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405" windowWidth="11655" windowHeight="7650" tabRatio="928"/>
  </bookViews>
  <sheets>
    <sheet name="Inputs" sheetId="17" r:id="rId1"/>
    <sheet name="VMT, VHT, VHD" sheetId="1" r:id="rId2"/>
    <sheet name="Arterial Travel Time" sheetId="13" r:id="rId3"/>
    <sheet name="Freeway Travel Time" sheetId="14" r:id="rId4"/>
    <sheet name="Transit Routes" sheetId="9" r:id="rId5"/>
    <sheet name="Transit" sheetId="15" r:id="rId6"/>
    <sheet name="Screenline Volumes" sheetId="3" r:id="rId7"/>
    <sheet name="Daily Volumes" sheetId="20" r:id="rId8"/>
    <sheet name="Truck Volumes" sheetId="19" r:id="rId9"/>
    <sheet name="Safety, Air Quality and Noise" sheetId="16" r:id="rId10"/>
    <sheet name="TripTables by Time of Day" sheetId="4" r:id="rId11"/>
    <sheet name="Vehicle Trip Distribution" sheetId="5" r:id="rId12"/>
    <sheet name="Vehicle Trip Length Frequency" sheetId="10" r:id="rId13"/>
    <sheet name="Truck Trip Distribution" sheetId="7" r:id="rId14"/>
    <sheet name="ModeChoice" sheetId="6" r:id="rId15"/>
    <sheet name="Screenline by Type" sheetId="12" r:id="rId16"/>
    <sheet name="Model_Output" sheetId="2" r:id="rId17"/>
  </sheets>
  <definedNames>
    <definedName name="_xlnm.Print_Area" localSheetId="2">'Arterial Travel Time'!$A$1:$G$32</definedName>
    <definedName name="_xlnm.Print_Area" localSheetId="7">'Daily Volumes'!$A$1:$F$33</definedName>
    <definedName name="_xlnm.Print_Area" localSheetId="3">'Freeway Travel Time'!#REF!</definedName>
    <definedName name="_xlnm.Print_Area" localSheetId="0">Inputs!$A$1:$G$46</definedName>
    <definedName name="_xlnm.Print_Area" localSheetId="14">ModeChoice!$A$1:$K$33</definedName>
    <definedName name="_xlnm.Print_Area" localSheetId="9">'Safety, Air Quality and Noise'!$A$1:$J$30</definedName>
    <definedName name="_xlnm.Print_Area" localSheetId="15">'Screenline by Type'!$A$1:$I$31</definedName>
    <definedName name="_xlnm.Print_Area" localSheetId="6">'Screenline Volumes'!$A$1:$J$30</definedName>
    <definedName name="_xlnm.Print_Area" localSheetId="10">'TripTables by Time of Day'!$A$1:$G$56</definedName>
    <definedName name="_xlnm.Print_Area" localSheetId="13">'Truck Trip Distribution'!$A$1:$G$34</definedName>
    <definedName name="_xlnm.Print_Area" localSheetId="8">'Truck Volumes'!$A$1:$J$77</definedName>
    <definedName name="_xlnm.Print_Area" localSheetId="11">'Vehicle Trip Distribution'!$A$1:$I$115</definedName>
    <definedName name="_xlnm.Print_Area" localSheetId="12">'Vehicle Trip Length Frequency'!$A$1:$I$310</definedName>
    <definedName name="_xlnm.Print_Area" localSheetId="1">'VMT, VHT, VHD'!$A$1:$G$32</definedName>
  </definedNames>
  <calcPr calcId="145621"/>
</workbook>
</file>

<file path=xl/calcChain.xml><?xml version="1.0" encoding="utf-8"?>
<calcChain xmlns="http://schemas.openxmlformats.org/spreadsheetml/2006/main">
  <c r="E135" i="20" l="1"/>
  <c r="E133" i="20"/>
  <c r="E130" i="20"/>
  <c r="E128" i="20"/>
  <c r="F127" i="20"/>
  <c r="G127" i="20" s="1"/>
  <c r="F126" i="20"/>
  <c r="F125" i="20"/>
  <c r="F124" i="20"/>
  <c r="G124" i="20" s="1"/>
  <c r="F123" i="20"/>
  <c r="G123" i="20" s="1"/>
  <c r="F122" i="20"/>
  <c r="G122" i="20" s="1"/>
  <c r="F121" i="20"/>
  <c r="F120" i="20"/>
  <c r="G120" i="20" s="1"/>
  <c r="F119" i="20"/>
  <c r="G119" i="20" s="1"/>
  <c r="F118" i="20"/>
  <c r="G118" i="20" s="1"/>
  <c r="F117" i="20"/>
  <c r="G117" i="20" s="1"/>
  <c r="F116" i="20"/>
  <c r="G116" i="20" s="1"/>
  <c r="F115" i="20"/>
  <c r="G115" i="20" s="1"/>
  <c r="F114" i="20"/>
  <c r="G114" i="20" s="1"/>
  <c r="F113" i="20"/>
  <c r="G113" i="20" s="1"/>
  <c r="F112" i="20"/>
  <c r="G112" i="20" s="1"/>
  <c r="F111" i="20"/>
  <c r="G111" i="20" s="1"/>
  <c r="F110" i="20"/>
  <c r="G110" i="20" s="1"/>
  <c r="F109" i="20"/>
  <c r="F108" i="20"/>
  <c r="G108" i="20" s="1"/>
  <c r="F107" i="20"/>
  <c r="G107" i="20" s="1"/>
  <c r="F106" i="20"/>
  <c r="G106" i="20" s="1"/>
  <c r="F105" i="20"/>
  <c r="F104" i="20"/>
  <c r="F103" i="20"/>
  <c r="G103" i="20" s="1"/>
  <c r="F102" i="20"/>
  <c r="G102" i="20" s="1"/>
  <c r="F101" i="20"/>
  <c r="G101" i="20" s="1"/>
  <c r="F100" i="20"/>
  <c r="G100" i="20" s="1"/>
  <c r="F99" i="20"/>
  <c r="G99" i="20" s="1"/>
  <c r="F98" i="20"/>
  <c r="G98" i="20" s="1"/>
  <c r="F97" i="20"/>
  <c r="G97" i="20" s="1"/>
  <c r="F96" i="20"/>
  <c r="G96" i="20" s="1"/>
  <c r="F95" i="20"/>
  <c r="G95" i="20" s="1"/>
  <c r="F94" i="20"/>
  <c r="F93" i="20"/>
  <c r="F92" i="20"/>
  <c r="G92" i="20" s="1"/>
  <c r="F91" i="20"/>
  <c r="G91" i="20" s="1"/>
  <c r="F90" i="20"/>
  <c r="G90" i="20" s="1"/>
  <c r="F89" i="20"/>
  <c r="F88" i="20"/>
  <c r="G88" i="20" s="1"/>
  <c r="F87" i="20"/>
  <c r="G87" i="20" s="1"/>
  <c r="F86" i="20"/>
  <c r="G86" i="20" s="1"/>
  <c r="F85" i="20"/>
  <c r="G85" i="20" s="1"/>
  <c r="F84" i="20"/>
  <c r="G84" i="20" s="1"/>
  <c r="F83" i="20"/>
  <c r="G83" i="20" s="1"/>
  <c r="F82" i="20"/>
  <c r="G82" i="20" s="1"/>
  <c r="F81" i="20"/>
  <c r="G81" i="20" s="1"/>
  <c r="F80" i="20"/>
  <c r="G80" i="20" s="1"/>
  <c r="F79" i="20"/>
  <c r="G79" i="20" s="1"/>
  <c r="F78" i="20"/>
  <c r="F77" i="20"/>
  <c r="F76" i="20"/>
  <c r="G76" i="20" s="1"/>
  <c r="F75" i="20"/>
  <c r="G75" i="20" s="1"/>
  <c r="F74" i="20"/>
  <c r="G74" i="20" s="1"/>
  <c r="F73" i="20"/>
  <c r="F72" i="20"/>
  <c r="G72" i="20" s="1"/>
  <c r="F71" i="20"/>
  <c r="G71" i="20" s="1"/>
  <c r="F70" i="20"/>
  <c r="G70" i="20" s="1"/>
  <c r="F69" i="20"/>
  <c r="G69" i="20" s="1"/>
  <c r="F68" i="20"/>
  <c r="G68" i="20" s="1"/>
  <c r="F67" i="20"/>
  <c r="G67" i="20" s="1"/>
  <c r="F66" i="20"/>
  <c r="G66" i="20" s="1"/>
  <c r="F65" i="20"/>
  <c r="G65" i="20" s="1"/>
  <c r="F64" i="20"/>
  <c r="G64" i="20" s="1"/>
  <c r="F63" i="20"/>
  <c r="G63" i="20" s="1"/>
  <c r="F62" i="20"/>
  <c r="G62" i="20" s="1"/>
  <c r="F61" i="20"/>
  <c r="F60" i="20"/>
  <c r="G60" i="20" s="1"/>
  <c r="F59" i="20"/>
  <c r="G59" i="20" s="1"/>
  <c r="F58" i="20"/>
  <c r="G58" i="20" s="1"/>
  <c r="F57" i="20"/>
  <c r="F56" i="20"/>
  <c r="G56" i="20" s="1"/>
  <c r="F55" i="20"/>
  <c r="G55" i="20" s="1"/>
  <c r="F54" i="20"/>
  <c r="G54" i="20" s="1"/>
  <c r="F53" i="20"/>
  <c r="G53" i="20" s="1"/>
  <c r="F52" i="20"/>
  <c r="G52" i="20" s="1"/>
  <c r="F51" i="20"/>
  <c r="G51" i="20" s="1"/>
  <c r="F50" i="20"/>
  <c r="G50" i="20" s="1"/>
  <c r="F49" i="20"/>
  <c r="G49" i="20" s="1"/>
  <c r="F48" i="20"/>
  <c r="G48" i="20" s="1"/>
  <c r="F47" i="20"/>
  <c r="G47" i="20" s="1"/>
  <c r="F46" i="20"/>
  <c r="F45" i="20"/>
  <c r="F44" i="20"/>
  <c r="G44" i="20" s="1"/>
  <c r="F43" i="20"/>
  <c r="G43" i="20" s="1"/>
  <c r="F42" i="20"/>
  <c r="G42" i="20" s="1"/>
  <c r="F41" i="20"/>
  <c r="F40" i="20"/>
  <c r="F39" i="20"/>
  <c r="G39" i="20" s="1"/>
  <c r="F38" i="20"/>
  <c r="G38" i="20" s="1"/>
  <c r="F37" i="20"/>
  <c r="G37" i="20" s="1"/>
  <c r="F36" i="20"/>
  <c r="G36" i="20" s="1"/>
  <c r="F35" i="20"/>
  <c r="G35" i="20" s="1"/>
  <c r="F34" i="20"/>
  <c r="G34" i="20" s="1"/>
  <c r="F33" i="20"/>
  <c r="G33" i="20" s="1"/>
  <c r="F32" i="20"/>
  <c r="G32" i="20" s="1"/>
  <c r="F31" i="20"/>
  <c r="G31" i="20" s="1"/>
  <c r="F30" i="20"/>
  <c r="G30" i="20" s="1"/>
  <c r="F29" i="20"/>
  <c r="F28" i="20"/>
  <c r="G28" i="20" s="1"/>
  <c r="F27" i="20"/>
  <c r="G27" i="20" s="1"/>
  <c r="F26" i="20"/>
  <c r="G26" i="20" s="1"/>
  <c r="F25" i="20"/>
  <c r="F24" i="20"/>
  <c r="G24" i="20" s="1"/>
  <c r="F23" i="20"/>
  <c r="G23" i="20" s="1"/>
  <c r="F22" i="20"/>
  <c r="G22" i="20" s="1"/>
  <c r="F21" i="20"/>
  <c r="G21" i="20" s="1"/>
  <c r="F20" i="20"/>
  <c r="G20" i="20" s="1"/>
  <c r="F19" i="20"/>
  <c r="G19" i="20" s="1"/>
  <c r="F18" i="20"/>
  <c r="G18" i="20" s="1"/>
  <c r="F17" i="20"/>
  <c r="G17" i="20" s="1"/>
  <c r="F16" i="20"/>
  <c r="G16" i="20" s="1"/>
  <c r="F15" i="20"/>
  <c r="G15" i="20" s="1"/>
  <c r="F14" i="20"/>
  <c r="G14" i="20" s="1"/>
  <c r="F13" i="20"/>
  <c r="F12" i="20"/>
  <c r="G12" i="20" s="1"/>
  <c r="F11" i="20"/>
  <c r="G11" i="20" s="1"/>
  <c r="F10" i="20"/>
  <c r="G10" i="20" s="1"/>
  <c r="F9" i="20"/>
  <c r="F8" i="20"/>
  <c r="G8" i="20" s="1"/>
  <c r="F7" i="20"/>
  <c r="G7" i="20" s="1"/>
  <c r="F6" i="20"/>
  <c r="G6" i="20" s="1"/>
  <c r="F5" i="20"/>
  <c r="G5" i="20" s="1"/>
  <c r="F4" i="20"/>
  <c r="G4" i="20" s="1"/>
  <c r="E189" i="19"/>
  <c r="E188" i="19"/>
  <c r="E187" i="19"/>
  <c r="E184" i="19"/>
  <c r="E185" i="19" s="1"/>
  <c r="E182" i="19"/>
  <c r="H179" i="19"/>
  <c r="G179" i="19"/>
  <c r="F179" i="19"/>
  <c r="H178" i="19"/>
  <c r="G178" i="19"/>
  <c r="F178" i="19"/>
  <c r="H177" i="19"/>
  <c r="G177" i="19"/>
  <c r="F177" i="19"/>
  <c r="H176" i="19"/>
  <c r="G176" i="19"/>
  <c r="F176" i="19"/>
  <c r="H175" i="19"/>
  <c r="G175" i="19"/>
  <c r="F175" i="19"/>
  <c r="H174" i="19"/>
  <c r="G174" i="19"/>
  <c r="F174" i="19"/>
  <c r="H173" i="19"/>
  <c r="G173" i="19"/>
  <c r="F173" i="19"/>
  <c r="H172" i="19"/>
  <c r="G172" i="19"/>
  <c r="F172" i="19"/>
  <c r="H171" i="19"/>
  <c r="G171" i="19"/>
  <c r="F171" i="19"/>
  <c r="H170" i="19"/>
  <c r="G170" i="19"/>
  <c r="F170" i="19"/>
  <c r="H169" i="19"/>
  <c r="G169" i="19"/>
  <c r="F169" i="19"/>
  <c r="H168" i="19"/>
  <c r="G168" i="19"/>
  <c r="F168" i="19"/>
  <c r="H167" i="19"/>
  <c r="G167" i="19"/>
  <c r="F167" i="19"/>
  <c r="H166" i="19"/>
  <c r="G166" i="19"/>
  <c r="F166" i="19"/>
  <c r="H165" i="19"/>
  <c r="G165" i="19"/>
  <c r="F165" i="19"/>
  <c r="H164" i="19"/>
  <c r="G164" i="19"/>
  <c r="F164" i="19"/>
  <c r="H163" i="19"/>
  <c r="G163" i="19"/>
  <c r="F163" i="19"/>
  <c r="H162" i="19"/>
  <c r="G162" i="19"/>
  <c r="F162" i="19"/>
  <c r="H161" i="19"/>
  <c r="G161" i="19"/>
  <c r="F161" i="19"/>
  <c r="H160" i="19"/>
  <c r="G160" i="19"/>
  <c r="F160" i="19"/>
  <c r="H159" i="19"/>
  <c r="G159" i="19"/>
  <c r="F159" i="19"/>
  <c r="H158" i="19"/>
  <c r="G158" i="19"/>
  <c r="F158" i="19"/>
  <c r="H157" i="19"/>
  <c r="G157" i="19"/>
  <c r="F157" i="19"/>
  <c r="H156" i="19"/>
  <c r="G156" i="19"/>
  <c r="F156" i="19"/>
  <c r="H155" i="19"/>
  <c r="G155" i="19"/>
  <c r="F155" i="19"/>
  <c r="H154" i="19"/>
  <c r="G154" i="19"/>
  <c r="F154" i="19"/>
  <c r="H153" i="19"/>
  <c r="G153" i="19"/>
  <c r="F153" i="19"/>
  <c r="H152" i="19"/>
  <c r="G152" i="19"/>
  <c r="F152" i="19"/>
  <c r="H151" i="19"/>
  <c r="G151" i="19"/>
  <c r="F151" i="19"/>
  <c r="H150" i="19"/>
  <c r="G150" i="19"/>
  <c r="F150" i="19"/>
  <c r="H149" i="19"/>
  <c r="G149" i="19"/>
  <c r="F149" i="19"/>
  <c r="H148" i="19"/>
  <c r="G148" i="19"/>
  <c r="F148" i="19"/>
  <c r="H147" i="19"/>
  <c r="G147" i="19"/>
  <c r="F147" i="19"/>
  <c r="H146" i="19"/>
  <c r="G146" i="19"/>
  <c r="F146" i="19"/>
  <c r="H145" i="19"/>
  <c r="G145" i="19"/>
  <c r="F145" i="19"/>
  <c r="H144" i="19"/>
  <c r="G144" i="19"/>
  <c r="F144" i="19"/>
  <c r="H143" i="19"/>
  <c r="G143" i="19"/>
  <c r="F143" i="19"/>
  <c r="H142" i="19"/>
  <c r="G142" i="19"/>
  <c r="F142" i="19"/>
  <c r="H141" i="19"/>
  <c r="G141" i="19"/>
  <c r="F141" i="19"/>
  <c r="H140" i="19"/>
  <c r="G140" i="19"/>
  <c r="F140" i="19"/>
  <c r="H139" i="19"/>
  <c r="G139" i="19"/>
  <c r="F139" i="19"/>
  <c r="H138" i="19"/>
  <c r="G138" i="19"/>
  <c r="F138" i="19"/>
  <c r="H137" i="19"/>
  <c r="G137" i="19"/>
  <c r="F137" i="19"/>
  <c r="H136" i="19"/>
  <c r="G136" i="19"/>
  <c r="F136" i="19"/>
  <c r="H135" i="19"/>
  <c r="G135" i="19"/>
  <c r="F135" i="19"/>
  <c r="H134" i="19"/>
  <c r="G134" i="19"/>
  <c r="F134" i="19"/>
  <c r="H133" i="19"/>
  <c r="G133" i="19"/>
  <c r="F133" i="19"/>
  <c r="H132" i="19"/>
  <c r="G132" i="19"/>
  <c r="F132" i="19"/>
  <c r="H131" i="19"/>
  <c r="G131" i="19"/>
  <c r="F131" i="19"/>
  <c r="H130" i="19"/>
  <c r="G130" i="19"/>
  <c r="F130" i="19"/>
  <c r="H129" i="19"/>
  <c r="G129" i="19"/>
  <c r="F129" i="19"/>
  <c r="H128" i="19"/>
  <c r="G128" i="19"/>
  <c r="F128" i="19"/>
  <c r="H127" i="19"/>
  <c r="G127" i="19"/>
  <c r="F127" i="19"/>
  <c r="H126" i="19"/>
  <c r="G126" i="19"/>
  <c r="F126" i="19"/>
  <c r="H125" i="19"/>
  <c r="G125" i="19"/>
  <c r="F125" i="19"/>
  <c r="H124" i="19"/>
  <c r="G124" i="19"/>
  <c r="F124" i="19"/>
  <c r="H123" i="19"/>
  <c r="G123" i="19"/>
  <c r="F123" i="19"/>
  <c r="H122" i="19"/>
  <c r="G122" i="19"/>
  <c r="F122" i="19"/>
  <c r="H121" i="19"/>
  <c r="G121" i="19"/>
  <c r="F121" i="19"/>
  <c r="H120" i="19"/>
  <c r="G120" i="19"/>
  <c r="F120" i="19"/>
  <c r="H119" i="19"/>
  <c r="G119" i="19"/>
  <c r="F119" i="19"/>
  <c r="H118" i="19"/>
  <c r="G118" i="19"/>
  <c r="F118" i="19"/>
  <c r="H117" i="19"/>
  <c r="G117" i="19"/>
  <c r="F117" i="19"/>
  <c r="H116" i="19"/>
  <c r="G116" i="19"/>
  <c r="F116" i="19"/>
  <c r="H115" i="19"/>
  <c r="G115" i="19"/>
  <c r="F115" i="19"/>
  <c r="H114" i="19"/>
  <c r="G114" i="19"/>
  <c r="F114" i="19"/>
  <c r="H113" i="19"/>
  <c r="G113" i="19"/>
  <c r="F113" i="19"/>
  <c r="H112" i="19"/>
  <c r="G112" i="19"/>
  <c r="F112" i="19"/>
  <c r="H111" i="19"/>
  <c r="G111" i="19"/>
  <c r="F111" i="19"/>
  <c r="H110" i="19"/>
  <c r="G110" i="19"/>
  <c r="F110" i="19"/>
  <c r="H109" i="19"/>
  <c r="G109" i="19"/>
  <c r="F109" i="19"/>
  <c r="H108" i="19"/>
  <c r="G108" i="19"/>
  <c r="F108" i="19"/>
  <c r="H107" i="19"/>
  <c r="G107" i="19"/>
  <c r="F107" i="19"/>
  <c r="H106" i="19"/>
  <c r="G106" i="19"/>
  <c r="F106" i="19"/>
  <c r="H105" i="19"/>
  <c r="G105" i="19"/>
  <c r="F105" i="19"/>
  <c r="H104" i="19"/>
  <c r="G104" i="19"/>
  <c r="F104" i="19"/>
  <c r="H103" i="19"/>
  <c r="G103" i="19"/>
  <c r="F103" i="19"/>
  <c r="H102" i="19"/>
  <c r="G102" i="19"/>
  <c r="F102" i="19"/>
  <c r="H101" i="19"/>
  <c r="G101" i="19"/>
  <c r="F101" i="19"/>
  <c r="H100" i="19"/>
  <c r="G100" i="19"/>
  <c r="F100" i="19"/>
  <c r="H99" i="19"/>
  <c r="G99" i="19"/>
  <c r="F99" i="19"/>
  <c r="H98" i="19"/>
  <c r="G98" i="19"/>
  <c r="F98" i="19"/>
  <c r="H97" i="19"/>
  <c r="G97" i="19"/>
  <c r="F97" i="19"/>
  <c r="H96" i="19"/>
  <c r="G96" i="19"/>
  <c r="F96" i="19"/>
  <c r="H95" i="19"/>
  <c r="G95" i="19"/>
  <c r="F95" i="19"/>
  <c r="H94" i="19"/>
  <c r="G94" i="19"/>
  <c r="F94" i="19"/>
  <c r="H93" i="19"/>
  <c r="G93" i="19"/>
  <c r="F93" i="19"/>
  <c r="H92" i="19"/>
  <c r="G92" i="19"/>
  <c r="F92" i="19"/>
  <c r="H91" i="19"/>
  <c r="G91" i="19"/>
  <c r="F91" i="19"/>
  <c r="H90" i="19"/>
  <c r="G90" i="19"/>
  <c r="F90" i="19"/>
  <c r="H89" i="19"/>
  <c r="G89" i="19"/>
  <c r="F89" i="19"/>
  <c r="H88" i="19"/>
  <c r="G88" i="19"/>
  <c r="F88" i="19"/>
  <c r="H87" i="19"/>
  <c r="G87" i="19"/>
  <c r="F87" i="19"/>
  <c r="H86" i="19"/>
  <c r="G86" i="19"/>
  <c r="F86" i="19"/>
  <c r="H85" i="19"/>
  <c r="G85" i="19"/>
  <c r="F85" i="19"/>
  <c r="H84" i="19"/>
  <c r="G84" i="19"/>
  <c r="F84" i="19"/>
  <c r="H83" i="19"/>
  <c r="G83" i="19"/>
  <c r="F83" i="19"/>
  <c r="H82" i="19"/>
  <c r="G82" i="19"/>
  <c r="F82" i="19"/>
  <c r="H81" i="19"/>
  <c r="G81" i="19"/>
  <c r="F81" i="19"/>
  <c r="H80" i="19"/>
  <c r="G80" i="19"/>
  <c r="F80" i="19"/>
  <c r="H79" i="19"/>
  <c r="G79" i="19"/>
  <c r="F79" i="19"/>
  <c r="H78" i="19"/>
  <c r="G78" i="19"/>
  <c r="F78" i="19"/>
  <c r="H77" i="19"/>
  <c r="G77" i="19"/>
  <c r="F77" i="19"/>
  <c r="H76" i="19"/>
  <c r="G76" i="19"/>
  <c r="F76" i="19"/>
  <c r="H75" i="19"/>
  <c r="G75" i="19"/>
  <c r="F75" i="19"/>
  <c r="H74" i="19"/>
  <c r="G74" i="19"/>
  <c r="F74" i="19"/>
  <c r="H73" i="19"/>
  <c r="G73" i="19"/>
  <c r="F73" i="19"/>
  <c r="H72" i="19"/>
  <c r="G72" i="19"/>
  <c r="F72" i="19"/>
  <c r="H71" i="19"/>
  <c r="G71" i="19"/>
  <c r="F71" i="19"/>
  <c r="H70" i="19"/>
  <c r="G70" i="19"/>
  <c r="F70" i="19"/>
  <c r="H69" i="19"/>
  <c r="G69" i="19"/>
  <c r="F69" i="19"/>
  <c r="H68" i="19"/>
  <c r="G68" i="19"/>
  <c r="F68" i="19"/>
  <c r="H67" i="19"/>
  <c r="G67" i="19"/>
  <c r="F67" i="19"/>
  <c r="H66" i="19"/>
  <c r="G66" i="19"/>
  <c r="F66" i="19"/>
  <c r="H65" i="19"/>
  <c r="G65" i="19"/>
  <c r="F65" i="19"/>
  <c r="H64" i="19"/>
  <c r="G64" i="19"/>
  <c r="F64" i="19"/>
  <c r="H63" i="19"/>
  <c r="G63" i="19"/>
  <c r="F63" i="19"/>
  <c r="H62" i="19"/>
  <c r="G62" i="19"/>
  <c r="F62" i="19"/>
  <c r="H61" i="19"/>
  <c r="G61" i="19"/>
  <c r="F61" i="19"/>
  <c r="H60" i="19"/>
  <c r="G60" i="19"/>
  <c r="F60" i="19"/>
  <c r="H59" i="19"/>
  <c r="G59" i="19"/>
  <c r="F59" i="19"/>
  <c r="H58" i="19"/>
  <c r="G58" i="19"/>
  <c r="F58" i="19"/>
  <c r="H57" i="19"/>
  <c r="G57" i="19"/>
  <c r="F57" i="19"/>
  <c r="H56" i="19"/>
  <c r="G56" i="19"/>
  <c r="F56" i="19"/>
  <c r="H55" i="19"/>
  <c r="G55" i="19"/>
  <c r="F55" i="19"/>
  <c r="H54" i="19"/>
  <c r="G54" i="19"/>
  <c r="F54" i="19"/>
  <c r="H53" i="19"/>
  <c r="G53" i="19"/>
  <c r="F53" i="19"/>
  <c r="H52" i="19"/>
  <c r="G52" i="19"/>
  <c r="F52" i="19"/>
  <c r="H51" i="19"/>
  <c r="G51" i="19"/>
  <c r="F51" i="19"/>
  <c r="H50" i="19"/>
  <c r="G50" i="19"/>
  <c r="F50" i="19"/>
  <c r="H49" i="19"/>
  <c r="G49" i="19"/>
  <c r="F49" i="19"/>
  <c r="H48" i="19"/>
  <c r="G48" i="19"/>
  <c r="F48" i="19"/>
  <c r="H47" i="19"/>
  <c r="G47" i="19"/>
  <c r="F47" i="19"/>
  <c r="H46" i="19"/>
  <c r="G46" i="19"/>
  <c r="F46" i="19"/>
  <c r="H45" i="19"/>
  <c r="G45" i="19"/>
  <c r="F45" i="19"/>
  <c r="H44" i="19"/>
  <c r="G44" i="19"/>
  <c r="F44" i="19"/>
  <c r="H43" i="19"/>
  <c r="G43" i="19"/>
  <c r="F43" i="19"/>
  <c r="H42" i="19"/>
  <c r="G42" i="19"/>
  <c r="F42" i="19"/>
  <c r="H41" i="19"/>
  <c r="G41" i="19"/>
  <c r="F41" i="19"/>
  <c r="H40" i="19"/>
  <c r="G40" i="19"/>
  <c r="F40" i="19"/>
  <c r="H39" i="19"/>
  <c r="G39" i="19"/>
  <c r="F39" i="19"/>
  <c r="H38" i="19"/>
  <c r="G38" i="19"/>
  <c r="F38" i="19"/>
  <c r="H37" i="19"/>
  <c r="G37" i="19"/>
  <c r="F37" i="19"/>
  <c r="H36" i="19"/>
  <c r="G36" i="19"/>
  <c r="F36" i="19"/>
  <c r="H35" i="19"/>
  <c r="G35" i="19"/>
  <c r="F35" i="19"/>
  <c r="H34" i="19"/>
  <c r="G34" i="19"/>
  <c r="F34" i="19"/>
  <c r="H33" i="19"/>
  <c r="G33" i="19"/>
  <c r="F33" i="19"/>
  <c r="H32" i="19"/>
  <c r="G32" i="19"/>
  <c r="F32" i="19"/>
  <c r="H31" i="19"/>
  <c r="G31" i="19"/>
  <c r="F31" i="19"/>
  <c r="H30" i="19"/>
  <c r="G30" i="19"/>
  <c r="F30" i="19"/>
  <c r="H29" i="19"/>
  <c r="G29" i="19"/>
  <c r="F29" i="19"/>
  <c r="H28" i="19"/>
  <c r="G28" i="19"/>
  <c r="F28" i="19"/>
  <c r="H27" i="19"/>
  <c r="G27" i="19"/>
  <c r="F27" i="19"/>
  <c r="H26" i="19"/>
  <c r="G26" i="19"/>
  <c r="F26" i="19"/>
  <c r="H25" i="19"/>
  <c r="G25" i="19"/>
  <c r="F25" i="19"/>
  <c r="H24" i="19"/>
  <c r="G24" i="19"/>
  <c r="F24" i="19"/>
  <c r="H23" i="19"/>
  <c r="G23" i="19"/>
  <c r="F23" i="19"/>
  <c r="H22" i="19"/>
  <c r="G22" i="19"/>
  <c r="F22" i="19"/>
  <c r="H21" i="19"/>
  <c r="G21" i="19"/>
  <c r="F21" i="19"/>
  <c r="H20" i="19"/>
  <c r="G20" i="19"/>
  <c r="F20" i="19"/>
  <c r="H19" i="19"/>
  <c r="G19" i="19"/>
  <c r="F19" i="19"/>
  <c r="H18" i="19"/>
  <c r="G18" i="19"/>
  <c r="F18" i="19"/>
  <c r="H17" i="19"/>
  <c r="G17" i="19"/>
  <c r="F17" i="19"/>
  <c r="H16" i="19"/>
  <c r="G16" i="19"/>
  <c r="F16" i="19"/>
  <c r="H15" i="19"/>
  <c r="G15" i="19"/>
  <c r="F15" i="19"/>
  <c r="H14" i="19"/>
  <c r="G14" i="19"/>
  <c r="F14" i="19"/>
  <c r="H13" i="19"/>
  <c r="G13" i="19"/>
  <c r="F13" i="19"/>
  <c r="H12" i="19"/>
  <c r="G12" i="19"/>
  <c r="F12" i="19"/>
  <c r="H11" i="19"/>
  <c r="G11" i="19"/>
  <c r="F11" i="19"/>
  <c r="H10" i="19"/>
  <c r="G10" i="19"/>
  <c r="F10" i="19"/>
  <c r="H9" i="19"/>
  <c r="G9" i="19"/>
  <c r="F9" i="19"/>
  <c r="H8" i="19"/>
  <c r="G8" i="19"/>
  <c r="F8" i="19"/>
  <c r="H7" i="19"/>
  <c r="G7" i="19"/>
  <c r="F7" i="19"/>
  <c r="H6" i="19"/>
  <c r="G6" i="19"/>
  <c r="F6" i="19"/>
  <c r="H5" i="19"/>
  <c r="G5" i="19"/>
  <c r="F5" i="19"/>
  <c r="H4" i="19"/>
  <c r="G4" i="19"/>
  <c r="F4" i="19"/>
  <c r="I27" i="19" l="1"/>
  <c r="K27" i="19" s="1"/>
  <c r="I12" i="19"/>
  <c r="K12" i="19" s="1"/>
  <c r="G189" i="19"/>
  <c r="F189" i="19"/>
  <c r="F187" i="19"/>
  <c r="J28" i="19"/>
  <c r="L28" i="19" s="1"/>
  <c r="H189" i="19"/>
  <c r="I97" i="19"/>
  <c r="K97" i="19" s="1"/>
  <c r="I105" i="19"/>
  <c r="K105" i="19" s="1"/>
  <c r="I145" i="19"/>
  <c r="K145" i="19" s="1"/>
  <c r="G187" i="19"/>
  <c r="H187" i="19"/>
  <c r="G188" i="19"/>
  <c r="F188" i="19"/>
  <c r="H188" i="19"/>
  <c r="G40" i="20"/>
  <c r="G104" i="20"/>
  <c r="G9" i="20"/>
  <c r="G25" i="20"/>
  <c r="G41" i="20"/>
  <c r="G57" i="20"/>
  <c r="G73" i="20"/>
  <c r="G89" i="20"/>
  <c r="G105" i="20"/>
  <c r="G121" i="20"/>
  <c r="G13" i="20"/>
  <c r="G29" i="20"/>
  <c r="G45" i="20"/>
  <c r="G61" i="20"/>
  <c r="G77" i="20"/>
  <c r="G93" i="20"/>
  <c r="G109" i="20"/>
  <c r="G125" i="20"/>
  <c r="G46" i="20"/>
  <c r="G78" i="20"/>
  <c r="G126" i="20"/>
  <c r="G94" i="20"/>
  <c r="I104" i="19"/>
  <c r="K104" i="19" s="1"/>
  <c r="I152" i="19"/>
  <c r="K152" i="19" s="1"/>
  <c r="I160" i="19"/>
  <c r="K160" i="19" s="1"/>
  <c r="I168" i="19"/>
  <c r="K168" i="19" s="1"/>
  <c r="J15" i="19"/>
  <c r="L15" i="19" s="1"/>
  <c r="I20" i="19"/>
  <c r="K20" i="19" s="1"/>
  <c r="E131" i="20"/>
  <c r="F133" i="20"/>
  <c r="G133" i="20" s="1"/>
  <c r="F128" i="20"/>
  <c r="G128" i="20" s="1"/>
  <c r="F135" i="20"/>
  <c r="G135" i="20" s="1"/>
  <c r="F130" i="20"/>
  <c r="G130" i="20" s="1"/>
  <c r="I71" i="19"/>
  <c r="K71" i="19" s="1"/>
  <c r="I79" i="19"/>
  <c r="K79" i="19" s="1"/>
  <c r="I95" i="19"/>
  <c r="K95" i="19" s="1"/>
  <c r="I135" i="19"/>
  <c r="K135" i="19" s="1"/>
  <c r="I159" i="19"/>
  <c r="K159" i="19" s="1"/>
  <c r="I175" i="19"/>
  <c r="K175" i="19" s="1"/>
  <c r="H184" i="19"/>
  <c r="I17" i="19"/>
  <c r="K17" i="19" s="1"/>
  <c r="I30" i="19"/>
  <c r="K30" i="19" s="1"/>
  <c r="I38" i="19"/>
  <c r="K38" i="19" s="1"/>
  <c r="I43" i="19"/>
  <c r="K43" i="19" s="1"/>
  <c r="I46" i="19"/>
  <c r="K46" i="19" s="1"/>
  <c r="J49" i="19"/>
  <c r="L49" i="19" s="1"/>
  <c r="I59" i="19"/>
  <c r="K59" i="19" s="1"/>
  <c r="I62" i="19"/>
  <c r="K62" i="19" s="1"/>
  <c r="I78" i="19"/>
  <c r="K78" i="19" s="1"/>
  <c r="I118" i="19"/>
  <c r="K118" i="19" s="1"/>
  <c r="I126" i="19"/>
  <c r="K126" i="19" s="1"/>
  <c r="I131" i="19"/>
  <c r="K131" i="19" s="1"/>
  <c r="I134" i="19"/>
  <c r="K134" i="19" s="1"/>
  <c r="J137" i="19"/>
  <c r="L137" i="19" s="1"/>
  <c r="I166" i="19"/>
  <c r="K166" i="19" s="1"/>
  <c r="J47" i="19"/>
  <c r="L47" i="19" s="1"/>
  <c r="J74" i="19"/>
  <c r="L74" i="19" s="1"/>
  <c r="F184" i="19"/>
  <c r="G184" i="19"/>
  <c r="I42" i="19"/>
  <c r="K42" i="19" s="1"/>
  <c r="J45" i="19"/>
  <c r="L45" i="19" s="1"/>
  <c r="I66" i="19"/>
  <c r="K66" i="19" s="1"/>
  <c r="I74" i="19"/>
  <c r="K74" i="19" s="1"/>
  <c r="J77" i="19"/>
  <c r="L77" i="19" s="1"/>
  <c r="J117" i="19"/>
  <c r="L117" i="19" s="1"/>
  <c r="I130" i="19"/>
  <c r="K130" i="19" s="1"/>
  <c r="I138" i="19"/>
  <c r="K138" i="19" s="1"/>
  <c r="I8" i="19"/>
  <c r="K8" i="19" s="1"/>
  <c r="I16" i="19"/>
  <c r="K16" i="19" s="1"/>
  <c r="J19" i="19"/>
  <c r="L19" i="19" s="1"/>
  <c r="I24" i="19"/>
  <c r="K24" i="19" s="1"/>
  <c r="J27" i="19"/>
  <c r="L27" i="19" s="1"/>
  <c r="J40" i="19"/>
  <c r="L40" i="19" s="1"/>
  <c r="J104" i="19"/>
  <c r="L104" i="19" s="1"/>
  <c r="J112" i="19"/>
  <c r="L112" i="19" s="1"/>
  <c r="I102" i="19"/>
  <c r="K102" i="19" s="1"/>
  <c r="J113" i="19"/>
  <c r="L113" i="19" s="1"/>
  <c r="J116" i="19"/>
  <c r="L116" i="19" s="1"/>
  <c r="J172" i="19"/>
  <c r="L172" i="19" s="1"/>
  <c r="I84" i="19"/>
  <c r="K84" i="19" s="1"/>
  <c r="I92" i="19"/>
  <c r="K92" i="19" s="1"/>
  <c r="I100" i="19"/>
  <c r="K100" i="19" s="1"/>
  <c r="J103" i="19"/>
  <c r="L103" i="19" s="1"/>
  <c r="I108" i="19"/>
  <c r="K108" i="19" s="1"/>
  <c r="I116" i="19"/>
  <c r="K116" i="19" s="1"/>
  <c r="J151" i="19"/>
  <c r="L151" i="19" s="1"/>
  <c r="I156" i="19"/>
  <c r="K156" i="19" s="1"/>
  <c r="J159" i="19"/>
  <c r="L159" i="19" s="1"/>
  <c r="I164" i="19"/>
  <c r="K164" i="19" s="1"/>
  <c r="I172" i="19"/>
  <c r="K172" i="19" s="1"/>
  <c r="J52" i="19"/>
  <c r="L52" i="19" s="1"/>
  <c r="J68" i="19"/>
  <c r="L68" i="19" s="1"/>
  <c r="I167" i="19"/>
  <c r="K167" i="19" s="1"/>
  <c r="I54" i="19"/>
  <c r="K54" i="19" s="1"/>
  <c r="I26" i="19"/>
  <c r="K26" i="19" s="1"/>
  <c r="J176" i="19"/>
  <c r="L176" i="19" s="1"/>
  <c r="J91" i="19"/>
  <c r="L91" i="19" s="1"/>
  <c r="J107" i="19"/>
  <c r="L107" i="19" s="1"/>
  <c r="J171" i="19"/>
  <c r="L171" i="19" s="1"/>
  <c r="I19" i="19"/>
  <c r="K19" i="19" s="1"/>
  <c r="J46" i="19"/>
  <c r="L46" i="19" s="1"/>
  <c r="I51" i="19"/>
  <c r="K51" i="19" s="1"/>
  <c r="I75" i="19"/>
  <c r="K75" i="19" s="1"/>
  <c r="I83" i="19"/>
  <c r="K83" i="19" s="1"/>
  <c r="I91" i="19"/>
  <c r="K91" i="19" s="1"/>
  <c r="J134" i="19"/>
  <c r="L134" i="19" s="1"/>
  <c r="I139" i="19"/>
  <c r="K139" i="19" s="1"/>
  <c r="I147" i="19"/>
  <c r="K147" i="19" s="1"/>
  <c r="J150" i="19"/>
  <c r="L150" i="19" s="1"/>
  <c r="I155" i="19"/>
  <c r="K155" i="19" s="1"/>
  <c r="I163" i="19"/>
  <c r="K163" i="19" s="1"/>
  <c r="J166" i="19"/>
  <c r="L166" i="19" s="1"/>
  <c r="I171" i="19"/>
  <c r="K171" i="19" s="1"/>
  <c r="I179" i="19"/>
  <c r="K179" i="19" s="1"/>
  <c r="I28" i="19"/>
  <c r="K28" i="19" s="1"/>
  <c r="J31" i="19"/>
  <c r="L31" i="19" s="1"/>
  <c r="I36" i="19"/>
  <c r="K36" i="19" s="1"/>
  <c r="I56" i="19"/>
  <c r="K56" i="19" s="1"/>
  <c r="I64" i="19"/>
  <c r="K64" i="19" s="1"/>
  <c r="J72" i="19"/>
  <c r="L72" i="19" s="1"/>
  <c r="J80" i="19"/>
  <c r="L80" i="19" s="1"/>
  <c r="J98" i="19"/>
  <c r="L98" i="19" s="1"/>
  <c r="J119" i="19"/>
  <c r="L119" i="19" s="1"/>
  <c r="J132" i="19"/>
  <c r="L132" i="19" s="1"/>
  <c r="I142" i="19"/>
  <c r="K142" i="19" s="1"/>
  <c r="J153" i="19"/>
  <c r="L153" i="19" s="1"/>
  <c r="J174" i="19"/>
  <c r="L174" i="19" s="1"/>
  <c r="I31" i="19"/>
  <c r="K31" i="19" s="1"/>
  <c r="J34" i="19"/>
  <c r="I39" i="19"/>
  <c r="K39" i="19" s="1"/>
  <c r="I44" i="19"/>
  <c r="K44" i="19" s="1"/>
  <c r="I52" i="19"/>
  <c r="K52" i="19" s="1"/>
  <c r="J67" i="19"/>
  <c r="L67" i="19" s="1"/>
  <c r="I72" i="19"/>
  <c r="K72" i="19" s="1"/>
  <c r="J75" i="19"/>
  <c r="L75" i="19" s="1"/>
  <c r="J83" i="19"/>
  <c r="L83" i="19" s="1"/>
  <c r="J93" i="19"/>
  <c r="L93" i="19" s="1"/>
  <c r="I106" i="19"/>
  <c r="K106" i="19" s="1"/>
  <c r="J111" i="19"/>
  <c r="L111" i="19" s="1"/>
  <c r="J114" i="19"/>
  <c r="L114" i="19" s="1"/>
  <c r="I127" i="19"/>
  <c r="K127" i="19" s="1"/>
  <c r="J130" i="19"/>
  <c r="L130" i="19" s="1"/>
  <c r="I132" i="19"/>
  <c r="K132" i="19" s="1"/>
  <c r="J135" i="19"/>
  <c r="L135" i="19" s="1"/>
  <c r="I140" i="19"/>
  <c r="K140" i="19" s="1"/>
  <c r="J143" i="19"/>
  <c r="L143" i="19" s="1"/>
  <c r="I148" i="19"/>
  <c r="K148" i="19" s="1"/>
  <c r="I161" i="19"/>
  <c r="K161" i="19" s="1"/>
  <c r="I174" i="19"/>
  <c r="K174" i="19" s="1"/>
  <c r="F182" i="19"/>
  <c r="I67" i="19"/>
  <c r="K67" i="19" s="1"/>
  <c r="J22" i="19"/>
  <c r="L22" i="19" s="1"/>
  <c r="I32" i="19"/>
  <c r="K32" i="19" s="1"/>
  <c r="J35" i="19"/>
  <c r="L35" i="19" s="1"/>
  <c r="J43" i="19"/>
  <c r="L43" i="19" s="1"/>
  <c r="I50" i="19"/>
  <c r="K50" i="19" s="1"/>
  <c r="J55" i="19"/>
  <c r="L55" i="19" s="1"/>
  <c r="I60" i="19"/>
  <c r="K60" i="19" s="1"/>
  <c r="I73" i="19"/>
  <c r="K73" i="19" s="1"/>
  <c r="I86" i="19"/>
  <c r="I99" i="19"/>
  <c r="K99" i="19" s="1"/>
  <c r="I107" i="19"/>
  <c r="K107" i="19" s="1"/>
  <c r="J115" i="19"/>
  <c r="L115" i="19" s="1"/>
  <c r="I120" i="19"/>
  <c r="K120" i="19" s="1"/>
  <c r="J123" i="19"/>
  <c r="L123" i="19" s="1"/>
  <c r="J131" i="19"/>
  <c r="L131" i="19" s="1"/>
  <c r="J144" i="19"/>
  <c r="L144" i="19" s="1"/>
  <c r="I162" i="19"/>
  <c r="K162" i="19" s="1"/>
  <c r="I122" i="19"/>
  <c r="K122" i="19" s="1"/>
  <c r="I6" i="19"/>
  <c r="K6" i="19" s="1"/>
  <c r="J9" i="19"/>
  <c r="L9" i="19" s="1"/>
  <c r="I14" i="19"/>
  <c r="K14" i="19" s="1"/>
  <c r="J17" i="19"/>
  <c r="L17" i="19" s="1"/>
  <c r="I22" i="19"/>
  <c r="K22" i="19" s="1"/>
  <c r="I35" i="19"/>
  <c r="K35" i="19" s="1"/>
  <c r="I48" i="19"/>
  <c r="K48" i="19" s="1"/>
  <c r="J51" i="19"/>
  <c r="L51" i="19" s="1"/>
  <c r="J53" i="19"/>
  <c r="L53" i="19" s="1"/>
  <c r="I63" i="19"/>
  <c r="K63" i="19" s="1"/>
  <c r="J66" i="19"/>
  <c r="L66" i="19" s="1"/>
  <c r="J71" i="19"/>
  <c r="L71" i="19" s="1"/>
  <c r="I76" i="19"/>
  <c r="K76" i="19" s="1"/>
  <c r="J92" i="19"/>
  <c r="L92" i="19" s="1"/>
  <c r="I94" i="19"/>
  <c r="K94" i="19" s="1"/>
  <c r="I110" i="19"/>
  <c r="K110" i="19" s="1"/>
  <c r="I115" i="19"/>
  <c r="K115" i="19" s="1"/>
  <c r="I123" i="19"/>
  <c r="K123" i="19" s="1"/>
  <c r="I136" i="19"/>
  <c r="K136" i="19" s="1"/>
  <c r="J152" i="19"/>
  <c r="L152" i="19" s="1"/>
  <c r="J160" i="19"/>
  <c r="L160" i="19" s="1"/>
  <c r="G182" i="19"/>
  <c r="J23" i="19"/>
  <c r="L23" i="19" s="1"/>
  <c r="I154" i="19"/>
  <c r="K154" i="19" s="1"/>
  <c r="I178" i="19"/>
  <c r="K178" i="19" s="1"/>
  <c r="H182" i="19"/>
  <c r="J4" i="19"/>
  <c r="I9" i="19"/>
  <c r="K9" i="19" s="1"/>
  <c r="J12" i="19"/>
  <c r="L12" i="19" s="1"/>
  <c r="I15" i="19"/>
  <c r="K15" i="19" s="1"/>
  <c r="J24" i="19"/>
  <c r="L24" i="19" s="1"/>
  <c r="I33" i="19"/>
  <c r="K33" i="19" s="1"/>
  <c r="J38" i="19"/>
  <c r="L38" i="19" s="1"/>
  <c r="I40" i="19"/>
  <c r="K40" i="19" s="1"/>
  <c r="I65" i="19"/>
  <c r="K65" i="19" s="1"/>
  <c r="J69" i="19"/>
  <c r="L69" i="19" s="1"/>
  <c r="J78" i="19"/>
  <c r="L78" i="19" s="1"/>
  <c r="I80" i="19"/>
  <c r="K80" i="19" s="1"/>
  <c r="I82" i="19"/>
  <c r="K82" i="19" s="1"/>
  <c r="I96" i="19"/>
  <c r="K96" i="19" s="1"/>
  <c r="J99" i="19"/>
  <c r="L99" i="19" s="1"/>
  <c r="I103" i="19"/>
  <c r="K103" i="19" s="1"/>
  <c r="J110" i="19"/>
  <c r="L110" i="19" s="1"/>
  <c r="I112" i="19"/>
  <c r="K112" i="19" s="1"/>
  <c r="I114" i="19"/>
  <c r="K114" i="19" s="1"/>
  <c r="I128" i="19"/>
  <c r="K128" i="19" s="1"/>
  <c r="I137" i="19"/>
  <c r="K137" i="19" s="1"/>
  <c r="J139" i="19"/>
  <c r="L139" i="19" s="1"/>
  <c r="J141" i="19"/>
  <c r="L141" i="19" s="1"/>
  <c r="I143" i="19"/>
  <c r="K143" i="19" s="1"/>
  <c r="I150" i="19"/>
  <c r="K150" i="19" s="1"/>
  <c r="J155" i="19"/>
  <c r="L155" i="19" s="1"/>
  <c r="I169" i="19"/>
  <c r="K169" i="19" s="1"/>
  <c r="I176" i="19"/>
  <c r="K176" i="19" s="1"/>
  <c r="J179" i="19"/>
  <c r="L179" i="19" s="1"/>
  <c r="I18" i="19"/>
  <c r="K18" i="19" s="1"/>
  <c r="I58" i="19"/>
  <c r="K58" i="19" s="1"/>
  <c r="J87" i="19"/>
  <c r="L87" i="19" s="1"/>
  <c r="J25" i="19"/>
  <c r="L25" i="19" s="1"/>
  <c r="I98" i="19"/>
  <c r="K98" i="19" s="1"/>
  <c r="J7" i="19"/>
  <c r="L7" i="19" s="1"/>
  <c r="J29" i="19"/>
  <c r="L29" i="19" s="1"/>
  <c r="J50" i="19"/>
  <c r="L50" i="19" s="1"/>
  <c r="J59" i="19"/>
  <c r="L59" i="19" s="1"/>
  <c r="J63" i="19"/>
  <c r="L63" i="19" s="1"/>
  <c r="J70" i="19"/>
  <c r="L70" i="19" s="1"/>
  <c r="J88" i="19"/>
  <c r="L88" i="19" s="1"/>
  <c r="J102" i="19"/>
  <c r="L102" i="19" s="1"/>
  <c r="I129" i="19"/>
  <c r="K129" i="19" s="1"/>
  <c r="J133" i="19"/>
  <c r="L133" i="19" s="1"/>
  <c r="J142" i="19"/>
  <c r="L142" i="19" s="1"/>
  <c r="I144" i="19"/>
  <c r="K144" i="19" s="1"/>
  <c r="I146" i="19"/>
  <c r="K146" i="19" s="1"/>
  <c r="J167" i="19"/>
  <c r="L167" i="19" s="1"/>
  <c r="J127" i="19"/>
  <c r="L127" i="19" s="1"/>
  <c r="I11" i="19"/>
  <c r="K11" i="19" s="1"/>
  <c r="J73" i="19"/>
  <c r="L73" i="19" s="1"/>
  <c r="J89" i="19"/>
  <c r="L89" i="19" s="1"/>
  <c r="I5" i="19"/>
  <c r="J8" i="19"/>
  <c r="L8" i="19" s="1"/>
  <c r="I13" i="19"/>
  <c r="K13" i="19" s="1"/>
  <c r="J16" i="19"/>
  <c r="L16" i="19" s="1"/>
  <c r="I34" i="19"/>
  <c r="J39" i="19"/>
  <c r="L39" i="19" s="1"/>
  <c r="I41" i="19"/>
  <c r="K41" i="19" s="1"/>
  <c r="J48" i="19"/>
  <c r="L48" i="19" s="1"/>
  <c r="I68" i="19"/>
  <c r="K68" i="19" s="1"/>
  <c r="I70" i="19"/>
  <c r="K70" i="19" s="1"/>
  <c r="J79" i="19"/>
  <c r="L79" i="19" s="1"/>
  <c r="I81" i="19"/>
  <c r="K81" i="19" s="1"/>
  <c r="J86" i="19"/>
  <c r="I88" i="19"/>
  <c r="K88" i="19" s="1"/>
  <c r="I90" i="19"/>
  <c r="K90" i="19" s="1"/>
  <c r="J95" i="19"/>
  <c r="L95" i="19" s="1"/>
  <c r="J109" i="19"/>
  <c r="L109" i="19" s="1"/>
  <c r="I124" i="19"/>
  <c r="K124" i="19" s="1"/>
  <c r="J136" i="19"/>
  <c r="L136" i="19" s="1"/>
  <c r="J138" i="19"/>
  <c r="L138" i="19" s="1"/>
  <c r="J147" i="19"/>
  <c r="L147" i="19" s="1"/>
  <c r="I158" i="19"/>
  <c r="K158" i="19" s="1"/>
  <c r="J163" i="19"/>
  <c r="L163" i="19" s="1"/>
  <c r="J168" i="19"/>
  <c r="L168" i="19" s="1"/>
  <c r="I170" i="19"/>
  <c r="K170" i="19" s="1"/>
  <c r="J175" i="19"/>
  <c r="L175" i="19" s="1"/>
  <c r="J177" i="19"/>
  <c r="L177" i="19" s="1"/>
  <c r="J129" i="19"/>
  <c r="L129" i="19" s="1"/>
  <c r="J164" i="19"/>
  <c r="L164" i="19" s="1"/>
  <c r="J20" i="19"/>
  <c r="L20" i="19" s="1"/>
  <c r="J26" i="19"/>
  <c r="L26" i="19" s="1"/>
  <c r="J41" i="19"/>
  <c r="L41" i="19" s="1"/>
  <c r="I55" i="19"/>
  <c r="K55" i="19" s="1"/>
  <c r="I57" i="19"/>
  <c r="K57" i="19" s="1"/>
  <c r="J62" i="19"/>
  <c r="L62" i="19" s="1"/>
  <c r="J64" i="19"/>
  <c r="L64" i="19" s="1"/>
  <c r="J84" i="19"/>
  <c r="L84" i="19" s="1"/>
  <c r="J90" i="19"/>
  <c r="L90" i="19" s="1"/>
  <c r="J105" i="19"/>
  <c r="L105" i="19" s="1"/>
  <c r="I119" i="19"/>
  <c r="K119" i="19" s="1"/>
  <c r="I121" i="19"/>
  <c r="K121" i="19" s="1"/>
  <c r="J126" i="19"/>
  <c r="L126" i="19" s="1"/>
  <c r="J128" i="19"/>
  <c r="L128" i="19" s="1"/>
  <c r="J148" i="19"/>
  <c r="L148" i="19" s="1"/>
  <c r="J81" i="19"/>
  <c r="L81" i="19" s="1"/>
  <c r="J161" i="19"/>
  <c r="L161" i="19" s="1"/>
  <c r="J21" i="19"/>
  <c r="L21" i="19" s="1"/>
  <c r="J36" i="19"/>
  <c r="L36" i="19" s="1"/>
  <c r="J42" i="19"/>
  <c r="L42" i="19" s="1"/>
  <c r="J57" i="19"/>
  <c r="L57" i="19" s="1"/>
  <c r="J85" i="19"/>
  <c r="L85" i="19" s="1"/>
  <c r="J100" i="19"/>
  <c r="L100" i="19" s="1"/>
  <c r="J106" i="19"/>
  <c r="L106" i="19" s="1"/>
  <c r="J121" i="19"/>
  <c r="L121" i="19" s="1"/>
  <c r="J149" i="19"/>
  <c r="L149" i="19" s="1"/>
  <c r="J60" i="19"/>
  <c r="L60" i="19" s="1"/>
  <c r="J124" i="19"/>
  <c r="L124" i="19" s="1"/>
  <c r="J145" i="19"/>
  <c r="L145" i="19" s="1"/>
  <c r="J18" i="19"/>
  <c r="L18" i="19" s="1"/>
  <c r="J33" i="19"/>
  <c r="L33" i="19" s="1"/>
  <c r="I47" i="19"/>
  <c r="K47" i="19" s="1"/>
  <c r="I49" i="19"/>
  <c r="K49" i="19" s="1"/>
  <c r="J54" i="19"/>
  <c r="L54" i="19" s="1"/>
  <c r="J56" i="19"/>
  <c r="L56" i="19" s="1"/>
  <c r="J61" i="19"/>
  <c r="L61" i="19" s="1"/>
  <c r="J76" i="19"/>
  <c r="L76" i="19" s="1"/>
  <c r="J82" i="19"/>
  <c r="L82" i="19" s="1"/>
  <c r="J97" i="19"/>
  <c r="L97" i="19" s="1"/>
  <c r="I111" i="19"/>
  <c r="K111" i="19" s="1"/>
  <c r="I113" i="19"/>
  <c r="K113" i="19" s="1"/>
  <c r="J118" i="19"/>
  <c r="L118" i="19" s="1"/>
  <c r="J120" i="19"/>
  <c r="L120" i="19" s="1"/>
  <c r="J125" i="19"/>
  <c r="L125" i="19" s="1"/>
  <c r="J140" i="19"/>
  <c r="L140" i="19" s="1"/>
  <c r="J146" i="19"/>
  <c r="L146" i="19" s="1"/>
  <c r="I151" i="19"/>
  <c r="K151" i="19" s="1"/>
  <c r="I153" i="19"/>
  <c r="K153" i="19" s="1"/>
  <c r="J158" i="19"/>
  <c r="L158" i="19" s="1"/>
  <c r="J169" i="19"/>
  <c r="L169" i="19" s="1"/>
  <c r="J44" i="19"/>
  <c r="L44" i="19" s="1"/>
  <c r="J65" i="19"/>
  <c r="L65" i="19" s="1"/>
  <c r="J108" i="19"/>
  <c r="L108" i="19" s="1"/>
  <c r="I23" i="19"/>
  <c r="K23" i="19" s="1"/>
  <c r="I25" i="19"/>
  <c r="K25" i="19" s="1"/>
  <c r="J30" i="19"/>
  <c r="L30" i="19" s="1"/>
  <c r="J32" i="19"/>
  <c r="L32" i="19" s="1"/>
  <c r="J37" i="19"/>
  <c r="L37" i="19" s="1"/>
  <c r="J58" i="19"/>
  <c r="L58" i="19" s="1"/>
  <c r="I87" i="19"/>
  <c r="K87" i="19" s="1"/>
  <c r="I89" i="19"/>
  <c r="K89" i="19" s="1"/>
  <c r="J94" i="19"/>
  <c r="L94" i="19" s="1"/>
  <c r="J96" i="19"/>
  <c r="L96" i="19" s="1"/>
  <c r="J101" i="19"/>
  <c r="L101" i="19" s="1"/>
  <c r="J122" i="19"/>
  <c r="L122" i="19" s="1"/>
  <c r="J156" i="19"/>
  <c r="L156" i="19" s="1"/>
  <c r="I177" i="19"/>
  <c r="K177" i="19" s="1"/>
  <c r="J154" i="19"/>
  <c r="L154" i="19" s="1"/>
  <c r="J165" i="19"/>
  <c r="L165" i="19" s="1"/>
  <c r="J170" i="19"/>
  <c r="L170" i="19" s="1"/>
  <c r="J173" i="19"/>
  <c r="L173" i="19" s="1"/>
  <c r="J178" i="19"/>
  <c r="L178" i="19" s="1"/>
  <c r="J157" i="19"/>
  <c r="L157" i="19" s="1"/>
  <c r="J162" i="19"/>
  <c r="L162" i="19" s="1"/>
  <c r="I21" i="19"/>
  <c r="K21" i="19" s="1"/>
  <c r="I29" i="19"/>
  <c r="K29" i="19" s="1"/>
  <c r="I37" i="19"/>
  <c r="K37" i="19" s="1"/>
  <c r="I45" i="19"/>
  <c r="K45" i="19" s="1"/>
  <c r="I53" i="19"/>
  <c r="K53" i="19" s="1"/>
  <c r="I61" i="19"/>
  <c r="K61" i="19" s="1"/>
  <c r="I69" i="19"/>
  <c r="K69" i="19" s="1"/>
  <c r="I77" i="19"/>
  <c r="K77" i="19" s="1"/>
  <c r="I85" i="19"/>
  <c r="K85" i="19" s="1"/>
  <c r="I93" i="19"/>
  <c r="K93" i="19" s="1"/>
  <c r="I101" i="19"/>
  <c r="K101" i="19" s="1"/>
  <c r="I109" i="19"/>
  <c r="K109" i="19" s="1"/>
  <c r="I117" i="19"/>
  <c r="K117" i="19" s="1"/>
  <c r="I125" i="19"/>
  <c r="K125" i="19" s="1"/>
  <c r="I133" i="19"/>
  <c r="K133" i="19" s="1"/>
  <c r="I141" i="19"/>
  <c r="K141" i="19" s="1"/>
  <c r="I149" i="19"/>
  <c r="K149" i="19" s="1"/>
  <c r="I157" i="19"/>
  <c r="K157" i="19" s="1"/>
  <c r="I165" i="19"/>
  <c r="K165" i="19" s="1"/>
  <c r="I173" i="19"/>
  <c r="K173" i="19" s="1"/>
  <c r="J6" i="19"/>
  <c r="L6" i="19" s="1"/>
  <c r="J14" i="19"/>
  <c r="L14" i="19" s="1"/>
  <c r="I4" i="19"/>
  <c r="I7" i="19"/>
  <c r="K7" i="19" s="1"/>
  <c r="J10" i="19"/>
  <c r="L10" i="19" s="1"/>
  <c r="J5" i="19"/>
  <c r="I10" i="19"/>
  <c r="K10" i="19" s="1"/>
  <c r="J13" i="19"/>
  <c r="L13" i="19" s="1"/>
  <c r="J11" i="19"/>
  <c r="L11" i="19" s="1"/>
  <c r="H185" i="19" l="1"/>
  <c r="I187" i="19"/>
  <c r="K187" i="19" s="1"/>
  <c r="L86" i="19"/>
  <c r="J189" i="19"/>
  <c r="L189" i="19" s="1"/>
  <c r="K34" i="19"/>
  <c r="I188" i="19"/>
  <c r="K188" i="19" s="1"/>
  <c r="J187" i="19"/>
  <c r="L187" i="19" s="1"/>
  <c r="L34" i="19"/>
  <c r="J188" i="19"/>
  <c r="L188" i="19" s="1"/>
  <c r="K86" i="19"/>
  <c r="I189" i="19"/>
  <c r="F131" i="20"/>
  <c r="G131" i="20" s="1"/>
  <c r="G185" i="19"/>
  <c r="F185" i="19"/>
  <c r="I184" i="19"/>
  <c r="J184" i="19"/>
  <c r="L5" i="19"/>
  <c r="L4" i="19"/>
  <c r="J182" i="19"/>
  <c r="K5" i="19"/>
  <c r="K4" i="19"/>
  <c r="I182" i="19"/>
  <c r="K182" i="19" s="1"/>
  <c r="I185" i="19" l="1"/>
  <c r="L182" i="19"/>
  <c r="J185" i="19"/>
  <c r="L184" i="19"/>
  <c r="K184" i="19"/>
  <c r="K185" i="19" l="1"/>
  <c r="L185" i="19"/>
  <c r="K189" i="19" l="1"/>
  <c r="N47" i="13" l="1"/>
  <c r="H47" i="13"/>
  <c r="O46" i="13"/>
  <c r="N46" i="13"/>
  <c r="I46" i="13"/>
  <c r="H46" i="13"/>
  <c r="L18" i="14"/>
  <c r="F18" i="14"/>
  <c r="M17" i="14"/>
  <c r="L17" i="14"/>
  <c r="G17" i="14"/>
  <c r="F17" i="14"/>
  <c r="H5" i="14" l="1"/>
  <c r="B110" i="17" l="1"/>
  <c r="CB4" i="17" s="1"/>
  <c r="B109" i="17"/>
  <c r="CA4" i="17" s="1"/>
  <c r="B105" i="17"/>
  <c r="BZ4" i="17" s="1"/>
  <c r="B100" i="17"/>
  <c r="BX4" i="17" s="1"/>
  <c r="B99" i="17"/>
  <c r="BW4" i="17" s="1"/>
  <c r="B98" i="17"/>
  <c r="BV4" i="17" s="1"/>
  <c r="B97" i="17"/>
  <c r="BU4" i="17" s="1"/>
  <c r="B96" i="17"/>
  <c r="BT4" i="17" s="1"/>
  <c r="B95" i="17"/>
  <c r="BS4" i="17" s="1"/>
  <c r="B94" i="17"/>
  <c r="BR4" i="17" s="1"/>
  <c r="B93" i="17"/>
  <c r="BQ4" i="17" s="1"/>
  <c r="B92" i="17"/>
  <c r="BP4" i="17" s="1"/>
  <c r="B91" i="17"/>
  <c r="BO4" i="17" s="1"/>
  <c r="B90" i="17"/>
  <c r="BN4" i="17" s="1"/>
  <c r="B89" i="17"/>
  <c r="BM4" i="17" s="1"/>
  <c r="B88" i="17"/>
  <c r="BL4" i="17" s="1"/>
  <c r="B83" i="17"/>
  <c r="BJ4" i="17" s="1"/>
  <c r="B82" i="17"/>
  <c r="BI4" i="17" s="1"/>
  <c r="B81" i="17"/>
  <c r="BH4" i="17" s="1"/>
  <c r="B80" i="17"/>
  <c r="BG4" i="17" s="1"/>
  <c r="B79" i="17"/>
  <c r="BF4" i="17" s="1"/>
  <c r="B78" i="17"/>
  <c r="BE4" i="17" s="1"/>
  <c r="B77" i="17"/>
  <c r="BD4" i="17" s="1"/>
  <c r="B76" i="17"/>
  <c r="BC4" i="17" s="1"/>
  <c r="B75" i="17"/>
  <c r="BB4" i="17" s="1"/>
  <c r="B74" i="17"/>
  <c r="BA4" i="17" s="1"/>
  <c r="B73" i="17"/>
  <c r="AZ4" i="17" s="1"/>
  <c r="B71" i="17"/>
  <c r="AX4" i="17" s="1"/>
  <c r="B72" i="17"/>
  <c r="AY4" i="17" s="1"/>
  <c r="B67" i="17"/>
  <c r="AW4" i="17" s="1"/>
  <c r="B66" i="17"/>
  <c r="AV4" i="17" s="1"/>
  <c r="B62" i="17"/>
  <c r="AU4" i="17" s="1"/>
  <c r="B61" i="17"/>
  <c r="AT4" i="17" s="1"/>
  <c r="B60" i="17"/>
  <c r="AS4" i="17" s="1"/>
  <c r="B56" i="17"/>
  <c r="AR4" i="17" s="1"/>
  <c r="B52" i="17"/>
  <c r="AQ4" i="17" s="1"/>
  <c r="B51" i="17"/>
  <c r="AP4" i="17" s="1"/>
  <c r="B50" i="17"/>
  <c r="AO4" i="17" s="1"/>
  <c r="B49" i="17"/>
  <c r="AN4" i="17" s="1"/>
  <c r="B45" i="17"/>
  <c r="AM4" i="17" s="1"/>
  <c r="B44" i="17"/>
  <c r="AL4" i="17" s="1"/>
  <c r="B43" i="17"/>
  <c r="AK4" i="17" s="1"/>
  <c r="B42" i="17"/>
  <c r="AJ4" i="17" s="1"/>
  <c r="B101" i="17" l="1"/>
  <c r="BY4" i="17" s="1"/>
  <c r="B84" i="17"/>
  <c r="BK4" i="17" s="1"/>
  <c r="B38" i="17"/>
  <c r="AI4" i="17" s="1"/>
  <c r="B37" i="17"/>
  <c r="AH4" i="17" s="1"/>
  <c r="B36" i="17"/>
  <c r="AG4" i="17" s="1"/>
  <c r="B32" i="17"/>
  <c r="AF4" i="17" s="1"/>
  <c r="B27" i="17"/>
  <c r="AE4" i="17" s="1"/>
  <c r="B26" i="17"/>
  <c r="AD4" i="17" s="1"/>
  <c r="B25" i="17"/>
  <c r="AC4" i="17" s="1"/>
  <c r="B24" i="17"/>
  <c r="AB4" i="17" s="1"/>
  <c r="B23" i="17"/>
  <c r="AA4" i="17" s="1"/>
  <c r="B22" i="17"/>
  <c r="Z4" i="17" s="1"/>
  <c r="B21" i="17"/>
  <c r="Y4" i="17" s="1"/>
  <c r="B20" i="17"/>
  <c r="X4" i="17" s="1"/>
  <c r="B19" i="17"/>
  <c r="W4" i="17" s="1"/>
  <c r="B18" i="17"/>
  <c r="V4" i="17" s="1"/>
  <c r="B13" i="17"/>
  <c r="U4" i="17" s="1"/>
  <c r="B12" i="17"/>
  <c r="T4" i="17" s="1"/>
  <c r="B11" i="17"/>
  <c r="S4" i="17" s="1"/>
  <c r="B10" i="17"/>
  <c r="R4" i="17" s="1"/>
  <c r="B9" i="17"/>
  <c r="Q4" i="17" s="1"/>
  <c r="B8" i="17"/>
  <c r="P4" i="17" s="1"/>
  <c r="B7" i="17"/>
  <c r="O4" i="17" s="1"/>
  <c r="B6" i="17"/>
  <c r="N4" i="17" s="1"/>
  <c r="B5" i="17"/>
  <c r="M4" i="17" s="1"/>
  <c r="B4" i="17"/>
  <c r="L4" i="17" l="1"/>
  <c r="B14" i="17"/>
  <c r="B28" i="17"/>
  <c r="C130" i="1" l="1"/>
  <c r="C129" i="1"/>
  <c r="C128" i="1"/>
  <c r="C127" i="1"/>
  <c r="C126" i="1"/>
  <c r="C125" i="1"/>
  <c r="B130" i="1"/>
  <c r="B129" i="1"/>
  <c r="B128" i="1"/>
  <c r="B127" i="1"/>
  <c r="B126" i="1"/>
  <c r="B125" i="1"/>
  <c r="F124" i="1"/>
  <c r="E124" i="1"/>
  <c r="D124" i="1"/>
  <c r="C124" i="1"/>
  <c r="B124" i="1"/>
  <c r="F130" i="1"/>
  <c r="E130" i="1"/>
  <c r="D130" i="1"/>
  <c r="F129" i="1"/>
  <c r="E129" i="1"/>
  <c r="D129" i="1"/>
  <c r="F128" i="1"/>
  <c r="E128" i="1"/>
  <c r="D128" i="1"/>
  <c r="F127" i="1"/>
  <c r="E127" i="1"/>
  <c r="D127" i="1"/>
  <c r="F126" i="1"/>
  <c r="E126" i="1"/>
  <c r="D126" i="1"/>
  <c r="F125" i="1"/>
  <c r="E125" i="1"/>
  <c r="D125" i="1"/>
  <c r="E131" i="1" l="1"/>
  <c r="AB124" i="1" s="1"/>
  <c r="D131" i="1"/>
  <c r="AA124" i="1" s="1"/>
  <c r="G129" i="1"/>
  <c r="V124" i="1" s="1"/>
  <c r="G130" i="1"/>
  <c r="W124" i="1" s="1"/>
  <c r="G125" i="1"/>
  <c r="R124" i="1" s="1"/>
  <c r="G126" i="1"/>
  <c r="S124" i="1" s="1"/>
  <c r="G127" i="1"/>
  <c r="T124" i="1" s="1"/>
  <c r="G128" i="1"/>
  <c r="U124" i="1" s="1"/>
  <c r="F131" i="1"/>
  <c r="AC124" i="1" s="1"/>
  <c r="C131" i="1"/>
  <c r="Z124" i="1" s="1"/>
  <c r="G124" i="1"/>
  <c r="Q124" i="1" s="1"/>
  <c r="B131" i="1"/>
  <c r="Y124" i="1" s="1"/>
  <c r="G131" i="1" l="1"/>
  <c r="X124" i="1" s="1"/>
  <c r="F116" i="1" l="1"/>
  <c r="E116" i="1"/>
  <c r="D116" i="1"/>
  <c r="C116" i="1"/>
  <c r="B116" i="1"/>
  <c r="F115" i="1"/>
  <c r="E115" i="1"/>
  <c r="D115" i="1"/>
  <c r="C115" i="1"/>
  <c r="B115" i="1"/>
  <c r="F114" i="1"/>
  <c r="E114" i="1"/>
  <c r="D114" i="1"/>
  <c r="C114" i="1"/>
  <c r="B114" i="1"/>
  <c r="F113" i="1"/>
  <c r="E113" i="1"/>
  <c r="D113" i="1"/>
  <c r="C113" i="1"/>
  <c r="B113" i="1"/>
  <c r="F112" i="1"/>
  <c r="E112" i="1"/>
  <c r="D112" i="1"/>
  <c r="C112" i="1"/>
  <c r="B112" i="1"/>
  <c r="F111" i="1"/>
  <c r="E111" i="1"/>
  <c r="D111" i="1"/>
  <c r="C111" i="1"/>
  <c r="B111" i="1"/>
  <c r="F110" i="1"/>
  <c r="E110" i="1"/>
  <c r="D110" i="1"/>
  <c r="C110" i="1"/>
  <c r="B110" i="1"/>
  <c r="F103" i="1"/>
  <c r="E103" i="1"/>
  <c r="D103" i="1"/>
  <c r="C103" i="1"/>
  <c r="B103" i="1"/>
  <c r="F102" i="1"/>
  <c r="E102" i="1"/>
  <c r="D102" i="1"/>
  <c r="C102" i="1"/>
  <c r="B102" i="1"/>
  <c r="F101" i="1"/>
  <c r="E101" i="1"/>
  <c r="D101" i="1"/>
  <c r="C101" i="1"/>
  <c r="B101" i="1"/>
  <c r="F100" i="1"/>
  <c r="E100" i="1"/>
  <c r="D100" i="1"/>
  <c r="C100" i="1"/>
  <c r="B100" i="1"/>
  <c r="F99" i="1"/>
  <c r="E99" i="1"/>
  <c r="D99" i="1"/>
  <c r="C99" i="1"/>
  <c r="B99" i="1"/>
  <c r="F98" i="1"/>
  <c r="E98" i="1"/>
  <c r="D98" i="1"/>
  <c r="C98" i="1"/>
  <c r="B98" i="1"/>
  <c r="F97" i="1"/>
  <c r="E97" i="1"/>
  <c r="D97" i="1"/>
  <c r="C97" i="1"/>
  <c r="B97" i="1"/>
  <c r="F90" i="1"/>
  <c r="E90" i="1"/>
  <c r="D90" i="1"/>
  <c r="C90" i="1"/>
  <c r="B90" i="1"/>
  <c r="F89" i="1"/>
  <c r="E89" i="1"/>
  <c r="D89" i="1"/>
  <c r="C89" i="1"/>
  <c r="B89" i="1"/>
  <c r="F88" i="1"/>
  <c r="E88" i="1"/>
  <c r="D88" i="1"/>
  <c r="C88" i="1"/>
  <c r="B88" i="1"/>
  <c r="F87" i="1"/>
  <c r="E87" i="1"/>
  <c r="D87" i="1"/>
  <c r="C87" i="1"/>
  <c r="B87" i="1"/>
  <c r="F86" i="1"/>
  <c r="E86" i="1"/>
  <c r="D86" i="1"/>
  <c r="C86" i="1"/>
  <c r="B86" i="1"/>
  <c r="F85" i="1"/>
  <c r="E85" i="1"/>
  <c r="D85" i="1"/>
  <c r="C85" i="1"/>
  <c r="B85" i="1"/>
  <c r="F84" i="1"/>
  <c r="E84" i="1"/>
  <c r="D84" i="1"/>
  <c r="C84" i="1"/>
  <c r="B84" i="1"/>
  <c r="F77" i="1"/>
  <c r="E77" i="1"/>
  <c r="D77" i="1"/>
  <c r="C77" i="1"/>
  <c r="B77" i="1"/>
  <c r="F76" i="1"/>
  <c r="E76" i="1"/>
  <c r="D76" i="1"/>
  <c r="C76" i="1"/>
  <c r="B76" i="1"/>
  <c r="F75" i="1"/>
  <c r="E75" i="1"/>
  <c r="D75" i="1"/>
  <c r="C75" i="1"/>
  <c r="B75" i="1"/>
  <c r="F74" i="1"/>
  <c r="E74" i="1"/>
  <c r="D74" i="1"/>
  <c r="C74" i="1"/>
  <c r="B74" i="1"/>
  <c r="F73" i="1"/>
  <c r="E73" i="1"/>
  <c r="D73" i="1"/>
  <c r="C73" i="1"/>
  <c r="B73" i="1"/>
  <c r="F72" i="1"/>
  <c r="E72" i="1"/>
  <c r="D72" i="1"/>
  <c r="C72" i="1"/>
  <c r="B72" i="1"/>
  <c r="F71" i="1"/>
  <c r="E71" i="1"/>
  <c r="D71" i="1"/>
  <c r="C71" i="1"/>
  <c r="B71" i="1"/>
  <c r="F51" i="1"/>
  <c r="E51" i="1"/>
  <c r="D51" i="1"/>
  <c r="C51" i="1"/>
  <c r="B51" i="1"/>
  <c r="F50" i="1"/>
  <c r="E50" i="1"/>
  <c r="D50" i="1"/>
  <c r="C50" i="1"/>
  <c r="B50" i="1"/>
  <c r="F49" i="1"/>
  <c r="E49" i="1"/>
  <c r="D49" i="1"/>
  <c r="C49" i="1"/>
  <c r="B49" i="1"/>
  <c r="F48" i="1"/>
  <c r="E48" i="1"/>
  <c r="D48" i="1"/>
  <c r="C48" i="1"/>
  <c r="B48" i="1"/>
  <c r="F47" i="1"/>
  <c r="E47" i="1"/>
  <c r="D47" i="1"/>
  <c r="C47" i="1"/>
  <c r="B47" i="1"/>
  <c r="F46" i="1"/>
  <c r="E46" i="1"/>
  <c r="D46" i="1"/>
  <c r="C46" i="1"/>
  <c r="B46" i="1"/>
  <c r="F45" i="1"/>
  <c r="E45" i="1"/>
  <c r="D45" i="1"/>
  <c r="C45" i="1"/>
  <c r="B45" i="1"/>
  <c r="F64" i="1"/>
  <c r="E64" i="1"/>
  <c r="D64" i="1"/>
  <c r="C64" i="1"/>
  <c r="B64" i="1"/>
  <c r="F63" i="1"/>
  <c r="E63" i="1"/>
  <c r="D63" i="1"/>
  <c r="C63" i="1"/>
  <c r="B63" i="1"/>
  <c r="F62" i="1"/>
  <c r="E62" i="1"/>
  <c r="D62" i="1"/>
  <c r="C62" i="1"/>
  <c r="B62" i="1"/>
  <c r="F61" i="1"/>
  <c r="E61" i="1"/>
  <c r="D61" i="1"/>
  <c r="C61" i="1"/>
  <c r="B61" i="1"/>
  <c r="F60" i="1"/>
  <c r="E60" i="1"/>
  <c r="D60" i="1"/>
  <c r="C60" i="1"/>
  <c r="B60" i="1"/>
  <c r="F59" i="1"/>
  <c r="E59" i="1"/>
  <c r="D59" i="1"/>
  <c r="C59" i="1"/>
  <c r="F58" i="1"/>
  <c r="E58" i="1"/>
  <c r="D58" i="1"/>
  <c r="C58" i="1"/>
  <c r="B59" i="1"/>
  <c r="B58" i="1"/>
  <c r="O62" i="1" l="1"/>
  <c r="O50" i="1"/>
  <c r="O77" i="1"/>
  <c r="O97" i="1"/>
  <c r="O111" i="1"/>
  <c r="O47" i="1"/>
  <c r="O74" i="1"/>
  <c r="O113" i="1"/>
  <c r="O88" i="1"/>
  <c r="O102" i="1"/>
  <c r="O116" i="1"/>
  <c r="G89" i="1"/>
  <c r="AX45" i="1" s="1"/>
  <c r="G46" i="1"/>
  <c r="W45" i="1" s="1"/>
  <c r="E91" i="1"/>
  <c r="O59" i="1"/>
  <c r="O60" i="1"/>
  <c r="O48" i="1"/>
  <c r="O75" i="1"/>
  <c r="O89" i="1"/>
  <c r="O103" i="1"/>
  <c r="O45" i="1"/>
  <c r="O72" i="1"/>
  <c r="O86" i="1"/>
  <c r="O100" i="1"/>
  <c r="O114" i="1"/>
  <c r="O71" i="1"/>
  <c r="O99" i="1"/>
  <c r="O61" i="1"/>
  <c r="O49" i="1"/>
  <c r="O76" i="1"/>
  <c r="O90" i="1"/>
  <c r="O110" i="1"/>
  <c r="O64" i="1"/>
  <c r="O85" i="1"/>
  <c r="O58" i="1"/>
  <c r="O46" i="1"/>
  <c r="O73" i="1"/>
  <c r="O87" i="1"/>
  <c r="O101" i="1"/>
  <c r="O115" i="1"/>
  <c r="O63" i="1"/>
  <c r="O51" i="1"/>
  <c r="O84" i="1"/>
  <c r="O98" i="1"/>
  <c r="O112" i="1"/>
  <c r="G72" i="1"/>
  <c r="Y45" i="1" s="1"/>
  <c r="G73" i="1"/>
  <c r="AE45" i="1" s="1"/>
  <c r="C78" i="1"/>
  <c r="G74" i="1"/>
  <c r="AK45" i="1" s="1"/>
  <c r="G103" i="1"/>
  <c r="BE45" i="1" s="1"/>
  <c r="E117" i="1"/>
  <c r="G115" i="1"/>
  <c r="AZ45" i="1" s="1"/>
  <c r="G60" i="1"/>
  <c r="AD45" i="1" s="1"/>
  <c r="G47" i="1"/>
  <c r="AC45" i="1" s="1"/>
  <c r="G100" i="1"/>
  <c r="AM45" i="1" s="1"/>
  <c r="G114" i="1"/>
  <c r="AT45" i="1" s="1"/>
  <c r="G49" i="1"/>
  <c r="AO45" i="1" s="1"/>
  <c r="G51" i="1"/>
  <c r="BA45" i="1" s="1"/>
  <c r="E78" i="1"/>
  <c r="G71" i="1"/>
  <c r="S45" i="1" s="1"/>
  <c r="G88" i="1"/>
  <c r="AR45" i="1" s="1"/>
  <c r="G116" i="1"/>
  <c r="BF45" i="1" s="1"/>
  <c r="D78" i="1"/>
  <c r="G48" i="1"/>
  <c r="AI45" i="1" s="1"/>
  <c r="F78" i="1"/>
  <c r="G77" i="1"/>
  <c r="BC45" i="1" s="1"/>
  <c r="G50" i="1"/>
  <c r="AU45" i="1" s="1"/>
  <c r="G45" i="1"/>
  <c r="Q45" i="1" s="1"/>
  <c r="G75" i="1"/>
  <c r="AQ45" i="1" s="1"/>
  <c r="G76" i="1"/>
  <c r="AW45" i="1" s="1"/>
  <c r="G111" i="1"/>
  <c r="AB45" i="1" s="1"/>
  <c r="G113" i="1"/>
  <c r="AN45" i="1" s="1"/>
  <c r="B117" i="1"/>
  <c r="C117" i="1"/>
  <c r="F117" i="1"/>
  <c r="D117" i="1"/>
  <c r="G112" i="1"/>
  <c r="AH45" i="1" s="1"/>
  <c r="G98" i="1"/>
  <c r="AA45" i="1" s="1"/>
  <c r="B104" i="1"/>
  <c r="G99" i="1"/>
  <c r="AG45" i="1" s="1"/>
  <c r="C104" i="1"/>
  <c r="E104" i="1"/>
  <c r="G102" i="1"/>
  <c r="AY45" i="1" s="1"/>
  <c r="F104" i="1"/>
  <c r="G101" i="1"/>
  <c r="AS45" i="1" s="1"/>
  <c r="D104" i="1"/>
  <c r="D91" i="1"/>
  <c r="G86" i="1"/>
  <c r="AF45" i="1" s="1"/>
  <c r="G90" i="1"/>
  <c r="BD45" i="1" s="1"/>
  <c r="F91" i="1"/>
  <c r="G85" i="1"/>
  <c r="Z45" i="1" s="1"/>
  <c r="G87" i="1"/>
  <c r="AL45" i="1" s="1"/>
  <c r="B91" i="1"/>
  <c r="C91" i="1"/>
  <c r="G110" i="1"/>
  <c r="V45" i="1" s="1"/>
  <c r="G97" i="1"/>
  <c r="U45" i="1" s="1"/>
  <c r="G84" i="1"/>
  <c r="T45" i="1" s="1"/>
  <c r="B78" i="1"/>
  <c r="G59" i="1"/>
  <c r="X45" i="1" s="1"/>
  <c r="G61" i="1"/>
  <c r="AJ45" i="1" s="1"/>
  <c r="B65" i="1"/>
  <c r="C65" i="1"/>
  <c r="E65" i="1"/>
  <c r="D65" i="1"/>
  <c r="G63" i="1"/>
  <c r="AV45" i="1" s="1"/>
  <c r="F65" i="1"/>
  <c r="G62" i="1"/>
  <c r="AP45" i="1" s="1"/>
  <c r="G64" i="1"/>
  <c r="BB45" i="1" s="1"/>
  <c r="G58" i="1"/>
  <c r="R45" i="1" s="1"/>
  <c r="B52" i="1"/>
  <c r="C52" i="1"/>
  <c r="E52" i="1"/>
  <c r="F52" i="1"/>
  <c r="D52" i="1"/>
  <c r="E28" i="16"/>
  <c r="D28" i="16"/>
  <c r="C28" i="16"/>
  <c r="B28" i="16"/>
  <c r="E27" i="16"/>
  <c r="D27" i="16"/>
  <c r="C27" i="16"/>
  <c r="B27" i="16"/>
  <c r="E26" i="16"/>
  <c r="D26" i="16"/>
  <c r="C26" i="16"/>
  <c r="B26" i="16"/>
  <c r="E25" i="16"/>
  <c r="D25" i="16"/>
  <c r="C25" i="16"/>
  <c r="B25" i="16"/>
  <c r="E24" i="16"/>
  <c r="D24" i="16"/>
  <c r="C24" i="16"/>
  <c r="B24" i="16"/>
  <c r="K18" i="16"/>
  <c r="J18" i="16"/>
  <c r="I18" i="16"/>
  <c r="H18" i="16"/>
  <c r="G18" i="16"/>
  <c r="F18" i="16"/>
  <c r="E18" i="16"/>
  <c r="D18" i="16"/>
  <c r="C18" i="16"/>
  <c r="B18" i="16"/>
  <c r="K17" i="16"/>
  <c r="J17" i="16"/>
  <c r="I17" i="16"/>
  <c r="H17" i="16"/>
  <c r="G17" i="16"/>
  <c r="F17" i="16"/>
  <c r="E17" i="16"/>
  <c r="D17" i="16"/>
  <c r="C17" i="16"/>
  <c r="B17" i="16"/>
  <c r="K16" i="16"/>
  <c r="J16" i="16"/>
  <c r="I16" i="16"/>
  <c r="H16" i="16"/>
  <c r="G16" i="16"/>
  <c r="F16" i="16"/>
  <c r="E16" i="16"/>
  <c r="D16" i="16"/>
  <c r="C16" i="16"/>
  <c r="B16" i="16"/>
  <c r="K15" i="16"/>
  <c r="J15" i="16"/>
  <c r="I15" i="16"/>
  <c r="H15" i="16"/>
  <c r="G15" i="16"/>
  <c r="F15" i="16"/>
  <c r="E15" i="16"/>
  <c r="D15" i="16"/>
  <c r="C15" i="16"/>
  <c r="B15" i="16"/>
  <c r="K14" i="16"/>
  <c r="J14" i="16"/>
  <c r="I14" i="16"/>
  <c r="H14" i="16"/>
  <c r="G14" i="16"/>
  <c r="F14" i="16"/>
  <c r="E14" i="16"/>
  <c r="D14" i="16"/>
  <c r="C14" i="16"/>
  <c r="B14" i="16"/>
  <c r="G8" i="16"/>
  <c r="F8" i="16"/>
  <c r="E8" i="16"/>
  <c r="D8" i="16"/>
  <c r="C8" i="16"/>
  <c r="B8" i="16"/>
  <c r="G7" i="16"/>
  <c r="F7" i="16"/>
  <c r="E7" i="16"/>
  <c r="D7" i="16"/>
  <c r="C7" i="16"/>
  <c r="B7" i="16"/>
  <c r="G6" i="16"/>
  <c r="F6" i="16"/>
  <c r="E6" i="16"/>
  <c r="D6" i="16"/>
  <c r="C6" i="16"/>
  <c r="B6" i="16"/>
  <c r="G5" i="16"/>
  <c r="F5" i="16"/>
  <c r="E5" i="16"/>
  <c r="D5" i="16"/>
  <c r="C5" i="16"/>
  <c r="B5" i="16"/>
  <c r="G4" i="16"/>
  <c r="F4" i="16"/>
  <c r="E4" i="16"/>
  <c r="D4" i="16"/>
  <c r="C4" i="16"/>
  <c r="B4" i="16"/>
  <c r="D124" i="3"/>
  <c r="K123" i="3"/>
  <c r="I123" i="3"/>
  <c r="H123" i="3"/>
  <c r="G123" i="3"/>
  <c r="F123" i="3"/>
  <c r="E123" i="3"/>
  <c r="I122" i="3"/>
  <c r="H122" i="3"/>
  <c r="G122" i="3"/>
  <c r="F122" i="3"/>
  <c r="E122" i="3"/>
  <c r="I121" i="3"/>
  <c r="H121" i="3"/>
  <c r="G121" i="3"/>
  <c r="F121" i="3"/>
  <c r="E121" i="3"/>
  <c r="K120" i="3"/>
  <c r="I120" i="3"/>
  <c r="H120" i="3"/>
  <c r="G120" i="3"/>
  <c r="F120" i="3"/>
  <c r="E120" i="3"/>
  <c r="K119" i="3"/>
  <c r="I119" i="3"/>
  <c r="H119" i="3"/>
  <c r="G119" i="3"/>
  <c r="F119" i="3"/>
  <c r="E119" i="3"/>
  <c r="K118" i="3"/>
  <c r="I118" i="3"/>
  <c r="H118" i="3"/>
  <c r="G118" i="3"/>
  <c r="F118" i="3"/>
  <c r="E118" i="3"/>
  <c r="I117" i="3"/>
  <c r="H117" i="3"/>
  <c r="G117" i="3"/>
  <c r="F117" i="3"/>
  <c r="E117" i="3"/>
  <c r="I116" i="3"/>
  <c r="H116" i="3"/>
  <c r="G116" i="3"/>
  <c r="F116" i="3"/>
  <c r="E116" i="3"/>
  <c r="I115" i="3"/>
  <c r="H115" i="3"/>
  <c r="G115" i="3"/>
  <c r="F115" i="3"/>
  <c r="E115" i="3"/>
  <c r="K114" i="3"/>
  <c r="I114" i="3"/>
  <c r="H114" i="3"/>
  <c r="G114" i="3"/>
  <c r="F114" i="3"/>
  <c r="E114" i="3"/>
  <c r="K113" i="3"/>
  <c r="I113" i="3"/>
  <c r="H113" i="3"/>
  <c r="G113" i="3"/>
  <c r="F113" i="3"/>
  <c r="E113" i="3"/>
  <c r="K112" i="3"/>
  <c r="I112" i="3"/>
  <c r="H112" i="3"/>
  <c r="G112" i="3"/>
  <c r="F112" i="3"/>
  <c r="E112" i="3"/>
  <c r="I111" i="3"/>
  <c r="H111" i="3"/>
  <c r="G111" i="3"/>
  <c r="F111" i="3"/>
  <c r="E111" i="3"/>
  <c r="I110" i="3"/>
  <c r="H110" i="3"/>
  <c r="G110" i="3"/>
  <c r="F110" i="3"/>
  <c r="E110" i="3"/>
  <c r="I109" i="3"/>
  <c r="H109" i="3"/>
  <c r="G109" i="3"/>
  <c r="F109" i="3"/>
  <c r="E109" i="3"/>
  <c r="I108" i="3"/>
  <c r="H108" i="3"/>
  <c r="G108" i="3"/>
  <c r="F108" i="3"/>
  <c r="E108" i="3"/>
  <c r="I107" i="3"/>
  <c r="H107" i="3"/>
  <c r="G107" i="3"/>
  <c r="F107" i="3"/>
  <c r="E107" i="3"/>
  <c r="I106" i="3"/>
  <c r="H106" i="3"/>
  <c r="G106" i="3"/>
  <c r="F106" i="3"/>
  <c r="E106" i="3"/>
  <c r="I105" i="3"/>
  <c r="H105" i="3"/>
  <c r="G105" i="3"/>
  <c r="F105" i="3"/>
  <c r="E105" i="3"/>
  <c r="I104" i="3"/>
  <c r="H104" i="3"/>
  <c r="G104" i="3"/>
  <c r="F104" i="3"/>
  <c r="E104" i="3"/>
  <c r="I103" i="3"/>
  <c r="H103" i="3"/>
  <c r="G103" i="3"/>
  <c r="F103" i="3"/>
  <c r="E103" i="3"/>
  <c r="I102" i="3"/>
  <c r="H102" i="3"/>
  <c r="G102" i="3"/>
  <c r="F102" i="3"/>
  <c r="E102" i="3"/>
  <c r="I101" i="3"/>
  <c r="H101" i="3"/>
  <c r="G101" i="3"/>
  <c r="F101" i="3"/>
  <c r="E101" i="3"/>
  <c r="I100" i="3"/>
  <c r="H100" i="3"/>
  <c r="G100" i="3"/>
  <c r="F100" i="3"/>
  <c r="E100" i="3"/>
  <c r="I99" i="3"/>
  <c r="H99" i="3"/>
  <c r="G99" i="3"/>
  <c r="F99" i="3"/>
  <c r="E99" i="3"/>
  <c r="K98" i="3"/>
  <c r="I98" i="3"/>
  <c r="H98" i="3"/>
  <c r="G98" i="3"/>
  <c r="F98" i="3"/>
  <c r="E98" i="3"/>
  <c r="E33" i="15"/>
  <c r="D33" i="15"/>
  <c r="C33" i="15"/>
  <c r="B33" i="15"/>
  <c r="E32" i="15"/>
  <c r="D32" i="15"/>
  <c r="C32" i="15"/>
  <c r="B32" i="15"/>
  <c r="E31" i="15"/>
  <c r="D31" i="15"/>
  <c r="C31" i="15"/>
  <c r="B31" i="15"/>
  <c r="E30" i="15"/>
  <c r="D30" i="15"/>
  <c r="C30" i="15"/>
  <c r="B30" i="15"/>
  <c r="E29" i="15"/>
  <c r="D29" i="15"/>
  <c r="C29" i="15"/>
  <c r="B29" i="15"/>
  <c r="E28" i="15"/>
  <c r="D28" i="15"/>
  <c r="C28" i="15"/>
  <c r="B28" i="15"/>
  <c r="E22" i="15"/>
  <c r="E44" i="15" s="1"/>
  <c r="D22" i="15"/>
  <c r="D44" i="15" s="1"/>
  <c r="C22" i="15"/>
  <c r="B22" i="15"/>
  <c r="E21" i="15"/>
  <c r="E43" i="15" s="1"/>
  <c r="D21" i="15"/>
  <c r="C21" i="15"/>
  <c r="B21" i="15"/>
  <c r="E20" i="15"/>
  <c r="E42" i="15" s="1"/>
  <c r="D20" i="15"/>
  <c r="C20" i="15"/>
  <c r="C42" i="15" s="1"/>
  <c r="B20" i="15"/>
  <c r="B42" i="15" s="1"/>
  <c r="E19" i="15"/>
  <c r="E41" i="15" s="1"/>
  <c r="D19" i="15"/>
  <c r="C19" i="15"/>
  <c r="B19" i="15"/>
  <c r="B41" i="15" s="1"/>
  <c r="E18" i="15"/>
  <c r="D18" i="15"/>
  <c r="D40" i="15" s="1"/>
  <c r="C18" i="15"/>
  <c r="B18" i="15"/>
  <c r="E17" i="15"/>
  <c r="E39" i="15" s="1"/>
  <c r="D17" i="15"/>
  <c r="D39" i="15" s="1"/>
  <c r="C17" i="15"/>
  <c r="B17" i="15"/>
  <c r="I10" i="15"/>
  <c r="H10" i="15"/>
  <c r="G10" i="15"/>
  <c r="F10" i="15"/>
  <c r="E10" i="15"/>
  <c r="D10" i="15"/>
  <c r="C10" i="15"/>
  <c r="B10" i="15"/>
  <c r="I9" i="15"/>
  <c r="H9" i="15"/>
  <c r="G9" i="15"/>
  <c r="F9" i="15"/>
  <c r="E9" i="15"/>
  <c r="D9" i="15"/>
  <c r="C9" i="15"/>
  <c r="B9" i="15"/>
  <c r="I8" i="15"/>
  <c r="H8" i="15"/>
  <c r="G8" i="15"/>
  <c r="F8" i="15"/>
  <c r="E8" i="15"/>
  <c r="D8" i="15"/>
  <c r="C8" i="15"/>
  <c r="B8" i="15"/>
  <c r="I7" i="15"/>
  <c r="H7" i="15"/>
  <c r="G7" i="15"/>
  <c r="F7" i="15"/>
  <c r="E7" i="15"/>
  <c r="D7" i="15"/>
  <c r="C7" i="15"/>
  <c r="B7" i="15"/>
  <c r="I6" i="15"/>
  <c r="H6" i="15"/>
  <c r="G6" i="15"/>
  <c r="F6" i="15"/>
  <c r="E6" i="15"/>
  <c r="D6" i="15"/>
  <c r="C6" i="15"/>
  <c r="B6" i="15"/>
  <c r="I5" i="15"/>
  <c r="H5" i="15"/>
  <c r="G5" i="15"/>
  <c r="F5" i="15"/>
  <c r="E5" i="15"/>
  <c r="D5" i="15"/>
  <c r="C5" i="15"/>
  <c r="B5" i="15"/>
  <c r="I4" i="15"/>
  <c r="H4" i="15"/>
  <c r="G4" i="15"/>
  <c r="F4" i="15"/>
  <c r="E4" i="15"/>
  <c r="D4" i="15"/>
  <c r="C4" i="15"/>
  <c r="B4" i="15"/>
  <c r="J45" i="15"/>
  <c r="I45" i="15"/>
  <c r="H45" i="15"/>
  <c r="G45" i="15"/>
  <c r="K44" i="15"/>
  <c r="K43" i="15"/>
  <c r="K42" i="15"/>
  <c r="K41" i="15"/>
  <c r="K40" i="15"/>
  <c r="K39" i="15"/>
  <c r="K45" i="15" s="1"/>
  <c r="J34" i="15"/>
  <c r="I34" i="15"/>
  <c r="H34" i="15"/>
  <c r="G34" i="15"/>
  <c r="K33" i="15"/>
  <c r="K32" i="15"/>
  <c r="K31" i="15"/>
  <c r="K30" i="15"/>
  <c r="K34" i="15" s="1"/>
  <c r="K29" i="15"/>
  <c r="K28" i="15"/>
  <c r="J23" i="15"/>
  <c r="I23" i="15"/>
  <c r="H23" i="15"/>
  <c r="G23" i="15"/>
  <c r="K22" i="15"/>
  <c r="K21" i="15"/>
  <c r="K20" i="15"/>
  <c r="K19" i="15"/>
  <c r="K18" i="15"/>
  <c r="I18" i="15"/>
  <c r="K17" i="15"/>
  <c r="K23" i="15" s="1"/>
  <c r="O15" i="14"/>
  <c r="Q15" i="14" s="1"/>
  <c r="N15" i="14"/>
  <c r="P15" i="14" s="1"/>
  <c r="I15" i="14"/>
  <c r="K15" i="14" s="1"/>
  <c r="H15" i="14"/>
  <c r="J15" i="14" s="1"/>
  <c r="E15" i="14"/>
  <c r="D15" i="14"/>
  <c r="O14" i="14"/>
  <c r="N14" i="14"/>
  <c r="I14" i="14"/>
  <c r="K14" i="14" s="1"/>
  <c r="H14" i="14"/>
  <c r="J14" i="14" s="1"/>
  <c r="E14" i="14"/>
  <c r="G56" i="14" s="1"/>
  <c r="D14" i="14"/>
  <c r="L56" i="14" s="1"/>
  <c r="O13" i="14"/>
  <c r="N13" i="14"/>
  <c r="P13" i="14" s="1"/>
  <c r="I13" i="14"/>
  <c r="K13" i="14" s="1"/>
  <c r="H13" i="14"/>
  <c r="J13" i="14" s="1"/>
  <c r="E13" i="14"/>
  <c r="M55" i="14" s="1"/>
  <c r="D13" i="14"/>
  <c r="D55" i="14" s="1"/>
  <c r="O12" i="14"/>
  <c r="Q12" i="14" s="1"/>
  <c r="N12" i="14"/>
  <c r="I12" i="14"/>
  <c r="K12" i="14" s="1"/>
  <c r="H12" i="14"/>
  <c r="J12" i="14" s="1"/>
  <c r="E12" i="14"/>
  <c r="D12" i="14"/>
  <c r="O11" i="14"/>
  <c r="Q11" i="14" s="1"/>
  <c r="N11" i="14"/>
  <c r="P11" i="14" s="1"/>
  <c r="I11" i="14"/>
  <c r="K11" i="14" s="1"/>
  <c r="H11" i="14"/>
  <c r="J11" i="14" s="1"/>
  <c r="E11" i="14"/>
  <c r="D11" i="14"/>
  <c r="O10" i="14"/>
  <c r="N10" i="14"/>
  <c r="P10" i="14" s="1"/>
  <c r="I10" i="14"/>
  <c r="H10" i="14"/>
  <c r="J10" i="14" s="1"/>
  <c r="E10" i="14"/>
  <c r="G52" i="14" s="1"/>
  <c r="D10" i="14"/>
  <c r="F52" i="14" s="1"/>
  <c r="O9" i="14"/>
  <c r="N9" i="14"/>
  <c r="P9" i="14" s="1"/>
  <c r="I9" i="14"/>
  <c r="K9" i="14" s="1"/>
  <c r="H9" i="14"/>
  <c r="J9" i="14" s="1"/>
  <c r="E9" i="14"/>
  <c r="M51" i="14" s="1"/>
  <c r="D9" i="14"/>
  <c r="L51" i="14" s="1"/>
  <c r="O8" i="14"/>
  <c r="Q8" i="14" s="1"/>
  <c r="N8" i="14"/>
  <c r="I8" i="14"/>
  <c r="K8" i="14" s="1"/>
  <c r="H8" i="14"/>
  <c r="J8" i="14" s="1"/>
  <c r="E8" i="14"/>
  <c r="D8" i="14"/>
  <c r="O7" i="14"/>
  <c r="Q7" i="14" s="1"/>
  <c r="N7" i="14"/>
  <c r="P7" i="14" s="1"/>
  <c r="I7" i="14"/>
  <c r="K7" i="14" s="1"/>
  <c r="H7" i="14"/>
  <c r="J7" i="14" s="1"/>
  <c r="E7" i="14"/>
  <c r="D7" i="14"/>
  <c r="O6" i="14"/>
  <c r="N6" i="14"/>
  <c r="I6" i="14"/>
  <c r="H6" i="14"/>
  <c r="E6" i="14"/>
  <c r="M48" i="14" s="1"/>
  <c r="D6" i="14"/>
  <c r="L48" i="14" s="1"/>
  <c r="O5" i="14"/>
  <c r="N5" i="14"/>
  <c r="I5" i="14"/>
  <c r="J5" i="14"/>
  <c r="E5" i="14"/>
  <c r="D5" i="14"/>
  <c r="M16" i="14"/>
  <c r="L16" i="14"/>
  <c r="G16" i="14"/>
  <c r="F16" i="14"/>
  <c r="Q44" i="13"/>
  <c r="S44" i="13" s="1"/>
  <c r="P44" i="13"/>
  <c r="R44" i="13" s="1"/>
  <c r="Q43" i="13"/>
  <c r="S43" i="13" s="1"/>
  <c r="P43" i="13"/>
  <c r="R43" i="13" s="1"/>
  <c r="Q42" i="13"/>
  <c r="S42" i="13" s="1"/>
  <c r="P42" i="13"/>
  <c r="R42" i="13" s="1"/>
  <c r="Q41" i="13"/>
  <c r="S41" i="13" s="1"/>
  <c r="P41" i="13"/>
  <c r="R41" i="13" s="1"/>
  <c r="Q40" i="13"/>
  <c r="S40" i="13" s="1"/>
  <c r="P40" i="13"/>
  <c r="R40" i="13" s="1"/>
  <c r="Q39" i="13"/>
  <c r="S39" i="13" s="1"/>
  <c r="P39" i="13"/>
  <c r="R39" i="13" s="1"/>
  <c r="Q38" i="13"/>
  <c r="S38" i="13" s="1"/>
  <c r="P38" i="13"/>
  <c r="R38" i="13" s="1"/>
  <c r="Q37" i="13"/>
  <c r="S37" i="13" s="1"/>
  <c r="P37" i="13"/>
  <c r="R37" i="13" s="1"/>
  <c r="Q36" i="13"/>
  <c r="S36" i="13" s="1"/>
  <c r="P36" i="13"/>
  <c r="R36" i="13" s="1"/>
  <c r="Q35" i="13"/>
  <c r="S35" i="13" s="1"/>
  <c r="P35" i="13"/>
  <c r="R35" i="13" s="1"/>
  <c r="Q34" i="13"/>
  <c r="P34" i="13"/>
  <c r="R34" i="13" s="1"/>
  <c r="Q33" i="13"/>
  <c r="P33" i="13"/>
  <c r="R33" i="13" s="1"/>
  <c r="Q32" i="13"/>
  <c r="S32" i="13" s="1"/>
  <c r="P32" i="13"/>
  <c r="R32" i="13" s="1"/>
  <c r="Q31" i="13"/>
  <c r="S31" i="13" s="1"/>
  <c r="P31" i="13"/>
  <c r="R31" i="13" s="1"/>
  <c r="Q30" i="13"/>
  <c r="S30" i="13" s="1"/>
  <c r="P30" i="13"/>
  <c r="R30" i="13" s="1"/>
  <c r="Q29" i="13"/>
  <c r="S29" i="13" s="1"/>
  <c r="P29" i="13"/>
  <c r="R29" i="13" s="1"/>
  <c r="Q28" i="13"/>
  <c r="S28" i="13" s="1"/>
  <c r="P28" i="13"/>
  <c r="R28" i="13" s="1"/>
  <c r="Q27" i="13"/>
  <c r="S27" i="13" s="1"/>
  <c r="P27" i="13"/>
  <c r="R27" i="13" s="1"/>
  <c r="Q26" i="13"/>
  <c r="S26" i="13" s="1"/>
  <c r="P26" i="13"/>
  <c r="R26" i="13" s="1"/>
  <c r="Q25" i="13"/>
  <c r="S25" i="13" s="1"/>
  <c r="P25" i="13"/>
  <c r="R25" i="13" s="1"/>
  <c r="Q24" i="13"/>
  <c r="S24" i="13" s="1"/>
  <c r="P24" i="13"/>
  <c r="R24" i="13" s="1"/>
  <c r="Q23" i="13"/>
  <c r="S23" i="13" s="1"/>
  <c r="P23" i="13"/>
  <c r="R23" i="13" s="1"/>
  <c r="Q22" i="13"/>
  <c r="S22" i="13" s="1"/>
  <c r="P22" i="13"/>
  <c r="R22" i="13" s="1"/>
  <c r="Q21" i="13"/>
  <c r="S21" i="13" s="1"/>
  <c r="P21" i="13"/>
  <c r="R21" i="13" s="1"/>
  <c r="Q20" i="13"/>
  <c r="S20" i="13" s="1"/>
  <c r="P20" i="13"/>
  <c r="R20" i="13" s="1"/>
  <c r="Q19" i="13"/>
  <c r="S19" i="13" s="1"/>
  <c r="P19" i="13"/>
  <c r="R19" i="13" s="1"/>
  <c r="Q18" i="13"/>
  <c r="S18" i="13" s="1"/>
  <c r="P18" i="13"/>
  <c r="R18" i="13" s="1"/>
  <c r="Q17" i="13"/>
  <c r="S17" i="13" s="1"/>
  <c r="P17" i="13"/>
  <c r="R17" i="13" s="1"/>
  <c r="Q16" i="13"/>
  <c r="S16" i="13" s="1"/>
  <c r="P16" i="13"/>
  <c r="R16" i="13" s="1"/>
  <c r="Q15" i="13"/>
  <c r="S15" i="13" s="1"/>
  <c r="P15" i="13"/>
  <c r="R15" i="13" s="1"/>
  <c r="Q14" i="13"/>
  <c r="S14" i="13" s="1"/>
  <c r="P14" i="13"/>
  <c r="R14" i="13" s="1"/>
  <c r="Q13" i="13"/>
  <c r="S13" i="13" s="1"/>
  <c r="P13" i="13"/>
  <c r="R13" i="13" s="1"/>
  <c r="Q12" i="13"/>
  <c r="S12" i="13" s="1"/>
  <c r="P12" i="13"/>
  <c r="R12" i="13" s="1"/>
  <c r="Q11" i="13"/>
  <c r="S11" i="13" s="1"/>
  <c r="P11" i="13"/>
  <c r="R11" i="13" s="1"/>
  <c r="Q10" i="13"/>
  <c r="S10" i="13" s="1"/>
  <c r="P10" i="13"/>
  <c r="R10" i="13" s="1"/>
  <c r="Q9" i="13"/>
  <c r="S9" i="13" s="1"/>
  <c r="P9" i="13"/>
  <c r="R9" i="13" s="1"/>
  <c r="Q8" i="13"/>
  <c r="S8" i="13" s="1"/>
  <c r="P8" i="13"/>
  <c r="R8" i="13" s="1"/>
  <c r="Q7" i="13"/>
  <c r="S7" i="13" s="1"/>
  <c r="P7" i="13"/>
  <c r="R7" i="13" s="1"/>
  <c r="Q6" i="13"/>
  <c r="S6" i="13" s="1"/>
  <c r="P6" i="13"/>
  <c r="R6" i="13" s="1"/>
  <c r="Q5" i="13"/>
  <c r="P5" i="13"/>
  <c r="K44" i="13"/>
  <c r="M44" i="13" s="1"/>
  <c r="J44" i="13"/>
  <c r="L44" i="13" s="1"/>
  <c r="K43" i="13"/>
  <c r="J43" i="13"/>
  <c r="K42" i="13"/>
  <c r="M42" i="13" s="1"/>
  <c r="J42" i="13"/>
  <c r="L42" i="13" s="1"/>
  <c r="K41" i="13"/>
  <c r="M41" i="13" s="1"/>
  <c r="J41" i="13"/>
  <c r="K40" i="13"/>
  <c r="M40" i="13" s="1"/>
  <c r="J40" i="13"/>
  <c r="L40" i="13" s="1"/>
  <c r="K39" i="13"/>
  <c r="M39" i="13" s="1"/>
  <c r="J39" i="13"/>
  <c r="L39" i="13" s="1"/>
  <c r="K38" i="13"/>
  <c r="M38" i="13" s="1"/>
  <c r="J38" i="13"/>
  <c r="L38" i="13" s="1"/>
  <c r="K37" i="13"/>
  <c r="J37" i="13"/>
  <c r="L37" i="13" s="1"/>
  <c r="K36" i="13"/>
  <c r="M36" i="13" s="1"/>
  <c r="J36" i="13"/>
  <c r="L36" i="13" s="1"/>
  <c r="K35" i="13"/>
  <c r="M35" i="13" s="1"/>
  <c r="J35" i="13"/>
  <c r="L35" i="13" s="1"/>
  <c r="K34" i="13"/>
  <c r="M34" i="13" s="1"/>
  <c r="J34" i="13"/>
  <c r="L34" i="13" s="1"/>
  <c r="K33" i="13"/>
  <c r="M33" i="13" s="1"/>
  <c r="J33" i="13"/>
  <c r="L33" i="13" s="1"/>
  <c r="K32" i="13"/>
  <c r="M32" i="13" s="1"/>
  <c r="J32" i="13"/>
  <c r="L32" i="13" s="1"/>
  <c r="K31" i="13"/>
  <c r="M31" i="13" s="1"/>
  <c r="J31" i="13"/>
  <c r="L31" i="13" s="1"/>
  <c r="K30" i="13"/>
  <c r="M30" i="13" s="1"/>
  <c r="J30" i="13"/>
  <c r="L30" i="13" s="1"/>
  <c r="K29" i="13"/>
  <c r="M29" i="13" s="1"/>
  <c r="J29" i="13"/>
  <c r="K28" i="13"/>
  <c r="M28" i="13" s="1"/>
  <c r="J28" i="13"/>
  <c r="L28" i="13" s="1"/>
  <c r="K27" i="13"/>
  <c r="J27" i="13"/>
  <c r="K26" i="13"/>
  <c r="M26" i="13" s="1"/>
  <c r="J26" i="13"/>
  <c r="L26" i="13" s="1"/>
  <c r="K25" i="13"/>
  <c r="M25" i="13" s="1"/>
  <c r="J25" i="13"/>
  <c r="K24" i="13"/>
  <c r="M24" i="13" s="1"/>
  <c r="J24" i="13"/>
  <c r="L24" i="13" s="1"/>
  <c r="K23" i="13"/>
  <c r="M23" i="13" s="1"/>
  <c r="J23" i="13"/>
  <c r="L23" i="13" s="1"/>
  <c r="K22" i="13"/>
  <c r="M22" i="13" s="1"/>
  <c r="J22" i="13"/>
  <c r="L22" i="13" s="1"/>
  <c r="K21" i="13"/>
  <c r="M21" i="13" s="1"/>
  <c r="J21" i="13"/>
  <c r="L21" i="13" s="1"/>
  <c r="K20" i="13"/>
  <c r="M20" i="13" s="1"/>
  <c r="J20" i="13"/>
  <c r="L20" i="13" s="1"/>
  <c r="K19" i="13"/>
  <c r="M19" i="13" s="1"/>
  <c r="J19" i="13"/>
  <c r="L19" i="13" s="1"/>
  <c r="K18" i="13"/>
  <c r="M18" i="13" s="1"/>
  <c r="J18" i="13"/>
  <c r="L18" i="13" s="1"/>
  <c r="K17" i="13"/>
  <c r="M17" i="13" s="1"/>
  <c r="J17" i="13"/>
  <c r="L17" i="13" s="1"/>
  <c r="K16" i="13"/>
  <c r="M16" i="13" s="1"/>
  <c r="J16" i="13"/>
  <c r="L16" i="13" s="1"/>
  <c r="K15" i="13"/>
  <c r="M15" i="13" s="1"/>
  <c r="J15" i="13"/>
  <c r="L15" i="13" s="1"/>
  <c r="K14" i="13"/>
  <c r="M14" i="13" s="1"/>
  <c r="J14" i="13"/>
  <c r="L14" i="13" s="1"/>
  <c r="K13" i="13"/>
  <c r="M13" i="13" s="1"/>
  <c r="J13" i="13"/>
  <c r="L13" i="13" s="1"/>
  <c r="K12" i="13"/>
  <c r="M12" i="13" s="1"/>
  <c r="J12" i="13"/>
  <c r="L12" i="13" s="1"/>
  <c r="K11" i="13"/>
  <c r="M11" i="13" s="1"/>
  <c r="J11" i="13"/>
  <c r="L11" i="13" s="1"/>
  <c r="K10" i="13"/>
  <c r="M10" i="13" s="1"/>
  <c r="J10" i="13"/>
  <c r="L10" i="13" s="1"/>
  <c r="K9" i="13"/>
  <c r="M9" i="13" s="1"/>
  <c r="J9" i="13"/>
  <c r="L9" i="13" s="1"/>
  <c r="K8" i="13"/>
  <c r="M8" i="13" s="1"/>
  <c r="J8" i="13"/>
  <c r="L8" i="13" s="1"/>
  <c r="K7" i="13"/>
  <c r="M7" i="13" s="1"/>
  <c r="J7" i="13"/>
  <c r="K6" i="13"/>
  <c r="M6" i="13" s="1"/>
  <c r="J6" i="13"/>
  <c r="L6" i="13" s="1"/>
  <c r="K5" i="13"/>
  <c r="J5" i="13"/>
  <c r="G44" i="13"/>
  <c r="F44" i="13"/>
  <c r="H115" i="13" s="1"/>
  <c r="G43" i="13"/>
  <c r="F43" i="13"/>
  <c r="N114" i="13" s="1"/>
  <c r="G42" i="13"/>
  <c r="O113" i="13" s="1"/>
  <c r="F42" i="13"/>
  <c r="H113" i="13" s="1"/>
  <c r="G41" i="13"/>
  <c r="F41" i="13"/>
  <c r="F112" i="13" s="1"/>
  <c r="G40" i="13"/>
  <c r="O111" i="13" s="1"/>
  <c r="F40" i="13"/>
  <c r="G39" i="13"/>
  <c r="F39" i="13"/>
  <c r="N110" i="13" s="1"/>
  <c r="G38" i="13"/>
  <c r="O109" i="13" s="1"/>
  <c r="F38" i="13"/>
  <c r="H109" i="13" s="1"/>
  <c r="G37" i="13"/>
  <c r="F37" i="13"/>
  <c r="N108" i="13" s="1"/>
  <c r="G36" i="13"/>
  <c r="G107" i="13" s="1"/>
  <c r="F36" i="13"/>
  <c r="H107" i="13" s="1"/>
  <c r="G35" i="13"/>
  <c r="F35" i="13"/>
  <c r="N106" i="13" s="1"/>
  <c r="G34" i="13"/>
  <c r="O105" i="13" s="1"/>
  <c r="F34" i="13"/>
  <c r="P105" i="13" s="1"/>
  <c r="G33" i="13"/>
  <c r="O104" i="13" s="1"/>
  <c r="F33" i="13"/>
  <c r="F104" i="13" s="1"/>
  <c r="G32" i="13"/>
  <c r="F32" i="13"/>
  <c r="G31" i="13"/>
  <c r="F31" i="13"/>
  <c r="F102" i="13" s="1"/>
  <c r="G30" i="13"/>
  <c r="O101" i="13" s="1"/>
  <c r="F30" i="13"/>
  <c r="G29" i="13"/>
  <c r="G100" i="13" s="1"/>
  <c r="F29" i="13"/>
  <c r="N100" i="13" s="1"/>
  <c r="G28" i="13"/>
  <c r="F28" i="13"/>
  <c r="H99" i="13" s="1"/>
  <c r="G27" i="13"/>
  <c r="F27" i="13"/>
  <c r="N98" i="13" s="1"/>
  <c r="G26" i="13"/>
  <c r="F26" i="13"/>
  <c r="G25" i="13"/>
  <c r="F25" i="13"/>
  <c r="F96" i="13" s="1"/>
  <c r="G24" i="13"/>
  <c r="O95" i="13" s="1"/>
  <c r="F24" i="13"/>
  <c r="G23" i="13"/>
  <c r="F23" i="13"/>
  <c r="N94" i="13" s="1"/>
  <c r="G22" i="13"/>
  <c r="I93" i="13" s="1"/>
  <c r="F22" i="13"/>
  <c r="H93" i="13" s="1"/>
  <c r="G21" i="13"/>
  <c r="I92" i="13" s="1"/>
  <c r="F21" i="13"/>
  <c r="G20" i="13"/>
  <c r="G91" i="13" s="1"/>
  <c r="F20" i="13"/>
  <c r="H91" i="13" s="1"/>
  <c r="G19" i="13"/>
  <c r="F19" i="13"/>
  <c r="F90" i="13" s="1"/>
  <c r="G18" i="13"/>
  <c r="I89" i="13" s="1"/>
  <c r="F18" i="13"/>
  <c r="G17" i="13"/>
  <c r="O88" i="13" s="1"/>
  <c r="F17" i="13"/>
  <c r="N88" i="13" s="1"/>
  <c r="G16" i="13"/>
  <c r="G87" i="13" s="1"/>
  <c r="F16" i="13"/>
  <c r="G15" i="13"/>
  <c r="F15" i="13"/>
  <c r="N86" i="13" s="1"/>
  <c r="G14" i="13"/>
  <c r="F14" i="13"/>
  <c r="G13" i="13"/>
  <c r="F13" i="13"/>
  <c r="F84" i="13" s="1"/>
  <c r="G12" i="13"/>
  <c r="G83" i="13" s="1"/>
  <c r="F12" i="13"/>
  <c r="H83" i="13" s="1"/>
  <c r="G11" i="13"/>
  <c r="F11" i="13"/>
  <c r="F82" i="13" s="1"/>
  <c r="G10" i="13"/>
  <c r="F10" i="13"/>
  <c r="G9" i="13"/>
  <c r="F9" i="13"/>
  <c r="G8" i="13"/>
  <c r="G79" i="13" s="1"/>
  <c r="F8" i="13"/>
  <c r="G7" i="13"/>
  <c r="F7" i="13"/>
  <c r="N78" i="13" s="1"/>
  <c r="G6" i="13"/>
  <c r="I77" i="13" s="1"/>
  <c r="F6" i="13"/>
  <c r="G5" i="13"/>
  <c r="F5" i="13"/>
  <c r="E116" i="13"/>
  <c r="D116" i="13"/>
  <c r="O45" i="13"/>
  <c r="N45" i="13"/>
  <c r="I45" i="13"/>
  <c r="H45" i="13"/>
  <c r="D41" i="15" l="1"/>
  <c r="F11" i="15"/>
  <c r="P111" i="13"/>
  <c r="I17" i="14"/>
  <c r="K17" i="14" s="1"/>
  <c r="R5" i="13"/>
  <c r="P46" i="13"/>
  <c r="S5" i="13"/>
  <c r="Q46" i="13"/>
  <c r="S46" i="13" s="1"/>
  <c r="F46" i="13"/>
  <c r="J46" i="13"/>
  <c r="G46" i="13"/>
  <c r="K46" i="13"/>
  <c r="M46" i="13" s="1"/>
  <c r="P5" i="14"/>
  <c r="N17" i="14"/>
  <c r="O17" i="14"/>
  <c r="Q17" i="14" s="1"/>
  <c r="L47" i="14"/>
  <c r="D17" i="14"/>
  <c r="H47" i="14"/>
  <c r="J6" i="14"/>
  <c r="H17" i="14"/>
  <c r="E47" i="14"/>
  <c r="E17" i="14"/>
  <c r="C41" i="15"/>
  <c r="B40" i="15"/>
  <c r="C43" i="15"/>
  <c r="C39" i="15"/>
  <c r="H11" i="15"/>
  <c r="C44" i="15"/>
  <c r="BX45" i="1"/>
  <c r="BW45" i="1"/>
  <c r="BS45" i="1"/>
  <c r="BU45" i="1"/>
  <c r="BV45" i="1"/>
  <c r="BT45" i="1"/>
  <c r="BY45" i="1"/>
  <c r="O91" i="1"/>
  <c r="BP45" i="1" s="1"/>
  <c r="O117" i="1"/>
  <c r="BR45" i="1" s="1"/>
  <c r="O52" i="1"/>
  <c r="BM45" i="1" s="1"/>
  <c r="O78" i="1"/>
  <c r="BO45" i="1" s="1"/>
  <c r="O104" i="1"/>
  <c r="BQ45" i="1" s="1"/>
  <c r="O65" i="1"/>
  <c r="BN45" i="1" s="1"/>
  <c r="G78" i="1"/>
  <c r="BI45" i="1" s="1"/>
  <c r="G117" i="1"/>
  <c r="BL45" i="1" s="1"/>
  <c r="G104" i="1"/>
  <c r="BK45" i="1" s="1"/>
  <c r="G91" i="1"/>
  <c r="BJ45" i="1" s="1"/>
  <c r="G65" i="1"/>
  <c r="BH45" i="1" s="1"/>
  <c r="D42" i="15"/>
  <c r="F42" i="15" s="1"/>
  <c r="M42" i="15" s="1"/>
  <c r="G52" i="1"/>
  <c r="BG45" i="1" s="1"/>
  <c r="D43" i="15"/>
  <c r="E40" i="15"/>
  <c r="E45" i="15" s="1"/>
  <c r="B43" i="15"/>
  <c r="I11" i="15"/>
  <c r="B29" i="16"/>
  <c r="B11" i="15"/>
  <c r="D29" i="16"/>
  <c r="G19" i="16"/>
  <c r="E55" i="14"/>
  <c r="L52" i="14"/>
  <c r="D11" i="15"/>
  <c r="N49" i="14"/>
  <c r="N53" i="14"/>
  <c r="N57" i="14"/>
  <c r="J102" i="3"/>
  <c r="K102" i="3" s="1"/>
  <c r="J113" i="3"/>
  <c r="O57" i="14"/>
  <c r="C9" i="16"/>
  <c r="C19" i="16"/>
  <c r="K19" i="16"/>
  <c r="G11" i="15"/>
  <c r="K113" i="13"/>
  <c r="C11" i="15"/>
  <c r="K78" i="13"/>
  <c r="K86" i="13"/>
  <c r="K94" i="13"/>
  <c r="Q98" i="13"/>
  <c r="Q102" i="13"/>
  <c r="Q106" i="13"/>
  <c r="K110" i="13"/>
  <c r="Q114" i="13"/>
  <c r="N54" i="14"/>
  <c r="F9" i="16"/>
  <c r="B9" i="16"/>
  <c r="D9" i="16"/>
  <c r="H19" i="16"/>
  <c r="F19" i="16"/>
  <c r="D19" i="16"/>
  <c r="G48" i="14"/>
  <c r="D34" i="15"/>
  <c r="C29" i="16"/>
  <c r="F22" i="15"/>
  <c r="M22" i="15" s="1"/>
  <c r="F29" i="15"/>
  <c r="M29" i="15" s="1"/>
  <c r="F31" i="15"/>
  <c r="M31" i="15" s="1"/>
  <c r="F33" i="15"/>
  <c r="M33" i="15" s="1"/>
  <c r="J105" i="3"/>
  <c r="K105" i="3" s="1"/>
  <c r="J123" i="3"/>
  <c r="E29" i="16"/>
  <c r="I109" i="13"/>
  <c r="E11" i="15"/>
  <c r="P97" i="13"/>
  <c r="Q110" i="13"/>
  <c r="O79" i="13"/>
  <c r="G55" i="14"/>
  <c r="O83" i="13"/>
  <c r="P79" i="13"/>
  <c r="P87" i="13"/>
  <c r="P95" i="13"/>
  <c r="C34" i="15"/>
  <c r="F98" i="13"/>
  <c r="E51" i="14"/>
  <c r="O51" i="14"/>
  <c r="Q51" i="14" s="1"/>
  <c r="F110" i="13"/>
  <c r="O87" i="13"/>
  <c r="K102" i="13"/>
  <c r="F114" i="13"/>
  <c r="O47" i="14"/>
  <c r="O53" i="14"/>
  <c r="O55" i="14"/>
  <c r="Q55" i="14" s="1"/>
  <c r="O91" i="13"/>
  <c r="F106" i="13"/>
  <c r="G51" i="14"/>
  <c r="D47" i="14"/>
  <c r="J104" i="3"/>
  <c r="K104" i="3" s="1"/>
  <c r="J122" i="3"/>
  <c r="K122" i="3" s="1"/>
  <c r="G47" i="14"/>
  <c r="O49" i="14"/>
  <c r="F30" i="15"/>
  <c r="M30" i="15" s="1"/>
  <c r="F32" i="15"/>
  <c r="M32" i="15" s="1"/>
  <c r="J98" i="3"/>
  <c r="J118" i="3"/>
  <c r="G9" i="16"/>
  <c r="E9" i="16"/>
  <c r="I19" i="16"/>
  <c r="E19" i="16"/>
  <c r="K108" i="13"/>
  <c r="I52" i="14"/>
  <c r="K52" i="14" s="1"/>
  <c r="D51" i="14"/>
  <c r="L55" i="14"/>
  <c r="J107" i="3"/>
  <c r="K107" i="3" s="1"/>
  <c r="J116" i="3"/>
  <c r="K116" i="3" s="1"/>
  <c r="J119" i="3"/>
  <c r="I56" i="14"/>
  <c r="K56" i="14" s="1"/>
  <c r="B19" i="16"/>
  <c r="J78" i="13"/>
  <c r="J102" i="13"/>
  <c r="J110" i="13"/>
  <c r="I48" i="14"/>
  <c r="O52" i="14"/>
  <c r="J19" i="16"/>
  <c r="K85" i="13"/>
  <c r="K101" i="13"/>
  <c r="P102" i="13"/>
  <c r="M56" i="14"/>
  <c r="N48" i="14"/>
  <c r="P48" i="14" s="1"/>
  <c r="N56" i="14"/>
  <c r="P56" i="14" s="1"/>
  <c r="B23" i="15"/>
  <c r="B34" i="15"/>
  <c r="Q105" i="13"/>
  <c r="S105" i="13" s="1"/>
  <c r="I50" i="14"/>
  <c r="I54" i="14"/>
  <c r="K5" i="15"/>
  <c r="K6" i="15"/>
  <c r="K7" i="15"/>
  <c r="K8" i="15"/>
  <c r="J9" i="15"/>
  <c r="K10" i="15"/>
  <c r="E34" i="15"/>
  <c r="J108" i="3"/>
  <c r="K108" i="3" s="1"/>
  <c r="J115" i="3"/>
  <c r="K115" i="3" s="1"/>
  <c r="J110" i="3"/>
  <c r="K110" i="3" s="1"/>
  <c r="J111" i="3"/>
  <c r="K111" i="3" s="1"/>
  <c r="J121" i="3"/>
  <c r="K121" i="3" s="1"/>
  <c r="J106" i="3"/>
  <c r="K106" i="3" s="1"/>
  <c r="J109" i="3"/>
  <c r="K109" i="3" s="1"/>
  <c r="J112" i="3"/>
  <c r="I124" i="3"/>
  <c r="J120" i="3"/>
  <c r="J99" i="3"/>
  <c r="K99" i="3" s="1"/>
  <c r="J114" i="3"/>
  <c r="G124" i="3"/>
  <c r="J101" i="3"/>
  <c r="K101" i="3" s="1"/>
  <c r="J117" i="3"/>
  <c r="K117" i="3" s="1"/>
  <c r="F124" i="3"/>
  <c r="H124" i="3"/>
  <c r="J100" i="3"/>
  <c r="K100" i="3" s="1"/>
  <c r="J103" i="3"/>
  <c r="K103" i="3" s="1"/>
  <c r="E124" i="3"/>
  <c r="J4" i="15"/>
  <c r="K9" i="15"/>
  <c r="B44" i="15"/>
  <c r="F18" i="15"/>
  <c r="M18" i="15" s="1"/>
  <c r="K4" i="15"/>
  <c r="J5" i="15"/>
  <c r="F21" i="15"/>
  <c r="M21" i="15" s="1"/>
  <c r="F20" i="15"/>
  <c r="M20" i="15" s="1"/>
  <c r="F28" i="15"/>
  <c r="B39" i="15"/>
  <c r="C40" i="15"/>
  <c r="J8" i="15"/>
  <c r="F17" i="15"/>
  <c r="C23" i="15"/>
  <c r="J7" i="15"/>
  <c r="J10" i="15"/>
  <c r="F19" i="15"/>
  <c r="M19" i="15" s="1"/>
  <c r="D23" i="15"/>
  <c r="J6" i="15"/>
  <c r="E23" i="15"/>
  <c r="O48" i="14"/>
  <c r="Q48" i="14" s="1"/>
  <c r="O56" i="14"/>
  <c r="M52" i="14"/>
  <c r="F56" i="14"/>
  <c r="H50" i="14"/>
  <c r="I47" i="14"/>
  <c r="P6" i="14"/>
  <c r="M47" i="14"/>
  <c r="H54" i="14"/>
  <c r="Q6" i="14"/>
  <c r="I16" i="14"/>
  <c r="K16" i="14" s="1"/>
  <c r="I51" i="14"/>
  <c r="I55" i="14"/>
  <c r="F54" i="14"/>
  <c r="K5" i="14"/>
  <c r="Q10" i="14"/>
  <c r="Q14" i="14"/>
  <c r="F48" i="14"/>
  <c r="N50" i="14"/>
  <c r="F50" i="14"/>
  <c r="N52" i="14"/>
  <c r="H16" i="14"/>
  <c r="H51" i="14"/>
  <c r="H55" i="14"/>
  <c r="P14" i="14"/>
  <c r="I49" i="14"/>
  <c r="I53" i="14"/>
  <c r="I57" i="14"/>
  <c r="P8" i="14"/>
  <c r="P12" i="14"/>
  <c r="D16" i="14"/>
  <c r="F59" i="14" s="1"/>
  <c r="F47" i="14"/>
  <c r="N47" i="14"/>
  <c r="H48" i="14"/>
  <c r="D50" i="14"/>
  <c r="L50" i="14"/>
  <c r="F51" i="14"/>
  <c r="N51" i="14"/>
  <c r="P51" i="14" s="1"/>
  <c r="H52" i="14"/>
  <c r="J52" i="14" s="1"/>
  <c r="D54" i="14"/>
  <c r="L54" i="14"/>
  <c r="F55" i="14"/>
  <c r="N55" i="14"/>
  <c r="H56" i="14"/>
  <c r="H49" i="14"/>
  <c r="H53" i="14"/>
  <c r="K6" i="14"/>
  <c r="K10" i="14"/>
  <c r="N16" i="14"/>
  <c r="P16" i="14" s="1"/>
  <c r="D49" i="14"/>
  <c r="L49" i="14"/>
  <c r="D53" i="14"/>
  <c r="L53" i="14"/>
  <c r="D57" i="14"/>
  <c r="L57" i="14"/>
  <c r="Q5" i="14"/>
  <c r="Q9" i="14"/>
  <c r="Q13" i="14"/>
  <c r="O16" i="14"/>
  <c r="Q16" i="14" s="1"/>
  <c r="E49" i="14"/>
  <c r="M49" i="14"/>
  <c r="G50" i="14"/>
  <c r="O50" i="14"/>
  <c r="E53" i="14"/>
  <c r="M53" i="14"/>
  <c r="G54" i="14"/>
  <c r="O54" i="14"/>
  <c r="E57" i="14"/>
  <c r="M57" i="14"/>
  <c r="H57" i="14"/>
  <c r="E16" i="14"/>
  <c r="E50" i="14"/>
  <c r="M50" i="14"/>
  <c r="E54" i="14"/>
  <c r="M54" i="14"/>
  <c r="D48" i="14"/>
  <c r="F49" i="14"/>
  <c r="D52" i="14"/>
  <c r="F53" i="14"/>
  <c r="D56" i="14"/>
  <c r="F57" i="14"/>
  <c r="E48" i="14"/>
  <c r="G49" i="14"/>
  <c r="E52" i="14"/>
  <c r="G53" i="14"/>
  <c r="E56" i="14"/>
  <c r="G57" i="14"/>
  <c r="Q96" i="13"/>
  <c r="Q112" i="13"/>
  <c r="S34" i="13"/>
  <c r="P114" i="13"/>
  <c r="R114" i="13" s="1"/>
  <c r="Q97" i="13"/>
  <c r="Q113" i="13"/>
  <c r="S113" i="13" s="1"/>
  <c r="P113" i="13"/>
  <c r="J86" i="13"/>
  <c r="L7" i="13"/>
  <c r="J94" i="13"/>
  <c r="K81" i="13"/>
  <c r="K96" i="13"/>
  <c r="M37" i="13"/>
  <c r="N102" i="13"/>
  <c r="K109" i="13"/>
  <c r="K105" i="13"/>
  <c r="N96" i="13"/>
  <c r="K93" i="13"/>
  <c r="M93" i="13" s="1"/>
  <c r="J108" i="13"/>
  <c r="F100" i="13"/>
  <c r="N112" i="13"/>
  <c r="P100" i="13"/>
  <c r="R100" i="13" s="1"/>
  <c r="K77" i="13"/>
  <c r="M77" i="13" s="1"/>
  <c r="I97" i="13"/>
  <c r="N104" i="13"/>
  <c r="F108" i="13"/>
  <c r="O112" i="13"/>
  <c r="K104" i="13"/>
  <c r="K112" i="13"/>
  <c r="O96" i="13"/>
  <c r="I85" i="13"/>
  <c r="K97" i="13"/>
  <c r="I101" i="13"/>
  <c r="G108" i="13"/>
  <c r="H97" i="13"/>
  <c r="I105" i="13"/>
  <c r="I108" i="13"/>
  <c r="I113" i="13"/>
  <c r="P104" i="13"/>
  <c r="O97" i="13"/>
  <c r="Q104" i="13"/>
  <c r="S104" i="13" s="1"/>
  <c r="P45" i="13"/>
  <c r="R45" i="13" s="1"/>
  <c r="L41" i="13"/>
  <c r="J112" i="13"/>
  <c r="L43" i="13"/>
  <c r="J114" i="13"/>
  <c r="P80" i="13"/>
  <c r="H80" i="13"/>
  <c r="J80" i="13"/>
  <c r="F80" i="13"/>
  <c r="N81" i="13"/>
  <c r="F81" i="13"/>
  <c r="J81" i="13"/>
  <c r="H81" i="13"/>
  <c r="K114" i="13"/>
  <c r="M43" i="13"/>
  <c r="N80" i="13"/>
  <c r="N85" i="13"/>
  <c r="F85" i="13"/>
  <c r="J85" i="13"/>
  <c r="P85" i="13"/>
  <c r="M27" i="13"/>
  <c r="K98" i="13"/>
  <c r="H85" i="13"/>
  <c r="K80" i="13"/>
  <c r="I80" i="13"/>
  <c r="G80" i="13"/>
  <c r="O80" i="13"/>
  <c r="P92" i="13"/>
  <c r="H92" i="13"/>
  <c r="N92" i="13"/>
  <c r="J92" i="13"/>
  <c r="N101" i="13"/>
  <c r="F101" i="13"/>
  <c r="J101" i="13"/>
  <c r="P101" i="13"/>
  <c r="K76" i="13"/>
  <c r="Q76" i="13"/>
  <c r="O76" i="13"/>
  <c r="K92" i="13"/>
  <c r="M92" i="13" s="1"/>
  <c r="Q92" i="13"/>
  <c r="O92" i="13"/>
  <c r="K99" i="13"/>
  <c r="Q99" i="13"/>
  <c r="I99" i="13"/>
  <c r="O99" i="13"/>
  <c r="G99" i="13"/>
  <c r="K103" i="13"/>
  <c r="Q103" i="13"/>
  <c r="I103" i="13"/>
  <c r="G103" i="13"/>
  <c r="O103" i="13"/>
  <c r="N105" i="13"/>
  <c r="R105" i="13" s="1"/>
  <c r="F105" i="13"/>
  <c r="J105" i="13"/>
  <c r="H105" i="13"/>
  <c r="G76" i="13"/>
  <c r="P81" i="13"/>
  <c r="Q88" i="13"/>
  <c r="S88" i="13" s="1"/>
  <c r="P84" i="13"/>
  <c r="H84" i="13"/>
  <c r="N84" i="13"/>
  <c r="J84" i="13"/>
  <c r="K84" i="13"/>
  <c r="Q84" i="13"/>
  <c r="O84" i="13"/>
  <c r="P76" i="13"/>
  <c r="H76" i="13"/>
  <c r="F45" i="13"/>
  <c r="N76" i="13"/>
  <c r="J76" i="13"/>
  <c r="N93" i="13"/>
  <c r="F93" i="13"/>
  <c r="J93" i="13"/>
  <c r="L93" i="13" s="1"/>
  <c r="P93" i="13"/>
  <c r="J103" i="13"/>
  <c r="N103" i="13"/>
  <c r="F103" i="13"/>
  <c r="H103" i="13"/>
  <c r="P103" i="13"/>
  <c r="S33" i="13"/>
  <c r="F76" i="13"/>
  <c r="Q80" i="13"/>
  <c r="H101" i="13"/>
  <c r="J45" i="13"/>
  <c r="L45" i="13" s="1"/>
  <c r="L5" i="13"/>
  <c r="P88" i="13"/>
  <c r="R88" i="13" s="1"/>
  <c r="H88" i="13"/>
  <c r="J88" i="13"/>
  <c r="F88" i="13"/>
  <c r="N89" i="13"/>
  <c r="F89" i="13"/>
  <c r="J89" i="13"/>
  <c r="H89" i="13"/>
  <c r="K100" i="13"/>
  <c r="Q100" i="13"/>
  <c r="O100" i="13"/>
  <c r="I100" i="13"/>
  <c r="I76" i="13"/>
  <c r="Q81" i="13"/>
  <c r="G84" i="13"/>
  <c r="P89" i="13"/>
  <c r="F92" i="13"/>
  <c r="N77" i="13"/>
  <c r="F77" i="13"/>
  <c r="J77" i="13"/>
  <c r="P77" i="13"/>
  <c r="K45" i="13"/>
  <c r="M45" i="13" s="1"/>
  <c r="K88" i="13"/>
  <c r="I88" i="13"/>
  <c r="G88" i="13"/>
  <c r="L25" i="13"/>
  <c r="J96" i="13"/>
  <c r="L27" i="13"/>
  <c r="J98" i="13"/>
  <c r="L29" i="13"/>
  <c r="J100" i="13"/>
  <c r="K115" i="13"/>
  <c r="Q115" i="13"/>
  <c r="I115" i="13"/>
  <c r="O115" i="13"/>
  <c r="G115" i="13"/>
  <c r="G45" i="13"/>
  <c r="H77" i="13"/>
  <c r="I84" i="13"/>
  <c r="Q89" i="13"/>
  <c r="G92" i="13"/>
  <c r="O85" i="13"/>
  <c r="G85" i="13"/>
  <c r="P78" i="13"/>
  <c r="R78" i="13" s="1"/>
  <c r="H78" i="13"/>
  <c r="P82" i="13"/>
  <c r="H82" i="13"/>
  <c r="P86" i="13"/>
  <c r="R86" i="13" s="1"/>
  <c r="H86" i="13"/>
  <c r="P90" i="13"/>
  <c r="H90" i="13"/>
  <c r="P94" i="13"/>
  <c r="R94" i="13" s="1"/>
  <c r="H94" i="13"/>
  <c r="K107" i="13"/>
  <c r="Q107" i="13"/>
  <c r="I107" i="13"/>
  <c r="P108" i="13"/>
  <c r="R108" i="13" s="1"/>
  <c r="N109" i="13"/>
  <c r="F109" i="13"/>
  <c r="J109" i="13"/>
  <c r="L109" i="13" s="1"/>
  <c r="J82" i="13"/>
  <c r="J90" i="13"/>
  <c r="J106" i="13"/>
  <c r="P109" i="13"/>
  <c r="O77" i="13"/>
  <c r="G77" i="13"/>
  <c r="O93" i="13"/>
  <c r="G93" i="13"/>
  <c r="J107" i="13"/>
  <c r="L107" i="13" s="1"/>
  <c r="N107" i="13"/>
  <c r="F107" i="13"/>
  <c r="M5" i="13"/>
  <c r="Q78" i="13"/>
  <c r="I78" i="13"/>
  <c r="O78" i="13"/>
  <c r="G78" i="13"/>
  <c r="Q82" i="13"/>
  <c r="I82" i="13"/>
  <c r="O82" i="13"/>
  <c r="G82" i="13"/>
  <c r="Q86" i="13"/>
  <c r="I86" i="13"/>
  <c r="O86" i="13"/>
  <c r="G86" i="13"/>
  <c r="Q90" i="13"/>
  <c r="I90" i="13"/>
  <c r="O90" i="13"/>
  <c r="G90" i="13"/>
  <c r="Q94" i="13"/>
  <c r="I94" i="13"/>
  <c r="O94" i="13"/>
  <c r="G94" i="13"/>
  <c r="J95" i="13"/>
  <c r="N95" i="13"/>
  <c r="F95" i="13"/>
  <c r="P110" i="13"/>
  <c r="R110" i="13" s="1"/>
  <c r="J111" i="13"/>
  <c r="N111" i="13"/>
  <c r="F111" i="13"/>
  <c r="Q77" i="13"/>
  <c r="I81" i="13"/>
  <c r="K82" i="13"/>
  <c r="M82" i="13" s="1"/>
  <c r="Q85" i="13"/>
  <c r="K90" i="13"/>
  <c r="Q93" i="13"/>
  <c r="G96" i="13"/>
  <c r="Q101" i="13"/>
  <c r="S101" i="13" s="1"/>
  <c r="G104" i="13"/>
  <c r="K106" i="13"/>
  <c r="O108" i="13"/>
  <c r="Q109" i="13"/>
  <c r="S109" i="13" s="1"/>
  <c r="G112" i="13"/>
  <c r="O89" i="13"/>
  <c r="G89" i="13"/>
  <c r="J79" i="13"/>
  <c r="N79" i="13"/>
  <c r="F79" i="13"/>
  <c r="J83" i="13"/>
  <c r="L83" i="13" s="1"/>
  <c r="N83" i="13"/>
  <c r="F83" i="13"/>
  <c r="J87" i="13"/>
  <c r="N87" i="13"/>
  <c r="F87" i="13"/>
  <c r="J91" i="13"/>
  <c r="L91" i="13" s="1"/>
  <c r="N91" i="13"/>
  <c r="F91" i="13"/>
  <c r="K95" i="13"/>
  <c r="Q95" i="13"/>
  <c r="S95" i="13" s="1"/>
  <c r="I95" i="13"/>
  <c r="P96" i="13"/>
  <c r="N97" i="13"/>
  <c r="F97" i="13"/>
  <c r="J97" i="13"/>
  <c r="L97" i="13" s="1"/>
  <c r="K111" i="13"/>
  <c r="Q111" i="13"/>
  <c r="S111" i="13" s="1"/>
  <c r="I111" i="13"/>
  <c r="P112" i="13"/>
  <c r="N113" i="13"/>
  <c r="F113" i="13"/>
  <c r="J113" i="13"/>
  <c r="L113" i="13" s="1"/>
  <c r="K89" i="13"/>
  <c r="M89" i="13" s="1"/>
  <c r="G95" i="13"/>
  <c r="I96" i="13"/>
  <c r="I104" i="13"/>
  <c r="O107" i="13"/>
  <c r="Q108" i="13"/>
  <c r="G111" i="13"/>
  <c r="I112" i="13"/>
  <c r="O81" i="13"/>
  <c r="G81" i="13"/>
  <c r="P106" i="13"/>
  <c r="R106" i="13" s="1"/>
  <c r="Q45" i="13"/>
  <c r="S45" i="13" s="1"/>
  <c r="K79" i="13"/>
  <c r="Q79" i="13"/>
  <c r="I79" i="13"/>
  <c r="K83" i="13"/>
  <c r="Q83" i="13"/>
  <c r="I83" i="13"/>
  <c r="K87" i="13"/>
  <c r="Q87" i="13"/>
  <c r="I87" i="13"/>
  <c r="K91" i="13"/>
  <c r="Q91" i="13"/>
  <c r="I91" i="13"/>
  <c r="P98" i="13"/>
  <c r="R98" i="13" s="1"/>
  <c r="J99" i="13"/>
  <c r="L99" i="13" s="1"/>
  <c r="N99" i="13"/>
  <c r="F99" i="13"/>
  <c r="J115" i="13"/>
  <c r="L115" i="13" s="1"/>
  <c r="N115" i="13"/>
  <c r="F115" i="13"/>
  <c r="F78" i="13"/>
  <c r="H79" i="13"/>
  <c r="N82" i="13"/>
  <c r="P83" i="13"/>
  <c r="R83" i="13" s="1"/>
  <c r="F86" i="13"/>
  <c r="H87" i="13"/>
  <c r="N90" i="13"/>
  <c r="P91" i="13"/>
  <c r="F94" i="13"/>
  <c r="H95" i="13"/>
  <c r="P99" i="13"/>
  <c r="J104" i="13"/>
  <c r="P107" i="13"/>
  <c r="H111" i="13"/>
  <c r="P115" i="13"/>
  <c r="H96" i="13"/>
  <c r="H100" i="13"/>
  <c r="H104" i="13"/>
  <c r="H108" i="13"/>
  <c r="H112" i="13"/>
  <c r="G98" i="13"/>
  <c r="O98" i="13"/>
  <c r="G102" i="13"/>
  <c r="O102" i="13"/>
  <c r="G106" i="13"/>
  <c r="O106" i="13"/>
  <c r="G110" i="13"/>
  <c r="O110" i="13"/>
  <c r="G114" i="13"/>
  <c r="O114" i="13"/>
  <c r="H98" i="13"/>
  <c r="H102" i="13"/>
  <c r="H106" i="13"/>
  <c r="H110" i="13"/>
  <c r="H114" i="13"/>
  <c r="G97" i="13"/>
  <c r="I98" i="13"/>
  <c r="G101" i="13"/>
  <c r="I102" i="13"/>
  <c r="G105" i="13"/>
  <c r="I106" i="13"/>
  <c r="G109" i="13"/>
  <c r="I110" i="13"/>
  <c r="G113" i="13"/>
  <c r="I114" i="13"/>
  <c r="H18" i="14" l="1"/>
  <c r="J18" i="14" s="1"/>
  <c r="S18" i="14" s="1"/>
  <c r="F41" i="15"/>
  <c r="M41" i="15" s="1"/>
  <c r="R111" i="13"/>
  <c r="L46" i="13"/>
  <c r="J47" i="13"/>
  <c r="L47" i="13" s="1"/>
  <c r="U18" i="14" s="1"/>
  <c r="D18" i="14"/>
  <c r="F47" i="13"/>
  <c r="P17" i="14"/>
  <c r="N18" i="14"/>
  <c r="P18" i="14" s="1"/>
  <c r="T18" i="14" s="1"/>
  <c r="R46" i="13"/>
  <c r="P47" i="13"/>
  <c r="R47" i="13" s="1"/>
  <c r="V18" i="14" s="1"/>
  <c r="J17" i="14"/>
  <c r="F60" i="14"/>
  <c r="H60" i="14"/>
  <c r="I60" i="14"/>
  <c r="G60" i="14"/>
  <c r="I59" i="14"/>
  <c r="G59" i="14"/>
  <c r="J16" i="14"/>
  <c r="H59" i="14"/>
  <c r="J59" i="14" s="1"/>
  <c r="F44" i="15"/>
  <c r="M44" i="15" s="1"/>
  <c r="R115" i="13"/>
  <c r="Q57" i="14"/>
  <c r="F43" i="15"/>
  <c r="M43" i="15" s="1"/>
  <c r="D45" i="15"/>
  <c r="M94" i="13"/>
  <c r="F40" i="15"/>
  <c r="M40" i="15" s="1"/>
  <c r="S102" i="13"/>
  <c r="M110" i="13"/>
  <c r="R103" i="13"/>
  <c r="P57" i="14"/>
  <c r="S91" i="13"/>
  <c r="K55" i="14"/>
  <c r="M97" i="13"/>
  <c r="M113" i="13"/>
  <c r="P52" i="14"/>
  <c r="K47" i="14"/>
  <c r="P54" i="14"/>
  <c r="S79" i="13"/>
  <c r="K48" i="14"/>
  <c r="S110" i="13"/>
  <c r="P49" i="14"/>
  <c r="L110" i="13"/>
  <c r="R112" i="13"/>
  <c r="R95" i="13"/>
  <c r="S98" i="13"/>
  <c r="D35" i="16"/>
  <c r="S114" i="13"/>
  <c r="R102" i="13"/>
  <c r="P53" i="14"/>
  <c r="S106" i="13"/>
  <c r="R87" i="13"/>
  <c r="M86" i="13"/>
  <c r="M78" i="13"/>
  <c r="M109" i="13"/>
  <c r="M102" i="13"/>
  <c r="D33" i="16"/>
  <c r="Q56" i="14"/>
  <c r="M85" i="13"/>
  <c r="S87" i="13"/>
  <c r="S83" i="13"/>
  <c r="L78" i="13"/>
  <c r="K54" i="14"/>
  <c r="D34" i="16"/>
  <c r="L102" i="13"/>
  <c r="R97" i="13"/>
  <c r="R79" i="13"/>
  <c r="L92" i="13"/>
  <c r="M105" i="13"/>
  <c r="K51" i="14"/>
  <c r="Q49" i="14"/>
  <c r="Q52" i="14"/>
  <c r="Q53" i="14"/>
  <c r="Q47" i="14"/>
  <c r="M101" i="13"/>
  <c r="J54" i="14"/>
  <c r="M108" i="13"/>
  <c r="K50" i="14"/>
  <c r="L96" i="13"/>
  <c r="K11" i="15"/>
  <c r="M4" i="15" s="1"/>
  <c r="L80" i="13"/>
  <c r="S112" i="13"/>
  <c r="P55" i="14"/>
  <c r="J124" i="3"/>
  <c r="K124" i="3" s="1"/>
  <c r="C45" i="15"/>
  <c r="J11" i="15"/>
  <c r="F23" i="15"/>
  <c r="M23" i="15" s="1"/>
  <c r="M17" i="15"/>
  <c r="F39" i="15"/>
  <c r="B45" i="15"/>
  <c r="F34" i="15"/>
  <c r="M34" i="15" s="1"/>
  <c r="M28" i="15"/>
  <c r="J56" i="14"/>
  <c r="J50" i="14"/>
  <c r="J48" i="14"/>
  <c r="G58" i="14"/>
  <c r="K53" i="14"/>
  <c r="J51" i="14"/>
  <c r="I58" i="14"/>
  <c r="P50" i="14"/>
  <c r="K57" i="14"/>
  <c r="J55" i="14"/>
  <c r="D58" i="14"/>
  <c r="F58" i="14"/>
  <c r="M58" i="14"/>
  <c r="Q54" i="14"/>
  <c r="O58" i="14"/>
  <c r="Q50" i="14"/>
  <c r="L58" i="14"/>
  <c r="J47" i="14"/>
  <c r="J57" i="14"/>
  <c r="J53" i="14"/>
  <c r="H58" i="14"/>
  <c r="J49" i="14"/>
  <c r="E58" i="14"/>
  <c r="K49" i="14"/>
  <c r="N58" i="14"/>
  <c r="P47" i="14"/>
  <c r="S96" i="13"/>
  <c r="R113" i="13"/>
  <c r="S97" i="13"/>
  <c r="L86" i="13"/>
  <c r="M96" i="13"/>
  <c r="L94" i="13"/>
  <c r="M104" i="13"/>
  <c r="L108" i="13"/>
  <c r="M81" i="13"/>
  <c r="M112" i="13"/>
  <c r="S77" i="13"/>
  <c r="R104" i="13"/>
  <c r="M91" i="13"/>
  <c r="R96" i="13"/>
  <c r="S80" i="13"/>
  <c r="M84" i="13"/>
  <c r="R99" i="13"/>
  <c r="L84" i="13"/>
  <c r="R91" i="13"/>
  <c r="L100" i="13"/>
  <c r="R89" i="13"/>
  <c r="M100" i="13"/>
  <c r="S93" i="13"/>
  <c r="R90" i="13"/>
  <c r="R107" i="13"/>
  <c r="M90" i="13"/>
  <c r="L98" i="13"/>
  <c r="R77" i="13"/>
  <c r="S81" i="13"/>
  <c r="M114" i="13"/>
  <c r="R80" i="13"/>
  <c r="L104" i="13"/>
  <c r="R101" i="13"/>
  <c r="L95" i="13"/>
  <c r="S90" i="13"/>
  <c r="S82" i="13"/>
  <c r="L82" i="13"/>
  <c r="L88" i="13"/>
  <c r="L79" i="13"/>
  <c r="M103" i="13"/>
  <c r="S108" i="13"/>
  <c r="M88" i="13"/>
  <c r="L105" i="13"/>
  <c r="M80" i="13"/>
  <c r="S78" i="13"/>
  <c r="M95" i="13"/>
  <c r="S85" i="13"/>
  <c r="R109" i="13"/>
  <c r="S115" i="13"/>
  <c r="R93" i="13"/>
  <c r="P116" i="13"/>
  <c r="R76" i="13"/>
  <c r="M99" i="13"/>
  <c r="L101" i="13"/>
  <c r="L112" i="13"/>
  <c r="M111" i="13"/>
  <c r="L106" i="13"/>
  <c r="S107" i="13"/>
  <c r="S89" i="13"/>
  <c r="M115" i="13"/>
  <c r="F116" i="13"/>
  <c r="R81" i="13"/>
  <c r="R85" i="13"/>
  <c r="M83" i="13"/>
  <c r="M106" i="13"/>
  <c r="L90" i="13"/>
  <c r="M107" i="13"/>
  <c r="R82" i="13"/>
  <c r="S100" i="13"/>
  <c r="S84" i="13"/>
  <c r="G116" i="13"/>
  <c r="S103" i="13"/>
  <c r="S92" i="13"/>
  <c r="L85" i="13"/>
  <c r="J116" i="13"/>
  <c r="L76" i="13"/>
  <c r="M79" i="13"/>
  <c r="L89" i="13"/>
  <c r="N116" i="13"/>
  <c r="Q116" i="13"/>
  <c r="S76" i="13"/>
  <c r="L81" i="13"/>
  <c r="L87" i="13"/>
  <c r="L111" i="13"/>
  <c r="L77" i="13"/>
  <c r="I116" i="13"/>
  <c r="K116" i="13"/>
  <c r="M76" i="13"/>
  <c r="R92" i="13"/>
  <c r="L114" i="13"/>
  <c r="O116" i="13"/>
  <c r="M87" i="13"/>
  <c r="S94" i="13"/>
  <c r="S86" i="13"/>
  <c r="L103" i="13"/>
  <c r="H116" i="13"/>
  <c r="R84" i="13"/>
  <c r="S99" i="13"/>
  <c r="M98" i="13"/>
  <c r="N48" i="13" l="1"/>
  <c r="H48" i="13"/>
  <c r="L19" i="14"/>
  <c r="F19" i="14"/>
  <c r="K59" i="14"/>
  <c r="P48" i="13"/>
  <c r="Z18" i="14" s="1"/>
  <c r="J48" i="13"/>
  <c r="Y18" i="14" s="1"/>
  <c r="N19" i="14"/>
  <c r="X18" i="14" s="1"/>
  <c r="H19" i="14"/>
  <c r="W18" i="14" s="1"/>
  <c r="M6" i="15"/>
  <c r="M7" i="15"/>
  <c r="K58" i="14"/>
  <c r="M9" i="15"/>
  <c r="M8" i="15"/>
  <c r="M5" i="15"/>
  <c r="M10" i="15"/>
  <c r="F45" i="15"/>
  <c r="M45" i="15" s="1"/>
  <c r="M39" i="15"/>
  <c r="Q58" i="14"/>
  <c r="J58" i="14"/>
  <c r="P58" i="14"/>
  <c r="M116" i="13"/>
  <c r="S116" i="13"/>
  <c r="L116" i="13"/>
  <c r="R116" i="13"/>
  <c r="M11" i="15" l="1"/>
  <c r="K39" i="3"/>
  <c r="K59" i="3"/>
  <c r="K58" i="3"/>
  <c r="K57" i="3"/>
  <c r="K53" i="3"/>
  <c r="K52" i="3"/>
  <c r="K49" i="3"/>
  <c r="D93" i="3"/>
  <c r="I92" i="3"/>
  <c r="H92" i="3"/>
  <c r="G92" i="3"/>
  <c r="F92" i="3"/>
  <c r="E92" i="3"/>
  <c r="I91" i="3"/>
  <c r="H91" i="3"/>
  <c r="G91" i="3"/>
  <c r="F91" i="3"/>
  <c r="E91" i="3"/>
  <c r="I90" i="3"/>
  <c r="H90" i="3"/>
  <c r="G90" i="3"/>
  <c r="F90" i="3"/>
  <c r="E90" i="3"/>
  <c r="I89" i="3"/>
  <c r="H89" i="3"/>
  <c r="G89" i="3"/>
  <c r="F89" i="3"/>
  <c r="E89" i="3"/>
  <c r="I88" i="3"/>
  <c r="H88" i="3"/>
  <c r="G88" i="3"/>
  <c r="F88" i="3"/>
  <c r="E88" i="3"/>
  <c r="I87" i="3"/>
  <c r="H87" i="3"/>
  <c r="G87" i="3"/>
  <c r="F87" i="3"/>
  <c r="E87" i="3"/>
  <c r="I86" i="3"/>
  <c r="H86" i="3"/>
  <c r="G86" i="3"/>
  <c r="F86" i="3"/>
  <c r="E86" i="3"/>
  <c r="I85" i="3"/>
  <c r="H85" i="3"/>
  <c r="G85" i="3"/>
  <c r="F85" i="3"/>
  <c r="E85" i="3"/>
  <c r="I84" i="3"/>
  <c r="H84" i="3"/>
  <c r="G84" i="3"/>
  <c r="F84" i="3"/>
  <c r="E84" i="3"/>
  <c r="I83" i="3"/>
  <c r="H83" i="3"/>
  <c r="G83" i="3"/>
  <c r="F83" i="3"/>
  <c r="E83" i="3"/>
  <c r="I82" i="3"/>
  <c r="H82" i="3"/>
  <c r="G82" i="3"/>
  <c r="F82" i="3"/>
  <c r="E82" i="3"/>
  <c r="I81" i="3"/>
  <c r="H81" i="3"/>
  <c r="G81" i="3"/>
  <c r="F81" i="3"/>
  <c r="E81" i="3"/>
  <c r="I80" i="3"/>
  <c r="H80" i="3"/>
  <c r="G80" i="3"/>
  <c r="F80" i="3"/>
  <c r="E80" i="3"/>
  <c r="I79" i="3"/>
  <c r="H79" i="3"/>
  <c r="G79" i="3"/>
  <c r="F79" i="3"/>
  <c r="E79" i="3"/>
  <c r="I78" i="3"/>
  <c r="H78" i="3"/>
  <c r="G78" i="3"/>
  <c r="F78" i="3"/>
  <c r="E78" i="3"/>
  <c r="I77" i="3"/>
  <c r="H77" i="3"/>
  <c r="G77" i="3"/>
  <c r="F77" i="3"/>
  <c r="E77" i="3"/>
  <c r="I76" i="3"/>
  <c r="H76" i="3"/>
  <c r="G76" i="3"/>
  <c r="F76" i="3"/>
  <c r="E76" i="3"/>
  <c r="I75" i="3"/>
  <c r="H75" i="3"/>
  <c r="G75" i="3"/>
  <c r="F75" i="3"/>
  <c r="E75" i="3"/>
  <c r="I74" i="3"/>
  <c r="H74" i="3"/>
  <c r="G74" i="3"/>
  <c r="F74" i="3"/>
  <c r="E74" i="3"/>
  <c r="I73" i="3"/>
  <c r="H73" i="3"/>
  <c r="G73" i="3"/>
  <c r="F73" i="3"/>
  <c r="E73" i="3"/>
  <c r="I72" i="3"/>
  <c r="H72" i="3"/>
  <c r="G72" i="3"/>
  <c r="F72" i="3"/>
  <c r="E72" i="3"/>
  <c r="I71" i="3"/>
  <c r="H71" i="3"/>
  <c r="G71" i="3"/>
  <c r="F71" i="3"/>
  <c r="E71" i="3"/>
  <c r="I70" i="3"/>
  <c r="H70" i="3"/>
  <c r="G70" i="3"/>
  <c r="F70" i="3"/>
  <c r="E70" i="3"/>
  <c r="I69" i="3"/>
  <c r="H69" i="3"/>
  <c r="G69" i="3"/>
  <c r="F69" i="3"/>
  <c r="E69" i="3"/>
  <c r="I68" i="3"/>
  <c r="H68" i="3"/>
  <c r="G68" i="3"/>
  <c r="F68" i="3"/>
  <c r="E68" i="3"/>
  <c r="I67" i="3"/>
  <c r="H67" i="3"/>
  <c r="G67" i="3"/>
  <c r="F67" i="3"/>
  <c r="E67" i="3"/>
  <c r="D61" i="3"/>
  <c r="I60" i="3"/>
  <c r="H60" i="3"/>
  <c r="G60" i="3"/>
  <c r="F60" i="3"/>
  <c r="E60" i="3"/>
  <c r="I59" i="3"/>
  <c r="H59" i="3"/>
  <c r="G59" i="3"/>
  <c r="F59" i="3"/>
  <c r="E59" i="3"/>
  <c r="I58" i="3"/>
  <c r="H58" i="3"/>
  <c r="G58" i="3"/>
  <c r="F58" i="3"/>
  <c r="E58" i="3"/>
  <c r="I57" i="3"/>
  <c r="H57" i="3"/>
  <c r="G57" i="3"/>
  <c r="F57" i="3"/>
  <c r="E57" i="3"/>
  <c r="I56" i="3"/>
  <c r="H56" i="3"/>
  <c r="G56" i="3"/>
  <c r="F56" i="3"/>
  <c r="E56" i="3"/>
  <c r="I55" i="3"/>
  <c r="H55" i="3"/>
  <c r="G55" i="3"/>
  <c r="F55" i="3"/>
  <c r="E55" i="3"/>
  <c r="I54" i="3"/>
  <c r="H54" i="3"/>
  <c r="G54" i="3"/>
  <c r="F54" i="3"/>
  <c r="E54" i="3"/>
  <c r="I53" i="3"/>
  <c r="H53" i="3"/>
  <c r="G53" i="3"/>
  <c r="F53" i="3"/>
  <c r="E53" i="3"/>
  <c r="I52" i="3"/>
  <c r="H52" i="3"/>
  <c r="G52" i="3"/>
  <c r="F52" i="3"/>
  <c r="E52" i="3"/>
  <c r="I51" i="3"/>
  <c r="H51" i="3"/>
  <c r="G51" i="3"/>
  <c r="F51" i="3"/>
  <c r="E51" i="3"/>
  <c r="I50" i="3"/>
  <c r="H50" i="3"/>
  <c r="G50" i="3"/>
  <c r="F50" i="3"/>
  <c r="E50" i="3"/>
  <c r="I49" i="3"/>
  <c r="H49" i="3"/>
  <c r="G49" i="3"/>
  <c r="F49" i="3"/>
  <c r="E49" i="3"/>
  <c r="I48" i="3"/>
  <c r="H48" i="3"/>
  <c r="G48" i="3"/>
  <c r="F48" i="3"/>
  <c r="E48" i="3"/>
  <c r="I47" i="3"/>
  <c r="H47" i="3"/>
  <c r="G47" i="3"/>
  <c r="F47" i="3"/>
  <c r="E47" i="3"/>
  <c r="I46" i="3"/>
  <c r="H46" i="3"/>
  <c r="G46" i="3"/>
  <c r="F46" i="3"/>
  <c r="E46" i="3"/>
  <c r="I45" i="3"/>
  <c r="H45" i="3"/>
  <c r="G45" i="3"/>
  <c r="F45" i="3"/>
  <c r="E45" i="3"/>
  <c r="I44" i="3"/>
  <c r="H44" i="3"/>
  <c r="G44" i="3"/>
  <c r="F44" i="3"/>
  <c r="E44" i="3"/>
  <c r="I43" i="3"/>
  <c r="H43" i="3"/>
  <c r="G43" i="3"/>
  <c r="F43" i="3"/>
  <c r="E43" i="3"/>
  <c r="I42" i="3"/>
  <c r="H42" i="3"/>
  <c r="G42" i="3"/>
  <c r="F42" i="3"/>
  <c r="E42" i="3"/>
  <c r="I41" i="3"/>
  <c r="H41" i="3"/>
  <c r="G41" i="3"/>
  <c r="F41" i="3"/>
  <c r="E41" i="3"/>
  <c r="I40" i="3"/>
  <c r="H40" i="3"/>
  <c r="G40" i="3"/>
  <c r="F40" i="3"/>
  <c r="E40" i="3"/>
  <c r="I39" i="3"/>
  <c r="H39" i="3"/>
  <c r="G39" i="3"/>
  <c r="F39" i="3"/>
  <c r="E39" i="3"/>
  <c r="I38" i="3"/>
  <c r="H38" i="3"/>
  <c r="G38" i="3"/>
  <c r="F38" i="3"/>
  <c r="E38" i="3"/>
  <c r="I37" i="3"/>
  <c r="H37" i="3"/>
  <c r="G37" i="3"/>
  <c r="F37" i="3"/>
  <c r="E37" i="3"/>
  <c r="I36" i="3"/>
  <c r="H36" i="3"/>
  <c r="G36" i="3"/>
  <c r="F36" i="3"/>
  <c r="E36" i="3"/>
  <c r="I35" i="3"/>
  <c r="H35" i="3"/>
  <c r="G35" i="3"/>
  <c r="F35" i="3"/>
  <c r="E35" i="3"/>
  <c r="J50" i="3" l="1"/>
  <c r="J72" i="3"/>
  <c r="J80" i="3"/>
  <c r="J52" i="3"/>
  <c r="T52" i="3" s="1"/>
  <c r="J82" i="3"/>
  <c r="J44" i="3"/>
  <c r="J36" i="3"/>
  <c r="T36" i="3" s="1"/>
  <c r="U36" i="3" s="1"/>
  <c r="J67" i="3"/>
  <c r="J69" i="3"/>
  <c r="T69" i="3" s="1"/>
  <c r="U69" i="3" s="1"/>
  <c r="J74" i="3"/>
  <c r="J85" i="3"/>
  <c r="J46" i="3"/>
  <c r="J42" i="3"/>
  <c r="J58" i="3"/>
  <c r="T58" i="3" s="1"/>
  <c r="J75" i="3"/>
  <c r="J78" i="3"/>
  <c r="J90" i="3"/>
  <c r="J83" i="3"/>
  <c r="J86" i="3"/>
  <c r="I93" i="3"/>
  <c r="J77" i="3"/>
  <c r="J81" i="3"/>
  <c r="J88" i="3"/>
  <c r="J91" i="3"/>
  <c r="J73" i="3"/>
  <c r="J68" i="3"/>
  <c r="T68" i="3" s="1"/>
  <c r="U68" i="3" s="1"/>
  <c r="J71" i="3"/>
  <c r="J76" i="3"/>
  <c r="H93" i="3"/>
  <c r="E93" i="3"/>
  <c r="G93" i="3"/>
  <c r="J79" i="3"/>
  <c r="J84" i="3"/>
  <c r="F93" i="3"/>
  <c r="J70" i="3"/>
  <c r="J87" i="3"/>
  <c r="J89" i="3"/>
  <c r="J92" i="3"/>
  <c r="E61" i="3"/>
  <c r="J38" i="3"/>
  <c r="J55" i="3"/>
  <c r="J57" i="3"/>
  <c r="T57" i="3" s="1"/>
  <c r="J60" i="3"/>
  <c r="J39" i="3"/>
  <c r="T39" i="3" s="1"/>
  <c r="F61" i="3"/>
  <c r="J40" i="3"/>
  <c r="J37" i="3"/>
  <c r="T37" i="3" s="1"/>
  <c r="U37" i="3" s="1"/>
  <c r="J41" i="3"/>
  <c r="J48" i="3"/>
  <c r="J51" i="3"/>
  <c r="J54" i="3"/>
  <c r="J43" i="3"/>
  <c r="J45" i="3"/>
  <c r="J49" i="3"/>
  <c r="T49" i="3" s="1"/>
  <c r="J56" i="3"/>
  <c r="J59" i="3"/>
  <c r="T59" i="3" s="1"/>
  <c r="J47" i="3"/>
  <c r="I61" i="3"/>
  <c r="J53" i="3"/>
  <c r="T53" i="3" s="1"/>
  <c r="G61" i="3"/>
  <c r="H61" i="3"/>
  <c r="J35" i="3"/>
  <c r="K48" i="3" l="1"/>
  <c r="T48" i="3"/>
  <c r="U48" i="3" s="1"/>
  <c r="K84" i="3"/>
  <c r="T84" i="3"/>
  <c r="U84" i="3" s="1"/>
  <c r="K41" i="3"/>
  <c r="T41" i="3"/>
  <c r="U41" i="3" s="1"/>
  <c r="K91" i="3"/>
  <c r="T91" i="3"/>
  <c r="U91" i="3" s="1"/>
  <c r="K67" i="3"/>
  <c r="T67" i="3"/>
  <c r="U67" i="3" s="1"/>
  <c r="K88" i="3"/>
  <c r="T88" i="3"/>
  <c r="U88" i="3" s="1"/>
  <c r="K92" i="3"/>
  <c r="T92" i="3"/>
  <c r="U92" i="3" s="1"/>
  <c r="K44" i="3"/>
  <c r="T44" i="3"/>
  <c r="U44" i="3" s="1"/>
  <c r="K89" i="3"/>
  <c r="T89" i="3"/>
  <c r="U89" i="3" s="1"/>
  <c r="K76" i="3"/>
  <c r="T76" i="3"/>
  <c r="U76" i="3" s="1"/>
  <c r="K46" i="3"/>
  <c r="T46" i="3"/>
  <c r="U46" i="3" s="1"/>
  <c r="K55" i="3"/>
  <c r="T55" i="3"/>
  <c r="U55" i="3" s="1"/>
  <c r="K90" i="3"/>
  <c r="T90" i="3"/>
  <c r="U90" i="3" s="1"/>
  <c r="K38" i="3"/>
  <c r="T38" i="3"/>
  <c r="U38" i="3" s="1"/>
  <c r="K78" i="3"/>
  <c r="T78" i="3"/>
  <c r="U78" i="3" s="1"/>
  <c r="K56" i="3"/>
  <c r="T56" i="3"/>
  <c r="U56" i="3" s="1"/>
  <c r="K75" i="3"/>
  <c r="T75" i="3"/>
  <c r="U75" i="3" s="1"/>
  <c r="K35" i="3"/>
  <c r="T35" i="3"/>
  <c r="U35" i="3" s="1"/>
  <c r="K40" i="3"/>
  <c r="T40" i="3"/>
  <c r="U40" i="3" s="1"/>
  <c r="K42" i="3"/>
  <c r="T42" i="3"/>
  <c r="U42" i="3" s="1"/>
  <c r="K82" i="3"/>
  <c r="T82" i="3"/>
  <c r="U82" i="3" s="1"/>
  <c r="K43" i="3"/>
  <c r="T43" i="3"/>
  <c r="U43" i="3" s="1"/>
  <c r="K87" i="3"/>
  <c r="T87" i="3"/>
  <c r="U87" i="3" s="1"/>
  <c r="K54" i="3"/>
  <c r="T54" i="3"/>
  <c r="U54" i="3" s="1"/>
  <c r="K60" i="3"/>
  <c r="T60" i="3"/>
  <c r="U60" i="3" s="1"/>
  <c r="K70" i="3"/>
  <c r="T70" i="3"/>
  <c r="U70" i="3" s="1"/>
  <c r="K71" i="3"/>
  <c r="T71" i="3"/>
  <c r="U71" i="3" s="1"/>
  <c r="K86" i="3"/>
  <c r="T86" i="3"/>
  <c r="U86" i="3" s="1"/>
  <c r="K85" i="3"/>
  <c r="T85" i="3"/>
  <c r="U85" i="3" s="1"/>
  <c r="K80" i="3"/>
  <c r="T80" i="3"/>
  <c r="U80" i="3" s="1"/>
  <c r="K47" i="3"/>
  <c r="T47" i="3"/>
  <c r="U47" i="3" s="1"/>
  <c r="K73" i="3"/>
  <c r="T73" i="3"/>
  <c r="U73" i="3" s="1"/>
  <c r="K79" i="3"/>
  <c r="T79" i="3"/>
  <c r="U79" i="3" s="1"/>
  <c r="K81" i="3"/>
  <c r="T81" i="3"/>
  <c r="U81" i="3" s="1"/>
  <c r="K45" i="3"/>
  <c r="T45" i="3"/>
  <c r="U45" i="3" s="1"/>
  <c r="K77" i="3"/>
  <c r="T77" i="3"/>
  <c r="U77" i="3" s="1"/>
  <c r="K51" i="3"/>
  <c r="T51" i="3"/>
  <c r="U51" i="3" s="1"/>
  <c r="K83" i="3"/>
  <c r="T83" i="3"/>
  <c r="K74" i="3"/>
  <c r="T74" i="3"/>
  <c r="K72" i="3"/>
  <c r="T72" i="3"/>
  <c r="U72" i="3" s="1"/>
  <c r="K50" i="3"/>
  <c r="T50" i="3"/>
  <c r="U50" i="3" s="1"/>
  <c r="K68" i="3"/>
  <c r="K36" i="3"/>
  <c r="J93" i="3"/>
  <c r="J61" i="3"/>
  <c r="K61" i="3" l="1"/>
  <c r="T61" i="3"/>
  <c r="U61" i="3" s="1"/>
  <c r="K93" i="3"/>
  <c r="T93" i="3"/>
  <c r="U93" i="3" s="1"/>
  <c r="CP2036" i="12"/>
  <c r="CO2036" i="12"/>
  <c r="I156" i="12"/>
  <c r="H156" i="12"/>
  <c r="K156" i="12" s="1"/>
  <c r="I155" i="12"/>
  <c r="H155" i="12"/>
  <c r="I154" i="12"/>
  <c r="H154" i="12"/>
  <c r="I153" i="12"/>
  <c r="L153" i="12" s="1"/>
  <c r="H153" i="12"/>
  <c r="I152" i="12"/>
  <c r="H152" i="12"/>
  <c r="I151" i="12"/>
  <c r="L151" i="12" s="1"/>
  <c r="H151" i="12"/>
  <c r="K151" i="12" s="1"/>
  <c r="I150" i="12"/>
  <c r="L150" i="12" s="1"/>
  <c r="H150" i="12"/>
  <c r="K150" i="12" s="1"/>
  <c r="I149" i="12"/>
  <c r="L149" i="12" s="1"/>
  <c r="H149" i="12"/>
  <c r="I148" i="12"/>
  <c r="H148" i="12"/>
  <c r="I147" i="12"/>
  <c r="H147" i="12"/>
  <c r="I146" i="12"/>
  <c r="L146" i="12" s="1"/>
  <c r="H146" i="12"/>
  <c r="I145" i="12"/>
  <c r="L145" i="12" s="1"/>
  <c r="H145" i="12"/>
  <c r="I133" i="12"/>
  <c r="H133" i="12"/>
  <c r="I132" i="12"/>
  <c r="H132" i="12"/>
  <c r="I144" i="12"/>
  <c r="H144" i="12"/>
  <c r="K144" i="12" s="1"/>
  <c r="I143" i="12"/>
  <c r="L143" i="12" s="1"/>
  <c r="H143" i="12"/>
  <c r="K143" i="12" s="1"/>
  <c r="I142" i="12"/>
  <c r="L142" i="12" s="1"/>
  <c r="H142" i="12"/>
  <c r="K142" i="12" s="1"/>
  <c r="I141" i="12"/>
  <c r="L141" i="12" s="1"/>
  <c r="H141" i="12"/>
  <c r="K141" i="12" s="1"/>
  <c r="I140" i="12"/>
  <c r="L140" i="12" s="1"/>
  <c r="H140" i="12"/>
  <c r="I139" i="12"/>
  <c r="L139" i="12" s="1"/>
  <c r="H139" i="12"/>
  <c r="K139" i="12" s="1"/>
  <c r="I138" i="12"/>
  <c r="H138" i="12"/>
  <c r="K138" i="12" s="1"/>
  <c r="I137" i="12"/>
  <c r="L137" i="12" s="1"/>
  <c r="H137" i="12"/>
  <c r="K137" i="12" s="1"/>
  <c r="I136" i="12"/>
  <c r="L136" i="12" s="1"/>
  <c r="H136" i="12"/>
  <c r="K136" i="12" s="1"/>
  <c r="I135" i="12"/>
  <c r="H135" i="12"/>
  <c r="I134" i="12"/>
  <c r="L134" i="12" s="1"/>
  <c r="H134" i="12"/>
  <c r="I131" i="12"/>
  <c r="L131" i="12" s="1"/>
  <c r="H131" i="12"/>
  <c r="F157" i="12"/>
  <c r="E157" i="12"/>
  <c r="D157" i="12"/>
  <c r="L154" i="12"/>
  <c r="K146" i="12"/>
  <c r="K132" i="12" l="1"/>
  <c r="CQ2036" i="12"/>
  <c r="G147" i="12"/>
  <c r="J147" i="12" s="1"/>
  <c r="G155" i="12"/>
  <c r="N155" i="12" s="1"/>
  <c r="G143" i="12"/>
  <c r="J143" i="12" s="1"/>
  <c r="G152" i="12"/>
  <c r="J152" i="12" s="1"/>
  <c r="L132" i="12"/>
  <c r="G148" i="12"/>
  <c r="N148" i="12" s="1"/>
  <c r="G139" i="12"/>
  <c r="J139" i="12" s="1"/>
  <c r="G154" i="12"/>
  <c r="J154" i="12" s="1"/>
  <c r="G133" i="12"/>
  <c r="N133" i="12" s="1"/>
  <c r="G156" i="12"/>
  <c r="N156" i="12" s="1"/>
  <c r="G150" i="12"/>
  <c r="N150" i="12" s="1"/>
  <c r="G151" i="12"/>
  <c r="N151" i="12" s="1"/>
  <c r="L156" i="12"/>
  <c r="G135" i="12"/>
  <c r="J135" i="12" s="1"/>
  <c r="G145" i="12"/>
  <c r="N145" i="12" s="1"/>
  <c r="G149" i="12"/>
  <c r="J149" i="12" s="1"/>
  <c r="G146" i="12"/>
  <c r="J146" i="12" s="1"/>
  <c r="L152" i="12"/>
  <c r="L155" i="12"/>
  <c r="L148" i="12"/>
  <c r="G132" i="12"/>
  <c r="G138" i="12"/>
  <c r="N138" i="12" s="1"/>
  <c r="G144" i="12"/>
  <c r="J144" i="12" s="1"/>
  <c r="G140" i="12"/>
  <c r="N140" i="12" s="1"/>
  <c r="G136" i="12"/>
  <c r="J136" i="12" s="1"/>
  <c r="L144" i="12"/>
  <c r="G137" i="12"/>
  <c r="J137" i="12" s="1"/>
  <c r="G142" i="12"/>
  <c r="N142" i="12" s="1"/>
  <c r="G134" i="12"/>
  <c r="J134" i="12" s="1"/>
  <c r="I157" i="12"/>
  <c r="L157" i="12" s="1"/>
  <c r="G131" i="12"/>
  <c r="N131" i="12" s="1"/>
  <c r="H157" i="12"/>
  <c r="K157" i="12" s="1"/>
  <c r="K131" i="12"/>
  <c r="N147" i="12"/>
  <c r="K152" i="12"/>
  <c r="L135" i="12"/>
  <c r="K134" i="12"/>
  <c r="G141" i="12"/>
  <c r="G153" i="12"/>
  <c r="K140" i="12"/>
  <c r="K147" i="12"/>
  <c r="J155" i="12" l="1"/>
  <c r="N143" i="12"/>
  <c r="J148" i="12"/>
  <c r="N135" i="12"/>
  <c r="N152" i="12"/>
  <c r="J150" i="12"/>
  <c r="J156" i="12"/>
  <c r="J132" i="12"/>
  <c r="N139" i="12"/>
  <c r="N154" i="12"/>
  <c r="J145" i="12"/>
  <c r="N146" i="12"/>
  <c r="J151" i="12"/>
  <c r="N149" i="12"/>
  <c r="N137" i="12"/>
  <c r="N132" i="12"/>
  <c r="N134" i="12"/>
  <c r="J140" i="12"/>
  <c r="N144" i="12"/>
  <c r="J138" i="12"/>
  <c r="N136" i="12"/>
  <c r="J131" i="12"/>
  <c r="J142" i="12"/>
  <c r="N153" i="12"/>
  <c r="J153" i="12"/>
  <c r="J141" i="12"/>
  <c r="N141" i="12"/>
  <c r="G157" i="12"/>
  <c r="J157" i="12" l="1"/>
  <c r="N157" i="12"/>
  <c r="H124" i="12" l="1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G70" i="12"/>
  <c r="G69" i="12"/>
  <c r="G37" i="12"/>
  <c r="G38" i="12"/>
  <c r="I124" i="12" l="1"/>
  <c r="I123" i="12"/>
  <c r="I122" i="12"/>
  <c r="I121" i="12"/>
  <c r="G121" i="12" s="1"/>
  <c r="I120" i="12"/>
  <c r="L120" i="12" s="1"/>
  <c r="I119" i="12"/>
  <c r="L119" i="12" s="1"/>
  <c r="I118" i="12"/>
  <c r="L118" i="12" s="1"/>
  <c r="I117" i="12"/>
  <c r="L117" i="12" s="1"/>
  <c r="I116" i="12"/>
  <c r="I115" i="12"/>
  <c r="I114" i="12"/>
  <c r="I113" i="12"/>
  <c r="L113" i="12" s="1"/>
  <c r="I112" i="12"/>
  <c r="L112" i="12" s="1"/>
  <c r="I111" i="12"/>
  <c r="L111" i="12" s="1"/>
  <c r="I110" i="12"/>
  <c r="L110" i="12" s="1"/>
  <c r="I109" i="12"/>
  <c r="L109" i="12" s="1"/>
  <c r="I108" i="12"/>
  <c r="L108" i="12" s="1"/>
  <c r="I107" i="12"/>
  <c r="I106" i="12"/>
  <c r="I105" i="12"/>
  <c r="L105" i="12" s="1"/>
  <c r="I104" i="12"/>
  <c r="L104" i="12" s="1"/>
  <c r="I103" i="12"/>
  <c r="L103" i="12" s="1"/>
  <c r="I102" i="12"/>
  <c r="L102" i="12" s="1"/>
  <c r="I101" i="12"/>
  <c r="I100" i="12"/>
  <c r="I99" i="12"/>
  <c r="H101" i="12"/>
  <c r="H100" i="12"/>
  <c r="L121" i="12"/>
  <c r="H99" i="12"/>
  <c r="K124" i="12"/>
  <c r="G122" i="12"/>
  <c r="K119" i="12"/>
  <c r="G116" i="12"/>
  <c r="K114" i="12"/>
  <c r="G113" i="12"/>
  <c r="K110" i="12"/>
  <c r="K109" i="12"/>
  <c r="K108" i="12"/>
  <c r="K107" i="12"/>
  <c r="G106" i="12"/>
  <c r="K105" i="12"/>
  <c r="K104" i="12"/>
  <c r="K102" i="12"/>
  <c r="F125" i="12"/>
  <c r="E125" i="12"/>
  <c r="D125" i="12"/>
  <c r="L124" i="12"/>
  <c r="G124" i="12"/>
  <c r="L123" i="12"/>
  <c r="G123" i="12"/>
  <c r="L122" i="12"/>
  <c r="L116" i="12"/>
  <c r="K115" i="12"/>
  <c r="G115" i="12"/>
  <c r="L114" i="12"/>
  <c r="K112" i="12"/>
  <c r="L107" i="12"/>
  <c r="G103" i="12" l="1"/>
  <c r="J103" i="12" s="1"/>
  <c r="G111" i="12"/>
  <c r="G100" i="12"/>
  <c r="N100" i="12" s="1"/>
  <c r="G118" i="12"/>
  <c r="J118" i="12" s="1"/>
  <c r="G101" i="12"/>
  <c r="N101" i="12" s="1"/>
  <c r="J113" i="12"/>
  <c r="N113" i="12"/>
  <c r="J124" i="12"/>
  <c r="N124" i="12"/>
  <c r="J115" i="12"/>
  <c r="N115" i="12"/>
  <c r="J106" i="12"/>
  <c r="N106" i="12"/>
  <c r="N118" i="12"/>
  <c r="J121" i="12"/>
  <c r="N121" i="12"/>
  <c r="J116" i="12"/>
  <c r="N116" i="12"/>
  <c r="J122" i="12"/>
  <c r="N122" i="12"/>
  <c r="J123" i="12"/>
  <c r="N123" i="12"/>
  <c r="J111" i="12"/>
  <c r="N111" i="12"/>
  <c r="L100" i="12"/>
  <c r="K100" i="12"/>
  <c r="G112" i="12"/>
  <c r="G120" i="12"/>
  <c r="I125" i="12"/>
  <c r="L125" i="12" s="1"/>
  <c r="G117" i="12"/>
  <c r="K118" i="12"/>
  <c r="G114" i="12"/>
  <c r="G119" i="12"/>
  <c r="G104" i="12"/>
  <c r="K111" i="12"/>
  <c r="G109" i="12"/>
  <c r="G110" i="12"/>
  <c r="L99" i="12"/>
  <c r="G99" i="12"/>
  <c r="K120" i="12"/>
  <c r="G107" i="12"/>
  <c r="G105" i="12"/>
  <c r="G108" i="12"/>
  <c r="K106" i="12"/>
  <c r="G102" i="12"/>
  <c r="K99" i="12"/>
  <c r="H125" i="12"/>
  <c r="K125" i="12" s="1"/>
  <c r="N103" i="12" l="1"/>
  <c r="J100" i="12"/>
  <c r="J99" i="12"/>
  <c r="N99" i="12"/>
  <c r="J107" i="12"/>
  <c r="N107" i="12"/>
  <c r="J119" i="12"/>
  <c r="N119" i="12"/>
  <c r="J110" i="12"/>
  <c r="N110" i="12"/>
  <c r="J117" i="12"/>
  <c r="N117" i="12"/>
  <c r="J109" i="12"/>
  <c r="N109" i="12"/>
  <c r="J120" i="12"/>
  <c r="N120" i="12"/>
  <c r="J114" i="12"/>
  <c r="N114" i="12"/>
  <c r="J108" i="12"/>
  <c r="N108" i="12"/>
  <c r="J112" i="12"/>
  <c r="N112" i="12"/>
  <c r="J105" i="12"/>
  <c r="N105" i="12"/>
  <c r="J104" i="12"/>
  <c r="N104" i="12"/>
  <c r="J102" i="12"/>
  <c r="N102" i="12"/>
  <c r="G125" i="12"/>
  <c r="J125" i="12" s="1"/>
  <c r="G15" i="5" l="1"/>
  <c r="G14" i="5"/>
  <c r="I29" i="3" l="1"/>
  <c r="H29" i="3"/>
  <c r="G29" i="3"/>
  <c r="F29" i="3"/>
  <c r="E29" i="3"/>
  <c r="I28" i="3"/>
  <c r="H28" i="3"/>
  <c r="G28" i="3"/>
  <c r="F28" i="3"/>
  <c r="E28" i="3"/>
  <c r="I27" i="3"/>
  <c r="H27" i="3"/>
  <c r="G27" i="3"/>
  <c r="F27" i="3"/>
  <c r="E27" i="3"/>
  <c r="I26" i="3"/>
  <c r="H26" i="3"/>
  <c r="G26" i="3"/>
  <c r="F26" i="3"/>
  <c r="E26" i="3"/>
  <c r="I25" i="3"/>
  <c r="H25" i="3"/>
  <c r="G25" i="3"/>
  <c r="F25" i="3"/>
  <c r="E25" i="3"/>
  <c r="I24" i="3"/>
  <c r="H24" i="3"/>
  <c r="G24" i="3"/>
  <c r="F24" i="3"/>
  <c r="E24" i="3"/>
  <c r="I23" i="3"/>
  <c r="H23" i="3"/>
  <c r="G23" i="3"/>
  <c r="F23" i="3"/>
  <c r="E23" i="3"/>
  <c r="I22" i="3"/>
  <c r="H22" i="3"/>
  <c r="G22" i="3"/>
  <c r="F22" i="3"/>
  <c r="E22" i="3"/>
  <c r="I21" i="3"/>
  <c r="H21" i="3"/>
  <c r="G21" i="3"/>
  <c r="F21" i="3"/>
  <c r="E21" i="3"/>
  <c r="I20" i="3"/>
  <c r="H20" i="3"/>
  <c r="G20" i="3"/>
  <c r="F20" i="3"/>
  <c r="E20" i="3"/>
  <c r="I19" i="3"/>
  <c r="H19" i="3"/>
  <c r="G19" i="3"/>
  <c r="F19" i="3"/>
  <c r="E19" i="3"/>
  <c r="I18" i="3"/>
  <c r="H18" i="3"/>
  <c r="G18" i="3"/>
  <c r="F18" i="3"/>
  <c r="E18" i="3"/>
  <c r="I17" i="3"/>
  <c r="H17" i="3"/>
  <c r="G17" i="3"/>
  <c r="F17" i="3"/>
  <c r="E17" i="3"/>
  <c r="I16" i="3"/>
  <c r="H16" i="3"/>
  <c r="G16" i="3"/>
  <c r="F16" i="3"/>
  <c r="E16" i="3"/>
  <c r="I15" i="3"/>
  <c r="H15" i="3"/>
  <c r="G15" i="3"/>
  <c r="F15" i="3"/>
  <c r="E15" i="3"/>
  <c r="I14" i="3"/>
  <c r="H14" i="3"/>
  <c r="G14" i="3"/>
  <c r="F14" i="3"/>
  <c r="E14" i="3"/>
  <c r="I13" i="3"/>
  <c r="H13" i="3"/>
  <c r="G13" i="3"/>
  <c r="F13" i="3"/>
  <c r="E13" i="3"/>
  <c r="I12" i="3"/>
  <c r="H12" i="3"/>
  <c r="G12" i="3"/>
  <c r="F12" i="3"/>
  <c r="E12" i="3"/>
  <c r="I11" i="3"/>
  <c r="H11" i="3"/>
  <c r="G11" i="3"/>
  <c r="F11" i="3"/>
  <c r="E11" i="3"/>
  <c r="I10" i="3"/>
  <c r="H10" i="3"/>
  <c r="G10" i="3"/>
  <c r="F10" i="3"/>
  <c r="E10" i="3"/>
  <c r="I9" i="3"/>
  <c r="H9" i="3"/>
  <c r="G9" i="3"/>
  <c r="F9" i="3"/>
  <c r="E9" i="3"/>
  <c r="I8" i="3"/>
  <c r="H8" i="3"/>
  <c r="G8" i="3"/>
  <c r="F8" i="3"/>
  <c r="E8" i="3"/>
  <c r="I7" i="3"/>
  <c r="H7" i="3"/>
  <c r="G7" i="3"/>
  <c r="F7" i="3"/>
  <c r="E7" i="3"/>
  <c r="I6" i="3"/>
  <c r="H6" i="3"/>
  <c r="G6" i="3"/>
  <c r="F6" i="3"/>
  <c r="E6" i="3"/>
  <c r="I5" i="3"/>
  <c r="H5" i="3"/>
  <c r="G5" i="3"/>
  <c r="F5" i="3"/>
  <c r="E5" i="3"/>
  <c r="I4" i="3"/>
  <c r="H4" i="3"/>
  <c r="G4" i="3"/>
  <c r="F4" i="3"/>
  <c r="E4" i="3"/>
  <c r="G61" i="12"/>
  <c r="G60" i="12"/>
  <c r="G59" i="12"/>
  <c r="G58" i="12"/>
  <c r="G57" i="12"/>
  <c r="G56" i="12"/>
  <c r="G55" i="12"/>
  <c r="G54" i="12"/>
  <c r="G53" i="12"/>
  <c r="G52" i="12"/>
  <c r="G51" i="12"/>
  <c r="G50" i="12"/>
  <c r="G49" i="12"/>
  <c r="G48" i="12"/>
  <c r="P48" i="12" s="1"/>
  <c r="S48" i="12" s="1"/>
  <c r="G47" i="12"/>
  <c r="G46" i="12"/>
  <c r="G45" i="12"/>
  <c r="G44" i="12"/>
  <c r="G43" i="12"/>
  <c r="G42" i="12"/>
  <c r="G41" i="12"/>
  <c r="G40" i="12"/>
  <c r="P40" i="12" s="1"/>
  <c r="S40" i="12" s="1"/>
  <c r="G39" i="12"/>
  <c r="G36" i="12"/>
  <c r="R38" i="12"/>
  <c r="U38" i="12" s="1"/>
  <c r="Q38" i="12"/>
  <c r="T38" i="12" s="1"/>
  <c r="R37" i="12"/>
  <c r="U37" i="12" s="1"/>
  <c r="Q37" i="12"/>
  <c r="T37" i="12" s="1"/>
  <c r="R61" i="12"/>
  <c r="U61" i="12" s="1"/>
  <c r="Q61" i="12"/>
  <c r="T61" i="12" s="1"/>
  <c r="T60" i="12"/>
  <c r="R60" i="12"/>
  <c r="U60" i="12" s="1"/>
  <c r="Q60" i="12"/>
  <c r="T59" i="12"/>
  <c r="R59" i="12"/>
  <c r="U59" i="12" s="1"/>
  <c r="Q59" i="12"/>
  <c r="T58" i="12"/>
  <c r="R58" i="12"/>
  <c r="U58" i="12" s="1"/>
  <c r="Q58" i="12"/>
  <c r="R57" i="12"/>
  <c r="U57" i="12" s="1"/>
  <c r="Q57" i="12"/>
  <c r="T57" i="12" s="1"/>
  <c r="R56" i="12"/>
  <c r="U56" i="12" s="1"/>
  <c r="Q56" i="12"/>
  <c r="T56" i="12" s="1"/>
  <c r="R55" i="12"/>
  <c r="U55" i="12" s="1"/>
  <c r="Q55" i="12"/>
  <c r="T55" i="12" s="1"/>
  <c r="T54" i="12"/>
  <c r="R54" i="12"/>
  <c r="U54" i="12" s="1"/>
  <c r="Q54" i="12"/>
  <c r="T53" i="12"/>
  <c r="R53" i="12"/>
  <c r="U53" i="12" s="1"/>
  <c r="Q53" i="12"/>
  <c r="U52" i="12"/>
  <c r="R52" i="12"/>
  <c r="Q52" i="12"/>
  <c r="T52" i="12" s="1"/>
  <c r="R51" i="12"/>
  <c r="U51" i="12" s="1"/>
  <c r="Q51" i="12"/>
  <c r="T51" i="12" s="1"/>
  <c r="T50" i="12"/>
  <c r="R50" i="12"/>
  <c r="U50" i="12" s="1"/>
  <c r="Q50" i="12"/>
  <c r="R49" i="12"/>
  <c r="U49" i="12" s="1"/>
  <c r="Q49" i="12"/>
  <c r="T49" i="12" s="1"/>
  <c r="R48" i="12"/>
  <c r="U48" i="12" s="1"/>
  <c r="Q48" i="12"/>
  <c r="T48" i="12" s="1"/>
  <c r="R47" i="12"/>
  <c r="U47" i="12" s="1"/>
  <c r="Q47" i="12"/>
  <c r="T47" i="12" s="1"/>
  <c r="R46" i="12"/>
  <c r="U46" i="12" s="1"/>
  <c r="Q46" i="12"/>
  <c r="T46" i="12" s="1"/>
  <c r="R45" i="12"/>
  <c r="U45" i="12" s="1"/>
  <c r="Q45" i="12"/>
  <c r="T45" i="12" s="1"/>
  <c r="R44" i="12"/>
  <c r="U44" i="12" s="1"/>
  <c r="Q44" i="12"/>
  <c r="T44" i="12" s="1"/>
  <c r="U43" i="12"/>
  <c r="R43" i="12"/>
  <c r="Q43" i="12"/>
  <c r="T43" i="12" s="1"/>
  <c r="R42" i="12"/>
  <c r="U42" i="12" s="1"/>
  <c r="Q42" i="12"/>
  <c r="T42" i="12" s="1"/>
  <c r="R41" i="12"/>
  <c r="U41" i="12" s="1"/>
  <c r="Q41" i="12"/>
  <c r="T41" i="12" s="1"/>
  <c r="T40" i="12"/>
  <c r="R40" i="12"/>
  <c r="U40" i="12" s="1"/>
  <c r="Q40" i="12"/>
  <c r="R39" i="12"/>
  <c r="U39" i="12" s="1"/>
  <c r="Q39" i="12"/>
  <c r="T39" i="12" s="1"/>
  <c r="R36" i="12"/>
  <c r="U36" i="12" s="1"/>
  <c r="Q36" i="12"/>
  <c r="T36" i="12" s="1"/>
  <c r="T28" i="12"/>
  <c r="T27" i="12"/>
  <c r="T26" i="12"/>
  <c r="T22" i="12"/>
  <c r="T21" i="12"/>
  <c r="U20" i="12"/>
  <c r="T18" i="12"/>
  <c r="U11" i="12"/>
  <c r="T8" i="12"/>
  <c r="R5" i="12"/>
  <c r="U5" i="12" s="1"/>
  <c r="Q5" i="12"/>
  <c r="T5" i="12" s="1"/>
  <c r="R29" i="12"/>
  <c r="U29" i="12" s="1"/>
  <c r="Q29" i="12"/>
  <c r="T29" i="12" s="1"/>
  <c r="R28" i="12"/>
  <c r="U28" i="12" s="1"/>
  <c r="Q28" i="12"/>
  <c r="R27" i="12"/>
  <c r="U27" i="12" s="1"/>
  <c r="Q27" i="12"/>
  <c r="R26" i="12"/>
  <c r="U26" i="12" s="1"/>
  <c r="Q26" i="12"/>
  <c r="R25" i="12"/>
  <c r="U25" i="12" s="1"/>
  <c r="Q25" i="12"/>
  <c r="T25" i="12" s="1"/>
  <c r="R24" i="12"/>
  <c r="U24" i="12" s="1"/>
  <c r="Q24" i="12"/>
  <c r="T24" i="12" s="1"/>
  <c r="R23" i="12"/>
  <c r="U23" i="12" s="1"/>
  <c r="Q23" i="12"/>
  <c r="T23" i="12" s="1"/>
  <c r="R22" i="12"/>
  <c r="U22" i="12" s="1"/>
  <c r="Q22" i="12"/>
  <c r="R21" i="12"/>
  <c r="U21" i="12" s="1"/>
  <c r="Q21" i="12"/>
  <c r="R20" i="12"/>
  <c r="Q20" i="12"/>
  <c r="T20" i="12" s="1"/>
  <c r="R19" i="12"/>
  <c r="U19" i="12" s="1"/>
  <c r="Q19" i="12"/>
  <c r="T19" i="12" s="1"/>
  <c r="R18" i="12"/>
  <c r="U18" i="12" s="1"/>
  <c r="Q18" i="12"/>
  <c r="R17" i="12"/>
  <c r="U17" i="12" s="1"/>
  <c r="Q17" i="12"/>
  <c r="T17" i="12" s="1"/>
  <c r="R16" i="12"/>
  <c r="U16" i="12" s="1"/>
  <c r="Q16" i="12"/>
  <c r="T16" i="12" s="1"/>
  <c r="R15" i="12"/>
  <c r="U15" i="12" s="1"/>
  <c r="Q15" i="12"/>
  <c r="T15" i="12" s="1"/>
  <c r="R14" i="12"/>
  <c r="U14" i="12" s="1"/>
  <c r="Q14" i="12"/>
  <c r="T14" i="12" s="1"/>
  <c r="R13" i="12"/>
  <c r="U13" i="12" s="1"/>
  <c r="Q13" i="12"/>
  <c r="T13" i="12" s="1"/>
  <c r="R12" i="12"/>
  <c r="U12" i="12" s="1"/>
  <c r="Q12" i="12"/>
  <c r="T12" i="12" s="1"/>
  <c r="R11" i="12"/>
  <c r="Q11" i="12"/>
  <c r="T11" i="12" s="1"/>
  <c r="R10" i="12"/>
  <c r="U10" i="12" s="1"/>
  <c r="Q10" i="12"/>
  <c r="T10" i="12" s="1"/>
  <c r="R9" i="12"/>
  <c r="U9" i="12" s="1"/>
  <c r="Q9" i="12"/>
  <c r="T9" i="12" s="1"/>
  <c r="R8" i="12"/>
  <c r="U8" i="12" s="1"/>
  <c r="Q8" i="12"/>
  <c r="R7" i="12"/>
  <c r="U7" i="12" s="1"/>
  <c r="Q7" i="12"/>
  <c r="T7" i="12" s="1"/>
  <c r="R4" i="12"/>
  <c r="U4" i="12" s="1"/>
  <c r="Q4" i="12"/>
  <c r="T4" i="12" s="1"/>
  <c r="I94" i="12"/>
  <c r="H94" i="12"/>
  <c r="F94" i="12"/>
  <c r="E94" i="12"/>
  <c r="D94" i="12"/>
  <c r="I62" i="12"/>
  <c r="H62" i="12"/>
  <c r="F62" i="12"/>
  <c r="E62" i="12"/>
  <c r="D62" i="12"/>
  <c r="G93" i="12"/>
  <c r="N93" i="12" s="1"/>
  <c r="G92" i="12"/>
  <c r="N92" i="12" s="1"/>
  <c r="G91" i="12"/>
  <c r="N91" i="12" s="1"/>
  <c r="G90" i="12"/>
  <c r="N90" i="12" s="1"/>
  <c r="G89" i="12"/>
  <c r="N89" i="12" s="1"/>
  <c r="G88" i="12"/>
  <c r="N88" i="12" s="1"/>
  <c r="G87" i="12"/>
  <c r="N87" i="12" s="1"/>
  <c r="G86" i="12"/>
  <c r="P54" i="12" s="1"/>
  <c r="S54" i="12" s="1"/>
  <c r="G85" i="12"/>
  <c r="N85" i="12" s="1"/>
  <c r="G84" i="12"/>
  <c r="N84" i="12" s="1"/>
  <c r="G83" i="12"/>
  <c r="N83" i="12" s="1"/>
  <c r="G82" i="12"/>
  <c r="N82" i="12" s="1"/>
  <c r="G81" i="12"/>
  <c r="N81" i="12" s="1"/>
  <c r="G80" i="12"/>
  <c r="N80" i="12" s="1"/>
  <c r="G79" i="12"/>
  <c r="N79" i="12" s="1"/>
  <c r="G78" i="12"/>
  <c r="N78" i="12" s="1"/>
  <c r="G77" i="12"/>
  <c r="N77" i="12" s="1"/>
  <c r="G76" i="12"/>
  <c r="N76" i="12" s="1"/>
  <c r="G75" i="12"/>
  <c r="N75" i="12" s="1"/>
  <c r="G74" i="12"/>
  <c r="N74" i="12" s="1"/>
  <c r="G73" i="12"/>
  <c r="N73" i="12" s="1"/>
  <c r="G72" i="12"/>
  <c r="N72" i="12" s="1"/>
  <c r="G71" i="12"/>
  <c r="N71" i="12" s="1"/>
  <c r="P38" i="12"/>
  <c r="S38" i="12" s="1"/>
  <c r="N69" i="12"/>
  <c r="G68" i="12"/>
  <c r="N68" i="12" s="1"/>
  <c r="J9" i="3" l="1"/>
  <c r="P51" i="12"/>
  <c r="S51" i="12" s="1"/>
  <c r="P43" i="12"/>
  <c r="S43" i="12" s="1"/>
  <c r="N86" i="12"/>
  <c r="N70" i="12"/>
  <c r="P37" i="12"/>
  <c r="S37" i="12" s="1"/>
  <c r="P44" i="12"/>
  <c r="S44" i="12" s="1"/>
  <c r="P52" i="12"/>
  <c r="S52" i="12" s="1"/>
  <c r="P60" i="12"/>
  <c r="S60" i="12" s="1"/>
  <c r="P50" i="12"/>
  <c r="S50" i="12" s="1"/>
  <c r="P36" i="12"/>
  <c r="S36" i="12" s="1"/>
  <c r="P42" i="12"/>
  <c r="S42" i="12" s="1"/>
  <c r="P58" i="12"/>
  <c r="S58" i="12" s="1"/>
  <c r="P56" i="12"/>
  <c r="S56" i="12" s="1"/>
  <c r="P45" i="12"/>
  <c r="S45" i="12" s="1"/>
  <c r="P61" i="12"/>
  <c r="S61" i="12" s="1"/>
  <c r="P46" i="12"/>
  <c r="S46" i="12" s="1"/>
  <c r="P53" i="12"/>
  <c r="S53" i="12" s="1"/>
  <c r="P39" i="12"/>
  <c r="S39" i="12" s="1"/>
  <c r="P41" i="12"/>
  <c r="S41" i="12" s="1"/>
  <c r="P47" i="12"/>
  <c r="S47" i="12" s="1"/>
  <c r="G62" i="12"/>
  <c r="J62" i="12" s="1"/>
  <c r="P55" i="12"/>
  <c r="S55" i="12" s="1"/>
  <c r="P57" i="12"/>
  <c r="S57" i="12" s="1"/>
  <c r="P49" i="12"/>
  <c r="S49" i="12" s="1"/>
  <c r="P59" i="12"/>
  <c r="S59" i="12" s="1"/>
  <c r="L94" i="12"/>
  <c r="K62" i="12"/>
  <c r="G94" i="12"/>
  <c r="J94" i="12" s="1"/>
  <c r="K94" i="12"/>
  <c r="L62" i="12"/>
  <c r="N61" i="12"/>
  <c r="N60" i="12"/>
  <c r="N59" i="12"/>
  <c r="N58" i="12"/>
  <c r="N57" i="12"/>
  <c r="N56" i="12"/>
  <c r="N55" i="12"/>
  <c r="N54" i="12"/>
  <c r="N53" i="12"/>
  <c r="N52" i="12"/>
  <c r="N51" i="12"/>
  <c r="N50" i="12"/>
  <c r="N49" i="12"/>
  <c r="N48" i="12"/>
  <c r="N47" i="12"/>
  <c r="N46" i="12"/>
  <c r="N45" i="12"/>
  <c r="N44" i="12"/>
  <c r="N43" i="12"/>
  <c r="N42" i="12"/>
  <c r="N41" i="12"/>
  <c r="N40" i="12"/>
  <c r="N39" i="12"/>
  <c r="N38" i="12"/>
  <c r="N37" i="12"/>
  <c r="N36" i="12"/>
  <c r="G17" i="12"/>
  <c r="P17" i="12" s="1"/>
  <c r="S17" i="12" s="1"/>
  <c r="G13" i="12"/>
  <c r="P13" i="12" s="1"/>
  <c r="S13" i="12" s="1"/>
  <c r="J93" i="12"/>
  <c r="L93" i="12"/>
  <c r="K93" i="12"/>
  <c r="J92" i="12"/>
  <c r="L92" i="12"/>
  <c r="L91" i="12"/>
  <c r="J91" i="12"/>
  <c r="L90" i="12"/>
  <c r="J90" i="12"/>
  <c r="J89" i="12"/>
  <c r="L89" i="12"/>
  <c r="K89" i="12"/>
  <c r="K88" i="12"/>
  <c r="J88" i="12"/>
  <c r="L88" i="12"/>
  <c r="L87" i="12"/>
  <c r="K87" i="12"/>
  <c r="J87" i="12"/>
  <c r="L86" i="12"/>
  <c r="J86" i="12"/>
  <c r="J85" i="12"/>
  <c r="L85" i="12"/>
  <c r="J84" i="12"/>
  <c r="K84" i="12"/>
  <c r="L83" i="12"/>
  <c r="J83" i="12"/>
  <c r="K83" i="12"/>
  <c r="J82" i="12"/>
  <c r="L82" i="12"/>
  <c r="K81" i="12"/>
  <c r="J81" i="12"/>
  <c r="L81" i="12"/>
  <c r="L80" i="12"/>
  <c r="J80" i="12"/>
  <c r="K80" i="12"/>
  <c r="J79" i="12"/>
  <c r="L79" i="12"/>
  <c r="K79" i="12"/>
  <c r="L78" i="12"/>
  <c r="J78" i="12"/>
  <c r="K78" i="12"/>
  <c r="K77" i="12"/>
  <c r="J77" i="12"/>
  <c r="L77" i="12"/>
  <c r="L76" i="12"/>
  <c r="J76" i="12"/>
  <c r="K76" i="12"/>
  <c r="J75" i="12"/>
  <c r="K75" i="12"/>
  <c r="J74" i="12"/>
  <c r="L74" i="12"/>
  <c r="K74" i="12"/>
  <c r="L73" i="12"/>
  <c r="K73" i="12"/>
  <c r="J73" i="12"/>
  <c r="J72" i="12"/>
  <c r="L72" i="12"/>
  <c r="K71" i="12"/>
  <c r="J71" i="12"/>
  <c r="L71" i="12"/>
  <c r="L69" i="12"/>
  <c r="J69" i="12"/>
  <c r="K69" i="12"/>
  <c r="K68" i="12"/>
  <c r="J68" i="12"/>
  <c r="L68" i="12"/>
  <c r="L61" i="12"/>
  <c r="K61" i="12"/>
  <c r="J61" i="12"/>
  <c r="L60" i="12"/>
  <c r="J60" i="12"/>
  <c r="L59" i="12"/>
  <c r="J59" i="12"/>
  <c r="L58" i="12"/>
  <c r="J58" i="12"/>
  <c r="L57" i="12"/>
  <c r="K57" i="12"/>
  <c r="J57" i="12"/>
  <c r="J56" i="12"/>
  <c r="L56" i="12"/>
  <c r="K56" i="12"/>
  <c r="L55" i="12"/>
  <c r="K55" i="12"/>
  <c r="J55" i="12"/>
  <c r="J54" i="12"/>
  <c r="L54" i="12"/>
  <c r="L53" i="12"/>
  <c r="J53" i="12"/>
  <c r="K52" i="12"/>
  <c r="J52" i="12"/>
  <c r="L51" i="12"/>
  <c r="J51" i="12"/>
  <c r="K51" i="12"/>
  <c r="L50" i="12"/>
  <c r="J50" i="12"/>
  <c r="J49" i="12"/>
  <c r="L49" i="12"/>
  <c r="K49" i="12"/>
  <c r="L48" i="12"/>
  <c r="K48" i="12"/>
  <c r="J48" i="12"/>
  <c r="K47" i="12"/>
  <c r="J47" i="12"/>
  <c r="L47" i="12"/>
  <c r="J46" i="12"/>
  <c r="L46" i="12"/>
  <c r="K46" i="12"/>
  <c r="L45" i="12"/>
  <c r="K45" i="12"/>
  <c r="J45" i="12"/>
  <c r="J44" i="12"/>
  <c r="L44" i="12"/>
  <c r="K44" i="12"/>
  <c r="K43" i="12"/>
  <c r="J43" i="12"/>
  <c r="K42" i="12"/>
  <c r="J42" i="12"/>
  <c r="L42" i="12"/>
  <c r="K41" i="12"/>
  <c r="J41" i="12"/>
  <c r="L41" i="12"/>
  <c r="L40" i="12"/>
  <c r="J40" i="12"/>
  <c r="J39" i="12"/>
  <c r="L39" i="12"/>
  <c r="K39" i="12"/>
  <c r="J37" i="12"/>
  <c r="L37" i="12"/>
  <c r="K37" i="12"/>
  <c r="L36" i="12"/>
  <c r="K36" i="12"/>
  <c r="J36" i="12"/>
  <c r="L27" i="12"/>
  <c r="L26" i="12"/>
  <c r="K25" i="12"/>
  <c r="K20" i="12"/>
  <c r="K17" i="12"/>
  <c r="K16" i="12"/>
  <c r="K13" i="12"/>
  <c r="K12" i="12"/>
  <c r="K7" i="12"/>
  <c r="K5" i="12"/>
  <c r="L29" i="12"/>
  <c r="K29" i="12"/>
  <c r="L28" i="12"/>
  <c r="G27" i="12"/>
  <c r="G26" i="12"/>
  <c r="P26" i="12" s="1"/>
  <c r="S26" i="12" s="1"/>
  <c r="G25" i="12"/>
  <c r="P25" i="12" s="1"/>
  <c r="S25" i="12" s="1"/>
  <c r="L24" i="12"/>
  <c r="G24" i="12"/>
  <c r="P24" i="12" s="1"/>
  <c r="S24" i="12" s="1"/>
  <c r="L23" i="12"/>
  <c r="L22" i="12"/>
  <c r="G21" i="12"/>
  <c r="G20" i="12"/>
  <c r="L19" i="12"/>
  <c r="K19" i="12"/>
  <c r="G18" i="12"/>
  <c r="P18" i="12" s="1"/>
  <c r="S18" i="12" s="1"/>
  <c r="L17" i="12"/>
  <c r="L16" i="12"/>
  <c r="G16" i="12"/>
  <c r="P16" i="12" s="1"/>
  <c r="S16" i="12" s="1"/>
  <c r="L15" i="12"/>
  <c r="K15" i="12"/>
  <c r="L14" i="12"/>
  <c r="K14" i="12"/>
  <c r="L13" i="12"/>
  <c r="L12" i="12"/>
  <c r="G12" i="12"/>
  <c r="K11" i="12"/>
  <c r="L10" i="12"/>
  <c r="K10" i="12"/>
  <c r="L9" i="12"/>
  <c r="K9" i="12"/>
  <c r="L8" i="12"/>
  <c r="L7" i="12"/>
  <c r="L5" i="12"/>
  <c r="L4" i="12"/>
  <c r="G6" i="12"/>
  <c r="G4" i="12"/>
  <c r="P20" i="12" l="1"/>
  <c r="S20" i="12" s="1"/>
  <c r="P12" i="12"/>
  <c r="S12" i="12" s="1"/>
  <c r="P4" i="12"/>
  <c r="S4" i="12" s="1"/>
  <c r="P27" i="12"/>
  <c r="S27" i="12" s="1"/>
  <c r="P21" i="12"/>
  <c r="S21" i="12" s="1"/>
  <c r="L18" i="12"/>
  <c r="G9" i="12"/>
  <c r="P9" i="12" s="1"/>
  <c r="S9" i="12" s="1"/>
  <c r="G23" i="12"/>
  <c r="P23" i="12" s="1"/>
  <c r="S23" i="12" s="1"/>
  <c r="L25" i="12"/>
  <c r="G10" i="12"/>
  <c r="P10" i="12" s="1"/>
  <c r="S10" i="12" s="1"/>
  <c r="G5" i="12"/>
  <c r="P5" i="12" s="1"/>
  <c r="S5" i="12" s="1"/>
  <c r="L21" i="12"/>
  <c r="G28" i="12"/>
  <c r="P28" i="12" s="1"/>
  <c r="S28" i="12" s="1"/>
  <c r="G8" i="12"/>
  <c r="P8" i="12" s="1"/>
  <c r="S8" i="12" s="1"/>
  <c r="G7" i="12"/>
  <c r="P7" i="12" s="1"/>
  <c r="S7" i="12" s="1"/>
  <c r="G22" i="12"/>
  <c r="G11" i="12"/>
  <c r="K23" i="12"/>
  <c r="G14" i="12"/>
  <c r="P14" i="12" s="1"/>
  <c r="S14" i="12" s="1"/>
  <c r="G29" i="12"/>
  <c r="P29" i="12" s="1"/>
  <c r="S29" i="12" s="1"/>
  <c r="K4" i="12"/>
  <c r="G15" i="12"/>
  <c r="P15" i="12" s="1"/>
  <c r="S15" i="12" s="1"/>
  <c r="G19" i="12"/>
  <c r="K24" i="12"/>
  <c r="P11" i="12" l="1"/>
  <c r="S11" i="12" s="1"/>
  <c r="P22" i="12"/>
  <c r="S22" i="12" s="1"/>
  <c r="P19" i="12"/>
  <c r="S19" i="12" s="1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7" i="12"/>
  <c r="J5" i="12"/>
  <c r="J4" i="12"/>
  <c r="D30" i="12"/>
  <c r="G30" i="12"/>
  <c r="F30" i="12"/>
  <c r="E30" i="12"/>
  <c r="J30" i="12" l="1"/>
  <c r="I30" i="12"/>
  <c r="L30" i="12" s="1"/>
  <c r="H30" i="12"/>
  <c r="K30" i="12" s="1"/>
  <c r="B39" i="1" l="1"/>
  <c r="B38" i="1"/>
  <c r="B37" i="1"/>
  <c r="B36" i="1"/>
  <c r="N154" i="10" l="1"/>
  <c r="N123" i="10"/>
  <c r="N185" i="10"/>
  <c r="N92" i="10"/>
  <c r="N61" i="10"/>
  <c r="N30" i="10"/>
  <c r="E104" i="6" l="1"/>
  <c r="D104" i="6"/>
  <c r="C104" i="6"/>
  <c r="B104" i="6"/>
  <c r="E103" i="6"/>
  <c r="D103" i="6"/>
  <c r="C103" i="6"/>
  <c r="B103" i="6"/>
  <c r="E102" i="6"/>
  <c r="D102" i="6"/>
  <c r="C102" i="6"/>
  <c r="B102" i="6"/>
  <c r="E101" i="6"/>
  <c r="D101" i="6"/>
  <c r="C101" i="6"/>
  <c r="B101" i="6"/>
  <c r="J97" i="6"/>
  <c r="I97" i="6"/>
  <c r="H97" i="6"/>
  <c r="G97" i="6"/>
  <c r="F97" i="6"/>
  <c r="E97" i="6"/>
  <c r="D97" i="6"/>
  <c r="C97" i="6"/>
  <c r="B97" i="6"/>
  <c r="J96" i="6"/>
  <c r="I96" i="6"/>
  <c r="H96" i="6"/>
  <c r="G96" i="6"/>
  <c r="F96" i="6"/>
  <c r="E96" i="6"/>
  <c r="D96" i="6"/>
  <c r="C96" i="6"/>
  <c r="B96" i="6"/>
  <c r="J95" i="6"/>
  <c r="I95" i="6"/>
  <c r="H95" i="6"/>
  <c r="G95" i="6"/>
  <c r="F95" i="6"/>
  <c r="E95" i="6"/>
  <c r="D95" i="6"/>
  <c r="C95" i="6"/>
  <c r="B95" i="6"/>
  <c r="J94" i="6"/>
  <c r="I94" i="6"/>
  <c r="H94" i="6"/>
  <c r="G94" i="6"/>
  <c r="F94" i="6"/>
  <c r="E94" i="6"/>
  <c r="D94" i="6"/>
  <c r="C94" i="6"/>
  <c r="B94" i="6"/>
  <c r="J90" i="6"/>
  <c r="I90" i="6"/>
  <c r="H90" i="6"/>
  <c r="G90" i="6"/>
  <c r="F90" i="6"/>
  <c r="E90" i="6"/>
  <c r="D90" i="6"/>
  <c r="C90" i="6"/>
  <c r="B90" i="6"/>
  <c r="J89" i="6"/>
  <c r="I89" i="6"/>
  <c r="H89" i="6"/>
  <c r="G89" i="6"/>
  <c r="F89" i="6"/>
  <c r="E89" i="6"/>
  <c r="D89" i="6"/>
  <c r="C89" i="6"/>
  <c r="B89" i="6"/>
  <c r="J88" i="6"/>
  <c r="I88" i="6"/>
  <c r="H88" i="6"/>
  <c r="G88" i="6"/>
  <c r="F88" i="6"/>
  <c r="E88" i="6"/>
  <c r="D88" i="6"/>
  <c r="C88" i="6"/>
  <c r="B88" i="6"/>
  <c r="J87" i="6"/>
  <c r="I87" i="6"/>
  <c r="H87" i="6"/>
  <c r="G87" i="6"/>
  <c r="F87" i="6"/>
  <c r="E87" i="6"/>
  <c r="D87" i="6"/>
  <c r="C87" i="6"/>
  <c r="B87" i="6"/>
  <c r="J83" i="6"/>
  <c r="I83" i="6"/>
  <c r="H83" i="6"/>
  <c r="G83" i="6"/>
  <c r="F83" i="6"/>
  <c r="E83" i="6"/>
  <c r="D83" i="6"/>
  <c r="C83" i="6"/>
  <c r="B83" i="6"/>
  <c r="J82" i="6"/>
  <c r="I82" i="6"/>
  <c r="H82" i="6"/>
  <c r="G82" i="6"/>
  <c r="F82" i="6"/>
  <c r="E82" i="6"/>
  <c r="D82" i="6"/>
  <c r="C82" i="6"/>
  <c r="B82" i="6"/>
  <c r="J81" i="6"/>
  <c r="I81" i="6"/>
  <c r="H81" i="6"/>
  <c r="G81" i="6"/>
  <c r="F81" i="6"/>
  <c r="E81" i="6"/>
  <c r="D81" i="6"/>
  <c r="C81" i="6"/>
  <c r="B81" i="6"/>
  <c r="J80" i="6"/>
  <c r="I80" i="6"/>
  <c r="H80" i="6"/>
  <c r="G80" i="6"/>
  <c r="F80" i="6"/>
  <c r="E80" i="6"/>
  <c r="D80" i="6"/>
  <c r="C80" i="6"/>
  <c r="B80" i="6"/>
  <c r="J76" i="6"/>
  <c r="I76" i="6"/>
  <c r="H76" i="6"/>
  <c r="G76" i="6"/>
  <c r="F76" i="6"/>
  <c r="E76" i="6"/>
  <c r="D76" i="6"/>
  <c r="C76" i="6"/>
  <c r="B76" i="6"/>
  <c r="J75" i="6"/>
  <c r="I75" i="6"/>
  <c r="H75" i="6"/>
  <c r="G75" i="6"/>
  <c r="F75" i="6"/>
  <c r="E75" i="6"/>
  <c r="D75" i="6"/>
  <c r="C75" i="6"/>
  <c r="B75" i="6"/>
  <c r="J74" i="6"/>
  <c r="I74" i="6"/>
  <c r="H74" i="6"/>
  <c r="G74" i="6"/>
  <c r="F74" i="6"/>
  <c r="E74" i="6"/>
  <c r="D74" i="6"/>
  <c r="C74" i="6"/>
  <c r="B74" i="6"/>
  <c r="J73" i="6"/>
  <c r="I73" i="6"/>
  <c r="H73" i="6"/>
  <c r="G73" i="6"/>
  <c r="F73" i="6"/>
  <c r="E73" i="6"/>
  <c r="D73" i="6"/>
  <c r="C73" i="6"/>
  <c r="B73" i="6"/>
  <c r="B77" i="6" l="1"/>
  <c r="J77" i="6"/>
  <c r="K29" i="6" s="1"/>
  <c r="G98" i="6"/>
  <c r="H32" i="6" s="1"/>
  <c r="D91" i="6"/>
  <c r="D77" i="6"/>
  <c r="B30" i="6" s="1"/>
  <c r="H91" i="6"/>
  <c r="E84" i="6"/>
  <c r="D105" i="6"/>
  <c r="I84" i="6"/>
  <c r="F77" i="6"/>
  <c r="E77" i="6"/>
  <c r="G77" i="6"/>
  <c r="C98" i="6"/>
  <c r="F30" i="6" s="1"/>
  <c r="F84" i="6"/>
  <c r="D98" i="6"/>
  <c r="G31" i="6" s="1"/>
  <c r="B84" i="6"/>
  <c r="J84" i="6"/>
  <c r="E91" i="6"/>
  <c r="H98" i="6"/>
  <c r="C105" i="6"/>
  <c r="C77" i="6"/>
  <c r="H84" i="6"/>
  <c r="D29" i="6" s="1"/>
  <c r="F98" i="6"/>
  <c r="B105" i="6"/>
  <c r="I30" i="6" s="1"/>
  <c r="H77" i="6"/>
  <c r="I77" i="6"/>
  <c r="C29" i="6" s="1"/>
  <c r="C84" i="6"/>
  <c r="F91" i="6"/>
  <c r="I98" i="6"/>
  <c r="C91" i="6"/>
  <c r="I91" i="6"/>
  <c r="D84" i="6"/>
  <c r="G91" i="6"/>
  <c r="E31" i="6" s="1"/>
  <c r="B98" i="6"/>
  <c r="J98" i="6"/>
  <c r="E105" i="6"/>
  <c r="G84" i="6"/>
  <c r="B91" i="6"/>
  <c r="J91" i="6"/>
  <c r="E98" i="6"/>
  <c r="E68" i="6"/>
  <c r="D68" i="6"/>
  <c r="C68" i="6"/>
  <c r="B68" i="6"/>
  <c r="E67" i="6"/>
  <c r="D67" i="6"/>
  <c r="C67" i="6"/>
  <c r="B67" i="6"/>
  <c r="E66" i="6"/>
  <c r="D66" i="6"/>
  <c r="C66" i="6"/>
  <c r="B66" i="6"/>
  <c r="E65" i="6"/>
  <c r="D65" i="6"/>
  <c r="C65" i="6"/>
  <c r="B65" i="6"/>
  <c r="J61" i="6"/>
  <c r="I61" i="6"/>
  <c r="H61" i="6"/>
  <c r="G61" i="6"/>
  <c r="F61" i="6"/>
  <c r="E61" i="6"/>
  <c r="D61" i="6"/>
  <c r="C61" i="6"/>
  <c r="B61" i="6"/>
  <c r="J60" i="6"/>
  <c r="I60" i="6"/>
  <c r="H60" i="6"/>
  <c r="G60" i="6"/>
  <c r="F60" i="6"/>
  <c r="E60" i="6"/>
  <c r="D60" i="6"/>
  <c r="C60" i="6"/>
  <c r="B60" i="6"/>
  <c r="J59" i="6"/>
  <c r="I59" i="6"/>
  <c r="H59" i="6"/>
  <c r="G59" i="6"/>
  <c r="F59" i="6"/>
  <c r="E59" i="6"/>
  <c r="D59" i="6"/>
  <c r="C59" i="6"/>
  <c r="B59" i="6"/>
  <c r="J58" i="6"/>
  <c r="I58" i="6"/>
  <c r="H58" i="6"/>
  <c r="G58" i="6"/>
  <c r="F58" i="6"/>
  <c r="E58" i="6"/>
  <c r="D58" i="6"/>
  <c r="C58" i="6"/>
  <c r="B58" i="6"/>
  <c r="K31" i="6" l="1"/>
  <c r="H30" i="6"/>
  <c r="K30" i="6"/>
  <c r="B32" i="6"/>
  <c r="B29" i="6"/>
  <c r="F31" i="6"/>
  <c r="D32" i="6"/>
  <c r="H31" i="6"/>
  <c r="B31" i="6"/>
  <c r="J29" i="6"/>
  <c r="I31" i="6"/>
  <c r="I29" i="6"/>
  <c r="K32" i="6"/>
  <c r="H29" i="6"/>
  <c r="E29" i="6"/>
  <c r="I32" i="6"/>
  <c r="J31" i="6"/>
  <c r="C31" i="6"/>
  <c r="E32" i="6"/>
  <c r="G29" i="6"/>
  <c r="J30" i="6"/>
  <c r="J32" i="6"/>
  <c r="C30" i="6"/>
  <c r="E30" i="6"/>
  <c r="D31" i="6"/>
  <c r="G30" i="6"/>
  <c r="D30" i="6"/>
  <c r="G32" i="6"/>
  <c r="C32" i="6"/>
  <c r="F32" i="6"/>
  <c r="F29" i="6"/>
  <c r="C62" i="6"/>
  <c r="F24" i="6" s="1"/>
  <c r="B69" i="6"/>
  <c r="E62" i="6"/>
  <c r="E69" i="6"/>
  <c r="F62" i="6"/>
  <c r="D62" i="6"/>
  <c r="G22" i="6" s="1"/>
  <c r="B62" i="6"/>
  <c r="G62" i="6"/>
  <c r="C69" i="6"/>
  <c r="J62" i="6"/>
  <c r="D69" i="6"/>
  <c r="I62" i="6"/>
  <c r="H62" i="6"/>
  <c r="J54" i="6"/>
  <c r="I54" i="6"/>
  <c r="H54" i="6"/>
  <c r="G54" i="6"/>
  <c r="F54" i="6"/>
  <c r="E54" i="6"/>
  <c r="D54" i="6"/>
  <c r="C54" i="6"/>
  <c r="B54" i="6"/>
  <c r="J53" i="6"/>
  <c r="I53" i="6"/>
  <c r="H53" i="6"/>
  <c r="G53" i="6"/>
  <c r="F53" i="6"/>
  <c r="E53" i="6"/>
  <c r="D53" i="6"/>
  <c r="C53" i="6"/>
  <c r="B53" i="6"/>
  <c r="J52" i="6"/>
  <c r="I52" i="6"/>
  <c r="H52" i="6"/>
  <c r="G52" i="6"/>
  <c r="F52" i="6"/>
  <c r="E52" i="6"/>
  <c r="D52" i="6"/>
  <c r="C52" i="6"/>
  <c r="B52" i="6"/>
  <c r="J51" i="6"/>
  <c r="I51" i="6"/>
  <c r="H51" i="6"/>
  <c r="G51" i="6"/>
  <c r="F51" i="6"/>
  <c r="E51" i="6"/>
  <c r="D51" i="6"/>
  <c r="C51" i="6"/>
  <c r="B51" i="6"/>
  <c r="J47" i="6"/>
  <c r="I47" i="6"/>
  <c r="H47" i="6"/>
  <c r="G47" i="6"/>
  <c r="F47" i="6"/>
  <c r="E47" i="6"/>
  <c r="D47" i="6"/>
  <c r="C47" i="6"/>
  <c r="B47" i="6"/>
  <c r="J46" i="6"/>
  <c r="I46" i="6"/>
  <c r="H46" i="6"/>
  <c r="G46" i="6"/>
  <c r="F46" i="6"/>
  <c r="E46" i="6"/>
  <c r="D46" i="6"/>
  <c r="C46" i="6"/>
  <c r="B46" i="6"/>
  <c r="J45" i="6"/>
  <c r="I45" i="6"/>
  <c r="H45" i="6"/>
  <c r="G45" i="6"/>
  <c r="F45" i="6"/>
  <c r="E45" i="6"/>
  <c r="D45" i="6"/>
  <c r="C45" i="6"/>
  <c r="B45" i="6"/>
  <c r="J44" i="6"/>
  <c r="I44" i="6"/>
  <c r="H44" i="6"/>
  <c r="G44" i="6"/>
  <c r="F44" i="6"/>
  <c r="E44" i="6"/>
  <c r="D44" i="6"/>
  <c r="C44" i="6"/>
  <c r="B44" i="6"/>
  <c r="J40" i="6"/>
  <c r="I40" i="6"/>
  <c r="H40" i="6"/>
  <c r="G40" i="6"/>
  <c r="F40" i="6"/>
  <c r="E40" i="6"/>
  <c r="D40" i="6"/>
  <c r="C40" i="6"/>
  <c r="B40" i="6"/>
  <c r="J39" i="6"/>
  <c r="I39" i="6"/>
  <c r="H39" i="6"/>
  <c r="G39" i="6"/>
  <c r="F39" i="6"/>
  <c r="E39" i="6"/>
  <c r="D39" i="6"/>
  <c r="C39" i="6"/>
  <c r="B39" i="6"/>
  <c r="J38" i="6"/>
  <c r="I38" i="6"/>
  <c r="H38" i="6"/>
  <c r="G38" i="6"/>
  <c r="F38" i="6"/>
  <c r="E38" i="6"/>
  <c r="D38" i="6"/>
  <c r="C38" i="6"/>
  <c r="B38" i="6"/>
  <c r="J37" i="6"/>
  <c r="I37" i="6"/>
  <c r="H37" i="6"/>
  <c r="G37" i="6"/>
  <c r="F37" i="6"/>
  <c r="E37" i="6"/>
  <c r="D37" i="6"/>
  <c r="C37" i="6"/>
  <c r="B37" i="6"/>
  <c r="F23" i="6" l="1"/>
  <c r="F22" i="6"/>
  <c r="F21" i="6"/>
  <c r="H22" i="6"/>
  <c r="F33" i="6"/>
  <c r="H23" i="6"/>
  <c r="H24" i="6"/>
  <c r="H21" i="6"/>
  <c r="I21" i="6"/>
  <c r="I22" i="6"/>
  <c r="G24" i="6"/>
  <c r="I23" i="6"/>
  <c r="G23" i="6"/>
  <c r="G21" i="6"/>
  <c r="I24" i="6"/>
  <c r="C55" i="6"/>
  <c r="B55" i="6"/>
  <c r="J55" i="6"/>
  <c r="C48" i="6"/>
  <c r="D48" i="6"/>
  <c r="H55" i="6"/>
  <c r="F55" i="6"/>
  <c r="I55" i="6"/>
  <c r="H48" i="6"/>
  <c r="D22" i="6" s="1"/>
  <c r="D55" i="6"/>
  <c r="I48" i="6"/>
  <c r="J48" i="6"/>
  <c r="G55" i="6"/>
  <c r="E55" i="6"/>
  <c r="G48" i="6"/>
  <c r="F48" i="6"/>
  <c r="E48" i="6"/>
  <c r="B48" i="6"/>
  <c r="F25" i="6" l="1"/>
  <c r="G25" i="6"/>
  <c r="H33" i="6"/>
  <c r="I33" i="6"/>
  <c r="G33" i="6"/>
  <c r="D33" i="6"/>
  <c r="E24" i="6"/>
  <c r="E33" i="6"/>
  <c r="D21" i="6"/>
  <c r="D24" i="6"/>
  <c r="E22" i="6"/>
  <c r="E21" i="6"/>
  <c r="E23" i="6"/>
  <c r="H25" i="6"/>
  <c r="D23" i="6"/>
  <c r="I25" i="6"/>
  <c r="J41" i="6"/>
  <c r="C41" i="6"/>
  <c r="B41" i="6"/>
  <c r="K33" i="6" l="1"/>
  <c r="D25" i="6"/>
  <c r="E25" i="6"/>
  <c r="K23" i="6"/>
  <c r="K24" i="6"/>
  <c r="K22" i="6"/>
  <c r="K21" i="6"/>
  <c r="F41" i="6"/>
  <c r="E41" i="6"/>
  <c r="D41" i="6"/>
  <c r="G41" i="6"/>
  <c r="I41" i="6"/>
  <c r="H41" i="6"/>
  <c r="E33" i="7"/>
  <c r="D33" i="7"/>
  <c r="C33" i="7"/>
  <c r="B33" i="7"/>
  <c r="E32" i="7"/>
  <c r="D32" i="7"/>
  <c r="C32" i="7"/>
  <c r="B32" i="7"/>
  <c r="E31" i="7"/>
  <c r="D31" i="7"/>
  <c r="C31" i="7"/>
  <c r="B31" i="7"/>
  <c r="E30" i="7"/>
  <c r="D30" i="7"/>
  <c r="C30" i="7"/>
  <c r="B30" i="7"/>
  <c r="E24" i="7"/>
  <c r="D24" i="7"/>
  <c r="C24" i="7"/>
  <c r="B24" i="7"/>
  <c r="E23" i="7"/>
  <c r="D23" i="7"/>
  <c r="C23" i="7"/>
  <c r="B23" i="7"/>
  <c r="E22" i="7"/>
  <c r="D22" i="7"/>
  <c r="C22" i="7"/>
  <c r="B22" i="7"/>
  <c r="E21" i="7"/>
  <c r="D21" i="7"/>
  <c r="C21" i="7"/>
  <c r="B21" i="7"/>
  <c r="E15" i="7"/>
  <c r="D15" i="7"/>
  <c r="C15" i="7"/>
  <c r="B15" i="7"/>
  <c r="E14" i="7"/>
  <c r="D14" i="7"/>
  <c r="C14" i="7"/>
  <c r="B14" i="7"/>
  <c r="E13" i="7"/>
  <c r="D13" i="7"/>
  <c r="C13" i="7"/>
  <c r="B13" i="7"/>
  <c r="E12" i="7"/>
  <c r="D12" i="7"/>
  <c r="C12" i="7"/>
  <c r="B12" i="7"/>
  <c r="B6" i="7"/>
  <c r="B5" i="7"/>
  <c r="B4" i="7"/>
  <c r="E113" i="5"/>
  <c r="D113" i="5"/>
  <c r="C113" i="5"/>
  <c r="B113" i="5"/>
  <c r="E112" i="5"/>
  <c r="D112" i="5"/>
  <c r="C112" i="5"/>
  <c r="B112" i="5"/>
  <c r="E111" i="5"/>
  <c r="D111" i="5"/>
  <c r="C111" i="5"/>
  <c r="B111" i="5"/>
  <c r="E110" i="5"/>
  <c r="D110" i="5"/>
  <c r="C110" i="5"/>
  <c r="B110" i="5"/>
  <c r="E103" i="5"/>
  <c r="D103" i="5"/>
  <c r="C103" i="5"/>
  <c r="B103" i="5"/>
  <c r="E102" i="5"/>
  <c r="D102" i="5"/>
  <c r="C102" i="5"/>
  <c r="B102" i="5"/>
  <c r="E101" i="5"/>
  <c r="D101" i="5"/>
  <c r="C101" i="5"/>
  <c r="B101" i="5"/>
  <c r="E100" i="5"/>
  <c r="D100" i="5"/>
  <c r="C100" i="5"/>
  <c r="B100" i="5"/>
  <c r="E93" i="5"/>
  <c r="D93" i="5"/>
  <c r="C93" i="5"/>
  <c r="B93" i="5"/>
  <c r="E92" i="5"/>
  <c r="D92" i="5"/>
  <c r="C92" i="5"/>
  <c r="B92" i="5"/>
  <c r="E91" i="5"/>
  <c r="D91" i="5"/>
  <c r="C91" i="5"/>
  <c r="B91" i="5"/>
  <c r="E90" i="5"/>
  <c r="D90" i="5"/>
  <c r="C90" i="5"/>
  <c r="B90" i="5"/>
  <c r="E83" i="5"/>
  <c r="D83" i="5"/>
  <c r="C83" i="5"/>
  <c r="B83" i="5"/>
  <c r="E82" i="5"/>
  <c r="D82" i="5"/>
  <c r="C82" i="5"/>
  <c r="B82" i="5"/>
  <c r="E81" i="5"/>
  <c r="D81" i="5"/>
  <c r="C81" i="5"/>
  <c r="B81" i="5"/>
  <c r="E80" i="5"/>
  <c r="D80" i="5"/>
  <c r="C80" i="5"/>
  <c r="B80" i="5"/>
  <c r="E73" i="5"/>
  <c r="D73" i="5"/>
  <c r="C73" i="5"/>
  <c r="B73" i="5"/>
  <c r="E72" i="5"/>
  <c r="D72" i="5"/>
  <c r="C72" i="5"/>
  <c r="B72" i="5"/>
  <c r="E71" i="5"/>
  <c r="D71" i="5"/>
  <c r="C71" i="5"/>
  <c r="B71" i="5"/>
  <c r="E70" i="5"/>
  <c r="D70" i="5"/>
  <c r="C70" i="5"/>
  <c r="B70" i="5"/>
  <c r="E63" i="5"/>
  <c r="D63" i="5"/>
  <c r="C63" i="5"/>
  <c r="B63" i="5"/>
  <c r="E62" i="5"/>
  <c r="D62" i="5"/>
  <c r="C62" i="5"/>
  <c r="B62" i="5"/>
  <c r="E61" i="5"/>
  <c r="D61" i="5"/>
  <c r="C61" i="5"/>
  <c r="B61" i="5"/>
  <c r="E60" i="5"/>
  <c r="D60" i="5"/>
  <c r="C60" i="5"/>
  <c r="B60" i="5"/>
  <c r="E53" i="5"/>
  <c r="D53" i="5"/>
  <c r="C53" i="5"/>
  <c r="B53" i="5"/>
  <c r="E52" i="5"/>
  <c r="D52" i="5"/>
  <c r="C52" i="5"/>
  <c r="B52" i="5"/>
  <c r="E51" i="5"/>
  <c r="D51" i="5"/>
  <c r="C51" i="5"/>
  <c r="B51" i="5"/>
  <c r="E50" i="5"/>
  <c r="D50" i="5"/>
  <c r="C50" i="5"/>
  <c r="B50" i="5"/>
  <c r="E43" i="5"/>
  <c r="D43" i="5"/>
  <c r="C43" i="5"/>
  <c r="B43" i="5"/>
  <c r="E42" i="5"/>
  <c r="D42" i="5"/>
  <c r="C42" i="5"/>
  <c r="B42" i="5"/>
  <c r="E41" i="5"/>
  <c r="D41" i="5"/>
  <c r="C41" i="5"/>
  <c r="B41" i="5"/>
  <c r="E40" i="5"/>
  <c r="D40" i="5"/>
  <c r="C40" i="5"/>
  <c r="B40" i="5"/>
  <c r="E33" i="5"/>
  <c r="D33" i="5"/>
  <c r="C33" i="5"/>
  <c r="B33" i="5"/>
  <c r="E32" i="5"/>
  <c r="D32" i="5"/>
  <c r="C32" i="5"/>
  <c r="B32" i="5"/>
  <c r="E31" i="5"/>
  <c r="D31" i="5"/>
  <c r="C31" i="5"/>
  <c r="B31" i="5"/>
  <c r="E30" i="5"/>
  <c r="D30" i="5"/>
  <c r="C30" i="5"/>
  <c r="B30" i="5"/>
  <c r="E23" i="5"/>
  <c r="D23" i="5"/>
  <c r="C23" i="5"/>
  <c r="B23" i="5"/>
  <c r="E22" i="5"/>
  <c r="D22" i="5"/>
  <c r="C22" i="5"/>
  <c r="B22" i="5"/>
  <c r="E21" i="5"/>
  <c r="D21" i="5"/>
  <c r="C21" i="5"/>
  <c r="B21" i="5"/>
  <c r="E20" i="5"/>
  <c r="D20" i="5"/>
  <c r="C20" i="5"/>
  <c r="B20" i="5"/>
  <c r="B13" i="5"/>
  <c r="B12" i="5"/>
  <c r="B11" i="5"/>
  <c r="B10" i="5"/>
  <c r="B9" i="5"/>
  <c r="B8" i="5"/>
  <c r="B7" i="5"/>
  <c r="B6" i="5"/>
  <c r="B5" i="5"/>
  <c r="B4" i="5"/>
  <c r="F37" i="4"/>
  <c r="E37" i="4"/>
  <c r="D37" i="4"/>
  <c r="C37" i="4"/>
  <c r="B37" i="4"/>
  <c r="F36" i="4"/>
  <c r="E36" i="4"/>
  <c r="D36" i="4"/>
  <c r="C36" i="4"/>
  <c r="B36" i="4"/>
  <c r="F35" i="4"/>
  <c r="E35" i="4"/>
  <c r="D35" i="4"/>
  <c r="C35" i="4"/>
  <c r="B35" i="4"/>
  <c r="F34" i="4"/>
  <c r="E34" i="4"/>
  <c r="D34" i="4"/>
  <c r="C34" i="4"/>
  <c r="B34" i="4"/>
  <c r="F33" i="4"/>
  <c r="E33" i="4"/>
  <c r="D33" i="4"/>
  <c r="C33" i="4"/>
  <c r="B33" i="4"/>
  <c r="F32" i="4"/>
  <c r="E32" i="4"/>
  <c r="D32" i="4"/>
  <c r="C32" i="4"/>
  <c r="B32" i="4"/>
  <c r="F31" i="4"/>
  <c r="E31" i="4"/>
  <c r="D31" i="4"/>
  <c r="C31" i="4"/>
  <c r="B31" i="4"/>
  <c r="F30" i="4"/>
  <c r="E30" i="4"/>
  <c r="D30" i="4"/>
  <c r="C30" i="4"/>
  <c r="B30" i="4"/>
  <c r="F29" i="4"/>
  <c r="E29" i="4"/>
  <c r="D29" i="4"/>
  <c r="C29" i="4"/>
  <c r="B29" i="4"/>
  <c r="F28" i="4"/>
  <c r="E28" i="4"/>
  <c r="D28" i="4"/>
  <c r="C28" i="4"/>
  <c r="B28" i="4"/>
  <c r="F27" i="4"/>
  <c r="E27" i="4"/>
  <c r="D27" i="4"/>
  <c r="C27" i="4"/>
  <c r="B27" i="4"/>
  <c r="F13" i="4"/>
  <c r="E13" i="4"/>
  <c r="D13" i="4"/>
  <c r="C13" i="4"/>
  <c r="B13" i="4"/>
  <c r="F12" i="4"/>
  <c r="E12" i="4"/>
  <c r="D12" i="4"/>
  <c r="C12" i="4"/>
  <c r="B12" i="4"/>
  <c r="F11" i="4"/>
  <c r="E11" i="4"/>
  <c r="D11" i="4"/>
  <c r="C11" i="4"/>
  <c r="B11" i="4"/>
  <c r="F10" i="4"/>
  <c r="E10" i="4"/>
  <c r="D10" i="4"/>
  <c r="C10" i="4"/>
  <c r="B10" i="4"/>
  <c r="F9" i="4"/>
  <c r="E9" i="4"/>
  <c r="D9" i="4"/>
  <c r="C9" i="4"/>
  <c r="B9" i="4"/>
  <c r="F8" i="4"/>
  <c r="E8" i="4"/>
  <c r="D8" i="4"/>
  <c r="C8" i="4"/>
  <c r="B8" i="4"/>
  <c r="F7" i="4"/>
  <c r="E7" i="4"/>
  <c r="D7" i="4"/>
  <c r="C7" i="4"/>
  <c r="B7" i="4"/>
  <c r="F6" i="4"/>
  <c r="E6" i="4"/>
  <c r="D6" i="4"/>
  <c r="C6" i="4"/>
  <c r="B6" i="4"/>
  <c r="F5" i="4"/>
  <c r="E5" i="4"/>
  <c r="D5" i="4"/>
  <c r="C5" i="4"/>
  <c r="B5" i="4"/>
  <c r="F4" i="4"/>
  <c r="E4" i="4"/>
  <c r="D4" i="4"/>
  <c r="C4" i="4"/>
  <c r="B4" i="4"/>
  <c r="F3" i="4"/>
  <c r="E3" i="4"/>
  <c r="D3" i="4"/>
  <c r="C3" i="4"/>
  <c r="B3" i="4"/>
  <c r="I9" i="9"/>
  <c r="H9" i="9"/>
  <c r="G9" i="9"/>
  <c r="F9" i="9"/>
  <c r="E9" i="9"/>
  <c r="D9" i="9"/>
  <c r="C9" i="9"/>
  <c r="B9" i="9"/>
  <c r="I8" i="9"/>
  <c r="H8" i="9"/>
  <c r="G8" i="9"/>
  <c r="F8" i="9"/>
  <c r="E8" i="9"/>
  <c r="D8" i="9"/>
  <c r="C8" i="9"/>
  <c r="B8" i="9"/>
  <c r="I7" i="9"/>
  <c r="H7" i="9"/>
  <c r="G7" i="9"/>
  <c r="F7" i="9"/>
  <c r="E7" i="9"/>
  <c r="D7" i="9"/>
  <c r="C7" i="9"/>
  <c r="B7" i="9"/>
  <c r="I6" i="9"/>
  <c r="H6" i="9"/>
  <c r="G6" i="9"/>
  <c r="F6" i="9"/>
  <c r="E6" i="9"/>
  <c r="D6" i="9"/>
  <c r="C6" i="9"/>
  <c r="B6" i="9"/>
  <c r="I5" i="9"/>
  <c r="H5" i="9"/>
  <c r="G5" i="9"/>
  <c r="F5" i="9"/>
  <c r="E5" i="9"/>
  <c r="D5" i="9"/>
  <c r="C5" i="9"/>
  <c r="B5" i="9"/>
  <c r="I4" i="9"/>
  <c r="H4" i="9"/>
  <c r="G4" i="9"/>
  <c r="F4" i="9"/>
  <c r="E4" i="9"/>
  <c r="D4" i="9"/>
  <c r="C4" i="9"/>
  <c r="B4" i="9"/>
  <c r="I3" i="9"/>
  <c r="F23" i="9" s="1"/>
  <c r="H3" i="9"/>
  <c r="G3" i="9"/>
  <c r="F3" i="9"/>
  <c r="E3" i="9"/>
  <c r="D3" i="9"/>
  <c r="C3" i="9"/>
  <c r="B3" i="9"/>
  <c r="F23" i="1"/>
  <c r="E23" i="1"/>
  <c r="D23" i="1"/>
  <c r="C23" i="1"/>
  <c r="B23" i="1"/>
  <c r="F22" i="1"/>
  <c r="E22" i="1"/>
  <c r="D22" i="1"/>
  <c r="C22" i="1"/>
  <c r="B22" i="1"/>
  <c r="F21" i="1"/>
  <c r="E21" i="1"/>
  <c r="D21" i="1"/>
  <c r="C21" i="1"/>
  <c r="B21" i="1"/>
  <c r="F20" i="1"/>
  <c r="E20" i="1"/>
  <c r="D20" i="1"/>
  <c r="C20" i="1"/>
  <c r="B20" i="1"/>
  <c r="F15" i="1"/>
  <c r="E15" i="1"/>
  <c r="D15" i="1"/>
  <c r="C15" i="1"/>
  <c r="B15" i="1"/>
  <c r="F14" i="1"/>
  <c r="E14" i="1"/>
  <c r="D14" i="1"/>
  <c r="C14" i="1"/>
  <c r="B14" i="1"/>
  <c r="F13" i="1"/>
  <c r="E13" i="1"/>
  <c r="D13" i="1"/>
  <c r="C13" i="1"/>
  <c r="B13" i="1"/>
  <c r="F12" i="1"/>
  <c r="E12" i="1"/>
  <c r="D12" i="1"/>
  <c r="C12" i="1"/>
  <c r="B12" i="1"/>
  <c r="F7" i="1"/>
  <c r="E7" i="1"/>
  <c r="D7" i="1"/>
  <c r="C7" i="1"/>
  <c r="B7" i="1"/>
  <c r="F6" i="1"/>
  <c r="E6" i="1"/>
  <c r="D6" i="1"/>
  <c r="C6" i="1"/>
  <c r="B6" i="1"/>
  <c r="F5" i="1"/>
  <c r="E5" i="1"/>
  <c r="D5" i="1"/>
  <c r="C5" i="1"/>
  <c r="B5" i="1"/>
  <c r="F4" i="1"/>
  <c r="E4" i="1"/>
  <c r="D4" i="1"/>
  <c r="C4" i="1"/>
  <c r="B4" i="1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L288" i="10"/>
  <c r="L287" i="10"/>
  <c r="L286" i="10"/>
  <c r="L285" i="10"/>
  <c r="L284" i="10"/>
  <c r="L283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0" i="10"/>
  <c r="L59" i="10"/>
  <c r="L58" i="10"/>
  <c r="L57" i="10"/>
  <c r="L56" i="10"/>
  <c r="L55" i="10"/>
  <c r="L54" i="10"/>
  <c r="L53" i="10"/>
  <c r="L52" i="10"/>
  <c r="L51" i="10"/>
  <c r="L50" i="10"/>
  <c r="L49" i="10"/>
  <c r="L48" i="10"/>
  <c r="L47" i="10"/>
  <c r="L46" i="10"/>
  <c r="L45" i="10"/>
  <c r="L44" i="10"/>
  <c r="L43" i="10"/>
  <c r="L42" i="10"/>
  <c r="L41" i="10"/>
  <c r="L40" i="10"/>
  <c r="L39" i="10"/>
  <c r="L38" i="10"/>
  <c r="L37" i="10"/>
  <c r="L36" i="10"/>
  <c r="L35" i="10"/>
  <c r="L29" i="10"/>
  <c r="L28" i="10"/>
  <c r="L27" i="10"/>
  <c r="L26" i="10"/>
  <c r="L25" i="10"/>
  <c r="L24" i="10"/>
  <c r="L23" i="10"/>
  <c r="L22" i="10"/>
  <c r="L21" i="10"/>
  <c r="L20" i="10"/>
  <c r="L19" i="10"/>
  <c r="L18" i="10"/>
  <c r="L17" i="10"/>
  <c r="L16" i="10"/>
  <c r="L15" i="10"/>
  <c r="L14" i="10"/>
  <c r="L13" i="10"/>
  <c r="L12" i="10"/>
  <c r="L11" i="10"/>
  <c r="L10" i="10"/>
  <c r="L9" i="10"/>
  <c r="L8" i="10"/>
  <c r="L7" i="10"/>
  <c r="L6" i="10"/>
  <c r="L5" i="10"/>
  <c r="L4" i="10"/>
  <c r="F22" i="9" l="1"/>
  <c r="F24" i="9" s="1"/>
  <c r="L14" i="9"/>
  <c r="H14" i="9"/>
  <c r="J14" i="9"/>
  <c r="H16" i="9"/>
  <c r="J16" i="9"/>
  <c r="I16" i="9"/>
  <c r="I14" i="9"/>
  <c r="K14" i="9"/>
  <c r="I13" i="9"/>
  <c r="H13" i="9"/>
  <c r="J13" i="9"/>
  <c r="I15" i="9"/>
  <c r="H15" i="9"/>
  <c r="J15" i="9"/>
  <c r="L317" i="10"/>
  <c r="L325" i="10"/>
  <c r="L333" i="10"/>
  <c r="L318" i="10"/>
  <c r="L334" i="10"/>
  <c r="L326" i="10"/>
  <c r="L336" i="10"/>
  <c r="L329" i="10"/>
  <c r="L314" i="10"/>
  <c r="L322" i="10"/>
  <c r="L330" i="10"/>
  <c r="L338" i="10"/>
  <c r="L320" i="10"/>
  <c r="L321" i="10"/>
  <c r="L315" i="10"/>
  <c r="L323" i="10"/>
  <c r="L331" i="10"/>
  <c r="L339" i="10"/>
  <c r="L328" i="10"/>
  <c r="L337" i="10"/>
  <c r="L316" i="10"/>
  <c r="L324" i="10"/>
  <c r="L332" i="10"/>
  <c r="L319" i="10"/>
  <c r="L327" i="10"/>
  <c r="L335" i="10"/>
  <c r="J21" i="6"/>
  <c r="J33" i="6"/>
  <c r="J23" i="6"/>
  <c r="J22" i="6"/>
  <c r="J24" i="6"/>
  <c r="B21" i="6"/>
  <c r="B23" i="6"/>
  <c r="B24" i="6"/>
  <c r="B22" i="6"/>
  <c r="K25" i="6"/>
  <c r="C22" i="6"/>
  <c r="C24" i="6"/>
  <c r="C21" i="6"/>
  <c r="C23" i="6"/>
  <c r="L185" i="10"/>
  <c r="M180" i="10" s="1"/>
  <c r="L309" i="10"/>
  <c r="M296" i="10" s="1"/>
  <c r="L278" i="10"/>
  <c r="M257" i="10" s="1"/>
  <c r="L247" i="10"/>
  <c r="M241" i="10" s="1"/>
  <c r="L216" i="10"/>
  <c r="M202" i="10" s="1"/>
  <c r="L154" i="10"/>
  <c r="L123" i="10"/>
  <c r="M108" i="10" s="1"/>
  <c r="L92" i="10"/>
  <c r="M74" i="10" s="1"/>
  <c r="L61" i="10"/>
  <c r="M60" i="10" s="1"/>
  <c r="L30" i="10"/>
  <c r="M7" i="10" s="1"/>
  <c r="L340" i="10" l="1"/>
  <c r="M331" i="10" s="1"/>
  <c r="B33" i="6"/>
  <c r="C33" i="6"/>
  <c r="J25" i="6"/>
  <c r="B25" i="6"/>
  <c r="C25" i="6"/>
  <c r="M176" i="10"/>
  <c r="M174" i="10"/>
  <c r="M166" i="10"/>
  <c r="M168" i="10"/>
  <c r="M170" i="10"/>
  <c r="M179" i="10"/>
  <c r="M162" i="10"/>
  <c r="M163" i="10"/>
  <c r="M178" i="10"/>
  <c r="M181" i="10"/>
  <c r="M172" i="10"/>
  <c r="M227" i="10"/>
  <c r="M240" i="10"/>
  <c r="M204" i="10"/>
  <c r="M211" i="10"/>
  <c r="M196" i="10"/>
  <c r="M288" i="10"/>
  <c r="M307" i="10"/>
  <c r="M303" i="10"/>
  <c r="M53" i="10"/>
  <c r="M306" i="10"/>
  <c r="M295" i="10"/>
  <c r="M177" i="10"/>
  <c r="M160" i="10"/>
  <c r="M298" i="10"/>
  <c r="M287" i="10"/>
  <c r="M182" i="10"/>
  <c r="M183" i="10"/>
  <c r="M171" i="10"/>
  <c r="M203" i="10"/>
  <c r="M290" i="10"/>
  <c r="M286" i="10"/>
  <c r="M159" i="10"/>
  <c r="M164" i="10"/>
  <c r="M161" i="10"/>
  <c r="M201" i="10"/>
  <c r="M305" i="10"/>
  <c r="M299" i="10"/>
  <c r="M173" i="10"/>
  <c r="M233" i="10"/>
  <c r="M175" i="10"/>
  <c r="M184" i="10"/>
  <c r="M193" i="10"/>
  <c r="M304" i="10"/>
  <c r="M291" i="10"/>
  <c r="M165" i="10"/>
  <c r="M232" i="10"/>
  <c r="M169" i="10"/>
  <c r="M167" i="10"/>
  <c r="M308" i="10"/>
  <c r="M300" i="10"/>
  <c r="M292" i="10"/>
  <c r="M284" i="10"/>
  <c r="M301" i="10"/>
  <c r="M293" i="10"/>
  <c r="M285" i="10"/>
  <c r="M297" i="10"/>
  <c r="M302" i="10"/>
  <c r="M283" i="10"/>
  <c r="M289" i="10"/>
  <c r="M294" i="10"/>
  <c r="M252" i="10"/>
  <c r="M260" i="10"/>
  <c r="M264" i="10"/>
  <c r="M275" i="10"/>
  <c r="M253" i="10"/>
  <c r="M258" i="10"/>
  <c r="M276" i="10"/>
  <c r="M273" i="10"/>
  <c r="M268" i="10"/>
  <c r="M270" i="10"/>
  <c r="M262" i="10"/>
  <c r="M254" i="10"/>
  <c r="M271" i="10"/>
  <c r="M263" i="10"/>
  <c r="M255" i="10"/>
  <c r="M265" i="10"/>
  <c r="M277" i="10"/>
  <c r="M267" i="10"/>
  <c r="M256" i="10"/>
  <c r="M269" i="10"/>
  <c r="M259" i="10"/>
  <c r="M274" i="10"/>
  <c r="M261" i="10"/>
  <c r="M266" i="10"/>
  <c r="M272" i="10"/>
  <c r="M242" i="10"/>
  <c r="M210" i="10"/>
  <c r="M244" i="10"/>
  <c r="M234" i="10"/>
  <c r="M214" i="10"/>
  <c r="M206" i="10"/>
  <c r="M198" i="10"/>
  <c r="M190" i="10"/>
  <c r="M213" i="10"/>
  <c r="M205" i="10"/>
  <c r="M197" i="10"/>
  <c r="M208" i="10"/>
  <c r="M200" i="10"/>
  <c r="M192" i="10"/>
  <c r="M215" i="10"/>
  <c r="M207" i="10"/>
  <c r="M199" i="10"/>
  <c r="M191" i="10"/>
  <c r="M195" i="10"/>
  <c r="M236" i="10"/>
  <c r="M223" i="10"/>
  <c r="M194" i="10"/>
  <c r="M228" i="10"/>
  <c r="M212" i="10"/>
  <c r="M209" i="10"/>
  <c r="M239" i="10"/>
  <c r="M226" i="10"/>
  <c r="M243" i="10"/>
  <c r="M246" i="10"/>
  <c r="M238" i="10"/>
  <c r="M230" i="10"/>
  <c r="M222" i="10"/>
  <c r="M245" i="10"/>
  <c r="M237" i="10"/>
  <c r="M229" i="10"/>
  <c r="M221" i="10"/>
  <c r="M235" i="10"/>
  <c r="M224" i="10"/>
  <c r="M225" i="10"/>
  <c r="M231" i="10"/>
  <c r="M79" i="10"/>
  <c r="M83" i="10"/>
  <c r="M67" i="10"/>
  <c r="M151" i="10"/>
  <c r="M143" i="10"/>
  <c r="M135" i="10"/>
  <c r="M147" i="10"/>
  <c r="M139" i="10"/>
  <c r="M131" i="10"/>
  <c r="M148" i="10"/>
  <c r="M140" i="10"/>
  <c r="M132" i="10"/>
  <c r="M150" i="10"/>
  <c r="M130" i="10"/>
  <c r="M153" i="10"/>
  <c r="M142" i="10"/>
  <c r="M145" i="10"/>
  <c r="M134" i="10"/>
  <c r="M137" i="10"/>
  <c r="M149" i="10"/>
  <c r="M45" i="10"/>
  <c r="M129" i="10"/>
  <c r="M141" i="10"/>
  <c r="M152" i="10"/>
  <c r="M133" i="10"/>
  <c r="M52" i="10"/>
  <c r="M99" i="10"/>
  <c r="M144" i="10"/>
  <c r="M146" i="10"/>
  <c r="M44" i="10"/>
  <c r="M128" i="10"/>
  <c r="M136" i="10"/>
  <c r="M138" i="10"/>
  <c r="M113" i="10"/>
  <c r="M105" i="10"/>
  <c r="M114" i="10"/>
  <c r="M118" i="10"/>
  <c r="M102" i="10"/>
  <c r="M117" i="10"/>
  <c r="M101" i="10"/>
  <c r="M100" i="10"/>
  <c r="M107" i="10"/>
  <c r="M97" i="10"/>
  <c r="M98" i="10"/>
  <c r="M110" i="10"/>
  <c r="M122" i="10"/>
  <c r="M109" i="10"/>
  <c r="M119" i="10"/>
  <c r="M111" i="10"/>
  <c r="M120" i="10"/>
  <c r="M112" i="10"/>
  <c r="M104" i="10"/>
  <c r="M103" i="10"/>
  <c r="M121" i="10"/>
  <c r="M116" i="10"/>
  <c r="M115" i="10"/>
  <c r="M106" i="10"/>
  <c r="M54" i="10"/>
  <c r="M37" i="10"/>
  <c r="M71" i="10"/>
  <c r="M46" i="10"/>
  <c r="M89" i="10"/>
  <c r="M58" i="10"/>
  <c r="M38" i="10"/>
  <c r="M81" i="10"/>
  <c r="M50" i="10"/>
  <c r="M90" i="10"/>
  <c r="M73" i="10"/>
  <c r="M42" i="10"/>
  <c r="M82" i="10"/>
  <c r="M91" i="10"/>
  <c r="M13" i="10"/>
  <c r="M5" i="10"/>
  <c r="M51" i="10"/>
  <c r="M56" i="10"/>
  <c r="M40" i="10"/>
  <c r="M59" i="10"/>
  <c r="M43" i="10"/>
  <c r="M35" i="10"/>
  <c r="M48" i="10"/>
  <c r="M55" i="10"/>
  <c r="M47" i="10"/>
  <c r="M39" i="10"/>
  <c r="M57" i="10"/>
  <c r="M49" i="10"/>
  <c r="M41" i="10"/>
  <c r="M36" i="10"/>
  <c r="M80" i="10"/>
  <c r="M72" i="10"/>
  <c r="M77" i="10"/>
  <c r="M88" i="10"/>
  <c r="M85" i="10"/>
  <c r="M69" i="10"/>
  <c r="M84" i="10"/>
  <c r="M76" i="10"/>
  <c r="M68" i="10"/>
  <c r="M86" i="10"/>
  <c r="M78" i="10"/>
  <c r="M70" i="10"/>
  <c r="M87" i="10"/>
  <c r="M75" i="10"/>
  <c r="M66" i="10"/>
  <c r="M21" i="10"/>
  <c r="M4" i="10"/>
  <c r="M25" i="10"/>
  <c r="M17" i="10"/>
  <c r="M9" i="10"/>
  <c r="M28" i="10"/>
  <c r="M20" i="10"/>
  <c r="M12" i="10"/>
  <c r="M27" i="10"/>
  <c r="M19" i="10"/>
  <c r="M11" i="10"/>
  <c r="M16" i="10"/>
  <c r="M24" i="10"/>
  <c r="M8" i="10"/>
  <c r="M23" i="10"/>
  <c r="M15" i="10"/>
  <c r="M22" i="10"/>
  <c r="M26" i="10"/>
  <c r="M14" i="10"/>
  <c r="M18" i="10"/>
  <c r="M6" i="10"/>
  <c r="M10" i="10"/>
  <c r="M29" i="10"/>
  <c r="M327" i="10" l="1"/>
  <c r="M339" i="10"/>
  <c r="M320" i="10"/>
  <c r="M324" i="10"/>
  <c r="M337" i="10"/>
  <c r="M336" i="10"/>
  <c r="M315" i="10"/>
  <c r="M323" i="10"/>
  <c r="M330" i="10"/>
  <c r="M321" i="10"/>
  <c r="M332" i="10"/>
  <c r="M316" i="10"/>
  <c r="M322" i="10"/>
  <c r="M328" i="10"/>
  <c r="M329" i="10"/>
  <c r="M333" i="10"/>
  <c r="M317" i="10"/>
  <c r="M318" i="10"/>
  <c r="M325" i="10"/>
  <c r="M326" i="10"/>
  <c r="M334" i="10"/>
  <c r="M338" i="10"/>
  <c r="M335" i="10"/>
  <c r="M314" i="10"/>
  <c r="M319" i="10"/>
  <c r="M185" i="10"/>
  <c r="M216" i="10"/>
  <c r="M278" i="10"/>
  <c r="M247" i="10"/>
  <c r="M309" i="10"/>
  <c r="M30" i="10"/>
  <c r="M123" i="10"/>
  <c r="M154" i="10"/>
  <c r="M92" i="10"/>
  <c r="M61" i="10"/>
  <c r="M340" i="10" l="1"/>
  <c r="B14" i="9"/>
  <c r="H10" i="9"/>
  <c r="B13" i="9"/>
  <c r="B15" i="9"/>
  <c r="B16" i="9"/>
  <c r="G10" i="9"/>
  <c r="F10" i="9"/>
  <c r="E10" i="9"/>
  <c r="I10" i="9"/>
  <c r="B10" i="9"/>
  <c r="D10" i="9"/>
  <c r="C10" i="9"/>
  <c r="G16" i="9" l="1"/>
  <c r="G15" i="9"/>
  <c r="G13" i="9"/>
  <c r="G14" i="9"/>
  <c r="B18" i="9"/>
  <c r="F32" i="7" l="1"/>
  <c r="F33" i="7"/>
  <c r="F31" i="7"/>
  <c r="F24" i="7"/>
  <c r="B25" i="7"/>
  <c r="F22" i="7"/>
  <c r="D16" i="7"/>
  <c r="C16" i="7"/>
  <c r="F13" i="7"/>
  <c r="F15" i="7"/>
  <c r="E16" i="7"/>
  <c r="F14" i="7"/>
  <c r="F23" i="7"/>
  <c r="F21" i="7"/>
  <c r="F30" i="7"/>
  <c r="D25" i="7"/>
  <c r="D34" i="7"/>
  <c r="B16" i="7"/>
  <c r="E34" i="7"/>
  <c r="F12" i="7"/>
  <c r="B34" i="7"/>
  <c r="E25" i="7"/>
  <c r="C34" i="7"/>
  <c r="B7" i="7"/>
  <c r="C25" i="7"/>
  <c r="F34" i="7" l="1"/>
  <c r="F25" i="7"/>
  <c r="F16" i="7"/>
  <c r="D7" i="7" l="1"/>
  <c r="D4" i="7"/>
  <c r="C7" i="7"/>
  <c r="C4" i="7"/>
  <c r="D5" i="7"/>
  <c r="C5" i="7"/>
  <c r="C6" i="7"/>
  <c r="D6" i="7"/>
  <c r="C104" i="5"/>
  <c r="H113" i="5"/>
  <c r="D114" i="5"/>
  <c r="H81" i="5"/>
  <c r="H83" i="5"/>
  <c r="E94" i="5"/>
  <c r="H91" i="5"/>
  <c r="H93" i="5"/>
  <c r="H100" i="5"/>
  <c r="H101" i="5"/>
  <c r="H103" i="5"/>
  <c r="H112" i="5"/>
  <c r="H111" i="5"/>
  <c r="B114" i="5"/>
  <c r="E114" i="5"/>
  <c r="C114" i="5"/>
  <c r="H110" i="5"/>
  <c r="D104" i="5"/>
  <c r="E104" i="5"/>
  <c r="H102" i="5"/>
  <c r="B104" i="5"/>
  <c r="H90" i="5"/>
  <c r="C94" i="5"/>
  <c r="H92" i="5"/>
  <c r="D94" i="5"/>
  <c r="B94" i="5"/>
  <c r="D84" i="5"/>
  <c r="C84" i="5"/>
  <c r="E84" i="5"/>
  <c r="B84" i="5"/>
  <c r="H82" i="5"/>
  <c r="H80" i="5"/>
  <c r="H75" i="5"/>
  <c r="H65" i="5"/>
  <c r="H115" i="5"/>
  <c r="H105" i="5"/>
  <c r="H95" i="5"/>
  <c r="H85" i="5"/>
  <c r="H45" i="5"/>
  <c r="H55" i="5"/>
  <c r="H35" i="5"/>
  <c r="H25" i="5"/>
  <c r="H114" i="5" l="1"/>
  <c r="H84" i="5"/>
  <c r="H104" i="5"/>
  <c r="H94" i="5"/>
  <c r="B34" i="5"/>
  <c r="B74" i="5"/>
  <c r="H41" i="5"/>
  <c r="H43" i="5"/>
  <c r="H53" i="5"/>
  <c r="H42" i="5"/>
  <c r="C34" i="5"/>
  <c r="C74" i="5"/>
  <c r="D34" i="5"/>
  <c r="D74" i="5"/>
  <c r="H20" i="5"/>
  <c r="H62" i="5"/>
  <c r="H52" i="5"/>
  <c r="H72" i="5"/>
  <c r="H21" i="5"/>
  <c r="H63" i="5"/>
  <c r="H31" i="5"/>
  <c r="H73" i="5"/>
  <c r="H71" i="5"/>
  <c r="E74" i="5"/>
  <c r="H70" i="5"/>
  <c r="D64" i="5"/>
  <c r="H61" i="5"/>
  <c r="E64" i="5"/>
  <c r="C64" i="5"/>
  <c r="H60" i="5"/>
  <c r="B64" i="5"/>
  <c r="H50" i="5"/>
  <c r="E54" i="5"/>
  <c r="H51" i="5"/>
  <c r="C54" i="5"/>
  <c r="B54" i="5"/>
  <c r="D54" i="5"/>
  <c r="B44" i="5"/>
  <c r="C44" i="5"/>
  <c r="D44" i="5"/>
  <c r="E44" i="5"/>
  <c r="H40" i="5"/>
  <c r="H32" i="5"/>
  <c r="E34" i="5"/>
  <c r="H33" i="5"/>
  <c r="H30" i="5"/>
  <c r="H23" i="5"/>
  <c r="E24" i="5"/>
  <c r="D24" i="5"/>
  <c r="C24" i="5"/>
  <c r="H22" i="5"/>
  <c r="B24" i="5"/>
  <c r="B15" i="5"/>
  <c r="C12" i="5" l="1"/>
  <c r="D12" i="5"/>
  <c r="C11" i="5"/>
  <c r="D11" i="5"/>
  <c r="D10" i="5"/>
  <c r="C10" i="5"/>
  <c r="D13" i="5"/>
  <c r="C13" i="5"/>
  <c r="B10" i="6"/>
  <c r="B11" i="6"/>
  <c r="B12" i="6"/>
  <c r="B9" i="6"/>
  <c r="H44" i="5"/>
  <c r="H54" i="5"/>
  <c r="H74" i="5"/>
  <c r="H64" i="5"/>
  <c r="H34" i="5"/>
  <c r="H24" i="5"/>
  <c r="D30" i="3"/>
  <c r="E9" i="6" l="1"/>
  <c r="D9" i="6"/>
  <c r="C9" i="6"/>
  <c r="I9" i="6"/>
  <c r="H9" i="6"/>
  <c r="G9" i="6"/>
  <c r="F9" i="6"/>
  <c r="H12" i="6"/>
  <c r="G12" i="6"/>
  <c r="F12" i="6"/>
  <c r="E12" i="6"/>
  <c r="D12" i="6"/>
  <c r="C12" i="6"/>
  <c r="I12" i="6"/>
  <c r="G11" i="6"/>
  <c r="F11" i="6"/>
  <c r="E11" i="6"/>
  <c r="D11" i="6"/>
  <c r="C11" i="6"/>
  <c r="I11" i="6"/>
  <c r="H11" i="6"/>
  <c r="F10" i="6"/>
  <c r="E10" i="6"/>
  <c r="D10" i="6"/>
  <c r="C10" i="6"/>
  <c r="I10" i="6"/>
  <c r="H10" i="6"/>
  <c r="G10" i="6"/>
  <c r="D7" i="5"/>
  <c r="C7" i="5"/>
  <c r="G7" i="5" s="1"/>
  <c r="D8" i="5"/>
  <c r="C8" i="5"/>
  <c r="G8" i="5" s="1"/>
  <c r="D4" i="5"/>
  <c r="C4" i="5"/>
  <c r="G4" i="5" s="1"/>
  <c r="D9" i="5"/>
  <c r="C9" i="5"/>
  <c r="G9" i="5" s="1"/>
  <c r="D6" i="5"/>
  <c r="C6" i="5"/>
  <c r="G6" i="5" s="1"/>
  <c r="D5" i="5"/>
  <c r="C5" i="5"/>
  <c r="G5" i="5" s="1"/>
  <c r="B8" i="6"/>
  <c r="B6" i="6"/>
  <c r="B7" i="6"/>
  <c r="B5" i="6"/>
  <c r="G37" i="4"/>
  <c r="H29" i="4" s="1"/>
  <c r="J4" i="3"/>
  <c r="B14" i="4"/>
  <c r="B21" i="4" s="1"/>
  <c r="G29" i="4"/>
  <c r="G30" i="4"/>
  <c r="G27" i="4"/>
  <c r="G35" i="4"/>
  <c r="E38" i="4"/>
  <c r="G34" i="4"/>
  <c r="C38" i="4"/>
  <c r="G28" i="4"/>
  <c r="G36" i="4"/>
  <c r="G32" i="4"/>
  <c r="D38" i="4"/>
  <c r="F38" i="4"/>
  <c r="G31" i="4"/>
  <c r="G33" i="4"/>
  <c r="B38" i="4"/>
  <c r="F14" i="4"/>
  <c r="E14" i="4"/>
  <c r="E21" i="4" s="1"/>
  <c r="D14" i="4"/>
  <c r="C14" i="4"/>
  <c r="G7" i="4"/>
  <c r="G8" i="4"/>
  <c r="G10" i="4"/>
  <c r="G5" i="4"/>
  <c r="G13" i="4"/>
  <c r="G9" i="4"/>
  <c r="G4" i="4"/>
  <c r="G6" i="4"/>
  <c r="G12" i="4"/>
  <c r="G11" i="4"/>
  <c r="G3" i="4"/>
  <c r="J19" i="3"/>
  <c r="J7" i="3"/>
  <c r="J15" i="3"/>
  <c r="J29" i="3"/>
  <c r="J8" i="3"/>
  <c r="J16" i="3"/>
  <c r="J20" i="3"/>
  <c r="J17" i="3"/>
  <c r="J6" i="3"/>
  <c r="T6" i="3" s="1"/>
  <c r="J11" i="3"/>
  <c r="J25" i="3"/>
  <c r="J5" i="3"/>
  <c r="T5" i="3" s="1"/>
  <c r="J10" i="3"/>
  <c r="T10" i="3" s="1"/>
  <c r="J24" i="3"/>
  <c r="J22" i="3"/>
  <c r="J13" i="3"/>
  <c r="J27" i="3"/>
  <c r="J21" i="3"/>
  <c r="J12" i="3"/>
  <c r="J26" i="3"/>
  <c r="J18" i="3"/>
  <c r="J23" i="3"/>
  <c r="J14" i="3"/>
  <c r="J28" i="3"/>
  <c r="I30" i="3"/>
  <c r="G30" i="3"/>
  <c r="H30" i="3"/>
  <c r="E30" i="3"/>
  <c r="F30" i="3"/>
  <c r="H28" i="4" l="1"/>
  <c r="H30" i="4"/>
  <c r="H27" i="4"/>
  <c r="U6" i="3"/>
  <c r="U5" i="3"/>
  <c r="K23" i="3"/>
  <c r="T23" i="3"/>
  <c r="K24" i="3"/>
  <c r="T24" i="3"/>
  <c r="K20" i="3"/>
  <c r="T20" i="3"/>
  <c r="K12" i="3"/>
  <c r="T12" i="3"/>
  <c r="K25" i="3"/>
  <c r="T25" i="3"/>
  <c r="K29" i="3"/>
  <c r="T29" i="3"/>
  <c r="K4" i="3"/>
  <c r="T4" i="3"/>
  <c r="K27" i="3"/>
  <c r="T27" i="3"/>
  <c r="K7" i="3"/>
  <c r="T7" i="3"/>
  <c r="K28" i="3"/>
  <c r="T28" i="3"/>
  <c r="K13" i="3"/>
  <c r="T13" i="3"/>
  <c r="K17" i="3"/>
  <c r="T17" i="3"/>
  <c r="K19" i="3"/>
  <c r="T19" i="3"/>
  <c r="K21" i="3"/>
  <c r="T21" i="3"/>
  <c r="K11" i="3"/>
  <c r="T11" i="3"/>
  <c r="K15" i="3"/>
  <c r="T15" i="3"/>
  <c r="K14" i="3"/>
  <c r="T14" i="3"/>
  <c r="K22" i="3"/>
  <c r="T22" i="3"/>
  <c r="K9" i="3"/>
  <c r="T9" i="3"/>
  <c r="K18" i="3"/>
  <c r="T18" i="3"/>
  <c r="K10" i="3"/>
  <c r="K16" i="3"/>
  <c r="T16" i="3"/>
  <c r="K26" i="3"/>
  <c r="T26" i="3"/>
  <c r="K8" i="3"/>
  <c r="T8" i="3"/>
  <c r="D8" i="6"/>
  <c r="C8" i="6"/>
  <c r="I8" i="6"/>
  <c r="H8" i="6"/>
  <c r="G8" i="6"/>
  <c r="F8" i="6"/>
  <c r="E8" i="6"/>
  <c r="C7" i="6"/>
  <c r="I7" i="6"/>
  <c r="H7" i="6"/>
  <c r="G7" i="6"/>
  <c r="F7" i="6"/>
  <c r="E7" i="6"/>
  <c r="D7" i="6"/>
  <c r="I6" i="6"/>
  <c r="H6" i="6"/>
  <c r="G6" i="6"/>
  <c r="F6" i="6"/>
  <c r="E6" i="6"/>
  <c r="D6" i="6"/>
  <c r="C6" i="6"/>
  <c r="I5" i="6"/>
  <c r="H5" i="6"/>
  <c r="G5" i="6"/>
  <c r="F5" i="6"/>
  <c r="E5" i="6"/>
  <c r="D5" i="6"/>
  <c r="C5" i="6"/>
  <c r="F44" i="4"/>
  <c r="B46" i="4"/>
  <c r="C44" i="4"/>
  <c r="E42" i="4"/>
  <c r="B44" i="4"/>
  <c r="B45" i="4"/>
  <c r="B43" i="4"/>
  <c r="B42" i="4"/>
  <c r="B13" i="6"/>
  <c r="K5" i="3"/>
  <c r="E22" i="4"/>
  <c r="C45" i="4"/>
  <c r="C42" i="4"/>
  <c r="C43" i="4"/>
  <c r="E43" i="4"/>
  <c r="E46" i="4"/>
  <c r="F43" i="4"/>
  <c r="B19" i="4"/>
  <c r="B18" i="4"/>
  <c r="B22" i="4"/>
  <c r="E44" i="4"/>
  <c r="F46" i="4"/>
  <c r="B20" i="4"/>
  <c r="D18" i="4"/>
  <c r="D19" i="4"/>
  <c r="E45" i="4"/>
  <c r="F45" i="4"/>
  <c r="F42" i="4"/>
  <c r="C18" i="4"/>
  <c r="C21" i="4"/>
  <c r="C19" i="4"/>
  <c r="E19" i="4"/>
  <c r="E18" i="4"/>
  <c r="D21" i="4"/>
  <c r="F19" i="4"/>
  <c r="F21" i="4"/>
  <c r="F18" i="4"/>
  <c r="D20" i="4"/>
  <c r="E20" i="4"/>
  <c r="D22" i="4"/>
  <c r="C20" i="4"/>
  <c r="F22" i="4"/>
  <c r="D44" i="4"/>
  <c r="D45" i="4"/>
  <c r="D46" i="4"/>
  <c r="C22" i="4"/>
  <c r="D43" i="4"/>
  <c r="C46" i="4"/>
  <c r="F20" i="4"/>
  <c r="D42" i="4"/>
  <c r="G38" i="4"/>
  <c r="G44" i="4" s="1"/>
  <c r="G14" i="4"/>
  <c r="G20" i="4" s="1"/>
  <c r="J30" i="3"/>
  <c r="G23" i="1"/>
  <c r="G22" i="1"/>
  <c r="G21" i="1"/>
  <c r="G20" i="1"/>
  <c r="Q6" i="1" l="1"/>
  <c r="R6" i="1" s="1"/>
  <c r="U10" i="3"/>
  <c r="U14" i="3"/>
  <c r="U19" i="3"/>
  <c r="U7" i="3"/>
  <c r="U25" i="3"/>
  <c r="U23" i="3"/>
  <c r="U16" i="3"/>
  <c r="U22" i="3"/>
  <c r="U21" i="3"/>
  <c r="U28" i="3"/>
  <c r="U29" i="3"/>
  <c r="U24" i="3"/>
  <c r="U8" i="3"/>
  <c r="U15" i="3"/>
  <c r="U27" i="3"/>
  <c r="U18" i="3"/>
  <c r="U17" i="3"/>
  <c r="U12" i="3"/>
  <c r="U26" i="3"/>
  <c r="U9" i="3"/>
  <c r="U11" i="3"/>
  <c r="U13" i="3"/>
  <c r="U4" i="3"/>
  <c r="U20" i="3"/>
  <c r="K30" i="3"/>
  <c r="T30" i="3"/>
  <c r="U30" i="3" s="1"/>
  <c r="I13" i="6"/>
  <c r="H13" i="6"/>
  <c r="G13" i="6"/>
  <c r="F13" i="6"/>
  <c r="E13" i="6"/>
  <c r="D13" i="6"/>
  <c r="C13" i="6"/>
  <c r="B17" i="6" s="1"/>
  <c r="C51" i="4"/>
  <c r="C53" i="4"/>
  <c r="C55" i="4"/>
  <c r="C54" i="4"/>
  <c r="C52" i="4"/>
  <c r="C47" i="4"/>
  <c r="E23" i="4"/>
  <c r="E47" i="4"/>
  <c r="B23" i="4"/>
  <c r="G45" i="4"/>
  <c r="B47" i="4"/>
  <c r="F47" i="4"/>
  <c r="F23" i="4"/>
  <c r="C23" i="4"/>
  <c r="G46" i="4"/>
  <c r="D47" i="4"/>
  <c r="G42" i="4"/>
  <c r="G18" i="4"/>
  <c r="G19" i="4"/>
  <c r="D23" i="4"/>
  <c r="G43" i="4"/>
  <c r="G22" i="4"/>
  <c r="G21" i="4"/>
  <c r="C17" i="6" l="1"/>
  <c r="E17" i="6"/>
  <c r="D17" i="6"/>
  <c r="G23" i="4"/>
  <c r="G47" i="4"/>
  <c r="D28" i="1"/>
  <c r="B29" i="1"/>
  <c r="C31" i="1"/>
  <c r="E29" i="1"/>
  <c r="C30" i="1"/>
  <c r="F31" i="1"/>
  <c r="C28" i="1"/>
  <c r="B31" i="1"/>
  <c r="D29" i="1"/>
  <c r="C29" i="1"/>
  <c r="F29" i="1"/>
  <c r="D30" i="1"/>
  <c r="B28" i="1"/>
  <c r="F30" i="1"/>
  <c r="E28" i="1"/>
  <c r="D31" i="1"/>
  <c r="F28" i="1"/>
  <c r="B30" i="1"/>
  <c r="E31" i="1"/>
  <c r="E30" i="1"/>
  <c r="G7" i="1"/>
  <c r="G12" i="1"/>
  <c r="G14" i="1"/>
  <c r="G5" i="1"/>
  <c r="G6" i="1"/>
  <c r="G15" i="1"/>
  <c r="Q5" i="1" s="1"/>
  <c r="R5" i="1" s="1"/>
  <c r="G4" i="1"/>
  <c r="G13" i="1"/>
  <c r="G28" i="1" l="1"/>
  <c r="Q28" i="1" s="1"/>
  <c r="R28" i="1" s="1"/>
  <c r="Q4" i="1"/>
  <c r="R4" i="1" s="1"/>
  <c r="G31" i="1"/>
  <c r="C56" i="4"/>
  <c r="B56" i="4"/>
  <c r="G29" i="1"/>
  <c r="G30" i="1"/>
  <c r="CO306" i="12"/>
  <c r="CP306" i="12"/>
  <c r="CO149" i="12"/>
  <c r="CP149" i="12"/>
  <c r="CP641" i="12"/>
  <c r="CO641" i="12"/>
  <c r="CQ641" i="12" s="1"/>
  <c r="CO2258" i="12"/>
  <c r="CQ2258" i="12" s="1"/>
  <c r="CP2258" i="12"/>
  <c r="CP2187" i="12"/>
  <c r="CO2187" i="12"/>
  <c r="Q29" i="1" l="1"/>
  <c r="R29" i="1" s="1"/>
  <c r="Q30" i="1"/>
  <c r="R30" i="1" s="1"/>
  <c r="CQ2187" i="12"/>
  <c r="CQ306" i="12"/>
  <c r="CQ149" i="12"/>
  <c r="CO930" i="12"/>
  <c r="CQ930" i="12" s="1"/>
  <c r="CP930" i="12"/>
  <c r="CO1971" i="12" l="1"/>
  <c r="CQ1971" i="12" s="1"/>
  <c r="CP1971" i="12"/>
  <c r="CP2768" i="12" l="1"/>
  <c r="CO2768" i="12"/>
  <c r="CQ2768" i="12" s="1"/>
  <c r="CO2665" i="12" l="1"/>
  <c r="CQ2665" i="12" s="1"/>
  <c r="CP2665" i="12"/>
  <c r="CO1333" i="12" l="1"/>
  <c r="CQ1333" i="12" s="1"/>
  <c r="CP1333" i="12"/>
  <c r="CO2250" i="12" l="1"/>
  <c r="CQ2250" i="12" s="1"/>
  <c r="CP2250" i="12"/>
  <c r="CO697" i="12" l="1"/>
  <c r="CQ697" i="12" s="1"/>
  <c r="CP697" i="12"/>
  <c r="CO1564" i="12" l="1"/>
  <c r="CP1564" i="12"/>
  <c r="CQ1564" i="12" l="1"/>
  <c r="CO1659" i="12"/>
  <c r="CQ1659" i="12" s="1"/>
  <c r="CP1659" i="12"/>
  <c r="CO1297" i="12" l="1"/>
  <c r="CP1297" i="12"/>
  <c r="CQ1297" i="12" l="1"/>
  <c r="CP384" i="12"/>
  <c r="CO384" i="12"/>
  <c r="CQ384" i="12" l="1"/>
  <c r="CP1419" i="12"/>
  <c r="CO1419" i="12"/>
  <c r="CQ1419" i="12" s="1"/>
  <c r="CO1449" i="12" l="1"/>
  <c r="CQ1449" i="12" s="1"/>
  <c r="CP1449" i="12"/>
  <c r="CP173" i="12" l="1"/>
  <c r="CO173" i="12"/>
  <c r="CQ173" i="12" l="1"/>
  <c r="CO1400" i="12"/>
  <c r="CQ1400" i="12" s="1"/>
  <c r="CP1400" i="12"/>
  <c r="CP2161" i="12" l="1"/>
  <c r="CO2161" i="12"/>
  <c r="CQ2161" i="12" s="1"/>
  <c r="CO411" i="12" l="1"/>
  <c r="CQ411" i="12" s="1"/>
  <c r="CP411" i="12"/>
  <c r="CO548" i="12" l="1"/>
  <c r="CQ548" i="12" s="1"/>
  <c r="CP548" i="12"/>
  <c r="CP959" i="12" l="1"/>
  <c r="CO959" i="12"/>
  <c r="CQ959" i="12" s="1"/>
  <c r="CP1232" i="12" l="1"/>
  <c r="CO1232" i="12"/>
  <c r="CQ1232" i="12" s="1"/>
  <c r="CO1259" i="12" l="1"/>
  <c r="CQ1259" i="12" s="1"/>
  <c r="CP1259" i="12"/>
  <c r="CO3435" i="12" l="1"/>
  <c r="CQ3435" i="12" s="1"/>
  <c r="CP3435" i="12"/>
  <c r="CP1466" i="12" l="1"/>
  <c r="CO1466" i="12"/>
  <c r="CQ1466" i="12" l="1"/>
  <c r="CP1094" i="12"/>
  <c r="CO1094" i="12"/>
  <c r="CQ1094" i="12" s="1"/>
  <c r="CP462" i="12" l="1"/>
  <c r="CO462" i="12"/>
  <c r="CQ462" i="12" l="1"/>
  <c r="CP1660" i="12"/>
  <c r="CO1660" i="12"/>
  <c r="CQ1660" i="12" l="1"/>
  <c r="CP3123" i="12"/>
  <c r="CO3123" i="12"/>
  <c r="CQ3123" i="12" l="1"/>
  <c r="CP2700" i="12"/>
  <c r="CO2700" i="12"/>
  <c r="CQ2700" i="12" l="1"/>
  <c r="CO1917" i="12"/>
  <c r="CQ1917" i="12" s="1"/>
  <c r="CP1917" i="12"/>
  <c r="CO1447" i="12" l="1"/>
  <c r="CP1447" i="12"/>
  <c r="CQ1447" i="12" l="1"/>
  <c r="CP2171" i="12"/>
  <c r="CO2171" i="12"/>
  <c r="CQ2171" i="12" l="1"/>
  <c r="CO576" i="12"/>
  <c r="CP576" i="12"/>
  <c r="CQ576" i="12" l="1"/>
  <c r="CO1291" i="12"/>
  <c r="CP1291" i="12"/>
  <c r="CQ1291" i="12" l="1"/>
  <c r="CP1605" i="12"/>
  <c r="CO1605" i="12"/>
  <c r="CQ1605" i="12" s="1"/>
  <c r="CP1442" i="12" l="1"/>
  <c r="CO1442" i="12"/>
  <c r="CQ1442" i="12" l="1"/>
  <c r="CO1265" i="12"/>
  <c r="CP1265" i="12"/>
  <c r="CQ1265" i="12" l="1"/>
  <c r="CO1913" i="12"/>
  <c r="CP1913" i="12"/>
  <c r="CQ1913" i="12" l="1"/>
  <c r="CO2979" i="12"/>
  <c r="CP2979" i="12"/>
  <c r="CQ2979" i="12" l="1"/>
  <c r="CP1566" i="12"/>
  <c r="CO1566" i="12"/>
  <c r="CQ1566" i="12" s="1"/>
  <c r="CO2465" i="12" l="1"/>
  <c r="CQ2465" i="12" s="1"/>
  <c r="CP2465" i="12"/>
  <c r="CO161" i="12" l="1"/>
  <c r="CP161" i="12"/>
  <c r="CQ161" i="12" l="1"/>
  <c r="CP556" i="12"/>
  <c r="CO556" i="12"/>
  <c r="CQ556" i="12" l="1"/>
  <c r="CO1677" i="12"/>
  <c r="CP1677" i="12"/>
  <c r="CQ1677" i="12" l="1"/>
  <c r="CO3202" i="12"/>
  <c r="CP3202" i="12"/>
  <c r="CQ3202" i="12" l="1"/>
  <c r="CO3334" i="12"/>
  <c r="CP3334" i="12"/>
  <c r="CQ3334" i="12" l="1"/>
  <c r="CP2722" i="12"/>
  <c r="CO2722" i="12"/>
  <c r="CQ2722" i="12" s="1"/>
  <c r="CP3390" i="12" l="1"/>
  <c r="CO3390" i="12"/>
  <c r="CQ3390" i="12" s="1"/>
  <c r="CP2970" i="12" l="1"/>
  <c r="CO2970" i="12"/>
  <c r="CQ2970" i="12" s="1"/>
  <c r="CO2484" i="12" l="1"/>
  <c r="CQ2484" i="12" s="1"/>
  <c r="CP2484" i="12"/>
  <c r="CO2804" i="12" l="1"/>
  <c r="CP2804" i="12"/>
  <c r="CQ2804" i="12" l="1"/>
  <c r="CP2119" i="12"/>
  <c r="CO2119" i="12"/>
  <c r="CQ2119" i="12" s="1"/>
  <c r="CO2051" i="12" l="1"/>
  <c r="CP2051" i="12"/>
  <c r="CQ2051" i="12" l="1"/>
  <c r="CO2345" i="12"/>
  <c r="CP2345" i="12"/>
  <c r="CQ2345" i="12" l="1"/>
  <c r="CP2660" i="12"/>
  <c r="CO2660" i="12"/>
  <c r="CQ2660" i="12" l="1"/>
  <c r="CP1816" i="12"/>
  <c r="CO1816" i="12"/>
  <c r="CQ1816" i="12" l="1"/>
  <c r="CO2182" i="12"/>
  <c r="CP2182" i="12"/>
  <c r="CQ2182" i="12" l="1"/>
  <c r="CP2828" i="12"/>
  <c r="CO2828" i="12"/>
  <c r="CQ2828" i="12" l="1"/>
  <c r="CP2513" i="12"/>
  <c r="CO2513" i="12"/>
  <c r="CQ2513" i="12" l="1"/>
  <c r="CO2450" i="12"/>
  <c r="CP2450" i="12"/>
  <c r="CQ2450" i="12" l="1"/>
  <c r="CP1921" i="12"/>
  <c r="CO1921" i="12"/>
  <c r="CQ1921" i="12" l="1"/>
  <c r="CO490" i="12"/>
  <c r="CQ490" i="12" s="1"/>
  <c r="CP490" i="12"/>
  <c r="CO1994" i="12" l="1"/>
  <c r="CP1994" i="12"/>
  <c r="CQ1994" i="12" l="1"/>
  <c r="CP25" i="12"/>
  <c r="CO25" i="12"/>
  <c r="CQ25" i="12" l="1"/>
  <c r="CP321" i="12"/>
  <c r="CO321" i="12"/>
  <c r="CQ321" i="12" l="1"/>
  <c r="CO584" i="12"/>
  <c r="CQ584" i="12" s="1"/>
  <c r="CP584" i="12"/>
  <c r="CP1877" i="12" l="1"/>
  <c r="CO1877" i="12"/>
  <c r="CQ1877" i="12" s="1"/>
  <c r="CP1159" i="12" l="1"/>
  <c r="CO1159" i="12"/>
  <c r="CQ1159" i="12" l="1"/>
  <c r="CO2736" i="12"/>
  <c r="CP2736" i="12"/>
  <c r="CQ2736" i="12" l="1"/>
  <c r="CP1922" i="12"/>
  <c r="CO1922" i="12"/>
  <c r="CQ1922" i="12" l="1"/>
  <c r="CO2102" i="12"/>
  <c r="CQ2102" i="12" s="1"/>
  <c r="CP2102" i="12"/>
  <c r="CP2522" i="12" l="1"/>
  <c r="CO2522" i="12"/>
  <c r="CQ2522" i="12" l="1"/>
  <c r="CP2229" i="12"/>
  <c r="CO2229" i="12"/>
  <c r="CQ2229" i="12" l="1"/>
  <c r="CO1443" i="12"/>
  <c r="CQ1443" i="12" s="1"/>
  <c r="CP1443" i="12"/>
  <c r="CO1389" i="12" l="1"/>
  <c r="CP1389" i="12"/>
  <c r="CQ1389" i="12" l="1"/>
  <c r="CO2281" i="12"/>
  <c r="CP2281" i="12"/>
  <c r="CQ2281" i="12" l="1"/>
  <c r="CP2908" i="12"/>
  <c r="CO2908" i="12"/>
  <c r="CQ2908" i="12" s="1"/>
  <c r="CO1486" i="12" l="1"/>
  <c r="CP1486" i="12"/>
  <c r="CQ1486" i="12" l="1"/>
  <c r="CP1292" i="12"/>
  <c r="CO1292" i="12"/>
  <c r="CQ1292" i="12" s="1"/>
  <c r="CO1884" i="12" l="1"/>
  <c r="CP1884" i="12"/>
  <c r="CQ1884" i="12" l="1"/>
  <c r="CP617" i="12"/>
  <c r="CO617" i="12"/>
  <c r="CQ617" i="12" l="1"/>
  <c r="CP974" i="12"/>
  <c r="CO974" i="12"/>
  <c r="CQ974" i="12" s="1"/>
  <c r="CP3136" i="12" l="1"/>
  <c r="CO3136" i="12"/>
  <c r="CQ3136" i="12" s="1"/>
  <c r="CP2535" i="12" l="1"/>
  <c r="CO2535" i="12"/>
  <c r="CQ2535" i="12" s="1"/>
  <c r="CO726" i="12" l="1"/>
  <c r="CP726" i="12"/>
  <c r="CQ726" i="12" l="1"/>
  <c r="CO424" i="12"/>
  <c r="CP424" i="12"/>
  <c r="CQ424" i="12" l="1"/>
  <c r="CP997" i="12"/>
  <c r="CO997" i="12"/>
  <c r="CQ997" i="12" s="1"/>
  <c r="CP343" i="12" l="1"/>
  <c r="CO343" i="12"/>
  <c r="CQ343" i="12" s="1"/>
  <c r="CP2385" i="12" l="1"/>
  <c r="CO2385" i="12"/>
  <c r="CQ2385" i="12" s="1"/>
  <c r="CP2634" i="12" l="1"/>
  <c r="CO2634" i="12"/>
  <c r="CQ2634" i="12" l="1"/>
  <c r="CO1715" i="12"/>
  <c r="CP1715" i="12"/>
  <c r="CQ1715" i="12" l="1"/>
  <c r="CO2151" i="12"/>
  <c r="CP2151" i="12"/>
  <c r="CQ2151" i="12" l="1"/>
  <c r="CO1022" i="12"/>
  <c r="CP1022" i="12"/>
  <c r="CQ1022" i="12" l="1"/>
  <c r="CO2675" i="12"/>
  <c r="CP2675" i="12"/>
  <c r="CQ2675" i="12" l="1"/>
  <c r="CO1226" i="12"/>
  <c r="CP1226" i="12"/>
  <c r="CQ1226" i="12" l="1"/>
  <c r="CP1956" i="12"/>
  <c r="CO1956" i="12"/>
  <c r="CQ1956" i="12" s="1"/>
  <c r="CO1412" i="12" l="1"/>
  <c r="CP1412" i="12"/>
  <c r="CQ1412" i="12" l="1"/>
  <c r="CO2176" i="12"/>
  <c r="CP2176" i="12"/>
  <c r="CQ2176" i="12" l="1"/>
  <c r="CP3540" i="12"/>
  <c r="CO3540" i="12"/>
  <c r="CQ3540" i="12" s="1"/>
  <c r="CP2202" i="12" l="1"/>
  <c r="CO2202" i="12"/>
  <c r="CQ2202" i="12" l="1"/>
  <c r="CO3409" i="12"/>
  <c r="CP3409" i="12"/>
  <c r="CQ3409" i="12" l="1"/>
  <c r="CP2889" i="12"/>
  <c r="CO2889" i="12"/>
  <c r="CQ2889" i="12" s="1"/>
  <c r="CO3329" i="12" l="1"/>
  <c r="CP3329" i="12"/>
  <c r="CQ3329" i="12" l="1"/>
  <c r="CP3287" i="12"/>
  <c r="CO3287" i="12"/>
  <c r="CQ3287" i="12" s="1"/>
  <c r="CP2536" i="12" l="1"/>
  <c r="CO2536" i="12"/>
  <c r="CQ2536" i="12" l="1"/>
  <c r="CO2330" i="12"/>
  <c r="CP2330" i="12"/>
  <c r="CQ2330" i="12" l="1"/>
  <c r="CO3158" i="12"/>
  <c r="CP3158" i="12"/>
  <c r="CQ3158" i="12" l="1"/>
  <c r="CP3047" i="12"/>
  <c r="CO3047" i="12"/>
  <c r="CQ3047" i="12" s="1"/>
  <c r="CO3165" i="12" l="1"/>
  <c r="CQ3165" i="12" s="1"/>
  <c r="CP3165" i="12"/>
  <c r="CO3514" i="12" l="1"/>
  <c r="CP3514" i="12"/>
  <c r="CQ3514" i="12" l="1"/>
  <c r="CO3167" i="12"/>
  <c r="CP3167" i="12"/>
  <c r="CQ3167" i="12" l="1"/>
  <c r="CP3065" i="12"/>
  <c r="CO3065" i="12"/>
  <c r="CQ3065" i="12" s="1"/>
  <c r="CO2355" i="12" l="1"/>
  <c r="CP2355" i="12"/>
  <c r="CQ2355" i="12" l="1"/>
  <c r="CO2751" i="12"/>
  <c r="CP2751" i="12"/>
  <c r="CQ2751" i="12" l="1"/>
  <c r="CO3354" i="12"/>
  <c r="CP3354" i="12"/>
  <c r="CQ3354" i="12" l="1"/>
  <c r="CP2850" i="12"/>
  <c r="CO2850" i="12"/>
  <c r="CQ2850" i="12" s="1"/>
  <c r="CO3351" i="12" l="1"/>
  <c r="CP3351" i="12"/>
  <c r="CQ3351" i="12" l="1"/>
  <c r="CO2701" i="12"/>
  <c r="CP2701" i="12"/>
  <c r="CQ2701" i="12" l="1"/>
  <c r="CP3104" i="12"/>
  <c r="CO3104" i="12"/>
  <c r="CQ3104" i="12" s="1"/>
  <c r="CP3091" i="12" l="1"/>
  <c r="CO3091" i="12"/>
  <c r="CQ3091" i="12" s="1"/>
  <c r="CO3437" i="12" l="1"/>
  <c r="CP3437" i="12"/>
  <c r="CQ3437" i="12" l="1"/>
  <c r="CP3014" i="12"/>
  <c r="CO3014" i="12"/>
  <c r="CQ3014" i="12" s="1"/>
  <c r="CP2010" i="12" l="1"/>
  <c r="CO2010" i="12"/>
  <c r="CQ2010" i="12" s="1"/>
  <c r="CP1941" i="12" l="1"/>
  <c r="CO1941" i="12"/>
  <c r="CQ1941" i="12" s="1"/>
  <c r="CO917" i="12" l="1"/>
  <c r="CP917" i="12"/>
  <c r="CQ917" i="12" l="1"/>
  <c r="CO2568" i="12"/>
  <c r="CP2568" i="12"/>
  <c r="CQ2568" i="12" l="1"/>
  <c r="CO2459" i="12"/>
  <c r="CP2459" i="12"/>
  <c r="CQ2459" i="12" l="1"/>
  <c r="CP2108" i="12"/>
  <c r="CO2108" i="12"/>
  <c r="CQ2108" i="12" s="1"/>
  <c r="CO1871" i="12" l="1"/>
  <c r="CP1871" i="12"/>
  <c r="CQ1871" i="12" l="1"/>
  <c r="CP2537" i="12"/>
  <c r="CO2537" i="12"/>
  <c r="CQ2537" i="12" l="1"/>
  <c r="CO2526" i="12"/>
  <c r="CP2526" i="12"/>
  <c r="CQ2526" i="12" l="1"/>
  <c r="CP2395" i="12"/>
  <c r="CO2395" i="12"/>
  <c r="CQ2395" i="12" s="1"/>
  <c r="CO2525" i="12" l="1"/>
  <c r="CP2525" i="12"/>
  <c r="CQ2525" i="12" l="1"/>
  <c r="CP2492" i="12"/>
  <c r="CO2492" i="12"/>
  <c r="CQ2492" i="12" s="1"/>
  <c r="CO2871" i="12" l="1"/>
  <c r="CP2871" i="12"/>
  <c r="CQ2871" i="12" l="1"/>
  <c r="CP2311" i="12"/>
  <c r="CO2311" i="12"/>
  <c r="CQ2311" i="12" s="1"/>
  <c r="CO2753" i="12" l="1"/>
  <c r="CP2753" i="12"/>
  <c r="CQ2753" i="12" l="1"/>
  <c r="CO2487" i="12"/>
  <c r="CP2487" i="12"/>
  <c r="CQ2487" i="12" l="1"/>
  <c r="CO2910" i="12"/>
  <c r="CP2910" i="12"/>
  <c r="CQ2910" i="12" l="1"/>
  <c r="CO2846" i="12"/>
  <c r="CP2846" i="12"/>
  <c r="CQ2846" i="12" l="1"/>
  <c r="CO3049" i="12"/>
  <c r="CP3049" i="12"/>
  <c r="CQ3049" i="12" l="1"/>
  <c r="CO2726" i="12"/>
  <c r="CP2726" i="12"/>
  <c r="CQ2726" i="12" l="1"/>
  <c r="CO2503" i="12"/>
  <c r="CP2503" i="12"/>
  <c r="CQ2503" i="12" l="1"/>
  <c r="CP2716" i="12"/>
  <c r="CO2716" i="12"/>
  <c r="CQ2716" i="12" s="1"/>
  <c r="CP2724" i="12" l="1"/>
  <c r="CO2724" i="12"/>
  <c r="CQ2724" i="12" s="1"/>
  <c r="CP3629" i="12" l="1"/>
  <c r="CO3629" i="12"/>
  <c r="CQ3629" i="12" s="1"/>
  <c r="CP2647" i="12" l="1"/>
  <c r="CO2647" i="12"/>
  <c r="CQ2647" i="12" s="1"/>
  <c r="CP2456" i="12" l="1"/>
  <c r="CO2456" i="12"/>
  <c r="CQ2456" i="12" s="1"/>
  <c r="CO2876" i="12" l="1"/>
  <c r="CP2876" i="12"/>
  <c r="CQ2876" i="12" l="1"/>
  <c r="CO3056" i="12"/>
  <c r="CP3056" i="12"/>
  <c r="CQ3056" i="12" l="1"/>
  <c r="CO2886" i="12"/>
  <c r="CP2886" i="12"/>
  <c r="CQ2886" i="12" l="1"/>
  <c r="CP2618" i="12"/>
  <c r="CO2618" i="12"/>
  <c r="CQ2618" i="12" s="1"/>
  <c r="CP2832" i="12" l="1"/>
  <c r="CO2832" i="12"/>
  <c r="CQ2832" i="12" s="1"/>
  <c r="CO2452" i="12" l="1"/>
  <c r="CP2452" i="12"/>
  <c r="CQ2452" i="12" l="1"/>
  <c r="CP2808" i="12"/>
  <c r="CO2808" i="12"/>
  <c r="CQ2808" i="12" s="1"/>
  <c r="CP2784" i="12" l="1"/>
  <c r="CO2784" i="12"/>
  <c r="CQ2784" i="12" s="1"/>
  <c r="CP2558" i="12" l="1"/>
  <c r="CO2558" i="12"/>
  <c r="CQ2558" i="12" l="1"/>
  <c r="CO2340" i="12"/>
  <c r="CP2340" i="12"/>
  <c r="CQ2340" i="12" l="1"/>
  <c r="CP2888" i="12"/>
  <c r="CO2888" i="12"/>
  <c r="CQ2888" i="12" l="1"/>
  <c r="CP2640" i="12"/>
  <c r="CO2640" i="12"/>
  <c r="CQ2640" i="12" l="1"/>
  <c r="CO2534" i="12"/>
  <c r="CP2534" i="12"/>
  <c r="CQ2534" i="12" l="1"/>
  <c r="CO1822" i="12"/>
  <c r="CP1822" i="12"/>
  <c r="CQ1822" i="12" l="1"/>
  <c r="CP1765" i="12"/>
  <c r="CO1765" i="12"/>
  <c r="CQ1765" i="12" l="1"/>
  <c r="CP1775" i="12"/>
  <c r="CO1775" i="12"/>
  <c r="CQ1775" i="12" l="1"/>
  <c r="CO1979" i="12"/>
  <c r="CP1979" i="12"/>
  <c r="CQ1979" i="12" l="1"/>
  <c r="CO2483" i="12"/>
  <c r="CP2483" i="12"/>
  <c r="CQ2483" i="12" l="1"/>
  <c r="CP1859" i="12"/>
  <c r="CO1859" i="12"/>
  <c r="CQ1859" i="12" l="1"/>
  <c r="CP3248" i="12"/>
  <c r="CO3248" i="12"/>
  <c r="CQ3248" i="12" l="1"/>
  <c r="CP3697" i="12"/>
  <c r="CO3697" i="12"/>
  <c r="CQ3697" i="12" l="1"/>
  <c r="CO430" i="12"/>
  <c r="CP430" i="12"/>
  <c r="CQ430" i="12" l="1"/>
  <c r="CO544" i="12"/>
  <c r="CP544" i="12"/>
  <c r="CQ544" i="12" l="1"/>
  <c r="CO2212" i="12"/>
  <c r="CP2212" i="12"/>
  <c r="CQ2212" i="12" l="1"/>
  <c r="CP2956" i="12"/>
  <c r="CO2956" i="12"/>
  <c r="CQ2956" i="12" s="1"/>
  <c r="CP2811" i="12" l="1"/>
  <c r="CO2811" i="12"/>
  <c r="CQ2811" i="12" s="1"/>
  <c r="CO3115" i="12" l="1"/>
  <c r="CP3115" i="12"/>
  <c r="CQ3115" i="12" l="1"/>
  <c r="CO3406" i="12"/>
  <c r="CP3406" i="12"/>
  <c r="CQ3406" i="12" l="1"/>
  <c r="CP1309" i="12"/>
  <c r="CO1309" i="12"/>
  <c r="CQ1309" i="12" s="1"/>
  <c r="CP2870" i="12" l="1"/>
  <c r="CO2870" i="12"/>
  <c r="CQ2870" i="12" s="1"/>
  <c r="CO2747" i="12" l="1"/>
  <c r="CP2747" i="12"/>
  <c r="CQ2747" i="12" l="1"/>
  <c r="CO2872" i="12"/>
  <c r="CP2872" i="12"/>
  <c r="CQ2872" i="12" l="1"/>
  <c r="CO1161" i="12"/>
  <c r="CP1161" i="12"/>
  <c r="CQ1161" i="12" l="1"/>
  <c r="CP3102" i="12"/>
  <c r="CO3102" i="12"/>
  <c r="CQ3102" i="12" l="1"/>
  <c r="CO2865" i="12"/>
  <c r="CP2865" i="12"/>
  <c r="CQ2865" i="12" l="1"/>
  <c r="CP2394" i="12"/>
  <c r="CO2394" i="12"/>
  <c r="CQ2394" i="12" s="1"/>
  <c r="CO2093" i="12" l="1"/>
  <c r="CP2093" i="12"/>
  <c r="CQ2093" i="12" l="1"/>
  <c r="CP2578" i="12"/>
  <c r="CO2578" i="12"/>
  <c r="CQ2578" i="12" l="1"/>
  <c r="CO3161" i="12"/>
  <c r="CP3161" i="12"/>
  <c r="CQ3161" i="12" l="1"/>
  <c r="CP3424" i="12"/>
  <c r="CO3424" i="12"/>
  <c r="CQ3424" i="12" s="1"/>
  <c r="CP2571" i="12" l="1"/>
  <c r="CO2571" i="12"/>
  <c r="CQ2571" i="12" s="1"/>
  <c r="CP3236" i="12" l="1"/>
  <c r="CO3236" i="12"/>
  <c r="CQ3236" i="12" l="1"/>
  <c r="CP3263" i="12"/>
  <c r="CO3263" i="12"/>
  <c r="CQ3263" i="12" s="1"/>
  <c r="CP3247" i="12" l="1"/>
  <c r="CO3247" i="12"/>
  <c r="CQ3247" i="12" l="1"/>
  <c r="CP3307" i="12"/>
  <c r="CO3307" i="12"/>
  <c r="CQ3307" i="12" s="1"/>
  <c r="CO1492" i="12" l="1"/>
  <c r="CP1492" i="12"/>
  <c r="CQ1492" i="12" l="1"/>
  <c r="CP3219" i="12"/>
  <c r="CO3219" i="12"/>
  <c r="CQ3219" i="12" s="1"/>
  <c r="CO1128" i="12" l="1"/>
  <c r="CP1128" i="12"/>
  <c r="CQ1128" i="12" l="1"/>
  <c r="CO1227" i="12"/>
  <c r="CP1227" i="12"/>
  <c r="CQ1227" i="12" l="1"/>
  <c r="CO3138" i="12"/>
  <c r="CP3138" i="12"/>
  <c r="CQ3138" i="12" l="1"/>
  <c r="CO2998" i="12"/>
  <c r="CP2998" i="12"/>
  <c r="CQ2998" i="12" l="1"/>
  <c r="CP2687" i="12"/>
  <c r="CO2687" i="12"/>
  <c r="CQ2687" i="12" s="1"/>
  <c r="CP3341" i="12" l="1"/>
  <c r="CO3341" i="12"/>
  <c r="CQ3341" i="12" s="1"/>
  <c r="CO2081" i="12" l="1"/>
  <c r="CP2081" i="12"/>
  <c r="CQ2081" i="12" l="1"/>
  <c r="CO3048" i="12"/>
  <c r="CP3048" i="12"/>
  <c r="CQ3048" i="12" l="1"/>
  <c r="CP2967" i="12"/>
  <c r="CO2967" i="12"/>
  <c r="CQ2967" i="12" s="1"/>
  <c r="CO2644" i="12" l="1"/>
  <c r="CP2644" i="12"/>
  <c r="CQ2644" i="12" l="1"/>
  <c r="CO2074" i="12"/>
  <c r="CP2074" i="12"/>
  <c r="CQ2074" i="12" l="1"/>
  <c r="CO2920" i="12"/>
  <c r="CP2920" i="12"/>
  <c r="CQ2920" i="12" l="1"/>
  <c r="CP2473" i="12"/>
  <c r="CO2473" i="12"/>
  <c r="CQ2473" i="12" s="1"/>
  <c r="CP2501" i="12" l="1"/>
  <c r="CO2501" i="12"/>
  <c r="CQ2501" i="12" l="1"/>
  <c r="CP3575" i="12"/>
  <c r="CO3575" i="12"/>
  <c r="CQ3575" i="12" s="1"/>
  <c r="CO3234" i="12" l="1"/>
  <c r="CP3234" i="12"/>
  <c r="CQ3234" i="12" l="1"/>
  <c r="CO2695" i="12"/>
  <c r="CP2695" i="12"/>
  <c r="CQ2695" i="12" l="1"/>
  <c r="CO852" i="12"/>
  <c r="CP852" i="12"/>
  <c r="CQ852" i="12" l="1"/>
  <c r="CP1171" i="12"/>
  <c r="CO1171" i="12"/>
  <c r="CQ1171" i="12" s="1"/>
  <c r="CO2297" i="12" l="1"/>
  <c r="CP2297" i="12"/>
  <c r="CQ2297" i="12" l="1"/>
  <c r="CP2936" i="12"/>
  <c r="CO2936" i="12"/>
  <c r="CQ2936" i="12" s="1"/>
  <c r="CO3066" i="12" l="1"/>
  <c r="CP3066" i="12"/>
  <c r="CQ3066" i="12" l="1"/>
  <c r="CO3403" i="12"/>
  <c r="CP3403" i="12"/>
  <c r="CQ3403" i="12" l="1"/>
  <c r="CP2515" i="12"/>
  <c r="CO2515" i="12"/>
  <c r="CQ2515" i="12" l="1"/>
  <c r="CP3380" i="12"/>
  <c r="CO3380" i="12"/>
  <c r="CQ3380" i="12" s="1"/>
  <c r="CP3289" i="12" l="1"/>
  <c r="CO3289" i="12"/>
  <c r="CQ3289" i="12" s="1"/>
  <c r="CO3239" i="12" l="1"/>
  <c r="CP3239" i="12"/>
  <c r="CQ3239" i="12" l="1"/>
  <c r="CO2794" i="12"/>
  <c r="CP2794" i="12"/>
  <c r="CQ2794" i="12" l="1"/>
  <c r="CP3117" i="12"/>
  <c r="CO3117" i="12"/>
  <c r="CQ3117" i="12" s="1"/>
  <c r="CO3713" i="12" l="1"/>
  <c r="CP3713" i="12"/>
  <c r="CQ3713" i="12" l="1"/>
  <c r="CO1514" i="12"/>
  <c r="CP1514" i="12"/>
  <c r="CQ1514" i="12" l="1"/>
  <c r="CP2422" i="12"/>
  <c r="CO2422" i="12"/>
  <c r="CQ2422" i="12" s="1"/>
  <c r="CO1914" i="12" l="1"/>
  <c r="CP1914" i="12"/>
  <c r="CQ1914" i="12" l="1"/>
  <c r="CO1954" i="12"/>
  <c r="CP1954" i="12"/>
  <c r="CQ1954" i="12" l="1"/>
  <c r="CO1986" i="12"/>
  <c r="CP1986" i="12"/>
  <c r="CQ1986" i="12" l="1"/>
  <c r="CO2539" i="12"/>
  <c r="CP2539" i="12"/>
  <c r="CQ2539" i="12" l="1"/>
  <c r="CP2263" i="12"/>
  <c r="CO2263" i="12"/>
  <c r="CQ2263" i="12" s="1"/>
  <c r="CO3076" i="12" l="1"/>
  <c r="CP3076" i="12"/>
  <c r="CQ3076" i="12" l="1"/>
  <c r="CP1446" i="12"/>
  <c r="CO1446" i="12"/>
  <c r="CQ1446" i="12" s="1"/>
  <c r="CO1415" i="12" l="1"/>
  <c r="CP1415" i="12"/>
  <c r="CQ1415" i="12" l="1"/>
  <c r="CP1809" i="12"/>
  <c r="CO1809" i="12"/>
  <c r="CQ1809" i="12" l="1"/>
  <c r="CP487" i="12"/>
  <c r="CO487" i="12"/>
  <c r="CQ487" i="12" l="1"/>
  <c r="CO1978" i="12"/>
  <c r="CP1978" i="12"/>
  <c r="CQ1978" i="12" l="1"/>
  <c r="CP269" i="12"/>
  <c r="CO269" i="12"/>
  <c r="CQ269" i="12" l="1"/>
  <c r="CO2157" i="12"/>
  <c r="CP2157" i="12"/>
  <c r="CQ2157" i="12" l="1"/>
  <c r="CP862" i="12"/>
  <c r="CO862" i="12"/>
  <c r="CQ862" i="12" s="1"/>
  <c r="CO2842" i="12" l="1"/>
  <c r="CP2842" i="12"/>
  <c r="CQ2842" i="12" l="1"/>
  <c r="CO1217" i="12"/>
  <c r="CP1217" i="12"/>
  <c r="CQ1217" i="12" l="1"/>
  <c r="CP2636" i="12"/>
  <c r="CO2636" i="12"/>
  <c r="CQ2636" i="12" s="1"/>
  <c r="CO2643" i="12" l="1"/>
  <c r="CP2643" i="12"/>
  <c r="CQ2643" i="12" l="1"/>
  <c r="CO1695" i="12"/>
  <c r="CP1695" i="12"/>
  <c r="CQ1695" i="12" l="1"/>
  <c r="CO3126" i="12"/>
  <c r="CP3126" i="12"/>
  <c r="CQ3126" i="12" l="1"/>
  <c r="CP3252" i="12"/>
  <c r="CO3252" i="12"/>
  <c r="CQ3252" i="12" s="1"/>
  <c r="CP178" i="12" l="1"/>
  <c r="CO178" i="12"/>
  <c r="CQ178" i="12" s="1"/>
  <c r="CP2471" i="12" l="1"/>
  <c r="CO2471" i="12"/>
  <c r="CQ2471" i="12" s="1"/>
  <c r="CO403" i="12" l="1"/>
  <c r="CP403" i="12"/>
  <c r="CQ403" i="12" l="1"/>
  <c r="CP2802" i="12"/>
  <c r="CO2802" i="12"/>
  <c r="CQ2802" i="12" s="1"/>
  <c r="CP977" i="12" l="1"/>
  <c r="CO977" i="12"/>
  <c r="CQ977" i="12" s="1"/>
  <c r="CO1810" i="12" l="1"/>
  <c r="CP1810" i="12"/>
  <c r="CQ1810" i="12" l="1"/>
  <c r="CO2426" i="12"/>
  <c r="CP2426" i="12"/>
  <c r="CQ2426" i="12" l="1"/>
  <c r="CO3316" i="12"/>
  <c r="CP3316" i="12"/>
  <c r="CQ3316" i="12" l="1"/>
  <c r="CO2579" i="12"/>
  <c r="CP2579" i="12"/>
  <c r="CQ2579" i="12" l="1"/>
  <c r="CO2883" i="12"/>
  <c r="CP2883" i="12"/>
  <c r="CQ2883" i="12" l="1"/>
  <c r="CP1764" i="12"/>
  <c r="CO1764" i="12"/>
  <c r="CQ1764" i="12" s="1"/>
  <c r="CO3458" i="12" l="1"/>
  <c r="CP3458" i="12"/>
  <c r="CQ3458" i="12" l="1"/>
  <c r="CP3037" i="12"/>
  <c r="CO3037" i="12"/>
  <c r="CQ3037" i="12" s="1"/>
  <c r="CO2230" i="12" l="1"/>
  <c r="CP2230" i="12"/>
  <c r="CQ2230" i="12" l="1"/>
  <c r="CO3322" i="12"/>
  <c r="CP3322" i="12"/>
  <c r="CQ3322" i="12" l="1"/>
  <c r="CP3116" i="12"/>
  <c r="CO3116" i="12"/>
  <c r="CQ3116" i="12" l="1"/>
  <c r="CP3053" i="12"/>
  <c r="CO3053" i="12"/>
  <c r="CQ3053" i="12" s="1"/>
  <c r="CO2278" i="12" l="1"/>
  <c r="CP2278" i="12"/>
  <c r="CQ2278" i="12" l="1"/>
  <c r="CO2058" i="12"/>
  <c r="CP2058" i="12"/>
  <c r="CQ2058" i="12" l="1"/>
  <c r="CP2402" i="12"/>
  <c r="CO2402" i="12"/>
  <c r="CQ2402" i="12" s="1"/>
  <c r="CO1885" i="12" l="1"/>
  <c r="CP1885" i="12"/>
  <c r="CQ1885" i="12" l="1"/>
  <c r="CP2088" i="12"/>
  <c r="CO2088" i="12"/>
  <c r="CQ2088" i="12" s="1"/>
  <c r="CP3370" i="12" l="1"/>
  <c r="CO3370" i="12"/>
  <c r="CQ3370" i="12" s="1"/>
  <c r="CP3377" i="12" l="1"/>
  <c r="CO3377" i="12"/>
  <c r="CQ3377" i="12" s="1"/>
  <c r="CP1950" i="12" l="1"/>
  <c r="CO1950" i="12"/>
  <c r="CQ1950" i="12" s="1"/>
  <c r="CO2933" i="12" l="1"/>
  <c r="CP2933" i="12"/>
  <c r="CQ2933" i="12" l="1"/>
  <c r="CP1441" i="12"/>
  <c r="CO1441" i="12"/>
  <c r="CQ1441" i="12" s="1"/>
  <c r="CO686" i="12" l="1"/>
  <c r="CP686" i="12"/>
  <c r="CQ686" i="12" l="1"/>
  <c r="CO84" i="12"/>
  <c r="CP84" i="12"/>
  <c r="CQ84" i="12" l="1"/>
  <c r="CO1951" i="12"/>
  <c r="CP1951" i="12"/>
  <c r="CQ1951" i="12" l="1"/>
  <c r="CO1153" i="12"/>
  <c r="CP1153" i="12"/>
  <c r="CQ1153" i="12" l="1"/>
  <c r="CP1425" i="12"/>
  <c r="CO1425" i="12"/>
  <c r="CQ1425" i="12" l="1"/>
  <c r="CO1769" i="12"/>
  <c r="CP1769" i="12"/>
  <c r="CQ1769" i="12" l="1"/>
  <c r="CP2646" i="12"/>
  <c r="CO2646" i="12"/>
  <c r="CQ2646" i="12" s="1"/>
  <c r="CO2633" i="12" l="1"/>
  <c r="CP2633" i="12"/>
  <c r="CQ2633" i="12" l="1"/>
  <c r="CP33" i="12"/>
  <c r="CO33" i="12"/>
  <c r="CQ33" i="12" l="1"/>
  <c r="CP3694" i="12"/>
  <c r="CO3694" i="12"/>
  <c r="CQ3694" i="12" s="1"/>
  <c r="CO2994" i="12" l="1"/>
  <c r="CP2994" i="12"/>
  <c r="CQ2994" i="12" l="1"/>
  <c r="CP3031" i="12"/>
  <c r="CO3031" i="12"/>
  <c r="CQ3031" i="12" s="1"/>
  <c r="CP3144" i="12" l="1"/>
  <c r="CO3144" i="12"/>
  <c r="CQ3144" i="12" s="1"/>
  <c r="CO2142" i="12" l="1"/>
  <c r="CP2142" i="12"/>
  <c r="CQ2142" i="12" l="1"/>
  <c r="CP2302" i="12"/>
  <c r="CO2302" i="12"/>
  <c r="CQ2302" i="12" s="1"/>
  <c r="CP95" i="12" l="1"/>
  <c r="CO95" i="12"/>
  <c r="CQ95" i="12" s="1"/>
  <c r="CP2373" i="12" l="1"/>
  <c r="CO2373" i="12"/>
  <c r="CQ2373" i="12" s="1"/>
  <c r="CO3151" i="12" l="1"/>
  <c r="CP3151" i="12"/>
  <c r="CQ3151" i="12" l="1"/>
  <c r="CO1112" i="12"/>
  <c r="CP1112" i="12"/>
  <c r="CQ1112" i="12" l="1"/>
  <c r="CO2264" i="12"/>
  <c r="CP2264" i="12"/>
  <c r="CQ2264" i="12" l="1"/>
  <c r="CP3656" i="12"/>
  <c r="CO3656" i="12"/>
  <c r="CQ3656" i="12" s="1"/>
  <c r="CP9" i="12" l="1"/>
  <c r="CO9" i="12"/>
  <c r="CQ9" i="12" s="1"/>
  <c r="CO3686" i="12" l="1"/>
  <c r="CP3686" i="12"/>
  <c r="CQ3686" i="12" l="1"/>
  <c r="CP47" i="12"/>
  <c r="CO47" i="12"/>
  <c r="CQ47" i="12" l="1"/>
  <c r="CP1735" i="12"/>
  <c r="CO1735" i="12"/>
  <c r="CQ1735" i="12" l="1"/>
  <c r="CP3396" i="12"/>
  <c r="CO3396" i="12"/>
  <c r="CQ3396" i="12" s="1"/>
  <c r="CO223" i="12" l="1"/>
  <c r="CP223" i="12"/>
  <c r="CQ223" i="12" l="1"/>
  <c r="CP3609" i="12"/>
  <c r="CO3609" i="12"/>
  <c r="CQ3609" i="12" s="1"/>
  <c r="CO1310" i="12" l="1"/>
  <c r="CP1310" i="12"/>
  <c r="CQ1310" i="12" l="1"/>
  <c r="CP1047" i="12"/>
  <c r="CO1047" i="12"/>
  <c r="CQ1047" i="12" s="1"/>
  <c r="CP564" i="12" l="1"/>
  <c r="CO564" i="12"/>
  <c r="CQ564" i="12" s="1"/>
  <c r="CO840" i="12" l="1"/>
  <c r="CP840" i="12"/>
  <c r="CQ840" i="12" l="1"/>
  <c r="CP331" i="12"/>
  <c r="CO331" i="12"/>
  <c r="CQ331" i="12" s="1"/>
  <c r="CP912" i="12" l="1"/>
  <c r="CO912" i="12"/>
  <c r="CQ912" i="12" s="1"/>
  <c r="CO1024" i="12" l="1"/>
  <c r="CP1024" i="12"/>
  <c r="CQ1024" i="12" l="1"/>
  <c r="CO366" i="12"/>
  <c r="CP366" i="12"/>
  <c r="CQ366" i="12" l="1"/>
  <c r="CP1975" i="12"/>
  <c r="CO1975" i="12"/>
  <c r="CQ1975" i="12" s="1"/>
  <c r="CO625" i="12" l="1"/>
  <c r="CP625" i="12"/>
  <c r="CQ625" i="12" l="1"/>
  <c r="CO1932" i="12"/>
  <c r="CP1932" i="12"/>
  <c r="CQ1932" i="12" l="1"/>
  <c r="CO2415" i="12"/>
  <c r="CP2415" i="12"/>
  <c r="CQ2415" i="12" l="1"/>
  <c r="CP979" i="12"/>
  <c r="CO979" i="12"/>
  <c r="CQ979" i="12" s="1"/>
  <c r="CP780" i="12" l="1"/>
  <c r="CO780" i="12"/>
  <c r="CQ780" i="12" s="1"/>
  <c r="CP2447" i="12" l="1"/>
  <c r="CO2447" i="12"/>
  <c r="CQ2447" i="12" s="1"/>
  <c r="CP26" i="12" l="1"/>
  <c r="CO26" i="12"/>
  <c r="CQ26" i="12" s="1"/>
  <c r="CP2225" i="12" l="1"/>
  <c r="CO2225" i="12"/>
  <c r="CQ2225" i="12" s="1"/>
  <c r="CP2554" i="12" l="1"/>
  <c r="CO2554" i="12"/>
  <c r="CQ2554" i="12" s="1"/>
  <c r="CO1730" i="12" l="1"/>
  <c r="CP1730" i="12"/>
  <c r="CQ1730" i="12" l="1"/>
  <c r="CP2200" i="12"/>
  <c r="CO2200" i="12"/>
  <c r="CQ2200" i="12" s="1"/>
  <c r="CP3142" i="12" l="1"/>
  <c r="CO3142" i="12"/>
  <c r="CQ3142" i="12" s="1"/>
  <c r="CO760" i="12" l="1"/>
  <c r="CP760" i="12"/>
  <c r="CQ760" i="12" l="1"/>
  <c r="CP3431" i="12"/>
  <c r="CO3431" i="12"/>
  <c r="CQ3431" i="12" s="1"/>
  <c r="CO1274" i="12" l="1"/>
  <c r="CP1274" i="12"/>
  <c r="CQ1274" i="12" l="1"/>
  <c r="CP1271" i="12"/>
  <c r="CO1271" i="12"/>
  <c r="CQ1271" i="12" s="1"/>
  <c r="CP1640" i="12" l="1"/>
  <c r="CO1640" i="12"/>
  <c r="CQ1640" i="12" s="1"/>
  <c r="CO888" i="12" l="1"/>
  <c r="CP888" i="12"/>
  <c r="CQ888" i="12" l="1"/>
  <c r="CP1757" i="12"/>
  <c r="CO1757" i="12"/>
  <c r="CQ1757" i="12" s="1"/>
  <c r="CP1510" i="12" l="1"/>
  <c r="CO1510" i="12"/>
  <c r="CQ1510" i="12" s="1"/>
  <c r="CP1608" i="12" l="1"/>
  <c r="CO1608" i="12"/>
  <c r="CQ1608" i="12" s="1"/>
  <c r="CO2337" i="12" l="1"/>
  <c r="CP2337" i="12"/>
  <c r="CQ2337" i="12" l="1"/>
  <c r="CP667" i="12"/>
  <c r="CO667" i="12"/>
  <c r="CQ667" i="12" s="1"/>
  <c r="CP1010" i="12" l="1"/>
  <c r="CO1010" i="12"/>
  <c r="CQ1010" i="12" s="1"/>
  <c r="CO2774" i="12" l="1"/>
  <c r="CP2774" i="12"/>
  <c r="CQ2774" i="12" l="1"/>
  <c r="CP303" i="12"/>
  <c r="CO303" i="12"/>
  <c r="CQ303" i="12" l="1"/>
  <c r="CP1854" i="12"/>
  <c r="CO1854" i="12"/>
  <c r="CQ1854" i="12" s="1"/>
  <c r="CO1093" i="12" l="1"/>
  <c r="CP1093" i="12"/>
  <c r="CQ1093" i="12" l="1"/>
  <c r="CO1909" i="12"/>
  <c r="CP1909" i="12"/>
  <c r="CQ1909" i="12" l="1"/>
  <c r="CO2887" i="12"/>
  <c r="CP2887" i="12"/>
  <c r="CQ2887" i="12" l="1"/>
  <c r="CO1624" i="12"/>
  <c r="CP1624" i="12"/>
  <c r="CQ1624" i="12" l="1"/>
  <c r="CP925" i="12"/>
  <c r="CO925" i="12"/>
  <c r="CQ925" i="12" l="1"/>
  <c r="CO601" i="12"/>
  <c r="CP601" i="12"/>
  <c r="CQ601" i="12" l="1"/>
  <c r="CP2262" i="12"/>
  <c r="CO2262" i="12"/>
  <c r="CQ2262" i="12" s="1"/>
  <c r="CO795" i="12" l="1"/>
  <c r="CP795" i="12"/>
  <c r="CQ795" i="12" l="1"/>
  <c r="CP2939" i="12"/>
  <c r="CO2939" i="12"/>
  <c r="CQ2939" i="12" s="1"/>
  <c r="CO2000" i="12" l="1"/>
  <c r="CP2000" i="12"/>
  <c r="CQ2000" i="12" l="1"/>
  <c r="CP2143" i="12"/>
  <c r="CO2143" i="12"/>
  <c r="CQ2143" i="12" s="1"/>
  <c r="CO2399" i="12" l="1"/>
  <c r="CP2399" i="12"/>
  <c r="CQ2399" i="12" l="1"/>
  <c r="CP2971" i="12"/>
  <c r="CO2971" i="12"/>
  <c r="CQ2971" i="12" s="1"/>
  <c r="CO832" i="12" l="1"/>
  <c r="CP832" i="12"/>
  <c r="CQ832" i="12" l="1"/>
  <c r="CO3272" i="12"/>
  <c r="CP3272" i="12"/>
  <c r="CQ3272" i="12" l="1"/>
  <c r="CO1167" i="12"/>
  <c r="CP1167" i="12"/>
  <c r="CQ1167" i="12" l="1"/>
  <c r="CO1483" i="12"/>
  <c r="CP1483" i="12"/>
  <c r="CQ1483" i="12" l="1"/>
  <c r="CP676" i="12"/>
  <c r="CO676" i="12"/>
  <c r="CQ676" i="12" s="1"/>
  <c r="CP722" i="12" l="1"/>
  <c r="CO722" i="12"/>
  <c r="CQ722" i="12" l="1"/>
  <c r="CP3059" i="12"/>
  <c r="CO3059" i="12"/>
  <c r="CQ3059" i="12" s="1"/>
  <c r="CP1855" i="12" l="1"/>
  <c r="CO1855" i="12"/>
  <c r="CQ1855" i="12" s="1"/>
  <c r="CP3557" i="12" l="1"/>
  <c r="CO3557" i="12"/>
  <c r="CQ3557" i="12" s="1"/>
  <c r="CP3182" i="12" l="1"/>
  <c r="CO3182" i="12"/>
  <c r="CQ3182" i="12" s="1"/>
  <c r="CP3359" i="12" l="1"/>
  <c r="CO3359" i="12"/>
  <c r="CQ3359" i="12" s="1"/>
  <c r="CP2548" i="12" l="1"/>
  <c r="CO2548" i="12"/>
  <c r="CQ2548" i="12" s="1"/>
  <c r="CP2913" i="12" l="1"/>
  <c r="CO2913" i="12"/>
  <c r="CQ2913" i="12" s="1"/>
  <c r="CO3707" i="12" l="1"/>
  <c r="CP3707" i="12"/>
  <c r="CQ3707" i="12" l="1"/>
  <c r="CP1739" i="12"/>
  <c r="CO1739" i="12"/>
  <c r="CQ1739" i="12" s="1"/>
  <c r="CO114" i="12" l="1"/>
  <c r="CP114" i="12"/>
  <c r="CQ114" i="12" l="1"/>
  <c r="CP3187" i="12"/>
  <c r="CO3187" i="12"/>
  <c r="CQ3187" i="12" s="1"/>
  <c r="CO3626" i="12" l="1"/>
  <c r="CP3626" i="12"/>
  <c r="CQ3626" i="12" l="1"/>
  <c r="CP2879" i="12"/>
  <c r="CO2879" i="12"/>
  <c r="CQ2879" i="12" s="1"/>
  <c r="CP3367" i="12" l="1"/>
  <c r="CO3367" i="12"/>
  <c r="CQ3367" i="12" s="1"/>
  <c r="CP2777" i="12" l="1"/>
  <c r="CO2777" i="12"/>
  <c r="CQ2777" i="12" s="1"/>
  <c r="CO3298" i="12" l="1"/>
  <c r="CP3298" i="12"/>
  <c r="CQ3298" i="12" l="1"/>
  <c r="CO3440" i="12"/>
  <c r="CP3440" i="12"/>
  <c r="CQ3440" i="12" l="1"/>
  <c r="CP3095" i="12"/>
  <c r="CO3095" i="12"/>
  <c r="CQ3095" i="12" s="1"/>
  <c r="CO642" i="12" l="1"/>
  <c r="CP642" i="12"/>
  <c r="CQ642" i="12" l="1"/>
  <c r="CP372" i="12"/>
  <c r="CO372" i="12"/>
  <c r="CQ372" i="12" l="1"/>
  <c r="CO536" i="12"/>
  <c r="CP536" i="12"/>
  <c r="CQ536" i="12" l="1"/>
  <c r="CP896" i="12"/>
  <c r="CO896" i="12"/>
  <c r="CQ896" i="12" l="1"/>
  <c r="CO317" i="12"/>
  <c r="CP317" i="12"/>
  <c r="CQ317" i="12" l="1"/>
  <c r="CO102" i="12"/>
  <c r="CP102" i="12"/>
  <c r="CQ102" i="12" l="1"/>
  <c r="CO692" i="12"/>
  <c r="CP692" i="12"/>
  <c r="CQ692" i="12" l="1"/>
  <c r="CO1800" i="12"/>
  <c r="CP1800" i="12"/>
  <c r="CQ1800" i="12" l="1"/>
  <c r="CO1880" i="12"/>
  <c r="CP1880" i="12"/>
  <c r="CQ1880" i="12" l="1"/>
  <c r="CO1262" i="12"/>
  <c r="CP1262" i="12"/>
  <c r="CQ1262" i="12" l="1"/>
  <c r="CO1717" i="12"/>
  <c r="CP1717" i="12"/>
  <c r="CQ1717" i="12" l="1"/>
  <c r="CP3072" i="12"/>
  <c r="CO3072" i="12"/>
  <c r="CQ3072" i="12" s="1"/>
  <c r="CO2251" i="12" l="1"/>
  <c r="CP2251" i="12"/>
  <c r="CQ2251" i="12" l="1"/>
  <c r="CO1675" i="12"/>
  <c r="CP1675" i="12"/>
  <c r="CQ1675" i="12" l="1"/>
  <c r="CP1688" i="12"/>
  <c r="CO1688" i="12"/>
  <c r="CQ1688" i="12" s="1"/>
  <c r="CP909" i="12" l="1"/>
  <c r="CO909" i="12"/>
  <c r="CQ909" i="12" s="1"/>
  <c r="CO70" i="12" l="1"/>
  <c r="CP70" i="12"/>
  <c r="CQ70" i="12" l="1"/>
  <c r="CP2067" i="12"/>
  <c r="CO2067" i="12"/>
  <c r="CQ2067" i="12" s="1"/>
  <c r="CP243" i="12" l="1"/>
  <c r="CO243" i="12"/>
  <c r="CQ243" i="12" s="1"/>
  <c r="CP1077" i="12" l="1"/>
  <c r="CO1077" i="12"/>
  <c r="CQ1077" i="12" s="1"/>
  <c r="CO159" i="12" l="1"/>
  <c r="CP159" i="12"/>
  <c r="CQ159" i="12" l="1"/>
  <c r="CO292" i="12"/>
  <c r="CP292" i="12"/>
  <c r="CQ292" i="12" l="1"/>
  <c r="CO1496" i="12"/>
  <c r="CP1496" i="12"/>
  <c r="CQ1496" i="12" l="1"/>
  <c r="CP1082" i="12"/>
  <c r="CO1082" i="12"/>
  <c r="CQ1082" i="12" s="1"/>
  <c r="CO184" i="12" l="1"/>
  <c r="CP184" i="12"/>
  <c r="CQ184" i="12" l="1"/>
  <c r="CO913" i="12"/>
  <c r="CP913" i="12"/>
  <c r="CQ913" i="12" l="1"/>
  <c r="CO1938" i="12"/>
  <c r="CP1938" i="12"/>
  <c r="CQ1938" i="12" l="1"/>
  <c r="CP2807" i="12"/>
  <c r="CO2807" i="12"/>
  <c r="CQ2807" i="12" s="1"/>
  <c r="CO1588" i="12" l="1"/>
  <c r="CP1588" i="12"/>
  <c r="CQ1588" i="12" l="1"/>
  <c r="CO1819" i="12"/>
  <c r="CP1819" i="12"/>
  <c r="CQ1819" i="12" l="1"/>
  <c r="CO2760" i="12"/>
  <c r="CP2760" i="12"/>
  <c r="CQ2760" i="12" l="1"/>
  <c r="CP3292" i="12"/>
  <c r="CO3292" i="12"/>
  <c r="CQ3292" i="12" s="1"/>
  <c r="CO2973" i="12" l="1"/>
  <c r="CP2973" i="12"/>
  <c r="CQ2973" i="12" l="1"/>
  <c r="CP3317" i="12"/>
  <c r="CO3317" i="12"/>
  <c r="CQ3317" i="12" s="1"/>
  <c r="CO1156" i="12" l="1"/>
  <c r="CP1156" i="12"/>
  <c r="CQ1156" i="12" l="1"/>
  <c r="CP2904" i="12"/>
  <c r="CO2904" i="12"/>
  <c r="CQ2904" i="12" s="1"/>
  <c r="CO2353" i="12" l="1"/>
  <c r="CP2353" i="12"/>
  <c r="CQ2353" i="12" l="1"/>
  <c r="CO1706" i="12"/>
  <c r="CP1706" i="12"/>
  <c r="CQ1706" i="12" l="1"/>
  <c r="CP3080" i="12"/>
  <c r="CO3080" i="12"/>
  <c r="CQ3080" i="12" s="1"/>
  <c r="CP2600" i="12" l="1"/>
  <c r="CO2600" i="12"/>
  <c r="CQ2600" i="12" s="1"/>
  <c r="CO2540" i="12" l="1"/>
  <c r="CP2540" i="12"/>
  <c r="CQ2540" i="12" l="1"/>
  <c r="CO1957" i="12"/>
  <c r="CP1957" i="12"/>
  <c r="CQ1957" i="12" l="1"/>
  <c r="CO607" i="12"/>
  <c r="CP607" i="12"/>
  <c r="CQ607" i="12" l="1"/>
  <c r="CO207" i="12"/>
  <c r="CP207" i="12"/>
  <c r="CQ207" i="12" l="1"/>
  <c r="CO580" i="12"/>
  <c r="CP580" i="12"/>
  <c r="CQ580" i="12" l="1"/>
  <c r="CO170" i="12"/>
  <c r="CP170" i="12"/>
  <c r="CQ170" i="12" l="1"/>
  <c r="CP245" i="12"/>
  <c r="CO245" i="12"/>
  <c r="CQ245" i="12" l="1"/>
  <c r="CP439" i="12"/>
  <c r="CO439" i="12"/>
  <c r="CQ439" i="12" s="1"/>
  <c r="CP387" i="12" l="1"/>
  <c r="CO387" i="12"/>
  <c r="CQ387" i="12" s="1"/>
  <c r="CP152" i="12" l="1"/>
  <c r="CO152" i="12"/>
  <c r="CQ152" i="12" s="1"/>
  <c r="CP2797" i="12" l="1"/>
  <c r="CO2797" i="12"/>
  <c r="CQ2797" i="12" s="1"/>
  <c r="CP699" i="12" l="1"/>
  <c r="CO699" i="12"/>
  <c r="CQ699" i="12" s="1"/>
  <c r="CP2800" i="12" l="1"/>
  <c r="CO2800" i="12"/>
  <c r="CQ2800" i="12" s="1"/>
  <c r="CP1137" i="12" l="1"/>
  <c r="CO1137" i="12"/>
  <c r="CQ1137" i="12" s="1"/>
  <c r="CO3701" i="12" l="1"/>
  <c r="CP3701" i="12"/>
  <c r="CQ3701" i="12" l="1"/>
  <c r="CO1577" i="12"/>
  <c r="CP1577" i="12"/>
  <c r="CQ1577" i="12" l="1"/>
  <c r="CP98" i="12"/>
  <c r="CO98" i="12"/>
  <c r="CQ98" i="12" l="1"/>
  <c r="CO2953" i="12"/>
  <c r="CP2953" i="12"/>
  <c r="CQ2953" i="12" l="1"/>
  <c r="CP2132" i="12"/>
  <c r="CO2132" i="12"/>
  <c r="CQ2132" i="12" s="1"/>
  <c r="CP1394" i="12" l="1"/>
  <c r="CO1394" i="12"/>
  <c r="CQ1394" i="12" s="1"/>
  <c r="CP182" i="12" l="1"/>
  <c r="CO182" i="12"/>
  <c r="CQ182" i="12" s="1"/>
  <c r="CO558" i="12" l="1"/>
  <c r="CP558" i="12"/>
  <c r="CQ558" i="12" l="1"/>
  <c r="CP1106" i="12"/>
  <c r="CO1106" i="12"/>
  <c r="CQ1106" i="12" s="1"/>
  <c r="CP3432" i="12" l="1"/>
  <c r="CO3432" i="12"/>
  <c r="CQ3432" i="12" s="1"/>
  <c r="CP2348" i="12" l="1"/>
  <c r="CO2348" i="12"/>
  <c r="CQ2348" i="12" l="1"/>
  <c r="CP1736" i="12"/>
  <c r="CO1736" i="12"/>
  <c r="CQ1736" i="12" s="1"/>
  <c r="CO1652" i="12" l="1"/>
  <c r="CP1652" i="12"/>
  <c r="CQ1652" i="12" l="1"/>
  <c r="CP1787" i="12"/>
  <c r="CO1787" i="12"/>
  <c r="CQ1787" i="12" s="1"/>
  <c r="CP2662" i="12" l="1"/>
  <c r="CO2662" i="12"/>
  <c r="CQ2662" i="12" s="1"/>
  <c r="CP1463" i="12" l="1"/>
  <c r="CO1463" i="12"/>
  <c r="CQ1463" i="12" s="1"/>
  <c r="CO1663" i="12" l="1"/>
  <c r="CP1663" i="12"/>
  <c r="CQ1663" i="12" l="1"/>
  <c r="CP2383" i="12"/>
  <c r="CO2383" i="12"/>
  <c r="CQ2383" i="12" s="1"/>
  <c r="CP2932" i="12" l="1"/>
  <c r="CO2932" i="12"/>
  <c r="CQ2932" i="12" s="1"/>
  <c r="CP2733" i="12" l="1"/>
  <c r="CO2733" i="12"/>
  <c r="CQ2733" i="12" s="1"/>
  <c r="CP2862" i="12" l="1"/>
  <c r="CO2862" i="12"/>
  <c r="CQ2862" i="12" l="1"/>
  <c r="CP2529" i="12"/>
  <c r="CO2529" i="12"/>
  <c r="CQ2529" i="12" s="1"/>
  <c r="CO2957" i="12" l="1"/>
  <c r="CP2957" i="12"/>
  <c r="CQ2957" i="12" l="1"/>
  <c r="CO1749" i="12"/>
  <c r="CP1749" i="12"/>
  <c r="CQ1749" i="12" l="1"/>
  <c r="CO1263" i="12"/>
  <c r="CP1263" i="12"/>
  <c r="CQ1263" i="12" l="1"/>
  <c r="CP2449" i="12"/>
  <c r="CO2449" i="12"/>
  <c r="CQ2449" i="12" s="1"/>
  <c r="CO1637" i="12" l="1"/>
  <c r="CP1637" i="12"/>
  <c r="CQ1637" i="12" l="1"/>
  <c r="CO2112" i="12"/>
  <c r="CP2112" i="12"/>
  <c r="CQ2112" i="12" l="1"/>
  <c r="CP1864" i="12"/>
  <c r="CO1864" i="12"/>
  <c r="CQ1864" i="12" s="1"/>
  <c r="CP3595" i="12" l="1"/>
  <c r="CO3595" i="12"/>
  <c r="CQ3595" i="12" s="1"/>
  <c r="CP3689" i="12" l="1"/>
  <c r="CO3689" i="12"/>
  <c r="CQ3689" i="12" s="1"/>
  <c r="CP2822" i="12" l="1"/>
  <c r="CO2822" i="12"/>
  <c r="CQ2822" i="12" s="1"/>
  <c r="CO2124" i="12" l="1"/>
  <c r="CP2124" i="12"/>
  <c r="CQ2124" i="12" l="1"/>
  <c r="CP1774" i="12"/>
  <c r="CO1774" i="12"/>
  <c r="CQ1774" i="12" s="1"/>
  <c r="CP2321" i="12" l="1"/>
  <c r="CO2321" i="12"/>
  <c r="CQ2321" i="12" s="1"/>
  <c r="CP1744" i="12" l="1"/>
  <c r="CO1744" i="12"/>
  <c r="CQ1744" i="12" l="1"/>
  <c r="CP3294" i="12"/>
  <c r="CO3294" i="12"/>
  <c r="CQ3294" i="12" s="1"/>
  <c r="CO3179" i="12" l="1"/>
  <c r="CP3179" i="12"/>
  <c r="CQ3179" i="12" l="1"/>
  <c r="CO3522" i="12"/>
  <c r="CP3522" i="12"/>
  <c r="CQ3522" i="12" l="1"/>
  <c r="CO3516" i="12"/>
  <c r="CP3516" i="12"/>
  <c r="CQ3516" i="12" l="1"/>
  <c r="CO3551" i="12"/>
  <c r="CP3551" i="12"/>
  <c r="CQ3551" i="12" l="1"/>
  <c r="CP1426" i="12"/>
  <c r="CO1426" i="12"/>
  <c r="CQ1426" i="12" s="1"/>
  <c r="CO489" i="12" l="1"/>
  <c r="CP489" i="12"/>
  <c r="CQ489" i="12" l="1"/>
  <c r="CO1281" i="12"/>
  <c r="CP1281" i="12"/>
  <c r="CQ1281" i="12" l="1"/>
  <c r="CO969" i="12"/>
  <c r="CP969" i="12"/>
  <c r="CQ969" i="12" l="1"/>
  <c r="CP2454" i="12"/>
  <c r="CO2454" i="12"/>
  <c r="CQ2454" i="12" s="1"/>
  <c r="CP2069" i="12" l="1"/>
  <c r="CO2069" i="12"/>
  <c r="CQ2069" i="12" s="1"/>
  <c r="CO1687" i="12" l="1"/>
  <c r="CP1687" i="12"/>
  <c r="CQ1687" i="12" l="1"/>
  <c r="CO2849" i="12"/>
  <c r="CP2849" i="12"/>
  <c r="CQ2849" i="12" l="1"/>
  <c r="CO1808" i="12"/>
  <c r="CP1808" i="12"/>
  <c r="CQ1808" i="12" l="1"/>
  <c r="CP1933" i="12"/>
  <c r="CO1933" i="12"/>
  <c r="CQ1933" i="12" s="1"/>
  <c r="CP3388" i="12" l="1"/>
  <c r="CO3388" i="12"/>
  <c r="CQ3388" i="12" s="1"/>
  <c r="CO2414" i="12" l="1"/>
  <c r="CP2414" i="12"/>
  <c r="CQ2414" i="12" l="1"/>
  <c r="CP3543" i="12"/>
  <c r="CO3543" i="12"/>
  <c r="CQ3543" i="12" s="1"/>
  <c r="CO3579" i="12" l="1"/>
  <c r="CP3579" i="12"/>
  <c r="CQ3579" i="12" l="1"/>
  <c r="CO3479" i="12"/>
  <c r="CP3479" i="12"/>
  <c r="CQ3479" i="12" l="1"/>
  <c r="CP3606" i="12"/>
  <c r="CO3606" i="12"/>
  <c r="CQ3606" i="12" l="1"/>
  <c r="CP768" i="12"/>
  <c r="CO768" i="12"/>
  <c r="CQ768" i="12" s="1"/>
  <c r="CP3633" i="12" l="1"/>
  <c r="CO3633" i="12"/>
  <c r="CQ3633" i="12" s="1"/>
  <c r="CO2875" i="12" l="1"/>
  <c r="CP2875" i="12"/>
  <c r="CQ2875" i="12" l="1"/>
  <c r="CO3481" i="12"/>
  <c r="CP3481" i="12"/>
  <c r="CQ3481" i="12" l="1"/>
  <c r="CO1636" i="12"/>
  <c r="CP1636" i="12"/>
  <c r="CQ1636" i="12" l="1"/>
  <c r="CO1699" i="12"/>
  <c r="CP1699" i="12"/>
  <c r="CQ1699" i="12" l="1"/>
  <c r="CO1376" i="12"/>
  <c r="CP1376" i="12"/>
  <c r="CQ1376" i="12" l="1"/>
  <c r="CO2899" i="12"/>
  <c r="CP2899" i="12"/>
  <c r="CQ2899" i="12" l="1"/>
  <c r="CO572" i="12"/>
  <c r="CP572" i="12"/>
  <c r="CQ572" i="12" l="1"/>
  <c r="CP843" i="12"/>
  <c r="CO843" i="12"/>
  <c r="CQ843" i="12" s="1"/>
  <c r="CP64" i="12" l="1"/>
  <c r="CO64" i="12"/>
  <c r="CQ64" i="12" s="1"/>
  <c r="CO417" i="12" l="1"/>
  <c r="CP417" i="12"/>
  <c r="CQ417" i="12" l="1"/>
  <c r="CP1179" i="12"/>
  <c r="CO1179" i="12"/>
  <c r="CQ1179" i="12" s="1"/>
  <c r="CO3281" i="12" l="1"/>
  <c r="CP3281" i="12"/>
  <c r="CQ3281" i="12" l="1"/>
  <c r="CP3342" i="12"/>
  <c r="CO3342" i="12"/>
  <c r="CQ3342" i="12" s="1"/>
  <c r="CO2819" i="12" l="1"/>
  <c r="CP2819" i="12"/>
  <c r="CQ2819" i="12" l="1"/>
  <c r="CP865" i="12"/>
  <c r="CO865" i="12"/>
  <c r="CQ865" i="12" s="1"/>
  <c r="CO2386" i="12" l="1"/>
  <c r="CP2386" i="12"/>
  <c r="CQ2386" i="12" l="1"/>
  <c r="CO1862" i="12"/>
  <c r="CP1862" i="12"/>
  <c r="CQ1862" i="12" l="1"/>
  <c r="CP1498" i="12"/>
  <c r="CO1498" i="12"/>
  <c r="CQ1498" i="12" s="1"/>
  <c r="CO1300" i="12" l="1"/>
  <c r="CP1300" i="12"/>
  <c r="CQ1300" i="12" l="1"/>
  <c r="CO483" i="12"/>
  <c r="CP483" i="12"/>
  <c r="CQ483" i="12" l="1"/>
  <c r="CO498" i="12"/>
  <c r="CP498" i="12"/>
  <c r="CQ498" i="12" l="1"/>
  <c r="CP3258" i="12"/>
  <c r="CO3258" i="12"/>
  <c r="CQ3258" i="12" s="1"/>
  <c r="CP3625" i="12" l="1"/>
  <c r="CO3625" i="12"/>
  <c r="CQ3625" i="12" s="1"/>
  <c r="CP3534" i="12" l="1"/>
  <c r="CO3534" i="12"/>
  <c r="CQ3534" i="12" s="1"/>
  <c r="CP2134" i="12" l="1"/>
  <c r="CO2134" i="12"/>
  <c r="CQ2134" i="12" s="1"/>
  <c r="CP3135" i="12" l="1"/>
  <c r="CO3135" i="12"/>
  <c r="CQ3135" i="12" s="1"/>
  <c r="CP1136" i="12" l="1"/>
  <c r="CO1136" i="12"/>
  <c r="CQ1136" i="12" s="1"/>
  <c r="CO1163" i="12" l="1"/>
  <c r="CP1163" i="12"/>
  <c r="CQ1163" i="12" l="1"/>
  <c r="CO3271" i="12"/>
  <c r="CP3271" i="12"/>
  <c r="CQ3271" i="12" l="1"/>
  <c r="CP2930" i="12"/>
  <c r="CO2930" i="12"/>
  <c r="CQ2930" i="12" s="1"/>
  <c r="CP3585" i="12" l="1"/>
  <c r="CO3585" i="12"/>
  <c r="CQ3585" i="12" s="1"/>
  <c r="CO3277" i="12" l="1"/>
  <c r="CP3277" i="12"/>
  <c r="CQ3277" i="12" l="1"/>
  <c r="CO3308" i="12"/>
  <c r="CP3308" i="12"/>
  <c r="CQ3308" i="12" l="1"/>
  <c r="CO2468" i="12"/>
  <c r="CP2468" i="12"/>
  <c r="CQ2468" i="12" l="1"/>
  <c r="CO391" i="12"/>
  <c r="CP391" i="12"/>
  <c r="CQ391" i="12" l="1"/>
  <c r="CO1583" i="12"/>
  <c r="CP1583" i="12"/>
  <c r="CQ1583" i="12" l="1"/>
  <c r="CO2735" i="12"/>
  <c r="CP2735" i="12"/>
  <c r="CQ2735" i="12" l="1"/>
  <c r="CP3469" i="12"/>
  <c r="CO3469" i="12"/>
  <c r="CQ3469" i="12" l="1"/>
  <c r="CP3529" i="12"/>
  <c r="CO3529" i="12"/>
  <c r="CQ3529" i="12" l="1"/>
  <c r="CP2710" i="12"/>
  <c r="CO2710" i="12"/>
  <c r="CQ2710" i="12" s="1"/>
  <c r="CP2257" i="12" l="1"/>
  <c r="CO2257" i="12"/>
  <c r="CQ2257" i="12" l="1"/>
  <c r="CO2572" i="12"/>
  <c r="CP2572" i="12"/>
  <c r="CQ2572" i="12" l="1"/>
  <c r="CP3087" i="12"/>
  <c r="CO3087" i="12"/>
  <c r="CQ3087" i="12" l="1"/>
  <c r="CO2028" i="12"/>
  <c r="CP2028" i="12"/>
  <c r="CQ2028" i="12" l="1"/>
  <c r="CO1368" i="12"/>
  <c r="CP1368" i="12"/>
  <c r="CQ1368" i="12" l="1"/>
  <c r="CO3304" i="12"/>
  <c r="CP3304" i="12"/>
  <c r="CQ3304" i="12" l="1"/>
  <c r="CP2615" i="12"/>
  <c r="CO2615" i="12"/>
  <c r="CQ2615" i="12" l="1"/>
  <c r="CO3508" i="12"/>
  <c r="CP3508" i="12"/>
  <c r="CQ3508" i="12" l="1"/>
  <c r="CO3569" i="12"/>
  <c r="CQ3569" i="12" s="1"/>
  <c r="CP3569" i="12"/>
  <c r="CO1741" i="12" l="1"/>
  <c r="CP1741" i="12"/>
  <c r="CQ1741" i="12" l="1"/>
  <c r="CP3361" i="12"/>
  <c r="CO3361" i="12"/>
  <c r="CQ3361" i="12" l="1"/>
  <c r="CO3705" i="12"/>
  <c r="CP3705" i="12"/>
  <c r="CQ3705" i="12" l="1"/>
  <c r="CO2725" i="12"/>
  <c r="CP2725" i="12"/>
  <c r="CQ2725" i="12" l="1"/>
  <c r="CP2795" i="12"/>
  <c r="CO2795" i="12"/>
  <c r="CQ2795" i="12" l="1"/>
  <c r="CO2467" i="12"/>
  <c r="CQ2467" i="12" s="1"/>
  <c r="CP2467" i="12"/>
  <c r="CP689" i="12" l="1"/>
  <c r="CO689" i="12"/>
  <c r="CQ689" i="12" l="1"/>
  <c r="CP1883" i="12"/>
  <c r="CO1883" i="12"/>
  <c r="CQ1883" i="12" l="1"/>
  <c r="CP1074" i="12"/>
  <c r="CO1074" i="12"/>
  <c r="CQ1074" i="12" l="1"/>
  <c r="CP2193" i="12"/>
  <c r="CO2193" i="12"/>
  <c r="CQ2193" i="12" l="1"/>
  <c r="CO575" i="12"/>
  <c r="CP575" i="12"/>
  <c r="CQ575" i="12" l="1"/>
  <c r="CO1211" i="12"/>
  <c r="CP1211" i="12"/>
  <c r="CQ1211" i="12" l="1"/>
  <c r="CO675" i="12"/>
  <c r="CP675" i="12"/>
  <c r="CQ675" i="12" l="1"/>
  <c r="CP1845" i="12"/>
  <c r="CO1845" i="12"/>
  <c r="CQ1845" i="12" l="1"/>
  <c r="CO1383" i="12"/>
  <c r="CP1383" i="12"/>
  <c r="CQ1383" i="12" l="1"/>
  <c r="CO3051" i="12"/>
  <c r="CP3051" i="12"/>
  <c r="CQ3051" i="12" l="1"/>
  <c r="CO2845" i="12"/>
  <c r="CP2845" i="12"/>
  <c r="CQ2845" i="12" l="1"/>
  <c r="CP2672" i="12"/>
  <c r="CO2672" i="12"/>
  <c r="CQ2672" i="12" l="1"/>
  <c r="CP2749" i="12"/>
  <c r="CO2749" i="12"/>
  <c r="CQ2749" i="12" l="1"/>
  <c r="CP1250" i="12"/>
  <c r="CO1250" i="12"/>
  <c r="CQ1250" i="12" l="1"/>
  <c r="CP1214" i="12"/>
  <c r="CO1214" i="12"/>
  <c r="CQ1214" i="12" l="1"/>
  <c r="CP1305" i="12"/>
  <c r="CO1305" i="12"/>
  <c r="CQ1305" i="12" l="1"/>
  <c r="CO190" i="12"/>
  <c r="CP190" i="12"/>
  <c r="CQ190" i="12" l="1"/>
  <c r="CP1095" i="12"/>
  <c r="CO1095" i="12"/>
  <c r="CQ1095" i="12" s="1"/>
  <c r="CO810" i="12" l="1"/>
  <c r="CP810" i="12"/>
  <c r="CQ810" i="12" l="1"/>
  <c r="CP1949" i="12"/>
  <c r="CO1949" i="12"/>
  <c r="CQ1949" i="12" s="1"/>
  <c r="CP2867" i="12" l="1"/>
  <c r="CO2867" i="12"/>
  <c r="CQ2867" i="12" l="1"/>
  <c r="CO1072" i="12"/>
  <c r="CP1072" i="12"/>
  <c r="CQ1072" i="12" l="1"/>
  <c r="CP2550" i="12"/>
  <c r="CO2550" i="12"/>
  <c r="CQ2550" i="12" l="1"/>
  <c r="CP381" i="12"/>
  <c r="CO381" i="12"/>
  <c r="CQ381" i="12" l="1"/>
  <c r="CO1264" i="12"/>
  <c r="CP1264" i="12"/>
  <c r="CQ1264" i="12" l="1"/>
  <c r="CO2674" i="12"/>
  <c r="CP2674" i="12"/>
  <c r="CQ2674" i="12" l="1"/>
  <c r="CO2256" i="12"/>
  <c r="CP2256" i="12"/>
  <c r="CQ2256" i="12" l="1"/>
  <c r="CP2314" i="12"/>
  <c r="CO2314" i="12"/>
  <c r="CQ2314" i="12" l="1"/>
  <c r="CP2215" i="12"/>
  <c r="CO2215" i="12"/>
  <c r="CQ2215" i="12" l="1"/>
  <c r="CP2757" i="12"/>
  <c r="CO2757" i="12"/>
  <c r="CQ2757" i="12" l="1"/>
  <c r="CO3477" i="12"/>
  <c r="CQ3477" i="12" s="1"/>
  <c r="CP3477" i="12"/>
  <c r="CP1296" i="12" l="1"/>
  <c r="CO1296" i="12"/>
  <c r="CQ1296" i="12" s="1"/>
  <c r="CO3480" i="12" l="1"/>
  <c r="CP3480" i="12"/>
  <c r="CQ3480" i="12" l="1"/>
  <c r="CP156" i="12"/>
  <c r="CO156" i="12"/>
  <c r="CQ156" i="12" l="1"/>
  <c r="CP110" i="12"/>
  <c r="CO110" i="12"/>
  <c r="CQ110" i="12" l="1"/>
  <c r="CP561" i="12"/>
  <c r="CO561" i="12"/>
  <c r="CQ561" i="12" l="1"/>
  <c r="CP1101" i="12"/>
  <c r="CO1101" i="12"/>
  <c r="CQ1101" i="12" l="1"/>
  <c r="CP2521" i="12"/>
  <c r="CO2521" i="12"/>
  <c r="CQ2521" i="12" l="1"/>
  <c r="CP1782" i="12"/>
  <c r="CO1782" i="12"/>
  <c r="CQ1782" i="12" l="1"/>
  <c r="CP1121" i="12"/>
  <c r="CO1121" i="12"/>
  <c r="CQ1121" i="12" l="1"/>
  <c r="CO2270" i="12"/>
  <c r="CP2270" i="12"/>
  <c r="CQ2270" i="12" l="1"/>
  <c r="CO3605" i="12"/>
  <c r="CP3605" i="12"/>
  <c r="CQ3605" i="12" l="1"/>
  <c r="CP3300" i="12"/>
  <c r="CO3300" i="12"/>
  <c r="CQ3300" i="12" l="1"/>
  <c r="CP2049" i="12"/>
  <c r="CO2049" i="12"/>
  <c r="CQ2049" i="12" l="1"/>
  <c r="CO2817" i="12"/>
  <c r="CP2817" i="12"/>
  <c r="CQ2817" i="12" l="1"/>
  <c r="CO3223" i="12"/>
  <c r="CP3223" i="12"/>
  <c r="CQ3223" i="12" l="1"/>
  <c r="CO3330" i="12"/>
  <c r="CP3330" i="12"/>
  <c r="CQ3330" i="12" l="1"/>
  <c r="CO3204" i="12"/>
  <c r="CP3204" i="12"/>
  <c r="CQ3204" i="12" l="1"/>
  <c r="CP2098" i="12"/>
  <c r="CO2098" i="12"/>
  <c r="CQ2098" i="12" l="1"/>
  <c r="CP2366" i="12"/>
  <c r="CO2366" i="12"/>
  <c r="CQ2366" i="12" l="1"/>
  <c r="CO2279" i="12"/>
  <c r="CP2279" i="12"/>
  <c r="CQ2279" i="12" l="1"/>
  <c r="CP2569" i="12"/>
  <c r="CO2569" i="12"/>
  <c r="CQ2569" i="12" s="1"/>
  <c r="CO3009" i="12" l="1"/>
  <c r="CP3009" i="12"/>
  <c r="CQ3009" i="12" l="1"/>
  <c r="CP3315" i="12"/>
  <c r="CO3315" i="12"/>
  <c r="CQ3315" i="12" l="1"/>
  <c r="CO1437" i="12"/>
  <c r="CP1437" i="12"/>
  <c r="CQ1437" i="12" l="1"/>
  <c r="CP1529" i="12"/>
  <c r="CO1529" i="12"/>
  <c r="CQ1529" i="12" l="1"/>
  <c r="CP2704" i="12"/>
  <c r="CO2704" i="12"/>
  <c r="CQ2704" i="12" l="1"/>
  <c r="CO3084" i="12"/>
  <c r="CP3084" i="12"/>
  <c r="CQ3084" i="12" l="1"/>
  <c r="CO2950" i="12"/>
  <c r="CP2950" i="12"/>
  <c r="CQ2950" i="12" l="1"/>
  <c r="CP649" i="12"/>
  <c r="CO649" i="12"/>
  <c r="CQ649" i="12" l="1"/>
  <c r="CO2275" i="12"/>
  <c r="CP2275" i="12"/>
  <c r="CQ2275" i="12" l="1"/>
  <c r="CP725" i="12"/>
  <c r="CO725" i="12"/>
  <c r="CQ725" i="12" l="1"/>
  <c r="CO2009" i="12"/>
  <c r="CQ2009" i="12" s="1"/>
  <c r="CP2009" i="12"/>
  <c r="CO2319" i="12" l="1"/>
  <c r="CQ2319" i="12" s="1"/>
  <c r="CP2319" i="12"/>
  <c r="CO2115" i="12" l="1"/>
  <c r="CP2115" i="12"/>
  <c r="CQ2115" i="12" l="1"/>
  <c r="CP2121" i="12"/>
  <c r="CO2121" i="12"/>
  <c r="CQ2121" i="12" s="1"/>
  <c r="CP3036" i="12" l="1"/>
  <c r="CO3036" i="12"/>
  <c r="CQ3036" i="12" l="1"/>
  <c r="CP2068" i="12"/>
  <c r="CO2068" i="12"/>
  <c r="CQ2068" i="12" l="1"/>
  <c r="CO1795" i="12"/>
  <c r="CQ1795" i="12" s="1"/>
  <c r="CP1795" i="12"/>
  <c r="CO1320" i="12" l="1"/>
  <c r="CP1320" i="12"/>
  <c r="CQ1320" i="12" l="1"/>
  <c r="CO3331" i="12"/>
  <c r="CP3331" i="12"/>
  <c r="CQ3331" i="12" l="1"/>
  <c r="CP1642" i="12"/>
  <c r="CO1642" i="12"/>
  <c r="CQ1642" i="12" s="1"/>
  <c r="CP3086" i="12" l="1"/>
  <c r="CO3086" i="12"/>
  <c r="CQ3086" i="12" l="1"/>
  <c r="CO2585" i="12"/>
  <c r="CP2585" i="12"/>
  <c r="CQ2585" i="12" l="1"/>
  <c r="CP2199" i="12"/>
  <c r="CO2199" i="12"/>
  <c r="CQ2199" i="12" l="1"/>
  <c r="CO1499" i="12"/>
  <c r="CQ1499" i="12" s="1"/>
  <c r="CP1499" i="12"/>
  <c r="CO1199" i="12" l="1"/>
  <c r="CP1199" i="12"/>
  <c r="CQ1199" i="12" l="1"/>
  <c r="CO3455" i="12"/>
  <c r="CP3455" i="12"/>
  <c r="CQ3455" i="12" l="1"/>
  <c r="CO440" i="12"/>
  <c r="CP440" i="12"/>
  <c r="CQ440" i="12" l="1"/>
  <c r="CO674" i="12"/>
  <c r="CP674" i="12"/>
  <c r="CQ674" i="12" l="1"/>
  <c r="CP1307" i="12"/>
  <c r="CO1307" i="12"/>
  <c r="CQ1307" i="12" s="1"/>
  <c r="CP77" i="12" l="1"/>
  <c r="CO77" i="12"/>
  <c r="CQ77" i="12" l="1"/>
  <c r="CO3100" i="12"/>
  <c r="CP3100" i="12"/>
  <c r="CQ3100" i="12" l="1"/>
  <c r="CP3628" i="12"/>
  <c r="CO3628" i="12"/>
  <c r="CQ3628" i="12" l="1"/>
  <c r="CO3501" i="12"/>
  <c r="CQ3501" i="12" s="1"/>
  <c r="CP3501" i="12"/>
  <c r="CO3535" i="12" l="1"/>
  <c r="CP3535" i="12"/>
  <c r="CQ3535" i="12" l="1"/>
  <c r="CP3387" i="12"/>
  <c r="CO3387" i="12"/>
  <c r="CQ3387" i="12" s="1"/>
  <c r="CP2631" i="12" l="1"/>
  <c r="CO2631" i="12"/>
  <c r="CQ2631" i="12" l="1"/>
  <c r="CP2698" i="12"/>
  <c r="CO2698" i="12"/>
  <c r="CQ2698" i="12" l="1"/>
  <c r="CO2651" i="12"/>
  <c r="CP2651" i="12"/>
  <c r="CQ2651" i="12" l="1"/>
  <c r="CO3063" i="12"/>
  <c r="CP3063" i="12"/>
  <c r="CQ3063" i="12" l="1"/>
  <c r="CO3001" i="12"/>
  <c r="CP3001" i="12"/>
  <c r="CQ3001" i="12" l="1"/>
  <c r="CO3220" i="12"/>
  <c r="CP3220" i="12"/>
  <c r="CQ3220" i="12" l="1"/>
  <c r="CO3266" i="12"/>
  <c r="CP3266" i="12"/>
  <c r="CQ3266" i="12" l="1"/>
  <c r="CP3475" i="12"/>
  <c r="CO3475" i="12"/>
  <c r="CQ3475" i="12" l="1"/>
  <c r="CP2147" i="12"/>
  <c r="CO2147" i="12"/>
  <c r="CQ2147" i="12" s="1"/>
  <c r="CO3238" i="12" l="1"/>
  <c r="CQ3238" i="12" s="1"/>
  <c r="CP3238" i="12"/>
  <c r="CP2194" i="12" l="1"/>
  <c r="CO2194" i="12"/>
  <c r="CQ2194" i="12" l="1"/>
  <c r="CP2365" i="12"/>
  <c r="CO2365" i="12"/>
  <c r="CQ2365" i="12" l="1"/>
  <c r="CP5" i="12"/>
  <c r="CO5" i="12"/>
  <c r="CQ5" i="12" l="1"/>
  <c r="CO1293" i="12"/>
  <c r="CP1293" i="12"/>
  <c r="CQ1293" i="12" l="1"/>
  <c r="CO608" i="12"/>
  <c r="CP608" i="12"/>
  <c r="CQ608" i="12" l="1"/>
  <c r="CP3453" i="12"/>
  <c r="CO3453" i="12"/>
  <c r="CQ3453" i="12" s="1"/>
  <c r="CP2310" i="12" l="1"/>
  <c r="CO2310" i="12"/>
  <c r="CQ2310" i="12" l="1"/>
  <c r="CP3613" i="12"/>
  <c r="CO3613" i="12"/>
  <c r="CQ3613" i="12" l="1"/>
  <c r="CO168" i="12"/>
  <c r="CP168" i="12"/>
  <c r="CQ168" i="12" l="1"/>
  <c r="CO681" i="12"/>
  <c r="CP681" i="12"/>
  <c r="CQ681" i="12" l="1"/>
  <c r="CO846" i="12"/>
  <c r="CP846" i="12"/>
  <c r="CQ846" i="12" l="1"/>
  <c r="CO1754" i="12"/>
  <c r="CP1754" i="12"/>
  <c r="CQ1754" i="12" l="1"/>
  <c r="CP2485" i="12"/>
  <c r="CO2485" i="12"/>
  <c r="CQ2485" i="12" l="1"/>
  <c r="CP2564" i="12"/>
  <c r="CO2564" i="12"/>
  <c r="CQ2564" i="12" s="1"/>
  <c r="CO2815" i="12" l="1"/>
  <c r="CQ2815" i="12" s="1"/>
  <c r="CP2815" i="12"/>
  <c r="CO2629" i="12" l="1"/>
  <c r="CP2629" i="12"/>
  <c r="CQ2629" i="12" l="1"/>
  <c r="CO3181" i="12"/>
  <c r="CP3181" i="12"/>
  <c r="CQ3181" i="12" l="1"/>
  <c r="CO2079" i="12"/>
  <c r="CP2079" i="12"/>
  <c r="CQ2079" i="12" l="1"/>
  <c r="CP2376" i="12"/>
  <c r="CO2376" i="12"/>
  <c r="CQ2376" i="12" s="1"/>
  <c r="CO2284" i="12" l="1"/>
  <c r="CQ2284" i="12" s="1"/>
  <c r="CP2284" i="12"/>
  <c r="CP1554" i="12" l="1"/>
  <c r="CO1554" i="12"/>
  <c r="CQ1554" i="12" l="1"/>
  <c r="CO1692" i="12"/>
  <c r="CP1692" i="12"/>
  <c r="CQ1692" i="12" l="1"/>
  <c r="CP1317" i="12"/>
  <c r="CO1317" i="12"/>
  <c r="CQ1317" i="12" l="1"/>
  <c r="CP1323" i="12"/>
  <c r="CO1323" i="12"/>
  <c r="CQ1323" i="12" l="1"/>
  <c r="CP1555" i="12"/>
  <c r="CO1555" i="12"/>
  <c r="CQ1555" i="12" l="1"/>
  <c r="CP3464" i="12"/>
  <c r="CO3464" i="12"/>
  <c r="CQ3464" i="12" l="1"/>
  <c r="CO3702" i="12"/>
  <c r="CQ3702" i="12" s="1"/>
  <c r="CP3702" i="12"/>
  <c r="CO1218" i="12" l="1"/>
  <c r="CQ1218" i="12" s="1"/>
  <c r="CP1218" i="12"/>
  <c r="CP2984" i="12" l="1"/>
  <c r="CO2984" i="12"/>
  <c r="CQ2984" i="12" l="1"/>
  <c r="CO551" i="12"/>
  <c r="CP551" i="12"/>
  <c r="CQ551" i="12" l="1"/>
  <c r="CP1364" i="12"/>
  <c r="CO1364" i="12"/>
  <c r="CQ1364" i="12" s="1"/>
  <c r="CP2621" i="12" l="1"/>
  <c r="CO2621" i="12"/>
  <c r="CQ2621" i="12" l="1"/>
  <c r="CO620" i="12"/>
  <c r="CQ620" i="12" s="1"/>
  <c r="CP620" i="12"/>
  <c r="CP831" i="12" l="1"/>
  <c r="CO831" i="12"/>
  <c r="CQ831" i="12" l="1"/>
  <c r="CP1861" i="12"/>
  <c r="CO1861" i="12"/>
  <c r="CQ1861" i="12" s="1"/>
  <c r="CP904" i="12" l="1"/>
  <c r="CO904" i="12"/>
  <c r="CQ904" i="12" l="1"/>
  <c r="CO1537" i="12"/>
  <c r="CP1537" i="12"/>
  <c r="CQ1537" i="12" l="1"/>
  <c r="CO2772" i="12"/>
  <c r="CP2772" i="12"/>
  <c r="CQ2772" i="12" l="1"/>
  <c r="CP2693" i="12"/>
  <c r="CO2693" i="12"/>
  <c r="CQ2693" i="12" l="1"/>
  <c r="CP2949" i="12"/>
  <c r="CO2949" i="12"/>
  <c r="CQ2949" i="12" l="1"/>
  <c r="CO2205" i="12"/>
  <c r="CP2205" i="12"/>
  <c r="CQ2205" i="12" l="1"/>
  <c r="CO1936" i="12"/>
  <c r="CP1936" i="12"/>
  <c r="CQ1936" i="12" l="1"/>
  <c r="CO1408" i="12"/>
  <c r="CP1408" i="12"/>
  <c r="CQ1408" i="12" l="1"/>
  <c r="CP2367" i="12"/>
  <c r="CO2367" i="12"/>
  <c r="CQ2367" i="12" s="1"/>
  <c r="CO380" i="12" l="1"/>
  <c r="CQ380" i="12" s="1"/>
  <c r="CP380" i="12"/>
  <c r="CP1806" i="12" l="1"/>
  <c r="CO1806" i="12"/>
  <c r="CQ1806" i="12" l="1"/>
  <c r="CO1963" i="12"/>
  <c r="CP1963" i="12"/>
  <c r="CQ1963" i="12" l="1"/>
  <c r="CO1480" i="12"/>
  <c r="CP1480" i="12"/>
  <c r="CQ1480" i="12" l="1"/>
  <c r="CP1863" i="12"/>
  <c r="CO1863" i="12"/>
  <c r="CQ1863" i="12" s="1"/>
  <c r="CO1711" i="12" l="1"/>
  <c r="CP1711" i="12"/>
  <c r="CQ1711" i="12" l="1"/>
  <c r="CP1916" i="12"/>
  <c r="CO1916" i="12"/>
  <c r="CQ1916" i="12" l="1"/>
  <c r="CO2511" i="12"/>
  <c r="CP2511" i="12"/>
  <c r="CQ2511" i="12" l="1"/>
  <c r="CO1306" i="12"/>
  <c r="CP1306" i="12"/>
  <c r="CQ1306" i="12" l="1"/>
  <c r="CP992" i="12"/>
  <c r="CO992" i="12"/>
  <c r="CQ992" i="12" l="1"/>
  <c r="CP2420" i="12"/>
  <c r="CO2420" i="12"/>
  <c r="CQ2420" i="12" s="1"/>
  <c r="CP3175" i="12" l="1"/>
  <c r="CO3175" i="12"/>
  <c r="CQ3175" i="12" l="1"/>
  <c r="CO3347" i="12"/>
  <c r="CP3347" i="12"/>
  <c r="CQ3347" i="12" l="1"/>
  <c r="CO2196" i="12"/>
  <c r="CP2196" i="12"/>
  <c r="CQ2196" i="12" l="1"/>
  <c r="CO3355" i="12"/>
  <c r="CP3355" i="12"/>
  <c r="CQ3355" i="12" l="1"/>
  <c r="CP3301" i="12"/>
  <c r="CO3301" i="12"/>
  <c r="CQ3301" i="12" l="1"/>
  <c r="CO748" i="12"/>
  <c r="CP748" i="12"/>
  <c r="CQ748" i="12" l="1"/>
  <c r="CP1055" i="12"/>
  <c r="CO1055" i="12"/>
  <c r="CQ1055" i="12" l="1"/>
  <c r="CO871" i="12"/>
  <c r="CP871" i="12"/>
  <c r="CQ871" i="12" l="1"/>
  <c r="CO3654" i="12"/>
  <c r="CP3654" i="12"/>
  <c r="CQ3654" i="12" l="1"/>
  <c r="CO1018" i="12"/>
  <c r="CQ1018" i="12" s="1"/>
  <c r="CP1018" i="12"/>
  <c r="CO1506" i="12" l="1"/>
  <c r="CP1506" i="12"/>
  <c r="CQ1506" i="12" l="1"/>
  <c r="CP2900" i="12"/>
  <c r="CO2900" i="12"/>
  <c r="CQ2900" i="12" l="1"/>
  <c r="CP248" i="12"/>
  <c r="CO248" i="12"/>
  <c r="CQ248" i="12" l="1"/>
  <c r="CP1229" i="12"/>
  <c r="CO1229" i="12"/>
  <c r="CQ1229" i="12" l="1"/>
  <c r="CP2260" i="12"/>
  <c r="CO2260" i="12"/>
  <c r="CQ2260" i="12" l="1"/>
  <c r="CO3412" i="12"/>
  <c r="CP3412" i="12"/>
  <c r="CQ3412" i="12" l="1"/>
  <c r="CP1160" i="12"/>
  <c r="CO1160" i="12"/>
  <c r="CQ1160" i="12" l="1"/>
  <c r="CP1261" i="12"/>
  <c r="CO1261" i="12"/>
  <c r="CQ1261" i="12" l="1"/>
  <c r="CO227" i="12"/>
  <c r="CP227" i="12"/>
  <c r="CQ227" i="12" l="1"/>
  <c r="CP616" i="12"/>
  <c r="CO616" i="12"/>
  <c r="CQ616" i="12" l="1"/>
  <c r="CO566" i="12"/>
  <c r="CP566" i="12"/>
  <c r="CQ566" i="12" l="1"/>
  <c r="CO1318" i="12"/>
  <c r="CP1318" i="12"/>
  <c r="CQ1318" i="12" l="1"/>
  <c r="CP2272" i="12"/>
  <c r="CO2272" i="12"/>
  <c r="CQ2272" i="12" l="1"/>
  <c r="CO1045" i="12"/>
  <c r="CP1045" i="12"/>
  <c r="CQ1045" i="12" l="1"/>
  <c r="CO668" i="12"/>
  <c r="CP668" i="12"/>
  <c r="CQ668" i="12" l="1"/>
  <c r="CO3074" i="12"/>
  <c r="CQ3074" i="12" s="1"/>
  <c r="CP3074" i="12"/>
  <c r="CO1668" i="12" l="1"/>
  <c r="CQ1668" i="12" s="1"/>
  <c r="CP1668" i="12"/>
  <c r="CO2144" i="12" l="1"/>
  <c r="CP2144" i="12"/>
  <c r="CQ2144" i="12" l="1"/>
  <c r="CO2066" i="12"/>
  <c r="CP2066" i="12"/>
  <c r="CQ2066" i="12" l="1"/>
  <c r="CP3061" i="12"/>
  <c r="CO3061" i="12"/>
  <c r="CQ3061" i="12" s="1"/>
  <c r="CO2293" i="12" l="1"/>
  <c r="CQ2293" i="12" s="1"/>
  <c r="CP2293" i="12"/>
  <c r="CP1709" i="12" l="1"/>
  <c r="CO1709" i="12"/>
  <c r="CQ1709" i="12" l="1"/>
  <c r="CP2504" i="12"/>
  <c r="CO2504" i="12"/>
  <c r="CQ2504" i="12" l="1"/>
  <c r="CO989" i="12"/>
  <c r="CP989" i="12"/>
  <c r="CQ989" i="12" l="1"/>
  <c r="CO370" i="12"/>
  <c r="CP370" i="12"/>
  <c r="CQ370" i="12" l="1"/>
  <c r="CO1690" i="12"/>
  <c r="CP1690" i="12"/>
  <c r="CQ1690" i="12" l="1"/>
  <c r="CP304" i="12"/>
  <c r="CO304" i="12"/>
  <c r="CQ304" i="12" l="1"/>
  <c r="CO1987" i="12"/>
  <c r="CP1987" i="12"/>
  <c r="CQ1987" i="12" l="1"/>
  <c r="CO1666" i="12"/>
  <c r="CQ1666" i="12" s="1"/>
  <c r="CP1666" i="12"/>
  <c r="CO2778" i="12" l="1"/>
  <c r="CP2778" i="12"/>
  <c r="CQ2778" i="12" l="1"/>
  <c r="CO3155" i="12"/>
  <c r="CQ3155" i="12" s="1"/>
  <c r="CP3155" i="12"/>
  <c r="CO3010" i="12" l="1"/>
  <c r="CP3010" i="12"/>
  <c r="CQ3010" i="12" l="1"/>
  <c r="CO1339" i="12"/>
  <c r="CQ1339" i="12" s="1"/>
  <c r="CP1339" i="12"/>
  <c r="CP1834" i="12" l="1"/>
  <c r="CO1834" i="12"/>
  <c r="CQ1834" i="12" l="1"/>
  <c r="CO2652" i="12"/>
  <c r="CP2652" i="12"/>
  <c r="CQ2652" i="12" l="1"/>
  <c r="CP1219" i="12"/>
  <c r="CO1219" i="12"/>
  <c r="CQ1219" i="12" l="1"/>
  <c r="CO2063" i="12"/>
  <c r="CP2063" i="12"/>
  <c r="CQ2063" i="12" l="1"/>
  <c r="CP1629" i="12"/>
  <c r="CO1629" i="12"/>
  <c r="CQ1629" i="12" l="1"/>
  <c r="CP2624" i="12"/>
  <c r="CO2624" i="12"/>
  <c r="CQ2624" i="12" l="1"/>
  <c r="CO388" i="12"/>
  <c r="CP388" i="12"/>
  <c r="CQ388" i="12" l="1"/>
  <c r="CO2425" i="12"/>
  <c r="CP2425" i="12"/>
  <c r="CQ2425" i="12" l="1"/>
  <c r="CO2070" i="12"/>
  <c r="CP2070" i="12"/>
  <c r="CQ2070" i="12" l="1"/>
  <c r="CP2300" i="12"/>
  <c r="CO2300" i="12"/>
  <c r="CQ2300" i="12" l="1"/>
  <c r="CP1661" i="12"/>
  <c r="CO1661" i="12"/>
  <c r="CQ1661" i="12" l="1"/>
  <c r="CP1090" i="12"/>
  <c r="CO1090" i="12"/>
  <c r="CQ1090" i="12" l="1"/>
  <c r="CP3284" i="12"/>
  <c r="CO3284" i="12"/>
  <c r="CQ3284" i="12" l="1"/>
  <c r="CO3245" i="12"/>
  <c r="CP3245" i="12"/>
  <c r="CQ3245" i="12" l="1"/>
  <c r="CO2732" i="12"/>
  <c r="CP2732" i="12"/>
  <c r="CQ2732" i="12" l="1"/>
  <c r="CO731" i="12"/>
  <c r="CP731" i="12"/>
  <c r="CQ731" i="12" l="1"/>
  <c r="CO353" i="12"/>
  <c r="CQ353" i="12" s="1"/>
  <c r="CP353" i="12"/>
  <c r="CO2201" i="12" l="1"/>
  <c r="CQ2201" i="12" s="1"/>
  <c r="CP2201" i="12"/>
  <c r="CO3706" i="12" l="1"/>
  <c r="CP3706" i="12"/>
  <c r="CQ3706" i="12" l="1"/>
  <c r="CP2884" i="12"/>
  <c r="CO2884" i="12"/>
  <c r="CQ2884" i="12" l="1"/>
  <c r="CO2120" i="12"/>
  <c r="CP2120" i="12"/>
  <c r="CQ2120" i="12" l="1"/>
  <c r="CO1469" i="12"/>
  <c r="CQ1469" i="12" s="1"/>
  <c r="CP1469" i="12"/>
  <c r="CP803" i="12" l="1"/>
  <c r="CO803" i="12"/>
  <c r="CQ803" i="12" l="1"/>
  <c r="CP1638" i="12"/>
  <c r="CO1638" i="12"/>
  <c r="CQ1638" i="12" l="1"/>
  <c r="CO3110" i="12"/>
  <c r="CP3110" i="12"/>
  <c r="CQ3110" i="12" l="1"/>
  <c r="CP2823" i="12"/>
  <c r="CO2823" i="12"/>
  <c r="CQ2823" i="12" l="1"/>
  <c r="CO981" i="12"/>
  <c r="CP981" i="12"/>
  <c r="CQ981" i="12" l="1"/>
  <c r="CP1272" i="12"/>
  <c r="CO1272" i="12"/>
  <c r="CQ1272" i="12" l="1"/>
  <c r="CO2255" i="12"/>
  <c r="CQ2255" i="12" s="1"/>
  <c r="CP2255" i="12"/>
  <c r="CO585" i="12" l="1"/>
  <c r="CP585" i="12"/>
  <c r="CQ585" i="12" l="1"/>
  <c r="CP1212" i="12"/>
  <c r="CO1212" i="12"/>
  <c r="CQ1212" i="12" l="1"/>
  <c r="CO2741" i="12"/>
  <c r="CP2741" i="12"/>
  <c r="CQ2741" i="12" l="1"/>
  <c r="CO3587" i="12"/>
  <c r="CP3587" i="12"/>
  <c r="CQ3587" i="12" l="1"/>
  <c r="CO1708" i="12"/>
  <c r="CP1708" i="12"/>
  <c r="CQ1708" i="12" l="1"/>
  <c r="CP2553" i="12"/>
  <c r="CO2553" i="12"/>
  <c r="CQ2553" i="12" l="1"/>
  <c r="CP3531" i="12"/>
  <c r="CO3531" i="12"/>
  <c r="CQ3531" i="12" l="1"/>
  <c r="CO2712" i="12"/>
  <c r="CP2712" i="12"/>
  <c r="CQ2712" i="12" l="1"/>
  <c r="CO1643" i="12"/>
  <c r="CP1643" i="12"/>
  <c r="CQ1643" i="12" l="1"/>
  <c r="CO1763" i="12"/>
  <c r="CP1763" i="12"/>
  <c r="CQ1763" i="12" l="1"/>
  <c r="CP2500" i="12"/>
  <c r="CO2500" i="12"/>
  <c r="CQ2500" i="12" l="1"/>
  <c r="CO2224" i="12"/>
  <c r="CP2224" i="12"/>
  <c r="CQ2224" i="12" l="1"/>
  <c r="CO2561" i="12"/>
  <c r="CP2561" i="12"/>
  <c r="CQ2561" i="12" l="1"/>
  <c r="CP2190" i="12"/>
  <c r="CO2190" i="12"/>
  <c r="CQ2190" i="12" s="1"/>
  <c r="CO1097" i="12" l="1"/>
  <c r="CP1097" i="12"/>
  <c r="CQ1097" i="12" l="1"/>
  <c r="CO1772" i="12"/>
  <c r="CP1772" i="12"/>
  <c r="CQ1772" i="12" l="1"/>
  <c r="CP3097" i="12"/>
  <c r="CO3097" i="12"/>
  <c r="CQ3097" i="12" l="1"/>
  <c r="CP2663" i="12"/>
  <c r="CO2663" i="12"/>
  <c r="CQ2663" i="12" l="1"/>
  <c r="CO1857" i="12"/>
  <c r="CQ1857" i="12" s="1"/>
  <c r="CP1857" i="12"/>
  <c r="CO2213" i="12" l="1"/>
  <c r="CP2213" i="12"/>
  <c r="CQ2213" i="12" l="1"/>
  <c r="CP2514" i="12"/>
  <c r="CO2514" i="12"/>
  <c r="CQ2514" i="12" l="1"/>
  <c r="CP1526" i="12"/>
  <c r="CO1526" i="12"/>
  <c r="CQ1526" i="12" l="1"/>
  <c r="CP1973" i="12"/>
  <c r="CO1973" i="12"/>
  <c r="CQ1973" i="12" l="1"/>
  <c r="CP286" i="12"/>
  <c r="CO286" i="12"/>
  <c r="CQ286" i="12" l="1"/>
  <c r="CO2347" i="12"/>
  <c r="CQ2347" i="12" s="1"/>
  <c r="CP2347" i="12"/>
  <c r="CP2370" i="12" l="1"/>
  <c r="CO2370" i="12"/>
  <c r="CQ2370" i="12" s="1"/>
  <c r="CO1507" i="12" l="1"/>
  <c r="CP1507" i="12"/>
  <c r="CQ1507" i="12" l="1"/>
  <c r="CP2077" i="12"/>
  <c r="CO2077" i="12"/>
  <c r="CQ2077" i="12" l="1"/>
  <c r="CP2609" i="12"/>
  <c r="CO2609" i="12"/>
  <c r="CQ2609" i="12" l="1"/>
  <c r="CP1316" i="12"/>
  <c r="CO1316" i="12"/>
  <c r="CQ1316" i="12" l="1"/>
  <c r="CO2362" i="12"/>
  <c r="CP2362" i="12"/>
  <c r="CQ2362" i="12" l="1"/>
  <c r="CO3145" i="12"/>
  <c r="CP3145" i="12"/>
  <c r="CQ3145" i="12" l="1"/>
  <c r="CP1581" i="12"/>
  <c r="CO1581" i="12"/>
  <c r="CQ1581" i="12" l="1"/>
  <c r="CO2299" i="12"/>
  <c r="CQ2299" i="12" s="1"/>
  <c r="CP2299" i="12"/>
  <c r="CP2686" i="12" l="1"/>
  <c r="CO2686" i="12"/>
  <c r="CQ2686" i="12" l="1"/>
  <c r="CP1639" i="12"/>
  <c r="CO1639" i="12"/>
  <c r="CQ1639" i="12" l="1"/>
  <c r="CO3028" i="12"/>
  <c r="CP3028" i="12"/>
  <c r="CQ3028" i="12" l="1"/>
  <c r="CP2690" i="12"/>
  <c r="CO2690" i="12"/>
  <c r="CQ2690" i="12" l="1"/>
  <c r="CO2078" i="12"/>
  <c r="CP2078" i="12"/>
  <c r="CQ2078" i="12" l="1"/>
  <c r="CP2761" i="12"/>
  <c r="CO2761" i="12"/>
  <c r="CQ2761" i="12" l="1"/>
  <c r="CO2177" i="12"/>
  <c r="CP2177" i="12"/>
  <c r="CQ2177" i="12" l="1"/>
  <c r="CO2242" i="12"/>
  <c r="CP2242" i="12"/>
  <c r="CQ2242" i="12" l="1"/>
  <c r="CO2479" i="12"/>
  <c r="CP2479" i="12"/>
  <c r="CQ2479" i="12" l="1"/>
  <c r="CO3012" i="12"/>
  <c r="CP3012" i="12"/>
  <c r="CQ3012" i="12" l="1"/>
  <c r="CP2909" i="12"/>
  <c r="CO2909" i="12"/>
  <c r="CQ2909" i="12" l="1"/>
  <c r="CO2810" i="12"/>
  <c r="CP2810" i="12"/>
  <c r="CQ2810" i="12" l="1"/>
  <c r="CP2966" i="12"/>
  <c r="CO2966" i="12"/>
  <c r="CQ2966" i="12" l="1"/>
  <c r="CP2065" i="12"/>
  <c r="CO2065" i="12"/>
  <c r="CQ2065" i="12" l="1"/>
  <c r="CP3124" i="12"/>
  <c r="CO3124" i="12"/>
  <c r="CQ3124" i="12" l="1"/>
  <c r="CO2220" i="12"/>
  <c r="CP2220" i="12"/>
  <c r="CQ2220" i="12" l="1"/>
  <c r="CP2282" i="12"/>
  <c r="CO2282" i="12"/>
  <c r="CQ2282" i="12" l="1"/>
  <c r="CP2107" i="12"/>
  <c r="CO2107" i="12"/>
  <c r="CQ2107" i="12" l="1"/>
  <c r="CP3382" i="12"/>
  <c r="CO3382" i="12"/>
  <c r="CQ3382" i="12" l="1"/>
  <c r="CO1703" i="12"/>
  <c r="CQ1703" i="12" s="1"/>
  <c r="CP1703" i="12"/>
  <c r="CP3384" i="12" l="1"/>
  <c r="CO3384" i="12"/>
  <c r="CQ3384" i="12" s="1"/>
  <c r="CP1329" i="12" l="1"/>
  <c r="CO1329" i="12"/>
  <c r="CQ1329" i="12" l="1"/>
  <c r="CO2401" i="12"/>
  <c r="CP2401" i="12"/>
  <c r="CQ2401" i="12" l="1"/>
  <c r="CO2506" i="12"/>
  <c r="CP2506" i="12"/>
  <c r="CQ2506" i="12" l="1"/>
  <c r="CP1502" i="12"/>
  <c r="CO1502" i="12"/>
  <c r="CQ1502" i="12" l="1"/>
  <c r="CO2592" i="12"/>
  <c r="CP2592" i="12"/>
  <c r="CQ2592" i="12" l="1"/>
  <c r="CO2154" i="12"/>
  <c r="CP2154" i="12"/>
  <c r="CQ2154" i="12" l="1"/>
  <c r="CO1569" i="12"/>
  <c r="CQ1569" i="12" s="1"/>
  <c r="CP1569" i="12"/>
  <c r="CP2602" i="12" l="1"/>
  <c r="CO2602" i="12"/>
  <c r="CQ2602" i="12" l="1"/>
  <c r="CO2496" i="12"/>
  <c r="CP2496" i="12"/>
  <c r="CQ2496" i="12" l="1"/>
  <c r="CP2057" i="12"/>
  <c r="CO2057" i="12"/>
  <c r="CQ2057" i="12" l="1"/>
  <c r="CO2999" i="12"/>
  <c r="CQ2999" i="12" s="1"/>
  <c r="CP2999" i="12"/>
  <c r="CP2072" i="12" l="1"/>
  <c r="CO2072" i="12"/>
  <c r="CQ2072" i="12" l="1"/>
  <c r="CP2924" i="12"/>
  <c r="CO2924" i="12"/>
  <c r="CQ2924" i="12" l="1"/>
  <c r="CP3651" i="12"/>
  <c r="CO3651" i="12"/>
  <c r="CQ3651" i="12" l="1"/>
  <c r="CO3029" i="12"/>
  <c r="CP3029" i="12"/>
  <c r="CQ3029" i="12" l="1"/>
  <c r="CP3438" i="12"/>
  <c r="CO3438" i="12"/>
  <c r="CQ3438" i="12" l="1"/>
  <c r="CO3164" i="12"/>
  <c r="CP3164" i="12"/>
  <c r="CQ3164" i="12" l="1"/>
  <c r="CO2820" i="12"/>
  <c r="CQ2820" i="12" s="1"/>
  <c r="CP2820" i="12"/>
  <c r="CO3467" i="12" l="1"/>
  <c r="CP3467" i="12"/>
  <c r="CQ3467" i="12" l="1"/>
  <c r="CP638" i="12"/>
  <c r="CO638" i="12"/>
  <c r="CQ638" i="12" l="1"/>
  <c r="CP2183" i="12"/>
  <c r="CO2183" i="12"/>
  <c r="CQ2183" i="12" l="1"/>
  <c r="CP1701" i="12"/>
  <c r="CO1701" i="12"/>
  <c r="CQ1701" i="12" l="1"/>
  <c r="CP3375" i="12"/>
  <c r="CO3375" i="12"/>
  <c r="CQ3375" i="12" l="1"/>
  <c r="CP2855" i="12"/>
  <c r="CO2855" i="12"/>
  <c r="CQ2855" i="12" l="1"/>
  <c r="CO1689" i="12"/>
  <c r="CP1689" i="12"/>
  <c r="CQ1689" i="12" l="1"/>
  <c r="CP3106" i="12"/>
  <c r="CO3106" i="12"/>
  <c r="CQ3106" i="12" l="1"/>
  <c r="CO2533" i="12"/>
  <c r="CP2533" i="12"/>
  <c r="CQ2533" i="12" l="1"/>
  <c r="CO2754" i="12"/>
  <c r="CP2754" i="12"/>
  <c r="CQ2754" i="12" l="1"/>
  <c r="CP2294" i="12"/>
  <c r="CO2294" i="12"/>
  <c r="CQ2294" i="12" l="1"/>
  <c r="CP3211" i="12"/>
  <c r="CO3211" i="12"/>
  <c r="CQ3211" i="12" l="1"/>
  <c r="CP2476" i="12"/>
  <c r="CO2476" i="12"/>
  <c r="CQ2476" i="12" l="1"/>
  <c r="CP2854" i="12"/>
  <c r="CO2854" i="12"/>
  <c r="CQ2854" i="12" l="1"/>
  <c r="CP2668" i="12"/>
  <c r="CO2668" i="12"/>
  <c r="CQ2668" i="12" l="1"/>
  <c r="CO2682" i="12"/>
  <c r="CP2682" i="12"/>
  <c r="CQ2682" i="12" l="1"/>
  <c r="CO2114" i="12"/>
  <c r="CP2114" i="12"/>
  <c r="CQ2114" i="12" l="1"/>
  <c r="CP1001" i="12"/>
  <c r="CO1001" i="12"/>
  <c r="CQ1001" i="12" l="1"/>
  <c r="CO1953" i="12"/>
  <c r="CP1953" i="12"/>
  <c r="CQ1953" i="12" l="1"/>
  <c r="CP2659" i="12"/>
  <c r="CO2659" i="12"/>
  <c r="CQ2659" i="12" l="1"/>
  <c r="CP3399" i="12"/>
  <c r="CO3399" i="12"/>
  <c r="CQ3399" i="12" l="1"/>
  <c r="CO2916" i="12"/>
  <c r="CP2916" i="12"/>
  <c r="CQ2916" i="12" l="1"/>
  <c r="CP3073" i="12"/>
  <c r="CO3073" i="12"/>
  <c r="CQ3073" i="12" l="1"/>
  <c r="CP3562" i="12"/>
  <c r="CO3562" i="12"/>
  <c r="CQ3562" i="12" l="1"/>
  <c r="CO2331" i="12"/>
  <c r="CP2331" i="12"/>
  <c r="CQ2331" i="12" l="1"/>
  <c r="CO2902" i="12"/>
  <c r="CP2902" i="12"/>
  <c r="CQ2902" i="12" l="1"/>
  <c r="CO461" i="12"/>
  <c r="CP461" i="12"/>
  <c r="CQ461" i="12" l="1"/>
  <c r="CO2283" i="12"/>
  <c r="CP2283" i="12"/>
  <c r="CQ2283" i="12" l="1"/>
  <c r="CP1942" i="12"/>
  <c r="CO1942" i="12"/>
  <c r="CQ1942" i="12" l="1"/>
  <c r="CO1664" i="12"/>
  <c r="CP1664" i="12"/>
  <c r="CQ1664" i="12" l="1"/>
  <c r="CP3449" i="12"/>
  <c r="CO3449" i="12"/>
  <c r="CQ3449" i="12" l="1"/>
  <c r="CO1625" i="12"/>
  <c r="CP1625" i="12"/>
  <c r="CQ1625" i="12" l="1"/>
  <c r="CO2764" i="12"/>
  <c r="CP2764" i="12"/>
  <c r="CQ2764" i="12" l="1"/>
  <c r="CO1475" i="12"/>
  <c r="CP1475" i="12"/>
  <c r="CQ1475" i="12" l="1"/>
  <c r="CP2324" i="12"/>
  <c r="CO2324" i="12"/>
  <c r="CQ2324" i="12" l="1"/>
  <c r="CP2866" i="12"/>
  <c r="CO2866" i="12"/>
  <c r="CQ2866" i="12" l="1"/>
  <c r="CO2050" i="12"/>
  <c r="CP2050" i="12"/>
  <c r="CQ2050" i="12" l="1"/>
  <c r="CP2417" i="12"/>
  <c r="CO2417" i="12"/>
  <c r="CQ2417" i="12" l="1"/>
  <c r="CP3213" i="12"/>
  <c r="CO3213" i="12"/>
  <c r="CQ3213" i="12" s="1"/>
  <c r="CP2013" i="12" l="1"/>
  <c r="CO2013" i="12"/>
  <c r="CQ2013" i="12" l="1"/>
  <c r="CP860" i="12"/>
  <c r="CO860" i="12"/>
  <c r="CQ860" i="12" s="1"/>
  <c r="CO3241" i="12" l="1"/>
  <c r="CQ3241" i="12" s="1"/>
  <c r="CP3241" i="12"/>
  <c r="CO1186" i="12" l="1"/>
  <c r="CP1186" i="12"/>
  <c r="CQ1186" i="12" l="1"/>
  <c r="CO2419" i="12"/>
  <c r="CP2419" i="12"/>
  <c r="CQ2419" i="12" l="1"/>
  <c r="CO1298" i="12"/>
  <c r="CP1298" i="12"/>
  <c r="CQ1298" i="12" l="1"/>
  <c r="CO1286" i="12"/>
  <c r="CP1286" i="12"/>
  <c r="CQ1286" i="12" l="1"/>
  <c r="CP2146" i="12"/>
  <c r="CO2146" i="12"/>
  <c r="CQ2146" i="12" s="1"/>
  <c r="CO1894" i="12" l="1"/>
  <c r="CP1894" i="12"/>
  <c r="CQ1894" i="12" l="1"/>
  <c r="CP2001" i="12"/>
  <c r="CO2001" i="12"/>
  <c r="CQ2001" i="12" s="1"/>
  <c r="CO1148" i="12" l="1"/>
  <c r="CP1148" i="12"/>
  <c r="CQ1148" i="12" l="1"/>
  <c r="CO1888" i="12"/>
  <c r="CP1888" i="12"/>
  <c r="CQ1888" i="12" l="1"/>
  <c r="CO2030" i="12"/>
  <c r="CP2030" i="12"/>
  <c r="CQ2030" i="12" l="1"/>
  <c r="CO1540" i="12"/>
  <c r="CP1540" i="12"/>
  <c r="CQ1540" i="12" l="1"/>
  <c r="CP3324" i="12"/>
  <c r="CO3324" i="12"/>
  <c r="CQ3324" i="12" l="1"/>
  <c r="CP2223" i="12"/>
  <c r="CO2223" i="12"/>
  <c r="CQ2223" i="12" s="1"/>
  <c r="CP2890" i="12" l="1"/>
  <c r="CO2890" i="12"/>
  <c r="CQ2890" i="12" l="1"/>
  <c r="CP1903" i="12"/>
  <c r="CO1903" i="12"/>
  <c r="CQ1903" i="12" l="1"/>
  <c r="CP2338" i="12"/>
  <c r="CO2338" i="12"/>
  <c r="CQ2338" i="12" l="1"/>
  <c r="CO2382" i="12"/>
  <c r="CP2382" i="12"/>
  <c r="CQ2382" i="12" l="1"/>
  <c r="CP2082" i="12"/>
  <c r="CO2082" i="12"/>
  <c r="CQ2082" i="12" l="1"/>
  <c r="CP1258" i="12"/>
  <c r="CO1258" i="12"/>
  <c r="CQ1258" i="12" s="1"/>
  <c r="CO1204" i="12" l="1"/>
  <c r="CQ1204" i="12" s="1"/>
  <c r="CP1204" i="12"/>
  <c r="CO1958" i="12" l="1"/>
  <c r="CQ1958" i="12" s="1"/>
  <c r="CP1958" i="12"/>
  <c r="CO1940" i="12" l="1"/>
  <c r="CQ1940" i="12" s="1"/>
  <c r="CP1940" i="12"/>
  <c r="CO435" i="12" l="1"/>
  <c r="CQ435" i="12" s="1"/>
  <c r="CP435" i="12"/>
  <c r="CO1344" i="12" l="1"/>
  <c r="CP1344" i="12"/>
  <c r="CQ1344" i="12" l="1"/>
  <c r="CO2127" i="12"/>
  <c r="CP2127" i="12"/>
  <c r="CQ2127" i="12" l="1"/>
  <c r="CO809" i="12"/>
  <c r="CP809" i="12"/>
  <c r="CQ809" i="12" l="1"/>
  <c r="CO938" i="12"/>
  <c r="CP938" i="12"/>
  <c r="CQ938" i="12" l="1"/>
  <c r="CP2232" i="12"/>
  <c r="CO2232" i="12"/>
  <c r="CQ2232" i="12" l="1"/>
  <c r="CO3452" i="12"/>
  <c r="CP3452" i="12"/>
  <c r="CQ3452" i="12" l="1"/>
  <c r="CP2581" i="12"/>
  <c r="CO2581" i="12"/>
  <c r="CQ2581" i="12" s="1"/>
  <c r="CO3208" i="12" l="1"/>
  <c r="CQ3208" i="12" s="1"/>
  <c r="CP3208" i="12"/>
  <c r="CP3333" i="12" l="1"/>
  <c r="CO3333" i="12"/>
  <c r="CQ3333" i="12" l="1"/>
  <c r="CP827" i="12"/>
  <c r="CO827" i="12"/>
  <c r="CQ827" i="12" l="1"/>
  <c r="CP1008" i="12"/>
  <c r="CO1008" i="12"/>
  <c r="CQ1008" i="12" l="1"/>
  <c r="CP3346" i="12"/>
  <c r="CO3346" i="12"/>
  <c r="CQ3346" i="12" s="1"/>
  <c r="CO2320" i="12" l="1"/>
  <c r="CQ2320" i="12" s="1"/>
  <c r="CP2320" i="12"/>
  <c r="CP1851" i="12" l="1"/>
  <c r="CO1851" i="12"/>
  <c r="CQ1851" i="12" l="1"/>
  <c r="CO2783" i="12"/>
  <c r="CP2783" i="12"/>
  <c r="CQ2783" i="12" l="1"/>
  <c r="CO3098" i="12"/>
  <c r="CP3098" i="12"/>
  <c r="CQ3098" i="12" l="1"/>
  <c r="CO1860" i="12"/>
  <c r="CP1860" i="12"/>
  <c r="CQ1860" i="12" l="1"/>
  <c r="CO3121" i="12"/>
  <c r="CP3121" i="12"/>
  <c r="CQ3121" i="12" l="1"/>
  <c r="CP2440" i="12"/>
  <c r="CO2440" i="12"/>
  <c r="CQ2440" i="12" s="1"/>
  <c r="CP3168" i="12" l="1"/>
  <c r="CO3168" i="12"/>
  <c r="CQ3168" i="12" l="1"/>
  <c r="CO3698" i="12"/>
  <c r="CP3698" i="12"/>
  <c r="CQ3698" i="12" l="1"/>
  <c r="CO1476" i="12"/>
  <c r="CP1476" i="12"/>
  <c r="CQ1476" i="12" l="1"/>
  <c r="CP1893" i="12"/>
  <c r="CO1893" i="12"/>
  <c r="CQ1893" i="12" l="1"/>
  <c r="CO2985" i="12"/>
  <c r="CP2985" i="12"/>
  <c r="CQ2985" i="12" l="1"/>
  <c r="CP2041" i="12"/>
  <c r="CO2041" i="12"/>
  <c r="CQ2041" i="12" s="1"/>
  <c r="CO2316" i="12" l="1"/>
  <c r="CP2316" i="12"/>
  <c r="CQ2316" i="12" l="1"/>
  <c r="CP1448" i="12"/>
  <c r="CO1448" i="12"/>
  <c r="CQ1448" i="12" s="1"/>
  <c r="CP1056" i="12" l="1"/>
  <c r="CO1056" i="12"/>
  <c r="CQ1056" i="12" l="1"/>
  <c r="CO2388" i="12"/>
  <c r="CP2388" i="12"/>
  <c r="CQ2388" i="12" l="1"/>
  <c r="CP763" i="12"/>
  <c r="CO763" i="12"/>
  <c r="CQ763" i="12" s="1"/>
  <c r="CO2798" i="12" l="1"/>
  <c r="CP2798" i="12"/>
  <c r="CQ2798" i="12" l="1"/>
  <c r="CP1619" i="12"/>
  <c r="CO1619" i="12"/>
  <c r="CQ1619" i="12" s="1"/>
  <c r="CP804" i="12" l="1"/>
  <c r="CO804" i="12"/>
  <c r="CQ804" i="12" l="1"/>
  <c r="CP604" i="12"/>
  <c r="CO604" i="12"/>
  <c r="CQ604" i="12" s="1"/>
  <c r="CO2792" i="12" l="1"/>
  <c r="CP2792" i="12"/>
  <c r="CQ2792" i="12" l="1"/>
  <c r="CP2226" i="12"/>
  <c r="CO2226" i="12"/>
  <c r="CQ2226" i="12" s="1"/>
  <c r="CP3527" i="12" l="1"/>
  <c r="CO3527" i="12"/>
  <c r="CQ3527" i="12" l="1"/>
  <c r="CP1882" i="12"/>
  <c r="CO1882" i="12"/>
  <c r="CQ1882" i="12" s="1"/>
  <c r="CP1494" i="12" l="1"/>
  <c r="CO1494" i="12"/>
  <c r="CQ1494" i="12" l="1"/>
  <c r="CO1762" i="12"/>
  <c r="CP1762" i="12"/>
  <c r="CQ1762" i="12" l="1"/>
  <c r="CO404" i="12"/>
  <c r="CP404" i="12"/>
  <c r="CQ404" i="12" l="1"/>
  <c r="CO703" i="12"/>
  <c r="CP703" i="12"/>
  <c r="CQ703" i="12" l="1"/>
  <c r="CP113" i="12"/>
  <c r="CO113" i="12"/>
  <c r="CQ113" i="12" l="1"/>
  <c r="CO1856" i="12"/>
  <c r="CP1856" i="12"/>
  <c r="CQ1856" i="12" l="1"/>
  <c r="CO3327" i="12"/>
  <c r="CP3327" i="12"/>
  <c r="CQ3327" i="12" l="1"/>
  <c r="CO500" i="12"/>
  <c r="CP500" i="12"/>
  <c r="CQ500" i="12" l="1"/>
  <c r="CO534" i="12"/>
  <c r="CP534" i="12"/>
  <c r="CQ534" i="12" l="1"/>
  <c r="CO2993" i="12"/>
  <c r="CP2993" i="12"/>
  <c r="CQ2993" i="12" l="1"/>
  <c r="CO1390" i="12"/>
  <c r="CP1390" i="12"/>
  <c r="CQ1390" i="12" l="1"/>
  <c r="CP754" i="12"/>
  <c r="CO754" i="12"/>
  <c r="CQ754" i="12" l="1"/>
  <c r="CP398" i="12"/>
  <c r="CO398" i="12"/>
  <c r="CQ398" i="12" l="1"/>
  <c r="CO520" i="12"/>
  <c r="CP520" i="12"/>
  <c r="CQ520" i="12" l="1"/>
  <c r="CP2253" i="12"/>
  <c r="CO2253" i="12"/>
  <c r="CQ2253" i="12" l="1"/>
  <c r="CP3410" i="12"/>
  <c r="CO3410" i="12"/>
  <c r="CQ3410" i="12" l="1"/>
  <c r="CP335" i="12"/>
  <c r="CO335" i="12"/>
  <c r="CQ335" i="12" l="1"/>
  <c r="CP247" i="12"/>
  <c r="CO247" i="12"/>
  <c r="CQ247" i="12" l="1"/>
  <c r="CO472" i="12"/>
  <c r="CP472" i="12"/>
  <c r="CQ472" i="12" l="1"/>
  <c r="CP1967" i="12"/>
  <c r="CO1967" i="12"/>
  <c r="CQ1967" i="12" l="1"/>
  <c r="CP1617" i="12"/>
  <c r="CO1617" i="12"/>
  <c r="CQ1617" i="12" l="1"/>
  <c r="CP469" i="12"/>
  <c r="CO469" i="12"/>
  <c r="CQ469" i="12" l="1"/>
  <c r="CP56" i="12"/>
  <c r="CO56" i="12"/>
  <c r="CQ56" i="12" l="1"/>
  <c r="CO7" i="12"/>
  <c r="CP7" i="12"/>
  <c r="CQ7" i="12" l="1"/>
  <c r="CO13" i="12"/>
  <c r="CP13" i="12"/>
  <c r="CQ13" i="12" l="1"/>
  <c r="CO3402" i="12"/>
  <c r="CP3402" i="12"/>
  <c r="CQ3402" i="12" l="1"/>
  <c r="CO1083" i="12"/>
  <c r="CQ1083" i="12" s="1"/>
  <c r="CP1083" i="12"/>
  <c r="CP2834" i="12" l="1"/>
  <c r="CO2834" i="12"/>
  <c r="CQ2834" i="12" l="1"/>
  <c r="CP2327" i="12"/>
  <c r="CO2327" i="12"/>
  <c r="CQ2327" i="12" l="1"/>
  <c r="CP1007" i="12"/>
  <c r="CO1007" i="12"/>
  <c r="CQ1007" i="12" l="1"/>
  <c r="CO2191" i="12"/>
  <c r="CP2191" i="12"/>
  <c r="CQ2191" i="12" l="1"/>
  <c r="CO2172" i="12"/>
  <c r="CP2172" i="12"/>
  <c r="CQ2172" i="12" l="1"/>
  <c r="CP882" i="12"/>
  <c r="CO882" i="12"/>
  <c r="CQ882" i="12" l="1"/>
  <c r="CP4" i="12"/>
  <c r="CO4" i="12"/>
  <c r="CQ4" i="12" l="1"/>
  <c r="CO3130" i="12"/>
  <c r="CP3130" i="12"/>
  <c r="CQ3130" i="12" l="1"/>
  <c r="CP3690" i="12"/>
  <c r="CO3690" i="12"/>
  <c r="CQ3690" i="12" l="1"/>
  <c r="CO632" i="12"/>
  <c r="CP632" i="12"/>
  <c r="CQ632" i="12" l="1"/>
  <c r="CP1853" i="12"/>
  <c r="CO1853" i="12"/>
  <c r="CQ1853" i="12" l="1"/>
  <c r="CP3313" i="12"/>
  <c r="CO3313" i="12"/>
  <c r="CQ3313" i="12" l="1"/>
  <c r="CP1335" i="12"/>
  <c r="CO1335" i="12"/>
  <c r="CQ1335" i="12" l="1"/>
  <c r="CP1500" i="12"/>
  <c r="CO1500" i="12"/>
  <c r="CQ1500" i="12" l="1"/>
  <c r="CP1549" i="12"/>
  <c r="CO1549" i="12"/>
  <c r="CQ1549" i="12" l="1"/>
  <c r="CO2123" i="12"/>
  <c r="CP2123" i="12"/>
  <c r="CQ2123" i="12" l="1"/>
  <c r="CO1869" i="12"/>
  <c r="CP1869" i="12"/>
  <c r="CQ1869" i="12" l="1"/>
  <c r="CO1830" i="12"/>
  <c r="CQ1830" i="12" s="1"/>
  <c r="CP1830" i="12"/>
  <c r="CO1003" i="12" l="1"/>
  <c r="CP1003" i="12"/>
  <c r="CQ1003" i="12" l="1"/>
  <c r="CO1611" i="12"/>
  <c r="CP1611" i="12"/>
  <c r="CQ1611" i="12" l="1"/>
  <c r="CP477" i="12"/>
  <c r="CO477" i="12"/>
  <c r="CQ477" i="12" l="1"/>
  <c r="CP743" i="12"/>
  <c r="CO743" i="12"/>
  <c r="CQ743" i="12" s="1"/>
  <c r="CO1064" i="12" l="1"/>
  <c r="CQ1064" i="12" s="1"/>
  <c r="CP1064" i="12"/>
  <c r="CO1421" i="12" l="1"/>
  <c r="CP1421" i="12"/>
  <c r="CQ1421" i="12" l="1"/>
  <c r="CP2167" i="12"/>
  <c r="CO2167" i="12"/>
  <c r="CQ2167" i="12" l="1"/>
  <c r="CO143" i="12"/>
  <c r="CP143" i="12"/>
  <c r="CQ143" i="12" l="1"/>
  <c r="CO3547" i="12"/>
  <c r="CP3547" i="12"/>
  <c r="CQ3547" i="12" l="1"/>
  <c r="CP503" i="12"/>
  <c r="CO503" i="12"/>
  <c r="CQ503" i="12" l="1"/>
  <c r="CP1573" i="12"/>
  <c r="CO1573" i="12"/>
  <c r="CQ1573" i="12" l="1"/>
  <c r="CO2731" i="12"/>
  <c r="CP2731" i="12"/>
  <c r="CQ2731" i="12" l="1"/>
  <c r="CO3297" i="12"/>
  <c r="CP3297" i="12"/>
  <c r="CQ3297" i="12" l="1"/>
  <c r="CP3715" i="12"/>
  <c r="CO3715" i="12"/>
  <c r="CQ3715" i="12" l="1"/>
  <c r="CP1133" i="12"/>
  <c r="CO1133" i="12"/>
  <c r="CQ1133" i="12" l="1"/>
  <c r="CO3451" i="12"/>
  <c r="CP3451" i="12"/>
  <c r="CQ3451" i="12" l="1"/>
  <c r="CP59" i="12"/>
  <c r="CO59" i="12"/>
  <c r="CQ59" i="12" l="1"/>
  <c r="CO153" i="12"/>
  <c r="CP153" i="12"/>
  <c r="CQ153" i="12" l="1"/>
  <c r="CO779" i="12"/>
  <c r="CQ779" i="12" s="1"/>
  <c r="CP779" i="12"/>
  <c r="CP2289" i="12" l="1"/>
  <c r="CO2289" i="12"/>
  <c r="CQ2289" i="12" l="1"/>
  <c r="CP3404" i="12"/>
  <c r="CO3404" i="12"/>
  <c r="CQ3404" i="12" l="1"/>
  <c r="CP1644" i="12"/>
  <c r="CO1644" i="12"/>
  <c r="CQ1644" i="12" l="1"/>
  <c r="CO1125" i="12"/>
  <c r="CP1125" i="12"/>
  <c r="CQ1125" i="12" l="1"/>
  <c r="CO1655" i="12"/>
  <c r="CQ1655" i="12" s="1"/>
  <c r="CP1655" i="12"/>
  <c r="CP2859" i="12" l="1"/>
  <c r="CO2859" i="12"/>
  <c r="CQ2859" i="12" l="1"/>
  <c r="CO612" i="12"/>
  <c r="CP612" i="12"/>
  <c r="CQ612" i="12" l="1"/>
  <c r="CP962" i="12"/>
  <c r="CO962" i="12"/>
  <c r="CQ962" i="12" l="1"/>
  <c r="CO1900" i="12"/>
  <c r="CP1900" i="12"/>
  <c r="CQ1900" i="12" l="1"/>
  <c r="CO1841" i="12"/>
  <c r="CP1841" i="12"/>
  <c r="CQ1841" i="12" l="1"/>
  <c r="CP3582" i="12"/>
  <c r="CO3582" i="12"/>
  <c r="CQ3582" i="12" l="1"/>
  <c r="CO773" i="12"/>
  <c r="CQ773" i="12" s="1"/>
  <c r="CP773" i="12"/>
  <c r="CO280" i="12" l="1"/>
  <c r="CP280" i="12"/>
  <c r="CQ280" i="12" l="1"/>
  <c r="CO3682" i="12"/>
  <c r="CP3682" i="12"/>
  <c r="CQ3682" i="12" l="1"/>
  <c r="CO1734" i="12"/>
  <c r="CP1734" i="12"/>
  <c r="CQ1734" i="12" l="1"/>
  <c r="CO603" i="12"/>
  <c r="CP603" i="12"/>
  <c r="CQ603" i="12" l="1"/>
  <c r="CO2290" i="12"/>
  <c r="CP2290" i="12"/>
  <c r="CQ2290" i="12" l="1"/>
  <c r="CO1336" i="12"/>
  <c r="CP1336" i="12"/>
  <c r="CQ1336" i="12" l="1"/>
  <c r="CO2494" i="12"/>
  <c r="CP2494" i="12"/>
  <c r="CQ2494" i="12" l="1"/>
  <c r="CP1371" i="12"/>
  <c r="CO1371" i="12"/>
  <c r="CQ1371" i="12" l="1"/>
  <c r="CP802" i="12"/>
  <c r="CO802" i="12"/>
  <c r="CQ802" i="12" l="1"/>
  <c r="CP1805" i="12"/>
  <c r="CO1805" i="12"/>
  <c r="CQ1805" i="12" l="1"/>
  <c r="CO631" i="12"/>
  <c r="CP631" i="12"/>
  <c r="CQ631" i="12" l="1"/>
  <c r="CP609" i="12"/>
  <c r="CO609" i="12"/>
  <c r="CQ609" i="12" l="1"/>
  <c r="CP918" i="12"/>
  <c r="CO918" i="12"/>
  <c r="CQ918" i="12" l="1"/>
  <c r="CO1850" i="12"/>
  <c r="CP1850" i="12"/>
  <c r="CQ1850" i="12" l="1"/>
  <c r="CO1144" i="12"/>
  <c r="CP1144" i="12"/>
  <c r="CQ1144" i="12" l="1"/>
  <c r="CP305" i="12"/>
  <c r="CO305" i="12"/>
  <c r="CQ305" i="12" l="1"/>
  <c r="CO432" i="12"/>
  <c r="CP432" i="12"/>
  <c r="CQ432" i="12" l="1"/>
  <c r="CO1491" i="12"/>
  <c r="CP1491" i="12"/>
  <c r="CQ1491" i="12" l="1"/>
  <c r="CO511" i="12"/>
  <c r="CP511" i="12"/>
  <c r="CQ511" i="12" l="1"/>
  <c r="CO209" i="12"/>
  <c r="CP209" i="12"/>
  <c r="CQ209" i="12" l="1"/>
  <c r="CO40" i="12"/>
  <c r="CP40" i="12"/>
  <c r="CQ40" i="12" l="1"/>
  <c r="CP1089" i="12"/>
  <c r="CO1089" i="12"/>
  <c r="CQ1089" i="12" l="1"/>
  <c r="CP1815" i="12"/>
  <c r="CO1815" i="12"/>
  <c r="CQ1815" i="12" l="1"/>
  <c r="CO2096" i="12"/>
  <c r="CP2096" i="12"/>
  <c r="CQ2096" i="12" l="1"/>
  <c r="CO3369" i="12"/>
  <c r="CP3369" i="12"/>
  <c r="CQ3369" i="12" l="1"/>
  <c r="CO1906" i="12"/>
  <c r="CP1906" i="12"/>
  <c r="CQ1906" i="12" l="1"/>
  <c r="CP1104" i="12"/>
  <c r="CO1104" i="12"/>
  <c r="CQ1104" i="12" l="1"/>
  <c r="CP337" i="12"/>
  <c r="CO337" i="12"/>
  <c r="CQ337" i="12" l="1"/>
  <c r="CO309" i="12"/>
  <c r="CP309" i="12"/>
  <c r="CQ309" i="12" l="1"/>
  <c r="CO872" i="12"/>
  <c r="CP872" i="12"/>
  <c r="CQ872" i="12" l="1"/>
  <c r="CO3657" i="12"/>
  <c r="CP3657" i="12"/>
  <c r="CQ3657" i="12" l="1"/>
  <c r="CP3212" i="12"/>
  <c r="CO3212" i="12"/>
  <c r="CQ3212" i="12" l="1"/>
  <c r="CO1207" i="12"/>
  <c r="CQ1207" i="12" s="1"/>
  <c r="CP1207" i="12"/>
  <c r="CP1574" i="12" l="1"/>
  <c r="CO1574" i="12"/>
  <c r="CQ1574" i="12" l="1"/>
  <c r="CO978" i="12"/>
  <c r="CP978" i="12"/>
  <c r="CQ978" i="12" l="1"/>
  <c r="CO357" i="12"/>
  <c r="CP357" i="12"/>
  <c r="CQ357" i="12" l="1"/>
  <c r="CO166" i="12"/>
  <c r="CP166" i="12"/>
  <c r="CQ166" i="12" l="1"/>
  <c r="CO359" i="12"/>
  <c r="CP359" i="12"/>
  <c r="CQ359" i="12" l="1"/>
  <c r="CP1434" i="12"/>
  <c r="CO1434" i="12"/>
  <c r="CQ1434" i="12" l="1"/>
  <c r="CP752" i="12"/>
  <c r="CO752" i="12"/>
  <c r="CQ752" i="12" l="1"/>
  <c r="CO708" i="12"/>
  <c r="CQ708" i="12" s="1"/>
  <c r="CP708" i="12"/>
  <c r="CO1009" i="12" l="1"/>
  <c r="CP1009" i="12"/>
  <c r="CQ1009" i="12" l="1"/>
  <c r="CO1674" i="12"/>
  <c r="CP1674" i="12"/>
  <c r="CQ1674" i="12" l="1"/>
  <c r="CP1907" i="12"/>
  <c r="CO1907" i="12"/>
  <c r="CQ1907" i="12" s="1"/>
  <c r="CO994" i="12" l="1"/>
  <c r="CP994" i="12"/>
  <c r="CQ994" i="12" l="1"/>
  <c r="CO1418" i="12"/>
  <c r="CP1418" i="12"/>
  <c r="CQ1418" i="12" l="1"/>
  <c r="CP948" i="12"/>
  <c r="CO948" i="12"/>
  <c r="CQ948" i="12" l="1"/>
  <c r="CP129" i="12"/>
  <c r="CO129" i="12"/>
  <c r="CQ129" i="12" l="1"/>
  <c r="CP1182" i="12"/>
  <c r="CO1182" i="12"/>
  <c r="CQ1182" i="12" l="1"/>
  <c r="CP1561" i="12"/>
  <c r="CO1561" i="12"/>
  <c r="CQ1561" i="12" l="1"/>
  <c r="CO687" i="12"/>
  <c r="CP687" i="12"/>
  <c r="CQ687" i="12" l="1"/>
  <c r="CO590" i="12"/>
  <c r="CQ590" i="12" s="1"/>
  <c r="CP590" i="12"/>
  <c r="CP1477" i="12" l="1"/>
  <c r="CO1477" i="12"/>
  <c r="CQ1477" i="12" l="1"/>
  <c r="CP2582" i="12"/>
  <c r="CO2582" i="12"/>
  <c r="CQ2582" i="12" l="1"/>
  <c r="CP253" i="12"/>
  <c r="CO253" i="12"/>
  <c r="CQ253" i="12" l="1"/>
  <c r="CP829" i="12"/>
  <c r="CO829" i="12"/>
  <c r="CQ829" i="12" l="1"/>
  <c r="CP1825" i="12"/>
  <c r="CO1825" i="12"/>
  <c r="CQ1825" i="12" l="1"/>
  <c r="CO2005" i="12"/>
  <c r="CQ2005" i="12" s="1"/>
  <c r="CP2005" i="12"/>
  <c r="CO297" i="12" l="1"/>
  <c r="CP297" i="12"/>
  <c r="CQ297" i="12" l="1"/>
  <c r="CP756" i="12"/>
  <c r="CO756" i="12"/>
  <c r="CQ756" i="12" l="1"/>
  <c r="CP418" i="12"/>
  <c r="CO418" i="12"/>
  <c r="CQ418" i="12" l="1"/>
  <c r="CP543" i="12"/>
  <c r="CO543" i="12"/>
  <c r="CQ543" i="12" l="1"/>
  <c r="CO1562" i="12"/>
  <c r="CQ1562" i="12" s="1"/>
  <c r="CP1562" i="12"/>
  <c r="CP224" i="12" l="1"/>
  <c r="CO224" i="12"/>
  <c r="CQ224" i="12" l="1"/>
  <c r="CO771" i="12"/>
  <c r="CQ771" i="12" s="1"/>
  <c r="CP771" i="12"/>
  <c r="CP1149" i="12" l="1"/>
  <c r="CO1149" i="12"/>
  <c r="CQ1149" i="12" l="1"/>
  <c r="CP629" i="12"/>
  <c r="CO629" i="12"/>
  <c r="CQ629" i="12" l="1"/>
  <c r="CO1221" i="12"/>
  <c r="CP1221" i="12"/>
  <c r="CQ1221" i="12" l="1"/>
  <c r="CP288" i="12"/>
  <c r="CO288" i="12"/>
  <c r="CQ288" i="12" l="1"/>
  <c r="CO591" i="12"/>
  <c r="CQ591" i="12" s="1"/>
  <c r="CP591" i="12"/>
  <c r="CO630" i="12" l="1"/>
  <c r="CP630" i="12"/>
  <c r="CQ630" i="12" l="1"/>
  <c r="CP1030" i="12"/>
  <c r="CO1030" i="12"/>
  <c r="CQ1030" i="12" l="1"/>
  <c r="CP1817" i="12"/>
  <c r="CO1817" i="12"/>
  <c r="CQ1817" i="12" l="1"/>
  <c r="CO2606" i="12"/>
  <c r="CP2606" i="12"/>
  <c r="CQ2606" i="12" l="1"/>
  <c r="CP2007" i="12"/>
  <c r="CO2007" i="12"/>
  <c r="CQ2007" i="12" l="1"/>
  <c r="CP1541" i="12"/>
  <c r="CO1541" i="12"/>
  <c r="CQ1541" i="12" l="1"/>
  <c r="CO2657" i="12"/>
  <c r="CP2657" i="12"/>
  <c r="CQ2657" i="12" l="1"/>
  <c r="CP302" i="12"/>
  <c r="CO302" i="12"/>
  <c r="CQ302" i="12" l="1"/>
  <c r="CP72" i="12"/>
  <c r="CO72" i="12"/>
  <c r="CQ72" i="12" l="1"/>
  <c r="CP312" i="12"/>
  <c r="CO312" i="12"/>
  <c r="CQ312" i="12" l="1"/>
  <c r="CO1158" i="12"/>
  <c r="CP1158" i="12"/>
  <c r="CQ1158" i="12" l="1"/>
  <c r="CO1895" i="12"/>
  <c r="CP1895" i="12"/>
  <c r="CQ1895" i="12" l="1"/>
  <c r="CP1208" i="12"/>
  <c r="CO1208" i="12"/>
  <c r="CQ1208" i="12" s="1"/>
  <c r="CO785" i="12" l="1"/>
  <c r="CQ785" i="12" s="1"/>
  <c r="CP785" i="12"/>
  <c r="CO3319" i="12" l="1"/>
  <c r="CQ3319" i="12" s="1"/>
  <c r="CP3319" i="12"/>
  <c r="CO1134" i="12" l="1"/>
  <c r="CQ1134" i="12" s="1"/>
  <c r="CP1134" i="12"/>
  <c r="CP1268" i="12" l="1"/>
  <c r="CO1268" i="12"/>
  <c r="CQ1268" i="12" l="1"/>
  <c r="CO1538" i="12"/>
  <c r="CP1538" i="12"/>
  <c r="CQ1538" i="12" l="1"/>
  <c r="CP1105" i="12"/>
  <c r="CO1105" i="12"/>
  <c r="CQ1105" i="12" l="1"/>
  <c r="CP906" i="12"/>
  <c r="CO906" i="12"/>
  <c r="CQ906" i="12" l="1"/>
  <c r="CP1631" i="12"/>
  <c r="CO1631" i="12"/>
  <c r="CQ1631" i="12" l="1"/>
  <c r="CP1040" i="12"/>
  <c r="CO1040" i="12"/>
  <c r="CQ1040" i="12" l="1"/>
  <c r="CO886" i="12"/>
  <c r="CP886" i="12"/>
  <c r="CQ886" i="12" l="1"/>
  <c r="CO1049" i="12"/>
  <c r="CP1049" i="12"/>
  <c r="CQ1049" i="12" l="1"/>
  <c r="CP267" i="12"/>
  <c r="CO267" i="12"/>
  <c r="CQ267" i="12" l="1"/>
  <c r="CP488" i="12"/>
  <c r="CO488" i="12"/>
  <c r="CQ488" i="12" s="1"/>
  <c r="CP396" i="12" l="1"/>
  <c r="CO396" i="12"/>
  <c r="CQ396" i="12" l="1"/>
  <c r="CO42" i="12"/>
  <c r="CP42" i="12"/>
  <c r="CQ42" i="12" l="1"/>
  <c r="CO532" i="12"/>
  <c r="CP532" i="12"/>
  <c r="CQ532" i="12" l="1"/>
  <c r="CO88" i="12"/>
  <c r="CP88" i="12"/>
  <c r="CQ88" i="12" l="1"/>
  <c r="CP167" i="12"/>
  <c r="CO167" i="12"/>
  <c r="CQ167" i="12" l="1"/>
  <c r="CO1927" i="12"/>
  <c r="CQ1927" i="12" s="1"/>
  <c r="CP1927" i="12"/>
  <c r="CO402" i="12" l="1"/>
  <c r="CQ402" i="12" s="1"/>
  <c r="CP402" i="12"/>
  <c r="CO3183" i="12" l="1"/>
  <c r="CQ3183" i="12" s="1"/>
  <c r="CP3183" i="12"/>
  <c r="CO1827" i="12" l="1"/>
  <c r="CP1827" i="12"/>
  <c r="CQ1827" i="12" l="1"/>
  <c r="CO945" i="12"/>
  <c r="CP945" i="12"/>
  <c r="CQ945" i="12" l="1"/>
  <c r="CO2055" i="12"/>
  <c r="CQ2055" i="12" s="1"/>
  <c r="CP2055" i="12"/>
  <c r="CP953" i="12" l="1"/>
  <c r="CO953" i="12"/>
  <c r="CQ953" i="12" l="1"/>
  <c r="CP225" i="12"/>
  <c r="CO225" i="12"/>
  <c r="CQ225" i="12" l="1"/>
  <c r="CP383" i="12"/>
  <c r="CO383" i="12"/>
  <c r="CQ383" i="12" l="1"/>
  <c r="CO595" i="12"/>
  <c r="CQ595" i="12" s="1"/>
  <c r="CP595" i="12"/>
  <c r="CP169" i="12" l="1"/>
  <c r="CO169" i="12"/>
  <c r="CQ169" i="12" l="1"/>
  <c r="CP3381" i="12"/>
  <c r="CO3381" i="12"/>
  <c r="CQ3381" i="12" l="1"/>
  <c r="CP120" i="12"/>
  <c r="CO120" i="12"/>
  <c r="CQ120" i="12" l="1"/>
  <c r="CO855" i="12"/>
  <c r="CQ855" i="12" s="1"/>
  <c r="CP855" i="12"/>
  <c r="CO770" i="12" l="1"/>
  <c r="CP770" i="12"/>
  <c r="CQ770" i="12" l="1"/>
  <c r="CP459" i="12"/>
  <c r="CO459" i="12"/>
  <c r="CQ459" i="12" l="1"/>
  <c r="CP228" i="12"/>
  <c r="CO228" i="12"/>
  <c r="CQ228" i="12" l="1"/>
  <c r="CP1170" i="12"/>
  <c r="CO1170" i="12"/>
  <c r="CQ1170" i="12" l="1"/>
  <c r="CP1641" i="12"/>
  <c r="CO1641" i="12"/>
  <c r="CQ1641" i="12" l="1"/>
  <c r="CO1750" i="12"/>
  <c r="CP1750" i="12"/>
  <c r="CQ1750" i="12" l="1"/>
  <c r="CO2508" i="12"/>
  <c r="CQ2508" i="12" s="1"/>
  <c r="CP2508" i="12"/>
  <c r="CO3687" i="12" l="1"/>
  <c r="CQ3687" i="12" s="1"/>
  <c r="CP3687" i="12"/>
  <c r="CP1908" i="12" l="1"/>
  <c r="CO1908" i="12"/>
  <c r="CQ1908" i="12" l="1"/>
  <c r="CP1110" i="12"/>
  <c r="CO1110" i="12"/>
  <c r="CQ1110" i="12" l="1"/>
  <c r="CP961" i="12"/>
  <c r="CO961" i="12"/>
  <c r="CQ961" i="12" l="1"/>
  <c r="CO2692" i="12"/>
  <c r="CQ2692" i="12" s="1"/>
  <c r="CP2692" i="12"/>
  <c r="CP2743" i="12" l="1"/>
  <c r="CO2743" i="12"/>
  <c r="CQ2743" i="12" l="1"/>
  <c r="CP2493" i="12"/>
  <c r="CO2493" i="12"/>
  <c r="CQ2493" i="12" l="1"/>
  <c r="CP800" i="12"/>
  <c r="CO800" i="12"/>
  <c r="CQ800" i="12" l="1"/>
  <c r="CO1454" i="12"/>
  <c r="CP1454" i="12"/>
  <c r="CQ1454" i="12" l="1"/>
  <c r="CO2632" i="12"/>
  <c r="CQ2632" i="12" s="1"/>
  <c r="CP2632" i="12"/>
  <c r="CP205" i="12" l="1"/>
  <c r="CO205" i="12"/>
  <c r="CQ205" i="12" l="1"/>
  <c r="CP3439" i="12"/>
  <c r="CO3439" i="12"/>
  <c r="CQ3439" i="12" l="1"/>
  <c r="CO934" i="12"/>
  <c r="CQ934" i="12" s="1"/>
  <c r="CP934" i="12"/>
  <c r="CP75" i="12" l="1"/>
  <c r="CO75" i="12"/>
  <c r="CQ75" i="12" l="1"/>
  <c r="CP659" i="12"/>
  <c r="CO659" i="12"/>
  <c r="CQ659" i="12" l="1"/>
  <c r="CO1239" i="12"/>
  <c r="CP1239" i="12"/>
  <c r="CQ1239" i="12" l="1"/>
  <c r="CO1870" i="12"/>
  <c r="CQ1870" i="12" s="1"/>
  <c r="CP1870" i="12"/>
  <c r="CP776" i="12" l="1"/>
  <c r="CO776" i="12"/>
  <c r="CQ776" i="12" l="1"/>
  <c r="CO16" i="12"/>
  <c r="CP16" i="12"/>
  <c r="CQ16" i="12" l="1"/>
  <c r="CP340" i="12"/>
  <c r="CO340" i="12"/>
  <c r="CQ340" i="12" s="1"/>
  <c r="CP131" i="12" l="1"/>
  <c r="CO131" i="12"/>
  <c r="CQ131" i="12" l="1"/>
  <c r="CP1032" i="12"/>
  <c r="CO1032" i="12"/>
  <c r="CQ1032" i="12" l="1"/>
  <c r="CO562" i="12"/>
  <c r="CQ562" i="12" s="1"/>
  <c r="CP562" i="12"/>
  <c r="CO640" i="12" l="1"/>
  <c r="CQ640" i="12" s="1"/>
  <c r="CP640" i="12"/>
  <c r="CP2443" i="12" l="1"/>
  <c r="CO2443" i="12"/>
  <c r="CQ2443" i="12" l="1"/>
  <c r="CO899" i="12"/>
  <c r="CP899" i="12"/>
  <c r="CQ899" i="12" l="1"/>
  <c r="CP334" i="12"/>
  <c r="CO334" i="12"/>
  <c r="CQ334" i="12" l="1"/>
  <c r="CO1910" i="12"/>
  <c r="CQ1910" i="12" s="1"/>
  <c r="CP1910" i="12"/>
  <c r="CO3089" i="12" l="1"/>
  <c r="CP3089" i="12"/>
  <c r="CQ3089" i="12" l="1"/>
  <c r="CO3194" i="12"/>
  <c r="CP3194" i="12"/>
  <c r="CQ3194" i="12" l="1"/>
  <c r="CP1061" i="12"/>
  <c r="CO1061" i="12"/>
  <c r="CQ1061" i="12" l="1"/>
  <c r="CP1253" i="12"/>
  <c r="CO1253" i="12"/>
  <c r="CQ1253" i="12" l="1"/>
  <c r="CP119" i="12"/>
  <c r="CO119" i="12"/>
  <c r="CQ119" i="12" l="1"/>
  <c r="CO1164" i="12"/>
  <c r="CQ1164" i="12" s="1"/>
  <c r="CP1164" i="12"/>
  <c r="CO1929" i="12" l="1"/>
  <c r="CP1929" i="12"/>
  <c r="CQ1929" i="12" l="1"/>
  <c r="CO1614" i="12"/>
  <c r="CP1614" i="12"/>
  <c r="CQ1614" i="12" l="1"/>
  <c r="CP2227" i="12"/>
  <c r="CO2227" i="12"/>
  <c r="CQ2227" i="12" l="1"/>
  <c r="CP1835" i="12"/>
  <c r="CO1835" i="12"/>
  <c r="CQ1835" i="12" l="1"/>
  <c r="CP1325" i="12"/>
  <c r="CO1325" i="12"/>
  <c r="CQ1325" i="12" l="1"/>
  <c r="CO960" i="12"/>
  <c r="CQ960" i="12" s="1"/>
  <c r="CP960" i="12"/>
  <c r="CO545" i="12" l="1"/>
  <c r="CP545" i="12"/>
  <c r="CQ545" i="12" l="1"/>
  <c r="CP1181" i="12"/>
  <c r="CO1181" i="12"/>
  <c r="CQ1181" i="12" l="1"/>
  <c r="CP1964" i="12"/>
  <c r="CO1964" i="12"/>
  <c r="CQ1964" i="12" s="1"/>
  <c r="CP1719" i="12" l="1"/>
  <c r="CO1719" i="12"/>
  <c r="CQ1719" i="12" l="1"/>
  <c r="CO1378" i="12"/>
  <c r="CP1378" i="12"/>
  <c r="CQ1378" i="12" l="1"/>
  <c r="CO3118" i="12"/>
  <c r="CP3118" i="12"/>
  <c r="CQ3118" i="12" l="1"/>
  <c r="CP730" i="12"/>
  <c r="CO730" i="12"/>
  <c r="CQ730" i="12" l="1"/>
  <c r="CO1174" i="12"/>
  <c r="CP1174" i="12"/>
  <c r="CQ1174" i="12" l="1"/>
  <c r="CO931" i="12"/>
  <c r="CP931" i="12"/>
  <c r="CQ931" i="12" l="1"/>
  <c r="CO1299" i="12"/>
  <c r="CP1299" i="12"/>
  <c r="CQ1299" i="12" l="1"/>
  <c r="CO171" i="12"/>
  <c r="CP171" i="12"/>
  <c r="CQ171" i="12" l="1"/>
  <c r="CP319" i="12"/>
  <c r="CO319" i="12"/>
  <c r="CQ319" i="12" l="1"/>
  <c r="CO3215" i="12"/>
  <c r="CP3215" i="12"/>
  <c r="CQ3215" i="12" l="1"/>
  <c r="CP1904" i="12"/>
  <c r="CO1904" i="12"/>
  <c r="CQ1904" i="12" l="1"/>
  <c r="CP2658" i="12"/>
  <c r="CO2658" i="12"/>
  <c r="CQ2658" i="12" s="1"/>
  <c r="CP1370" i="12" l="1"/>
  <c r="CO1370" i="12"/>
  <c r="CQ1370" i="12" l="1"/>
  <c r="CO2758" i="12"/>
  <c r="CP2758" i="12"/>
  <c r="CQ2758" i="12" l="1"/>
  <c r="CP3392" i="12"/>
  <c r="CO3392" i="12"/>
  <c r="CQ3392" i="12" s="1"/>
  <c r="CO845" i="12" l="1"/>
  <c r="CP845" i="12"/>
  <c r="CQ845" i="12" l="1"/>
  <c r="CO1550" i="12"/>
  <c r="CP1550" i="12"/>
  <c r="CQ1550" i="12" l="1"/>
  <c r="CO2835" i="12"/>
  <c r="CP2835" i="12"/>
  <c r="CQ2835" i="12" l="1"/>
  <c r="CO3461" i="12"/>
  <c r="CP3461" i="12"/>
  <c r="CQ3461" i="12" l="1"/>
  <c r="CO2524" i="12"/>
  <c r="CP2524" i="12"/>
  <c r="CQ2524" i="12" l="1"/>
  <c r="CO727" i="12"/>
  <c r="CP727" i="12"/>
  <c r="CQ727" i="12" l="1"/>
  <c r="CP528" i="12"/>
  <c r="CO528" i="12"/>
  <c r="CQ528" i="12" l="1"/>
  <c r="CP405" i="12"/>
  <c r="CO405" i="12"/>
  <c r="CQ405" i="12" l="1"/>
  <c r="CP1682" i="12"/>
  <c r="CO1682" i="12"/>
  <c r="CQ1682" i="12" l="1"/>
  <c r="CO3545" i="12"/>
  <c r="CP3545" i="12"/>
  <c r="CQ3545" i="12" l="1"/>
  <c r="CP1071" i="12"/>
  <c r="CO1071" i="12"/>
  <c r="CQ1071" i="12" l="1"/>
  <c r="CP3082" i="12"/>
  <c r="CO3082" i="12"/>
  <c r="CQ3082" i="12" l="1"/>
  <c r="CP3088" i="12"/>
  <c r="CO3088" i="12"/>
  <c r="CQ3088" i="12" l="1"/>
  <c r="CO2912" i="12"/>
  <c r="CP2912" i="12"/>
  <c r="CQ2912" i="12" l="1"/>
  <c r="CP3491" i="12"/>
  <c r="CO3491" i="12"/>
  <c r="CQ3491" i="12" l="1"/>
  <c r="CO3566" i="12"/>
  <c r="CP3566" i="12"/>
  <c r="CQ3566" i="12" l="1"/>
  <c r="CP527" i="12"/>
  <c r="CO527" i="12"/>
  <c r="CQ527" i="12" s="1"/>
  <c r="CP1330" i="12" l="1"/>
  <c r="CO1330" i="12"/>
  <c r="CQ1330" i="12" l="1"/>
  <c r="CO204" i="12"/>
  <c r="CP204" i="12"/>
  <c r="CQ204" i="12" l="1"/>
  <c r="CO792" i="12"/>
  <c r="CP792" i="12"/>
  <c r="CQ792" i="12" l="1"/>
  <c r="CO582" i="12"/>
  <c r="CP582" i="12"/>
  <c r="CQ582" i="12" l="1"/>
  <c r="CO455" i="12"/>
  <c r="CP455" i="12"/>
  <c r="CQ455" i="12" l="1"/>
  <c r="CP1731" i="12"/>
  <c r="CO1731" i="12"/>
  <c r="CQ1731" i="12" l="1"/>
  <c r="CP1684" i="12"/>
  <c r="CO1684" i="12"/>
  <c r="CQ1684" i="12" s="1"/>
  <c r="CP2418" i="12" l="1"/>
  <c r="CO2418" i="12"/>
  <c r="CQ2418" i="12" s="1"/>
  <c r="CO1934" i="12" l="1"/>
  <c r="CP1934" i="12"/>
  <c r="CQ1934" i="12" l="1"/>
  <c r="CP158" i="12"/>
  <c r="CO158" i="12"/>
  <c r="CQ158" i="12" l="1"/>
  <c r="CP1103" i="12"/>
  <c r="CO1103" i="12"/>
  <c r="CQ1103" i="12" l="1"/>
  <c r="CO378" i="12"/>
  <c r="CP378" i="12"/>
  <c r="CQ378" i="12" l="1"/>
  <c r="CP3295" i="12"/>
  <c r="CO3295" i="12"/>
  <c r="CQ3295" i="12" s="1"/>
  <c r="CO1623" i="12" l="1"/>
  <c r="CP1623" i="12"/>
  <c r="CQ1623" i="12" l="1"/>
  <c r="CP1416" i="12"/>
  <c r="CO1416" i="12"/>
  <c r="CQ1416" i="12" s="1"/>
  <c r="CP1303" i="12" l="1"/>
  <c r="CO1303" i="12"/>
  <c r="CQ1303" i="12" l="1"/>
  <c r="CP368" i="12"/>
  <c r="CO368" i="12"/>
  <c r="CQ368" i="12" s="1"/>
  <c r="CP2720" i="12" l="1"/>
  <c r="CO2720" i="12"/>
  <c r="CQ2720" i="12" l="1"/>
  <c r="CO2363" i="12"/>
  <c r="CP2363" i="12"/>
  <c r="CQ2363" i="12" l="1"/>
  <c r="CP2204" i="12"/>
  <c r="CO2204" i="12"/>
  <c r="CQ2204" i="12" s="1"/>
  <c r="CP3222" i="12" l="1"/>
  <c r="CO3222" i="12"/>
  <c r="CQ3222" i="12" s="1"/>
  <c r="CO744" i="12" l="1"/>
  <c r="CP744" i="12"/>
  <c r="CQ744" i="12" l="1"/>
  <c r="CO876" i="12"/>
  <c r="CP876" i="12"/>
  <c r="CQ876" i="12" l="1"/>
  <c r="CO406" i="12"/>
  <c r="CP406" i="12"/>
  <c r="CQ406" i="12" l="1"/>
  <c r="CP282" i="12"/>
  <c r="CO282" i="12"/>
  <c r="CQ282" i="12" l="1"/>
  <c r="CO769" i="12"/>
  <c r="CP769" i="12"/>
  <c r="CQ769" i="12" l="1"/>
  <c r="CO542" i="12"/>
  <c r="CP542" i="12"/>
  <c r="CQ542" i="12" l="1"/>
  <c r="CO2246" i="12"/>
  <c r="CP2246" i="12"/>
  <c r="CQ2246" i="12" l="1"/>
  <c r="CO2925" i="12"/>
  <c r="CP2925" i="12"/>
  <c r="CQ2925" i="12" l="1"/>
  <c r="CO2755" i="12"/>
  <c r="CP2755" i="12"/>
  <c r="CQ2755" i="12" l="1"/>
  <c r="CP2528" i="12"/>
  <c r="CO2528" i="12"/>
  <c r="CQ2528" i="12" l="1"/>
  <c r="CO3343" i="12"/>
  <c r="CP3343" i="12"/>
  <c r="CQ3343" i="12" l="1"/>
  <c r="CP954" i="12"/>
  <c r="CO954" i="12"/>
  <c r="CQ954" i="12" l="1"/>
  <c r="CP628" i="12"/>
  <c r="CO628" i="12"/>
  <c r="CQ628" i="12" l="1"/>
  <c r="CP2880" i="12"/>
  <c r="CO2880" i="12"/>
  <c r="CQ2880" i="12" l="1"/>
  <c r="CP3503" i="12"/>
  <c r="CO3503" i="12"/>
  <c r="CQ3503" i="12" l="1"/>
  <c r="CO1786" i="12"/>
  <c r="CP1786" i="12"/>
  <c r="CQ1786" i="12" l="1"/>
  <c r="CP2707" i="12"/>
  <c r="CO2707" i="12"/>
  <c r="CQ2707" i="12" l="1"/>
  <c r="CO2238" i="12"/>
  <c r="CP2238" i="12"/>
  <c r="CQ2238" i="12" l="1"/>
  <c r="CO1892" i="12"/>
  <c r="CP1892" i="12"/>
  <c r="CQ1892" i="12" l="1"/>
  <c r="CP109" i="12"/>
  <c r="CO109" i="12"/>
  <c r="CQ109" i="12" l="1"/>
  <c r="CO1283" i="12"/>
  <c r="CP1283" i="12"/>
  <c r="CQ1283" i="12" l="1"/>
  <c r="CO908" i="12"/>
  <c r="CP908" i="12"/>
  <c r="CQ908" i="12" l="1"/>
  <c r="CP229" i="12"/>
  <c r="CO229" i="12"/>
  <c r="CQ229" i="12" l="1"/>
  <c r="CO758" i="12"/>
  <c r="CP758" i="12"/>
  <c r="CQ758" i="12" l="1"/>
  <c r="CP1766" i="12"/>
  <c r="CO1766" i="12"/>
  <c r="CQ1766" i="12" s="1"/>
  <c r="CP1848" i="12" l="1"/>
  <c r="CO1848" i="12"/>
  <c r="CQ1848" i="12" l="1"/>
  <c r="CP1147" i="12"/>
  <c r="CO1147" i="12"/>
  <c r="CQ1147" i="12" s="1"/>
  <c r="CP1275" i="12" l="1"/>
  <c r="CO1275" i="12"/>
  <c r="CQ1275" i="12" l="1"/>
  <c r="CO1721" i="12"/>
  <c r="CP1721" i="12"/>
  <c r="CQ1721" i="12" l="1"/>
  <c r="CP2372" i="12"/>
  <c r="CO2372" i="12"/>
  <c r="CQ2372" i="12" l="1"/>
  <c r="CO3615" i="12"/>
  <c r="CP3615" i="12"/>
  <c r="CQ3615" i="12" l="1"/>
  <c r="CP3510" i="12"/>
  <c r="CO3510" i="12"/>
  <c r="CQ3510" i="12" s="1"/>
  <c r="CP3530" i="12" l="1"/>
  <c r="CO3530" i="12"/>
  <c r="CQ3530" i="12" s="1"/>
  <c r="CO3570" i="12" l="1"/>
  <c r="CP3570" i="12"/>
  <c r="CQ3570" i="12" l="1"/>
  <c r="CO2249" i="12"/>
  <c r="CP2249" i="12"/>
  <c r="CQ2249" i="12" l="1"/>
  <c r="CP3488" i="12"/>
  <c r="CO3488" i="12"/>
  <c r="CQ3488" i="12" l="1"/>
  <c r="CO3103" i="12"/>
  <c r="CP3103" i="12"/>
  <c r="CQ3103" i="12" l="1"/>
  <c r="CP3026" i="12"/>
  <c r="CO3026" i="12"/>
  <c r="CQ3026" i="12" l="1"/>
  <c r="CO2838" i="12"/>
  <c r="CP2838" i="12"/>
  <c r="CQ2838" i="12" l="1"/>
  <c r="CP3573" i="12"/>
  <c r="CO3573" i="12"/>
  <c r="CQ3573" i="12" s="1"/>
  <c r="CP3610" i="12" l="1"/>
  <c r="CO3610" i="12"/>
  <c r="CQ3610" i="12" s="1"/>
  <c r="CP3420" i="12" l="1"/>
  <c r="CO3420" i="12"/>
  <c r="CQ3420" i="12" l="1"/>
  <c r="CP3468" i="12"/>
  <c r="CO3468" i="12"/>
  <c r="CQ3468" i="12" l="1"/>
  <c r="CO3141" i="12"/>
  <c r="CP3141" i="12"/>
  <c r="CQ3141" i="12" l="1"/>
  <c r="CO2034" i="12"/>
  <c r="CP2034" i="12"/>
  <c r="CQ2034" i="12" l="1"/>
  <c r="CP1559" i="12"/>
  <c r="CO1559" i="12"/>
  <c r="CQ1559" i="12" l="1"/>
  <c r="CO1319" i="12"/>
  <c r="CP1319" i="12"/>
  <c r="CQ1319" i="12" l="1"/>
  <c r="CP1997" i="12"/>
  <c r="CO1997" i="12"/>
  <c r="CQ1997" i="12" l="1"/>
  <c r="CP1600" i="12"/>
  <c r="CO1600" i="12"/>
  <c r="CQ1600" i="12" l="1"/>
  <c r="CO1248" i="12"/>
  <c r="CP1248" i="12"/>
  <c r="CQ1248" i="12" l="1"/>
  <c r="CO1812" i="12"/>
  <c r="CQ1812" i="12" s="1"/>
  <c r="CP1812" i="12"/>
  <c r="CO2448" i="12" l="1"/>
  <c r="CP2448" i="12"/>
  <c r="CQ2448" i="12" l="1"/>
  <c r="CO1453" i="12"/>
  <c r="CP1453" i="12"/>
  <c r="CQ1453" i="12" l="1"/>
  <c r="CP2118" i="12"/>
  <c r="CO2118" i="12"/>
  <c r="CQ2118" i="12" l="1"/>
  <c r="CP480" i="12"/>
  <c r="CO480" i="12"/>
  <c r="CQ480" i="12" s="1"/>
  <c r="CP820" i="12" l="1"/>
  <c r="CO820" i="12"/>
  <c r="CQ820" i="12" s="1"/>
  <c r="CP1450" i="12" l="1"/>
  <c r="CO1450" i="12"/>
  <c r="CQ1450" i="12" s="1"/>
  <c r="CP2031" i="12" l="1"/>
  <c r="CO2031" i="12"/>
  <c r="CQ2031" i="12" s="1"/>
  <c r="CO1222" i="12" l="1"/>
  <c r="CP1222" i="12"/>
  <c r="CQ1222" i="12" l="1"/>
  <c r="CO1648" i="12"/>
  <c r="CP1648" i="12"/>
  <c r="CQ1648" i="12" l="1"/>
  <c r="CP996" i="12"/>
  <c r="CO996" i="12"/>
  <c r="CQ996" i="12" l="1"/>
  <c r="CP1828" i="12"/>
  <c r="CO1828" i="12"/>
  <c r="CQ1828" i="12" s="1"/>
  <c r="CP172" i="12" l="1"/>
  <c r="CO172" i="12"/>
  <c r="CQ172" i="12" l="1"/>
  <c r="CP310" i="12"/>
  <c r="CO310" i="12"/>
  <c r="CQ310" i="12" l="1"/>
  <c r="CO786" i="12"/>
  <c r="CQ786" i="12" s="1"/>
  <c r="CP786" i="12"/>
  <c r="CO985" i="12" l="1"/>
  <c r="CP985" i="12"/>
  <c r="CQ985" i="12" l="1"/>
  <c r="CO3007" i="12"/>
  <c r="CP3007" i="12"/>
  <c r="CQ3007" i="12" l="1"/>
  <c r="CP3020" i="12"/>
  <c r="CO3020" i="12"/>
  <c r="CQ3020" i="12" s="1"/>
  <c r="CO466" i="12" l="1"/>
  <c r="CP466" i="12"/>
  <c r="CQ466" i="12" l="1"/>
  <c r="CO1556" i="12"/>
  <c r="CP1556" i="12"/>
  <c r="CQ1556" i="12" l="1"/>
  <c r="CO594" i="12"/>
  <c r="CP594" i="12"/>
  <c r="CQ594" i="12" l="1"/>
  <c r="CO2221" i="12"/>
  <c r="CP2221" i="12"/>
  <c r="CQ2221" i="12" l="1"/>
  <c r="CP1649" i="12"/>
  <c r="CO1649" i="12"/>
  <c r="CQ1649" i="12" l="1"/>
  <c r="CP2097" i="12"/>
  <c r="CO2097" i="12"/>
  <c r="CQ2097" i="12" l="1"/>
  <c r="CO3261" i="12"/>
  <c r="CP3261" i="12"/>
  <c r="CQ3261" i="12" l="1"/>
  <c r="CP3228" i="12"/>
  <c r="CO3228" i="12"/>
  <c r="CQ3228" i="12" l="1"/>
  <c r="CO3500" i="12"/>
  <c r="CP3500" i="12"/>
  <c r="CQ3500" i="12" l="1"/>
  <c r="CP2895" i="12"/>
  <c r="CO2895" i="12"/>
  <c r="CQ2895" i="12" s="1"/>
  <c r="CO3425" i="12" l="1"/>
  <c r="CP3425" i="12"/>
  <c r="CQ3425" i="12" l="1"/>
  <c r="CO2767" i="12"/>
  <c r="CP2767" i="12"/>
  <c r="CQ2767" i="12" l="1"/>
  <c r="CP3195" i="12"/>
  <c r="CO3195" i="12"/>
  <c r="CQ3195" i="12" l="1"/>
  <c r="CO3184" i="12"/>
  <c r="CQ3184" i="12" s="1"/>
  <c r="CP3184" i="12"/>
  <c r="CP2381" i="12" l="1"/>
  <c r="CO2381" i="12"/>
  <c r="CQ2381" i="12" s="1"/>
  <c r="CP857" i="12" l="1"/>
  <c r="CO857" i="12"/>
  <c r="CQ857" i="12" l="1"/>
  <c r="CO442" i="12"/>
  <c r="CP442" i="12"/>
  <c r="CQ442" i="12" l="1"/>
  <c r="CP507" i="12"/>
  <c r="CO507" i="12"/>
  <c r="CQ507" i="12" l="1"/>
  <c r="CP81" i="12"/>
  <c r="CO81" i="12"/>
  <c r="CQ81" i="12" l="1"/>
  <c r="CO463" i="12"/>
  <c r="CP463" i="12"/>
  <c r="CQ463" i="12" l="1"/>
  <c r="CO1393" i="12"/>
  <c r="CP1393" i="12"/>
  <c r="CQ1393" i="12" l="1"/>
  <c r="CP2186" i="12"/>
  <c r="CO2186" i="12"/>
  <c r="CQ2186" i="12" l="1"/>
  <c r="CP2428" i="12"/>
  <c r="CO2428" i="12"/>
  <c r="CQ2428" i="12" l="1"/>
  <c r="CO2992" i="12"/>
  <c r="CP2992" i="12"/>
  <c r="CQ2992" i="12" l="1"/>
  <c r="CP386" i="12"/>
  <c r="CO386" i="12"/>
  <c r="CQ386" i="12" s="1"/>
  <c r="CP745" i="12" l="1"/>
  <c r="CO745" i="12"/>
  <c r="CQ745" i="12" l="1"/>
  <c r="CP796" i="12"/>
  <c r="CO796" i="12"/>
  <c r="CQ796" i="12" s="1"/>
  <c r="CP682" i="12" l="1"/>
  <c r="CO682" i="12"/>
  <c r="CQ682" i="12" l="1"/>
  <c r="CP828" i="12"/>
  <c r="CO828" i="12"/>
  <c r="CQ828" i="12" l="1"/>
  <c r="CO1515" i="12"/>
  <c r="CP1515" i="12"/>
  <c r="CQ1515" i="12" l="1"/>
  <c r="CP1833" i="12"/>
  <c r="CO1833" i="12"/>
  <c r="CQ1833" i="12" l="1"/>
  <c r="CO237" i="12"/>
  <c r="CP237" i="12"/>
  <c r="CQ237" i="12" l="1"/>
  <c r="CP1712" i="12"/>
  <c r="CO1712" i="12"/>
  <c r="CQ1712" i="12" l="1"/>
  <c r="CO624" i="12"/>
  <c r="CP624" i="12"/>
  <c r="CQ624" i="12" l="1"/>
  <c r="CP805" i="12"/>
  <c r="CO805" i="12"/>
  <c r="CQ805" i="12" s="1"/>
  <c r="CO2323" i="12" l="1"/>
  <c r="CP2323" i="12"/>
  <c r="CQ2323" i="12" l="1"/>
  <c r="CP2397" i="12"/>
  <c r="CO2397" i="12"/>
  <c r="CQ2397" i="12" l="1"/>
  <c r="CP294" i="12"/>
  <c r="CO294" i="12"/>
  <c r="CQ294" i="12" l="1"/>
  <c r="CP1026" i="12"/>
  <c r="CO1026" i="12"/>
  <c r="CQ1026" i="12" s="1"/>
  <c r="CO1124" i="12" l="1"/>
  <c r="CQ1124" i="12" s="1"/>
  <c r="CP1124" i="12"/>
  <c r="CP759" i="12" l="1"/>
  <c r="CO759" i="12"/>
  <c r="CQ759" i="12" s="1"/>
  <c r="CP2607" i="12" l="1"/>
  <c r="CO2607" i="12"/>
  <c r="CQ2607" i="12" s="1"/>
  <c r="CO416" i="12" l="1"/>
  <c r="CP416" i="12"/>
  <c r="CQ416" i="12" l="1"/>
  <c r="CP1879" i="12"/>
  <c r="CO1879" i="12"/>
  <c r="CQ1879" i="12" l="1"/>
  <c r="CO2361" i="12"/>
  <c r="CP2361" i="12"/>
  <c r="CQ2361" i="12" l="1"/>
  <c r="CO937" i="12"/>
  <c r="CP937" i="12"/>
  <c r="CQ937" i="12" l="1"/>
  <c r="CO2392" i="12"/>
  <c r="CP2392" i="12"/>
  <c r="CQ2392" i="12" l="1"/>
  <c r="CO711" i="12"/>
  <c r="CQ711" i="12" s="1"/>
  <c r="CP711" i="12"/>
  <c r="CP588" i="12" l="1"/>
  <c r="CO588" i="12"/>
  <c r="CQ588" i="12" l="1"/>
  <c r="CP951" i="12"/>
  <c r="CO951" i="12"/>
  <c r="CQ951" i="12" s="1"/>
  <c r="CO2773" i="12" l="1"/>
  <c r="CP2773" i="12"/>
  <c r="CQ2773" i="12" l="1"/>
  <c r="CP614" i="12"/>
  <c r="CO614" i="12"/>
  <c r="CQ614" i="12" l="1"/>
  <c r="CP1777" i="12"/>
  <c r="CO1777" i="12"/>
  <c r="CQ1777" i="12" l="1"/>
  <c r="CP2350" i="12"/>
  <c r="CO2350" i="12"/>
  <c r="CQ2350" i="12" l="1"/>
  <c r="CO2918" i="12"/>
  <c r="CP2918" i="12"/>
  <c r="CQ2918" i="12" l="1"/>
  <c r="CP1468" i="12"/>
  <c r="CO1468" i="12"/>
  <c r="CQ1468" i="12" l="1"/>
  <c r="CP2071" i="12"/>
  <c r="CO2071" i="12"/>
  <c r="CQ2071" i="12" l="1"/>
  <c r="CP2446" i="12"/>
  <c r="CO2446" i="12"/>
  <c r="CQ2446" i="12" l="1"/>
  <c r="CP2587" i="12"/>
  <c r="CO2587" i="12"/>
  <c r="CQ2587" i="12" l="1"/>
  <c r="CP2247" i="12"/>
  <c r="CO2247" i="12"/>
  <c r="CQ2247" i="12" l="1"/>
  <c r="CO3649" i="12"/>
  <c r="CP3649" i="12"/>
  <c r="CQ3649" i="12" l="1"/>
  <c r="CO2413" i="12"/>
  <c r="CP2413" i="12"/>
  <c r="CQ2413" i="12" l="1"/>
  <c r="CO1138" i="12"/>
  <c r="CP1138" i="12"/>
  <c r="CQ1138" i="12" l="1"/>
  <c r="CP3273" i="12"/>
  <c r="CO3273" i="12"/>
  <c r="CQ3273" i="12" l="1"/>
  <c r="CO2424" i="12"/>
  <c r="CP2424" i="12"/>
  <c r="CQ2424" i="12" l="1"/>
  <c r="CO3443" i="12"/>
  <c r="CP3443" i="12"/>
  <c r="CQ3443" i="12" l="1"/>
  <c r="CO277" i="12"/>
  <c r="CP277" i="12"/>
  <c r="CQ277" i="12" l="1"/>
  <c r="CO2509" i="12"/>
  <c r="CP2509" i="12"/>
  <c r="CQ2509" i="12" l="1"/>
  <c r="CP3549" i="12"/>
  <c r="CO3549" i="12"/>
  <c r="CQ3549" i="12" l="1"/>
  <c r="CO3537" i="12"/>
  <c r="CQ3537" i="12" s="1"/>
  <c r="CP3537" i="12"/>
  <c r="CO2052" i="12" l="1"/>
  <c r="CP2052" i="12"/>
  <c r="CQ2052" i="12" l="1"/>
  <c r="CO3415" i="12"/>
  <c r="CQ3415" i="12" s="1"/>
  <c r="CP3415" i="12"/>
  <c r="CO2261" i="12" l="1"/>
  <c r="CP2261" i="12"/>
  <c r="CQ2261" i="12" l="1"/>
  <c r="CP2584" i="12"/>
  <c r="CO2584" i="12"/>
  <c r="CQ2584" i="12" l="1"/>
  <c r="CP3186" i="12"/>
  <c r="CO3186" i="12"/>
  <c r="CQ3186" i="12" l="1"/>
  <c r="CP1943" i="12"/>
  <c r="CO1943" i="12"/>
  <c r="CQ1943" i="12" l="1"/>
  <c r="CO3314" i="12"/>
  <c r="CP3314" i="12"/>
  <c r="CQ3314" i="12" l="1"/>
  <c r="CP3466" i="12"/>
  <c r="CO3466" i="12"/>
  <c r="CQ3466" i="12" l="1"/>
  <c r="CP2043" i="12"/>
  <c r="CO2043" i="12"/>
  <c r="CQ2043" i="12" l="1"/>
  <c r="CO990" i="12"/>
  <c r="CP990" i="12"/>
  <c r="CQ990" i="12" l="1"/>
  <c r="CO2126" i="12"/>
  <c r="CP2126" i="12"/>
  <c r="CQ2126" i="12" l="1"/>
  <c r="CO964" i="12"/>
  <c r="CP964" i="12"/>
  <c r="CQ964" i="12" l="1"/>
  <c r="CP501" i="12"/>
  <c r="CO501" i="12"/>
  <c r="CQ501" i="12" l="1"/>
  <c r="CO610" i="12"/>
  <c r="CP610" i="12"/>
  <c r="CQ610" i="12" l="1"/>
  <c r="CP596" i="12"/>
  <c r="CO596" i="12"/>
  <c r="CQ596" i="12" l="1"/>
  <c r="CP868" i="12"/>
  <c r="CO868" i="12"/>
  <c r="CQ868" i="12" l="1"/>
  <c r="CP1802" i="12"/>
  <c r="CO1802" i="12"/>
  <c r="CQ1802" i="12" l="1"/>
  <c r="CO1547" i="12"/>
  <c r="CP1547" i="12"/>
  <c r="CQ1547" i="12" l="1"/>
  <c r="CO1120" i="12"/>
  <c r="CP1120" i="12"/>
  <c r="CQ1120" i="12" l="1"/>
  <c r="CP837" i="12"/>
  <c r="CO837" i="12"/>
  <c r="CQ837" i="12" l="1"/>
  <c r="CO492" i="12"/>
  <c r="CP492" i="12"/>
  <c r="CQ492" i="12" l="1"/>
  <c r="CO376" i="12"/>
  <c r="CP376" i="12"/>
  <c r="CQ376" i="12" l="1"/>
  <c r="CP1678" i="12"/>
  <c r="CO1678" i="12"/>
  <c r="CQ1678" i="12" l="1"/>
  <c r="CP651" i="12"/>
  <c r="CO651" i="12"/>
  <c r="CQ651" i="12" l="1"/>
  <c r="CP781" i="12"/>
  <c r="CO781" i="12"/>
  <c r="CQ781" i="12" l="1"/>
  <c r="CO1343" i="12"/>
  <c r="CP1343" i="12"/>
  <c r="CQ1343" i="12" l="1"/>
  <c r="CO991" i="12"/>
  <c r="CQ991" i="12" s="1"/>
  <c r="CP991" i="12"/>
  <c r="CO1530" i="12" l="1"/>
  <c r="CP1530" i="12"/>
  <c r="CQ1530" i="12" l="1"/>
  <c r="CO1691" i="12"/>
  <c r="CP1691" i="12"/>
  <c r="CQ1691" i="12" l="1"/>
  <c r="CP201" i="12"/>
  <c r="CO201" i="12"/>
  <c r="CQ201" i="12" l="1"/>
  <c r="CP1461" i="12"/>
  <c r="CO1461" i="12"/>
  <c r="CQ1461" i="12" s="1"/>
  <c r="CP275" i="12" l="1"/>
  <c r="CO275" i="12"/>
  <c r="CQ275" i="12" l="1"/>
  <c r="CO3574" i="12"/>
  <c r="CQ3574" i="12" s="1"/>
  <c r="CP3574" i="12"/>
  <c r="CO541" i="12" l="1"/>
  <c r="CP541" i="12"/>
  <c r="CQ541" i="12" l="1"/>
  <c r="CP866" i="12"/>
  <c r="CO866" i="12"/>
  <c r="CQ866" i="12" l="1"/>
  <c r="CP3180" i="12"/>
  <c r="CO3180" i="12"/>
  <c r="CQ3180" i="12" l="1"/>
  <c r="CO700" i="12"/>
  <c r="CQ700" i="12" s="1"/>
  <c r="CP700" i="12"/>
  <c r="CO2630" i="12" l="1"/>
  <c r="CP2630" i="12"/>
  <c r="CQ2630" i="12" l="1"/>
  <c r="CO1079" i="12"/>
  <c r="CP1079" i="12"/>
  <c r="CQ1079" i="12" l="1"/>
  <c r="CP2809" i="12"/>
  <c r="CO2809" i="12"/>
  <c r="CQ2809" i="12" l="1"/>
  <c r="CO2793" i="12"/>
  <c r="CP2793" i="12"/>
  <c r="CQ2793" i="12" l="1"/>
  <c r="CP1811" i="12"/>
  <c r="CO1811" i="12"/>
  <c r="CQ1811" i="12" l="1"/>
  <c r="CO293" i="12"/>
  <c r="CP293" i="12"/>
  <c r="CQ293" i="12" l="1"/>
  <c r="CO2699" i="12"/>
  <c r="CP2699" i="12"/>
  <c r="CQ2699" i="12" l="1"/>
  <c r="CP1081" i="12"/>
  <c r="CO1081" i="12"/>
  <c r="CQ1081" i="12" l="1"/>
  <c r="CO1354" i="12"/>
  <c r="CP1354" i="12"/>
  <c r="CQ1354" i="12" l="1"/>
  <c r="CP382" i="12"/>
  <c r="CO382" i="12"/>
  <c r="CQ382" i="12" l="1"/>
  <c r="CP1551" i="12"/>
  <c r="CO1551" i="12"/>
  <c r="CQ1551" i="12" l="1"/>
  <c r="CO3067" i="12"/>
  <c r="CQ3067" i="12" s="1"/>
  <c r="CP3067" i="12"/>
  <c r="CP1671" i="12" l="1"/>
  <c r="CO1671" i="12"/>
  <c r="CQ1671" i="12" s="1"/>
  <c r="CO3711" i="12" l="1"/>
  <c r="CP3711" i="12"/>
  <c r="CQ3711" i="12" l="1"/>
  <c r="CP323" i="12"/>
  <c r="CO323" i="12"/>
  <c r="CQ323" i="12" l="1"/>
  <c r="CO3677" i="12"/>
  <c r="CP3677" i="12"/>
  <c r="CQ3677" i="12" l="1"/>
  <c r="CP194" i="12"/>
  <c r="CO194" i="12"/>
  <c r="CQ194" i="12" l="1"/>
  <c r="CO1034" i="12"/>
  <c r="CP1034" i="12"/>
  <c r="CQ1034" i="12" l="1"/>
  <c r="CO772" i="12"/>
  <c r="CP772" i="12"/>
  <c r="CQ772" i="12" l="1"/>
  <c r="CO1423" i="12"/>
  <c r="CP1423" i="12"/>
  <c r="CQ1423" i="12" l="1"/>
  <c r="CP494" i="12"/>
  <c r="CO494" i="12"/>
  <c r="CQ494" i="12" l="1"/>
  <c r="CP1627" i="12"/>
  <c r="CO1627" i="12"/>
  <c r="CQ1627" i="12" l="1"/>
  <c r="CO117" i="12"/>
  <c r="CP117" i="12"/>
  <c r="CQ117" i="12" l="1"/>
  <c r="CP2236" i="12"/>
  <c r="CO2236" i="12"/>
  <c r="CQ2236" i="12" s="1"/>
  <c r="CO2011" i="12" l="1"/>
  <c r="CP2011" i="12"/>
  <c r="CQ2011" i="12" l="1"/>
  <c r="CO32" i="12"/>
  <c r="CP32" i="12"/>
  <c r="CQ32" i="12" l="1"/>
  <c r="CO529" i="12"/>
  <c r="CP529" i="12"/>
  <c r="CQ529" i="12" l="1"/>
  <c r="CP2929" i="12"/>
  <c r="CO2929" i="12"/>
  <c r="CQ2929" i="12" l="1"/>
  <c r="CP1057" i="12"/>
  <c r="CO1057" i="12"/>
  <c r="CQ1057" i="12" l="1"/>
  <c r="CO1826" i="12"/>
  <c r="CQ1826" i="12" s="1"/>
  <c r="CP1826" i="12"/>
  <c r="CO456" i="12" l="1"/>
  <c r="CP456" i="12"/>
  <c r="CQ456" i="12" l="1"/>
  <c r="CP355" i="12"/>
  <c r="CO355" i="12"/>
  <c r="CQ355" i="12" l="1"/>
  <c r="CO2219" i="12"/>
  <c r="CP2219" i="12"/>
  <c r="CQ2219" i="12" l="1"/>
  <c r="CP737" i="12"/>
  <c r="CO737" i="12"/>
  <c r="CQ737" i="12" s="1"/>
  <c r="CP766" i="12" l="1"/>
  <c r="CO766" i="12"/>
  <c r="CQ766" i="12" l="1"/>
  <c r="CP884" i="12"/>
  <c r="CO884" i="12"/>
  <c r="CQ884" i="12" l="1"/>
  <c r="CO1027" i="12"/>
  <c r="CQ1027" i="12" s="1"/>
  <c r="CP1027" i="12"/>
  <c r="CO1968" i="12" l="1"/>
  <c r="CP1968" i="12"/>
  <c r="CQ1968" i="12" l="1"/>
  <c r="CP1304" i="12"/>
  <c r="CO1304" i="12"/>
  <c r="CQ1304" i="12" l="1"/>
  <c r="CP2619" i="12"/>
  <c r="CO2619" i="12"/>
  <c r="CQ2619" i="12" l="1"/>
  <c r="CO369" i="12"/>
  <c r="CP369" i="12"/>
  <c r="CQ369" i="12" l="1"/>
  <c r="CO1570" i="12"/>
  <c r="CP1570" i="12"/>
  <c r="CQ1570" i="12" l="1"/>
  <c r="CO3489" i="12"/>
  <c r="CP3489" i="12"/>
  <c r="CQ3489" i="12" l="1"/>
  <c r="CP1726" i="12"/>
  <c r="CO1726" i="12"/>
  <c r="CQ1726" i="12" l="1"/>
  <c r="CP3283" i="12"/>
  <c r="CO3283" i="12"/>
  <c r="CQ3283" i="12" l="1"/>
  <c r="CP3129" i="12"/>
  <c r="CO3129" i="12"/>
  <c r="CQ3129" i="12" l="1"/>
  <c r="CP2322" i="12"/>
  <c r="CO2322" i="12"/>
  <c r="CQ2322" i="12" l="1"/>
  <c r="CO94" i="12"/>
  <c r="CP94" i="12"/>
  <c r="CQ94" i="12" l="1"/>
  <c r="CP1373" i="12"/>
  <c r="CO1373" i="12"/>
  <c r="CQ1373" i="12" l="1"/>
  <c r="CO21" i="12"/>
  <c r="CP21" i="12"/>
  <c r="CQ21" i="12" l="1"/>
  <c r="CP816" i="12"/>
  <c r="CO816" i="12"/>
  <c r="CQ816" i="12" l="1"/>
  <c r="CO2358" i="12"/>
  <c r="CP2358" i="12"/>
  <c r="CQ2358" i="12" l="1"/>
  <c r="CO508" i="12"/>
  <c r="CP508" i="12"/>
  <c r="CQ508" i="12" l="1"/>
  <c r="CO2729" i="12"/>
  <c r="CP2729" i="12"/>
  <c r="CQ2729" i="12" l="1"/>
  <c r="CP2565" i="12"/>
  <c r="CO2565" i="12"/>
  <c r="CQ2565" i="12" l="1"/>
  <c r="CP1901" i="12"/>
  <c r="CO1901" i="12"/>
  <c r="CQ1901" i="12" l="1"/>
  <c r="CO2209" i="12"/>
  <c r="CQ2209" i="12" s="1"/>
  <c r="CP2209" i="12"/>
  <c r="CP1613" i="12" l="1"/>
  <c r="CO1613" i="12"/>
  <c r="CQ1613" i="12" l="1"/>
  <c r="CO1996" i="12"/>
  <c r="CQ1996" i="12" s="1"/>
  <c r="CP1996" i="12"/>
  <c r="CO2938" i="12" l="1"/>
  <c r="CP2938" i="12"/>
  <c r="CQ2938" i="12" l="1"/>
  <c r="CO3430" i="12"/>
  <c r="CQ3430" i="12" s="1"/>
  <c r="CP3430" i="12"/>
  <c r="CP1361" i="12" l="1"/>
  <c r="CO1361" i="12"/>
  <c r="CQ1361" i="12" s="1"/>
  <c r="CP634" i="12" l="1"/>
  <c r="CO634" i="12"/>
  <c r="CQ634" i="12" l="1"/>
  <c r="CO1752" i="12"/>
  <c r="CP1752" i="12"/>
  <c r="CQ1752" i="12" l="1"/>
  <c r="CO2271" i="12"/>
  <c r="CP2271" i="12"/>
  <c r="CQ2271" i="12" l="1"/>
  <c r="CO2497" i="12"/>
  <c r="CP2497" i="12"/>
  <c r="CQ2497" i="12" l="1"/>
  <c r="CP2137" i="12"/>
  <c r="CO2137" i="12"/>
  <c r="CQ2137" i="12" l="1"/>
  <c r="CO2948" i="12"/>
  <c r="CP2948" i="12"/>
  <c r="CQ2948" i="12" l="1"/>
  <c r="CP2006" i="12"/>
  <c r="CO2006" i="12"/>
  <c r="CQ2006" i="12" l="1"/>
  <c r="CP3016" i="12"/>
  <c r="CO3016" i="12"/>
  <c r="CQ3016" i="12" l="1"/>
  <c r="CP1460" i="12"/>
  <c r="CO1460" i="12"/>
  <c r="CQ1460" i="12" l="1"/>
  <c r="CO1899" i="12"/>
  <c r="CP1899" i="12"/>
  <c r="CQ1899" i="12" l="1"/>
  <c r="CO847" i="12"/>
  <c r="CP847" i="12"/>
  <c r="CQ847" i="12" l="1"/>
  <c r="CP482" i="12"/>
  <c r="CO482" i="12"/>
  <c r="CQ482" i="12" l="1"/>
  <c r="CO2445" i="12"/>
  <c r="CP2445" i="12"/>
  <c r="CQ2445" i="12" l="1"/>
  <c r="CO20" i="12"/>
  <c r="CP20" i="12"/>
  <c r="CQ20" i="12" l="1"/>
  <c r="CP559" i="12"/>
  <c r="CO559" i="12"/>
  <c r="CQ559" i="12" l="1"/>
  <c r="CO3227" i="12"/>
  <c r="CQ3227" i="12" s="1"/>
  <c r="CP3227" i="12"/>
  <c r="CP2676" i="12" l="1"/>
  <c r="CO2676" i="12"/>
  <c r="CQ2676" i="12" l="1"/>
  <c r="CP1568" i="12"/>
  <c r="CO1568" i="12"/>
  <c r="CQ1568" i="12" l="1"/>
  <c r="CP2683" i="12"/>
  <c r="CO2683" i="12"/>
  <c r="CQ2683" i="12" l="1"/>
  <c r="CO2986" i="12"/>
  <c r="CP2986" i="12"/>
  <c r="CQ2986" i="12" l="1"/>
  <c r="CP2954" i="12"/>
  <c r="CO2954" i="12"/>
  <c r="CQ2954" i="12" s="1"/>
  <c r="CO2552" i="12" l="1"/>
  <c r="CP2552" i="12"/>
  <c r="CQ2552" i="12" l="1"/>
  <c r="CP3373" i="12"/>
  <c r="CO3373" i="12"/>
  <c r="CQ3373" i="12" l="1"/>
  <c r="CO784" i="12"/>
  <c r="CP784" i="12"/>
  <c r="CQ784" i="12" l="1"/>
  <c r="CP1362" i="12"/>
  <c r="CO1362" i="12"/>
  <c r="CQ1362" i="12" l="1"/>
  <c r="CP458" i="12"/>
  <c r="CO458" i="12"/>
  <c r="CQ458" i="12" l="1"/>
  <c r="CP2444" i="12"/>
  <c r="CO2444" i="12"/>
  <c r="CQ2444" i="12" l="1"/>
  <c r="CP2837" i="12"/>
  <c r="CO2837" i="12"/>
  <c r="CQ2837" i="12" l="1"/>
  <c r="CO798" i="12"/>
  <c r="CP798" i="12"/>
  <c r="CQ798" i="12" l="1"/>
  <c r="CP1168" i="12"/>
  <c r="CO1168" i="12"/>
  <c r="CQ1168" i="12" l="1"/>
  <c r="CO2661" i="12"/>
  <c r="CQ2661" i="12" s="1"/>
  <c r="CP2661" i="12"/>
  <c r="CO151" i="12" l="1"/>
  <c r="CP151" i="12"/>
  <c r="CQ151" i="12" l="1"/>
  <c r="CO1413" i="12"/>
  <c r="CP1413" i="12"/>
  <c r="CQ1413" i="12" l="1"/>
  <c r="CO270" i="12"/>
  <c r="CP270" i="12"/>
  <c r="CQ270" i="12" l="1"/>
  <c r="CP3262" i="12"/>
  <c r="CO3262" i="12"/>
  <c r="CQ3262" i="12" l="1"/>
  <c r="CO1807" i="12"/>
  <c r="CP1807" i="12"/>
  <c r="CQ1807" i="12" l="1"/>
  <c r="CP76" i="12"/>
  <c r="CO76" i="12"/>
  <c r="CQ76" i="12" l="1"/>
  <c r="CO571" i="12"/>
  <c r="CP571" i="12"/>
  <c r="CQ571" i="12" l="1"/>
  <c r="CO577" i="12"/>
  <c r="CP577" i="12"/>
  <c r="CQ577" i="12" l="1"/>
  <c r="CO2087" i="12"/>
  <c r="CQ2087" i="12" s="1"/>
  <c r="CP2087" i="12"/>
  <c r="CO3484" i="12" l="1"/>
  <c r="CQ3484" i="12" s="1"/>
  <c r="CP3484" i="12"/>
  <c r="CO1517" i="12" l="1"/>
  <c r="CQ1517" i="12" s="1"/>
  <c r="CP1517" i="12"/>
  <c r="CO1992" i="12" l="1"/>
  <c r="CP1992" i="12"/>
  <c r="CQ1992" i="12" l="1"/>
  <c r="CO1984" i="12"/>
  <c r="CP1984" i="12"/>
  <c r="CQ1984" i="12" l="1"/>
  <c r="CP1972" i="12"/>
  <c r="CO1972" i="12"/>
  <c r="CQ1972" i="12" l="1"/>
  <c r="CP1751" i="12"/>
  <c r="CO1751" i="12"/>
  <c r="CQ1751" i="12" l="1"/>
  <c r="CP1288" i="12"/>
  <c r="CO1288" i="12"/>
  <c r="CQ1288" i="12" l="1"/>
  <c r="CP718" i="12"/>
  <c r="CO718" i="12"/>
  <c r="CQ718" i="12" l="1"/>
  <c r="CO1702" i="12"/>
  <c r="CP1702" i="12"/>
  <c r="CQ1702" i="12" l="1"/>
  <c r="CO3502" i="12"/>
  <c r="CP3502" i="12"/>
  <c r="CQ3502" i="12" l="1"/>
  <c r="CO3635" i="12"/>
  <c r="CP3635" i="12"/>
  <c r="CQ3635" i="12" l="1"/>
  <c r="CO2977" i="12"/>
  <c r="CP2977" i="12"/>
  <c r="CQ2977" i="12" l="1"/>
  <c r="CP957" i="12"/>
  <c r="CO957" i="12"/>
  <c r="CQ957" i="12" s="1"/>
  <c r="CP1955" i="12" l="1"/>
  <c r="CO1955" i="12"/>
  <c r="CQ1955" i="12" l="1"/>
  <c r="CO3265" i="12"/>
  <c r="CQ3265" i="12" s="1"/>
  <c r="CP3265" i="12"/>
  <c r="CP2611" i="12" l="1"/>
  <c r="CO2611" i="12"/>
  <c r="CQ2611" i="12" s="1"/>
  <c r="CP1069" i="12" l="1"/>
  <c r="CO1069" i="12"/>
  <c r="CQ1069" i="12" s="1"/>
  <c r="CP3071" i="12" l="1"/>
  <c r="CO3071" i="12"/>
  <c r="CQ3071" i="12" l="1"/>
  <c r="CP401" i="12"/>
  <c r="CO401" i="12"/>
  <c r="CQ401" i="12" l="1"/>
  <c r="CP2174" i="12"/>
  <c r="CO2174" i="12"/>
  <c r="CQ2174" i="12" l="1"/>
  <c r="CP2946" i="12"/>
  <c r="CO2946" i="12"/>
  <c r="CQ2946" i="12" l="1"/>
  <c r="CO2739" i="12"/>
  <c r="CQ2739" i="12" s="1"/>
  <c r="CP2739" i="12"/>
  <c r="CO1166" i="12" l="1"/>
  <c r="CP1166" i="12"/>
  <c r="CQ1166" i="12" l="1"/>
  <c r="CP839" i="12"/>
  <c r="CO839" i="12"/>
  <c r="CQ839" i="12" l="1"/>
  <c r="CP10" i="12"/>
  <c r="CO10" i="12"/>
  <c r="CQ10" i="12" l="1"/>
  <c r="CP761" i="12"/>
  <c r="CO761" i="12"/>
  <c r="CQ761" i="12" l="1"/>
  <c r="CO31" i="12"/>
  <c r="CP31" i="12"/>
  <c r="CQ31" i="12" l="1"/>
  <c r="CO29" i="12"/>
  <c r="CP29" i="12"/>
  <c r="CQ29" i="12" l="1"/>
  <c r="CO125" i="12"/>
  <c r="CP125" i="12"/>
  <c r="CQ125" i="12" l="1"/>
  <c r="CO221" i="12"/>
  <c r="CP221" i="12"/>
  <c r="CQ221" i="12" l="1"/>
  <c r="CP52" i="12"/>
  <c r="CO52" i="12"/>
  <c r="CQ52" i="12" l="1"/>
  <c r="CO116" i="12"/>
  <c r="CP116" i="12"/>
  <c r="CQ116" i="12" l="1"/>
  <c r="CP3433" i="12"/>
  <c r="CO3433" i="12"/>
  <c r="CQ3433" i="12" l="1"/>
  <c r="CP3506" i="12"/>
  <c r="CO3506" i="12"/>
  <c r="CQ3506" i="12" l="1"/>
  <c r="CO2934" i="12"/>
  <c r="CQ2934" i="12" s="1"/>
  <c r="CP2934" i="12"/>
  <c r="CO1543" i="12" l="1"/>
  <c r="CP1543" i="12"/>
  <c r="CQ1543" i="12" l="1"/>
  <c r="CP188" i="12"/>
  <c r="CO188" i="12"/>
  <c r="CQ188" i="12" l="1"/>
  <c r="CO140" i="12"/>
  <c r="CP140" i="12"/>
  <c r="CQ140" i="12" l="1"/>
  <c r="CO447" i="12"/>
  <c r="CP447" i="12"/>
  <c r="CQ447" i="12" l="1"/>
  <c r="CO2139" i="12"/>
  <c r="CQ2139" i="12" s="1"/>
  <c r="CP2139" i="12"/>
  <c r="CO1462" i="12" l="1"/>
  <c r="CQ1462" i="12" s="1"/>
  <c r="CP1462" i="12"/>
  <c r="CO2575" i="12" l="1"/>
  <c r="CP2575" i="12"/>
  <c r="CQ2575" i="12" l="1"/>
  <c r="CP296" i="12"/>
  <c r="CO296" i="12"/>
  <c r="CQ296" i="12" l="1"/>
  <c r="CP715" i="12"/>
  <c r="CO715" i="12"/>
  <c r="CQ715" i="12" l="1"/>
  <c r="CO1067" i="12"/>
  <c r="CP1067" i="12"/>
  <c r="CQ1067" i="12" l="1"/>
  <c r="CO1585" i="12"/>
  <c r="CQ1585" i="12" s="1"/>
  <c r="CP1585" i="12"/>
  <c r="CP1004" i="12" l="1"/>
  <c r="CO1004" i="12"/>
  <c r="CQ1004" i="12" l="1"/>
  <c r="CO155" i="12"/>
  <c r="CP155" i="12"/>
  <c r="CQ155" i="12" l="1"/>
  <c r="CO1327" i="12"/>
  <c r="CP1327" i="12"/>
  <c r="CQ1327" i="12" l="1"/>
  <c r="CP45" i="12"/>
  <c r="CO45" i="12"/>
  <c r="CQ45" i="12" l="1"/>
  <c r="CO1365" i="12"/>
  <c r="CP1365" i="12"/>
  <c r="CQ1365" i="12" l="1"/>
  <c r="CO1799" i="12"/>
  <c r="CQ1799" i="12" s="1"/>
  <c r="CP1799" i="12"/>
  <c r="CP2549" i="12" l="1"/>
  <c r="CO2549" i="12"/>
  <c r="CQ2549" i="12" l="1"/>
  <c r="CO1246" i="12"/>
  <c r="CQ1246" i="12" s="1"/>
  <c r="CP1246" i="12"/>
  <c r="CP1548" i="12" l="1"/>
  <c r="CO1548" i="12"/>
  <c r="CQ1548" i="12" s="1"/>
  <c r="CO2109" i="12" l="1"/>
  <c r="CP2109" i="12"/>
  <c r="CQ2109" i="12" l="1"/>
  <c r="CP1843" i="12"/>
  <c r="CO1843" i="12"/>
  <c r="CQ1843" i="12" l="1"/>
  <c r="CO535" i="12"/>
  <c r="CQ535" i="12" s="1"/>
  <c r="CP535" i="12"/>
  <c r="CP338" i="12" l="1"/>
  <c r="CO338" i="12"/>
  <c r="CQ338" i="12" l="1"/>
  <c r="CP1282" i="12"/>
  <c r="CO1282" i="12"/>
  <c r="CQ1282" i="12" l="1"/>
  <c r="CP352" i="12"/>
  <c r="CO352" i="12"/>
  <c r="CQ352" i="12" l="1"/>
  <c r="CP100" i="12"/>
  <c r="CO100" i="12"/>
  <c r="CQ100" i="12" l="1"/>
  <c r="CO1455" i="12"/>
  <c r="CQ1455" i="12" s="1"/>
  <c r="CP1455" i="12"/>
  <c r="CO2048" i="12" l="1"/>
  <c r="CP2048" i="12"/>
  <c r="CQ2048" i="12" l="1"/>
  <c r="CO1220" i="12"/>
  <c r="CP1220" i="12"/>
  <c r="CQ1220" i="12" l="1"/>
  <c r="CP470" i="12"/>
  <c r="CO470" i="12"/>
  <c r="CQ470" i="12" l="1"/>
  <c r="CP1459" i="12"/>
  <c r="CO1459" i="12"/>
  <c r="CQ1459" i="12" l="1"/>
  <c r="CP2113" i="12"/>
  <c r="CO2113" i="12"/>
  <c r="CQ2113" i="12" l="1"/>
  <c r="CO2352" i="12"/>
  <c r="CP2352" i="12"/>
  <c r="CQ2352" i="12" l="1"/>
  <c r="CP2094" i="12"/>
  <c r="CO2094" i="12"/>
  <c r="CQ2094" i="12" l="1"/>
  <c r="CO971" i="12"/>
  <c r="CQ971" i="12" s="1"/>
  <c r="CP971" i="12"/>
  <c r="CO2577" i="12" l="1"/>
  <c r="CP2577" i="12"/>
  <c r="CQ2577" i="12" l="1"/>
  <c r="CP1745" i="12"/>
  <c r="CO1745" i="12"/>
  <c r="CQ1745" i="12" l="1"/>
  <c r="CP1937" i="12"/>
  <c r="CO1937" i="12"/>
  <c r="CQ1937" i="12" l="1"/>
  <c r="CP2482" i="12"/>
  <c r="CO2482" i="12"/>
  <c r="CQ2482" i="12" l="1"/>
  <c r="CO2814" i="12"/>
  <c r="CP2814" i="12"/>
  <c r="CQ2814" i="12" l="1"/>
  <c r="CP3421" i="12"/>
  <c r="CO3421" i="12"/>
  <c r="CQ3421" i="12" s="1"/>
  <c r="CP3344" i="12" l="1"/>
  <c r="CO3344" i="12"/>
  <c r="CQ3344" i="12" l="1"/>
  <c r="CO2959" i="12"/>
  <c r="CP2959" i="12"/>
  <c r="CQ2959" i="12" l="1"/>
  <c r="CP2012" i="12"/>
  <c r="CO2012" i="12"/>
  <c r="CQ2012" i="12" l="1"/>
  <c r="CO2650" i="12"/>
  <c r="CP2650" i="12"/>
  <c r="CQ2650" i="12" l="1"/>
  <c r="CO2181" i="12"/>
  <c r="CP2181" i="12"/>
  <c r="CQ2181" i="12" l="1"/>
  <c r="CO716" i="12"/>
  <c r="CP716" i="12"/>
  <c r="CQ716" i="12" l="1"/>
  <c r="CP735" i="12"/>
  <c r="CO735" i="12"/>
  <c r="CQ735" i="12" l="1"/>
  <c r="CP3515" i="12"/>
  <c r="CO3515" i="12"/>
  <c r="CQ3515" i="12" s="1"/>
  <c r="CP1616" i="12" l="1"/>
  <c r="CO1616" i="12"/>
  <c r="CQ1616" i="12" l="1"/>
  <c r="CO1722" i="12"/>
  <c r="CP1722" i="12"/>
  <c r="CQ1722" i="12" l="1"/>
  <c r="CP1733" i="12"/>
  <c r="CO1733" i="12"/>
  <c r="CQ1733" i="12" s="1"/>
  <c r="CP835" i="12" l="1"/>
  <c r="CO835" i="12"/>
  <c r="CQ835" i="12" l="1"/>
  <c r="CP2818" i="12"/>
  <c r="CO2818" i="12"/>
  <c r="CQ2818" i="12" l="1"/>
  <c r="CP61" i="12"/>
  <c r="CO61" i="12"/>
  <c r="CQ61" i="12" l="1"/>
  <c r="CP34" i="12"/>
  <c r="CO34" i="12"/>
  <c r="CQ34" i="12" l="1"/>
  <c r="CP27" i="12"/>
  <c r="CO27" i="12"/>
  <c r="CQ27" i="12" l="1"/>
  <c r="CP2029" i="12"/>
  <c r="CO2029" i="12"/>
  <c r="CQ2029" i="12" l="1"/>
  <c r="CO17" i="12"/>
  <c r="CP17" i="12"/>
  <c r="CQ17" i="12" l="1"/>
  <c r="CP203" i="12"/>
  <c r="CO203" i="12"/>
  <c r="CQ203" i="12" l="1"/>
  <c r="CP673" i="12"/>
  <c r="CO673" i="12"/>
  <c r="CQ673" i="12" l="1"/>
  <c r="CO2559" i="12"/>
  <c r="CP2559" i="12"/>
  <c r="CQ2559" i="12" l="1"/>
  <c r="CO1724" i="12"/>
  <c r="CP1724" i="12"/>
  <c r="CQ1724" i="12" l="1"/>
  <c r="CP1607" i="12"/>
  <c r="CO1607" i="12"/>
  <c r="CQ1607" i="12" l="1"/>
  <c r="CO1587" i="12"/>
  <c r="CQ1587" i="12" s="1"/>
  <c r="CP1587" i="12"/>
  <c r="CO2040" i="12" l="1"/>
  <c r="CP2040" i="12"/>
  <c r="CQ2040" i="12" l="1"/>
  <c r="CP887" i="12"/>
  <c r="CO887" i="12"/>
  <c r="CQ887" i="12" l="1"/>
  <c r="CP2897" i="12"/>
  <c r="CO2897" i="12"/>
  <c r="CQ2897" i="12" l="1"/>
  <c r="CP436" i="12"/>
  <c r="CO436" i="12"/>
  <c r="CQ436" i="12" l="1"/>
  <c r="CP658" i="12"/>
  <c r="CO658" i="12"/>
  <c r="CQ658" i="12" l="1"/>
  <c r="CP2530" i="12"/>
  <c r="CO2530" i="12"/>
  <c r="CQ2530" i="12" l="1"/>
  <c r="CP202" i="12"/>
  <c r="CO202" i="12"/>
  <c r="CQ202" i="12" l="1"/>
  <c r="CP982" i="12"/>
  <c r="CO982" i="12"/>
  <c r="CQ982" i="12" l="1"/>
  <c r="CO222" i="12"/>
  <c r="CP222" i="12"/>
  <c r="CQ222" i="12" l="1"/>
  <c r="CP2926" i="12"/>
  <c r="CO2926" i="12"/>
  <c r="CQ2926" i="12" s="1"/>
  <c r="CO3465" i="12" l="1"/>
  <c r="CP3465" i="12"/>
  <c r="CQ3465" i="12" l="1"/>
  <c r="CO2891" i="12"/>
  <c r="CP2891" i="12"/>
  <c r="CQ2891" i="12" l="1"/>
  <c r="CO2595" i="12"/>
  <c r="CP2595" i="12"/>
  <c r="CQ2595" i="12" l="1"/>
  <c r="CO3108" i="12"/>
  <c r="CP3108" i="12"/>
  <c r="CQ3108" i="12" l="1"/>
  <c r="CP2857" i="12"/>
  <c r="CO2857" i="12"/>
  <c r="CQ2857" i="12" l="1"/>
  <c r="CO242" i="12"/>
  <c r="CP242" i="12"/>
  <c r="CQ242" i="12" l="1"/>
  <c r="CO231" i="12"/>
  <c r="CP231" i="12"/>
  <c r="CQ231" i="12" l="1"/>
  <c r="CP2878" i="12"/>
  <c r="CO2878" i="12"/>
  <c r="CQ2878" i="12" l="1"/>
  <c r="CO2073" i="12"/>
  <c r="CP2073" i="12"/>
  <c r="CQ2073" i="12" l="1"/>
  <c r="CO1427" i="12"/>
  <c r="CP1427" i="12"/>
  <c r="CQ1427" i="12" l="1"/>
  <c r="CO874" i="12"/>
  <c r="CP874" i="12"/>
  <c r="CQ874" i="12" l="1"/>
  <c r="CP1198" i="12"/>
  <c r="CO1198" i="12"/>
  <c r="CQ1198" i="12" l="1"/>
  <c r="CO1902" i="12"/>
  <c r="CP1902" i="12"/>
  <c r="CQ1902" i="12" l="1"/>
  <c r="CP2306" i="12"/>
  <c r="CO2306" i="12"/>
  <c r="CQ2306" i="12" l="1"/>
  <c r="CP2906" i="12"/>
  <c r="CO2906" i="12"/>
  <c r="CQ2906" i="12" l="1"/>
  <c r="CP2598" i="12"/>
  <c r="CO2598" i="12"/>
  <c r="CQ2598" i="12" l="1"/>
  <c r="CO3685" i="12"/>
  <c r="CP3685" i="12"/>
  <c r="CQ3685" i="12" l="1"/>
  <c r="CP236" i="12"/>
  <c r="CO236" i="12"/>
  <c r="CQ236" i="12" l="1"/>
  <c r="CP1348" i="12"/>
  <c r="CO1348" i="12"/>
  <c r="CQ1348" i="12" l="1"/>
  <c r="CP1539" i="12"/>
  <c r="CO1539" i="12"/>
  <c r="CQ1539" i="12" l="1"/>
  <c r="CP1965" i="12"/>
  <c r="CO1965" i="12"/>
  <c r="CQ1965" i="12" l="1"/>
  <c r="CP19" i="12"/>
  <c r="CO19" i="12"/>
  <c r="CQ19" i="12" l="1"/>
  <c r="CP3119" i="12"/>
  <c r="CO3119" i="12"/>
  <c r="CQ3119" i="12" l="1"/>
  <c r="CP3447" i="12"/>
  <c r="CO3447" i="12"/>
  <c r="CQ3447" i="12" s="1"/>
  <c r="CP2547" i="12" l="1"/>
  <c r="CO2547" i="12"/>
  <c r="CQ2547" i="12" l="1"/>
  <c r="CO1713" i="12"/>
  <c r="CQ1713" i="12" s="1"/>
  <c r="CP1713" i="12"/>
  <c r="CO824" i="12" l="1"/>
  <c r="CQ824" i="12" s="1"/>
  <c r="CP824" i="12"/>
  <c r="CP1633" i="12" l="1"/>
  <c r="CO1633" i="12"/>
  <c r="CQ1633" i="12" l="1"/>
  <c r="CO1210" i="12"/>
  <c r="CP1210" i="12"/>
  <c r="CQ1210" i="12" l="1"/>
  <c r="CO1432" i="12"/>
  <c r="CP1432" i="12"/>
  <c r="CQ1432" i="12" l="1"/>
  <c r="CP2175" i="12"/>
  <c r="CO2175" i="12"/>
  <c r="CQ2175" i="12" l="1"/>
  <c r="CO794" i="12"/>
  <c r="CP794" i="12"/>
  <c r="CQ794" i="12" l="1"/>
  <c r="CO139" i="12"/>
  <c r="CP139" i="12"/>
  <c r="CQ139" i="12" l="1"/>
  <c r="CO1312" i="12"/>
  <c r="CQ1312" i="12" s="1"/>
  <c r="CP1312" i="12"/>
  <c r="CO179" i="12" l="1"/>
  <c r="CP179" i="12"/>
  <c r="CQ179" i="12" l="1"/>
  <c r="CP1284" i="12"/>
  <c r="CO1284" i="12"/>
  <c r="CQ1284" i="12" l="1"/>
  <c r="CO849" i="12"/>
  <c r="CP849" i="12"/>
  <c r="CQ849" i="12" l="1"/>
  <c r="CP325" i="12"/>
  <c r="CO325" i="12"/>
  <c r="CQ325" i="12" l="1"/>
  <c r="CP3293" i="12"/>
  <c r="CO3293" i="12"/>
  <c r="CQ3293" i="12" l="1"/>
  <c r="CO1875" i="12"/>
  <c r="CP1875" i="12"/>
  <c r="CQ1875" i="12" l="1"/>
  <c r="CP719" i="12"/>
  <c r="CO719" i="12"/>
  <c r="CQ719" i="12" l="1"/>
  <c r="CP1467" i="12"/>
  <c r="CO1467" i="12"/>
  <c r="CQ1467" i="12" l="1"/>
  <c r="CP112" i="12"/>
  <c r="CO112" i="12"/>
  <c r="CQ112" i="12" l="1"/>
  <c r="CO333" i="12"/>
  <c r="CP333" i="12"/>
  <c r="CQ333" i="12" l="1"/>
  <c r="CP1417" i="12"/>
  <c r="CO1417" i="12"/>
  <c r="CQ1417" i="12" l="1"/>
  <c r="CO1238" i="12"/>
  <c r="CQ1238" i="12" s="1"/>
  <c r="CP1238" i="12"/>
  <c r="CP3050" i="12" l="1"/>
  <c r="CO3050" i="12"/>
  <c r="CQ3050" i="12" l="1"/>
  <c r="CP174" i="12"/>
  <c r="CO174" i="12"/>
  <c r="CQ174" i="12" l="1"/>
  <c r="CP2591" i="12"/>
  <c r="CO2591" i="12"/>
  <c r="CQ2591" i="12" l="1"/>
  <c r="CO2192" i="12"/>
  <c r="CQ2192" i="12" s="1"/>
  <c r="CP2192" i="12"/>
  <c r="CP1768" i="12" l="1"/>
  <c r="CO1768" i="12"/>
  <c r="CQ1768" i="12" l="1"/>
  <c r="CO1066" i="12"/>
  <c r="CQ1066" i="12" s="1"/>
  <c r="CP1066" i="12"/>
  <c r="CP910" i="12" l="1"/>
  <c r="CO910" i="12"/>
  <c r="CQ910" i="12" l="1"/>
  <c r="CP1591" i="12"/>
  <c r="CO1591" i="12"/>
  <c r="CQ1591" i="12" l="1"/>
  <c r="CO2301" i="12"/>
  <c r="CP2301" i="12"/>
  <c r="CQ2301" i="12" l="1"/>
  <c r="CO1481" i="12"/>
  <c r="CP1481" i="12"/>
  <c r="CQ1481" i="12" l="1"/>
  <c r="CP289" i="12"/>
  <c r="CO289" i="12"/>
  <c r="CQ289" i="12" l="1"/>
  <c r="CP1267" i="12"/>
  <c r="CO1267" i="12"/>
  <c r="CQ1267" i="12" l="1"/>
  <c r="CO2628" i="12"/>
  <c r="CP2628" i="12"/>
  <c r="CQ2628" i="12" l="1"/>
  <c r="CP1273" i="12"/>
  <c r="CO1273" i="12"/>
  <c r="CQ1273" i="12" l="1"/>
  <c r="CP1896" i="12"/>
  <c r="CO1896" i="12"/>
  <c r="CQ1896" i="12" l="1"/>
  <c r="CO2573" i="12"/>
  <c r="CP2573" i="12"/>
  <c r="CQ2573" i="12" l="1"/>
  <c r="CO1355" i="12"/>
  <c r="CP1355" i="12"/>
  <c r="CQ1355" i="12" l="1"/>
  <c r="CP1230" i="12"/>
  <c r="CO1230" i="12"/>
  <c r="CQ1230" i="12" l="1"/>
  <c r="CP484" i="12"/>
  <c r="CO484" i="12"/>
  <c r="CQ484" i="12" l="1"/>
  <c r="CP1844" i="12"/>
  <c r="CO1844" i="12"/>
  <c r="CQ1844" i="12" l="1"/>
  <c r="CO2517" i="12"/>
  <c r="CP2517" i="12"/>
  <c r="CQ2517" i="12" l="1"/>
  <c r="CO1342" i="12"/>
  <c r="CP1342" i="12"/>
  <c r="CQ1342" i="12" l="1"/>
  <c r="CO1676" i="12"/>
  <c r="CP1676" i="12"/>
  <c r="CQ1676" i="12" l="1"/>
  <c r="CP1173" i="12"/>
  <c r="CO1173" i="12"/>
  <c r="CQ1173" i="12" l="1"/>
  <c r="CP3395" i="12"/>
  <c r="CO3395" i="12"/>
  <c r="CQ3395" i="12" l="1"/>
  <c r="CP664" i="12"/>
  <c r="CO664" i="12"/>
  <c r="CQ664" i="12" l="1"/>
  <c r="CO3678" i="12"/>
  <c r="CP3678" i="12"/>
  <c r="CQ3678" i="12" l="1"/>
  <c r="CO3470" i="12"/>
  <c r="CP3470" i="12"/>
  <c r="CQ3470" i="12" l="1"/>
  <c r="CO1254" i="12"/>
  <c r="CP1254" i="12"/>
  <c r="CQ1254" i="12" l="1"/>
  <c r="CO555" i="12"/>
  <c r="CP555" i="12"/>
  <c r="CQ555" i="12" l="1"/>
  <c r="CP3442" i="12"/>
  <c r="CO3442" i="12"/>
  <c r="CQ3442" i="12" l="1"/>
  <c r="CO1519" i="12"/>
  <c r="CQ1519" i="12" s="1"/>
  <c r="CP1519" i="12"/>
  <c r="CP1321" i="12" l="1"/>
  <c r="CO1321" i="12"/>
  <c r="CQ1321" i="12" l="1"/>
  <c r="CO3405" i="12"/>
  <c r="CP3405" i="12"/>
  <c r="CQ3405" i="12" l="1"/>
  <c r="CO2405" i="12"/>
  <c r="CP2405" i="12"/>
  <c r="CQ2405" i="12" l="1"/>
  <c r="CP3507" i="12"/>
  <c r="CO3507" i="12"/>
  <c r="CQ3507" i="12" l="1"/>
  <c r="CP2334" i="12"/>
  <c r="CO2334" i="12"/>
  <c r="CQ2334" i="12" l="1"/>
  <c r="CO811" i="12"/>
  <c r="CP811" i="12"/>
  <c r="CQ811" i="12" l="1"/>
  <c r="CP1223" i="12"/>
  <c r="CO1223" i="12"/>
  <c r="CQ1223" i="12" l="1"/>
  <c r="CP936" i="12"/>
  <c r="CO936" i="12"/>
  <c r="CQ936" i="12" l="1"/>
  <c r="CP68" i="12"/>
  <c r="CO68" i="12"/>
  <c r="CQ68" i="12" l="1"/>
  <c r="CP351" i="12"/>
  <c r="CO351" i="12"/>
  <c r="CQ351" i="12" l="1"/>
  <c r="CO107" i="12"/>
  <c r="CP107" i="12"/>
  <c r="CQ107" i="12" l="1"/>
  <c r="CP709" i="12"/>
  <c r="CO709" i="12"/>
  <c r="CQ709" i="12" s="1"/>
  <c r="CO1612" i="12" l="1"/>
  <c r="CP1612" i="12"/>
  <c r="CQ1612" i="12" l="1"/>
  <c r="CP1508" i="12"/>
  <c r="CO1508" i="12"/>
  <c r="CQ1508" i="12" l="1"/>
  <c r="CP765" i="12"/>
  <c r="CO765" i="12"/>
  <c r="CQ765" i="12" s="1"/>
  <c r="CO2453" i="12" l="1"/>
  <c r="CP2453" i="12"/>
  <c r="CQ2453" i="12" l="1"/>
  <c r="CO1185" i="12"/>
  <c r="CP1185" i="12"/>
  <c r="CQ1185" i="12" l="1"/>
  <c r="CO1195" i="12"/>
  <c r="CP1195" i="12"/>
  <c r="CQ1195" i="12" l="1"/>
  <c r="CO540" i="12"/>
  <c r="CQ540" i="12" s="1"/>
  <c r="CP540" i="12"/>
  <c r="CO907" i="12" l="1"/>
  <c r="CP907" i="12"/>
  <c r="CQ907" i="12" l="1"/>
  <c r="CO1783" i="12"/>
  <c r="CP1783" i="12"/>
  <c r="CQ1783" i="12" l="1"/>
  <c r="CO199" i="12"/>
  <c r="CP199" i="12"/>
  <c r="CQ199" i="12" l="1"/>
  <c r="CP2026" i="12"/>
  <c r="CO2026" i="12"/>
  <c r="CQ2026" i="12" l="1"/>
  <c r="CP18" i="12"/>
  <c r="CO18" i="12"/>
  <c r="CQ18" i="12" l="1"/>
  <c r="CP1011" i="12"/>
  <c r="CO1011" i="12"/>
  <c r="CQ1011" i="12" l="1"/>
  <c r="CO1145" i="12"/>
  <c r="CP1145" i="12"/>
  <c r="CQ1145" i="12" l="1"/>
  <c r="CP2017" i="12"/>
  <c r="CO2017" i="12"/>
  <c r="CQ2017" i="12" l="1"/>
  <c r="CO1501" i="12"/>
  <c r="CP1501" i="12"/>
  <c r="CQ1501" i="12" l="1"/>
  <c r="CP3122" i="12"/>
  <c r="CO3122" i="12"/>
  <c r="CQ3122" i="12" l="1"/>
  <c r="CO3127" i="12"/>
  <c r="CP3127" i="12"/>
  <c r="CQ3127" i="12" l="1"/>
  <c r="CO2980" i="12"/>
  <c r="CP2980" i="12"/>
  <c r="CQ2980" i="12" l="1"/>
  <c r="CP2203" i="12"/>
  <c r="CO2203" i="12"/>
  <c r="CQ2203" i="12" l="1"/>
  <c r="CP3356" i="12"/>
  <c r="CO3356" i="12"/>
  <c r="CQ3356" i="12" l="1"/>
  <c r="CO1013" i="12"/>
  <c r="CQ1013" i="12" s="1"/>
  <c r="CP1013" i="12"/>
  <c r="CO3423" i="12" l="1"/>
  <c r="CP3423" i="12"/>
  <c r="CQ3423" i="12" l="1"/>
  <c r="CO2781" i="12"/>
  <c r="CP2781" i="12"/>
  <c r="CQ2781" i="12" l="1"/>
  <c r="CP2368" i="12"/>
  <c r="CO2368" i="12"/>
  <c r="CQ2368" i="12" l="1"/>
  <c r="CP3302" i="12"/>
  <c r="CO3302" i="12"/>
  <c r="CQ3302" i="12" l="1"/>
  <c r="CO1456" i="12"/>
  <c r="CP1456" i="12"/>
  <c r="CQ1456" i="12" l="1"/>
  <c r="CP468" i="12"/>
  <c r="CO468" i="12"/>
  <c r="CQ468" i="12" l="1"/>
  <c r="CO1114" i="12"/>
  <c r="CP1114" i="12"/>
  <c r="CQ1114" i="12" l="1"/>
  <c r="CO1836" i="12"/>
  <c r="CQ1836" i="12" s="1"/>
  <c r="CP1836" i="12"/>
  <c r="CP445" i="12" l="1"/>
  <c r="CO445" i="12"/>
  <c r="CQ445" i="12" l="1"/>
  <c r="CP1256" i="12"/>
  <c r="CO1256" i="12"/>
  <c r="CQ1256" i="12" l="1"/>
  <c r="CP935" i="12"/>
  <c r="CO935" i="12"/>
  <c r="CQ935" i="12" l="1"/>
  <c r="CP478" i="12"/>
  <c r="CO478" i="12"/>
  <c r="CQ478" i="12" l="1"/>
  <c r="CO2653" i="12"/>
  <c r="CP2653" i="12"/>
  <c r="CQ2653" i="12" l="1"/>
  <c r="CP778" i="12"/>
  <c r="CO778" i="12"/>
  <c r="CQ778" i="12" l="1"/>
  <c r="CP3348" i="12"/>
  <c r="CO3348" i="12"/>
  <c r="CQ3348" i="12" l="1"/>
  <c r="CP787" i="12"/>
  <c r="CO787" i="12"/>
  <c r="CQ787" i="12" l="1"/>
  <c r="CP2033" i="12"/>
  <c r="CO2033" i="12"/>
  <c r="CQ2033" i="12" l="1"/>
  <c r="CO2259" i="12"/>
  <c r="CP2259" i="12"/>
  <c r="CQ2259" i="12" l="1"/>
  <c r="CP3385" i="12"/>
  <c r="CO3385" i="12"/>
  <c r="CQ3385" i="12" l="1"/>
  <c r="CO2216" i="12"/>
  <c r="CP2216" i="12"/>
  <c r="CQ2216" i="12" l="1"/>
  <c r="CP2714" i="12"/>
  <c r="CO2714" i="12"/>
  <c r="CQ2714" i="12" l="1"/>
  <c r="CP1865" i="12"/>
  <c r="CO1865" i="12"/>
  <c r="CQ1865" i="12" l="1"/>
  <c r="CO2679" i="12"/>
  <c r="CP2679" i="12"/>
  <c r="CQ2679" i="12" l="1"/>
  <c r="CO3052" i="12"/>
  <c r="CP3052" i="12"/>
  <c r="CQ3052" i="12" l="1"/>
  <c r="CO3188" i="12"/>
  <c r="CP3188" i="12"/>
  <c r="CQ3188" i="12" l="1"/>
  <c r="CP1129" i="12"/>
  <c r="CO1129" i="12"/>
  <c r="CQ1129" i="12" l="1"/>
  <c r="CP714" i="12"/>
  <c r="CO714" i="12"/>
  <c r="CQ714" i="12" l="1"/>
  <c r="CO3386" i="12"/>
  <c r="CP3386" i="12"/>
  <c r="CQ3386" i="12" l="1"/>
  <c r="CO2642" i="12"/>
  <c r="CP2642" i="12"/>
  <c r="CQ2642" i="12" l="1"/>
  <c r="CP3257" i="12"/>
  <c r="CO3257" i="12"/>
  <c r="CQ3257" i="12" l="1"/>
  <c r="CO815" i="12"/>
  <c r="CQ815" i="12" s="1"/>
  <c r="CP815" i="12"/>
  <c r="CP1746" i="12" l="1"/>
  <c r="CO1746" i="12"/>
  <c r="CQ1746" i="12" l="1"/>
  <c r="CP587" i="12"/>
  <c r="CO587" i="12"/>
  <c r="CQ587" i="12" l="1"/>
  <c r="CO3030" i="12"/>
  <c r="CQ3030" i="12" s="1"/>
  <c r="CP3030" i="12"/>
  <c r="CP533" i="12" l="1"/>
  <c r="CO533" i="12"/>
  <c r="CQ533" i="12" s="1"/>
  <c r="CP2455" i="12" l="1"/>
  <c r="CO2455" i="12"/>
  <c r="CQ2455" i="12" l="1"/>
  <c r="CO3340" i="12"/>
  <c r="CQ3340" i="12" s="1"/>
  <c r="CP3340" i="12"/>
  <c r="CP428" i="12" l="1"/>
  <c r="CO428" i="12"/>
  <c r="CQ428" i="12" l="1"/>
  <c r="CP1738" i="12"/>
  <c r="CO1738" i="12"/>
  <c r="CQ1738" i="12" l="1"/>
  <c r="CP371" i="12"/>
  <c r="CO371" i="12"/>
  <c r="CQ371" i="12" l="1"/>
  <c r="CO1780" i="12"/>
  <c r="CP1780" i="12"/>
  <c r="CQ1780" i="12" l="1"/>
  <c r="CP2505" i="12"/>
  <c r="CO2505" i="12"/>
  <c r="CQ2505" i="12" l="1"/>
  <c r="CO2458" i="12"/>
  <c r="CQ2458" i="12" s="1"/>
  <c r="CP2458" i="12"/>
  <c r="CO3280" i="12" l="1"/>
  <c r="CP3280" i="12"/>
  <c r="CQ3280" i="12" l="1"/>
  <c r="CO1533" i="12"/>
  <c r="CP1533" i="12"/>
  <c r="CQ1533" i="12" l="1"/>
  <c r="CO2843" i="12"/>
  <c r="CQ2843" i="12" s="1"/>
  <c r="CP2843" i="12"/>
  <c r="CO1387" i="12" l="1"/>
  <c r="CQ1387" i="12" s="1"/>
  <c r="CP1387" i="12"/>
  <c r="CO879" i="12" l="1"/>
  <c r="CP879" i="12"/>
  <c r="CQ879" i="12" l="1"/>
  <c r="CP1193" i="12"/>
  <c r="CO1193" i="12"/>
  <c r="CQ1193" i="12" l="1"/>
  <c r="CO279" i="12"/>
  <c r="CP279" i="12"/>
  <c r="CQ279" i="12" l="1"/>
  <c r="CP111" i="12"/>
  <c r="CO111" i="12"/>
  <c r="CQ111" i="12" l="1"/>
  <c r="CP123" i="12"/>
  <c r="CO123" i="12"/>
  <c r="CQ123" i="12" l="1"/>
  <c r="CP92" i="12"/>
  <c r="CO92" i="12"/>
  <c r="CQ92" i="12" l="1"/>
  <c r="CO336" i="12"/>
  <c r="CP336" i="12"/>
  <c r="CQ336" i="12" l="1"/>
  <c r="CP696" i="12"/>
  <c r="CO696" i="12"/>
  <c r="CQ696" i="12" l="1"/>
  <c r="CP2805" i="12"/>
  <c r="CO2805" i="12"/>
  <c r="CQ2805" i="12" s="1"/>
  <c r="CP1332" i="12" l="1"/>
  <c r="CO1332" i="12"/>
  <c r="CQ1332" i="12" l="1"/>
  <c r="CP656" i="12"/>
  <c r="CO656" i="12"/>
  <c r="CQ656" i="12" l="1"/>
  <c r="CO789" i="12"/>
  <c r="CP789" i="12"/>
  <c r="CQ789" i="12" l="1"/>
  <c r="CO1753" i="12"/>
  <c r="CQ1753" i="12" s="1"/>
  <c r="CP1753" i="12"/>
  <c r="CO449" i="12" l="1"/>
  <c r="CP449" i="12"/>
  <c r="CQ449" i="12" l="1"/>
  <c r="CP2245" i="12"/>
  <c r="CO2245" i="12"/>
  <c r="CQ2245" i="12" l="1"/>
  <c r="CP2003" i="12"/>
  <c r="CO2003" i="12"/>
  <c r="CQ2003" i="12" l="1"/>
  <c r="CO2150" i="12"/>
  <c r="CP2150" i="12"/>
  <c r="CQ2150" i="12" l="1"/>
  <c r="CO2556" i="12"/>
  <c r="CQ2556" i="12" s="1"/>
  <c r="CP2556" i="12"/>
  <c r="CP1216" i="12" l="1"/>
  <c r="CO1216" i="12"/>
  <c r="CQ1216" i="12" l="1"/>
  <c r="CO1872" i="12"/>
  <c r="CP1872" i="12"/>
  <c r="CQ1872" i="12" l="1"/>
  <c r="CP326" i="12"/>
  <c r="CO326" i="12"/>
  <c r="CQ326" i="12" l="1"/>
  <c r="CO1005" i="12"/>
  <c r="CP1005" i="12"/>
  <c r="CQ1005" i="12" l="1"/>
  <c r="CO1092" i="12"/>
  <c r="CP1092" i="12"/>
  <c r="CQ1092" i="12" l="1"/>
  <c r="CO1849" i="12"/>
  <c r="CP1849" i="12"/>
  <c r="CQ1849" i="12" l="1"/>
  <c r="CP2156" i="12"/>
  <c r="CO2156" i="12"/>
  <c r="CQ2156" i="12" l="1"/>
  <c r="CP1603" i="12"/>
  <c r="CO1603" i="12"/>
  <c r="CQ1603" i="12" l="1"/>
  <c r="CP1840" i="12"/>
  <c r="CO1840" i="12"/>
  <c r="CQ1840" i="12" l="1"/>
  <c r="CO1966" i="12"/>
  <c r="CP1966" i="12"/>
  <c r="CQ1966" i="12" l="1"/>
  <c r="CP2626" i="12"/>
  <c r="CO2626" i="12"/>
  <c r="CQ2626" i="12" s="1"/>
  <c r="CO2671" i="12" l="1"/>
  <c r="CQ2671" i="12" s="1"/>
  <c r="CP2671" i="12"/>
  <c r="CP1197" i="12" l="1"/>
  <c r="CO1197" i="12"/>
  <c r="CQ1197" i="12" s="1"/>
  <c r="CO1205" i="12" l="1"/>
  <c r="CP1205" i="12"/>
  <c r="CQ1205" i="12" l="1"/>
  <c r="CP885" i="12"/>
  <c r="CO885" i="12"/>
  <c r="CQ885" i="12" s="1"/>
  <c r="CO3062" i="12" l="1"/>
  <c r="CP3062" i="12"/>
  <c r="CQ3062" i="12" l="1"/>
  <c r="CP2799" i="12"/>
  <c r="CO2799" i="12"/>
  <c r="CQ2799" i="12" l="1"/>
  <c r="CO2292" i="12"/>
  <c r="CP2292" i="12"/>
  <c r="CQ2292" i="12" l="1"/>
  <c r="CO2972" i="12"/>
  <c r="CP2972" i="12"/>
  <c r="CQ2972" i="12" l="1"/>
  <c r="CP2917" i="12"/>
  <c r="CO2917" i="12"/>
  <c r="CQ2917" i="12" l="1"/>
  <c r="CO1944" i="12"/>
  <c r="CP1944" i="12"/>
  <c r="CQ1944" i="12" l="1"/>
  <c r="CO2583" i="12"/>
  <c r="CP2583" i="12"/>
  <c r="CQ2583" i="12" l="1"/>
  <c r="CO127" i="12"/>
  <c r="CP127" i="12"/>
  <c r="CQ127" i="12" l="1"/>
  <c r="CP408" i="12"/>
  <c r="CO408" i="12"/>
  <c r="CQ408" i="12" l="1"/>
  <c r="CP915" i="12"/>
  <c r="CO915" i="12"/>
  <c r="CQ915" i="12" l="1"/>
  <c r="CO2654" i="12"/>
  <c r="CP2654" i="12"/>
  <c r="CQ2654" i="12" l="1"/>
  <c r="CP1176" i="12"/>
  <c r="CO1176" i="12"/>
  <c r="CQ1176" i="12" l="1"/>
  <c r="CP920" i="12"/>
  <c r="CO920" i="12"/>
  <c r="CQ920" i="12" l="1"/>
  <c r="CP1767" i="12"/>
  <c r="CO1767" i="12"/>
  <c r="CQ1767" i="12" l="1"/>
  <c r="CO838" i="12"/>
  <c r="CP838" i="12"/>
  <c r="CQ838" i="12" l="1"/>
  <c r="CP2466" i="12"/>
  <c r="CO2466" i="12"/>
  <c r="CQ2466" i="12" s="1"/>
  <c r="CP1402" i="12" l="1"/>
  <c r="CO1402" i="12"/>
  <c r="CQ1402" i="12" l="1"/>
  <c r="CP1388" i="12"/>
  <c r="CO1388" i="12"/>
  <c r="CQ1388" i="12" s="1"/>
  <c r="CP2092" i="12" l="1"/>
  <c r="CO2092" i="12"/>
  <c r="CQ2092" i="12" s="1"/>
  <c r="CO2407" i="12" l="1"/>
  <c r="CP2407" i="12"/>
  <c r="CQ2407" i="12" l="1"/>
  <c r="CO530" i="12"/>
  <c r="CP530" i="12"/>
  <c r="CQ530" i="12" l="1"/>
  <c r="CO2960" i="12"/>
  <c r="CP2960" i="12"/>
  <c r="CQ2960" i="12" l="1"/>
  <c r="CO486" i="12"/>
  <c r="CQ486" i="12" s="1"/>
  <c r="CP486" i="12"/>
  <c r="CO1025" i="12" l="1"/>
  <c r="CP1025" i="12"/>
  <c r="CQ1025" i="12" l="1"/>
  <c r="CO611" i="12"/>
  <c r="CQ611" i="12" s="1"/>
  <c r="CP611" i="12"/>
  <c r="CP648" i="12" l="1"/>
  <c r="CO648" i="12"/>
  <c r="CQ648" i="12" l="1"/>
  <c r="CP2464" i="12"/>
  <c r="CO2464" i="12"/>
  <c r="CQ2464" i="12" l="1"/>
  <c r="CO3512" i="12"/>
  <c r="CP3512" i="12"/>
  <c r="CQ3512" i="12" l="1"/>
  <c r="CO3556" i="12"/>
  <c r="CQ3556" i="12" s="1"/>
  <c r="CP3556" i="12"/>
  <c r="CP2557" i="12" l="1"/>
  <c r="CO2557" i="12"/>
  <c r="CQ2557" i="12" s="1"/>
  <c r="CO672" i="12" l="1"/>
  <c r="CP672" i="12"/>
  <c r="CQ672" i="12" l="1"/>
  <c r="CO1085" i="12"/>
  <c r="CQ1085" i="12" s="1"/>
  <c r="CP1085" i="12"/>
  <c r="CO1993" i="12" l="1"/>
  <c r="CP1993" i="12"/>
  <c r="CQ1993" i="12" l="1"/>
  <c r="CP723" i="12"/>
  <c r="CO723" i="12"/>
  <c r="CQ723" i="12" l="1"/>
  <c r="CO1042" i="12"/>
  <c r="CQ1042" i="12" s="1"/>
  <c r="CP1042" i="12"/>
  <c r="CO1773" i="12" l="1"/>
  <c r="CP1773" i="12"/>
  <c r="CQ1773" i="12" l="1"/>
  <c r="CP3075" i="12"/>
  <c r="CO3075" i="12"/>
  <c r="CQ3075" i="12" l="1"/>
  <c r="CO790" i="12"/>
  <c r="CP790" i="12"/>
  <c r="CQ790" i="12" l="1"/>
  <c r="CP1980" i="12"/>
  <c r="CO1980" i="12"/>
  <c r="CQ1980" i="12" l="1"/>
  <c r="CO2354" i="12"/>
  <c r="CQ2354" i="12" s="1"/>
  <c r="CP2354" i="12"/>
  <c r="CO3533" i="12" l="1"/>
  <c r="CP3533" i="12"/>
  <c r="CQ3533" i="12" l="1"/>
  <c r="CO3214" i="12"/>
  <c r="CP3214" i="12"/>
  <c r="CQ3214" i="12" l="1"/>
  <c r="CO1038" i="12"/>
  <c r="CP1038" i="12"/>
  <c r="CQ1038" i="12" l="1"/>
  <c r="CP932" i="12"/>
  <c r="CO932" i="12"/>
  <c r="CQ932" i="12" l="1"/>
  <c r="CO911" i="12"/>
  <c r="CP911" i="12"/>
  <c r="CQ911" i="12" l="1"/>
  <c r="CP1998" i="12"/>
  <c r="CO1998" i="12"/>
  <c r="CQ1998" i="12" l="1"/>
  <c r="CP1985" i="12"/>
  <c r="CO1985" i="12"/>
  <c r="CQ1985" i="12" l="1"/>
  <c r="CO1224" i="12"/>
  <c r="CP1224" i="12"/>
  <c r="CQ1224" i="12" l="1"/>
  <c r="CO924" i="12"/>
  <c r="CP924" i="12"/>
  <c r="CQ924" i="12" l="1"/>
  <c r="CP2885" i="12"/>
  <c r="CO2885" i="12"/>
  <c r="CQ2885" i="12" l="1"/>
  <c r="CO3505" i="12"/>
  <c r="CQ3505" i="12" s="1"/>
  <c r="CP3505" i="12"/>
  <c r="CO2752" i="12" l="1"/>
  <c r="CP2752" i="12"/>
  <c r="CQ2752" i="12" l="1"/>
  <c r="CO2122" i="12"/>
  <c r="CP2122" i="12"/>
  <c r="CQ2122" i="12" l="1"/>
  <c r="CO1060" i="12"/>
  <c r="CQ1060" i="12" s="1"/>
  <c r="CP1060" i="12"/>
  <c r="CP434" i="12" l="1"/>
  <c r="CO434" i="12"/>
  <c r="CQ434" i="12" s="1"/>
  <c r="CP148" i="12" l="1"/>
  <c r="CO148" i="12"/>
  <c r="CQ148" i="12" l="1"/>
  <c r="CP943" i="12"/>
  <c r="CO943" i="12"/>
  <c r="CQ943" i="12" l="1"/>
  <c r="CO1560" i="12"/>
  <c r="CP1560" i="12"/>
  <c r="CQ1560" i="12" l="1"/>
  <c r="CP1919" i="12"/>
  <c r="CO1919" i="12"/>
  <c r="CQ1919" i="12" l="1"/>
  <c r="CP2235" i="12"/>
  <c r="CO2235" i="12"/>
  <c r="CQ2235" i="12" l="1"/>
  <c r="CP1490" i="12"/>
  <c r="CO1490" i="12"/>
  <c r="CQ1490" i="12" l="1"/>
  <c r="CP2864" i="12"/>
  <c r="CO2864" i="12"/>
  <c r="CQ2864" i="12" l="1"/>
  <c r="CP2085" i="12"/>
  <c r="CO2085" i="12"/>
  <c r="CQ2085" i="12" l="1"/>
  <c r="CO2438" i="12"/>
  <c r="CP2438" i="12"/>
  <c r="CQ2438" i="12" l="1"/>
  <c r="CO2641" i="12"/>
  <c r="CP2641" i="12"/>
  <c r="CQ2641" i="12" l="1"/>
  <c r="CP1542" i="12"/>
  <c r="CO1542" i="12"/>
  <c r="CQ1542" i="12" l="1"/>
  <c r="CO2958" i="12"/>
  <c r="CQ2958" i="12" s="1"/>
  <c r="CP2958" i="12"/>
  <c r="CP2997" i="12" l="1"/>
  <c r="CO2997" i="12"/>
  <c r="CQ2997" i="12" l="1"/>
  <c r="CO3201" i="12"/>
  <c r="CP3201" i="12"/>
  <c r="CQ3201" i="12" l="1"/>
  <c r="CO3644" i="12"/>
  <c r="CP3644" i="12"/>
  <c r="CQ3644" i="12" l="1"/>
  <c r="CO1818" i="12"/>
  <c r="CQ1818" i="12" s="1"/>
  <c r="CP1818" i="12"/>
  <c r="CO3371" i="12" l="1"/>
  <c r="CP3371" i="12"/>
  <c r="CQ3371" i="12" l="1"/>
  <c r="CO2523" i="12"/>
  <c r="CP2523" i="12"/>
  <c r="CQ2523" i="12" l="1"/>
  <c r="CO24" i="12"/>
  <c r="CP24" i="12"/>
  <c r="CQ24" i="12" l="1"/>
  <c r="CO3699" i="12"/>
  <c r="CQ3699" i="12" s="1"/>
  <c r="CP3699" i="12"/>
  <c r="CO3499" i="12" l="1"/>
  <c r="CP3499" i="12"/>
  <c r="CQ3499" i="12" l="1"/>
  <c r="CO817" i="12"/>
  <c r="CP817" i="12"/>
  <c r="CQ817" i="12" l="1"/>
  <c r="CP2004" i="12"/>
  <c r="CO2004" i="12"/>
  <c r="CQ2004" i="12" s="1"/>
  <c r="CP1635" i="12" l="1"/>
  <c r="CO1635" i="12"/>
  <c r="CQ1635" i="12" l="1"/>
  <c r="CP2014" i="12"/>
  <c r="CO2014" i="12"/>
  <c r="CQ2014" i="12" l="1"/>
  <c r="CP3285" i="12"/>
  <c r="CO3285" i="12"/>
  <c r="CQ3285" i="12" l="1"/>
  <c r="CP2943" i="12"/>
  <c r="CO2943" i="12"/>
  <c r="CQ2943" i="12" l="1"/>
  <c r="CP2786" i="12"/>
  <c r="CO2786" i="12"/>
  <c r="CQ2786" i="12" l="1"/>
  <c r="CP2507" i="12"/>
  <c r="CO2507" i="12"/>
  <c r="CQ2507" i="12" l="1"/>
  <c r="CP2140" i="12"/>
  <c r="CO2140" i="12"/>
  <c r="CQ2140" i="12" l="1"/>
  <c r="CP2519" i="12"/>
  <c r="CO2519" i="12"/>
  <c r="CQ2519" i="12" l="1"/>
  <c r="CO1988" i="12"/>
  <c r="CP1988" i="12"/>
  <c r="CQ1988" i="12" l="1"/>
  <c r="CP2901" i="12"/>
  <c r="CO2901" i="12"/>
  <c r="CQ2901" i="12" l="1"/>
  <c r="CO1381" i="12"/>
  <c r="CP1381" i="12"/>
  <c r="CQ1381" i="12" l="1"/>
  <c r="CO126" i="12"/>
  <c r="CP126" i="12"/>
  <c r="CQ126" i="12" l="1"/>
  <c r="CO471" i="12"/>
  <c r="CP471" i="12"/>
  <c r="CQ471" i="12" l="1"/>
  <c r="CO1485" i="12"/>
  <c r="CP1485" i="12"/>
  <c r="CQ1485" i="12" l="1"/>
  <c r="CP2827" i="12"/>
  <c r="CO2827" i="12"/>
  <c r="CQ2827" i="12" l="1"/>
  <c r="CP3658" i="12"/>
  <c r="CO3658" i="12"/>
  <c r="CQ3658" i="12" l="1"/>
  <c r="CO622" i="12"/>
  <c r="CQ622" i="12" s="1"/>
  <c r="CP622" i="12"/>
  <c r="CO379" i="12" l="1"/>
  <c r="CP379" i="12"/>
  <c r="CQ379" i="12" l="1"/>
  <c r="CO3207" i="12"/>
  <c r="CP3207" i="12"/>
  <c r="CQ3207" i="12" l="1"/>
  <c r="CP3079" i="12"/>
  <c r="CO3079" i="12"/>
  <c r="CQ3079" i="12" l="1"/>
  <c r="CO1178" i="12"/>
  <c r="CQ1178" i="12" s="1"/>
  <c r="CP1178" i="12"/>
  <c r="CP1606" i="12" l="1"/>
  <c r="CO1606" i="12"/>
  <c r="CQ1606" i="12" l="1"/>
  <c r="CP2847" i="12"/>
  <c r="CO2847" i="12"/>
  <c r="CQ2847" i="12" l="1"/>
  <c r="CP2002" i="12"/>
  <c r="CO2002" i="12"/>
  <c r="CQ2002" i="12" l="1"/>
  <c r="CP2083" i="12"/>
  <c r="CO2083" i="12"/>
  <c r="CQ2083" i="12" l="1"/>
  <c r="CO2801" i="12"/>
  <c r="CP2801" i="12"/>
  <c r="CQ2801" i="12" l="1"/>
  <c r="CO3276" i="12"/>
  <c r="CP3276" i="12"/>
  <c r="CQ3276" i="12" l="1"/>
  <c r="CO680" i="12"/>
  <c r="CP680" i="12"/>
  <c r="CQ680" i="12" l="1"/>
  <c r="CO214" i="12"/>
  <c r="CP214" i="12"/>
  <c r="CQ214" i="12" l="1"/>
  <c r="CP1338" i="12"/>
  <c r="CO1338" i="12"/>
  <c r="CQ1338" i="12" l="1"/>
  <c r="CO375" i="12"/>
  <c r="CQ375" i="12" s="1"/>
  <c r="CP375" i="12"/>
  <c r="CO2869" i="12" l="1"/>
  <c r="CP2869" i="12"/>
  <c r="CQ2869" i="12" l="1"/>
  <c r="CO1165" i="12"/>
  <c r="CP1165" i="12"/>
  <c r="CQ1165" i="12" l="1"/>
  <c r="CO1680" i="12"/>
  <c r="CP1680" i="12"/>
  <c r="CQ1680" i="12" l="1"/>
  <c r="CP553" i="12"/>
  <c r="CO553" i="12"/>
  <c r="CQ553" i="12" l="1"/>
  <c r="CP897" i="12"/>
  <c r="CO897" i="12"/>
  <c r="CQ897" i="12" l="1"/>
  <c r="CO1995" i="12"/>
  <c r="CP1995" i="12"/>
  <c r="CQ1995" i="12" l="1"/>
  <c r="CP423" i="12"/>
  <c r="CO423" i="12"/>
  <c r="CQ423" i="12" l="1"/>
  <c r="CP3411" i="12"/>
  <c r="CO3411" i="12"/>
  <c r="CQ3411" i="12" l="1"/>
  <c r="CP390" i="12"/>
  <c r="CO390" i="12"/>
  <c r="CQ390" i="12" l="1"/>
  <c r="CO420" i="12"/>
  <c r="CQ420" i="12" s="1"/>
  <c r="CP420" i="12"/>
  <c r="CP2685" i="12" l="1"/>
  <c r="CO2685" i="12"/>
  <c r="CQ2685" i="12" l="1"/>
  <c r="CP3632" i="12"/>
  <c r="CO3632" i="12"/>
  <c r="CQ3632" i="12" l="1"/>
  <c r="CO3495" i="12"/>
  <c r="CP3495" i="12"/>
  <c r="CQ3495" i="12" l="1"/>
  <c r="CO2080" i="12"/>
  <c r="CP2080" i="12"/>
  <c r="CQ2080" i="12" l="1"/>
  <c r="CP2655" i="12"/>
  <c r="CO2655" i="12"/>
  <c r="CQ2655" i="12" l="1"/>
  <c r="CO3581" i="12"/>
  <c r="CP3581" i="12"/>
  <c r="CQ3581" i="12" l="1"/>
  <c r="CP3623" i="12"/>
  <c r="CO3623" i="12"/>
  <c r="CQ3623" i="12" l="1"/>
  <c r="CO751" i="12"/>
  <c r="CQ751" i="12" s="1"/>
  <c r="CP751" i="12"/>
  <c r="CP2442" i="12" l="1"/>
  <c r="CO2442" i="12"/>
  <c r="CQ2442" i="12" l="1"/>
  <c r="CP313" i="12"/>
  <c r="CO313" i="12"/>
  <c r="CQ313" i="12" l="1"/>
  <c r="CP219" i="12"/>
  <c r="CO219" i="12"/>
  <c r="CQ219" i="12" l="1"/>
  <c r="CP1328" i="12"/>
  <c r="CO1328" i="12"/>
  <c r="CQ1328" i="12" l="1"/>
  <c r="CO1080" i="12"/>
  <c r="CP1080" i="12"/>
  <c r="CQ1080" i="12" l="1"/>
  <c r="CO367" i="12"/>
  <c r="CQ367" i="12" s="1"/>
  <c r="CP367" i="12"/>
  <c r="CP949" i="12" l="1"/>
  <c r="CO949" i="12"/>
  <c r="CQ949" i="12" l="1"/>
  <c r="CO356" i="12"/>
  <c r="CQ356" i="12" s="1"/>
  <c r="CP356" i="12"/>
  <c r="CP842" i="12" l="1"/>
  <c r="CO842" i="12"/>
  <c r="CQ842" i="12" l="1"/>
  <c r="CP1886" i="12"/>
  <c r="CO1886" i="12"/>
  <c r="CQ1886" i="12" l="1"/>
  <c r="CO1657" i="12"/>
  <c r="CP1657" i="12"/>
  <c r="CQ1657" i="12" l="1"/>
  <c r="CP1278" i="12"/>
  <c r="CO1278" i="12"/>
  <c r="CQ1278" i="12" l="1"/>
  <c r="CO2833" i="12"/>
  <c r="CQ2833" i="12" s="1"/>
  <c r="CP2833" i="12"/>
  <c r="CP1785" i="12" l="1"/>
  <c r="CO1785" i="12"/>
  <c r="CQ1785" i="12" l="1"/>
  <c r="CP946" i="12"/>
  <c r="CO946" i="12"/>
  <c r="CQ946" i="12" l="1"/>
  <c r="CO183" i="12"/>
  <c r="CP183" i="12"/>
  <c r="CQ183" i="12" l="1"/>
  <c r="CP2715" i="12"/>
  <c r="CO2715" i="12"/>
  <c r="CQ2715" i="12" l="1"/>
  <c r="CO833" i="12"/>
  <c r="CP833" i="12"/>
  <c r="CQ833" i="12" l="1"/>
  <c r="CP565" i="12"/>
  <c r="CO565" i="12"/>
  <c r="CQ565" i="12" l="1"/>
  <c r="CP73" i="12"/>
  <c r="CO73" i="12"/>
  <c r="CQ73" i="12" l="1"/>
  <c r="CP2968" i="12"/>
  <c r="CO2968" i="12"/>
  <c r="CQ2968" i="12" l="1"/>
  <c r="CP661" i="12"/>
  <c r="CO661" i="12"/>
  <c r="CQ661" i="12" l="1"/>
  <c r="CP574" i="12"/>
  <c r="CO574" i="12"/>
  <c r="CQ574" i="12" l="1"/>
  <c r="CO300" i="12"/>
  <c r="CP300" i="12"/>
  <c r="CQ300" i="12" l="1"/>
  <c r="CP2179" i="12"/>
  <c r="CO2179" i="12"/>
  <c r="CQ2179" i="12" l="1"/>
  <c r="CP43" i="12"/>
  <c r="CO43" i="12"/>
  <c r="CQ43" i="12" l="1"/>
  <c r="CP132" i="12"/>
  <c r="CO132" i="12"/>
  <c r="CQ132" i="12" l="1"/>
  <c r="CO3150" i="12"/>
  <c r="CP3150" i="12"/>
  <c r="CQ3150" i="12" l="1"/>
  <c r="CO69" i="12"/>
  <c r="CP69" i="12"/>
  <c r="CQ69" i="12" l="1"/>
  <c r="CP1705" i="12"/>
  <c r="CO1705" i="12"/>
  <c r="CQ1705" i="12" s="1"/>
  <c r="CP3166" i="12" l="1"/>
  <c r="CO3166" i="12"/>
  <c r="CQ3166" i="12" l="1"/>
  <c r="CP3417" i="12"/>
  <c r="CO3417" i="12"/>
  <c r="CQ3417" i="12" l="1"/>
  <c r="CO49" i="12"/>
  <c r="CP49" i="12"/>
  <c r="CQ49" i="12" l="1"/>
  <c r="CO1203" i="12"/>
  <c r="CP1203" i="12"/>
  <c r="CQ1203" i="12" l="1"/>
  <c r="CP1790" i="12"/>
  <c r="CO1790" i="12"/>
  <c r="CQ1790" i="12" l="1"/>
  <c r="CO3244" i="12"/>
  <c r="CP3244" i="12"/>
  <c r="CQ3244" i="12" l="1"/>
  <c r="CO916" i="12"/>
  <c r="CP916" i="12"/>
  <c r="CQ916" i="12" l="1"/>
  <c r="CP891" i="12"/>
  <c r="CO891" i="12"/>
  <c r="CQ891" i="12" l="1"/>
  <c r="CP332" i="12"/>
  <c r="CO332" i="12"/>
  <c r="CQ332" i="12" l="1"/>
  <c r="CO136" i="12"/>
  <c r="CP136" i="12"/>
  <c r="CQ136" i="12" l="1"/>
  <c r="CO195" i="12"/>
  <c r="CP195" i="12"/>
  <c r="CQ195" i="12" l="1"/>
  <c r="CO3147" i="12"/>
  <c r="CP3147" i="12"/>
  <c r="CQ3147" i="12" l="1"/>
  <c r="CP1665" i="12"/>
  <c r="CO1665" i="12"/>
  <c r="CQ1665" i="12" l="1"/>
  <c r="CO3664" i="12"/>
  <c r="CQ3664" i="12" s="1"/>
  <c r="CP3664" i="12"/>
  <c r="CO2364" i="12" l="1"/>
  <c r="CP2364" i="12"/>
  <c r="CQ2364" i="12" l="1"/>
  <c r="CO3490" i="12"/>
  <c r="CP3490" i="12"/>
  <c r="CQ3490" i="12" l="1"/>
  <c r="CP2969" i="12"/>
  <c r="CO2969" i="12"/>
  <c r="CQ2969" i="12" l="1"/>
  <c r="CO154" i="12"/>
  <c r="CP154" i="12"/>
  <c r="CQ154" i="12" l="1"/>
  <c r="CP958" i="12"/>
  <c r="CO958" i="12"/>
  <c r="CQ958" i="12" l="1"/>
  <c r="CP1866" i="12"/>
  <c r="CO1866" i="12"/>
  <c r="CQ1866" i="12" s="1"/>
  <c r="CP2839" i="12" l="1"/>
  <c r="CO2839" i="12"/>
  <c r="CQ2839" i="12" l="1"/>
  <c r="CO1233" i="12"/>
  <c r="CP1233" i="12"/>
  <c r="CQ1233" i="12" l="1"/>
  <c r="CP1586" i="12"/>
  <c r="CO1586" i="12"/>
  <c r="CQ1586" i="12" l="1"/>
  <c r="CP315" i="12"/>
  <c r="CO315" i="12"/>
  <c r="CQ315" i="12" l="1"/>
  <c r="CP409" i="12"/>
  <c r="CO409" i="12"/>
  <c r="CQ409" i="12" l="1"/>
  <c r="CO1372" i="12"/>
  <c r="CP1372" i="12"/>
  <c r="CQ1372" i="12" l="1"/>
  <c r="CP106" i="12"/>
  <c r="CO106" i="12"/>
  <c r="CQ106" i="12" l="1"/>
  <c r="CO89" i="12"/>
  <c r="CP89" i="12"/>
  <c r="CQ89" i="12" l="1"/>
  <c r="CP678" i="12"/>
  <c r="CO678" i="12"/>
  <c r="CQ678" i="12" l="1"/>
  <c r="CP1366" i="12"/>
  <c r="CO1366" i="12"/>
  <c r="CQ1366" i="12" l="1"/>
  <c r="CP385" i="12"/>
  <c r="CO385" i="12"/>
  <c r="CQ385" i="12" l="1"/>
  <c r="CO1634" i="12"/>
  <c r="CQ1634" i="12" s="1"/>
  <c r="CP1634" i="12"/>
  <c r="CP679" i="12" l="1"/>
  <c r="CO679" i="12"/>
  <c r="CQ679" i="12" l="1"/>
  <c r="CO988" i="12"/>
  <c r="CP988" i="12"/>
  <c r="CQ988" i="12" l="1"/>
  <c r="CO1718" i="12"/>
  <c r="CQ1718" i="12" s="1"/>
  <c r="CP1718" i="12"/>
  <c r="CP3426" i="12" l="1"/>
  <c r="CO3426" i="12"/>
  <c r="CQ3426" i="12" l="1"/>
  <c r="CP2188" i="12"/>
  <c r="CO2188" i="12"/>
  <c r="CQ2188" i="12" l="1"/>
  <c r="CP3716" i="12"/>
  <c r="CO3716" i="12"/>
  <c r="CQ3716" i="12" l="1"/>
  <c r="CP1723" i="12"/>
  <c r="CO1723" i="12"/>
  <c r="CQ1723" i="12" l="1"/>
  <c r="CO3485" i="12"/>
  <c r="CP3485" i="12"/>
  <c r="CQ3485" i="12" l="1"/>
  <c r="CP196" i="12"/>
  <c r="CO196" i="12"/>
  <c r="CQ196" i="12" l="1"/>
  <c r="CP443" i="12"/>
  <c r="CO443" i="12"/>
  <c r="CQ443" i="12" s="1"/>
  <c r="CP1115" i="12" l="1"/>
  <c r="CO1115" i="12"/>
  <c r="CQ1115" i="12" l="1"/>
  <c r="CO869" i="12"/>
  <c r="CP869" i="12"/>
  <c r="CQ869" i="12" l="1"/>
  <c r="CP1759" i="12"/>
  <c r="CO1759" i="12"/>
  <c r="CQ1759" i="12" l="1"/>
  <c r="CP2233" i="12"/>
  <c r="CO2233" i="12"/>
  <c r="CQ2233" i="12" l="1"/>
  <c r="CO1924" i="12"/>
  <c r="CP1924" i="12"/>
  <c r="CQ1924" i="12" l="1"/>
  <c r="CO1141" i="12"/>
  <c r="CP1141" i="12"/>
  <c r="CQ1141" i="12" l="1"/>
  <c r="CP3463" i="12"/>
  <c r="CO3463" i="12"/>
  <c r="CQ3463" i="12" l="1"/>
  <c r="CO1127" i="12"/>
  <c r="CP1127" i="12"/>
  <c r="CQ1127" i="12" l="1"/>
  <c r="CP1846" i="12"/>
  <c r="CO1846" i="12"/>
  <c r="CQ1846" i="12" l="1"/>
  <c r="CO1340" i="12"/>
  <c r="CP1340" i="12"/>
  <c r="CQ1340" i="12" l="1"/>
  <c r="CP197" i="12"/>
  <c r="CO197" i="12"/>
  <c r="CQ197" i="12" l="1"/>
  <c r="CP2104" i="12"/>
  <c r="CO2104" i="12"/>
  <c r="CQ2104" i="12" l="1"/>
  <c r="CO3249" i="12"/>
  <c r="CQ3249" i="12" s="1"/>
  <c r="CP3249" i="12"/>
  <c r="CO2423" i="12" l="1"/>
  <c r="CP2423" i="12"/>
  <c r="CQ2423" i="12" l="1"/>
  <c r="CP3338" i="12"/>
  <c r="CO3338" i="12"/>
  <c r="CQ3338" i="12" l="1"/>
  <c r="CP2287" i="12"/>
  <c r="CO2287" i="12"/>
  <c r="CQ2287" i="12" l="1"/>
  <c r="CO975" i="12"/>
  <c r="CQ975" i="12" s="1"/>
  <c r="CP975" i="12"/>
  <c r="CP1579" i="12" l="1"/>
  <c r="CO1579" i="12"/>
  <c r="CQ1579" i="12" l="1"/>
  <c r="CO2389" i="12"/>
  <c r="CP2389" i="12"/>
  <c r="CQ2389" i="12" l="1"/>
  <c r="CO2639" i="12"/>
  <c r="CP2639" i="12"/>
  <c r="CQ2639" i="12" l="1"/>
  <c r="CO3600" i="12"/>
  <c r="CP3600" i="12"/>
  <c r="CQ3600" i="12" l="1"/>
  <c r="CP2990" i="12"/>
  <c r="CO2990" i="12"/>
  <c r="CQ2990" i="12" l="1"/>
  <c r="CP1935" i="12"/>
  <c r="CO1935" i="12"/>
  <c r="CQ1935" i="12" l="1"/>
  <c r="CO2541" i="12"/>
  <c r="CQ2541" i="12" s="1"/>
  <c r="CP2541" i="12"/>
  <c r="CP3450" i="12" l="1"/>
  <c r="CO3450" i="12"/>
  <c r="CQ3450" i="12" s="1"/>
  <c r="CP2298" i="12" l="1"/>
  <c r="CO2298" i="12"/>
  <c r="CQ2298" i="12" s="1"/>
  <c r="CP2075" i="12" l="1"/>
  <c r="CO2075" i="12"/>
  <c r="CQ2075" i="12" l="1"/>
  <c r="CP3474" i="12"/>
  <c r="CO3474" i="12"/>
  <c r="CQ3474" i="12" l="1"/>
  <c r="CP1356" i="12"/>
  <c r="CO1356" i="12"/>
  <c r="CQ1356" i="12" l="1"/>
  <c r="CP3243" i="12"/>
  <c r="CO3243" i="12"/>
  <c r="CQ3243" i="12" s="1"/>
  <c r="CP3350" i="12" l="1"/>
  <c r="CO3350" i="12"/>
  <c r="CQ3350" i="12" l="1"/>
  <c r="CP3422" i="12"/>
  <c r="CO3422" i="12"/>
  <c r="CQ3422" i="12" l="1"/>
  <c r="CO3497" i="12"/>
  <c r="CQ3497" i="12" s="1"/>
  <c r="CP3497" i="12"/>
  <c r="CO2567" i="12" l="1"/>
  <c r="CP2567" i="12"/>
  <c r="CQ2567" i="12" l="1"/>
  <c r="CP2861" i="12"/>
  <c r="CO2861" i="12"/>
  <c r="CQ2861" i="12" l="1"/>
  <c r="CO3099" i="12"/>
  <c r="CP3099" i="12"/>
  <c r="CQ3099" i="12" l="1"/>
  <c r="CP2254" i="12"/>
  <c r="CO2254" i="12"/>
  <c r="CQ2254" i="12" l="1"/>
  <c r="CO460" i="12"/>
  <c r="CQ460" i="12" s="1"/>
  <c r="CP460" i="12"/>
  <c r="CP2375" i="12" l="1"/>
  <c r="CO2375" i="12"/>
  <c r="CQ2375" i="12" l="1"/>
  <c r="CO3235" i="12"/>
  <c r="CP3235" i="12"/>
  <c r="CQ3235" i="12" l="1"/>
  <c r="CO2656" i="12"/>
  <c r="CP2656" i="12"/>
  <c r="CQ2656" i="12" l="1"/>
  <c r="CP2307" i="12"/>
  <c r="CO2307" i="12"/>
  <c r="CQ2307" i="12" l="1"/>
  <c r="CP2923" i="12"/>
  <c r="CO2923" i="12"/>
  <c r="CQ2923" i="12" l="1"/>
  <c r="CO1244" i="12"/>
  <c r="CQ1244" i="12" s="1"/>
  <c r="CP1244" i="12"/>
  <c r="CP517" i="12" l="1"/>
  <c r="CO517" i="12"/>
  <c r="CQ517" i="12" l="1"/>
  <c r="CO2748" i="12"/>
  <c r="CP2748" i="12"/>
  <c r="CQ2748" i="12" l="1"/>
  <c r="CP720" i="12"/>
  <c r="CO720" i="12"/>
  <c r="CQ720" i="12" l="1"/>
  <c r="CO655" i="12"/>
  <c r="CP655" i="12"/>
  <c r="CQ655" i="12" l="1"/>
  <c r="CO2961" i="12"/>
  <c r="CQ2961" i="12" s="1"/>
  <c r="CP2961" i="12"/>
  <c r="CP3268" i="12" l="1"/>
  <c r="CO3268" i="12"/>
  <c r="CQ3268" i="12" l="1"/>
  <c r="CO3132" i="12"/>
  <c r="CP3132" i="12"/>
  <c r="CQ3132" i="12" l="1"/>
  <c r="CP3472" i="12"/>
  <c r="CO3472" i="12"/>
  <c r="CQ3472" i="12" l="1"/>
  <c r="CO3478" i="12"/>
  <c r="CP3478" i="12"/>
  <c r="CQ3478" i="12" l="1"/>
  <c r="CO3434" i="12"/>
  <c r="CP3434" i="12"/>
  <c r="CQ3434" i="12" l="1"/>
  <c r="CP328" i="12"/>
  <c r="CO328" i="12"/>
  <c r="CQ328" i="12" l="1"/>
  <c r="CO923" i="12"/>
  <c r="CP923" i="12"/>
  <c r="CQ923" i="12" l="1"/>
  <c r="CO684" i="12"/>
  <c r="CP684" i="12"/>
  <c r="CQ684" i="12" l="1"/>
  <c r="CO3078" i="12"/>
  <c r="CP3078" i="12"/>
  <c r="CQ3078" i="12" l="1"/>
  <c r="CP3652" i="12"/>
  <c r="CO3652" i="12"/>
  <c r="CQ3652" i="12" l="1"/>
  <c r="CO1046" i="12"/>
  <c r="CQ1046" i="12" s="1"/>
  <c r="CP1046" i="12"/>
  <c r="CP2241" i="12" l="1"/>
  <c r="CO2241" i="12"/>
  <c r="CQ2241" i="12" l="1"/>
  <c r="CO329" i="12"/>
  <c r="CP329" i="12"/>
  <c r="CQ329" i="12" l="1"/>
  <c r="CP481" i="12"/>
  <c r="CO481" i="12"/>
  <c r="CQ481" i="12" l="1"/>
  <c r="CP1180" i="12"/>
  <c r="CO1180" i="12"/>
  <c r="CQ1180" i="12" l="1"/>
  <c r="CO1132" i="12"/>
  <c r="CQ1132" i="12" s="1"/>
  <c r="CP1132" i="12"/>
  <c r="CO2317" i="12" l="1"/>
  <c r="CP2317" i="12"/>
  <c r="CQ2317" i="12" l="1"/>
  <c r="CP3646" i="12"/>
  <c r="CO3646" i="12"/>
  <c r="CQ3646" i="12" l="1"/>
  <c r="CP1793" i="12"/>
  <c r="CO1793" i="12"/>
  <c r="CQ1793" i="12" l="1"/>
  <c r="CO2840" i="12"/>
  <c r="CP2840" i="12"/>
  <c r="CQ2840" i="12" l="1"/>
  <c r="CO3328" i="12"/>
  <c r="CQ3328" i="12" s="1"/>
  <c r="CP3328" i="12"/>
  <c r="CP2566" i="12" l="1"/>
  <c r="CO2566" i="12"/>
  <c r="CQ2566" i="12" l="1"/>
  <c r="CO2964" i="12"/>
  <c r="CQ2964" i="12" s="1"/>
  <c r="CP2964" i="12"/>
  <c r="CO3004" i="12" l="1"/>
  <c r="CP3004" i="12"/>
  <c r="CQ3004" i="12" l="1"/>
  <c r="CO3393" i="12"/>
  <c r="CP3393" i="12"/>
  <c r="CQ3393" i="12" l="1"/>
  <c r="CP2645" i="12"/>
  <c r="CO2645" i="12"/>
  <c r="CQ2645" i="12" l="1"/>
  <c r="CO2780" i="12"/>
  <c r="CP2780" i="12"/>
  <c r="CQ2780" i="12" l="1"/>
  <c r="CO48" i="12"/>
  <c r="CP48" i="12"/>
  <c r="CQ48" i="12" l="1"/>
  <c r="CP210" i="12"/>
  <c r="CO210" i="12"/>
  <c r="CQ210" i="12" l="1"/>
  <c r="CP2133" i="12"/>
  <c r="CO2133" i="12"/>
  <c r="CQ2133" i="12" l="1"/>
  <c r="CO2312" i="12"/>
  <c r="CP2312" i="12"/>
  <c r="CQ2312" i="12" l="1"/>
  <c r="CP3456" i="12"/>
  <c r="CO3456" i="12"/>
  <c r="CQ3456" i="12" l="1"/>
  <c r="CO3580" i="12"/>
  <c r="CP3580" i="12"/>
  <c r="CQ3580" i="12" l="1"/>
  <c r="CO1414" i="12"/>
  <c r="CP1414" i="12"/>
  <c r="CQ1414" i="12" l="1"/>
  <c r="CP955" i="12"/>
  <c r="CO955" i="12"/>
  <c r="CQ955" i="12" l="1"/>
  <c r="CO1108" i="12"/>
  <c r="CP1108" i="12"/>
  <c r="CQ1108" i="12" l="1"/>
  <c r="CO1804" i="12"/>
  <c r="CP1804" i="12"/>
  <c r="CQ1804" i="12" l="1"/>
  <c r="CP363" i="12"/>
  <c r="CO363" i="12"/>
  <c r="CQ363" i="12" l="1"/>
  <c r="CO1438" i="12"/>
  <c r="CP1438" i="12"/>
  <c r="CQ1438" i="12" l="1"/>
  <c r="CO2025" i="12"/>
  <c r="CP2025" i="12"/>
  <c r="CQ2025" i="12" l="1"/>
  <c r="CP3077" i="12"/>
  <c r="CO3077" i="12"/>
  <c r="CQ3077" i="12" l="1"/>
  <c r="CP2538" i="12"/>
  <c r="CO2538" i="12"/>
  <c r="CQ2538" i="12" l="1"/>
  <c r="CP1858" i="12"/>
  <c r="CO1858" i="12"/>
  <c r="CQ1858" i="12" l="1"/>
  <c r="CO2400" i="12"/>
  <c r="CP2400" i="12"/>
  <c r="CQ2400" i="12" l="1"/>
  <c r="CO2359" i="12"/>
  <c r="CP2359" i="12"/>
  <c r="CQ2359" i="12" l="1"/>
  <c r="CP2944" i="12"/>
  <c r="CO2944" i="12"/>
  <c r="CQ2944" i="12" l="1"/>
  <c r="CO259" i="12"/>
  <c r="CP259" i="12"/>
  <c r="CQ259" i="12" l="1"/>
  <c r="CP271" i="12"/>
  <c r="CO271" i="12"/>
  <c r="CQ271" i="12" l="1"/>
  <c r="CP3476" i="12"/>
  <c r="CO3476" i="12"/>
  <c r="CQ3476" i="12" l="1"/>
  <c r="CO1019" i="12"/>
  <c r="CP1019" i="12"/>
  <c r="CQ1019" i="12" l="1"/>
  <c r="CP1732" i="12"/>
  <c r="CO1732" i="12"/>
  <c r="CQ1732" i="12" l="1"/>
  <c r="CO189" i="12"/>
  <c r="CP189" i="12"/>
  <c r="CQ189" i="12" l="1"/>
  <c r="CO3554" i="12"/>
  <c r="CP3554" i="12"/>
  <c r="CQ3554" i="12" l="1"/>
  <c r="CP921" i="12"/>
  <c r="CO921" i="12"/>
  <c r="CQ921" i="12" l="1"/>
  <c r="CO2439" i="12"/>
  <c r="CP2439" i="12"/>
  <c r="CQ2439" i="12" l="1"/>
  <c r="CO2351" i="12"/>
  <c r="CP2351" i="12"/>
  <c r="CQ2351" i="12" l="1"/>
  <c r="CP1196" i="12"/>
  <c r="CO1196" i="12"/>
  <c r="CQ1196" i="12" l="1"/>
  <c r="CP733" i="12"/>
  <c r="CO733" i="12"/>
  <c r="CQ733" i="12" l="1"/>
  <c r="CP793" i="12"/>
  <c r="CO793" i="12"/>
  <c r="CQ793" i="12" l="1"/>
  <c r="CO1697" i="12"/>
  <c r="CP1697" i="12"/>
  <c r="CQ1697" i="12" l="1"/>
  <c r="CP2766" i="12"/>
  <c r="CO2766" i="12"/>
  <c r="CQ2766" i="12" l="1"/>
  <c r="CP3058" i="12"/>
  <c r="CO3058" i="12"/>
  <c r="CQ3058" i="12" l="1"/>
  <c r="CO3229" i="12"/>
  <c r="CP3229" i="12"/>
  <c r="CQ3229" i="12" l="1"/>
  <c r="CO1015" i="12"/>
  <c r="CP1015" i="12"/>
  <c r="CQ1015" i="12" l="1"/>
  <c r="CP2790" i="12"/>
  <c r="CO2790" i="12"/>
  <c r="CQ2790" i="12" l="1"/>
  <c r="CP3596" i="12"/>
  <c r="CO3596" i="12"/>
  <c r="CQ3596" i="12" s="1"/>
  <c r="CP1813" i="12" l="1"/>
  <c r="CO1813" i="12"/>
  <c r="CQ1813" i="12" l="1"/>
  <c r="CO1435" i="12"/>
  <c r="CP1435" i="12"/>
  <c r="CQ1435" i="12" l="1"/>
  <c r="CO966" i="12"/>
  <c r="CQ966" i="12" s="1"/>
  <c r="CP966" i="12"/>
  <c r="CP3134" i="12" l="1"/>
  <c r="CO3134" i="12"/>
  <c r="CQ3134" i="12" l="1"/>
  <c r="CO1707" i="12"/>
  <c r="CP1707" i="12"/>
  <c r="CQ1707" i="12" l="1"/>
  <c r="CO2295" i="12"/>
  <c r="CP2295" i="12"/>
  <c r="CQ2295" i="12" l="1"/>
  <c r="CO212" i="12"/>
  <c r="CP212" i="12"/>
  <c r="CQ212" i="12" l="1"/>
  <c r="CP260" i="12"/>
  <c r="CO260" i="12"/>
  <c r="CQ260" i="12" l="1"/>
  <c r="CO677" i="12"/>
  <c r="CP677" i="12"/>
  <c r="CQ677" i="12" l="1"/>
  <c r="CO3044" i="12"/>
  <c r="CP3044" i="12"/>
  <c r="CQ3044" i="12" l="1"/>
  <c r="CO683" i="12"/>
  <c r="CP683" i="12"/>
  <c r="CQ683" i="12" l="1"/>
  <c r="CP1781" i="12"/>
  <c r="CO1781" i="12"/>
  <c r="CQ1781" i="12" l="1"/>
  <c r="CO3015" i="12"/>
  <c r="CQ3015" i="12" s="1"/>
  <c r="CP3015" i="12"/>
  <c r="CP2128" i="12" l="1"/>
  <c r="CO2128" i="12"/>
  <c r="CQ2128" i="12" l="1"/>
  <c r="CP788" i="12"/>
  <c r="CO788" i="12"/>
  <c r="CQ788" i="12" l="1"/>
  <c r="CO1021" i="12"/>
  <c r="CP1021" i="12"/>
  <c r="CQ1021" i="12" l="1"/>
  <c r="CP1553" i="12"/>
  <c r="CO1553" i="12"/>
  <c r="CQ1553" i="12" l="1"/>
  <c r="CO1252" i="12"/>
  <c r="CP1252" i="12"/>
  <c r="CQ1252" i="12" l="1"/>
  <c r="CO3286" i="12"/>
  <c r="CQ3286" i="12" s="1"/>
  <c r="CP3286" i="12"/>
  <c r="CP2237" i="12" l="1"/>
  <c r="CO2237" i="12"/>
  <c r="CQ2237" i="12" l="1"/>
  <c r="CO474" i="12"/>
  <c r="CP474" i="12"/>
  <c r="CQ474" i="12" l="1"/>
  <c r="CO1088" i="12"/>
  <c r="CP1088" i="12"/>
  <c r="CQ1088" i="12" l="1"/>
  <c r="CO1673" i="12"/>
  <c r="CP1673" i="12"/>
  <c r="CQ1673" i="12" l="1"/>
  <c r="CP1776" i="12"/>
  <c r="CO1776" i="12"/>
  <c r="CQ1776" i="12" l="1"/>
  <c r="CO1470" i="12"/>
  <c r="CP1470" i="12"/>
  <c r="CQ1470" i="12" l="1"/>
  <c r="CO1440" i="12"/>
  <c r="CP1440" i="12"/>
  <c r="CQ1440" i="12" l="1"/>
  <c r="CP347" i="12"/>
  <c r="CO347" i="12"/>
  <c r="CQ347" i="12" l="1"/>
  <c r="CP3617" i="12"/>
  <c r="CO3617" i="12"/>
  <c r="CQ3617" i="12" l="1"/>
  <c r="CO276" i="12"/>
  <c r="CP276" i="12"/>
  <c r="CQ276" i="12" l="1"/>
  <c r="CO1397" i="12"/>
  <c r="CQ1397" i="12" s="1"/>
  <c r="CP1397" i="12"/>
  <c r="CP506" i="12" l="1"/>
  <c r="CO506" i="12"/>
  <c r="CQ506" i="12" l="1"/>
  <c r="CP2750" i="12"/>
  <c r="CO2750" i="12"/>
  <c r="CQ2750" i="12" l="1"/>
  <c r="CP1249" i="12"/>
  <c r="CO1249" i="12"/>
  <c r="CQ1249" i="12" l="1"/>
  <c r="CP2545" i="12"/>
  <c r="CO2545" i="12"/>
  <c r="CQ2545" i="12" l="1"/>
  <c r="CO15" i="12"/>
  <c r="CP15" i="12"/>
  <c r="CQ15" i="12" l="1"/>
  <c r="CP3525" i="12"/>
  <c r="CO3525" i="12"/>
  <c r="CQ3525" i="12" l="1"/>
  <c r="CO2378" i="12"/>
  <c r="CP2378" i="12"/>
  <c r="CQ2378" i="12" l="1"/>
  <c r="CO3256" i="12"/>
  <c r="CP3256" i="12"/>
  <c r="CQ3256" i="12" l="1"/>
  <c r="CP1742" i="12"/>
  <c r="CO1742" i="12"/>
  <c r="CQ1742" i="12" l="1"/>
  <c r="CP2023" i="12"/>
  <c r="CO2023" i="12"/>
  <c r="CQ2023" i="12" l="1"/>
  <c r="CO3226" i="12"/>
  <c r="CP3226" i="12"/>
  <c r="CQ3226" i="12" l="1"/>
  <c r="CO2062" i="12"/>
  <c r="CP2062" i="12"/>
  <c r="CQ2062" i="12" l="1"/>
  <c r="CO2434" i="12"/>
  <c r="CP2434" i="12"/>
  <c r="CQ2434" i="12" l="1"/>
  <c r="CP3325" i="12"/>
  <c r="CO3325" i="12"/>
  <c r="CQ3325" i="12" l="1"/>
  <c r="CO3303" i="12"/>
  <c r="CP3303" i="12"/>
  <c r="CQ3303" i="12" l="1"/>
  <c r="CP1396" i="12"/>
  <c r="CO1396" i="12"/>
  <c r="CQ1396" i="12" l="1"/>
  <c r="CO1928" i="12"/>
  <c r="CP1928" i="12"/>
  <c r="CQ1928" i="12" l="1"/>
  <c r="CP1521" i="12"/>
  <c r="CO1521" i="12"/>
  <c r="CQ1521" i="12" l="1"/>
  <c r="CP986" i="12"/>
  <c r="CO986" i="12"/>
  <c r="CQ986" i="12" l="1"/>
  <c r="CO2214" i="12"/>
  <c r="CP2214" i="12"/>
  <c r="CQ2214" i="12" l="1"/>
  <c r="CO2222" i="12"/>
  <c r="CP2222" i="12"/>
  <c r="CQ2222" i="12" l="1"/>
  <c r="CP1422" i="12"/>
  <c r="CO1422" i="12"/>
  <c r="CQ1422" i="12" l="1"/>
  <c r="CO1151" i="12"/>
  <c r="CP1151" i="12"/>
  <c r="CQ1151" i="12" l="1"/>
  <c r="CO431" i="12"/>
  <c r="CP431" i="12"/>
  <c r="CQ431" i="12" l="1"/>
  <c r="CP1823" i="12"/>
  <c r="CO1823" i="12"/>
  <c r="CQ1823" i="12" l="1"/>
  <c r="CP2170" i="12"/>
  <c r="CO2170" i="12"/>
  <c r="CQ2170" i="12" l="1"/>
  <c r="CO1251" i="12"/>
  <c r="CP1251" i="12"/>
  <c r="CQ1251" i="12" l="1"/>
  <c r="CO393" i="12"/>
  <c r="CP393" i="12"/>
  <c r="CQ393" i="12" l="1"/>
  <c r="CP2742" i="12"/>
  <c r="CO2742" i="12"/>
  <c r="CQ2742" i="12" l="1"/>
  <c r="CP2983" i="12"/>
  <c r="CO2983" i="12"/>
  <c r="CQ2983" i="12" l="1"/>
  <c r="CO690" i="12"/>
  <c r="CP690" i="12"/>
  <c r="CQ690" i="12" l="1"/>
  <c r="CO592" i="12"/>
  <c r="CP592" i="12"/>
  <c r="CQ592" i="12" l="1"/>
  <c r="CP425" i="12"/>
  <c r="CO425" i="12"/>
  <c r="CQ425" i="12" l="1"/>
  <c r="CP3473" i="12"/>
  <c r="CO3473" i="12"/>
  <c r="CQ3473" i="12" l="1"/>
  <c r="CP1518" i="12"/>
  <c r="CO1518" i="12"/>
  <c r="CQ1518" i="12" l="1"/>
  <c r="CO546" i="12"/>
  <c r="CP546" i="12"/>
  <c r="CQ546" i="12" l="1"/>
  <c r="CO662" i="12"/>
  <c r="CP662" i="12"/>
  <c r="CQ662" i="12" l="1"/>
  <c r="CO1225" i="12"/>
  <c r="CP1225" i="12"/>
  <c r="CQ1225" i="12" l="1"/>
  <c r="CO2379" i="12"/>
  <c r="CP2379" i="12"/>
  <c r="CQ2379" i="12" l="1"/>
  <c r="CO1411" i="12"/>
  <c r="CP1411" i="12"/>
  <c r="CQ1411" i="12" l="1"/>
  <c r="CP2670" i="12"/>
  <c r="CO2670" i="12"/>
  <c r="CQ2670" i="12" l="1"/>
  <c r="CP3584" i="12"/>
  <c r="CO3584" i="12"/>
  <c r="CQ3584" i="12" l="1"/>
  <c r="CO1728" i="12"/>
  <c r="CP1728" i="12"/>
  <c r="CQ1728" i="12" l="1"/>
  <c r="CO3364" i="12"/>
  <c r="CP3364" i="12"/>
  <c r="CQ3364" i="12" l="1"/>
  <c r="CO3013" i="12"/>
  <c r="CP3013" i="12"/>
  <c r="CQ3013" i="12" l="1"/>
  <c r="CP1407" i="12"/>
  <c r="CO1407" i="12"/>
  <c r="CQ1407" i="12" l="1"/>
  <c r="CP1048" i="12"/>
  <c r="CO1048" i="12"/>
  <c r="CQ1048" i="12" l="1"/>
  <c r="CO256" i="12"/>
  <c r="CP256" i="12"/>
  <c r="CQ256" i="12" l="1"/>
  <c r="CO581" i="12"/>
  <c r="CP581" i="12"/>
  <c r="CQ581" i="12" l="1"/>
  <c r="CP515" i="12"/>
  <c r="CO515" i="12"/>
  <c r="CQ515" i="12" l="1"/>
  <c r="CP1890" i="12"/>
  <c r="CO1890" i="12"/>
  <c r="CQ1890" i="12" l="1"/>
  <c r="CO3274" i="12"/>
  <c r="CP3274" i="12"/>
  <c r="CQ3274" i="12" l="1"/>
  <c r="CO3178" i="12"/>
  <c r="CP3178" i="12"/>
  <c r="CQ3178" i="12" l="1"/>
  <c r="CO2664" i="12"/>
  <c r="CP2664" i="12"/>
  <c r="CQ2664" i="12" l="1"/>
  <c r="CO1398" i="12"/>
  <c r="CP1398" i="12"/>
  <c r="CQ1398" i="12" l="1"/>
  <c r="CP3414" i="12"/>
  <c r="CO3414" i="12"/>
  <c r="CQ3414" i="12" l="1"/>
  <c r="CO636" i="12"/>
  <c r="CQ636" i="12" s="1"/>
  <c r="CP636" i="12"/>
  <c r="CP3504" i="12" l="1"/>
  <c r="CO3504" i="12"/>
  <c r="CQ3504" i="12" l="1"/>
  <c r="CO1977" i="12"/>
  <c r="CP1977" i="12"/>
  <c r="CQ1977" i="12" l="1"/>
  <c r="CO502" i="12"/>
  <c r="CP502" i="12"/>
  <c r="CQ502" i="12" l="1"/>
  <c r="CP2836" i="12"/>
  <c r="CO2836" i="12"/>
  <c r="CQ2836" i="12" l="1"/>
  <c r="CP1524" i="12"/>
  <c r="CO1524" i="12"/>
  <c r="CQ1524" i="12" l="1"/>
  <c r="CO1078" i="12"/>
  <c r="CP1078" i="12"/>
  <c r="CQ1078" i="12" l="1"/>
  <c r="CO823" i="12"/>
  <c r="CP823" i="12"/>
  <c r="CQ823" i="12" l="1"/>
  <c r="CO3192" i="12"/>
  <c r="CP3192" i="12"/>
  <c r="CQ3192" i="12" l="1"/>
  <c r="CO2276" i="12"/>
  <c r="CP2276" i="12"/>
  <c r="CQ2276" i="12" l="1"/>
  <c r="CP1403" i="12"/>
  <c r="CO1403" i="12"/>
  <c r="CQ1403" i="12" l="1"/>
  <c r="CO1482" i="12"/>
  <c r="CP1482" i="12"/>
  <c r="CQ1482" i="12" l="1"/>
  <c r="CO360" i="12"/>
  <c r="CP360" i="12"/>
  <c r="CQ360" i="12" l="1"/>
  <c r="CP1360" i="12"/>
  <c r="CO1360" i="12"/>
  <c r="CQ1360" i="12" l="1"/>
  <c r="CP2622" i="12"/>
  <c r="CO2622" i="12"/>
  <c r="CQ2622" i="12" l="1"/>
  <c r="CO3538" i="12"/>
  <c r="CP3538" i="12"/>
  <c r="CQ3538" i="12" l="1"/>
  <c r="CO1109" i="12"/>
  <c r="CP1109" i="12"/>
  <c r="CQ1109" i="12" l="1"/>
  <c r="CP421" i="12"/>
  <c r="CO421" i="12"/>
  <c r="CQ421" i="12" s="1"/>
  <c r="CO867" i="12" l="1"/>
  <c r="CP867" i="12"/>
  <c r="CQ867" i="12" l="1"/>
  <c r="CP2951" i="12"/>
  <c r="CO2951" i="12"/>
  <c r="CQ2951" i="12" l="1"/>
  <c r="CP377" i="12"/>
  <c r="CO377" i="12"/>
  <c r="CQ377" i="12" l="1"/>
  <c r="CP1923" i="12"/>
  <c r="CO1923" i="12"/>
  <c r="CQ1923" i="12" l="1"/>
  <c r="CP597" i="12"/>
  <c r="CO597" i="12"/>
  <c r="CQ597" i="12" l="1"/>
  <c r="CO1191" i="12"/>
  <c r="CP1191" i="12"/>
  <c r="CQ1191" i="12" l="1"/>
  <c r="CP1748" i="12"/>
  <c r="CO1748" i="12"/>
  <c r="CQ1748" i="12" l="1"/>
  <c r="CP2976" i="12"/>
  <c r="CO2976" i="12"/>
  <c r="CQ2976" i="12" l="1"/>
  <c r="CO2268" i="12"/>
  <c r="CP2268" i="12"/>
  <c r="CQ2268" i="12" l="1"/>
  <c r="CO685" i="12"/>
  <c r="CQ685" i="12" s="1"/>
  <c r="CP685" i="12"/>
  <c r="CO476" i="12" l="1"/>
  <c r="CP476" i="12"/>
  <c r="CQ476" i="12" l="1"/>
  <c r="CO2928" i="12"/>
  <c r="CP2928" i="12"/>
  <c r="CQ2928" i="12" l="1"/>
  <c r="CP2136" i="12"/>
  <c r="CO2136" i="12"/>
  <c r="CQ2136" i="12" l="1"/>
  <c r="CP124" i="12"/>
  <c r="CO124" i="12"/>
  <c r="CQ124" i="12" l="1"/>
  <c r="CP2371" i="12"/>
  <c r="CO2371" i="12"/>
  <c r="CQ2371" i="12" l="1"/>
  <c r="CP257" i="12"/>
  <c r="CO257" i="12"/>
  <c r="CQ257" i="12" l="1"/>
  <c r="CO2206" i="12"/>
  <c r="CP2206" i="12"/>
  <c r="CQ2206" i="12" l="1"/>
  <c r="CO753" i="12"/>
  <c r="CP753" i="12"/>
  <c r="CQ753" i="12" l="1"/>
  <c r="CP1509" i="12"/>
  <c r="CO1509" i="12"/>
  <c r="CQ1509" i="12" l="1"/>
  <c r="CP3310" i="12"/>
  <c r="CO3310" i="12"/>
  <c r="CQ3310" i="12" l="1"/>
  <c r="CO3586" i="12"/>
  <c r="CP3586" i="12"/>
  <c r="CQ3586" i="12" l="1"/>
  <c r="CO3608" i="12"/>
  <c r="CP3608" i="12"/>
  <c r="CQ3608" i="12" l="1"/>
  <c r="CP3225" i="12"/>
  <c r="CO3225" i="12"/>
  <c r="CQ3225" i="12" l="1"/>
  <c r="CP2709" i="12"/>
  <c r="CO2709" i="12"/>
  <c r="CQ2709" i="12" l="1"/>
  <c r="CO3401" i="12"/>
  <c r="CP3401" i="12"/>
  <c r="CQ3401" i="12" l="1"/>
  <c r="CO1352" i="12"/>
  <c r="CP1352" i="12"/>
  <c r="CQ1352" i="12" l="1"/>
  <c r="CO1075" i="12"/>
  <c r="CP1075" i="12"/>
  <c r="CQ1075" i="12" l="1"/>
  <c r="CP2046" i="12"/>
  <c r="CO2046" i="12"/>
  <c r="CQ2046" i="12" l="1"/>
  <c r="CP1279" i="12"/>
  <c r="CO1279" i="12"/>
  <c r="CQ1279" i="12" l="1"/>
  <c r="CO2947" i="12"/>
  <c r="CQ2947" i="12" s="1"/>
  <c r="CP2947" i="12"/>
  <c r="CP2542" i="12" l="1"/>
  <c r="CO2542" i="12"/>
  <c r="CQ2542" i="12" l="1"/>
  <c r="CP1770" i="12"/>
  <c r="CO1770" i="12"/>
  <c r="CQ1770" i="12" l="1"/>
  <c r="CO3278" i="12"/>
  <c r="CP3278" i="12"/>
  <c r="CQ3278" i="12" l="1"/>
  <c r="CO3661" i="12"/>
  <c r="CQ3661" i="12" s="1"/>
  <c r="CP3661" i="12"/>
  <c r="CP3000" i="12" l="1"/>
  <c r="CO3000" i="12"/>
  <c r="CQ3000" i="12" l="1"/>
  <c r="CP2472" i="12"/>
  <c r="CO2472" i="12"/>
  <c r="CQ2472" i="12" l="1"/>
  <c r="CO3398" i="12"/>
  <c r="CP3398" i="12"/>
  <c r="CQ3398" i="12" l="1"/>
  <c r="CO3190" i="12"/>
  <c r="CP3190" i="12"/>
  <c r="CQ3190" i="12" l="1"/>
  <c r="CP2844" i="12"/>
  <c r="CO2844" i="12"/>
  <c r="CQ2844" i="12" l="1"/>
  <c r="CP2315" i="12"/>
  <c r="CO2315" i="12"/>
  <c r="CQ2315" i="12" l="1"/>
  <c r="CO2518" i="12"/>
  <c r="CP2518" i="12"/>
  <c r="CQ2518" i="12" l="1"/>
  <c r="CO2546" i="12"/>
  <c r="CP2546" i="12"/>
  <c r="CQ2546" i="12" l="1"/>
  <c r="CO998" i="12"/>
  <c r="CP998" i="12"/>
  <c r="CQ998" i="12" l="1"/>
  <c r="CP2697" i="12"/>
  <c r="CO2697" i="12"/>
  <c r="CQ2697" i="12" l="1"/>
  <c r="CP2962" i="12"/>
  <c r="CO2962" i="12"/>
  <c r="CQ2962" i="12" l="1"/>
  <c r="CP2851" i="12"/>
  <c r="CO2851" i="12"/>
  <c r="CQ2851" i="12" l="1"/>
  <c r="CO3017" i="12"/>
  <c r="CP3017" i="12"/>
  <c r="CQ3017" i="12" l="1"/>
  <c r="CP3670" i="12"/>
  <c r="CO3670" i="12"/>
  <c r="CQ3670" i="12" l="1"/>
  <c r="CO3555" i="12"/>
  <c r="CP3555" i="12"/>
  <c r="CQ3555" i="12" l="1"/>
  <c r="CO3592" i="12"/>
  <c r="CP3592" i="12"/>
  <c r="CQ3592" i="12" l="1"/>
  <c r="CP3413" i="12"/>
  <c r="CO3413" i="12"/>
  <c r="CQ3413" i="12" l="1"/>
  <c r="CP3008" i="12"/>
  <c r="CO3008" i="12"/>
  <c r="CQ3008" i="12" l="1"/>
  <c r="CO3318" i="12"/>
  <c r="CQ3318" i="12" s="1"/>
  <c r="CP3318" i="12"/>
  <c r="CO448" i="12" l="1"/>
  <c r="CP448" i="12"/>
  <c r="CQ448" i="12" l="1"/>
  <c r="CP2341" i="12"/>
  <c r="CO2341" i="12"/>
  <c r="CQ2341" i="12" l="1"/>
  <c r="CP2384" i="12"/>
  <c r="CO2384" i="12"/>
  <c r="CQ2384" i="12" l="1"/>
  <c r="CO1374" i="12"/>
  <c r="CP1374" i="12"/>
  <c r="CQ1374" i="12" l="1"/>
  <c r="CO2841" i="12"/>
  <c r="CP2841" i="12"/>
  <c r="CQ2841" i="12" l="1"/>
  <c r="CO1597" i="12"/>
  <c r="CP1597" i="12"/>
  <c r="CQ1597" i="12" l="1"/>
  <c r="CP1084" i="12"/>
  <c r="CO1084" i="12"/>
  <c r="CQ1084" i="12" l="1"/>
  <c r="CP952" i="12"/>
  <c r="CO952" i="12"/>
  <c r="CQ952" i="12" l="1"/>
  <c r="CO2825" i="12"/>
  <c r="CP2825" i="12"/>
  <c r="CQ2825" i="12" l="1"/>
  <c r="CO1565" i="12"/>
  <c r="CP1565" i="12"/>
  <c r="CQ1565" i="12" l="1"/>
  <c r="CO670" i="12"/>
  <c r="CP670" i="12"/>
  <c r="CQ670" i="12" l="1"/>
  <c r="CO1898" i="12"/>
  <c r="CP1898" i="12"/>
  <c r="CQ1898" i="12" l="1"/>
  <c r="CP299" i="12"/>
  <c r="CO299" i="12"/>
  <c r="CQ299" i="12" l="1"/>
  <c r="CP2717" i="12"/>
  <c r="CO2717" i="12"/>
  <c r="CQ2717" i="12" l="1"/>
  <c r="CP11" i="12"/>
  <c r="CO11" i="12"/>
  <c r="CQ11" i="12" l="1"/>
  <c r="CO618" i="12"/>
  <c r="CP618" i="12"/>
  <c r="CQ618" i="12" l="1"/>
  <c r="CO261" i="12"/>
  <c r="CP261" i="12"/>
  <c r="CQ261" i="12" l="1"/>
  <c r="CP399" i="12"/>
  <c r="CO399" i="12"/>
  <c r="CQ399" i="12" l="1"/>
  <c r="CP3163" i="12"/>
  <c r="CO3163" i="12"/>
  <c r="CQ3163" i="12" l="1"/>
  <c r="CO1123" i="12"/>
  <c r="CP1123" i="12"/>
  <c r="CQ1123" i="12" l="1"/>
  <c r="CO1595" i="12"/>
  <c r="CP1595" i="12"/>
  <c r="CQ1595" i="12" l="1"/>
  <c r="CO1326" i="12"/>
  <c r="CP1326" i="12"/>
  <c r="CQ1326" i="12" l="1"/>
  <c r="CP1346" i="12"/>
  <c r="CO1346" i="12"/>
  <c r="CQ1346" i="12" l="1"/>
  <c r="CP272" i="12"/>
  <c r="CO272" i="12"/>
  <c r="CQ272" i="12" l="1"/>
  <c r="CP394" i="12"/>
  <c r="CO394" i="12"/>
  <c r="CQ394" i="12" l="1"/>
  <c r="CP940" i="12"/>
  <c r="CO940" i="12"/>
  <c r="CQ940" i="12" l="1"/>
  <c r="CP99" i="12"/>
  <c r="CO99" i="12"/>
  <c r="CQ99" i="12" l="1"/>
  <c r="CO742" i="12"/>
  <c r="CP742" i="12"/>
  <c r="CQ742" i="12" l="1"/>
  <c r="CO560" i="12"/>
  <c r="CP560" i="12"/>
  <c r="CQ560" i="12" l="1"/>
  <c r="CP285" i="12"/>
  <c r="CO285" i="12"/>
  <c r="CQ285" i="12" l="1"/>
  <c r="CP2308" i="12"/>
  <c r="CO2308" i="12"/>
  <c r="CQ2308" i="12" s="1"/>
  <c r="CO549" i="12" l="1"/>
  <c r="CQ549" i="12" s="1"/>
  <c r="CP549" i="12"/>
  <c r="CO1269" i="12" l="1"/>
  <c r="CP1269" i="12"/>
  <c r="CQ1269" i="12" l="1"/>
  <c r="CO2589" i="12"/>
  <c r="CP2589" i="12"/>
  <c r="CQ2589" i="12" l="1"/>
  <c r="CP1873" i="12"/>
  <c r="CO1873" i="12"/>
  <c r="CQ1873" i="12" l="1"/>
  <c r="CO2286" i="12"/>
  <c r="CP2286" i="12"/>
  <c r="CQ2286" i="12" l="1"/>
  <c r="CO2333" i="12"/>
  <c r="CP2333" i="12"/>
  <c r="CQ2333" i="12" l="1"/>
  <c r="CO3684" i="12"/>
  <c r="CP3684" i="12"/>
  <c r="CQ3684" i="12" l="1"/>
  <c r="CP3692" i="12"/>
  <c r="CO3692" i="12"/>
  <c r="CQ3692" i="12" l="1"/>
  <c r="CP3246" i="12"/>
  <c r="CO3246" i="12"/>
  <c r="CQ3246" i="12" l="1"/>
  <c r="CO3683" i="12"/>
  <c r="CP3683" i="12"/>
  <c r="CQ3683" i="12" l="1"/>
  <c r="CO1087" i="12"/>
  <c r="CP1087" i="12"/>
  <c r="CQ1087" i="12" l="1"/>
  <c r="CO3023" i="12"/>
  <c r="CP3023" i="12"/>
  <c r="CQ3023" i="12" l="1"/>
  <c r="CO3400" i="12"/>
  <c r="CP3400" i="12"/>
  <c r="CQ3400" i="12" l="1"/>
  <c r="CO2863" i="12"/>
  <c r="CP2863" i="12"/>
  <c r="CQ2863" i="12" l="1"/>
  <c r="CP3153" i="12"/>
  <c r="CO3153" i="12"/>
  <c r="CQ3153" i="12" l="1"/>
  <c r="CP2416" i="12"/>
  <c r="CO2416" i="12"/>
  <c r="CQ2416" i="12" l="1"/>
  <c r="CO523" i="12"/>
  <c r="CP523" i="12"/>
  <c r="CQ523" i="12" l="1"/>
  <c r="CO2881" i="12"/>
  <c r="CP2881" i="12"/>
  <c r="CQ2881" i="12" l="1"/>
  <c r="CO1842" i="12"/>
  <c r="CP1842" i="12"/>
  <c r="CQ1842" i="12" l="1"/>
  <c r="CP812" i="12"/>
  <c r="CO812" i="12"/>
  <c r="CQ812" i="12" l="1"/>
  <c r="CP2703" i="12"/>
  <c r="CO2703" i="12"/>
  <c r="CQ2703" i="12" s="1"/>
  <c r="CO2527" i="12" l="1"/>
  <c r="CQ2527" i="12" s="1"/>
  <c r="CP2527" i="12"/>
  <c r="CO3109" i="12" l="1"/>
  <c r="CQ3109" i="12" s="1"/>
  <c r="CP3109" i="12"/>
  <c r="CP3131" i="12" l="1"/>
  <c r="CO3131" i="12"/>
  <c r="CQ3131" i="12" l="1"/>
  <c r="CP314" i="12"/>
  <c r="CO314" i="12"/>
  <c r="CQ314" i="12" l="1"/>
  <c r="CO1747" i="12"/>
  <c r="CQ1747" i="12" s="1"/>
  <c r="CP1747" i="12"/>
  <c r="CO1130" i="12" l="1"/>
  <c r="CP1130" i="12"/>
  <c r="CQ1130" i="12" l="1"/>
  <c r="CP495" i="12"/>
  <c r="CO495" i="12"/>
  <c r="CQ495" i="12" l="1"/>
  <c r="CO2975" i="12"/>
  <c r="CP2975" i="12"/>
  <c r="CQ2975" i="12" l="1"/>
  <c r="CP2721" i="12"/>
  <c r="CO2721" i="12"/>
  <c r="CQ2721" i="12" l="1"/>
  <c r="CP1070" i="12"/>
  <c r="CO1070" i="12"/>
  <c r="CQ1070" i="12" l="1"/>
  <c r="CP643" i="12"/>
  <c r="CO643" i="12"/>
  <c r="CQ643" i="12" l="1"/>
  <c r="CO2135" i="12"/>
  <c r="CP2135" i="12"/>
  <c r="CQ2135" i="12" l="1"/>
  <c r="CO1874" i="12"/>
  <c r="CP1874" i="12"/>
  <c r="CQ1874" i="12" l="1"/>
  <c r="CO2771" i="12"/>
  <c r="CP2771" i="12"/>
  <c r="CQ2771" i="12" l="1"/>
  <c r="CP1948" i="12"/>
  <c r="CO1948" i="12"/>
  <c r="CQ1948" i="12" l="1"/>
  <c r="CO2935" i="12"/>
  <c r="CP2935" i="12"/>
  <c r="CQ2935" i="12" l="1"/>
  <c r="CO71" i="12"/>
  <c r="CP71" i="12"/>
  <c r="CQ71" i="12" l="1"/>
  <c r="CP2101" i="12"/>
  <c r="CO2101" i="12"/>
  <c r="CQ2101" i="12" l="1"/>
  <c r="CO615" i="12"/>
  <c r="CP615" i="12"/>
  <c r="CQ615" i="12" l="1"/>
  <c r="CO108" i="12"/>
  <c r="CP108" i="12"/>
  <c r="CQ108" i="12" l="1"/>
  <c r="CO877" i="12"/>
  <c r="CQ877" i="12" s="1"/>
  <c r="CP877" i="12"/>
  <c r="CO537" i="12" l="1"/>
  <c r="CQ537" i="12" s="1"/>
  <c r="CP537" i="12"/>
  <c r="CP2826" i="12" l="1"/>
  <c r="CO2826" i="12"/>
  <c r="CQ2826" i="12" l="1"/>
  <c r="CP707" i="12"/>
  <c r="CO707" i="12"/>
  <c r="CQ707" i="12" l="1"/>
  <c r="CP217" i="12"/>
  <c r="CO217" i="12"/>
  <c r="CQ217" i="12" l="1"/>
  <c r="CO2089" i="12"/>
  <c r="CP2089" i="12"/>
  <c r="CQ2089" i="12" l="1"/>
  <c r="CO244" i="12"/>
  <c r="CP244" i="12"/>
  <c r="CQ244" i="12" l="1"/>
  <c r="CO557" i="12"/>
  <c r="CP557" i="12"/>
  <c r="CQ557" i="12" l="1"/>
  <c r="CO2032" i="12"/>
  <c r="CP2032" i="12"/>
  <c r="CQ2032" i="12" l="1"/>
  <c r="CO1743" i="12"/>
  <c r="CP1743" i="12"/>
  <c r="CQ1743" i="12" l="1"/>
  <c r="CO3528" i="12"/>
  <c r="CQ3528" i="12" s="1"/>
  <c r="CP3528" i="12"/>
  <c r="CO3648" i="12" l="1"/>
  <c r="CP3648" i="12"/>
  <c r="CQ3648" i="12" l="1"/>
  <c r="CO2343" i="12"/>
  <c r="CP2343" i="12"/>
  <c r="CQ2343" i="12" l="1"/>
  <c r="CP3143" i="12"/>
  <c r="CO3143" i="12"/>
  <c r="CQ3143" i="12" l="1"/>
  <c r="CP3599" i="12"/>
  <c r="CO3599" i="12"/>
  <c r="CQ3599" i="12" l="1"/>
  <c r="CP3639" i="12"/>
  <c r="CO3639" i="12"/>
  <c r="CQ3639" i="12" l="1"/>
  <c r="CO1098" i="12"/>
  <c r="CP1098" i="12"/>
  <c r="CQ1098" i="12" l="1"/>
  <c r="CP1479" i="12"/>
  <c r="CO1479" i="12"/>
  <c r="CQ1479" i="12" l="1"/>
  <c r="CO3006" i="12"/>
  <c r="CP3006" i="12"/>
  <c r="CQ3006" i="12" l="1"/>
  <c r="CP1287" i="12"/>
  <c r="CO1287" i="12"/>
  <c r="CQ1287" i="12" l="1"/>
  <c r="CO414" i="12"/>
  <c r="CP414" i="12"/>
  <c r="CQ414" i="12" l="1"/>
  <c r="CO465" i="12"/>
  <c r="CP465" i="12"/>
  <c r="CQ465" i="12" l="1"/>
  <c r="CO927" i="12"/>
  <c r="CP927" i="12"/>
  <c r="CQ927" i="12" l="1"/>
  <c r="CO233" i="12"/>
  <c r="CP233" i="12"/>
  <c r="CQ233" i="12" l="1"/>
  <c r="CO63" i="12"/>
  <c r="CP63" i="12"/>
  <c r="CQ63" i="12" l="1"/>
  <c r="CO79" i="12"/>
  <c r="CP79" i="12"/>
  <c r="CQ79" i="12" l="1"/>
  <c r="CO522" i="12"/>
  <c r="CP522" i="12"/>
  <c r="CQ522" i="12" l="1"/>
  <c r="CO55" i="12"/>
  <c r="CP55" i="12"/>
  <c r="CQ55" i="12" l="1"/>
  <c r="CO118" i="12"/>
  <c r="CP118" i="12"/>
  <c r="CQ118" i="12" l="1"/>
  <c r="CP538" i="12"/>
  <c r="CO538" i="12"/>
  <c r="CQ538" i="12" l="1"/>
  <c r="CO191" i="12"/>
  <c r="CP191" i="12"/>
  <c r="CQ191" i="12" l="1"/>
  <c r="CO54" i="12"/>
  <c r="CP54" i="12"/>
  <c r="CQ54" i="12" l="1"/>
  <c r="CP164" i="12"/>
  <c r="CO164" i="12"/>
  <c r="CQ164" i="12" l="1"/>
  <c r="CP133" i="12"/>
  <c r="CO133" i="12"/>
  <c r="CQ133" i="12" l="1"/>
  <c r="CO1290" i="12"/>
  <c r="CP1290" i="12"/>
  <c r="CQ1290" i="12" l="1"/>
  <c r="CO1357" i="12"/>
  <c r="CP1357" i="12"/>
  <c r="CQ1357" i="12" l="1"/>
  <c r="CP268" i="12"/>
  <c r="CO268" i="12"/>
  <c r="CQ268" i="12" l="1"/>
  <c r="CO2495" i="12"/>
  <c r="CP2495" i="12"/>
  <c r="CQ2495" i="12" l="1"/>
  <c r="CP452" i="12"/>
  <c r="CO452" i="12"/>
  <c r="CQ452" i="12" l="1"/>
  <c r="CP187" i="12"/>
  <c r="CO187" i="12"/>
  <c r="CQ187" i="12" l="1"/>
  <c r="CP1058" i="12"/>
  <c r="CO1058" i="12"/>
  <c r="CQ1058" i="12" l="1"/>
  <c r="CO301" i="12"/>
  <c r="CP301" i="12"/>
  <c r="CQ301" i="12" l="1"/>
  <c r="CO115" i="12"/>
  <c r="CP115" i="12"/>
  <c r="CQ115" i="12" l="1"/>
  <c r="CO944" i="12"/>
  <c r="CP944" i="12"/>
  <c r="CQ944" i="12" l="1"/>
  <c r="CO808" i="12"/>
  <c r="CP808" i="12"/>
  <c r="CQ808" i="12" l="1"/>
  <c r="CO1367" i="12"/>
  <c r="CP1367" i="12"/>
  <c r="CQ1367" i="12" l="1"/>
  <c r="CO671" i="12"/>
  <c r="CP671" i="12"/>
  <c r="CQ671" i="12" l="1"/>
  <c r="CO552" i="12"/>
  <c r="CP552" i="12"/>
  <c r="CQ552" i="12" l="1"/>
  <c r="CP663" i="12"/>
  <c r="CO663" i="12"/>
  <c r="CQ663" i="12" l="1"/>
  <c r="CP208" i="12"/>
  <c r="CO208" i="12"/>
  <c r="CQ208" i="12" l="1"/>
  <c r="CO144" i="12"/>
  <c r="CP144" i="12"/>
  <c r="CQ144" i="12" l="1"/>
  <c r="CO741" i="12"/>
  <c r="CP741" i="12"/>
  <c r="CQ741" i="12" l="1"/>
  <c r="CP147" i="12"/>
  <c r="CO147" i="12"/>
  <c r="CQ147" i="12" l="1"/>
  <c r="CO1445" i="12"/>
  <c r="CP1445" i="12"/>
  <c r="CQ1445" i="12" l="1"/>
  <c r="CO653" i="12"/>
  <c r="CP653" i="12"/>
  <c r="CQ653" i="12" l="1"/>
  <c r="CP1410" i="12"/>
  <c r="CO1410" i="12"/>
  <c r="CQ1410" i="12" l="1"/>
  <c r="CO2267" i="12"/>
  <c r="CP2267" i="12"/>
  <c r="CQ2267" i="12" l="1"/>
  <c r="CP1930" i="12"/>
  <c r="CO1930" i="12"/>
  <c r="CQ1930" i="12" l="1"/>
  <c r="CP354" i="12"/>
  <c r="CO354" i="12"/>
  <c r="CQ354" i="12" l="1"/>
  <c r="CO864" i="12"/>
  <c r="CP864" i="12"/>
  <c r="CQ864" i="12" l="1"/>
  <c r="CP284" i="12"/>
  <c r="CO284" i="12"/>
  <c r="CQ284" i="12" l="1"/>
  <c r="CP693" i="12"/>
  <c r="CO693" i="12"/>
  <c r="CQ693" i="12" l="1"/>
  <c r="CO1654" i="12"/>
  <c r="CP1654" i="12"/>
  <c r="CQ1654" i="12" l="1"/>
  <c r="CO2180" i="12"/>
  <c r="CP2180" i="12"/>
  <c r="CQ2180" i="12" l="1"/>
  <c r="CO1887" i="12"/>
  <c r="CP1887" i="12"/>
  <c r="CQ1887" i="12" l="1"/>
  <c r="CO666" i="12"/>
  <c r="CP666" i="12"/>
  <c r="CQ666" i="12" l="1"/>
  <c r="CO1000" i="12"/>
  <c r="CP1000" i="12"/>
  <c r="CQ1000" i="12" l="1"/>
  <c r="CO422" i="12"/>
  <c r="CP422" i="12"/>
  <c r="CQ422" i="12" l="1"/>
  <c r="CO1295" i="12"/>
  <c r="CP1295" i="12"/>
  <c r="CQ1295" i="12" l="1"/>
  <c r="CO3170" i="12"/>
  <c r="CP3170" i="12"/>
  <c r="CQ3170" i="12" l="1"/>
  <c r="CP3312" i="12"/>
  <c r="CO3312" i="12"/>
  <c r="CQ3312" i="12" l="1"/>
  <c r="CP2555" i="12"/>
  <c r="CO2555" i="12"/>
  <c r="CQ2555" i="12" l="1"/>
  <c r="CP3618" i="12"/>
  <c r="CO3618" i="12"/>
  <c r="CQ3618" i="12" l="1"/>
  <c r="CO60" i="12"/>
  <c r="CP60" i="12"/>
  <c r="CQ60" i="12" l="1"/>
  <c r="CP87" i="12"/>
  <c r="CO87" i="12"/>
  <c r="CQ87" i="12" l="1"/>
  <c r="CO2860" i="12"/>
  <c r="CP2860" i="12"/>
  <c r="CQ2860" i="12" l="1"/>
  <c r="CO1073" i="12"/>
  <c r="CP1073" i="12"/>
  <c r="CQ1073" i="12" l="1"/>
  <c r="CO950" i="12"/>
  <c r="CP950" i="12"/>
  <c r="CQ950" i="12" l="1"/>
  <c r="CO599" i="12"/>
  <c r="CP599" i="12"/>
  <c r="CQ599" i="12" l="1"/>
  <c r="CO3177" i="12"/>
  <c r="CP3177" i="12"/>
  <c r="CQ3177" i="12" l="1"/>
  <c r="CP3254" i="12"/>
  <c r="CO3254" i="12"/>
  <c r="CQ3254" i="12" l="1"/>
  <c r="CP3003" i="12"/>
  <c r="CO3003" i="12"/>
  <c r="CQ3003" i="12" l="1"/>
  <c r="CO3446" i="12"/>
  <c r="CP3446" i="12"/>
  <c r="CQ3446" i="12" l="1"/>
  <c r="CO3259" i="12"/>
  <c r="CP3259" i="12"/>
  <c r="CQ3259" i="12" l="1"/>
  <c r="CP1433" i="12"/>
  <c r="CO1433" i="12"/>
  <c r="CQ1433" i="12" l="1"/>
  <c r="CO1729" i="12"/>
  <c r="CP1729" i="12"/>
  <c r="CQ1729" i="12" l="1"/>
  <c r="CP157" i="12"/>
  <c r="CO157" i="12"/>
  <c r="CQ157" i="12" l="1"/>
  <c r="CP239" i="12"/>
  <c r="CO239" i="12"/>
  <c r="CQ239" i="12" l="1"/>
  <c r="CO669" i="12"/>
  <c r="CP669" i="12"/>
  <c r="CQ669" i="12" l="1"/>
  <c r="CO1301" i="12"/>
  <c r="CP1301" i="12"/>
  <c r="CQ1301" i="12" l="1"/>
  <c r="CP3113" i="12"/>
  <c r="CO3113" i="12"/>
  <c r="CQ3113" i="12" l="1"/>
  <c r="CP2922" i="12"/>
  <c r="CO2922" i="12"/>
  <c r="CQ2922" i="12" l="1"/>
  <c r="CO3521" i="12"/>
  <c r="CP3521" i="12"/>
  <c r="CQ3521" i="12" l="1"/>
  <c r="CP1315" i="12"/>
  <c r="CO1315" i="12"/>
  <c r="CQ1315" i="12" l="1"/>
  <c r="CO2404" i="12"/>
  <c r="CP2404" i="12"/>
  <c r="CQ2404" i="12" l="1"/>
  <c r="CO613" i="12"/>
  <c r="CP613" i="12"/>
  <c r="CQ613" i="12" l="1"/>
  <c r="CP881" i="12"/>
  <c r="CO881" i="12"/>
  <c r="CQ881" i="12" s="1"/>
  <c r="CO3619" i="12" l="1"/>
  <c r="CP3619" i="12"/>
  <c r="CQ3619" i="12" l="1"/>
  <c r="CO150" i="12"/>
  <c r="CP150" i="12"/>
  <c r="CQ150" i="12" l="1"/>
  <c r="CO764" i="12"/>
  <c r="CP764" i="12"/>
  <c r="CQ764" i="12" l="1"/>
  <c r="CP1436" i="12"/>
  <c r="CO1436" i="12"/>
  <c r="CQ1436" i="12" l="1"/>
  <c r="CP180" i="12"/>
  <c r="CO180" i="12"/>
  <c r="CQ180" i="12" l="1"/>
  <c r="CO550" i="12"/>
  <c r="CP550" i="12"/>
  <c r="CQ550" i="12" l="1"/>
  <c r="CO138" i="12"/>
  <c r="CP138" i="12"/>
  <c r="CQ138" i="12" l="1"/>
  <c r="CP1945" i="12"/>
  <c r="CO1945" i="12"/>
  <c r="CQ1945" i="12" l="1"/>
  <c r="CO1051" i="12"/>
  <c r="CP1051" i="12"/>
  <c r="CQ1051" i="12" l="1"/>
  <c r="CO395" i="12"/>
  <c r="CP395" i="12"/>
  <c r="CQ395" i="12" l="1"/>
  <c r="CP755" i="12"/>
  <c r="CO755" i="12"/>
  <c r="CQ755" i="12" l="1"/>
  <c r="CO162" i="12"/>
  <c r="CP162" i="12"/>
  <c r="CQ162" i="12" l="1"/>
  <c r="CP105" i="12"/>
  <c r="CO105" i="12"/>
  <c r="CQ105" i="12" l="1"/>
  <c r="CO2095" i="12"/>
  <c r="CP2095" i="12"/>
  <c r="CQ2095" i="12" l="1"/>
  <c r="CO1911" i="12"/>
  <c r="CP1911" i="12"/>
  <c r="CQ1911" i="12" l="1"/>
  <c r="CP444" i="12"/>
  <c r="CO444" i="12"/>
  <c r="CQ444" i="12" l="1"/>
  <c r="CP1789" i="12"/>
  <c r="CO1789" i="12"/>
  <c r="CQ1789" i="12" l="1"/>
  <c r="CO74" i="12"/>
  <c r="CP74" i="12"/>
  <c r="CQ74" i="12" l="1"/>
  <c r="CP1406" i="12"/>
  <c r="CO1406" i="12"/>
  <c r="CQ1406" i="12" l="1"/>
  <c r="CP2919" i="12"/>
  <c r="CO2919" i="12"/>
  <c r="CQ2919" i="12" l="1"/>
  <c r="CO2673" i="12"/>
  <c r="CP2673" i="12"/>
  <c r="CQ2673" i="12" l="1"/>
  <c r="CO479" i="12"/>
  <c r="CP479" i="12"/>
  <c r="CQ479" i="12" l="1"/>
  <c r="CO206" i="12"/>
  <c r="CP206" i="12"/>
  <c r="CQ206" i="12" l="1"/>
  <c r="CP797" i="12"/>
  <c r="CO797" i="12"/>
  <c r="CQ797" i="12" l="1"/>
  <c r="CP729" i="12"/>
  <c r="CO729" i="12"/>
  <c r="CQ729" i="12" l="1"/>
  <c r="CP1401" i="12"/>
  <c r="CO1401" i="12"/>
  <c r="CQ1401" i="12" l="1"/>
  <c r="CO1685" i="12"/>
  <c r="CP1685" i="12"/>
  <c r="CQ1685" i="12" l="1"/>
  <c r="CO702" i="12"/>
  <c r="CQ702" i="12" s="1"/>
  <c r="CP702" i="12"/>
  <c r="CP1962" i="12" l="1"/>
  <c r="CO1962" i="12"/>
  <c r="CQ1962" i="12" l="1"/>
  <c r="CO902" i="12"/>
  <c r="CP902" i="12"/>
  <c r="CQ902" i="12" l="1"/>
  <c r="CP554" i="12"/>
  <c r="CO554" i="12"/>
  <c r="CQ554" i="12" l="1"/>
  <c r="CP2387" i="12"/>
  <c r="CO2387" i="12"/>
  <c r="CQ2387" i="12" l="1"/>
  <c r="CO419" i="12"/>
  <c r="CP419" i="12"/>
  <c r="CQ419" i="12" l="1"/>
  <c r="CO2412" i="12"/>
  <c r="CQ2412" i="12" s="1"/>
  <c r="CP2412" i="12"/>
  <c r="CO993" i="12" l="1"/>
  <c r="CP993" i="12"/>
  <c r="CQ993" i="12" l="1"/>
  <c r="CO939" i="12"/>
  <c r="CP939" i="12"/>
  <c r="CQ939" i="12" l="1"/>
  <c r="CP893" i="12"/>
  <c r="CO893" i="12"/>
  <c r="CQ893" i="12" l="1"/>
  <c r="CP2981" i="12"/>
  <c r="CO2981" i="12"/>
  <c r="CQ2981" i="12" l="1"/>
  <c r="CO1571" i="12"/>
  <c r="CP1571" i="12"/>
  <c r="CQ1571" i="12" l="1"/>
  <c r="CP2084" i="12"/>
  <c r="CO2084" i="12"/>
  <c r="CQ2084" i="12" l="1"/>
  <c r="CO2141" i="12"/>
  <c r="CQ2141" i="12" s="1"/>
  <c r="CP2141" i="12"/>
  <c r="CO826" i="12" l="1"/>
  <c r="CP826" i="12"/>
  <c r="CQ826" i="12" l="1"/>
  <c r="CO1472" i="12"/>
  <c r="CP1472" i="12"/>
  <c r="CQ1472" i="12" l="1"/>
  <c r="CP3038" i="12"/>
  <c r="CO3038" i="12"/>
  <c r="CQ3038" i="12" l="1"/>
  <c r="CO721" i="12"/>
  <c r="CP721" i="12"/>
  <c r="CQ721" i="12" l="1"/>
  <c r="CP2543" i="12"/>
  <c r="CO2543" i="12"/>
  <c r="CQ2543" i="12" l="1"/>
  <c r="CP2391" i="12"/>
  <c r="CO2391" i="12"/>
  <c r="CQ2391" i="12" l="1"/>
  <c r="CO1341" i="12"/>
  <c r="CP1341" i="12"/>
  <c r="CQ1341" i="12" l="1"/>
  <c r="CP1471" i="12"/>
  <c r="CO1471" i="12"/>
  <c r="CQ1471" i="12" l="1"/>
  <c r="CO1576" i="12"/>
  <c r="CP1576" i="12"/>
  <c r="CQ1576" i="12" l="1"/>
  <c r="CO250" i="12"/>
  <c r="CP250" i="12"/>
  <c r="CQ250" i="12" l="1"/>
  <c r="CP473" i="12"/>
  <c r="CO473" i="12"/>
  <c r="CQ473" i="12" l="1"/>
  <c r="CO1190" i="12"/>
  <c r="CP1190" i="12"/>
  <c r="CQ1190" i="12" l="1"/>
  <c r="CO438" i="12"/>
  <c r="CP438" i="12"/>
  <c r="CQ438" i="12" l="1"/>
  <c r="CO2623" i="12"/>
  <c r="CQ2623" i="12" s="1"/>
  <c r="CP2623" i="12"/>
  <c r="CO1487" i="12" l="1"/>
  <c r="CP1487" i="12"/>
  <c r="CQ1487" i="12" l="1"/>
  <c r="CP734" i="12"/>
  <c r="CO734" i="12"/>
  <c r="CQ734" i="12" l="1"/>
  <c r="CP2166" i="12"/>
  <c r="CO2166" i="12"/>
  <c r="CQ2166" i="12" l="1"/>
  <c r="CP3419" i="12"/>
  <c r="CO3419" i="12"/>
  <c r="CQ3419" i="12" l="1"/>
  <c r="CO1102" i="12"/>
  <c r="CP1102" i="12"/>
  <c r="CQ1102" i="12" l="1"/>
  <c r="CP211" i="12"/>
  <c r="CO211" i="12"/>
  <c r="CQ211" i="12" l="1"/>
  <c r="CP2039" i="12"/>
  <c r="CO2039" i="12"/>
  <c r="CQ2039" i="12" l="1"/>
  <c r="CP90" i="12"/>
  <c r="CO90" i="12"/>
  <c r="CQ90" i="12" l="1"/>
  <c r="CO521" i="12"/>
  <c r="CP521" i="12"/>
  <c r="CQ521" i="12" l="1"/>
  <c r="CP1175" i="12"/>
  <c r="CO1175" i="12"/>
  <c r="CQ1175" i="12" l="1"/>
  <c r="CO3232" i="12"/>
  <c r="CP3232" i="12"/>
  <c r="CQ3232" i="12" l="1"/>
  <c r="CO547" i="12"/>
  <c r="CP547" i="12"/>
  <c r="CQ547" i="12" l="1"/>
  <c r="CO1983" i="12"/>
  <c r="CP1983" i="12"/>
  <c r="CQ1983" i="12" l="1"/>
  <c r="CO1931" i="12"/>
  <c r="CP1931" i="12"/>
  <c r="CQ1931" i="12" l="1"/>
  <c r="CP1050" i="12"/>
  <c r="CO1050" i="12"/>
  <c r="CQ1050" i="12" l="1"/>
  <c r="CO519" i="12"/>
  <c r="CP519" i="12"/>
  <c r="CQ519" i="12" l="1"/>
  <c r="CP1236" i="12"/>
  <c r="CO1236" i="12"/>
  <c r="CQ1236" i="12" l="1"/>
  <c r="CO738" i="12"/>
  <c r="CP738" i="12"/>
  <c r="CQ738" i="12" l="1"/>
  <c r="CO80" i="12"/>
  <c r="CP80" i="12"/>
  <c r="CQ80" i="12" l="1"/>
  <c r="CO1451" i="12"/>
  <c r="CP1451" i="12"/>
  <c r="CQ1451" i="12" l="1"/>
  <c r="CO2234" i="12"/>
  <c r="CP2234" i="12"/>
  <c r="CQ2234" i="12" l="1"/>
  <c r="CP1528" i="12"/>
  <c r="CO1528" i="12"/>
  <c r="CQ1528" i="12" l="1"/>
  <c r="CO1847" i="12"/>
  <c r="CP1847" i="12"/>
  <c r="CQ1847" i="12" l="1"/>
  <c r="CP1621" i="12"/>
  <c r="CO1621" i="12"/>
  <c r="CQ1621" i="12" l="1"/>
  <c r="CP2856" i="12"/>
  <c r="CO2856" i="12"/>
  <c r="CQ2856" i="12" l="1"/>
  <c r="CO3358" i="12"/>
  <c r="CP3358" i="12"/>
  <c r="CQ3358" i="12" l="1"/>
  <c r="CO2868" i="12"/>
  <c r="CP2868" i="12"/>
  <c r="CQ2868" i="12" l="1"/>
  <c r="CO3482" i="12"/>
  <c r="CP3482" i="12"/>
  <c r="CQ3482" i="12" l="1"/>
  <c r="CP3637" i="12"/>
  <c r="CO3637" i="12"/>
  <c r="CQ3637" i="12" l="1"/>
  <c r="CO3486" i="12"/>
  <c r="CP3486" i="12"/>
  <c r="CQ3486" i="12" l="1"/>
  <c r="CO427" i="12"/>
  <c r="CP427" i="12"/>
  <c r="CQ427" i="12" l="1"/>
  <c r="CO2091" i="12"/>
  <c r="CP2091" i="12"/>
  <c r="CQ2091" i="12" l="1"/>
  <c r="CO3205" i="12"/>
  <c r="CP3205" i="12"/>
  <c r="CQ3205" i="12" l="1"/>
  <c r="CO1832" i="12"/>
  <c r="CQ1832" i="12" s="1"/>
  <c r="CP1832" i="12"/>
  <c r="CP1630" i="12" l="1"/>
  <c r="CO1630" i="12"/>
  <c r="CQ1630" i="12" l="1"/>
  <c r="CO1990" i="12"/>
  <c r="CP1990" i="12"/>
  <c r="CQ1990" i="12" l="1"/>
  <c r="CP2574" i="12"/>
  <c r="CO2574" i="12"/>
  <c r="CQ2574" i="12" l="1"/>
  <c r="CO914" i="12"/>
  <c r="CQ914" i="12" s="1"/>
  <c r="CP914" i="12"/>
  <c r="CO856" i="12" l="1"/>
  <c r="CP856" i="12"/>
  <c r="CQ856" i="12" l="1"/>
  <c r="CP1891" i="12"/>
  <c r="CO1891" i="12"/>
  <c r="CQ1891" i="12" l="1"/>
  <c r="CO1797" i="12"/>
  <c r="CP1797" i="12"/>
  <c r="CQ1797" i="12" l="1"/>
  <c r="CO1395" i="12"/>
  <c r="CP1395" i="12"/>
  <c r="CQ1395" i="12" l="1"/>
  <c r="CP392" i="12"/>
  <c r="CO392" i="12"/>
  <c r="CQ392" i="12" l="1"/>
  <c r="CO1912" i="12"/>
  <c r="CP1912" i="12"/>
  <c r="CQ1912" i="12" l="1"/>
  <c r="CP1969" i="12"/>
  <c r="CO1969" i="12"/>
  <c r="CQ1969" i="12" l="1"/>
  <c r="CO28" i="12"/>
  <c r="CP28" i="12"/>
  <c r="CQ28" i="12" l="1"/>
  <c r="CP1140" i="12"/>
  <c r="CO1140" i="12"/>
  <c r="CQ1140" i="12" l="1"/>
  <c r="CO965" i="12"/>
  <c r="CP965" i="12"/>
  <c r="CQ965" i="12" l="1"/>
  <c r="CP1231" i="12"/>
  <c r="CO1231" i="12"/>
  <c r="CQ1231" i="12" l="1"/>
  <c r="CO3279" i="12"/>
  <c r="CP3279" i="12"/>
  <c r="CQ3279" i="12" l="1"/>
  <c r="CP130" i="12"/>
  <c r="CO130" i="12"/>
  <c r="CQ130" i="12" l="1"/>
  <c r="CO8" i="12"/>
  <c r="CP8" i="12"/>
  <c r="CQ8" i="12" l="1"/>
  <c r="CO2218" i="12"/>
  <c r="CP2218" i="12"/>
  <c r="CQ2218" i="12" l="1"/>
  <c r="CP2054" i="12"/>
  <c r="CO2054" i="12"/>
  <c r="CQ2054" i="12" l="1"/>
  <c r="CO767" i="12"/>
  <c r="CP767" i="12"/>
  <c r="CQ767" i="12" l="1"/>
  <c r="CP1044" i="12"/>
  <c r="CO1044" i="12"/>
  <c r="CQ1044" i="12" l="1"/>
  <c r="CO2430" i="12"/>
  <c r="CP2430" i="12"/>
  <c r="CQ2430" i="12" l="1"/>
  <c r="CP926" i="12"/>
  <c r="CO926" i="12"/>
  <c r="CQ926" i="12" l="1"/>
  <c r="CP3487" i="12"/>
  <c r="CO3487" i="12"/>
  <c r="CQ3487" i="12" l="1"/>
  <c r="CO1243" i="12"/>
  <c r="CP1243" i="12"/>
  <c r="CQ1243" i="12" l="1"/>
  <c r="CP2360" i="12"/>
  <c r="CO2360" i="12"/>
  <c r="CQ2360" i="12" l="1"/>
  <c r="CO639" i="12"/>
  <c r="CP639" i="12"/>
  <c r="CQ639" i="12" l="1"/>
  <c r="CO316" i="12"/>
  <c r="CP316" i="12"/>
  <c r="CQ316" i="12" l="1"/>
  <c r="CP509" i="12"/>
  <c r="CO509" i="12"/>
  <c r="CQ509" i="12" l="1"/>
  <c r="CO2874" i="12"/>
  <c r="CP2874" i="12"/>
  <c r="CQ2874" i="12" l="1"/>
  <c r="CO782" i="12"/>
  <c r="CP782" i="12"/>
  <c r="CQ782" i="12" l="1"/>
  <c r="CP1036" i="12"/>
  <c r="CO1036" i="12"/>
  <c r="CQ1036" i="12" l="1"/>
  <c r="CO67" i="12"/>
  <c r="CP67" i="12"/>
  <c r="CQ67" i="12" l="1"/>
  <c r="CO298" i="12"/>
  <c r="CP298" i="12"/>
  <c r="CQ298" i="12" l="1"/>
  <c r="CP762" i="12"/>
  <c r="CO762" i="12"/>
  <c r="CQ762" i="12" l="1"/>
  <c r="CO491" i="12"/>
  <c r="CQ491" i="12" s="1"/>
  <c r="CP491" i="12"/>
  <c r="CP995" i="12" l="1"/>
  <c r="CO995" i="12"/>
  <c r="CQ995" i="12" l="1"/>
  <c r="CO567" i="12"/>
  <c r="CP567" i="12"/>
  <c r="CQ567" i="12" l="1"/>
  <c r="CO1379" i="12"/>
  <c r="CP1379" i="12"/>
  <c r="CQ1379" i="12" l="1"/>
  <c r="CP1512" i="12"/>
  <c r="CO1512" i="12"/>
  <c r="CQ1512" i="12" l="1"/>
  <c r="CP2024" i="12"/>
  <c r="CO2024" i="12"/>
  <c r="CQ2024" i="12" l="1"/>
  <c r="CO365" i="12"/>
  <c r="CP365" i="12"/>
  <c r="CQ365" i="12" l="1"/>
  <c r="CP2076" i="12"/>
  <c r="CO2076" i="12"/>
  <c r="CQ2076" i="12" l="1"/>
  <c r="CP3111" i="12"/>
  <c r="CO3111" i="12"/>
  <c r="CQ3111" i="12" l="1"/>
  <c r="CO688" i="12"/>
  <c r="CP688" i="12"/>
  <c r="CQ688" i="12" l="1"/>
  <c r="CP834" i="12"/>
  <c r="CO834" i="12"/>
  <c r="CQ834" i="12" l="1"/>
  <c r="CO799" i="12"/>
  <c r="CP799" i="12"/>
  <c r="CQ799" i="12" l="1"/>
  <c r="CO2691" i="12"/>
  <c r="CP2691" i="12"/>
  <c r="CQ2691" i="12" l="1"/>
  <c r="CO1068" i="12"/>
  <c r="CP1068" i="12"/>
  <c r="CQ1068" i="12" l="1"/>
  <c r="CO1831" i="12"/>
  <c r="CP1831" i="12"/>
  <c r="CQ1831" i="12" l="1"/>
  <c r="CP3011" i="12"/>
  <c r="CO3011" i="12"/>
  <c r="CQ3011" i="12" l="1"/>
  <c r="CO892" i="12"/>
  <c r="CP892" i="12"/>
  <c r="CQ892" i="12" l="1"/>
  <c r="CO2520" i="12"/>
  <c r="CP2520" i="12"/>
  <c r="CQ2520" i="12" l="1"/>
  <c r="CP2617" i="12"/>
  <c r="CO2617" i="12"/>
  <c r="CQ2617" i="12" l="1"/>
  <c r="CP783" i="12"/>
  <c r="CO783" i="12"/>
  <c r="CQ783" i="12" l="1"/>
  <c r="CO339" i="12"/>
  <c r="CP339" i="12"/>
  <c r="CQ339" i="12" l="1"/>
  <c r="CP1474" i="12"/>
  <c r="CO1474" i="12"/>
  <c r="CQ1474" i="12" l="1"/>
  <c r="CP1881" i="12"/>
  <c r="CO1881" i="12"/>
  <c r="CQ1881" i="12" l="1"/>
  <c r="CO2208" i="12"/>
  <c r="CP2208" i="12"/>
  <c r="CQ2208" i="12" l="1"/>
  <c r="CP1778" i="12"/>
  <c r="CO1778" i="12"/>
  <c r="CQ1778" i="12" l="1"/>
  <c r="CO3296" i="12"/>
  <c r="CP3296" i="12"/>
  <c r="CQ3296" i="12" l="1"/>
  <c r="CP2613" i="12"/>
  <c r="CO2613" i="12"/>
  <c r="CQ2613" i="12" l="1"/>
  <c r="CP1062" i="12"/>
  <c r="CO1062" i="12"/>
  <c r="CQ1062" i="12" l="1"/>
  <c r="CP397" i="12"/>
  <c r="CO397" i="12"/>
  <c r="CQ397" i="12" l="1"/>
  <c r="CO349" i="12"/>
  <c r="CP349" i="12"/>
  <c r="CQ349" i="12" l="1"/>
  <c r="CO1118" i="12"/>
  <c r="CP1118" i="12"/>
  <c r="CQ1118" i="12" l="1"/>
  <c r="CP1704" i="12"/>
  <c r="CO1704" i="12"/>
  <c r="CQ1704" i="12" l="1"/>
  <c r="CO2408" i="12"/>
  <c r="CP2408" i="12"/>
  <c r="CQ2408" i="12" l="1"/>
  <c r="CO736" i="12"/>
  <c r="CP736" i="12"/>
  <c r="CQ736" i="12" l="1"/>
  <c r="CO2346" i="12"/>
  <c r="CP2346" i="12"/>
  <c r="CQ2346" i="12" l="1"/>
  <c r="CO341" i="12"/>
  <c r="CP341" i="12"/>
  <c r="CQ341" i="12" l="1"/>
  <c r="CO2756" i="12"/>
  <c r="CP2756" i="12"/>
  <c r="CQ2756" i="12" l="1"/>
  <c r="CP1939" i="12"/>
  <c r="CO1939" i="12"/>
  <c r="CQ1939" i="12" l="1"/>
  <c r="CP216" i="12"/>
  <c r="CO216" i="12"/>
  <c r="CQ216" i="12" l="1"/>
  <c r="CO853" i="12"/>
  <c r="CP853" i="12"/>
  <c r="CQ853" i="12" l="1"/>
  <c r="CP691" i="12"/>
  <c r="CO691" i="12"/>
  <c r="CQ691" i="12" l="1"/>
  <c r="CO1970" i="12"/>
  <c r="CP1970" i="12"/>
  <c r="CQ1970" i="12" l="1"/>
  <c r="CP750" i="12"/>
  <c r="CO750" i="12"/>
  <c r="CQ750" i="12" l="1"/>
  <c r="CP1245" i="12"/>
  <c r="CO1245" i="12"/>
  <c r="CQ1245" i="12" l="1"/>
  <c r="CO2228" i="12"/>
  <c r="CP2228" i="12"/>
  <c r="CQ2228" i="12" l="1"/>
  <c r="CO485" i="12"/>
  <c r="CP485" i="12"/>
  <c r="CQ485" i="12" l="1"/>
  <c r="CO441" i="12"/>
  <c r="CP441" i="12"/>
  <c r="CQ441" i="12" l="1"/>
  <c r="CP900" i="12"/>
  <c r="CO900" i="12"/>
  <c r="CQ900" i="12" l="1"/>
  <c r="CP2155" i="12"/>
  <c r="CO2155" i="12"/>
  <c r="CQ2155" i="12" l="1"/>
  <c r="CO1285" i="12"/>
  <c r="CP1285" i="12"/>
  <c r="CQ1285" i="12" l="1"/>
  <c r="CO3275" i="12"/>
  <c r="CP3275" i="12"/>
  <c r="CQ3275" i="12" l="1"/>
  <c r="CP1920" i="12"/>
  <c r="CO1920" i="12"/>
  <c r="CQ1920" i="12" l="1"/>
  <c r="CO350" i="12"/>
  <c r="CP350" i="12"/>
  <c r="CQ350" i="12" l="1"/>
  <c r="CP103" i="12"/>
  <c r="CO103" i="12"/>
  <c r="CQ103" i="12" l="1"/>
  <c r="CO1628" i="12"/>
  <c r="CP1628" i="12"/>
  <c r="CQ1628" i="12" l="1"/>
  <c r="CO1334" i="12"/>
  <c r="CP1334" i="12"/>
  <c r="CQ1334" i="12" l="1"/>
  <c r="CO1546" i="12"/>
  <c r="CP1546" i="12"/>
  <c r="CQ1546" i="12" l="1"/>
  <c r="CO1420" i="12"/>
  <c r="CP1420" i="12"/>
  <c r="CQ1420" i="12" l="1"/>
  <c r="CO446" i="12"/>
  <c r="CP446" i="12"/>
  <c r="CQ446" i="12" l="1"/>
  <c r="CO3518" i="12"/>
  <c r="CP3518" i="12"/>
  <c r="CQ3518" i="12" l="1"/>
  <c r="CP740" i="12"/>
  <c r="CO740" i="12"/>
  <c r="CQ740" i="12" l="1"/>
  <c r="CO2688" i="12"/>
  <c r="CP2688" i="12"/>
  <c r="CQ2688" i="12" l="1"/>
  <c r="CO2159" i="12"/>
  <c r="CP2159" i="12"/>
  <c r="CQ2159" i="12" l="1"/>
  <c r="CP1868" i="12"/>
  <c r="CO1868" i="12"/>
  <c r="CQ1868" i="12" l="1"/>
  <c r="CO2596" i="12"/>
  <c r="CP2596" i="12"/>
  <c r="CQ2596" i="12" l="1"/>
  <c r="CP2806" i="12"/>
  <c r="CO2806" i="12"/>
  <c r="CQ2806" i="12" l="1"/>
  <c r="CO3032" i="12"/>
  <c r="CP3032" i="12"/>
  <c r="CQ3032" i="12" l="1"/>
  <c r="CP2563" i="12"/>
  <c r="CO2563" i="12"/>
  <c r="CQ2563" i="12" l="1"/>
  <c r="CO358" i="12"/>
  <c r="CP358" i="12"/>
  <c r="CQ358" i="12" l="1"/>
  <c r="CO3174" i="12"/>
  <c r="CP3174" i="12"/>
  <c r="CQ3174" i="12" l="1"/>
  <c r="CP2812" i="12"/>
  <c r="CO2812" i="12"/>
  <c r="CQ2812" i="12" l="1"/>
  <c r="CO2169" i="12"/>
  <c r="CP2169" i="12"/>
  <c r="CQ2169" i="12" l="1"/>
  <c r="CP1277" i="12"/>
  <c r="CO1277" i="12"/>
  <c r="CQ1277" i="12" l="1"/>
  <c r="CO2421" i="12"/>
  <c r="CP2421" i="12"/>
  <c r="CQ2421" i="12" l="1"/>
  <c r="CP1755" i="12"/>
  <c r="CO1755" i="12"/>
  <c r="CQ1755" i="12" l="1"/>
  <c r="CP3057" i="12"/>
  <c r="CO3057" i="12"/>
  <c r="CQ3057" i="12" l="1"/>
  <c r="CP973" i="12"/>
  <c r="CO973" i="12"/>
  <c r="CQ973" i="12" l="1"/>
  <c r="CP777" i="12"/>
  <c r="CO777" i="12"/>
  <c r="CQ777" i="12" l="1"/>
  <c r="CO266" i="12"/>
  <c r="CP266" i="12"/>
  <c r="CQ266" i="12" l="1"/>
  <c r="CO851" i="12"/>
  <c r="CP851" i="12"/>
  <c r="CQ851" i="12" l="1"/>
  <c r="CP3536" i="12"/>
  <c r="CO3536" i="12"/>
  <c r="CQ3536" i="12" l="1"/>
  <c r="CP3368" i="12"/>
  <c r="CO3368" i="12"/>
  <c r="CQ3368" i="12" s="1"/>
  <c r="CO3493" i="12" l="1"/>
  <c r="CP3493" i="12"/>
  <c r="CQ3493" i="12" l="1"/>
  <c r="CP1302" i="12"/>
  <c r="CO1302" i="12"/>
  <c r="CQ1302" i="12" l="1"/>
  <c r="CO3230" i="12"/>
  <c r="CP3230" i="12"/>
  <c r="CQ3230" i="12" l="1"/>
  <c r="CO1618" i="12"/>
  <c r="CP1618" i="12"/>
  <c r="CQ1618" i="12" l="1"/>
  <c r="CP2989" i="12"/>
  <c r="CO2989" i="12"/>
  <c r="CQ2989" i="12" l="1"/>
  <c r="CO3509" i="12"/>
  <c r="CP3509" i="12"/>
  <c r="CQ3509" i="12" l="1"/>
  <c r="CO510" i="12"/>
  <c r="CP510" i="12"/>
  <c r="CQ510" i="12" l="1"/>
  <c r="CO2779" i="12"/>
  <c r="CP2779" i="12"/>
  <c r="CQ2779" i="12" l="1"/>
  <c r="CO1820" i="12"/>
  <c r="CP1820" i="12"/>
  <c r="CQ1820" i="12" l="1"/>
  <c r="CO1532" i="12"/>
  <c r="CP1532" i="12"/>
  <c r="CQ1532" i="12" l="1"/>
  <c r="CO2858" i="12"/>
  <c r="CP2858" i="12"/>
  <c r="CQ2858" i="12" l="1"/>
  <c r="CO3253" i="12"/>
  <c r="CP3253" i="12"/>
  <c r="CQ3253" i="12" l="1"/>
  <c r="CP3148" i="12"/>
  <c r="CO3148" i="12"/>
  <c r="CQ3148" i="12" s="1"/>
  <c r="CP2441" i="12" l="1"/>
  <c r="CO2441" i="12"/>
  <c r="CQ2441" i="12" s="1"/>
  <c r="CO3267" i="12" l="1"/>
  <c r="CP3267" i="12"/>
  <c r="CQ3267" i="12" l="1"/>
  <c r="CP1609" i="12"/>
  <c r="CO1609" i="12"/>
  <c r="CQ1609" i="12" s="1"/>
  <c r="CO3602" i="12" l="1"/>
  <c r="CP3602" i="12"/>
  <c r="CQ3602" i="12" l="1"/>
  <c r="CO3519" i="12"/>
  <c r="CP3519" i="12"/>
  <c r="CQ3519" i="12" l="1"/>
  <c r="CO2898" i="12"/>
  <c r="CP2898" i="12"/>
  <c r="CQ2898" i="12" l="1"/>
  <c r="CO3085" i="12"/>
  <c r="CP3085" i="12"/>
  <c r="CQ3085" i="12" l="1"/>
  <c r="CO3588" i="12"/>
  <c r="CP3588" i="12"/>
  <c r="CQ3588" i="12" l="1"/>
  <c r="CO2153" i="12"/>
  <c r="CP2153" i="12"/>
  <c r="CQ2153" i="12" l="1"/>
  <c r="CP2738" i="12"/>
  <c r="CO2738" i="12"/>
  <c r="CQ2738" i="12" l="1"/>
  <c r="CO3251" i="12"/>
  <c r="CP3251" i="12"/>
  <c r="CQ3251" i="12" l="1"/>
  <c r="CP3563" i="12"/>
  <c r="CO3563" i="12"/>
  <c r="CQ3563" i="12" s="1"/>
  <c r="CO2099" i="12" l="1"/>
  <c r="CQ2099" i="12" s="1"/>
  <c r="CP2099" i="12"/>
  <c r="CO3197" i="12" l="1"/>
  <c r="CQ3197" i="12" s="1"/>
  <c r="CP3197" i="12"/>
  <c r="CP2021" i="12" l="1"/>
  <c r="CO2021" i="12"/>
  <c r="CQ2021" i="12" l="1"/>
  <c r="CO2116" i="12"/>
  <c r="CP2116" i="12"/>
  <c r="CQ2116" i="12" l="1"/>
  <c r="CP2638" i="12"/>
  <c r="CO2638" i="12"/>
  <c r="CQ2638" i="12" s="1"/>
  <c r="CO1852" i="12" l="1"/>
  <c r="CP1852" i="12"/>
  <c r="CQ1852" i="12" l="1"/>
  <c r="CP3372" i="12"/>
  <c r="CO3372" i="12"/>
  <c r="CQ3372" i="12" l="1"/>
  <c r="CP1982" i="12"/>
  <c r="CO1982" i="12"/>
  <c r="CQ1982" i="12" l="1"/>
  <c r="CP1189" i="12"/>
  <c r="CO1189" i="12"/>
  <c r="CQ1189" i="12" l="1"/>
  <c r="CO1503" i="12"/>
  <c r="CP1503" i="12"/>
  <c r="CQ1503" i="12" l="1"/>
  <c r="CO728" i="12"/>
  <c r="CP728" i="12"/>
  <c r="CQ728" i="12" l="1"/>
  <c r="CO374" i="12"/>
  <c r="CQ374" i="12" s="1"/>
  <c r="CP374" i="12"/>
  <c r="CO2763" i="12" l="1"/>
  <c r="CP2763" i="12"/>
  <c r="CQ2763" i="12" l="1"/>
  <c r="CP1598" i="12"/>
  <c r="CO1598" i="12"/>
  <c r="CQ1598" i="12" l="1"/>
  <c r="CO1380" i="12"/>
  <c r="CQ1380" i="12" s="1"/>
  <c r="CP1380" i="12"/>
  <c r="CO3311" i="12" l="1"/>
  <c r="CP3311" i="12"/>
  <c r="CQ3311" i="12" l="1"/>
  <c r="CO3643" i="12"/>
  <c r="CP3643" i="12"/>
  <c r="CQ3643" i="12" l="1"/>
  <c r="CP1959" i="12"/>
  <c r="CO1959" i="12"/>
  <c r="CQ1959" i="12" l="1"/>
  <c r="CO1184" i="12"/>
  <c r="CP1184" i="12"/>
  <c r="CQ1184" i="12" l="1"/>
  <c r="CO3042" i="12"/>
  <c r="CP3042" i="12"/>
  <c r="CQ3042" i="12" l="1"/>
  <c r="CP2915" i="12"/>
  <c r="CO2915" i="12"/>
  <c r="CQ2915" i="12" s="1"/>
  <c r="CP1669" i="12" l="1"/>
  <c r="CO1669" i="12"/>
  <c r="CQ1669" i="12" l="1"/>
  <c r="CP2460" i="12"/>
  <c r="CO2460" i="12"/>
  <c r="CQ2460" i="12" l="1"/>
  <c r="CO2711" i="12"/>
  <c r="CP2711" i="12"/>
  <c r="CQ2711" i="12" l="1"/>
  <c r="CO3309" i="12"/>
  <c r="CQ3309" i="12" s="1"/>
  <c r="CP3309" i="12"/>
  <c r="CP2765" i="12" l="1"/>
  <c r="CO2765" i="12"/>
  <c r="CQ2765" i="12" l="1"/>
  <c r="CO1658" i="12"/>
  <c r="CP1658" i="12"/>
  <c r="CQ1658" i="12" l="1"/>
  <c r="CP1647" i="12"/>
  <c r="CO1647" i="12"/>
  <c r="CQ1647" i="12" l="1"/>
  <c r="CP1670" i="12"/>
  <c r="CO1670" i="12"/>
  <c r="CQ1670" i="12" l="1"/>
  <c r="CP3218" i="12"/>
  <c r="CO3218" i="12"/>
  <c r="CQ3218" i="12" l="1"/>
  <c r="CO3210" i="12"/>
  <c r="CP3210" i="12"/>
  <c r="CQ3210" i="12" l="1"/>
  <c r="CP2905" i="12"/>
  <c r="CO2905" i="12"/>
  <c r="CQ2905" i="12" l="1"/>
  <c r="CO919" i="12"/>
  <c r="CP919" i="12"/>
  <c r="CQ919" i="12" l="1"/>
  <c r="CP1142" i="12"/>
  <c r="CO1142" i="12"/>
  <c r="CQ1142" i="12" l="1"/>
  <c r="CP2803" i="12"/>
  <c r="CO2803" i="12"/>
  <c r="CQ2803" i="12" l="1"/>
  <c r="CO3483" i="12"/>
  <c r="CP3483" i="12"/>
  <c r="CQ3483" i="12" l="1"/>
  <c r="CO1172" i="12"/>
  <c r="CP1172" i="12"/>
  <c r="CQ1172" i="12" l="1"/>
  <c r="CO1814" i="12"/>
  <c r="CP1814" i="12"/>
  <c r="CQ1814" i="12" l="1"/>
  <c r="CP2470" i="12"/>
  <c r="CO2470" i="12"/>
  <c r="CQ2470" i="12" l="1"/>
  <c r="CO1473" i="12"/>
  <c r="CP1473" i="12"/>
  <c r="CQ1473" i="12" l="1"/>
  <c r="CP3133" i="12"/>
  <c r="CO3133" i="12"/>
  <c r="CQ3133" i="12" s="1"/>
  <c r="CO1545" i="12" l="1"/>
  <c r="CP1545" i="12"/>
  <c r="CQ1545" i="12" l="1"/>
  <c r="CO342" i="12"/>
  <c r="CP342" i="12"/>
  <c r="CQ342" i="12" l="1"/>
  <c r="CP569" i="12"/>
  <c r="CO569" i="12"/>
  <c r="CQ569" i="12" l="1"/>
  <c r="CP2940" i="12"/>
  <c r="CO2940" i="12"/>
  <c r="CQ2940" i="12" l="1"/>
  <c r="CO1041" i="12"/>
  <c r="CP1041" i="12"/>
  <c r="CQ1041" i="12" l="1"/>
  <c r="CO2991" i="12"/>
  <c r="CP2991" i="12"/>
  <c r="CQ2991" i="12" l="1"/>
  <c r="CO2335" i="12"/>
  <c r="CP2335" i="12"/>
  <c r="CQ2335" i="12" l="1"/>
  <c r="CP2562" i="12"/>
  <c r="CO2562" i="12"/>
  <c r="CQ2562" i="12" l="1"/>
  <c r="CP3240" i="12"/>
  <c r="CO3240" i="12"/>
  <c r="CQ3240" i="12" l="1"/>
  <c r="CO3041" i="12"/>
  <c r="CP3041" i="12"/>
  <c r="CQ3041" i="12" l="1"/>
  <c r="CO2288" i="12"/>
  <c r="CP2288" i="12"/>
  <c r="CQ2288" i="12" l="1"/>
  <c r="CO3517" i="12"/>
  <c r="CP3517" i="12"/>
  <c r="CQ3517" i="12" l="1"/>
  <c r="CO3034" i="12"/>
  <c r="CP3034" i="12"/>
  <c r="CQ3034" i="12" l="1"/>
  <c r="CP2197" i="12"/>
  <c r="CO2197" i="12"/>
  <c r="CQ2197" i="12" l="1"/>
  <c r="CP2730" i="12"/>
  <c r="CO2730" i="12"/>
  <c r="CQ2730" i="12" l="1"/>
  <c r="CO813" i="12"/>
  <c r="CP813" i="12"/>
  <c r="CQ813" i="12" l="1"/>
  <c r="CP2064" i="12"/>
  <c r="CO2064" i="12"/>
  <c r="CQ2064" i="12" l="1"/>
  <c r="CO1347" i="12"/>
  <c r="CP1347" i="12"/>
  <c r="CQ1347" i="12" l="1"/>
  <c r="CP2551" i="12"/>
  <c r="CO2551" i="12"/>
  <c r="CQ2551" i="12" s="1"/>
  <c r="CO2045" i="12" l="1"/>
  <c r="CP2045" i="12"/>
  <c r="CQ2045" i="12" l="1"/>
  <c r="CP2274" i="12"/>
  <c r="CO2274" i="12"/>
  <c r="CQ2274" i="12" l="1"/>
  <c r="CO2911" i="12"/>
  <c r="CQ2911" i="12" s="1"/>
  <c r="CP2911" i="12"/>
  <c r="CP3462" i="12" l="1"/>
  <c r="CO3462" i="12"/>
  <c r="CQ3462" i="12" l="1"/>
  <c r="CP1405" i="12"/>
  <c r="CO1405" i="12"/>
  <c r="CQ1405" i="12" l="1"/>
  <c r="CO2431" i="12"/>
  <c r="CP2431" i="12"/>
  <c r="CQ2431" i="12" l="1"/>
  <c r="CP2612" i="12"/>
  <c r="CO2612" i="12"/>
  <c r="CQ2612" i="12" l="1"/>
  <c r="CO2059" i="12"/>
  <c r="CP2059" i="12"/>
  <c r="CQ2059" i="12" l="1"/>
  <c r="CO2789" i="12"/>
  <c r="CP2789" i="12"/>
  <c r="CQ2789" i="12" l="1"/>
  <c r="CP933" i="12"/>
  <c r="CO933" i="12"/>
  <c r="CQ933" i="12" l="1"/>
  <c r="CP2398" i="12"/>
  <c r="CO2398" i="12"/>
  <c r="CQ2398" i="12" s="1"/>
  <c r="CO1889" i="12" l="1"/>
  <c r="CP1889" i="12"/>
  <c r="CQ1889" i="12" l="1"/>
  <c r="CP1194" i="12"/>
  <c r="CO1194" i="12"/>
  <c r="CQ1194" i="12" s="1"/>
  <c r="CO968" i="12" l="1"/>
  <c r="CP968" i="12"/>
  <c r="CQ968" i="12" l="1"/>
  <c r="CP1183" i="12"/>
  <c r="CO1183" i="12"/>
  <c r="CQ1183" i="12" s="1"/>
  <c r="CP2243" i="12" l="1"/>
  <c r="CO2243" i="12"/>
  <c r="CQ2243" i="12" l="1"/>
  <c r="CO2830" i="12"/>
  <c r="CP2830" i="12"/>
  <c r="CQ2830" i="12" l="1"/>
  <c r="CP2576" i="12"/>
  <c r="CO2576" i="12"/>
  <c r="CQ2576" i="12" l="1"/>
  <c r="CO2410" i="12"/>
  <c r="CP2410" i="12"/>
  <c r="CQ2410" i="12" l="1"/>
  <c r="CO2744" i="12"/>
  <c r="CP2744" i="12"/>
  <c r="CQ2744" i="12" l="1"/>
  <c r="CP2580" i="12"/>
  <c r="CO2580" i="12"/>
  <c r="CQ2580" i="12" s="1"/>
  <c r="CP2877" i="12" l="1"/>
  <c r="CO2877" i="12"/>
  <c r="CQ2877" i="12" l="1"/>
  <c r="CO2252" i="12"/>
  <c r="CP2252" i="12"/>
  <c r="CQ2252" i="12" l="1"/>
  <c r="CO1135" i="12"/>
  <c r="CP1135" i="12"/>
  <c r="CQ1135" i="12" l="1"/>
  <c r="CP3590" i="12"/>
  <c r="CO3590" i="12"/>
  <c r="CQ3590" i="12" s="1"/>
  <c r="CP1363" i="12" l="1"/>
  <c r="CO1363" i="12"/>
  <c r="CQ1363" i="12" l="1"/>
  <c r="CO1257" i="12"/>
  <c r="CP1257" i="12"/>
  <c r="CQ1257" i="12" l="1"/>
  <c r="CO1052" i="12"/>
  <c r="CP1052" i="12"/>
  <c r="CQ1052" i="12" l="1"/>
  <c r="CO3107" i="12"/>
  <c r="CP3107" i="12"/>
  <c r="CQ3107" i="12" l="1"/>
  <c r="CO2776" i="12"/>
  <c r="CP2776" i="12"/>
  <c r="CQ2776" i="12" l="1"/>
  <c r="CP3105" i="12"/>
  <c r="CO3105" i="12"/>
  <c r="CQ3105" i="12" l="1"/>
  <c r="CP2597" i="12"/>
  <c r="CO2597" i="12"/>
  <c r="CQ2597" i="12" l="1"/>
  <c r="CO2022" i="12"/>
  <c r="CP2022" i="12"/>
  <c r="CQ2022" i="12" l="1"/>
  <c r="CP2988" i="12"/>
  <c r="CO2988" i="12"/>
  <c r="CQ2988" i="12" s="1"/>
  <c r="CO1280" i="12" l="1"/>
  <c r="CP1280" i="12"/>
  <c r="CQ1280" i="12" l="1"/>
  <c r="CO880" i="12"/>
  <c r="CP880" i="12"/>
  <c r="CQ880" i="12" l="1"/>
  <c r="CP1525" i="12"/>
  <c r="CO1525" i="12"/>
  <c r="CQ1525" i="12" l="1"/>
  <c r="CO2210" i="12"/>
  <c r="CP2210" i="12"/>
  <c r="CQ2210" i="12" l="1"/>
  <c r="CO175" i="12"/>
  <c r="CP175" i="12"/>
  <c r="CQ175" i="12" l="1"/>
  <c r="CO1594" i="12"/>
  <c r="CP1594" i="12"/>
  <c r="CQ1594" i="12" l="1"/>
  <c r="CP2477" i="12"/>
  <c r="CO2477" i="12"/>
  <c r="CQ2477" i="12" l="1"/>
  <c r="CP2824" i="12"/>
  <c r="CO2824" i="12"/>
  <c r="CQ2824" i="12" l="1"/>
  <c r="CP3093" i="12"/>
  <c r="CO3093" i="12"/>
  <c r="CQ3093" i="12" l="1"/>
  <c r="CP1270" i="12"/>
  <c r="CO1270" i="12"/>
  <c r="CQ1270" i="12" l="1"/>
  <c r="CO2060" i="12"/>
  <c r="CP2060" i="12"/>
  <c r="CQ2060" i="12" l="1"/>
  <c r="CO2148" i="12"/>
  <c r="CP2148" i="12"/>
  <c r="CQ2148" i="12" l="1"/>
  <c r="CP2291" i="12"/>
  <c r="CO2291" i="12"/>
  <c r="CQ2291" i="12" l="1"/>
  <c r="CP1727" i="12"/>
  <c r="CO1727" i="12"/>
  <c r="CQ1727" i="12" l="1"/>
  <c r="CO2942" i="12"/>
  <c r="CP2942" i="12"/>
  <c r="CQ2942" i="12" l="1"/>
  <c r="CO806" i="12"/>
  <c r="CP806" i="12"/>
  <c r="CQ806" i="12" l="1"/>
  <c r="CP2627" i="12"/>
  <c r="CO2627" i="12"/>
  <c r="CQ2627" i="12" l="1"/>
  <c r="CO2149" i="12"/>
  <c r="CP2149" i="12"/>
  <c r="CQ2149" i="12" l="1"/>
  <c r="CO97" i="12"/>
  <c r="CP97" i="12"/>
  <c r="CQ97" i="12" l="1"/>
  <c r="CP3366" i="12"/>
  <c r="CO3366" i="12"/>
  <c r="CQ3366" i="12" l="1"/>
  <c r="CO2914" i="12"/>
  <c r="CP2914" i="12"/>
  <c r="CQ2914" i="12" l="1"/>
  <c r="CO3033" i="12"/>
  <c r="CP3033" i="12"/>
  <c r="CQ3033" i="12" l="1"/>
  <c r="CO2667" i="12"/>
  <c r="CP2667" i="12"/>
  <c r="CQ2667" i="12" l="1"/>
  <c r="CP512" i="12"/>
  <c r="CO512" i="12"/>
  <c r="CQ512" i="12" l="1"/>
  <c r="CP3022" i="12"/>
  <c r="CO3022" i="12"/>
  <c r="CQ3022" i="12" l="1"/>
  <c r="CO2432" i="12"/>
  <c r="CQ2432" i="12" s="1"/>
  <c r="CP2432" i="12"/>
  <c r="CP2469" i="12" l="1"/>
  <c r="CO2469" i="12"/>
  <c r="CQ2469" i="12" l="1"/>
  <c r="CO2027" i="12"/>
  <c r="CQ2027" i="12" s="1"/>
  <c r="CP2027" i="12"/>
  <c r="CO1720" i="12" l="1"/>
  <c r="CP1720" i="12"/>
  <c r="CQ1720" i="12" l="1"/>
  <c r="CP1602" i="12"/>
  <c r="CO1602" i="12"/>
  <c r="CQ1602" i="12" l="1"/>
  <c r="CO2111" i="12"/>
  <c r="CP2111" i="12"/>
  <c r="CQ2111" i="12" l="1"/>
  <c r="CP1385" i="12"/>
  <c r="CO1385" i="12"/>
  <c r="CQ1385" i="12" l="1"/>
  <c r="CO2342" i="12"/>
  <c r="CP2342" i="12"/>
  <c r="CQ2342" i="12" l="1"/>
  <c r="CO2403" i="12"/>
  <c r="CP2403" i="12"/>
  <c r="CQ2403" i="12" l="1"/>
  <c r="CP1384" i="12"/>
  <c r="CO1384" i="12"/>
  <c r="CQ1384" i="12" s="1"/>
  <c r="CP348" i="12" l="1"/>
  <c r="CO348" i="12"/>
  <c r="CQ348" i="12" l="1"/>
  <c r="CO568" i="12"/>
  <c r="CP568" i="12"/>
  <c r="CQ568" i="12" l="1"/>
  <c r="CO1215" i="12"/>
  <c r="CP1215" i="12"/>
  <c r="CQ1215" i="12" l="1"/>
  <c r="CP3231" i="12"/>
  <c r="CO3231" i="12"/>
  <c r="CQ3231" i="12" s="1"/>
  <c r="CP1439" i="12" l="1"/>
  <c r="CO1439" i="12"/>
  <c r="CQ1439" i="12" l="1"/>
  <c r="CO3054" i="12"/>
  <c r="CP3054" i="12"/>
  <c r="CQ3054" i="12" l="1"/>
  <c r="CP3589" i="12"/>
  <c r="CO3589" i="12"/>
  <c r="CQ3589" i="12" l="1"/>
  <c r="CP2325" i="12"/>
  <c r="CO2325" i="12"/>
  <c r="CQ2325" i="12" l="1"/>
  <c r="CO1020" i="12"/>
  <c r="CP1020" i="12"/>
  <c r="CQ1020" i="12" l="1"/>
  <c r="CO2462" i="12"/>
  <c r="CP2462" i="12"/>
  <c r="CQ2462" i="12" l="1"/>
  <c r="CP1716" i="12"/>
  <c r="CO1716" i="12"/>
  <c r="CQ1716" i="12" l="1"/>
  <c r="CO2103" i="12"/>
  <c r="CP2103" i="12"/>
  <c r="CQ2103" i="12" l="1"/>
  <c r="CP2429" i="12"/>
  <c r="CO2429" i="12"/>
  <c r="CQ2429" i="12" l="1"/>
  <c r="CO2117" i="12"/>
  <c r="CQ2117" i="12" s="1"/>
  <c r="CP2117" i="12"/>
  <c r="CO2488" i="12" l="1"/>
  <c r="CQ2488" i="12" s="1"/>
  <c r="CP2488" i="12"/>
  <c r="CO863" i="12" l="1"/>
  <c r="CP863" i="12"/>
  <c r="CQ863" i="12" l="1"/>
  <c r="CO1681" i="12"/>
  <c r="CP1681" i="12"/>
  <c r="CQ1681" i="12" l="1"/>
  <c r="CP2357" i="12"/>
  <c r="CO2357" i="12"/>
  <c r="CQ2357" i="12" l="1"/>
  <c r="CO2158" i="12"/>
  <c r="CQ2158" i="12" s="1"/>
  <c r="CP2158" i="12"/>
  <c r="CP3349" i="12" l="1"/>
  <c r="CO3349" i="12"/>
  <c r="CQ3349" i="12" l="1"/>
  <c r="CO3550" i="12"/>
  <c r="CQ3550" i="12" s="1"/>
  <c r="CP3550" i="12"/>
  <c r="CO3216" i="12" l="1"/>
  <c r="CP3216" i="12"/>
  <c r="CQ3216" i="12" l="1"/>
  <c r="CO3407" i="12"/>
  <c r="CP3407" i="12"/>
  <c r="CQ3407" i="12" l="1"/>
  <c r="CO2955" i="12"/>
  <c r="CP2955" i="12"/>
  <c r="CQ2955" i="12" l="1"/>
  <c r="CP3445" i="12"/>
  <c r="CO3445" i="12"/>
  <c r="CQ3445" i="12" l="1"/>
  <c r="CP2762" i="12"/>
  <c r="CO2762" i="12"/>
  <c r="CQ2762" i="12" l="1"/>
  <c r="CP3460" i="12"/>
  <c r="CO3460" i="12"/>
  <c r="CQ3460" i="12" l="1"/>
  <c r="CP3060" i="12"/>
  <c r="CO3060" i="12"/>
  <c r="CQ3060" i="12" l="1"/>
  <c r="CO2433" i="12"/>
  <c r="CP2433" i="12"/>
  <c r="CQ2433" i="12" l="1"/>
  <c r="CP3604" i="12"/>
  <c r="CO3604" i="12"/>
  <c r="CQ3604" i="12" l="1"/>
  <c r="CO3583" i="12"/>
  <c r="CP3583" i="12"/>
  <c r="CQ3583" i="12" l="1"/>
  <c r="CP3621" i="12"/>
  <c r="CO3621" i="12"/>
  <c r="CQ3621" i="12" l="1"/>
  <c r="CO3634" i="12"/>
  <c r="CQ3634" i="12" s="1"/>
  <c r="CP3634" i="12"/>
  <c r="CP3668" i="12" l="1"/>
  <c r="CO3668" i="12"/>
  <c r="CQ3668" i="12" l="1"/>
  <c r="CO3631" i="12"/>
  <c r="CP3631" i="12"/>
  <c r="CQ3631" i="12" l="1"/>
  <c r="CP3185" i="12"/>
  <c r="CO3185" i="12"/>
  <c r="CQ3185" i="12" l="1"/>
  <c r="CO3306" i="12"/>
  <c r="CP3306" i="12"/>
  <c r="CQ3306" i="12" l="1"/>
  <c r="CO185" i="12"/>
  <c r="CP185" i="12"/>
  <c r="CQ185" i="12" l="1"/>
  <c r="CP2303" i="12"/>
  <c r="CO2303" i="12"/>
  <c r="CQ2303" i="12" l="1"/>
  <c r="CO2474" i="12"/>
  <c r="CP2474" i="12"/>
  <c r="CQ2474" i="12" l="1"/>
  <c r="CO2502" i="12"/>
  <c r="CP2502" i="12"/>
  <c r="CQ2502" i="12" l="1"/>
  <c r="CO2937" i="12"/>
  <c r="CQ2937" i="12" s="1"/>
  <c r="CP2937" i="12"/>
  <c r="CP3427" i="12" l="1"/>
  <c r="CO3427" i="12"/>
  <c r="CQ3427" i="12" s="1"/>
  <c r="CP2782" i="12" l="1"/>
  <c r="CO2782" i="12"/>
  <c r="CQ2782" i="12" l="1"/>
  <c r="CP3120" i="12"/>
  <c r="CO3120" i="12"/>
  <c r="CQ3120" i="12" l="1"/>
  <c r="CO3571" i="12"/>
  <c r="CP3571" i="12"/>
  <c r="CQ3571" i="12" l="1"/>
  <c r="CO2770" i="12"/>
  <c r="CP2770" i="12"/>
  <c r="CQ2770" i="12" l="1"/>
  <c r="CO3520" i="12"/>
  <c r="CQ3520" i="12" s="1"/>
  <c r="CP3520" i="12"/>
  <c r="CP3714" i="12" l="1"/>
  <c r="CO3714" i="12"/>
  <c r="CQ3714" i="12" l="1"/>
  <c r="CO1582" i="12"/>
  <c r="CP1582" i="12"/>
  <c r="CQ1582" i="12" l="1"/>
  <c r="CO3290" i="12"/>
  <c r="CP3290" i="12"/>
  <c r="CQ3290" i="12" l="1"/>
  <c r="CP1991" i="12"/>
  <c r="CO1991" i="12"/>
  <c r="CQ1991" i="12" l="1"/>
  <c r="CP3288" i="12"/>
  <c r="CO3288" i="12"/>
  <c r="CQ3288" i="12" l="1"/>
  <c r="CP3005" i="12"/>
  <c r="CO3005" i="12"/>
  <c r="CQ3005" i="12" l="1"/>
  <c r="CO3559" i="12"/>
  <c r="CP3559" i="12"/>
  <c r="CQ3559" i="12" l="1"/>
  <c r="CO2380" i="12"/>
  <c r="CP2380" i="12"/>
  <c r="CQ2380" i="12" l="1"/>
  <c r="CO2304" i="12"/>
  <c r="CP2304" i="12"/>
  <c r="CQ2304" i="12" l="1"/>
  <c r="CO3622" i="12"/>
  <c r="CP3622" i="12"/>
  <c r="CQ3622" i="12" l="1"/>
  <c r="CP3667" i="12"/>
  <c r="CO3667" i="12"/>
  <c r="CQ3667" i="12" l="1"/>
  <c r="CP3659" i="12"/>
  <c r="CO3659" i="12"/>
  <c r="CQ3659" i="12" l="1"/>
  <c r="CO3291" i="12"/>
  <c r="CP3291" i="12"/>
  <c r="CQ3291" i="12" l="1"/>
  <c r="CP3578" i="12"/>
  <c r="CO3578" i="12"/>
  <c r="CQ3578" i="12" l="1"/>
  <c r="CO3526" i="12"/>
  <c r="CP3526" i="12"/>
  <c r="CQ3526" i="12" l="1"/>
  <c r="CP3379" i="12"/>
  <c r="CO3379" i="12"/>
  <c r="CQ3379" i="12" l="1"/>
  <c r="CP3335" i="12"/>
  <c r="CO3335" i="12"/>
  <c r="CQ3335" i="12" l="1"/>
  <c r="CO3040" i="12"/>
  <c r="CP3040" i="12"/>
  <c r="CQ3040" i="12" l="1"/>
  <c r="CO2490" i="12"/>
  <c r="CP2490" i="12"/>
  <c r="CQ2490" i="12" l="1"/>
  <c r="CO3564" i="12"/>
  <c r="CP3564" i="12"/>
  <c r="CQ3564" i="12" l="1"/>
  <c r="CO3655" i="12"/>
  <c r="CP3655" i="12"/>
  <c r="CQ3655" i="12" l="1"/>
  <c r="CP3552" i="12"/>
  <c r="CO3552" i="12"/>
  <c r="CQ3552" i="12" l="1"/>
  <c r="CP3720" i="12"/>
  <c r="CO3720" i="12"/>
  <c r="CQ3720" i="12" l="1"/>
  <c r="CP2706" i="12"/>
  <c r="CO2706" i="12"/>
  <c r="CQ2706" i="12" l="1"/>
  <c r="CP3676" i="12"/>
  <c r="CO3676" i="12"/>
  <c r="CQ3676" i="12" s="1"/>
  <c r="CO3638" i="12" l="1"/>
  <c r="CP3638" i="12"/>
  <c r="CQ3638" i="12" l="1"/>
  <c r="CP3679" i="12"/>
  <c r="CO3679" i="12"/>
  <c r="CQ3679" i="12" l="1"/>
  <c r="CO3224" i="12"/>
  <c r="CP3224" i="12"/>
  <c r="CQ3224" i="12" l="1"/>
  <c r="CP3669" i="12"/>
  <c r="CO3669" i="12"/>
  <c r="CQ3669" i="12" l="1"/>
  <c r="CO3675" i="12"/>
  <c r="CP3675" i="12"/>
  <c r="CQ3675" i="12" l="1"/>
  <c r="CO3630" i="12"/>
  <c r="CP3630" i="12"/>
  <c r="CQ3630" i="12" l="1"/>
  <c r="CO1520" i="12"/>
  <c r="CP1520" i="12"/>
  <c r="CQ1520" i="12" l="1"/>
  <c r="CO3591" i="12"/>
  <c r="CP3591" i="12"/>
  <c r="CQ3591" i="12" l="1"/>
  <c r="CP3717" i="12"/>
  <c r="CO3717" i="12"/>
  <c r="CQ3717" i="12" l="1"/>
  <c r="CO3665" i="12"/>
  <c r="CQ3665" i="12" s="1"/>
  <c r="CP3665" i="12"/>
  <c r="CO3719" i="12" l="1"/>
  <c r="CQ3719" i="12" s="1"/>
  <c r="CP3719" i="12"/>
  <c r="CP3680" i="12" l="1"/>
  <c r="CO3680" i="12"/>
  <c r="CQ3680" i="12" l="1"/>
  <c r="CP3391" i="12"/>
  <c r="CO3391" i="12"/>
  <c r="CQ3391" i="12" l="1"/>
  <c r="CO3541" i="12"/>
  <c r="CP3541" i="12"/>
  <c r="CQ3541" i="12" l="1"/>
  <c r="CP3710" i="12"/>
  <c r="CO3710" i="12"/>
  <c r="CQ3710" i="12" l="1"/>
  <c r="CO3691" i="12"/>
  <c r="CP3691" i="12"/>
  <c r="CQ3691" i="12" l="1"/>
  <c r="CP3718" i="12"/>
  <c r="CO3718" i="12"/>
  <c r="CQ3718" i="12" s="1"/>
  <c r="CO3593" i="12" l="1"/>
  <c r="CP3593" i="12"/>
  <c r="CQ3593" i="12" l="1"/>
  <c r="CP3662" i="12"/>
  <c r="CO3662" i="12"/>
  <c r="CQ3662" i="12" l="1"/>
  <c r="CP3237" i="12"/>
  <c r="CO3237" i="12"/>
  <c r="CQ3237" i="12" l="1"/>
  <c r="CO3233" i="12"/>
  <c r="CQ3233" i="12" s="1"/>
  <c r="CP3233" i="12"/>
  <c r="CP3146" i="12" l="1"/>
  <c r="CO3146" i="12"/>
  <c r="CQ3146" i="12" l="1"/>
  <c r="CO3561" i="12"/>
  <c r="CP3561" i="12"/>
  <c r="CQ3561" i="12" l="1"/>
  <c r="CO3323" i="12"/>
  <c r="CP3323" i="12"/>
  <c r="CQ3323" i="12" l="1"/>
  <c r="CO3640" i="12"/>
  <c r="CQ3640" i="12" s="1"/>
  <c r="CP3640" i="12"/>
  <c r="CO3577" i="12" l="1"/>
  <c r="CP3577" i="12"/>
  <c r="CQ3577" i="12" l="1"/>
  <c r="CP3045" i="12"/>
  <c r="CO3045" i="12"/>
  <c r="CQ3045" i="12" l="1"/>
  <c r="CO3019" i="12"/>
  <c r="CP3019" i="12"/>
  <c r="CQ3019" i="12" l="1"/>
  <c r="CO2769" i="12"/>
  <c r="CP2769" i="12"/>
  <c r="CQ2769" i="12" l="1"/>
  <c r="CO3645" i="12"/>
  <c r="CP3645" i="12"/>
  <c r="CQ3645" i="12" l="1"/>
  <c r="CO3607" i="12"/>
  <c r="CP3607" i="12"/>
  <c r="CQ3607" i="12" l="1"/>
  <c r="CO3114" i="12"/>
  <c r="CP3114" i="12"/>
  <c r="CQ3114" i="12" l="1"/>
  <c r="CO3603" i="12"/>
  <c r="CP3603" i="12"/>
  <c r="CQ3603" i="12" l="1"/>
  <c r="CP3389" i="12"/>
  <c r="CO3389" i="12"/>
  <c r="CQ3389" i="12" l="1"/>
  <c r="CO2491" i="12"/>
  <c r="CP2491" i="12"/>
  <c r="CQ2491" i="12" l="1"/>
  <c r="CO322" i="12"/>
  <c r="CP322" i="12"/>
  <c r="CQ322" i="12" l="1"/>
  <c r="CO1493" i="12"/>
  <c r="CP1493" i="12"/>
  <c r="CQ1493" i="12" l="1"/>
  <c r="CP2694" i="12"/>
  <c r="CO2694" i="12"/>
  <c r="CQ2694" i="12" l="1"/>
  <c r="CP2349" i="12"/>
  <c r="CO2349" i="12"/>
  <c r="CQ2349" i="12" l="1"/>
  <c r="CP1511" i="12"/>
  <c r="CO1511" i="12"/>
  <c r="CQ1511" i="12" l="1"/>
  <c r="CP1235" i="12"/>
  <c r="CO1235" i="12"/>
  <c r="CQ1235" i="12" l="1"/>
  <c r="CO2035" i="12"/>
  <c r="CP2035" i="12"/>
  <c r="CQ2035" i="12" l="1"/>
  <c r="CO637" i="12"/>
  <c r="CQ637" i="12" s="1"/>
  <c r="CP637" i="12"/>
  <c r="CO1667" i="12" l="1"/>
  <c r="CP1667" i="12"/>
  <c r="CQ1667" i="12" l="1"/>
  <c r="CP3260" i="12"/>
  <c r="CO3260" i="12"/>
  <c r="CQ3260" i="12" l="1"/>
  <c r="CO712" i="12"/>
  <c r="CQ712" i="12" s="1"/>
  <c r="CP712" i="12"/>
  <c r="CO2532" i="12" l="1"/>
  <c r="CP2532" i="12"/>
  <c r="CQ2532" i="12" l="1"/>
  <c r="CP2457" i="12"/>
  <c r="CO2457" i="12"/>
  <c r="CQ2457" i="12" l="1"/>
  <c r="CO1375" i="12"/>
  <c r="CQ1375" i="12" s="1"/>
  <c r="CP1375" i="12"/>
  <c r="CO1429" i="12" l="1"/>
  <c r="CP1429" i="12"/>
  <c r="CQ1429" i="12" l="1"/>
  <c r="CO3264" i="12"/>
  <c r="CQ3264" i="12" s="1"/>
  <c r="CP3264" i="12"/>
  <c r="CO1761" i="12" l="1"/>
  <c r="CP1761" i="12"/>
  <c r="CQ1761" i="12" l="1"/>
  <c r="CO1039" i="12"/>
  <c r="CP1039" i="12"/>
  <c r="CQ1039" i="12" l="1"/>
  <c r="CP373" i="12"/>
  <c r="CO373" i="12"/>
  <c r="CQ373" i="12" l="1"/>
  <c r="CP2978" i="12"/>
  <c r="CO2978" i="12"/>
  <c r="CQ2978" i="12" l="1"/>
  <c r="CO1700" i="12"/>
  <c r="CP1700" i="12"/>
  <c r="CQ1700" i="12" l="1"/>
  <c r="CP3558" i="12"/>
  <c r="CO3558" i="12"/>
  <c r="CQ3558" i="12" l="1"/>
  <c r="CO3616" i="12"/>
  <c r="CQ3616" i="12" s="1"/>
  <c r="CP3616" i="12"/>
  <c r="CP3326" i="12" l="1"/>
  <c r="CO3326" i="12"/>
  <c r="CQ3326" i="12" l="1"/>
  <c r="CP3035" i="12"/>
  <c r="CO3035" i="12"/>
  <c r="CQ3035" i="12" l="1"/>
  <c r="CP255" i="12"/>
  <c r="CO255" i="12"/>
  <c r="CQ255" i="12" l="1"/>
  <c r="CO12" i="12"/>
  <c r="CP12" i="12"/>
  <c r="CQ12" i="12" l="1"/>
  <c r="CP493" i="12"/>
  <c r="CO493" i="12"/>
  <c r="CQ493" i="12" l="1"/>
  <c r="CO579" i="12"/>
  <c r="CP579" i="12"/>
  <c r="CQ579" i="12" l="1"/>
  <c r="CO563" i="12"/>
  <c r="CP563" i="12"/>
  <c r="CQ563" i="12" l="1"/>
  <c r="CP1976" i="12"/>
  <c r="CO1976" i="12"/>
  <c r="CQ1976" i="12" l="1"/>
  <c r="CP600" i="12"/>
  <c r="CO600" i="12"/>
  <c r="CQ600" i="12" l="1"/>
  <c r="CP739" i="12"/>
  <c r="CO739" i="12"/>
  <c r="CQ739" i="12" l="1"/>
  <c r="CO1107" i="12"/>
  <c r="CP1107" i="12"/>
  <c r="CQ1107" i="12" l="1"/>
  <c r="CP2728" i="12"/>
  <c r="CO2728" i="12"/>
  <c r="CQ2728" i="12" l="1"/>
  <c r="CO1006" i="12"/>
  <c r="CP1006" i="12"/>
  <c r="CQ1006" i="12" l="1"/>
  <c r="CO1289" i="12"/>
  <c r="CP1289" i="12"/>
  <c r="CQ1289" i="12" l="1"/>
  <c r="CP1497" i="12"/>
  <c r="CO1497" i="12"/>
  <c r="CQ1497" i="12" l="1"/>
  <c r="CO2480" i="12"/>
  <c r="CP2480" i="12"/>
  <c r="CQ2480" i="12" l="1"/>
  <c r="CO1488" i="12"/>
  <c r="CP1488" i="12"/>
  <c r="CQ1488" i="12" l="1"/>
  <c r="CO1593" i="12"/>
  <c r="CP1593" i="12"/>
  <c r="CQ1593" i="12" l="1"/>
  <c r="CO429" i="12"/>
  <c r="CQ429" i="12" s="1"/>
  <c r="CP429" i="12"/>
  <c r="CO870" i="12" l="1"/>
  <c r="CP870" i="12"/>
  <c r="CQ870" i="12" l="1"/>
  <c r="CP2648" i="12"/>
  <c r="CO2648" i="12"/>
  <c r="CQ2648" i="12" l="1"/>
  <c r="CO1798" i="12"/>
  <c r="CP1798" i="12"/>
  <c r="CQ1798" i="12" l="1"/>
  <c r="CP2162" i="12"/>
  <c r="CO2162" i="12"/>
  <c r="CQ2162" i="12" l="1"/>
  <c r="CO1311" i="12"/>
  <c r="CP1311" i="12"/>
  <c r="CQ1311" i="12" l="1"/>
  <c r="CP2393" i="12"/>
  <c r="CO2393" i="12"/>
  <c r="CQ2393" i="12" l="1"/>
  <c r="CO3611" i="12"/>
  <c r="CP3611" i="12"/>
  <c r="CQ3611" i="12" l="1"/>
  <c r="CO2138" i="12"/>
  <c r="CP2138" i="12"/>
  <c r="CQ2138" i="12" l="1"/>
  <c r="CP1054" i="12"/>
  <c r="CO1054" i="12"/>
  <c r="CQ1054" i="12" l="1"/>
  <c r="CO1622" i="12"/>
  <c r="CP1622" i="12"/>
  <c r="CQ1622" i="12" l="1"/>
  <c r="CP654" i="12"/>
  <c r="CO654" i="12"/>
  <c r="CQ654" i="12" l="1"/>
  <c r="CO1821" i="12"/>
  <c r="CP1821" i="12"/>
  <c r="CQ1821" i="12" l="1"/>
  <c r="CO1016" i="12"/>
  <c r="CP1016" i="12"/>
  <c r="CQ1016" i="12" l="1"/>
  <c r="CP1656" i="12"/>
  <c r="CO1656" i="12"/>
  <c r="CQ1656" i="12" l="1"/>
  <c r="CO841" i="12"/>
  <c r="CP841" i="12"/>
  <c r="CQ841" i="12" l="1"/>
  <c r="CP273" i="12"/>
  <c r="CO273" i="12"/>
  <c r="CQ273" i="12" l="1"/>
  <c r="CO2277" i="12"/>
  <c r="CP2277" i="12"/>
  <c r="CQ2277" i="12" l="1"/>
  <c r="CO598" i="12"/>
  <c r="CP598" i="12"/>
  <c r="CQ598" i="12" l="1"/>
  <c r="CO1567" i="12"/>
  <c r="CP1567" i="12"/>
  <c r="CQ1567" i="12" l="1"/>
  <c r="CP249" i="12"/>
  <c r="CO249" i="12"/>
  <c r="CQ249" i="12" l="1"/>
  <c r="CP976" i="12"/>
  <c r="CO976" i="12"/>
  <c r="CQ976" i="12" l="1"/>
  <c r="CO1650" i="12"/>
  <c r="CQ1650" i="12" s="1"/>
  <c r="CP1650" i="12"/>
  <c r="CP1091" i="12" l="1"/>
  <c r="CO1091" i="12"/>
  <c r="CQ1091" i="12" l="1"/>
  <c r="CO1187" i="12"/>
  <c r="CQ1187" i="12" s="1"/>
  <c r="CP1187" i="12"/>
  <c r="CP1926" i="12" l="1"/>
  <c r="CO1926" i="12"/>
  <c r="CQ1926" i="12" l="1"/>
  <c r="CO1686" i="12"/>
  <c r="CP1686" i="12"/>
  <c r="CQ1686" i="12" l="1"/>
  <c r="CP2207" i="12"/>
  <c r="CO2207" i="12"/>
  <c r="CQ2207" i="12" l="1"/>
  <c r="CO1601" i="12"/>
  <c r="CP1601" i="12"/>
  <c r="CQ1601" i="12" l="1"/>
  <c r="CP2047" i="12"/>
  <c r="CO2047" i="12"/>
  <c r="CQ2047" i="12" l="1"/>
  <c r="CP1201" i="12"/>
  <c r="CO1201" i="12"/>
  <c r="CQ1201" i="12" l="1"/>
  <c r="CO1523" i="12"/>
  <c r="CP1523" i="12"/>
  <c r="CQ1523" i="12" l="1"/>
  <c r="CP539" i="12"/>
  <c r="CO539" i="12"/>
  <c r="CQ539" i="12" l="1"/>
  <c r="CO263" i="12"/>
  <c r="CP263" i="12"/>
  <c r="CQ263" i="12" l="1"/>
  <c r="CP929" i="12"/>
  <c r="CO929" i="12"/>
  <c r="CQ929" i="12" l="1"/>
  <c r="CP898" i="12"/>
  <c r="CO898" i="12"/>
  <c r="CQ898" i="12" l="1"/>
  <c r="CO570" i="12"/>
  <c r="CP570" i="12"/>
  <c r="CQ570" i="12" l="1"/>
  <c r="CO895" i="12"/>
  <c r="CP895" i="12"/>
  <c r="CQ895" i="12" l="1"/>
  <c r="CP3594" i="12"/>
  <c r="CO3594" i="12"/>
  <c r="CQ3594" i="12" l="1"/>
  <c r="CO1495" i="12"/>
  <c r="CQ1495" i="12" s="1"/>
  <c r="CP1495" i="12"/>
  <c r="CO627" i="12" l="1"/>
  <c r="CP627" i="12"/>
  <c r="CQ627" i="12" l="1"/>
  <c r="CO2478" i="12"/>
  <c r="CQ2478" i="12" s="1"/>
  <c r="CP2478" i="12"/>
  <c r="CO281" i="12" l="1"/>
  <c r="CP281" i="12"/>
  <c r="CQ281" i="12" l="1"/>
  <c r="CO1392" i="12"/>
  <c r="CQ1392" i="12" s="1"/>
  <c r="CP1392" i="12"/>
  <c r="CO999" i="12" l="1"/>
  <c r="CP999" i="12"/>
  <c r="CQ999" i="12" l="1"/>
  <c r="CP290" i="12"/>
  <c r="CO290" i="12"/>
  <c r="CQ290" i="12" l="1"/>
  <c r="CO400" i="12"/>
  <c r="CQ400" i="12" s="1"/>
  <c r="CP400" i="12"/>
  <c r="CO3532" i="12" l="1"/>
  <c r="CP3532" i="12"/>
  <c r="CQ3532" i="12" l="1"/>
  <c r="CO2313" i="12"/>
  <c r="CP2313" i="12"/>
  <c r="CQ2313" i="12" l="1"/>
  <c r="CO2604" i="12"/>
  <c r="CQ2604" i="12" s="1"/>
  <c r="CP2604" i="12"/>
  <c r="CP2723" i="12" l="1"/>
  <c r="CO2723" i="12"/>
  <c r="CQ2723" i="12" l="1"/>
  <c r="CP2409" i="12"/>
  <c r="CO2409" i="12"/>
  <c r="CQ2409" i="12" l="1"/>
  <c r="CO1345" i="12"/>
  <c r="CP1345" i="12"/>
  <c r="CQ1345" i="12" l="1"/>
  <c r="CO1801" i="12"/>
  <c r="CP1801" i="12"/>
  <c r="CQ1801" i="12" l="1"/>
  <c r="CO2963" i="12"/>
  <c r="CQ2963" i="12" s="1"/>
  <c r="CP2963" i="12"/>
  <c r="CP1646" i="12" l="1"/>
  <c r="CO1646" i="12"/>
  <c r="CQ1646" i="12" l="1"/>
  <c r="CP2305" i="12"/>
  <c r="CO2305" i="12"/>
  <c r="CQ2305" i="12" l="1"/>
  <c r="CP3069" i="12"/>
  <c r="CO3069" i="12"/>
  <c r="CQ3069" i="12" l="1"/>
  <c r="CP3339" i="12"/>
  <c r="CO3339" i="12"/>
  <c r="CQ3339" i="12" l="1"/>
  <c r="CO3128" i="12"/>
  <c r="CQ3128" i="12" s="1"/>
  <c r="CP3128" i="12"/>
  <c r="CO1596" i="12" l="1"/>
  <c r="CP1596" i="12"/>
  <c r="CQ1596" i="12" l="1"/>
  <c r="CO2020" i="12"/>
  <c r="CQ2020" i="12" s="1"/>
  <c r="CP2020" i="12"/>
  <c r="CP2734" i="12" l="1"/>
  <c r="CO2734" i="12"/>
  <c r="CQ2734" i="12" l="1"/>
  <c r="CP2086" i="12"/>
  <c r="CO2086" i="12"/>
  <c r="CQ2086" i="12" l="1"/>
  <c r="CP2015" i="12"/>
  <c r="CO2015" i="12"/>
  <c r="CQ2015" i="12" l="1"/>
  <c r="CP3193" i="12"/>
  <c r="CO3193" i="12"/>
  <c r="CQ3193" i="12" l="1"/>
  <c r="CO3336" i="12"/>
  <c r="CP3336" i="12"/>
  <c r="CQ3336" i="12" l="1"/>
  <c r="CO2796" i="12"/>
  <c r="CQ2796" i="12" s="1"/>
  <c r="CP2796" i="12"/>
  <c r="CP2965" i="12" l="1"/>
  <c r="CO2965" i="12"/>
  <c r="CQ2965" i="12" l="1"/>
  <c r="CO2269" i="12"/>
  <c r="CP2269" i="12"/>
  <c r="CQ2269" i="12" l="1"/>
  <c r="CP2666" i="12"/>
  <c r="CO2666" i="12"/>
  <c r="CQ2666" i="12" s="1"/>
  <c r="CO1100" i="12" l="1"/>
  <c r="CP1100" i="12"/>
  <c r="CQ1100" i="12" l="1"/>
  <c r="CP44" i="12"/>
  <c r="CO44" i="12"/>
  <c r="CQ44" i="12" l="1"/>
  <c r="CO1580" i="12"/>
  <c r="CP1580" i="12"/>
  <c r="CQ1580" i="12" l="1"/>
  <c r="CP578" i="12"/>
  <c r="CO578" i="12"/>
  <c r="CQ578" i="12" l="1"/>
  <c r="CO593" i="12"/>
  <c r="CP593" i="12"/>
  <c r="CQ593" i="12" l="1"/>
  <c r="CP2616" i="12"/>
  <c r="CO2616" i="12"/>
  <c r="CQ2616" i="12" s="1"/>
  <c r="CO433" i="12" l="1"/>
  <c r="CP433" i="12"/>
  <c r="CQ433" i="12" l="1"/>
  <c r="CP2708" i="12"/>
  <c r="CO2708" i="12"/>
  <c r="CQ2708" i="12" l="1"/>
  <c r="CP1558" i="12"/>
  <c r="CO1558" i="12"/>
  <c r="CQ1558" i="12" l="1"/>
  <c r="CO3096" i="12"/>
  <c r="CP3096" i="12"/>
  <c r="CQ3096" i="12" l="1"/>
  <c r="CP1710" i="12"/>
  <c r="CO1710" i="12"/>
  <c r="CQ1710" i="12" s="1"/>
  <c r="CO3094" i="12" l="1"/>
  <c r="CP3094" i="12"/>
  <c r="CQ3094" i="12" l="1"/>
  <c r="CO3363" i="12"/>
  <c r="CP3363" i="12"/>
  <c r="CQ3363" i="12" l="1"/>
  <c r="CP2718" i="12"/>
  <c r="CO2718" i="12"/>
  <c r="CQ2718" i="12" l="1"/>
  <c r="CO2240" i="12"/>
  <c r="CP2240" i="12"/>
  <c r="CQ2240" i="12" l="1"/>
  <c r="CP1037" i="12"/>
  <c r="CO1037" i="12"/>
  <c r="CQ1037" i="12" l="1"/>
  <c r="CO1314" i="12"/>
  <c r="CP1314" i="12"/>
  <c r="CQ1314" i="12" l="1"/>
  <c r="CO2702" i="12"/>
  <c r="CP2702" i="12"/>
  <c r="CQ2702" i="12" l="1"/>
  <c r="CO3189" i="12"/>
  <c r="CP3189" i="12"/>
  <c r="CQ3189" i="12" l="1"/>
  <c r="CO2759" i="12"/>
  <c r="CP2759" i="12"/>
  <c r="CQ2759" i="12" l="1"/>
  <c r="CP2727" i="12"/>
  <c r="CO2727" i="12"/>
  <c r="CQ2727" i="12" l="1"/>
  <c r="CO3242" i="12"/>
  <c r="CP3242" i="12"/>
  <c r="CQ3242" i="12" l="1"/>
  <c r="CP2130" i="12"/>
  <c r="CO2130" i="12"/>
  <c r="CQ2130" i="12" l="1"/>
  <c r="CO3565" i="12"/>
  <c r="CP3565" i="12"/>
  <c r="CQ3565" i="12" l="1"/>
  <c r="CO2125" i="12"/>
  <c r="CP2125" i="12"/>
  <c r="CQ2125" i="12" l="1"/>
  <c r="CP30" i="12"/>
  <c r="CO30" i="12"/>
  <c r="CQ30" i="12" l="1"/>
  <c r="CP3712" i="12"/>
  <c r="CO3712" i="12"/>
  <c r="CQ3712" i="12" l="1"/>
  <c r="CP3704" i="12"/>
  <c r="CO3704" i="12"/>
  <c r="CQ3704" i="12" l="1"/>
  <c r="CO2941" i="12"/>
  <c r="CP2941" i="12"/>
  <c r="CQ2941" i="12" l="1"/>
  <c r="CO86" i="12"/>
  <c r="CQ86" i="12" s="1"/>
  <c r="CP86" i="12"/>
  <c r="CO82" i="12" l="1"/>
  <c r="CP82" i="12"/>
  <c r="CQ82" i="12" l="1"/>
  <c r="CO3660" i="12"/>
  <c r="CP3660" i="12"/>
  <c r="CQ3660" i="12" l="1"/>
  <c r="CO3397" i="12"/>
  <c r="CQ3397" i="12" s="1"/>
  <c r="CP3397" i="12"/>
  <c r="CO2461" i="12" l="1"/>
  <c r="CP2461" i="12"/>
  <c r="CQ2461" i="12" l="1"/>
  <c r="CO1504" i="12"/>
  <c r="CQ1504" i="12" s="1"/>
  <c r="CP1504" i="12"/>
  <c r="CP1620" i="12" l="1"/>
  <c r="CO1620" i="12"/>
  <c r="CQ1620" i="12" l="1"/>
  <c r="CO1157" i="12"/>
  <c r="CP1157" i="12"/>
  <c r="CQ1157" i="12" l="1"/>
  <c r="CP3198" i="12"/>
  <c r="CO3198" i="12"/>
  <c r="CQ3198" i="12" l="1"/>
  <c r="CO2318" i="12"/>
  <c r="CQ2318" i="12" s="1"/>
  <c r="CP2318" i="12"/>
  <c r="CP3173" i="12" l="1"/>
  <c r="CO3173" i="12"/>
  <c r="CQ3173" i="12" l="1"/>
  <c r="CP1143" i="12"/>
  <c r="CO1143" i="12"/>
  <c r="CQ1143" i="12" l="1"/>
  <c r="CP2396" i="12"/>
  <c r="CO2396" i="12"/>
  <c r="CQ2396" i="12" l="1"/>
  <c r="CO1905" i="12"/>
  <c r="CP1905" i="12"/>
  <c r="CQ1905" i="12" l="1"/>
  <c r="CP858" i="12"/>
  <c r="CO858" i="12"/>
  <c r="CQ858" i="12" l="1"/>
  <c r="CO2239" i="12"/>
  <c r="CP2239" i="12"/>
  <c r="CQ2239" i="12" l="1"/>
  <c r="CP1202" i="12"/>
  <c r="CO1202" i="12"/>
  <c r="CQ1202" i="12" s="1"/>
  <c r="CP1012" i="12" l="1"/>
  <c r="CO1012" i="12"/>
  <c r="CQ1012" i="12" l="1"/>
  <c r="CO1784" i="12"/>
  <c r="CQ1784" i="12" s="1"/>
  <c r="CP1784" i="12"/>
  <c r="CP1604" i="12" l="1"/>
  <c r="CO1604" i="12"/>
  <c r="CQ1604" i="12" l="1"/>
  <c r="CO698" i="12"/>
  <c r="CP698" i="12"/>
  <c r="CQ698" i="12" l="1"/>
  <c r="CO3418" i="12"/>
  <c r="CP3418" i="12"/>
  <c r="CQ3418" i="12" l="1"/>
  <c r="CP3436" i="12"/>
  <c r="CO3436" i="12"/>
  <c r="CQ3436" i="12" l="1"/>
  <c r="CO3139" i="12"/>
  <c r="CP3139" i="12"/>
  <c r="CQ3139" i="12" l="1"/>
  <c r="CP3620" i="12"/>
  <c r="CO3620" i="12"/>
  <c r="CQ3620" i="12" l="1"/>
  <c r="CO3362" i="12"/>
  <c r="CP3362" i="12"/>
  <c r="CQ3362" i="12" l="1"/>
  <c r="CO3321" i="12"/>
  <c r="CP3321" i="12"/>
  <c r="CQ3321" i="12" l="1"/>
  <c r="CO3544" i="12"/>
  <c r="CP3544" i="12"/>
  <c r="CQ3544" i="12" l="1"/>
  <c r="CO3429" i="12"/>
  <c r="CP3429" i="12"/>
  <c r="CQ3429" i="12" l="1"/>
  <c r="CP3614" i="12"/>
  <c r="CO3614" i="12"/>
  <c r="CQ3614" i="12" l="1"/>
  <c r="CP3572" i="12"/>
  <c r="CO3572" i="12"/>
  <c r="CQ3572" i="12" l="1"/>
  <c r="CP3567" i="12"/>
  <c r="CO3567" i="12"/>
  <c r="CQ3567" i="12" l="1"/>
  <c r="CP2131" i="12"/>
  <c r="CO2131" i="12"/>
  <c r="CQ2131" i="12" l="1"/>
  <c r="CP3703" i="12"/>
  <c r="CO3703" i="12"/>
  <c r="CQ3703" i="12" l="1"/>
  <c r="CO3542" i="12"/>
  <c r="CP3542" i="12"/>
  <c r="CQ3542" i="12" l="1"/>
  <c r="CO3627" i="12"/>
  <c r="CP3627" i="12"/>
  <c r="CQ3627" i="12" l="1"/>
  <c r="CP2244" i="12"/>
  <c r="CO2244" i="12"/>
  <c r="CQ2244" i="12" l="1"/>
  <c r="CO3636" i="12"/>
  <c r="CP3636" i="12"/>
  <c r="CQ3636" i="12" l="1"/>
  <c r="CO3199" i="12"/>
  <c r="CP3199" i="12"/>
  <c r="CQ3199" i="12" l="1"/>
  <c r="CO3650" i="12"/>
  <c r="CP3650" i="12"/>
  <c r="CQ3650" i="12" l="1"/>
  <c r="CO3709" i="12"/>
  <c r="CP3709" i="12"/>
  <c r="CQ3709" i="12" l="1"/>
  <c r="CO3708" i="12"/>
  <c r="CP3708" i="12"/>
  <c r="CQ3708" i="12" l="1"/>
  <c r="CP3681" i="12"/>
  <c r="CO3681" i="12"/>
  <c r="CQ3681" i="12" l="1"/>
  <c r="CO3598" i="12"/>
  <c r="CP3598" i="12"/>
  <c r="CQ3598" i="12" l="1"/>
  <c r="CO3624" i="12"/>
  <c r="CP3624" i="12"/>
  <c r="CQ3624" i="12" l="1"/>
  <c r="CO3642" i="12"/>
  <c r="CP3642" i="12"/>
  <c r="CQ3642" i="12" l="1"/>
  <c r="CO3548" i="12"/>
  <c r="CP3548" i="12"/>
  <c r="CQ3548" i="12" l="1"/>
  <c r="CP3448" i="12"/>
  <c r="CO3448" i="12"/>
  <c r="CQ3448" i="12" l="1"/>
  <c r="CO3365" i="12"/>
  <c r="CP3365" i="12"/>
  <c r="CQ3365" i="12" l="1"/>
  <c r="CP3700" i="12"/>
  <c r="CO3700" i="12"/>
  <c r="CQ3700" i="12" l="1"/>
  <c r="CP2593" i="12"/>
  <c r="CO2593" i="12"/>
  <c r="CQ2593" i="12" l="1"/>
  <c r="CP2163" i="12"/>
  <c r="CO2163" i="12"/>
  <c r="CQ2163" i="12" l="1"/>
  <c r="CP3695" i="12"/>
  <c r="CO3695" i="12"/>
  <c r="CQ3695" i="12" l="1"/>
  <c r="CO3383" i="12"/>
  <c r="CP3383" i="12"/>
  <c r="CQ3383" i="12" l="1"/>
  <c r="CP1154" i="12"/>
  <c r="CO1154" i="12"/>
  <c r="CQ1154" i="12" l="1"/>
  <c r="CP704" i="12"/>
  <c r="CO704" i="12"/>
  <c r="CQ704" i="12" l="1"/>
  <c r="CP2594" i="12"/>
  <c r="CO2594" i="12"/>
  <c r="CQ2594" i="12" l="1"/>
  <c r="CO3125" i="12"/>
  <c r="CP3125" i="12"/>
  <c r="CQ3125" i="12" l="1"/>
  <c r="CO2852" i="12"/>
  <c r="CP2852" i="12"/>
  <c r="CQ2852" i="12" l="1"/>
  <c r="CO3270" i="12"/>
  <c r="CP3270" i="12"/>
  <c r="CQ3270" i="12" l="1"/>
  <c r="CP3601" i="12"/>
  <c r="CO3601" i="12"/>
  <c r="CQ3601" i="12" l="1"/>
  <c r="CP3674" i="12"/>
  <c r="CO3674" i="12"/>
  <c r="CQ3674" i="12" l="1"/>
  <c r="CO3498" i="12"/>
  <c r="CP3498" i="12"/>
  <c r="CQ3498" i="12" l="1"/>
  <c r="CP1294" i="12"/>
  <c r="CO1294" i="12"/>
  <c r="CQ1294" i="12" l="1"/>
  <c r="CO3299" i="12"/>
  <c r="CP3299" i="12"/>
  <c r="CQ3299" i="12" l="1"/>
  <c r="CP3137" i="12"/>
  <c r="CO3137" i="12"/>
  <c r="CQ3137" i="12" l="1"/>
  <c r="CO2637" i="12"/>
  <c r="CP2637" i="12"/>
  <c r="CQ2637" i="12" l="1"/>
  <c r="CO2995" i="12"/>
  <c r="CP2995" i="12"/>
  <c r="CQ2995" i="12" l="1"/>
  <c r="CO2510" i="12"/>
  <c r="CP2510" i="12"/>
  <c r="CQ2510" i="12" l="1"/>
  <c r="CO645" i="12"/>
  <c r="CP645" i="12"/>
  <c r="CQ645" i="12" l="1"/>
  <c r="CO621" i="12"/>
  <c r="CP621" i="12"/>
  <c r="CQ621" i="12" l="1"/>
  <c r="CP3546" i="12"/>
  <c r="CO3546" i="12"/>
  <c r="CQ3546" i="12" l="1"/>
  <c r="CP3083" i="12"/>
  <c r="CO3083" i="12"/>
  <c r="CQ3083" i="12" l="1"/>
  <c r="CO2813" i="12"/>
  <c r="CP2813" i="12"/>
  <c r="CQ2813" i="12" l="1"/>
  <c r="CO2907" i="12"/>
  <c r="CP2907" i="12"/>
  <c r="CQ2907" i="12" l="1"/>
  <c r="CO3176" i="12"/>
  <c r="CP3176" i="12"/>
  <c r="CQ3176" i="12" l="1"/>
  <c r="CP3672" i="12"/>
  <c r="CO3672" i="12"/>
  <c r="CQ3672" i="12" l="1"/>
  <c r="CO3154" i="12"/>
  <c r="CP3154" i="12"/>
  <c r="CQ3154" i="12" l="1"/>
  <c r="CP2816" i="12"/>
  <c r="CO2816" i="12"/>
  <c r="CQ2816" i="12" l="1"/>
  <c r="CP3496" i="12"/>
  <c r="CO3496" i="12"/>
  <c r="CQ3496" i="12" l="1"/>
  <c r="CP3671" i="12"/>
  <c r="CO3671" i="12"/>
  <c r="CQ3671" i="12" l="1"/>
  <c r="CP3553" i="12"/>
  <c r="CO3553" i="12"/>
  <c r="CQ3553" i="12" l="1"/>
  <c r="CO3428" i="12"/>
  <c r="CP3428" i="12"/>
  <c r="CQ3428" i="12" l="1"/>
  <c r="CP3641" i="12"/>
  <c r="CO3641" i="12"/>
  <c r="CQ3641" i="12" s="1"/>
  <c r="CO3647" i="12" l="1"/>
  <c r="CP3647" i="12"/>
  <c r="CQ3647" i="12" l="1"/>
  <c r="CO122" i="12"/>
  <c r="CP122" i="12"/>
  <c r="CQ122" i="12" l="1"/>
  <c r="CO238" i="12"/>
  <c r="CP238" i="12"/>
  <c r="CQ238" i="12" l="1"/>
  <c r="CO850" i="12"/>
  <c r="CP850" i="12"/>
  <c r="CQ850" i="12" l="1"/>
  <c r="CO695" i="12"/>
  <c r="CP695" i="12"/>
  <c r="CQ695" i="12" l="1"/>
  <c r="CO1563" i="12"/>
  <c r="CP1563" i="12"/>
  <c r="CQ1563" i="12" l="1"/>
  <c r="CO3172" i="12"/>
  <c r="CP3172" i="12"/>
  <c r="CQ3172" i="12" l="1"/>
  <c r="CO2053" i="12"/>
  <c r="CP2053" i="12"/>
  <c r="CQ2053" i="12" l="1"/>
  <c r="CP713" i="12"/>
  <c r="CO713" i="12"/>
  <c r="CQ713" i="12" l="1"/>
  <c r="CP344" i="12"/>
  <c r="CO344" i="12"/>
  <c r="CQ344" i="12" l="1"/>
  <c r="CP2198" i="12"/>
  <c r="CO2198" i="12"/>
  <c r="CQ2198" i="12" s="1"/>
  <c r="CO3673" i="12" l="1"/>
  <c r="CP3673" i="12"/>
  <c r="CQ3673" i="12" l="1"/>
  <c r="CP2280" i="12"/>
  <c r="CO2280" i="12"/>
  <c r="CQ2280" i="12" l="1"/>
  <c r="CP3597" i="12"/>
  <c r="CO3597" i="12"/>
  <c r="CQ3597" i="12" l="1"/>
  <c r="CO2106" i="12"/>
  <c r="CP2106" i="12"/>
  <c r="CQ2106" i="12" l="1"/>
  <c r="CP1662" i="12"/>
  <c r="CO1662" i="12"/>
  <c r="CQ1662" i="12" l="1"/>
  <c r="CO1399" i="12"/>
  <c r="CP1399" i="12"/>
  <c r="CQ1399" i="12" l="1"/>
  <c r="CO644" i="12"/>
  <c r="CP644" i="12"/>
  <c r="CQ644" i="12" l="1"/>
  <c r="CP1779" i="12"/>
  <c r="CO1779" i="12"/>
  <c r="CQ1779" i="12" l="1"/>
  <c r="CO1119" i="12"/>
  <c r="CQ1119" i="12" s="1"/>
  <c r="CP1119" i="12"/>
  <c r="CO1575" i="12" l="1"/>
  <c r="CP1575" i="12"/>
  <c r="CQ1575" i="12" l="1"/>
  <c r="CO836" i="12"/>
  <c r="CP836" i="12"/>
  <c r="CQ836" i="12" l="1"/>
  <c r="CP3101" i="12"/>
  <c r="CO3101" i="12"/>
  <c r="CQ3101" i="12" l="1"/>
  <c r="CO942" i="12"/>
  <c r="CP942" i="12"/>
  <c r="CQ942" i="12" l="1"/>
  <c r="CP922" i="12"/>
  <c r="CO922" i="12"/>
  <c r="CQ922" i="12" l="1"/>
  <c r="CO3612" i="12"/>
  <c r="CP3612" i="12"/>
  <c r="CQ3612" i="12" l="1"/>
  <c r="CO186" i="12"/>
  <c r="CP186" i="12"/>
  <c r="CQ186" i="12" l="1"/>
  <c r="CP2681" i="12"/>
  <c r="CO2681" i="12"/>
  <c r="CQ2681" i="12" l="1"/>
  <c r="CO1867" i="12"/>
  <c r="CP1867" i="12"/>
  <c r="CQ1867" i="12" l="1"/>
  <c r="CP2689" i="12"/>
  <c r="CO2689" i="12"/>
  <c r="CQ2689" i="12" l="1"/>
  <c r="CO3255" i="12"/>
  <c r="CP3255" i="12"/>
  <c r="CQ3255" i="12" l="1"/>
  <c r="CO1324" i="12"/>
  <c r="CP1324" i="12"/>
  <c r="CQ1324" i="12" l="1"/>
  <c r="CO1014" i="12"/>
  <c r="CP1014" i="12"/>
  <c r="CQ1014" i="12" l="1"/>
  <c r="CO1241" i="12"/>
  <c r="CP1241" i="12"/>
  <c r="CQ1241" i="12" l="1"/>
  <c r="CO2590" i="12"/>
  <c r="CP2590" i="12"/>
  <c r="CQ2590" i="12" l="1"/>
  <c r="CP2309" i="12"/>
  <c r="CO2309" i="12"/>
  <c r="CQ2309" i="12" l="1"/>
  <c r="CP1255" i="12"/>
  <c r="CO1255" i="12"/>
  <c r="CQ1255" i="12" l="1"/>
  <c r="CO2785" i="12"/>
  <c r="CQ2785" i="12" s="1"/>
  <c r="CP2785" i="12"/>
  <c r="CO1113" i="12" l="1"/>
  <c r="CP1113" i="12"/>
  <c r="CQ1113" i="12" l="1"/>
  <c r="CP1240" i="12"/>
  <c r="CO1240" i="12"/>
  <c r="CQ1240" i="12" l="1"/>
  <c r="CP1531" i="12"/>
  <c r="CO1531" i="12"/>
  <c r="CQ1531" i="12" l="1"/>
  <c r="CP1760" i="12"/>
  <c r="CO1760" i="12"/>
  <c r="CQ1760" i="12" l="1"/>
  <c r="CO1266" i="12"/>
  <c r="CP1266" i="12"/>
  <c r="CQ1266" i="12" l="1"/>
  <c r="CO1999" i="12"/>
  <c r="CP1999" i="12"/>
  <c r="CQ1999" i="12" l="1"/>
  <c r="CO749" i="12"/>
  <c r="CP749" i="12"/>
  <c r="CQ749" i="12" l="1"/>
  <c r="CP1679" i="12"/>
  <c r="CO1679" i="12"/>
  <c r="CQ1679" i="12" l="1"/>
  <c r="CO1234" i="12"/>
  <c r="CP1234" i="12"/>
  <c r="CQ1234" i="12" l="1"/>
  <c r="CO2586" i="12"/>
  <c r="CP2586" i="12"/>
  <c r="CQ2586" i="12" l="1"/>
  <c r="CO3200" i="12"/>
  <c r="CP3200" i="12"/>
  <c r="CQ3200" i="12" l="1"/>
  <c r="CO1206" i="12"/>
  <c r="CP1206" i="12"/>
  <c r="CQ1206" i="12" l="1"/>
  <c r="CP1369" i="12"/>
  <c r="CO1369" i="12"/>
  <c r="CQ1369" i="12" l="1"/>
  <c r="CO821" i="12"/>
  <c r="CP821" i="12"/>
  <c r="CQ821" i="12" l="1"/>
  <c r="CO2894" i="12"/>
  <c r="CP2894" i="12"/>
  <c r="CQ2894" i="12" l="1"/>
  <c r="CO3337" i="12"/>
  <c r="CP3337" i="12"/>
  <c r="CQ3337" i="12" l="1"/>
  <c r="CP1031" i="12"/>
  <c r="CO1031" i="12"/>
  <c r="CQ1031" i="12" l="1"/>
  <c r="CP327" i="12"/>
  <c r="CO327" i="12"/>
  <c r="CQ327" i="12" l="1"/>
  <c r="CO2165" i="12"/>
  <c r="CP2165" i="12"/>
  <c r="CQ2165" i="12" l="1"/>
  <c r="CO2090" i="12"/>
  <c r="CP2090" i="12"/>
  <c r="CQ2090" i="12" l="1"/>
  <c r="CP2411" i="12"/>
  <c r="CO2411" i="12"/>
  <c r="CQ2411" i="12" l="1"/>
  <c r="CP956" i="12"/>
  <c r="CO956" i="12"/>
  <c r="CQ956" i="12" s="1"/>
  <c r="CP2056" i="12" l="1"/>
  <c r="CO2056" i="12"/>
  <c r="CQ2056" i="12" l="1"/>
  <c r="CP2344" i="12"/>
  <c r="CO2344" i="12"/>
  <c r="CQ2344" i="12" l="1"/>
  <c r="CP2173" i="12"/>
  <c r="CO2173" i="12"/>
  <c r="CQ2173" i="12" l="1"/>
  <c r="CP1065" i="12"/>
  <c r="CO1065" i="12"/>
  <c r="CQ1065" i="12" l="1"/>
  <c r="CO983" i="12"/>
  <c r="CQ983" i="12" s="1"/>
  <c r="CP983" i="12"/>
  <c r="CP145" i="12" l="1"/>
  <c r="CO145" i="12"/>
  <c r="CQ145" i="12" l="1"/>
  <c r="CO2390" i="12"/>
  <c r="CP2390" i="12"/>
  <c r="CQ2390" i="12" l="1"/>
  <c r="CO496" i="12"/>
  <c r="CP496" i="12"/>
  <c r="CQ496" i="12" l="1"/>
  <c r="CO818" i="12"/>
  <c r="CP818" i="12"/>
  <c r="CQ818" i="12" l="1"/>
  <c r="CO2987" i="12"/>
  <c r="CP2987" i="12"/>
  <c r="CQ2987" i="12" l="1"/>
  <c r="CO2328" i="12"/>
  <c r="CP2328" i="12"/>
  <c r="CQ2328" i="12" l="1"/>
  <c r="CP251" i="12"/>
  <c r="CO251" i="12"/>
  <c r="CQ251" i="12" l="1"/>
  <c r="CO657" i="12"/>
  <c r="CP657" i="12"/>
  <c r="CQ657" i="12" l="1"/>
  <c r="CO291" i="12"/>
  <c r="CP291" i="12"/>
  <c r="CQ291" i="12" l="1"/>
  <c r="CO311" i="12"/>
  <c r="CP311" i="12"/>
  <c r="CQ311" i="12" l="1"/>
  <c r="CO3492" i="12"/>
  <c r="CP3492" i="12"/>
  <c r="CQ3492" i="12" l="1"/>
  <c r="CP2746" i="12"/>
  <c r="CO2746" i="12"/>
  <c r="CQ2746" i="12" s="1"/>
  <c r="CP2038" i="12" l="1"/>
  <c r="CO2038" i="12"/>
  <c r="CQ2038" i="12" l="1"/>
  <c r="CP1428" i="12"/>
  <c r="CO1428" i="12"/>
  <c r="CQ1428" i="12" l="1"/>
  <c r="CO2184" i="12"/>
  <c r="CP2184" i="12"/>
  <c r="CQ2184" i="12" l="1"/>
  <c r="CO822" i="12"/>
  <c r="CP822" i="12"/>
  <c r="CQ822" i="12" l="1"/>
  <c r="CP963" i="12"/>
  <c r="CO963" i="12"/>
  <c r="CQ963" i="12" l="1"/>
  <c r="CP2677" i="12"/>
  <c r="CO2677" i="12"/>
  <c r="CQ2677" i="12" l="1"/>
  <c r="CP192" i="12"/>
  <c r="CO192" i="12"/>
  <c r="CQ192" i="12" l="1"/>
  <c r="CO2129" i="12"/>
  <c r="CP2129" i="12"/>
  <c r="CQ2129" i="12" l="1"/>
  <c r="CO518" i="12"/>
  <c r="CP518" i="12"/>
  <c r="CQ518" i="12" l="1"/>
  <c r="CP1117" i="12"/>
  <c r="CO1117" i="12"/>
  <c r="CQ1117" i="12" l="1"/>
  <c r="CP2356" i="12"/>
  <c r="CO2356" i="12"/>
  <c r="CQ2356" i="12" l="1"/>
  <c r="CP3653" i="12"/>
  <c r="CO3653" i="12"/>
  <c r="CQ3653" i="12" l="1"/>
  <c r="CO3568" i="12"/>
  <c r="CP3568" i="12"/>
  <c r="CQ3568" i="12" l="1"/>
  <c r="CO757" i="12"/>
  <c r="CP757" i="12"/>
  <c r="CQ757" i="12" l="1"/>
  <c r="CP1897" i="12"/>
  <c r="CO1897" i="12"/>
  <c r="CQ1897" i="12" l="1"/>
  <c r="CO1876" i="12"/>
  <c r="CP1876" i="12"/>
  <c r="CQ1876" i="12" l="1"/>
  <c r="CO1096" i="12"/>
  <c r="CP1096" i="12"/>
  <c r="CQ1096" i="12" l="1"/>
  <c r="CP1126" i="12"/>
  <c r="CO1126" i="12"/>
  <c r="CQ1126" i="12" l="1"/>
  <c r="CP1033" i="12"/>
  <c r="CO1033" i="12"/>
  <c r="CQ1033" i="12" s="1"/>
  <c r="CO1489" i="12" l="1"/>
  <c r="CP1489" i="12"/>
  <c r="CQ1489" i="12" l="1"/>
  <c r="CP1086" i="12"/>
  <c r="CO1086" i="12"/>
  <c r="CQ1086" i="12" l="1"/>
  <c r="CP1337" i="12"/>
  <c r="CO1337" i="12"/>
  <c r="CQ1337" i="12" l="1"/>
  <c r="CP1694" i="12"/>
  <c r="CO1694" i="12"/>
  <c r="CQ1694" i="12" l="1"/>
  <c r="CP1740" i="12"/>
  <c r="CO1740" i="12"/>
  <c r="CQ1740" i="12" l="1"/>
  <c r="CO1513" i="12"/>
  <c r="CP1513" i="12"/>
  <c r="CQ1513" i="12" l="1"/>
  <c r="CO235" i="12"/>
  <c r="CP235" i="12"/>
  <c r="CQ235" i="12" l="1"/>
  <c r="CP181" i="12"/>
  <c r="CO181" i="12"/>
  <c r="CQ181" i="12" l="1"/>
  <c r="CP626" i="12"/>
  <c r="CO626" i="12"/>
  <c r="CQ626" i="12" l="1"/>
  <c r="CO437" i="12"/>
  <c r="CP437" i="12"/>
  <c r="CQ437" i="12" l="1"/>
  <c r="CO1152" i="12"/>
  <c r="CP1152" i="12"/>
  <c r="CQ1152" i="12" l="1"/>
  <c r="CO1200" i="12"/>
  <c r="CP1200" i="12"/>
  <c r="CQ1200" i="12" l="1"/>
  <c r="CO324" i="12"/>
  <c r="CP324" i="12"/>
  <c r="CQ324" i="12" l="1"/>
  <c r="CP825" i="12"/>
  <c r="CO825" i="12"/>
  <c r="CQ825" i="12" l="1"/>
  <c r="CP633" i="12"/>
  <c r="CO633" i="12"/>
  <c r="CQ633" i="12" l="1"/>
  <c r="CO623" i="12"/>
  <c r="CP623" i="12"/>
  <c r="CQ623" i="12" l="1"/>
  <c r="CO1155" i="12"/>
  <c r="CP1155" i="12"/>
  <c r="CQ1155" i="12" l="1"/>
  <c r="CP3454" i="12"/>
  <c r="CO3454" i="12"/>
  <c r="CQ3454" i="12" l="1"/>
  <c r="CO1589" i="12"/>
  <c r="CP1589" i="12"/>
  <c r="CQ1589" i="12" l="1"/>
  <c r="CO3157" i="12"/>
  <c r="CP3157" i="12"/>
  <c r="CQ3157" i="12" l="1"/>
  <c r="CP717" i="12"/>
  <c r="CO717" i="12"/>
  <c r="CQ717" i="12" l="1"/>
  <c r="CO1796" i="12"/>
  <c r="CP1796" i="12"/>
  <c r="CQ1796" i="12" l="1"/>
  <c r="CO1247" i="12"/>
  <c r="CQ1247" i="12" s="1"/>
  <c r="CP1247" i="12"/>
  <c r="CO1516" i="12" l="1"/>
  <c r="CP1516" i="12"/>
  <c r="CQ1516" i="12" l="1"/>
  <c r="CP894" i="12"/>
  <c r="CO894" i="12"/>
  <c r="CQ894" i="12" l="1"/>
  <c r="CO389" i="12"/>
  <c r="CP389" i="12"/>
  <c r="CQ389" i="12" l="1"/>
  <c r="CP1557" i="12"/>
  <c r="CO1557" i="12"/>
  <c r="CQ1557" i="12" l="1"/>
  <c r="CO464" i="12"/>
  <c r="CQ464" i="12" s="1"/>
  <c r="CP464" i="12"/>
  <c r="CO2008" i="12" l="1"/>
  <c r="CP2008" i="12"/>
  <c r="CQ2008" i="12" l="1"/>
  <c r="CO3090" i="12"/>
  <c r="CP3090" i="12"/>
  <c r="CQ3090" i="12" l="1"/>
  <c r="CO1803" i="12"/>
  <c r="CP1803" i="12"/>
  <c r="CQ1803" i="12" l="1"/>
  <c r="CP1572" i="12"/>
  <c r="CO1572" i="12"/>
  <c r="CQ1572" i="12" l="1"/>
  <c r="CO91" i="12"/>
  <c r="CP91" i="12"/>
  <c r="CQ91" i="12" l="1"/>
  <c r="CP605" i="12"/>
  <c r="CO605" i="12"/>
  <c r="CQ605" i="12" l="1"/>
  <c r="CO2042" i="12"/>
  <c r="CP2042" i="12"/>
  <c r="CQ2042" i="12" l="1"/>
  <c r="CO724" i="12"/>
  <c r="CP724" i="12"/>
  <c r="CQ724" i="12" l="1"/>
  <c r="CO1610" i="12"/>
  <c r="CP1610" i="12"/>
  <c r="CQ1610" i="12" l="1"/>
  <c r="CO3092" i="12"/>
  <c r="CP3092" i="12"/>
  <c r="CQ3092" i="12" l="1"/>
  <c r="CO307" i="12"/>
  <c r="CP307" i="12"/>
  <c r="CQ307" i="12" l="1"/>
  <c r="CO972" i="12"/>
  <c r="CP972" i="12"/>
  <c r="CQ972" i="12" l="1"/>
  <c r="CP3064" i="12"/>
  <c r="CO3064" i="12"/>
  <c r="CQ3064" i="12" l="1"/>
  <c r="CO2625" i="12"/>
  <c r="CP2625" i="12"/>
  <c r="CQ2625" i="12" l="1"/>
  <c r="CP1839" i="12"/>
  <c r="CO1839" i="12"/>
  <c r="CQ1839" i="12" l="1"/>
  <c r="CP96" i="12"/>
  <c r="CO96" i="12"/>
  <c r="CQ96" i="12" l="1"/>
  <c r="CP2061" i="12"/>
  <c r="CO2061" i="12"/>
  <c r="CQ2061" i="12" l="1"/>
  <c r="CP3021" i="12"/>
  <c r="CO3021" i="12"/>
  <c r="CQ3021" i="12" l="1"/>
  <c r="CO1505" i="12"/>
  <c r="CP1505" i="12"/>
  <c r="CQ1505" i="12" l="1"/>
  <c r="CO165" i="12"/>
  <c r="CP165" i="12"/>
  <c r="CQ165" i="12" l="1"/>
  <c r="CP3352" i="12"/>
  <c r="CO3352" i="12"/>
  <c r="CQ3352" i="12" l="1"/>
  <c r="CP3524" i="12"/>
  <c r="CO3524" i="12"/>
  <c r="CQ3524" i="12" l="1"/>
  <c r="CP2791" i="12"/>
  <c r="CO2791" i="12"/>
  <c r="CQ2791" i="12" s="1"/>
  <c r="CO710" i="12" l="1"/>
  <c r="CP710" i="12"/>
  <c r="CQ710" i="12" l="1"/>
  <c r="CO262" i="12"/>
  <c r="CP262" i="12"/>
  <c r="CQ262" i="12" l="1"/>
  <c r="CO53" i="12"/>
  <c r="CP53" i="12"/>
  <c r="CQ53" i="12" l="1"/>
  <c r="CP141" i="12"/>
  <c r="CO141" i="12"/>
  <c r="CQ141" i="12" l="1"/>
  <c r="CP252" i="12"/>
  <c r="CO252" i="12"/>
  <c r="CQ252" i="12" l="1"/>
  <c r="CO2217" i="12"/>
  <c r="CP2217" i="12"/>
  <c r="CQ2217" i="12" l="1"/>
  <c r="CO2427" i="12"/>
  <c r="CP2427" i="12"/>
  <c r="CQ2427" i="12" l="1"/>
  <c r="CO1771" i="12"/>
  <c r="CP1771" i="12"/>
  <c r="CQ1771" i="12" l="1"/>
  <c r="CP213" i="12"/>
  <c r="CO213" i="12"/>
  <c r="CQ213" i="12" l="1"/>
  <c r="CO524" i="12"/>
  <c r="CP524" i="12"/>
  <c r="CQ524" i="12" l="1"/>
  <c r="CO36" i="12"/>
  <c r="CP36" i="12"/>
  <c r="CQ36" i="12" l="1"/>
  <c r="CO2231" i="12"/>
  <c r="CQ2231" i="12" s="1"/>
  <c r="CP2231" i="12"/>
  <c r="CO37" i="12" l="1"/>
  <c r="CP37" i="12"/>
  <c r="CQ37" i="12" l="1"/>
  <c r="CO1169" i="12"/>
  <c r="CP1169" i="12"/>
  <c r="CQ1169" i="12" l="1"/>
  <c r="CP980" i="12"/>
  <c r="CO980" i="12"/>
  <c r="CQ980" i="12" l="1"/>
  <c r="CP706" i="12"/>
  <c r="CO706" i="12"/>
  <c r="CQ706" i="12" l="1"/>
  <c r="CP2512" i="12"/>
  <c r="CO2512" i="12"/>
  <c r="CQ2512" i="12" l="1"/>
  <c r="CP791" i="12"/>
  <c r="CO791" i="12"/>
  <c r="CQ791" i="12" l="1"/>
  <c r="CO2336" i="12"/>
  <c r="CP2336" i="12"/>
  <c r="CQ2336" i="12" l="1"/>
  <c r="CP3374" i="12"/>
  <c r="CO3374" i="12"/>
  <c r="CQ3374" i="12" l="1"/>
  <c r="CP1228" i="12"/>
  <c r="CO1228" i="12"/>
  <c r="CQ1228" i="12" s="1"/>
  <c r="CP2016" i="12" l="1"/>
  <c r="CO2016" i="12"/>
  <c r="CQ2016" i="12" l="1"/>
  <c r="CO3376" i="12"/>
  <c r="CP3376" i="12"/>
  <c r="CQ3376" i="12" l="1"/>
  <c r="CP2329" i="12"/>
  <c r="CO2329" i="12"/>
  <c r="CQ2329" i="12" l="1"/>
  <c r="CO1043" i="12"/>
  <c r="CP1043" i="12"/>
  <c r="CQ1043" i="12" l="1"/>
  <c r="CO2669" i="12"/>
  <c r="CP2669" i="12"/>
  <c r="CQ2669" i="12" l="1"/>
  <c r="CP2189" i="12"/>
  <c r="CO2189" i="12"/>
  <c r="CQ2189" i="12" l="1"/>
  <c r="CO2588" i="12"/>
  <c r="CP2588" i="12"/>
  <c r="CQ2588" i="12" l="1"/>
  <c r="CO1626" i="12"/>
  <c r="CP1626" i="12"/>
  <c r="CQ1626" i="12" l="1"/>
  <c r="CO1059" i="12"/>
  <c r="CP1059" i="12"/>
  <c r="CQ1059" i="12" l="1"/>
  <c r="CP1002" i="12"/>
  <c r="CO1002" i="12"/>
  <c r="CQ1002" i="12" l="1"/>
  <c r="CP2649" i="12"/>
  <c r="CO2649" i="12"/>
  <c r="CQ2649" i="12" l="1"/>
  <c r="CP1452" i="12"/>
  <c r="CO1452" i="12"/>
  <c r="CQ1452" i="12" l="1"/>
  <c r="CP1146" i="12"/>
  <c r="CO1146" i="12"/>
  <c r="CQ1146" i="12" l="1"/>
  <c r="CO1099" i="12"/>
  <c r="CP1099" i="12"/>
  <c r="CQ1099" i="12" l="1"/>
  <c r="CP705" i="12"/>
  <c r="CO705" i="12"/>
  <c r="CQ705" i="12" l="1"/>
  <c r="CP3513" i="12"/>
  <c r="CO3513" i="12"/>
  <c r="CQ3513" i="12" s="1"/>
  <c r="CO1162" i="12" l="1"/>
  <c r="CP1162" i="12"/>
  <c r="CQ1162" i="12" l="1"/>
  <c r="CO3191" i="12"/>
  <c r="CP3191" i="12"/>
  <c r="CQ3191" i="12" l="1"/>
  <c r="CP2737" i="12"/>
  <c r="CO2737" i="12"/>
  <c r="CQ2737" i="12" l="1"/>
  <c r="CO198" i="12"/>
  <c r="CP198" i="12"/>
  <c r="CQ198" i="12" l="1"/>
  <c r="CP1116" i="12"/>
  <c r="CO1116" i="12"/>
  <c r="CQ1116" i="12" l="1"/>
  <c r="CO513" i="12"/>
  <c r="CP513" i="12"/>
  <c r="CQ513" i="12" l="1"/>
  <c r="CO226" i="12"/>
  <c r="CP226" i="12"/>
  <c r="CQ226" i="12" l="1"/>
  <c r="CP407" i="12"/>
  <c r="CO407" i="12"/>
  <c r="CQ407" i="12" l="1"/>
  <c r="CP101" i="12"/>
  <c r="CO101" i="12"/>
  <c r="CQ101" i="12" l="1"/>
  <c r="CP135" i="12"/>
  <c r="CO135" i="12"/>
  <c r="CQ135" i="12" l="1"/>
  <c r="CO278" i="12"/>
  <c r="CP278" i="12"/>
  <c r="CQ278" i="12" l="1"/>
  <c r="CO46" i="12"/>
  <c r="CP46" i="12"/>
  <c r="CQ46" i="12" l="1"/>
  <c r="CO3666" i="12"/>
  <c r="CP3666" i="12"/>
  <c r="CQ3666" i="12" l="1"/>
  <c r="CO230" i="12"/>
  <c r="CP230" i="12"/>
  <c r="CQ230" i="12" l="1"/>
  <c r="CO3696" i="12"/>
  <c r="CP3696" i="12"/>
  <c r="CQ3696" i="12" l="1"/>
  <c r="CO453" i="12"/>
  <c r="CP453" i="12"/>
  <c r="CQ453" i="12" l="1"/>
  <c r="CP1989" i="12"/>
  <c r="CO1989" i="12"/>
  <c r="CQ1989" i="12" l="1"/>
  <c r="CO3081" i="12"/>
  <c r="CP3081" i="12"/>
  <c r="CQ3081" i="12" l="1"/>
  <c r="CO1331" i="12"/>
  <c r="CP1331" i="12"/>
  <c r="CQ1331" i="12" l="1"/>
  <c r="CP2019" i="12"/>
  <c r="CO2019" i="12"/>
  <c r="CQ2019" i="12" l="1"/>
  <c r="CP987" i="12"/>
  <c r="CO987" i="12"/>
  <c r="CQ987" i="12" l="1"/>
  <c r="CO1358" i="12"/>
  <c r="CP1358" i="12"/>
  <c r="CQ1358" i="12" l="1"/>
  <c r="CP905" i="12"/>
  <c r="CO905" i="12"/>
  <c r="CQ905" i="12" l="1"/>
  <c r="CP2945" i="12"/>
  <c r="CO2945" i="12"/>
  <c r="CQ2945" i="12" l="1"/>
  <c r="CP2164" i="12"/>
  <c r="CO2164" i="12"/>
  <c r="CQ2164" i="12" l="1"/>
  <c r="CP635" i="12"/>
  <c r="CO635" i="12"/>
  <c r="CQ635" i="12" l="1"/>
  <c r="CO1150" i="12"/>
  <c r="CP1150" i="12"/>
  <c r="CQ1150" i="12" l="1"/>
  <c r="CP1242" i="12"/>
  <c r="CO1242" i="12"/>
  <c r="CQ1242" i="12" s="1"/>
  <c r="CP1209" i="12" l="1"/>
  <c r="CO1209" i="12"/>
  <c r="CQ1209" i="12" l="1"/>
  <c r="CO265" i="12"/>
  <c r="CP265" i="12"/>
  <c r="CQ265" i="12" l="1"/>
  <c r="CP647" i="12"/>
  <c r="CO647" i="12"/>
  <c r="CQ647" i="12" l="1"/>
  <c r="CO1430" i="12"/>
  <c r="CP1430" i="12"/>
  <c r="CQ1430" i="12" l="1"/>
  <c r="CO177" i="12"/>
  <c r="CP177" i="12"/>
  <c r="CQ177" i="12" l="1"/>
  <c r="CO50" i="12"/>
  <c r="CP50" i="12"/>
  <c r="CQ50" i="12" l="1"/>
  <c r="CO160" i="12"/>
  <c r="CP160" i="12"/>
  <c r="CQ160" i="12" l="1"/>
  <c r="CO295" i="12"/>
  <c r="CP295" i="12"/>
  <c r="CQ295" i="12" l="1"/>
  <c r="CP241" i="12"/>
  <c r="CO241" i="12"/>
  <c r="CQ241" i="12" l="1"/>
  <c r="CO467" i="12"/>
  <c r="CP467" i="12"/>
  <c r="CQ467" i="12" l="1"/>
  <c r="CO814" i="12"/>
  <c r="CP814" i="12"/>
  <c r="CQ814" i="12" l="1"/>
  <c r="CP345" i="12"/>
  <c r="CO345" i="12"/>
  <c r="CQ345" i="12" l="1"/>
  <c r="CP1683" i="12"/>
  <c r="CO1683" i="12"/>
  <c r="CQ1683" i="12" l="1"/>
  <c r="CO1351" i="12"/>
  <c r="CP1351" i="12"/>
  <c r="CQ1351" i="12" l="1"/>
  <c r="CP505" i="12"/>
  <c r="CO505" i="12"/>
  <c r="CQ505" i="12" l="1"/>
  <c r="CP660" i="12"/>
  <c r="CO660" i="12"/>
  <c r="CQ660" i="12" l="1"/>
  <c r="CO264" i="12"/>
  <c r="CP264" i="12"/>
  <c r="CQ264" i="12" l="1"/>
  <c r="CP650" i="12"/>
  <c r="CO650" i="12"/>
  <c r="CQ650" i="12" l="1"/>
  <c r="CO2273" i="12"/>
  <c r="CP2273" i="12"/>
  <c r="CQ2273" i="12" l="1"/>
  <c r="CO1651" i="12"/>
  <c r="CP1651" i="12"/>
  <c r="CQ1651" i="12" l="1"/>
  <c r="CP531" i="12"/>
  <c r="CO531" i="12"/>
  <c r="CQ531" i="12" l="1"/>
  <c r="CO2037" i="12"/>
  <c r="CQ2037" i="12" s="1"/>
  <c r="CP2037" i="12"/>
  <c r="CP2498" i="12" l="1"/>
  <c r="CO2498" i="12"/>
  <c r="CQ2498" i="12" l="1"/>
  <c r="CO234" i="12"/>
  <c r="CP234" i="12"/>
  <c r="CQ234" i="12" l="1"/>
  <c r="CO410" i="12"/>
  <c r="CP410" i="12"/>
  <c r="CQ410" i="12" l="1"/>
  <c r="CO220" i="12"/>
  <c r="CP220" i="12"/>
  <c r="CQ220" i="12" l="1"/>
  <c r="CO2678" i="12"/>
  <c r="CP2678" i="12"/>
  <c r="CQ2678" i="12" l="1"/>
  <c r="CP602" i="12"/>
  <c r="CO602" i="12"/>
  <c r="CQ602" i="12" l="1"/>
  <c r="CO516" i="12"/>
  <c r="CP516" i="12"/>
  <c r="CQ516" i="12" l="1"/>
  <c r="CO747" i="12"/>
  <c r="CP747" i="12"/>
  <c r="CQ747" i="12" l="1"/>
  <c r="CO318" i="12"/>
  <c r="CP318" i="12"/>
  <c r="CQ318" i="12" l="1"/>
  <c r="CP807" i="12"/>
  <c r="CO807" i="12"/>
  <c r="CQ807" i="12" l="1"/>
  <c r="CO104" i="12"/>
  <c r="CP104" i="12"/>
  <c r="CQ104" i="12" l="1"/>
  <c r="CP1391" i="12"/>
  <c r="CO1391" i="12"/>
  <c r="CQ1391" i="12" l="1"/>
  <c r="CO1029" i="12"/>
  <c r="CP1029" i="12"/>
  <c r="CQ1029" i="12" l="1"/>
  <c r="CO928" i="12"/>
  <c r="CP928" i="12"/>
  <c r="CQ928" i="12" l="1"/>
  <c r="CO499" i="12"/>
  <c r="CP499" i="12"/>
  <c r="CQ499" i="12" l="1"/>
  <c r="CO283" i="12"/>
  <c r="CP283" i="12"/>
  <c r="CQ283" i="12" l="1"/>
  <c r="CP22" i="12"/>
  <c r="CO22" i="12"/>
  <c r="CQ22" i="12" l="1"/>
  <c r="CP308" i="12"/>
  <c r="CO308" i="12"/>
  <c r="CQ308" i="12" l="1"/>
  <c r="CP875" i="12"/>
  <c r="CO875" i="12"/>
  <c r="CQ875" i="12" l="1"/>
  <c r="CO51" i="12"/>
  <c r="CP51" i="12"/>
  <c r="CQ51" i="12" l="1"/>
  <c r="CP218" i="12"/>
  <c r="CO218" i="12"/>
  <c r="CQ218" i="12" l="1"/>
  <c r="CP364" i="12"/>
  <c r="CO364" i="12"/>
  <c r="CQ364" i="12" s="1"/>
  <c r="CO1409" i="12" l="1"/>
  <c r="CP1409" i="12"/>
  <c r="CQ1409" i="12" l="1"/>
  <c r="CO774" i="12"/>
  <c r="CP774" i="12"/>
  <c r="CQ774" i="12" l="1"/>
  <c r="CP176" i="12"/>
  <c r="CO176" i="12"/>
  <c r="CQ176" i="12" l="1"/>
  <c r="CO1353" i="12"/>
  <c r="CP1353" i="12"/>
  <c r="CQ1353" i="12" l="1"/>
  <c r="CP1756" i="12"/>
  <c r="CO1756" i="12"/>
  <c r="CQ1756" i="12" l="1"/>
  <c r="CP3221" i="12"/>
  <c r="CO3221" i="12"/>
  <c r="CQ3221" i="12" l="1"/>
  <c r="CO2952" i="12"/>
  <c r="CP2952" i="12"/>
  <c r="CQ2952" i="12" l="1"/>
  <c r="CO1788" i="12"/>
  <c r="CP1788" i="12"/>
  <c r="CQ1788" i="12" l="1"/>
  <c r="CP1213" i="12"/>
  <c r="CO1213" i="12"/>
  <c r="CQ1213" i="12" l="1"/>
  <c r="CO2110" i="12"/>
  <c r="CP2110" i="12"/>
  <c r="CQ2110" i="12" l="1"/>
  <c r="CP2603" i="12"/>
  <c r="CO2603" i="12"/>
  <c r="CQ2603" i="12" l="1"/>
  <c r="CO246" i="12"/>
  <c r="CP246" i="12"/>
  <c r="CQ246" i="12" l="1"/>
  <c r="CP361" i="12"/>
  <c r="CO361" i="12"/>
  <c r="CQ361" i="12" l="1"/>
  <c r="CO23" i="12"/>
  <c r="CP23" i="12"/>
  <c r="CQ23" i="12" l="1"/>
  <c r="CP142" i="12"/>
  <c r="CO142" i="12"/>
  <c r="CQ142" i="12" l="1"/>
  <c r="CP215" i="12"/>
  <c r="CO215" i="12"/>
  <c r="CQ215" i="12" l="1"/>
  <c r="CO65" i="12"/>
  <c r="CP65" i="12"/>
  <c r="CQ65" i="12" l="1"/>
  <c r="CO586" i="12"/>
  <c r="CP586" i="12"/>
  <c r="CQ586" i="12" l="1"/>
  <c r="CP346" i="12"/>
  <c r="CO346" i="12"/>
  <c r="CQ346" i="12" l="1"/>
  <c r="CP137" i="12"/>
  <c r="CO137" i="12"/>
  <c r="CQ137" i="12" l="1"/>
  <c r="CP287" i="12"/>
  <c r="CO287" i="12"/>
  <c r="CQ287" i="12" l="1"/>
  <c r="CP66" i="12"/>
  <c r="CO66" i="12"/>
  <c r="CQ66" i="12" l="1"/>
  <c r="CP83" i="12"/>
  <c r="CO83" i="12"/>
  <c r="CQ83" i="12" l="1"/>
  <c r="CO701" i="12"/>
  <c r="CQ701" i="12" s="1"/>
  <c r="CP701" i="12"/>
  <c r="CO646" i="12" l="1"/>
  <c r="CP646" i="12"/>
  <c r="CQ646" i="12" l="1"/>
  <c r="CO475" i="12"/>
  <c r="CP475" i="12"/>
  <c r="CQ475" i="12" l="1"/>
  <c r="CO78" i="12"/>
  <c r="CP78" i="12"/>
  <c r="CQ78" i="12" l="1"/>
  <c r="CP274" i="12"/>
  <c r="CO274" i="12"/>
  <c r="CQ274" i="12" l="1"/>
  <c r="CO890" i="12"/>
  <c r="CP890" i="12"/>
  <c r="CQ890" i="12" l="1"/>
  <c r="CO200" i="12"/>
  <c r="CP200" i="12"/>
  <c r="CQ200" i="12" l="1"/>
  <c r="CO450" i="12"/>
  <c r="CQ450" i="12" s="1"/>
  <c r="CP450" i="12"/>
  <c r="CP1349" i="12" l="1"/>
  <c r="CO1349" i="12"/>
  <c r="CQ1349" i="12" s="1"/>
  <c r="CO3441" i="12" l="1"/>
  <c r="CP3441" i="12"/>
  <c r="CQ3441" i="12" l="1"/>
  <c r="CO3457" i="12"/>
  <c r="CP3457" i="12"/>
  <c r="CQ3457" i="12" l="1"/>
  <c r="CO3663" i="12"/>
  <c r="CP3663" i="12"/>
  <c r="CQ3663" i="12" l="1"/>
  <c r="CP3353" i="12"/>
  <c r="CO3353" i="12"/>
  <c r="CQ3353" i="12" l="1"/>
  <c r="CO3394" i="12"/>
  <c r="CP3394" i="12"/>
  <c r="CQ3394" i="12" l="1"/>
  <c r="CP878" i="12"/>
  <c r="CO878" i="12"/>
  <c r="CQ878" i="12" l="1"/>
  <c r="CO1404" i="12"/>
  <c r="CP1404" i="12"/>
  <c r="CQ1404" i="12" l="1"/>
  <c r="CP589" i="12"/>
  <c r="CO589" i="12"/>
  <c r="CQ589" i="12" l="1"/>
  <c r="CO1725" i="12"/>
  <c r="CP1725" i="12"/>
  <c r="CQ1725" i="12" l="1"/>
  <c r="CO3018" i="12"/>
  <c r="CP3018" i="12"/>
  <c r="CQ3018" i="12" l="1"/>
  <c r="CO1359" i="12"/>
  <c r="CP1359" i="12"/>
  <c r="CQ1359" i="12" l="1"/>
  <c r="CO1322" i="12"/>
  <c r="CP1322" i="12"/>
  <c r="CQ1322" i="12" l="1"/>
  <c r="CO3511" i="12"/>
  <c r="CP3511" i="12"/>
  <c r="CQ3511" i="12" l="1"/>
  <c r="CO2921" i="12"/>
  <c r="CP2921" i="12"/>
  <c r="CQ2921" i="12" l="1"/>
  <c r="CO859" i="12"/>
  <c r="CP859" i="12"/>
  <c r="CQ859" i="12" l="1"/>
  <c r="CP1838" i="12"/>
  <c r="CO1838" i="12"/>
  <c r="CQ1838" i="12" l="1"/>
  <c r="CO1350" i="12"/>
  <c r="CP1350" i="12"/>
  <c r="CQ1350" i="12" l="1"/>
  <c r="CO2931" i="12"/>
  <c r="CP2931" i="12"/>
  <c r="CQ2931" i="12" l="1"/>
  <c r="CP3560" i="12"/>
  <c r="CO3560" i="12"/>
  <c r="CQ3560" i="12" l="1"/>
  <c r="CP525" i="12"/>
  <c r="CO525" i="12"/>
  <c r="CQ525" i="12" l="1"/>
  <c r="CP2436" i="12"/>
  <c r="CO2436" i="12"/>
  <c r="CQ2436" i="12" l="1"/>
  <c r="CP2903" i="12"/>
  <c r="CO2903" i="12"/>
  <c r="CQ2903" i="12" l="1"/>
  <c r="CO1552" i="12"/>
  <c r="CP1552" i="12"/>
  <c r="CQ1552" i="12" l="1"/>
  <c r="CO2635" i="12"/>
  <c r="CP2635" i="12"/>
  <c r="CQ2635" i="12" l="1"/>
  <c r="CO3360" i="12"/>
  <c r="CP3360" i="12"/>
  <c r="CQ3360" i="12" l="1"/>
  <c r="CO412" i="12"/>
  <c r="CP412" i="12"/>
  <c r="CQ412" i="12" l="1"/>
  <c r="CP1544" i="12"/>
  <c r="CO1544" i="12"/>
  <c r="CQ1544" i="12" l="1"/>
  <c r="CP3459" i="12"/>
  <c r="CO3459" i="12"/>
  <c r="CQ3459" i="12" l="1"/>
  <c r="CO1824" i="12"/>
  <c r="CP1824" i="12"/>
  <c r="CQ1824" i="12" l="1"/>
  <c r="CO1237" i="12"/>
  <c r="CP1237" i="12"/>
  <c r="CQ1237" i="12" l="1"/>
  <c r="CO2570" i="12"/>
  <c r="CP2570" i="12"/>
  <c r="CQ2570" i="12" l="1"/>
  <c r="CO2601" i="12"/>
  <c r="CP2601" i="12"/>
  <c r="CQ2601" i="12" l="1"/>
  <c r="CO1478" i="12"/>
  <c r="CP1478" i="12"/>
  <c r="CQ1478" i="12" l="1"/>
  <c r="CO330" i="12"/>
  <c r="CP330" i="12"/>
  <c r="CQ330" i="12" l="1"/>
  <c r="CO2489" i="12"/>
  <c r="CP2489" i="12"/>
  <c r="CQ2489" i="12" l="1"/>
  <c r="CO2719" i="12"/>
  <c r="CP2719" i="12"/>
  <c r="CQ2719" i="12" l="1"/>
  <c r="CO3539" i="12"/>
  <c r="CP3539" i="12"/>
  <c r="CQ3539" i="12" l="1"/>
  <c r="CP3378" i="12"/>
  <c r="CO3378" i="12"/>
  <c r="CQ3378" i="12" l="1"/>
  <c r="CP1960" i="12"/>
  <c r="CO1960" i="12"/>
  <c r="CQ1960" i="12" l="1"/>
  <c r="CO1076" i="12"/>
  <c r="CP1076" i="12"/>
  <c r="CQ1076" i="12" l="1"/>
  <c r="CP819" i="12"/>
  <c r="CO819" i="12"/>
  <c r="CQ819" i="12" l="1"/>
  <c r="CO583" i="12"/>
  <c r="CP583" i="12"/>
  <c r="CQ583" i="12" l="1"/>
  <c r="CO2437" i="12"/>
  <c r="CP2437" i="12"/>
  <c r="CQ2437" i="12" l="1"/>
  <c r="CO2326" i="12"/>
  <c r="CP2326" i="12"/>
  <c r="CQ2326" i="12" l="1"/>
  <c r="CP3345" i="12"/>
  <c r="CO3345" i="12"/>
  <c r="CQ3345" i="12" l="1"/>
  <c r="CO504" i="12"/>
  <c r="CP504" i="12"/>
  <c r="CQ504" i="12" l="1"/>
  <c r="CO57" i="12"/>
  <c r="CP57" i="12"/>
  <c r="CQ57" i="12" l="1"/>
  <c r="CO2178" i="12"/>
  <c r="CP2178" i="12"/>
  <c r="CQ2178" i="12" l="1"/>
  <c r="CP947" i="12"/>
  <c r="CO947" i="12"/>
  <c r="CQ947" i="12" l="1"/>
  <c r="CO3112" i="12"/>
  <c r="CP3112" i="12"/>
  <c r="CQ3112" i="12" l="1"/>
  <c r="CP1276" i="12"/>
  <c r="CO1276" i="12"/>
  <c r="CQ1276" i="12" l="1"/>
  <c r="CP3039" i="12"/>
  <c r="CO3039" i="12"/>
  <c r="CQ3039" i="12" l="1"/>
  <c r="CP2195" i="12"/>
  <c r="CO2195" i="12"/>
  <c r="CQ2195" i="12" l="1"/>
  <c r="CP2544" i="12"/>
  <c r="CO2544" i="12"/>
  <c r="CQ2544" i="12" l="1"/>
  <c r="CO1484" i="12"/>
  <c r="CP1484" i="12"/>
  <c r="CQ1484" i="12" l="1"/>
  <c r="CP889" i="12"/>
  <c r="CO889" i="12"/>
  <c r="CQ889" i="12" l="1"/>
  <c r="CO1028" i="12"/>
  <c r="CP1028" i="12"/>
  <c r="CQ1028" i="12" l="1"/>
  <c r="CO3070" i="12"/>
  <c r="CP3070" i="12"/>
  <c r="CQ3070" i="12" l="1"/>
  <c r="CO2152" i="12"/>
  <c r="CP2152" i="12"/>
  <c r="CQ2152" i="12" l="1"/>
  <c r="CP426" i="12"/>
  <c r="CO426" i="12"/>
  <c r="CQ426" i="12" l="1"/>
  <c r="CO1615" i="12"/>
  <c r="CP1615" i="12"/>
  <c r="CQ1615" i="12" l="1"/>
  <c r="CO3024" i="12"/>
  <c r="CP3024" i="12"/>
  <c r="CQ3024" i="12" l="1"/>
  <c r="CO732" i="12"/>
  <c r="CP732" i="12"/>
  <c r="CQ732" i="12" l="1"/>
  <c r="CO2018" i="12"/>
  <c r="CP2018" i="12"/>
  <c r="CQ2018" i="12" l="1"/>
  <c r="CP1791" i="12"/>
  <c r="CO1791" i="12"/>
  <c r="CQ1791" i="12" l="1"/>
  <c r="CO3046" i="12"/>
  <c r="CP3046" i="12"/>
  <c r="CQ3046" i="12" l="1"/>
  <c r="CP3027" i="12"/>
  <c r="CO3027" i="12"/>
  <c r="CQ3027" i="12" l="1"/>
  <c r="CP1590" i="12"/>
  <c r="CO1590" i="12"/>
  <c r="CQ1590" i="12" l="1"/>
  <c r="CO526" i="12"/>
  <c r="CP526" i="12"/>
  <c r="CQ526" i="12" l="1"/>
  <c r="CP254" i="12"/>
  <c r="CO254" i="12"/>
  <c r="CQ254" i="12" l="1"/>
  <c r="CP1053" i="12"/>
  <c r="CO1053" i="12"/>
  <c r="CQ1053" i="12" l="1"/>
  <c r="CO1308" i="12"/>
  <c r="CP1308" i="12"/>
  <c r="CQ1308" i="12" l="1"/>
  <c r="CO62" i="12"/>
  <c r="CP62" i="12"/>
  <c r="CQ62" i="12" l="1"/>
  <c r="CO1444" i="12"/>
  <c r="CP1444" i="12"/>
  <c r="CQ1444" i="12" l="1"/>
  <c r="CO1693" i="12"/>
  <c r="CP1693" i="12"/>
  <c r="CQ1693" i="12" l="1"/>
  <c r="CO2614" i="12"/>
  <c r="CP2614" i="12"/>
  <c r="CQ2614" i="12" l="1"/>
  <c r="CO2463" i="12"/>
  <c r="CP2463" i="12"/>
  <c r="CQ2463" i="12" l="1"/>
  <c r="CO2831" i="12"/>
  <c r="CP2831" i="12"/>
  <c r="CQ2831" i="12" l="1"/>
  <c r="CO1017" i="12"/>
  <c r="CP1017" i="12"/>
  <c r="CQ1017" i="12" l="1"/>
  <c r="CP121" i="12"/>
  <c r="CO121" i="12"/>
  <c r="CQ121" i="12" l="1"/>
  <c r="CO1947" i="12"/>
  <c r="CP1947" i="12"/>
  <c r="CQ1947" i="12" l="1"/>
  <c r="CO1139" i="12"/>
  <c r="CP1139" i="12"/>
  <c r="CQ1139" i="12" l="1"/>
  <c r="CP39" i="12"/>
  <c r="CO39" i="12"/>
  <c r="CQ39" i="12" l="1"/>
  <c r="CP854" i="12"/>
  <c r="CO854" i="12"/>
  <c r="CQ854" i="12" l="1"/>
  <c r="CO454" i="12"/>
  <c r="CP454" i="12"/>
  <c r="CQ454" i="12" l="1"/>
  <c r="CP163" i="12"/>
  <c r="CO163" i="12"/>
  <c r="CQ163" i="12" l="1"/>
  <c r="CP3002" i="12"/>
  <c r="CO3002" i="12"/>
  <c r="CQ3002" i="12" l="1"/>
  <c r="CO1696" i="12"/>
  <c r="CP1696" i="12"/>
  <c r="CQ1696" i="12" l="1"/>
  <c r="CO1946" i="12"/>
  <c r="CP1946" i="12"/>
  <c r="CQ1946" i="12" l="1"/>
  <c r="CO3523" i="12"/>
  <c r="CP3523" i="12"/>
  <c r="CQ3523" i="12" l="1"/>
  <c r="CP1377" i="12"/>
  <c r="CO1377" i="12"/>
  <c r="CQ1377" i="12" l="1"/>
  <c r="CO2608" i="12"/>
  <c r="CP2608" i="12"/>
  <c r="CQ2608" i="12" l="1"/>
  <c r="CP873" i="12"/>
  <c r="CO873" i="12"/>
  <c r="CQ873" i="12" l="1"/>
  <c r="CO2145" i="12"/>
  <c r="CP2145" i="12"/>
  <c r="CQ2145" i="12" l="1"/>
  <c r="CP941" i="12"/>
  <c r="CO941" i="12"/>
  <c r="CQ941" i="12" l="1"/>
  <c r="CO1792" i="12"/>
  <c r="CP1792" i="12"/>
  <c r="CQ1792" i="12" l="1"/>
  <c r="CO848" i="12"/>
  <c r="CP848" i="12"/>
  <c r="CQ848" i="12" l="1"/>
  <c r="CO1737" i="12"/>
  <c r="CP1737" i="12"/>
  <c r="CQ1737" i="12" l="1"/>
  <c r="CO451" i="12"/>
  <c r="CP451" i="12"/>
  <c r="CQ451" i="12" l="1"/>
  <c r="CO665" i="12"/>
  <c r="CP665" i="12"/>
  <c r="CQ665" i="12" l="1"/>
  <c r="CP775" i="12"/>
  <c r="CO775" i="12"/>
  <c r="CQ775" i="12" l="1"/>
  <c r="CP413" i="12"/>
  <c r="CO413" i="12"/>
  <c r="CQ413" i="12" l="1"/>
  <c r="CO694" i="12"/>
  <c r="CP694" i="12"/>
  <c r="CQ694" i="12" l="1"/>
  <c r="CO1534" i="12"/>
  <c r="CP1534" i="12"/>
  <c r="CQ1534" i="12" l="1"/>
  <c r="CO1918" i="12"/>
  <c r="CP1918" i="12"/>
  <c r="CQ1918" i="12" l="1"/>
  <c r="CO2620" i="12"/>
  <c r="CP2620" i="12"/>
  <c r="CQ2620" i="12" l="1"/>
  <c r="CO2560" i="12"/>
  <c r="CP2560" i="12"/>
  <c r="CQ2560" i="12" l="1"/>
  <c r="CO3305" i="12"/>
  <c r="CP3305" i="12"/>
  <c r="CQ3305" i="12" l="1"/>
  <c r="CO2266" i="12"/>
  <c r="CQ2266" i="12" s="1"/>
  <c r="CP2266" i="12"/>
  <c r="CO2296" i="12" l="1"/>
  <c r="CP2296" i="12"/>
  <c r="CQ2296" i="12" l="1"/>
  <c r="CP1981" i="12"/>
  <c r="CO1981" i="12"/>
  <c r="CQ1981" i="12" l="1"/>
  <c r="CP1952" i="12"/>
  <c r="CO1952" i="12"/>
  <c r="CQ1952" i="12" l="1"/>
  <c r="CO2499" i="12"/>
  <c r="CP2499" i="12"/>
  <c r="CQ2499" i="12" l="1"/>
  <c r="CO883" i="12"/>
  <c r="CP883" i="12"/>
  <c r="CQ883" i="12" l="1"/>
  <c r="CP1599" i="12"/>
  <c r="CO1599" i="12"/>
  <c r="CQ1599" i="12" l="1"/>
  <c r="CP901" i="12"/>
  <c r="CO901" i="12"/>
  <c r="CQ901" i="12" l="1"/>
  <c r="CP2044" i="12"/>
  <c r="CO2044" i="12"/>
  <c r="CQ2044" i="12" l="1"/>
  <c r="CP1465" i="12"/>
  <c r="CO1465" i="12"/>
  <c r="CQ1465" i="12" l="1"/>
  <c r="CO1653" i="12"/>
  <c r="CP1653" i="12"/>
  <c r="CQ1653" i="12" l="1"/>
  <c r="CO984" i="12"/>
  <c r="CP984" i="12"/>
  <c r="CQ984" i="12" l="1"/>
  <c r="CO2160" i="12"/>
  <c r="CP2160" i="12"/>
  <c r="CQ2160" i="12" l="1"/>
  <c r="CO1023" i="12"/>
  <c r="CP1023" i="12"/>
  <c r="CQ1023" i="12" l="1"/>
  <c r="CP1122" i="12"/>
  <c r="CO1122" i="12"/>
  <c r="CQ1122" i="12" l="1"/>
  <c r="CO3206" i="12"/>
  <c r="CP3206" i="12"/>
  <c r="CQ3206" i="12" l="1"/>
  <c r="CP2848" i="12"/>
  <c r="CO2848" i="12"/>
  <c r="CQ2848" i="12" l="1"/>
  <c r="CO1584" i="12"/>
  <c r="CP1584" i="12"/>
  <c r="CQ1584" i="12" l="1"/>
  <c r="CP1974" i="12"/>
  <c r="CO1974" i="12"/>
  <c r="CQ1974" i="12" l="1"/>
  <c r="CP320" i="12"/>
  <c r="CO320" i="12"/>
  <c r="CQ320" i="12" l="1"/>
  <c r="CP2740" i="12"/>
  <c r="CO2740" i="12"/>
  <c r="CQ2740" i="12" l="1"/>
  <c r="CO2775" i="12"/>
  <c r="CP2775" i="12"/>
  <c r="CQ2775" i="12" l="1"/>
  <c r="CP2377" i="12"/>
  <c r="CO2377" i="12"/>
  <c r="CQ2377" i="12" l="1"/>
  <c r="CP1925" i="12"/>
  <c r="CO1925" i="12"/>
  <c r="CQ1925" i="12" l="1"/>
  <c r="CO2610" i="12"/>
  <c r="CP2610" i="12"/>
  <c r="CQ2610" i="12" l="1"/>
  <c r="CP2339" i="12"/>
  <c r="CO2339" i="12"/>
  <c r="CQ2339" i="12" l="1"/>
  <c r="CP1313" i="12"/>
  <c r="CO1313" i="12"/>
  <c r="CQ1313" i="12" l="1"/>
  <c r="CO2265" i="12"/>
  <c r="CP2265" i="12"/>
  <c r="CQ2265" i="12" l="1"/>
  <c r="CO1794" i="12"/>
  <c r="CP1794" i="12"/>
  <c r="CQ1794" i="12" l="1"/>
  <c r="CO258" i="12"/>
  <c r="CP258" i="12"/>
  <c r="CQ258" i="12" l="1"/>
  <c r="CO1837" i="12"/>
  <c r="CP1837" i="12"/>
  <c r="CQ1837" i="12" l="1"/>
  <c r="CP2451" i="12"/>
  <c r="CO2451" i="12"/>
  <c r="CQ2451" i="12" l="1"/>
  <c r="CO3416" i="12"/>
  <c r="CP3416" i="12"/>
  <c r="CQ3416" i="12" l="1"/>
  <c r="CO3043" i="12"/>
  <c r="CP3043" i="12"/>
  <c r="CQ3043" i="12" l="1"/>
  <c r="CO3203" i="12"/>
  <c r="CP3203" i="12"/>
  <c r="CQ3203" i="12" l="1"/>
  <c r="CO3196" i="12"/>
  <c r="CP3196" i="12"/>
  <c r="CQ3196" i="12" l="1"/>
  <c r="CP3471" i="12"/>
  <c r="CO3471" i="12"/>
  <c r="CQ3471" i="12" l="1"/>
  <c r="CO3444" i="12"/>
  <c r="CP3444" i="12"/>
  <c r="CQ3444" i="12" l="1"/>
  <c r="CP2696" i="12"/>
  <c r="CO2696" i="12"/>
  <c r="CQ2696" i="12" s="1"/>
  <c r="CO3250" i="12" l="1"/>
  <c r="CP3250" i="12"/>
  <c r="CQ3250" i="12" l="1"/>
  <c r="CO3068" i="12"/>
  <c r="CP3068" i="12"/>
  <c r="CQ3068" i="12" l="1"/>
  <c r="CP2481" i="12"/>
  <c r="CO2481" i="12"/>
  <c r="CQ2481" i="12" l="1"/>
  <c r="CP830" i="12"/>
  <c r="CO830" i="12"/>
  <c r="CQ830" i="12" s="1"/>
  <c r="CO3494" i="12" l="1"/>
  <c r="CP3494" i="12"/>
  <c r="CQ3494" i="12" l="1"/>
  <c r="CP2882" i="12"/>
  <c r="CO2882" i="12"/>
  <c r="CQ2882" i="12" l="1"/>
  <c r="CO3282" i="12"/>
  <c r="CP3282" i="12"/>
  <c r="CQ3282" i="12" l="1"/>
  <c r="CP1878" i="12"/>
  <c r="CO1878" i="12"/>
  <c r="CQ1878" i="12" l="1"/>
  <c r="CP3149" i="12"/>
  <c r="CO3149" i="12"/>
  <c r="CQ3149" i="12" l="1"/>
  <c r="CO3332" i="12"/>
  <c r="CP3332" i="12"/>
  <c r="CQ3332" i="12" l="1"/>
  <c r="CO3217" i="12"/>
  <c r="CP3217" i="12"/>
  <c r="CQ3217" i="12" l="1"/>
  <c r="CO2821" i="12"/>
  <c r="CP2821" i="12"/>
  <c r="CQ2821" i="12" l="1"/>
  <c r="CO844" i="12"/>
  <c r="CP844" i="12"/>
  <c r="CQ844" i="12" l="1"/>
  <c r="CP1672" i="12"/>
  <c r="CO1672" i="12"/>
  <c r="CQ1672" i="12" l="1"/>
  <c r="CO362" i="12"/>
  <c r="CP362" i="12"/>
  <c r="CQ362" i="12" l="1"/>
  <c r="CO3408" i="12"/>
  <c r="CP3408" i="12"/>
  <c r="CQ3408" i="12" l="1"/>
  <c r="CP2599" i="12"/>
  <c r="CO2599" i="12"/>
  <c r="CQ2599" i="12" l="1"/>
  <c r="CP1457" i="12"/>
  <c r="CO1457" i="12"/>
  <c r="CQ1457" i="12" s="1"/>
  <c r="CP2374" i="12" l="1"/>
  <c r="CO2374" i="12"/>
  <c r="CQ2374" i="12" l="1"/>
  <c r="CP3025" i="12"/>
  <c r="CO3025" i="12"/>
  <c r="CQ3025" i="12" s="1"/>
  <c r="CP2982" i="12" l="1"/>
  <c r="CO2982" i="12"/>
  <c r="CQ2982" i="12" l="1"/>
  <c r="CP3169" i="12"/>
  <c r="CO3169" i="12"/>
  <c r="CQ3169" i="12" s="1"/>
  <c r="CO3055" i="12" l="1"/>
  <c r="CQ3055" i="12" s="1"/>
  <c r="CP3055" i="12"/>
  <c r="CO3320" i="12" l="1"/>
  <c r="CP3320" i="12"/>
  <c r="CQ3320" i="12" l="1"/>
  <c r="CO3162" i="12"/>
  <c r="CP3162" i="12"/>
  <c r="CQ3162" i="12" l="1"/>
  <c r="CP3269" i="12"/>
  <c r="CO3269" i="12"/>
  <c r="CQ3269" i="12" l="1"/>
  <c r="CO3171" i="12"/>
  <c r="CP3171" i="12"/>
  <c r="CQ3171" i="12" l="1"/>
  <c r="CP2168" i="12"/>
  <c r="CO2168" i="12"/>
  <c r="CQ2168" i="12" l="1"/>
  <c r="CO3357" i="12"/>
  <c r="CP3357" i="12"/>
  <c r="CQ3357" i="12" l="1"/>
  <c r="CO2892" i="12"/>
  <c r="CP2892" i="12"/>
  <c r="CQ2892" i="12" l="1"/>
  <c r="CO2996" i="12"/>
  <c r="CP2996" i="12"/>
  <c r="CQ2996" i="12" l="1"/>
  <c r="CP2873" i="12"/>
  <c r="CO2873" i="12"/>
  <c r="CQ2873" i="12" l="1"/>
  <c r="CP1915" i="12"/>
  <c r="CO1915" i="12"/>
  <c r="CQ1915" i="12" l="1"/>
  <c r="CP35" i="12"/>
  <c r="CO35" i="12"/>
  <c r="CQ35" i="12" l="1"/>
  <c r="CP2788" i="12"/>
  <c r="CO2788" i="12"/>
  <c r="CQ2788" i="12" l="1"/>
  <c r="CO2853" i="12"/>
  <c r="CP2853" i="12"/>
  <c r="CQ2853" i="12" l="1"/>
  <c r="CO1536" i="12"/>
  <c r="CP1536" i="12"/>
  <c r="CQ1536" i="12" l="1"/>
  <c r="CP232" i="12"/>
  <c r="CO232" i="12"/>
  <c r="CQ232" i="12" l="1"/>
  <c r="CO2248" i="12"/>
  <c r="CP2248" i="12"/>
  <c r="CQ2248" i="12" l="1"/>
  <c r="CO1829" i="12"/>
  <c r="CP1829" i="12"/>
  <c r="CQ1829" i="12" l="1"/>
  <c r="CO2829" i="12"/>
  <c r="CP2829" i="12"/>
  <c r="CQ2829" i="12" l="1"/>
  <c r="CO3156" i="12"/>
  <c r="CP3156" i="12"/>
  <c r="CQ3156" i="12" l="1"/>
  <c r="CO3140" i="12"/>
  <c r="CP3140" i="12"/>
  <c r="CQ3140" i="12" l="1"/>
  <c r="CP1645" i="12"/>
  <c r="CO1645" i="12"/>
  <c r="CQ1645" i="12" l="1"/>
  <c r="CO1632" i="12"/>
  <c r="CP1632" i="12"/>
  <c r="CQ1632" i="12" l="1"/>
  <c r="CP1431" i="12"/>
  <c r="CO1431" i="12"/>
  <c r="CQ1431" i="12" l="1"/>
  <c r="CO652" i="12"/>
  <c r="CP652" i="12"/>
  <c r="CQ652" i="12" l="1"/>
  <c r="CP1527" i="12"/>
  <c r="CO1527" i="12"/>
  <c r="CQ1527" i="12" l="1"/>
  <c r="CP903" i="12"/>
  <c r="CO903" i="12"/>
  <c r="CQ903" i="12" l="1"/>
  <c r="CO85" i="12"/>
  <c r="CP85" i="12"/>
  <c r="CQ85" i="12" l="1"/>
  <c r="CP1424" i="12"/>
  <c r="CO1424" i="12"/>
  <c r="CQ1424" i="12" l="1"/>
  <c r="CO1131" i="12"/>
  <c r="CP1131" i="12"/>
  <c r="CQ1131" i="12" l="1"/>
  <c r="CO193" i="12"/>
  <c r="CP193" i="12"/>
  <c r="CQ193" i="12" l="1"/>
  <c r="CP606" i="12"/>
  <c r="CO606" i="12"/>
  <c r="CQ606" i="12" l="1"/>
  <c r="CO1260" i="12"/>
  <c r="CP1260" i="12"/>
  <c r="CQ1260" i="12" l="1"/>
  <c r="CP1578" i="12"/>
  <c r="CO1578" i="12"/>
  <c r="CQ1578" i="12" s="1"/>
  <c r="CP970" i="12" l="1"/>
  <c r="CO970" i="12"/>
  <c r="CQ970" i="12" l="1"/>
  <c r="CP2680" i="12"/>
  <c r="CO2680" i="12"/>
  <c r="CQ2680" i="12" l="1"/>
  <c r="CO2605" i="12"/>
  <c r="CP2605" i="12"/>
  <c r="CQ2605" i="12" l="1"/>
  <c r="CP2211" i="12"/>
  <c r="CO2211" i="12"/>
  <c r="CQ2211" i="12" l="1"/>
  <c r="CP2745" i="12"/>
  <c r="CO2745" i="12"/>
  <c r="CQ2745" i="12" l="1"/>
  <c r="CP415" i="12"/>
  <c r="CO415" i="12"/>
  <c r="CQ415" i="12" l="1"/>
  <c r="CO801" i="12"/>
  <c r="CP801" i="12"/>
  <c r="CQ801" i="12" l="1"/>
  <c r="CO1961" i="12"/>
  <c r="CP1961" i="12"/>
  <c r="CQ1961" i="12" l="1"/>
  <c r="CP128" i="12"/>
  <c r="CO128" i="12"/>
  <c r="CQ128" i="12" l="1"/>
  <c r="CP1458" i="12"/>
  <c r="CO1458" i="12"/>
  <c r="CQ1458" i="12" s="1"/>
  <c r="CP967" i="12" l="1"/>
  <c r="CO967" i="12"/>
  <c r="CQ967" i="12" s="1"/>
  <c r="CO861" i="12" l="1"/>
  <c r="CP861" i="12"/>
  <c r="CQ861" i="12" l="1"/>
  <c r="CP1758" i="12"/>
  <c r="CO1758" i="12"/>
  <c r="CQ1758" i="12" l="1"/>
  <c r="CO3152" i="12"/>
  <c r="CP3152" i="12"/>
  <c r="CQ3152" i="12" l="1"/>
  <c r="CO3160" i="12"/>
  <c r="CP3160" i="12"/>
  <c r="CQ3160" i="12" l="1"/>
  <c r="CP514" i="12"/>
  <c r="CO514" i="12"/>
  <c r="CQ514" i="12" l="1"/>
  <c r="CO134" i="12"/>
  <c r="CP134" i="12"/>
  <c r="CQ134" i="12" l="1"/>
  <c r="CP2185" i="12"/>
  <c r="CO2185" i="12"/>
  <c r="CQ2185" i="12" l="1"/>
  <c r="CO746" i="12"/>
  <c r="CP746" i="12"/>
  <c r="CQ746" i="12" l="1"/>
  <c r="CO497" i="12"/>
  <c r="CP497" i="12"/>
  <c r="CQ497" i="12" l="1"/>
  <c r="CP1063" i="12"/>
  <c r="CO1063" i="12"/>
  <c r="CQ1063" i="12" l="1"/>
  <c r="CP2516" i="12"/>
  <c r="CO2516" i="12"/>
  <c r="CQ2516" i="12" l="1"/>
  <c r="CO2927" i="12"/>
  <c r="CP2927" i="12"/>
  <c r="CQ2927" i="12" l="1"/>
  <c r="CP1177" i="12"/>
  <c r="CO1177" i="12"/>
  <c r="CQ1177" i="12" l="1"/>
  <c r="CO1714" i="12"/>
  <c r="CP1714" i="12"/>
  <c r="CQ1714" i="12" l="1"/>
  <c r="CP1188" i="12"/>
  <c r="CO1188" i="12"/>
  <c r="CQ1188" i="12" l="1"/>
  <c r="CP2896" i="12"/>
  <c r="CO2896" i="12"/>
  <c r="CQ2896" i="12" l="1"/>
  <c r="CP2486" i="12"/>
  <c r="CO2486" i="12"/>
  <c r="CQ2486" i="12" l="1"/>
  <c r="CP3209" i="12"/>
  <c r="CO3209" i="12"/>
  <c r="CQ3209" i="12" s="1"/>
  <c r="CO2332" i="12" l="1"/>
  <c r="CP2332" i="12"/>
  <c r="CQ2332" i="12" l="1"/>
  <c r="CO2100" i="12"/>
  <c r="CP2100" i="12"/>
  <c r="CQ2100" i="12" l="1"/>
  <c r="CO2705" i="12"/>
  <c r="CQ2705" i="12" s="1"/>
  <c r="CP2705" i="12"/>
  <c r="CP1522" i="12" l="1"/>
  <c r="CO1522" i="12"/>
  <c r="CQ1522" i="12" l="1"/>
  <c r="CP2435" i="12"/>
  <c r="CO2435" i="12"/>
  <c r="CQ2435" i="12" l="1"/>
  <c r="CO2531" i="12"/>
  <c r="CP2531" i="12"/>
  <c r="CQ2531" i="12" l="1"/>
  <c r="CP2684" i="12"/>
  <c r="CO2684" i="12"/>
  <c r="CQ2684" i="12" l="1"/>
  <c r="CP1382" i="12"/>
  <c r="CO1382" i="12"/>
  <c r="CQ1382" i="12" l="1"/>
  <c r="CO619" i="12"/>
  <c r="CP619" i="12"/>
  <c r="CQ619" i="12" l="1"/>
  <c r="CO1386" i="12"/>
  <c r="CP1386" i="12"/>
  <c r="CQ1386" i="12" l="1"/>
  <c r="CP1535" i="12"/>
  <c r="CO1535" i="12"/>
  <c r="CQ1535" i="12" l="1"/>
  <c r="CP1698" i="12"/>
  <c r="CO1698" i="12"/>
  <c r="CQ1698" i="12" l="1"/>
  <c r="CO2369" i="12"/>
  <c r="CP2369" i="12"/>
  <c r="CQ2369" i="12" l="1"/>
  <c r="CP573" i="12"/>
  <c r="CO573" i="12"/>
  <c r="CQ573" i="12" l="1"/>
  <c r="CO1592" i="12"/>
  <c r="CP1592" i="12"/>
  <c r="CQ1592" i="12" l="1"/>
  <c r="CP240" i="12"/>
  <c r="CO240" i="12"/>
  <c r="CQ240" i="12" l="1"/>
  <c r="CP146" i="12"/>
  <c r="CO146" i="12"/>
  <c r="CQ146" i="12" l="1"/>
  <c r="CO2713" i="12"/>
  <c r="CQ2713" i="12" s="1"/>
  <c r="CP2713" i="12"/>
  <c r="CP2406" i="12" l="1"/>
  <c r="CO2406" i="12"/>
  <c r="CQ2406" i="12" l="1"/>
  <c r="CO1192" i="12"/>
  <c r="CP1192" i="12"/>
  <c r="CQ1192" i="12" l="1"/>
  <c r="CO2475" i="12"/>
  <c r="CP2475" i="12"/>
  <c r="CQ2475" i="12" l="1"/>
  <c r="CO1035" i="12"/>
  <c r="CP1035" i="12"/>
  <c r="CQ1035" i="12" l="1"/>
  <c r="CP2105" i="12"/>
  <c r="CO2105" i="12"/>
  <c r="CQ2105" i="12" l="1"/>
  <c r="CP3" i="12" l="1"/>
  <c r="CO3" i="12"/>
  <c r="CQ3" i="12" l="1"/>
  <c r="CP41" i="12"/>
  <c r="CO41" i="12"/>
  <c r="CQ41" i="12" l="1"/>
  <c r="CO2787" i="12"/>
  <c r="CP2787" i="12"/>
  <c r="CQ2787" i="12" l="1"/>
  <c r="CP2893" i="12"/>
  <c r="CO2893" i="12"/>
  <c r="CQ2893" i="12" l="1"/>
  <c r="CP3693" i="12"/>
  <c r="CO3693" i="12"/>
  <c r="CQ3693" i="12" l="1"/>
  <c r="CO3576" i="12"/>
  <c r="CP3576" i="12"/>
  <c r="CQ3576" i="12" l="1"/>
  <c r="CP14" i="12"/>
  <c r="CO14" i="12"/>
  <c r="CQ14" i="12" l="1"/>
  <c r="CP2285" i="12"/>
  <c r="CO2285" i="12"/>
  <c r="CQ2285" i="12" l="1"/>
  <c r="CP3688" i="12"/>
  <c r="CO3688" i="12"/>
  <c r="CQ3688" i="12" l="1"/>
  <c r="CP3159" i="12"/>
  <c r="CO3159" i="12"/>
  <c r="CQ3159" i="12" l="1"/>
  <c r="CO2974" i="12"/>
  <c r="CP2974" i="12"/>
  <c r="CQ2974" i="12" l="1"/>
  <c r="CO6" i="12"/>
  <c r="CP6" i="12"/>
  <c r="CQ6" i="12" l="1"/>
  <c r="CO457" i="12"/>
  <c r="CP457" i="12"/>
  <c r="CQ457" i="12" l="1"/>
  <c r="CO38" i="12"/>
  <c r="CP38" i="12"/>
  <c r="CQ38" i="12" l="1"/>
  <c r="CO1111" i="12"/>
  <c r="CP1111" i="12"/>
  <c r="CQ1111" i="12" l="1"/>
  <c r="CO93" i="12"/>
  <c r="CP93" i="12"/>
  <c r="CQ93" i="12" l="1"/>
  <c r="CP58" i="12"/>
  <c r="CO58" i="12"/>
  <c r="CQ58" i="12" l="1"/>
  <c r="CP1464" i="12"/>
  <c r="CO1464" i="12"/>
  <c r="CQ1464" i="12" l="1"/>
</calcChain>
</file>

<file path=xl/sharedStrings.xml><?xml version="1.0" encoding="utf-8"?>
<sst xmlns="http://schemas.openxmlformats.org/spreadsheetml/2006/main" count="42381" uniqueCount="10184">
  <si>
    <t>Matrix</t>
  </si>
  <si>
    <t>Value</t>
  </si>
  <si>
    <t>ms01</t>
  </si>
  <si>
    <t>avmfwr</t>
  </si>
  <si>
    <t>ms02</t>
  </si>
  <si>
    <t>ms03</t>
  </si>
  <si>
    <t>ms04</t>
  </si>
  <si>
    <t>ms05</t>
  </si>
  <si>
    <t>avmcnr</t>
  </si>
  <si>
    <t>ms06</t>
  </si>
  <si>
    <t>ms07</t>
  </si>
  <si>
    <t>mvmfwr</t>
  </si>
  <si>
    <t>ms08</t>
  </si>
  <si>
    <t>ms09</t>
  </si>
  <si>
    <t>ms10</t>
  </si>
  <si>
    <t>ms11</t>
  </si>
  <si>
    <t>mvmcnr</t>
  </si>
  <si>
    <t>ms12</t>
  </si>
  <si>
    <t>ms13</t>
  </si>
  <si>
    <t>pvmfwr</t>
  </si>
  <si>
    <t>ms14</t>
  </si>
  <si>
    <t>ms15</t>
  </si>
  <si>
    <t>ms16</t>
  </si>
  <si>
    <t>ms17</t>
  </si>
  <si>
    <t>pvmcnr</t>
  </si>
  <si>
    <t>ms18</t>
  </si>
  <si>
    <t>ms19</t>
  </si>
  <si>
    <t>evmfwr</t>
  </si>
  <si>
    <t>ms20</t>
  </si>
  <si>
    <t>ms21</t>
  </si>
  <si>
    <t>ms22</t>
  </si>
  <si>
    <t>ms23</t>
  </si>
  <si>
    <t>evmcnr</t>
  </si>
  <si>
    <t>ms24</t>
  </si>
  <si>
    <t>ms25</t>
  </si>
  <si>
    <t>nvmfwr</t>
  </si>
  <si>
    <t>ms26</t>
  </si>
  <si>
    <t>ms27</t>
  </si>
  <si>
    <t>ms28</t>
  </si>
  <si>
    <t>ms29</t>
  </si>
  <si>
    <t>nvmcnr</t>
  </si>
  <si>
    <t>ms30</t>
  </si>
  <si>
    <t>Facility Type</t>
  </si>
  <si>
    <t>Freeway</t>
  </si>
  <si>
    <t>AM</t>
  </si>
  <si>
    <t>MD</t>
  </si>
  <si>
    <t>PM</t>
  </si>
  <si>
    <t>EV</t>
  </si>
  <si>
    <t>NI</t>
  </si>
  <si>
    <t>Daily</t>
  </si>
  <si>
    <t>Time of Day</t>
  </si>
  <si>
    <t>All Facilities</t>
  </si>
  <si>
    <t>Codes</t>
  </si>
  <si>
    <t>Centroid Connectors</t>
  </si>
  <si>
    <t>avhfwr</t>
  </si>
  <si>
    <t>avhcnr</t>
  </si>
  <si>
    <t>avdfwr</t>
  </si>
  <si>
    <t>avdcnr</t>
  </si>
  <si>
    <t>mvhfwr</t>
  </si>
  <si>
    <t>mvhcnr</t>
  </si>
  <si>
    <t>ms31</t>
  </si>
  <si>
    <t>mvdfwr</t>
  </si>
  <si>
    <t>ms32</t>
  </si>
  <si>
    <t>ms33</t>
  </si>
  <si>
    <t>ms34</t>
  </si>
  <si>
    <t>ms35</t>
  </si>
  <si>
    <t>mvdcnr</t>
  </si>
  <si>
    <t>ms36</t>
  </si>
  <si>
    <t>ms37</t>
  </si>
  <si>
    <t>ms38</t>
  </si>
  <si>
    <t>ms39</t>
  </si>
  <si>
    <t>ms40</t>
  </si>
  <si>
    <t>ms41</t>
  </si>
  <si>
    <t>ms43</t>
  </si>
  <si>
    <t>pvhfwr</t>
  </si>
  <si>
    <t>ms44</t>
  </si>
  <si>
    <t>ms45</t>
  </si>
  <si>
    <t>ms46</t>
  </si>
  <si>
    <t>ms47</t>
  </si>
  <si>
    <t>pvhcnr</t>
  </si>
  <si>
    <t>ms48</t>
  </si>
  <si>
    <t>ms49</t>
  </si>
  <si>
    <t>pvdfwr</t>
  </si>
  <si>
    <t>ms50</t>
  </si>
  <si>
    <t>ms51</t>
  </si>
  <si>
    <t>ms52</t>
  </si>
  <si>
    <t>ms53</t>
  </si>
  <si>
    <t>pvdcnr</t>
  </si>
  <si>
    <t>ms54</t>
  </si>
  <si>
    <t>ms55</t>
  </si>
  <si>
    <t>ms56</t>
  </si>
  <si>
    <t>ms57</t>
  </si>
  <si>
    <t>ms58</t>
  </si>
  <si>
    <t>ms59</t>
  </si>
  <si>
    <t>ms60</t>
  </si>
  <si>
    <t>ms61</t>
  </si>
  <si>
    <t>evhfwr</t>
  </si>
  <si>
    <t>ms62</t>
  </si>
  <si>
    <t>ms63</t>
  </si>
  <si>
    <t>ms64</t>
  </si>
  <si>
    <t>ms65</t>
  </si>
  <si>
    <t>evhcnr</t>
  </si>
  <si>
    <t>ms66</t>
  </si>
  <si>
    <t>ms67</t>
  </si>
  <si>
    <t>evdfwr</t>
  </si>
  <si>
    <t>ms68</t>
  </si>
  <si>
    <t>ms69</t>
  </si>
  <si>
    <t>ms70</t>
  </si>
  <si>
    <t>ms71</t>
  </si>
  <si>
    <t>evdcnr</t>
  </si>
  <si>
    <t>ms72</t>
  </si>
  <si>
    <t>ms73</t>
  </si>
  <si>
    <t>ms74</t>
  </si>
  <si>
    <t>ms75</t>
  </si>
  <si>
    <t>ms76</t>
  </si>
  <si>
    <t>ms77</t>
  </si>
  <si>
    <t>ms78</t>
  </si>
  <si>
    <t>ms79</t>
  </si>
  <si>
    <t>nvhfwr</t>
  </si>
  <si>
    <t>ms80</t>
  </si>
  <si>
    <t>ms81</t>
  </si>
  <si>
    <t>ms82</t>
  </si>
  <si>
    <t>ms83</t>
  </si>
  <si>
    <t>nvhcnr</t>
  </si>
  <si>
    <t>ms84</t>
  </si>
  <si>
    <t>ms85</t>
  </si>
  <si>
    <t>nvdfwr</t>
  </si>
  <si>
    <t>ms86</t>
  </si>
  <si>
    <t>ms87</t>
  </si>
  <si>
    <t>ms88</t>
  </si>
  <si>
    <t>ms89</t>
  </si>
  <si>
    <t>nvdcnr</t>
  </si>
  <si>
    <t>ms90</t>
  </si>
  <si>
    <t>ms42</t>
  </si>
  <si>
    <t>Total</t>
  </si>
  <si>
    <t>avmarr</t>
  </si>
  <si>
    <t>avmalr</t>
  </si>
  <si>
    <t>avharr</t>
  </si>
  <si>
    <t>avhalr</t>
  </si>
  <si>
    <t>avdarr</t>
  </si>
  <si>
    <t>avdalr</t>
  </si>
  <si>
    <t>almfwr</t>
  </si>
  <si>
    <t>almarr</t>
  </si>
  <si>
    <t>almcnr</t>
  </si>
  <si>
    <t>almalr</t>
  </si>
  <si>
    <t>mvmarr</t>
  </si>
  <si>
    <t>mvmalr</t>
  </si>
  <si>
    <t>mvharr</t>
  </si>
  <si>
    <t>mvhalr</t>
  </si>
  <si>
    <t>mvdarr</t>
  </si>
  <si>
    <t>mvdalr</t>
  </si>
  <si>
    <t>mlmfwr</t>
  </si>
  <si>
    <t>mlmarr</t>
  </si>
  <si>
    <t>mlmcnr</t>
  </si>
  <si>
    <t>mlmalr</t>
  </si>
  <si>
    <t>pvmarr</t>
  </si>
  <si>
    <t>pvmalr</t>
  </si>
  <si>
    <t>pvharr</t>
  </si>
  <si>
    <t>pvhalr</t>
  </si>
  <si>
    <t>pvdarr</t>
  </si>
  <si>
    <t>pvdalr</t>
  </si>
  <si>
    <t>plmfwr</t>
  </si>
  <si>
    <t>plmarr</t>
  </si>
  <si>
    <t>plmcnr</t>
  </si>
  <si>
    <t>plmalr</t>
  </si>
  <si>
    <t>evmarr</t>
  </si>
  <si>
    <t>evmalr</t>
  </si>
  <si>
    <t>evharr</t>
  </si>
  <si>
    <t>evhalr</t>
  </si>
  <si>
    <t>evdarr</t>
  </si>
  <si>
    <t>evdalr</t>
  </si>
  <si>
    <t>elmfwr</t>
  </si>
  <si>
    <t>elmarr</t>
  </si>
  <si>
    <t>elmcnr</t>
  </si>
  <si>
    <t>elmalr</t>
  </si>
  <si>
    <t>nvmarr</t>
  </si>
  <si>
    <t>nvmalr</t>
  </si>
  <si>
    <t>nvharr</t>
  </si>
  <si>
    <t>nvhalr</t>
  </si>
  <si>
    <t>nvdarr</t>
  </si>
  <si>
    <t>nvdalr</t>
  </si>
  <si>
    <t>nlmfwr</t>
  </si>
  <si>
    <t>nlmarr</t>
  </si>
  <si>
    <t>nlmcnr</t>
  </si>
  <si>
    <t>nlmalr</t>
  </si>
  <si>
    <t>avsl2</t>
  </si>
  <si>
    <t>avsl3</t>
  </si>
  <si>
    <t>avsl4</t>
  </si>
  <si>
    <t>avsl7</t>
  </si>
  <si>
    <t>avsl14</t>
  </si>
  <si>
    <t>avsl15</t>
  </si>
  <si>
    <t>avsl18</t>
  </si>
  <si>
    <t>avsl19</t>
  </si>
  <si>
    <t>avsl20</t>
  </si>
  <si>
    <t>avsl22</t>
  </si>
  <si>
    <t>ms91</t>
  </si>
  <si>
    <t>avsl23</t>
  </si>
  <si>
    <t>ms92</t>
  </si>
  <si>
    <t>avsl29</t>
  </si>
  <si>
    <t>ms93</t>
  </si>
  <si>
    <t>avsl30</t>
  </si>
  <si>
    <t>ms94</t>
  </si>
  <si>
    <t>avsl32</t>
  </si>
  <si>
    <t>ms95</t>
  </si>
  <si>
    <t>avsl35</t>
  </si>
  <si>
    <t>ms96</t>
  </si>
  <si>
    <t>avsl37</t>
  </si>
  <si>
    <t>ms97</t>
  </si>
  <si>
    <t>avsl41</t>
  </si>
  <si>
    <t>ms98</t>
  </si>
  <si>
    <t>avsl43</t>
  </si>
  <si>
    <t>ms99</t>
  </si>
  <si>
    <t>avsl44</t>
  </si>
  <si>
    <t>ms100</t>
  </si>
  <si>
    <t>avsl46</t>
  </si>
  <si>
    <t>ms101</t>
  </si>
  <si>
    <t>avsl54</t>
  </si>
  <si>
    <t>ms102</t>
  </si>
  <si>
    <t>avsl57</t>
  </si>
  <si>
    <t>ms103</t>
  </si>
  <si>
    <t>avsl58</t>
  </si>
  <si>
    <t>ms104</t>
  </si>
  <si>
    <t>avsl60</t>
  </si>
  <si>
    <t>ms105</t>
  </si>
  <si>
    <t>avsl66</t>
  </si>
  <si>
    <t>ms106</t>
  </si>
  <si>
    <t>avsl71</t>
  </si>
  <si>
    <t>ms107</t>
  </si>
  <si>
    <t>atsl2</t>
  </si>
  <si>
    <t>ms108</t>
  </si>
  <si>
    <t>atsl3</t>
  </si>
  <si>
    <t>ms109</t>
  </si>
  <si>
    <t>atsl4</t>
  </si>
  <si>
    <t>ms110</t>
  </si>
  <si>
    <t>atsl7</t>
  </si>
  <si>
    <t>ms111</t>
  </si>
  <si>
    <t>atsl14</t>
  </si>
  <si>
    <t>ms112</t>
  </si>
  <si>
    <t>atsl15</t>
  </si>
  <si>
    <t>ms113</t>
  </si>
  <si>
    <t>atsl18</t>
  </si>
  <si>
    <t>ms114</t>
  </si>
  <si>
    <t>atsl19</t>
  </si>
  <si>
    <t>ms115</t>
  </si>
  <si>
    <t>atsl20</t>
  </si>
  <si>
    <t>ms116</t>
  </si>
  <si>
    <t>atsl22</t>
  </si>
  <si>
    <t>ms117</t>
  </si>
  <si>
    <t>atsl23</t>
  </si>
  <si>
    <t>ms118</t>
  </si>
  <si>
    <t>atsl29</t>
  </si>
  <si>
    <t>ms119</t>
  </si>
  <si>
    <t>atsl30</t>
  </si>
  <si>
    <t>ms120</t>
  </si>
  <si>
    <t>atsl32</t>
  </si>
  <si>
    <t>ms121</t>
  </si>
  <si>
    <t>atsl35</t>
  </si>
  <si>
    <t>ms122</t>
  </si>
  <si>
    <t>atsl37</t>
  </si>
  <si>
    <t>ms123</t>
  </si>
  <si>
    <t>atsl41</t>
  </si>
  <si>
    <t>ms124</t>
  </si>
  <si>
    <t>atsl43</t>
  </si>
  <si>
    <t>ms125</t>
  </si>
  <si>
    <t>atsl44</t>
  </si>
  <si>
    <t>ms126</t>
  </si>
  <si>
    <t>atsl46</t>
  </si>
  <si>
    <t>ms127</t>
  </si>
  <si>
    <t>atsl54</t>
  </si>
  <si>
    <t>ms128</t>
  </si>
  <si>
    <t>atsl57</t>
  </si>
  <si>
    <t>ms129</t>
  </si>
  <si>
    <t>atsl58</t>
  </si>
  <si>
    <t>ms130</t>
  </si>
  <si>
    <t>atsl60</t>
  </si>
  <si>
    <t>ms131</t>
  </si>
  <si>
    <t>atsl66</t>
  </si>
  <si>
    <t>ms132</t>
  </si>
  <si>
    <t>atsl71</t>
  </si>
  <si>
    <t>ms133</t>
  </si>
  <si>
    <t>mvsl2</t>
  </si>
  <si>
    <t>ms134</t>
  </si>
  <si>
    <t>mvsl3</t>
  </si>
  <si>
    <t>ms135</t>
  </si>
  <si>
    <t>mvsl4</t>
  </si>
  <si>
    <t>ms136</t>
  </si>
  <si>
    <t>mvsl7</t>
  </si>
  <si>
    <t>ms137</t>
  </si>
  <si>
    <t>mvsl14</t>
  </si>
  <si>
    <t>ms138</t>
  </si>
  <si>
    <t>mvsl15</t>
  </si>
  <si>
    <t>ms139</t>
  </si>
  <si>
    <t>mvsl18</t>
  </si>
  <si>
    <t>ms140</t>
  </si>
  <si>
    <t>mvsl19</t>
  </si>
  <si>
    <t>ms141</t>
  </si>
  <si>
    <t>mvsl20</t>
  </si>
  <si>
    <t>ms142</t>
  </si>
  <si>
    <t>mvsl22</t>
  </si>
  <si>
    <t>ms143</t>
  </si>
  <si>
    <t>mvsl23</t>
  </si>
  <si>
    <t>ms144</t>
  </si>
  <si>
    <t>mvsl29</t>
  </si>
  <si>
    <t>ms145</t>
  </si>
  <si>
    <t>mvsl30</t>
  </si>
  <si>
    <t>ms146</t>
  </si>
  <si>
    <t>mvsl32</t>
  </si>
  <si>
    <t>ms147</t>
  </si>
  <si>
    <t>mvsl35</t>
  </si>
  <si>
    <t>ms148</t>
  </si>
  <si>
    <t>mvsl37</t>
  </si>
  <si>
    <t>ms149</t>
  </si>
  <si>
    <t>mvsl41</t>
  </si>
  <si>
    <t>ms150</t>
  </si>
  <si>
    <t>mvsl43</t>
  </si>
  <si>
    <t>ms151</t>
  </si>
  <si>
    <t>mvsl44</t>
  </si>
  <si>
    <t>ms152</t>
  </si>
  <si>
    <t>mvsl46</t>
  </si>
  <si>
    <t>ms153</t>
  </si>
  <si>
    <t>mvsl54</t>
  </si>
  <si>
    <t>ms154</t>
  </si>
  <si>
    <t>mvsl57</t>
  </si>
  <si>
    <t>ms155</t>
  </si>
  <si>
    <t>mvsl58</t>
  </si>
  <si>
    <t>ms156</t>
  </si>
  <si>
    <t>mvsl60</t>
  </si>
  <si>
    <t>ms157</t>
  </si>
  <si>
    <t>mvsl66</t>
  </si>
  <si>
    <t>ms158</t>
  </si>
  <si>
    <t>mvsl71</t>
  </si>
  <si>
    <t>ms159</t>
  </si>
  <si>
    <t>mtsl2</t>
  </si>
  <si>
    <t>ms160</t>
  </si>
  <si>
    <t>mtsl3</t>
  </si>
  <si>
    <t>ms161</t>
  </si>
  <si>
    <t>mtsl4</t>
  </si>
  <si>
    <t>ms162</t>
  </si>
  <si>
    <t>mtsl7</t>
  </si>
  <si>
    <t>ms163</t>
  </si>
  <si>
    <t>mtsl14</t>
  </si>
  <si>
    <t>ms164</t>
  </si>
  <si>
    <t>mtsl15</t>
  </si>
  <si>
    <t>ms165</t>
  </si>
  <si>
    <t>mtsl18</t>
  </si>
  <si>
    <t>ms166</t>
  </si>
  <si>
    <t>mtsl19</t>
  </si>
  <si>
    <t>ms167</t>
  </si>
  <si>
    <t>mtsl20</t>
  </si>
  <si>
    <t>ms168</t>
  </si>
  <si>
    <t>mtsl22</t>
  </si>
  <si>
    <t>ms169</t>
  </si>
  <si>
    <t>mtsl23</t>
  </si>
  <si>
    <t>ms170</t>
  </si>
  <si>
    <t>mtsl29</t>
  </si>
  <si>
    <t>ms171</t>
  </si>
  <si>
    <t>mtsl30</t>
  </si>
  <si>
    <t>ms172</t>
  </si>
  <si>
    <t>mtsl32</t>
  </si>
  <si>
    <t>ms173</t>
  </si>
  <si>
    <t>mtsl35</t>
  </si>
  <si>
    <t>ms174</t>
  </si>
  <si>
    <t>mtsl37</t>
  </si>
  <si>
    <t>ms175</t>
  </si>
  <si>
    <t>mtsl41</t>
  </si>
  <si>
    <t>ms176</t>
  </si>
  <si>
    <t>mtsl43</t>
  </si>
  <si>
    <t>ms177</t>
  </si>
  <si>
    <t>mtsl44</t>
  </si>
  <si>
    <t>ms178</t>
  </si>
  <si>
    <t>mtsl46</t>
  </si>
  <si>
    <t>ms179</t>
  </si>
  <si>
    <t>mtsl54</t>
  </si>
  <si>
    <t>ms180</t>
  </si>
  <si>
    <t>mtsl57</t>
  </si>
  <si>
    <t>ms181</t>
  </si>
  <si>
    <t>mtsl58</t>
  </si>
  <si>
    <t>ms182</t>
  </si>
  <si>
    <t>mtsl60</t>
  </si>
  <si>
    <t>ms183</t>
  </si>
  <si>
    <t>mtsl66</t>
  </si>
  <si>
    <t>ms184</t>
  </si>
  <si>
    <t>mtsl71</t>
  </si>
  <si>
    <t>ms185</t>
  </si>
  <si>
    <t>pvsl2</t>
  </si>
  <si>
    <t>ms186</t>
  </si>
  <si>
    <t>pvsl3</t>
  </si>
  <si>
    <t>ms187</t>
  </si>
  <si>
    <t>pvsl4</t>
  </si>
  <si>
    <t>ms188</t>
  </si>
  <si>
    <t>pvsl7</t>
  </si>
  <si>
    <t>ms189</t>
  </si>
  <si>
    <t>pvsl14</t>
  </si>
  <si>
    <t>ms190</t>
  </si>
  <si>
    <t>pvsl15</t>
  </si>
  <si>
    <t>ms191</t>
  </si>
  <si>
    <t>pvsl18</t>
  </si>
  <si>
    <t>ms192</t>
  </si>
  <si>
    <t>pvsl19</t>
  </si>
  <si>
    <t>ms193</t>
  </si>
  <si>
    <t>pvsl20</t>
  </si>
  <si>
    <t>ms194</t>
  </si>
  <si>
    <t>pvsl22</t>
  </si>
  <si>
    <t>ms195</t>
  </si>
  <si>
    <t>pvsl23</t>
  </si>
  <si>
    <t>ms196</t>
  </si>
  <si>
    <t>pvsl29</t>
  </si>
  <si>
    <t>ms197</t>
  </si>
  <si>
    <t>pvsl30</t>
  </si>
  <si>
    <t>ms198</t>
  </si>
  <si>
    <t>pvsl32</t>
  </si>
  <si>
    <t>ms199</t>
  </si>
  <si>
    <t>pvsl35</t>
  </si>
  <si>
    <t>ms200</t>
  </si>
  <si>
    <t>pvsl37</t>
  </si>
  <si>
    <t>ms201</t>
  </si>
  <si>
    <t>pvsl41</t>
  </si>
  <si>
    <t>ms202</t>
  </si>
  <si>
    <t>pvsl43</t>
  </si>
  <si>
    <t>ms203</t>
  </si>
  <si>
    <t>pvsl44</t>
  </si>
  <si>
    <t>ms204</t>
  </si>
  <si>
    <t>pvsl46</t>
  </si>
  <si>
    <t>ms205</t>
  </si>
  <si>
    <t>pvsl54</t>
  </si>
  <si>
    <t>ms206</t>
  </si>
  <si>
    <t>pvsl57</t>
  </si>
  <si>
    <t>ms207</t>
  </si>
  <si>
    <t>pvsl58</t>
  </si>
  <si>
    <t>ms208</t>
  </si>
  <si>
    <t>pvsl60</t>
  </si>
  <si>
    <t>ms209</t>
  </si>
  <si>
    <t>pvsl66</t>
  </si>
  <si>
    <t>ms210</t>
  </si>
  <si>
    <t>pvsl71</t>
  </si>
  <si>
    <t>ms211</t>
  </si>
  <si>
    <t>evsl2</t>
  </si>
  <si>
    <t>ms212</t>
  </si>
  <si>
    <t>evsl3</t>
  </si>
  <si>
    <t>ms213</t>
  </si>
  <si>
    <t>evsl4</t>
  </si>
  <si>
    <t>ms214</t>
  </si>
  <si>
    <t>evsl7</t>
  </si>
  <si>
    <t>ms215</t>
  </si>
  <si>
    <t>evsl14</t>
  </si>
  <si>
    <t>ms216</t>
  </si>
  <si>
    <t>evsl15</t>
  </si>
  <si>
    <t>ms217</t>
  </si>
  <si>
    <t>evsl18</t>
  </si>
  <si>
    <t>ms218</t>
  </si>
  <si>
    <t>evsl19</t>
  </si>
  <si>
    <t>ms219</t>
  </si>
  <si>
    <t>evsl20</t>
  </si>
  <si>
    <t>ms220</t>
  </si>
  <si>
    <t>evsl22</t>
  </si>
  <si>
    <t>ms221</t>
  </si>
  <si>
    <t>evsl23</t>
  </si>
  <si>
    <t>ms222</t>
  </si>
  <si>
    <t>evsl29</t>
  </si>
  <si>
    <t>ms223</t>
  </si>
  <si>
    <t>evsl30</t>
  </si>
  <si>
    <t>ms224</t>
  </si>
  <si>
    <t>evsl32</t>
  </si>
  <si>
    <t>ms225</t>
  </si>
  <si>
    <t>evsl35</t>
  </si>
  <si>
    <t>ms226</t>
  </si>
  <si>
    <t>evsl37</t>
  </si>
  <si>
    <t>ms227</t>
  </si>
  <si>
    <t>evsl41</t>
  </si>
  <si>
    <t>ms228</t>
  </si>
  <si>
    <t>evsl43</t>
  </si>
  <si>
    <t>ms229</t>
  </si>
  <si>
    <t>evsl44</t>
  </si>
  <si>
    <t>ms230</t>
  </si>
  <si>
    <t>evsl46</t>
  </si>
  <si>
    <t>ms231</t>
  </si>
  <si>
    <t>evsl54</t>
  </si>
  <si>
    <t>ms232</t>
  </si>
  <si>
    <t>evsl57</t>
  </si>
  <si>
    <t>ms233</t>
  </si>
  <si>
    <t>evsl58</t>
  </si>
  <si>
    <t>ms234</t>
  </si>
  <si>
    <t>evsl60</t>
  </si>
  <si>
    <t>ms235</t>
  </si>
  <si>
    <t>evsl66</t>
  </si>
  <si>
    <t>ms236</t>
  </si>
  <si>
    <t>evsl71</t>
  </si>
  <si>
    <t>ms237</t>
  </si>
  <si>
    <t>nvsl3</t>
  </si>
  <si>
    <t>ms238</t>
  </si>
  <si>
    <t>nvsl4</t>
  </si>
  <si>
    <t>ms239</t>
  </si>
  <si>
    <t>nvsl7</t>
  </si>
  <si>
    <t>ms240</t>
  </si>
  <si>
    <t>nvsl14</t>
  </si>
  <si>
    <t>ms241</t>
  </si>
  <si>
    <t>nvsl15</t>
  </si>
  <si>
    <t>ms242</t>
  </si>
  <si>
    <t>nvsl18</t>
  </si>
  <si>
    <t>ms243</t>
  </si>
  <si>
    <t>nvsl19</t>
  </si>
  <si>
    <t>ms244</t>
  </si>
  <si>
    <t>nvsl20</t>
  </si>
  <si>
    <t>ms245</t>
  </si>
  <si>
    <t>nvsl22</t>
  </si>
  <si>
    <t>ms246</t>
  </si>
  <si>
    <t>nvsl23</t>
  </si>
  <si>
    <t>ms247</t>
  </si>
  <si>
    <t>nvsl29</t>
  </si>
  <si>
    <t>ms248</t>
  </si>
  <si>
    <t>nvsl30</t>
  </si>
  <si>
    <t>ms249</t>
  </si>
  <si>
    <t>nvsl32</t>
  </si>
  <si>
    <t>ms250</t>
  </si>
  <si>
    <t>nvsl35</t>
  </si>
  <si>
    <t>ms251</t>
  </si>
  <si>
    <t>nvsl37</t>
  </si>
  <si>
    <t>ms252</t>
  </si>
  <si>
    <t>nvsl41</t>
  </si>
  <si>
    <t>ms253</t>
  </si>
  <si>
    <t>nvsl43</t>
  </si>
  <si>
    <t>ms254</t>
  </si>
  <si>
    <t>nvsl44</t>
  </si>
  <si>
    <t>ms255</t>
  </si>
  <si>
    <t>nvsl46</t>
  </si>
  <si>
    <t>ms256</t>
  </si>
  <si>
    <t>nvsl54</t>
  </si>
  <si>
    <t>ms257</t>
  </si>
  <si>
    <t>nvsl57</t>
  </si>
  <si>
    <t>ms258</t>
  </si>
  <si>
    <t>nvsl58</t>
  </si>
  <si>
    <t>ms259</t>
  </si>
  <si>
    <t>nvsl60</t>
  </si>
  <si>
    <t>ms260</t>
  </si>
  <si>
    <t>nvsl66</t>
  </si>
  <si>
    <t>ms261</t>
  </si>
  <si>
    <t>nvsl71</t>
  </si>
  <si>
    <t>ms262</t>
  </si>
  <si>
    <t>asnwrv</t>
  </si>
  <si>
    <t>ms263</t>
  </si>
  <si>
    <t>ah2rv</t>
  </si>
  <si>
    <t>ms264</t>
  </si>
  <si>
    <t>ah3wrv</t>
  </si>
  <si>
    <t>ms265</t>
  </si>
  <si>
    <t>avprv</t>
  </si>
  <si>
    <t>ms266</t>
  </si>
  <si>
    <t>asw1rv</t>
  </si>
  <si>
    <t>ms267</t>
  </si>
  <si>
    <t>asw2rv</t>
  </si>
  <si>
    <t>ms268</t>
  </si>
  <si>
    <t>asw3rv</t>
  </si>
  <si>
    <t>ms269</t>
  </si>
  <si>
    <t>asw4rv</t>
  </si>
  <si>
    <t>ms270</t>
  </si>
  <si>
    <t>altrv</t>
  </si>
  <si>
    <t>ms271</t>
  </si>
  <si>
    <t>amtrv</t>
  </si>
  <si>
    <t>ms272</t>
  </si>
  <si>
    <t>ahtrv</t>
  </si>
  <si>
    <t>ms273</t>
  </si>
  <si>
    <t>asnwrp</t>
  </si>
  <si>
    <t>ms274</t>
  </si>
  <si>
    <t>ah2rp</t>
  </si>
  <si>
    <t>ms275</t>
  </si>
  <si>
    <t>ah3wrp</t>
  </si>
  <si>
    <t>ms276</t>
  </si>
  <si>
    <t>avprp</t>
  </si>
  <si>
    <t>ms277</t>
  </si>
  <si>
    <t>asw1rp</t>
  </si>
  <si>
    <t>ms278</t>
  </si>
  <si>
    <t>asw2rp</t>
  </si>
  <si>
    <t>ms279</t>
  </si>
  <si>
    <t>asw3rp</t>
  </si>
  <si>
    <t>ms280</t>
  </si>
  <si>
    <t>asw4rp</t>
  </si>
  <si>
    <t>ms281</t>
  </si>
  <si>
    <t>altrp</t>
  </si>
  <si>
    <t>ms282</t>
  </si>
  <si>
    <t>amtrp</t>
  </si>
  <si>
    <t>ms283</t>
  </si>
  <si>
    <t>ahtrp</t>
  </si>
  <si>
    <t>ms284</t>
  </si>
  <si>
    <t>awkrp</t>
  </si>
  <si>
    <t>ms285</t>
  </si>
  <si>
    <t>abkrp</t>
  </si>
  <si>
    <t>ms286</t>
  </si>
  <si>
    <t>atrrp</t>
  </si>
  <si>
    <t>Arterial</t>
  </si>
  <si>
    <t>Screenline</t>
  </si>
  <si>
    <t>Name</t>
  </si>
  <si>
    <t>Number</t>
  </si>
  <si>
    <t>Parkland</t>
  </si>
  <si>
    <t>Puyallup</t>
  </si>
  <si>
    <t>Tacoma - East of CBD</t>
  </si>
  <si>
    <t>Tacoma Narrows</t>
  </si>
  <si>
    <t>Auburn</t>
  </si>
  <si>
    <t>South King</t>
  </si>
  <si>
    <t>Maple Valley</t>
  </si>
  <si>
    <t>SeaTac</t>
  </si>
  <si>
    <t>Kent</t>
  </si>
  <si>
    <t>Tukwila</t>
  </si>
  <si>
    <t>Renton</t>
  </si>
  <si>
    <t>Seattle - South of CBD</t>
  </si>
  <si>
    <t>South Bellevue</t>
  </si>
  <si>
    <t>Cross-Lake</t>
  </si>
  <si>
    <t>Ship Canal</t>
  </si>
  <si>
    <t>Kirkland-Redmond</t>
  </si>
  <si>
    <t>Seattle - North</t>
  </si>
  <si>
    <t>Lynnwood-Bothell</t>
  </si>
  <si>
    <t>Bothell</t>
  </si>
  <si>
    <t>Mill Creek</t>
  </si>
  <si>
    <t>Gig Harbor</t>
  </si>
  <si>
    <t>North Kitsap</t>
  </si>
  <si>
    <t>Agate Pass Bridge</t>
  </si>
  <si>
    <t>Cross Sound</t>
  </si>
  <si>
    <t>Preston-Issaquah</t>
  </si>
  <si>
    <t>Woodinville</t>
  </si>
  <si>
    <t>Time of Day - Vehicle Volumes</t>
  </si>
  <si>
    <t>nvsl2</t>
  </si>
  <si>
    <t>Type</t>
  </si>
  <si>
    <t>Primary</t>
  </si>
  <si>
    <t>Secondary</t>
  </si>
  <si>
    <t>ptsl4</t>
  </si>
  <si>
    <t>etsl4</t>
  </si>
  <si>
    <t>ntsl4</t>
  </si>
  <si>
    <t>ptsl14</t>
  </si>
  <si>
    <t>etsl14</t>
  </si>
  <si>
    <t>ntsl14</t>
  </si>
  <si>
    <t>ptsl15</t>
  </si>
  <si>
    <t>etsl15</t>
  </si>
  <si>
    <t>ntsl15</t>
  </si>
  <si>
    <t>ptsl22</t>
  </si>
  <si>
    <t>etsl22</t>
  </si>
  <si>
    <t>ntsl22</t>
  </si>
  <si>
    <t>ptsl23</t>
  </si>
  <si>
    <t>etsl23</t>
  </si>
  <si>
    <t>ntsl23</t>
  </si>
  <si>
    <t>ptsl29</t>
  </si>
  <si>
    <t>etsl29</t>
  </si>
  <si>
    <t>ntsl29</t>
  </si>
  <si>
    <t>ptsl30</t>
  </si>
  <si>
    <t>etsl30</t>
  </si>
  <si>
    <t>ntsl30</t>
  </si>
  <si>
    <t>ptsl32</t>
  </si>
  <si>
    <t>etsl32</t>
  </si>
  <si>
    <t>ntsl32</t>
  </si>
  <si>
    <t>ptsl35</t>
  </si>
  <si>
    <t>etsl35</t>
  </si>
  <si>
    <t>ntsl35</t>
  </si>
  <si>
    <t>ptsl37</t>
  </si>
  <si>
    <t>etsl37</t>
  </si>
  <si>
    <t>ntsl37</t>
  </si>
  <si>
    <t>ptsl41</t>
  </si>
  <si>
    <t>etsl41</t>
  </si>
  <si>
    <t>ntsl41</t>
  </si>
  <si>
    <t>ptsl43</t>
  </si>
  <si>
    <t>etsl43</t>
  </si>
  <si>
    <t>ntsl43</t>
  </si>
  <si>
    <t>ptsl44</t>
  </si>
  <si>
    <t>etsl44</t>
  </si>
  <si>
    <t>ntsl44</t>
  </si>
  <si>
    <t>ptsl46</t>
  </si>
  <si>
    <t>etsl46</t>
  </si>
  <si>
    <t>ntsl46</t>
  </si>
  <si>
    <t>ptsl2</t>
  </si>
  <si>
    <t>etsl2</t>
  </si>
  <si>
    <t>ntsl2</t>
  </si>
  <si>
    <t>ptsl3</t>
  </si>
  <si>
    <t>etsl3</t>
  </si>
  <si>
    <t>ntsl3</t>
  </si>
  <si>
    <t>ptsl7</t>
  </si>
  <si>
    <t>etsl7</t>
  </si>
  <si>
    <t>ntsl7</t>
  </si>
  <si>
    <t>ptsl18</t>
  </si>
  <si>
    <t>etsl18</t>
  </si>
  <si>
    <t>ntsl18</t>
  </si>
  <si>
    <t>ptsl19</t>
  </si>
  <si>
    <t>etsl19</t>
  </si>
  <si>
    <t>ntsl19</t>
  </si>
  <si>
    <t>ptsl20</t>
  </si>
  <si>
    <t>etsl20</t>
  </si>
  <si>
    <t>ntsl20</t>
  </si>
  <si>
    <t>ptsl54</t>
  </si>
  <si>
    <t>etsl54</t>
  </si>
  <si>
    <t>ntsl54</t>
  </si>
  <si>
    <t>ptsl57</t>
  </si>
  <si>
    <t>etsl57</t>
  </si>
  <si>
    <t>ntsl57</t>
  </si>
  <si>
    <t>ptsl58</t>
  </si>
  <si>
    <t>etsl58</t>
  </si>
  <si>
    <t>ntsl58</t>
  </si>
  <si>
    <t>ptsl60</t>
  </si>
  <si>
    <t>etsl60</t>
  </si>
  <si>
    <t>ntsl60</t>
  </si>
  <si>
    <t>ptsl66</t>
  </si>
  <si>
    <t>etsl66</t>
  </si>
  <si>
    <t>ntsl66</t>
  </si>
  <si>
    <t>ptsl71</t>
  </si>
  <si>
    <t>etsl71</t>
  </si>
  <si>
    <t>ntsl71</t>
  </si>
  <si>
    <t>Time of Day - Transit Volumes</t>
  </si>
  <si>
    <t>ms287</t>
  </si>
  <si>
    <t>msnwrv</t>
  </si>
  <si>
    <t>ms288</t>
  </si>
  <si>
    <t>mh2rv</t>
  </si>
  <si>
    <t>ms289</t>
  </si>
  <si>
    <t>mh3wrv</t>
  </si>
  <si>
    <t>ms290</t>
  </si>
  <si>
    <t>mvprv</t>
  </si>
  <si>
    <t>ms291</t>
  </si>
  <si>
    <t>msw1rv</t>
  </si>
  <si>
    <t>ms292</t>
  </si>
  <si>
    <t>msw2rv</t>
  </si>
  <si>
    <t>ms293</t>
  </si>
  <si>
    <t>msw3rv</t>
  </si>
  <si>
    <t>ms294</t>
  </si>
  <si>
    <t>msw4rv</t>
  </si>
  <si>
    <t>ms295</t>
  </si>
  <si>
    <t>mltrv</t>
  </si>
  <si>
    <t>ms296</t>
  </si>
  <si>
    <t>mmtrv</t>
  </si>
  <si>
    <t>ms297</t>
  </si>
  <si>
    <t>mhtrv</t>
  </si>
  <si>
    <t>ms299</t>
  </si>
  <si>
    <t>msnwrp</t>
  </si>
  <si>
    <t>ms300</t>
  </si>
  <si>
    <t>mh2rp</t>
  </si>
  <si>
    <t>ms301</t>
  </si>
  <si>
    <t>mh3wrp</t>
  </si>
  <si>
    <t>ms302</t>
  </si>
  <si>
    <t>mvprp</t>
  </si>
  <si>
    <t>ms303</t>
  </si>
  <si>
    <t>msw1rp</t>
  </si>
  <si>
    <t>ms304</t>
  </si>
  <si>
    <t>msw2rp</t>
  </si>
  <si>
    <t>ms305</t>
  </si>
  <si>
    <t>msw3rp</t>
  </si>
  <si>
    <t>ms306</t>
  </si>
  <si>
    <t>msw4rp</t>
  </si>
  <si>
    <t>ms307</t>
  </si>
  <si>
    <t>mltrp</t>
  </si>
  <si>
    <t>ms308</t>
  </si>
  <si>
    <t>mmtrp</t>
  </si>
  <si>
    <t>ms309</t>
  </si>
  <si>
    <t>mhtrp</t>
  </si>
  <si>
    <t>ms310</t>
  </si>
  <si>
    <t>mwkrp</t>
  </si>
  <si>
    <t>ms311</t>
  </si>
  <si>
    <t>mbkrp</t>
  </si>
  <si>
    <t>ms312</t>
  </si>
  <si>
    <t>mtrrp</t>
  </si>
  <si>
    <t>ms313</t>
  </si>
  <si>
    <t>psnwrv</t>
  </si>
  <si>
    <t>ms314</t>
  </si>
  <si>
    <t>ph2rv</t>
  </si>
  <si>
    <t>ms315</t>
  </si>
  <si>
    <t>ph3wrv</t>
  </si>
  <si>
    <t>ms316</t>
  </si>
  <si>
    <t>pvprv</t>
  </si>
  <si>
    <t>ms317</t>
  </si>
  <si>
    <t>psw1rv</t>
  </si>
  <si>
    <t>ms318</t>
  </si>
  <si>
    <t>psw2rv</t>
  </si>
  <si>
    <t>ms319</t>
  </si>
  <si>
    <t>psw3rv</t>
  </si>
  <si>
    <t>ms320</t>
  </si>
  <si>
    <t>psw4rv</t>
  </si>
  <si>
    <t>ms321</t>
  </si>
  <si>
    <t>pltrv</t>
  </si>
  <si>
    <t>ms322</t>
  </si>
  <si>
    <t>pmtrv</t>
  </si>
  <si>
    <t>ms323</t>
  </si>
  <si>
    <t>phtrv</t>
  </si>
  <si>
    <t>ms324</t>
  </si>
  <si>
    <t>psnwrp</t>
  </si>
  <si>
    <t>ms325</t>
  </si>
  <si>
    <t>ph2rp</t>
  </si>
  <si>
    <t>ms326</t>
  </si>
  <si>
    <t>ph3wrp</t>
  </si>
  <si>
    <t>ms327</t>
  </si>
  <si>
    <t>pvprp</t>
  </si>
  <si>
    <t>ms328</t>
  </si>
  <si>
    <t>psw1rp</t>
  </si>
  <si>
    <t>ms329</t>
  </si>
  <si>
    <t>psw2rp</t>
  </si>
  <si>
    <t>ms330</t>
  </si>
  <si>
    <t>psw3rp</t>
  </si>
  <si>
    <t>ms331</t>
  </si>
  <si>
    <t>psw4rp</t>
  </si>
  <si>
    <t>ms332</t>
  </si>
  <si>
    <t>pltrp</t>
  </si>
  <si>
    <t>ms333</t>
  </si>
  <si>
    <t>pmtrp</t>
  </si>
  <si>
    <t>ms334</t>
  </si>
  <si>
    <t>phtrp</t>
  </si>
  <si>
    <t>ms335</t>
  </si>
  <si>
    <t>pwkrp</t>
  </si>
  <si>
    <t>ms336</t>
  </si>
  <si>
    <t>pbkrp</t>
  </si>
  <si>
    <t>ms337</t>
  </si>
  <si>
    <t>ptrrp</t>
  </si>
  <si>
    <t>ms338</t>
  </si>
  <si>
    <t>esnwrv</t>
  </si>
  <si>
    <t>ms339</t>
  </si>
  <si>
    <t>eh2rv</t>
  </si>
  <si>
    <t>ms340</t>
  </si>
  <si>
    <t>eh3wrv</t>
  </si>
  <si>
    <t>ms341</t>
  </si>
  <si>
    <t>evprv</t>
  </si>
  <si>
    <t>ms342</t>
  </si>
  <si>
    <t>esw1rv</t>
  </si>
  <si>
    <t>ms343</t>
  </si>
  <si>
    <t>esw2rv</t>
  </si>
  <si>
    <t>ms344</t>
  </si>
  <si>
    <t>esw3rv</t>
  </si>
  <si>
    <t>ms345</t>
  </si>
  <si>
    <t>esw4rv</t>
  </si>
  <si>
    <t>ms346</t>
  </si>
  <si>
    <t>eltrv</t>
  </si>
  <si>
    <t>ms347</t>
  </si>
  <si>
    <t>emtrv</t>
  </si>
  <si>
    <t>ms348</t>
  </si>
  <si>
    <t>ehtrv</t>
  </si>
  <si>
    <t>ms349</t>
  </si>
  <si>
    <t>esnwrp</t>
  </si>
  <si>
    <t>ms350</t>
  </si>
  <si>
    <t>eh2rp</t>
  </si>
  <si>
    <t>ms351</t>
  </si>
  <si>
    <t>eh3wrp</t>
  </si>
  <si>
    <t>ms352</t>
  </si>
  <si>
    <t>evprp</t>
  </si>
  <si>
    <t>ms353</t>
  </si>
  <si>
    <t>esw1rp</t>
  </si>
  <si>
    <t>ms354</t>
  </si>
  <si>
    <t>esw2rp</t>
  </si>
  <si>
    <t>ms355</t>
  </si>
  <si>
    <t>esw3rp</t>
  </si>
  <si>
    <t>ms356</t>
  </si>
  <si>
    <t>esw4rp</t>
  </si>
  <si>
    <t>ms357</t>
  </si>
  <si>
    <t>eltrp</t>
  </si>
  <si>
    <t>ms358</t>
  </si>
  <si>
    <t>emtrp</t>
  </si>
  <si>
    <t>ms359</t>
  </si>
  <si>
    <t>ehtrp</t>
  </si>
  <si>
    <t>ms360</t>
  </si>
  <si>
    <t>ewkrp</t>
  </si>
  <si>
    <t>ms361</t>
  </si>
  <si>
    <t>ebkrp</t>
  </si>
  <si>
    <t>ms362</t>
  </si>
  <si>
    <t>etrrp</t>
  </si>
  <si>
    <t>ms363</t>
  </si>
  <si>
    <t>nsnwrv</t>
  </si>
  <si>
    <t>ms364</t>
  </si>
  <si>
    <t>nh2rv</t>
  </si>
  <si>
    <t>ms365</t>
  </si>
  <si>
    <t>nh3wrv</t>
  </si>
  <si>
    <t>ms366</t>
  </si>
  <si>
    <t>nvprv</t>
  </si>
  <si>
    <t>ms367</t>
  </si>
  <si>
    <t>nsw1rv</t>
  </si>
  <si>
    <t>ms368</t>
  </si>
  <si>
    <t>nsw2rv</t>
  </si>
  <si>
    <t>ms369</t>
  </si>
  <si>
    <t>nsw3rv</t>
  </si>
  <si>
    <t>ms370</t>
  </si>
  <si>
    <t>nsw4rv</t>
  </si>
  <si>
    <t>ms371</t>
  </si>
  <si>
    <t>nltrv</t>
  </si>
  <si>
    <t>ms372</t>
  </si>
  <si>
    <t>nmtrv</t>
  </si>
  <si>
    <t>ms373</t>
  </si>
  <si>
    <t>nhtrv</t>
  </si>
  <si>
    <t>ms374</t>
  </si>
  <si>
    <t>nsnwrp</t>
  </si>
  <si>
    <t>ms375</t>
  </si>
  <si>
    <t>nh2rp</t>
  </si>
  <si>
    <t>ms376</t>
  </si>
  <si>
    <t>nh3wrp</t>
  </si>
  <si>
    <t>ms377</t>
  </si>
  <si>
    <t>nvprp</t>
  </si>
  <si>
    <t>ms378</t>
  </si>
  <si>
    <t>nsw1rp</t>
  </si>
  <si>
    <t>ms379</t>
  </si>
  <si>
    <t>nsw2rp</t>
  </si>
  <si>
    <t>ms380</t>
  </si>
  <si>
    <t>nsw3rp</t>
  </si>
  <si>
    <t>ms381</t>
  </si>
  <si>
    <t>nsw4rp</t>
  </si>
  <si>
    <t>ms382</t>
  </si>
  <si>
    <t>nltrp</t>
  </si>
  <si>
    <t>ms383</t>
  </si>
  <si>
    <t>nmtrp</t>
  </si>
  <si>
    <t>ms384</t>
  </si>
  <si>
    <t>nhtrp</t>
  </si>
  <si>
    <t>ms385</t>
  </si>
  <si>
    <t>nwkrp</t>
  </si>
  <si>
    <t>ms386</t>
  </si>
  <si>
    <t>nbkrp</t>
  </si>
  <si>
    <t>ms387</t>
  </si>
  <si>
    <t>ntrrp</t>
  </si>
  <si>
    <t>Observed Daily Volume</t>
  </si>
  <si>
    <t>SOV Nonwork</t>
  </si>
  <si>
    <t>HOV 2</t>
  </si>
  <si>
    <t>HOV 3+</t>
  </si>
  <si>
    <t>Vanpools</t>
  </si>
  <si>
    <t>SOV HBW #1</t>
  </si>
  <si>
    <t>SOV HBW #2</t>
  </si>
  <si>
    <t>SOV HBW #3</t>
  </si>
  <si>
    <t>SOV HBW #4</t>
  </si>
  <si>
    <t>Light Trucks</t>
  </si>
  <si>
    <t>Medium Trucks</t>
  </si>
  <si>
    <t>Heavy Trucks</t>
  </si>
  <si>
    <t>Total Vehicles</t>
  </si>
  <si>
    <t>Class</t>
  </si>
  <si>
    <t>Table 7. Vehicle Trip Tables by Time of Day</t>
  </si>
  <si>
    <t>Total People</t>
  </si>
  <si>
    <t>Walk</t>
  </si>
  <si>
    <t>Bike</t>
  </si>
  <si>
    <t>Transit</t>
  </si>
  <si>
    <t>SOV</t>
  </si>
  <si>
    <t>HOV</t>
  </si>
  <si>
    <t>Table 8. Vehicle Trip Share by Time of Day</t>
  </si>
  <si>
    <t>Table 9. Person Trip Tables by Time of Day</t>
  </si>
  <si>
    <t>ms388</t>
  </si>
  <si>
    <t>col</t>
  </si>
  <si>
    <t>ms389</t>
  </si>
  <si>
    <t>hbo</t>
  </si>
  <si>
    <t>ms390</t>
  </si>
  <si>
    <t>sch</t>
  </si>
  <si>
    <t>ms391</t>
  </si>
  <si>
    <t>hsp</t>
  </si>
  <si>
    <t>ms392</t>
  </si>
  <si>
    <t>hbw1</t>
  </si>
  <si>
    <t>ms393</t>
  </si>
  <si>
    <t>hbw2</t>
  </si>
  <si>
    <t>ms394</t>
  </si>
  <si>
    <t>hbw3</t>
  </si>
  <si>
    <t>ms395</t>
  </si>
  <si>
    <t>hbw4</t>
  </si>
  <si>
    <t>ms396</t>
  </si>
  <si>
    <t>ltrk</t>
  </si>
  <si>
    <t>ms397</t>
  </si>
  <si>
    <t>mtrk</t>
  </si>
  <si>
    <t>ms398</t>
  </si>
  <si>
    <t>htrk</t>
  </si>
  <si>
    <t>ms399</t>
  </si>
  <si>
    <t>ms400</t>
  </si>
  <si>
    <t>ms401</t>
  </si>
  <si>
    <t>clkgkg</t>
  </si>
  <si>
    <t>ms402</t>
  </si>
  <si>
    <t>clshkg</t>
  </si>
  <si>
    <t>ms403</t>
  </si>
  <si>
    <t>clpekg</t>
  </si>
  <si>
    <t>ms404</t>
  </si>
  <si>
    <t>clkpkg</t>
  </si>
  <si>
    <t>ms405</t>
  </si>
  <si>
    <t>clkgkp</t>
  </si>
  <si>
    <t>ms406</t>
  </si>
  <si>
    <t>clshkp</t>
  </si>
  <si>
    <t>ms407</t>
  </si>
  <si>
    <t>clpekp</t>
  </si>
  <si>
    <t>ms408</t>
  </si>
  <si>
    <t>clkpkp</t>
  </si>
  <si>
    <t>ms409</t>
  </si>
  <si>
    <t>clkgpe</t>
  </si>
  <si>
    <t>ms410</t>
  </si>
  <si>
    <t>clshpe</t>
  </si>
  <si>
    <t>ms411</t>
  </si>
  <si>
    <t>clpepe</t>
  </si>
  <si>
    <t>ms412</t>
  </si>
  <si>
    <t>clkppe</t>
  </si>
  <si>
    <t>ms413</t>
  </si>
  <si>
    <t>clkgsh</t>
  </si>
  <si>
    <t>ms414</t>
  </si>
  <si>
    <t>clshsh</t>
  </si>
  <si>
    <t>ms415</t>
  </si>
  <si>
    <t>clpesh</t>
  </si>
  <si>
    <t>ms416</t>
  </si>
  <si>
    <t>clkpsh</t>
  </si>
  <si>
    <t>% Difference</t>
  </si>
  <si>
    <t>Trip Purpose</t>
  </si>
  <si>
    <t>Home Based Other</t>
  </si>
  <si>
    <t>Home Based School</t>
  </si>
  <si>
    <t>Home Based Shopping</t>
  </si>
  <si>
    <t>Home Based Work Income #1</t>
  </si>
  <si>
    <t>Home Based Work Income #2</t>
  </si>
  <si>
    <t>Home Based Work Income #3</t>
  </si>
  <si>
    <t>Home Based Work Income #4</t>
  </si>
  <si>
    <t>Total Trips</t>
  </si>
  <si>
    <t>oto</t>
  </si>
  <si>
    <t>From</t>
  </si>
  <si>
    <t>To</t>
  </si>
  <si>
    <t>King</t>
  </si>
  <si>
    <t>Kitsap</t>
  </si>
  <si>
    <t>wto</t>
  </si>
  <si>
    <t>ms417</t>
  </si>
  <si>
    <t>ms418</t>
  </si>
  <si>
    <t>Daily Trips</t>
  </si>
  <si>
    <t>Pierce</t>
  </si>
  <si>
    <t>Snohomish</t>
  </si>
  <si>
    <t>King County</t>
  </si>
  <si>
    <t>Kitsap County</t>
  </si>
  <si>
    <t>Pierce County</t>
  </si>
  <si>
    <t>Snohomish County</t>
  </si>
  <si>
    <t>hokgkg</t>
  </si>
  <si>
    <t>hokgkp</t>
  </si>
  <si>
    <t>hokgpe</t>
  </si>
  <si>
    <t>hokgsh</t>
  </si>
  <si>
    <t>hokpkg</t>
  </si>
  <si>
    <t>hokpkp</t>
  </si>
  <si>
    <t>hokppe</t>
  </si>
  <si>
    <t>hokpsh</t>
  </si>
  <si>
    <t>hopekg</t>
  </si>
  <si>
    <t>hopekp</t>
  </si>
  <si>
    <t>hopepe</t>
  </si>
  <si>
    <t>hopesh</t>
  </si>
  <si>
    <t>hoshkg</t>
  </si>
  <si>
    <t>hoshkp</t>
  </si>
  <si>
    <t>hoshpe</t>
  </si>
  <si>
    <t>hoshsh</t>
  </si>
  <si>
    <t>hskgkg</t>
  </si>
  <si>
    <t>hskgkp</t>
  </si>
  <si>
    <t>hskgpe</t>
  </si>
  <si>
    <t>hskgsh</t>
  </si>
  <si>
    <t>hskpkg</t>
  </si>
  <si>
    <t>hskpkp</t>
  </si>
  <si>
    <t>hskppe</t>
  </si>
  <si>
    <t>hskpsh</t>
  </si>
  <si>
    <t>hspekg</t>
  </si>
  <si>
    <t>hspekp</t>
  </si>
  <si>
    <t>hspepe</t>
  </si>
  <si>
    <t>hspesh</t>
  </si>
  <si>
    <t>hsshkg</t>
  </si>
  <si>
    <t>hsshkp</t>
  </si>
  <si>
    <t>hsshpe</t>
  </si>
  <si>
    <t>hsshsh</t>
  </si>
  <si>
    <t>slkgkg</t>
  </si>
  <si>
    <t>slkgkp</t>
  </si>
  <si>
    <t>slkgpe</t>
  </si>
  <si>
    <t>slkgsh</t>
  </si>
  <si>
    <t>slkpkg</t>
  </si>
  <si>
    <t>slkpkp</t>
  </si>
  <si>
    <t>slkppe</t>
  </si>
  <si>
    <t>slkpsh</t>
  </si>
  <si>
    <t>slpekg</t>
  </si>
  <si>
    <t>slpekp</t>
  </si>
  <si>
    <t>slpepe</t>
  </si>
  <si>
    <t>slpesh</t>
  </si>
  <si>
    <t>slshkg</t>
  </si>
  <si>
    <t>slshkp</t>
  </si>
  <si>
    <t>slshpe</t>
  </si>
  <si>
    <t>ookgkg</t>
  </si>
  <si>
    <t>ookgkp</t>
  </si>
  <si>
    <t>ookgpe</t>
  </si>
  <si>
    <t>ookgsh</t>
  </si>
  <si>
    <t>ookpkg</t>
  </si>
  <si>
    <t>ookpkp</t>
  </si>
  <si>
    <t>ookppe</t>
  </si>
  <si>
    <t>ookpsh</t>
  </si>
  <si>
    <t>oopekg</t>
  </si>
  <si>
    <t>oopekp</t>
  </si>
  <si>
    <t>oopepe</t>
  </si>
  <si>
    <t>oopesh</t>
  </si>
  <si>
    <t>ooshkg</t>
  </si>
  <si>
    <t>ooshkp</t>
  </si>
  <si>
    <t>ooshpe</t>
  </si>
  <si>
    <t>slshsh</t>
  </si>
  <si>
    <t>ooshsh</t>
  </si>
  <si>
    <t>wokgkg</t>
  </si>
  <si>
    <t>wokgkp</t>
  </si>
  <si>
    <t>wokgpe</t>
  </si>
  <si>
    <t>wokgsh</t>
  </si>
  <si>
    <t>wokpkg</t>
  </si>
  <si>
    <t>wokpkp</t>
  </si>
  <si>
    <t>wokppe</t>
  </si>
  <si>
    <t>wokpsh</t>
  </si>
  <si>
    <t>wopekg</t>
  </si>
  <si>
    <t>wopekp</t>
  </si>
  <si>
    <t>wopepe</t>
  </si>
  <si>
    <t>wopesh</t>
  </si>
  <si>
    <t>woshkg</t>
  </si>
  <si>
    <t>woshkp</t>
  </si>
  <si>
    <t>woshpe</t>
  </si>
  <si>
    <t>woshsh</t>
  </si>
  <si>
    <t>coltm1</t>
  </si>
  <si>
    <t>coltm2</t>
  </si>
  <si>
    <t>colds1</t>
  </si>
  <si>
    <t>colds2</t>
  </si>
  <si>
    <t>ms419</t>
  </si>
  <si>
    <t>ms420</t>
  </si>
  <si>
    <t>ms421</t>
  </si>
  <si>
    <t>hbotm1</t>
  </si>
  <si>
    <t>ms422</t>
  </si>
  <si>
    <t>hbotm2</t>
  </si>
  <si>
    <t>ms423</t>
  </si>
  <si>
    <t>hbods1</t>
  </si>
  <si>
    <t>ms424</t>
  </si>
  <si>
    <t>hbods2</t>
  </si>
  <si>
    <t>ms425</t>
  </si>
  <si>
    <t>ms426</t>
  </si>
  <si>
    <t>ms427</t>
  </si>
  <si>
    <t>ms428</t>
  </si>
  <si>
    <t>ms429</t>
  </si>
  <si>
    <t>ms430</t>
  </si>
  <si>
    <t>ms431</t>
  </si>
  <si>
    <t>ms432</t>
  </si>
  <si>
    <t>ms433</t>
  </si>
  <si>
    <t>ms434</t>
  </si>
  <si>
    <t>ms435</t>
  </si>
  <si>
    <t>ms436</t>
  </si>
  <si>
    <t>ms437</t>
  </si>
  <si>
    <t>ms438</t>
  </si>
  <si>
    <t>ms439</t>
  </si>
  <si>
    <t>ms440</t>
  </si>
  <si>
    <t>ms441</t>
  </si>
  <si>
    <t>schtm1</t>
  </si>
  <si>
    <t>ms442</t>
  </si>
  <si>
    <t>schtm2</t>
  </si>
  <si>
    <t>ms443</t>
  </si>
  <si>
    <t>schds1</t>
  </si>
  <si>
    <t>ms444</t>
  </si>
  <si>
    <t>schds2</t>
  </si>
  <si>
    <t>ms445</t>
  </si>
  <si>
    <t>ms446</t>
  </si>
  <si>
    <t>ms447</t>
  </si>
  <si>
    <t>ms448</t>
  </si>
  <si>
    <t>ms449</t>
  </si>
  <si>
    <t>ms450</t>
  </si>
  <si>
    <t>ms451</t>
  </si>
  <si>
    <t>ms452</t>
  </si>
  <si>
    <t>ms453</t>
  </si>
  <si>
    <t>ms454</t>
  </si>
  <si>
    <t>ms455</t>
  </si>
  <si>
    <t>ms456</t>
  </si>
  <si>
    <t>ms457</t>
  </si>
  <si>
    <t>ms458</t>
  </si>
  <si>
    <t>ms459</t>
  </si>
  <si>
    <t>ms460</t>
  </si>
  <si>
    <t>ms461</t>
  </si>
  <si>
    <t>hsptm1</t>
  </si>
  <si>
    <t>ms462</t>
  </si>
  <si>
    <t>hsptm2</t>
  </si>
  <si>
    <t>ms463</t>
  </si>
  <si>
    <t>hspds1</t>
  </si>
  <si>
    <t>ms464</t>
  </si>
  <si>
    <t>hspds2</t>
  </si>
  <si>
    <t>ms465</t>
  </si>
  <si>
    <t>ms466</t>
  </si>
  <si>
    <t>ms467</t>
  </si>
  <si>
    <t>ms468</t>
  </si>
  <si>
    <t>ms469</t>
  </si>
  <si>
    <t>ms470</t>
  </si>
  <si>
    <t>ms471</t>
  </si>
  <si>
    <t>ms472</t>
  </si>
  <si>
    <t>ms473</t>
  </si>
  <si>
    <t>ms474</t>
  </si>
  <si>
    <t>ms475</t>
  </si>
  <si>
    <t>ms476</t>
  </si>
  <si>
    <t>ms477</t>
  </si>
  <si>
    <t>ms478</t>
  </si>
  <si>
    <t>ms479</t>
  </si>
  <si>
    <t>ms480</t>
  </si>
  <si>
    <t>ms481</t>
  </si>
  <si>
    <t>ototm1</t>
  </si>
  <si>
    <t>ms482</t>
  </si>
  <si>
    <t>ototm2</t>
  </si>
  <si>
    <t>ms483</t>
  </si>
  <si>
    <t>otods1</t>
  </si>
  <si>
    <t>ms484</t>
  </si>
  <si>
    <t>otods2</t>
  </si>
  <si>
    <t>ms485</t>
  </si>
  <si>
    <t>ms486</t>
  </si>
  <si>
    <t>ms487</t>
  </si>
  <si>
    <t>ms488</t>
  </si>
  <si>
    <t>ms489</t>
  </si>
  <si>
    <t>ms490</t>
  </si>
  <si>
    <t>ms491</t>
  </si>
  <si>
    <t>ms492</t>
  </si>
  <si>
    <t>ms493</t>
  </si>
  <si>
    <t>ms494</t>
  </si>
  <si>
    <t>ms495</t>
  </si>
  <si>
    <t>ms496</t>
  </si>
  <si>
    <t>ms497</t>
  </si>
  <si>
    <t>ms498</t>
  </si>
  <si>
    <t>ms499</t>
  </si>
  <si>
    <t>ms500</t>
  </si>
  <si>
    <t>ms501</t>
  </si>
  <si>
    <t>wkotm1</t>
  </si>
  <si>
    <t>ms502</t>
  </si>
  <si>
    <t>wkotm2</t>
  </si>
  <si>
    <t>ms503</t>
  </si>
  <si>
    <t>wkods1</t>
  </si>
  <si>
    <t>ms504</t>
  </si>
  <si>
    <t>wkods2</t>
  </si>
  <si>
    <t>ms505</t>
  </si>
  <si>
    <t>ms506</t>
  </si>
  <si>
    <t>ms507</t>
  </si>
  <si>
    <t>ms508</t>
  </si>
  <si>
    <t>ms509</t>
  </si>
  <si>
    <t>ms510</t>
  </si>
  <si>
    <t>ms511</t>
  </si>
  <si>
    <t>ms512</t>
  </si>
  <si>
    <t>ms513</t>
  </si>
  <si>
    <t>ms514</t>
  </si>
  <si>
    <t>ms515</t>
  </si>
  <si>
    <t>ms516</t>
  </si>
  <si>
    <t>ms517</t>
  </si>
  <si>
    <t>ms518</t>
  </si>
  <si>
    <t>ms519</t>
  </si>
  <si>
    <t>ms520</t>
  </si>
  <si>
    <t>No Externals</t>
  </si>
  <si>
    <t>With Externals</t>
  </si>
  <si>
    <t>Home Based College</t>
  </si>
  <si>
    <t>Non-Home Other to Other</t>
  </si>
  <si>
    <t>Non-Home Work to Other</t>
  </si>
  <si>
    <t>hw1ds1</t>
  </si>
  <si>
    <t>hw1ds2</t>
  </si>
  <si>
    <t>hw1tm1</t>
  </si>
  <si>
    <t>hw1tm2</t>
  </si>
  <si>
    <t>hw2ds1</t>
  </si>
  <si>
    <t>hw2ds2</t>
  </si>
  <si>
    <t>hw2tm1</t>
  </si>
  <si>
    <t>hw2tm2</t>
  </si>
  <si>
    <t>hw3ds1</t>
  </si>
  <si>
    <t>hw3ds2</t>
  </si>
  <si>
    <t>hw3tm1</t>
  </si>
  <si>
    <t>hw3tm2</t>
  </si>
  <si>
    <t>hw4ds1</t>
  </si>
  <si>
    <t>hw4ds2</t>
  </si>
  <si>
    <t>hw4tm1</t>
  </si>
  <si>
    <t>hw4tm2</t>
  </si>
  <si>
    <t>ms521</t>
  </si>
  <si>
    <t>ms522</t>
  </si>
  <si>
    <t>ms523</t>
  </si>
  <si>
    <t>ms524</t>
  </si>
  <si>
    <t>ms525</t>
  </si>
  <si>
    <t>w1kgkg</t>
  </si>
  <si>
    <t>ms526</t>
  </si>
  <si>
    <t>w1shkg</t>
  </si>
  <si>
    <t>ms527</t>
  </si>
  <si>
    <t>w1pekg</t>
  </si>
  <si>
    <t>ms528</t>
  </si>
  <si>
    <t>w1kpkg</t>
  </si>
  <si>
    <t>ms529</t>
  </si>
  <si>
    <t>w1kgkp</t>
  </si>
  <si>
    <t>ms530</t>
  </si>
  <si>
    <t>w1shkp</t>
  </si>
  <si>
    <t>ms531</t>
  </si>
  <si>
    <t>w1pekp</t>
  </si>
  <si>
    <t>ms532</t>
  </si>
  <si>
    <t>w1kpkp</t>
  </si>
  <si>
    <t>ms533</t>
  </si>
  <si>
    <t>w1kgpe</t>
  </si>
  <si>
    <t>ms534</t>
  </si>
  <si>
    <t>w1shpe</t>
  </si>
  <si>
    <t>ms535</t>
  </si>
  <si>
    <t>w1pepe</t>
  </si>
  <si>
    <t>ms536</t>
  </si>
  <si>
    <t>w1kppe</t>
  </si>
  <si>
    <t>ms537</t>
  </si>
  <si>
    <t>w1kgsh</t>
  </si>
  <si>
    <t>ms538</t>
  </si>
  <si>
    <t>w1shsh</t>
  </si>
  <si>
    <t>ms539</t>
  </si>
  <si>
    <t>w1pesh</t>
  </si>
  <si>
    <t>ms540</t>
  </si>
  <si>
    <t>w1kpsh</t>
  </si>
  <si>
    <t>ms541</t>
  </si>
  <si>
    <t>ms542</t>
  </si>
  <si>
    <t>ms543</t>
  </si>
  <si>
    <t>ms544</t>
  </si>
  <si>
    <t>ms545</t>
  </si>
  <si>
    <t>w2kgkg</t>
  </si>
  <si>
    <t>ms546</t>
  </si>
  <si>
    <t>w2shkg</t>
  </si>
  <si>
    <t>ms547</t>
  </si>
  <si>
    <t>w2pekg</t>
  </si>
  <si>
    <t>ms548</t>
  </si>
  <si>
    <t>w2kpkg</t>
  </si>
  <si>
    <t>ms549</t>
  </si>
  <si>
    <t>w2kgkp</t>
  </si>
  <si>
    <t>ms550</t>
  </si>
  <si>
    <t>w2shkp</t>
  </si>
  <si>
    <t>ms551</t>
  </si>
  <si>
    <t>w2pekp</t>
  </si>
  <si>
    <t>ms552</t>
  </si>
  <si>
    <t>w2kpkp</t>
  </si>
  <si>
    <t>ms553</t>
  </si>
  <si>
    <t>w2kgpe</t>
  </si>
  <si>
    <t>ms554</t>
  </si>
  <si>
    <t>w2shpe</t>
  </si>
  <si>
    <t>ms555</t>
  </si>
  <si>
    <t>w2pepe</t>
  </si>
  <si>
    <t>ms556</t>
  </si>
  <si>
    <t>w2kppe</t>
  </si>
  <si>
    <t>ms557</t>
  </si>
  <si>
    <t>w2kgsh</t>
  </si>
  <si>
    <t>ms558</t>
  </si>
  <si>
    <t>w2shsh</t>
  </si>
  <si>
    <t>ms559</t>
  </si>
  <si>
    <t>w2pesh</t>
  </si>
  <si>
    <t>ms560</t>
  </si>
  <si>
    <t>w2kpsh</t>
  </si>
  <si>
    <t>ms561</t>
  </si>
  <si>
    <t>ms562</t>
  </si>
  <si>
    <t>ms563</t>
  </si>
  <si>
    <t>ms564</t>
  </si>
  <si>
    <t>ms565</t>
  </si>
  <si>
    <t>w3kgkg</t>
  </si>
  <si>
    <t>ms566</t>
  </si>
  <si>
    <t>w3shkg</t>
  </si>
  <si>
    <t>ms567</t>
  </si>
  <si>
    <t>w3pekg</t>
  </si>
  <si>
    <t>ms568</t>
  </si>
  <si>
    <t>w3kpkg</t>
  </si>
  <si>
    <t>ms569</t>
  </si>
  <si>
    <t>w3kgkp</t>
  </si>
  <si>
    <t>ms570</t>
  </si>
  <si>
    <t>w3shkp</t>
  </si>
  <si>
    <t>ms571</t>
  </si>
  <si>
    <t>w3pekp</t>
  </si>
  <si>
    <t>ms572</t>
  </si>
  <si>
    <t>w3kpkp</t>
  </si>
  <si>
    <t>ms573</t>
  </si>
  <si>
    <t>w3kgpe</t>
  </si>
  <si>
    <t>ms574</t>
  </si>
  <si>
    <t>w3shpe</t>
  </si>
  <si>
    <t>ms575</t>
  </si>
  <si>
    <t>w3pepe</t>
  </si>
  <si>
    <t>ms576</t>
  </si>
  <si>
    <t>w3kppe</t>
  </si>
  <si>
    <t>ms577</t>
  </si>
  <si>
    <t>w3kgsh</t>
  </si>
  <si>
    <t>ms578</t>
  </si>
  <si>
    <t>w3shsh</t>
  </si>
  <si>
    <t>ms579</t>
  </si>
  <si>
    <t>w3pesh</t>
  </si>
  <si>
    <t>ms580</t>
  </si>
  <si>
    <t>w3kpsh</t>
  </si>
  <si>
    <t>ms581</t>
  </si>
  <si>
    <t>ms582</t>
  </si>
  <si>
    <t>ms583</t>
  </si>
  <si>
    <t>ms584</t>
  </si>
  <si>
    <t>ms585</t>
  </si>
  <si>
    <t>w4kgkg</t>
  </si>
  <si>
    <t>ms586</t>
  </si>
  <si>
    <t>w4shkg</t>
  </si>
  <si>
    <t>ms587</t>
  </si>
  <si>
    <t>w4pekg</t>
  </si>
  <si>
    <t>ms588</t>
  </si>
  <si>
    <t>w4kpkg</t>
  </si>
  <si>
    <t>ms589</t>
  </si>
  <si>
    <t>w4kgkp</t>
  </si>
  <si>
    <t>ms590</t>
  </si>
  <si>
    <t>w4shkp</t>
  </si>
  <si>
    <t>ms591</t>
  </si>
  <si>
    <t>w4pekp</t>
  </si>
  <si>
    <t>ms592</t>
  </si>
  <si>
    <t>w4kpkp</t>
  </si>
  <si>
    <t>ms593</t>
  </si>
  <si>
    <t>w4kgpe</t>
  </si>
  <si>
    <t>ms594</t>
  </si>
  <si>
    <t>w4shpe</t>
  </si>
  <si>
    <t>ms595</t>
  </si>
  <si>
    <t>w4pepe</t>
  </si>
  <si>
    <t>ms596</t>
  </si>
  <si>
    <t>w4kppe</t>
  </si>
  <si>
    <t>ms597</t>
  </si>
  <si>
    <t>w4kgsh</t>
  </si>
  <si>
    <t>ms598</t>
  </si>
  <si>
    <t>w4shsh</t>
  </si>
  <si>
    <t>ms599</t>
  </si>
  <si>
    <t>w4pesh</t>
  </si>
  <si>
    <t>ms600</t>
  </si>
  <si>
    <t>w4kpsh</t>
  </si>
  <si>
    <t>Length 
(miles)</t>
  </si>
  <si>
    <t>Time 
(minutes)</t>
  </si>
  <si>
    <t>Avergage Model Trip</t>
  </si>
  <si>
    <t>ms601</t>
  </si>
  <si>
    <t>cldar</t>
  </si>
  <si>
    <t>ms602</t>
  </si>
  <si>
    <t>cls2r</t>
  </si>
  <si>
    <t>ms603</t>
  </si>
  <si>
    <t>cls3r</t>
  </si>
  <si>
    <t>ms604</t>
  </si>
  <si>
    <t>cltwr</t>
  </si>
  <si>
    <t>ms605</t>
  </si>
  <si>
    <t>clwkr</t>
  </si>
  <si>
    <t>ms606</t>
  </si>
  <si>
    <t>clbkr</t>
  </si>
  <si>
    <t>ms607</t>
  </si>
  <si>
    <t>hodar</t>
  </si>
  <si>
    <t>ms608</t>
  </si>
  <si>
    <t>hos2r</t>
  </si>
  <si>
    <t>ms609</t>
  </si>
  <si>
    <t>hos3r</t>
  </si>
  <si>
    <t>ms610</t>
  </si>
  <si>
    <t>hotwr</t>
  </si>
  <si>
    <t>ms611</t>
  </si>
  <si>
    <t>howkr</t>
  </si>
  <si>
    <t>ms612</t>
  </si>
  <si>
    <t>hobkr</t>
  </si>
  <si>
    <t>ms613</t>
  </si>
  <si>
    <t>nhdar</t>
  </si>
  <si>
    <t>ms614</t>
  </si>
  <si>
    <t>nhs2r</t>
  </si>
  <si>
    <t>ms615</t>
  </si>
  <si>
    <t>nhs3r</t>
  </si>
  <si>
    <t>ms616</t>
  </si>
  <si>
    <t>nhtwr</t>
  </si>
  <si>
    <t>ms617</t>
  </si>
  <si>
    <t>nhwkr</t>
  </si>
  <si>
    <t>ms618</t>
  </si>
  <si>
    <t>nhbkr</t>
  </si>
  <si>
    <t>Regional Daily Mode Share</t>
  </si>
  <si>
    <t>Drive Alone</t>
  </si>
  <si>
    <t>Non-Home Based</t>
  </si>
  <si>
    <t>Auto</t>
  </si>
  <si>
    <t>sldar</t>
  </si>
  <si>
    <t>sls2r</t>
  </si>
  <si>
    <t>sls3r</t>
  </si>
  <si>
    <t>sltwr</t>
  </si>
  <si>
    <t>slwkr</t>
  </si>
  <si>
    <t>slbkr</t>
  </si>
  <si>
    <t>w1dar</t>
  </si>
  <si>
    <t>w1s2r</t>
  </si>
  <si>
    <t>w1s3r</t>
  </si>
  <si>
    <t>w1twr</t>
  </si>
  <si>
    <t>w1wkr</t>
  </si>
  <si>
    <t>w1bkr</t>
  </si>
  <si>
    <t>w1tdr</t>
  </si>
  <si>
    <t>w2dar</t>
  </si>
  <si>
    <t>w2s2r</t>
  </si>
  <si>
    <t>w2s3r</t>
  </si>
  <si>
    <t>w2twr</t>
  </si>
  <si>
    <t>w2tdr</t>
  </si>
  <si>
    <t>w2wkr</t>
  </si>
  <si>
    <t>w2bkr</t>
  </si>
  <si>
    <t>w3dar</t>
  </si>
  <si>
    <t>w3s2r</t>
  </si>
  <si>
    <t>w3s3r</t>
  </si>
  <si>
    <t>w3twr</t>
  </si>
  <si>
    <t>w3tdr</t>
  </si>
  <si>
    <t>w3wkr</t>
  </si>
  <si>
    <t>w3bkr</t>
  </si>
  <si>
    <t>w4dar</t>
  </si>
  <si>
    <t>w4s2r</t>
  </si>
  <si>
    <t>w4s3r</t>
  </si>
  <si>
    <t>w4twr</t>
  </si>
  <si>
    <t>w4tdr</t>
  </si>
  <si>
    <t>w4wkr</t>
  </si>
  <si>
    <t>w4bkr</t>
  </si>
  <si>
    <t>Daily Internal Trips</t>
  </si>
  <si>
    <t>Total Daily Internal Trips</t>
  </si>
  <si>
    <t>ltktm1</t>
  </si>
  <si>
    <t>ltktm2</t>
  </si>
  <si>
    <t>ltkds1</t>
  </si>
  <si>
    <t>ltkds2</t>
  </si>
  <si>
    <t>ltkgkg</t>
  </si>
  <si>
    <t>ltshkg</t>
  </si>
  <si>
    <t>ltpekg</t>
  </si>
  <si>
    <t>ltkpkg</t>
  </si>
  <si>
    <t>ltkgkp</t>
  </si>
  <si>
    <t>ltshkp</t>
  </si>
  <si>
    <t>ltpekp</t>
  </si>
  <si>
    <t>ltkpkp</t>
  </si>
  <si>
    <t>ltkgpe</t>
  </si>
  <si>
    <t>ltshpe</t>
  </si>
  <si>
    <t>ltpepe</t>
  </si>
  <si>
    <t>ltkppe</t>
  </si>
  <si>
    <t>ltkgsh</t>
  </si>
  <si>
    <t>ltshsh</t>
  </si>
  <si>
    <t>ms619</t>
  </si>
  <si>
    <t>ltpesh</t>
  </si>
  <si>
    <t>ms620</t>
  </si>
  <si>
    <t>ltkpsh</t>
  </si>
  <si>
    <t>ms621</t>
  </si>
  <si>
    <t>medtm1</t>
  </si>
  <si>
    <t>ms622</t>
  </si>
  <si>
    <t>medtm2</t>
  </si>
  <si>
    <t>ms623</t>
  </si>
  <si>
    <t>medds1</t>
  </si>
  <si>
    <t>ms624</t>
  </si>
  <si>
    <t>medds2</t>
  </si>
  <si>
    <t>ms625</t>
  </si>
  <si>
    <t>mtkgkg</t>
  </si>
  <si>
    <t>ms626</t>
  </si>
  <si>
    <t>mtshkg</t>
  </si>
  <si>
    <t>ms627</t>
  </si>
  <si>
    <t>mtpekg</t>
  </si>
  <si>
    <t>ms628</t>
  </si>
  <si>
    <t>mtkpkg</t>
  </si>
  <si>
    <t>ms629</t>
  </si>
  <si>
    <t>mtkgkp</t>
  </si>
  <si>
    <t>ms630</t>
  </si>
  <si>
    <t>mtshkp</t>
  </si>
  <si>
    <t>ms631</t>
  </si>
  <si>
    <t>mtpekp</t>
  </si>
  <si>
    <t>ms632</t>
  </si>
  <si>
    <t>mtkpkp</t>
  </si>
  <si>
    <t>ms633</t>
  </si>
  <si>
    <t>mtkgpe</t>
  </si>
  <si>
    <t>ms634</t>
  </si>
  <si>
    <t>mtshpe</t>
  </si>
  <si>
    <t>ms635</t>
  </si>
  <si>
    <t>mtpepe</t>
  </si>
  <si>
    <t>ms636</t>
  </si>
  <si>
    <t>mtkppe</t>
  </si>
  <si>
    <t>ms637</t>
  </si>
  <si>
    <t>mtkgsh</t>
  </si>
  <si>
    <t>ms638</t>
  </si>
  <si>
    <t>mtshsh</t>
  </si>
  <si>
    <t>ms639</t>
  </si>
  <si>
    <t>mtpesh</t>
  </si>
  <si>
    <t>ms640</t>
  </si>
  <si>
    <t>mtkpsh</t>
  </si>
  <si>
    <t>ms641</t>
  </si>
  <si>
    <t>hvytm1</t>
  </si>
  <si>
    <t>ms642</t>
  </si>
  <si>
    <t>hvytm2</t>
  </si>
  <si>
    <t>ms643</t>
  </si>
  <si>
    <t>hvyds1</t>
  </si>
  <si>
    <t>ms644</t>
  </si>
  <si>
    <t>hvyds2</t>
  </si>
  <si>
    <t>ms645</t>
  </si>
  <si>
    <t>htkgkg</t>
  </si>
  <si>
    <t>ms646</t>
  </si>
  <si>
    <t>htshkg</t>
  </si>
  <si>
    <t>ms647</t>
  </si>
  <si>
    <t>htpekg</t>
  </si>
  <si>
    <t>ms648</t>
  </si>
  <si>
    <t>htkpkg</t>
  </si>
  <si>
    <t>ms649</t>
  </si>
  <si>
    <t>htkgkp</t>
  </si>
  <si>
    <t>ms650</t>
  </si>
  <si>
    <t>htshkp</t>
  </si>
  <si>
    <t>ms651</t>
  </si>
  <si>
    <t>htpekp</t>
  </si>
  <si>
    <t>ms652</t>
  </si>
  <si>
    <t>htkpkp</t>
  </si>
  <si>
    <t>ms653</t>
  </si>
  <si>
    <t>htkgpe</t>
  </si>
  <si>
    <t>ms654</t>
  </si>
  <si>
    <t>htshpe</t>
  </si>
  <si>
    <t>ms655</t>
  </si>
  <si>
    <t>htpepe</t>
  </si>
  <si>
    <t>ms656</t>
  </si>
  <si>
    <t>htkppe</t>
  </si>
  <si>
    <t>ms657</t>
  </si>
  <si>
    <t>htkgsh</t>
  </si>
  <si>
    <t>ms658</t>
  </si>
  <si>
    <t>htshsh</t>
  </si>
  <si>
    <t>ms659</t>
  </si>
  <si>
    <t>htpesh</t>
  </si>
  <si>
    <t>ms660</t>
  </si>
  <si>
    <t>htkpsh</t>
  </si>
  <si>
    <t>ms661</t>
  </si>
  <si>
    <t>ms662</t>
  </si>
  <si>
    <t>ms663</t>
  </si>
  <si>
    <t>ms664</t>
  </si>
  <si>
    <t>ms665</t>
  </si>
  <si>
    <t>ms666</t>
  </si>
  <si>
    <t>ms667</t>
  </si>
  <si>
    <t>ms668</t>
  </si>
  <si>
    <t>ms669</t>
  </si>
  <si>
    <t>ms670</t>
  </si>
  <si>
    <t>ms671</t>
  </si>
  <si>
    <t>ms672</t>
  </si>
  <si>
    <t>ms673</t>
  </si>
  <si>
    <t>ms674</t>
  </si>
  <si>
    <t>ms675</t>
  </si>
  <si>
    <t>ms676</t>
  </si>
  <si>
    <t>ms677</t>
  </si>
  <si>
    <t>ms678</t>
  </si>
  <si>
    <t>ms679</t>
  </si>
  <si>
    <t>ms680</t>
  </si>
  <si>
    <t>ms681</t>
  </si>
  <si>
    <t>ms682</t>
  </si>
  <si>
    <t>ms683</t>
  </si>
  <si>
    <t>ms684</t>
  </si>
  <si>
    <t>ms685</t>
  </si>
  <si>
    <t>ms686</t>
  </si>
  <si>
    <t>ms687</t>
  </si>
  <si>
    <t>ms688</t>
  </si>
  <si>
    <t>ms689</t>
  </si>
  <si>
    <t>ms690</t>
  </si>
  <si>
    <t>ms691</t>
  </si>
  <si>
    <t>ms692</t>
  </si>
  <si>
    <t>ms693</t>
  </si>
  <si>
    <t>ms694</t>
  </si>
  <si>
    <t>ms695</t>
  </si>
  <si>
    <t>ms696</t>
  </si>
  <si>
    <t>ms697</t>
  </si>
  <si>
    <t>ms698</t>
  </si>
  <si>
    <t>ms699</t>
  </si>
  <si>
    <t>ms700</t>
  </si>
  <si>
    <t>ms701</t>
  </si>
  <si>
    <t>ms702</t>
  </si>
  <si>
    <t>ms703</t>
  </si>
  <si>
    <t>ms704</t>
  </si>
  <si>
    <t>ms705</t>
  </si>
  <si>
    <t>ms706</t>
  </si>
  <si>
    <t>ms707</t>
  </si>
  <si>
    <t>ms708</t>
  </si>
  <si>
    <t>ms709</t>
  </si>
  <si>
    <t>ms710</t>
  </si>
  <si>
    <t>ms711</t>
  </si>
  <si>
    <t>ms712</t>
  </si>
  <si>
    <t>Total Truck Trips</t>
  </si>
  <si>
    <t>AM Peak Period</t>
  </si>
  <si>
    <t>Midday Period</t>
  </si>
  <si>
    <t>PM Peak Period</t>
  </si>
  <si>
    <t>Late Evening Period</t>
  </si>
  <si>
    <t>Overnight Period</t>
  </si>
  <si>
    <t>Observed</t>
  </si>
  <si>
    <t>Model</t>
  </si>
  <si>
    <t>Table 11. Percent of Person Trips by Time of Day</t>
  </si>
  <si>
    <t>Table 4. Average Regional Speeds by Facility Type and Time of Day</t>
  </si>
  <si>
    <t>Table 3. Regional Vehicle Hours of Delay by Facility Type and Time of Day</t>
  </si>
  <si>
    <t>Table 2. Regional Vehicle Hours Traveled by Facility Type and Time of Day</t>
  </si>
  <si>
    <t>Table 1. Regional Vehicle Miles Traveled by Facility Type and Time of Day</t>
  </si>
  <si>
    <t>Table 10. Modeled Mode Share by Time of Day</t>
  </si>
  <si>
    <t>Table 12. Regional Trip Distribution</t>
  </si>
  <si>
    <t>Table 13. College Trip Distribution - County to County Flows</t>
  </si>
  <si>
    <t>Table 14. Home Based Other Trip Distribution - County to County Flows</t>
  </si>
  <si>
    <t>Table 15. Home Based Shopping Trip Distribution - County to County Flows</t>
  </si>
  <si>
    <t>Table 16. Home Based School Trip Distribution - County to County Flows</t>
  </si>
  <si>
    <t>Table 17. Non-Home Based Other to Other Trip Distribution - County to County Flows</t>
  </si>
  <si>
    <t>Table 18. Non-Home Based Work to Other Trip Distribution - County to County Flows</t>
  </si>
  <si>
    <t>Table 19. Home Based Work Income #1 Trip Distribution - County to County Flows</t>
  </si>
  <si>
    <t>Table 20. Home Based Work Income #2 Trip Distribution - County to County Flows</t>
  </si>
  <si>
    <t>Table 21. Home Based Work Income #3 Trip Distribution - County to County Flows</t>
  </si>
  <si>
    <t>Table 22. Home Based Work Income #4 Trip Distribution - County to County Flows</t>
  </si>
  <si>
    <t>Table 23. Regional Truck Trip Distribution</t>
  </si>
  <si>
    <t>Table 24. Light Truck Trip Distribution - County to County Flows</t>
  </si>
  <si>
    <t>Table 25. Medium Truck Trip Distribution - County to County Flows</t>
  </si>
  <si>
    <t>Table 26. Heavy Truck Trip Distribution - County to County Flows</t>
  </si>
  <si>
    <t>Table 27. Regional Mode Choice - Internal Zones only</t>
  </si>
  <si>
    <t>2006 HH Survey</t>
  </si>
  <si>
    <t>other</t>
  </si>
  <si>
    <t>HOV 2+</t>
  </si>
  <si>
    <t>Walk &amp; Bike</t>
  </si>
  <si>
    <t># of Lines</t>
  </si>
  <si>
    <t>Total Boardings</t>
  </si>
  <si>
    <t>Central Link</t>
  </si>
  <si>
    <t>Tacoma Link</t>
  </si>
  <si>
    <t>Sounder North</t>
  </si>
  <si>
    <t>Sounder South</t>
  </si>
  <si>
    <t>Monorail</t>
  </si>
  <si>
    <t>Bus</t>
  </si>
  <si>
    <t>Ferry</t>
  </si>
  <si>
    <t>Transit Routes</t>
  </si>
  <si>
    <t>alrbds</t>
  </si>
  <si>
    <t>alrtms</t>
  </si>
  <si>
    <t>alrlns</t>
  </si>
  <si>
    <t>alrlis</t>
  </si>
  <si>
    <t>mlrbds</t>
  </si>
  <si>
    <t>mlrtms</t>
  </si>
  <si>
    <t>mlrlns</t>
  </si>
  <si>
    <t>mlrlis</t>
  </si>
  <si>
    <t>alrlit</t>
  </si>
  <si>
    <t>alrlnt</t>
  </si>
  <si>
    <t>alrtmt</t>
  </si>
  <si>
    <t>alrbdt</t>
  </si>
  <si>
    <t>mlrlit</t>
  </si>
  <si>
    <t>mlrlnt</t>
  </si>
  <si>
    <t>mlrtmt</t>
  </si>
  <si>
    <t>mlrbdt</t>
  </si>
  <si>
    <t>acrlit</t>
  </si>
  <si>
    <t>acrlnt</t>
  </si>
  <si>
    <t>acrtmt</t>
  </si>
  <si>
    <t>acrbdt</t>
  </si>
  <si>
    <t>mcrlit</t>
  </si>
  <si>
    <t>mcrlnt</t>
  </si>
  <si>
    <t>mcrtmt</t>
  </si>
  <si>
    <t>mcrbdt</t>
  </si>
  <si>
    <t>acrlie</t>
  </si>
  <si>
    <t>acrlne</t>
  </si>
  <si>
    <t>acrbde</t>
  </si>
  <si>
    <t>mcrlie</t>
  </si>
  <si>
    <t>mcrlne</t>
  </si>
  <si>
    <t>mcrbde</t>
  </si>
  <si>
    <t>amrlis</t>
  </si>
  <si>
    <t>amrlns</t>
  </si>
  <si>
    <t>amrtms</t>
  </si>
  <si>
    <t>amrbds</t>
  </si>
  <si>
    <t>mmrlis</t>
  </si>
  <si>
    <t>mmrlns</t>
  </si>
  <si>
    <t>mmrtms</t>
  </si>
  <si>
    <t>mmrbds</t>
  </si>
  <si>
    <t>abslia</t>
  </si>
  <si>
    <t>abslna</t>
  </si>
  <si>
    <t>abstma</t>
  </si>
  <si>
    <t>absbda</t>
  </si>
  <si>
    <t>mbslia</t>
  </si>
  <si>
    <t>mbslna</t>
  </si>
  <si>
    <t>mbstma</t>
  </si>
  <si>
    <t>mbsbda</t>
  </si>
  <si>
    <t>afylia</t>
  </si>
  <si>
    <t>afylna</t>
  </si>
  <si>
    <t>afytma</t>
  </si>
  <si>
    <t>afybda</t>
  </si>
  <si>
    <t>mfylia</t>
  </si>
  <si>
    <t>mfylna</t>
  </si>
  <si>
    <t>mfytma</t>
  </si>
  <si>
    <t>mfybda</t>
  </si>
  <si>
    <t>ms713</t>
  </si>
  <si>
    <t>ms714</t>
  </si>
  <si>
    <t>ms715</t>
  </si>
  <si>
    <t>ms716</t>
  </si>
  <si>
    <t>ms717</t>
  </si>
  <si>
    <t>ms718</t>
  </si>
  <si>
    <t>ms719</t>
  </si>
  <si>
    <t>ms720</t>
  </si>
  <si>
    <t>ms721</t>
  </si>
  <si>
    <t>ms722</t>
  </si>
  <si>
    <t>acrtme</t>
  </si>
  <si>
    <t>ms723</t>
  </si>
  <si>
    <t>ms724</t>
  </si>
  <si>
    <t>ms725</t>
  </si>
  <si>
    <t>ms726</t>
  </si>
  <si>
    <t>ms727</t>
  </si>
  <si>
    <t>ms728</t>
  </si>
  <si>
    <t>ms729</t>
  </si>
  <si>
    <t>ms730</t>
  </si>
  <si>
    <t>ms731</t>
  </si>
  <si>
    <t>ms732</t>
  </si>
  <si>
    <t>ms733</t>
  </si>
  <si>
    <t>ms734</t>
  </si>
  <si>
    <t>ms735</t>
  </si>
  <si>
    <t>ms736</t>
  </si>
  <si>
    <t>ms737</t>
  </si>
  <si>
    <t>ms738</t>
  </si>
  <si>
    <t>ms739</t>
  </si>
  <si>
    <t>ms740</t>
  </si>
  <si>
    <t>ms741</t>
  </si>
  <si>
    <t>ms742</t>
  </si>
  <si>
    <t>ms743</t>
  </si>
  <si>
    <t>ms744</t>
  </si>
  <si>
    <t>ms745</t>
  </si>
  <si>
    <t>ms746</t>
  </si>
  <si>
    <t>ms747</t>
  </si>
  <si>
    <t>ms748</t>
  </si>
  <si>
    <t>ms749</t>
  </si>
  <si>
    <t>ms750</t>
  </si>
  <si>
    <t>ms751</t>
  </si>
  <si>
    <t>ms752</t>
  </si>
  <si>
    <t>ms753</t>
  </si>
  <si>
    <t>ms754</t>
  </si>
  <si>
    <t>ms755</t>
  </si>
  <si>
    <t>ms756</t>
  </si>
  <si>
    <t>ms757</t>
  </si>
  <si>
    <t>ms758</t>
  </si>
  <si>
    <t>ms759</t>
  </si>
  <si>
    <t>ms760</t>
  </si>
  <si>
    <t>Total Length (miles)</t>
  </si>
  <si>
    <t>Total Time (minutes)</t>
  </si>
  <si>
    <t>LRT: AM + MD</t>
  </si>
  <si>
    <t>CRT: AM + MD</t>
  </si>
  <si>
    <t>Bus: AM + MD</t>
  </si>
  <si>
    <t>Ferry: AM + MD</t>
  </si>
  <si>
    <t>Summary</t>
  </si>
  <si>
    <t>V4.0.3</t>
  </si>
  <si>
    <t>Home Based College Trips by Distance</t>
  </si>
  <si>
    <t>&lt; 1mi</t>
  </si>
  <si>
    <t>1-2mi</t>
  </si>
  <si>
    <t>2-3mi</t>
  </si>
  <si>
    <t>3-4mi</t>
  </si>
  <si>
    <t>4-5mi</t>
  </si>
  <si>
    <t>5-6mi</t>
  </si>
  <si>
    <t>6-7mi</t>
  </si>
  <si>
    <t>7-8mi</t>
  </si>
  <si>
    <t>8-9mi</t>
  </si>
  <si>
    <t>9-10mi</t>
  </si>
  <si>
    <t>10-11mi</t>
  </si>
  <si>
    <t>11-12mi</t>
  </si>
  <si>
    <t>12-13mi</t>
  </si>
  <si>
    <t>13-14mi</t>
  </si>
  <si>
    <t>14-15mi</t>
  </si>
  <si>
    <t>15-16mi</t>
  </si>
  <si>
    <t>16-17mi</t>
  </si>
  <si>
    <t>17-18mi</t>
  </si>
  <si>
    <t>18-19mi</t>
  </si>
  <si>
    <t>19-20mi</t>
  </si>
  <si>
    <t>20-21mi</t>
  </si>
  <si>
    <t>21-22mi</t>
  </si>
  <si>
    <t>22-23mi</t>
  </si>
  <si>
    <t>23-24mi</t>
  </si>
  <si>
    <t>24-25mi</t>
  </si>
  <si>
    <t>&gt; 25 miles</t>
  </si>
  <si>
    <t>Share of Trips</t>
  </si>
  <si>
    <t>ms761</t>
  </si>
  <si>
    <t>cods1</t>
  </si>
  <si>
    <t>ms762</t>
  </si>
  <si>
    <t>cods2</t>
  </si>
  <si>
    <t>ms763</t>
  </si>
  <si>
    <t>cods3</t>
  </si>
  <si>
    <t>ms764</t>
  </si>
  <si>
    <t>cods4</t>
  </si>
  <si>
    <t>ms765</t>
  </si>
  <si>
    <t>cods5</t>
  </si>
  <si>
    <t>ms766</t>
  </si>
  <si>
    <t>cods6</t>
  </si>
  <si>
    <t>ms767</t>
  </si>
  <si>
    <t>cods7</t>
  </si>
  <si>
    <t>ms768</t>
  </si>
  <si>
    <t>cods8</t>
  </si>
  <si>
    <t>ms769</t>
  </si>
  <si>
    <t>cods9</t>
  </si>
  <si>
    <t>ms770</t>
  </si>
  <si>
    <t>cods10</t>
  </si>
  <si>
    <t>ms771</t>
  </si>
  <si>
    <t>cods11</t>
  </si>
  <si>
    <t>ms772</t>
  </si>
  <si>
    <t>cods12</t>
  </si>
  <si>
    <t>ms773</t>
  </si>
  <si>
    <t>cods13</t>
  </si>
  <si>
    <t>ms774</t>
  </si>
  <si>
    <t>cods14</t>
  </si>
  <si>
    <t>ms775</t>
  </si>
  <si>
    <t>cods15</t>
  </si>
  <si>
    <t>ms776</t>
  </si>
  <si>
    <t>cods16</t>
  </si>
  <si>
    <t>ms777</t>
  </si>
  <si>
    <t>cods17</t>
  </si>
  <si>
    <t>ms778</t>
  </si>
  <si>
    <t>cods18</t>
  </si>
  <si>
    <t>ms779</t>
  </si>
  <si>
    <t>cods19</t>
  </si>
  <si>
    <t>ms780</t>
  </si>
  <si>
    <t>cods20</t>
  </si>
  <si>
    <t>ms781</t>
  </si>
  <si>
    <t>cods21</t>
  </si>
  <si>
    <t>ms782</t>
  </si>
  <si>
    <t>cods22</t>
  </si>
  <si>
    <t>ms783</t>
  </si>
  <si>
    <t>cods23</t>
  </si>
  <si>
    <t>ms784</t>
  </si>
  <si>
    <t>cods24</t>
  </si>
  <si>
    <t>ms785</t>
  </si>
  <si>
    <t>cods25</t>
  </si>
  <si>
    <t>ms786</t>
  </si>
  <si>
    <t>cods26</t>
  </si>
  <si>
    <t>Home Based Other Trips by Distance</t>
  </si>
  <si>
    <t>hods1</t>
  </si>
  <si>
    <t>hods2</t>
  </si>
  <si>
    <t>hods3</t>
  </si>
  <si>
    <t>hods4</t>
  </si>
  <si>
    <t>hods5</t>
  </si>
  <si>
    <t>hods6</t>
  </si>
  <si>
    <t>hods7</t>
  </si>
  <si>
    <t>hods8</t>
  </si>
  <si>
    <t>hods9</t>
  </si>
  <si>
    <t>hods10</t>
  </si>
  <si>
    <t>hods11</t>
  </si>
  <si>
    <t>hods12</t>
  </si>
  <si>
    <t>hods13</t>
  </si>
  <si>
    <t>hods14</t>
  </si>
  <si>
    <t>hods15</t>
  </si>
  <si>
    <t>hods16</t>
  </si>
  <si>
    <t>hods17</t>
  </si>
  <si>
    <t>hods18</t>
  </si>
  <si>
    <t>hods19</t>
  </si>
  <si>
    <t>hods20</t>
  </si>
  <si>
    <t>hods21</t>
  </si>
  <si>
    <t>hods22</t>
  </si>
  <si>
    <t>hods23</t>
  </si>
  <si>
    <t>hods24</t>
  </si>
  <si>
    <t>hods25</t>
  </si>
  <si>
    <t>hods26</t>
  </si>
  <si>
    <t>Home Based Shopping Trips by Distance</t>
  </si>
  <si>
    <t>spds1</t>
  </si>
  <si>
    <t>spds2</t>
  </si>
  <si>
    <t>spds3</t>
  </si>
  <si>
    <t>spds4</t>
  </si>
  <si>
    <t>spds5</t>
  </si>
  <si>
    <t>spds6</t>
  </si>
  <si>
    <t>spds7</t>
  </si>
  <si>
    <t>spds8</t>
  </si>
  <si>
    <t>spds9</t>
  </si>
  <si>
    <t>spds10</t>
  </si>
  <si>
    <t>spds11</t>
  </si>
  <si>
    <t>spds12</t>
  </si>
  <si>
    <t>spds13</t>
  </si>
  <si>
    <t>spds14</t>
  </si>
  <si>
    <t>spds15</t>
  </si>
  <si>
    <t>spds16</t>
  </si>
  <si>
    <t>spds17</t>
  </si>
  <si>
    <t>spds18</t>
  </si>
  <si>
    <t>spds19</t>
  </si>
  <si>
    <t>spds20</t>
  </si>
  <si>
    <t>spds21</t>
  </si>
  <si>
    <t>spds22</t>
  </si>
  <si>
    <t>spds23</t>
  </si>
  <si>
    <t>spds24</t>
  </si>
  <si>
    <t>spds25</t>
  </si>
  <si>
    <t>spds26</t>
  </si>
  <si>
    <t>ms787</t>
  </si>
  <si>
    <t>ms788</t>
  </si>
  <si>
    <t>ms789</t>
  </si>
  <si>
    <t>ms790</t>
  </si>
  <si>
    <t>ms791</t>
  </si>
  <si>
    <t>ms792</t>
  </si>
  <si>
    <t>ms793</t>
  </si>
  <si>
    <t>ms794</t>
  </si>
  <si>
    <t>ms795</t>
  </si>
  <si>
    <t>ms796</t>
  </si>
  <si>
    <t>ms797</t>
  </si>
  <si>
    <t>ms798</t>
  </si>
  <si>
    <t>ms799</t>
  </si>
  <si>
    <t>ms800</t>
  </si>
  <si>
    <t>ms801</t>
  </si>
  <si>
    <t>ms802</t>
  </si>
  <si>
    <t>ms803</t>
  </si>
  <si>
    <t>ms804</t>
  </si>
  <si>
    <t>ms805</t>
  </si>
  <si>
    <t>ms806</t>
  </si>
  <si>
    <t>ms807</t>
  </si>
  <si>
    <t>ms808</t>
  </si>
  <si>
    <t>ms809</t>
  </si>
  <si>
    <t>ms810</t>
  </si>
  <si>
    <t>ms811</t>
  </si>
  <si>
    <t>ms812</t>
  </si>
  <si>
    <t>ms813</t>
  </si>
  <si>
    <t>ms814</t>
  </si>
  <si>
    <t>ms815</t>
  </si>
  <si>
    <t>ms816</t>
  </si>
  <si>
    <t>ms817</t>
  </si>
  <si>
    <t>ms818</t>
  </si>
  <si>
    <t>ms819</t>
  </si>
  <si>
    <t>ms820</t>
  </si>
  <si>
    <t>ms821</t>
  </si>
  <si>
    <t>ms822</t>
  </si>
  <si>
    <t>ms823</t>
  </si>
  <si>
    <t>ms824</t>
  </si>
  <si>
    <t>ms825</t>
  </si>
  <si>
    <t>ms826</t>
  </si>
  <si>
    <t>ms827</t>
  </si>
  <si>
    <t>ms828</t>
  </si>
  <si>
    <t>ms829</t>
  </si>
  <si>
    <t>ms830</t>
  </si>
  <si>
    <t>ms831</t>
  </si>
  <si>
    <t>ms832</t>
  </si>
  <si>
    <t>ms833</t>
  </si>
  <si>
    <t>ms834</t>
  </si>
  <si>
    <t>ms835</t>
  </si>
  <si>
    <t>ms836</t>
  </si>
  <si>
    <t>ms837</t>
  </si>
  <si>
    <t>ms838</t>
  </si>
  <si>
    <t>Non-Home Based Other Trips by Distance</t>
  </si>
  <si>
    <t>Non-Home Based Work Trips by Distance</t>
  </si>
  <si>
    <t>oods1</t>
  </si>
  <si>
    <t>oods2</t>
  </si>
  <si>
    <t>oods3</t>
  </si>
  <si>
    <t>oods4</t>
  </si>
  <si>
    <t>oods5</t>
  </si>
  <si>
    <t>oods6</t>
  </si>
  <si>
    <t>oods7</t>
  </si>
  <si>
    <t>oods8</t>
  </si>
  <si>
    <t>oods9</t>
  </si>
  <si>
    <t>oods10</t>
  </si>
  <si>
    <t>oods11</t>
  </si>
  <si>
    <t>oods12</t>
  </si>
  <si>
    <t>oods13</t>
  </si>
  <si>
    <t>oods14</t>
  </si>
  <si>
    <t>oods15</t>
  </si>
  <si>
    <t>oods16</t>
  </si>
  <si>
    <t>oods17</t>
  </si>
  <si>
    <t>oods18</t>
  </si>
  <si>
    <t>oods19</t>
  </si>
  <si>
    <t>oods20</t>
  </si>
  <si>
    <t>oods21</t>
  </si>
  <si>
    <t>oods22</t>
  </si>
  <si>
    <t>oods23</t>
  </si>
  <si>
    <t>oods24</t>
  </si>
  <si>
    <t>oods25</t>
  </si>
  <si>
    <t>oods26</t>
  </si>
  <si>
    <t>wods1</t>
  </si>
  <si>
    <t>wods2</t>
  </si>
  <si>
    <t>wods3</t>
  </si>
  <si>
    <t>wods4</t>
  </si>
  <si>
    <t>wods5</t>
  </si>
  <si>
    <t>wods6</t>
  </si>
  <si>
    <t>wods7</t>
  </si>
  <si>
    <t>wods8</t>
  </si>
  <si>
    <t>wods9</t>
  </si>
  <si>
    <t>wods10</t>
  </si>
  <si>
    <t>wods11</t>
  </si>
  <si>
    <t>wods12</t>
  </si>
  <si>
    <t>wods13</t>
  </si>
  <si>
    <t>wods14</t>
  </si>
  <si>
    <t>wods15</t>
  </si>
  <si>
    <t>wods16</t>
  </si>
  <si>
    <t>wods17</t>
  </si>
  <si>
    <t>wods18</t>
  </si>
  <si>
    <t>wods19</t>
  </si>
  <si>
    <t>wods20</t>
  </si>
  <si>
    <t>wods21</t>
  </si>
  <si>
    <t>wods22</t>
  </si>
  <si>
    <t>wods23</t>
  </si>
  <si>
    <t>wods24</t>
  </si>
  <si>
    <t>wods25</t>
  </si>
  <si>
    <t>wods26</t>
  </si>
  <si>
    <t>ms839</t>
  </si>
  <si>
    <t>ms840</t>
  </si>
  <si>
    <t>ms841</t>
  </si>
  <si>
    <t>ms842</t>
  </si>
  <si>
    <t>ms843</t>
  </si>
  <si>
    <t>ms844</t>
  </si>
  <si>
    <t>ms845</t>
  </si>
  <si>
    <t>ms846</t>
  </si>
  <si>
    <t>ms847</t>
  </si>
  <si>
    <t>ms848</t>
  </si>
  <si>
    <t>ms849</t>
  </si>
  <si>
    <t>ms850</t>
  </si>
  <si>
    <t>ms851</t>
  </si>
  <si>
    <t>ms852</t>
  </si>
  <si>
    <t>ms853</t>
  </si>
  <si>
    <t>ms854</t>
  </si>
  <si>
    <t>ms855</t>
  </si>
  <si>
    <t>ms856</t>
  </si>
  <si>
    <t>ms857</t>
  </si>
  <si>
    <t>ms858</t>
  </si>
  <si>
    <t>ms859</t>
  </si>
  <si>
    <t>ms860</t>
  </si>
  <si>
    <t>ms861</t>
  </si>
  <si>
    <t>ms862</t>
  </si>
  <si>
    <t>ms863</t>
  </si>
  <si>
    <t>ms864</t>
  </si>
  <si>
    <t>ms865</t>
  </si>
  <si>
    <t>ms866</t>
  </si>
  <si>
    <t>ms867</t>
  </si>
  <si>
    <t>ms868</t>
  </si>
  <si>
    <t>ms869</t>
  </si>
  <si>
    <t>ms870</t>
  </si>
  <si>
    <t>ms871</t>
  </si>
  <si>
    <t>ms872</t>
  </si>
  <si>
    <t>ms873</t>
  </si>
  <si>
    <t>ms874</t>
  </si>
  <si>
    <t>ms875</t>
  </si>
  <si>
    <t>ms876</t>
  </si>
  <si>
    <t>ms877</t>
  </si>
  <si>
    <t>ms878</t>
  </si>
  <si>
    <t>ms879</t>
  </si>
  <si>
    <t>ms880</t>
  </si>
  <si>
    <t>ms881</t>
  </si>
  <si>
    <t>ms882</t>
  </si>
  <si>
    <t>ms883</t>
  </si>
  <si>
    <t>ms884</t>
  </si>
  <si>
    <t>ms885</t>
  </si>
  <si>
    <t>ms886</t>
  </si>
  <si>
    <t>ms887</t>
  </si>
  <si>
    <t>ms888</t>
  </si>
  <si>
    <t>ms889</t>
  </si>
  <si>
    <t>ms890</t>
  </si>
  <si>
    <t>ms891</t>
  </si>
  <si>
    <t>scds1</t>
  </si>
  <si>
    <t>ms892</t>
  </si>
  <si>
    <t>scds2</t>
  </si>
  <si>
    <t>ms893</t>
  </si>
  <si>
    <t>scds3</t>
  </si>
  <si>
    <t>ms894</t>
  </si>
  <si>
    <t>scds4</t>
  </si>
  <si>
    <t>ms895</t>
  </si>
  <si>
    <t>scds5</t>
  </si>
  <si>
    <t>ms896</t>
  </si>
  <si>
    <t>scds6</t>
  </si>
  <si>
    <t>ms897</t>
  </si>
  <si>
    <t>scds7</t>
  </si>
  <si>
    <t>ms898</t>
  </si>
  <si>
    <t>scds8</t>
  </si>
  <si>
    <t>ms899</t>
  </si>
  <si>
    <t>scds9</t>
  </si>
  <si>
    <t>ms900</t>
  </si>
  <si>
    <t>scds10</t>
  </si>
  <si>
    <t>ms901</t>
  </si>
  <si>
    <t>scds11</t>
  </si>
  <si>
    <t>ms902</t>
  </si>
  <si>
    <t>scds12</t>
  </si>
  <si>
    <t>ms903</t>
  </si>
  <si>
    <t>scds13</t>
  </si>
  <si>
    <t>ms904</t>
  </si>
  <si>
    <t>scds14</t>
  </si>
  <si>
    <t>ms905</t>
  </si>
  <si>
    <t>scds15</t>
  </si>
  <si>
    <t>ms906</t>
  </si>
  <si>
    <t>scds16</t>
  </si>
  <si>
    <t>ms907</t>
  </si>
  <si>
    <t>scds17</t>
  </si>
  <si>
    <t>ms908</t>
  </si>
  <si>
    <t>scds18</t>
  </si>
  <si>
    <t>ms909</t>
  </si>
  <si>
    <t>scds19</t>
  </si>
  <si>
    <t>ms910</t>
  </si>
  <si>
    <t>scds20</t>
  </si>
  <si>
    <t>ms911</t>
  </si>
  <si>
    <t>scds21</t>
  </si>
  <si>
    <t>ms912</t>
  </si>
  <si>
    <t>scds22</t>
  </si>
  <si>
    <t>ms913</t>
  </si>
  <si>
    <t>scds23</t>
  </si>
  <si>
    <t>ms914</t>
  </si>
  <si>
    <t>scds24</t>
  </si>
  <si>
    <t>ms915</t>
  </si>
  <si>
    <t>scds25</t>
  </si>
  <si>
    <t>ms916</t>
  </si>
  <si>
    <t>scds26</t>
  </si>
  <si>
    <t>Home Based School Trips by Distance</t>
  </si>
  <si>
    <t>Home Based Work #1 Trips by Distance</t>
  </si>
  <si>
    <t>w1ds1</t>
  </si>
  <si>
    <t>w1ds2</t>
  </si>
  <si>
    <t>w1ds3</t>
  </si>
  <si>
    <t>w1ds4</t>
  </si>
  <si>
    <t>w1ds5</t>
  </si>
  <si>
    <t>w1ds6</t>
  </si>
  <si>
    <t>w1ds7</t>
  </si>
  <si>
    <t>w1ds8</t>
  </si>
  <si>
    <t>w1ds9</t>
  </si>
  <si>
    <t>w1ds10</t>
  </si>
  <si>
    <t>w1ds11</t>
  </si>
  <si>
    <t>w1ds12</t>
  </si>
  <si>
    <t>w1ds13</t>
  </si>
  <si>
    <t>w1ds14</t>
  </si>
  <si>
    <t>w1ds15</t>
  </si>
  <si>
    <t>w1ds16</t>
  </si>
  <si>
    <t>w1ds17</t>
  </si>
  <si>
    <t>w1ds18</t>
  </si>
  <si>
    <t>w1ds19</t>
  </si>
  <si>
    <t>w1ds20</t>
  </si>
  <si>
    <t>w1ds21</t>
  </si>
  <si>
    <t>w1ds22</t>
  </si>
  <si>
    <t>w1ds23</t>
  </si>
  <si>
    <t>w1ds24</t>
  </si>
  <si>
    <t>w1ds25</t>
  </si>
  <si>
    <t>w1ds26</t>
  </si>
  <si>
    <t>Home Based Work #2 Trips by Distance</t>
  </si>
  <si>
    <t>w2ds1</t>
  </si>
  <si>
    <t>w2ds2</t>
  </si>
  <si>
    <t>w2ds3</t>
  </si>
  <si>
    <t>w2ds4</t>
  </si>
  <si>
    <t>w2ds5</t>
  </si>
  <si>
    <t>w2ds6</t>
  </si>
  <si>
    <t>w2ds7</t>
  </si>
  <si>
    <t>w2ds8</t>
  </si>
  <si>
    <t>w2ds9</t>
  </si>
  <si>
    <t>w2ds10</t>
  </si>
  <si>
    <t>w2ds11</t>
  </si>
  <si>
    <t>w2ds12</t>
  </si>
  <si>
    <t>w2ds13</t>
  </si>
  <si>
    <t>w2ds14</t>
  </si>
  <si>
    <t>w2ds15</t>
  </si>
  <si>
    <t>w2ds16</t>
  </si>
  <si>
    <t>w2ds17</t>
  </si>
  <si>
    <t>w2ds18</t>
  </si>
  <si>
    <t>w2ds19</t>
  </si>
  <si>
    <t>w2ds20</t>
  </si>
  <si>
    <t>w2ds21</t>
  </si>
  <si>
    <t>w2ds22</t>
  </si>
  <si>
    <t>w2ds23</t>
  </si>
  <si>
    <t>w2ds24</t>
  </si>
  <si>
    <t>w2ds25</t>
  </si>
  <si>
    <t>w2ds26</t>
  </si>
  <si>
    <t>Home Based Work #3 Trips by Distance</t>
  </si>
  <si>
    <t>w3ds1</t>
  </si>
  <si>
    <t>w3ds2</t>
  </si>
  <si>
    <t>w3ds3</t>
  </si>
  <si>
    <t>w3ds4</t>
  </si>
  <si>
    <t>w3ds5</t>
  </si>
  <si>
    <t>w3ds6</t>
  </si>
  <si>
    <t>w3ds7</t>
  </si>
  <si>
    <t>w3ds8</t>
  </si>
  <si>
    <t>w3ds9</t>
  </si>
  <si>
    <t>w3ds10</t>
  </si>
  <si>
    <t>w3ds11</t>
  </si>
  <si>
    <t>w3ds12</t>
  </si>
  <si>
    <t>w3ds13</t>
  </si>
  <si>
    <t>w3ds14</t>
  </si>
  <si>
    <t>w3ds15</t>
  </si>
  <si>
    <t>w3ds16</t>
  </si>
  <si>
    <t>w3ds17</t>
  </si>
  <si>
    <t>w3ds18</t>
  </si>
  <si>
    <t>w3ds19</t>
  </si>
  <si>
    <t>w3ds20</t>
  </si>
  <si>
    <t>w3ds21</t>
  </si>
  <si>
    <t>w3ds22</t>
  </si>
  <si>
    <t>w3ds23</t>
  </si>
  <si>
    <t>w3ds24</t>
  </si>
  <si>
    <t>w3ds25</t>
  </si>
  <si>
    <t>w3ds26</t>
  </si>
  <si>
    <t>Home Based Work #4 Trips by Distance</t>
  </si>
  <si>
    <t>w4ds1</t>
  </si>
  <si>
    <t>w4ds2</t>
  </si>
  <si>
    <t>w4ds3</t>
  </si>
  <si>
    <t>w4ds4</t>
  </si>
  <si>
    <t>w4ds5</t>
  </si>
  <si>
    <t>w4ds6</t>
  </si>
  <si>
    <t>w4ds7</t>
  </si>
  <si>
    <t>w4ds8</t>
  </si>
  <si>
    <t>w4ds9</t>
  </si>
  <si>
    <t>w4ds10</t>
  </si>
  <si>
    <t>w4ds11</t>
  </si>
  <si>
    <t>w4ds12</t>
  </si>
  <si>
    <t>w4ds13</t>
  </si>
  <si>
    <t>w4ds14</t>
  </si>
  <si>
    <t>w4ds15</t>
  </si>
  <si>
    <t>w4ds16</t>
  </si>
  <si>
    <t>w4ds17</t>
  </si>
  <si>
    <t>w4ds18</t>
  </si>
  <si>
    <t>w4ds19</t>
  </si>
  <si>
    <t>w4ds20</t>
  </si>
  <si>
    <t>w4ds21</t>
  </si>
  <si>
    <t>w4ds22</t>
  </si>
  <si>
    <t>w4ds23</t>
  </si>
  <si>
    <t>w4ds24</t>
  </si>
  <si>
    <t>w4ds25</t>
  </si>
  <si>
    <t>w4ds26</t>
  </si>
  <si>
    <t>ms917</t>
  </si>
  <si>
    <t>ms918</t>
  </si>
  <si>
    <t>ms919</t>
  </si>
  <si>
    <t>ms920</t>
  </si>
  <si>
    <t>ms921</t>
  </si>
  <si>
    <t>ms922</t>
  </si>
  <si>
    <t>ms923</t>
  </si>
  <si>
    <t>ms924</t>
  </si>
  <si>
    <t>ms925</t>
  </si>
  <si>
    <t>ms926</t>
  </si>
  <si>
    <t>ms927</t>
  </si>
  <si>
    <t>ms928</t>
  </si>
  <si>
    <t>ms929</t>
  </si>
  <si>
    <t>ms930</t>
  </si>
  <si>
    <t>ms931</t>
  </si>
  <si>
    <t>ms932</t>
  </si>
  <si>
    <t>ms933</t>
  </si>
  <si>
    <t>ms934</t>
  </si>
  <si>
    <t>ms935</t>
  </si>
  <si>
    <t>ms936</t>
  </si>
  <si>
    <t>ms937</t>
  </si>
  <si>
    <t>ms938</t>
  </si>
  <si>
    <t>ms939</t>
  </si>
  <si>
    <t>ms940</t>
  </si>
  <si>
    <t>ms941</t>
  </si>
  <si>
    <t>ms942</t>
  </si>
  <si>
    <t>ms943</t>
  </si>
  <si>
    <t>ms944</t>
  </si>
  <si>
    <t>ms945</t>
  </si>
  <si>
    <t>ms946</t>
  </si>
  <si>
    <t>ms947</t>
  </si>
  <si>
    <t>ms948</t>
  </si>
  <si>
    <t>ms949</t>
  </si>
  <si>
    <t>ms950</t>
  </si>
  <si>
    <t>ms951</t>
  </si>
  <si>
    <t>ms952</t>
  </si>
  <si>
    <t>ms953</t>
  </si>
  <si>
    <t>ms954</t>
  </si>
  <si>
    <t>ms955</t>
  </si>
  <si>
    <t>ms956</t>
  </si>
  <si>
    <t>ms957</t>
  </si>
  <si>
    <t>ms958</t>
  </si>
  <si>
    <t>ms959</t>
  </si>
  <si>
    <t>ms960</t>
  </si>
  <si>
    <t>ms961</t>
  </si>
  <si>
    <t>ms962</t>
  </si>
  <si>
    <t>ms963</t>
  </si>
  <si>
    <t>ms964</t>
  </si>
  <si>
    <t>ms965</t>
  </si>
  <si>
    <t>ms966</t>
  </si>
  <si>
    <t>ms967</t>
  </si>
  <si>
    <t>ms968</t>
  </si>
  <si>
    <t>ms969</t>
  </si>
  <si>
    <t>ms970</t>
  </si>
  <si>
    <t>ms971</t>
  </si>
  <si>
    <t>ms972</t>
  </si>
  <si>
    <t>ms973</t>
  </si>
  <si>
    <t>ms974</t>
  </si>
  <si>
    <t>ms975</t>
  </si>
  <si>
    <t>ms976</t>
  </si>
  <si>
    <t>ms977</t>
  </si>
  <si>
    <t>ms978</t>
  </si>
  <si>
    <t>ms979</t>
  </si>
  <si>
    <t>ms980</t>
  </si>
  <si>
    <t>ms981</t>
  </si>
  <si>
    <t>ms982</t>
  </si>
  <si>
    <t>ms983</t>
  </si>
  <si>
    <t>ms984</t>
  </si>
  <si>
    <t>ms985</t>
  </si>
  <si>
    <t>ms986</t>
  </si>
  <si>
    <t>ms987</t>
  </si>
  <si>
    <t>ms988</t>
  </si>
  <si>
    <t>ms989</t>
  </si>
  <si>
    <t>ms990</t>
  </si>
  <si>
    <t>ms991</t>
  </si>
  <si>
    <t>ms992</t>
  </si>
  <si>
    <t>ms993</t>
  </si>
  <si>
    <t>ms994</t>
  </si>
  <si>
    <t>ms995</t>
  </si>
  <si>
    <t>ms996</t>
  </si>
  <si>
    <t>ms997</t>
  </si>
  <si>
    <t>ms998</t>
  </si>
  <si>
    <t>ms999</t>
  </si>
  <si>
    <t>ms1000</t>
  </si>
  <si>
    <t>ms1001</t>
  </si>
  <si>
    <t>ms1002</t>
  </si>
  <si>
    <t>ms1003</t>
  </si>
  <si>
    <t>ms1004</t>
  </si>
  <si>
    <t>ms1005</t>
  </si>
  <si>
    <t>ms1006</t>
  </si>
  <si>
    <t>ms1007</t>
  </si>
  <si>
    <t>ms1008</t>
  </si>
  <si>
    <t>ms1009</t>
  </si>
  <si>
    <t>ms1010</t>
  </si>
  <si>
    <t>ms1011</t>
  </si>
  <si>
    <t>ms1012</t>
  </si>
  <si>
    <t>ms1013</t>
  </si>
  <si>
    <t>ms1014</t>
  </si>
  <si>
    <t>ms1015</t>
  </si>
  <si>
    <t>ms1016</t>
  </si>
  <si>
    <t>ms1017</t>
  </si>
  <si>
    <t>ms1018</t>
  </si>
  <si>
    <t>ms1019</t>
  </si>
  <si>
    <t>ms1020</t>
  </si>
  <si>
    <t>Bellevue</t>
  </si>
  <si>
    <t>Everett</t>
  </si>
  <si>
    <t>Lynnwood</t>
  </si>
  <si>
    <t>Seattle Downtown</t>
  </si>
  <si>
    <t>Seattle Northgate</t>
  </si>
  <si>
    <t>Tacoma Downtown</t>
  </si>
  <si>
    <t>HOV (2+)</t>
  </si>
  <si>
    <t>Walk and Bike</t>
  </si>
  <si>
    <t>Trip Mode</t>
  </si>
  <si>
    <t>ms1021</t>
  </si>
  <si>
    <t>ms1022</t>
  </si>
  <si>
    <t>ms1023</t>
  </si>
  <si>
    <t>ms1024</t>
  </si>
  <si>
    <t>ms1025</t>
  </si>
  <si>
    <t>ms1026</t>
  </si>
  <si>
    <t>ms1027</t>
  </si>
  <si>
    <t>ms1028</t>
  </si>
  <si>
    <t>ms1029</t>
  </si>
  <si>
    <t>ms1030</t>
  </si>
  <si>
    <t>ms1031</t>
  </si>
  <si>
    <t>ms1032</t>
  </si>
  <si>
    <t>ms1033</t>
  </si>
  <si>
    <t>ms1034</t>
  </si>
  <si>
    <t>ms1035</t>
  </si>
  <si>
    <t>ms1036</t>
  </si>
  <si>
    <t>ms1037</t>
  </si>
  <si>
    <t>ms1038</t>
  </si>
  <si>
    <t>ms1039</t>
  </si>
  <si>
    <t>ms1040</t>
  </si>
  <si>
    <t>ms1041</t>
  </si>
  <si>
    <t>ms1042</t>
  </si>
  <si>
    <t>ms1043</t>
  </si>
  <si>
    <t>ms1044</t>
  </si>
  <si>
    <t>ms1045</t>
  </si>
  <si>
    <t>ms1046</t>
  </si>
  <si>
    <t>ms1047</t>
  </si>
  <si>
    <t>ms1048</t>
  </si>
  <si>
    <t>ms1049</t>
  </si>
  <si>
    <t>ms1050</t>
  </si>
  <si>
    <t>ms1051</t>
  </si>
  <si>
    <t>ms1052</t>
  </si>
  <si>
    <t>ms1053</t>
  </si>
  <si>
    <t>ms1054</t>
  </si>
  <si>
    <t>ms1055</t>
  </si>
  <si>
    <t>ms1056</t>
  </si>
  <si>
    <t>ms1057</t>
  </si>
  <si>
    <t>ms1058</t>
  </si>
  <si>
    <t>ms1059</t>
  </si>
  <si>
    <t>ms1060</t>
  </si>
  <si>
    <t>ms1061</t>
  </si>
  <si>
    <t>ms1062</t>
  </si>
  <si>
    <t>ms1063</t>
  </si>
  <si>
    <t>ms1064</t>
  </si>
  <si>
    <t>ms1065</t>
  </si>
  <si>
    <t>ms1066</t>
  </si>
  <si>
    <t>ms1067</t>
  </si>
  <si>
    <t>ms1068</t>
  </si>
  <si>
    <t>ms1069</t>
  </si>
  <si>
    <t>ms1070</t>
  </si>
  <si>
    <t>ms1071</t>
  </si>
  <si>
    <t>ms1072</t>
  </si>
  <si>
    <t>ms1073</t>
  </si>
  <si>
    <t>ms1074</t>
  </si>
  <si>
    <t>ms1075</t>
  </si>
  <si>
    <t>ms1076</t>
  </si>
  <si>
    <t>ms1077</t>
  </si>
  <si>
    <t>ms1078</t>
  </si>
  <si>
    <t>ms1079</t>
  </si>
  <si>
    <t>ms1080</t>
  </si>
  <si>
    <t>ms1081</t>
  </si>
  <si>
    <t>ms1082</t>
  </si>
  <si>
    <t>ms1083</t>
  </si>
  <si>
    <t>ms1084</t>
  </si>
  <si>
    <t>ms1085</t>
  </si>
  <si>
    <t>ms1086</t>
  </si>
  <si>
    <t>ms1087</t>
  </si>
  <si>
    <t>ms1088</t>
  </si>
  <si>
    <t>ms1089</t>
  </si>
  <si>
    <t>ms1090</t>
  </si>
  <si>
    <t>ms1091</t>
  </si>
  <si>
    <t>ms1092</t>
  </si>
  <si>
    <t>ms1093</t>
  </si>
  <si>
    <t>ms1094</t>
  </si>
  <si>
    <t>ms1095</t>
  </si>
  <si>
    <t>ms1096</t>
  </si>
  <si>
    <t>ms1097</t>
  </si>
  <si>
    <t>ms1098</t>
  </si>
  <si>
    <t>ms1099</t>
  </si>
  <si>
    <t>ms1100</t>
  </si>
  <si>
    <t>ms1101</t>
  </si>
  <si>
    <t>ms1102</t>
  </si>
  <si>
    <t>ms1103</t>
  </si>
  <si>
    <t>ms1104</t>
  </si>
  <si>
    <t>ms1105</t>
  </si>
  <si>
    <t>ms1106</t>
  </si>
  <si>
    <t>ms1107</t>
  </si>
  <si>
    <t>ms1108</t>
  </si>
  <si>
    <t>ms1109</t>
  </si>
  <si>
    <t>ms1110</t>
  </si>
  <si>
    <t>ms1111</t>
  </si>
  <si>
    <t>ms1112</t>
  </si>
  <si>
    <t>ms1113</t>
  </si>
  <si>
    <t>ms1114</t>
  </si>
  <si>
    <t>ms1115</t>
  </si>
  <si>
    <t>ms1116</t>
  </si>
  <si>
    <t>ms1117</t>
  </si>
  <si>
    <t>ms1118</t>
  </si>
  <si>
    <t>ms1119</t>
  </si>
  <si>
    <t>ms1120</t>
  </si>
  <si>
    <t>ms1121</t>
  </si>
  <si>
    <t>ms1122</t>
  </si>
  <si>
    <t>ms1123</t>
  </si>
  <si>
    <t>ms1124</t>
  </si>
  <si>
    <t>ms1125</t>
  </si>
  <si>
    <t>ms1126</t>
  </si>
  <si>
    <t>ms1127</t>
  </si>
  <si>
    <t>ms1130</t>
  </si>
  <si>
    <t>ms1131</t>
  </si>
  <si>
    <t>ms1132</t>
  </si>
  <si>
    <t>ms1133</t>
  </si>
  <si>
    <t>ms1134</t>
  </si>
  <si>
    <t>ms1135</t>
  </si>
  <si>
    <t>ms1136</t>
  </si>
  <si>
    <t>ms1137</t>
  </si>
  <si>
    <t>ms1138</t>
  </si>
  <si>
    <t>ms1139</t>
  </si>
  <si>
    <t>ms1140</t>
  </si>
  <si>
    <t>ms1141</t>
  </si>
  <si>
    <t>ms1142</t>
  </si>
  <si>
    <t>ms1143</t>
  </si>
  <si>
    <t>ms1144</t>
  </si>
  <si>
    <t>ms1145</t>
  </si>
  <si>
    <t>ms1146</t>
  </si>
  <si>
    <t>ms1147</t>
  </si>
  <si>
    <t>ms1148</t>
  </si>
  <si>
    <t>ms1149</t>
  </si>
  <si>
    <t>ms1150</t>
  </si>
  <si>
    <t>ms1151</t>
  </si>
  <si>
    <t>ms1152</t>
  </si>
  <si>
    <t>ms1153</t>
  </si>
  <si>
    <t>ms1154</t>
  </si>
  <si>
    <t>ms1155</t>
  </si>
  <si>
    <t>ms1156</t>
  </si>
  <si>
    <t>ms1157</t>
  </si>
  <si>
    <t>ms1158</t>
  </si>
  <si>
    <t>ms1159</t>
  </si>
  <si>
    <t>ms1160</t>
  </si>
  <si>
    <t>ms1161</t>
  </si>
  <si>
    <t>ms1162</t>
  </si>
  <si>
    <t>ms1163</t>
  </si>
  <si>
    <t>ms1164</t>
  </si>
  <si>
    <t>ms1228</t>
  </si>
  <si>
    <t>ms1299</t>
  </si>
  <si>
    <t>Ballard-Interbay</t>
  </si>
  <si>
    <t>Seattle University Community</t>
  </si>
  <si>
    <t>Seattle Uptown</t>
  </si>
  <si>
    <t>Seattle South Lake Union</t>
  </si>
  <si>
    <t>Seattle First Hill/Capitol Hill</t>
  </si>
  <si>
    <t>Duwamish</t>
  </si>
  <si>
    <t>North Tukwila</t>
  </si>
  <si>
    <t>Burien</t>
  </si>
  <si>
    <t>Kent MIC</t>
  </si>
  <si>
    <t>Federal Way</t>
  </si>
  <si>
    <t>Redmond-Overlake</t>
  </si>
  <si>
    <t>Redmond-Downtown</t>
  </si>
  <si>
    <t>Kirkland-Totem Lake</t>
  </si>
  <si>
    <t>Paine Field / Boeing Everett</t>
  </si>
  <si>
    <t>Bothell Canyon Park</t>
  </si>
  <si>
    <t>Tacoma Mall</t>
  </si>
  <si>
    <t>Lakewood</t>
  </si>
  <si>
    <t>Port of Tacoma</t>
  </si>
  <si>
    <t>Puyallup-Downtown</t>
  </si>
  <si>
    <t>Puyallup-South Hill</t>
  </si>
  <si>
    <t>Frederickson</t>
  </si>
  <si>
    <t>Silverdale</t>
  </si>
  <si>
    <t>Bremerton</t>
  </si>
  <si>
    <t>Puget Sound Industrial Center - Bremerton</t>
  </si>
  <si>
    <t>Non-Center</t>
  </si>
  <si>
    <t>wkda1</t>
  </si>
  <si>
    <t>wksr1</t>
  </si>
  <si>
    <t>wktr1</t>
  </si>
  <si>
    <t>wkwb1</t>
  </si>
  <si>
    <t>wkda2</t>
  </si>
  <si>
    <t>wksr2</t>
  </si>
  <si>
    <t>wktr2</t>
  </si>
  <si>
    <t>wkwb2</t>
  </si>
  <si>
    <t>wkda3</t>
  </si>
  <si>
    <t>wksr3</t>
  </si>
  <si>
    <t>wktr3</t>
  </si>
  <si>
    <t>wkwb3</t>
  </si>
  <si>
    <t>wkda4</t>
  </si>
  <si>
    <t>wksr4</t>
  </si>
  <si>
    <t>wktr4</t>
  </si>
  <si>
    <t>wkwb4</t>
  </si>
  <si>
    <t>wkda5</t>
  </si>
  <si>
    <t>wksr5</t>
  </si>
  <si>
    <t>wktr5</t>
  </si>
  <si>
    <t>wkwb5</t>
  </si>
  <si>
    <t>wkda6</t>
  </si>
  <si>
    <t>wksr6</t>
  </si>
  <si>
    <t>wktr6</t>
  </si>
  <si>
    <t>wkwb6</t>
  </si>
  <si>
    <t>wkda7</t>
  </si>
  <si>
    <t>wksr7</t>
  </si>
  <si>
    <t>wktr7</t>
  </si>
  <si>
    <t>wkwb7</t>
  </si>
  <si>
    <t>wkda8</t>
  </si>
  <si>
    <t>wksr8</t>
  </si>
  <si>
    <t>wktr8</t>
  </si>
  <si>
    <t>wkwb8</t>
  </si>
  <si>
    <t>wkda36</t>
  </si>
  <si>
    <t>wksr36</t>
  </si>
  <si>
    <t>wktr36</t>
  </si>
  <si>
    <t>wkwb36</t>
  </si>
  <si>
    <t>wkda9</t>
  </si>
  <si>
    <t>wksr9</t>
  </si>
  <si>
    <t>wktr9</t>
  </si>
  <si>
    <t>wkwb9</t>
  </si>
  <si>
    <t>wkda10</t>
  </si>
  <si>
    <t>wksr10</t>
  </si>
  <si>
    <t>wktr10</t>
  </si>
  <si>
    <t>wkwb10</t>
  </si>
  <si>
    <t>wkda11</t>
  </si>
  <si>
    <t>wksr11</t>
  </si>
  <si>
    <t>wktr11</t>
  </si>
  <si>
    <t>wkwb11</t>
  </si>
  <si>
    <t>wkda12</t>
  </si>
  <si>
    <t>wksr12</t>
  </si>
  <si>
    <t>wktr12</t>
  </si>
  <si>
    <t>wkwb12</t>
  </si>
  <si>
    <t>wkda13</t>
  </si>
  <si>
    <t>wksr13</t>
  </si>
  <si>
    <t>wktr13</t>
  </si>
  <si>
    <t>wkwb13</t>
  </si>
  <si>
    <t>wkda14</t>
  </si>
  <si>
    <t>wksr14</t>
  </si>
  <si>
    <t>wktr14</t>
  </si>
  <si>
    <t>wkwb14</t>
  </si>
  <si>
    <t>wkda15</t>
  </si>
  <si>
    <t>wksr15</t>
  </si>
  <si>
    <t>wktr15</t>
  </si>
  <si>
    <t>wkwb15</t>
  </si>
  <si>
    <t>wkda16</t>
  </si>
  <si>
    <t>wksr16</t>
  </si>
  <si>
    <t>wktr16</t>
  </si>
  <si>
    <t>wkwb16</t>
  </si>
  <si>
    <t>wkda17</t>
  </si>
  <si>
    <t>wksr17</t>
  </si>
  <si>
    <t>wktr17</t>
  </si>
  <si>
    <t>wkwb17</t>
  </si>
  <si>
    <t>wkda18</t>
  </si>
  <si>
    <t>wksr18</t>
  </si>
  <si>
    <t>wktr18</t>
  </si>
  <si>
    <t>wkwb18</t>
  </si>
  <si>
    <t>wkda19</t>
  </si>
  <si>
    <t>wksr19</t>
  </si>
  <si>
    <t>wktr19</t>
  </si>
  <si>
    <t>wkwb19</t>
  </si>
  <si>
    <t>wkda20</t>
  </si>
  <si>
    <t>wksr20</t>
  </si>
  <si>
    <t>wktr20</t>
  </si>
  <si>
    <t>wkwb20</t>
  </si>
  <si>
    <t>wkda21</t>
  </si>
  <si>
    <t>wksr21</t>
  </si>
  <si>
    <t>wktr21</t>
  </si>
  <si>
    <t>wkwb21</t>
  </si>
  <si>
    <t>wkda22</t>
  </si>
  <si>
    <t>wksr22</t>
  </si>
  <si>
    <t>wktr22</t>
  </si>
  <si>
    <t>wkwb22</t>
  </si>
  <si>
    <t>wkda23</t>
  </si>
  <si>
    <t>wksr23</t>
  </si>
  <si>
    <t>wktr23</t>
  </si>
  <si>
    <t>wkwb23</t>
  </si>
  <si>
    <t>wkda24</t>
  </si>
  <si>
    <t>wksr24</t>
  </si>
  <si>
    <t>wktr24</t>
  </si>
  <si>
    <t>wkwb24</t>
  </si>
  <si>
    <t>wkda25</t>
  </si>
  <si>
    <t>wksr25</t>
  </si>
  <si>
    <t>wktr25</t>
  </si>
  <si>
    <t>wkwb25</t>
  </si>
  <si>
    <t>wkda26</t>
  </si>
  <si>
    <t>wksr26</t>
  </si>
  <si>
    <t>wktr26</t>
  </si>
  <si>
    <t>wkwb26</t>
  </si>
  <si>
    <t>wkda27</t>
  </si>
  <si>
    <t>wksr27</t>
  </si>
  <si>
    <t>wktr27</t>
  </si>
  <si>
    <t>wksr28</t>
  </si>
  <si>
    <t>wktr28</t>
  </si>
  <si>
    <t>wkwb28</t>
  </si>
  <si>
    <t>wkda29</t>
  </si>
  <si>
    <t>wksr29</t>
  </si>
  <si>
    <t>wktr29</t>
  </si>
  <si>
    <t>wkwb29</t>
  </si>
  <si>
    <t>wkda30</t>
  </si>
  <si>
    <t>wksr30</t>
  </si>
  <si>
    <t>wktr30</t>
  </si>
  <si>
    <t>wkwb30</t>
  </si>
  <si>
    <t>wkda31</t>
  </si>
  <si>
    <t>wksr31</t>
  </si>
  <si>
    <t>wktr31</t>
  </si>
  <si>
    <t>wkwb31</t>
  </si>
  <si>
    <t>wkda32</t>
  </si>
  <si>
    <t>wksr32</t>
  </si>
  <si>
    <t>wktr32</t>
  </si>
  <si>
    <t>wkwb32</t>
  </si>
  <si>
    <t>wkda33</t>
  </si>
  <si>
    <t>wksr33</t>
  </si>
  <si>
    <t>wktr33</t>
  </si>
  <si>
    <t>wkwb33</t>
  </si>
  <si>
    <t>wkda34</t>
  </si>
  <si>
    <t>wksr34</t>
  </si>
  <si>
    <t>wktr34</t>
  </si>
  <si>
    <t>wkwb34</t>
  </si>
  <si>
    <t>wkda35</t>
  </si>
  <si>
    <t>wksr35</t>
  </si>
  <si>
    <t>wktr35</t>
  </si>
  <si>
    <t>wkwb35</t>
  </si>
  <si>
    <t>wkwb27</t>
  </si>
  <si>
    <t>wkda28</t>
  </si>
  <si>
    <t>Redmond</t>
  </si>
  <si>
    <t>Seattle Capitol Hill</t>
  </si>
  <si>
    <t>Seattle University District</t>
  </si>
  <si>
    <t>Table 28. Work Trip Mode Shares Destined to Regional Centers</t>
  </si>
  <si>
    <t>All Centers</t>
  </si>
  <si>
    <t>VMT</t>
  </si>
  <si>
    <t>VHT</t>
  </si>
  <si>
    <t>VHD</t>
  </si>
  <si>
    <t>%</t>
  </si>
  <si>
    <t>All</t>
  </si>
  <si>
    <t>Average Speed</t>
  </si>
  <si>
    <t>ms1128</t>
  </si>
  <si>
    <t>ms1129</t>
  </si>
  <si>
    <t>ms1165</t>
  </si>
  <si>
    <t>nwda1</t>
  </si>
  <si>
    <t>ms1166</t>
  </si>
  <si>
    <t>nwsr1</t>
  </si>
  <si>
    <t>ms1167</t>
  </si>
  <si>
    <t>nwtr1</t>
  </si>
  <si>
    <t>ms1168</t>
  </si>
  <si>
    <t>nwwb1</t>
  </si>
  <si>
    <t>ms1169</t>
  </si>
  <si>
    <t>nwda2</t>
  </si>
  <si>
    <t>ms1170</t>
  </si>
  <si>
    <t>nwsr2</t>
  </si>
  <si>
    <t>ms1171</t>
  </si>
  <si>
    <t>nwtr2</t>
  </si>
  <si>
    <t>ms1172</t>
  </si>
  <si>
    <t>nwwb2</t>
  </si>
  <si>
    <t>ms1173</t>
  </si>
  <si>
    <t>nwda3</t>
  </si>
  <si>
    <t>ms1174</t>
  </si>
  <si>
    <t>nwsr3</t>
  </si>
  <si>
    <t>ms1175</t>
  </si>
  <si>
    <t>nwtr3</t>
  </si>
  <si>
    <t>ms1176</t>
  </si>
  <si>
    <t>nwwb3</t>
  </si>
  <si>
    <t>ms1177</t>
  </si>
  <si>
    <t>nwda4</t>
  </si>
  <si>
    <t>ms1178</t>
  </si>
  <si>
    <t>nwsr4</t>
  </si>
  <si>
    <t>ms1179</t>
  </si>
  <si>
    <t>nwtr4</t>
  </si>
  <si>
    <t>ms1180</t>
  </si>
  <si>
    <t>nwwb4</t>
  </si>
  <si>
    <t>ms1181</t>
  </si>
  <si>
    <t>nwda5</t>
  </si>
  <si>
    <t>ms1182</t>
  </si>
  <si>
    <t>nwsr5</t>
  </si>
  <si>
    <t>ms1183</t>
  </si>
  <si>
    <t>nwtr5</t>
  </si>
  <si>
    <t>ms1184</t>
  </si>
  <si>
    <t>nwwb5</t>
  </si>
  <si>
    <t>ms1185</t>
  </si>
  <si>
    <t>nwda6</t>
  </si>
  <si>
    <t>ms1186</t>
  </si>
  <si>
    <t>nwsr6</t>
  </si>
  <si>
    <t>ms1187</t>
  </si>
  <si>
    <t>nwtr6</t>
  </si>
  <si>
    <t>ms1188</t>
  </si>
  <si>
    <t>nwwb6</t>
  </si>
  <si>
    <t>ms1189</t>
  </si>
  <si>
    <t>nwda7</t>
  </si>
  <si>
    <t>ms1190</t>
  </si>
  <si>
    <t>nwsr7</t>
  </si>
  <si>
    <t>ms1191</t>
  </si>
  <si>
    <t>nwtr7</t>
  </si>
  <si>
    <t>ms1192</t>
  </si>
  <si>
    <t>nwwb7</t>
  </si>
  <si>
    <t>ms1193</t>
  </si>
  <si>
    <t>nwda8</t>
  </si>
  <si>
    <t>ms1194</t>
  </si>
  <si>
    <t>nwsr8</t>
  </si>
  <si>
    <t>ms1195</t>
  </si>
  <si>
    <t>nwtr8</t>
  </si>
  <si>
    <t>ms1196</t>
  </si>
  <si>
    <t>nwwb8</t>
  </si>
  <si>
    <t>ms1197</t>
  </si>
  <si>
    <t>nwda9</t>
  </si>
  <si>
    <t>ms1198</t>
  </si>
  <si>
    <t>nwsr9</t>
  </si>
  <si>
    <t>ms1199</t>
  </si>
  <si>
    <t>nwtr9</t>
  </si>
  <si>
    <t>ms1200</t>
  </si>
  <si>
    <t>nwwb9</t>
  </si>
  <si>
    <t>ms1201</t>
  </si>
  <si>
    <t>nwda10</t>
  </si>
  <si>
    <t>ms1202</t>
  </si>
  <si>
    <t>nwsr10</t>
  </si>
  <si>
    <t>ms1203</t>
  </si>
  <si>
    <t>nwtr10</t>
  </si>
  <si>
    <t>ms1204</t>
  </si>
  <si>
    <t>nwwb10</t>
  </si>
  <si>
    <t>ms1205</t>
  </si>
  <si>
    <t>nwda11</t>
  </si>
  <si>
    <t>ms1206</t>
  </si>
  <si>
    <t>nwsr11</t>
  </si>
  <si>
    <t>ms1207</t>
  </si>
  <si>
    <t>nwtr11</t>
  </si>
  <si>
    <t>ms1208</t>
  </si>
  <si>
    <t>nwwb11</t>
  </si>
  <si>
    <t>ms1209</t>
  </si>
  <si>
    <t>nwda12</t>
  </si>
  <si>
    <t>ms1210</t>
  </si>
  <si>
    <t>nwsr12</t>
  </si>
  <si>
    <t>ms1211</t>
  </si>
  <si>
    <t>nwtr12</t>
  </si>
  <si>
    <t>ms1212</t>
  </si>
  <si>
    <t>nwwb12</t>
  </si>
  <si>
    <t>ms1213</t>
  </si>
  <si>
    <t>nwda13</t>
  </si>
  <si>
    <t>ms1214</t>
  </si>
  <si>
    <t>nwsr13</t>
  </si>
  <si>
    <t>ms1215</t>
  </si>
  <si>
    <t>nwtr13</t>
  </si>
  <si>
    <t>ms1216</t>
  </si>
  <si>
    <t>nwwb13</t>
  </si>
  <si>
    <t>ms1217</t>
  </si>
  <si>
    <t>nwda14</t>
  </si>
  <si>
    <t>ms1218</t>
  </si>
  <si>
    <t>nwsr14</t>
  </si>
  <si>
    <t>ms1219</t>
  </si>
  <si>
    <t>nwtr14</t>
  </si>
  <si>
    <t>ms1220</t>
  </si>
  <si>
    <t>nwwb14</t>
  </si>
  <si>
    <t>ms1221</t>
  </si>
  <si>
    <t>nwda15</t>
  </si>
  <si>
    <t>ms1222</t>
  </si>
  <si>
    <t>nwsr15</t>
  </si>
  <si>
    <t>ms1223</t>
  </si>
  <si>
    <t>nwtr15</t>
  </si>
  <si>
    <t>ms1224</t>
  </si>
  <si>
    <t>nwwb15</t>
  </si>
  <si>
    <t>ms1225</t>
  </si>
  <si>
    <t>nwda16</t>
  </si>
  <si>
    <t>ms1226</t>
  </si>
  <si>
    <t>nwsr16</t>
  </si>
  <si>
    <t>ms1227</t>
  </si>
  <si>
    <t>nwtr16</t>
  </si>
  <si>
    <t>nwwb16</t>
  </si>
  <si>
    <t>ms1229</t>
  </si>
  <si>
    <t>nwda17</t>
  </si>
  <si>
    <t>ms1230</t>
  </si>
  <si>
    <t>nwsr17</t>
  </si>
  <si>
    <t>ms1231</t>
  </si>
  <si>
    <t>nwtr17</t>
  </si>
  <si>
    <t>ms1232</t>
  </si>
  <si>
    <t>nwwb17</t>
  </si>
  <si>
    <t>ms1233</t>
  </si>
  <si>
    <t>nwda18</t>
  </si>
  <si>
    <t>ms1234</t>
  </si>
  <si>
    <t>nwsr18</t>
  </si>
  <si>
    <t>ms1235</t>
  </si>
  <si>
    <t>nwtr18</t>
  </si>
  <si>
    <t>ms1236</t>
  </si>
  <si>
    <t>nwwb18</t>
  </si>
  <si>
    <t>ms1237</t>
  </si>
  <si>
    <t>nwda19</t>
  </si>
  <si>
    <t>ms1238</t>
  </si>
  <si>
    <t>nwsr19</t>
  </si>
  <si>
    <t>ms1239</t>
  </si>
  <si>
    <t>nwtr19</t>
  </si>
  <si>
    <t>ms1240</t>
  </si>
  <si>
    <t>nwwb19</t>
  </si>
  <si>
    <t>ms1241</t>
  </si>
  <si>
    <t>nwda20</t>
  </si>
  <si>
    <t>ms1242</t>
  </si>
  <si>
    <t>nwsr20</t>
  </si>
  <si>
    <t>ms1243</t>
  </si>
  <si>
    <t>nwtr20</t>
  </si>
  <si>
    <t>ms1244</t>
  </si>
  <si>
    <t>nwwb20</t>
  </si>
  <si>
    <t>ms1245</t>
  </si>
  <si>
    <t>nwda21</t>
  </si>
  <si>
    <t>ms1246</t>
  </si>
  <si>
    <t>nwsr21</t>
  </si>
  <si>
    <t>ms1247</t>
  </si>
  <si>
    <t>nwtr21</t>
  </si>
  <si>
    <t>ms1248</t>
  </si>
  <si>
    <t>nwwb21</t>
  </si>
  <si>
    <t>ms1249</t>
  </si>
  <si>
    <t>nwda22</t>
  </si>
  <si>
    <t>ms1250</t>
  </si>
  <si>
    <t>nwsr22</t>
  </si>
  <si>
    <t>ms1251</t>
  </si>
  <si>
    <t>nwtr22</t>
  </si>
  <si>
    <t>ms1252</t>
  </si>
  <si>
    <t>nwwb22</t>
  </si>
  <si>
    <t>ms1253</t>
  </si>
  <si>
    <t>nwda23</t>
  </si>
  <si>
    <t>ms1254</t>
  </si>
  <si>
    <t>nwsr23</t>
  </si>
  <si>
    <t>ms1255</t>
  </si>
  <si>
    <t>nwtr23</t>
  </si>
  <si>
    <t>ms1256</t>
  </si>
  <si>
    <t>nwwb23</t>
  </si>
  <si>
    <t>ms1257</t>
  </si>
  <si>
    <t>nwda24</t>
  </si>
  <si>
    <t>ms1258</t>
  </si>
  <si>
    <t>nwsr24</t>
  </si>
  <si>
    <t>ms1259</t>
  </si>
  <si>
    <t>nwtr24</t>
  </si>
  <si>
    <t>ms1260</t>
  </si>
  <si>
    <t>nwwb24</t>
  </si>
  <si>
    <t>ms1261</t>
  </si>
  <si>
    <t>nwda25</t>
  </si>
  <si>
    <t>ms1262</t>
  </si>
  <si>
    <t>nwsr25</t>
  </si>
  <si>
    <t>ms1263</t>
  </si>
  <si>
    <t>nwtr25</t>
  </si>
  <si>
    <t>ms1264</t>
  </si>
  <si>
    <t>nwwb25</t>
  </si>
  <si>
    <t>ms1265</t>
  </si>
  <si>
    <t>nwda26</t>
  </si>
  <si>
    <t>ms1266</t>
  </si>
  <si>
    <t>nwsr26</t>
  </si>
  <si>
    <t>ms1267</t>
  </si>
  <si>
    <t>nwtr26</t>
  </si>
  <si>
    <t>ms1268</t>
  </si>
  <si>
    <t>nwwb26</t>
  </si>
  <si>
    <t>ms1269</t>
  </si>
  <si>
    <t>nwda27</t>
  </si>
  <si>
    <t>ms1270</t>
  </si>
  <si>
    <t>nwsr27</t>
  </si>
  <si>
    <t>ms1271</t>
  </si>
  <si>
    <t>nwtr27</t>
  </si>
  <si>
    <t>ms1272</t>
  </si>
  <si>
    <t>nwwb27</t>
  </si>
  <si>
    <t>ms1273</t>
  </si>
  <si>
    <t>nwda28</t>
  </si>
  <si>
    <t>ms1274</t>
  </si>
  <si>
    <t>nwsr28</t>
  </si>
  <si>
    <t>ms1275</t>
  </si>
  <si>
    <t>nwtr28</t>
  </si>
  <si>
    <t>ms1276</t>
  </si>
  <si>
    <t>nwwb28</t>
  </si>
  <si>
    <t>ms1277</t>
  </si>
  <si>
    <t>nwda29</t>
  </si>
  <si>
    <t>ms1278</t>
  </si>
  <si>
    <t>nwsr29</t>
  </si>
  <si>
    <t>ms1279</t>
  </si>
  <si>
    <t>nwtr29</t>
  </si>
  <si>
    <t>ms1280</t>
  </si>
  <si>
    <t>nwwb29</t>
  </si>
  <si>
    <t>ms1281</t>
  </si>
  <si>
    <t>nwda30</t>
  </si>
  <si>
    <t>ms1282</t>
  </si>
  <si>
    <t>nwsr30</t>
  </si>
  <si>
    <t>ms1283</t>
  </si>
  <si>
    <t>nwtr30</t>
  </si>
  <si>
    <t>ms1284</t>
  </si>
  <si>
    <t>nwwb30</t>
  </si>
  <si>
    <t>ms1285</t>
  </si>
  <si>
    <t>nwda31</t>
  </si>
  <si>
    <t>ms1286</t>
  </si>
  <si>
    <t>nwsr31</t>
  </si>
  <si>
    <t>ms1287</t>
  </si>
  <si>
    <t>nwtr31</t>
  </si>
  <si>
    <t>ms1288</t>
  </si>
  <si>
    <t>nwwb31</t>
  </si>
  <si>
    <t>ms1289</t>
  </si>
  <si>
    <t>nwda32</t>
  </si>
  <si>
    <t>ms1290</t>
  </si>
  <si>
    <t>nwsr32</t>
  </si>
  <si>
    <t>ms1291</t>
  </si>
  <si>
    <t>nwtr32</t>
  </si>
  <si>
    <t>ms1292</t>
  </si>
  <si>
    <t>nwwb32</t>
  </si>
  <si>
    <t>ms1293</t>
  </si>
  <si>
    <t>nwda33</t>
  </si>
  <si>
    <t>ms1294</t>
  </si>
  <si>
    <t>nwsr33</t>
  </si>
  <si>
    <t>ms1295</t>
  </si>
  <si>
    <t>nwtr33</t>
  </si>
  <si>
    <t>ms1296</t>
  </si>
  <si>
    <t>nwwb33</t>
  </si>
  <si>
    <t>ms1297</t>
  </si>
  <si>
    <t>nwda34</t>
  </si>
  <si>
    <t>ms1298</t>
  </si>
  <si>
    <t>nwsr34</t>
  </si>
  <si>
    <t>nwtr34</t>
  </si>
  <si>
    <t>ms1300</t>
  </si>
  <si>
    <t>nwwb34</t>
  </si>
  <si>
    <t>ms1301</t>
  </si>
  <si>
    <t>nwda35</t>
  </si>
  <si>
    <t>ms1302</t>
  </si>
  <si>
    <t>nwsr35</t>
  </si>
  <si>
    <t>ms1303</t>
  </si>
  <si>
    <t>nwtr35</t>
  </si>
  <si>
    <t>ms1304</t>
  </si>
  <si>
    <t>nwwb35</t>
  </si>
  <si>
    <t>ms1305</t>
  </si>
  <si>
    <t>nwda36</t>
  </si>
  <si>
    <t>ms1306</t>
  </si>
  <si>
    <t>nwsr36</t>
  </si>
  <si>
    <t>ms1307</t>
  </si>
  <si>
    <t>nwtr36</t>
  </si>
  <si>
    <t>ms1308</t>
  </si>
  <si>
    <t>nwwb36</t>
  </si>
  <si>
    <t>Table 30. Total Work Trips by Mode Destined to Regional Centers</t>
  </si>
  <si>
    <t>Table 31. Total Non-Work Trips by Mode Destined to Regional Centers</t>
  </si>
  <si>
    <t>Table 29. Non-Work Trip Mode Shares Destined to Regional Centers</t>
  </si>
  <si>
    <t>Survey</t>
  </si>
  <si>
    <t>Home Based Work Trips by Distance</t>
  </si>
  <si>
    <t>Lane Miles</t>
  </si>
  <si>
    <t>Arterials</t>
  </si>
  <si>
    <t>Connectors</t>
  </si>
  <si>
    <t>AM--&gt;AM+PM</t>
  </si>
  <si>
    <t>MD--&gt;MD+OP</t>
  </si>
  <si>
    <t>Daily Light Rail</t>
  </si>
  <si>
    <t>LR Factors</t>
  </si>
  <si>
    <t>Daily Light Rail Boardings ==&gt;</t>
  </si>
  <si>
    <t>mcrtme</t>
  </si>
  <si>
    <t>Observed Fwy Vol</t>
  </si>
  <si>
    <t>Observed Art Vol</t>
  </si>
  <si>
    <t>Model Daily Volume</t>
  </si>
  <si>
    <t>Model Fwy Vol</t>
  </si>
  <si>
    <t>Model Art Vol</t>
  </si>
  <si>
    <t>Table 5. Screenline Vehicle Volumes by Facility Type - 2010 v403 May AQ</t>
  </si>
  <si>
    <t>Table 5. Screenline Vehicle Volumes by Facility Type - 2010_Run17</t>
  </si>
  <si>
    <t>Table 5. Screenline Vehicle Volumes by Facility Type - 2010 v403 May AQ (0.5 @rdly)</t>
  </si>
  <si>
    <t>rdly</t>
  </si>
  <si>
    <t>mayAQ</t>
  </si>
  <si>
    <t>E6 busway</t>
  </si>
  <si>
    <t>US99 BAT</t>
  </si>
  <si>
    <t>SR-522 BAT</t>
  </si>
  <si>
    <t>CJ's</t>
  </si>
  <si>
    <t>survey trip length</t>
  </si>
  <si>
    <t>Home Based Work Total</t>
  </si>
  <si>
    <t>ms298</t>
  </si>
  <si>
    <t>ms1309</t>
  </si>
  <si>
    <t>arbdkc</t>
  </si>
  <si>
    <t>ms1310</t>
  </si>
  <si>
    <t>arbdpt</t>
  </si>
  <si>
    <t>ms1311</t>
  </si>
  <si>
    <t>arbdct</t>
  </si>
  <si>
    <t>ms1312</t>
  </si>
  <si>
    <t>arbdkt</t>
  </si>
  <si>
    <t>ms1313</t>
  </si>
  <si>
    <t>arbdwf</t>
  </si>
  <si>
    <t>ms1314</t>
  </si>
  <si>
    <t>arbdst</t>
  </si>
  <si>
    <t>ms1315</t>
  </si>
  <si>
    <t>acbdkc</t>
  </si>
  <si>
    <t>ms1316</t>
  </si>
  <si>
    <t>acbdpt</t>
  </si>
  <si>
    <t>ms1317</t>
  </si>
  <si>
    <t>acbdct</t>
  </si>
  <si>
    <t>ms1318</t>
  </si>
  <si>
    <t>acbdkt</t>
  </si>
  <si>
    <t>ms1319</t>
  </si>
  <si>
    <t>acbdwf</t>
  </si>
  <si>
    <t>ms1320</t>
  </si>
  <si>
    <t>acbdst</t>
  </si>
  <si>
    <t>ms1321</t>
  </si>
  <si>
    <t>abbdkc</t>
  </si>
  <si>
    <t>ms1322</t>
  </si>
  <si>
    <t>abbdpt</t>
  </si>
  <si>
    <t>ms1323</t>
  </si>
  <si>
    <t>abbdct</t>
  </si>
  <si>
    <t>ms1324</t>
  </si>
  <si>
    <t>abbdkt</t>
  </si>
  <si>
    <t>ms1325</t>
  </si>
  <si>
    <t>abbdwf</t>
  </si>
  <si>
    <t>ms1326</t>
  </si>
  <si>
    <t>abbdst</t>
  </si>
  <si>
    <t>ms1327</t>
  </si>
  <si>
    <t>afbdkc</t>
  </si>
  <si>
    <t>ms1328</t>
  </si>
  <si>
    <t>afbdpt</t>
  </si>
  <si>
    <t>ms1329</t>
  </si>
  <si>
    <t>afbdct</t>
  </si>
  <si>
    <t>ms1330</t>
  </si>
  <si>
    <t>afbdkt</t>
  </si>
  <si>
    <t>ms1331</t>
  </si>
  <si>
    <t>afbdwf</t>
  </si>
  <si>
    <t>ms1332</t>
  </si>
  <si>
    <t>afbdst</t>
  </si>
  <si>
    <t>ms1333</t>
  </si>
  <si>
    <t>mrbdkc</t>
  </si>
  <si>
    <t>ms1334</t>
  </si>
  <si>
    <t>mrbdpt</t>
  </si>
  <si>
    <t>ms1335</t>
  </si>
  <si>
    <t>mrbdct</t>
  </si>
  <si>
    <t>ms1336</t>
  </si>
  <si>
    <t>mrbdkt</t>
  </si>
  <si>
    <t>ms1337</t>
  </si>
  <si>
    <t>mrbdwf</t>
  </si>
  <si>
    <t>ms1338</t>
  </si>
  <si>
    <t>mrbdst</t>
  </si>
  <si>
    <t>ms1339</t>
  </si>
  <si>
    <t>mcbdkc</t>
  </si>
  <si>
    <t>ms1340</t>
  </si>
  <si>
    <t>mcbdpt</t>
  </si>
  <si>
    <t>ms1341</t>
  </si>
  <si>
    <t>mcbdct</t>
  </si>
  <si>
    <t>ms1342</t>
  </si>
  <si>
    <t>mcbdkt</t>
  </si>
  <si>
    <t>ms1343</t>
  </si>
  <si>
    <t>mcbdwf</t>
  </si>
  <si>
    <t>ms1344</t>
  </si>
  <si>
    <t>mcbdst</t>
  </si>
  <si>
    <t>ms1345</t>
  </si>
  <si>
    <t>mbbdkc</t>
  </si>
  <si>
    <t>ms1346</t>
  </si>
  <si>
    <t>mbbdpt</t>
  </si>
  <si>
    <t>ms1347</t>
  </si>
  <si>
    <t>mbbdct</t>
  </si>
  <si>
    <t>ms1348</t>
  </si>
  <si>
    <t>mbbdkt</t>
  </si>
  <si>
    <t>ms1349</t>
  </si>
  <si>
    <t>mbbdwf</t>
  </si>
  <si>
    <t>ms1350</t>
  </si>
  <si>
    <t>mbbdst</t>
  </si>
  <si>
    <t>ms1351</t>
  </si>
  <si>
    <t>mfbdkc</t>
  </si>
  <si>
    <t>ms1352</t>
  </si>
  <si>
    <t>mfbdpt</t>
  </si>
  <si>
    <t>ms1353</t>
  </si>
  <si>
    <t>mfbdct</t>
  </si>
  <si>
    <t>ms1354</t>
  </si>
  <si>
    <t>mfbdkt</t>
  </si>
  <si>
    <t>ms1355</t>
  </si>
  <si>
    <t>mfbdwf</t>
  </si>
  <si>
    <t>ms1356</t>
  </si>
  <si>
    <t>mfbdst</t>
  </si>
  <si>
    <t>Description</t>
  </si>
  <si>
    <t>Table 5. Screenline Vehicle Volumes by Facility Type - 2010_v404beta-CH run 7-17-15</t>
  </si>
  <si>
    <t>ch - fwy</t>
  </si>
  <si>
    <t>ch art/bat</t>
  </si>
  <si>
    <t xml:space="preserve">        </t>
  </si>
  <si>
    <t>fwy</t>
  </si>
  <si>
    <t>art</t>
  </si>
  <si>
    <t>v404 beta</t>
  </si>
  <si>
    <t>ingoing</t>
  </si>
  <si>
    <t>outgoing</t>
  </si>
  <si>
    <t>ms1357</t>
  </si>
  <si>
    <t>afsl2</t>
  </si>
  <si>
    <t>ms1358</t>
  </si>
  <si>
    <t>afsl3</t>
  </si>
  <si>
    <t>ms1359</t>
  </si>
  <si>
    <t>afsl4</t>
  </si>
  <si>
    <t>ms1360</t>
  </si>
  <si>
    <t>afsl7</t>
  </si>
  <si>
    <t>ms1361</t>
  </si>
  <si>
    <t>afsl14</t>
  </si>
  <si>
    <t>ms1362</t>
  </si>
  <si>
    <t>afsl15</t>
  </si>
  <si>
    <t>ms1364</t>
  </si>
  <si>
    <t>afsl18</t>
  </si>
  <si>
    <t>ms1365</t>
  </si>
  <si>
    <t>afsl19</t>
  </si>
  <si>
    <t>ms1366</t>
  </si>
  <si>
    <t>afsl20</t>
  </si>
  <si>
    <t>ms1367</t>
  </si>
  <si>
    <t>afsl22</t>
  </si>
  <si>
    <t>ms1368</t>
  </si>
  <si>
    <t>afsl23</t>
  </si>
  <si>
    <t>ms1369</t>
  </si>
  <si>
    <t>afsl29</t>
  </si>
  <si>
    <t>ms1370</t>
  </si>
  <si>
    <t>afsl30</t>
  </si>
  <si>
    <t>ms1371</t>
  </si>
  <si>
    <t>afsl32</t>
  </si>
  <si>
    <t>ms1372</t>
  </si>
  <si>
    <t>afsl35</t>
  </si>
  <si>
    <t>ms1373</t>
  </si>
  <si>
    <t>afsl37</t>
  </si>
  <si>
    <t>ms1374</t>
  </si>
  <si>
    <t>afsl41</t>
  </si>
  <si>
    <t>ms1375</t>
  </si>
  <si>
    <t>afsl43</t>
  </si>
  <si>
    <t>ms1376</t>
  </si>
  <si>
    <t>afsl44</t>
  </si>
  <si>
    <t>ms1377</t>
  </si>
  <si>
    <t>afsl46</t>
  </si>
  <si>
    <t>ms1378</t>
  </si>
  <si>
    <t>afsl54</t>
  </si>
  <si>
    <t>ms1379</t>
  </si>
  <si>
    <t>afsl57</t>
  </si>
  <si>
    <t>ms1380</t>
  </si>
  <si>
    <t>afsl58</t>
  </si>
  <si>
    <t>ms1381</t>
  </si>
  <si>
    <t>afsl60</t>
  </si>
  <si>
    <t>ms1382</t>
  </si>
  <si>
    <t>afsl66</t>
  </si>
  <si>
    <t>ms1383</t>
  </si>
  <si>
    <t>afsl71</t>
  </si>
  <si>
    <t>ms1384</t>
  </si>
  <si>
    <t>aasl2</t>
  </si>
  <si>
    <t>ms1385</t>
  </si>
  <si>
    <t>aasl3</t>
  </si>
  <si>
    <t>ms1386</t>
  </si>
  <si>
    <t>aasl4</t>
  </si>
  <si>
    <t>ms1387</t>
  </si>
  <si>
    <t>aasl7</t>
  </si>
  <si>
    <t>ms1388</t>
  </si>
  <si>
    <t>aasl14</t>
  </si>
  <si>
    <t>ms1389</t>
  </si>
  <si>
    <t>aasl15</t>
  </si>
  <si>
    <t>ms1390</t>
  </si>
  <si>
    <t>aasl18</t>
  </si>
  <si>
    <t>ms1391</t>
  </si>
  <si>
    <t>aasl19</t>
  </si>
  <si>
    <t>ms1392</t>
  </si>
  <si>
    <t>aasl20</t>
  </si>
  <si>
    <t>ms1393</t>
  </si>
  <si>
    <t>aasl22</t>
  </si>
  <si>
    <t>ms1394</t>
  </si>
  <si>
    <t>aasl23</t>
  </si>
  <si>
    <t>ms1395</t>
  </si>
  <si>
    <t>aasl29</t>
  </si>
  <si>
    <t>ms1396</t>
  </si>
  <si>
    <t>aasl30</t>
  </si>
  <si>
    <t>ms1397</t>
  </si>
  <si>
    <t>aasl32</t>
  </si>
  <si>
    <t>ms1398</t>
  </si>
  <si>
    <t>aasl35</t>
  </si>
  <si>
    <t>ms1399</t>
  </si>
  <si>
    <t>aasl37</t>
  </si>
  <si>
    <t>ms1400</t>
  </si>
  <si>
    <t>aasl41</t>
  </si>
  <si>
    <t>ms1401</t>
  </si>
  <si>
    <t>aasl43</t>
  </si>
  <si>
    <t>ms1402</t>
  </si>
  <si>
    <t>aasl44</t>
  </si>
  <si>
    <t>ms1403</t>
  </si>
  <si>
    <t>aasl46</t>
  </si>
  <si>
    <t>ms1404</t>
  </si>
  <si>
    <t>aasl54</t>
  </si>
  <si>
    <t>ms1405</t>
  </si>
  <si>
    <t>aasl57</t>
  </si>
  <si>
    <t>ms1406</t>
  </si>
  <si>
    <t>aasl58</t>
  </si>
  <si>
    <t>ms1407</t>
  </si>
  <si>
    <t>aasl60</t>
  </si>
  <si>
    <t>ms1408</t>
  </si>
  <si>
    <t>aasl66</t>
  </si>
  <si>
    <t>ms1409</t>
  </si>
  <si>
    <t>aasl71</t>
  </si>
  <si>
    <t>ms1410</t>
  </si>
  <si>
    <t>mfsl2</t>
  </si>
  <si>
    <t>ms1411</t>
  </si>
  <si>
    <t>mfsl3</t>
  </si>
  <si>
    <t>ms1412</t>
  </si>
  <si>
    <t>mfsl4</t>
  </si>
  <si>
    <t>ms1413</t>
  </si>
  <si>
    <t>mfsl7</t>
  </si>
  <si>
    <t>ms1414</t>
  </si>
  <si>
    <t>mfsl14</t>
  </si>
  <si>
    <t>ms1415</t>
  </si>
  <si>
    <t>mfsl15</t>
  </si>
  <si>
    <t>ms1416</t>
  </si>
  <si>
    <t>mfsl18</t>
  </si>
  <si>
    <t>ms1417</t>
  </si>
  <si>
    <t>mfsl19</t>
  </si>
  <si>
    <t>ms1418</t>
  </si>
  <si>
    <t>mfsl20</t>
  </si>
  <si>
    <t>ms1419</t>
  </si>
  <si>
    <t>mfsl22</t>
  </si>
  <si>
    <t>ms1420</t>
  </si>
  <si>
    <t>mfsl23</t>
  </si>
  <si>
    <t>ms1421</t>
  </si>
  <si>
    <t>mfsl29</t>
  </si>
  <si>
    <t>ms1422</t>
  </si>
  <si>
    <t>mfsl30</t>
  </si>
  <si>
    <t>ms1423</t>
  </si>
  <si>
    <t>mfsl32</t>
  </si>
  <si>
    <t>ms1424</t>
  </si>
  <si>
    <t>mfsl35</t>
  </si>
  <si>
    <t>ms1425</t>
  </si>
  <si>
    <t>mfsl37</t>
  </si>
  <si>
    <t>ms1426</t>
  </si>
  <si>
    <t>mfsl41</t>
  </si>
  <si>
    <t>ms1427</t>
  </si>
  <si>
    <t>mfsl43</t>
  </si>
  <si>
    <t>ms1428</t>
  </si>
  <si>
    <t>mfsl44</t>
  </si>
  <si>
    <t>ms1429</t>
  </si>
  <si>
    <t>mfsl46</t>
  </si>
  <si>
    <t>ms1430</t>
  </si>
  <si>
    <t>mfsl54</t>
  </si>
  <si>
    <t>ms1431</t>
  </si>
  <si>
    <t>mfsl57</t>
  </si>
  <si>
    <t>ms1432</t>
  </si>
  <si>
    <t>mfsl58</t>
  </si>
  <si>
    <t>ms1433</t>
  </si>
  <si>
    <t>mfsl60</t>
  </si>
  <si>
    <t>ms1434</t>
  </si>
  <si>
    <t>mfsl66</t>
  </si>
  <si>
    <t>ms1435</t>
  </si>
  <si>
    <t>mfsl71</t>
  </si>
  <si>
    <t>ms1436</t>
  </si>
  <si>
    <t>masl2</t>
  </si>
  <si>
    <t>ms1437</t>
  </si>
  <si>
    <t>masl3</t>
  </si>
  <si>
    <t>ms1438</t>
  </si>
  <si>
    <t>masl4</t>
  </si>
  <si>
    <t>ms1439</t>
  </si>
  <si>
    <t>masl7</t>
  </si>
  <si>
    <t>ms1440</t>
  </si>
  <si>
    <t>masl14</t>
  </si>
  <si>
    <t>ms1441</t>
  </si>
  <si>
    <t>masl15</t>
  </si>
  <si>
    <t>ms1442</t>
  </si>
  <si>
    <t>masl18</t>
  </si>
  <si>
    <t>ms1443</t>
  </si>
  <si>
    <t>masl19</t>
  </si>
  <si>
    <t>ms1444</t>
  </si>
  <si>
    <t>masl20</t>
  </si>
  <si>
    <t>ms1445</t>
  </si>
  <si>
    <t>masl22</t>
  </si>
  <si>
    <t>ms1446</t>
  </si>
  <si>
    <t>masl23</t>
  </si>
  <si>
    <t>ms1447</t>
  </si>
  <si>
    <t>masl29</t>
  </si>
  <si>
    <t>ms1448</t>
  </si>
  <si>
    <t>masl30</t>
  </si>
  <si>
    <t>ms1449</t>
  </si>
  <si>
    <t>masl32</t>
  </si>
  <si>
    <t>ms1450</t>
  </si>
  <si>
    <t>masl35</t>
  </si>
  <si>
    <t>ms1451</t>
  </si>
  <si>
    <t>masl37</t>
  </si>
  <si>
    <t>ms1452</t>
  </si>
  <si>
    <t>masl41</t>
  </si>
  <si>
    <t>ms1453</t>
  </si>
  <si>
    <t>masl43</t>
  </si>
  <si>
    <t>ms1454</t>
  </si>
  <si>
    <t>masl44</t>
  </si>
  <si>
    <t>ms1455</t>
  </si>
  <si>
    <t>masl46</t>
  </si>
  <si>
    <t>ms1456</t>
  </si>
  <si>
    <t>masl54</t>
  </si>
  <si>
    <t>ms1457</t>
  </si>
  <si>
    <t>masl57</t>
  </si>
  <si>
    <t>ms1458</t>
  </si>
  <si>
    <t>masl58</t>
  </si>
  <si>
    <t>ms1459</t>
  </si>
  <si>
    <t>masl60</t>
  </si>
  <si>
    <t>ms1460</t>
  </si>
  <si>
    <t>masl66</t>
  </si>
  <si>
    <t>ms1461</t>
  </si>
  <si>
    <t>masl71</t>
  </si>
  <si>
    <t>ms1462</t>
  </si>
  <si>
    <t>pfsl2</t>
  </si>
  <si>
    <t>ms1463</t>
  </si>
  <si>
    <t>pfsl3</t>
  </si>
  <si>
    <t>ms1464</t>
  </si>
  <si>
    <t>pfsl4</t>
  </si>
  <si>
    <t>ms1465</t>
  </si>
  <si>
    <t>pfsl7</t>
  </si>
  <si>
    <t>ms1466</t>
  </si>
  <si>
    <t>pfsl14</t>
  </si>
  <si>
    <t>ms1467</t>
  </si>
  <si>
    <t>pfsl15</t>
  </si>
  <si>
    <t>ms1468</t>
  </si>
  <si>
    <t>pfsl18</t>
  </si>
  <si>
    <t>ms1469</t>
  </si>
  <si>
    <t>pfsl19</t>
  </si>
  <si>
    <t>ms1470</t>
  </si>
  <si>
    <t>pfsl20</t>
  </si>
  <si>
    <t>ms1471</t>
  </si>
  <si>
    <t>pfsl22</t>
  </si>
  <si>
    <t>ms1472</t>
  </si>
  <si>
    <t>pfsl23</t>
  </si>
  <si>
    <t>ms1473</t>
  </si>
  <si>
    <t>pfsl29</t>
  </si>
  <si>
    <t>ms1474</t>
  </si>
  <si>
    <t>pfsl30</t>
  </si>
  <si>
    <t>ms1475</t>
  </si>
  <si>
    <t>pfsl32</t>
  </si>
  <si>
    <t>ms1476</t>
  </si>
  <si>
    <t>pfsl35</t>
  </si>
  <si>
    <t>ms1477</t>
  </si>
  <si>
    <t>pfsl37</t>
  </si>
  <si>
    <t>ms1478</t>
  </si>
  <si>
    <t>pfsl41</t>
  </si>
  <si>
    <t>ms1479</t>
  </si>
  <si>
    <t>pfsl43</t>
  </si>
  <si>
    <t>ms1480</t>
  </si>
  <si>
    <t>pfsl44</t>
  </si>
  <si>
    <t>ms1481</t>
  </si>
  <si>
    <t>pfsl46</t>
  </si>
  <si>
    <t>ms1482</t>
  </si>
  <si>
    <t>pfsl54</t>
  </si>
  <si>
    <t>ms1483</t>
  </si>
  <si>
    <t>pfsl57</t>
  </si>
  <si>
    <t>ms1484</t>
  </si>
  <si>
    <t>pfsl58</t>
  </si>
  <si>
    <t>ms1485</t>
  </si>
  <si>
    <t>pfsl60</t>
  </si>
  <si>
    <t>ms1486</t>
  </si>
  <si>
    <t>pfsl66</t>
  </si>
  <si>
    <t>ms1487</t>
  </si>
  <si>
    <t>pfsl71</t>
  </si>
  <si>
    <t>ms1488</t>
  </si>
  <si>
    <t>pasl2</t>
  </si>
  <si>
    <t>ms1489</t>
  </si>
  <si>
    <t>pasl3</t>
  </si>
  <si>
    <t>ms1490</t>
  </si>
  <si>
    <t>pasl4</t>
  </si>
  <si>
    <t>ms1491</t>
  </si>
  <si>
    <t>pasl7</t>
  </si>
  <si>
    <t>ms1492</t>
  </si>
  <si>
    <t>pasl14</t>
  </si>
  <si>
    <t>ms1493</t>
  </si>
  <si>
    <t>pasl15</t>
  </si>
  <si>
    <t>ms1494</t>
  </si>
  <si>
    <t>pasl18</t>
  </si>
  <si>
    <t>ms1495</t>
  </si>
  <si>
    <t>pasl19</t>
  </si>
  <si>
    <t>ms1496</t>
  </si>
  <si>
    <t>pasl20</t>
  </si>
  <si>
    <t>ms1497</t>
  </si>
  <si>
    <t>pasl22</t>
  </si>
  <si>
    <t>ms1498</t>
  </si>
  <si>
    <t>pasl23</t>
  </si>
  <si>
    <t>ms1499</t>
  </si>
  <si>
    <t>pasl29</t>
  </si>
  <si>
    <t>ms1500</t>
  </si>
  <si>
    <t>pasl30</t>
  </si>
  <si>
    <t>ms1501</t>
  </si>
  <si>
    <t>pasl32</t>
  </si>
  <si>
    <t>ms1502</t>
  </si>
  <si>
    <t>pasl35</t>
  </si>
  <si>
    <t>ms1503</t>
  </si>
  <si>
    <t>pasl37</t>
  </si>
  <si>
    <t>ms1504</t>
  </si>
  <si>
    <t>pasl41</t>
  </si>
  <si>
    <t>ms1505</t>
  </si>
  <si>
    <t>pasl43</t>
  </si>
  <si>
    <t>ms1506</t>
  </si>
  <si>
    <t>pasl44</t>
  </si>
  <si>
    <t>ms1507</t>
  </si>
  <si>
    <t>pasl46</t>
  </si>
  <si>
    <t>ms1508</t>
  </si>
  <si>
    <t>pasl54</t>
  </si>
  <si>
    <t>ms1509</t>
  </si>
  <si>
    <t>pasl57</t>
  </si>
  <si>
    <t>ms1510</t>
  </si>
  <si>
    <t>pasl58</t>
  </si>
  <si>
    <t>ms1511</t>
  </si>
  <si>
    <t>pasl60</t>
  </si>
  <si>
    <t>ms1512</t>
  </si>
  <si>
    <t>pasl66</t>
  </si>
  <si>
    <t>ms1513</t>
  </si>
  <si>
    <t>pasl71</t>
  </si>
  <si>
    <t>ms1514</t>
  </si>
  <si>
    <t>efsl2</t>
  </si>
  <si>
    <t>ms1515</t>
  </si>
  <si>
    <t>efsl3</t>
  </si>
  <si>
    <t>ms1516</t>
  </si>
  <si>
    <t>efsl4</t>
  </si>
  <si>
    <t>ms1517</t>
  </si>
  <si>
    <t>efsl7</t>
  </si>
  <si>
    <t>ms1518</t>
  </si>
  <si>
    <t>efsl14</t>
  </si>
  <si>
    <t>ms1519</t>
  </si>
  <si>
    <t>efsl15</t>
  </si>
  <si>
    <t>ms1520</t>
  </si>
  <si>
    <t>efsl18</t>
  </si>
  <si>
    <t>ms1521</t>
  </si>
  <si>
    <t>efsl19</t>
  </si>
  <si>
    <t>ms1522</t>
  </si>
  <si>
    <t>efsl20</t>
  </si>
  <si>
    <t>ms1523</t>
  </si>
  <si>
    <t>efsl22</t>
  </si>
  <si>
    <t>ms1524</t>
  </si>
  <si>
    <t>efsl23</t>
  </si>
  <si>
    <t>ms1525</t>
  </si>
  <si>
    <t>efsl29</t>
  </si>
  <si>
    <t>ms1526</t>
  </si>
  <si>
    <t>efsl30</t>
  </si>
  <si>
    <t>ms1527</t>
  </si>
  <si>
    <t>efsl32</t>
  </si>
  <si>
    <t>ms1528</t>
  </si>
  <si>
    <t>efsl35</t>
  </si>
  <si>
    <t>ms1529</t>
  </si>
  <si>
    <t>efsl37</t>
  </si>
  <si>
    <t>ms1530</t>
  </si>
  <si>
    <t>efsl41</t>
  </si>
  <si>
    <t>ms1531</t>
  </si>
  <si>
    <t>efsl43</t>
  </si>
  <si>
    <t>ms1532</t>
  </si>
  <si>
    <t>efsl44</t>
  </si>
  <si>
    <t>ms1533</t>
  </si>
  <si>
    <t>efsl46</t>
  </si>
  <si>
    <t>ms1534</t>
  </si>
  <si>
    <t>efsl54</t>
  </si>
  <si>
    <t>ms1535</t>
  </si>
  <si>
    <t>efsl57</t>
  </si>
  <si>
    <t>ms1536</t>
  </si>
  <si>
    <t>efsl58</t>
  </si>
  <si>
    <t>ms1537</t>
  </si>
  <si>
    <t>efsl60</t>
  </si>
  <si>
    <t>ms1538</t>
  </si>
  <si>
    <t>efsl66</t>
  </si>
  <si>
    <t>ms1539</t>
  </si>
  <si>
    <t>efsl71</t>
  </si>
  <si>
    <t>ms1540</t>
  </si>
  <si>
    <t>easl2</t>
  </si>
  <si>
    <t>ms1541</t>
  </si>
  <si>
    <t>easl3</t>
  </si>
  <si>
    <t>ms1542</t>
  </si>
  <si>
    <t>easl4</t>
  </si>
  <si>
    <t>ms1543</t>
  </si>
  <si>
    <t>easl7</t>
  </si>
  <si>
    <t>ms1544</t>
  </si>
  <si>
    <t>easl14</t>
  </si>
  <si>
    <t>ms1545</t>
  </si>
  <si>
    <t>easl15</t>
  </si>
  <si>
    <t>ms1546</t>
  </si>
  <si>
    <t>easl18</t>
  </si>
  <si>
    <t>ms1547</t>
  </si>
  <si>
    <t>easl19</t>
  </si>
  <si>
    <t>ms1548</t>
  </si>
  <si>
    <t>easl20</t>
  </si>
  <si>
    <t>ms1549</t>
  </si>
  <si>
    <t>easl22</t>
  </si>
  <si>
    <t>ms1550</t>
  </si>
  <si>
    <t>easl23</t>
  </si>
  <si>
    <t>ms1551</t>
  </si>
  <si>
    <t>easl29</t>
  </si>
  <si>
    <t>ms1552</t>
  </si>
  <si>
    <t>easl30</t>
  </si>
  <si>
    <t>ms1553</t>
  </si>
  <si>
    <t>easl32</t>
  </si>
  <si>
    <t>ms1554</t>
  </si>
  <si>
    <t>easl35</t>
  </si>
  <si>
    <t>ms1555</t>
  </si>
  <si>
    <t>easl37</t>
  </si>
  <si>
    <t>ms1556</t>
  </si>
  <si>
    <t>easl41</t>
  </si>
  <si>
    <t>ms1557</t>
  </si>
  <si>
    <t>easl43</t>
  </si>
  <si>
    <t>ms1558</t>
  </si>
  <si>
    <t>easl44</t>
  </si>
  <si>
    <t>ms1559</t>
  </si>
  <si>
    <t>easl46</t>
  </si>
  <si>
    <t>ms1560</t>
  </si>
  <si>
    <t>easl54</t>
  </si>
  <si>
    <t>ms1561</t>
  </si>
  <si>
    <t>easl57</t>
  </si>
  <si>
    <t>ms1562</t>
  </si>
  <si>
    <t>easl58</t>
  </si>
  <si>
    <t>ms1563</t>
  </si>
  <si>
    <t>easl60</t>
  </si>
  <si>
    <t>ms1564</t>
  </si>
  <si>
    <t>easl66</t>
  </si>
  <si>
    <t>ms1565</t>
  </si>
  <si>
    <t>easl71</t>
  </si>
  <si>
    <t>ms1566</t>
  </si>
  <si>
    <t>nfsl2</t>
  </si>
  <si>
    <t>ms1567</t>
  </si>
  <si>
    <t>nfsl3</t>
  </si>
  <si>
    <t>ms1568</t>
  </si>
  <si>
    <t>nfsl4</t>
  </si>
  <si>
    <t>ms1569</t>
  </si>
  <si>
    <t>nfsl7</t>
  </si>
  <si>
    <t>ms1570</t>
  </si>
  <si>
    <t>nfsl14</t>
  </si>
  <si>
    <t>ms1571</t>
  </si>
  <si>
    <t>nfsl15</t>
  </si>
  <si>
    <t>ms1572</t>
  </si>
  <si>
    <t>nfsl18</t>
  </si>
  <si>
    <t>ms1573</t>
  </si>
  <si>
    <t>nfsl19</t>
  </si>
  <si>
    <t>ms1574</t>
  </si>
  <si>
    <t>nfsl20</t>
  </si>
  <si>
    <t>ms1575</t>
  </si>
  <si>
    <t>nfsl22</t>
  </si>
  <si>
    <t>ms1576</t>
  </si>
  <si>
    <t>nfsl23</t>
  </si>
  <si>
    <t>ms1577</t>
  </si>
  <si>
    <t>nfsl29</t>
  </si>
  <si>
    <t>ms1578</t>
  </si>
  <si>
    <t>nfsl30</t>
  </si>
  <si>
    <t>ms1579</t>
  </si>
  <si>
    <t>nfsl32</t>
  </si>
  <si>
    <t>ms1580</t>
  </si>
  <si>
    <t>nfsl35</t>
  </si>
  <si>
    <t>ms1581</t>
  </si>
  <si>
    <t>nfsl37</t>
  </si>
  <si>
    <t>ms1582</t>
  </si>
  <si>
    <t>nfsl41</t>
  </si>
  <si>
    <t>ms1583</t>
  </si>
  <si>
    <t>nfsl43</t>
  </si>
  <si>
    <t>ms1584</t>
  </si>
  <si>
    <t>nfsl44</t>
  </si>
  <si>
    <t>ms1585</t>
  </si>
  <si>
    <t>nfsl46</t>
  </si>
  <si>
    <t>ms1586</t>
  </si>
  <si>
    <t>nfsl54</t>
  </si>
  <si>
    <t>ms1587</t>
  </si>
  <si>
    <t>nfsl57</t>
  </si>
  <si>
    <t>ms1588</t>
  </si>
  <si>
    <t>nfsl58</t>
  </si>
  <si>
    <t>ms1589</t>
  </si>
  <si>
    <t>nfsl60</t>
  </si>
  <si>
    <t>ms1590</t>
  </si>
  <si>
    <t>nfsl66</t>
  </si>
  <si>
    <t>ms1591</t>
  </si>
  <si>
    <t>nfsl71</t>
  </si>
  <si>
    <t>ms1592</t>
  </si>
  <si>
    <t>nasl2</t>
  </si>
  <si>
    <t>ms1593</t>
  </si>
  <si>
    <t>nasl3</t>
  </si>
  <si>
    <t>ms1594</t>
  </si>
  <si>
    <t>nasl4</t>
  </si>
  <si>
    <t>ms1595</t>
  </si>
  <si>
    <t>nasl7</t>
  </si>
  <si>
    <t>ms1596</t>
  </si>
  <si>
    <t>nasl14</t>
  </si>
  <si>
    <t>ms1597</t>
  </si>
  <si>
    <t>nasl15</t>
  </si>
  <si>
    <t>ms1598</t>
  </si>
  <si>
    <t>nasl18</t>
  </si>
  <si>
    <t>ms1599</t>
  </si>
  <si>
    <t>nasl19</t>
  </si>
  <si>
    <t>ms1600</t>
  </si>
  <si>
    <t>nasl20</t>
  </si>
  <si>
    <t>ms1601</t>
  </si>
  <si>
    <t>nasl22</t>
  </si>
  <si>
    <t>ms1602</t>
  </si>
  <si>
    <t>nasl23</t>
  </si>
  <si>
    <t>ms1603</t>
  </si>
  <si>
    <t>nasl29</t>
  </si>
  <si>
    <t>ms1604</t>
  </si>
  <si>
    <t>nasl30</t>
  </si>
  <si>
    <t>ms1605</t>
  </si>
  <si>
    <t>nasl32</t>
  </si>
  <si>
    <t>ms1606</t>
  </si>
  <si>
    <t>nasl35</t>
  </si>
  <si>
    <t>ms1607</t>
  </si>
  <si>
    <t>nasl37</t>
  </si>
  <si>
    <t>ms1608</t>
  </si>
  <si>
    <t>nasl41</t>
  </si>
  <si>
    <t>ms1609</t>
  </si>
  <si>
    <t>nasl43</t>
  </si>
  <si>
    <t>ms1610</t>
  </si>
  <si>
    <t>nasl44</t>
  </si>
  <si>
    <t>ms1611</t>
  </si>
  <si>
    <t>nasl46</t>
  </si>
  <si>
    <t>ms1612</t>
  </si>
  <si>
    <t>nasl54</t>
  </si>
  <si>
    <t>ms1613</t>
  </si>
  <si>
    <t>nasl57</t>
  </si>
  <si>
    <t>ms1614</t>
  </si>
  <si>
    <t>nasl58</t>
  </si>
  <si>
    <t>ms1615</t>
  </si>
  <si>
    <t>nasl60</t>
  </si>
  <si>
    <t>ms1616</t>
  </si>
  <si>
    <t>nasl66</t>
  </si>
  <si>
    <t>ms1617</t>
  </si>
  <si>
    <t>nasl71</t>
  </si>
  <si>
    <t>North Beacon</t>
  </si>
  <si>
    <t>Southcenter</t>
  </si>
  <si>
    <t>Alderwood</t>
  </si>
  <si>
    <t>UW</t>
  </si>
  <si>
    <t>Bel Square</t>
  </si>
  <si>
    <t>south of Southcenter</t>
  </si>
  <si>
    <t>Boeing Evt</t>
  </si>
  <si>
    <t>Tac Mall</t>
  </si>
  <si>
    <t>2010 daily vehicles</t>
  </si>
  <si>
    <t>total</t>
  </si>
  <si>
    <t>I-5 South - external</t>
  </si>
  <si>
    <t>I-5 North - external</t>
  </si>
  <si>
    <t>I-90 East - external</t>
  </si>
  <si>
    <t>Tulalip casino/outlets</t>
  </si>
  <si>
    <t>Auburn Supermall</t>
  </si>
  <si>
    <t>Microsoft</t>
  </si>
  <si>
    <t>Totem Lake</t>
  </si>
  <si>
    <t>Redmond Town Center</t>
  </si>
  <si>
    <t>Mercer Island village</t>
  </si>
  <si>
    <t>Factoria east of mall</t>
  </si>
  <si>
    <t>Southill area (walmart, Fred Meyer)</t>
  </si>
  <si>
    <t>Southill area (housing)</t>
  </si>
  <si>
    <t>Northgate</t>
  </si>
  <si>
    <t>Fremont</t>
  </si>
  <si>
    <t>Duvall</t>
  </si>
  <si>
    <t>Microsoft (west of SR-520)</t>
  </si>
  <si>
    <t>Bellevue CBD</t>
  </si>
  <si>
    <t>Canyon Park</t>
  </si>
  <si>
    <t>Table 5. Screenline Vehicle Volumes by Facility Type - 2010_v404_beta_815 8-11-15 (rdly*0.30)</t>
  </si>
  <si>
    <t>pre-.01 fix</t>
  </si>
  <si>
    <t>Lines</t>
  </si>
  <si>
    <t>Boardings</t>
  </si>
  <si>
    <t>Length</t>
  </si>
  <si>
    <t>Time</t>
  </si>
  <si>
    <t>AM+MD</t>
  </si>
  <si>
    <t>Rail</t>
  </si>
  <si>
    <t>LR</t>
  </si>
  <si>
    <t>CR</t>
  </si>
  <si>
    <t>ms1618</t>
  </si>
  <si>
    <t>amtt01</t>
  </si>
  <si>
    <t>ms1619</t>
  </si>
  <si>
    <t>amtt02</t>
  </si>
  <si>
    <t>ms1620</t>
  </si>
  <si>
    <t>amtt03</t>
  </si>
  <si>
    <t>ms1621</t>
  </si>
  <si>
    <t>amtt04</t>
  </si>
  <si>
    <t>ms1622</t>
  </si>
  <si>
    <t>amtt05</t>
  </si>
  <si>
    <t>ms1623</t>
  </si>
  <si>
    <t>amtt06</t>
  </si>
  <si>
    <t>ms1624</t>
  </si>
  <si>
    <t>amtt07</t>
  </si>
  <si>
    <t>ms1625</t>
  </si>
  <si>
    <t>amtt08</t>
  </si>
  <si>
    <t>ms1626</t>
  </si>
  <si>
    <t>amtt09</t>
  </si>
  <si>
    <t>ms1627</t>
  </si>
  <si>
    <t>amtt10</t>
  </si>
  <si>
    <t>ms1628</t>
  </si>
  <si>
    <t>amtt11</t>
  </si>
  <si>
    <t>ms1629</t>
  </si>
  <si>
    <t>amtt12</t>
  </si>
  <si>
    <t>ms1630</t>
  </si>
  <si>
    <t>amtt13</t>
  </si>
  <si>
    <t>ms1631</t>
  </si>
  <si>
    <t>amtt14</t>
  </si>
  <si>
    <t>ms1632</t>
  </si>
  <si>
    <t>amtt15</t>
  </si>
  <si>
    <t>ms1633</t>
  </si>
  <si>
    <t>amtt16</t>
  </si>
  <si>
    <t>ms1634</t>
  </si>
  <si>
    <t>amtt17</t>
  </si>
  <si>
    <t>ms1635</t>
  </si>
  <si>
    <t>amtt18</t>
  </si>
  <si>
    <t>ms1636</t>
  </si>
  <si>
    <t>amtt19</t>
  </si>
  <si>
    <t>ms1637</t>
  </si>
  <si>
    <t>amtt20</t>
  </si>
  <si>
    <t>ms1638</t>
  </si>
  <si>
    <t>amtt21</t>
  </si>
  <si>
    <t>ms1639</t>
  </si>
  <si>
    <t>amtt22</t>
  </si>
  <si>
    <t>ms1640</t>
  </si>
  <si>
    <t>amtt23</t>
  </si>
  <si>
    <t>ms1641</t>
  </si>
  <si>
    <t>amtt24</t>
  </si>
  <si>
    <t>ms1642</t>
  </si>
  <si>
    <t>amtt25</t>
  </si>
  <si>
    <t>ms1643</t>
  </si>
  <si>
    <t>amtt26</t>
  </si>
  <si>
    <t>ms1644</t>
  </si>
  <si>
    <t>amtt27</t>
  </si>
  <si>
    <t>ms1645</t>
  </si>
  <si>
    <t>amtt28</t>
  </si>
  <si>
    <t>ms1646</t>
  </si>
  <si>
    <t>amtt29</t>
  </si>
  <si>
    <t>ms1647</t>
  </si>
  <si>
    <t>amtt30</t>
  </si>
  <si>
    <t>ms1648</t>
  </si>
  <si>
    <t>amtt31</t>
  </si>
  <si>
    <t>ms1649</t>
  </si>
  <si>
    <t>amtt32</t>
  </si>
  <si>
    <t>ms1650</t>
  </si>
  <si>
    <t>amtt33</t>
  </si>
  <si>
    <t>ms1651</t>
  </si>
  <si>
    <t>amtt34</t>
  </si>
  <si>
    <t>ms1652</t>
  </si>
  <si>
    <t>amtt35</t>
  </si>
  <si>
    <t>ms1653</t>
  </si>
  <si>
    <t>amtt36</t>
  </si>
  <si>
    <t>ms1654</t>
  </si>
  <si>
    <t>amtt37</t>
  </si>
  <si>
    <t>ms1655</t>
  </si>
  <si>
    <t>amtt38</t>
  </si>
  <si>
    <t>ms1656</t>
  </si>
  <si>
    <t>amtt39</t>
  </si>
  <si>
    <t>ms1657</t>
  </si>
  <si>
    <t>amtt40</t>
  </si>
  <si>
    <t>ms1658</t>
  </si>
  <si>
    <t>amtt41</t>
  </si>
  <si>
    <t>ms1659</t>
  </si>
  <si>
    <t>amtt42</t>
  </si>
  <si>
    <t>ms1660</t>
  </si>
  <si>
    <t>amtt43</t>
  </si>
  <si>
    <t>ms1661</t>
  </si>
  <si>
    <t>amtt44</t>
  </si>
  <si>
    <t>ms1662</t>
  </si>
  <si>
    <t>amtt45</t>
  </si>
  <si>
    <t>ms1663</t>
  </si>
  <si>
    <t>amtt46</t>
  </si>
  <si>
    <t>ms1664</t>
  </si>
  <si>
    <t>amtt47</t>
  </si>
  <si>
    <t>ms1665</t>
  </si>
  <si>
    <t>amtt48</t>
  </si>
  <si>
    <t>ms1666</t>
  </si>
  <si>
    <t>amtt49</t>
  </si>
  <si>
    <t>ms1667</t>
  </si>
  <si>
    <t>amtt50</t>
  </si>
  <si>
    <t>ms1668</t>
  </si>
  <si>
    <t>amtt51</t>
  </si>
  <si>
    <t>ms1669</t>
  </si>
  <si>
    <t>amtt52</t>
  </si>
  <si>
    <t>ms1670</t>
  </si>
  <si>
    <t>amtt53</t>
  </si>
  <si>
    <t>ms1671</t>
  </si>
  <si>
    <t>amtt54</t>
  </si>
  <si>
    <t>ms1672</t>
  </si>
  <si>
    <t>amtt55</t>
  </si>
  <si>
    <t>ms1673</t>
  </si>
  <si>
    <t>amtt56</t>
  </si>
  <si>
    <t>ms1674</t>
  </si>
  <si>
    <t>amtt57</t>
  </si>
  <si>
    <t>ms1675</t>
  </si>
  <si>
    <t>amtt58</t>
  </si>
  <si>
    <t>ms1676</t>
  </si>
  <si>
    <t>amtt59</t>
  </si>
  <si>
    <t>ms1677</t>
  </si>
  <si>
    <t>amtt60</t>
  </si>
  <si>
    <t>ms1678</t>
  </si>
  <si>
    <t>amtt61</t>
  </si>
  <si>
    <t>ms1679</t>
  </si>
  <si>
    <t>amtt62</t>
  </si>
  <si>
    <t>ms1680</t>
  </si>
  <si>
    <t>amtt63</t>
  </si>
  <si>
    <t>ms1681</t>
  </si>
  <si>
    <t>amtt64</t>
  </si>
  <si>
    <t>ms1682</t>
  </si>
  <si>
    <t>amtt65</t>
  </si>
  <si>
    <t>ms1683</t>
  </si>
  <si>
    <t>amtt66</t>
  </si>
  <si>
    <t>ms1684</t>
  </si>
  <si>
    <t>amtt67</t>
  </si>
  <si>
    <t>ms1685</t>
  </si>
  <si>
    <t>amtt68</t>
  </si>
  <si>
    <t>ms1686</t>
  </si>
  <si>
    <t>amtt69</t>
  </si>
  <si>
    <t>ms1687</t>
  </si>
  <si>
    <t>amtt70</t>
  </si>
  <si>
    <t>ms1688</t>
  </si>
  <si>
    <t>amtt71</t>
  </si>
  <si>
    <t>ms1689</t>
  </si>
  <si>
    <t>amtt72</t>
  </si>
  <si>
    <t>ms1690</t>
  </si>
  <si>
    <t>amtt73</t>
  </si>
  <si>
    <t>ms1691</t>
  </si>
  <si>
    <t>amtt74</t>
  </si>
  <si>
    <t>ms1692</t>
  </si>
  <si>
    <t>amtt75</t>
  </si>
  <si>
    <t>ms1693</t>
  </si>
  <si>
    <t>amtt76</t>
  </si>
  <si>
    <t>ms1694</t>
  </si>
  <si>
    <t>amtt77</t>
  </si>
  <si>
    <t>ms1695</t>
  </si>
  <si>
    <t>amtt78</t>
  </si>
  <si>
    <t>ms1696</t>
  </si>
  <si>
    <t>amtt79</t>
  </si>
  <si>
    <t>ms1697</t>
  </si>
  <si>
    <t>amtt80</t>
  </si>
  <si>
    <t>ms1698</t>
  </si>
  <si>
    <t>pmtt01</t>
  </si>
  <si>
    <t>ms1699</t>
  </si>
  <si>
    <t>pmtt02</t>
  </si>
  <si>
    <t>ms1700</t>
  </si>
  <si>
    <t>pmtt03</t>
  </si>
  <si>
    <t>ms1701</t>
  </si>
  <si>
    <t>pmtt04</t>
  </si>
  <si>
    <t>ms1702</t>
  </si>
  <si>
    <t>pmtt05</t>
  </si>
  <si>
    <t>ms1703</t>
  </si>
  <si>
    <t>pmtt06</t>
  </si>
  <si>
    <t>ms1704</t>
  </si>
  <si>
    <t>pmtt07</t>
  </si>
  <si>
    <t>ms1705</t>
  </si>
  <si>
    <t>pmtt08</t>
  </si>
  <si>
    <t>ms1706</t>
  </si>
  <si>
    <t>pmtt09</t>
  </si>
  <si>
    <t>ms1707</t>
  </si>
  <si>
    <t>pmtt10</t>
  </si>
  <si>
    <t>ms1708</t>
  </si>
  <si>
    <t>pmtt11</t>
  </si>
  <si>
    <t>ms1709</t>
  </si>
  <si>
    <t>pmtt12</t>
  </si>
  <si>
    <t>ms1710</t>
  </si>
  <si>
    <t>pmtt13</t>
  </si>
  <si>
    <t>ms1711</t>
  </si>
  <si>
    <t>pmtt14</t>
  </si>
  <si>
    <t>ms1712</t>
  </si>
  <si>
    <t>pmtt15</t>
  </si>
  <si>
    <t>ms1713</t>
  </si>
  <si>
    <t>pmtt16</t>
  </si>
  <si>
    <t>ms1714</t>
  </si>
  <si>
    <t>pmtt17</t>
  </si>
  <si>
    <t>ms1715</t>
  </si>
  <si>
    <t>pmtt18</t>
  </si>
  <si>
    <t>ms1716</t>
  </si>
  <si>
    <t>pmtt19</t>
  </si>
  <si>
    <t>ms1717</t>
  </si>
  <si>
    <t>pmtt20</t>
  </si>
  <si>
    <t>ms1718</t>
  </si>
  <si>
    <t>pmtt21</t>
  </si>
  <si>
    <t>ms1719</t>
  </si>
  <si>
    <t>pmtt22</t>
  </si>
  <si>
    <t>ms1720</t>
  </si>
  <si>
    <t>pmtt23</t>
  </si>
  <si>
    <t>ms1721</t>
  </si>
  <si>
    <t>pmtt24</t>
  </si>
  <si>
    <t>ms1722</t>
  </si>
  <si>
    <t>pmtt25</t>
  </si>
  <si>
    <t>ms1723</t>
  </si>
  <si>
    <t>pmtt26</t>
  </si>
  <si>
    <t>ms1724</t>
  </si>
  <si>
    <t>pmtt27</t>
  </si>
  <si>
    <t>ms1725</t>
  </si>
  <si>
    <t>pmtt28</t>
  </si>
  <si>
    <t>ms1726</t>
  </si>
  <si>
    <t>pmtt29</t>
  </si>
  <si>
    <t>ms1727</t>
  </si>
  <si>
    <t>pmtt30</t>
  </si>
  <si>
    <t>ms1728</t>
  </si>
  <si>
    <t>pmtt31</t>
  </si>
  <si>
    <t>ms1729</t>
  </si>
  <si>
    <t>pmtt32</t>
  </si>
  <si>
    <t>ms1730</t>
  </si>
  <si>
    <t>pmtt33</t>
  </si>
  <si>
    <t>ms1731</t>
  </si>
  <si>
    <t>pmtt34</t>
  </si>
  <si>
    <t>ms1732</t>
  </si>
  <si>
    <t>pmtt35</t>
  </si>
  <si>
    <t>ms1733</t>
  </si>
  <si>
    <t>pmtt36</t>
  </si>
  <si>
    <t>ms1734</t>
  </si>
  <si>
    <t>pmtt37</t>
  </si>
  <si>
    <t>ms1735</t>
  </si>
  <si>
    <t>pmtt38</t>
  </si>
  <si>
    <t>ms1736</t>
  </si>
  <si>
    <t>pmtt39</t>
  </si>
  <si>
    <t>ms1737</t>
  </si>
  <si>
    <t>pmtt40</t>
  </si>
  <si>
    <t>ms1738</t>
  </si>
  <si>
    <t>pmtt41</t>
  </si>
  <si>
    <t>ms1739</t>
  </si>
  <si>
    <t>pmtt42</t>
  </si>
  <si>
    <t>ms1740</t>
  </si>
  <si>
    <t>pmtt43</t>
  </si>
  <si>
    <t>ms1741</t>
  </si>
  <si>
    <t>pmtt44</t>
  </si>
  <si>
    <t>ms1742</t>
  </si>
  <si>
    <t>pmtt45</t>
  </si>
  <si>
    <t>ms1743</t>
  </si>
  <si>
    <t>pmtt46</t>
  </si>
  <si>
    <t>ms1744</t>
  </si>
  <si>
    <t>pmtt47</t>
  </si>
  <si>
    <t>ms1745</t>
  </si>
  <si>
    <t>pmtt48</t>
  </si>
  <si>
    <t>ms1746</t>
  </si>
  <si>
    <t>pmtt49</t>
  </si>
  <si>
    <t>ms1747</t>
  </si>
  <si>
    <t>pmtt50</t>
  </si>
  <si>
    <t>ms1748</t>
  </si>
  <si>
    <t>pmtt51</t>
  </si>
  <si>
    <t>ms1749</t>
  </si>
  <si>
    <t>pmtt52</t>
  </si>
  <si>
    <t>ms1750</t>
  </si>
  <si>
    <t>pmtt53</t>
  </si>
  <si>
    <t>ms1751</t>
  </si>
  <si>
    <t>pmtt54</t>
  </si>
  <si>
    <t>ms1752</t>
  </si>
  <si>
    <t>pmtt55</t>
  </si>
  <si>
    <t>ms1753</t>
  </si>
  <si>
    <t>pmtt56</t>
  </si>
  <si>
    <t>ms1754</t>
  </si>
  <si>
    <t>pmtt57</t>
  </si>
  <si>
    <t>ms1755</t>
  </si>
  <si>
    <t>pmtt58</t>
  </si>
  <si>
    <t>ms1756</t>
  </si>
  <si>
    <t>pmtt59</t>
  </si>
  <si>
    <t>ms1757</t>
  </si>
  <si>
    <t>pmtt60</t>
  </si>
  <si>
    <t>ms1758</t>
  </si>
  <si>
    <t>pmtt61</t>
  </si>
  <si>
    <t>ms1759</t>
  </si>
  <si>
    <t>pmtt62</t>
  </si>
  <si>
    <t>ms1760</t>
  </si>
  <si>
    <t>pmtt63</t>
  </si>
  <si>
    <t>ms1761</t>
  </si>
  <si>
    <t>pmtt64</t>
  </si>
  <si>
    <t>ms1762</t>
  </si>
  <si>
    <t>pmtt65</t>
  </si>
  <si>
    <t>ms1763</t>
  </si>
  <si>
    <t>pmtt66</t>
  </si>
  <si>
    <t>ms1764</t>
  </si>
  <si>
    <t>pmtt67</t>
  </si>
  <si>
    <t>ms1765</t>
  </si>
  <si>
    <t>pmtt68</t>
  </si>
  <si>
    <t>ms1766</t>
  </si>
  <si>
    <t>pmtt69</t>
  </si>
  <si>
    <t>ms1767</t>
  </si>
  <si>
    <t>pmtt70</t>
  </si>
  <si>
    <t>ms1768</t>
  </si>
  <si>
    <t>pmtt71</t>
  </si>
  <si>
    <t>ms1769</t>
  </si>
  <si>
    <t>pmtt72</t>
  </si>
  <si>
    <t>ms1770</t>
  </si>
  <si>
    <t>pmtt73</t>
  </si>
  <si>
    <t>ms1771</t>
  </si>
  <si>
    <t>pmtt74</t>
  </si>
  <si>
    <t>ms1772</t>
  </si>
  <si>
    <t>pmtt75</t>
  </si>
  <si>
    <t>ms1773</t>
  </si>
  <si>
    <t>pmtt76</t>
  </si>
  <si>
    <t>ms1774</t>
  </si>
  <si>
    <t>pmtt77</t>
  </si>
  <si>
    <t>ms1775</t>
  </si>
  <si>
    <t>pmtt78</t>
  </si>
  <si>
    <t>ms1776</t>
  </si>
  <si>
    <t>pmtt79</t>
  </si>
  <si>
    <t>ms1777</t>
  </si>
  <si>
    <t>pmtt80</t>
  </si>
  <si>
    <t>ms1778</t>
  </si>
  <si>
    <t>ttln01</t>
  </si>
  <si>
    <t>ms1779</t>
  </si>
  <si>
    <t>ttln02</t>
  </si>
  <si>
    <t>ms1800</t>
  </si>
  <si>
    <t>ttln03</t>
  </si>
  <si>
    <t>ms1801</t>
  </si>
  <si>
    <t>ttln04</t>
  </si>
  <si>
    <t>ms1802</t>
  </si>
  <si>
    <t>ttln05</t>
  </si>
  <si>
    <t>ms1803</t>
  </si>
  <si>
    <t>ttln06</t>
  </si>
  <si>
    <t>ms1804</t>
  </si>
  <si>
    <t>ttln07</t>
  </si>
  <si>
    <t>ms1805</t>
  </si>
  <si>
    <t>ttln08</t>
  </si>
  <si>
    <t>ms1806</t>
  </si>
  <si>
    <t>ttln09</t>
  </si>
  <si>
    <t>ms1807</t>
  </si>
  <si>
    <t>ttln10</t>
  </si>
  <si>
    <t>ms1808</t>
  </si>
  <si>
    <t>ttln11</t>
  </si>
  <si>
    <t>ms1809</t>
  </si>
  <si>
    <t>ttln12</t>
  </si>
  <si>
    <t>ms1810</t>
  </si>
  <si>
    <t>ttln13</t>
  </si>
  <si>
    <t>ms1811</t>
  </si>
  <si>
    <t>ttln14</t>
  </si>
  <si>
    <t>ms1812</t>
  </si>
  <si>
    <t>ttln15</t>
  </si>
  <si>
    <t>ms1813</t>
  </si>
  <si>
    <t>ttln16</t>
  </si>
  <si>
    <t>ms1814</t>
  </si>
  <si>
    <t>ttln17</t>
  </si>
  <si>
    <t>ms1815</t>
  </si>
  <si>
    <t>ttln18</t>
  </si>
  <si>
    <t>ms1816</t>
  </si>
  <si>
    <t>ttln19</t>
  </si>
  <si>
    <t>ms1817</t>
  </si>
  <si>
    <t>ttln20</t>
  </si>
  <si>
    <t>ms1818</t>
  </si>
  <si>
    <t>ttln21</t>
  </si>
  <si>
    <t>ms1819</t>
  </si>
  <si>
    <t>ttln22</t>
  </si>
  <si>
    <t>ms1820</t>
  </si>
  <si>
    <t>ttln23</t>
  </si>
  <si>
    <t>ms1821</t>
  </si>
  <si>
    <t>ttln24</t>
  </si>
  <si>
    <t>ms1822</t>
  </si>
  <si>
    <t>ttln25</t>
  </si>
  <si>
    <t>ms1823</t>
  </si>
  <si>
    <t>ttln26</t>
  </si>
  <si>
    <t>ms1824</t>
  </si>
  <si>
    <t>ttln27</t>
  </si>
  <si>
    <t>ms1825</t>
  </si>
  <si>
    <t>ttln28</t>
  </si>
  <si>
    <t>ms1826</t>
  </si>
  <si>
    <t>ttln29</t>
  </si>
  <si>
    <t>ms1827</t>
  </si>
  <si>
    <t>ttln30</t>
  </si>
  <si>
    <t>ms1828</t>
  </si>
  <si>
    <t>ttln31</t>
  </si>
  <si>
    <t>ms1829</t>
  </si>
  <si>
    <t>ttln32</t>
  </si>
  <si>
    <t>ms1830</t>
  </si>
  <si>
    <t>ttln33</t>
  </si>
  <si>
    <t>ms1831</t>
  </si>
  <si>
    <t>ttln34</t>
  </si>
  <si>
    <t>ms1832</t>
  </si>
  <si>
    <t>ttln35</t>
  </si>
  <si>
    <t>ms1833</t>
  </si>
  <si>
    <t>ttln36</t>
  </si>
  <si>
    <t>ms1834</t>
  </si>
  <si>
    <t>ttln37</t>
  </si>
  <si>
    <t>ms1835</t>
  </si>
  <si>
    <t>ttln38</t>
  </si>
  <si>
    <t>ms1836</t>
  </si>
  <si>
    <t>ttln39</t>
  </si>
  <si>
    <t>ms1837</t>
  </si>
  <si>
    <t>ttln40</t>
  </si>
  <si>
    <t>ms1838</t>
  </si>
  <si>
    <t>ttln41</t>
  </si>
  <si>
    <t>ms1839</t>
  </si>
  <si>
    <t>ttln42</t>
  </si>
  <si>
    <t>ms1840</t>
  </si>
  <si>
    <t>ttln43</t>
  </si>
  <si>
    <t>ms1841</t>
  </si>
  <si>
    <t>ttln44</t>
  </si>
  <si>
    <t>ms1842</t>
  </si>
  <si>
    <t>ttln45</t>
  </si>
  <si>
    <t>ms1843</t>
  </si>
  <si>
    <t>ttln46</t>
  </si>
  <si>
    <t>ms1844</t>
  </si>
  <si>
    <t>ttln47</t>
  </si>
  <si>
    <t>ms1845</t>
  </si>
  <si>
    <t>ttln48</t>
  </si>
  <si>
    <t>ms1846</t>
  </si>
  <si>
    <t>ttln49</t>
  </si>
  <si>
    <t>ms1847</t>
  </si>
  <si>
    <t>ttln50</t>
  </si>
  <si>
    <t>ms1848</t>
  </si>
  <si>
    <t>ttln51</t>
  </si>
  <si>
    <t>ms1849</t>
  </si>
  <si>
    <t>ttln52</t>
  </si>
  <si>
    <t>ms1850</t>
  </si>
  <si>
    <t>ttln53</t>
  </si>
  <si>
    <t>ms1851</t>
  </si>
  <si>
    <t>ttln54</t>
  </si>
  <si>
    <t>ms1852</t>
  </si>
  <si>
    <t>ttln55</t>
  </si>
  <si>
    <t>ms1853</t>
  </si>
  <si>
    <t>ttln56</t>
  </si>
  <si>
    <t>ms1854</t>
  </si>
  <si>
    <t>ttln57</t>
  </si>
  <si>
    <t>ms1855</t>
  </si>
  <si>
    <t>ttln58</t>
  </si>
  <si>
    <t>ms1856</t>
  </si>
  <si>
    <t>ttln59</t>
  </si>
  <si>
    <t>ms1857</t>
  </si>
  <si>
    <t>ttln60</t>
  </si>
  <si>
    <t>ms1858</t>
  </si>
  <si>
    <t>ttln61</t>
  </si>
  <si>
    <t>ms1859</t>
  </si>
  <si>
    <t>ttln62</t>
  </si>
  <si>
    <t>ms1860</t>
  </si>
  <si>
    <t>ttln63</t>
  </si>
  <si>
    <t>ms1861</t>
  </si>
  <si>
    <t>ttln64</t>
  </si>
  <si>
    <t>ms1862</t>
  </si>
  <si>
    <t>ttln65</t>
  </si>
  <si>
    <t>ms1863</t>
  </si>
  <si>
    <t>ttln66</t>
  </si>
  <si>
    <t>ms1864</t>
  </si>
  <si>
    <t>ttln67</t>
  </si>
  <si>
    <t>ms1865</t>
  </si>
  <si>
    <t>ttln68</t>
  </si>
  <si>
    <t>ms1866</t>
  </si>
  <si>
    <t>ttln69</t>
  </si>
  <si>
    <t>ms1867</t>
  </si>
  <si>
    <t>ttln70</t>
  </si>
  <si>
    <t>ms1868</t>
  </si>
  <si>
    <t>ttln71</t>
  </si>
  <si>
    <t>ms1869</t>
  </si>
  <si>
    <t>ttln72</t>
  </si>
  <si>
    <t>ms1870</t>
  </si>
  <si>
    <t>ttln73</t>
  </si>
  <si>
    <t>ms1871</t>
  </si>
  <si>
    <t>ttln74</t>
  </si>
  <si>
    <t>ms1872</t>
  </si>
  <si>
    <t>ttln75</t>
  </si>
  <si>
    <t>ms1873</t>
  </si>
  <si>
    <t>ttln76</t>
  </si>
  <si>
    <t>ms1874</t>
  </si>
  <si>
    <t>ttln77</t>
  </si>
  <si>
    <t>ms1875</t>
  </si>
  <si>
    <t>ttln78</t>
  </si>
  <si>
    <t>ms1876</t>
  </si>
  <si>
    <t>ttln79</t>
  </si>
  <si>
    <t>ms1877</t>
  </si>
  <si>
    <t>ttln80</t>
  </si>
  <si>
    <t>ms1878</t>
  </si>
  <si>
    <t>acr201</t>
  </si>
  <si>
    <t>ms1879</t>
  </si>
  <si>
    <t>acr202</t>
  </si>
  <si>
    <t>ms1880</t>
  </si>
  <si>
    <t>lcr201</t>
  </si>
  <si>
    <t>ms1881</t>
  </si>
  <si>
    <t>lcr202</t>
  </si>
  <si>
    <t>ms1882</t>
  </si>
  <si>
    <t>pcr201</t>
  </si>
  <si>
    <t>ms1883</t>
  </si>
  <si>
    <t>pcr202</t>
  </si>
  <si>
    <t>ms1884</t>
  </si>
  <si>
    <t>acr301</t>
  </si>
  <si>
    <t>ms1885</t>
  </si>
  <si>
    <t>acr302</t>
  </si>
  <si>
    <t>ms1886</t>
  </si>
  <si>
    <t>lcr301</t>
  </si>
  <si>
    <t>ms1887</t>
  </si>
  <si>
    <t>lcr302</t>
  </si>
  <si>
    <t>ms1888</t>
  </si>
  <si>
    <t>pcr301</t>
  </si>
  <si>
    <t>ms1889</t>
  </si>
  <si>
    <t>pcr302</t>
  </si>
  <si>
    <t>ms1890</t>
  </si>
  <si>
    <t>acr401</t>
  </si>
  <si>
    <t>ms1891</t>
  </si>
  <si>
    <t>acr402</t>
  </si>
  <si>
    <t>ms1892</t>
  </si>
  <si>
    <t>lcr401</t>
  </si>
  <si>
    <t>ms1893</t>
  </si>
  <si>
    <t>lcr402</t>
  </si>
  <si>
    <t>ms1894</t>
  </si>
  <si>
    <t>pcr401</t>
  </si>
  <si>
    <t>ms1895</t>
  </si>
  <si>
    <t>pcr402</t>
  </si>
  <si>
    <t>ms1896</t>
  </si>
  <si>
    <t>acr501</t>
  </si>
  <si>
    <t>ms1897</t>
  </si>
  <si>
    <t>acr502</t>
  </si>
  <si>
    <t>ms1898</t>
  </si>
  <si>
    <t>lcr501</t>
  </si>
  <si>
    <t>ms1899</t>
  </si>
  <si>
    <t>lcr502</t>
  </si>
  <si>
    <t>ms1900</t>
  </si>
  <si>
    <t>pcr501</t>
  </si>
  <si>
    <t>ms1901</t>
  </si>
  <si>
    <t>pcr502</t>
  </si>
  <si>
    <t>ms1902</t>
  </si>
  <si>
    <t>acr601</t>
  </si>
  <si>
    <t>ms1903</t>
  </si>
  <si>
    <t>acr602</t>
  </si>
  <si>
    <t>ms1904</t>
  </si>
  <si>
    <t>lcr601</t>
  </si>
  <si>
    <t>ms1905</t>
  </si>
  <si>
    <t>lcr602</t>
  </si>
  <si>
    <t>ms1906</t>
  </si>
  <si>
    <t>pcr601</t>
  </si>
  <si>
    <t>ms1907</t>
  </si>
  <si>
    <t>pcr602</t>
  </si>
  <si>
    <t>ms1908</t>
  </si>
  <si>
    <t>acr701</t>
  </si>
  <si>
    <t>ms1909</t>
  </si>
  <si>
    <t>acr702</t>
  </si>
  <si>
    <t>ms1910</t>
  </si>
  <si>
    <t>lcr701</t>
  </si>
  <si>
    <t>ms1911</t>
  </si>
  <si>
    <t>lcr702</t>
  </si>
  <si>
    <t>ms1912</t>
  </si>
  <si>
    <t>pcr701</t>
  </si>
  <si>
    <t>ms1913</t>
  </si>
  <si>
    <t>pcr702</t>
  </si>
  <si>
    <t>ms1914</t>
  </si>
  <si>
    <t>acr801</t>
  </si>
  <si>
    <t>ms1915</t>
  </si>
  <si>
    <t>acr802</t>
  </si>
  <si>
    <t>ms1916</t>
  </si>
  <si>
    <t>lcr801</t>
  </si>
  <si>
    <t>ms1917</t>
  </si>
  <si>
    <t>lcr802</t>
  </si>
  <si>
    <t>ms1918</t>
  </si>
  <si>
    <t>pcr801</t>
  </si>
  <si>
    <t>ms1919</t>
  </si>
  <si>
    <t>pcr802</t>
  </si>
  <si>
    <t>ms1920</t>
  </si>
  <si>
    <t>acr901</t>
  </si>
  <si>
    <t>ms1921</t>
  </si>
  <si>
    <t>acr902</t>
  </si>
  <si>
    <t>ms1922</t>
  </si>
  <si>
    <t>lcr901</t>
  </si>
  <si>
    <t>ms1923</t>
  </si>
  <si>
    <t>lcr902</t>
  </si>
  <si>
    <t>ms1924</t>
  </si>
  <si>
    <t>pcr901</t>
  </si>
  <si>
    <t>ms1925</t>
  </si>
  <si>
    <t>pcr902</t>
  </si>
  <si>
    <t>ms1926</t>
  </si>
  <si>
    <t>acr101</t>
  </si>
  <si>
    <t>ms1927</t>
  </si>
  <si>
    <t>acr102</t>
  </si>
  <si>
    <t>ms1928</t>
  </si>
  <si>
    <t>lcr101</t>
  </si>
  <si>
    <t>ms1929</t>
  </si>
  <si>
    <t>lcr102</t>
  </si>
  <si>
    <t>ms1930</t>
  </si>
  <si>
    <t>pcr101</t>
  </si>
  <si>
    <t>ms1931</t>
  </si>
  <si>
    <t>pcr102</t>
  </si>
  <si>
    <t>ms1932</t>
  </si>
  <si>
    <t>acr111</t>
  </si>
  <si>
    <t>ms1933</t>
  </si>
  <si>
    <t>acr112</t>
  </si>
  <si>
    <t>ms1934</t>
  </si>
  <si>
    <t>lcr111</t>
  </si>
  <si>
    <t>ms1935</t>
  </si>
  <si>
    <t>lcr112</t>
  </si>
  <si>
    <t>ms1936</t>
  </si>
  <si>
    <t>pcr111</t>
  </si>
  <si>
    <t>ms1937</t>
  </si>
  <si>
    <t>pcr112</t>
  </si>
  <si>
    <t>ms1938</t>
  </si>
  <si>
    <t>acr121</t>
  </si>
  <si>
    <t>ms1939</t>
  </si>
  <si>
    <t>acr122</t>
  </si>
  <si>
    <t>ms1940</t>
  </si>
  <si>
    <t>lcr121</t>
  </si>
  <si>
    <t>ms1941</t>
  </si>
  <si>
    <t>lcr122</t>
  </si>
  <si>
    <t>ms1942</t>
  </si>
  <si>
    <t>pcr121</t>
  </si>
  <si>
    <t>ms1943</t>
  </si>
  <si>
    <t>pcr122</t>
  </si>
  <si>
    <t>ms1944</t>
  </si>
  <si>
    <t>apdo</t>
  </si>
  <si>
    <t>ms1945</t>
  </si>
  <si>
    <t>apdoc</t>
  </si>
  <si>
    <t>ms1946</t>
  </si>
  <si>
    <t>ainj</t>
  </si>
  <si>
    <t>ms1947</t>
  </si>
  <si>
    <t>ainjc</t>
  </si>
  <si>
    <t>ms1948</t>
  </si>
  <si>
    <t>aftl</t>
  </si>
  <si>
    <t>ms1949</t>
  </si>
  <si>
    <t>aftlc</t>
  </si>
  <si>
    <t>ms1950</t>
  </si>
  <si>
    <t>mpdo</t>
  </si>
  <si>
    <t>ms1951</t>
  </si>
  <si>
    <t>mpdoc</t>
  </si>
  <si>
    <t>ms1952</t>
  </si>
  <si>
    <t>minj</t>
  </si>
  <si>
    <t>ms1953</t>
  </si>
  <si>
    <t>minjc</t>
  </si>
  <si>
    <t>ms1954</t>
  </si>
  <si>
    <t>mftl</t>
  </si>
  <si>
    <t>ms1955</t>
  </si>
  <si>
    <t>mftlc</t>
  </si>
  <si>
    <t>ms1956</t>
  </si>
  <si>
    <t>ppdo</t>
  </si>
  <si>
    <t>ms1957</t>
  </si>
  <si>
    <t>ppdoc</t>
  </si>
  <si>
    <t>ms1958</t>
  </si>
  <si>
    <t>pinj</t>
  </si>
  <si>
    <t>ms1959</t>
  </si>
  <si>
    <t>pinjc</t>
  </si>
  <si>
    <t>ms1960</t>
  </si>
  <si>
    <t>pftl</t>
  </si>
  <si>
    <t>ms1961</t>
  </si>
  <si>
    <t>pftlc</t>
  </si>
  <si>
    <t>ms1962</t>
  </si>
  <si>
    <t>epdo</t>
  </si>
  <si>
    <t>ms1963</t>
  </si>
  <si>
    <t>epdoc</t>
  </si>
  <si>
    <t>ms1964</t>
  </si>
  <si>
    <t>einj</t>
  </si>
  <si>
    <t>ms1965</t>
  </si>
  <si>
    <t>einjc</t>
  </si>
  <si>
    <t>ms1966</t>
  </si>
  <si>
    <t>eftl</t>
  </si>
  <si>
    <t>ms1967</t>
  </si>
  <si>
    <t>eftlc</t>
  </si>
  <si>
    <t>ms1968</t>
  </si>
  <si>
    <t>npdo</t>
  </si>
  <si>
    <t>ms1969</t>
  </si>
  <si>
    <t>npdoc</t>
  </si>
  <si>
    <t>ms1970</t>
  </si>
  <si>
    <t>ninj</t>
  </si>
  <si>
    <t>ms1971</t>
  </si>
  <si>
    <t>ninjc</t>
  </si>
  <si>
    <t>ms1972</t>
  </si>
  <si>
    <t>nftl</t>
  </si>
  <si>
    <t>ms1973</t>
  </si>
  <si>
    <t>nftlc</t>
  </si>
  <si>
    <t>ms1974</t>
  </si>
  <si>
    <t>aco2</t>
  </si>
  <si>
    <t>CO2</t>
  </si>
  <si>
    <t>ms1975</t>
  </si>
  <si>
    <t>aco2c</t>
  </si>
  <si>
    <t>ms1976</t>
  </si>
  <si>
    <t>aco</t>
  </si>
  <si>
    <t>CO</t>
  </si>
  <si>
    <t>ms1977</t>
  </si>
  <si>
    <t>acoc</t>
  </si>
  <si>
    <t>ms1978</t>
  </si>
  <si>
    <t>anox</t>
  </si>
  <si>
    <t>NOX</t>
  </si>
  <si>
    <t>ms1979</t>
  </si>
  <si>
    <t>anoxc</t>
  </si>
  <si>
    <t>ms1980</t>
  </si>
  <si>
    <t>avoc</t>
  </si>
  <si>
    <t>VOC</t>
  </si>
  <si>
    <t>ms1981</t>
  </si>
  <si>
    <t>avocc</t>
  </si>
  <si>
    <t>ms1982</t>
  </si>
  <si>
    <t>apam</t>
  </si>
  <si>
    <t>ms1983</t>
  </si>
  <si>
    <t>apamc</t>
  </si>
  <si>
    <t>ms1984</t>
  </si>
  <si>
    <t>mco2</t>
  </si>
  <si>
    <t>ms1985</t>
  </si>
  <si>
    <t>mco2c</t>
  </si>
  <si>
    <t>ms1986</t>
  </si>
  <si>
    <t>mco</t>
  </si>
  <si>
    <t>ms1987</t>
  </si>
  <si>
    <t>mcoc</t>
  </si>
  <si>
    <t>ms1988</t>
  </si>
  <si>
    <t>mnox</t>
  </si>
  <si>
    <t>ms1989</t>
  </si>
  <si>
    <t>mnoxc</t>
  </si>
  <si>
    <t>ms1990</t>
  </si>
  <si>
    <t>mvoc</t>
  </si>
  <si>
    <t>ms1991</t>
  </si>
  <si>
    <t>mvocc</t>
  </si>
  <si>
    <t>ms1992</t>
  </si>
  <si>
    <t>mpam</t>
  </si>
  <si>
    <t>ms1993</t>
  </si>
  <si>
    <t>mpamc</t>
  </si>
  <si>
    <t>ms1994</t>
  </si>
  <si>
    <t>pco2</t>
  </si>
  <si>
    <t>ms1995</t>
  </si>
  <si>
    <t>pco2c</t>
  </si>
  <si>
    <t>ms1996</t>
  </si>
  <si>
    <t>pco</t>
  </si>
  <si>
    <t>ms1997</t>
  </si>
  <si>
    <t>pcoc</t>
  </si>
  <si>
    <t>ms1998</t>
  </si>
  <si>
    <t>pnox</t>
  </si>
  <si>
    <t>ms1999</t>
  </si>
  <si>
    <t>pnoxc</t>
  </si>
  <si>
    <t>ms2000</t>
  </si>
  <si>
    <t>pvoc</t>
  </si>
  <si>
    <t>ms2001</t>
  </si>
  <si>
    <t>pvocc</t>
  </si>
  <si>
    <t>ms2002</t>
  </si>
  <si>
    <t>ppam</t>
  </si>
  <si>
    <t>ms2003</t>
  </si>
  <si>
    <t>ppamc</t>
  </si>
  <si>
    <t>ms2004</t>
  </si>
  <si>
    <t>eco2</t>
  </si>
  <si>
    <t>ms2005</t>
  </si>
  <si>
    <t>eco2c</t>
  </si>
  <si>
    <t>ms2006</t>
  </si>
  <si>
    <t>eco</t>
  </si>
  <si>
    <t>ms2007</t>
  </si>
  <si>
    <t>ecoc</t>
  </si>
  <si>
    <t>ms2008</t>
  </si>
  <si>
    <t>enox</t>
  </si>
  <si>
    <t>ms2009</t>
  </si>
  <si>
    <t>enoxc</t>
  </si>
  <si>
    <t>ms2010</t>
  </si>
  <si>
    <t>evoc</t>
  </si>
  <si>
    <t>ms2011</t>
  </si>
  <si>
    <t>evocc</t>
  </si>
  <si>
    <t>ms2012</t>
  </si>
  <si>
    <t>epam</t>
  </si>
  <si>
    <t>ms2013</t>
  </si>
  <si>
    <t>epamc</t>
  </si>
  <si>
    <t>ms2014</t>
  </si>
  <si>
    <t>nco2</t>
  </si>
  <si>
    <t>ms2015</t>
  </si>
  <si>
    <t>nco2c</t>
  </si>
  <si>
    <t>ms2016</t>
  </si>
  <si>
    <t>nco</t>
  </si>
  <si>
    <t>ms2017</t>
  </si>
  <si>
    <t>ncoc</t>
  </si>
  <si>
    <t>ms2018</t>
  </si>
  <si>
    <t>nnox</t>
  </si>
  <si>
    <t>ms2019</t>
  </si>
  <si>
    <t>nnoxc</t>
  </si>
  <si>
    <t>ms2020</t>
  </si>
  <si>
    <t>nvoc</t>
  </si>
  <si>
    <t>ms2021</t>
  </si>
  <si>
    <t>nvocc</t>
  </si>
  <si>
    <t>ms2022</t>
  </si>
  <si>
    <t>npam</t>
  </si>
  <si>
    <t>ms2023</t>
  </si>
  <si>
    <t>npamc</t>
  </si>
  <si>
    <t>ms2024</t>
  </si>
  <si>
    <t>acars</t>
  </si>
  <si>
    <t>ms2025</t>
  </si>
  <si>
    <t>atrks</t>
  </si>
  <si>
    <t>ms2026</t>
  </si>
  <si>
    <t>acarsc</t>
  </si>
  <si>
    <t>ms2027</t>
  </si>
  <si>
    <t>atrksc</t>
  </si>
  <si>
    <t>ms2028</t>
  </si>
  <si>
    <t>mcars</t>
  </si>
  <si>
    <t>ms2029</t>
  </si>
  <si>
    <t>mtrks</t>
  </si>
  <si>
    <t>ms2030</t>
  </si>
  <si>
    <t>mcarsc</t>
  </si>
  <si>
    <t>ms2031</t>
  </si>
  <si>
    <t>mtrksc</t>
  </si>
  <si>
    <t>ms2032</t>
  </si>
  <si>
    <t>pcars</t>
  </si>
  <si>
    <t>ms2033</t>
  </si>
  <si>
    <t>ptrks</t>
  </si>
  <si>
    <t>ms2034</t>
  </si>
  <si>
    <t>pcarsc</t>
  </si>
  <si>
    <t>ms2035</t>
  </si>
  <si>
    <t>ptrksc</t>
  </si>
  <si>
    <t>ms2036</t>
  </si>
  <si>
    <t>ecars</t>
  </si>
  <si>
    <t>ms2037</t>
  </si>
  <si>
    <t>etrks</t>
  </si>
  <si>
    <t>ms2038</t>
  </si>
  <si>
    <t>ecarsc</t>
  </si>
  <si>
    <t>ms2039</t>
  </si>
  <si>
    <t>etrksc</t>
  </si>
  <si>
    <t>ms2040</t>
  </si>
  <si>
    <t>ncars</t>
  </si>
  <si>
    <t>ms2041</t>
  </si>
  <si>
    <t>ntrks</t>
  </si>
  <si>
    <t>ms2042</t>
  </si>
  <si>
    <t>ncarsc</t>
  </si>
  <si>
    <t>ms2043</t>
  </si>
  <si>
    <t>ntrksc</t>
  </si>
  <si>
    <t>AM and PM Peak Period Arterial Travel Times</t>
  </si>
  <si>
    <t>Corridor</t>
  </si>
  <si>
    <t>County</t>
  </si>
  <si>
    <t>City</t>
  </si>
  <si>
    <t>Corridor ID</t>
  </si>
  <si>
    <t>AM Peak Period Travel Time (minutes)</t>
  </si>
  <si>
    <t>PM Peak Period Travel Time (minutes)</t>
  </si>
  <si>
    <t>Observed (2014)</t>
  </si>
  <si>
    <t>Model (2010)</t>
  </si>
  <si>
    <t>Ratio 
(Model / Observed)</t>
  </si>
  <si>
    <t>NB / EB</t>
  </si>
  <si>
    <t>SB / WB</t>
  </si>
  <si>
    <t>Increase</t>
  </si>
  <si>
    <t>Decrease</t>
  </si>
  <si>
    <t>15th Ave</t>
  </si>
  <si>
    <t>Seattle</t>
  </si>
  <si>
    <t>19th Street</t>
  </si>
  <si>
    <t>Tacoma</t>
  </si>
  <si>
    <t>20th Ave / Hewitt</t>
  </si>
  <si>
    <t>23rd Ave</t>
  </si>
  <si>
    <t>56th Street</t>
  </si>
  <si>
    <t>68th / Juanita</t>
  </si>
  <si>
    <t>Kenmore / Kirkland</t>
  </si>
  <si>
    <t>72nd Street</t>
  </si>
  <si>
    <t>NE 145th Street</t>
  </si>
  <si>
    <t>148th Ave</t>
  </si>
  <si>
    <t>164th Street</t>
  </si>
  <si>
    <t>Lynnwood / Mill Creek</t>
  </si>
  <si>
    <t>176th Street</t>
  </si>
  <si>
    <t>196th Street</t>
  </si>
  <si>
    <t>Airport Road</t>
  </si>
  <si>
    <t>Everett / Mill Creek</t>
  </si>
  <si>
    <t>Bell-Red Road</t>
  </si>
  <si>
    <t>Bellevue / Redmond</t>
  </si>
  <si>
    <t>Bothell-Everett Hwy</t>
  </si>
  <si>
    <t>Bothell / Mill Creek / Everett</t>
  </si>
  <si>
    <t>Brownsville Hwy</t>
  </si>
  <si>
    <t>Brownsville</t>
  </si>
  <si>
    <t>Bucklin Hill Rd</t>
  </si>
  <si>
    <t>Burnham Drive</t>
  </si>
  <si>
    <t>Canyon Road</t>
  </si>
  <si>
    <t>Delridge</t>
  </si>
  <si>
    <t>Kitsap Way</t>
  </si>
  <si>
    <t>Marine Drive</t>
  </si>
  <si>
    <t>Pacific Avenue</t>
  </si>
  <si>
    <t>Pearl Street</t>
  </si>
  <si>
    <t>Sedgewick Roaod</t>
  </si>
  <si>
    <t>Port Orchard</t>
  </si>
  <si>
    <t>Silverdale Way</t>
  </si>
  <si>
    <t>SR 169</t>
  </si>
  <si>
    <t>Renton / Maple Valley</t>
  </si>
  <si>
    <t>SR 522</t>
  </si>
  <si>
    <t>Bothell / Kenmore / Lake Forest Park</t>
  </si>
  <si>
    <t>SR 3: SR 160 to SR 304</t>
  </si>
  <si>
    <t>Port Orchard / Bremerton</t>
  </si>
  <si>
    <t>SR 3: SR 304 to Silverdale Way</t>
  </si>
  <si>
    <t>Bremerton / Silverdale</t>
  </si>
  <si>
    <t>SR 3: Silverdale Way to SR 305</t>
  </si>
  <si>
    <t>Silverdale / Poulsbo</t>
  </si>
  <si>
    <t>SR 9</t>
  </si>
  <si>
    <t>Snohomish / Lake Stevens</t>
  </si>
  <si>
    <t>SR 161</t>
  </si>
  <si>
    <t>SR 304</t>
  </si>
  <si>
    <t>SR 305</t>
  </si>
  <si>
    <t>Poulsbo</t>
  </si>
  <si>
    <t>SR 516</t>
  </si>
  <si>
    <t>Kent / Covington</t>
  </si>
  <si>
    <t>SR 529</t>
  </si>
  <si>
    <t>Everett / Marysville</t>
  </si>
  <si>
    <t>SR 530</t>
  </si>
  <si>
    <t>Arlington / Darrington</t>
  </si>
  <si>
    <t>SR 532</t>
  </si>
  <si>
    <t>Stanwood</t>
  </si>
  <si>
    <t>Wollochet Drive</t>
  </si>
  <si>
    <t>Overall Average</t>
  </si>
  <si>
    <t>AM Peak Period Travel Time</t>
  </si>
  <si>
    <t>PM Peak Period Travel Time</t>
  </si>
  <si>
    <t>AM and PM Peak Period Arterial Speeds</t>
  </si>
  <si>
    <t>AM Peak Period Speed (MPH)</t>
  </si>
  <si>
    <t>PM Peak Period Speed (MPH)</t>
  </si>
  <si>
    <t>SB WB</t>
  </si>
  <si>
    <t>AM Peak Period Average Speed</t>
  </si>
  <si>
    <t>PM Peak Period Average Speed</t>
  </si>
  <si>
    <t>AM and PM Peak Period Freeway Travel Times</t>
  </si>
  <si>
    <t>Observed (2010)</t>
  </si>
  <si>
    <t>Extra Attribute</t>
  </si>
  <si>
    <t>Everett to Seattle via I-5</t>
  </si>
  <si>
    <t>@corr2</t>
  </si>
  <si>
    <t>Federal Way to Seattle via I-5</t>
  </si>
  <si>
    <t>@corr3</t>
  </si>
  <si>
    <t>Lynnwood to Bellevue via I-405</t>
  </si>
  <si>
    <t>@corr4</t>
  </si>
  <si>
    <t>Tukwila to Bellevue via I-405</t>
  </si>
  <si>
    <t>@corr5</t>
  </si>
  <si>
    <t>Renton to Auburn via SR 167</t>
  </si>
  <si>
    <t>@corr6</t>
  </si>
  <si>
    <t>Seattle to Redmond via SR 520</t>
  </si>
  <si>
    <t>@corr7</t>
  </si>
  <si>
    <t>Bellevue to Redmond via SR 520</t>
  </si>
  <si>
    <t>@corr8</t>
  </si>
  <si>
    <t>Bellevue to Issaquah via I-90</t>
  </si>
  <si>
    <t>@corr9</t>
  </si>
  <si>
    <t>Bellevue to Seattle via SR 520</t>
  </si>
  <si>
    <t>@cor10</t>
  </si>
  <si>
    <t>Bellevue to Seattle via I-90</t>
  </si>
  <si>
    <t>@cor11</t>
  </si>
  <si>
    <t>Issaquah to Seattle via I-90</t>
  </si>
  <si>
    <t>@cor12</t>
  </si>
  <si>
    <t>AM and PM Peak Period Freeway Travel Speeds</t>
  </si>
  <si>
    <t>AM Peak Period Speed (mph)</t>
  </si>
  <si>
    <t>PM Peak Period Speed (mph)</t>
  </si>
  <si>
    <t>AM Peak Period Speed</t>
  </si>
  <si>
    <t>PM Peak Period Speed</t>
  </si>
  <si>
    <t>Boardings by Mode</t>
  </si>
  <si>
    <t>AM + MD Boardings</t>
  </si>
  <si>
    <t>Daily Boardings</t>
  </si>
  <si>
    <t>Share of Total Boardings</t>
  </si>
  <si>
    <t>Original V4.0.3</t>
  </si>
  <si>
    <t>Boardings by Operator - AM Peak Period</t>
  </si>
  <si>
    <t>Model vs Observed</t>
  </si>
  <si>
    <t>Commuter Rail</t>
  </si>
  <si>
    <t>Light Rail</t>
  </si>
  <si>
    <t>Community Transit</t>
  </si>
  <si>
    <t>King County Metro</t>
  </si>
  <si>
    <t>Kitsap Transit</t>
  </si>
  <si>
    <t>Pierce Transit</t>
  </si>
  <si>
    <t>Sound Transit</t>
  </si>
  <si>
    <t>Washington State Ferries</t>
  </si>
  <si>
    <t>Boardings by Operator - Midday Period</t>
  </si>
  <si>
    <t>Boardings by Operator - Daily</t>
  </si>
  <si>
    <t>Screenline Vehicle Volumes by Time of Day - All Facilities</t>
  </si>
  <si>
    <r>
      <t xml:space="preserve">Screenline Vehicle Volumes - </t>
    </r>
    <r>
      <rPr>
        <b/>
        <sz val="12"/>
        <color rgb="FFFF0000"/>
        <rFont val="Arial Narrow"/>
        <family val="2"/>
      </rPr>
      <t>FREEWAY</t>
    </r>
    <r>
      <rPr>
        <b/>
        <sz val="12"/>
        <color theme="1"/>
        <rFont val="Arial Narrow"/>
        <family val="2"/>
      </rPr>
      <t xml:space="preserve"> - by Time of Day</t>
    </r>
  </si>
  <si>
    <r>
      <t xml:space="preserve">Screenline Vehicle Volumes - </t>
    </r>
    <r>
      <rPr>
        <b/>
        <sz val="12"/>
        <color rgb="FFFF0000"/>
        <rFont val="Arial Narrow"/>
        <family val="2"/>
      </rPr>
      <t>ARTERIAL</t>
    </r>
    <r>
      <rPr>
        <b/>
        <sz val="12"/>
        <color theme="1"/>
        <rFont val="Arial Narrow"/>
        <family val="2"/>
      </rPr>
      <t xml:space="preserve"> - by Time of Day</t>
    </r>
  </si>
  <si>
    <t>Screenline Transit Volumes by Time of Day</t>
  </si>
  <si>
    <t>Predicted Daily Collisions by Severity and Time of Day</t>
  </si>
  <si>
    <t>Total Collisions</t>
  </si>
  <si>
    <t>Cost of Collisions</t>
  </si>
  <si>
    <t>PDO</t>
  </si>
  <si>
    <t>Injury</t>
  </si>
  <si>
    <t>Fatality</t>
  </si>
  <si>
    <t>AM Peak</t>
  </si>
  <si>
    <t>Midday</t>
  </si>
  <si>
    <t>PM Peak</t>
  </si>
  <si>
    <t>Late Evening</t>
  </si>
  <si>
    <t>Overnight</t>
  </si>
  <si>
    <t>All Day</t>
  </si>
  <si>
    <t>Predicted Daily Emissions by Pollutant and Time of Day</t>
  </si>
  <si>
    <t>Tons of Pollutant</t>
  </si>
  <si>
    <t>Cost of Pollutants</t>
  </si>
  <si>
    <t>PM2.5</t>
  </si>
  <si>
    <t>Predicted Daily Cost of Noise Pollution</t>
  </si>
  <si>
    <t>Total VMT</t>
  </si>
  <si>
    <t>Cost of Noise</t>
  </si>
  <si>
    <t>Cars</t>
  </si>
  <si>
    <t>Trucks</t>
  </si>
  <si>
    <t>Annualization Factor</t>
  </si>
  <si>
    <t>Annual Cost of Collisions</t>
  </si>
  <si>
    <t>Annual Cost of Emissions</t>
  </si>
  <si>
    <t>Annual Cost of Noise</t>
  </si>
  <si>
    <t>atl1f0</t>
  </si>
  <si>
    <t>atl1f1</t>
  </si>
  <si>
    <t>atl1f2</t>
  </si>
  <si>
    <t>atl1f3</t>
  </si>
  <si>
    <t>atl1f4</t>
  </si>
  <si>
    <t>atl1f5</t>
  </si>
  <si>
    <t>atl1f6</t>
  </si>
  <si>
    <t>atl2f0</t>
  </si>
  <si>
    <t>atl2f1</t>
  </si>
  <si>
    <t>atl2f2</t>
  </si>
  <si>
    <t>atl2f3</t>
  </si>
  <si>
    <t>atl2f4</t>
  </si>
  <si>
    <t>atl2f5</t>
  </si>
  <si>
    <t>atl2f6</t>
  </si>
  <si>
    <t>atl3f0</t>
  </si>
  <si>
    <t>atl3f1</t>
  </si>
  <si>
    <t>atl3f2</t>
  </si>
  <si>
    <t>atl3f3</t>
  </si>
  <si>
    <t>atl3f4</t>
  </si>
  <si>
    <t>atl3f5</t>
  </si>
  <si>
    <t>atl3f6</t>
  </si>
  <si>
    <t>atl4f0</t>
  </si>
  <si>
    <t>atl4f1</t>
  </si>
  <si>
    <t>atl4f2</t>
  </si>
  <si>
    <t>atl4f3</t>
  </si>
  <si>
    <t>atl4f4</t>
  </si>
  <si>
    <t>atl4f5</t>
  </si>
  <si>
    <t>atl4f6</t>
  </si>
  <si>
    <t>atl5f0</t>
  </si>
  <si>
    <t>atl5f1</t>
  </si>
  <si>
    <t>atl5f2</t>
  </si>
  <si>
    <t>atl5f3</t>
  </si>
  <si>
    <t>atl5f4</t>
  </si>
  <si>
    <t>atl5f5</t>
  </si>
  <si>
    <t>atl5f6</t>
  </si>
  <si>
    <t>atl6f0</t>
  </si>
  <si>
    <t>atl6f1</t>
  </si>
  <si>
    <t>atl6f2</t>
  </si>
  <si>
    <t>atl6f3</t>
  </si>
  <si>
    <t>atl6f4</t>
  </si>
  <si>
    <t>atl6f5</t>
  </si>
  <si>
    <t>atl6f6</t>
  </si>
  <si>
    <t>mtl1f0</t>
  </si>
  <si>
    <t>mtl1f1</t>
  </si>
  <si>
    <t>mtl1f2</t>
  </si>
  <si>
    <t>mtl1f3</t>
  </si>
  <si>
    <t>mtl1f4</t>
  </si>
  <si>
    <t>mtl1f5</t>
  </si>
  <si>
    <t>mtl1f6</t>
  </si>
  <si>
    <t>mtl2f0</t>
  </si>
  <si>
    <t>mtl2f1</t>
  </si>
  <si>
    <t>mtl2f2</t>
  </si>
  <si>
    <t>mtl2f3</t>
  </si>
  <si>
    <t>mtl2f4</t>
  </si>
  <si>
    <t>mtl2f5</t>
  </si>
  <si>
    <t>mtl2f6</t>
  </si>
  <si>
    <t>mtl3f0</t>
  </si>
  <si>
    <t>mtl3f1</t>
  </si>
  <si>
    <t>mtl3f2</t>
  </si>
  <si>
    <t>mtl3f3</t>
  </si>
  <si>
    <t>mtl3f4</t>
  </si>
  <si>
    <t>mtl3f5</t>
  </si>
  <si>
    <t>mtl3f6</t>
  </si>
  <si>
    <t>mtl4f0</t>
  </si>
  <si>
    <t>mtl4f1</t>
  </si>
  <si>
    <t>mtl4f2</t>
  </si>
  <si>
    <t>mtl4f3</t>
  </si>
  <si>
    <t>mtl4f4</t>
  </si>
  <si>
    <t>mtl4f5</t>
  </si>
  <si>
    <t>mtl4f6</t>
  </si>
  <si>
    <t>mtl5f0</t>
  </si>
  <si>
    <t>mtl5f1</t>
  </si>
  <si>
    <t>mtl5f2</t>
  </si>
  <si>
    <t>mtl5f3</t>
  </si>
  <si>
    <t>mtl5f4</t>
  </si>
  <si>
    <t>mtl5f5</t>
  </si>
  <si>
    <t>mtl5f6</t>
  </si>
  <si>
    <t>mtl6f0</t>
  </si>
  <si>
    <t>mtl6f1</t>
  </si>
  <si>
    <t>mtl6f2</t>
  </si>
  <si>
    <t>mtl6f3</t>
  </si>
  <si>
    <t>mtl6f4</t>
  </si>
  <si>
    <t>mtl6f5</t>
  </si>
  <si>
    <t>mtl6f6</t>
  </si>
  <si>
    <t>ptl1f0</t>
  </si>
  <si>
    <t>ptl1f1</t>
  </si>
  <si>
    <t>ptl1f2</t>
  </si>
  <si>
    <t>ptl1f3</t>
  </si>
  <si>
    <t>ptl1f4</t>
  </si>
  <si>
    <t>ptl1f5</t>
  </si>
  <si>
    <t>ptl1f6</t>
  </si>
  <si>
    <t>ptl2f0</t>
  </si>
  <si>
    <t>ptl2f1</t>
  </si>
  <si>
    <t>ptl2f2</t>
  </si>
  <si>
    <t>ptl2f3</t>
  </si>
  <si>
    <t>ptl2f4</t>
  </si>
  <si>
    <t>ptl2f5</t>
  </si>
  <si>
    <t>ptl2f6</t>
  </si>
  <si>
    <t>ptl3f0</t>
  </si>
  <si>
    <t>ptl3f1</t>
  </si>
  <si>
    <t>ptl3f2</t>
  </si>
  <si>
    <t>ptl3f3</t>
  </si>
  <si>
    <t>ptl3f4</t>
  </si>
  <si>
    <t>ptl3f5</t>
  </si>
  <si>
    <t>ptl3f6</t>
  </si>
  <si>
    <t>ptl4f0</t>
  </si>
  <si>
    <t>ptl4f1</t>
  </si>
  <si>
    <t>ptl4f2</t>
  </si>
  <si>
    <t>ptl4f3</t>
  </si>
  <si>
    <t>ptl4f4</t>
  </si>
  <si>
    <t>ptl4f5</t>
  </si>
  <si>
    <t>ptl4f6</t>
  </si>
  <si>
    <t>ptl5f0</t>
  </si>
  <si>
    <t>ptl5f1</t>
  </si>
  <si>
    <t>ptl5f2</t>
  </si>
  <si>
    <t>ptl5f3</t>
  </si>
  <si>
    <t>ptl5f4</t>
  </si>
  <si>
    <t>ptl5f5</t>
  </si>
  <si>
    <t>ptl5f6</t>
  </si>
  <si>
    <t>ptl6f0</t>
  </si>
  <si>
    <t>ptl6f1</t>
  </si>
  <si>
    <t>ptl6f2</t>
  </si>
  <si>
    <t>ptl6f3</t>
  </si>
  <si>
    <t>ptl6f4</t>
  </si>
  <si>
    <t>ptl6f5</t>
  </si>
  <si>
    <t>ptl6f6</t>
  </si>
  <si>
    <t>etl1f0</t>
  </si>
  <si>
    <t>etl1f1</t>
  </si>
  <si>
    <t>etl1f2</t>
  </si>
  <si>
    <t>etl1f3</t>
  </si>
  <si>
    <t>etl1f4</t>
  </si>
  <si>
    <t>etl1f5</t>
  </si>
  <si>
    <t>etl1f6</t>
  </si>
  <si>
    <t>etl2f0</t>
  </si>
  <si>
    <t>etl2f1</t>
  </si>
  <si>
    <t>etl2f2</t>
  </si>
  <si>
    <t>etl2f3</t>
  </si>
  <si>
    <t>etl2f4</t>
  </si>
  <si>
    <t>etl2f5</t>
  </si>
  <si>
    <t>etl2f6</t>
  </si>
  <si>
    <t>etl3f0</t>
  </si>
  <si>
    <t>etl3f1</t>
  </si>
  <si>
    <t>etl3f2</t>
  </si>
  <si>
    <t>etl3f3</t>
  </si>
  <si>
    <t>etl3f4</t>
  </si>
  <si>
    <t>etl3f5</t>
  </si>
  <si>
    <t>etl3f6</t>
  </si>
  <si>
    <t>etl4f0</t>
  </si>
  <si>
    <t>etl4f1</t>
  </si>
  <si>
    <t>etl4f2</t>
  </si>
  <si>
    <t>etl4f3</t>
  </si>
  <si>
    <t>etl4f4</t>
  </si>
  <si>
    <t>etl4f5</t>
  </si>
  <si>
    <t>etl4f6</t>
  </si>
  <si>
    <t>etl5f0</t>
  </si>
  <si>
    <t>etl5f1</t>
  </si>
  <si>
    <t>etl5f2</t>
  </si>
  <si>
    <t>etl5f3</t>
  </si>
  <si>
    <t>etl5f4</t>
  </si>
  <si>
    <t>etl5f5</t>
  </si>
  <si>
    <t>etl5f6</t>
  </si>
  <si>
    <t>etl6f0</t>
  </si>
  <si>
    <t>etl6f1</t>
  </si>
  <si>
    <t>etl6f2</t>
  </si>
  <si>
    <t>etl6f3</t>
  </si>
  <si>
    <t>etl6f4</t>
  </si>
  <si>
    <t>etl6f5</t>
  </si>
  <si>
    <t>etl6f6</t>
  </si>
  <si>
    <t>ntl1f0</t>
  </si>
  <si>
    <t>ntl1f1</t>
  </si>
  <si>
    <t>ntl1f2</t>
  </si>
  <si>
    <t>ntl1f3</t>
  </si>
  <si>
    <t>ntl1f4</t>
  </si>
  <si>
    <t>ntl1f5</t>
  </si>
  <si>
    <t>ntl1f6</t>
  </si>
  <si>
    <t>ntl2f0</t>
  </si>
  <si>
    <t>ntl2f1</t>
  </si>
  <si>
    <t>ntl2f2</t>
  </si>
  <si>
    <t>ntl2f3</t>
  </si>
  <si>
    <t>ntl2f4</t>
  </si>
  <si>
    <t>ntl2f5</t>
  </si>
  <si>
    <t>ntl2f6</t>
  </si>
  <si>
    <t>ntl3f0</t>
  </si>
  <si>
    <t>ntl3f1</t>
  </si>
  <si>
    <t>ntl3f2</t>
  </si>
  <si>
    <t>ntl3f3</t>
  </si>
  <si>
    <t>ntl3f4</t>
  </si>
  <si>
    <t>ntl3f5</t>
  </si>
  <si>
    <t>ntl3f6</t>
  </si>
  <si>
    <t>ntl4f0</t>
  </si>
  <si>
    <t>ntl4f1</t>
  </si>
  <si>
    <t>ntl4f2</t>
  </si>
  <si>
    <t>ntl4f3</t>
  </si>
  <si>
    <t>ntl4f4</t>
  </si>
  <si>
    <t>ntl4f5</t>
  </si>
  <si>
    <t>ntl4f6</t>
  </si>
  <si>
    <t>ntl5f0</t>
  </si>
  <si>
    <t>ntl5f1</t>
  </si>
  <si>
    <t>ntl5f2</t>
  </si>
  <si>
    <t>ntl5f3</t>
  </si>
  <si>
    <t>ntl5f4</t>
  </si>
  <si>
    <t>ntl5f5</t>
  </si>
  <si>
    <t>ntl5f6</t>
  </si>
  <si>
    <t>ntl6f0</t>
  </si>
  <si>
    <t>ntl6f1</t>
  </si>
  <si>
    <t>ntl6f2</t>
  </si>
  <si>
    <t>ntl6f3</t>
  </si>
  <si>
    <t>ntl6f4</t>
  </si>
  <si>
    <t>ntl6f5</t>
  </si>
  <si>
    <t>ntl6f6</t>
  </si>
  <si>
    <t>ardly0</t>
  </si>
  <si>
    <t>ardly1</t>
  </si>
  <si>
    <t>ardly2</t>
  </si>
  <si>
    <t>ardly3</t>
  </si>
  <si>
    <t>ardly4</t>
  </si>
  <si>
    <t>ardly5</t>
  </si>
  <si>
    <t>ardly6</t>
  </si>
  <si>
    <t>mrdly0</t>
  </si>
  <si>
    <t>mrdly1</t>
  </si>
  <si>
    <t>mrdly2</t>
  </si>
  <si>
    <t>mrdly3</t>
  </si>
  <si>
    <t>mrdly4</t>
  </si>
  <si>
    <t>mrdly5</t>
  </si>
  <si>
    <t>mrdly6</t>
  </si>
  <si>
    <t>prdly0</t>
  </si>
  <si>
    <t>prdly1</t>
  </si>
  <si>
    <t>prdly2</t>
  </si>
  <si>
    <t>prdly3</t>
  </si>
  <si>
    <t>prdly4</t>
  </si>
  <si>
    <t>prdly5</t>
  </si>
  <si>
    <t>prdly6</t>
  </si>
  <si>
    <t>erdly0</t>
  </si>
  <si>
    <t>erdly1</t>
  </si>
  <si>
    <t>erdly2</t>
  </si>
  <si>
    <t>erdly3</t>
  </si>
  <si>
    <t>erdly4</t>
  </si>
  <si>
    <t>erdly5</t>
  </si>
  <si>
    <t>erdly6</t>
  </si>
  <si>
    <t>nrdly0</t>
  </si>
  <si>
    <t>nrdly1</t>
  </si>
  <si>
    <t>nrdly2</t>
  </si>
  <si>
    <t>nrdly3</t>
  </si>
  <si>
    <t>nrdly4</t>
  </si>
  <si>
    <t>nrdly5</t>
  </si>
  <si>
    <t>nrdly6</t>
  </si>
  <si>
    <t>ms4110</t>
  </si>
  <si>
    <t>ms4111</t>
  </si>
  <si>
    <t>ms4112</t>
  </si>
  <si>
    <t>ms4113</t>
  </si>
  <si>
    <t>ms4114</t>
  </si>
  <si>
    <t>ms4115</t>
  </si>
  <si>
    <t>ms4116</t>
  </si>
  <si>
    <t>ms4117</t>
  </si>
  <si>
    <t>ms4118</t>
  </si>
  <si>
    <t>ms4119</t>
  </si>
  <si>
    <t>ms4120</t>
  </si>
  <si>
    <t>ms4121</t>
  </si>
  <si>
    <t>ms4122</t>
  </si>
  <si>
    <t>ms4123</t>
  </si>
  <si>
    <t>ms4124</t>
  </si>
  <si>
    <t>ms4125</t>
  </si>
  <si>
    <t>ms4126</t>
  </si>
  <si>
    <t>ms4127</t>
  </si>
  <si>
    <t>ms4128</t>
  </si>
  <si>
    <t>ms4129</t>
  </si>
  <si>
    <t>ms4130</t>
  </si>
  <si>
    <t>ms4131</t>
  </si>
  <si>
    <t>ms4132</t>
  </si>
  <si>
    <t>ms4133</t>
  </si>
  <si>
    <t>ms4134</t>
  </si>
  <si>
    <t>ms4135</t>
  </si>
  <si>
    <t>ms4136</t>
  </si>
  <si>
    <t>ms4137</t>
  </si>
  <si>
    <t>ms4138</t>
  </si>
  <si>
    <t>ms4139</t>
  </si>
  <si>
    <t>ms4140</t>
  </si>
  <si>
    <t>ms4141</t>
  </si>
  <si>
    <t>ms4142</t>
  </si>
  <si>
    <t>ms4143</t>
  </si>
  <si>
    <t>ms4144</t>
  </si>
  <si>
    <t>ms4145</t>
  </si>
  <si>
    <t>ms4146</t>
  </si>
  <si>
    <t>ms4147</t>
  </si>
  <si>
    <t>ms4148</t>
  </si>
  <si>
    <t>ms4149</t>
  </si>
  <si>
    <t>ms4150</t>
  </si>
  <si>
    <t>ms4151</t>
  </si>
  <si>
    <t>ms4152</t>
  </si>
  <si>
    <t>ms4153</t>
  </si>
  <si>
    <t>ms4154</t>
  </si>
  <si>
    <t>ms4155</t>
  </si>
  <si>
    <t>ms4156</t>
  </si>
  <si>
    <t>ms4157</t>
  </si>
  <si>
    <t>ms4158</t>
  </si>
  <si>
    <t>ms4159</t>
  </si>
  <si>
    <t>ms4160</t>
  </si>
  <si>
    <t>ms4161</t>
  </si>
  <si>
    <t>ms4162</t>
  </si>
  <si>
    <t>ms4163</t>
  </si>
  <si>
    <t>ms4164</t>
  </si>
  <si>
    <t>ms4165</t>
  </si>
  <si>
    <t>ms4166</t>
  </si>
  <si>
    <t>ms4167</t>
  </si>
  <si>
    <t>ms4168</t>
  </si>
  <si>
    <t>ms4169</t>
  </si>
  <si>
    <t>ms4170</t>
  </si>
  <si>
    <t>ms4171</t>
  </si>
  <si>
    <t>ms4172</t>
  </si>
  <si>
    <t>ms4173</t>
  </si>
  <si>
    <t>ms4174</t>
  </si>
  <si>
    <t>ms4175</t>
  </si>
  <si>
    <t>ms4176</t>
  </si>
  <si>
    <t>ms4177</t>
  </si>
  <si>
    <t>ms4178</t>
  </si>
  <si>
    <t>ms4179</t>
  </si>
  <si>
    <t>ms4180</t>
  </si>
  <si>
    <t>ms4181</t>
  </si>
  <si>
    <t>ms4182</t>
  </si>
  <si>
    <t>ms4183</t>
  </si>
  <si>
    <t>ms4184</t>
  </si>
  <si>
    <t>ms4185</t>
  </si>
  <si>
    <t>ms4186</t>
  </si>
  <si>
    <t>ms4187</t>
  </si>
  <si>
    <t>ms4188</t>
  </si>
  <si>
    <t>ms4189</t>
  </si>
  <si>
    <t>ms4190</t>
  </si>
  <si>
    <t>ms4191</t>
  </si>
  <si>
    <t>ms4192</t>
  </si>
  <si>
    <t>ms4193</t>
  </si>
  <si>
    <t>ms4194</t>
  </si>
  <si>
    <t>ms4195</t>
  </si>
  <si>
    <t>ms4196</t>
  </si>
  <si>
    <t>ms4197</t>
  </si>
  <si>
    <t>ms4198</t>
  </si>
  <si>
    <t>ms4199</t>
  </si>
  <si>
    <t>ms4200</t>
  </si>
  <si>
    <t>ms4201</t>
  </si>
  <si>
    <t>ms4202</t>
  </si>
  <si>
    <t>ms4203</t>
  </si>
  <si>
    <t>ms4204</t>
  </si>
  <si>
    <t>ms4205</t>
  </si>
  <si>
    <t>ms4206</t>
  </si>
  <si>
    <t>ms4207</t>
  </si>
  <si>
    <t>ms4208</t>
  </si>
  <si>
    <t>ms4209</t>
  </si>
  <si>
    <t>ms4210</t>
  </si>
  <si>
    <t>ms4211</t>
  </si>
  <si>
    <t>ms4212</t>
  </si>
  <si>
    <t>ms4213</t>
  </si>
  <si>
    <t>ms4214</t>
  </si>
  <si>
    <t>ms4215</t>
  </si>
  <si>
    <t>ms4216</t>
  </si>
  <si>
    <t>ms4217</t>
  </si>
  <si>
    <t>ms4218</t>
  </si>
  <si>
    <t>ms4219</t>
  </si>
  <si>
    <t>ms4220</t>
  </si>
  <si>
    <t>ms4221</t>
  </si>
  <si>
    <t>ms4222</t>
  </si>
  <si>
    <t>ms4223</t>
  </si>
  <si>
    <t>ms4224</t>
  </si>
  <si>
    <t>ms4225</t>
  </si>
  <si>
    <t>ms4226</t>
  </si>
  <si>
    <t>ms4227</t>
  </si>
  <si>
    <t>ms4228</t>
  </si>
  <si>
    <t>ms4229</t>
  </si>
  <si>
    <t>ms4230</t>
  </si>
  <si>
    <t>ms4231</t>
  </si>
  <si>
    <t>ms4232</t>
  </si>
  <si>
    <t>ms4233</t>
  </si>
  <si>
    <t>ms4234</t>
  </si>
  <si>
    <t>ms4235</t>
  </si>
  <si>
    <t>ms4236</t>
  </si>
  <si>
    <t>ms4237</t>
  </si>
  <si>
    <t>ms4238</t>
  </si>
  <si>
    <t>ms4239</t>
  </si>
  <si>
    <t>ms4240</t>
  </si>
  <si>
    <t>ms4241</t>
  </si>
  <si>
    <t>ms4242</t>
  </si>
  <si>
    <t>ms4243</t>
  </si>
  <si>
    <t>ms4244</t>
  </si>
  <si>
    <t>ms4245</t>
  </si>
  <si>
    <t>ms4246</t>
  </si>
  <si>
    <t>ms4247</t>
  </si>
  <si>
    <t>ms4248</t>
  </si>
  <si>
    <t>ms4249</t>
  </si>
  <si>
    <t>ms4250</t>
  </si>
  <si>
    <t>ms4251</t>
  </si>
  <si>
    <t>ms4252</t>
  </si>
  <si>
    <t>ms4253</t>
  </si>
  <si>
    <t>ms4254</t>
  </si>
  <si>
    <t>ms4255</t>
  </si>
  <si>
    <t>ms4256</t>
  </si>
  <si>
    <t>ms4257</t>
  </si>
  <si>
    <t>ms4258</t>
  </si>
  <si>
    <t>ms4259</t>
  </si>
  <si>
    <t>ms4260</t>
  </si>
  <si>
    <t>ms4261</t>
  </si>
  <si>
    <t>ms4262</t>
  </si>
  <si>
    <t>ms4263</t>
  </si>
  <si>
    <t>ms4264</t>
  </si>
  <si>
    <t>ms4265</t>
  </si>
  <si>
    <t>ms4266</t>
  </si>
  <si>
    <t>ms4267</t>
  </si>
  <si>
    <t>ms4268</t>
  </si>
  <si>
    <t>ms4269</t>
  </si>
  <si>
    <t>ms4270</t>
  </si>
  <si>
    <t>ms4271</t>
  </si>
  <si>
    <t>ms4272</t>
  </si>
  <si>
    <t>ms4273</t>
  </si>
  <si>
    <t>ms4274</t>
  </si>
  <si>
    <t>ms4275</t>
  </si>
  <si>
    <t>ms4276</t>
  </si>
  <si>
    <t>ms4277</t>
  </si>
  <si>
    <t>ms4278</t>
  </si>
  <si>
    <t>ms4279</t>
  </si>
  <si>
    <t>ms4280</t>
  </si>
  <si>
    <t>ms4281</t>
  </si>
  <si>
    <t>ms4282</t>
  </si>
  <si>
    <t>ms4283</t>
  </si>
  <si>
    <t>ms4284</t>
  </si>
  <si>
    <t>ms4285</t>
  </si>
  <si>
    <t>ms4286</t>
  </si>
  <si>
    <t>ms4287</t>
  </si>
  <si>
    <t>ms4288</t>
  </si>
  <si>
    <t>ms4289</t>
  </si>
  <si>
    <t>ms4290</t>
  </si>
  <si>
    <t>ms4291</t>
  </si>
  <si>
    <t>ms4292</t>
  </si>
  <si>
    <t>ms4293</t>
  </si>
  <si>
    <t>ms4294</t>
  </si>
  <si>
    <t>ms4295</t>
  </si>
  <si>
    <t>ms4296</t>
  </si>
  <si>
    <t>ms4297</t>
  </si>
  <si>
    <t>ms4298</t>
  </si>
  <si>
    <t>ms4299</t>
  </si>
  <si>
    <t>ms4300</t>
  </si>
  <si>
    <t>ms4301</t>
  </si>
  <si>
    <t>ms4302</t>
  </si>
  <si>
    <t>ms4303</t>
  </si>
  <si>
    <t>ms4304</t>
  </si>
  <si>
    <t>ms4305</t>
  </si>
  <si>
    <t>ms4306</t>
  </si>
  <si>
    <t>ms4307</t>
  </si>
  <si>
    <t>ms4308</t>
  </si>
  <si>
    <t>ms4309</t>
  </si>
  <si>
    <t>ms4310</t>
  </si>
  <si>
    <t>ms4311</t>
  </si>
  <si>
    <t>ms4312</t>
  </si>
  <si>
    <t>ms4313</t>
  </si>
  <si>
    <t>ms4314</t>
  </si>
  <si>
    <t>ms4315</t>
  </si>
  <si>
    <t>ms4316</t>
  </si>
  <si>
    <t>ms4317</t>
  </si>
  <si>
    <t>ms4318</t>
  </si>
  <si>
    <t>ms4319</t>
  </si>
  <si>
    <t>ms4320</t>
  </si>
  <si>
    <t>ms4321</t>
  </si>
  <si>
    <t>ms4322</t>
  </si>
  <si>
    <t>ms4323</t>
  </si>
  <si>
    <t>ms4324</t>
  </si>
  <si>
    <t>ms4325</t>
  </si>
  <si>
    <t>ms4326</t>
  </si>
  <si>
    <t>ms4327</t>
  </si>
  <si>
    <t>ms4328</t>
  </si>
  <si>
    <t>ms4329</t>
  </si>
  <si>
    <t>ms4330</t>
  </si>
  <si>
    <t>ms4331</t>
  </si>
  <si>
    <t>ms4332</t>
  </si>
  <si>
    <t>ms4333</t>
  </si>
  <si>
    <t>ms4334</t>
  </si>
  <si>
    <t>ms4335</t>
  </si>
  <si>
    <t>ms4336</t>
  </si>
  <si>
    <t>ms4337</t>
  </si>
  <si>
    <t>ms4338</t>
  </si>
  <si>
    <t>ms4339</t>
  </si>
  <si>
    <t>ms4340</t>
  </si>
  <si>
    <t>ms4341</t>
  </si>
  <si>
    <t>ms4342</t>
  </si>
  <si>
    <t>ms4343</t>
  </si>
  <si>
    <t>ms4344</t>
  </si>
  <si>
    <t>ms4345</t>
  </si>
  <si>
    <t>ms4346</t>
  </si>
  <si>
    <t>ms4347</t>
  </si>
  <si>
    <t>ms4348</t>
  </si>
  <si>
    <t>ms4349</t>
  </si>
  <si>
    <t>ms4350</t>
  </si>
  <si>
    <t>ms4351</t>
  </si>
  <si>
    <t>ms4352</t>
  </si>
  <si>
    <t>ms4353</t>
  </si>
  <si>
    <t>ms4354</t>
  </si>
  <si>
    <t>Table 4a. Cumulative Tolls by Facility Type and Time of Day (@toll1)</t>
  </si>
  <si>
    <t>Table 4b. Cumulative Tolls by Facility Type and Time of Day (@toll2)</t>
  </si>
  <si>
    <t>Table 4c. Cumulative Tolls by Facility Type and Time of Day (@toll3)</t>
  </si>
  <si>
    <t>Table 4d. Cumulative Tolls by Facility Type and Time of Day (@trkc1)</t>
  </si>
  <si>
    <t>Table 4e. Cumulative Tolls by Facility Type and Time of Day (@trkc2)</t>
  </si>
  <si>
    <t>Table 4f. Cumulative Tolls by Facility Type and Time of Day (@trkc3)</t>
  </si>
  <si>
    <t>TOD variance</t>
  </si>
  <si>
    <t>Table 4g. Cumulative Arterial Delay Values by Facility Type and Time of Day (@rdly)</t>
  </si>
  <si>
    <t>ms4355</t>
  </si>
  <si>
    <t>excolp</t>
  </si>
  <si>
    <t>ms4356</t>
  </si>
  <si>
    <t>exhbop</t>
  </si>
  <si>
    <t>ms4357</t>
  </si>
  <si>
    <t>exschp</t>
  </si>
  <si>
    <t>ms4358</t>
  </si>
  <si>
    <t>exhspp</t>
  </si>
  <si>
    <t>ms4359</t>
  </si>
  <si>
    <t>exhw1p</t>
  </si>
  <si>
    <t>ms4360</t>
  </si>
  <si>
    <t>exhw2p</t>
  </si>
  <si>
    <t>ms4361</t>
  </si>
  <si>
    <t>exhw3p</t>
  </si>
  <si>
    <t>ms4362</t>
  </si>
  <si>
    <t>exhw4p</t>
  </si>
  <si>
    <t>ms4363</t>
  </si>
  <si>
    <t>exotop</t>
  </si>
  <si>
    <t>ms4364</t>
  </si>
  <si>
    <t>exwkop</t>
  </si>
  <si>
    <t>ms4365</t>
  </si>
  <si>
    <t>excola</t>
  </si>
  <si>
    <t>ms4366</t>
  </si>
  <si>
    <t>exhboa</t>
  </si>
  <si>
    <t>ms4367</t>
  </si>
  <si>
    <t>exscha</t>
  </si>
  <si>
    <t>ms4368</t>
  </si>
  <si>
    <t>exhspa</t>
  </si>
  <si>
    <t>ms4369</t>
  </si>
  <si>
    <t>exhw1a</t>
  </si>
  <si>
    <t>ms4370</t>
  </si>
  <si>
    <t>exhw2a</t>
  </si>
  <si>
    <t>ms4371</t>
  </si>
  <si>
    <t>exhw3a</t>
  </si>
  <si>
    <t>ms4372</t>
  </si>
  <si>
    <t>exhw4a</t>
  </si>
  <si>
    <t>ms4373</t>
  </si>
  <si>
    <t>exotoa</t>
  </si>
  <si>
    <t>ms4374</t>
  </si>
  <si>
    <t>exwkoa</t>
  </si>
  <si>
    <t>ms4375</t>
  </si>
  <si>
    <t>exthru</t>
  </si>
  <si>
    <t>ms4376</t>
  </si>
  <si>
    <t>reebee</t>
  </si>
  <si>
    <t>ms4377</t>
  </si>
  <si>
    <t>reebei</t>
  </si>
  <si>
    <t>ms4378</t>
  </si>
  <si>
    <t>reebie</t>
  </si>
  <si>
    <t>ms4379</t>
  </si>
  <si>
    <t>afareb</t>
  </si>
  <si>
    <t>AM fare box</t>
  </si>
  <si>
    <t>ms4380</t>
  </si>
  <si>
    <t>mfareb</t>
  </si>
  <si>
    <t>MD fare box</t>
  </si>
  <si>
    <t>ms4381</t>
  </si>
  <si>
    <t>afarep</t>
  </si>
  <si>
    <t>ms4382</t>
  </si>
  <si>
    <t>mfarep</t>
  </si>
  <si>
    <t>ms4383</t>
  </si>
  <si>
    <t>intden</t>
  </si>
  <si>
    <t>ms4384</t>
  </si>
  <si>
    <t>usemix</t>
  </si>
  <si>
    <t>Land use mix</t>
  </si>
  <si>
    <t>ms4385</t>
  </si>
  <si>
    <t>nonmot</t>
  </si>
  <si>
    <t>Ratio of nonmotor facilities</t>
  </si>
  <si>
    <t>ms4386</t>
  </si>
  <si>
    <t>retfar</t>
  </si>
  <si>
    <t>Retail intensity</t>
  </si>
  <si>
    <t>ms4387</t>
  </si>
  <si>
    <t>dvpool</t>
  </si>
  <si>
    <t>ms4388</t>
  </si>
  <si>
    <t>parkda</t>
  </si>
  <si>
    <t>ms4389</t>
  </si>
  <si>
    <t>parkhr</t>
  </si>
  <si>
    <t>ms4390</t>
  </si>
  <si>
    <t>parkco</t>
  </si>
  <si>
    <t>ms4391</t>
  </si>
  <si>
    <t>pnrcap</t>
  </si>
  <si>
    <t>P&amp;R capacity</t>
  </si>
  <si>
    <t>ms4392</t>
  </si>
  <si>
    <t>pnrchg</t>
  </si>
  <si>
    <t>P&amp;R charge</t>
  </si>
  <si>
    <t>ms4393</t>
  </si>
  <si>
    <t>colpro</t>
  </si>
  <si>
    <t>ms4394</t>
  </si>
  <si>
    <t>hbopro</t>
  </si>
  <si>
    <t>ms4395</t>
  </si>
  <si>
    <t>schpro</t>
  </si>
  <si>
    <t>ms4396</t>
  </si>
  <si>
    <t>hsppr1</t>
  </si>
  <si>
    <t>ms4397</t>
  </si>
  <si>
    <t>hbwpr1</t>
  </si>
  <si>
    <t>ms4398</t>
  </si>
  <si>
    <t>hbwpr2</t>
  </si>
  <si>
    <t>ms4399</t>
  </si>
  <si>
    <t>hbwpr3</t>
  </si>
  <si>
    <t>ms4400</t>
  </si>
  <si>
    <t>hbwpr4</t>
  </si>
  <si>
    <t>ms4401</t>
  </si>
  <si>
    <t>otopro</t>
  </si>
  <si>
    <t>ms4402</t>
  </si>
  <si>
    <t>wkopro</t>
  </si>
  <si>
    <t>ms4403</t>
  </si>
  <si>
    <t>ltprof</t>
  </si>
  <si>
    <t>ms4404</t>
  </si>
  <si>
    <t>mtprof</t>
  </si>
  <si>
    <t>ms4405</t>
  </si>
  <si>
    <t>htprof</t>
  </si>
  <si>
    <t>ms4406</t>
  </si>
  <si>
    <t>colatt</t>
  </si>
  <si>
    <t>ms4407</t>
  </si>
  <si>
    <t>hboatt</t>
  </si>
  <si>
    <t>ms4408</t>
  </si>
  <si>
    <t>schatt</t>
  </si>
  <si>
    <t>ms4409</t>
  </si>
  <si>
    <t>hspatt</t>
  </si>
  <si>
    <t>ms4410</t>
  </si>
  <si>
    <t>hbwat1</t>
  </si>
  <si>
    <t>ms4411</t>
  </si>
  <si>
    <t>hbwat2</t>
  </si>
  <si>
    <t>ms4412</t>
  </si>
  <si>
    <t>hbwat3</t>
  </si>
  <si>
    <t>ms4413</t>
  </si>
  <si>
    <t>hbwat4</t>
  </si>
  <si>
    <t>ms4414</t>
  </si>
  <si>
    <t>otoatt</t>
  </si>
  <si>
    <t>ms4415</t>
  </si>
  <si>
    <t>wkoatt</t>
  </si>
  <si>
    <t>ms4416</t>
  </si>
  <si>
    <t>ltattf</t>
  </si>
  <si>
    <t>ms4417</t>
  </si>
  <si>
    <t>mtattf</t>
  </si>
  <si>
    <t>ms4418</t>
  </si>
  <si>
    <t>htattf</t>
  </si>
  <si>
    <t>ms4419</t>
  </si>
  <si>
    <t>vehmtx</t>
  </si>
  <si>
    <t>ms4420</t>
  </si>
  <si>
    <t>wkacco</t>
  </si>
  <si>
    <t>ms4421</t>
  </si>
  <si>
    <t>wkaccd</t>
  </si>
  <si>
    <t>External Productions</t>
  </si>
  <si>
    <t>College</t>
  </si>
  <si>
    <t>Home-Based Other</t>
  </si>
  <si>
    <t>School</t>
  </si>
  <si>
    <t>Home-Based Shop</t>
  </si>
  <si>
    <t>Home-Based Work 1</t>
  </si>
  <si>
    <t>Home-Based Work 2</t>
  </si>
  <si>
    <t>Home-Based Work 3</t>
  </si>
  <si>
    <t>Home-Based Work 4</t>
  </si>
  <si>
    <t>Other-Other</t>
  </si>
  <si>
    <t>Work-Other</t>
  </si>
  <si>
    <t>Table 0.a Inputs</t>
  </si>
  <si>
    <t>Truck Externals</t>
  </si>
  <si>
    <t>Thru Trips</t>
  </si>
  <si>
    <t>Internal-External</t>
  </si>
  <si>
    <t>External-Internal</t>
  </si>
  <si>
    <t>External-External</t>
  </si>
  <si>
    <t>Transit Fares</t>
  </si>
  <si>
    <t>AM monthly pass</t>
  </si>
  <si>
    <t>MD monthly pass</t>
  </si>
  <si>
    <t>Mode Choice</t>
  </si>
  <si>
    <t>Intersection Density</t>
  </si>
  <si>
    <t>Vanpool</t>
  </si>
  <si>
    <t>Parking Cost</t>
  </si>
  <si>
    <t>Daily Parking Cost</t>
  </si>
  <si>
    <t>Hourly Parking Cost</t>
  </si>
  <si>
    <t>College Parking Cost</t>
  </si>
  <si>
    <t>P&amp;R</t>
  </si>
  <si>
    <t xml:space="preserve">Col Productions           </t>
  </si>
  <si>
    <t xml:space="preserve">HBO Productions           </t>
  </si>
  <si>
    <t xml:space="preserve">Sch Productions           </t>
  </si>
  <si>
    <t xml:space="preserve">HSP Productions           </t>
  </si>
  <si>
    <t xml:space="preserve">HBW1 Productions          </t>
  </si>
  <si>
    <t xml:space="preserve">HBW2 Productions          </t>
  </si>
  <si>
    <t xml:space="preserve">HBW3 Productions          </t>
  </si>
  <si>
    <t xml:space="preserve">HBW4 Productions          </t>
  </si>
  <si>
    <t xml:space="preserve">OTO Productions           </t>
  </si>
  <si>
    <t xml:space="preserve">WKO Productions           </t>
  </si>
  <si>
    <t xml:space="preserve">Light Truck Productions   </t>
  </si>
  <si>
    <t xml:space="preserve">Medium Truck Productions  </t>
  </si>
  <si>
    <t xml:space="preserve">Heavy Truck Productions   </t>
  </si>
  <si>
    <t xml:space="preserve">Col Attractions           </t>
  </si>
  <si>
    <t xml:space="preserve">HBO Attractions           </t>
  </si>
  <si>
    <t xml:space="preserve">Sch Attractions           </t>
  </si>
  <si>
    <t xml:space="preserve">HSP Attractions           </t>
  </si>
  <si>
    <t xml:space="preserve">HBW1 Attractions          </t>
  </si>
  <si>
    <t xml:space="preserve">HBW2 Attractions          </t>
  </si>
  <si>
    <t xml:space="preserve">HBW3 Attractions          </t>
  </si>
  <si>
    <t xml:space="preserve">HBW4 Attractions          </t>
  </si>
  <si>
    <t xml:space="preserve">OTO Attractions           </t>
  </si>
  <si>
    <t xml:space="preserve">WKO Attractions           </t>
  </si>
  <si>
    <t xml:space="preserve">Light Truck Attractions   </t>
  </si>
  <si>
    <t xml:space="preserve">Medium Truck Attractions  </t>
  </si>
  <si>
    <t xml:space="preserve">Heavy Truck Attractions   </t>
  </si>
  <si>
    <t>External Atttractions</t>
  </si>
  <si>
    <t>Vehicle Availability</t>
  </si>
  <si>
    <t>Walk Access</t>
  </si>
  <si>
    <t>Walk Access - origin</t>
  </si>
  <si>
    <t>Walk Access - destination</t>
  </si>
  <si>
    <t>Trip Ends - Attractions</t>
  </si>
  <si>
    <t>Trip Ends - Productions</t>
  </si>
  <si>
    <t>Issaquah to Seattle via I-90 - doublecount</t>
  </si>
  <si>
    <t>Seattle to Redmond via SR 520 - doublecount</t>
  </si>
  <si>
    <t>fwy AM</t>
  </si>
  <si>
    <t>fwy PM</t>
  </si>
  <si>
    <t>art AM</t>
  </si>
  <si>
    <t>art PM</t>
  </si>
  <si>
    <t>fwy PM spd</t>
  </si>
  <si>
    <t>fwy AM spd</t>
  </si>
  <si>
    <t>art AM spd</t>
  </si>
  <si>
    <t>art PM spd</t>
  </si>
  <si>
    <t>ms4501</t>
  </si>
  <si>
    <t>dvl001</t>
  </si>
  <si>
    <t>ms4502</t>
  </si>
  <si>
    <t>dvl002</t>
  </si>
  <si>
    <t>ms4503</t>
  </si>
  <si>
    <t>dvl003</t>
  </si>
  <si>
    <t>ms4504</t>
  </si>
  <si>
    <t>dvl004</t>
  </si>
  <si>
    <t>ms4505</t>
  </si>
  <si>
    <t>dvl005</t>
  </si>
  <si>
    <t>ms4506</t>
  </si>
  <si>
    <t>dvl006</t>
  </si>
  <si>
    <t>ms4507</t>
  </si>
  <si>
    <t>dvl007</t>
  </si>
  <si>
    <t>ms4508</t>
  </si>
  <si>
    <t>dvl008</t>
  </si>
  <si>
    <t>ms4509</t>
  </si>
  <si>
    <t>dvl009</t>
  </si>
  <si>
    <t>ms4510</t>
  </si>
  <si>
    <t>dvl010</t>
  </si>
  <si>
    <t>ms4511</t>
  </si>
  <si>
    <t>dvl011</t>
  </si>
  <si>
    <t>ms4512</t>
  </si>
  <si>
    <t>dvl012</t>
  </si>
  <si>
    <t>ms4513</t>
  </si>
  <si>
    <t>dvl013</t>
  </si>
  <si>
    <t>ms4514</t>
  </si>
  <si>
    <t>dvl014</t>
  </si>
  <si>
    <t>ms4515</t>
  </si>
  <si>
    <t>dvl015</t>
  </si>
  <si>
    <t>ms4516</t>
  </si>
  <si>
    <t>dvl016</t>
  </si>
  <si>
    <t>ms4517</t>
  </si>
  <si>
    <t>dvl017</t>
  </si>
  <si>
    <t>ms4518</t>
  </si>
  <si>
    <t>dvl018</t>
  </si>
  <si>
    <t>ms4519</t>
  </si>
  <si>
    <t>dvl019</t>
  </si>
  <si>
    <t>ms4520</t>
  </si>
  <si>
    <t>dvl020</t>
  </si>
  <si>
    <t>ms4521</t>
  </si>
  <si>
    <t>dvl021</t>
  </si>
  <si>
    <t>ms4522</t>
  </si>
  <si>
    <t>dvl022</t>
  </si>
  <si>
    <t>ms4523</t>
  </si>
  <si>
    <t>dvl023</t>
  </si>
  <si>
    <t>ms4524</t>
  </si>
  <si>
    <t>dvl024</t>
  </si>
  <si>
    <t>ms4525</t>
  </si>
  <si>
    <t>dvl025</t>
  </si>
  <si>
    <t>ms4526</t>
  </si>
  <si>
    <t>dvl026</t>
  </si>
  <si>
    <t>ms4527</t>
  </si>
  <si>
    <t>dvl027</t>
  </si>
  <si>
    <t>ms4528</t>
  </si>
  <si>
    <t>dvl028</t>
  </si>
  <si>
    <t>ms4529</t>
  </si>
  <si>
    <t>dvl029</t>
  </si>
  <si>
    <t>ms4530</t>
  </si>
  <si>
    <t>dvl030</t>
  </si>
  <si>
    <t>ms4531</t>
  </si>
  <si>
    <t>dvl031</t>
  </si>
  <si>
    <t>ms4532</t>
  </si>
  <si>
    <t>dvl032</t>
  </si>
  <si>
    <t>ms4533</t>
  </si>
  <si>
    <t>dvl033</t>
  </si>
  <si>
    <t>ms4534</t>
  </si>
  <si>
    <t>dvl034</t>
  </si>
  <si>
    <t>ms4535</t>
  </si>
  <si>
    <t>dvl035</t>
  </si>
  <si>
    <t>ms4536</t>
  </si>
  <si>
    <t>dvl036</t>
  </si>
  <si>
    <t>ms4537</t>
  </si>
  <si>
    <t>dvl037</t>
  </si>
  <si>
    <t>ms4538</t>
  </si>
  <si>
    <t>dvl038</t>
  </si>
  <si>
    <t>ms4539</t>
  </si>
  <si>
    <t>dvl039</t>
  </si>
  <si>
    <t>ms4540</t>
  </si>
  <si>
    <t>dvl040</t>
  </si>
  <si>
    <t>ms4541</t>
  </si>
  <si>
    <t>dvl041</t>
  </si>
  <si>
    <t>ms4542</t>
  </si>
  <si>
    <t>dvl042</t>
  </si>
  <si>
    <t>ms4543</t>
  </si>
  <si>
    <t>dvl043</t>
  </si>
  <si>
    <t>ms4544</t>
  </si>
  <si>
    <t>dvl044</t>
  </si>
  <si>
    <t>ms4545</t>
  </si>
  <si>
    <t>dvl045</t>
  </si>
  <si>
    <t>ms4546</t>
  </si>
  <si>
    <t>dvl046</t>
  </si>
  <si>
    <t>ms4547</t>
  </si>
  <si>
    <t>dvl047</t>
  </si>
  <si>
    <t>ms4548</t>
  </si>
  <si>
    <t>dvl048</t>
  </si>
  <si>
    <t>ms4549</t>
  </si>
  <si>
    <t>dvl049</t>
  </si>
  <si>
    <t>ms4550</t>
  </si>
  <si>
    <t>dvl050</t>
  </si>
  <si>
    <t>ms4551</t>
  </si>
  <si>
    <t>dvl051</t>
  </si>
  <si>
    <t>ms4552</t>
  </si>
  <si>
    <t>dvl052</t>
  </si>
  <si>
    <t>ms4553</t>
  </si>
  <si>
    <t>dvl053</t>
  </si>
  <si>
    <t>ms4554</t>
  </si>
  <si>
    <t>dvl054</t>
  </si>
  <si>
    <t>ms4555</t>
  </si>
  <si>
    <t>dvl055</t>
  </si>
  <si>
    <t>ms4556</t>
  </si>
  <si>
    <t>dvl056</t>
  </si>
  <si>
    <t>ms4557</t>
  </si>
  <si>
    <t>dvl057</t>
  </si>
  <si>
    <t>ms4558</t>
  </si>
  <si>
    <t>dvl058</t>
  </si>
  <si>
    <t>ms4559</t>
  </si>
  <si>
    <t>dvl059</t>
  </si>
  <si>
    <t>ms4560</t>
  </si>
  <si>
    <t>dvl060</t>
  </si>
  <si>
    <t>ms4561</t>
  </si>
  <si>
    <t>dvl061</t>
  </si>
  <si>
    <t>ms4562</t>
  </si>
  <si>
    <t>dvl062</t>
  </si>
  <si>
    <t>ms4563</t>
  </si>
  <si>
    <t>dvl063</t>
  </si>
  <si>
    <t>ms4564</t>
  </si>
  <si>
    <t>dvl064</t>
  </si>
  <si>
    <t>ms4565</t>
  </si>
  <si>
    <t>dvl065</t>
  </si>
  <si>
    <t>ms4566</t>
  </si>
  <si>
    <t>dvl066</t>
  </si>
  <si>
    <t>ms4567</t>
  </si>
  <si>
    <t>dvl067</t>
  </si>
  <si>
    <t>ms4568</t>
  </si>
  <si>
    <t>dvl068</t>
  </si>
  <si>
    <t>ms4569</t>
  </si>
  <si>
    <t>dvl069</t>
  </si>
  <si>
    <t>ms4570</t>
  </si>
  <si>
    <t>dvl070</t>
  </si>
  <si>
    <t>ms4571</t>
  </si>
  <si>
    <t>dvl071</t>
  </si>
  <si>
    <t>ms4572</t>
  </si>
  <si>
    <t>dvl072</t>
  </si>
  <si>
    <t>ms4573</t>
  </si>
  <si>
    <t>dvl073</t>
  </si>
  <si>
    <t>ms4574</t>
  </si>
  <si>
    <t>dvl074</t>
  </si>
  <si>
    <t>ms4575</t>
  </si>
  <si>
    <t>dvl075</t>
  </si>
  <si>
    <t>ms4576</t>
  </si>
  <si>
    <t>dvl076</t>
  </si>
  <si>
    <t>ms4577</t>
  </si>
  <si>
    <t>dvl077</t>
  </si>
  <si>
    <t>ms4578</t>
  </si>
  <si>
    <t>dvl078</t>
  </si>
  <si>
    <t>ms4579</t>
  </si>
  <si>
    <t>dvl079</t>
  </si>
  <si>
    <t>ms4580</t>
  </si>
  <si>
    <t>dvl080</t>
  </si>
  <si>
    <t>ms4581</t>
  </si>
  <si>
    <t>dvl081</t>
  </si>
  <si>
    <t>ms4582</t>
  </si>
  <si>
    <t>dvl082</t>
  </si>
  <si>
    <t>ms4583</t>
  </si>
  <si>
    <t>dvl083</t>
  </si>
  <si>
    <t>ms4584</t>
  </si>
  <si>
    <t>dvl084</t>
  </si>
  <si>
    <t>ms4585</t>
  </si>
  <si>
    <t>dvl085</t>
  </si>
  <si>
    <t>ms4586</t>
  </si>
  <si>
    <t>dvl086</t>
  </si>
  <si>
    <t>ms4587</t>
  </si>
  <si>
    <t>dvl087</t>
  </si>
  <si>
    <t>ms4588</t>
  </si>
  <si>
    <t>dvl088</t>
  </si>
  <si>
    <t>ms4589</t>
  </si>
  <si>
    <t>dvl089</t>
  </si>
  <si>
    <t>ms4590</t>
  </si>
  <si>
    <t>dvl090</t>
  </si>
  <si>
    <t>ms4591</t>
  </si>
  <si>
    <t>dvl091</t>
  </si>
  <si>
    <t>ms4592</t>
  </si>
  <si>
    <t>dvl092</t>
  </si>
  <si>
    <t>ms4593</t>
  </si>
  <si>
    <t>dvl093</t>
  </si>
  <si>
    <t>ms4594</t>
  </si>
  <si>
    <t>dvl094</t>
  </si>
  <si>
    <t>ms4595</t>
  </si>
  <si>
    <t>dvl095</t>
  </si>
  <si>
    <t>ms4596</t>
  </si>
  <si>
    <t>dvl096</t>
  </si>
  <si>
    <t>ms4597</t>
  </si>
  <si>
    <t>dvl097</t>
  </si>
  <si>
    <t>ms4598</t>
  </si>
  <si>
    <t>dvl098</t>
  </si>
  <si>
    <t>ms4599</t>
  </si>
  <si>
    <t>dvl099</t>
  </si>
  <si>
    <t>ms4600</t>
  </si>
  <si>
    <t>dvl100</t>
  </si>
  <si>
    <t>ms4601</t>
  </si>
  <si>
    <t>dvl101</t>
  </si>
  <si>
    <t>ms4602</t>
  </si>
  <si>
    <t>dvl102</t>
  </si>
  <si>
    <t>ms4603</t>
  </si>
  <si>
    <t>dvl103</t>
  </si>
  <si>
    <t>ms4604</t>
  </si>
  <si>
    <t>dvl104</t>
  </si>
  <si>
    <t>ms4605</t>
  </si>
  <si>
    <t>dvl105</t>
  </si>
  <si>
    <t>ms4606</t>
  </si>
  <si>
    <t>dvl106</t>
  </si>
  <si>
    <t>ms4607</t>
  </si>
  <si>
    <t>dvl107</t>
  </si>
  <si>
    <t>ms4608</t>
  </si>
  <si>
    <t>dvl108</t>
  </si>
  <si>
    <t>ms4609</t>
  </si>
  <si>
    <t>dvl109</t>
  </si>
  <si>
    <t>ms4610</t>
  </si>
  <si>
    <t>dvl110</t>
  </si>
  <si>
    <t>ms4611</t>
  </si>
  <si>
    <t>dvl111</t>
  </si>
  <si>
    <t>ms4612</t>
  </si>
  <si>
    <t>dvl112</t>
  </si>
  <si>
    <t>ms4613</t>
  </si>
  <si>
    <t>dvl113</t>
  </si>
  <si>
    <t>ms4614</t>
  </si>
  <si>
    <t>dvl114</t>
  </si>
  <si>
    <t>ms4615</t>
  </si>
  <si>
    <t>dvl115</t>
  </si>
  <si>
    <t>ms4616</t>
  </si>
  <si>
    <t>dvl116</t>
  </si>
  <si>
    <t>ms4617</t>
  </si>
  <si>
    <t>dvl117</t>
  </si>
  <si>
    <t>ms4618</t>
  </si>
  <si>
    <t>dvl118</t>
  </si>
  <si>
    <t>ms4619</t>
  </si>
  <si>
    <t>dvl119</t>
  </si>
  <si>
    <t>ms4620</t>
  </si>
  <si>
    <t>dvl120</t>
  </si>
  <si>
    <t>ms4621</t>
  </si>
  <si>
    <t>dvl121</t>
  </si>
  <si>
    <t>ms4622</t>
  </si>
  <si>
    <t>dvl122</t>
  </si>
  <si>
    <t>ms4623</t>
  </si>
  <si>
    <t>dvl123</t>
  </si>
  <si>
    <t>ms4624</t>
  </si>
  <si>
    <t>dvl124</t>
  </si>
  <si>
    <t>ms4625</t>
  </si>
  <si>
    <t>dvl125</t>
  </si>
  <si>
    <t>ms4626</t>
  </si>
  <si>
    <t>dvl126</t>
  </si>
  <si>
    <t>ms4627</t>
  </si>
  <si>
    <t>dvl127</t>
  </si>
  <si>
    <t>ms4628</t>
  </si>
  <si>
    <t>dvl128</t>
  </si>
  <si>
    <t>ms4629</t>
  </si>
  <si>
    <t>dvl129</t>
  </si>
  <si>
    <t>ms4630</t>
  </si>
  <si>
    <t>dvl130</t>
  </si>
  <si>
    <t>ms4631</t>
  </si>
  <si>
    <t>dvl131</t>
  </si>
  <si>
    <t>ms4632</t>
  </si>
  <si>
    <t>dvl132</t>
  </si>
  <si>
    <t>ms4633</t>
  </si>
  <si>
    <t>dvl133</t>
  </si>
  <si>
    <t>ms4634</t>
  </si>
  <si>
    <t>dvl134</t>
  </si>
  <si>
    <t>ms4635</t>
  </si>
  <si>
    <t>dvl135</t>
  </si>
  <si>
    <t>ms4636</t>
  </si>
  <si>
    <t>dvl136</t>
  </si>
  <si>
    <t>ms4637</t>
  </si>
  <si>
    <t>dvl137</t>
  </si>
  <si>
    <t>ms4638</t>
  </si>
  <si>
    <t>dvl138</t>
  </si>
  <si>
    <t>ms4639</t>
  </si>
  <si>
    <t>dvl139</t>
  </si>
  <si>
    <t>ms4640</t>
  </si>
  <si>
    <t>dvl140</t>
  </si>
  <si>
    <t>ms4641</t>
  </si>
  <si>
    <t>dvl141</t>
  </si>
  <si>
    <t>ms4642</t>
  </si>
  <si>
    <t>dvl142</t>
  </si>
  <si>
    <t>ms4643</t>
  </si>
  <si>
    <t>dvl143</t>
  </si>
  <si>
    <t>ms4644</t>
  </si>
  <si>
    <t>dvl144</t>
  </si>
  <si>
    <t>ms4645</t>
  </si>
  <si>
    <t>dvl145</t>
  </si>
  <si>
    <t>ms4646</t>
  </si>
  <si>
    <t>dvl146</t>
  </si>
  <si>
    <t>ms4647</t>
  </si>
  <si>
    <t>dvl147</t>
  </si>
  <si>
    <t>ms4648</t>
  </si>
  <si>
    <t>dvl148</t>
  </si>
  <si>
    <t>ms4649</t>
  </si>
  <si>
    <t>dvl149</t>
  </si>
  <si>
    <t>ms4650</t>
  </si>
  <si>
    <t>dvl150</t>
  </si>
  <si>
    <t>ms4651</t>
  </si>
  <si>
    <t>dvl151</t>
  </si>
  <si>
    <t>ms4652</t>
  </si>
  <si>
    <t>dvl152</t>
  </si>
  <si>
    <t>ms4653</t>
  </si>
  <si>
    <t>dvl153</t>
  </si>
  <si>
    <t>ms4654</t>
  </si>
  <si>
    <t>dvl154</t>
  </si>
  <si>
    <t>ms4655</t>
  </si>
  <si>
    <t>dvl155</t>
  </si>
  <si>
    <t>ms4656</t>
  </si>
  <si>
    <t>dvl156</t>
  </si>
  <si>
    <t>ms4657</t>
  </si>
  <si>
    <t>dvl157</t>
  </si>
  <si>
    <t>ms4658</t>
  </si>
  <si>
    <t>dvl158</t>
  </si>
  <si>
    <t>ms4659</t>
  </si>
  <si>
    <t>dvl159</t>
  </si>
  <si>
    <t>ms4660</t>
  </si>
  <si>
    <t>dvl160</t>
  </si>
  <si>
    <t>ms4661</t>
  </si>
  <si>
    <t>dvl161</t>
  </si>
  <si>
    <t>ms4662</t>
  </si>
  <si>
    <t>dvl162</t>
  </si>
  <si>
    <t>ms4663</t>
  </si>
  <si>
    <t>dvl163</t>
  </si>
  <si>
    <t>ms4664</t>
  </si>
  <si>
    <t>dvl164</t>
  </si>
  <si>
    <t>ms4665</t>
  </si>
  <si>
    <t>dvl165</t>
  </si>
  <si>
    <t>ms4666</t>
  </si>
  <si>
    <t>dvl166</t>
  </si>
  <si>
    <t>ms4667</t>
  </si>
  <si>
    <t>dvl167</t>
  </si>
  <si>
    <t>ms4668</t>
  </si>
  <si>
    <t>dvl168</t>
  </si>
  <si>
    <t>ms4669</t>
  </si>
  <si>
    <t>dvl169</t>
  </si>
  <si>
    <t>ms4670</t>
  </si>
  <si>
    <t>dvl170</t>
  </si>
  <si>
    <t>ms4671</t>
  </si>
  <si>
    <t>dvl171</t>
  </si>
  <si>
    <t>ms4672</t>
  </si>
  <si>
    <t>dvl172</t>
  </si>
  <si>
    <t>ms4673</t>
  </si>
  <si>
    <t>dvl173</t>
  </si>
  <si>
    <t>ms4674</t>
  </si>
  <si>
    <t>dvl174</t>
  </si>
  <si>
    <t>ms4675</t>
  </si>
  <si>
    <t>dvl175</t>
  </si>
  <si>
    <t>ms4676</t>
  </si>
  <si>
    <t>dvl176</t>
  </si>
  <si>
    <t>ms4677</t>
  </si>
  <si>
    <t>hvl001</t>
  </si>
  <si>
    <t>ms4678</t>
  </si>
  <si>
    <t>hvl002</t>
  </si>
  <si>
    <t>ms4679</t>
  </si>
  <si>
    <t>hvl003</t>
  </si>
  <si>
    <t>ms4680</t>
  </si>
  <si>
    <t>hvl004</t>
  </si>
  <si>
    <t>ms4681</t>
  </si>
  <si>
    <t>hvl005</t>
  </si>
  <si>
    <t>ms4682</t>
  </si>
  <si>
    <t>hvl006</t>
  </si>
  <si>
    <t>ms4683</t>
  </si>
  <si>
    <t>hvl007</t>
  </si>
  <si>
    <t>ms4684</t>
  </si>
  <si>
    <t>hvl008</t>
  </si>
  <si>
    <t>ms4685</t>
  </si>
  <si>
    <t>hvl009</t>
  </si>
  <si>
    <t>ms4686</t>
  </si>
  <si>
    <t>hvl010</t>
  </si>
  <si>
    <t>ms4687</t>
  </si>
  <si>
    <t>hvl011</t>
  </si>
  <si>
    <t>ms4688</t>
  </si>
  <si>
    <t>hvl012</t>
  </si>
  <si>
    <t>ms4689</t>
  </si>
  <si>
    <t>hvl013</t>
  </si>
  <si>
    <t>ms4690</t>
  </si>
  <si>
    <t>hvl014</t>
  </si>
  <si>
    <t>ms4691</t>
  </si>
  <si>
    <t>hvl015</t>
  </si>
  <si>
    <t>ms4692</t>
  </si>
  <si>
    <t>hvl016</t>
  </si>
  <si>
    <t>ms4693</t>
  </si>
  <si>
    <t>hvl017</t>
  </si>
  <si>
    <t>ms4694</t>
  </si>
  <si>
    <t>hvl018</t>
  </si>
  <si>
    <t>ms4695</t>
  </si>
  <si>
    <t>hvl019</t>
  </si>
  <si>
    <t>ms4696</t>
  </si>
  <si>
    <t>hvl020</t>
  </si>
  <si>
    <t>ms4697</t>
  </si>
  <si>
    <t>hvl021</t>
  </si>
  <si>
    <t>ms4698</t>
  </si>
  <si>
    <t>hvl022</t>
  </si>
  <si>
    <t>ms4699</t>
  </si>
  <si>
    <t>hvl023</t>
  </si>
  <si>
    <t>ms4700</t>
  </si>
  <si>
    <t>hvl024</t>
  </si>
  <si>
    <t>ms4701</t>
  </si>
  <si>
    <t>hvl025</t>
  </si>
  <si>
    <t>ms4702</t>
  </si>
  <si>
    <t>hvl026</t>
  </si>
  <si>
    <t>ms4703</t>
  </si>
  <si>
    <t>hvl027</t>
  </si>
  <si>
    <t>ms4704</t>
  </si>
  <si>
    <t>hvl028</t>
  </si>
  <si>
    <t>ms4705</t>
  </si>
  <si>
    <t>hvl029</t>
  </si>
  <si>
    <t>ms4706</t>
  </si>
  <si>
    <t>hvl030</t>
  </si>
  <si>
    <t>ms4707</t>
  </si>
  <si>
    <t>hvl031</t>
  </si>
  <si>
    <t>ms4708</t>
  </si>
  <si>
    <t>hvl032</t>
  </si>
  <si>
    <t>ms4709</t>
  </si>
  <si>
    <t>hvl033</t>
  </si>
  <si>
    <t>ms4710</t>
  </si>
  <si>
    <t>hvl034</t>
  </si>
  <si>
    <t>ms4711</t>
  </si>
  <si>
    <t>hvl035</t>
  </si>
  <si>
    <t>ms4712</t>
  </si>
  <si>
    <t>hvl036</t>
  </si>
  <si>
    <t>ms4713</t>
  </si>
  <si>
    <t>hvl037</t>
  </si>
  <si>
    <t>ms4714</t>
  </si>
  <si>
    <t>hvl038</t>
  </si>
  <si>
    <t>ms4715</t>
  </si>
  <si>
    <t>hvl039</t>
  </si>
  <si>
    <t>ms4716</t>
  </si>
  <si>
    <t>hvl040</t>
  </si>
  <si>
    <t>ms4717</t>
  </si>
  <si>
    <t>hvl041</t>
  </si>
  <si>
    <t>ms4718</t>
  </si>
  <si>
    <t>hvl042</t>
  </si>
  <si>
    <t>ms4719</t>
  </si>
  <si>
    <t>hvl043</t>
  </si>
  <si>
    <t>ms4720</t>
  </si>
  <si>
    <t>hvl044</t>
  </si>
  <si>
    <t>ms4721</t>
  </si>
  <si>
    <t>hvl045</t>
  </si>
  <si>
    <t>ms4722</t>
  </si>
  <si>
    <t>hvl046</t>
  </si>
  <si>
    <t>ms4723</t>
  </si>
  <si>
    <t>hvl047</t>
  </si>
  <si>
    <t>ms4724</t>
  </si>
  <si>
    <t>hvl048</t>
  </si>
  <si>
    <t>ms4725</t>
  </si>
  <si>
    <t>hvl049</t>
  </si>
  <si>
    <t>ms4726</t>
  </si>
  <si>
    <t>hvl050</t>
  </si>
  <si>
    <t>ms4727</t>
  </si>
  <si>
    <t>hvl051</t>
  </si>
  <si>
    <t>ms4728</t>
  </si>
  <si>
    <t>hvl052</t>
  </si>
  <si>
    <t>ms4729</t>
  </si>
  <si>
    <t>hvl053</t>
  </si>
  <si>
    <t>ms4730</t>
  </si>
  <si>
    <t>hvl054</t>
  </si>
  <si>
    <t>ms4731</t>
  </si>
  <si>
    <t>hvl055</t>
  </si>
  <si>
    <t>ms4732</t>
  </si>
  <si>
    <t>hvl056</t>
  </si>
  <si>
    <t>ms4733</t>
  </si>
  <si>
    <t>hvl057</t>
  </si>
  <si>
    <t>ms4734</t>
  </si>
  <si>
    <t>hvl058</t>
  </si>
  <si>
    <t>ms4735</t>
  </si>
  <si>
    <t>hvl059</t>
  </si>
  <si>
    <t>ms4736</t>
  </si>
  <si>
    <t>hvl060</t>
  </si>
  <si>
    <t>ms4737</t>
  </si>
  <si>
    <t>hvl061</t>
  </si>
  <si>
    <t>ms4738</t>
  </si>
  <si>
    <t>hvl062</t>
  </si>
  <si>
    <t>ms4739</t>
  </si>
  <si>
    <t>hvl063</t>
  </si>
  <si>
    <t>ms4740</t>
  </si>
  <si>
    <t>hvl064</t>
  </si>
  <si>
    <t>ms4741</t>
  </si>
  <si>
    <t>hvl065</t>
  </si>
  <si>
    <t>ms4742</t>
  </si>
  <si>
    <t>hvl066</t>
  </si>
  <si>
    <t>ms4743</t>
  </si>
  <si>
    <t>hvl067</t>
  </si>
  <si>
    <t>ms4744</t>
  </si>
  <si>
    <t>hvl068</t>
  </si>
  <si>
    <t>ms4745</t>
  </si>
  <si>
    <t>hvl069</t>
  </si>
  <si>
    <t>ms4746</t>
  </si>
  <si>
    <t>hvl070</t>
  </si>
  <si>
    <t>ms4747</t>
  </si>
  <si>
    <t>hvl071</t>
  </si>
  <si>
    <t>ms4748</t>
  </si>
  <si>
    <t>hvl072</t>
  </si>
  <si>
    <t>ms4749</t>
  </si>
  <si>
    <t>hvl073</t>
  </si>
  <si>
    <t>ms4750</t>
  </si>
  <si>
    <t>hvl074</t>
  </si>
  <si>
    <t>ms4751</t>
  </si>
  <si>
    <t>hvl075</t>
  </si>
  <si>
    <t>ms4752</t>
  </si>
  <si>
    <t>hvl076</t>
  </si>
  <si>
    <t>ms4753</t>
  </si>
  <si>
    <t>hvl077</t>
  </si>
  <si>
    <t>ms4754</t>
  </si>
  <si>
    <t>hvl078</t>
  </si>
  <si>
    <t>ms4755</t>
  </si>
  <si>
    <t>hvl079</t>
  </si>
  <si>
    <t>ms4756</t>
  </si>
  <si>
    <t>hvl080</t>
  </si>
  <si>
    <t>ms4757</t>
  </si>
  <si>
    <t>hvl081</t>
  </si>
  <si>
    <t>ms4758</t>
  </si>
  <si>
    <t>hvl082</t>
  </si>
  <si>
    <t>ms4759</t>
  </si>
  <si>
    <t>hvl083</t>
  </si>
  <si>
    <t>ms4760</t>
  </si>
  <si>
    <t>hvl084</t>
  </si>
  <si>
    <t>ms4761</t>
  </si>
  <si>
    <t>hvl085</t>
  </si>
  <si>
    <t>ms4762</t>
  </si>
  <si>
    <t>hvl086</t>
  </si>
  <si>
    <t>ms4763</t>
  </si>
  <si>
    <t>hvl087</t>
  </si>
  <si>
    <t>ms4764</t>
  </si>
  <si>
    <t>hvl088</t>
  </si>
  <si>
    <t>ms4765</t>
  </si>
  <si>
    <t>hvl089</t>
  </si>
  <si>
    <t>ms4766</t>
  </si>
  <si>
    <t>hvl090</t>
  </si>
  <si>
    <t>ms4767</t>
  </si>
  <si>
    <t>hvl091</t>
  </si>
  <si>
    <t>ms4768</t>
  </si>
  <si>
    <t>hvl092</t>
  </si>
  <si>
    <t>ms4769</t>
  </si>
  <si>
    <t>hvl093</t>
  </si>
  <si>
    <t>ms4770</t>
  </si>
  <si>
    <t>hvl094</t>
  </si>
  <si>
    <t>ms4771</t>
  </si>
  <si>
    <t>hvl095</t>
  </si>
  <si>
    <t>ms4772</t>
  </si>
  <si>
    <t>hvl096</t>
  </si>
  <si>
    <t>ms4773</t>
  </si>
  <si>
    <t>hvl097</t>
  </si>
  <si>
    <t>ms4774</t>
  </si>
  <si>
    <t>hvl098</t>
  </si>
  <si>
    <t>ms4775</t>
  </si>
  <si>
    <t>hvl099</t>
  </si>
  <si>
    <t>ms4776</t>
  </si>
  <si>
    <t>hvl100</t>
  </si>
  <si>
    <t>ms4777</t>
  </si>
  <si>
    <t>hvl101</t>
  </si>
  <si>
    <t>ms4778</t>
  </si>
  <si>
    <t>hvl102</t>
  </si>
  <si>
    <t>ms4779</t>
  </si>
  <si>
    <t>hvl103</t>
  </si>
  <si>
    <t>ms4780</t>
  </si>
  <si>
    <t>hvl104</t>
  </si>
  <si>
    <t>ms4781</t>
  </si>
  <si>
    <t>hvl105</t>
  </si>
  <si>
    <t>ms4782</t>
  </si>
  <si>
    <t>hvl106</t>
  </si>
  <si>
    <t>ms4783</t>
  </si>
  <si>
    <t>hvl107</t>
  </si>
  <si>
    <t>ms4784</t>
  </si>
  <si>
    <t>hvl108</t>
  </si>
  <si>
    <t>ms4785</t>
  </si>
  <si>
    <t>hvl109</t>
  </si>
  <si>
    <t>ms4786</t>
  </si>
  <si>
    <t>hvl110</t>
  </si>
  <si>
    <t>ms4787</t>
  </si>
  <si>
    <t>hvl111</t>
  </si>
  <si>
    <t>ms4788</t>
  </si>
  <si>
    <t>hvl112</t>
  </si>
  <si>
    <t>ms4789</t>
  </si>
  <si>
    <t>hvl113</t>
  </si>
  <si>
    <t>ms4790</t>
  </si>
  <si>
    <t>hvl114</t>
  </si>
  <si>
    <t>ms4791</t>
  </si>
  <si>
    <t>hvl115</t>
  </si>
  <si>
    <t>ms4792</t>
  </si>
  <si>
    <t>hvl116</t>
  </si>
  <si>
    <t>ms4793</t>
  </si>
  <si>
    <t>hvl117</t>
  </si>
  <si>
    <t>ms4794</t>
  </si>
  <si>
    <t>hvl118</t>
  </si>
  <si>
    <t>ms4795</t>
  </si>
  <si>
    <t>hvl119</t>
  </si>
  <si>
    <t>ms4796</t>
  </si>
  <si>
    <t>hvl120</t>
  </si>
  <si>
    <t>ms4797</t>
  </si>
  <si>
    <t>hvl121</t>
  </si>
  <si>
    <t>ms4798</t>
  </si>
  <si>
    <t>hvl122</t>
  </si>
  <si>
    <t>ms4799</t>
  </si>
  <si>
    <t>hvl123</t>
  </si>
  <si>
    <t>ms4800</t>
  </si>
  <si>
    <t>hvl124</t>
  </si>
  <si>
    <t>ms4801</t>
  </si>
  <si>
    <t>hvl125</t>
  </si>
  <si>
    <t>ms4802</t>
  </si>
  <si>
    <t>hvl126</t>
  </si>
  <si>
    <t>ms4803</t>
  </si>
  <si>
    <t>hvl127</t>
  </si>
  <si>
    <t>ms4804</t>
  </si>
  <si>
    <t>hvl128</t>
  </si>
  <si>
    <t>ms4805</t>
  </si>
  <si>
    <t>hvl129</t>
  </si>
  <si>
    <t>ms4806</t>
  </si>
  <si>
    <t>hvl130</t>
  </si>
  <si>
    <t>ms4807</t>
  </si>
  <si>
    <t>hvl131</t>
  </si>
  <si>
    <t>ms4808</t>
  </si>
  <si>
    <t>hvl132</t>
  </si>
  <si>
    <t>ms4809</t>
  </si>
  <si>
    <t>hvl133</t>
  </si>
  <si>
    <t>ms4810</t>
  </si>
  <si>
    <t>hvl134</t>
  </si>
  <si>
    <t>ms4811</t>
  </si>
  <si>
    <t>hvl135</t>
  </si>
  <si>
    <t>ms4812</t>
  </si>
  <si>
    <t>hvl136</t>
  </si>
  <si>
    <t>ms4813</t>
  </si>
  <si>
    <t>hvl137</t>
  </si>
  <si>
    <t>ms4814</t>
  </si>
  <si>
    <t>hvl138</t>
  </si>
  <si>
    <t>ms4815</t>
  </si>
  <si>
    <t>hvl139</t>
  </si>
  <si>
    <t>ms4816</t>
  </si>
  <si>
    <t>hvl140</t>
  </si>
  <si>
    <t>ms4817</t>
  </si>
  <si>
    <t>hvl141</t>
  </si>
  <si>
    <t>ms4818</t>
  </si>
  <si>
    <t>hvl142</t>
  </si>
  <si>
    <t>ms4819</t>
  </si>
  <si>
    <t>hvl143</t>
  </si>
  <si>
    <t>ms4820</t>
  </si>
  <si>
    <t>hvl144</t>
  </si>
  <si>
    <t>ms4821</t>
  </si>
  <si>
    <t>hvl145</t>
  </si>
  <si>
    <t>ms4822</t>
  </si>
  <si>
    <t>hvl146</t>
  </si>
  <si>
    <t>ms4823</t>
  </si>
  <si>
    <t>hvl147</t>
  </si>
  <si>
    <t>ms4824</t>
  </si>
  <si>
    <t>hvl148</t>
  </si>
  <si>
    <t>ms4825</t>
  </si>
  <si>
    <t>hvl149</t>
  </si>
  <si>
    <t>ms4826</t>
  </si>
  <si>
    <t>hvl150</t>
  </si>
  <si>
    <t>ms4827</t>
  </si>
  <si>
    <t>hvl151</t>
  </si>
  <si>
    <t>ms4828</t>
  </si>
  <si>
    <t>hvl152</t>
  </si>
  <si>
    <t>ms4829</t>
  </si>
  <si>
    <t>hvl153</t>
  </si>
  <si>
    <t>ms4830</t>
  </si>
  <si>
    <t>hvl154</t>
  </si>
  <si>
    <t>ms4831</t>
  </si>
  <si>
    <t>hvl155</t>
  </si>
  <si>
    <t>ms4832</t>
  </si>
  <si>
    <t>hvl156</t>
  </si>
  <si>
    <t>ms4833</t>
  </si>
  <si>
    <t>hvl157</t>
  </si>
  <si>
    <t>ms4834</t>
  </si>
  <si>
    <t>hvl158</t>
  </si>
  <si>
    <t>ms4835</t>
  </si>
  <si>
    <t>hvl159</t>
  </si>
  <si>
    <t>ms4836</t>
  </si>
  <si>
    <t>hvl160</t>
  </si>
  <si>
    <t>ms4837</t>
  </si>
  <si>
    <t>hvl161</t>
  </si>
  <si>
    <t>ms4838</t>
  </si>
  <si>
    <t>hvl162</t>
  </si>
  <si>
    <t>ms4839</t>
  </si>
  <si>
    <t>hvl163</t>
  </si>
  <si>
    <t>ms4840</t>
  </si>
  <si>
    <t>hvl164</t>
  </si>
  <si>
    <t>ms4841</t>
  </si>
  <si>
    <t>hvl165</t>
  </si>
  <si>
    <t>ms4842</t>
  </si>
  <si>
    <t>hvl166</t>
  </si>
  <si>
    <t>ms4843</t>
  </si>
  <si>
    <t>hvl167</t>
  </si>
  <si>
    <t>ms4844</t>
  </si>
  <si>
    <t>hvl168</t>
  </si>
  <si>
    <t>ms4845</t>
  </si>
  <si>
    <t>hvl169</t>
  </si>
  <si>
    <t>ms4846</t>
  </si>
  <si>
    <t>hvl170</t>
  </si>
  <si>
    <t>ms4847</t>
  </si>
  <si>
    <t>hvl171</t>
  </si>
  <si>
    <t>ms4848</t>
  </si>
  <si>
    <t>hvl172</t>
  </si>
  <si>
    <t>ms4849</t>
  </si>
  <si>
    <t>hvl173</t>
  </si>
  <si>
    <t>ms4850</t>
  </si>
  <si>
    <t>hvl174</t>
  </si>
  <si>
    <t>ms4851</t>
  </si>
  <si>
    <t>hvl175</t>
  </si>
  <si>
    <t>ms4852</t>
  </si>
  <si>
    <t>hvl176</t>
  </si>
  <si>
    <t>ms4853</t>
  </si>
  <si>
    <t>mvl001</t>
  </si>
  <si>
    <t>ms4854</t>
  </si>
  <si>
    <t>mvl002</t>
  </si>
  <si>
    <t>ms4855</t>
  </si>
  <si>
    <t>mvl003</t>
  </si>
  <si>
    <t>ms4856</t>
  </si>
  <si>
    <t>mvl004</t>
  </si>
  <si>
    <t>ms4857</t>
  </si>
  <si>
    <t>mvl005</t>
  </si>
  <si>
    <t>ms4858</t>
  </si>
  <si>
    <t>mvl006</t>
  </si>
  <si>
    <t>ms4859</t>
  </si>
  <si>
    <t>mvl007</t>
  </si>
  <si>
    <t>ms4860</t>
  </si>
  <si>
    <t>mvl008</t>
  </si>
  <si>
    <t>ms4861</t>
  </si>
  <si>
    <t>mvl009</t>
  </si>
  <si>
    <t>ms4862</t>
  </si>
  <si>
    <t>mvl010</t>
  </si>
  <si>
    <t>ms4863</t>
  </si>
  <si>
    <t>mvl011</t>
  </si>
  <si>
    <t>ms4864</t>
  </si>
  <si>
    <t>mvl012</t>
  </si>
  <si>
    <t>ms4865</t>
  </si>
  <si>
    <t>mvl013</t>
  </si>
  <si>
    <t>ms4866</t>
  </si>
  <si>
    <t>mvl014</t>
  </si>
  <si>
    <t>ms4867</t>
  </si>
  <si>
    <t>mvl015</t>
  </si>
  <si>
    <t>ms4868</t>
  </si>
  <si>
    <t>mvl016</t>
  </si>
  <si>
    <t>ms4869</t>
  </si>
  <si>
    <t>mvl017</t>
  </si>
  <si>
    <t>ms4870</t>
  </si>
  <si>
    <t>mvl018</t>
  </si>
  <si>
    <t>ms4871</t>
  </si>
  <si>
    <t>mvl019</t>
  </si>
  <si>
    <t>ms4872</t>
  </si>
  <si>
    <t>mvl020</t>
  </si>
  <si>
    <t>ms4873</t>
  </si>
  <si>
    <t>mvl021</t>
  </si>
  <si>
    <t>ms4874</t>
  </si>
  <si>
    <t>mvl022</t>
  </si>
  <si>
    <t>ms4875</t>
  </si>
  <si>
    <t>mvl023</t>
  </si>
  <si>
    <t>ms4876</t>
  </si>
  <si>
    <t>mvl024</t>
  </si>
  <si>
    <t>ms4877</t>
  </si>
  <si>
    <t>mvl025</t>
  </si>
  <si>
    <t>ms4878</t>
  </si>
  <si>
    <t>mvl026</t>
  </si>
  <si>
    <t>ms4879</t>
  </si>
  <si>
    <t>mvl027</t>
  </si>
  <si>
    <t>ms4880</t>
  </si>
  <si>
    <t>mvl028</t>
  </si>
  <si>
    <t>ms4881</t>
  </si>
  <si>
    <t>mvl029</t>
  </si>
  <si>
    <t>ms4882</t>
  </si>
  <si>
    <t>mvl030</t>
  </si>
  <si>
    <t>ms4883</t>
  </si>
  <si>
    <t>mvl031</t>
  </si>
  <si>
    <t>ms4884</t>
  </si>
  <si>
    <t>mvl032</t>
  </si>
  <si>
    <t>ms4885</t>
  </si>
  <si>
    <t>mvl033</t>
  </si>
  <si>
    <t>ms4886</t>
  </si>
  <si>
    <t>mvl034</t>
  </si>
  <si>
    <t>ms4887</t>
  </si>
  <si>
    <t>mvl035</t>
  </si>
  <si>
    <t>ms4888</t>
  </si>
  <si>
    <t>mvl036</t>
  </si>
  <si>
    <t>ms4889</t>
  </si>
  <si>
    <t>mvl037</t>
  </si>
  <si>
    <t>ms4890</t>
  </si>
  <si>
    <t>mvl038</t>
  </si>
  <si>
    <t>ms4891</t>
  </si>
  <si>
    <t>mvl039</t>
  </si>
  <si>
    <t>ms4892</t>
  </si>
  <si>
    <t>mvl040</t>
  </si>
  <si>
    <t>ms4893</t>
  </si>
  <si>
    <t>mvl041</t>
  </si>
  <si>
    <t>ms4894</t>
  </si>
  <si>
    <t>mvl042</t>
  </si>
  <si>
    <t>ms4895</t>
  </si>
  <si>
    <t>mvl043</t>
  </si>
  <si>
    <t>ms4896</t>
  </si>
  <si>
    <t>mvl044</t>
  </si>
  <si>
    <t>ms4897</t>
  </si>
  <si>
    <t>mvl045</t>
  </si>
  <si>
    <t>ms4898</t>
  </si>
  <si>
    <t>mvl046</t>
  </si>
  <si>
    <t>ms4899</t>
  </si>
  <si>
    <t>mvl047</t>
  </si>
  <si>
    <t>ms4900</t>
  </si>
  <si>
    <t>mvl048</t>
  </si>
  <si>
    <t>ms4901</t>
  </si>
  <si>
    <t>mvl049</t>
  </si>
  <si>
    <t>ms4902</t>
  </si>
  <si>
    <t>mvl050</t>
  </si>
  <si>
    <t>ms4903</t>
  </si>
  <si>
    <t>mvl051</t>
  </si>
  <si>
    <t>ms4904</t>
  </si>
  <si>
    <t>mvl052</t>
  </si>
  <si>
    <t>ms4905</t>
  </si>
  <si>
    <t>mvl053</t>
  </si>
  <si>
    <t>ms4906</t>
  </si>
  <si>
    <t>mvl054</t>
  </si>
  <si>
    <t>ms4907</t>
  </si>
  <si>
    <t>mvl055</t>
  </si>
  <si>
    <t>ms4908</t>
  </si>
  <si>
    <t>mvl056</t>
  </si>
  <si>
    <t>ms4909</t>
  </si>
  <si>
    <t>mvl057</t>
  </si>
  <si>
    <t>ms4910</t>
  </si>
  <si>
    <t>mvl058</t>
  </si>
  <si>
    <t>ms4911</t>
  </si>
  <si>
    <t>mvl059</t>
  </si>
  <si>
    <t>ms4912</t>
  </si>
  <si>
    <t>mvl060</t>
  </si>
  <si>
    <t>ms4913</t>
  </si>
  <si>
    <t>mvl061</t>
  </si>
  <si>
    <t>ms4914</t>
  </si>
  <si>
    <t>mvl062</t>
  </si>
  <si>
    <t>ms4915</t>
  </si>
  <si>
    <t>mvl063</t>
  </si>
  <si>
    <t>ms4916</t>
  </si>
  <si>
    <t>mvl064</t>
  </si>
  <si>
    <t>ms4917</t>
  </si>
  <si>
    <t>mvl065</t>
  </si>
  <si>
    <t>ms4918</t>
  </si>
  <si>
    <t>mvl066</t>
  </si>
  <si>
    <t>ms4919</t>
  </si>
  <si>
    <t>mvl067</t>
  </si>
  <si>
    <t>ms4920</t>
  </si>
  <si>
    <t>mvl068</t>
  </si>
  <si>
    <t>ms4921</t>
  </si>
  <si>
    <t>mvl069</t>
  </si>
  <si>
    <t>ms4922</t>
  </si>
  <si>
    <t>mvl070</t>
  </si>
  <si>
    <t>ms4923</t>
  </si>
  <si>
    <t>mvl071</t>
  </si>
  <si>
    <t>ms4924</t>
  </si>
  <si>
    <t>mvl072</t>
  </si>
  <si>
    <t>ms4925</t>
  </si>
  <si>
    <t>mvl073</t>
  </si>
  <si>
    <t>ms4926</t>
  </si>
  <si>
    <t>mvl074</t>
  </si>
  <si>
    <t>ms4927</t>
  </si>
  <si>
    <t>mvl075</t>
  </si>
  <si>
    <t>ms4928</t>
  </si>
  <si>
    <t>mvl076</t>
  </si>
  <si>
    <t>ms4929</t>
  </si>
  <si>
    <t>mvl077</t>
  </si>
  <si>
    <t>ms4930</t>
  </si>
  <si>
    <t>mvl078</t>
  </si>
  <si>
    <t>ms4931</t>
  </si>
  <si>
    <t>mvl079</t>
  </si>
  <si>
    <t>ms4932</t>
  </si>
  <si>
    <t>mvl080</t>
  </si>
  <si>
    <t>ms4933</t>
  </si>
  <si>
    <t>mvl081</t>
  </si>
  <si>
    <t>ms4934</t>
  </si>
  <si>
    <t>mvl082</t>
  </si>
  <si>
    <t>ms4935</t>
  </si>
  <si>
    <t>mvl083</t>
  </si>
  <si>
    <t>ms4936</t>
  </si>
  <si>
    <t>mvl084</t>
  </si>
  <si>
    <t>ms4937</t>
  </si>
  <si>
    <t>mvl085</t>
  </si>
  <si>
    <t>ms4938</t>
  </si>
  <si>
    <t>mvl086</t>
  </si>
  <si>
    <t>ms4939</t>
  </si>
  <si>
    <t>mvl087</t>
  </si>
  <si>
    <t>ms4940</t>
  </si>
  <si>
    <t>mvl088</t>
  </si>
  <si>
    <t>ms4941</t>
  </si>
  <si>
    <t>mvl089</t>
  </si>
  <si>
    <t>ms4942</t>
  </si>
  <si>
    <t>mvl090</t>
  </si>
  <si>
    <t>ms4943</t>
  </si>
  <si>
    <t>mvl091</t>
  </si>
  <si>
    <t>ms4944</t>
  </si>
  <si>
    <t>mvl092</t>
  </si>
  <si>
    <t>ms4945</t>
  </si>
  <si>
    <t>mvl093</t>
  </si>
  <si>
    <t>ms4946</t>
  </si>
  <si>
    <t>mvl094</t>
  </si>
  <si>
    <t>ms4947</t>
  </si>
  <si>
    <t>mvl095</t>
  </si>
  <si>
    <t>ms4948</t>
  </si>
  <si>
    <t>mvl096</t>
  </si>
  <si>
    <t>ms4949</t>
  </si>
  <si>
    <t>mvl097</t>
  </si>
  <si>
    <t>ms4950</t>
  </si>
  <si>
    <t>mvl098</t>
  </si>
  <si>
    <t>ms4951</t>
  </si>
  <si>
    <t>mvl099</t>
  </si>
  <si>
    <t>ms4952</t>
  </si>
  <si>
    <t>mvl100</t>
  </si>
  <si>
    <t>ms4953</t>
  </si>
  <si>
    <t>mvl101</t>
  </si>
  <si>
    <t>ms4954</t>
  </si>
  <si>
    <t>mvl102</t>
  </si>
  <si>
    <t>ms4955</t>
  </si>
  <si>
    <t>mvl103</t>
  </si>
  <si>
    <t>ms4956</t>
  </si>
  <si>
    <t>mvl104</t>
  </si>
  <si>
    <t>ms4957</t>
  </si>
  <si>
    <t>mvl105</t>
  </si>
  <si>
    <t>ms4958</t>
  </si>
  <si>
    <t>mvl106</t>
  </si>
  <si>
    <t>ms4959</t>
  </si>
  <si>
    <t>mvl107</t>
  </si>
  <si>
    <t>ms4960</t>
  </si>
  <si>
    <t>mvl108</t>
  </si>
  <si>
    <t>ms4961</t>
  </si>
  <si>
    <t>mvl109</t>
  </si>
  <si>
    <t>ms4962</t>
  </si>
  <si>
    <t>ms4963</t>
  </si>
  <si>
    <t>mvl111</t>
  </si>
  <si>
    <t>ms4964</t>
  </si>
  <si>
    <t>mvl112</t>
  </si>
  <si>
    <t>ms4965</t>
  </si>
  <si>
    <t>mvl113</t>
  </si>
  <si>
    <t>ms4966</t>
  </si>
  <si>
    <t>mvl114</t>
  </si>
  <si>
    <t>ms4967</t>
  </si>
  <si>
    <t>mvl115</t>
  </si>
  <si>
    <t>ms4968</t>
  </si>
  <si>
    <t>mvl116</t>
  </si>
  <si>
    <t>ms4969</t>
  </si>
  <si>
    <t>ms4970</t>
  </si>
  <si>
    <t>mvl118</t>
  </si>
  <si>
    <t>ms4971</t>
  </si>
  <si>
    <t>mvl119</t>
  </si>
  <si>
    <t>ms4972</t>
  </si>
  <si>
    <t>mvl120</t>
  </si>
  <si>
    <t>ms4973</t>
  </si>
  <si>
    <t>mvl121</t>
  </si>
  <si>
    <t>ms4974</t>
  </si>
  <si>
    <t>mvl122</t>
  </si>
  <si>
    <t>ms4975</t>
  </si>
  <si>
    <t>mvl123</t>
  </si>
  <si>
    <t>ms4976</t>
  </si>
  <si>
    <t>mvl124</t>
  </si>
  <si>
    <t>ms4977</t>
  </si>
  <si>
    <t>mvl125</t>
  </si>
  <si>
    <t>ms4978</t>
  </si>
  <si>
    <t>mvl126</t>
  </si>
  <si>
    <t>ms4979</t>
  </si>
  <si>
    <t>mvl127</t>
  </si>
  <si>
    <t>ms4980</t>
  </si>
  <si>
    <t>mvl128</t>
  </si>
  <si>
    <t>ms4981</t>
  </si>
  <si>
    <t>mvl129</t>
  </si>
  <si>
    <t>ms4982</t>
  </si>
  <si>
    <t>mvl130</t>
  </si>
  <si>
    <t>ms4983</t>
  </si>
  <si>
    <t>mvl131</t>
  </si>
  <si>
    <t>ms4984</t>
  </si>
  <si>
    <t>mvl132</t>
  </si>
  <si>
    <t>ms4985</t>
  </si>
  <si>
    <t>mvl133</t>
  </si>
  <si>
    <t>ms4986</t>
  </si>
  <si>
    <t>mvl134</t>
  </si>
  <si>
    <t>ms4987</t>
  </si>
  <si>
    <t>mvl135</t>
  </si>
  <si>
    <t>ms4988</t>
  </si>
  <si>
    <t>mvl136</t>
  </si>
  <si>
    <t>ms4989</t>
  </si>
  <si>
    <t>mvl137</t>
  </si>
  <si>
    <t>ms4990</t>
  </si>
  <si>
    <t>mvl138</t>
  </si>
  <si>
    <t>ms4991</t>
  </si>
  <si>
    <t>mvl139</t>
  </si>
  <si>
    <t>ms4992</t>
  </si>
  <si>
    <t>mvl140</t>
  </si>
  <si>
    <t>ms4993</t>
  </si>
  <si>
    <t>mvl141</t>
  </si>
  <si>
    <t>ms4994</t>
  </si>
  <si>
    <t>mvl142</t>
  </si>
  <si>
    <t>ms4995</t>
  </si>
  <si>
    <t>mvl143</t>
  </si>
  <si>
    <t>ms4996</t>
  </si>
  <si>
    <t>mvl144</t>
  </si>
  <si>
    <t>ms4997</t>
  </si>
  <si>
    <t>mvl145</t>
  </si>
  <si>
    <t>ms4998</t>
  </si>
  <si>
    <t>mvl146</t>
  </si>
  <si>
    <t>ms4999</t>
  </si>
  <si>
    <t>mvl147</t>
  </si>
  <si>
    <t>ms5000</t>
  </si>
  <si>
    <t>mvl148</t>
  </si>
  <si>
    <t>ms5001</t>
  </si>
  <si>
    <t>mvl149</t>
  </si>
  <si>
    <t>ms5002</t>
  </si>
  <si>
    <t>mvl150</t>
  </si>
  <si>
    <t>ms5003</t>
  </si>
  <si>
    <t>mvl151</t>
  </si>
  <si>
    <t>ms5004</t>
  </si>
  <si>
    <t>mvl152</t>
  </si>
  <si>
    <t>ms5005</t>
  </si>
  <si>
    <t>mvl153</t>
  </si>
  <si>
    <t>ms5006</t>
  </si>
  <si>
    <t>mvl154</t>
  </si>
  <si>
    <t>ms5007</t>
  </si>
  <si>
    <t>mvl155</t>
  </si>
  <si>
    <t>ms5008</t>
  </si>
  <si>
    <t>mvl156</t>
  </si>
  <si>
    <t>ms5009</t>
  </si>
  <si>
    <t>mvl157</t>
  </si>
  <si>
    <t>ms5010</t>
  </si>
  <si>
    <t>mvl158</t>
  </si>
  <si>
    <t>ms5011</t>
  </si>
  <si>
    <t>mvl159</t>
  </si>
  <si>
    <t>ms5012</t>
  </si>
  <si>
    <t>mvl160</t>
  </si>
  <si>
    <t>ms5013</t>
  </si>
  <si>
    <t>mvl161</t>
  </si>
  <si>
    <t>ms5014</t>
  </si>
  <si>
    <t>mvl162</t>
  </si>
  <si>
    <t>ms5015</t>
  </si>
  <si>
    <t>mvl163</t>
  </si>
  <si>
    <t>ms5016</t>
  </si>
  <si>
    <t>mvl164</t>
  </si>
  <si>
    <t>ms5017</t>
  </si>
  <si>
    <t>mvl165</t>
  </si>
  <si>
    <t>ms5018</t>
  </si>
  <si>
    <t>mvl166</t>
  </si>
  <si>
    <t>ms5019</t>
  </si>
  <si>
    <t>mvl167</t>
  </si>
  <si>
    <t>ms5020</t>
  </si>
  <si>
    <t>mvl168</t>
  </si>
  <si>
    <t>ms5021</t>
  </si>
  <si>
    <t>mvl169</t>
  </si>
  <si>
    <t>ms5022</t>
  </si>
  <si>
    <t>mvl170</t>
  </si>
  <si>
    <t>ms5023</t>
  </si>
  <si>
    <t>mvl171</t>
  </si>
  <si>
    <t>ms5024</t>
  </si>
  <si>
    <t>mvl172</t>
  </si>
  <si>
    <t>ms5025</t>
  </si>
  <si>
    <t>mvl173</t>
  </si>
  <si>
    <t>ms5026</t>
  </si>
  <si>
    <t>mvl174</t>
  </si>
  <si>
    <t>ms5027</t>
  </si>
  <si>
    <t>mvl175</t>
  </si>
  <si>
    <t>ms5028</t>
  </si>
  <si>
    <t>mvl176</t>
  </si>
  <si>
    <t>ms5029</t>
  </si>
  <si>
    <t>lvl001</t>
  </si>
  <si>
    <t>ms5030</t>
  </si>
  <si>
    <t>lvl002</t>
  </si>
  <si>
    <t>ms5031</t>
  </si>
  <si>
    <t>lvl003</t>
  </si>
  <si>
    <t>ms5032</t>
  </si>
  <si>
    <t>lvl004</t>
  </si>
  <si>
    <t>ms5033</t>
  </si>
  <si>
    <t>lvl005</t>
  </si>
  <si>
    <t>ms5034</t>
  </si>
  <si>
    <t>lvl006</t>
  </si>
  <si>
    <t>ms5035</t>
  </si>
  <si>
    <t>lvl007</t>
  </si>
  <si>
    <t>ms5036</t>
  </si>
  <si>
    <t>lvl008</t>
  </si>
  <si>
    <t>ms5037</t>
  </si>
  <si>
    <t>lvl009</t>
  </si>
  <si>
    <t>ms5038</t>
  </si>
  <si>
    <t>lvl010</t>
  </si>
  <si>
    <t>ms5039</t>
  </si>
  <si>
    <t>lvl011</t>
  </si>
  <si>
    <t>ms5040</t>
  </si>
  <si>
    <t>lvl012</t>
  </si>
  <si>
    <t>ms5041</t>
  </si>
  <si>
    <t>lvl013</t>
  </si>
  <si>
    <t>ms5042</t>
  </si>
  <si>
    <t>lvl014</t>
  </si>
  <si>
    <t>ms5043</t>
  </si>
  <si>
    <t>lvl015</t>
  </si>
  <si>
    <t>ms5044</t>
  </si>
  <si>
    <t>lvl016</t>
  </si>
  <si>
    <t>ms5045</t>
  </si>
  <si>
    <t>lvl017</t>
  </si>
  <si>
    <t>ms5046</t>
  </si>
  <si>
    <t>lvl018</t>
  </si>
  <si>
    <t>ms5047</t>
  </si>
  <si>
    <t>lvl019</t>
  </si>
  <si>
    <t>ms5048</t>
  </si>
  <si>
    <t>lvl020</t>
  </si>
  <si>
    <t>ms5049</t>
  </si>
  <si>
    <t>lvl021</t>
  </si>
  <si>
    <t>ms5050</t>
  </si>
  <si>
    <t>lvl022</t>
  </si>
  <si>
    <t>ms5051</t>
  </si>
  <si>
    <t>lvl023</t>
  </si>
  <si>
    <t>ms5052</t>
  </si>
  <si>
    <t>lvl024</t>
  </si>
  <si>
    <t>ms5053</t>
  </si>
  <si>
    <t>lvl025</t>
  </si>
  <si>
    <t>ms5054</t>
  </si>
  <si>
    <t>lvl026</t>
  </si>
  <si>
    <t>ms5055</t>
  </si>
  <si>
    <t>lvl027</t>
  </si>
  <si>
    <t>ms5056</t>
  </si>
  <si>
    <t>lvl028</t>
  </si>
  <si>
    <t>ms5057</t>
  </si>
  <si>
    <t>lvl029</t>
  </si>
  <si>
    <t>ms5058</t>
  </si>
  <si>
    <t>lvl030</t>
  </si>
  <si>
    <t>ms5059</t>
  </si>
  <si>
    <t>lvl031</t>
  </si>
  <si>
    <t>ms5060</t>
  </si>
  <si>
    <t>lvl032</t>
  </si>
  <si>
    <t>ms5061</t>
  </si>
  <si>
    <t>lvl033</t>
  </si>
  <si>
    <t>ms5062</t>
  </si>
  <si>
    <t>lvl034</t>
  </si>
  <si>
    <t>ms5063</t>
  </si>
  <si>
    <t>lvl035</t>
  </si>
  <si>
    <t>ms5064</t>
  </si>
  <si>
    <t>lvl036</t>
  </si>
  <si>
    <t>ms5065</t>
  </si>
  <si>
    <t>lvl037</t>
  </si>
  <si>
    <t>ms5066</t>
  </si>
  <si>
    <t>lvl038</t>
  </si>
  <si>
    <t>ms5067</t>
  </si>
  <si>
    <t>lvl039</t>
  </si>
  <si>
    <t>ms5068</t>
  </si>
  <si>
    <t>lvl040</t>
  </si>
  <si>
    <t>ms5069</t>
  </si>
  <si>
    <t>lvl041</t>
  </si>
  <si>
    <t>ms5070</t>
  </si>
  <si>
    <t>lvl042</t>
  </si>
  <si>
    <t>ms5071</t>
  </si>
  <si>
    <t>lvl043</t>
  </si>
  <si>
    <t>ms5072</t>
  </si>
  <si>
    <t>lvl044</t>
  </si>
  <si>
    <t>ms5073</t>
  </si>
  <si>
    <t>lvl045</t>
  </si>
  <si>
    <t>ms5074</t>
  </si>
  <si>
    <t>lvl046</t>
  </si>
  <si>
    <t>ms5075</t>
  </si>
  <si>
    <t>lvl047</t>
  </si>
  <si>
    <t>ms5076</t>
  </si>
  <si>
    <t>lvl048</t>
  </si>
  <si>
    <t>ms5077</t>
  </si>
  <si>
    <t>lvl049</t>
  </si>
  <si>
    <t>ms5078</t>
  </si>
  <si>
    <t>lvl050</t>
  </si>
  <si>
    <t>ms5079</t>
  </si>
  <si>
    <t>lvl051</t>
  </si>
  <si>
    <t>ms5080</t>
  </si>
  <si>
    <t>lvl052</t>
  </si>
  <si>
    <t>ms5081</t>
  </si>
  <si>
    <t>lvl053</t>
  </si>
  <si>
    <t>ms5082</t>
  </si>
  <si>
    <t>lvl054</t>
  </si>
  <si>
    <t>ms5083</t>
  </si>
  <si>
    <t>lvl055</t>
  </si>
  <si>
    <t>ms5084</t>
  </si>
  <si>
    <t>lvl056</t>
  </si>
  <si>
    <t>ms5085</t>
  </si>
  <si>
    <t>lvl057</t>
  </si>
  <si>
    <t>ms5086</t>
  </si>
  <si>
    <t>lvl058</t>
  </si>
  <si>
    <t>ms5087</t>
  </si>
  <si>
    <t>lvl059</t>
  </si>
  <si>
    <t>ms5088</t>
  </si>
  <si>
    <t>lvl060</t>
  </si>
  <si>
    <t>ms5089</t>
  </si>
  <si>
    <t>lvl061</t>
  </si>
  <si>
    <t>ms5090</t>
  </si>
  <si>
    <t>lvl062</t>
  </si>
  <si>
    <t>ms5091</t>
  </si>
  <si>
    <t>lvl063</t>
  </si>
  <si>
    <t>ms5092</t>
  </si>
  <si>
    <t>lvl064</t>
  </si>
  <si>
    <t>ms5093</t>
  </si>
  <si>
    <t>lvl065</t>
  </si>
  <si>
    <t>ms5094</t>
  </si>
  <si>
    <t>lvl066</t>
  </si>
  <si>
    <t>ms5095</t>
  </si>
  <si>
    <t>lvl067</t>
  </si>
  <si>
    <t>ms5096</t>
  </si>
  <si>
    <t>lvl068</t>
  </si>
  <si>
    <t>ms5097</t>
  </si>
  <si>
    <t>lvl069</t>
  </si>
  <si>
    <t>ms5098</t>
  </si>
  <si>
    <t>lvl070</t>
  </si>
  <si>
    <t>ms5099</t>
  </si>
  <si>
    <t>lvl071</t>
  </si>
  <si>
    <t>ms5100</t>
  </si>
  <si>
    <t>lvl072</t>
  </si>
  <si>
    <t>ms5101</t>
  </si>
  <si>
    <t>lvl073</t>
  </si>
  <si>
    <t>ms5102</t>
  </si>
  <si>
    <t>lvl074</t>
  </si>
  <si>
    <t>ms5103</t>
  </si>
  <si>
    <t>lvl075</t>
  </si>
  <si>
    <t>ms5104</t>
  </si>
  <si>
    <t>lvl076</t>
  </si>
  <si>
    <t>ms5105</t>
  </si>
  <si>
    <t>lvl077</t>
  </si>
  <si>
    <t>ms5106</t>
  </si>
  <si>
    <t>lvl078</t>
  </si>
  <si>
    <t>ms5107</t>
  </si>
  <si>
    <t>lvl079</t>
  </si>
  <si>
    <t>ms5108</t>
  </si>
  <si>
    <t>lvl080</t>
  </si>
  <si>
    <t>ms5109</t>
  </si>
  <si>
    <t>lvl081</t>
  </si>
  <si>
    <t>ms5110</t>
  </si>
  <si>
    <t>lvl082</t>
  </si>
  <si>
    <t>ms5111</t>
  </si>
  <si>
    <t>lvl083</t>
  </si>
  <si>
    <t>ms5112</t>
  </si>
  <si>
    <t>lvl084</t>
  </si>
  <si>
    <t>ms5113</t>
  </si>
  <si>
    <t>lvl085</t>
  </si>
  <si>
    <t>ms5114</t>
  </si>
  <si>
    <t>lvl086</t>
  </si>
  <si>
    <t>ms5115</t>
  </si>
  <si>
    <t>lvl087</t>
  </si>
  <si>
    <t>ms5116</t>
  </si>
  <si>
    <t>lvl088</t>
  </si>
  <si>
    <t>ms5117</t>
  </si>
  <si>
    <t>lvl089</t>
  </si>
  <si>
    <t>ms5118</t>
  </si>
  <si>
    <t>lvl090</t>
  </si>
  <si>
    <t>ms5119</t>
  </si>
  <si>
    <t>lvl091</t>
  </si>
  <si>
    <t>ms5120</t>
  </si>
  <si>
    <t>lvl092</t>
  </si>
  <si>
    <t>ms5121</t>
  </si>
  <si>
    <t>lvl093</t>
  </si>
  <si>
    <t>ms5122</t>
  </si>
  <si>
    <t>lvl094</t>
  </si>
  <si>
    <t>ms5123</t>
  </si>
  <si>
    <t>lvl095</t>
  </si>
  <si>
    <t>ms5124</t>
  </si>
  <si>
    <t>lvl096</t>
  </si>
  <si>
    <t>ms5125</t>
  </si>
  <si>
    <t>lvl097</t>
  </si>
  <si>
    <t>ms5126</t>
  </si>
  <si>
    <t>lvl098</t>
  </si>
  <si>
    <t>ms5127</t>
  </si>
  <si>
    <t>lvl099</t>
  </si>
  <si>
    <t>ms5128</t>
  </si>
  <si>
    <t>lvl100</t>
  </si>
  <si>
    <t>ms5129</t>
  </si>
  <si>
    <t>lvl101</t>
  </si>
  <si>
    <t>ms5130</t>
  </si>
  <si>
    <t>lvl102</t>
  </si>
  <si>
    <t>ms5131</t>
  </si>
  <si>
    <t>lvl103</t>
  </si>
  <si>
    <t>ms5132</t>
  </si>
  <si>
    <t>lvl104</t>
  </si>
  <si>
    <t>ms5133</t>
  </si>
  <si>
    <t>lvl105</t>
  </si>
  <si>
    <t>ms5134</t>
  </si>
  <si>
    <t>lvl106</t>
  </si>
  <si>
    <t>ms5135</t>
  </si>
  <si>
    <t>lvl107</t>
  </si>
  <si>
    <t>ms5136</t>
  </si>
  <si>
    <t>lvl108</t>
  </si>
  <si>
    <t>ms5137</t>
  </si>
  <si>
    <t>lvl109</t>
  </si>
  <si>
    <t>ms5138</t>
  </si>
  <si>
    <t>lvl110</t>
  </si>
  <si>
    <t>ms5139</t>
  </si>
  <si>
    <t>lvl111</t>
  </si>
  <si>
    <t>ms5140</t>
  </si>
  <si>
    <t>lvl112</t>
  </si>
  <si>
    <t>ms5141</t>
  </si>
  <si>
    <t>lvl113</t>
  </si>
  <si>
    <t>ms5142</t>
  </si>
  <si>
    <t>lvl114</t>
  </si>
  <si>
    <t>ms5143</t>
  </si>
  <si>
    <t>lvl115</t>
  </si>
  <si>
    <t>ms5144</t>
  </si>
  <si>
    <t>lvl116</t>
  </si>
  <si>
    <t>ms5145</t>
  </si>
  <si>
    <t>lvl117</t>
  </si>
  <si>
    <t>ms5146</t>
  </si>
  <si>
    <t>lvl118</t>
  </si>
  <si>
    <t>ms5147</t>
  </si>
  <si>
    <t>lvl119</t>
  </si>
  <si>
    <t>ms5148</t>
  </si>
  <si>
    <t>lvl120</t>
  </si>
  <si>
    <t>ms5149</t>
  </si>
  <si>
    <t>lvl121</t>
  </si>
  <si>
    <t>ms5150</t>
  </si>
  <si>
    <t>lvl122</t>
  </si>
  <si>
    <t>ms5151</t>
  </si>
  <si>
    <t>lvl123</t>
  </si>
  <si>
    <t>ms5152</t>
  </si>
  <si>
    <t>lvl124</t>
  </si>
  <si>
    <t>ms5153</t>
  </si>
  <si>
    <t>lvl125</t>
  </si>
  <si>
    <t>ms5154</t>
  </si>
  <si>
    <t>lvl126</t>
  </si>
  <si>
    <t>ms5155</t>
  </si>
  <si>
    <t>lvl127</t>
  </si>
  <si>
    <t>ms5156</t>
  </si>
  <si>
    <t>lvl128</t>
  </si>
  <si>
    <t>ms5157</t>
  </si>
  <si>
    <t>lvl129</t>
  </si>
  <si>
    <t>ms5158</t>
  </si>
  <si>
    <t>lvl130</t>
  </si>
  <si>
    <t>ms5159</t>
  </si>
  <si>
    <t>lvl131</t>
  </si>
  <si>
    <t>ms5160</t>
  </si>
  <si>
    <t>lvl132</t>
  </si>
  <si>
    <t>ms5161</t>
  </si>
  <si>
    <t>lvl133</t>
  </si>
  <si>
    <t>ms5162</t>
  </si>
  <si>
    <t>lvl134</t>
  </si>
  <si>
    <t>ms5163</t>
  </si>
  <si>
    <t>lvl135</t>
  </si>
  <si>
    <t>ms5164</t>
  </si>
  <si>
    <t>lvl136</t>
  </si>
  <si>
    <t>ms5165</t>
  </si>
  <si>
    <t>lvl137</t>
  </si>
  <si>
    <t>ms5166</t>
  </si>
  <si>
    <t>lvl138</t>
  </si>
  <si>
    <t>ms5167</t>
  </si>
  <si>
    <t>lvl139</t>
  </si>
  <si>
    <t>ms5168</t>
  </si>
  <si>
    <t>lvl140</t>
  </si>
  <si>
    <t>ms5169</t>
  </si>
  <si>
    <t>lvl141</t>
  </si>
  <si>
    <t>ms5170</t>
  </si>
  <si>
    <t>lvl142</t>
  </si>
  <si>
    <t>ms5171</t>
  </si>
  <si>
    <t>lvl143</t>
  </si>
  <si>
    <t>ms5172</t>
  </si>
  <si>
    <t>lvl144</t>
  </si>
  <si>
    <t>ms5173</t>
  </si>
  <si>
    <t>lvl145</t>
  </si>
  <si>
    <t>ms5174</t>
  </si>
  <si>
    <t>lvl146</t>
  </si>
  <si>
    <t>ms5175</t>
  </si>
  <si>
    <t>lvl147</t>
  </si>
  <si>
    <t>ms5176</t>
  </si>
  <si>
    <t>lvl148</t>
  </si>
  <si>
    <t>ms5177</t>
  </si>
  <si>
    <t>lvl149</t>
  </si>
  <si>
    <t>ms5178</t>
  </si>
  <si>
    <t>lvl150</t>
  </si>
  <si>
    <t>ms5179</t>
  </si>
  <si>
    <t>lvl151</t>
  </si>
  <si>
    <t>ms5180</t>
  </si>
  <si>
    <t>lvl152</t>
  </si>
  <si>
    <t>ms5181</t>
  </si>
  <si>
    <t>lvl153</t>
  </si>
  <si>
    <t>ms5182</t>
  </si>
  <si>
    <t>lvl154</t>
  </si>
  <si>
    <t>ms5183</t>
  </si>
  <si>
    <t>lvl155</t>
  </si>
  <si>
    <t>ms5184</t>
  </si>
  <si>
    <t>lvl156</t>
  </si>
  <si>
    <t>ms5185</t>
  </si>
  <si>
    <t>lvl157</t>
  </si>
  <si>
    <t>ms5186</t>
  </si>
  <si>
    <t>lvl158</t>
  </si>
  <si>
    <t>ms5187</t>
  </si>
  <si>
    <t>lvl159</t>
  </si>
  <si>
    <t>ms5188</t>
  </si>
  <si>
    <t>lvl160</t>
  </si>
  <si>
    <t>ms5189</t>
  </si>
  <si>
    <t>lvl161</t>
  </si>
  <si>
    <t>ms5190</t>
  </si>
  <si>
    <t>lvl162</t>
  </si>
  <si>
    <t>ms5191</t>
  </si>
  <si>
    <t>lvl163</t>
  </si>
  <si>
    <t>ms5192</t>
  </si>
  <si>
    <t>lvl164</t>
  </si>
  <si>
    <t>ms5193</t>
  </si>
  <si>
    <t>lvl165</t>
  </si>
  <si>
    <t>ms5194</t>
  </si>
  <si>
    <t>lvl166</t>
  </si>
  <si>
    <t>ms5195</t>
  </si>
  <si>
    <t>lvl167</t>
  </si>
  <si>
    <t>ms5196</t>
  </si>
  <si>
    <t>lvl168</t>
  </si>
  <si>
    <t>ms5197</t>
  </si>
  <si>
    <t>lvl169</t>
  </si>
  <si>
    <t>ms5198</t>
  </si>
  <si>
    <t>lvl170</t>
  </si>
  <si>
    <t>ms5199</t>
  </si>
  <si>
    <t>lvl171</t>
  </si>
  <si>
    <t>ms5200</t>
  </si>
  <si>
    <t>lvl172</t>
  </si>
  <si>
    <t>ms5201</t>
  </si>
  <si>
    <t>lvl173</t>
  </si>
  <si>
    <t>ms5202</t>
  </si>
  <si>
    <t>lvl174</t>
  </si>
  <si>
    <t>ms5203</t>
  </si>
  <si>
    <t>lvl175</t>
  </si>
  <si>
    <t>ms5204</t>
  </si>
  <si>
    <t>lvl176</t>
  </si>
  <si>
    <t>Heavy</t>
  </si>
  <si>
    <t>Medium</t>
  </si>
  <si>
    <t>Light</t>
  </si>
  <si>
    <t xml:space="preserve">Daily Vehicle Vol - 001                          </t>
  </si>
  <si>
    <t xml:space="preserve">Daily Vehicle Vol - 002                          </t>
  </si>
  <si>
    <t xml:space="preserve">Daily Vehicle Vol - 003                          </t>
  </si>
  <si>
    <t xml:space="preserve">Daily Vehicle Vol - 004                          </t>
  </si>
  <si>
    <t xml:space="preserve">Daily Vehicle Vol - 005                          </t>
  </si>
  <si>
    <t xml:space="preserve">Daily Vehicle Vol - 006                          </t>
  </si>
  <si>
    <t xml:space="preserve">Daily Vehicle Vol - 007                          </t>
  </si>
  <si>
    <t xml:space="preserve">Daily Vehicle Vol - 008                          </t>
  </si>
  <si>
    <t xml:space="preserve">Daily Vehicle Vol - 009                          </t>
  </si>
  <si>
    <t xml:space="preserve">Daily Vehicle Vol - 010                          </t>
  </si>
  <si>
    <t xml:space="preserve">Daily Vehicle Vol - 011                          </t>
  </si>
  <si>
    <t xml:space="preserve">Daily Vehicle Vol - 012                          </t>
  </si>
  <si>
    <t xml:space="preserve">Daily Vehicle Vol - 013                          </t>
  </si>
  <si>
    <t xml:space="preserve">Daily Vehicle Vol - 014                          </t>
  </si>
  <si>
    <t xml:space="preserve">Daily Vehicle Vol - 015                          </t>
  </si>
  <si>
    <t xml:space="preserve">Daily Vehicle Vol - 016                          </t>
  </si>
  <si>
    <t xml:space="preserve">Daily Vehicle Vol - 017                          </t>
  </si>
  <si>
    <t xml:space="preserve">Daily Vehicle Vol - 018                          </t>
  </si>
  <si>
    <t xml:space="preserve">Daily Vehicle Vol - 019                          </t>
  </si>
  <si>
    <t xml:space="preserve">Daily Vehicle Vol - 020                          </t>
  </si>
  <si>
    <t xml:space="preserve">Daily Vehicle Vol - 021                          </t>
  </si>
  <si>
    <t xml:space="preserve">Daily Vehicle Vol - 022                          </t>
  </si>
  <si>
    <t xml:space="preserve">Daily Vehicle Vol - 023                          </t>
  </si>
  <si>
    <t xml:space="preserve">Daily Vehicle Vol - 024                          </t>
  </si>
  <si>
    <t xml:space="preserve">Daily Vehicle Vol - 025                          </t>
  </si>
  <si>
    <t xml:space="preserve">Daily Vehicle Vol - 026                          </t>
  </si>
  <si>
    <t xml:space="preserve">Daily Vehicle Vol - 027                          </t>
  </si>
  <si>
    <t xml:space="preserve">Daily Vehicle Vol - 028                          </t>
  </si>
  <si>
    <t xml:space="preserve">Daily Vehicle Vol - 029                          </t>
  </si>
  <si>
    <t xml:space="preserve">Daily Vehicle Vol - 030                          </t>
  </si>
  <si>
    <t xml:space="preserve">Daily Vehicle Vol - 031                          </t>
  </si>
  <si>
    <t xml:space="preserve">Daily Vehicle Vol - 032                          </t>
  </si>
  <si>
    <t xml:space="preserve">Daily Vehicle Vol - 033                          </t>
  </si>
  <si>
    <t xml:space="preserve">Daily Vehicle Vol - 034                          </t>
  </si>
  <si>
    <t xml:space="preserve">Daily Vehicle Vol - 035                          </t>
  </si>
  <si>
    <t xml:space="preserve">Daily Vehicle Vol - 036                          </t>
  </si>
  <si>
    <t xml:space="preserve">Daily Vehicle Vol - 037                          </t>
  </si>
  <si>
    <t xml:space="preserve">Daily Vehicle Vol - 038                          </t>
  </si>
  <si>
    <t xml:space="preserve">Daily Vehicle Vol - 039                          </t>
  </si>
  <si>
    <t xml:space="preserve">Daily Vehicle Vol - 040                          </t>
  </si>
  <si>
    <t xml:space="preserve">Daily Vehicle Vol - 041                          </t>
  </si>
  <si>
    <t xml:space="preserve">Daily Vehicle Vol - 042                          </t>
  </si>
  <si>
    <t xml:space="preserve">Daily Vehicle Vol - 043                          </t>
  </si>
  <si>
    <t xml:space="preserve">Daily Vehicle Vol - 044                          </t>
  </si>
  <si>
    <t xml:space="preserve">Daily Vehicle Vol - 045                          </t>
  </si>
  <si>
    <t xml:space="preserve">Daily Vehicle Vol - 046                          </t>
  </si>
  <si>
    <t xml:space="preserve">Daily Vehicle Vol - 047                          </t>
  </si>
  <si>
    <t xml:space="preserve">Daily Vehicle Vol - 048                          </t>
  </si>
  <si>
    <t xml:space="preserve">Daily Vehicle Vol - 049                          </t>
  </si>
  <si>
    <t xml:space="preserve">Daily Vehicle Vol - 050                          </t>
  </si>
  <si>
    <t xml:space="preserve">Daily Vehicle Vol - 051                          </t>
  </si>
  <si>
    <t xml:space="preserve">Daily Vehicle Vol - 052                          </t>
  </si>
  <si>
    <t xml:space="preserve">Daily Vehicle Vol - 053                          </t>
  </si>
  <si>
    <t xml:space="preserve">Daily Vehicle Vol - 054                          </t>
  </si>
  <si>
    <t xml:space="preserve">Daily Vehicle Vol - 055                          </t>
  </si>
  <si>
    <t xml:space="preserve">Daily Vehicle Vol - 056                          </t>
  </si>
  <si>
    <t xml:space="preserve">Daily Vehicle Vol - 057                          </t>
  </si>
  <si>
    <t xml:space="preserve">Daily Vehicle Vol - 058                          </t>
  </si>
  <si>
    <t xml:space="preserve">Daily Vehicle Vol - 059                          </t>
  </si>
  <si>
    <t xml:space="preserve">Daily Vehicle Vol - 060                          </t>
  </si>
  <si>
    <t xml:space="preserve">Daily Vehicle Vol - 061                          </t>
  </si>
  <si>
    <t xml:space="preserve">Daily Vehicle Vol - 062                          </t>
  </si>
  <si>
    <t xml:space="preserve">Daily Vehicle Vol - 063                          </t>
  </si>
  <si>
    <t xml:space="preserve">Daily Vehicle Vol - 064                          </t>
  </si>
  <si>
    <t xml:space="preserve">Daily Vehicle Vol - 065                          </t>
  </si>
  <si>
    <t xml:space="preserve">Daily Vehicle Vol - 066                          </t>
  </si>
  <si>
    <t xml:space="preserve">Daily Vehicle Vol - 067                          </t>
  </si>
  <si>
    <t xml:space="preserve">Daily Vehicle Vol - 068                          </t>
  </si>
  <si>
    <t xml:space="preserve">Daily Vehicle Vol - 069                          </t>
  </si>
  <si>
    <t xml:space="preserve">Daily Vehicle Vol - 070                          </t>
  </si>
  <si>
    <t xml:space="preserve">Daily Vehicle Vol - 071                          </t>
  </si>
  <si>
    <t xml:space="preserve">Daily Vehicle Vol - 072                          </t>
  </si>
  <si>
    <t xml:space="preserve">Daily Vehicle Vol - 073                          </t>
  </si>
  <si>
    <t xml:space="preserve">Daily Vehicle Vol - 074                          </t>
  </si>
  <si>
    <t xml:space="preserve">Daily Vehicle Vol - 075                          </t>
  </si>
  <si>
    <t xml:space="preserve">Daily Vehicle Vol - 076                          </t>
  </si>
  <si>
    <t xml:space="preserve">Daily Vehicle Vol - 077                          </t>
  </si>
  <si>
    <t xml:space="preserve">Daily Vehicle Vol - 078                          </t>
  </si>
  <si>
    <t xml:space="preserve">Daily Vehicle Vol - 079                          </t>
  </si>
  <si>
    <t xml:space="preserve">Daily Vehicle Vol - 080                          </t>
  </si>
  <si>
    <t xml:space="preserve">Daily Vehicle Vol - 081                          </t>
  </si>
  <si>
    <t xml:space="preserve">Daily Vehicle Vol - 082                          </t>
  </si>
  <si>
    <t xml:space="preserve">Daily Vehicle Vol - 083                          </t>
  </si>
  <si>
    <t xml:space="preserve">Daily Vehicle Vol - 084                          </t>
  </si>
  <si>
    <t xml:space="preserve">Daily Vehicle Vol - 085                          </t>
  </si>
  <si>
    <t xml:space="preserve">Daily Vehicle Vol - 086                          </t>
  </si>
  <si>
    <t xml:space="preserve">Daily Vehicle Vol - 087                          </t>
  </si>
  <si>
    <t xml:space="preserve">Daily Vehicle Vol - 088                          </t>
  </si>
  <si>
    <t xml:space="preserve">Daily Vehicle Vol - 089                          </t>
  </si>
  <si>
    <t xml:space="preserve">Daily Vehicle Vol - 090                          </t>
  </si>
  <si>
    <t xml:space="preserve">Daily Vehicle Vol - 091                          </t>
  </si>
  <si>
    <t xml:space="preserve">Daily Vehicle Vol - 092                          </t>
  </si>
  <si>
    <t xml:space="preserve">Daily Vehicle Vol - 093                          </t>
  </si>
  <si>
    <t xml:space="preserve">Daily Vehicle Vol - 094                          </t>
  </si>
  <si>
    <t xml:space="preserve">Daily Vehicle Vol - 095                          </t>
  </si>
  <si>
    <t xml:space="preserve">Daily Vehicle Vol - 096                          </t>
  </si>
  <si>
    <t xml:space="preserve">Daily Vehicle Vol - 097                          </t>
  </si>
  <si>
    <t xml:space="preserve">Daily Vehicle Vol - 098                          </t>
  </si>
  <si>
    <t xml:space="preserve">Daily Vehicle Vol - 099                          </t>
  </si>
  <si>
    <t xml:space="preserve">Daily Vehicle Vol - 100                          </t>
  </si>
  <si>
    <t xml:space="preserve">Daily Vehicle Vol - 101                          </t>
  </si>
  <si>
    <t xml:space="preserve">Daily Vehicle Vol - 102                          </t>
  </si>
  <si>
    <t xml:space="preserve">Daily Vehicle Vol - 103                          </t>
  </si>
  <si>
    <t xml:space="preserve">Daily Vehicle Vol - 104                          </t>
  </si>
  <si>
    <t xml:space="preserve">Daily Vehicle Vol - 105                          </t>
  </si>
  <si>
    <t xml:space="preserve">Daily Vehicle Vol - 106                          </t>
  </si>
  <si>
    <t xml:space="preserve">Daily Vehicle Vol - 107                          </t>
  </si>
  <si>
    <t xml:space="preserve">Daily Vehicle Vol - 108                          </t>
  </si>
  <si>
    <t xml:space="preserve">Daily Vehicle Vol - 109                          </t>
  </si>
  <si>
    <t xml:space="preserve">Daily Vehicle Vol - 110                          </t>
  </si>
  <si>
    <t xml:space="preserve">Daily Vehicle Vol - 111                          </t>
  </si>
  <si>
    <t xml:space="preserve">Daily Vehicle Vol - 112                          </t>
  </si>
  <si>
    <t xml:space="preserve">Daily Vehicle Vol - 113                          </t>
  </si>
  <si>
    <t xml:space="preserve">Daily Vehicle Vol - 114                          </t>
  </si>
  <si>
    <t xml:space="preserve">Daily Vehicle Vol - 115                          </t>
  </si>
  <si>
    <t xml:space="preserve">Daily Vehicle Vol - 116                          </t>
  </si>
  <si>
    <t xml:space="preserve">Daily Vehicle Vol - 117                          </t>
  </si>
  <si>
    <t xml:space="preserve">Daily Vehicle Vol - 118                          </t>
  </si>
  <si>
    <t xml:space="preserve">Daily Vehicle Vol - 119                          </t>
  </si>
  <si>
    <t xml:space="preserve">Daily Vehicle Vol - 120                          </t>
  </si>
  <si>
    <t xml:space="preserve">Daily Vehicle Vol - 121                          </t>
  </si>
  <si>
    <t xml:space="preserve">Daily Vehicle Vol - 122                          </t>
  </si>
  <si>
    <t xml:space="preserve">Daily Vehicle Vol - 123                          </t>
  </si>
  <si>
    <t xml:space="preserve">Daily Vehicle Vol - 124                          </t>
  </si>
  <si>
    <t xml:space="preserve">Daily Vehicle Vol - 125                          </t>
  </si>
  <si>
    <t xml:space="preserve">Daily Vehicle Vol - 126                          </t>
  </si>
  <si>
    <t xml:space="preserve">Daily Vehicle Vol - 127                          </t>
  </si>
  <si>
    <t xml:space="preserve">Daily Vehicle Vol - 128                          </t>
  </si>
  <si>
    <t xml:space="preserve">Daily Vehicle Vol - 129                          </t>
  </si>
  <si>
    <t xml:space="preserve">Daily Vehicle Vol - 130                          </t>
  </si>
  <si>
    <t xml:space="preserve">Daily Vehicle Vol - 131                          </t>
  </si>
  <si>
    <t xml:space="preserve">Daily Vehicle Vol - 132                          </t>
  </si>
  <si>
    <t xml:space="preserve">Daily Vehicle Vol - 133                          </t>
  </si>
  <si>
    <t xml:space="preserve">Daily Vehicle Vol - 134                          </t>
  </si>
  <si>
    <t xml:space="preserve">Daily Vehicle Vol - 135                          </t>
  </si>
  <si>
    <t xml:space="preserve">Daily Vehicle Vol - 136                          </t>
  </si>
  <si>
    <t xml:space="preserve">Daily Vehicle Vol - 137                          </t>
  </si>
  <si>
    <t xml:space="preserve">Daily Vehicle Vol - 138                          </t>
  </si>
  <si>
    <t xml:space="preserve">Daily Vehicle Vol - 139                          </t>
  </si>
  <si>
    <t xml:space="preserve">Daily Vehicle Vol - 140                          </t>
  </si>
  <si>
    <t xml:space="preserve">Daily Vehicle Vol - 141                          </t>
  </si>
  <si>
    <t xml:space="preserve">Daily Vehicle Vol - 142                          </t>
  </si>
  <si>
    <t xml:space="preserve">Daily Vehicle Vol - 143                          </t>
  </si>
  <si>
    <t xml:space="preserve">Daily Vehicle Vol - 144                          </t>
  </si>
  <si>
    <t xml:space="preserve">Daily Vehicle Vol - 145                          </t>
  </si>
  <si>
    <t xml:space="preserve">Daily Vehicle Vol - 146                          </t>
  </si>
  <si>
    <t xml:space="preserve">Daily Vehicle Vol - 147                          </t>
  </si>
  <si>
    <t xml:space="preserve">Daily Vehicle Vol - 148                          </t>
  </si>
  <si>
    <t xml:space="preserve">Daily Vehicle Vol - 149                          </t>
  </si>
  <si>
    <t xml:space="preserve">Daily Vehicle Vol - 150                          </t>
  </si>
  <si>
    <t xml:space="preserve">Daily Vehicle Vol - 151                          </t>
  </si>
  <si>
    <t xml:space="preserve">Daily Vehicle Vol - 152                          </t>
  </si>
  <si>
    <t xml:space="preserve">Daily Vehicle Vol - 153                          </t>
  </si>
  <si>
    <t xml:space="preserve">Daily Vehicle Vol - 154                          </t>
  </si>
  <si>
    <t xml:space="preserve">Daily Vehicle Vol - 155                          </t>
  </si>
  <si>
    <t xml:space="preserve">Daily Vehicle Vol - 156                          </t>
  </si>
  <si>
    <t xml:space="preserve">Daily Vehicle Vol - 157                          </t>
  </si>
  <si>
    <t xml:space="preserve">Daily Vehicle Vol - 158                          </t>
  </si>
  <si>
    <t xml:space="preserve">Daily Vehicle Vol - 159                          </t>
  </si>
  <si>
    <t xml:space="preserve">Daily Vehicle Vol - 160                          </t>
  </si>
  <si>
    <t xml:space="preserve">Daily Vehicle Vol - 161                          </t>
  </si>
  <si>
    <t xml:space="preserve">Daily Vehicle Vol - 162                          </t>
  </si>
  <si>
    <t xml:space="preserve">Daily Vehicle Vol - 163                          </t>
  </si>
  <si>
    <t xml:space="preserve">Daily Vehicle Vol - 164                          </t>
  </si>
  <si>
    <t xml:space="preserve">Daily Vehicle Vol - 165                          </t>
  </si>
  <si>
    <t xml:space="preserve">Daily Vehicle Vol - 166                          </t>
  </si>
  <si>
    <t xml:space="preserve">Daily Vehicle Vol - 167                          </t>
  </si>
  <si>
    <t xml:space="preserve">Daily Vehicle Vol - 168                          </t>
  </si>
  <si>
    <t xml:space="preserve">Daily Vehicle Vol - 169                          </t>
  </si>
  <si>
    <t xml:space="preserve">Daily Vehicle Vol - 170                          </t>
  </si>
  <si>
    <t xml:space="preserve">Daily Vehicle Vol - 171                          </t>
  </si>
  <si>
    <t xml:space="preserve">Daily Vehicle Vol - 172                          </t>
  </si>
  <si>
    <t xml:space="preserve">Daily Vehicle Vol - 173                          </t>
  </si>
  <si>
    <t xml:space="preserve">Daily Vehicle Vol - 174                          </t>
  </si>
  <si>
    <t xml:space="preserve">Daily Vehicle Vol - 175                          </t>
  </si>
  <si>
    <t xml:space="preserve">Daily Vehicle Vol - 176                          </t>
  </si>
  <si>
    <t>SR-9</t>
  </si>
  <si>
    <t>n/o 53rd Ave NE</t>
  </si>
  <si>
    <t>I-5</t>
  </si>
  <si>
    <t>@ 236th St.  NE</t>
  </si>
  <si>
    <t>n/o Highland Dr.</t>
  </si>
  <si>
    <t>s/o SR-530</t>
  </si>
  <si>
    <t>SR-2</t>
  </si>
  <si>
    <t>e/o I-5</t>
  </si>
  <si>
    <t>SR-104</t>
  </si>
  <si>
    <t>@ Hood Canal Bridge</t>
  </si>
  <si>
    <t>w/o Old Port Gamble Rd.</t>
  </si>
  <si>
    <t>SR-307</t>
  </si>
  <si>
    <t>s/o NE Gunderson Rd.</t>
  </si>
  <si>
    <t>SR-522</t>
  </si>
  <si>
    <t>w/o SR-9</t>
  </si>
  <si>
    <t>e/o NE Old Cascade Hwy</t>
  </si>
  <si>
    <t>SR-520</t>
  </si>
  <si>
    <t>w/o 76th Ave NE</t>
  </si>
  <si>
    <t>SR-99</t>
  </si>
  <si>
    <t>n/o Spokane St. Bridge</t>
  </si>
  <si>
    <t>I-405</t>
  </si>
  <si>
    <t>@ 112th Ave SE</t>
  </si>
  <si>
    <t>SR-18</t>
  </si>
  <si>
    <t>s/o I-90</t>
  </si>
  <si>
    <t>SR-599</t>
  </si>
  <si>
    <t>e/o SR-99</t>
  </si>
  <si>
    <t>SR-3</t>
  </si>
  <si>
    <t>s/o Lake Flora Rd.</t>
  </si>
  <si>
    <t>SR-509</t>
  </si>
  <si>
    <t>n/o SR-518</t>
  </si>
  <si>
    <t>SR-518</t>
  </si>
  <si>
    <t>e/o SR-509</t>
  </si>
  <si>
    <t>I-90</t>
  </si>
  <si>
    <t>w/o 468th Ave SE</t>
  </si>
  <si>
    <t>SR-167</t>
  </si>
  <si>
    <t>n/o S 212th St.</t>
  </si>
  <si>
    <t>@ 180th Ave SE</t>
  </si>
  <si>
    <t>e/o SR-164</t>
  </si>
  <si>
    <t>SR-16</t>
  </si>
  <si>
    <t>w/o TNB</t>
  </si>
  <si>
    <t>n/o S 56th St.</t>
  </si>
  <si>
    <t>SR-512</t>
  </si>
  <si>
    <t>w/o SR-7</t>
  </si>
  <si>
    <t>s/o SR-512</t>
  </si>
  <si>
    <t>n/o Dupont I/C</t>
  </si>
  <si>
    <t>n/o Newberry Hill Rd.</t>
  </si>
  <si>
    <t>n/o SR-302 spur</t>
  </si>
  <si>
    <t>n/o SR-527</t>
  </si>
  <si>
    <t>145th St.</t>
  </si>
  <si>
    <t>US-99 to I-5 (e/o Meridian)</t>
  </si>
  <si>
    <t>US-99</t>
  </si>
  <si>
    <t>85th to 145th (n/o 115th)</t>
  </si>
  <si>
    <t>Greenwood</t>
  </si>
  <si>
    <t>80th to 105th (n/o 90th)</t>
  </si>
  <si>
    <t>115th to 145th (n/o 125th)</t>
  </si>
  <si>
    <t>5th Ave N</t>
  </si>
  <si>
    <t>80th to Ngate Way (n/o 90th)</t>
  </si>
  <si>
    <t>N 85th</t>
  </si>
  <si>
    <t>1st to Roosevelt (w/o 5th)</t>
  </si>
  <si>
    <t>NW 85th</t>
  </si>
  <si>
    <t>3rd NW to 15th NW (w/o 8th)</t>
  </si>
  <si>
    <t>24th Ave NW</t>
  </si>
  <si>
    <t>65th to Market (n/o Market)</t>
  </si>
  <si>
    <t>Market/50th</t>
  </si>
  <si>
    <t>8th to Stone (w/o Phinney)</t>
  </si>
  <si>
    <t>Stone</t>
  </si>
  <si>
    <t>45th to 34th (n/o 40th)</t>
  </si>
  <si>
    <t>50th</t>
  </si>
  <si>
    <t>Stone to I-5 (e/o Meridian)</t>
  </si>
  <si>
    <t>Sandpoint</t>
  </si>
  <si>
    <t>65th to 75th (n/o 65th)</t>
  </si>
  <si>
    <t>35th Ave NE</t>
  </si>
  <si>
    <t>65th</t>
  </si>
  <si>
    <t>12th to 25th (w/o 20th)</t>
  </si>
  <si>
    <t>Montlake</t>
  </si>
  <si>
    <t>Pacific to 45th (n/o Pacific)</t>
  </si>
  <si>
    <t>15th Ave NW</t>
  </si>
  <si>
    <t>Nickerson to Magnolia Br. (s/o Dravus)</t>
  </si>
  <si>
    <t>Nickerson</t>
  </si>
  <si>
    <t>15th Ave NW to Fremont Br. (w/o 3rd)</t>
  </si>
  <si>
    <t>Westlake</t>
  </si>
  <si>
    <t>Fremont Br. to Valley (n/o Galer)</t>
  </si>
  <si>
    <t>Mercer/Valley</t>
  </si>
  <si>
    <t>Dexter to Fairview (e/o Westlake)</t>
  </si>
  <si>
    <t>John</t>
  </si>
  <si>
    <t>12th to Summit (w/o Broadway)</t>
  </si>
  <si>
    <t>10th</t>
  </si>
  <si>
    <t>Delmar to Roy (n/o Galer)</t>
  </si>
  <si>
    <t>23rd</t>
  </si>
  <si>
    <t>SR-520 to Boyer (n/o Lynn)</t>
  </si>
  <si>
    <t>Madison</t>
  </si>
  <si>
    <t>Lk Wash Blvd to 23rd (w/o MLK)</t>
  </si>
  <si>
    <t>Jackson</t>
  </si>
  <si>
    <t>Rainier to 21st (w/o 20th)</t>
  </si>
  <si>
    <t>MLK</t>
  </si>
  <si>
    <t>Yesler to Massachusetts (n/o Judkins)</t>
  </si>
  <si>
    <t>4th Ave</t>
  </si>
  <si>
    <t>Dearborn to Spokane (s/o Holgate)</t>
  </si>
  <si>
    <t>Spokane</t>
  </si>
  <si>
    <t>Delridge to Marginal (w/o Marginal)</t>
  </si>
  <si>
    <t>1st Ave</t>
  </si>
  <si>
    <t>Jackson to Royal Brougham (n/o RB)</t>
  </si>
  <si>
    <t>Dearborn</t>
  </si>
  <si>
    <t>4th to Rainier (e/o 7th)</t>
  </si>
  <si>
    <t>Lander</t>
  </si>
  <si>
    <t>4th to Airport (e/o 6th)</t>
  </si>
  <si>
    <t>Spokane to Lucile (s/o Industrial)</t>
  </si>
  <si>
    <t>Rainier</t>
  </si>
  <si>
    <t>Alaska to MLK (n/o Genesee)</t>
  </si>
  <si>
    <t>Graham to Alaska (n/o Orcas)</t>
  </si>
  <si>
    <t>Marginal</t>
  </si>
  <si>
    <t>Highland Park to Spokane (s/o Puget)</t>
  </si>
  <si>
    <t>Spokane to Orchard (n/o Brandon)</t>
  </si>
  <si>
    <t>Admiral</t>
  </si>
  <si>
    <t>California to Harbor (s/o Olga)</t>
  </si>
  <si>
    <t>Fauntleroy</t>
  </si>
  <si>
    <t>California to Wildwood (s/o Lincoln Park)</t>
  </si>
  <si>
    <t>16th to Ellis (n/o Webster)</t>
  </si>
  <si>
    <t>Airport</t>
  </si>
  <si>
    <t>Hardy to ~Cloverdale (n/o airport access rd)</t>
  </si>
  <si>
    <t>Henderson</t>
  </si>
  <si>
    <t>MLK to Rainier (e/o Renton Ave)</t>
  </si>
  <si>
    <t>Renton Ave</t>
  </si>
  <si>
    <t>Roxbury to Bangor (n/o Prentice)</t>
  </si>
  <si>
    <t>Boeing Access to Henderson (n/o Norfolk)</t>
  </si>
  <si>
    <t>Corson</t>
  </si>
  <si>
    <t>Michigan to Lucille (w/o I-5 ramp)</t>
  </si>
  <si>
    <t>California to 59th (w/o 49th)</t>
  </si>
  <si>
    <t>Royal Brougham to Spokane (n/o Lander)</t>
  </si>
  <si>
    <t>Columbian</t>
  </si>
  <si>
    <t>15th to Beacon (w/o VA Hospital)</t>
  </si>
  <si>
    <t>Roxbury</t>
  </si>
  <si>
    <t>16th to 26th (w/o 20th)</t>
  </si>
  <si>
    <t>Magnolia Bridge</t>
  </si>
  <si>
    <t>West of 15th</t>
  </si>
  <si>
    <t>Leary</t>
  </si>
  <si>
    <t>15th to 20th (w/o 17th)</t>
  </si>
  <si>
    <t>Pine</t>
  </si>
  <si>
    <t>I-5 to Broadway (e/o Bellevue)</t>
  </si>
  <si>
    <t>008 AV E</t>
  </si>
  <si>
    <t>S/O SR-7</t>
  </si>
  <si>
    <t>008 AV S</t>
  </si>
  <si>
    <t>S/O SR-507</t>
  </si>
  <si>
    <t>S/O SR-702</t>
  </si>
  <si>
    <t>038 AV E</t>
  </si>
  <si>
    <t>S/O 192 ST E (EAST LEG)</t>
  </si>
  <si>
    <t>072 ST E</t>
  </si>
  <si>
    <t>W/O PIONEER WY E</t>
  </si>
  <si>
    <t xml:space="preserve">072 ST E </t>
  </si>
  <si>
    <t>W/O WALLER RD E</t>
  </si>
  <si>
    <t>084 ST E</t>
  </si>
  <si>
    <t>W/O CANYON RD E</t>
  </si>
  <si>
    <t>094 AV E</t>
  </si>
  <si>
    <t>N/O 122 ST E</t>
  </si>
  <si>
    <t>N/O 128 ST E</t>
  </si>
  <si>
    <t xml:space="preserve">104 ST E </t>
  </si>
  <si>
    <t>E/O WALLER RD E</t>
  </si>
  <si>
    <t>112 ST E</t>
  </si>
  <si>
    <t>E/O CANYON RD E</t>
  </si>
  <si>
    <t xml:space="preserve">112 ST E </t>
  </si>
  <si>
    <t>E/O A ST S</t>
  </si>
  <si>
    <t>112 ST S</t>
  </si>
  <si>
    <t>E/O STEELE ST S</t>
  </si>
  <si>
    <t>122 AV E</t>
  </si>
  <si>
    <t>S/0 160 ST CT E</t>
  </si>
  <si>
    <t>S/O 152 ST E</t>
  </si>
  <si>
    <t>128 ST E</t>
  </si>
  <si>
    <t>E/O GOLDEN GIVEN RD E</t>
  </si>
  <si>
    <t>144 ST E</t>
  </si>
  <si>
    <t>E/O 94 AV E</t>
  </si>
  <si>
    <t>W/O 94 AV E</t>
  </si>
  <si>
    <t>152 ST E</t>
  </si>
  <si>
    <t>E/O 110 AV E</t>
  </si>
  <si>
    <t>160 ST E</t>
  </si>
  <si>
    <t>W/O GEM HEIGHTS DR E</t>
  </si>
  <si>
    <t>176 ST E</t>
  </si>
  <si>
    <t>E/O 78 AV E</t>
  </si>
  <si>
    <t>192 ST E</t>
  </si>
  <si>
    <t>208 ST E</t>
  </si>
  <si>
    <t>W/O 66 AV E</t>
  </si>
  <si>
    <t>214 AV E</t>
  </si>
  <si>
    <t>N/O 112 ST E</t>
  </si>
  <si>
    <t>N/O ISLAND PARK WAY</t>
  </si>
  <si>
    <t>N/O SUMNER-BUCKLEY HWY E</t>
  </si>
  <si>
    <t>22 AV E</t>
  </si>
  <si>
    <t>N/O MILITARY RD E</t>
  </si>
  <si>
    <t>S/O MILITARY RD E</t>
  </si>
  <si>
    <t>224 ST E</t>
  </si>
  <si>
    <t>E/O 90 AV E</t>
  </si>
  <si>
    <t>W/O ORTING KAPOWSIN HY</t>
  </si>
  <si>
    <t xml:space="preserve">224 ST E </t>
  </si>
  <si>
    <t>E/O 70 AV E</t>
  </si>
  <si>
    <t>W/O 38 AV E</t>
  </si>
  <si>
    <t>304 ST E</t>
  </si>
  <si>
    <t>W/O 8 AV E</t>
  </si>
  <si>
    <t>52 ST E</t>
  </si>
  <si>
    <t>56 AV S</t>
  </si>
  <si>
    <t>N/O SR-705</t>
  </si>
  <si>
    <t>66 AV E</t>
  </si>
  <si>
    <t>S/O SR-167</t>
  </si>
  <si>
    <t>70 AV E</t>
  </si>
  <si>
    <t>S/O 260 ST E</t>
  </si>
  <si>
    <t>78 AV E</t>
  </si>
  <si>
    <t>S/O 176 ST E</t>
  </si>
  <si>
    <t>S/O 192 ST E</t>
  </si>
  <si>
    <t>8 AV S</t>
  </si>
  <si>
    <t>S/O 304 ST S</t>
  </si>
  <si>
    <t>9 ST E</t>
  </si>
  <si>
    <t>W/0 198 AV E</t>
  </si>
  <si>
    <t>94 AV E</t>
  </si>
  <si>
    <t>S/O 136 ST E</t>
  </si>
  <si>
    <t>S/O 144 ST E</t>
  </si>
  <si>
    <t>ALDER-CUTTOFF</t>
  </si>
  <si>
    <t>S/O MASHELL RIVER</t>
  </si>
  <si>
    <t>ALLEN RD S</t>
  </si>
  <si>
    <t>37600 BLOCK</t>
  </si>
  <si>
    <t>BROOKEDALE ST E</t>
  </si>
  <si>
    <t>SE/O 152 ST E</t>
  </si>
  <si>
    <t>C ST S</t>
  </si>
  <si>
    <t>N/O 117 ST S</t>
  </si>
  <si>
    <t>CANYON RD E</t>
  </si>
  <si>
    <t>N/O 184 ST E</t>
  </si>
  <si>
    <t xml:space="preserve">CANYON RD E </t>
  </si>
  <si>
    <t>N/O 96 ST E</t>
  </si>
  <si>
    <t>SE/O PIONEER WY E</t>
  </si>
  <si>
    <t>CRESCENT VALLEY RD</t>
  </si>
  <si>
    <t>N/O 96 ST NW</t>
  </si>
  <si>
    <t>EATONVILLE CUTOFF</t>
  </si>
  <si>
    <t>SE/O 352 ST E</t>
  </si>
  <si>
    <t>GOLDEN GIVEN RD E</t>
  </si>
  <si>
    <t xml:space="preserve">GOODNOUGH DR </t>
  </si>
  <si>
    <t>E/O S END 302 SPUR</t>
  </si>
  <si>
    <t>HARTS LK RD S</t>
  </si>
  <si>
    <t>SE/O SR-702</t>
  </si>
  <si>
    <t>JAHN AV NW</t>
  </si>
  <si>
    <t>N/O 24 ST NW</t>
  </si>
  <si>
    <t>KEY PENINSULA HY</t>
  </si>
  <si>
    <t>N/O OLSEN/CRAMER RD</t>
  </si>
  <si>
    <t>MILITARY RD E</t>
  </si>
  <si>
    <t>E/O 22 AV E</t>
  </si>
  <si>
    <t>W/O 22 AV E</t>
  </si>
  <si>
    <t>W/O SR 162</t>
  </si>
  <si>
    <t>ORTING KAPOWSIN HY</t>
  </si>
  <si>
    <t>N/O 200 ST E</t>
  </si>
  <si>
    <t>S/O 264 ST E</t>
  </si>
  <si>
    <t>ORVILLE RD E</t>
  </si>
  <si>
    <t>S/O SR 162</t>
  </si>
  <si>
    <t>PEACOCK HILL RD NW</t>
  </si>
  <si>
    <t>S/O 144 ST NW</t>
  </si>
  <si>
    <t>PIONEER WAY E</t>
  </si>
  <si>
    <t>W/O SR-162</t>
  </si>
  <si>
    <t>PIONEER WY E</t>
  </si>
  <si>
    <t>NW/O 72 ST E</t>
  </si>
  <si>
    <t>NW/O WALLER RD E</t>
  </si>
  <si>
    <t>PORTLAND AV E</t>
  </si>
  <si>
    <t>N/O 104 ST E</t>
  </si>
  <si>
    <t>N/O 80 ST E</t>
  </si>
  <si>
    <t>PT FOSDICK DR NW</t>
  </si>
  <si>
    <t>N/O 34 AV NW</t>
  </si>
  <si>
    <t>SPANAWAY LOOP</t>
  </si>
  <si>
    <t>N/O FAIR OAKS</t>
  </si>
  <si>
    <t>SPANAWAY LP RD S</t>
  </si>
  <si>
    <t>N/O 138 ST S</t>
  </si>
  <si>
    <t xml:space="preserve">STEELE ST S </t>
  </si>
  <si>
    <t>S/O 96 ST S</t>
  </si>
  <si>
    <t>STEILACOOM DUPONT</t>
  </si>
  <si>
    <t>S/O CENTER RD</t>
  </si>
  <si>
    <t>S/O STEILACOOM C/L</t>
  </si>
  <si>
    <t>STONE DR NW</t>
  </si>
  <si>
    <t>E/O POINT FOSDICK DR</t>
  </si>
  <si>
    <t>SUMNER BUCKLEY HWY E</t>
  </si>
  <si>
    <t>W/O 198 AV E</t>
  </si>
  <si>
    <t xml:space="preserve">SUMNER BUCKLEY HY </t>
  </si>
  <si>
    <t>E/O 214 AV E</t>
  </si>
  <si>
    <t>SUMNER-BUCKLEY HWY E</t>
  </si>
  <si>
    <t>W/O 214 AV E</t>
  </si>
  <si>
    <t>SUMNER-TAPPS HY E</t>
  </si>
  <si>
    <t>S/O SOUTH-TAPPS HY</t>
  </si>
  <si>
    <t>WALLER RD E</t>
  </si>
  <si>
    <t>N/O 176 ST E</t>
  </si>
  <si>
    <t>N/O 72 ST E</t>
  </si>
  <si>
    <t>WOLLOCHET DR NW</t>
  </si>
  <si>
    <t>S/O FILLMORE DR NW</t>
  </si>
  <si>
    <t>WOODLAND AV E</t>
  </si>
  <si>
    <t>N/O 136 ST E</t>
  </si>
  <si>
    <t>Facility</t>
  </si>
  <si>
    <t>Location</t>
  </si>
  <si>
    <t>light</t>
  </si>
  <si>
    <t>medium</t>
  </si>
  <si>
    <t>Modeled Daily Truck Vehicle Volumes</t>
  </si>
  <si>
    <t>heavy</t>
  </si>
  <si>
    <t>total (m+h)</t>
  </si>
  <si>
    <t>mvl110</t>
  </si>
  <si>
    <t>mvl117</t>
  </si>
  <si>
    <t>% Difference1</t>
  </si>
  <si>
    <t>total1 (m+h+~l)</t>
  </si>
  <si>
    <t>All Locations</t>
  </si>
  <si>
    <t xml:space="preserve">     By Type</t>
  </si>
  <si>
    <t xml:space="preserve">     By Location</t>
  </si>
  <si>
    <t xml:space="preserve">        - Freeways</t>
  </si>
  <si>
    <t xml:space="preserve">        - Arterials </t>
  </si>
  <si>
    <t xml:space="preserve">        - DOT Ramp &amp; Roadway</t>
  </si>
  <si>
    <t xml:space="preserve">        - City of Seattle</t>
  </si>
  <si>
    <t xml:space="preserve">        - Pierce County</t>
  </si>
  <si>
    <t>Daily Truck Vehicle Volumes</t>
  </si>
  <si>
    <t>Observed Daily Truck Volumes</t>
  </si>
  <si>
    <t>Daily Vehicle Volumes</t>
  </si>
  <si>
    <t>Observed Daily Vehicle Volumes</t>
  </si>
  <si>
    <t>Vehicle Volumes</t>
  </si>
  <si>
    <t>Modeled Daily</t>
  </si>
  <si>
    <t>daily</t>
  </si>
  <si>
    <t xml:space="preserve">Observed </t>
  </si>
  <si>
    <t>_x000C_</t>
  </si>
  <si>
    <t>Emme</t>
  </si>
  <si>
    <t>Databas</t>
  </si>
  <si>
    <t>e Title: Puget Sound 4k - Summary Results</t>
  </si>
  <si>
    <t>-------</t>
  </si>
  <si>
    <t>---------</t>
  </si>
  <si>
    <t>Directory</t>
  </si>
  <si>
    <t>ltpro</t>
  </si>
  <si>
    <t>mtpro</t>
  </si>
  <si>
    <t>htpro</t>
  </si>
  <si>
    <t>ltatt</t>
  </si>
  <si>
    <t>mtatt</t>
  </si>
  <si>
    <t>htatt</t>
  </si>
  <si>
    <t>Module:  3.14       Date: 16-03-26 06:34       Us</t>
  </si>
  <si>
    <t>..mug</t>
  </si>
  <si>
    <t>-------------------------------------------------</t>
  </si>
  <si>
    <t>--------------------------</t>
  </si>
  <si>
    <t>Name                                       Flags</t>
  </si>
  <si>
    <t>Description                                                                     Va</t>
  </si>
  <si>
    <t>lue</t>
  </si>
  <si>
    <t>AM Regional VMT - Freeways</t>
  </si>
  <si>
    <t>AM Regional VMT - Arterials</t>
  </si>
  <si>
    <t>AM Regional VMT - Connectors</t>
  </si>
  <si>
    <t>AM Regional VMT - All Facilities</t>
  </si>
  <si>
    <t>AM Regional VHT - Freeways</t>
  </si>
  <si>
    <t>AM Regional VHT - Arterials</t>
  </si>
  <si>
    <t>AM Regional VHT - Connectors</t>
  </si>
  <si>
    <t>AM Regional VHT - All Facilities</t>
  </si>
  <si>
    <t>AM Regional VHD - Freeways</t>
  </si>
  <si>
    <t>AM Regional VHD - Arterials</t>
  </si>
  <si>
    <t>AM Regional VHD - Connectors</t>
  </si>
  <si>
    <t>AM Regional VHD - All Facilities</t>
  </si>
  <si>
    <t>AM Regional Lane Miles - Freeways</t>
  </si>
  <si>
    <t>AM Regional Lane Miles - Arterials</t>
  </si>
  <si>
    <t>AM Regional Lane Miles - Connectors</t>
  </si>
  <si>
    <t>AM Regional Lane Miles - All Facilities</t>
  </si>
  <si>
    <t>MD Regional VMT - Freeways</t>
  </si>
  <si>
    <t>MD Regional VMT - Arterials</t>
  </si>
  <si>
    <t>MD Regional VMT - Connectors</t>
  </si>
  <si>
    <t>MD Regional VMT - All Facilities</t>
  </si>
  <si>
    <t>MD Regional VHT - Freeways</t>
  </si>
  <si>
    <t>MD Regional VHT - Arterials</t>
  </si>
  <si>
    <t>MD Regional VHT - Connectors</t>
  </si>
  <si>
    <t>MD Regional VHT - All Facilities</t>
  </si>
  <si>
    <t>MD Regional VHD - Freeways</t>
  </si>
  <si>
    <t>MD Regional VHD - Arterials</t>
  </si>
  <si>
    <t>MD Regional VHD - Connectors</t>
  </si>
  <si>
    <t>MD Regional VHD - All Facilities</t>
  </si>
  <si>
    <t>MD Regional Lane Miles - Freeways</t>
  </si>
  <si>
    <t>MD Regional Lane Miles - Arterials</t>
  </si>
  <si>
    <t>MD Regional Lane Miles - Connectors</t>
  </si>
  <si>
    <t>MD Regional Lane Miles - All Facilities</t>
  </si>
  <si>
    <t>PM Regional VMT - Freeways</t>
  </si>
  <si>
    <t>PM Regional VMT - Arterials</t>
  </si>
  <si>
    <t>PM Regional VMT - Connectors</t>
  </si>
  <si>
    <t>PM Regional VMT - All Facilities</t>
  </si>
  <si>
    <t>PM Regional VHT - Freeways</t>
  </si>
  <si>
    <t>PM Regional VHT - Arterials</t>
  </si>
  <si>
    <t>PM Regional VHT - Connectors</t>
  </si>
  <si>
    <t>PM Regional VHT - All Facilities</t>
  </si>
  <si>
    <t>PM Regional VHD - Freeways</t>
  </si>
  <si>
    <t>PM Regional VHD - Arterials</t>
  </si>
  <si>
    <t>PM Regional VHD - Connectors</t>
  </si>
  <si>
    <t>PM Regional VHD - All Facilities</t>
  </si>
  <si>
    <t>PM Regional Lane Miles - Freeways</t>
  </si>
  <si>
    <t>PM Regional Lane Miles - Arterials</t>
  </si>
  <si>
    <t>PM Regional Lane Miles - Connectors</t>
  </si>
  <si>
    <t>PM Regional Lane Miles - All Facilities</t>
  </si>
  <si>
    <t>EV Regional VMT - Freeways</t>
  </si>
  <si>
    <t>EV Regional VMT - Arterials</t>
  </si>
  <si>
    <t>EV Regional VMT - Connectors</t>
  </si>
  <si>
    <t>EV Regional VMT - All Facilities</t>
  </si>
  <si>
    <t>EV Regional VHT - Freeways</t>
  </si>
  <si>
    <t>EV Regional VHT - Arterials</t>
  </si>
  <si>
    <t>EV Regional VHT - Connectors</t>
  </si>
  <si>
    <t>EV Regional VHT - All Facilities</t>
  </si>
  <si>
    <t>EV Regional VHD - Freeways</t>
  </si>
  <si>
    <t>EV Regional VHD - Arterials</t>
  </si>
  <si>
    <t>EV Regional VHD - Connectors</t>
  </si>
  <si>
    <t>EV Regional VHD - All Facilities</t>
  </si>
  <si>
    <t>EV Regional Lane Miles - Freeways</t>
  </si>
  <si>
    <t>EV Regional Lane Miles - Arterials</t>
  </si>
  <si>
    <t>EV Regional Lane Miles - Connectors</t>
  </si>
  <si>
    <t>EV Regional Lane Miles - All Facilities</t>
  </si>
  <si>
    <t>NI Regional VMT - Freeways</t>
  </si>
  <si>
    <t>NI Regional VMT - Arterials</t>
  </si>
  <si>
    <t>NI Regional VMT - Connectors</t>
  </si>
  <si>
    <t>NI Regional VMT - All Facilities</t>
  </si>
  <si>
    <t>NI Regional VHT - Freeways</t>
  </si>
  <si>
    <t>NI Regional VHT - Arterials</t>
  </si>
  <si>
    <t>NI Regional VHT - Connectors</t>
  </si>
  <si>
    <t>NI Regional VHT - All Facilities</t>
  </si>
  <si>
    <t>NI Regional VHD - Freeways</t>
  </si>
  <si>
    <t>NI Regional VHD - Arterials</t>
  </si>
  <si>
    <t>NI Regional VHD - Connectors</t>
  </si>
  <si>
    <t>NI Regional VHD - All Facilities</t>
  </si>
  <si>
    <t>NI Regional Lane Miles - Freeways</t>
  </si>
  <si>
    <t>NI Regional Lane Miles - Arterials</t>
  </si>
  <si>
    <t>NI Regional Lane Miles - Connectors</t>
  </si>
  <si>
    <t>NI Regional Lane Miles - All Facilities</t>
  </si>
  <si>
    <t>AM Screenline #2 - Vehicle</t>
  </si>
  <si>
    <t>AM Screenline #3 - Vehicle</t>
  </si>
  <si>
    <t>AM Screenline #4 - Vehicle</t>
  </si>
  <si>
    <t>AM Screenline #7 - Vehicle</t>
  </si>
  <si>
    <t>AM Screenline #14 - Vehicle</t>
  </si>
  <si>
    <t>AM Screenline #15 - Vehicle</t>
  </si>
  <si>
    <t>AM Screenline #18 - Vehicle</t>
  </si>
  <si>
    <t>AM Screenline #19 - Vehicle</t>
  </si>
  <si>
    <t>AM Screenline #20 - Vehicle</t>
  </si>
  <si>
    <t>AM Screenline #22 - Vehicle</t>
  </si>
  <si>
    <t>AM Screenline #23 - Vehicle</t>
  </si>
  <si>
    <t>AM Screenline #29 - Vehicle</t>
  </si>
  <si>
    <t>AM Screenline #30 - Vehicle</t>
  </si>
  <si>
    <t>AM Screenline #32 - Vehicle</t>
  </si>
  <si>
    <t>AM Screenline #35 - Vehicle</t>
  </si>
  <si>
    <t>AM Screenline #37 - Vehicle</t>
  </si>
  <si>
    <t>AM Screenline #41 - Vehicle</t>
  </si>
  <si>
    <t>AM Screenline #43 - Vehicle</t>
  </si>
  <si>
    <t>AM Screenline #44 - Vehicle</t>
  </si>
  <si>
    <t>AM Screenline #46 - Vehicle</t>
  </si>
  <si>
    <t>AM Screenline #54 - Vehicle</t>
  </si>
  <si>
    <t>AM Screenline #57 - Vehicle</t>
  </si>
  <si>
    <t>AM Screenline #58 - Vehicle</t>
  </si>
  <si>
    <t>AM Screenline #60 - Vehicle</t>
  </si>
  <si>
    <t>AM Screenline #66 - Vehicle</t>
  </si>
  <si>
    <t>AM Screenline #71 - Vehicle</t>
  </si>
  <si>
    <t>AM Screenline #2 - Transit</t>
  </si>
  <si>
    <t>AM Screenline #3 - Transit</t>
  </si>
  <si>
    <t>AM Screenline #4 - Transit</t>
  </si>
  <si>
    <t>AM Screenline #7 - Transit</t>
  </si>
  <si>
    <t>AM Screenline #14 - Transit</t>
  </si>
  <si>
    <t>AM Screenline #15 - Transit</t>
  </si>
  <si>
    <t>AM Screenline #18 - Transit</t>
  </si>
  <si>
    <t>AM Screenline #19 - Transit</t>
  </si>
  <si>
    <t>AM Screenline #20 - Transit</t>
  </si>
  <si>
    <t>AM Screenline #22 - Transit</t>
  </si>
  <si>
    <t>AM Screenline #23 - Transit</t>
  </si>
  <si>
    <t>AM Screenline #29 - Transit</t>
  </si>
  <si>
    <t>AM Screenline #30 - Transit</t>
  </si>
  <si>
    <t>AM Screenline #32 - Transit</t>
  </si>
  <si>
    <t>AM Screenline #35 - Transit</t>
  </si>
  <si>
    <t>AM Screenline #37 - Transit</t>
  </si>
  <si>
    <t>AM Screenline #41 - Transit</t>
  </si>
  <si>
    <t>AM Screenline #43 - Transit</t>
  </si>
  <si>
    <t>AM Screenline #44 - Transit</t>
  </si>
  <si>
    <t>AM Screenline #46 - Transit</t>
  </si>
  <si>
    <t>AM Screenline #54 - Transit</t>
  </si>
  <si>
    <t>AM Screenline #57 - Transit</t>
  </si>
  <si>
    <t>AM Screenline #58 - Transit</t>
  </si>
  <si>
    <t>AM Screenline #60 - Transit</t>
  </si>
  <si>
    <t>AM Screenline #66 - Transit</t>
  </si>
  <si>
    <t>AM Screenline #71 - Transit</t>
  </si>
  <si>
    <t>MD Screenline #2 - Vehicle</t>
  </si>
  <si>
    <t>MD Screenline #3 - Vehicle</t>
  </si>
  <si>
    <t>MD Screenline #4 - Vehicle</t>
  </si>
  <si>
    <t>MD Screenline #7 - Vehicle</t>
  </si>
  <si>
    <t>MD Screenline #14 - Vehicle</t>
  </si>
  <si>
    <t>MD Screenline #15 - Vehicle</t>
  </si>
  <si>
    <t>MD Screenline #18 - Vehicle</t>
  </si>
  <si>
    <t>MD Screenline #19 - Vehicle</t>
  </si>
  <si>
    <t>MD Screenline #20 - Vehicle</t>
  </si>
  <si>
    <t>MD Screenline #22 - Vehicle</t>
  </si>
  <si>
    <t>MD Screenline #23 - Vehicle</t>
  </si>
  <si>
    <t>MD Screenline #29 - Vehicle</t>
  </si>
  <si>
    <t>MD Screenline #30 - Vehicle</t>
  </si>
  <si>
    <t>MD Screenline #32 - Vehicle</t>
  </si>
  <si>
    <t>MD Screenline #35 - Vehicle</t>
  </si>
  <si>
    <t>MD Screenline #37 - Vehicle</t>
  </si>
  <si>
    <t>MD Screenline #41 - Vehicle</t>
  </si>
  <si>
    <t>MD Screenline #43 - Vehicle</t>
  </si>
  <si>
    <t>MD Screenline #44 - Vehicle</t>
  </si>
  <si>
    <t>MD Screenline #46 - Vehicle</t>
  </si>
  <si>
    <t>MD Screenline #54 - Vehicle</t>
  </si>
  <si>
    <t>MD Screenline #57 - Vehicle</t>
  </si>
  <si>
    <t>MD Screenline #58 - Vehicle</t>
  </si>
  <si>
    <t>MD Screenline #60 - Vehicle</t>
  </si>
  <si>
    <t>MD Screenline #66 - Vehicle</t>
  </si>
  <si>
    <t>MD Screenline #71 - Vehicle</t>
  </si>
  <si>
    <t>MD Screenline #2 - Transit</t>
  </si>
  <si>
    <t>MD Screenline #3 - Transit</t>
  </si>
  <si>
    <t>MD Screenline #4 - Transit</t>
  </si>
  <si>
    <t>MD Screenline #7 - Transit</t>
  </si>
  <si>
    <t>MD Screenline #14 - Transit</t>
  </si>
  <si>
    <t>MD Screenline #15 - Transit</t>
  </si>
  <si>
    <t>MD Screenline #18 - Transit</t>
  </si>
  <si>
    <t>MD Screenline #19 - Transit</t>
  </si>
  <si>
    <t>MD Screenline #20 - Transit</t>
  </si>
  <si>
    <t>MD Screenline #22 - Transit</t>
  </si>
  <si>
    <t>MD Screenline #23 - Transit</t>
  </si>
  <si>
    <t>MD Screenline #29 - Transit</t>
  </si>
  <si>
    <t>MD Screenline #30 - Transit</t>
  </si>
  <si>
    <t>MD Screenline #32 - Transit</t>
  </si>
  <si>
    <t>MD Screenline #35 - Transit</t>
  </si>
  <si>
    <t>MD Screenline #37 - Transit</t>
  </si>
  <si>
    <t>MD Screenline #41 - Transit</t>
  </si>
  <si>
    <t>MD Screenline #43 - Transit</t>
  </si>
  <si>
    <t>MD Screenline #44 - Transit</t>
  </si>
  <si>
    <t>MD Screenline #46 - Transit</t>
  </si>
  <si>
    <t>MD Screenline #54 - Transit</t>
  </si>
  <si>
    <t>MD Screenline #57 - Transit</t>
  </si>
  <si>
    <t>MD Screenline #58 - Transit</t>
  </si>
  <si>
    <t>MD Screenline #60 - Transit</t>
  </si>
  <si>
    <t>MD Screenline #66 - Transit</t>
  </si>
  <si>
    <t>MD Screenline #71 - Transit</t>
  </si>
  <si>
    <t>PM Screenline #2 - Vehicle</t>
  </si>
  <si>
    <t>PM Screenline #3 - Vehicle</t>
  </si>
  <si>
    <t>PM Screenline #4 - Vehicle</t>
  </si>
  <si>
    <t>PM Screenline #7 - Vehicle</t>
  </si>
  <si>
    <t>PM Screenline #14 - Vehicle</t>
  </si>
  <si>
    <t>PM Screenline #15 - Vehicle</t>
  </si>
  <si>
    <t>PM Screenline #18 - Vehicle</t>
  </si>
  <si>
    <t>PM Screenline #19 - Vehicle</t>
  </si>
  <si>
    <t>PM Screenline #20 - Vehicle</t>
  </si>
  <si>
    <t>PM Screenline #22 - Vehicle</t>
  </si>
  <si>
    <t>PM Screenline #23 - Vehicle</t>
  </si>
  <si>
    <t>PM Screenline #29 - Vehicle</t>
  </si>
  <si>
    <t>PM Screenline #30 - Vehicle</t>
  </si>
  <si>
    <t>PM Screenline #32 - Vehicle</t>
  </si>
  <si>
    <t>PM Screenline #35 - Vehicle</t>
  </si>
  <si>
    <t>PM Screenline #37 - Vehicle</t>
  </si>
  <si>
    <t>PM Screenline #41 - Vehicle</t>
  </si>
  <si>
    <t>PM Screenline #43 - Vehicle</t>
  </si>
  <si>
    <t>PM Screenline #44 - Vehicle</t>
  </si>
  <si>
    <t>PM Screenline #46 - Vehicle</t>
  </si>
  <si>
    <t>PM Screenline #54 - Vehicle</t>
  </si>
  <si>
    <t>PM Screenline #57 - Vehicle</t>
  </si>
  <si>
    <t>PM Screenline #58 - Vehicle</t>
  </si>
  <si>
    <t>PM Screenline #60 - Vehicle</t>
  </si>
  <si>
    <t>PM Screenline #66 - Vehicle</t>
  </si>
  <si>
    <t>PM Screenline #71 - Vehicle</t>
  </si>
  <si>
    <t>EV Screenline #2 - Vehicle</t>
  </si>
  <si>
    <t>EV Screenline #3 - Vehicle</t>
  </si>
  <si>
    <t>EV Screenline #4 - Vehicle</t>
  </si>
  <si>
    <t>EV Screenline #7 - Vehicle</t>
  </si>
  <si>
    <t>EV Screenline #14 - Vehicle</t>
  </si>
  <si>
    <t>EV Screenline #15 - Vehicle</t>
  </si>
  <si>
    <t>EV Screenline #18 - Vehicle</t>
  </si>
  <si>
    <t>EV Screenline #19 - Vehicle</t>
  </si>
  <si>
    <t>EV Screenline #20 - Vehicle</t>
  </si>
  <si>
    <t>EV Screenline #22 - Vehicle</t>
  </si>
  <si>
    <t>EV Screenline #23 - Vehicle</t>
  </si>
  <si>
    <t>EV Screenline #29 - Vehicle</t>
  </si>
  <si>
    <t>EV Screenline #30 - Vehicle</t>
  </si>
  <si>
    <t>EV Screenline #32 - Vehicle</t>
  </si>
  <si>
    <t>EV Screenline #35 - Vehicle</t>
  </si>
  <si>
    <t>EV Screenline #37 - Vehicle</t>
  </si>
  <si>
    <t>EV Screenline #41 - Vehicle</t>
  </si>
  <si>
    <t>EV Screenline #43 - Vehicle</t>
  </si>
  <si>
    <t>EV Screenline #44 - Vehicle</t>
  </si>
  <si>
    <t>EV Screenline #46 - Vehicle</t>
  </si>
  <si>
    <t>EV Screenline #54 - Vehicle</t>
  </si>
  <si>
    <t>EV Screenline #57 - Vehicle</t>
  </si>
  <si>
    <t>EV Screenline #58 - Vehicle</t>
  </si>
  <si>
    <t>EV Screenline #60 - Vehicle</t>
  </si>
  <si>
    <t>EV Screenline #66 - Vehicle</t>
  </si>
  <si>
    <t>EV Screenline #71 - Vehicle</t>
  </si>
  <si>
    <t>NI Screenline #2 - Vehicle</t>
  </si>
  <si>
    <t>NI Screenline #3 - Vehicle</t>
  </si>
  <si>
    <t>NI Screenline #4 - Vehicle</t>
  </si>
  <si>
    <t>NI Screenline #7 - Vehicle</t>
  </si>
  <si>
    <t>NI Screenline #14 - Vehicle</t>
  </si>
  <si>
    <t>NI Screenline #15 - Vehicle</t>
  </si>
  <si>
    <t>NI Screenline #18 - Vehicle</t>
  </si>
  <si>
    <t>NI Screenline #19 - Vehicle</t>
  </si>
  <si>
    <t>NI Screenline #20 - Vehicle</t>
  </si>
  <si>
    <t>NI Screenline #22 - Vehicle</t>
  </si>
  <si>
    <t>NI Screenline #23 - Vehicle</t>
  </si>
  <si>
    <t>NI Screenline #29 - Vehicle</t>
  </si>
  <si>
    <t>NI Screenline #30 - Vehicle</t>
  </si>
  <si>
    <t>NI Screenline #32 - Vehicle</t>
  </si>
  <si>
    <t>NI Screenline #35 - Vehicle</t>
  </si>
  <si>
    <t>NI Screenline #37 - Vehicle</t>
  </si>
  <si>
    <t>NI Screenline #41 - Vehicle</t>
  </si>
  <si>
    <t>NI Screenline #43 - Vehicle</t>
  </si>
  <si>
    <t>NI Screenline #44 - Vehicle</t>
  </si>
  <si>
    <t>NI Screenline #46 - Vehicle</t>
  </si>
  <si>
    <t>NI Screenline #54 - Vehicle</t>
  </si>
  <si>
    <t>NI Screenline #57 - Vehicle</t>
  </si>
  <si>
    <t>NI Screenline #58 - Vehicle</t>
  </si>
  <si>
    <t>NI Screenline #60 - Vehicle</t>
  </si>
  <si>
    <t>NI Screenline #66 - Vehicle</t>
  </si>
  <si>
    <t>NI Screenline #71 - Vehicle</t>
  </si>
  <si>
    <t>AM SOV NonWork Regional Vehicles</t>
  </si>
  <si>
    <t>AM HOv 2 Regional Vehicles</t>
  </si>
  <si>
    <t>AM HOV 3+ Regional Vehicles</t>
  </si>
  <si>
    <t>AM Vanpool Regional Vehicles</t>
  </si>
  <si>
    <t>AM HBW #1 Regional Vehicles</t>
  </si>
  <si>
    <t>AM HBW #2 Regional Vehicles</t>
  </si>
  <si>
    <t>AM HBW #3 Regional Vehicles</t>
  </si>
  <si>
    <t>AM HBW #4 Regional Vehicles</t>
  </si>
  <si>
    <t>AM Light Truck Regional Vehicles</t>
  </si>
  <si>
    <t>AM Medium Truck Regional Vehicles</t>
  </si>
  <si>
    <t>AM Heavy Truck Regional Vehicles</t>
  </si>
  <si>
    <t>AM SOV NonWork Regional Persons</t>
  </si>
  <si>
    <t>AM HOv 2 Regional Persons</t>
  </si>
  <si>
    <t>AM HOV 3+ Regional Persons</t>
  </si>
  <si>
    <t>AM Vanpool Regional Persons</t>
  </si>
  <si>
    <t>AM HBW #1 Regional Persons</t>
  </si>
  <si>
    <t>AM HBW #2 Regional Persons</t>
  </si>
  <si>
    <t>AM HBW #3 Regional Persons</t>
  </si>
  <si>
    <t>AM HBW #4 Regional Persons</t>
  </si>
  <si>
    <t>AM Light Truck Regional Persons</t>
  </si>
  <si>
    <t>AM Medium Truck Regional Persons</t>
  </si>
  <si>
    <t>AM Heavy Truck Regional Persons</t>
  </si>
  <si>
    <t>AM Walk Regional Persons</t>
  </si>
  <si>
    <t>AM Bike Regional Persons</t>
  </si>
  <si>
    <t>AM Transit Regional Persons</t>
  </si>
  <si>
    <t>MD SOV NonWork Regional Vehicles</t>
  </si>
  <si>
    <t>MD HOv 2 Regional Vehicles</t>
  </si>
  <si>
    <t>MD HOV 3+ Regional Vehicles</t>
  </si>
  <si>
    <t>MD Vanpool Regional Vehicles</t>
  </si>
  <si>
    <t>MD HBW #1 Regional Vehicles</t>
  </si>
  <si>
    <t>MD HBW #2 Regional Vehicles</t>
  </si>
  <si>
    <t>MD HBW #3 Regional Vehicles</t>
  </si>
  <si>
    <t>MD HBW #4 Regional Vehicles</t>
  </si>
  <si>
    <t>MD Light Truck Regional Vehicles</t>
  </si>
  <si>
    <t>MD Medium Truck Regional Vehicles</t>
  </si>
  <si>
    <t>MD Heavy Truck Regional Vehicles</t>
  </si>
  <si>
    <t>MD SOV NonWork Regional Persons</t>
  </si>
  <si>
    <t>MD HOv 2 Regional Persons</t>
  </si>
  <si>
    <t>MD HOV 3+ Regional Persons</t>
  </si>
  <si>
    <t>MD Vanpool Regional Persons</t>
  </si>
  <si>
    <t>MD HBW #1 Regional Persons</t>
  </si>
  <si>
    <t>MD HBW #2 Regional Persons</t>
  </si>
  <si>
    <t>MD HBW #3 Regional Persons</t>
  </si>
  <si>
    <t>MD HBW #4 Regional Persons</t>
  </si>
  <si>
    <t>MD Light Truck Regional Persons</t>
  </si>
  <si>
    <t>MD Medium Truck Regional Persons</t>
  </si>
  <si>
    <t>MD Heavy Truck Regional Persons</t>
  </si>
  <si>
    <t>MD Walk Regional Persons</t>
  </si>
  <si>
    <t>MD Bike Regional Persons</t>
  </si>
  <si>
    <t>MD Transit Regional Persons</t>
  </si>
  <si>
    <t>PM SOV NonWork Regional Vehicles</t>
  </si>
  <si>
    <t>PM HOv 2 Regional Vehicles</t>
  </si>
  <si>
    <t>PM HOV 3+ Regional Vehicles</t>
  </si>
  <si>
    <t>PM Vanpool Regional Vehicles</t>
  </si>
  <si>
    <t>PM HBW #1 Regional Vehicles</t>
  </si>
  <si>
    <t>PM HBW #2 Regional Vehicles</t>
  </si>
  <si>
    <t>PM HBW #3 Regional Vehicles</t>
  </si>
  <si>
    <t>PM HBW #4 Regional Vehicles</t>
  </si>
  <si>
    <t>PM Light Truck Regional Vehicles</t>
  </si>
  <si>
    <t>PM Medium Truck Regional Vehicles</t>
  </si>
  <si>
    <t>PM Heavy Truck Regional Vehicles</t>
  </si>
  <si>
    <t>PM SOV NonWork Regional Persons</t>
  </si>
  <si>
    <t>PM HOv 2 Regional Persons</t>
  </si>
  <si>
    <t>PM HOV 3+ Regional Persons</t>
  </si>
  <si>
    <t>PM Vanpool Regional Persons</t>
  </si>
  <si>
    <t>PM HBW #1 Regional Persons</t>
  </si>
  <si>
    <t>PM HBW #2 Regional Persons</t>
  </si>
  <si>
    <t>PM HBW #3 Regional Persons</t>
  </si>
  <si>
    <t>PM HBW #4 Regional Persons</t>
  </si>
  <si>
    <t>PM Light Truck Regional Persons</t>
  </si>
  <si>
    <t>PM Medium Truck Regional Persons</t>
  </si>
  <si>
    <t>PM Heavy Truck Regional Persons</t>
  </si>
  <si>
    <t>PM Walk Regional Persons</t>
  </si>
  <si>
    <t>PM Bike Regional Persons</t>
  </si>
  <si>
    <t>PM Transit Regional Persons</t>
  </si>
  <si>
    <t>EV SOV NonWork Regional Vehicles</t>
  </si>
  <si>
    <t>EV HOv 2 Regional Vehicles</t>
  </si>
  <si>
    <t>EV HOV 3+ Regional Vehicles</t>
  </si>
  <si>
    <t>EV Vanpool Regional Vehicles</t>
  </si>
  <si>
    <t>EV HBW #1 Regional Vehicles</t>
  </si>
  <si>
    <t>EV HBW #2 Regional Vehicles</t>
  </si>
  <si>
    <t>EV HBW #3 Regional Vehicles</t>
  </si>
  <si>
    <t>EV HBW #4 Regional Vehicles</t>
  </si>
  <si>
    <t>EV Light Truck Regional Vehicles</t>
  </si>
  <si>
    <t>EV Medium Truck Regional Vehicles</t>
  </si>
  <si>
    <t>EV Heavy Truck Regional Vehicles</t>
  </si>
  <si>
    <t>EV SOV NonWork Regional Persons</t>
  </si>
  <si>
    <t>EV HOv 2 Regional Persons</t>
  </si>
  <si>
    <t>EV HOV 3+ Regional Persons</t>
  </si>
  <si>
    <t>EV Vanpool Regional Persons</t>
  </si>
  <si>
    <t>EV HBW #1 Regional Persons</t>
  </si>
  <si>
    <t>EV HBW #2 Regional Persons</t>
  </si>
  <si>
    <t>EV HBW #3 Regional Persons</t>
  </si>
  <si>
    <t>EV HBW #4 Regional Persons</t>
  </si>
  <si>
    <t>EV Light Truck Regional Persons</t>
  </si>
  <si>
    <t>EV Medium Truck Regional Persons</t>
  </si>
  <si>
    <t>EV Heavy Truck Regional Persons</t>
  </si>
  <si>
    <t>EV Walk Regional Persons</t>
  </si>
  <si>
    <t>EV Bike Regional Persons</t>
  </si>
  <si>
    <t>EV Transit Regional Persons</t>
  </si>
  <si>
    <t>NI SOV NonWork Regional Vehicles</t>
  </si>
  <si>
    <t>NI HOv 2 Regional Vehicles</t>
  </si>
  <si>
    <t>NI HOV 3+ Regional Vehicles</t>
  </si>
  <si>
    <t>NI Vanpool Regional Vehicles</t>
  </si>
  <si>
    <t>NI HBW #1 Regional Vehicles</t>
  </si>
  <si>
    <t>NI HBW #2 Regional Vehicles</t>
  </si>
  <si>
    <t>NI HBW #3 Regional Vehicles</t>
  </si>
  <si>
    <t>NI HBW #4 Regional Vehicles</t>
  </si>
  <si>
    <t>NI Light Truck Regional Vehicles</t>
  </si>
  <si>
    <t>NI Medium Truck Regional Vehicles</t>
  </si>
  <si>
    <t>NI Heavy Truck Regional Vehicles</t>
  </si>
  <si>
    <t>NI SOV NonWork Regional Persons</t>
  </si>
  <si>
    <t>NI HOv 2 Regional Persons</t>
  </si>
  <si>
    <t>NI HOV 3+ Regional Persons</t>
  </si>
  <si>
    <t>NI Vanpool Regional Persons</t>
  </si>
  <si>
    <t>NI HBW #1 Regional Persons</t>
  </si>
  <si>
    <t>NI HBW #2 Regional Persons</t>
  </si>
  <si>
    <t>NI HBW #3 Regional Persons</t>
  </si>
  <si>
    <t>NI HBW #4 Regional Persons</t>
  </si>
  <si>
    <t>NI Light Truck Regional Persons</t>
  </si>
  <si>
    <t>NI Medium Truck Regional Persons</t>
  </si>
  <si>
    <t>NI Heavy Truck Regional Persons</t>
  </si>
  <si>
    <t>NI Walk Regional Persons</t>
  </si>
  <si>
    <t>NI Bike Regional Persons</t>
  </si>
  <si>
    <t>NI Transit Regional Persons</t>
  </si>
  <si>
    <t>DY College Trips</t>
  </si>
  <si>
    <t>DY HBO Trips</t>
  </si>
  <si>
    <t>DY School Trips</t>
  </si>
  <si>
    <t>DY Shopping Trips</t>
  </si>
  <si>
    <t>DY HBW #1 Trips</t>
  </si>
  <si>
    <t>DY HBW #2 Trips</t>
  </si>
  <si>
    <t>DY HBW #3 Trips</t>
  </si>
  <si>
    <t>DY HBW #4 Trips</t>
  </si>
  <si>
    <t>DY Other to Other Trips</t>
  </si>
  <si>
    <t>DY Work to Other Trips</t>
  </si>
  <si>
    <t>DY Light Truck Trips</t>
  </si>
  <si>
    <t>DY Medium Truck Trips</t>
  </si>
  <si>
    <t>DY Heavy Truck Trips</t>
  </si>
  <si>
    <t>DY Coll Dist by Time Inter</t>
  </si>
  <si>
    <t>DY Coll Dist by Time Intra</t>
  </si>
  <si>
    <t>DY Coll Dist by Distance Inter</t>
  </si>
  <si>
    <t>DY Coll Dist by Distance Intra</t>
  </si>
  <si>
    <t>DY Coll King to King</t>
  </si>
  <si>
    <t>DY Coll Snohomish to King</t>
  </si>
  <si>
    <t>DY Coll Pierce to King</t>
  </si>
  <si>
    <t>DY Coll Kitsap to King</t>
  </si>
  <si>
    <t>DY Coll King to Kitsap</t>
  </si>
  <si>
    <t>DY Coll Snohomish to Kitsap</t>
  </si>
  <si>
    <t>DY Coll Pierce to Kitsap</t>
  </si>
  <si>
    <t>DY Coll Kitsap to Kitsap</t>
  </si>
  <si>
    <t>DY Coll King to Pierce</t>
  </si>
  <si>
    <t>DY Coll Snohomish to Pierce</t>
  </si>
  <si>
    <t>DY Coll Pierce to Pierce</t>
  </si>
  <si>
    <t>DY Coll Kitsap to Pierce</t>
  </si>
  <si>
    <t>DY Coll King to Snohomish</t>
  </si>
  <si>
    <t>DY Coll Snohomish to Snohomish</t>
  </si>
  <si>
    <t>DY Coll Pierce to Snohomish</t>
  </si>
  <si>
    <t>DY Coll Kitsap to Snohomish</t>
  </si>
  <si>
    <t>DY HBO Dist by Time Inter</t>
  </si>
  <si>
    <t>DY HBO Dist by Time Intra</t>
  </si>
  <si>
    <t>DY HBO Dist by Distance Inter</t>
  </si>
  <si>
    <t>DY HBO Dist by Distance Intra</t>
  </si>
  <si>
    <t>DY HBO King to King</t>
  </si>
  <si>
    <t>DY HBO Snohomish to King</t>
  </si>
  <si>
    <t>DY HBO Pierce to King</t>
  </si>
  <si>
    <t>DY HBO Kitsap to King</t>
  </si>
  <si>
    <t>DY HBO King to Kitsap</t>
  </si>
  <si>
    <t>DY HBO Snohomish to Kitsap</t>
  </si>
  <si>
    <t>DY HBO Pierce to Kitsap</t>
  </si>
  <si>
    <t>DY HBO Kitsap to Kitsap</t>
  </si>
  <si>
    <t>DY HBO King to Pierce</t>
  </si>
  <si>
    <t>DY HBO Snohomish to Pierce</t>
  </si>
  <si>
    <t>DY HBO Pierce to Pierce</t>
  </si>
  <si>
    <t>DY HBO Kitsap to Pierce</t>
  </si>
  <si>
    <t>DY HBO King to Snohomish</t>
  </si>
  <si>
    <t>DY HBO Snohomish to Snohomish</t>
  </si>
  <si>
    <t>DY HBO Pierce to Snohomish</t>
  </si>
  <si>
    <t>DY HBO Kitsap to Snohomish</t>
  </si>
  <si>
    <t>DY Sch Dist by Time Inter</t>
  </si>
  <si>
    <t>DY Sch Dist by Time Intra</t>
  </si>
  <si>
    <t>DY Sch Dist by Distance Inter</t>
  </si>
  <si>
    <t>DY Sch Dist by Distance Intra</t>
  </si>
  <si>
    <t>DY Sch King to King</t>
  </si>
  <si>
    <t>DY Sch Snohomish to King</t>
  </si>
  <si>
    <t>DY Sch Pierce to King</t>
  </si>
  <si>
    <t>DY Sch Kitsap to King</t>
  </si>
  <si>
    <t>DY Sch King to Kitsap</t>
  </si>
  <si>
    <t>DY Sch Snohomish to Kitsap</t>
  </si>
  <si>
    <t>DY Sch Pierce to Kitsap</t>
  </si>
  <si>
    <t>DY Sch Kitsap to Kitsap</t>
  </si>
  <si>
    <t>DY Sch King to Pierce</t>
  </si>
  <si>
    <t>DY Sch Snohomish to Pierce</t>
  </si>
  <si>
    <t>DY Sch Pierce to Pierce</t>
  </si>
  <si>
    <t>DY Sch Kitsap to Pierce</t>
  </si>
  <si>
    <t>DY Sch King to Snohomish</t>
  </si>
  <si>
    <t>DY Sch Snohomish to Snohomish</t>
  </si>
  <si>
    <t>DY Sch Pierce to Snohomish</t>
  </si>
  <si>
    <t>DY Sch Kitsap to Snohomish</t>
  </si>
  <si>
    <t>DY Shp Dist by Time Inter</t>
  </si>
  <si>
    <t>DY Shp Dist by Time Intra</t>
  </si>
  <si>
    <t>DY Shp Dist by Distance Inter</t>
  </si>
  <si>
    <t>DY Shp Dist by Distance Intra</t>
  </si>
  <si>
    <t>DY Shp King to King</t>
  </si>
  <si>
    <t>DY Shp Snohomish to King</t>
  </si>
  <si>
    <t>DY Shp Pierce to King</t>
  </si>
  <si>
    <t>DY Shp Kitsap to King</t>
  </si>
  <si>
    <t>DY Shp King to Kitsap</t>
  </si>
  <si>
    <t>DY Shp Snohomish to Kitsap</t>
  </si>
  <si>
    <t>DY Shp Pierce to Kitsap</t>
  </si>
  <si>
    <t>DY Shp Kitsap to Kitsap</t>
  </si>
  <si>
    <t>DY Shp King to Pierce</t>
  </si>
  <si>
    <t>DY Shp Snohomish to Pierce</t>
  </si>
  <si>
    <t>DY Shp Pierce to Pierce</t>
  </si>
  <si>
    <t>DY Shp Kitsap to Pierce</t>
  </si>
  <si>
    <t>DY Shp King to Snohomish</t>
  </si>
  <si>
    <t>DY Shp Snohomish to Snohomish</t>
  </si>
  <si>
    <t>DY Shp Pierce to Snohomish</t>
  </si>
  <si>
    <t>DY Shp Kitsap to Snohomish</t>
  </si>
  <si>
    <t>DY OtO Dist by Time Inter</t>
  </si>
  <si>
    <t>DY OtO Dist by Time Intra</t>
  </si>
  <si>
    <t>DY OtO Dist by Distance Inter</t>
  </si>
  <si>
    <t>DY OtO Dist by Distance Intra</t>
  </si>
  <si>
    <t>DY OtO King to King</t>
  </si>
  <si>
    <t>DY OtO Snohomish to King</t>
  </si>
  <si>
    <t>DY OtO Pierce to King</t>
  </si>
  <si>
    <t>DY OtO Kitsap to King</t>
  </si>
  <si>
    <t>DY OtO King to Kitsap</t>
  </si>
  <si>
    <t>DY OtO Snohomish to Kitsap</t>
  </si>
  <si>
    <t>DY OtO Pierce to Kitsap</t>
  </si>
  <si>
    <t>DY OtO Kitsap to Kitsap</t>
  </si>
  <si>
    <t>DY OtO King to Pierce</t>
  </si>
  <si>
    <t>DY OtO Snohomish to Pierce</t>
  </si>
  <si>
    <t>DY OtO Pierce to Pierce</t>
  </si>
  <si>
    <t>DY OtO Kitsap to Pierce</t>
  </si>
  <si>
    <t>DY OtO King to Snohomish</t>
  </si>
  <si>
    <t>DY OtO Snohomish to Snohomish</t>
  </si>
  <si>
    <t>DY OtO Pierce to Snohomish</t>
  </si>
  <si>
    <t>DY OtO Kitsap to Snohomish</t>
  </si>
  <si>
    <t>DY WkO Dist by Time Inter</t>
  </si>
  <si>
    <t>DY WkO Dist by Time Intra</t>
  </si>
  <si>
    <t>DY WkO Dist by Distance Inter</t>
  </si>
  <si>
    <t>DY WkO Dist by Distance Intra</t>
  </si>
  <si>
    <t>DY WkO King to King</t>
  </si>
  <si>
    <t>DY WkO Snohomish to King</t>
  </si>
  <si>
    <t>DY WkO Pierce to King</t>
  </si>
  <si>
    <t>DY WkO Kitsap to King</t>
  </si>
  <si>
    <t>DY WkO King to Kitsap</t>
  </si>
  <si>
    <t>DY WkO Snohomish to Kitsap</t>
  </si>
  <si>
    <t>DY WkO Pierce to Kitsap</t>
  </si>
  <si>
    <t>DY WkO Kitsap to Kitsap</t>
  </si>
  <si>
    <t>DY WkO King to Pierce</t>
  </si>
  <si>
    <t>DY WkO Snohomish to Pierce</t>
  </si>
  <si>
    <t>DY WkO Pierce to Pierce</t>
  </si>
  <si>
    <t>DY WkO Kitsap to Pierce</t>
  </si>
  <si>
    <t>DY WkO King to Snohomish</t>
  </si>
  <si>
    <t>DY WkO Snohomish to Snohomish</t>
  </si>
  <si>
    <t>DY WkO Pierce to Snohomish</t>
  </si>
  <si>
    <t>DY WkO Kitsap to Snohomish</t>
  </si>
  <si>
    <t>DY hbw Dist by Time Inter</t>
  </si>
  <si>
    <t>DY hbw Dist by Time Intra</t>
  </si>
  <si>
    <t>DY hbw Dist by Distance Inter</t>
  </si>
  <si>
    <t>DY hbw Dist by Distance Intra</t>
  </si>
  <si>
    <t>DY hbw King to King</t>
  </si>
  <si>
    <t>DY hbw Snohomish to King</t>
  </si>
  <si>
    <t>DY hbw Pierce to King</t>
  </si>
  <si>
    <t>DY hbw Kitsap to King</t>
  </si>
  <si>
    <t>DY hbw King to Kitsap</t>
  </si>
  <si>
    <t>DY hbw Snohomish to Kitsap</t>
  </si>
  <si>
    <t>DY hbw Pierce to Kitsap</t>
  </si>
  <si>
    <t>DY hbw Kitsap to Kitsap</t>
  </si>
  <si>
    <t>DY hbw King to Pierce</t>
  </si>
  <si>
    <t>DY hbw Snohomish to Pierce</t>
  </si>
  <si>
    <t>DY hbw Pierce to Pierce</t>
  </si>
  <si>
    <t>DY hbw Kitsap to Pierce</t>
  </si>
  <si>
    <t>DY hbw King to Snohomish</t>
  </si>
  <si>
    <t>DY hbw Snohomish to Snohomish</t>
  </si>
  <si>
    <t>DY hbw Pierce to Snohomish</t>
  </si>
  <si>
    <t>DY hbw Kitsap to Snohomish</t>
  </si>
  <si>
    <t>DY LtTrk Dist by Time Inter</t>
  </si>
  <si>
    <t>DY LtTrk Dist by Time Intra</t>
  </si>
  <si>
    <t>DY LtTrk Dist by Distance Inter</t>
  </si>
  <si>
    <t>DY LtTrk Dist by Distance Intra</t>
  </si>
  <si>
    <t>DY LtTrk King to King</t>
  </si>
  <si>
    <t>DY LtTrk Snohomish to King</t>
  </si>
  <si>
    <t>DY LtTrk Pierce to King</t>
  </si>
  <si>
    <t>DY LtTrk Kitsap to King</t>
  </si>
  <si>
    <t>DY LtTrk King to Kitsap</t>
  </si>
  <si>
    <t>DY LtTrk Snohomish to Kitsap</t>
  </si>
  <si>
    <t>DY LtTrk Pierce to Kitsap</t>
  </si>
  <si>
    <t>DY LtTrk Kitsap to Kitsap</t>
  </si>
  <si>
    <t>DY LtTrk King to Pierce</t>
  </si>
  <si>
    <t>DY LtTrk Snohomish to Pierce</t>
  </si>
  <si>
    <t>DY LtTrk Pierce to Pierce</t>
  </si>
  <si>
    <t>DY LtTrk Kitsap to Pierce</t>
  </si>
  <si>
    <t>DY LtTrk King to Snohomish</t>
  </si>
  <si>
    <t>DY LtTrk Snohomish to Snohomish</t>
  </si>
  <si>
    <t>DY LtTrk Pierce to Snohomish</t>
  </si>
  <si>
    <t>DY LtTrk Kitsap to Snohomish</t>
  </si>
  <si>
    <t>DY MedTrk Dist by Time Inter</t>
  </si>
  <si>
    <t>DY MedTrk Dist by Time Intra</t>
  </si>
  <si>
    <t>DY MedTrk Dist by Distance Inter</t>
  </si>
  <si>
    <t>DY MedTrk Dist by Distance Intra</t>
  </si>
  <si>
    <t>DY MedTrk King to King</t>
  </si>
  <si>
    <t>DY MedTrk Snohomish to King</t>
  </si>
  <si>
    <t>DY MedTrk Pierce to King</t>
  </si>
  <si>
    <t>DY MedTrk Kitsap to King</t>
  </si>
  <si>
    <t>DY MedTrk King to Kitsap</t>
  </si>
  <si>
    <t>DY MedTrk Snohomish to Kitsap</t>
  </si>
  <si>
    <t>DY MedTrk Pierce to Kitsap</t>
  </si>
  <si>
    <t>DY MedTrk Kitsap to Kitsap</t>
  </si>
  <si>
    <t>DY MedTrk King to Pierce</t>
  </si>
  <si>
    <t>DY MedTrk Snohomish to Pierce</t>
  </si>
  <si>
    <t>DY MedTrk Pierce to Pierce</t>
  </si>
  <si>
    <t>DY MedTrk Kitsap to Pierce</t>
  </si>
  <si>
    <t>DY MedTrk King to Snohomish</t>
  </si>
  <si>
    <t>DY MedTrk Snohomish to Snohomish</t>
  </si>
  <si>
    <t>DY MedTrk Pierce to Snohomish</t>
  </si>
  <si>
    <t>DY MedTrk Kitsap to Snohomish</t>
  </si>
  <si>
    <t>DY HvyTrk Dist by Time Inter</t>
  </si>
  <si>
    <t>DY HvyTrk Dist by Time Intra</t>
  </si>
  <si>
    <t>DY HvyTrk Dist by Distance Inter</t>
  </si>
  <si>
    <t>DY HvyTrk Dist by Distance Intra</t>
  </si>
  <si>
    <t>DY HvyTrk King to King</t>
  </si>
  <si>
    <t>DY HvyTrk Snohomish to King</t>
  </si>
  <si>
    <t>DY HvyTrk Pierce to King</t>
  </si>
  <si>
    <t>DY HvyTrk Kitsap to King</t>
  </si>
  <si>
    <t>DY HvyTrk King to Kitsap</t>
  </si>
  <si>
    <t>DY HvyTrk Snohomish to Kitsap</t>
  </si>
  <si>
    <t>DY HvyTrk Pierce to Kitsap</t>
  </si>
  <si>
    <t>DY HvyTrk Kitsap to Kitsap</t>
  </si>
  <si>
    <t>DY HvyTrk King to Pierce</t>
  </si>
  <si>
    <t>DY HvyTrk Snohomish to Pierce</t>
  </si>
  <si>
    <t>DY HvyTrk Pierce to Pierce</t>
  </si>
  <si>
    <t>DY HvyTrk Kitsap to Pierce</t>
  </si>
  <si>
    <t>DY HvyTrk King to Snohomish</t>
  </si>
  <si>
    <t>DY HvyTrk Snohomish to Snohomish</t>
  </si>
  <si>
    <t>DY HvyTrk Pierce to Snohomish</t>
  </si>
  <si>
    <t>DY HvyTrk Kitsap to Snohomish</t>
  </si>
  <si>
    <t>DY Coll Drive Alone - Region</t>
  </si>
  <si>
    <t>DY Coll HOV 2 - Region</t>
  </si>
  <si>
    <t>DY Coll HOV 3+ - Region</t>
  </si>
  <si>
    <t>DY Coll Transit Walk - Region</t>
  </si>
  <si>
    <t>DY Coll Walk - Region</t>
  </si>
  <si>
    <t>DY Coll Bike - Region</t>
  </si>
  <si>
    <t>DY HBO Drive Alone - Region</t>
  </si>
  <si>
    <t>DY HBO HOV 2 - Region</t>
  </si>
  <si>
    <t>DY HBO HOV 3+ - Region</t>
  </si>
  <si>
    <t>DY HBO Transit Walk - Region</t>
  </si>
  <si>
    <t>DY HBO Walk - Region</t>
  </si>
  <si>
    <t>DY HBO Bike - Region</t>
  </si>
  <si>
    <t>DY NHB Drive Alone - Region</t>
  </si>
  <si>
    <t>DY NHB HOV 2 - Region</t>
  </si>
  <si>
    <t>DY NHB HOV 3+ - Region</t>
  </si>
  <si>
    <t>DY NHB Transit Walk - Region</t>
  </si>
  <si>
    <t>DY NHB Walk - Region</t>
  </si>
  <si>
    <t>DY NHB Bike - Region</t>
  </si>
  <si>
    <t>DY School Drive Alone - Region</t>
  </si>
  <si>
    <t>DY School HOV 2 - Region</t>
  </si>
  <si>
    <t>DY School HOV 3+ - Region</t>
  </si>
  <si>
    <t>DY School Transit Walk - Region</t>
  </si>
  <si>
    <t>DY School Walk - Region</t>
  </si>
  <si>
    <t>DY School Bike - Region</t>
  </si>
  <si>
    <t>DY HBW #1 Drive Alone - Region</t>
  </si>
  <si>
    <t>DY HBW #1 HOV 2 - Region</t>
  </si>
  <si>
    <t>DY HBW #1 HOV 3+ - Region</t>
  </si>
  <si>
    <t>DY HBW #1 Transit Walk - Region</t>
  </si>
  <si>
    <t>DY HBW #1 Transit Auto - Region</t>
  </si>
  <si>
    <t>DY HBW #1 Walk - Region</t>
  </si>
  <si>
    <t>DY HBW #1 Bike - Region</t>
  </si>
  <si>
    <t>DY HBW #2 Drive Alone - Region</t>
  </si>
  <si>
    <t>DY HBW #2 HOV 2 - Region</t>
  </si>
  <si>
    <t>DY HBW #2 HOV 3+ - Region</t>
  </si>
  <si>
    <t>DY HBW #2 Transit Walk - Region</t>
  </si>
  <si>
    <t>DY HBW #2 Transit Auto - Region</t>
  </si>
  <si>
    <t>DY HBW #2 Walk - Region</t>
  </si>
  <si>
    <t>DY HBW #2 Bike - Region</t>
  </si>
  <si>
    <t>DY HBW #3 Drive Alone - Region</t>
  </si>
  <si>
    <t>DY HBW #3 HOV 2 - Region</t>
  </si>
  <si>
    <t>DY HBW #3 HOV 3+ - Region</t>
  </si>
  <si>
    <t>DY HBW #3 Transit Walk - Region</t>
  </si>
  <si>
    <t>DY HBW #3 Transit Auto - Region</t>
  </si>
  <si>
    <t>DY HBW #3 Walk - Region</t>
  </si>
  <si>
    <t>DY HBW #3 Bike - Region</t>
  </si>
  <si>
    <t>DY HBW #4 Drive Alone - Region</t>
  </si>
  <si>
    <t>DY HBW #4 HOV 2 - Region</t>
  </si>
  <si>
    <t>DY HBW #4 HOV 3+ - Region</t>
  </si>
  <si>
    <t>DY HBW #4 Transit Walk - Region</t>
  </si>
  <si>
    <t>DY HBW #4 Transit Auto - Region</t>
  </si>
  <si>
    <t>DY HBW #4 Walk - Region</t>
  </si>
  <si>
    <t>DY HBW #4 Bike - Region</t>
  </si>
  <si>
    <t>AM LRT Boardings Seattle</t>
  </si>
  <si>
    <t>AM LRT Time Seattle</t>
  </si>
  <si>
    <t>AM LRT Length Seattle</t>
  </si>
  <si>
    <t>AM LRT Lines Seattle</t>
  </si>
  <si>
    <t>AM LRT Boardings Tacoma</t>
  </si>
  <si>
    <t>AM LRT Time Tacoma</t>
  </si>
  <si>
    <t>AM LRT Length Tacoma</t>
  </si>
  <si>
    <t>AM LRT Lines Tacoma</t>
  </si>
  <si>
    <t>AM CRT Boardings Everett</t>
  </si>
  <si>
    <t>AM CRT Time Everett</t>
  </si>
  <si>
    <t>AM CRT Length Everett</t>
  </si>
  <si>
    <t>AM CRT Lines Everett</t>
  </si>
  <si>
    <t>AM CRT Boardings Tacoma</t>
  </si>
  <si>
    <t>AM CRT Time Tacoma</t>
  </si>
  <si>
    <t>AM CRT Length Tacoma</t>
  </si>
  <si>
    <t>AM CRT Lines Tacoma</t>
  </si>
  <si>
    <t>AM Monorail Boardings</t>
  </si>
  <si>
    <t>AM Monorail Time</t>
  </si>
  <si>
    <t>AM Monorail Length</t>
  </si>
  <si>
    <t>AM Monorail Lines</t>
  </si>
  <si>
    <t>AM Bus Boardings</t>
  </si>
  <si>
    <t>AM Bus Time</t>
  </si>
  <si>
    <t>AM Bus Length</t>
  </si>
  <si>
    <t>AM Bus Lines</t>
  </si>
  <si>
    <t>AM Ferry Boardings</t>
  </si>
  <si>
    <t>AM Ferry Time</t>
  </si>
  <si>
    <t>AM Ferry Length</t>
  </si>
  <si>
    <t>AM Ferry Lines</t>
  </si>
  <si>
    <t>MD LRT Boardings Seattle</t>
  </si>
  <si>
    <t>MD LRT Time Seattle</t>
  </si>
  <si>
    <t>MD LRT Length Seattle</t>
  </si>
  <si>
    <t>MD LRT Lines Seattle</t>
  </si>
  <si>
    <t>MD LRT Boardings Tacoma</t>
  </si>
  <si>
    <t>MD LRT Time Tacoma</t>
  </si>
  <si>
    <t>MD LRT Length Tacoma</t>
  </si>
  <si>
    <t>MD LRT Lines Tacoma</t>
  </si>
  <si>
    <t>MD Monorail Boardings</t>
  </si>
  <si>
    <t>MD Monorail Time</t>
  </si>
  <si>
    <t>MD Monorail Length</t>
  </si>
  <si>
    <t>MD Monorail Lines</t>
  </si>
  <si>
    <t>MD Bus Boardings</t>
  </si>
  <si>
    <t>MD Bus Time</t>
  </si>
  <si>
    <t>MD Bus Length</t>
  </si>
  <si>
    <t>MD Bus Lines</t>
  </si>
  <si>
    <t>MD Ferry Boardings</t>
  </si>
  <si>
    <t>MD Ferry Time</t>
  </si>
  <si>
    <t>MD Ferry Length</t>
  </si>
  <si>
    <t>MD Ferry Lines</t>
  </si>
  <si>
    <t>DY Coll Dist 1mi</t>
  </si>
  <si>
    <t>DY Coll Dist 2mi</t>
  </si>
  <si>
    <t>DY Coll Dist 3mi</t>
  </si>
  <si>
    <t>DY Coll Dist 4mi</t>
  </si>
  <si>
    <t>DY Coll Dist 5mi</t>
  </si>
  <si>
    <t>DY Coll Dist 6mi</t>
  </si>
  <si>
    <t>DY Coll Dist 7mi</t>
  </si>
  <si>
    <t>DY Coll Dist 8mi</t>
  </si>
  <si>
    <t>DY Coll Dist 9mi</t>
  </si>
  <si>
    <t>DY Coll Dist 10mi</t>
  </si>
  <si>
    <t>DY Coll Dist 11mi</t>
  </si>
  <si>
    <t>DY Coll Dist 12mi</t>
  </si>
  <si>
    <t>DY Coll Dist 13mi</t>
  </si>
  <si>
    <t>DY Coll Dist 14mi</t>
  </si>
  <si>
    <t>DY Coll Dist 15mi</t>
  </si>
  <si>
    <t>DY Coll Dist 16mi</t>
  </si>
  <si>
    <t>DY Coll Dist 17mi</t>
  </si>
  <si>
    <t>DY Coll Dist 18mi</t>
  </si>
  <si>
    <t>DY Coll Dist 19mi</t>
  </si>
  <si>
    <t>DY Coll Dist 20mi</t>
  </si>
  <si>
    <t>DY Coll Dist 21mi</t>
  </si>
  <si>
    <t>DY Coll Dist 22mi</t>
  </si>
  <si>
    <t>DY Coll Dist 23mi</t>
  </si>
  <si>
    <t>DY Coll Dist 24mi</t>
  </si>
  <si>
    <t>DY Coll Dist 25mi</t>
  </si>
  <si>
    <t>DY Coll Dist &gt;25mi</t>
  </si>
  <si>
    <t>DY Shop Dist 1mi</t>
  </si>
  <si>
    <t>DY Shop Dist 2mi</t>
  </si>
  <si>
    <t>DY Shop Dist 3mi</t>
  </si>
  <si>
    <t>DY Shop Dist 4mi</t>
  </si>
  <si>
    <t>DY Shop Dist 5mi</t>
  </si>
  <si>
    <t>DY Shop Dist 6mi</t>
  </si>
  <si>
    <t>DY Shop Dist 7mi</t>
  </si>
  <si>
    <t>DY Shop Dist 8mi</t>
  </si>
  <si>
    <t>DY Shop Dist 9mi</t>
  </si>
  <si>
    <t>DY Shop Dist 10mi</t>
  </si>
  <si>
    <t>DY Shop Dist 11mi</t>
  </si>
  <si>
    <t>DY Shop Dist 12mi</t>
  </si>
  <si>
    <t>DY Shop Dist 13mi</t>
  </si>
  <si>
    <t>DY Shop Dist 14mi</t>
  </si>
  <si>
    <t>DY Shop Dist 15mi</t>
  </si>
  <si>
    <t>DY Shop Dist 16mi</t>
  </si>
  <si>
    <t>DY Shop Dist 17mi</t>
  </si>
  <si>
    <t>DY Shop Dist 18mi</t>
  </si>
  <si>
    <t>DY Shop Dist 19mi</t>
  </si>
  <si>
    <t>DY Shop Dist 20mi</t>
  </si>
  <si>
    <t>DY Shop Dist 21mi</t>
  </si>
  <si>
    <t>DY Shop Dist 22mi</t>
  </si>
  <si>
    <t>DY Shop Dist 23mi</t>
  </si>
  <si>
    <t>DY Shop Dist 24mi</t>
  </si>
  <si>
    <t>DY Shop Dist 25mi</t>
  </si>
  <si>
    <t>DY Shop Dist &gt;25mi</t>
  </si>
  <si>
    <t>DY HBO Dist 1mi</t>
  </si>
  <si>
    <t>DY HBO Dist 2mi</t>
  </si>
  <si>
    <t>DY HBO Dist 3mi</t>
  </si>
  <si>
    <t>DY HBO Dist 4mi</t>
  </si>
  <si>
    <t>DY HBO Dist 5mi</t>
  </si>
  <si>
    <t>DY HBO Dist 6mi</t>
  </si>
  <si>
    <t>DY HBO Dist 7mi</t>
  </si>
  <si>
    <t>DY HBO Dist 8mi</t>
  </si>
  <si>
    <t>DY HBO Dist 9mi</t>
  </si>
  <si>
    <t>DY HBO Dist 10mi</t>
  </si>
  <si>
    <t>DY HBO Dist 11mi</t>
  </si>
  <si>
    <t>DY HBO Dist 12mi</t>
  </si>
  <si>
    <t>DY HBO Dist 13mi</t>
  </si>
  <si>
    <t>DY HBO Dist 14mi</t>
  </si>
  <si>
    <t>DY HBO Dist 15mi</t>
  </si>
  <si>
    <t>DY HBO Dist 16mi</t>
  </si>
  <si>
    <t>DY HBO Dist 17mi</t>
  </si>
  <si>
    <t>DY HBO Dist 18mi</t>
  </si>
  <si>
    <t>DY HBO Dist 19mi</t>
  </si>
  <si>
    <t>DY HBO Dist 20mi</t>
  </si>
  <si>
    <t>DY HBO Dist 21mi</t>
  </si>
  <si>
    <t>DY HBO Dist 22mi</t>
  </si>
  <si>
    <t>DY HBO Dist 23mi</t>
  </si>
  <si>
    <t>DY HBO Dist 24mi</t>
  </si>
  <si>
    <t>DY HBO Dist 25mi</t>
  </si>
  <si>
    <t>DY HBO Dist &gt;25mi</t>
  </si>
  <si>
    <t>DY OTO Dist 1mi</t>
  </si>
  <si>
    <t>DY OTO Dist 2mi</t>
  </si>
  <si>
    <t>DY OTO Dist 3mi</t>
  </si>
  <si>
    <t>DY OTO Dist 4mi</t>
  </si>
  <si>
    <t>DY OTO Dist 5mi</t>
  </si>
  <si>
    <t>DY OTO Dist 6mi</t>
  </si>
  <si>
    <t>DY OTO Dist 7mi</t>
  </si>
  <si>
    <t>DY OTO Dist 8mi</t>
  </si>
  <si>
    <t>DY OTO Dist 9mi</t>
  </si>
  <si>
    <t>DY OTO Dist 10mi</t>
  </si>
  <si>
    <t>DY OTO Dist 11mi</t>
  </si>
  <si>
    <t>DY OTO Dist 12mi</t>
  </si>
  <si>
    <t>DY OTO Dist 13mi</t>
  </si>
  <si>
    <t>DY OTO Dist 14mi</t>
  </si>
  <si>
    <t>DY OTO Dist 15mi</t>
  </si>
  <si>
    <t>DY OTO Dist 16mi</t>
  </si>
  <si>
    <t>DY OTO Dist 17mi</t>
  </si>
  <si>
    <t>DY OTO Dist 18mi</t>
  </si>
  <si>
    <t>DY OTO Dist 19mi</t>
  </si>
  <si>
    <t>DY OTO Dist 20mi</t>
  </si>
  <si>
    <t>DY OTO Dist 21mi</t>
  </si>
  <si>
    <t>DY OTO Dist 22mi</t>
  </si>
  <si>
    <t>DY OTO Dist 23mi</t>
  </si>
  <si>
    <t>DY OTO Dist 24mi</t>
  </si>
  <si>
    <t>DY OTO Dist 25mi</t>
  </si>
  <si>
    <t>DY OTO Dist &gt;25mi</t>
  </si>
  <si>
    <t>DY WKO Dist 1mi</t>
  </si>
  <si>
    <t>DY WKO Dist 2mi</t>
  </si>
  <si>
    <t>DY WKO Dist 3mi</t>
  </si>
  <si>
    <t>DY WKO Dist 4mi</t>
  </si>
  <si>
    <t>DY WKO Dist 5mi</t>
  </si>
  <si>
    <t>DY WKO Dist 6mi</t>
  </si>
  <si>
    <t>DY WKO Dist 7mi</t>
  </si>
  <si>
    <t>DY WKO Dist 8mi</t>
  </si>
  <si>
    <t>DY WKO Dist 9mi</t>
  </si>
  <si>
    <t>DY WKO Dist 10mi</t>
  </si>
  <si>
    <t>DY WKO Dist 11mi</t>
  </si>
  <si>
    <t>DY WKO Dist 12mi</t>
  </si>
  <si>
    <t>DY WKO Dist 13mi</t>
  </si>
  <si>
    <t>DY WKO Dist 14mi</t>
  </si>
  <si>
    <t>DY WKO Dist 15mi</t>
  </si>
  <si>
    <t>DY WKO Dist 16mi</t>
  </si>
  <si>
    <t>DY WKO Dist 17mi</t>
  </si>
  <si>
    <t>DY WKO Dist 18mi</t>
  </si>
  <si>
    <t>DY WKO Dist 19mi</t>
  </si>
  <si>
    <t>DY WKO Dist 20mi</t>
  </si>
  <si>
    <t>DY WKO Dist 21mi</t>
  </si>
  <si>
    <t>DY WKO Dist 22mi</t>
  </si>
  <si>
    <t>DY WKO Dist 23mi</t>
  </si>
  <si>
    <t>DY WKO Dist 24mi</t>
  </si>
  <si>
    <t>DY WKO Dist 25mi</t>
  </si>
  <si>
    <t>DY WKO Dist &gt;25mi</t>
  </si>
  <si>
    <t>DY Sch Dist 1mi</t>
  </si>
  <si>
    <t>DY Sch Dist 2mi</t>
  </si>
  <si>
    <t>DY Sch Dist 3mi</t>
  </si>
  <si>
    <t>DY Sch Dist 4mi</t>
  </si>
  <si>
    <t>DY Sch Dist 5mi</t>
  </si>
  <si>
    <t>DY Sch Dist 6mi</t>
  </si>
  <si>
    <t>DY Sch Dist 7mi</t>
  </si>
  <si>
    <t>DY Sch Dist 8mi</t>
  </si>
  <si>
    <t>DY Sch Dist 9mi</t>
  </si>
  <si>
    <t>DY Sch Dist 10mi</t>
  </si>
  <si>
    <t>DY Sch Dist 11mi</t>
  </si>
  <si>
    <t>DY Sch Dist 12mi</t>
  </si>
  <si>
    <t>DY Sch Dist 13mi</t>
  </si>
  <si>
    <t>DY Sch Dist 14mi</t>
  </si>
  <si>
    <t>DY Sch Dist 15mi</t>
  </si>
  <si>
    <t>DY Sch Dist 16mi</t>
  </si>
  <si>
    <t>DY Sch Dist 17mi</t>
  </si>
  <si>
    <t>DY Sch Dist 18mi</t>
  </si>
  <si>
    <t>DY Sch Dist 19mi</t>
  </si>
  <si>
    <t>DY Sch Dist 20mi</t>
  </si>
  <si>
    <t>DY Sch Dist 21mi</t>
  </si>
  <si>
    <t>DY Sch Dist 22mi</t>
  </si>
  <si>
    <t>DY Sch Dist 23mi</t>
  </si>
  <si>
    <t>DY Sch Dist 24mi</t>
  </si>
  <si>
    <t>DY Sch Dist 25mi</t>
  </si>
  <si>
    <t>DY Sch Dist &gt;25mi</t>
  </si>
  <si>
    <t>DY HBW1 Dist 1mi</t>
  </si>
  <si>
    <t>DY HBW1 Dist 2mi</t>
  </si>
  <si>
    <t>DY HBW1 Dist 3mi</t>
  </si>
  <si>
    <t>DY HBW1 Dist 4mi</t>
  </si>
  <si>
    <t>DY HBW1 Dist 5mi</t>
  </si>
  <si>
    <t>DY HBW1 Dist 6mi</t>
  </si>
  <si>
    <t>DY HBW1 Dist 7mi</t>
  </si>
  <si>
    <t>DY HBW1 Dist 8mi</t>
  </si>
  <si>
    <t>DY HBW1 Dist 9mi</t>
  </si>
  <si>
    <t>DY HBW1 Dist 10mi</t>
  </si>
  <si>
    <t>DY HBW1 Dist 11mi</t>
  </si>
  <si>
    <t>DY HBW1 Dist 12mi</t>
  </si>
  <si>
    <t>DY HBW1 Dist 13mi</t>
  </si>
  <si>
    <t>DY HBW1 Dist 14mi</t>
  </si>
  <si>
    <t>DY HBW1 Dist 15mi</t>
  </si>
  <si>
    <t>DY HBW1 Dist 16mi</t>
  </si>
  <si>
    <t>DY HBW1 Dist 17mi</t>
  </si>
  <si>
    <t>DY HBW1 Dist 18mi</t>
  </si>
  <si>
    <t>DY HBW1 Dist 19mi</t>
  </si>
  <si>
    <t>DY HBW1 Dist 20mi</t>
  </si>
  <si>
    <t>DY HBW1 Dist 21mi</t>
  </si>
  <si>
    <t>DY HBW1 Dist 22mi</t>
  </si>
  <si>
    <t>DY HBW1 Dist 23mi</t>
  </si>
  <si>
    <t>DY HBW1 Dist 24mi</t>
  </si>
  <si>
    <t>DY HBW1 Dist 25mi</t>
  </si>
  <si>
    <t>DY HBW1 Dist &gt;25mi</t>
  </si>
  <si>
    <t>DY HBW2 Dist 1mi</t>
  </si>
  <si>
    <t>DY HBW2 Dist 2mi</t>
  </si>
  <si>
    <t>DY HBW2 Dist 3mi</t>
  </si>
  <si>
    <t>DY HBW2 Dist 4mi</t>
  </si>
  <si>
    <t>DY HBW2 Dist 5mi</t>
  </si>
  <si>
    <t>DY HBW2 Dist 6mi</t>
  </si>
  <si>
    <t>DY HBW2 Dist 7mi</t>
  </si>
  <si>
    <t>DY HBW2 Dist 8mi</t>
  </si>
  <si>
    <t>DY HBW2 Dist 9mi</t>
  </si>
  <si>
    <t>DY HBW2 Dist 10mi</t>
  </si>
  <si>
    <t>DY HBW2 Dist 11mi</t>
  </si>
  <si>
    <t>DY HBW2 Dist 12mi</t>
  </si>
  <si>
    <t>DY HBW2 Dist 13mi</t>
  </si>
  <si>
    <t>DY HBW2 Dist 14mi</t>
  </si>
  <si>
    <t>DY HBW2 Dist 15mi</t>
  </si>
  <si>
    <t>DY HBW2 Dist 16mi</t>
  </si>
  <si>
    <t>DY HBW2 Dist 17mi</t>
  </si>
  <si>
    <t>DY HBW2 Dist 18mi</t>
  </si>
  <si>
    <t>DY HBW2 Dist 19mi</t>
  </si>
  <si>
    <t>DY HBW2 Dist 20mi</t>
  </si>
  <si>
    <t>DY HBW2 Dist 21mi</t>
  </si>
  <si>
    <t>DY HBW2 Dist 22mi</t>
  </si>
  <si>
    <t>DY HBW2 Dist 23mi</t>
  </si>
  <si>
    <t>DY HBW2 Dist 24mi</t>
  </si>
  <si>
    <t>DY HBW2 Dist 25mi</t>
  </si>
  <si>
    <t>DY HBW2 Dist &gt;25mi</t>
  </si>
  <si>
    <t>DY HBW3 Dist 1mi</t>
  </si>
  <si>
    <t>DY HBW3 Dist 2mi</t>
  </si>
  <si>
    <t>DY HBW3 Dist 3mi</t>
  </si>
  <si>
    <t>DY HBW3 Dist 4mi</t>
  </si>
  <si>
    <t>DY HBW3 Dist 5mi</t>
  </si>
  <si>
    <t>DY HBW3 Dist 6mi</t>
  </si>
  <si>
    <t>DY HBW3 Dist 7mi</t>
  </si>
  <si>
    <t>DY HBW3 Dist 8mi</t>
  </si>
  <si>
    <t>DY HBW3 Dist 9mi</t>
  </si>
  <si>
    <t>DY HBW3 Dist 10mi</t>
  </si>
  <si>
    <t>DY HBW3 Dist 11mi</t>
  </si>
  <si>
    <t>DY HBW3 Dist 12mi</t>
  </si>
  <si>
    <t>DY HBW3 Dist 13mi</t>
  </si>
  <si>
    <t>DY HBW3 Dist 14mi</t>
  </si>
  <si>
    <t>DY HBW3 Dist 15mi</t>
  </si>
  <si>
    <t>DY HBW3 Dist 16mi</t>
  </si>
  <si>
    <t>DY HBW3 Dist 17mi</t>
  </si>
  <si>
    <t>DY HBW3 Dist 18mi</t>
  </si>
  <si>
    <t>DY HBW3 Dist 19mi</t>
  </si>
  <si>
    <t>DY HBW3 Dist 20mi</t>
  </si>
  <si>
    <t>DY HBW3 Dist 21mi</t>
  </si>
  <si>
    <t>DY HBW3 Dist 22mi</t>
  </si>
  <si>
    <t>DY HBW3 Dist 23mi</t>
  </si>
  <si>
    <t>DY HBW3 Dist 24mi</t>
  </si>
  <si>
    <t>DY HBW3 Dist 25mi</t>
  </si>
  <si>
    <t>DY HBW3 Dist &gt;25mi</t>
  </si>
  <si>
    <t>DY HBW4 Dist 1mi</t>
  </si>
  <si>
    <t>DY HBW4 Dist 2mi</t>
  </si>
  <si>
    <t>DY HBW4 Dist 3mi</t>
  </si>
  <si>
    <t>DY HBW4 Dist 4mi</t>
  </si>
  <si>
    <t>DY HBW4 Dist 5mi</t>
  </si>
  <si>
    <t>DY HBW4 Dist 6mi</t>
  </si>
  <si>
    <t>DY HBW4 Dist 7mi</t>
  </si>
  <si>
    <t>DY HBW4 Dist 8mi</t>
  </si>
  <si>
    <t>DY HBW4 Dist 9mi</t>
  </si>
  <si>
    <t>DY HBW4 Dist 10mi</t>
  </si>
  <si>
    <t>DY HBW4 Dist 11mi</t>
  </si>
  <si>
    <t>DY HBW4 Dist 12mi</t>
  </si>
  <si>
    <t>DY HBW4 Dist 13mi</t>
  </si>
  <si>
    <t>DY HBW4 Dist 14mi</t>
  </si>
  <si>
    <t>DY HBW4 Dist 15mi</t>
  </si>
  <si>
    <t>DY HBW4 Dist 16mi</t>
  </si>
  <si>
    <t>DY HBW4 Dist 17mi</t>
  </si>
  <si>
    <t>DY HBW4 Dist 18mi</t>
  </si>
  <si>
    <t>DY HBW4 Dist 19mi</t>
  </si>
  <si>
    <t>DY HBW4 Dist 20mi</t>
  </si>
  <si>
    <t>DY HBW4 Dist 21mi</t>
  </si>
  <si>
    <t>DY HBW4 Dist 22mi</t>
  </si>
  <si>
    <t>DY HBW4 Dist 23mi</t>
  </si>
  <si>
    <t>DY HBW4 Dist 24mi</t>
  </si>
  <si>
    <t>DY HBW4 Dist 25mi</t>
  </si>
  <si>
    <t>DY HBW4 Dist &gt;25mi</t>
  </si>
  <si>
    <t>DY Work SOV - To RGC1</t>
  </si>
  <si>
    <t>DY Work HOV 2+ - To RGC1</t>
  </si>
  <si>
    <t>DY Work Transit - To RGC1</t>
  </si>
  <si>
    <t>DY Work Walk-Bike - To RGC1</t>
  </si>
  <si>
    <t>DY Work SOV - To RGC2</t>
  </si>
  <si>
    <t>DY Work HOV 2+ - To RGC2</t>
  </si>
  <si>
    <t>DY Work Transit - To RGC2</t>
  </si>
  <si>
    <t>DY Work Walk-Bike - To RGC2</t>
  </si>
  <si>
    <t>DY Work SOV - To RGC3</t>
  </si>
  <si>
    <t>DY Work HOV 2+ - To RGC3</t>
  </si>
  <si>
    <t>DY Work Transit - To RGC3</t>
  </si>
  <si>
    <t>DY Work Walk-Bike - To RGC3</t>
  </si>
  <si>
    <t>DY Work SOV - To RGC4</t>
  </si>
  <si>
    <t>DY Work HOV 2+ - To RGC4</t>
  </si>
  <si>
    <t>DY Work Transit - To RGC4</t>
  </si>
  <si>
    <t>DY Work Walk-Bike - To RGC4</t>
  </si>
  <si>
    <t>DY Work SOV - To RGC5</t>
  </si>
  <si>
    <t>DY Work HOV 2+ - To RGC5</t>
  </si>
  <si>
    <t>DY Work Transit - To RGC5</t>
  </si>
  <si>
    <t>DY Work Walk-Bike - To RGC5</t>
  </si>
  <si>
    <t>DY Work SOV - To RGC6</t>
  </si>
  <si>
    <t>DY Work HOV 2+ - To RGC6</t>
  </si>
  <si>
    <t>DY Work Transit - To RGC6</t>
  </si>
  <si>
    <t>DY Work Walk-Bike - To RGC6</t>
  </si>
  <si>
    <t>DY Work SOV - To RGC7</t>
  </si>
  <si>
    <t>DY Work HOV 2+ - To RGC7</t>
  </si>
  <si>
    <t>DY Work Transit - To RGC7</t>
  </si>
  <si>
    <t>DY Work Walk-Bike - To RGC7</t>
  </si>
  <si>
    <t>DY Work SOV - To RGC8</t>
  </si>
  <si>
    <t>DY Work HOV 2+ - To RGC8</t>
  </si>
  <si>
    <t>DY Work Transit - To RGC8</t>
  </si>
  <si>
    <t>DY Work Walk-Bike - To RGC8</t>
  </si>
  <si>
    <t>DY Work SOV - To RGC9</t>
  </si>
  <si>
    <t>DY Work HOV 2+ - To RGC9</t>
  </si>
  <si>
    <t>DY Work Transit - To RGC9</t>
  </si>
  <si>
    <t>DY Work Walk-Bike - To RGC9</t>
  </si>
  <si>
    <t>DY Work SOV - To RGC10</t>
  </si>
  <si>
    <t>DY Work HOV 2+ - To RGC10</t>
  </si>
  <si>
    <t>DY Work Transit - To RGC10</t>
  </si>
  <si>
    <t>DY Work Walk-Bike - To RGC10</t>
  </si>
  <si>
    <t>DY Work SOV - To RGC11</t>
  </si>
  <si>
    <t>DY Work HOV 2+ - To RGC11</t>
  </si>
  <si>
    <t>DY Work Transit - To RGC11</t>
  </si>
  <si>
    <t>DY Work Walk-Bike - To RGC11</t>
  </si>
  <si>
    <t>DY Work SOV - To RGC12</t>
  </si>
  <si>
    <t>DY Work HOV 2+ - To RGC12</t>
  </si>
  <si>
    <t>DY Work Transit - To RGC12</t>
  </si>
  <si>
    <t>DY Work Walk-Bike - To RGC12</t>
  </si>
  <si>
    <t>DY Work SOV - To RGC13</t>
  </si>
  <si>
    <t>DY Work HOV 2+ - To RGC13</t>
  </si>
  <si>
    <t>DY Work Transit - To RGC13</t>
  </si>
  <si>
    <t>DY Work Walk-Bike - To RGC13</t>
  </si>
  <si>
    <t>DY Work SOV - To RGC14</t>
  </si>
  <si>
    <t>DY Work HOV 2+ - To RGC14</t>
  </si>
  <si>
    <t>DY Work Transit - To RGC14</t>
  </si>
  <si>
    <t>DY Work Walk-Bike - To RGC14</t>
  </si>
  <si>
    <t>DY Work SOV - To RGC15</t>
  </si>
  <si>
    <t>DY Work HOV 2+ - To RGC15</t>
  </si>
  <si>
    <t>DY Work Transit - To RGC15</t>
  </si>
  <si>
    <t>DY Work Walk-Bike - To RGC15</t>
  </si>
  <si>
    <t>DY Work SOV - To RGC16</t>
  </si>
  <si>
    <t>DY Work HOV 2+ - To RGC16</t>
  </si>
  <si>
    <t>DY Work Transit - To RGC16</t>
  </si>
  <si>
    <t>DY Work Walk-Bike - To RGC16</t>
  </si>
  <si>
    <t>DY Work SOV - To RGC17</t>
  </si>
  <si>
    <t>DY Work HOV 2+ - To RGC17</t>
  </si>
  <si>
    <t>DY Work Transit - To RGC17</t>
  </si>
  <si>
    <t>DY Work Walk-Bike - To RGC17</t>
  </si>
  <si>
    <t>DY Work SOV - To RGC18</t>
  </si>
  <si>
    <t>DY Work HOV 2+ - To RGC18</t>
  </si>
  <si>
    <t>DY Work Transit - To RGC18</t>
  </si>
  <si>
    <t>DY Work Walk-Bike - To RGC18</t>
  </si>
  <si>
    <t>DY Work SOV - To RGC19</t>
  </si>
  <si>
    <t>DY Work HOV 2+ - To RGC19</t>
  </si>
  <si>
    <t>DY Work Transit - To RGC19</t>
  </si>
  <si>
    <t>DY Work Walk-Bike - To RGC19</t>
  </si>
  <si>
    <t>DY Work SOV - To RGC20</t>
  </si>
  <si>
    <t>DY Work HOV 2+ - To RGC20</t>
  </si>
  <si>
    <t>DY Work Transit - To RGC20</t>
  </si>
  <si>
    <t>DY Work Walk-Bike - To RGC20</t>
  </si>
  <si>
    <t>DY Work SOV - To RGC21</t>
  </si>
  <si>
    <t>DY Work HOV 2+ - To RGC21</t>
  </si>
  <si>
    <t>DY Work Transit - To RGC21</t>
  </si>
  <si>
    <t>DY Work Walk-Bike - To RGC21</t>
  </si>
  <si>
    <t>DY Work SOV - To RGC22</t>
  </si>
  <si>
    <t>DY Work HOV 2+ - To RGC22</t>
  </si>
  <si>
    <t>DY Work Transit - To RGC22</t>
  </si>
  <si>
    <t>DY Work Walk-Bike - To RGC22</t>
  </si>
  <si>
    <t>DY Work SOV - To RGC23</t>
  </si>
  <si>
    <t>DY Work HOV 2+ - To RGC23</t>
  </si>
  <si>
    <t>DY Work Transit - To RGC23</t>
  </si>
  <si>
    <t>DY Work Walk-Bike - To RGC23</t>
  </si>
  <si>
    <t>DY Work SOV - To RGC24</t>
  </si>
  <si>
    <t>DY Work HOV 2+ - To RGC24</t>
  </si>
  <si>
    <t>DY Work Transit - To RGC24</t>
  </si>
  <si>
    <t>DY Work Walk-Bike - To RGC24</t>
  </si>
  <si>
    <t>DY Work SOV - To RGC25</t>
  </si>
  <si>
    <t>DY Work HOV 2+ - To RGC25</t>
  </si>
  <si>
    <t>DY Work Transit - To RGC25</t>
  </si>
  <si>
    <t>DY Work Walk-Bike - To RGC25</t>
  </si>
  <si>
    <t>DY Work SOV - To RGC26</t>
  </si>
  <si>
    <t>DY Work HOV 2+ - To RGC26</t>
  </si>
  <si>
    <t>DY Work Transit - To RGC26</t>
  </si>
  <si>
    <t>DY Work Walk-Bike - To RGC26</t>
  </si>
  <si>
    <t>DY Work SOV - To RGC27</t>
  </si>
  <si>
    <t>DY Work HOV 2+ - To RGC27</t>
  </si>
  <si>
    <t>DY Work Transit - To RGC27</t>
  </si>
  <si>
    <t>DY Work Walk-Bike - To RGC27</t>
  </si>
  <si>
    <t>DY Work SOV - To RGC28</t>
  </si>
  <si>
    <t>DY Work HOV 2+ - To RGC28</t>
  </si>
  <si>
    <t>DY Work Transit - To RGC28</t>
  </si>
  <si>
    <t>DY Work Walk-Bike - To RGC28</t>
  </si>
  <si>
    <t>DY Work SOV - To RGC29</t>
  </si>
  <si>
    <t>DY Work HOV 2+ - To RGC29</t>
  </si>
  <si>
    <t>DY Work Transit - To RGC29</t>
  </si>
  <si>
    <t>DY Work Walk-Bike - To RGC29</t>
  </si>
  <si>
    <t>DY Work SOV - To RGC30</t>
  </si>
  <si>
    <t>DY Work HOV 2+ - To RGC30</t>
  </si>
  <si>
    <t>DY Work Transit - To RGC30</t>
  </si>
  <si>
    <t>DY Work Walk-Bike - To RGC30</t>
  </si>
  <si>
    <t>DY Work SOV - To RGC31</t>
  </si>
  <si>
    <t>DY Work HOV 2+ - To RGC31</t>
  </si>
  <si>
    <t>DY Work Transit - To RGC31</t>
  </si>
  <si>
    <t>DY Work Walk-Bike - To RGC31</t>
  </si>
  <si>
    <t>DY Work SOV - To RGC32</t>
  </si>
  <si>
    <t>DY Work HOV 2+ - To RGC32</t>
  </si>
  <si>
    <t>DY Work Transit - To RGC32</t>
  </si>
  <si>
    <t>DY Work Walk-Bike - To RGC32</t>
  </si>
  <si>
    <t>DY Work SOV - To RGC33</t>
  </si>
  <si>
    <t>DY Work HOV 2+ - To RGC33</t>
  </si>
  <si>
    <t>DY Work Transit - To RGC33</t>
  </si>
  <si>
    <t>DY Work Walk-Bike - To RGC33</t>
  </si>
  <si>
    <t>DY Work SOV - To RGC34</t>
  </si>
  <si>
    <t>DY Work HOV 2+ - To RGC34</t>
  </si>
  <si>
    <t>DY Work Transit - To RGC34</t>
  </si>
  <si>
    <t>DY Work Walk-Bike - To RGC34</t>
  </si>
  <si>
    <t>DY Work SOV - To RGC35</t>
  </si>
  <si>
    <t>DY Work HOV 2+ - To RGC35</t>
  </si>
  <si>
    <t>DY Work Transit - To RGC35</t>
  </si>
  <si>
    <t>DY Work Walk-Bike - To RGC35</t>
  </si>
  <si>
    <t>DY Work SOV - To RGC36</t>
  </si>
  <si>
    <t>DY Work HOV 2+ - To RGC36</t>
  </si>
  <si>
    <t>DY Work Transit - To RGC36</t>
  </si>
  <si>
    <t>DY Work Walk-Bike - To RGC36</t>
  </si>
  <si>
    <t>DY NonWork SOV - To RGC1</t>
  </si>
  <si>
    <t>DY NonWork HOV 2+ - To RGC1</t>
  </si>
  <si>
    <t>DY NonWork Transit - To RGC1</t>
  </si>
  <si>
    <t>DY NonWork Walk-Bike - To RGC1</t>
  </si>
  <si>
    <t>DY NonWork SOV - To RGC2</t>
  </si>
  <si>
    <t>DY NonWork HOV 2+ - To RGC2</t>
  </si>
  <si>
    <t>DY NonWork Transit - To RGC2</t>
  </si>
  <si>
    <t>DY NonWork Walk-Bike - To RGC2</t>
  </si>
  <si>
    <t>DY NonWork SOV - To RGC3</t>
  </si>
  <si>
    <t>DY NonWork HOV 2+ - To RGC3</t>
  </si>
  <si>
    <t>DY NonWork Transit - To RGC3</t>
  </si>
  <si>
    <t>DY NonWork Walk-Bike - To RGC3</t>
  </si>
  <si>
    <t>DY NonWork SOV - To RGC4</t>
  </si>
  <si>
    <t>DY NonWork HOV 2+ - To RGC4</t>
  </si>
  <si>
    <t>DY NonWork Transit - To RGC4</t>
  </si>
  <si>
    <t>DY NonWork Walk-Bike - To RGC4</t>
  </si>
  <si>
    <t>DY NonWork SOV - To RGC5</t>
  </si>
  <si>
    <t>DY NonWork HOV 2+ - To RGC5</t>
  </si>
  <si>
    <t>DY NonWork Transit - To RGC5</t>
  </si>
  <si>
    <t>DY NonWork Walk-Bike - To RGC5</t>
  </si>
  <si>
    <t>DY NonWork SOV - To RGC6</t>
  </si>
  <si>
    <t>DY NonWork HOV 2+ - To RGC6</t>
  </si>
  <si>
    <t>DY NonWork Transit - To RGC6</t>
  </si>
  <si>
    <t>DY NonWork Walk-Bike - To RGC6</t>
  </si>
  <si>
    <t>DY NonWork SOV - To RGC7</t>
  </si>
  <si>
    <t>DY NonWork HOV 2+ - To RGC7</t>
  </si>
  <si>
    <t>DY NonWork Transit - To RGC7</t>
  </si>
  <si>
    <t>DY NonWork Walk-Bike - To RGC7</t>
  </si>
  <si>
    <t>DY NonWork SOV - To RGC8</t>
  </si>
  <si>
    <t>DY NonWork HOV 2+ - To RGC8</t>
  </si>
  <si>
    <t>DY NonWork Transit - To RGC8</t>
  </si>
  <si>
    <t>DY NonWork Walk-Bike - To RGC8</t>
  </si>
  <si>
    <t>DY NonWork SOV - To RGC9</t>
  </si>
  <si>
    <t>DY NonWork HOV 2+ - To RGC9</t>
  </si>
  <si>
    <t>DY NonWork Transit - To RGC9</t>
  </si>
  <si>
    <t>DY NonWork Walk-Bike - To RGC9</t>
  </si>
  <si>
    <t>DY NonWork SOV - To RGC10</t>
  </si>
  <si>
    <t>DY NonWork HOV 2+ - To RGC10</t>
  </si>
  <si>
    <t>DY NonWork Transit - To RGC10</t>
  </si>
  <si>
    <t>DY NonWork Walk-Bike - To RGC10</t>
  </si>
  <si>
    <t>DY NonWork SOV - To RGC11</t>
  </si>
  <si>
    <t>DY NonWork HOV 2+ - To RGC11</t>
  </si>
  <si>
    <t>DY NonWork Transit - To RGC11</t>
  </si>
  <si>
    <t>DY NonWork Walk-Bike - To RGC11</t>
  </si>
  <si>
    <t>DY NonWork SOV - To RGC12</t>
  </si>
  <si>
    <t>DY NonWork HOV 2+ - To RGC12</t>
  </si>
  <si>
    <t>DY NonWork Transit - To RGC12</t>
  </si>
  <si>
    <t>DY NonWork Walk-Bike - To RGC12</t>
  </si>
  <si>
    <t>DY NonWork SOV - To RGC13</t>
  </si>
  <si>
    <t>DY NonWork HOV 2+ - To RGC13</t>
  </si>
  <si>
    <t>DY NonWork Transit - To RGC13</t>
  </si>
  <si>
    <t>DY NonWork Walk-Bike - To RGC13</t>
  </si>
  <si>
    <t>DY NonWork SOV - To RGC14</t>
  </si>
  <si>
    <t>DY NonWork HOV 2+ - To RGC14</t>
  </si>
  <si>
    <t>DY NonWork Transit - To RGC14</t>
  </si>
  <si>
    <t>DY NonWork Walk-Bike - To RGC14</t>
  </si>
  <si>
    <t>DY NonWork SOV - To RGC15</t>
  </si>
  <si>
    <t>DY NonWork HOV 2+ - To RGC15</t>
  </si>
  <si>
    <t>DY NonWork Transit - To RGC15</t>
  </si>
  <si>
    <t>DY NonWork Walk-Bike - To RGC15</t>
  </si>
  <si>
    <t>DY NonWork SOV - To RGC16</t>
  </si>
  <si>
    <t>DY NonWork HOV 2+ - To RGC16</t>
  </si>
  <si>
    <t>DY NonWork Transit - To RGC16</t>
  </si>
  <si>
    <t>DY NonWork Walk-Bike - To RGC16</t>
  </si>
  <si>
    <t>DY NonWork SOV - To RGC17</t>
  </si>
  <si>
    <t>DY NonWork HOV 2+ - To RGC17</t>
  </si>
  <si>
    <t>DY NonWork Transit - To RGC17</t>
  </si>
  <si>
    <t>DY NonWork Walk-Bike - To RGC17</t>
  </si>
  <si>
    <t>DY NonWork SOV - To RGC18</t>
  </si>
  <si>
    <t>DY NonWork HOV 2+ - To RGC18</t>
  </si>
  <si>
    <t>DY NonWork Transit - To RGC18</t>
  </si>
  <si>
    <t>DY NonWork Walk-Bike - To RGC18</t>
  </si>
  <si>
    <t>DY NonWork SOV - To RGC19</t>
  </si>
  <si>
    <t>DY NonWork HOV 2+ - To RGC19</t>
  </si>
  <si>
    <t>DY NonWork Transit - To RGC19</t>
  </si>
  <si>
    <t>DY NonWork Walk-Bike - To RGC19</t>
  </si>
  <si>
    <t>DY NonWork SOV - To RGC20</t>
  </si>
  <si>
    <t>DY NonWork HOV 2+ - To RGC20</t>
  </si>
  <si>
    <t>DY NonWork Transit - To RGC20</t>
  </si>
  <si>
    <t>DY NonWork Walk-Bike - To RGC20</t>
  </si>
  <si>
    <t>DY NonWork SOV - To RGC21</t>
  </si>
  <si>
    <t>DY NonWork HOV 2+ - To RGC21</t>
  </si>
  <si>
    <t>DY NonWork Transit - To RGC21</t>
  </si>
  <si>
    <t>DY NonWork Walk-Bike - To RGC21</t>
  </si>
  <si>
    <t>DY NonWork SOV - To RGC22</t>
  </si>
  <si>
    <t>DY NonWork HOV 2+ - To RGC22</t>
  </si>
  <si>
    <t>DY NonWork Transit - To RGC22</t>
  </si>
  <si>
    <t>DY NonWork Walk-Bike - To RGC22</t>
  </si>
  <si>
    <t>DY NonWork SOV - To RGC23</t>
  </si>
  <si>
    <t>DY NonWork HOV 2+ - To RGC23</t>
  </si>
  <si>
    <t>DY NonWork Transit - To RGC23</t>
  </si>
  <si>
    <t>DY NonWork Walk-Bike - To RGC23</t>
  </si>
  <si>
    <t>DY NonWork SOV - To RGC24</t>
  </si>
  <si>
    <t>DY NonWork HOV 2+ - To RGC24</t>
  </si>
  <si>
    <t>DY NonWork Transit - To RGC24</t>
  </si>
  <si>
    <t>DY NonWork Walk-Bike - To RGC24</t>
  </si>
  <si>
    <t>DY NonWork SOV - To RGC25</t>
  </si>
  <si>
    <t>DY NonWork HOV 2+ - To RGC25</t>
  </si>
  <si>
    <t>DY NonWork Transit - To RGC25</t>
  </si>
  <si>
    <t>DY NonWork Walk-Bike - To RGC25</t>
  </si>
  <si>
    <t>DY NonWork SOV - To RGC26</t>
  </si>
  <si>
    <t>DY NonWork HOV 2+ - To RGC26</t>
  </si>
  <si>
    <t>DY NonWork Transit - To RGC26</t>
  </si>
  <si>
    <t>DY NonWork Walk-Bike - To RGC26</t>
  </si>
  <si>
    <t>DY NonWork SOV - To RGC27</t>
  </si>
  <si>
    <t>DY NonWork HOV 2+ - To RGC27</t>
  </si>
  <si>
    <t>DY NonWork Transit - To RGC27</t>
  </si>
  <si>
    <t>DY NonWork Walk-Bike - To RGC27</t>
  </si>
  <si>
    <t>DY NonWork SOV - To RGC28</t>
  </si>
  <si>
    <t>DY NonWork HOV 2+ - To RGC28</t>
  </si>
  <si>
    <t>DY NonWork Transit - To RGC28</t>
  </si>
  <si>
    <t>DY NonWork Walk-Bike - To RGC28</t>
  </si>
  <si>
    <t>DY NonWork SOV - To RGC29</t>
  </si>
  <si>
    <t>DY NonWork HOV 2+ - To RGC29</t>
  </si>
  <si>
    <t>DY NonWork Transit - To RGC29</t>
  </si>
  <si>
    <t>DY NonWork Walk-Bike - To RGC29</t>
  </si>
  <si>
    <t>DY NonWork SOV - To RGC30</t>
  </si>
  <si>
    <t>DY NonWork HOV 2+ - To RGC30</t>
  </si>
  <si>
    <t>DY NonWork Transit - To RGC30</t>
  </si>
  <si>
    <t>DY NonWork Walk-Bike - To RGC30</t>
  </si>
  <si>
    <t>DY NonWork SOV - To RGC31</t>
  </si>
  <si>
    <t>DY NonWork HOV 2+ - To RGC31</t>
  </si>
  <si>
    <t>DY NonWork Transit - To RGC31</t>
  </si>
  <si>
    <t>DY NonWork Walk-Bike - To RGC31</t>
  </si>
  <si>
    <t>DY NonWork SOV - To RGC32</t>
  </si>
  <si>
    <t>DY NonWork HOV 2+ - To RGC32</t>
  </si>
  <si>
    <t>DY NonWork Transit - To RGC32</t>
  </si>
  <si>
    <t>DY NonWork Walk-Bike - To RGC32</t>
  </si>
  <si>
    <t>DY NonWork SOV - To RGC33</t>
  </si>
  <si>
    <t>DY NonWork HOV 2+ - To RGC33</t>
  </si>
  <si>
    <t>DY NonWork Transit - To RGC33</t>
  </si>
  <si>
    <t>DY NonWork Walk-Bike - To RGC33</t>
  </si>
  <si>
    <t>DY NonWork SOV - To RGC34</t>
  </si>
  <si>
    <t>DY NonWork HOV 2+ - To RGC34</t>
  </si>
  <si>
    <t>DY NonWork Transit - To RGC34</t>
  </si>
  <si>
    <t>DY NonWork Walk-Bike - To RGC34</t>
  </si>
  <si>
    <t>DY NonWork SOV - To RGC35</t>
  </si>
  <si>
    <t>DY NonWork HOV 2+ - To RGC35</t>
  </si>
  <si>
    <t>DY NonWork Transit - To RGC35</t>
  </si>
  <si>
    <t>DY NonWork Walk-Bike - To RGC35</t>
  </si>
  <si>
    <t>DY NonWork SOV - To RGC36</t>
  </si>
  <si>
    <t>DY NonWork HOV 2+ - To RGC36</t>
  </si>
  <si>
    <t>DY NonWork Transit - To RGC36</t>
  </si>
  <si>
    <t>DY NonWork Walk-Bike - To RGC36</t>
  </si>
  <si>
    <t>AM LRail Boardings KCM</t>
  </si>
  <si>
    <t>AM LRail Boardings PT</t>
  </si>
  <si>
    <t>AM LRail Boardings CT</t>
  </si>
  <si>
    <t>AM LRail Boardings KT</t>
  </si>
  <si>
    <t>AM LRail Boardings WSF</t>
  </si>
  <si>
    <t>AM LRail Boardings ST</t>
  </si>
  <si>
    <t>AM CRail Boardings KCM</t>
  </si>
  <si>
    <t>AM CRail Boardings PT</t>
  </si>
  <si>
    <t>AM CRail Boardings CT</t>
  </si>
  <si>
    <t>AM CRail Boardings KT</t>
  </si>
  <si>
    <t>AM CRail Boardings WSF</t>
  </si>
  <si>
    <t>AM CRail Boardings ST</t>
  </si>
  <si>
    <t>AM Bus Boardings KCM</t>
  </si>
  <si>
    <t>AM Bus Boardings PT</t>
  </si>
  <si>
    <t>AM Bus Boardings CT</t>
  </si>
  <si>
    <t>AM Bus Boardings KT</t>
  </si>
  <si>
    <t>AM Bus Boardings WSF</t>
  </si>
  <si>
    <t>AM Bus Boardings ST</t>
  </si>
  <si>
    <t>AM Ferry Boardings KCM</t>
  </si>
  <si>
    <t>AM Ferry Boardings PT</t>
  </si>
  <si>
    <t>AM Ferry Boardings CT</t>
  </si>
  <si>
    <t>AM Ferry Boardings KT</t>
  </si>
  <si>
    <t>AM Ferry Boardings WSF</t>
  </si>
  <si>
    <t>AM Ferry Boardings ST</t>
  </si>
  <si>
    <t>MD LRail Boardings KCM</t>
  </si>
  <si>
    <t>MD LRail Boardings PT</t>
  </si>
  <si>
    <t>MD LRail Boardings CT</t>
  </si>
  <si>
    <t>MD LRail Boardings KT</t>
  </si>
  <si>
    <t>MD LRail Boardings WSF</t>
  </si>
  <si>
    <t>MD LRail Boardings ST</t>
  </si>
  <si>
    <t>MD CRail Boardings KCM</t>
  </si>
  <si>
    <t>MD CRail Boardings PT</t>
  </si>
  <si>
    <t>MD CRail Boardings CT</t>
  </si>
  <si>
    <t>MD CRail Boardings KT</t>
  </si>
  <si>
    <t>MD CRail Boardings WSF</t>
  </si>
  <si>
    <t>MD CRail Boardings ST</t>
  </si>
  <si>
    <t>MD Bus Boardings KCM</t>
  </si>
  <si>
    <t>MD Bus Boardings PT</t>
  </si>
  <si>
    <t>MD Bus Boardings CT</t>
  </si>
  <si>
    <t>MD Bus Boardings KT</t>
  </si>
  <si>
    <t>MD Bus Boardings WSF</t>
  </si>
  <si>
    <t>MD Bus Boardings ST</t>
  </si>
  <si>
    <t>MD Ferry Boardings KCM</t>
  </si>
  <si>
    <t>MD Ferry Boardings PT</t>
  </si>
  <si>
    <t>MD Ferry Boardings CT</t>
  </si>
  <si>
    <t>MD Ferry Boardings KT</t>
  </si>
  <si>
    <t>MD Ferry Boardings WSF</t>
  </si>
  <si>
    <t>MD Ferry Boardings ST</t>
  </si>
  <si>
    <t>AM Screenline #2 - Vehicle (Fwy)</t>
  </si>
  <si>
    <t>AM Screenline #3 - Vehicle (Fwy)</t>
  </si>
  <si>
    <t>AM Screenline #4 - Vehicle (Fwy)</t>
  </si>
  <si>
    <t>AM Screenline #7 - Vehicle (Fwy)</t>
  </si>
  <si>
    <t>AM Screenline #14 - Vehicle (Fwy)</t>
  </si>
  <si>
    <t>AM Screenline #15 - Vehicle (Fwy)</t>
  </si>
  <si>
    <t>AM Screenline #18 - Vehicle (Fwy)</t>
  </si>
  <si>
    <t>AM Screenline #19 - Vehicle (Fwy)</t>
  </si>
  <si>
    <t>AM Screenline #20 - Vehicle (Fwy)</t>
  </si>
  <si>
    <t>AM Screenline #22 - Vehicle (Fwy)</t>
  </si>
  <si>
    <t>AM Screenline #23 - Vehicle (Fwy)</t>
  </si>
  <si>
    <t>AM Screenline #29 - Vehicle (Fwy)</t>
  </si>
  <si>
    <t>AM Screenline #30 - Vehicle (Fwy)</t>
  </si>
  <si>
    <t>AM Screenline #32 - Vehicle (Fwy)</t>
  </si>
  <si>
    <t>AM Screenline #35 - Vehicle (Fwy)</t>
  </si>
  <si>
    <t>AM Screenline #37 - Vehicle (Fwy)</t>
  </si>
  <si>
    <t>AM Screenline #41 - Vehicle (Fwy)</t>
  </si>
  <si>
    <t>AM Screenline #43 - Vehicle (Fwy)</t>
  </si>
  <si>
    <t>AM Screenline #44 - Vehicle (Fwy)</t>
  </si>
  <si>
    <t>AM Screenline #46 - Vehicle (Fwy)</t>
  </si>
  <si>
    <t>AM Screenline #54 - Vehicle (Fwy)</t>
  </si>
  <si>
    <t>AM Screenline #57 - Vehicle (Fwy)</t>
  </si>
  <si>
    <t>AM Screenline #58 - Vehicle (Fwy)</t>
  </si>
  <si>
    <t>AM Screenline #60 - Vehicle (Fwy)</t>
  </si>
  <si>
    <t>AM Screenline #66 - Vehicle (Fwy)</t>
  </si>
  <si>
    <t>AM Screenline #71 - Vehicle (Fwy)</t>
  </si>
  <si>
    <t>AM Screenline #2 - Vehicle (Art)</t>
  </si>
  <si>
    <t>AM Screenline #3 - Vehicle (Art)</t>
  </si>
  <si>
    <t>AM Screenline #4 - Vehicle (Art)</t>
  </si>
  <si>
    <t>AM Screenline #7 - Vehicle (Art)</t>
  </si>
  <si>
    <t>AM Screenline #14 - Vehicle (Art)</t>
  </si>
  <si>
    <t>AM Screenline #15 - Vehicle (Art)</t>
  </si>
  <si>
    <t>AM Screenline #18 - Vehicle (Art)</t>
  </si>
  <si>
    <t>AM Screenline #19 - Vehicle (Art)</t>
  </si>
  <si>
    <t>AM Screenline #20 - Vehicle (Art)</t>
  </si>
  <si>
    <t>AM Screenline #22 - Vehicle (Art)</t>
  </si>
  <si>
    <t>AM Screenline #23 - Vehicle (Art)</t>
  </si>
  <si>
    <t>AM Screenline #29 - Vehicle (Art)</t>
  </si>
  <si>
    <t>AM Screenline #30 - Vehicle (Art)</t>
  </si>
  <si>
    <t>AM Screenline #32 - Vehicle (Art)</t>
  </si>
  <si>
    <t>AM Screenline #35 - Vehicle (Art)</t>
  </si>
  <si>
    <t>AM Screenline #37 - Vehicle (Art)</t>
  </si>
  <si>
    <t>AM Screenline #41 - Vehicle (Art)</t>
  </si>
  <si>
    <t>AM Screenline #43 - Vehicle (Art)</t>
  </si>
  <si>
    <t>AM Screenline #44 - Vehicle (Art)</t>
  </si>
  <si>
    <t>AM Screenline #46 - Vehicle (Art)</t>
  </si>
  <si>
    <t>AM Screenline #54 - Vehicle (Art)</t>
  </si>
  <si>
    <t>AM Screenline #57 - Vehicle (Art)</t>
  </si>
  <si>
    <t>AM Screenline #58 - Vehicle (Art)</t>
  </si>
  <si>
    <t>AM Screenline #60 - Vehicle (Art)</t>
  </si>
  <si>
    <t>AM Screenline #66 - Vehicle (Art)</t>
  </si>
  <si>
    <t>AM Screenline #71 - Vehicle (Art)</t>
  </si>
  <si>
    <t>MD Screenline #2 - Vehicle (Fwy)</t>
  </si>
  <si>
    <t>MD Screenline #3 - Vehicle (Fwy)</t>
  </si>
  <si>
    <t>MD Screenline #4 - Vehicle (Fwy)</t>
  </si>
  <si>
    <t>MD Screenline #7 - Vehicle (Fwy)</t>
  </si>
  <si>
    <t>MD Screenline #14 - Vehicle (Fwy)</t>
  </si>
  <si>
    <t>MD Screenline #15 - Vehicle (Fwy)</t>
  </si>
  <si>
    <t>MD Screenline #18 - Vehicle (Fwy)</t>
  </si>
  <si>
    <t>MD Screenline #19 - Vehicle (Fwy)</t>
  </si>
  <si>
    <t>MD Screenline #20 - Vehicle (Fwy)</t>
  </si>
  <si>
    <t>MD Screenline #22 - Vehicle (Fwy)</t>
  </si>
  <si>
    <t>MD Screenline #23 - Vehicle (Fwy)</t>
  </si>
  <si>
    <t>MD Screenline #29 - Vehicle (Fwy)</t>
  </si>
  <si>
    <t>MD Screenline #30 - Vehicle (Fwy)</t>
  </si>
  <si>
    <t>MD Screenline #32 - Vehicle (Fwy)</t>
  </si>
  <si>
    <t>MD Screenline #35 - Vehicle (Fwy)</t>
  </si>
  <si>
    <t>MD Screenline #37 - Vehicle (Fwy)</t>
  </si>
  <si>
    <t>MD Screenline #41 - Vehicle (Fwy)</t>
  </si>
  <si>
    <t>MD Screenline #43 - Vehicle (Fwy)</t>
  </si>
  <si>
    <t>MD Screenline #44 - Vehicle (Fwy)</t>
  </si>
  <si>
    <t>MD Screenline #46 - Vehicle (Fwy)</t>
  </si>
  <si>
    <t>MD Screenline #54 - Vehicle (Fwy)</t>
  </si>
  <si>
    <t>MD Screenline #57 - Vehicle (Fwy)</t>
  </si>
  <si>
    <t>MD Screenline #58 - Vehicle (Fwy)</t>
  </si>
  <si>
    <t>MD Screenline #60 - Vehicle (Fwy)</t>
  </si>
  <si>
    <t>MD Screenline #66 - Vehicle (Fwy)</t>
  </si>
  <si>
    <t>MD Screenline #71 - Vehicle (Fwy)</t>
  </si>
  <si>
    <t>MD Screenline #2 - Vehicle (Art)</t>
  </si>
  <si>
    <t>MD Screenline #3 - Vehicle (Art)</t>
  </si>
  <si>
    <t>MD Screenline #4 - Vehicle (Art)</t>
  </si>
  <si>
    <t>MD Screenline #7 - Vehicle (Art)</t>
  </si>
  <si>
    <t>MD Screenline #14 - Vehicle (Art)</t>
  </si>
  <si>
    <t>MD Screenline #15 - Vehicle (Art)</t>
  </si>
  <si>
    <t>MD Screenline #18 - Vehicle (Art)</t>
  </si>
  <si>
    <t>MD Screenline #19 - Vehicle (Art)</t>
  </si>
  <si>
    <t>MD Screenline #20 - Vehicle (Art)</t>
  </si>
  <si>
    <t>MD Screenline #22 - Vehicle (Art)</t>
  </si>
  <si>
    <t>MD Screenline #23 - Vehicle (Art)</t>
  </si>
  <si>
    <t>MD Screenline #29 - Vehicle (Art)</t>
  </si>
  <si>
    <t>MD Screenline #30 - Vehicle (Art)</t>
  </si>
  <si>
    <t>MD Screenline #32 - Vehicle (Art)</t>
  </si>
  <si>
    <t>MD Screenline #35 - Vehicle (Art)</t>
  </si>
  <si>
    <t>MD Screenline #37 - Vehicle (Art)</t>
  </si>
  <si>
    <t>MD Screenline #41 - Vehicle (Art)</t>
  </si>
  <si>
    <t>MD Screenline #43 - Vehicle (Art)</t>
  </si>
  <si>
    <t>MD Screenline #44 - Vehicle (Art)</t>
  </si>
  <si>
    <t>MD Screenline #46 - Vehicle (Art)</t>
  </si>
  <si>
    <t>MD Screenline #54 - Vehicle (Art)</t>
  </si>
  <si>
    <t>MD Screenline #57 - Vehicle (Art)</t>
  </si>
  <si>
    <t>MD Screenline #58 - Vehicle (Art)</t>
  </si>
  <si>
    <t>MD Screenline #60 - Vehicle (Art)</t>
  </si>
  <si>
    <t>MD Screenline #66 - Vehicle (Art)</t>
  </si>
  <si>
    <t>MD Screenline #71 - Vehicle (Art)</t>
  </si>
  <si>
    <t>PM Screenline #2 - Vehicle (Fwy)</t>
  </si>
  <si>
    <t>PM Screenline #3 - Vehicle (Fwy)</t>
  </si>
  <si>
    <t>PM Screenline #4 - Vehicle (Fwy)</t>
  </si>
  <si>
    <t>PM Screenline #7 - Vehicle (Fwy)</t>
  </si>
  <si>
    <t>PM Screenline #14 - Vehicle (Fwy)</t>
  </si>
  <si>
    <t>PM Screenline #15 - Vehicle (Fwy)</t>
  </si>
  <si>
    <t>PM Screenline #18 - Vehicle (Fwy)</t>
  </si>
  <si>
    <t>PM Screenline #19 - Vehicle (Fwy)</t>
  </si>
  <si>
    <t>PM Screenline #20 - Vehicle (Fwy)</t>
  </si>
  <si>
    <t>PM Screenline #22 - Vehicle (Fwy)</t>
  </si>
  <si>
    <t>PM Screenline #23 - Vehicle (Fwy)</t>
  </si>
  <si>
    <t>PM Screenline #29 - Vehicle (Fwy)</t>
  </si>
  <si>
    <t>PM Screenline #30 - Vehicle (Fwy)</t>
  </si>
  <si>
    <t>PM Screenline #32 - Vehicle (Fwy)</t>
  </si>
  <si>
    <t>PM Screenline #35 - Vehicle (Fwy)</t>
  </si>
  <si>
    <t>PM Screenline #37 - Vehicle (Fwy)</t>
  </si>
  <si>
    <t>PM Screenline #41 - Vehicle (Fwy)</t>
  </si>
  <si>
    <t>PM Screenline #43 - Vehicle (Fwy)</t>
  </si>
  <si>
    <t>PM Screenline #44 - Vehicle (Fwy)</t>
  </si>
  <si>
    <t>PM Screenline #46 - Vehicle (Fwy)</t>
  </si>
  <si>
    <t>PM Screenline #54 - Vehicle (Fwy)</t>
  </si>
  <si>
    <t>PM Screenline #57 - Vehicle (Fwy)</t>
  </si>
  <si>
    <t>PM Screenline #58 - Vehicle (Fwy)</t>
  </si>
  <si>
    <t>PM Screenline #60 - Vehicle (Fwy)</t>
  </si>
  <si>
    <t>PM Screenline #66 - Vehicle (Fwy)</t>
  </si>
  <si>
    <t>PM Screenline #71 - Vehicle (Fwy)</t>
  </si>
  <si>
    <t>PM Screenline #2 - Vehicle (Art)</t>
  </si>
  <si>
    <t>PM Screenline #3 - Vehicle (Art)</t>
  </si>
  <si>
    <t>PM Screenline #4 - Vehicle (Art)</t>
  </si>
  <si>
    <t>PM Screenline #7 - Vehicle (Art)</t>
  </si>
  <si>
    <t>PM Screenline #14 - Vehicle (Art)</t>
  </si>
  <si>
    <t>PM Screenline #15 - Vehicle (Art)</t>
  </si>
  <si>
    <t>PM Screenline #18 - Vehicle (Art)</t>
  </si>
  <si>
    <t>PM Screenline #19 - Vehicle (Art)</t>
  </si>
  <si>
    <t>PM Screenline #20 - Vehicle (Art)</t>
  </si>
  <si>
    <t>PM Screenline #22 - Vehicle (Art)</t>
  </si>
  <si>
    <t>PM Screenline #23 - Vehicle (Art)</t>
  </si>
  <si>
    <t>PM Screenline #29 - Vehicle (Art)</t>
  </si>
  <si>
    <t>PM Screenline #30 - Vehicle (Art)</t>
  </si>
  <si>
    <t>PM Screenline #32 - Vehicle (Art)</t>
  </si>
  <si>
    <t>PM Screenline #35 - Vehicle (Art)</t>
  </si>
  <si>
    <t>PM Screenline #37 - Vehicle (Art)</t>
  </si>
  <si>
    <t>PM Screenline #41 - Vehicle (Art)</t>
  </si>
  <si>
    <t>PM Screenline #43 - Vehicle (Art)</t>
  </si>
  <si>
    <t>PM Screenline #44 - Vehicle (Art)</t>
  </si>
  <si>
    <t>PM Screenline #46 - Vehicle (Art)</t>
  </si>
  <si>
    <t>PM Screenline #54 - Vehicle (Art)</t>
  </si>
  <si>
    <t>PM Screenline #57 - Vehicle (Art)</t>
  </si>
  <si>
    <t>PM Screenline #58 - Vehicle (Art)</t>
  </si>
  <si>
    <t>PM Screenline #60 - Vehicle (Art)</t>
  </si>
  <si>
    <t>PM Screenline #66 - Vehicle (Art)</t>
  </si>
  <si>
    <t>PM Screenline #71 - Vehicle (Art)</t>
  </si>
  <si>
    <t>EV Screenline #2 - Vehicle (Fwy)</t>
  </si>
  <si>
    <t>EV Screenline #3 - Vehicle (Fwy)</t>
  </si>
  <si>
    <t>EV Screenline #4 - Vehicle (Fwy)</t>
  </si>
  <si>
    <t>EV Screenline #7 - Vehicle (Fwy)</t>
  </si>
  <si>
    <t>EV Screenline #14 - Vehicle (Fwy)</t>
  </si>
  <si>
    <t>EV Screenline #15 - Vehicle (Fwy)</t>
  </si>
  <si>
    <t>EV Screenline #18 - Vehicle (Fwy)</t>
  </si>
  <si>
    <t>EV Screenline #19 - Vehicle (Fwy)</t>
  </si>
  <si>
    <t>EV Screenline #20 - Vehicle (Fwy)</t>
  </si>
  <si>
    <t>EV Screenline #22 - Vehicle (Fwy)</t>
  </si>
  <si>
    <t>EV Screenline #23 - Vehicle (Fwy)</t>
  </si>
  <si>
    <t>EV Screenline #29 - Vehicle (Fwy)</t>
  </si>
  <si>
    <t>EV Screenline #30 - Vehicle (Fwy)</t>
  </si>
  <si>
    <t>EV Screenline #32 - Vehicle (Fwy)</t>
  </si>
  <si>
    <t>EV Screenline #35 - Vehicle (Fwy)</t>
  </si>
  <si>
    <t>EV Screenline #37 - Vehicle (Fwy)</t>
  </si>
  <si>
    <t>EV Screenline #41 - Vehicle (Fwy)</t>
  </si>
  <si>
    <t>EV Screenline #43 - Vehicle (Fwy)</t>
  </si>
  <si>
    <t>EV Screenline #44 - Vehicle (Fwy)</t>
  </si>
  <si>
    <t>EV Screenline #46 - Vehicle (Fwy)</t>
  </si>
  <si>
    <t>EV Screenline #54 - Vehicle (Fwy)</t>
  </si>
  <si>
    <t>EV Screenline #57 - Vehicle (Fwy)</t>
  </si>
  <si>
    <t>EV Screenline #58 - Vehicle (Fwy)</t>
  </si>
  <si>
    <t>EV Screenline #60 - Vehicle (Fwy)</t>
  </si>
  <si>
    <t>EV Screenline #66 - Vehicle (Fwy)</t>
  </si>
  <si>
    <t>EV Screenline #71 - Vehicle (Fwy)</t>
  </si>
  <si>
    <t>EV Screenline #2 - Vehicle (Art)</t>
  </si>
  <si>
    <t>EV Screenline #3 - Vehicle (Art)</t>
  </si>
  <si>
    <t>EV Screenline #4 - Vehicle (Art)</t>
  </si>
  <si>
    <t>EV Screenline #7 - Vehicle (Art)</t>
  </si>
  <si>
    <t>EV Screenline #14 - Vehicle (Art)</t>
  </si>
  <si>
    <t>EV Screenline #15 - Vehicle (Art)</t>
  </si>
  <si>
    <t>EV Screenline #18 - Vehicle (Art)</t>
  </si>
  <si>
    <t>EV Screenline #19 - Vehicle (Art)</t>
  </si>
  <si>
    <t>EV Screenline #20 - Vehicle (Art)</t>
  </si>
  <si>
    <t>EV Screenline #22 - Vehicle (Art)</t>
  </si>
  <si>
    <t>EV Screenline #23 - Vehicle (Art)</t>
  </si>
  <si>
    <t>EV Screenline #29 - Vehicle (Art)</t>
  </si>
  <si>
    <t>EV Screenline #30 - Vehicle (Art)</t>
  </si>
  <si>
    <t>EV Screenline #32 - Vehicle (Art)</t>
  </si>
  <si>
    <t>EV Screenline #35 - Vehicle (Art)</t>
  </si>
  <si>
    <t>EV Screenline #37 - Vehicle (Art)</t>
  </si>
  <si>
    <t>EV Screenline #41 - Vehicle (Art)</t>
  </si>
  <si>
    <t>EV Screenline #43 - Vehicle (Art)</t>
  </si>
  <si>
    <t>EV Screenline #44 - Vehicle (Art)</t>
  </si>
  <si>
    <t>EV Screenline #46 - Vehicle (Art)</t>
  </si>
  <si>
    <t>EV Screenline #54 - Vehicle (Art)</t>
  </si>
  <si>
    <t>EV Screenline #57 - Vehicle (Art)</t>
  </si>
  <si>
    <t>EV Screenline #58 - Vehicle (Art)</t>
  </si>
  <si>
    <t>EV Screenline #60 - Vehicle (Art)</t>
  </si>
  <si>
    <t>EV Screenline #66 - Vehicle (Art)</t>
  </si>
  <si>
    <t>EV Screenline #71 - Vehicle (Art)</t>
  </si>
  <si>
    <t>NI Screenline #2 - Vehicle (Fwy)</t>
  </si>
  <si>
    <t>NI Screenline #3 - Vehicle (Fwy)</t>
  </si>
  <si>
    <t>NI Screenline #4 - Vehicle (Fwy)</t>
  </si>
  <si>
    <t>NI Screenline #7 - Vehicle (Fwy)</t>
  </si>
  <si>
    <t>NI Screenline #14 - Vehicle (Fwy)</t>
  </si>
  <si>
    <t>NI Screenline #15 - Vehicle (Fwy)</t>
  </si>
  <si>
    <t>NI Screenline #18 - Vehicle (Fwy)</t>
  </si>
  <si>
    <t>NI Screenline #19 - Vehicle (Fwy)</t>
  </si>
  <si>
    <t>NI Screenline #20 - Vehicle (Fwy)</t>
  </si>
  <si>
    <t>NI Screenline #22 - Vehicle (Fwy)</t>
  </si>
  <si>
    <t>NI Screenline #23 - Vehicle (Fwy)</t>
  </si>
  <si>
    <t>NI Screenline #29 - Vehicle (Fwy)</t>
  </si>
  <si>
    <t>NI Screenline #30 - Vehicle (Fwy)</t>
  </si>
  <si>
    <t>NI Screenline #32 - Vehicle (Fwy)</t>
  </si>
  <si>
    <t>NI Screenline #35 - Vehicle (Fwy)</t>
  </si>
  <si>
    <t>NI Screenline #37 - Vehicle (Fwy)</t>
  </si>
  <si>
    <t>NI Screenline #41 - Vehicle (Fwy)</t>
  </si>
  <si>
    <t>NI Screenline #43 - Vehicle (Fwy)</t>
  </si>
  <si>
    <t>NI Screenline #44 - Vehicle (Fwy)</t>
  </si>
  <si>
    <t>NI Screenline #46 - Vehicle (Fwy)</t>
  </si>
  <si>
    <t>NI Screenline #54 - Vehicle (Fwy)</t>
  </si>
  <si>
    <t>NI Screenline #57 - Vehicle (Fwy)</t>
  </si>
  <si>
    <t>NI Screenline #58 - Vehicle (Fwy)</t>
  </si>
  <si>
    <t>NI Screenline #60 - Vehicle (Fwy)</t>
  </si>
  <si>
    <t>NI Screenline #66 - Vehicle (Fwy)</t>
  </si>
  <si>
    <t>NI Screenline #71 - Vehicle (Fwy)</t>
  </si>
  <si>
    <t>NI Screenline #2 - Vehicle (Art)</t>
  </si>
  <si>
    <t>NI Screenline #3 - Vehicle (Art)</t>
  </si>
  <si>
    <t>NI Screenline #4 - Vehicle (Art)</t>
  </si>
  <si>
    <t>NI Screenline #7 - Vehicle (Art)</t>
  </si>
  <si>
    <t>NI Screenline #14 - Vehicle (Art)</t>
  </si>
  <si>
    <t>NI Screenline #15 - Vehicle (Art)</t>
  </si>
  <si>
    <t>NI Screenline #18 - Vehicle (Art)</t>
  </si>
  <si>
    <t>NI Screenline #19 - Vehicle (Art)</t>
  </si>
  <si>
    <t>NI Screenline #20 - Vehicle (Art)</t>
  </si>
  <si>
    <t>NI Screenline #22 - Vehicle (Art)</t>
  </si>
  <si>
    <t>NI Screenline #23 - Vehicle (Art)</t>
  </si>
  <si>
    <t>NI Screenline #29 - Vehicle (Art)</t>
  </si>
  <si>
    <t>NI Screenline #30 - Vehicle (Art)</t>
  </si>
  <si>
    <t>NI Screenline #32 - Vehicle (Art)</t>
  </si>
  <si>
    <t>NI Screenline #35 - Vehicle (Art)</t>
  </si>
  <si>
    <t>NI Screenline #37 - Vehicle (Art)</t>
  </si>
  <si>
    <t>NI Screenline #41 - Vehicle (Art)</t>
  </si>
  <si>
    <t>NI Screenline #43 - Vehicle (Art)</t>
  </si>
  <si>
    <t>NI Screenline #44 - Vehicle (Art)</t>
  </si>
  <si>
    <t>NI Screenline #46 - Vehicle (Art)</t>
  </si>
  <si>
    <t>NI Screenline #54 - Vehicle (Art)</t>
  </si>
  <si>
    <t>NI Screenline #57 - Vehicle (Art)</t>
  </si>
  <si>
    <t>NI Screenline #58 - Vehicle (Art)</t>
  </si>
  <si>
    <t>NI Screenline #60 - Vehicle (Art)</t>
  </si>
  <si>
    <t>NI Screenline #66 - Vehicle (Art)</t>
  </si>
  <si>
    <t>NI Screenline #71 - Vehicle (Art)</t>
  </si>
  <si>
    <t>AM Corridor #1 - Incr.</t>
  </si>
  <si>
    <t>AM Corridor #1 - Decr.</t>
  </si>
  <si>
    <t>AM Corridor #2 - Incr.</t>
  </si>
  <si>
    <t>AM Corridor #2 - Decr.</t>
  </si>
  <si>
    <t>AM Corridor #3 - Incr.</t>
  </si>
  <si>
    <t>AM Corridor #3 - Decr.</t>
  </si>
  <si>
    <t>AM Corridor #4 - Incr.</t>
  </si>
  <si>
    <t>AM Corridor #4 - Decr.</t>
  </si>
  <si>
    <t>AM Corridor #5 - Incr.</t>
  </si>
  <si>
    <t>AM Corridor #5 - Decr.</t>
  </si>
  <si>
    <t>AM Corridor #6 - Incr.</t>
  </si>
  <si>
    <t>AM Corridor #6 - Decr.</t>
  </si>
  <si>
    <t>AM Corridor #7 - Incr.</t>
  </si>
  <si>
    <t>AM Corridor #7 - Decr.</t>
  </si>
  <si>
    <t>AM Corridor #8 - Incr.</t>
  </si>
  <si>
    <t>AM Corridor #8 - Decr.</t>
  </si>
  <si>
    <t>AM Corridor #9 - Incr.</t>
  </si>
  <si>
    <t>AM Corridor #9 - Decr.</t>
  </si>
  <si>
    <t>AM Corridor #10 - Incr.</t>
  </si>
  <si>
    <t>AM Corridor #10 - Decr.</t>
  </si>
  <si>
    <t>AM Corridor #11 - Incr.</t>
  </si>
  <si>
    <t>AM Corridor #11 - Decr.</t>
  </si>
  <si>
    <t>AM Corridor #12 - Incr.</t>
  </si>
  <si>
    <t>AM Corridor #12 - Decr.</t>
  </si>
  <si>
    <t>AM Corridor #13 - Incr.</t>
  </si>
  <si>
    <t>AM Corridor #13 - Decr.</t>
  </si>
  <si>
    <t>AM Corridor #14 - Incr.</t>
  </si>
  <si>
    <t>AM Corridor #14 - Decr.</t>
  </si>
  <si>
    <t>AM Corridor #15 - Incr.</t>
  </si>
  <si>
    <t>AM Corridor #15 - Decr.</t>
  </si>
  <si>
    <t>AM Corridor #16 - Incr.</t>
  </si>
  <si>
    <t>AM Corridor #16 - Decr.</t>
  </si>
  <si>
    <t>AM Corridor #17 - Incr.</t>
  </si>
  <si>
    <t>AM Corridor #17 - Decr.</t>
  </si>
  <si>
    <t>AM Corridor #18 - Incr.</t>
  </si>
  <si>
    <t>AM Corridor #18 - Decr.</t>
  </si>
  <si>
    <t>AM Corridor #19 - Incr.</t>
  </si>
  <si>
    <t>AM Corridor #19 - Decr.</t>
  </si>
  <si>
    <t>AM Corridor #20 - Incr.</t>
  </si>
  <si>
    <t>AM Corridor #20 - Decr.</t>
  </si>
  <si>
    <t>AM Corridor #21 - Incr.</t>
  </si>
  <si>
    <t>AM Corridor #21 - Decr.</t>
  </si>
  <si>
    <t>AM Corridor #22 - Incr.</t>
  </si>
  <si>
    <t>AM Corridor #22 - Decr.</t>
  </si>
  <si>
    <t>AM Corridor #23 - Incr.</t>
  </si>
  <si>
    <t>AM Corridor #23 - Decr.</t>
  </si>
  <si>
    <t>AM Corridor #24 - Incr.</t>
  </si>
  <si>
    <t>AM Corridor #24 - Decr.</t>
  </si>
  <si>
    <t>AM Corridor #25 - Incr.</t>
  </si>
  <si>
    <t>AM Corridor #25 - Decr.</t>
  </si>
  <si>
    <t>AM Corridor #26 - Incr.</t>
  </si>
  <si>
    <t>AM Corridor #26 - Decr.</t>
  </si>
  <si>
    <t>AM Corridor #27 - Incr.</t>
  </si>
  <si>
    <t>AM Corridor #27 - Decr.</t>
  </si>
  <si>
    <t>AM Corridor #28 - Incr.</t>
  </si>
  <si>
    <t>AM Corridor #28 - Decr.</t>
  </si>
  <si>
    <t>AM Corridor #29 - Incr.</t>
  </si>
  <si>
    <t>AM Corridor #29 - Decr.</t>
  </si>
  <si>
    <t>AM Corridor #30 - Incr.</t>
  </si>
  <si>
    <t>AM Corridor #30 - Decr.</t>
  </si>
  <si>
    <t>AM Corridor #31 - Incr.</t>
  </si>
  <si>
    <t>AM Corridor #31 - Decr.</t>
  </si>
  <si>
    <t>AM Corridor #32 - Incr.</t>
  </si>
  <si>
    <t>AM Corridor #32 - Decr.</t>
  </si>
  <si>
    <t>AM Corridor #33 - Incr.</t>
  </si>
  <si>
    <t>AM Corridor #33 - Decr.</t>
  </si>
  <si>
    <t>AM Corridor #34 - Incr.</t>
  </si>
  <si>
    <t>AM Corridor #34 - Decr.</t>
  </si>
  <si>
    <t>AM Corridor #35 - Incr.</t>
  </si>
  <si>
    <t>AM Corridor #35 - Decr.</t>
  </si>
  <si>
    <t>AM Corridor #36 - Incr.</t>
  </si>
  <si>
    <t>AM Corridor #36 - Decr.</t>
  </si>
  <si>
    <t>AM Corridor #37 - Incr.</t>
  </si>
  <si>
    <t>AM Corridor #37 - Decr.</t>
  </si>
  <si>
    <t>AM Corridor #38 - Incr.</t>
  </si>
  <si>
    <t>AM Corridor #38 - Decr.</t>
  </si>
  <si>
    <t>AM Corridor #39 - Incr.</t>
  </si>
  <si>
    <t>AM Corridor #39 - Decr.</t>
  </si>
  <si>
    <t>AM Corridor #40 - Incr.</t>
  </si>
  <si>
    <t>AM Corridor #40 - Decr.</t>
  </si>
  <si>
    <t>PM Corridor #1 - Incr.</t>
  </si>
  <si>
    <t>PM Corridor #1 - Decr.</t>
  </si>
  <si>
    <t>PM Corridor #2 - Incr.</t>
  </si>
  <si>
    <t>PM Corridor #2 - Decr.</t>
  </si>
  <si>
    <t>PM Corridor #3 - Incr.</t>
  </si>
  <si>
    <t>PM Corridor #3 - Decr.</t>
  </si>
  <si>
    <t>PM Corridor #4 - Incr.</t>
  </si>
  <si>
    <t>PM Corridor #4 - Decr.</t>
  </si>
  <si>
    <t>PM Corridor #5 - Incr.</t>
  </si>
  <si>
    <t>PM Corridor #5 - Decr.</t>
  </si>
  <si>
    <t>PM Corridor #6 - Incr.</t>
  </si>
  <si>
    <t>PM Corridor #6 - Decr.</t>
  </si>
  <si>
    <t>PM Corridor #7 - Incr.</t>
  </si>
  <si>
    <t>PM Corridor #7 - Decr.</t>
  </si>
  <si>
    <t>PM Corridor #8 - Incr.</t>
  </si>
  <si>
    <t>PM Corridor #8 - Decr.</t>
  </si>
  <si>
    <t>PM Corridor #9 - Incr.</t>
  </si>
  <si>
    <t>PM Corridor #9 - Decr.</t>
  </si>
  <si>
    <t>PM Corridor #10 - Incr.</t>
  </si>
  <si>
    <t>PM Corridor #10 - Decr.</t>
  </si>
  <si>
    <t>PM Corridor #11 - Incr.</t>
  </si>
  <si>
    <t>PM Corridor #11 - Decr.</t>
  </si>
  <si>
    <t>PM Corridor #12 - Incr.</t>
  </si>
  <si>
    <t>PM Corridor #12 - Decr.</t>
  </si>
  <si>
    <t>PM Corridor #13 - Incr.</t>
  </si>
  <si>
    <t>PM Corridor #13 - Decr.</t>
  </si>
  <si>
    <t>PM Corridor #14 - Incr.</t>
  </si>
  <si>
    <t>PM Corridor #14 - Decr.</t>
  </si>
  <si>
    <t>PM Corridor #15 - Incr.</t>
  </si>
  <si>
    <t>PM Corridor #15 - Decr.</t>
  </si>
  <si>
    <t>PM Corridor #16 - Incr.</t>
  </si>
  <si>
    <t>PM Corridor #16 - Decr.</t>
  </si>
  <si>
    <t>PM Corridor #17 - Incr.</t>
  </si>
  <si>
    <t>PM Corridor #17 - Decr.</t>
  </si>
  <si>
    <t>PM Corridor #18 - Incr.</t>
  </si>
  <si>
    <t>PM Corridor #18 - Decr.</t>
  </si>
  <si>
    <t>PM Corridor #19 - Incr.</t>
  </si>
  <si>
    <t>PM Corridor #19 - Decr.</t>
  </si>
  <si>
    <t>PM Corridor #20 - Incr.</t>
  </si>
  <si>
    <t>PM Corridor #20 - Decr.</t>
  </si>
  <si>
    <t>PM Corridor #21 - Incr.</t>
  </si>
  <si>
    <t>PM Corridor #21 - Decr.</t>
  </si>
  <si>
    <t>PM Corridor #22 - Incr.</t>
  </si>
  <si>
    <t>PM Corridor #22 - Decr.</t>
  </si>
  <si>
    <t>PM Corridor #23 - Incr.</t>
  </si>
  <si>
    <t>PM Corridor #23 - Decr.</t>
  </si>
  <si>
    <t>PM Corridor #24 - Incr.</t>
  </si>
  <si>
    <t>PM Corridor #24 - Decr.</t>
  </si>
  <si>
    <t>PM Corridor #25 - Incr.</t>
  </si>
  <si>
    <t>PM Corridor #25 - Decr.</t>
  </si>
  <si>
    <t>PM Corridor #26 - Incr.</t>
  </si>
  <si>
    <t>PM Corridor #26 - Decr.</t>
  </si>
  <si>
    <t>PM Corridor #27 - Incr.</t>
  </si>
  <si>
    <t>PM Corridor #27 - Decr.</t>
  </si>
  <si>
    <t>PM Corridor #28 - Incr.</t>
  </si>
  <si>
    <t>PM Corridor #28 - Decr.</t>
  </si>
  <si>
    <t>PM Corridor #29 - Incr.</t>
  </si>
  <si>
    <t>PM Corridor #29 - Decr.</t>
  </si>
  <si>
    <t>PM Corridor #30 - Incr.</t>
  </si>
  <si>
    <t>PM Corridor #30 - Decr.</t>
  </si>
  <si>
    <t>PM Corridor #31 - Incr.</t>
  </si>
  <si>
    <t>PM Corridor #31 - Decr.</t>
  </si>
  <si>
    <t>PM Corridor #32 - Incr.</t>
  </si>
  <si>
    <t>PM Corridor #32 - Decr.</t>
  </si>
  <si>
    <t>PM Corridor #33 - Incr.</t>
  </si>
  <si>
    <t>PM Corridor #33 - Decr.</t>
  </si>
  <si>
    <t>PM Corridor #34 - Incr.</t>
  </si>
  <si>
    <t>PM Corridor #34 - Decr.</t>
  </si>
  <si>
    <t>PM Corridor #35 - Incr.</t>
  </si>
  <si>
    <t>PM Corridor #35 - Decr.</t>
  </si>
  <si>
    <t>PM Corridor #36 - Incr.</t>
  </si>
  <si>
    <t>PM Corridor #36 - Decr.</t>
  </si>
  <si>
    <t>PM Corridor #37 - Incr.</t>
  </si>
  <si>
    <t>PM Corridor #37 - Decr.</t>
  </si>
  <si>
    <t>PM Corridor #38 - Incr.</t>
  </si>
  <si>
    <t>PM Corridor #38 - Decr.</t>
  </si>
  <si>
    <t>PM Corridor #39 - Incr.</t>
  </si>
  <si>
    <t>PM Corridor #39 - Decr.</t>
  </si>
  <si>
    <t>PM Corridor #40 - Incr.</t>
  </si>
  <si>
    <t>PM Corridor #40 - Decr.</t>
  </si>
  <si>
    <t>Corr. length #1 - Incr.</t>
  </si>
  <si>
    <t>Corr. length #1 - Decr.</t>
  </si>
  <si>
    <t>Corr. length #2 - Incr.</t>
  </si>
  <si>
    <t>Corr. length #2 - Decr.</t>
  </si>
  <si>
    <t>Corr. length #3 - Incr.</t>
  </si>
  <si>
    <t>Corr. length #3 - Decr.</t>
  </si>
  <si>
    <t>Corr. length #4 - Incr.</t>
  </si>
  <si>
    <t>Corr. length #4 - Decr.</t>
  </si>
  <si>
    <t>Corr. length #5 - Incr.</t>
  </si>
  <si>
    <t>Corr. length #5 - Decr.</t>
  </si>
  <si>
    <t>Corr. length #6 - Incr.</t>
  </si>
  <si>
    <t>Corr. length #6 - Decr.</t>
  </si>
  <si>
    <t>Corr. length #7 - Incr.</t>
  </si>
  <si>
    <t>Corr. length #7 - Decr.</t>
  </si>
  <si>
    <t>Corr. length #8 - Incr.</t>
  </si>
  <si>
    <t>Corr. length #8 - Decr.</t>
  </si>
  <si>
    <t>Corr. length #9 - Incr.</t>
  </si>
  <si>
    <t>Corr. length #9 - Decr.</t>
  </si>
  <si>
    <t>Corr. length #10 - Incr.</t>
  </si>
  <si>
    <t>Corr. length #10 - Decr.</t>
  </si>
  <si>
    <t>Corr. length #11 - Incr.</t>
  </si>
  <si>
    <t>Corr. length #11 - Decr.</t>
  </si>
  <si>
    <t>Corr. length #12 - Incr.</t>
  </si>
  <si>
    <t>Corr. length #12 - Decr.</t>
  </si>
  <si>
    <t>Corr. length #13 - Incr.</t>
  </si>
  <si>
    <t>Corr. length #13 - Decr.</t>
  </si>
  <si>
    <t>Corr. length #14 - Incr.</t>
  </si>
  <si>
    <t>Corr. length #14 - Decr.</t>
  </si>
  <si>
    <t>Corr. length #15 - Incr.</t>
  </si>
  <si>
    <t>Corr. length #15 - Decr.</t>
  </si>
  <si>
    <t>Corr. length #16 - Incr.</t>
  </si>
  <si>
    <t>Corr. length #16 - Decr.</t>
  </si>
  <si>
    <t>Corr. length #17 - Incr.</t>
  </si>
  <si>
    <t>Corr. length #17 - Decr.</t>
  </si>
  <si>
    <t>Corr. length #18 - Incr.</t>
  </si>
  <si>
    <t>Corr. length #18 - Decr.</t>
  </si>
  <si>
    <t>Corr. length #19 - Incr.</t>
  </si>
  <si>
    <t>Corr. length #19 - Decr.</t>
  </si>
  <si>
    <t>Corr. length #20 - Incr.</t>
  </si>
  <si>
    <t>Corr. length #20 - Decr.</t>
  </si>
  <si>
    <t>Corr. length #21 - Incr.</t>
  </si>
  <si>
    <t>Corr. length #21 - Decr.</t>
  </si>
  <si>
    <t>Corr. length #22 - Incr.</t>
  </si>
  <si>
    <t>Corr. length #22 - Decr.</t>
  </si>
  <si>
    <t>Corr. length #23 - Incr.</t>
  </si>
  <si>
    <t>Corr. length #23 - Decr.</t>
  </si>
  <si>
    <t>Corr. length #24 - Incr.</t>
  </si>
  <si>
    <t>Corr. length #24 - Decr.</t>
  </si>
  <si>
    <t>Corr. length #25 - Incr.</t>
  </si>
  <si>
    <t>Corr. length #25 - Decr.</t>
  </si>
  <si>
    <t>Corr. length #26 - Incr.</t>
  </si>
  <si>
    <t>Corr. length #26 - Decr.</t>
  </si>
  <si>
    <t>Corr. length #27 - Incr.</t>
  </si>
  <si>
    <t>Corr. length #27 - Decr.</t>
  </si>
  <si>
    <t>Corr. length #28 - Incr.</t>
  </si>
  <si>
    <t>Corr. length #28 - Decr.</t>
  </si>
  <si>
    <t>Corr. length #29 - Incr.</t>
  </si>
  <si>
    <t>Corr. length #29 - Decr.</t>
  </si>
  <si>
    <t>Corr. length #30 - Incr.</t>
  </si>
  <si>
    <t>Corr. length #30 - Decr.</t>
  </si>
  <si>
    <t>Corr. length #31 - Incr.</t>
  </si>
  <si>
    <t>Corr. length #31 - Decr.</t>
  </si>
  <si>
    <t>Corr. length #32 - Incr.</t>
  </si>
  <si>
    <t>Corr. length #32 - Decr.</t>
  </si>
  <si>
    <t>Corr. length #33 - Incr.</t>
  </si>
  <si>
    <t>Corr. length #33 - Decr.</t>
  </si>
  <si>
    <t>Corr. length #34 - Incr.</t>
  </si>
  <si>
    <t>Corr. length #34 - Decr.</t>
  </si>
  <si>
    <t>Corr. length #35 - Incr.</t>
  </si>
  <si>
    <t>Corr. length #35 - Decr.</t>
  </si>
  <si>
    <t>Corr. length #36 - Incr.</t>
  </si>
  <si>
    <t>Corr. length #36 - Decr.</t>
  </si>
  <si>
    <t>Corr. length #37 - Incr.</t>
  </si>
  <si>
    <t>Corr. length #37 - Decr.</t>
  </si>
  <si>
    <t>Corr. length #38 - Incr.</t>
  </si>
  <si>
    <t>Corr. length #38 - Decr.</t>
  </si>
  <si>
    <t>Corr. length #39 - Incr.</t>
  </si>
  <si>
    <t>Corr. length #39 - Decr.</t>
  </si>
  <si>
    <t>Corr. length #40 - Incr.</t>
  </si>
  <si>
    <t>Corr. length #40 - Decr.</t>
  </si>
  <si>
    <t>Sea-Evt NB</t>
  </si>
  <si>
    <t>Sea-Evt SB</t>
  </si>
  <si>
    <t>Sea-Evt NB Length</t>
  </si>
  <si>
    <t>Sea-Evt SB Length</t>
  </si>
  <si>
    <t>Sea-FW NB</t>
  </si>
  <si>
    <t>Sea-FW SB</t>
  </si>
  <si>
    <t>Sea-FW NB Length</t>
  </si>
  <si>
    <t>Sea-FW SB Length</t>
  </si>
  <si>
    <t>Lynn-Bell NB</t>
  </si>
  <si>
    <t>Lynn-Bell SB</t>
  </si>
  <si>
    <t>Lynn-Bell NB Length</t>
  </si>
  <si>
    <t>Lynn-Bell SB Length</t>
  </si>
  <si>
    <t>Tuk-Bell NB</t>
  </si>
  <si>
    <t>Tuk-Bell SB</t>
  </si>
  <si>
    <t>Tuk-Bell NB Length</t>
  </si>
  <si>
    <t>Tuk-Bell SB Length</t>
  </si>
  <si>
    <t>Rent-Aub NB</t>
  </si>
  <si>
    <t>Rent-Aub SB</t>
  </si>
  <si>
    <t>Rent-Aub NB Length</t>
  </si>
  <si>
    <t>Rent-Aub SB Length</t>
  </si>
  <si>
    <t>Red-Sea NB</t>
  </si>
  <si>
    <t>Red-Sea SB</t>
  </si>
  <si>
    <t>Red-Sea NB Length</t>
  </si>
  <si>
    <t>Red-Sea SB Length</t>
  </si>
  <si>
    <t>Red-Bell NB</t>
  </si>
  <si>
    <t>Red-Bell SB</t>
  </si>
  <si>
    <t>Red-Bell NB Length</t>
  </si>
  <si>
    <t>Red-Bell SB Length</t>
  </si>
  <si>
    <t>Iss-Bell NB</t>
  </si>
  <si>
    <t>Iss-Bell SB</t>
  </si>
  <si>
    <t>Iss-Bell NB Length</t>
  </si>
  <si>
    <t>Iss-Bell SB Length</t>
  </si>
  <si>
    <t>Bell-Sea NB</t>
  </si>
  <si>
    <t>Bell-Sea SB</t>
  </si>
  <si>
    <t>Bell-Sea NB Length</t>
  </si>
  <si>
    <t>Bell-Sea SB Length</t>
  </si>
  <si>
    <t>Iss-Sea NB</t>
  </si>
  <si>
    <t>Iss-Sea SB</t>
  </si>
  <si>
    <t>Iss-Sea NB Length</t>
  </si>
  <si>
    <t>Iss-Sea SB Length</t>
  </si>
  <si>
    <t>AM Propery Damage Collisions</t>
  </si>
  <si>
    <t>AM Cost of Propery Damage Collisions</t>
  </si>
  <si>
    <t>AM Injury Collisions</t>
  </si>
  <si>
    <t>AM Cost of Injury Collisions</t>
  </si>
  <si>
    <t>AM Fatal Collisions</t>
  </si>
  <si>
    <t>AM Cost of Fatal Collisions</t>
  </si>
  <si>
    <t>MD Propery Damage Collisions</t>
  </si>
  <si>
    <t>MD Cost of Propery Damage Collisions</t>
  </si>
  <si>
    <t>MD Injury Collisions</t>
  </si>
  <si>
    <t>MD Cost of Injury Collisions</t>
  </si>
  <si>
    <t>MD Fatal Collisions</t>
  </si>
  <si>
    <t>MD Cost of Fatal Collisions</t>
  </si>
  <si>
    <t>PM Propery Damage Collisions</t>
  </si>
  <si>
    <t>PM Cost of Propery Damage Collisions</t>
  </si>
  <si>
    <t>PM Injury Collisions</t>
  </si>
  <si>
    <t>PM Cost of Injury Collisions</t>
  </si>
  <si>
    <t>PM Fatal Collisions</t>
  </si>
  <si>
    <t>PM Cost of Fatal Collisions</t>
  </si>
  <si>
    <t>EV Propery Damage Collisions</t>
  </si>
  <si>
    <t>EV Cost of Propery Damage Collisions</t>
  </si>
  <si>
    <t>EV Injury Collisions</t>
  </si>
  <si>
    <t>EV Cost of Injury Collisions</t>
  </si>
  <si>
    <t>EV Fatal Collisions</t>
  </si>
  <si>
    <t>EV Cost of Fatal Collisions</t>
  </si>
  <si>
    <t>NI Propery Damage Collisions</t>
  </si>
  <si>
    <t>NI Cost of Propery Damage Collisions</t>
  </si>
  <si>
    <t>NI Injury Collisions</t>
  </si>
  <si>
    <t>NI Cost of Injury Collisions</t>
  </si>
  <si>
    <t>NI Fatal Collisions</t>
  </si>
  <si>
    <t>NI Cost of Fatal Collisions</t>
  </si>
  <si>
    <t>AM CO2</t>
  </si>
  <si>
    <t>AM Cost of CO2</t>
  </si>
  <si>
    <t>AM CO</t>
  </si>
  <si>
    <t>AM Cost of CO</t>
  </si>
  <si>
    <t>AM NOX</t>
  </si>
  <si>
    <t>AM Cost of NOX</t>
  </si>
  <si>
    <t>AM VOC</t>
  </si>
  <si>
    <t>AM Cost of VOC</t>
  </si>
  <si>
    <t>AM PM 2.5</t>
  </si>
  <si>
    <t>AM Cost of PM 2.5</t>
  </si>
  <si>
    <t>MD CO2</t>
  </si>
  <si>
    <t>MD Cost of CO2</t>
  </si>
  <si>
    <t>MD CO</t>
  </si>
  <si>
    <t>MD Cost of CO</t>
  </si>
  <si>
    <t>MD NOX</t>
  </si>
  <si>
    <t>MD Cost of NOX</t>
  </si>
  <si>
    <t>MD VOC</t>
  </si>
  <si>
    <t>MD Cost of VOC</t>
  </si>
  <si>
    <t>MD PM 2.5</t>
  </si>
  <si>
    <t>MD Cost of PM 2.5</t>
  </si>
  <si>
    <t>PM CO2</t>
  </si>
  <si>
    <t>PM Cost of CO2</t>
  </si>
  <si>
    <t>PM CO</t>
  </si>
  <si>
    <t>PM Cost of CO</t>
  </si>
  <si>
    <t>PM NOX</t>
  </si>
  <si>
    <t>PM Cost of NOX</t>
  </si>
  <si>
    <t>PM VOC</t>
  </si>
  <si>
    <t>PM Cost of VOC</t>
  </si>
  <si>
    <t>PM PM 2.5</t>
  </si>
  <si>
    <t>PM Cost of PM 2.5</t>
  </si>
  <si>
    <t>EV CO2</t>
  </si>
  <si>
    <t>EV Cost of CO2</t>
  </si>
  <si>
    <t>EV CO</t>
  </si>
  <si>
    <t>EV Cost of CO</t>
  </si>
  <si>
    <t>EV NOX</t>
  </si>
  <si>
    <t>EV Cost of NOX</t>
  </si>
  <si>
    <t>EV VOC</t>
  </si>
  <si>
    <t>EV Cost of VOC</t>
  </si>
  <si>
    <t>EV PM 2.5</t>
  </si>
  <si>
    <t>EV Cost of PM 2.5</t>
  </si>
  <si>
    <t>NI CO2</t>
  </si>
  <si>
    <t>NI Cost of CO2</t>
  </si>
  <si>
    <t>NI CO</t>
  </si>
  <si>
    <t>NI Cost of CO</t>
  </si>
  <si>
    <t>NI NOX</t>
  </si>
  <si>
    <t>NI Cost of NOX</t>
  </si>
  <si>
    <t>NI VOC</t>
  </si>
  <si>
    <t>NI Cost of VOC</t>
  </si>
  <si>
    <t>NI PM 2.5</t>
  </si>
  <si>
    <t>NI Cost of PM 2.5</t>
  </si>
  <si>
    <t>AM Car VMT</t>
  </si>
  <si>
    <t>AM Truck VMT</t>
  </si>
  <si>
    <t>AM Car Noise Cost</t>
  </si>
  <si>
    <t>AM Truck Noise Cost</t>
  </si>
  <si>
    <t>MD Car VMT</t>
  </si>
  <si>
    <t>MD Truck VMT</t>
  </si>
  <si>
    <t>MD Car Noise Cost</t>
  </si>
  <si>
    <t>MD Truck Noise Cost</t>
  </si>
  <si>
    <t>PM Car VMT</t>
  </si>
  <si>
    <t>PM Truck VMT</t>
  </si>
  <si>
    <t>PM Car Noise Cost</t>
  </si>
  <si>
    <t>PM Truck Noise Cost</t>
  </si>
  <si>
    <t>EV Car VMT</t>
  </si>
  <si>
    <t>EV Truck VMT</t>
  </si>
  <si>
    <t>EV Car Noise Cost</t>
  </si>
  <si>
    <t>EV Truck Noise Cost</t>
  </si>
  <si>
    <t>NI Car VMT</t>
  </si>
  <si>
    <t>NI Truck VMT</t>
  </si>
  <si>
    <t>NI Car Noise Cost</t>
  </si>
  <si>
    <t>NI Truck Noise Cost</t>
  </si>
  <si>
    <t>AM @toll1 sum - ul3=0</t>
  </si>
  <si>
    <t>AM @toll1 sum - ul3=1</t>
  </si>
  <si>
    <t>AM @toll1 sum - ul3=2</t>
  </si>
  <si>
    <t>AM @toll1 sum - ul3=3</t>
  </si>
  <si>
    <t>AM @toll1 sum - ul3=4</t>
  </si>
  <si>
    <t>AM @toll1 sum - ul3=5</t>
  </si>
  <si>
    <t>AM @toll1 sum - ul3=6</t>
  </si>
  <si>
    <t>AM @toll2 sum - ul3=0</t>
  </si>
  <si>
    <t>AM @toll2 sum - ul3=1</t>
  </si>
  <si>
    <t>AM @toll2 sum - ul3=2</t>
  </si>
  <si>
    <t>AM @toll2 sum - ul3=3</t>
  </si>
  <si>
    <t>AM @toll2 sum - ul3=4</t>
  </si>
  <si>
    <t>AM @toll2 sum - ul3=5</t>
  </si>
  <si>
    <t>AM @toll2 sum - ul3=6</t>
  </si>
  <si>
    <t>AM @toll3 sum - ul3=0</t>
  </si>
  <si>
    <t>AM @toll3 sum - ul3=1</t>
  </si>
  <si>
    <t>AM @toll3 sum - ul3=2</t>
  </si>
  <si>
    <t>AM @toll3 sum - ul3=3</t>
  </si>
  <si>
    <t>AM @toll3 sum - ul3=4</t>
  </si>
  <si>
    <t>AM @toll3 sum - ul3=5</t>
  </si>
  <si>
    <t>AM @toll3 sum - ul3=6</t>
  </si>
  <si>
    <t>AM @trkc1 sum - ul3=0</t>
  </si>
  <si>
    <t>AM @trkc1 sum - ul3=1</t>
  </si>
  <si>
    <t>AM @trkc1 sum - ul3=2</t>
  </si>
  <si>
    <t>AM @trkc1 sum - ul3=3</t>
  </si>
  <si>
    <t>AM @trkc1 sum - ul3=4</t>
  </si>
  <si>
    <t>AM @trkc1 sum - ul3=5</t>
  </si>
  <si>
    <t>AM @trkc1 sum - ul3=6</t>
  </si>
  <si>
    <t>AM @trkc2 sum - ul3=0</t>
  </si>
  <si>
    <t>AM @trkc2 sum - ul3=1</t>
  </si>
  <si>
    <t>AM @trkc2 sum - ul3=2</t>
  </si>
  <si>
    <t>AM @trkc2 sum - ul3=3</t>
  </si>
  <si>
    <t>AM @trkc2 sum - ul3=4</t>
  </si>
  <si>
    <t>AM @trkc2 sum - ul3=5</t>
  </si>
  <si>
    <t>AM @trkc2 sum - ul3=6</t>
  </si>
  <si>
    <t>AM @trkc3 sum - ul3=0</t>
  </si>
  <si>
    <t>AM @trkc3 sum - ul3=1</t>
  </si>
  <si>
    <t>AM @trkc3 sum - ul3=2</t>
  </si>
  <si>
    <t>AM @trkc3 sum - ul3=3</t>
  </si>
  <si>
    <t>AM @trkc3 sum - ul3=4</t>
  </si>
  <si>
    <t>AM @trkc3 sum - ul3=5</t>
  </si>
  <si>
    <t>AM @trkc3 sum - ul3=6</t>
  </si>
  <si>
    <t>MD @toll1 sum - ul3=0</t>
  </si>
  <si>
    <t>MD @toll1 sum - ul3=1</t>
  </si>
  <si>
    <t>MD @toll1 sum - ul3=2</t>
  </si>
  <si>
    <t>MD @toll1 sum - ul3=3</t>
  </si>
  <si>
    <t>MD @toll1 sum - ul3=4</t>
  </si>
  <si>
    <t>MD @toll1 sum - ul3=5</t>
  </si>
  <si>
    <t>MD @toll1 sum - ul3=6</t>
  </si>
  <si>
    <t>MD @toll2 sum - ul3=0</t>
  </si>
  <si>
    <t>MD @toll2 sum - ul3=1</t>
  </si>
  <si>
    <t>MD @toll2 sum - ul3=2</t>
  </si>
  <si>
    <t>MD @toll2 sum - ul3=3</t>
  </si>
  <si>
    <t>MD @toll2 sum - ul3=4</t>
  </si>
  <si>
    <t>MD @toll2 sum - ul3=5</t>
  </si>
  <si>
    <t>MD @toll2 sum - ul3=6</t>
  </si>
  <si>
    <t>MD @toll3 sum - ul3=0</t>
  </si>
  <si>
    <t>MD @toll3 sum - ul3=1</t>
  </si>
  <si>
    <t>MD @toll3 sum - ul3=2</t>
  </si>
  <si>
    <t>MD @toll3 sum - ul3=3</t>
  </si>
  <si>
    <t>MD @toll3 sum - ul3=4</t>
  </si>
  <si>
    <t>MD @toll3 sum - ul3=5</t>
  </si>
  <si>
    <t>MD @toll3 sum - ul3=6</t>
  </si>
  <si>
    <t>MD @trkc1 sum - ul3=0</t>
  </si>
  <si>
    <t>MD @trkc1 sum - ul3=1</t>
  </si>
  <si>
    <t>MD @trkc1 sum - ul3=2</t>
  </si>
  <si>
    <t>MD @trkc1 sum - ul3=3</t>
  </si>
  <si>
    <t>MD @trkc1 sum - ul3=4</t>
  </si>
  <si>
    <t>MD @trkc1 sum - ul3=5</t>
  </si>
  <si>
    <t>MD @trkc1 sum - ul3=6</t>
  </si>
  <si>
    <t>MD @trkc2 sum - ul3=0</t>
  </si>
  <si>
    <t>MD @trkc2 sum - ul3=1</t>
  </si>
  <si>
    <t>MD @trkc2 sum - ul3=2</t>
  </si>
  <si>
    <t>MD @trkc2 sum - ul3=3</t>
  </si>
  <si>
    <t>MD @trkc2 sum - ul3=4</t>
  </si>
  <si>
    <t>MD @trkc2 sum - ul3=5</t>
  </si>
  <si>
    <t>MD @trkc2 sum - ul3=6</t>
  </si>
  <si>
    <t>MD @trkc3 sum - ul3=0</t>
  </si>
  <si>
    <t>MD @trkc3 sum - ul3=1</t>
  </si>
  <si>
    <t>MD @trkc3 sum - ul3=2</t>
  </si>
  <si>
    <t>MD @trkc3 sum - ul3=3</t>
  </si>
  <si>
    <t>MD @trkc3 sum - ul3=4</t>
  </si>
  <si>
    <t>MD @trkc3 sum - ul3=5</t>
  </si>
  <si>
    <t>MD @trkc3 sum - ul3=6</t>
  </si>
  <si>
    <t>PM @toll1 sum - ul3=0</t>
  </si>
  <si>
    <t>PM @toll1 sum - ul3=1</t>
  </si>
  <si>
    <t>PM @toll1 sum - ul3=2</t>
  </si>
  <si>
    <t>PM @toll1 sum - ul3=3</t>
  </si>
  <si>
    <t>PM @toll1 sum - ul3=4</t>
  </si>
  <si>
    <t>PM @toll1 sum - ul3=5</t>
  </si>
  <si>
    <t>PM @toll1 sum - ul3=6</t>
  </si>
  <si>
    <t>PM @toll2 sum - ul3=0</t>
  </si>
  <si>
    <t>PM @toll2 sum - ul3=1</t>
  </si>
  <si>
    <t>PM @toll2 sum - ul3=2</t>
  </si>
  <si>
    <t>PM @toll2 sum - ul3=3</t>
  </si>
  <si>
    <t>PM @toll2 sum - ul3=4</t>
  </si>
  <si>
    <t>PM @toll2 sum - ul3=5</t>
  </si>
  <si>
    <t>PM @toll2 sum - ul3=6</t>
  </si>
  <si>
    <t>PM @toll3 sum - ul3=0</t>
  </si>
  <si>
    <t>PM @toll3 sum - ul3=1</t>
  </si>
  <si>
    <t>PM @toll3 sum - ul3=2</t>
  </si>
  <si>
    <t>PM @toll3 sum - ul3=3</t>
  </si>
  <si>
    <t>PM @toll3 sum - ul3=4</t>
  </si>
  <si>
    <t>PM @toll3 sum - ul3=5</t>
  </si>
  <si>
    <t>PM @toll3 sum - ul3=6</t>
  </si>
  <si>
    <t>PM @trkc1 sum - ul3=0</t>
  </si>
  <si>
    <t>PM @trkc1 sum - ul3=1</t>
  </si>
  <si>
    <t>PM @trkc1 sum - ul3=2</t>
  </si>
  <si>
    <t>PM @trkc1 sum - ul3=3</t>
  </si>
  <si>
    <t>PM @trkc1 sum - ul3=4</t>
  </si>
  <si>
    <t>PM @trkc1 sum - ul3=5</t>
  </si>
  <si>
    <t>PM @trkc1 sum - ul3=6</t>
  </si>
  <si>
    <t>PM @trkc2 sum - ul3=0</t>
  </si>
  <si>
    <t>PM @trkc2 sum - ul3=1</t>
  </si>
  <si>
    <t>PM @trkc2 sum - ul3=2</t>
  </si>
  <si>
    <t>PM @trkc2 sum - ul3=3</t>
  </si>
  <si>
    <t>PM @trkc2 sum - ul3=4</t>
  </si>
  <si>
    <t>PM @trkc2 sum - ul3=5</t>
  </si>
  <si>
    <t>PM @trkc2 sum - ul3=6</t>
  </si>
  <si>
    <t>PM @trkc3 sum - ul3=0</t>
  </si>
  <si>
    <t>PM @trkc3 sum - ul3=1</t>
  </si>
  <si>
    <t>PM @trkc3 sum - ul3=2</t>
  </si>
  <si>
    <t>PM @trkc3 sum - ul3=3</t>
  </si>
  <si>
    <t>PM @trkc3 sum - ul3=4</t>
  </si>
  <si>
    <t>PM @trkc3 sum - ul3=5</t>
  </si>
  <si>
    <t>PM @trkc3 sum - ul3=6</t>
  </si>
  <si>
    <t>EV @toll1 sum - ul3=0</t>
  </si>
  <si>
    <t>EV @toll1 sum - ul3=1</t>
  </si>
  <si>
    <t>EV @toll1 sum - ul3=2</t>
  </si>
  <si>
    <t>EV @toll1 sum - ul3=3</t>
  </si>
  <si>
    <t>EV @toll1 sum - ul3=4</t>
  </si>
  <si>
    <t>EV @toll1 sum - ul3=5</t>
  </si>
  <si>
    <t>EV @toll1 sum - ul3=6</t>
  </si>
  <si>
    <t>EV @toll2 sum - ul3=0</t>
  </si>
  <si>
    <t>EV @toll2 sum - ul3=1</t>
  </si>
  <si>
    <t>EV @toll2 sum - ul3=2</t>
  </si>
  <si>
    <t>EV @toll2 sum - ul3=3</t>
  </si>
  <si>
    <t>EV @toll2 sum - ul3=4</t>
  </si>
  <si>
    <t>EV @toll2 sum - ul3=5</t>
  </si>
  <si>
    <t>EV @toll2 sum - ul3=6</t>
  </si>
  <si>
    <t>EV @toll3 sum - ul3=0</t>
  </si>
  <si>
    <t>EV @toll3 sum - ul3=1</t>
  </si>
  <si>
    <t>EV @toll3 sum - ul3=2</t>
  </si>
  <si>
    <t>EV @toll3 sum - ul3=3</t>
  </si>
  <si>
    <t>EV @toll3 sum - ul3=4</t>
  </si>
  <si>
    <t>EV @toll3 sum - ul3=5</t>
  </si>
  <si>
    <t>EV @toll3 sum - ul3=6</t>
  </si>
  <si>
    <t>EV @trkc1 sum - ul3=0</t>
  </si>
  <si>
    <t>EV @trkc1 sum - ul3=1</t>
  </si>
  <si>
    <t>EV @trkc1 sum - ul3=2</t>
  </si>
  <si>
    <t>EV @trkc1 sum - ul3=3</t>
  </si>
  <si>
    <t>EV @trkc1 sum - ul3=4</t>
  </si>
  <si>
    <t>EV @trkc1 sum - ul3=5</t>
  </si>
  <si>
    <t>EV @trkc1 sum - ul3=6</t>
  </si>
  <si>
    <t>EV @trkc2 sum - ul3=0</t>
  </si>
  <si>
    <t>EV @trkc2 sum - ul3=1</t>
  </si>
  <si>
    <t>EV @trkc2 sum - ul3=2</t>
  </si>
  <si>
    <t>EV @trkc2 sum - ul3=3</t>
  </si>
  <si>
    <t>EV @trkc2 sum - ul3=4</t>
  </si>
  <si>
    <t>EV @trkc2 sum - ul3=5</t>
  </si>
  <si>
    <t>EV @trkc2 sum - ul3=6</t>
  </si>
  <si>
    <t>EV @trkc3 sum - ul3=0</t>
  </si>
  <si>
    <t>EV @trkc3 sum - ul3=1</t>
  </si>
  <si>
    <t>EV @trkc3 sum - ul3=2</t>
  </si>
  <si>
    <t>EV @trkc3 sum - ul3=3</t>
  </si>
  <si>
    <t>EV @trkc3 sum - ul3=4</t>
  </si>
  <si>
    <t>EV @trkc3 sum - ul3=5</t>
  </si>
  <si>
    <t>EV @trkc3 sum - ul3=6</t>
  </si>
  <si>
    <t>NI @toll1 sum - ul3=0</t>
  </si>
  <si>
    <t>NI @toll1 sum - ul3=1</t>
  </si>
  <si>
    <t>NI @toll1 sum - ul3=2</t>
  </si>
  <si>
    <t>NI @toll1 sum - ul3=3</t>
  </si>
  <si>
    <t>NI @toll1 sum - ul3=4</t>
  </si>
  <si>
    <t>NI @toll1 sum - ul3=5</t>
  </si>
  <si>
    <t>NI @toll1 sum - ul3=6</t>
  </si>
  <si>
    <t>NI @toll2 sum - ul3=0</t>
  </si>
  <si>
    <t>NI @toll2 sum - ul3=1</t>
  </si>
  <si>
    <t>NI @toll2 sum - ul3=2</t>
  </si>
  <si>
    <t>NI @toll2 sum - ul3=3</t>
  </si>
  <si>
    <t>NI @toll2 sum - ul3=4</t>
  </si>
  <si>
    <t>NI @toll2 sum - ul3=5</t>
  </si>
  <si>
    <t>NI @toll2 sum - ul3=6</t>
  </si>
  <si>
    <t>NI @toll3 sum - ul3=0</t>
  </si>
  <si>
    <t>NI @toll3 sum - ul3=1</t>
  </si>
  <si>
    <t>NI @toll3 sum - ul3=2</t>
  </si>
  <si>
    <t>NI @toll3 sum - ul3=3</t>
  </si>
  <si>
    <t>NI @toll3 sum - ul3=4</t>
  </si>
  <si>
    <t>NI @toll3 sum - ul3=5</t>
  </si>
  <si>
    <t>NI @toll3 sum - ul3=6</t>
  </si>
  <si>
    <t>NI @trkc1 sum - ul3=0</t>
  </si>
  <si>
    <t>NI @trkc1 sum - ul3=1</t>
  </si>
  <si>
    <t>NI @trkc1 sum - ul3=2</t>
  </si>
  <si>
    <t>NI @trkc1 sum - ul3=3</t>
  </si>
  <si>
    <t>NI @trkc1 sum - ul3=4</t>
  </si>
  <si>
    <t>NI @trkc1 sum - ul3=5</t>
  </si>
  <si>
    <t>NI @trkc1 sum - ul3=6</t>
  </si>
  <si>
    <t>NI @trkc2 sum - ul3=0</t>
  </si>
  <si>
    <t>NI @trkc2 sum - ul3=1</t>
  </si>
  <si>
    <t>NI @trkc2 sum - ul3=2</t>
  </si>
  <si>
    <t>NI @trkc2 sum - ul3=3</t>
  </si>
  <si>
    <t>NI @trkc2 sum - ul3=4</t>
  </si>
  <si>
    <t>NI @trkc2 sum - ul3=5</t>
  </si>
  <si>
    <t>NI @trkc2 sum - ul3=6</t>
  </si>
  <si>
    <t>NI @trkc3 sum - ul3=0</t>
  </si>
  <si>
    <t>NI @trkc3 sum - ul3=1</t>
  </si>
  <si>
    <t>NI @trkc3 sum - ul3=2</t>
  </si>
  <si>
    <t>NI @trkc3 sum - ul3=3</t>
  </si>
  <si>
    <t>NI @trkc3 sum - ul3=4</t>
  </si>
  <si>
    <t>NI @trkc3 sum - ul3=5</t>
  </si>
  <si>
    <t>NI @trkc3 sum - ul3=6</t>
  </si>
  <si>
    <t>AM @rdly sum - ul3=0</t>
  </si>
  <si>
    <t>AM @rdly sum - ul3=1</t>
  </si>
  <si>
    <t>AM @rdly sum - ul3=2</t>
  </si>
  <si>
    <t>AM @rdly sum - ul3=3</t>
  </si>
  <si>
    <t>AM @rdly sum - ul3=4</t>
  </si>
  <si>
    <t>AM @rdly sum - ul3=5</t>
  </si>
  <si>
    <t>AM @rdly sum - ul3=6</t>
  </si>
  <si>
    <t>MD @rdly sum - ul3=0</t>
  </si>
  <si>
    <t>MD @rdly sum - ul3=1</t>
  </si>
  <si>
    <t>MD @rdly sum - ul3=2</t>
  </si>
  <si>
    <t>MD @rdly sum - ul3=3</t>
  </si>
  <si>
    <t>MD @rdly sum - ul3=4</t>
  </si>
  <si>
    <t>MD @rdly sum - ul3=5</t>
  </si>
  <si>
    <t>MD @rdly sum - ul3=6</t>
  </si>
  <si>
    <t>PM @rdly sum - ul3=0</t>
  </si>
  <si>
    <t>PM @rdly sum - ul3=1</t>
  </si>
  <si>
    <t>PM @rdly sum - ul3=2</t>
  </si>
  <si>
    <t>PM @rdly sum - ul3=3</t>
  </si>
  <si>
    <t>PM @rdly sum - ul3=4</t>
  </si>
  <si>
    <t>PM @rdly sum - ul3=5</t>
  </si>
  <si>
    <t>PM @rdly sum - ul3=6</t>
  </si>
  <si>
    <t>EV @rdly sum - ul3=0</t>
  </si>
  <si>
    <t>EV @rdly sum - ul3=1</t>
  </si>
  <si>
    <t>EV @rdly sum - ul3=2</t>
  </si>
  <si>
    <t>EV @rdly sum - ul3=3</t>
  </si>
  <si>
    <t>EV @rdly sum - ul3=4</t>
  </si>
  <si>
    <t>EV @rdly sum - ul3=5</t>
  </si>
  <si>
    <t>EV @rdly sum - ul3=6</t>
  </si>
  <si>
    <t>NI @rdly sum - ul3=0</t>
  </si>
  <si>
    <t>NI @rdly sum - ul3=1</t>
  </si>
  <si>
    <t>NI @rdly sum - ul3=2</t>
  </si>
  <si>
    <t>NI @rdly sum - ul3=3</t>
  </si>
  <si>
    <t>NI @rdly sum - ul3=4</t>
  </si>
  <si>
    <t>NI @rdly sum - ul3=5</t>
  </si>
  <si>
    <t>NI @rdly sum - ul3=6</t>
  </si>
  <si>
    <t>External Col Productions</t>
  </si>
  <si>
    <t>External HBO Productions</t>
  </si>
  <si>
    <t>External Sch Productions</t>
  </si>
  <si>
    <t>External HSP Productions</t>
  </si>
  <si>
    <t>External HBW1 Productions</t>
  </si>
  <si>
    <t>External HBW2 Productions</t>
  </si>
  <si>
    <t>External HBW3 Productions</t>
  </si>
  <si>
    <t>External HBW4 Productions</t>
  </si>
  <si>
    <t>External OTO Productions</t>
  </si>
  <si>
    <t>External WKO Productions</t>
  </si>
  <si>
    <t>External Col Attractions</t>
  </si>
  <si>
    <t>External HBO Attractions</t>
  </si>
  <si>
    <t>External Sch Attractions</t>
  </si>
  <si>
    <t>External HSP Attractions</t>
  </si>
  <si>
    <t>External HBW1 Attractions</t>
  </si>
  <si>
    <t>External HBW2 Attractions</t>
  </si>
  <si>
    <t>External HBW3 Attractions</t>
  </si>
  <si>
    <t>External HBW4 Attractions</t>
  </si>
  <si>
    <t>External OTO Attractions</t>
  </si>
  <si>
    <t>External WKO Attractions</t>
  </si>
  <si>
    <t>External Thru Trips</t>
  </si>
  <si>
    <t>Truck ext-ext Thru Trips</t>
  </si>
  <si>
    <t>Truck ext-int Thru Trips</t>
  </si>
  <si>
    <t>Truck int-ext Thru Trips</t>
  </si>
  <si>
    <t>AM fare monthly pass</t>
  </si>
  <si>
    <t>MD fare monthly pass</t>
  </si>
  <si>
    <t>Intersection density</t>
  </si>
  <si>
    <t>Daily vanpool trips</t>
  </si>
  <si>
    <t>Daily parking cost</t>
  </si>
  <si>
    <t>Hourly parking cost</t>
  </si>
  <si>
    <t>College parking cost</t>
  </si>
  <si>
    <t>Col Productions</t>
  </si>
  <si>
    <t>HBO Productions</t>
  </si>
  <si>
    <t>Sch Productions</t>
  </si>
  <si>
    <t>HSP Productions</t>
  </si>
  <si>
    <t>HBW1 Productions</t>
  </si>
  <si>
    <t>HBW2 Productions</t>
  </si>
  <si>
    <t>HBW3 Productions</t>
  </si>
  <si>
    <t>HBW4 Productions</t>
  </si>
  <si>
    <t>OTO Productions</t>
  </si>
  <si>
    <t>WKO Productions</t>
  </si>
  <si>
    <t>Light Truck Productions</t>
  </si>
  <si>
    <t>Medium Truck Productions</t>
  </si>
  <si>
    <t>Heavy Truck Productions</t>
  </si>
  <si>
    <t>Col Attractions</t>
  </si>
  <si>
    <t>HBO Attractions</t>
  </si>
  <si>
    <t>Sch Attractions</t>
  </si>
  <si>
    <t>HSP Attractions</t>
  </si>
  <si>
    <t>HBW1 Attractions</t>
  </si>
  <si>
    <t>HBW2 Attractions</t>
  </si>
  <si>
    <t>HBW3 Attractions</t>
  </si>
  <si>
    <t>HBW4 Attractions</t>
  </si>
  <si>
    <t>OTO Attractions</t>
  </si>
  <si>
    <t>WKO Attractions</t>
  </si>
  <si>
    <t>Light Truck Attractions</t>
  </si>
  <si>
    <t>Medium Truck Attractions</t>
  </si>
  <si>
    <t>Heavy Truck Attractions</t>
  </si>
  <si>
    <t>Vehicle availability</t>
  </si>
  <si>
    <t>Walk access - origin</t>
  </si>
  <si>
    <t>Walk access - destination</t>
  </si>
  <si>
    <t>Daily Vehicle Vol - 001</t>
  </si>
  <si>
    <t>Daily Vehicle Vol - 002</t>
  </si>
  <si>
    <t>Daily Vehicle Vol - 003</t>
  </si>
  <si>
    <t>Daily Vehicle Vol - 004</t>
  </si>
  <si>
    <t>Daily Vehicle Vol - 005</t>
  </si>
  <si>
    <t>Daily Vehicle Vol - 006</t>
  </si>
  <si>
    <t>Daily Vehicle Vol - 007</t>
  </si>
  <si>
    <t>Daily Vehicle Vol - 008</t>
  </si>
  <si>
    <t>Daily Vehicle Vol - 009</t>
  </si>
  <si>
    <t>Daily Vehicle Vol - 010</t>
  </si>
  <si>
    <t>Daily Vehicle Vol - 011</t>
  </si>
  <si>
    <t>Daily Vehicle Vol - 012</t>
  </si>
  <si>
    <t>Daily Vehicle Vol - 013</t>
  </si>
  <si>
    <t>Daily Vehicle Vol - 014</t>
  </si>
  <si>
    <t>Daily Vehicle Vol - 015</t>
  </si>
  <si>
    <t>Daily Vehicle Vol - 016</t>
  </si>
  <si>
    <t>Daily Vehicle Vol - 017</t>
  </si>
  <si>
    <t>Daily Vehicle Vol - 018</t>
  </si>
  <si>
    <t>Daily Vehicle Vol - 019</t>
  </si>
  <si>
    <t>Daily Vehicle Vol - 020</t>
  </si>
  <si>
    <t>Daily Vehicle Vol - 021</t>
  </si>
  <si>
    <t>Daily Vehicle Vol - 022</t>
  </si>
  <si>
    <t>Daily Vehicle Vol - 023</t>
  </si>
  <si>
    <t>Daily Vehicle Vol - 024</t>
  </si>
  <si>
    <t>Daily Vehicle Vol - 025</t>
  </si>
  <si>
    <t>Daily Vehicle Vol - 026</t>
  </si>
  <si>
    <t>Daily Vehicle Vol - 027</t>
  </si>
  <si>
    <t>Daily Vehicle Vol - 028</t>
  </si>
  <si>
    <t>Daily Vehicle Vol - 029</t>
  </si>
  <si>
    <t>Daily Vehicle Vol - 030</t>
  </si>
  <si>
    <t>Daily Vehicle Vol - 031</t>
  </si>
  <si>
    <t>Daily Vehicle Vol - 032</t>
  </si>
  <si>
    <t>Daily Vehicle Vol - 033</t>
  </si>
  <si>
    <t>Daily Vehicle Vol - 034</t>
  </si>
  <si>
    <t>Daily Vehicle Vol - 035</t>
  </si>
  <si>
    <t>Daily Vehicle Vol - 036</t>
  </si>
  <si>
    <t>Daily Vehicle Vol - 037</t>
  </si>
  <si>
    <t>Daily Vehicle Vol - 038</t>
  </si>
  <si>
    <t>Daily Vehicle Vol - 039</t>
  </si>
  <si>
    <t>Daily Vehicle Vol - 040</t>
  </si>
  <si>
    <t>Daily Vehicle Vol - 041</t>
  </si>
  <si>
    <t>Daily Vehicle Vol - 042</t>
  </si>
  <si>
    <t>Daily Vehicle Vol - 043</t>
  </si>
  <si>
    <t>Daily Vehicle Vol - 044</t>
  </si>
  <si>
    <t>Daily Vehicle Vol - 045</t>
  </si>
  <si>
    <t>Daily Vehicle Vol - 046</t>
  </si>
  <si>
    <t>Daily Vehicle Vol - 047</t>
  </si>
  <si>
    <t>Daily Vehicle Vol - 048</t>
  </si>
  <si>
    <t>Daily Vehicle Vol - 049</t>
  </si>
  <si>
    <t>Daily Vehicle Vol - 050</t>
  </si>
  <si>
    <t>Daily Vehicle Vol - 051</t>
  </si>
  <si>
    <t>Daily Vehicle Vol - 052</t>
  </si>
  <si>
    <t>Daily Vehicle Vol - 053</t>
  </si>
  <si>
    <t>Daily Vehicle Vol - 054</t>
  </si>
  <si>
    <t>Daily Vehicle Vol - 055</t>
  </si>
  <si>
    <t>Daily Vehicle Vol - 056</t>
  </si>
  <si>
    <t>Daily Vehicle Vol - 057</t>
  </si>
  <si>
    <t>Daily Vehicle Vol - 058</t>
  </si>
  <si>
    <t>Daily Vehicle Vol - 059</t>
  </si>
  <si>
    <t>Daily Vehicle Vol - 060</t>
  </si>
  <si>
    <t>Daily Vehicle Vol - 061</t>
  </si>
  <si>
    <t>Daily Vehicle Vol - 062</t>
  </si>
  <si>
    <t>Daily Vehicle Vol - 063</t>
  </si>
  <si>
    <t>Daily Vehicle Vol - 064</t>
  </si>
  <si>
    <t>Daily Vehicle Vol - 065</t>
  </si>
  <si>
    <t>Daily Vehicle Vol - 066</t>
  </si>
  <si>
    <t>Daily Vehicle Vol - 067</t>
  </si>
  <si>
    <t>Daily Vehicle Vol - 068</t>
  </si>
  <si>
    <t>Daily Vehicle Vol - 069</t>
  </si>
  <si>
    <t>Daily Vehicle Vol - 070</t>
  </si>
  <si>
    <t>Daily Vehicle Vol - 071</t>
  </si>
  <si>
    <t>Daily Vehicle Vol - 072</t>
  </si>
  <si>
    <t>Daily Vehicle Vol - 073</t>
  </si>
  <si>
    <t>Daily Vehicle Vol - 074</t>
  </si>
  <si>
    <t>Daily Vehicle Vol - 075</t>
  </si>
  <si>
    <t>Daily Vehicle Vol - 076</t>
  </si>
  <si>
    <t>Daily Vehicle Vol - 077</t>
  </si>
  <si>
    <t>Daily Vehicle Vol - 078</t>
  </si>
  <si>
    <t>Daily Vehicle Vol - 079</t>
  </si>
  <si>
    <t>Daily Vehicle Vol - 080</t>
  </si>
  <si>
    <t>Daily Vehicle Vol - 081</t>
  </si>
  <si>
    <t>Daily Vehicle Vol - 082</t>
  </si>
  <si>
    <t>Daily Vehicle Vol - 083</t>
  </si>
  <si>
    <t>Daily Vehicle Vol - 084</t>
  </si>
  <si>
    <t>Daily Vehicle Vol - 085</t>
  </si>
  <si>
    <t>Daily Vehicle Vol - 086</t>
  </si>
  <si>
    <t>Daily Vehicle Vol - 087</t>
  </si>
  <si>
    <t>Daily Vehicle Vol - 088</t>
  </si>
  <si>
    <t>Daily Vehicle Vol - 089</t>
  </si>
  <si>
    <t>Daily Vehicle Vol - 090</t>
  </si>
  <si>
    <t>Daily Vehicle Vol - 091</t>
  </si>
  <si>
    <t>Daily Vehicle Vol - 092</t>
  </si>
  <si>
    <t>Daily Vehicle Vol - 093</t>
  </si>
  <si>
    <t>Daily Vehicle Vol - 094</t>
  </si>
  <si>
    <t>Daily Vehicle Vol - 095</t>
  </si>
  <si>
    <t>Daily Vehicle Vol - 096</t>
  </si>
  <si>
    <t>Daily Vehicle Vol - 097</t>
  </si>
  <si>
    <t>Daily Vehicle Vol - 098</t>
  </si>
  <si>
    <t>Daily Vehicle Vol - 099</t>
  </si>
  <si>
    <t>Daily Vehicle Vol - 100</t>
  </si>
  <si>
    <t>Daily Vehicle Vol - 101</t>
  </si>
  <si>
    <t>Daily Vehicle Vol - 102</t>
  </si>
  <si>
    <t>Daily Vehicle Vol - 103</t>
  </si>
  <si>
    <t>Daily Vehicle Vol - 104</t>
  </si>
  <si>
    <t>Daily Vehicle Vol - 105</t>
  </si>
  <si>
    <t>Daily Vehicle Vol - 106</t>
  </si>
  <si>
    <t>Daily Vehicle Vol - 107</t>
  </si>
  <si>
    <t>Daily Vehicle Vol - 108</t>
  </si>
  <si>
    <t>Daily Vehicle Vol - 109</t>
  </si>
  <si>
    <t>Daily Vehicle Vol - 110</t>
  </si>
  <si>
    <t>Daily Vehicle Vol - 111</t>
  </si>
  <si>
    <t>Daily Vehicle Vol - 112</t>
  </si>
  <si>
    <t>Daily Vehicle Vol - 113</t>
  </si>
  <si>
    <t>Daily Vehicle Vol - 114</t>
  </si>
  <si>
    <t>Daily Vehicle Vol - 115</t>
  </si>
  <si>
    <t>Daily Vehicle Vol - 116</t>
  </si>
  <si>
    <t>Daily Vehicle Vol - 117</t>
  </si>
  <si>
    <t>Daily Vehicle Vol - 118</t>
  </si>
  <si>
    <t>Daily Vehicle Vol - 119</t>
  </si>
  <si>
    <t>Daily Vehicle Vol - 120</t>
  </si>
  <si>
    <t>Daily Vehicle Vol - 121</t>
  </si>
  <si>
    <t>Daily Vehicle Vol - 122</t>
  </si>
  <si>
    <t>Daily Vehicle Vol - 123</t>
  </si>
  <si>
    <t>Daily Vehicle Vol - 124</t>
  </si>
  <si>
    <t>Daily Vehicle Vol - 125</t>
  </si>
  <si>
    <t>Daily Vehicle Vol - 126</t>
  </si>
  <si>
    <t>Daily Vehicle Vol - 127</t>
  </si>
  <si>
    <t>Daily Vehicle Vol - 128</t>
  </si>
  <si>
    <t>Daily Vehicle Vol - 129</t>
  </si>
  <si>
    <t>Daily Vehicle Vol - 130</t>
  </si>
  <si>
    <t>Daily Vehicle Vol - 131</t>
  </si>
  <si>
    <t>Daily Vehicle Vol - 132</t>
  </si>
  <si>
    <t>Daily Vehicle Vol - 133</t>
  </si>
  <si>
    <t>Daily Vehicle Vol - 134</t>
  </si>
  <si>
    <t>Daily Vehicle Vol - 135</t>
  </si>
  <si>
    <t>Daily Vehicle Vol - 136</t>
  </si>
  <si>
    <t>Daily Vehicle Vol - 137</t>
  </si>
  <si>
    <t>Daily Vehicle Vol - 138</t>
  </si>
  <si>
    <t>Daily Vehicle Vol - 139</t>
  </si>
  <si>
    <t>Daily Vehicle Vol - 140</t>
  </si>
  <si>
    <t>Daily Vehicle Vol - 141</t>
  </si>
  <si>
    <t>Daily Vehicle Vol - 142</t>
  </si>
  <si>
    <t>Daily Vehicle Vol - 143</t>
  </si>
  <si>
    <t>Daily Vehicle Vol - 144</t>
  </si>
  <si>
    <t>Daily Vehicle Vol - 145</t>
  </si>
  <si>
    <t>Daily Vehicle Vol - 146</t>
  </si>
  <si>
    <t>Daily Vehicle Vol - 147</t>
  </si>
  <si>
    <t>Daily Vehicle Vol - 148</t>
  </si>
  <si>
    <t>Daily Vehicle Vol - 149</t>
  </si>
  <si>
    <t>Daily Vehicle Vol - 150</t>
  </si>
  <si>
    <t>Daily Vehicle Vol - 151</t>
  </si>
  <si>
    <t>Daily Vehicle Vol - 152</t>
  </si>
  <si>
    <t>Daily Vehicle Vol - 153</t>
  </si>
  <si>
    <t>Daily Vehicle Vol - 154</t>
  </si>
  <si>
    <t>Daily Vehicle Vol - 155</t>
  </si>
  <si>
    <t>Daily Vehicle Vol - 156</t>
  </si>
  <si>
    <t>Daily Vehicle Vol - 157</t>
  </si>
  <si>
    <t>Daily Vehicle Vol - 158</t>
  </si>
  <si>
    <t>Daily Vehicle Vol - 159</t>
  </si>
  <si>
    <t>Daily Vehicle Vol - 160</t>
  </si>
  <si>
    <t>Daily Vehicle Vol - 161</t>
  </si>
  <si>
    <t>Daily Vehicle Vol - 162</t>
  </si>
  <si>
    <t>Daily Vehicle Vol - 163</t>
  </si>
  <si>
    <t>Daily Vehicle Vol - 164</t>
  </si>
  <si>
    <t>Daily Vehicle Vol - 165</t>
  </si>
  <si>
    <t>Daily Vehicle Vol - 166</t>
  </si>
  <si>
    <t>Daily Vehicle Vol - 167</t>
  </si>
  <si>
    <t>Daily Vehicle Vol - 168</t>
  </si>
  <si>
    <t>Daily Vehicle Vol - 169</t>
  </si>
  <si>
    <t>Daily Vehicle Vol - 170</t>
  </si>
  <si>
    <t>Daily Vehicle Vol - 171</t>
  </si>
  <si>
    <t>Daily Vehicle Vol - 172</t>
  </si>
  <si>
    <t>Daily Vehicle Vol - 173</t>
  </si>
  <si>
    <t>Daily Vehicle Vol - 174</t>
  </si>
  <si>
    <t>Daily Vehicle Vol - 175</t>
  </si>
  <si>
    <t>Daily Vehicle Vol - 176</t>
  </si>
  <si>
    <t>Heavy Vehicle Vol - 001</t>
  </si>
  <si>
    <t>Heavy Vehicle Vol - 002</t>
  </si>
  <si>
    <t>Heavy Vehicle Vol - 003</t>
  </si>
  <si>
    <t>Heavy Vehicle Vol - 004</t>
  </si>
  <si>
    <t>Heavy Vehicle Vol - 005</t>
  </si>
  <si>
    <t>Heavy Vehicle Vol - 006</t>
  </si>
  <si>
    <t>Heavy Vehicle Vol - 007</t>
  </si>
  <si>
    <t>Heavy Vehicle Vol - 008</t>
  </si>
  <si>
    <t>Heavy Vehicle Vol - 009</t>
  </si>
  <si>
    <t>Heavy Vehicle Vol - 010</t>
  </si>
  <si>
    <t>Heavy Vehicle Vol - 011</t>
  </si>
  <si>
    <t>Heavy Vehicle Vol - 012</t>
  </si>
  <si>
    <t>Heavy Vehicle Vol - 013</t>
  </si>
  <si>
    <t>Heavy Vehicle Vol - 014</t>
  </si>
  <si>
    <t>Heavy Vehicle Vol - 015</t>
  </si>
  <si>
    <t>Heavy Vehicle Vol - 016</t>
  </si>
  <si>
    <t>Heavy Vehicle Vol - 017</t>
  </si>
  <si>
    <t>Heavy Vehicle Vol - 018</t>
  </si>
  <si>
    <t>Heavy Vehicle Vol - 019</t>
  </si>
  <si>
    <t>Heavy Vehicle Vol - 020</t>
  </si>
  <si>
    <t>Heavy Vehicle Vol - 021</t>
  </si>
  <si>
    <t>Heavy Vehicle Vol - 022</t>
  </si>
  <si>
    <t>Heavy Vehicle Vol - 023</t>
  </si>
  <si>
    <t>Heavy Vehicle Vol - 024</t>
  </si>
  <si>
    <t>Heavy Vehicle Vol - 025</t>
  </si>
  <si>
    <t>Heavy Vehicle Vol - 026</t>
  </si>
  <si>
    <t>Heavy Vehicle Vol - 027</t>
  </si>
  <si>
    <t>Heavy Vehicle Vol - 028</t>
  </si>
  <si>
    <t>Heavy Vehicle Vol - 029</t>
  </si>
  <si>
    <t>Heavy Vehicle Vol - 030</t>
  </si>
  <si>
    <t>Heavy Vehicle Vol - 031</t>
  </si>
  <si>
    <t>Heavy Vehicle Vol - 032</t>
  </si>
  <si>
    <t>Heavy Vehicle Vol - 033</t>
  </si>
  <si>
    <t>Heavy Vehicle Vol - 034</t>
  </si>
  <si>
    <t>Heavy Vehicle Vol - 035</t>
  </si>
  <si>
    <t>Heavy Vehicle Vol - 036</t>
  </si>
  <si>
    <t>Heavy Vehicle Vol - 037</t>
  </si>
  <si>
    <t>Heavy Vehicle Vol - 038</t>
  </si>
  <si>
    <t>Heavy Vehicle Vol - 039</t>
  </si>
  <si>
    <t>Heavy Vehicle Vol - 040</t>
  </si>
  <si>
    <t>Heavy Vehicle Vol - 041</t>
  </si>
  <si>
    <t>Heavy Vehicle Vol - 042</t>
  </si>
  <si>
    <t>Heavy Vehicle Vol - 043</t>
  </si>
  <si>
    <t>Heavy Vehicle Vol - 044</t>
  </si>
  <si>
    <t>Heavy Vehicle Vol - 045</t>
  </si>
  <si>
    <t>Heavy Vehicle Vol - 046</t>
  </si>
  <si>
    <t>Heavy Vehicle Vol - 047</t>
  </si>
  <si>
    <t>Heavy Vehicle Vol - 048</t>
  </si>
  <si>
    <t>Heavy Vehicle Vol - 049</t>
  </si>
  <si>
    <t>Heavy Vehicle Vol - 050</t>
  </si>
  <si>
    <t>Heavy Vehicle Vol - 051</t>
  </si>
  <si>
    <t>Heavy Vehicle Vol - 052</t>
  </si>
  <si>
    <t>Heavy Vehicle Vol - 053</t>
  </si>
  <si>
    <t>Heavy Vehicle Vol - 054</t>
  </si>
  <si>
    <t>Heavy Vehicle Vol - 055</t>
  </si>
  <si>
    <t>Heavy Vehicle Vol - 056</t>
  </si>
  <si>
    <t>Heavy Vehicle Vol - 057</t>
  </si>
  <si>
    <t>Heavy Vehicle Vol - 058</t>
  </si>
  <si>
    <t>Heavy Vehicle Vol - 059</t>
  </si>
  <si>
    <t>Heavy Vehicle Vol - 060</t>
  </si>
  <si>
    <t>Heavy Vehicle Vol - 061</t>
  </si>
  <si>
    <t>Heavy Vehicle Vol - 062</t>
  </si>
  <si>
    <t>Heavy Vehicle Vol - 063</t>
  </si>
  <si>
    <t>Heavy Vehicle Vol - 064</t>
  </si>
  <si>
    <t>Heavy Vehicle Vol - 065</t>
  </si>
  <si>
    <t>Heavy Vehicle Vol - 066</t>
  </si>
  <si>
    <t>Heavy Vehicle Vol - 067</t>
  </si>
  <si>
    <t>Heavy Vehicle Vol - 068</t>
  </si>
  <si>
    <t>Heavy Vehicle Vol - 069</t>
  </si>
  <si>
    <t>Heavy Vehicle Vol - 070</t>
  </si>
  <si>
    <t>Heavy Vehicle Vol - 071</t>
  </si>
  <si>
    <t>Heavy Vehicle Vol - 072</t>
  </si>
  <si>
    <t>Heavy Vehicle Vol - 073</t>
  </si>
  <si>
    <t>Heavy Vehicle Vol - 074</t>
  </si>
  <si>
    <t>Heavy Vehicle Vol - 075</t>
  </si>
  <si>
    <t>Heavy Vehicle Vol - 076</t>
  </si>
  <si>
    <t>Heavy Vehicle Vol - 077</t>
  </si>
  <si>
    <t>Heavy Vehicle Vol - 078</t>
  </si>
  <si>
    <t>Heavy Vehicle Vol - 079</t>
  </si>
  <si>
    <t>Heavy Vehicle Vol - 080</t>
  </si>
  <si>
    <t>Heavy Vehicle Vol - 081</t>
  </si>
  <si>
    <t>Heavy Vehicle Vol - 082</t>
  </si>
  <si>
    <t>Heavy Vehicle Vol - 083</t>
  </si>
  <si>
    <t>Heavy Vehicle Vol - 084</t>
  </si>
  <si>
    <t>Heavy Vehicle Vol - 085</t>
  </si>
  <si>
    <t>Heavy Vehicle Vol - 086</t>
  </si>
  <si>
    <t>Heavy Vehicle Vol - 087</t>
  </si>
  <si>
    <t>Heavy Vehicle Vol - 088</t>
  </si>
  <si>
    <t>Heavy Vehicle Vol - 089</t>
  </si>
  <si>
    <t>Heavy Vehicle Vol - 090</t>
  </si>
  <si>
    <t>Heavy Vehicle Vol - 091</t>
  </si>
  <si>
    <t>Heavy Vehicle Vol - 092</t>
  </si>
  <si>
    <t>Heavy Vehicle Vol - 093</t>
  </si>
  <si>
    <t>Heavy Vehicle Vol - 094</t>
  </si>
  <si>
    <t>Heavy Vehicle Vol - 095</t>
  </si>
  <si>
    <t>Heavy Vehicle Vol - 096</t>
  </si>
  <si>
    <t>Heavy Vehicle Vol - 097</t>
  </si>
  <si>
    <t>Heavy Vehicle Vol - 098</t>
  </si>
  <si>
    <t>Heavy Vehicle Vol - 099</t>
  </si>
  <si>
    <t>Heavy Vehicle Vol - 100</t>
  </si>
  <si>
    <t>Heavy Vehicle Vol - 101</t>
  </si>
  <si>
    <t>Heavy Vehicle Vol - 102</t>
  </si>
  <si>
    <t>Heavy Vehicle Vol - 103</t>
  </si>
  <si>
    <t>Heavy Vehicle Vol - 104</t>
  </si>
  <si>
    <t>Heavy Vehicle Vol - 105</t>
  </si>
  <si>
    <t>Heavy Vehicle Vol - 106</t>
  </si>
  <si>
    <t>Heavy Vehicle Vol - 107</t>
  </si>
  <si>
    <t>Heavy Vehicle Vol - 108</t>
  </si>
  <si>
    <t>Heavy Vehicle Vol - 109</t>
  </si>
  <si>
    <t>Heavy Vehicle Vol - 110</t>
  </si>
  <si>
    <t>Heavy Vehicle Vol - 111</t>
  </si>
  <si>
    <t>Heavy Vehicle Vol - 112</t>
  </si>
  <si>
    <t>Heavy Vehicle Vol - 113</t>
  </si>
  <si>
    <t>Heavy Vehicle Vol - 114</t>
  </si>
  <si>
    <t>Heavy Vehicle Vol - 115</t>
  </si>
  <si>
    <t>Heavy Vehicle Vol - 116</t>
  </si>
  <si>
    <t>Heavy Vehicle Vol - 117</t>
  </si>
  <si>
    <t>Heavy Vehicle Vol - 118</t>
  </si>
  <si>
    <t>Heavy Vehicle Vol - 119</t>
  </si>
  <si>
    <t>Heavy Vehicle Vol - 120</t>
  </si>
  <si>
    <t>Heavy Vehicle Vol - 121</t>
  </si>
  <si>
    <t>Heavy Vehicle Vol - 122</t>
  </si>
  <si>
    <t>Heavy Vehicle Vol - 123</t>
  </si>
  <si>
    <t>Heavy Vehicle Vol - 124</t>
  </si>
  <si>
    <t>Heavy Vehicle Vol - 125</t>
  </si>
  <si>
    <t>Heavy Vehicle Vol - 126</t>
  </si>
  <si>
    <t>Heavy Vehicle Vol - 127</t>
  </si>
  <si>
    <t>Heavy Vehicle Vol - 128</t>
  </si>
  <si>
    <t>Heavy Vehicle Vol - 129</t>
  </si>
  <si>
    <t>Heavy Vehicle Vol - 130</t>
  </si>
  <si>
    <t>Heavy Vehicle Vol - 131</t>
  </si>
  <si>
    <t>Heavy Vehicle Vol - 132</t>
  </si>
  <si>
    <t>Heavy Vehicle Vol - 133</t>
  </si>
  <si>
    <t>Heavy Vehicle Vol - 134</t>
  </si>
  <si>
    <t>Heavy Vehicle Vol - 135</t>
  </si>
  <si>
    <t>Heavy Vehicle Vol - 136</t>
  </si>
  <si>
    <t>Heavy Vehicle Vol - 137</t>
  </si>
  <si>
    <t>Heavy Vehicle Vol - 138</t>
  </si>
  <si>
    <t>Heavy Vehicle Vol - 139</t>
  </si>
  <si>
    <t>Heavy Vehicle Vol - 140</t>
  </si>
  <si>
    <t>Heavy Vehicle Vol - 141</t>
  </si>
  <si>
    <t>Heavy Vehicle Vol - 142</t>
  </si>
  <si>
    <t>Heavy Vehicle Vol - 143</t>
  </si>
  <si>
    <t>Heavy Vehicle Vol - 144</t>
  </si>
  <si>
    <t>Heavy Vehicle Vol - 145</t>
  </si>
  <si>
    <t>Heavy Vehicle Vol - 146</t>
  </si>
  <si>
    <t>Heavy Vehicle Vol - 147</t>
  </si>
  <si>
    <t>Heavy Vehicle Vol - 148</t>
  </si>
  <si>
    <t>Heavy Vehicle Vol - 149</t>
  </si>
  <si>
    <t>Heavy Vehicle Vol - 150</t>
  </si>
  <si>
    <t>Heavy Vehicle Vol - 151</t>
  </si>
  <si>
    <t>Heavy Vehicle Vol - 152</t>
  </si>
  <si>
    <t>Heavy Vehicle Vol - 153</t>
  </si>
  <si>
    <t>Heavy Vehicle Vol - 154</t>
  </si>
  <si>
    <t>Heavy Vehicle Vol - 155</t>
  </si>
  <si>
    <t>Heavy Vehicle Vol - 156</t>
  </si>
  <si>
    <t>Heavy Vehicle Vol - 157</t>
  </si>
  <si>
    <t>Heavy Vehicle Vol - 158</t>
  </si>
  <si>
    <t>Heavy Vehicle Vol - 159</t>
  </si>
  <si>
    <t>Heavy Vehicle Vol - 160</t>
  </si>
  <si>
    <t>Heavy Vehicle Vol - 161</t>
  </si>
  <si>
    <t>Heavy Vehicle Vol - 162</t>
  </si>
  <si>
    <t>Heavy Vehicle Vol - 163</t>
  </si>
  <si>
    <t>Heavy Vehicle Vol - 164</t>
  </si>
  <si>
    <t>Heavy Vehicle Vol - 165</t>
  </si>
  <si>
    <t>Heavy Vehicle Vol - 166</t>
  </si>
  <si>
    <t>Heavy Vehicle Vol - 167</t>
  </si>
  <si>
    <t>Heavy Vehicle Vol - 168</t>
  </si>
  <si>
    <t>Heavy Vehicle Vol - 169</t>
  </si>
  <si>
    <t>Heavy Vehicle Vol - 170</t>
  </si>
  <si>
    <t>Heavy Vehicle Vol - 171</t>
  </si>
  <si>
    <t>Heavy Vehicle Vol - 172</t>
  </si>
  <si>
    <t>Heavy Vehicle Vol - 173</t>
  </si>
  <si>
    <t>Heavy Vehicle Vol - 174</t>
  </si>
  <si>
    <t>Heavy Vehicle Vol - 175</t>
  </si>
  <si>
    <t>Heavy Vehicle Vol - 176</t>
  </si>
  <si>
    <t>Medium Vehicle Vol - 001</t>
  </si>
  <si>
    <t>Medium Vehicle Vol - 002</t>
  </si>
  <si>
    <t>Medium Vehicle Vol - 003</t>
  </si>
  <si>
    <t>Medium Vehicle Vol - 004</t>
  </si>
  <si>
    <t>Medium Vehicle Vol - 005</t>
  </si>
  <si>
    <t>Medium Vehicle Vol - 006</t>
  </si>
  <si>
    <t>Medium Vehicle Vol - 007</t>
  </si>
  <si>
    <t>Medium Vehicle Vol - 008</t>
  </si>
  <si>
    <t>Medium Vehicle Vol - 009</t>
  </si>
  <si>
    <t>Medium Vehicle Vol - 010</t>
  </si>
  <si>
    <t>Medium Vehicle Vol - 011</t>
  </si>
  <si>
    <t>Medium Vehicle Vol - 012</t>
  </si>
  <si>
    <t>Medium Vehicle Vol - 013</t>
  </si>
  <si>
    <t>Medium Vehicle Vol - 014</t>
  </si>
  <si>
    <t>Medium Vehicle Vol - 015</t>
  </si>
  <si>
    <t>Medium Vehicle Vol - 016</t>
  </si>
  <si>
    <t>Medium Vehicle Vol - 017</t>
  </si>
  <si>
    <t>Medium Vehicle Vol - 018</t>
  </si>
  <si>
    <t>Medium Vehicle Vol - 019</t>
  </si>
  <si>
    <t>Medium Vehicle Vol - 020</t>
  </si>
  <si>
    <t>Medium Vehicle Vol - 021</t>
  </si>
  <si>
    <t>Medium Vehicle Vol - 022</t>
  </si>
  <si>
    <t>Medium Vehicle Vol - 023</t>
  </si>
  <si>
    <t>Medium Vehicle Vol - 024</t>
  </si>
  <si>
    <t>Medium Vehicle Vol - 025</t>
  </si>
  <si>
    <t>Medium Vehicle Vol - 026</t>
  </si>
  <si>
    <t>Medium Vehicle Vol - 027</t>
  </si>
  <si>
    <t>Medium Vehicle Vol - 028</t>
  </si>
  <si>
    <t>Medium Vehicle Vol - 029</t>
  </si>
  <si>
    <t>Medium Vehicle Vol - 030</t>
  </si>
  <si>
    <t>Medium Vehicle Vol - 031</t>
  </si>
  <si>
    <t>Medium Vehicle Vol - 032</t>
  </si>
  <si>
    <t>Medium Vehicle Vol - 033</t>
  </si>
  <si>
    <t>Medium Vehicle Vol - 034</t>
  </si>
  <si>
    <t>Medium Vehicle Vol - 035</t>
  </si>
  <si>
    <t>Medium Vehicle Vol - 036</t>
  </si>
  <si>
    <t>Medium Vehicle Vol - 037</t>
  </si>
  <si>
    <t>Medium Vehicle Vol - 038</t>
  </si>
  <si>
    <t>Medium Vehicle Vol - 039</t>
  </si>
  <si>
    <t>Medium Vehicle Vol - 040</t>
  </si>
  <si>
    <t>Medium Vehicle Vol - 041</t>
  </si>
  <si>
    <t>Medium Vehicle Vol - 042</t>
  </si>
  <si>
    <t>Medium Vehicle Vol - 043</t>
  </si>
  <si>
    <t>Medium Vehicle Vol - 044</t>
  </si>
  <si>
    <t>Medium Vehicle Vol - 045</t>
  </si>
  <si>
    <t>Medium Vehicle Vol - 046</t>
  </si>
  <si>
    <t>Medium Vehicle Vol - 047</t>
  </si>
  <si>
    <t>Medium Vehicle Vol - 048</t>
  </si>
  <si>
    <t>Medium Vehicle Vol - 049</t>
  </si>
  <si>
    <t>Medium Vehicle Vol - 050</t>
  </si>
  <si>
    <t>Medium Vehicle Vol - 051</t>
  </si>
  <si>
    <t>Medium Vehicle Vol - 052</t>
  </si>
  <si>
    <t>Medium Vehicle Vol - 053</t>
  </si>
  <si>
    <t>Medium Vehicle Vol - 054</t>
  </si>
  <si>
    <t>Medium Vehicle Vol - 055</t>
  </si>
  <si>
    <t>Medium Vehicle Vol - 056</t>
  </si>
  <si>
    <t>Medium Vehicle Vol - 057</t>
  </si>
  <si>
    <t>Medium Vehicle Vol - 058</t>
  </si>
  <si>
    <t>Medium Vehicle Vol - 059</t>
  </si>
  <si>
    <t>Medium Vehicle Vol - 060</t>
  </si>
  <si>
    <t>Medium Vehicle Vol - 061</t>
  </si>
  <si>
    <t>Medium Vehicle Vol - 062</t>
  </si>
  <si>
    <t>Medium Vehicle Vol - 063</t>
  </si>
  <si>
    <t>Medium Vehicle Vol - 064</t>
  </si>
  <si>
    <t>Medium Vehicle Vol - 065</t>
  </si>
  <si>
    <t>Medium Vehicle Vol - 066</t>
  </si>
  <si>
    <t>Medium Vehicle Vol - 067</t>
  </si>
  <si>
    <t>Medium Vehicle Vol - 068</t>
  </si>
  <si>
    <t>Medium Vehicle Vol - 069</t>
  </si>
  <si>
    <t>Medium Vehicle Vol - 070</t>
  </si>
  <si>
    <t>Medium Vehicle Vol - 071</t>
  </si>
  <si>
    <t>Medium Vehicle Vol - 072</t>
  </si>
  <si>
    <t>Medium Vehicle Vol - 073</t>
  </si>
  <si>
    <t>Medium Vehicle Vol - 074</t>
  </si>
  <si>
    <t>Medium Vehicle Vol - 075</t>
  </si>
  <si>
    <t>Medium Vehicle Vol - 076</t>
  </si>
  <si>
    <t>Medium Vehicle Vol - 077</t>
  </si>
  <si>
    <t>Medium Vehicle Vol - 078</t>
  </si>
  <si>
    <t>Medium Vehicle Vol - 079</t>
  </si>
  <si>
    <t>Medium Vehicle Vol - 080</t>
  </si>
  <si>
    <t>Medium Vehicle Vol - 081</t>
  </si>
  <si>
    <t>Medium Vehicle Vol - 082</t>
  </si>
  <si>
    <t>Medium Vehicle Vol - 083</t>
  </si>
  <si>
    <t>Medium Vehicle Vol - 084</t>
  </si>
  <si>
    <t>Medium Vehicle Vol - 085</t>
  </si>
  <si>
    <t>Medium Vehicle Vol - 086</t>
  </si>
  <si>
    <t>Medium Vehicle Vol - 087</t>
  </si>
  <si>
    <t>Medium Vehicle Vol - 088</t>
  </si>
  <si>
    <t>Medium Vehicle Vol - 089</t>
  </si>
  <si>
    <t>Medium Vehicle Vol - 090</t>
  </si>
  <si>
    <t>Medium Vehicle Vol - 091</t>
  </si>
  <si>
    <t>Medium Vehicle Vol - 092</t>
  </si>
  <si>
    <t>Medium Vehicle Vol - 093</t>
  </si>
  <si>
    <t>Medium Vehicle Vol - 094</t>
  </si>
  <si>
    <t>Medium Vehicle Vol - 095</t>
  </si>
  <si>
    <t>Medium Vehicle Vol - 096</t>
  </si>
  <si>
    <t>Medium Vehicle Vol - 097</t>
  </si>
  <si>
    <t>Medium Vehicle Vol - 098</t>
  </si>
  <si>
    <t>Medium Vehicle Vol - 099</t>
  </si>
  <si>
    <t>Medium Vehicle Vol - 100</t>
  </si>
  <si>
    <t>Medium Vehicle Vol - 101</t>
  </si>
  <si>
    <t>Medium Vehicle Vol - 102</t>
  </si>
  <si>
    <t>Medium Vehicle Vol - 103</t>
  </si>
  <si>
    <t>Medium Vehicle Vol - 104</t>
  </si>
  <si>
    <t>Medium Vehicle Vol - 105</t>
  </si>
  <si>
    <t>Medium Vehicle Vol - 106</t>
  </si>
  <si>
    <t>Medium Vehicle Vol - 107</t>
  </si>
  <si>
    <t>Medium Vehicle Vol - 108</t>
  </si>
  <si>
    <t>Medium Vehicle Vol - 109</t>
  </si>
  <si>
    <t>Medium Vehicle Vol - 110</t>
  </si>
  <si>
    <t>Medium Vehicle Vol - 111</t>
  </si>
  <si>
    <t>Medium Vehicle Vol - 112</t>
  </si>
  <si>
    <t>Medium Vehicle Vol - 113</t>
  </si>
  <si>
    <t>Medium Vehicle Vol - 114</t>
  </si>
  <si>
    <t>Medium Vehicle Vol - 115</t>
  </si>
  <si>
    <t>Medium Vehicle Vol - 116</t>
  </si>
  <si>
    <t>Medium Vehicle Vol - 117</t>
  </si>
  <si>
    <t>Medium Vehicle Vol - 118</t>
  </si>
  <si>
    <t>Medium Vehicle Vol - 119</t>
  </si>
  <si>
    <t>Medium Vehicle Vol - 120</t>
  </si>
  <si>
    <t>Medium Vehicle Vol - 121</t>
  </si>
  <si>
    <t>Medium Vehicle Vol - 122</t>
  </si>
  <si>
    <t>Medium Vehicle Vol - 123</t>
  </si>
  <si>
    <t>Medium Vehicle Vol - 124</t>
  </si>
  <si>
    <t>Medium Vehicle Vol - 125</t>
  </si>
  <si>
    <t>Medium Vehicle Vol - 126</t>
  </si>
  <si>
    <t>Medium Vehicle Vol - 127</t>
  </si>
  <si>
    <t>Medium Vehicle Vol - 128</t>
  </si>
  <si>
    <t>Medium Vehicle Vol - 129</t>
  </si>
  <si>
    <t>Medium Vehicle Vol - 130</t>
  </si>
  <si>
    <t>Medium Vehicle Vol - 131</t>
  </si>
  <si>
    <t>Medium Vehicle Vol - 132</t>
  </si>
  <si>
    <t>Medium Vehicle Vol - 133</t>
  </si>
  <si>
    <t>Medium Vehicle Vol - 134</t>
  </si>
  <si>
    <t>Medium Vehicle Vol - 135</t>
  </si>
  <si>
    <t>Medium Vehicle Vol - 136</t>
  </si>
  <si>
    <t>Medium Vehicle Vol - 137</t>
  </si>
  <si>
    <t>Medium Vehicle Vol - 138</t>
  </si>
  <si>
    <t>Medium Vehicle Vol - 139</t>
  </si>
  <si>
    <t>Medium Vehicle Vol - 140</t>
  </si>
  <si>
    <t>Medium Vehicle Vol - 141</t>
  </si>
  <si>
    <t>Medium Vehicle Vol - 142</t>
  </si>
  <si>
    <t>Medium Vehicle Vol - 143</t>
  </si>
  <si>
    <t>Medium Vehicle Vol - 144</t>
  </si>
  <si>
    <t>Medium Vehicle Vol - 145</t>
  </si>
  <si>
    <t>Medium Vehicle Vol - 146</t>
  </si>
  <si>
    <t>Medium Vehicle Vol - 147</t>
  </si>
  <si>
    <t>Medium Vehicle Vol - 148</t>
  </si>
  <si>
    <t>Medium Vehicle Vol - 149</t>
  </si>
  <si>
    <t>Medium Vehicle Vol - 150</t>
  </si>
  <si>
    <t>Medium Vehicle Vol - 151</t>
  </si>
  <si>
    <t>Medium Vehicle Vol - 152</t>
  </si>
  <si>
    <t>Medium Vehicle Vol - 153</t>
  </si>
  <si>
    <t>Medium Vehicle Vol - 154</t>
  </si>
  <si>
    <t>Medium Vehicle Vol - 155</t>
  </si>
  <si>
    <t>Medium Vehicle Vol - 156</t>
  </si>
  <si>
    <t>Medium Vehicle Vol - 157</t>
  </si>
  <si>
    <t>Medium Vehicle Vol - 158</t>
  </si>
  <si>
    <t>Medium Vehicle Vol - 159</t>
  </si>
  <si>
    <t>Medium Vehicle Vol - 160</t>
  </si>
  <si>
    <t>Medium Vehicle Vol - 161</t>
  </si>
  <si>
    <t>Medium Vehicle Vol - 162</t>
  </si>
  <si>
    <t>Medium Vehicle Vol - 163</t>
  </si>
  <si>
    <t>Medium Vehicle Vol - 164</t>
  </si>
  <si>
    <t>Medium Vehicle Vol - 165</t>
  </si>
  <si>
    <t>Medium Vehicle Vol - 166</t>
  </si>
  <si>
    <t>Medium Vehicle Vol - 167</t>
  </si>
  <si>
    <t>Medium Vehicle Vol - 168</t>
  </si>
  <si>
    <t>Medium Vehicle Vol - 169</t>
  </si>
  <si>
    <t>Medium Vehicle Vol - 170</t>
  </si>
  <si>
    <t>Medium Vehicle Vol - 171</t>
  </si>
  <si>
    <t>Medium Vehicle Vol - 172</t>
  </si>
  <si>
    <t>Medium Vehicle Vol - 173</t>
  </si>
  <si>
    <t>Medium Vehicle Vol - 174</t>
  </si>
  <si>
    <t>Medium Vehicle Vol - 175</t>
  </si>
  <si>
    <t>Medium Vehicle Vol - 176</t>
  </si>
  <si>
    <t>Light Vehicle Vol - 001</t>
  </si>
  <si>
    <t>Light Vehicle Vol - 002</t>
  </si>
  <si>
    <t>Light Vehicle Vol - 003</t>
  </si>
  <si>
    <t>Light Vehicle Vol - 004</t>
  </si>
  <si>
    <t>Light Vehicle Vol - 005</t>
  </si>
  <si>
    <t>Light Vehicle Vol - 006</t>
  </si>
  <si>
    <t>Light Vehicle Vol - 007</t>
  </si>
  <si>
    <t>Light Vehicle Vol - 008</t>
  </si>
  <si>
    <t>Light Vehicle Vol - 009</t>
  </si>
  <si>
    <t>Light Vehicle Vol - 010</t>
  </si>
  <si>
    <t>Light Vehicle Vol - 011</t>
  </si>
  <si>
    <t>Light Vehicle Vol - 012</t>
  </si>
  <si>
    <t>Light Vehicle Vol - 013</t>
  </si>
  <si>
    <t>Light Vehicle Vol - 014</t>
  </si>
  <si>
    <t>Light Vehicle Vol - 015</t>
  </si>
  <si>
    <t>Light Vehicle Vol - 016</t>
  </si>
  <si>
    <t>Light Vehicle Vol - 017</t>
  </si>
  <si>
    <t>Light Vehicle Vol - 018</t>
  </si>
  <si>
    <t>Light Vehicle Vol - 019</t>
  </si>
  <si>
    <t>Light Vehicle Vol - 020</t>
  </si>
  <si>
    <t>Light Vehicle Vol - 021</t>
  </si>
  <si>
    <t>Light Vehicle Vol - 022</t>
  </si>
  <si>
    <t>Light Vehicle Vol - 023</t>
  </si>
  <si>
    <t>Light Vehicle Vol - 024</t>
  </si>
  <si>
    <t>Light Vehicle Vol - 025</t>
  </si>
  <si>
    <t>Light Vehicle Vol - 026</t>
  </si>
  <si>
    <t>Light Vehicle Vol - 027</t>
  </si>
  <si>
    <t>Light Vehicle Vol - 028</t>
  </si>
  <si>
    <t>Light Vehicle Vol - 029</t>
  </si>
  <si>
    <t>Light Vehicle Vol - 030</t>
  </si>
  <si>
    <t>Light Vehicle Vol - 031</t>
  </si>
  <si>
    <t>Light Vehicle Vol - 032</t>
  </si>
  <si>
    <t>Light Vehicle Vol - 033</t>
  </si>
  <si>
    <t>Light Vehicle Vol - 034</t>
  </si>
  <si>
    <t>Light Vehicle Vol - 035</t>
  </si>
  <si>
    <t>Light Vehicle Vol - 036</t>
  </si>
  <si>
    <t>Light Vehicle Vol - 037</t>
  </si>
  <si>
    <t>Light Vehicle Vol - 038</t>
  </si>
  <si>
    <t>Light Vehicle Vol - 039</t>
  </si>
  <si>
    <t>Light Vehicle Vol - 040</t>
  </si>
  <si>
    <t>Light Vehicle Vol - 041</t>
  </si>
  <si>
    <t>Light Vehicle Vol - 042</t>
  </si>
  <si>
    <t>Light Vehicle Vol - 043</t>
  </si>
  <si>
    <t>Light Vehicle Vol - 044</t>
  </si>
  <si>
    <t>Light Vehicle Vol - 045</t>
  </si>
  <si>
    <t>Light Vehicle Vol - 046</t>
  </si>
  <si>
    <t>Light Vehicle Vol - 047</t>
  </si>
  <si>
    <t>Light Vehicle Vol - 048</t>
  </si>
  <si>
    <t>Light Vehicle Vol - 049</t>
  </si>
  <si>
    <t>Light Vehicle Vol - 050</t>
  </si>
  <si>
    <t>Light Vehicle Vol - 051</t>
  </si>
  <si>
    <t>Light Vehicle Vol - 052</t>
  </si>
  <si>
    <t>Light Vehicle Vol - 053</t>
  </si>
  <si>
    <t>Light Vehicle Vol - 054</t>
  </si>
  <si>
    <t>Light Vehicle Vol - 055</t>
  </si>
  <si>
    <t>Light Vehicle Vol - 056</t>
  </si>
  <si>
    <t>Light Vehicle Vol - 057</t>
  </si>
  <si>
    <t>Light Vehicle Vol - 058</t>
  </si>
  <si>
    <t>Light Vehicle Vol - 059</t>
  </si>
  <si>
    <t>Light Vehicle Vol - 060</t>
  </si>
  <si>
    <t>Light Vehicle Vol - 061</t>
  </si>
  <si>
    <t>Light Vehicle Vol - 062</t>
  </si>
  <si>
    <t>Light Vehicle Vol - 063</t>
  </si>
  <si>
    <t>Light Vehicle Vol - 064</t>
  </si>
  <si>
    <t>Light Vehicle Vol - 065</t>
  </si>
  <si>
    <t>Light Vehicle Vol - 066</t>
  </si>
  <si>
    <t>Light Vehicle Vol - 067</t>
  </si>
  <si>
    <t>Light Vehicle Vol - 068</t>
  </si>
  <si>
    <t>Light Vehicle Vol - 069</t>
  </si>
  <si>
    <t>Light Vehicle Vol - 070</t>
  </si>
  <si>
    <t>Light Vehicle Vol - 071</t>
  </si>
  <si>
    <t>Light Vehicle Vol - 072</t>
  </si>
  <si>
    <t>Light Vehicle Vol - 073</t>
  </si>
  <si>
    <t>Light Vehicle Vol - 074</t>
  </si>
  <si>
    <t>Light Vehicle Vol - 075</t>
  </si>
  <si>
    <t>Light Vehicle Vol - 076</t>
  </si>
  <si>
    <t>Light Vehicle Vol - 077</t>
  </si>
  <si>
    <t>Light Vehicle Vol - 078</t>
  </si>
  <si>
    <t>Light Vehicle Vol - 079</t>
  </si>
  <si>
    <t>Light Vehicle Vol - 080</t>
  </si>
  <si>
    <t>Light Vehicle Vol - 081</t>
  </si>
  <si>
    <t>Light Vehicle Vol - 082</t>
  </si>
  <si>
    <t>Light Vehicle Vol - 083</t>
  </si>
  <si>
    <t>Light Vehicle Vol - 084</t>
  </si>
  <si>
    <t>Light Vehicle Vol - 085</t>
  </si>
  <si>
    <t>Light Vehicle Vol - 086</t>
  </si>
  <si>
    <t>Light Vehicle Vol - 087</t>
  </si>
  <si>
    <t>Light Vehicle Vol - 088</t>
  </si>
  <si>
    <t>Light Vehicle Vol - 089</t>
  </si>
  <si>
    <t>Light Vehicle Vol - 090</t>
  </si>
  <si>
    <t>Light Vehicle Vol - 091</t>
  </si>
  <si>
    <t>Light Vehicle Vol - 092</t>
  </si>
  <si>
    <t>Light Vehicle Vol - 093</t>
  </si>
  <si>
    <t>Light Vehicle Vol - 094</t>
  </si>
  <si>
    <t>Light Vehicle Vol - 095</t>
  </si>
  <si>
    <t>Light Vehicle Vol - 096</t>
  </si>
  <si>
    <t>Light Vehicle Vol - 097</t>
  </si>
  <si>
    <t>Light Vehicle Vol - 098</t>
  </si>
  <si>
    <t>Light Vehicle Vol - 099</t>
  </si>
  <si>
    <t>Light Vehicle Vol - 100</t>
  </si>
  <si>
    <t>Light Vehicle Vol - 101</t>
  </si>
  <si>
    <t>Light Vehicle Vol - 102</t>
  </si>
  <si>
    <t>Light Vehicle Vol - 103</t>
  </si>
  <si>
    <t>Light Vehicle Vol - 104</t>
  </si>
  <si>
    <t>Light Vehicle Vol - 105</t>
  </si>
  <si>
    <t>Light Vehicle Vol - 106</t>
  </si>
  <si>
    <t>Light Vehicle Vol - 107</t>
  </si>
  <si>
    <t>Light Vehicle Vol - 108</t>
  </si>
  <si>
    <t>Light Vehicle Vol - 109</t>
  </si>
  <si>
    <t>Light Vehicle Vol - 110</t>
  </si>
  <si>
    <t>Light Vehicle Vol - 111</t>
  </si>
  <si>
    <t>Light Vehicle Vol - 112</t>
  </si>
  <si>
    <t>Light Vehicle Vol - 113</t>
  </si>
  <si>
    <t>Light Vehicle Vol - 114</t>
  </si>
  <si>
    <t>Light Vehicle Vol - 115</t>
  </si>
  <si>
    <t>Light Vehicle Vol - 116</t>
  </si>
  <si>
    <t>Light Vehicle Vol - 117</t>
  </si>
  <si>
    <t>Light Vehicle Vol - 118</t>
  </si>
  <si>
    <t>Light Vehicle Vol - 119</t>
  </si>
  <si>
    <t>Light Vehicle Vol - 120</t>
  </si>
  <si>
    <t>Light Vehicle Vol - 121</t>
  </si>
  <si>
    <t>Light Vehicle Vol - 122</t>
  </si>
  <si>
    <t>Light Vehicle Vol - 123</t>
  </si>
  <si>
    <t>Light Vehicle Vol - 124</t>
  </si>
  <si>
    <t>Light Vehicle Vol - 125</t>
  </si>
  <si>
    <t>Light Vehicle Vol - 126</t>
  </si>
  <si>
    <t>Light Vehicle Vol - 127</t>
  </si>
  <si>
    <t>Light Vehicle Vol - 128</t>
  </si>
  <si>
    <t>Light Vehicle Vol - 129</t>
  </si>
  <si>
    <t>Light Vehicle Vol - 130</t>
  </si>
  <si>
    <t>Light Vehicle Vol - 131</t>
  </si>
  <si>
    <t>Light Vehicle Vol - 132</t>
  </si>
  <si>
    <t>Light Vehicle Vol - 133</t>
  </si>
  <si>
    <t>Light Vehicle Vol - 134</t>
  </si>
  <si>
    <t>Light Vehicle Vol - 135</t>
  </si>
  <si>
    <t>Light Vehicle Vol - 136</t>
  </si>
  <si>
    <t>Light Vehicle Vol - 137</t>
  </si>
  <si>
    <t>Light Vehicle Vol - 138</t>
  </si>
  <si>
    <t>Light Vehicle Vol - 139</t>
  </si>
  <si>
    <t>Light Vehicle Vol - 140</t>
  </si>
  <si>
    <t>Light Vehicle Vol - 141</t>
  </si>
  <si>
    <t>Light Vehicle Vol - 142</t>
  </si>
  <si>
    <t>Light Vehicle Vol - 143</t>
  </si>
  <si>
    <t>Light Vehicle Vol - 144</t>
  </si>
  <si>
    <t>Light Vehicle Vol - 145</t>
  </si>
  <si>
    <t>Light Vehicle Vol - 146</t>
  </si>
  <si>
    <t>Light Vehicle Vol - 147</t>
  </si>
  <si>
    <t>Light Vehicle Vol - 148</t>
  </si>
  <si>
    <t>Light Vehicle Vol - 149</t>
  </si>
  <si>
    <t>Light Vehicle Vol - 150</t>
  </si>
  <si>
    <t>Light Vehicle Vol - 151</t>
  </si>
  <si>
    <t>Light Vehicle Vol - 152</t>
  </si>
  <si>
    <t>Light Vehicle Vol - 153</t>
  </si>
  <si>
    <t>Light Vehicle Vol - 154</t>
  </si>
  <si>
    <t>Light Vehicle Vol - 155</t>
  </si>
  <si>
    <t>Light Vehicle Vol - 156</t>
  </si>
  <si>
    <t>Light Vehicle Vol - 157</t>
  </si>
  <si>
    <t>Light Vehicle Vol - 158</t>
  </si>
  <si>
    <t>Light Vehicle Vol - 159</t>
  </si>
  <si>
    <t>Light Vehicle Vol - 160</t>
  </si>
  <si>
    <t>Light Vehicle Vol - 161</t>
  </si>
  <si>
    <t>Light Vehicle Vol - 162</t>
  </si>
  <si>
    <t>Light Vehicle Vol - 163</t>
  </si>
  <si>
    <t>Light Vehicle Vol - 164</t>
  </si>
  <si>
    <t>Light Vehicle Vol - 165</t>
  </si>
  <si>
    <t>Light Vehicle Vol - 166</t>
  </si>
  <si>
    <t>Light Vehicle Vol - 167</t>
  </si>
  <si>
    <t>Light Vehicle Vol - 168</t>
  </si>
  <si>
    <t>Light Vehicle Vol - 169</t>
  </si>
  <si>
    <t>Light Vehicle Vol - 170</t>
  </si>
  <si>
    <t>Light Vehicle Vol - 171</t>
  </si>
  <si>
    <t>Light Vehicle Vol - 172</t>
  </si>
  <si>
    <t>Light Vehicle Vol - 173</t>
  </si>
  <si>
    <t>Light Vehicle Vol - 174</t>
  </si>
  <si>
    <t>Light Vehicle Vol - 175</t>
  </si>
  <si>
    <t>Light Vehicle Vol - 176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</si>
</sst>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3" formatCode="_(* #,##0.00_);_(* \(#,##0.00\);_(* &quot;-&quot;??_);_(@_)"/>
    <numFmt numFmtId="164" formatCode="0.0"/>
    <numFmt numFmtId="165" formatCode="0.0%"/>
    <numFmt numFmtId="166" formatCode="#,##0.0"/>
    <numFmt numFmtId="167" formatCode="_(* #,##0_);_(* \(#,##0\);_(* &quot;-&quot;??_);_(@_)"/>
    <numFmt numFmtId="168" formatCode="&quot;$&quot;#,##0"/>
    <numFmt numFmtId="169" formatCode="&quot;$&quot;0.0,,&quot;M&quot;"/>
    <numFmt numFmtId="170" formatCode="_(* #,##0.000_);_(* \(#,##0.000\);_(* &quot;-&quot;??_);_(@_)"/>
  </numFmts>
  <fonts count="17" x14ac:knownFonts="1">
    <font>
      <sz val="11"/>
      <color theme="1"/>
      <name val="Calibri"/>
      <family val="2"/>
      <scheme val="minor"/>
    </font>
    <font>
      <b/>
      <sz val="12"/>
      <color theme="1"/>
      <name val="Arial Narrow"/>
      <family val="2"/>
    </font>
    <font>
      <sz val="12"/>
      <color theme="1"/>
      <name val="Arial Narrow"/>
      <family val="2"/>
    </font>
    <font>
      <sz val="11"/>
      <color theme="1"/>
      <name val="Arial Narrow"/>
      <family val="2"/>
    </font>
    <font>
      <b/>
      <sz val="11"/>
      <color theme="1"/>
      <name val="Arial Narrow"/>
      <family val="2"/>
    </font>
    <font>
      <sz val="11"/>
      <color theme="1"/>
      <name val="Calibri"/>
      <family val="2"/>
      <scheme val="minor"/>
    </font>
    <font>
      <sz val="12"/>
      <color theme="5"/>
      <name val="Arial Narrow"/>
      <family val="2"/>
    </font>
    <font>
      <b/>
      <sz val="12"/>
      <color theme="5"/>
      <name val="Arial Narrow"/>
      <family val="2"/>
    </font>
    <font>
      <sz val="9"/>
      <color theme="1"/>
      <name val="Arial Narrow"/>
      <family val="2"/>
    </font>
    <font>
      <sz val="10"/>
      <color theme="1"/>
      <name val="Arial"/>
      <family val="2"/>
    </font>
    <font>
      <b/>
      <sz val="12"/>
      <color rgb="FFFF0000"/>
      <name val="Arial Narrow"/>
      <family val="2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i/>
      <sz val="11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CFF99"/>
        <bgColor indexed="64"/>
      </patternFill>
    </fill>
  </fills>
  <borders count="4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</cellStyleXfs>
  <cellXfs count="393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2" fillId="0" borderId="0" xfId="0" applyFont="1"/>
    <xf numFmtId="0" fontId="2" fillId="0" borderId="0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3" fontId="2" fillId="0" borderId="0" xfId="0" applyNumberFormat="1" applyFont="1" applyAlignment="1">
      <alignment horizontal="center"/>
    </xf>
    <xf numFmtId="0" fontId="2" fillId="0" borderId="1" xfId="0" applyFont="1" applyBorder="1"/>
    <xf numFmtId="3" fontId="2" fillId="0" borderId="1" xfId="0" applyNumberFormat="1" applyFont="1" applyBorder="1" applyAlignment="1">
      <alignment horizontal="center"/>
    </xf>
    <xf numFmtId="164" fontId="2" fillId="0" borderId="0" xfId="0" applyNumberFormat="1" applyFont="1" applyAlignment="1">
      <alignment horizontal="center"/>
    </xf>
    <xf numFmtId="164" fontId="2" fillId="0" borderId="1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/>
    <xf numFmtId="3" fontId="2" fillId="0" borderId="0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3" fontId="2" fillId="2" borderId="1" xfId="0" applyNumberFormat="1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left"/>
    </xf>
    <xf numFmtId="3" fontId="2" fillId="2" borderId="3" xfId="0" applyNumberFormat="1" applyFont="1" applyFill="1" applyBorder="1" applyAlignment="1">
      <alignment horizontal="center"/>
    </xf>
    <xf numFmtId="3" fontId="2" fillId="2" borderId="4" xfId="0" applyNumberFormat="1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left"/>
    </xf>
    <xf numFmtId="3" fontId="2" fillId="2" borderId="0" xfId="0" applyNumberFormat="1" applyFont="1" applyFill="1" applyBorder="1" applyAlignment="1">
      <alignment horizontal="center"/>
    </xf>
    <xf numFmtId="3" fontId="2" fillId="2" borderId="6" xfId="0" applyNumberFormat="1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3" fontId="2" fillId="2" borderId="8" xfId="0" applyNumberFormat="1" applyFont="1" applyFill="1" applyBorder="1" applyAlignment="1">
      <alignment horizontal="center"/>
    </xf>
    <xf numFmtId="0" fontId="2" fillId="0" borderId="3" xfId="0" applyFont="1" applyBorder="1" applyAlignment="1">
      <alignment horizontal="left"/>
    </xf>
    <xf numFmtId="3" fontId="2" fillId="0" borderId="3" xfId="0" applyNumberFormat="1" applyFont="1" applyBorder="1" applyAlignment="1">
      <alignment horizontal="center"/>
    </xf>
    <xf numFmtId="3" fontId="2" fillId="0" borderId="4" xfId="0" applyNumberFormat="1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0" xfId="0" applyFont="1" applyBorder="1" applyAlignment="1">
      <alignment horizontal="left"/>
    </xf>
    <xf numFmtId="3" fontId="2" fillId="0" borderId="6" xfId="0" applyNumberFormat="1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3" fontId="2" fillId="0" borderId="8" xfId="0" applyNumberFormat="1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0" borderId="7" xfId="0" applyFont="1" applyBorder="1"/>
    <xf numFmtId="3" fontId="2" fillId="0" borderId="9" xfId="0" applyNumberFormat="1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9" fontId="2" fillId="0" borderId="0" xfId="0" applyNumberFormat="1" applyFont="1" applyBorder="1" applyAlignment="1">
      <alignment horizontal="center"/>
    </xf>
    <xf numFmtId="9" fontId="2" fillId="0" borderId="9" xfId="0" applyNumberFormat="1" applyFont="1" applyBorder="1" applyAlignment="1">
      <alignment horizontal="center"/>
    </xf>
    <xf numFmtId="0" fontId="2" fillId="0" borderId="0" xfId="0" applyFont="1" applyBorder="1"/>
    <xf numFmtId="0" fontId="0" fillId="0" borderId="0" xfId="0" applyBorder="1"/>
    <xf numFmtId="0" fontId="2" fillId="0" borderId="9" xfId="0" applyFont="1" applyBorder="1" applyAlignment="1"/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9" fontId="2" fillId="0" borderId="4" xfId="0" applyNumberFormat="1" applyFont="1" applyBorder="1" applyAlignment="1">
      <alignment horizontal="center"/>
    </xf>
    <xf numFmtId="9" fontId="2" fillId="0" borderId="6" xfId="0" applyNumberFormat="1" applyFont="1" applyBorder="1" applyAlignment="1">
      <alignment horizontal="center"/>
    </xf>
    <xf numFmtId="9" fontId="2" fillId="0" borderId="8" xfId="0" applyNumberFormat="1" applyFont="1" applyBorder="1" applyAlignment="1">
      <alignment horizontal="center"/>
    </xf>
    <xf numFmtId="9" fontId="2" fillId="2" borderId="4" xfId="0" applyNumberFormat="1" applyFont="1" applyFill="1" applyBorder="1" applyAlignment="1">
      <alignment horizontal="center"/>
    </xf>
    <xf numFmtId="9" fontId="2" fillId="2" borderId="6" xfId="0" applyNumberFormat="1" applyFont="1" applyFill="1" applyBorder="1" applyAlignment="1">
      <alignment horizontal="center"/>
    </xf>
    <xf numFmtId="9" fontId="2" fillId="2" borderId="8" xfId="0" applyNumberFormat="1" applyFont="1" applyFill="1" applyBorder="1" applyAlignment="1">
      <alignment horizontal="center"/>
    </xf>
    <xf numFmtId="0" fontId="3" fillId="0" borderId="0" xfId="0" applyFont="1" applyBorder="1" applyAlignment="1"/>
    <xf numFmtId="3" fontId="3" fillId="0" borderId="0" xfId="0" applyNumberFormat="1" applyFont="1" applyBorder="1" applyAlignment="1">
      <alignment horizontal="center"/>
    </xf>
    <xf numFmtId="0" fontId="3" fillId="0" borderId="9" xfId="0" applyFont="1" applyBorder="1" applyAlignment="1"/>
    <xf numFmtId="3" fontId="3" fillId="0" borderId="9" xfId="0" applyNumberFormat="1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12" xfId="0" applyFont="1" applyBorder="1" applyAlignment="1">
      <alignment horizontal="center"/>
    </xf>
    <xf numFmtId="3" fontId="3" fillId="0" borderId="5" xfId="0" applyNumberFormat="1" applyFont="1" applyBorder="1" applyAlignment="1">
      <alignment horizontal="center"/>
    </xf>
    <xf numFmtId="3" fontId="3" fillId="0" borderId="12" xfId="0" applyNumberFormat="1" applyFont="1" applyBorder="1" applyAlignment="1">
      <alignment horizontal="center"/>
    </xf>
    <xf numFmtId="166" fontId="3" fillId="0" borderId="0" xfId="0" applyNumberFormat="1" applyFont="1" applyBorder="1" applyAlignment="1">
      <alignment horizontal="center"/>
    </xf>
    <xf numFmtId="0" fontId="3" fillId="0" borderId="0" xfId="0" applyFont="1"/>
    <xf numFmtId="0" fontId="4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Border="1"/>
    <xf numFmtId="0" fontId="3" fillId="0" borderId="1" xfId="0" applyFont="1" applyBorder="1" applyAlignment="1"/>
    <xf numFmtId="3" fontId="3" fillId="0" borderId="0" xfId="0" applyNumberFormat="1" applyFont="1" applyAlignment="1">
      <alignment horizontal="center"/>
    </xf>
    <xf numFmtId="0" fontId="3" fillId="0" borderId="1" xfId="0" applyFont="1" applyBorder="1"/>
    <xf numFmtId="0" fontId="3" fillId="0" borderId="1" xfId="0" applyFont="1" applyBorder="1" applyAlignment="1">
      <alignment horizontal="left"/>
    </xf>
    <xf numFmtId="0" fontId="3" fillId="0" borderId="9" xfId="0" applyFont="1" applyBorder="1" applyAlignment="1">
      <alignment horizontal="center" wrapText="1"/>
    </xf>
    <xf numFmtId="0" fontId="3" fillId="0" borderId="0" xfId="0" applyFont="1" applyBorder="1" applyAlignment="1">
      <alignment horizontal="center" wrapText="1"/>
    </xf>
    <xf numFmtId="0" fontId="3" fillId="0" borderId="0" xfId="0" applyFont="1" applyBorder="1" applyAlignment="1">
      <alignment horizontal="center"/>
    </xf>
    <xf numFmtId="0" fontId="3" fillId="0" borderId="9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9" fontId="3" fillId="0" borderId="0" xfId="0" applyNumberFormat="1" applyFont="1" applyBorder="1" applyAlignment="1">
      <alignment horizontal="center"/>
    </xf>
    <xf numFmtId="4" fontId="3" fillId="0" borderId="0" xfId="0" applyNumberFormat="1" applyFont="1" applyBorder="1" applyAlignment="1">
      <alignment horizontal="center"/>
    </xf>
    <xf numFmtId="0" fontId="3" fillId="0" borderId="9" xfId="0" applyFont="1" applyBorder="1" applyAlignment="1">
      <alignment horizontal="center" wrapText="1"/>
    </xf>
    <xf numFmtId="0" fontId="2" fillId="0" borderId="0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9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Border="1" applyAlignment="1">
      <alignment horizontal="center" wrapText="1"/>
    </xf>
    <xf numFmtId="9" fontId="3" fillId="0" borderId="9" xfId="0" applyNumberFormat="1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166" fontId="3" fillId="0" borderId="1" xfId="0" applyNumberFormat="1" applyFont="1" applyBorder="1" applyAlignment="1">
      <alignment horizontal="center"/>
    </xf>
    <xf numFmtId="164" fontId="3" fillId="0" borderId="0" xfId="0" applyNumberFormat="1" applyFont="1" applyAlignment="1">
      <alignment horizontal="center"/>
    </xf>
    <xf numFmtId="165" fontId="2" fillId="0" borderId="0" xfId="0" applyNumberFormat="1" applyFont="1"/>
    <xf numFmtId="165" fontId="3" fillId="0" borderId="0" xfId="0" applyNumberFormat="1" applyFont="1" applyAlignment="1">
      <alignment horizontal="center"/>
    </xf>
    <xf numFmtId="165" fontId="3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wrapText="1" shrinkToFit="1"/>
    </xf>
    <xf numFmtId="0" fontId="0" fillId="0" borderId="0" xfId="0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 wrapText="1" shrinkToFit="1"/>
    </xf>
    <xf numFmtId="0" fontId="0" fillId="0" borderId="7" xfId="0" applyBorder="1" applyAlignment="1">
      <alignment horizontal="center" wrapText="1" shrinkToFit="1"/>
    </xf>
    <xf numFmtId="3" fontId="0" fillId="0" borderId="0" xfId="0" applyNumberFormat="1" applyBorder="1" applyAlignment="1">
      <alignment horizontal="center"/>
    </xf>
    <xf numFmtId="3" fontId="0" fillId="0" borderId="5" xfId="0" applyNumberFormat="1" applyBorder="1" applyAlignment="1">
      <alignment horizontal="center"/>
    </xf>
    <xf numFmtId="3" fontId="0" fillId="0" borderId="7" xfId="0" applyNumberForma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3" fontId="0" fillId="0" borderId="0" xfId="0" applyNumberFormat="1" applyAlignment="1">
      <alignment horizontal="center"/>
    </xf>
    <xf numFmtId="0" fontId="3" fillId="0" borderId="0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0" xfId="0" applyFont="1" applyAlignment="1">
      <alignment horizontal="center" wrapText="1"/>
    </xf>
    <xf numFmtId="0" fontId="3" fillId="0" borderId="9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Border="1" applyAlignment="1">
      <alignment horizontal="center" wrapText="1"/>
    </xf>
    <xf numFmtId="0" fontId="3" fillId="0" borderId="0" xfId="0" applyFont="1" applyAlignment="1">
      <alignment horizontal="center" wrapText="1"/>
    </xf>
    <xf numFmtId="165" fontId="3" fillId="0" borderId="9" xfId="0" applyNumberFormat="1" applyFont="1" applyBorder="1" applyAlignment="1">
      <alignment horizontal="center"/>
    </xf>
    <xf numFmtId="0" fontId="3" fillId="0" borderId="0" xfId="0" applyFont="1" applyAlignment="1">
      <alignment wrapText="1"/>
    </xf>
    <xf numFmtId="0" fontId="3" fillId="0" borderId="9" xfId="0" applyFont="1" applyBorder="1" applyAlignment="1">
      <alignment horizontal="center" wrapText="1"/>
    </xf>
    <xf numFmtId="0" fontId="3" fillId="0" borderId="9" xfId="0" applyFont="1" applyBorder="1"/>
    <xf numFmtId="0" fontId="3" fillId="0" borderId="9" xfId="0" applyFont="1" applyBorder="1" applyAlignment="1">
      <alignment wrapText="1"/>
    </xf>
    <xf numFmtId="0" fontId="3" fillId="0" borderId="0" xfId="0" applyFont="1" applyAlignment="1">
      <alignment horizontal="center" wrapText="1"/>
    </xf>
    <xf numFmtId="0" fontId="3" fillId="0" borderId="9" xfId="0" applyFont="1" applyBorder="1" applyAlignment="1">
      <alignment horizontal="center" wrapText="1"/>
    </xf>
    <xf numFmtId="0" fontId="3" fillId="0" borderId="0" xfId="0" applyFont="1" applyAlignment="1">
      <alignment horizontal="center" wrapText="1"/>
    </xf>
    <xf numFmtId="0" fontId="3" fillId="0" borderId="9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Border="1" applyAlignment="1">
      <alignment horizontal="center" wrapText="1"/>
    </xf>
    <xf numFmtId="0" fontId="3" fillId="0" borderId="0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0" xfId="0" applyFont="1" applyAlignment="1">
      <alignment horizontal="center" wrapText="1"/>
    </xf>
    <xf numFmtId="0" fontId="3" fillId="0" borderId="9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Border="1" applyAlignment="1">
      <alignment horizontal="left"/>
    </xf>
    <xf numFmtId="0" fontId="3" fillId="0" borderId="0" xfId="0" applyFont="1" applyBorder="1" applyAlignment="1">
      <alignment wrapText="1"/>
    </xf>
    <xf numFmtId="9" fontId="3" fillId="0" borderId="0" xfId="0" applyNumberFormat="1" applyFont="1" applyAlignment="1">
      <alignment horizontal="center"/>
    </xf>
    <xf numFmtId="165" fontId="2" fillId="0" borderId="0" xfId="0" applyNumberFormat="1" applyFont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0" fontId="0" fillId="3" borderId="0" xfId="0" applyFill="1"/>
    <xf numFmtId="1" fontId="2" fillId="0" borderId="0" xfId="0" applyNumberFormat="1" applyFont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0" xfId="0" applyFont="1" applyAlignment="1">
      <alignment horizontal="center" wrapText="1"/>
    </xf>
    <xf numFmtId="166" fontId="3" fillId="0" borderId="0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 applyBorder="1" applyAlignment="1">
      <alignment horizontal="center" wrapText="1"/>
    </xf>
    <xf numFmtId="0" fontId="0" fillId="4" borderId="0" xfId="0" applyFill="1"/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3" fontId="2" fillId="0" borderId="3" xfId="0" applyNumberFormat="1" applyFont="1" applyBorder="1" applyAlignment="1">
      <alignment horizontal="center" vertical="center"/>
    </xf>
    <xf numFmtId="3" fontId="2" fillId="0" borderId="1" xfId="0" applyNumberFormat="1" applyFont="1" applyBorder="1" applyAlignment="1">
      <alignment horizontal="center" vertical="center"/>
    </xf>
    <xf numFmtId="3" fontId="2" fillId="0" borderId="0" xfId="0" applyNumberFormat="1" applyFont="1"/>
    <xf numFmtId="9" fontId="2" fillId="0" borderId="0" xfId="1" applyFont="1"/>
    <xf numFmtId="3" fontId="0" fillId="3" borderId="0" xfId="0" applyNumberFormat="1" applyFill="1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 applyAlignment="1">
      <alignment horizontal="left"/>
    </xf>
    <xf numFmtId="3" fontId="6" fillId="2" borderId="0" xfId="0" applyNumberFormat="1" applyFont="1" applyFill="1" applyBorder="1" applyAlignment="1">
      <alignment horizontal="center"/>
    </xf>
    <xf numFmtId="0" fontId="7" fillId="0" borderId="0" xfId="0" applyFont="1"/>
    <xf numFmtId="3" fontId="2" fillId="4" borderId="0" xfId="0" applyNumberFormat="1" applyFont="1" applyFill="1"/>
    <xf numFmtId="3" fontId="2" fillId="3" borderId="0" xfId="0" applyNumberFormat="1" applyFont="1" applyFill="1"/>
    <xf numFmtId="9" fontId="2" fillId="3" borderId="0" xfId="1" applyFont="1" applyFill="1"/>
    <xf numFmtId="3" fontId="8" fillId="3" borderId="0" xfId="0" applyNumberFormat="1" applyFont="1" applyFill="1"/>
    <xf numFmtId="2" fontId="3" fillId="0" borderId="0" xfId="0" applyNumberFormat="1" applyFont="1"/>
    <xf numFmtId="166" fontId="3" fillId="3" borderId="0" xfId="0" applyNumberFormat="1" applyFont="1" applyFill="1" applyBorder="1" applyAlignment="1">
      <alignment horizontal="center"/>
    </xf>
    <xf numFmtId="166" fontId="3" fillId="3" borderId="1" xfId="0" applyNumberFormat="1" applyFont="1" applyFill="1" applyBorder="1" applyAlignment="1">
      <alignment horizontal="center"/>
    </xf>
    <xf numFmtId="9" fontId="3" fillId="0" borderId="0" xfId="1" applyFont="1" applyBorder="1" applyAlignment="1">
      <alignment horizontal="center"/>
    </xf>
    <xf numFmtId="9" fontId="3" fillId="3" borderId="0" xfId="1" applyFont="1" applyFill="1" applyBorder="1" applyAlignment="1">
      <alignment horizontal="center"/>
    </xf>
    <xf numFmtId="2" fontId="3" fillId="3" borderId="0" xfId="0" applyNumberFormat="1" applyFont="1" applyFill="1" applyAlignment="1">
      <alignment horizontal="center"/>
    </xf>
    <xf numFmtId="0" fontId="3" fillId="3" borderId="0" xfId="0" applyFont="1" applyFill="1" applyBorder="1" applyAlignment="1"/>
    <xf numFmtId="0" fontId="3" fillId="3" borderId="1" xfId="0" applyFont="1" applyFill="1" applyBorder="1" applyAlignment="1"/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0" fillId="0" borderId="0" xfId="0"/>
    <xf numFmtId="0" fontId="0" fillId="0" borderId="0" xfId="0"/>
    <xf numFmtId="0" fontId="0" fillId="5" borderId="0" xfId="0" applyFill="1"/>
    <xf numFmtId="167" fontId="9" fillId="0" borderId="0" xfId="2" applyNumberFormat="1" applyFont="1"/>
    <xf numFmtId="167" fontId="2" fillId="0" borderId="0" xfId="0" applyNumberFormat="1" applyFont="1"/>
    <xf numFmtId="0" fontId="0" fillId="0" borderId="0" xfId="0"/>
    <xf numFmtId="0" fontId="0" fillId="6" borderId="0" xfId="0" applyFill="1"/>
    <xf numFmtId="0" fontId="2" fillId="0" borderId="0" xfId="0" applyFont="1" applyAlignment="1">
      <alignment horizontal="right"/>
    </xf>
    <xf numFmtId="0" fontId="0" fillId="0" borderId="0" xfId="0"/>
    <xf numFmtId="167" fontId="9" fillId="0" borderId="0" xfId="2" applyNumberFormat="1" applyFont="1" applyAlignment="1">
      <alignment horizontal="right"/>
    </xf>
    <xf numFmtId="167" fontId="2" fillId="0" borderId="0" xfId="0" applyNumberFormat="1" applyFont="1" applyAlignment="1">
      <alignment horizontal="right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9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Border="1" applyAlignment="1">
      <alignment horizontal="center" wrapText="1"/>
    </xf>
    <xf numFmtId="10" fontId="2" fillId="0" borderId="8" xfId="0" applyNumberFormat="1" applyFont="1" applyBorder="1" applyAlignment="1">
      <alignment horizontal="center"/>
    </xf>
    <xf numFmtId="9" fontId="2" fillId="4" borderId="0" xfId="1" applyFont="1" applyFill="1"/>
    <xf numFmtId="3" fontId="0" fillId="0" borderId="0" xfId="0" applyNumberFormat="1"/>
    <xf numFmtId="0" fontId="0" fillId="8" borderId="0" xfId="0" applyFill="1"/>
    <xf numFmtId="0" fontId="3" fillId="0" borderId="13" xfId="0" applyFont="1" applyBorder="1" applyAlignment="1">
      <alignment horizontal="center"/>
    </xf>
    <xf numFmtId="1" fontId="3" fillId="0" borderId="5" xfId="0" applyNumberFormat="1" applyFont="1" applyBorder="1" applyAlignment="1">
      <alignment horizontal="center"/>
    </xf>
    <xf numFmtId="1" fontId="3" fillId="0" borderId="6" xfId="0" applyNumberFormat="1" applyFont="1" applyBorder="1" applyAlignment="1">
      <alignment horizontal="center"/>
    </xf>
    <xf numFmtId="164" fontId="3" fillId="0" borderId="5" xfId="0" applyNumberFormat="1" applyFont="1" applyBorder="1" applyAlignment="1">
      <alignment horizontal="center"/>
    </xf>
    <xf numFmtId="164" fontId="3" fillId="0" borderId="6" xfId="0" applyNumberFormat="1" applyFont="1" applyBorder="1" applyAlignment="1">
      <alignment horizontal="center"/>
    </xf>
    <xf numFmtId="9" fontId="3" fillId="0" borderId="5" xfId="0" applyNumberFormat="1" applyFont="1" applyBorder="1" applyAlignment="1">
      <alignment horizontal="center"/>
    </xf>
    <xf numFmtId="9" fontId="3" fillId="0" borderId="6" xfId="0" applyNumberFormat="1" applyFont="1" applyBorder="1" applyAlignment="1">
      <alignment horizontal="center"/>
    </xf>
    <xf numFmtId="164" fontId="3" fillId="0" borderId="12" xfId="0" applyNumberFormat="1" applyFont="1" applyBorder="1" applyAlignment="1">
      <alignment horizontal="center"/>
    </xf>
    <xf numFmtId="164" fontId="3" fillId="0" borderId="13" xfId="0" applyNumberFormat="1" applyFont="1" applyBorder="1" applyAlignment="1">
      <alignment horizontal="center"/>
    </xf>
    <xf numFmtId="9" fontId="3" fillId="0" borderId="12" xfId="0" applyNumberFormat="1" applyFont="1" applyBorder="1" applyAlignment="1">
      <alignment horizontal="center"/>
    </xf>
    <xf numFmtId="9" fontId="3" fillId="0" borderId="13" xfId="0" applyNumberFormat="1" applyFont="1" applyBorder="1" applyAlignment="1">
      <alignment horizontal="center"/>
    </xf>
    <xf numFmtId="164" fontId="3" fillId="2" borderId="14" xfId="0" applyNumberFormat="1" applyFont="1" applyFill="1" applyBorder="1" applyAlignment="1">
      <alignment horizontal="center"/>
    </xf>
    <xf numFmtId="9" fontId="3" fillId="2" borderId="14" xfId="0" applyNumberFormat="1" applyFont="1" applyFill="1" applyBorder="1" applyAlignment="1">
      <alignment horizontal="center"/>
    </xf>
    <xf numFmtId="0" fontId="4" fillId="0" borderId="0" xfId="0" applyFont="1" applyFill="1" applyBorder="1" applyAlignment="1">
      <alignment horizontal="left"/>
    </xf>
    <xf numFmtId="164" fontId="3" fillId="0" borderId="0" xfId="0" applyNumberFormat="1" applyFont="1" applyFill="1" applyBorder="1" applyAlignment="1">
      <alignment horizontal="center"/>
    </xf>
    <xf numFmtId="9" fontId="3" fillId="0" borderId="0" xfId="0" applyNumberFormat="1" applyFont="1" applyFill="1" applyBorder="1" applyAlignment="1">
      <alignment horizontal="center"/>
    </xf>
    <xf numFmtId="0" fontId="3" fillId="0" borderId="0" xfId="0" applyFont="1" applyFill="1"/>
    <xf numFmtId="0" fontId="3" fillId="0" borderId="0" xfId="0" applyFont="1" applyAlignment="1"/>
    <xf numFmtId="0" fontId="3" fillId="0" borderId="5" xfId="0" applyFont="1" applyBorder="1"/>
    <xf numFmtId="0" fontId="3" fillId="0" borderId="0" xfId="0" quotePrefix="1" applyFont="1"/>
    <xf numFmtId="0" fontId="4" fillId="2" borderId="15" xfId="0" applyFont="1" applyFill="1" applyBorder="1" applyAlignment="1">
      <alignment horizontal="left"/>
    </xf>
    <xf numFmtId="164" fontId="3" fillId="2" borderId="16" xfId="0" applyNumberFormat="1" applyFont="1" applyFill="1" applyBorder="1" applyAlignment="1">
      <alignment horizontal="center"/>
    </xf>
    <xf numFmtId="9" fontId="3" fillId="2" borderId="16" xfId="0" applyNumberFormat="1" applyFont="1" applyFill="1" applyBorder="1" applyAlignment="1">
      <alignment horizontal="center"/>
    </xf>
    <xf numFmtId="9" fontId="3" fillId="2" borderId="17" xfId="0" applyNumberFormat="1" applyFont="1" applyFill="1" applyBorder="1" applyAlignment="1">
      <alignment horizontal="center"/>
    </xf>
    <xf numFmtId="0" fontId="11" fillId="0" borderId="0" xfId="0" applyFont="1"/>
    <xf numFmtId="0" fontId="0" fillId="0" borderId="0" xfId="0" applyBorder="1" applyAlignment="1"/>
    <xf numFmtId="0" fontId="0" fillId="0" borderId="23" xfId="0" applyBorder="1" applyAlignment="1">
      <alignment horizontal="center" wrapText="1" shrinkToFit="1"/>
    </xf>
    <xf numFmtId="0" fontId="0" fillId="0" borderId="24" xfId="0" applyBorder="1" applyAlignment="1">
      <alignment horizontal="center" wrapText="1" shrinkToFit="1"/>
    </xf>
    <xf numFmtId="0" fontId="0" fillId="0" borderId="25" xfId="0" applyBorder="1" applyAlignment="1">
      <alignment horizontal="center" wrapText="1" shrinkToFit="1"/>
    </xf>
    <xf numFmtId="0" fontId="0" fillId="0" borderId="26" xfId="0" applyBorder="1" applyAlignment="1">
      <alignment horizontal="center" wrapText="1" shrinkToFit="1"/>
    </xf>
    <xf numFmtId="0" fontId="0" fillId="0" borderId="0" xfId="0" applyBorder="1" applyAlignment="1">
      <alignment horizontal="center" wrapText="1" shrinkToFit="1"/>
    </xf>
    <xf numFmtId="0" fontId="0" fillId="0" borderId="28" xfId="0" applyBorder="1"/>
    <xf numFmtId="3" fontId="0" fillId="0" borderId="29" xfId="0" applyNumberFormat="1" applyBorder="1" applyAlignment="1">
      <alignment horizontal="center"/>
    </xf>
    <xf numFmtId="3" fontId="0" fillId="0" borderId="30" xfId="0" applyNumberFormat="1" applyBorder="1" applyAlignment="1">
      <alignment horizontal="center"/>
    </xf>
    <xf numFmtId="3" fontId="0" fillId="0" borderId="31" xfId="0" applyNumberFormat="1" applyBorder="1" applyAlignment="1">
      <alignment horizontal="center"/>
    </xf>
    <xf numFmtId="3" fontId="0" fillId="0" borderId="32" xfId="0" applyNumberFormat="1" applyBorder="1" applyAlignment="1">
      <alignment horizontal="center"/>
    </xf>
    <xf numFmtId="165" fontId="0" fillId="0" borderId="32" xfId="0" applyNumberFormat="1" applyBorder="1" applyAlignment="1">
      <alignment horizontal="center"/>
    </xf>
    <xf numFmtId="3" fontId="0" fillId="0" borderId="27" xfId="0" applyNumberFormat="1" applyBorder="1" applyAlignment="1">
      <alignment horizontal="center"/>
    </xf>
    <xf numFmtId="165" fontId="0" fillId="0" borderId="27" xfId="0" applyNumberFormat="1" applyBorder="1" applyAlignment="1">
      <alignment horizontal="center"/>
    </xf>
    <xf numFmtId="0" fontId="0" fillId="0" borderId="22" xfId="0" applyBorder="1"/>
    <xf numFmtId="3" fontId="0" fillId="0" borderId="33" xfId="0" applyNumberFormat="1" applyBorder="1" applyAlignment="1">
      <alignment horizontal="center"/>
    </xf>
    <xf numFmtId="3" fontId="0" fillId="0" borderId="11" xfId="0" applyNumberFormat="1" applyBorder="1" applyAlignment="1">
      <alignment horizontal="center"/>
    </xf>
    <xf numFmtId="3" fontId="0" fillId="0" borderId="34" xfId="0" applyNumberFormat="1" applyBorder="1" applyAlignment="1">
      <alignment horizontal="center"/>
    </xf>
    <xf numFmtId="3" fontId="0" fillId="0" borderId="35" xfId="0" applyNumberFormat="1" applyBorder="1" applyAlignment="1">
      <alignment horizontal="center"/>
    </xf>
    <xf numFmtId="165" fontId="0" fillId="0" borderId="35" xfId="0" applyNumberFormat="1" applyBorder="1" applyAlignment="1">
      <alignment horizontal="center"/>
    </xf>
    <xf numFmtId="0" fontId="0" fillId="2" borderId="36" xfId="0" applyFill="1" applyBorder="1"/>
    <xf numFmtId="3" fontId="0" fillId="2" borderId="37" xfId="0" applyNumberFormat="1" applyFill="1" applyBorder="1" applyAlignment="1">
      <alignment horizontal="center"/>
    </xf>
    <xf numFmtId="3" fontId="0" fillId="2" borderId="38" xfId="0" applyNumberFormat="1" applyFill="1" applyBorder="1" applyAlignment="1">
      <alignment horizontal="center"/>
    </xf>
    <xf numFmtId="3" fontId="0" fillId="2" borderId="39" xfId="0" applyNumberFormat="1" applyFill="1" applyBorder="1" applyAlignment="1">
      <alignment horizontal="center"/>
    </xf>
    <xf numFmtId="3" fontId="0" fillId="2" borderId="12" xfId="0" applyNumberFormat="1" applyFill="1" applyBorder="1" applyAlignment="1">
      <alignment horizontal="center"/>
    </xf>
    <xf numFmtId="3" fontId="0" fillId="2" borderId="40" xfId="0" applyNumberFormat="1" applyFill="1" applyBorder="1" applyAlignment="1">
      <alignment horizontal="center"/>
    </xf>
    <xf numFmtId="3" fontId="0" fillId="0" borderId="0" xfId="0" applyNumberFormat="1" applyFill="1" applyBorder="1" applyAlignment="1">
      <alignment horizontal="center"/>
    </xf>
    <xf numFmtId="9" fontId="0" fillId="2" borderId="40" xfId="0" applyNumberFormat="1" applyFill="1" applyBorder="1" applyAlignment="1">
      <alignment horizontal="center"/>
    </xf>
    <xf numFmtId="0" fontId="11" fillId="0" borderId="0" xfId="0" applyFont="1" applyBorder="1" applyAlignment="1"/>
    <xf numFmtId="0" fontId="0" fillId="0" borderId="0" xfId="0" applyAlignment="1">
      <alignment horizontal="right"/>
    </xf>
    <xf numFmtId="0" fontId="0" fillId="0" borderId="43" xfId="0" applyBorder="1" applyAlignment="1">
      <alignment horizontal="center" wrapText="1" shrinkToFit="1"/>
    </xf>
    <xf numFmtId="0" fontId="0" fillId="0" borderId="27" xfId="0" applyBorder="1"/>
    <xf numFmtId="3" fontId="0" fillId="0" borderId="44" xfId="0" applyNumberFormat="1" applyBorder="1" applyAlignment="1">
      <alignment horizontal="center"/>
    </xf>
    <xf numFmtId="9" fontId="0" fillId="0" borderId="27" xfId="0" applyNumberFormat="1" applyBorder="1" applyAlignment="1">
      <alignment horizontal="center"/>
    </xf>
    <xf numFmtId="0" fontId="0" fillId="0" borderId="35" xfId="0" applyBorder="1"/>
    <xf numFmtId="3" fontId="0" fillId="0" borderId="43" xfId="0" applyNumberFormat="1" applyBorder="1" applyAlignment="1">
      <alignment horizontal="center"/>
    </xf>
    <xf numFmtId="9" fontId="0" fillId="0" borderId="35" xfId="0" applyNumberFormat="1" applyBorder="1" applyAlignment="1">
      <alignment horizontal="center"/>
    </xf>
    <xf numFmtId="0" fontId="0" fillId="2" borderId="40" xfId="0" applyFill="1" applyBorder="1"/>
    <xf numFmtId="3" fontId="0" fillId="2" borderId="45" xfId="0" applyNumberForma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168" fontId="3" fillId="0" borderId="5" xfId="0" applyNumberFormat="1" applyFont="1" applyBorder="1" applyAlignment="1">
      <alignment horizontal="center"/>
    </xf>
    <xf numFmtId="168" fontId="3" fillId="0" borderId="0" xfId="0" applyNumberFormat="1" applyFont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8" fontId="3" fillId="0" borderId="7" xfId="0" applyNumberFormat="1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68" fontId="3" fillId="0" borderId="0" xfId="0" applyNumberFormat="1" applyFont="1" applyAlignment="1">
      <alignment horizontal="center"/>
    </xf>
    <xf numFmtId="166" fontId="3" fillId="0" borderId="0" xfId="0" applyNumberFormat="1" applyFont="1" applyAlignment="1">
      <alignment horizontal="center"/>
    </xf>
    <xf numFmtId="0" fontId="3" fillId="0" borderId="8" xfId="0" applyFont="1" applyBorder="1" applyAlignment="1">
      <alignment horizontal="center"/>
    </xf>
    <xf numFmtId="0" fontId="4" fillId="0" borderId="0" xfId="0" applyFont="1" applyAlignment="1">
      <alignment horizontal="center"/>
    </xf>
    <xf numFmtId="169" fontId="4" fillId="0" borderId="0" xfId="0" applyNumberFormat="1" applyFont="1" applyAlignment="1">
      <alignment horizontal="center"/>
    </xf>
    <xf numFmtId="0" fontId="2" fillId="0" borderId="1" xfId="0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9" borderId="0" xfId="0" applyFill="1"/>
    <xf numFmtId="0" fontId="0" fillId="10" borderId="0" xfId="0" applyFill="1"/>
    <xf numFmtId="0" fontId="0" fillId="11" borderId="0" xfId="0" applyFill="1"/>
    <xf numFmtId="4" fontId="2" fillId="0" borderId="0" xfId="0" applyNumberFormat="1" applyFont="1" applyAlignment="1">
      <alignment horizontal="center"/>
    </xf>
    <xf numFmtId="4" fontId="2" fillId="0" borderId="1" xfId="0" applyNumberFormat="1" applyFont="1" applyBorder="1" applyAlignment="1">
      <alignment horizontal="center"/>
    </xf>
    <xf numFmtId="4" fontId="2" fillId="0" borderId="0" xfId="0" applyNumberFormat="1" applyFont="1"/>
    <xf numFmtId="0" fontId="2" fillId="0" borderId="0" xfId="0" applyFont="1" applyBorder="1" applyAlignment="1">
      <alignment horizontal="center"/>
    </xf>
    <xf numFmtId="0" fontId="0" fillId="0" borderId="0" xfId="0"/>
    <xf numFmtId="0" fontId="2" fillId="4" borderId="1" xfId="0" applyFont="1" applyFill="1" applyBorder="1" applyAlignment="1">
      <alignment horizontal="center"/>
    </xf>
    <xf numFmtId="0" fontId="0" fillId="0" borderId="0" xfId="0"/>
    <xf numFmtId="0" fontId="2" fillId="4" borderId="3" xfId="0" applyFont="1" applyFill="1" applyBorder="1"/>
    <xf numFmtId="3" fontId="2" fillId="4" borderId="3" xfId="0" applyNumberFormat="1" applyFont="1" applyFill="1" applyBorder="1" applyAlignment="1">
      <alignment horizontal="center"/>
    </xf>
    <xf numFmtId="0" fontId="1" fillId="4" borderId="1" xfId="0" applyFont="1" applyFill="1" applyBorder="1" applyAlignment="1">
      <alignment horizontal="left"/>
    </xf>
    <xf numFmtId="0" fontId="12" fillId="0" borderId="1" xfId="0" applyFont="1" applyBorder="1" applyAlignment="1">
      <alignment horizontal="center"/>
    </xf>
    <xf numFmtId="0" fontId="0" fillId="0" borderId="0" xfId="0" applyFont="1"/>
    <xf numFmtId="0" fontId="0" fillId="0" borderId="1" xfId="0" applyBorder="1" applyAlignment="1">
      <alignment horizontal="center"/>
    </xf>
    <xf numFmtId="0" fontId="3" fillId="3" borderId="5" xfId="0" applyFont="1" applyFill="1" applyBorder="1"/>
    <xf numFmtId="164" fontId="3" fillId="0" borderId="0" xfId="0" applyNumberFormat="1" applyFont="1"/>
    <xf numFmtId="164" fontId="4" fillId="0" borderId="0" xfId="0" applyNumberFormat="1" applyFont="1"/>
    <xf numFmtId="9" fontId="3" fillId="2" borderId="0" xfId="0" applyNumberFormat="1" applyFont="1" applyFill="1" applyBorder="1" applyAlignment="1">
      <alignment horizontal="center"/>
    </xf>
    <xf numFmtId="0" fontId="3" fillId="3" borderId="0" xfId="0" applyFont="1" applyFill="1"/>
    <xf numFmtId="170" fontId="3" fillId="3" borderId="0" xfId="2" applyNumberFormat="1" applyFont="1" applyFill="1"/>
    <xf numFmtId="164" fontId="3" fillId="3" borderId="0" xfId="0" applyNumberFormat="1" applyFont="1" applyFill="1"/>
    <xf numFmtId="0" fontId="0" fillId="0" borderId="0" xfId="0"/>
    <xf numFmtId="0" fontId="0" fillId="12" borderId="0" xfId="0" applyFill="1"/>
    <xf numFmtId="0" fontId="0" fillId="0" borderId="0" xfId="0" quotePrefix="1"/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0" fillId="0" borderId="0" xfId="0" quotePrefix="1" applyAlignment="1">
      <alignment horizontal="center"/>
    </xf>
    <xf numFmtId="167" fontId="0" fillId="0" borderId="0" xfId="2" applyNumberFormat="1" applyFont="1"/>
    <xf numFmtId="9" fontId="14" fillId="0" borderId="4" xfId="0" applyNumberFormat="1" applyFont="1" applyBorder="1" applyAlignment="1">
      <alignment horizontal="center"/>
    </xf>
    <xf numFmtId="9" fontId="14" fillId="0" borderId="6" xfId="0" applyNumberFormat="1" applyFont="1" applyBorder="1" applyAlignment="1">
      <alignment horizontal="center"/>
    </xf>
    <xf numFmtId="9" fontId="14" fillId="0" borderId="8" xfId="0" applyNumberFormat="1" applyFont="1" applyBorder="1" applyAlignment="1">
      <alignment horizontal="center"/>
    </xf>
    <xf numFmtId="0" fontId="12" fillId="0" borderId="0" xfId="0" applyFont="1" applyFill="1" applyBorder="1" applyAlignment="1">
      <alignment horizontal="center"/>
    </xf>
    <xf numFmtId="0" fontId="12" fillId="0" borderId="0" xfId="0" applyFont="1"/>
    <xf numFmtId="0" fontId="0" fillId="4" borderId="0" xfId="0" applyFill="1" applyBorder="1"/>
    <xf numFmtId="0" fontId="0" fillId="4" borderId="0" xfId="0" applyFill="1" applyBorder="1" applyAlignment="1">
      <alignment horizontal="left"/>
    </xf>
    <xf numFmtId="9" fontId="14" fillId="4" borderId="6" xfId="0" applyNumberFormat="1" applyFont="1" applyFill="1" applyBorder="1" applyAlignment="1">
      <alignment horizontal="center"/>
    </xf>
    <xf numFmtId="0" fontId="0" fillId="4" borderId="1" xfId="0" applyFill="1" applyBorder="1"/>
    <xf numFmtId="0" fontId="0" fillId="4" borderId="1" xfId="0" applyFill="1" applyBorder="1" applyAlignment="1">
      <alignment horizontal="left"/>
    </xf>
    <xf numFmtId="167" fontId="0" fillId="4" borderId="1" xfId="2" applyNumberFormat="1" applyFont="1" applyFill="1" applyBorder="1"/>
    <xf numFmtId="9" fontId="14" fillId="4" borderId="8" xfId="0" applyNumberFormat="1" applyFont="1" applyFill="1" applyBorder="1" applyAlignment="1">
      <alignment horizontal="center"/>
    </xf>
    <xf numFmtId="0" fontId="11" fillId="4" borderId="0" xfId="0" applyFont="1" applyFill="1" applyBorder="1"/>
    <xf numFmtId="0" fontId="11" fillId="4" borderId="0" xfId="0" applyFont="1" applyFill="1" applyBorder="1" applyAlignment="1">
      <alignment horizontal="left"/>
    </xf>
    <xf numFmtId="167" fontId="11" fillId="4" borderId="3" xfId="2" applyNumberFormat="1" applyFont="1" applyFill="1" applyBorder="1"/>
    <xf numFmtId="9" fontId="15" fillId="4" borderId="6" xfId="0" applyNumberFormat="1" applyFont="1" applyFill="1" applyBorder="1" applyAlignment="1">
      <alignment horizontal="center"/>
    </xf>
    <xf numFmtId="0" fontId="0" fillId="7" borderId="0" xfId="0" applyFill="1" applyBorder="1"/>
    <xf numFmtId="0" fontId="0" fillId="7" borderId="0" xfId="0" applyFill="1" applyBorder="1" applyAlignment="1">
      <alignment horizontal="left"/>
    </xf>
    <xf numFmtId="167" fontId="0" fillId="7" borderId="0" xfId="2" applyNumberFormat="1" applyFont="1" applyFill="1" applyBorder="1"/>
    <xf numFmtId="9" fontId="14" fillId="7" borderId="6" xfId="0" applyNumberFormat="1" applyFont="1" applyFill="1" applyBorder="1" applyAlignment="1">
      <alignment horizontal="center"/>
    </xf>
    <xf numFmtId="167" fontId="0" fillId="7" borderId="0" xfId="2" applyNumberFormat="1" applyFont="1" applyFill="1"/>
    <xf numFmtId="0" fontId="0" fillId="9" borderId="0" xfId="0" applyFill="1" applyBorder="1"/>
    <xf numFmtId="0" fontId="0" fillId="9" borderId="0" xfId="0" applyFill="1" applyBorder="1" applyAlignment="1">
      <alignment horizontal="left"/>
    </xf>
    <xf numFmtId="167" fontId="0" fillId="9" borderId="0" xfId="2" applyNumberFormat="1" applyFont="1" applyFill="1"/>
    <xf numFmtId="9" fontId="14" fillId="9" borderId="6" xfId="0" applyNumberFormat="1" applyFont="1" applyFill="1" applyBorder="1" applyAlignment="1">
      <alignment horizontal="center"/>
    </xf>
    <xf numFmtId="0" fontId="13" fillId="4" borderId="3" xfId="0" applyFont="1" applyFill="1" applyBorder="1" applyAlignment="1">
      <alignment horizontal="center"/>
    </xf>
    <xf numFmtId="0" fontId="13" fillId="4" borderId="7" xfId="0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9" fontId="14" fillId="0" borderId="0" xfId="0" applyNumberFormat="1" applyFont="1" applyBorder="1" applyAlignment="1">
      <alignment horizontal="center"/>
    </xf>
    <xf numFmtId="9" fontId="15" fillId="4" borderId="0" xfId="0" applyNumberFormat="1" applyFont="1" applyFill="1" applyBorder="1" applyAlignment="1">
      <alignment horizontal="center"/>
    </xf>
    <xf numFmtId="9" fontId="14" fillId="7" borderId="0" xfId="0" applyNumberFormat="1" applyFont="1" applyFill="1" applyBorder="1" applyAlignment="1">
      <alignment horizontal="center"/>
    </xf>
    <xf numFmtId="9" fontId="14" fillId="9" borderId="0" xfId="0" applyNumberFormat="1" applyFont="1" applyFill="1" applyBorder="1" applyAlignment="1">
      <alignment horizontal="center"/>
    </xf>
    <xf numFmtId="9" fontId="14" fillId="4" borderId="0" xfId="0" applyNumberFormat="1" applyFont="1" applyFill="1" applyBorder="1" applyAlignment="1">
      <alignment horizontal="center"/>
    </xf>
    <xf numFmtId="9" fontId="15" fillId="4" borderId="3" xfId="0" applyNumberFormat="1" applyFont="1" applyFill="1" applyBorder="1" applyAlignment="1">
      <alignment horizontal="center"/>
    </xf>
    <xf numFmtId="9" fontId="14" fillId="4" borderId="1" xfId="0" applyNumberFormat="1" applyFont="1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167" fontId="11" fillId="4" borderId="0" xfId="2" applyNumberFormat="1" applyFont="1" applyFill="1" applyBorder="1"/>
    <xf numFmtId="9" fontId="14" fillId="4" borderId="3" xfId="0" applyNumberFormat="1" applyFont="1" applyFill="1" applyBorder="1" applyAlignment="1">
      <alignment horizontal="center"/>
    </xf>
    <xf numFmtId="167" fontId="16" fillId="4" borderId="3" xfId="2" applyNumberFormat="1" applyFont="1" applyFill="1" applyBorder="1" applyAlignment="1">
      <alignment horizontal="right"/>
    </xf>
    <xf numFmtId="167" fontId="16" fillId="4" borderId="0" xfId="2" applyNumberFormat="1" applyFont="1" applyFill="1" applyBorder="1" applyAlignment="1">
      <alignment horizontal="right"/>
    </xf>
    <xf numFmtId="0" fontId="2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3" fillId="0" borderId="5" xfId="0" applyFont="1" applyBorder="1" applyAlignment="1">
      <alignment horizontal="center" wrapText="1"/>
    </xf>
    <xf numFmtId="0" fontId="3" fillId="0" borderId="0" xfId="0" applyFont="1" applyBorder="1" applyAlignment="1">
      <alignment horizontal="center" wrapText="1"/>
    </xf>
    <xf numFmtId="0" fontId="3" fillId="0" borderId="6" xfId="0" applyFont="1" applyBorder="1" applyAlignment="1">
      <alignment horizontal="center" wrapText="1"/>
    </xf>
    <xf numFmtId="0" fontId="3" fillId="0" borderId="6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4" fillId="2" borderId="14" xfId="0" applyFont="1" applyFill="1" applyBorder="1" applyAlignment="1">
      <alignment horizontal="left"/>
    </xf>
    <xf numFmtId="0" fontId="3" fillId="0" borderId="0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12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2" xfId="0" applyFont="1" applyBorder="1" applyAlignment="1">
      <alignment horizontal="center" wrapText="1"/>
    </xf>
    <xf numFmtId="0" fontId="3" fillId="0" borderId="3" xfId="0" applyFont="1" applyBorder="1" applyAlignment="1">
      <alignment horizontal="center" wrapText="1"/>
    </xf>
    <xf numFmtId="0" fontId="3" fillId="0" borderId="4" xfId="0" applyFont="1" applyBorder="1" applyAlignment="1">
      <alignment horizontal="center" wrapText="1"/>
    </xf>
    <xf numFmtId="0" fontId="0" fillId="0" borderId="5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1" xfId="0" applyBorder="1" applyAlignment="1">
      <alignment horizontal="center" wrapText="1"/>
    </xf>
    <xf numFmtId="0" fontId="0" fillId="0" borderId="27" xfId="0" applyBorder="1" applyAlignment="1">
      <alignment horizontal="center" wrapText="1"/>
    </xf>
    <xf numFmtId="0" fontId="0" fillId="0" borderId="21" xfId="0" applyBorder="1" applyAlignment="1">
      <alignment horizontal="center"/>
    </xf>
    <xf numFmtId="0" fontId="0" fillId="0" borderId="35" xfId="0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35" xfId="0" applyBorder="1" applyAlignment="1">
      <alignment horizontal="center" wrapText="1"/>
    </xf>
    <xf numFmtId="0" fontId="0" fillId="0" borderId="18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2" fillId="0" borderId="10" xfId="0" applyFont="1" applyBorder="1" applyAlignment="1">
      <alignment horizontal="center" wrapText="1"/>
    </xf>
    <xf numFmtId="0" fontId="2" fillId="0" borderId="11" xfId="0" applyFont="1" applyBorder="1" applyAlignment="1">
      <alignment horizontal="center" wrapText="1"/>
    </xf>
    <xf numFmtId="9" fontId="2" fillId="0" borderId="10" xfId="0" applyNumberFormat="1" applyFont="1" applyBorder="1" applyAlignment="1">
      <alignment horizontal="center" vertical="center"/>
    </xf>
    <xf numFmtId="9" fontId="2" fillId="0" borderId="11" xfId="0" applyNumberFormat="1" applyFont="1" applyBorder="1" applyAlignment="1">
      <alignment horizontal="center" vertic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3" xfId="0" applyFont="1" applyBorder="1" applyAlignment="1">
      <alignment horizontal="center" wrapText="1"/>
    </xf>
    <xf numFmtId="0" fontId="2" fillId="0" borderId="1" xfId="0" applyFont="1" applyBorder="1" applyAlignment="1">
      <alignment horizontal="center" wrapText="1"/>
    </xf>
    <xf numFmtId="3" fontId="2" fillId="0" borderId="3" xfId="0" applyNumberFormat="1" applyFont="1" applyBorder="1" applyAlignment="1">
      <alignment horizontal="center" vertical="center"/>
    </xf>
    <xf numFmtId="3" fontId="2" fillId="0" borderId="1" xfId="0" applyNumberFormat="1" applyFont="1" applyBorder="1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3" fillId="4" borderId="2" xfId="0" applyFont="1" applyFill="1" applyBorder="1" applyAlignment="1">
      <alignment horizontal="center"/>
    </xf>
    <xf numFmtId="0" fontId="13" fillId="4" borderId="3" xfId="0" applyFont="1" applyFill="1" applyBorder="1" applyAlignment="1">
      <alignment horizontal="center"/>
    </xf>
    <xf numFmtId="0" fontId="13" fillId="4" borderId="3" xfId="0" applyFont="1" applyFill="1" applyBorder="1" applyAlignment="1">
      <alignment horizontal="center" wrapText="1"/>
    </xf>
    <xf numFmtId="0" fontId="13" fillId="4" borderId="1" xfId="0" applyFont="1" applyFill="1" applyBorder="1" applyAlignment="1">
      <alignment horizontal="center" wrapText="1"/>
    </xf>
    <xf numFmtId="0" fontId="13" fillId="4" borderId="4" xfId="0" applyFont="1" applyFill="1" applyBorder="1" applyAlignment="1">
      <alignment horizontal="center" wrapText="1"/>
    </xf>
    <xf numFmtId="0" fontId="13" fillId="4" borderId="8" xfId="0" applyFont="1" applyFill="1" applyBorder="1" applyAlignment="1">
      <alignment horizontal="center" wrapText="1"/>
    </xf>
    <xf numFmtId="0" fontId="3" fillId="0" borderId="1" xfId="0" applyFont="1" applyBorder="1" applyAlignment="1">
      <alignment horizontal="center"/>
    </xf>
    <xf numFmtId="0" fontId="3" fillId="0" borderId="0" xfId="0" applyFont="1" applyAlignment="1">
      <alignment horizontal="center" wrapText="1"/>
    </xf>
    <xf numFmtId="166" fontId="3" fillId="0" borderId="0" xfId="0" applyNumberFormat="1" applyFont="1" applyBorder="1" applyAlignment="1">
      <alignment horizontal="center" vertical="center"/>
    </xf>
    <xf numFmtId="0" fontId="3" fillId="0" borderId="9" xfId="0" applyFont="1" applyBorder="1" applyAlignment="1">
      <alignment horizontal="center" wrapText="1"/>
    </xf>
  </cellXfs>
  <cellStyles count="3">
    <cellStyle name="Comma" xfId="2" builtinId="3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CCFF99"/>
      <color rgb="FF99FF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PM Travel Time</c:v>
          </c:tx>
          <c:spPr>
            <a:ln w="28575">
              <a:noFill/>
            </a:ln>
          </c:spPr>
          <c:trendline>
            <c:spPr>
              <a:ln w="25400">
                <a:noFill/>
              </a:ln>
            </c:spPr>
            <c:trendlineType val="linear"/>
            <c:dispRSqr val="1"/>
            <c:dispEq val="0"/>
            <c:trendlineLbl>
              <c:layout>
                <c:manualLayout>
                  <c:x val="-0.62956255468066491"/>
                  <c:y val="-0.15596806649168854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b="1">
                      <a:latin typeface="Arial Narrow" panose="020B060602020203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('Arterial Travel Time'!$N$5:$N$44,'Arterial Travel Time'!$O$5:$O$44)</c:f>
              <c:numCache>
                <c:formatCode>0.0</c:formatCode>
                <c:ptCount val="80"/>
                <c:pt idx="0">
                  <c:v>26.5</c:v>
                </c:pt>
                <c:pt idx="1">
                  <c:v>19.5</c:v>
                </c:pt>
                <c:pt idx="2">
                  <c:v>3.4</c:v>
                </c:pt>
                <c:pt idx="3">
                  <c:v>15.6</c:v>
                </c:pt>
                <c:pt idx="4">
                  <c:v>11.7</c:v>
                </c:pt>
                <c:pt idx="5">
                  <c:v>29.9</c:v>
                </c:pt>
                <c:pt idx="6">
                  <c:v>31.1</c:v>
                </c:pt>
                <c:pt idx="7">
                  <c:v>12.1</c:v>
                </c:pt>
                <c:pt idx="8">
                  <c:v>12</c:v>
                </c:pt>
                <c:pt idx="9">
                  <c:v>11.7</c:v>
                </c:pt>
                <c:pt idx="10">
                  <c:v>16.600000000000001</c:v>
                </c:pt>
                <c:pt idx="11">
                  <c:v>21.8</c:v>
                </c:pt>
                <c:pt idx="12">
                  <c:v>28.3</c:v>
                </c:pt>
                <c:pt idx="13">
                  <c:v>23</c:v>
                </c:pt>
                <c:pt idx="14">
                  <c:v>32.5</c:v>
                </c:pt>
                <c:pt idx="15">
                  <c:v>6.1</c:v>
                </c:pt>
                <c:pt idx="16">
                  <c:v>6.5</c:v>
                </c:pt>
                <c:pt idx="17">
                  <c:v>8.9</c:v>
                </c:pt>
                <c:pt idx="18">
                  <c:v>15.5</c:v>
                </c:pt>
                <c:pt idx="19">
                  <c:v>24.7</c:v>
                </c:pt>
                <c:pt idx="20">
                  <c:v>14.3</c:v>
                </c:pt>
                <c:pt idx="21">
                  <c:v>13.4</c:v>
                </c:pt>
                <c:pt idx="22">
                  <c:v>27.9</c:v>
                </c:pt>
                <c:pt idx="23">
                  <c:v>15.1</c:v>
                </c:pt>
                <c:pt idx="24">
                  <c:v>20.000000000000004</c:v>
                </c:pt>
                <c:pt idx="25">
                  <c:v>13.1</c:v>
                </c:pt>
                <c:pt idx="26">
                  <c:v>40.6</c:v>
                </c:pt>
                <c:pt idx="27">
                  <c:v>31.5</c:v>
                </c:pt>
                <c:pt idx="28">
                  <c:v>7.6</c:v>
                </c:pt>
                <c:pt idx="29">
                  <c:v>13.1</c:v>
                </c:pt>
                <c:pt idx="30">
                  <c:v>11.5</c:v>
                </c:pt>
                <c:pt idx="31">
                  <c:v>50.8</c:v>
                </c:pt>
                <c:pt idx="32">
                  <c:v>66</c:v>
                </c:pt>
                <c:pt idx="33">
                  <c:v>8.5</c:v>
                </c:pt>
                <c:pt idx="34">
                  <c:v>12.7</c:v>
                </c:pt>
                <c:pt idx="35">
                  <c:v>44.5</c:v>
                </c:pt>
                <c:pt idx="36">
                  <c:v>27.1</c:v>
                </c:pt>
                <c:pt idx="37">
                  <c:v>22.8</c:v>
                </c:pt>
                <c:pt idx="38">
                  <c:v>6.3</c:v>
                </c:pt>
                <c:pt idx="39">
                  <c:v>5.5</c:v>
                </c:pt>
                <c:pt idx="40">
                  <c:v>25.7</c:v>
                </c:pt>
                <c:pt idx="41">
                  <c:v>20.399999999999999</c:v>
                </c:pt>
                <c:pt idx="42">
                  <c:v>3.2</c:v>
                </c:pt>
                <c:pt idx="43">
                  <c:v>17.399999999999999</c:v>
                </c:pt>
                <c:pt idx="44">
                  <c:v>15.3</c:v>
                </c:pt>
                <c:pt idx="45">
                  <c:v>25.9</c:v>
                </c:pt>
                <c:pt idx="46">
                  <c:v>29.8</c:v>
                </c:pt>
                <c:pt idx="47">
                  <c:v>12</c:v>
                </c:pt>
                <c:pt idx="48">
                  <c:v>16.3</c:v>
                </c:pt>
                <c:pt idx="49">
                  <c:v>11.2</c:v>
                </c:pt>
                <c:pt idx="50">
                  <c:v>15.3</c:v>
                </c:pt>
                <c:pt idx="51">
                  <c:v>21.1</c:v>
                </c:pt>
                <c:pt idx="52">
                  <c:v>27.6</c:v>
                </c:pt>
                <c:pt idx="53">
                  <c:v>21.1</c:v>
                </c:pt>
                <c:pt idx="54">
                  <c:v>31.9</c:v>
                </c:pt>
                <c:pt idx="55">
                  <c:v>5.5</c:v>
                </c:pt>
                <c:pt idx="56">
                  <c:v>7.3</c:v>
                </c:pt>
                <c:pt idx="57">
                  <c:v>6.1</c:v>
                </c:pt>
                <c:pt idx="58">
                  <c:v>22.3</c:v>
                </c:pt>
                <c:pt idx="59">
                  <c:v>26.3</c:v>
                </c:pt>
                <c:pt idx="60">
                  <c:v>14.5</c:v>
                </c:pt>
                <c:pt idx="61">
                  <c:v>14.4</c:v>
                </c:pt>
                <c:pt idx="62">
                  <c:v>28.4</c:v>
                </c:pt>
                <c:pt idx="63">
                  <c:v>13.2</c:v>
                </c:pt>
                <c:pt idx="64">
                  <c:v>18.271604938271604</c:v>
                </c:pt>
                <c:pt idx="65">
                  <c:v>13.1</c:v>
                </c:pt>
                <c:pt idx="66">
                  <c:v>39.5</c:v>
                </c:pt>
                <c:pt idx="67">
                  <c:v>29.3</c:v>
                </c:pt>
                <c:pt idx="68">
                  <c:v>8.3000000000000007</c:v>
                </c:pt>
                <c:pt idx="69">
                  <c:v>7.5</c:v>
                </c:pt>
                <c:pt idx="70">
                  <c:v>9.6</c:v>
                </c:pt>
                <c:pt idx="71">
                  <c:v>43.2</c:v>
                </c:pt>
                <c:pt idx="72">
                  <c:v>69.2</c:v>
                </c:pt>
                <c:pt idx="73">
                  <c:v>2.9</c:v>
                </c:pt>
                <c:pt idx="74">
                  <c:v>11.9</c:v>
                </c:pt>
                <c:pt idx="75">
                  <c:v>43.6</c:v>
                </c:pt>
                <c:pt idx="76">
                  <c:v>24.9</c:v>
                </c:pt>
                <c:pt idx="77">
                  <c:v>22.8</c:v>
                </c:pt>
                <c:pt idx="78">
                  <c:v>6.8</c:v>
                </c:pt>
                <c:pt idx="79">
                  <c:v>6.8</c:v>
                </c:pt>
              </c:numCache>
            </c:numRef>
          </c:xVal>
          <c:yVal>
            <c:numRef>
              <c:f>('Arterial Travel Time'!$P$5:$P$44,'Arterial Travel Time'!$Q$5:$Q$44)</c:f>
              <c:numCache>
                <c:formatCode>0.0</c:formatCode>
                <c:ptCount val="80"/>
                <c:pt idx="0">
                  <c:v>18.737026</c:v>
                </c:pt>
                <c:pt idx="1">
                  <c:v>12.086046</c:v>
                </c:pt>
                <c:pt idx="2">
                  <c:v>4.7955959999999997</c:v>
                </c:pt>
                <c:pt idx="3">
                  <c:v>11.576010999999999</c:v>
                </c:pt>
                <c:pt idx="4">
                  <c:v>13.189624999999999</c:v>
                </c:pt>
                <c:pt idx="5">
                  <c:v>24.529958000000001</c:v>
                </c:pt>
                <c:pt idx="6">
                  <c:v>23.463550000000001</c:v>
                </c:pt>
                <c:pt idx="7">
                  <c:v>10.190059</c:v>
                </c:pt>
                <c:pt idx="8">
                  <c:v>12.173080000000001</c:v>
                </c:pt>
                <c:pt idx="9">
                  <c:v>9.5677319999999995</c:v>
                </c:pt>
                <c:pt idx="10">
                  <c:v>14.256785000000001</c:v>
                </c:pt>
                <c:pt idx="11">
                  <c:v>12.741974000000001</c:v>
                </c:pt>
                <c:pt idx="12">
                  <c:v>23.601613</c:v>
                </c:pt>
                <c:pt idx="13">
                  <c:v>19.611522000000001</c:v>
                </c:pt>
                <c:pt idx="14">
                  <c:v>27.071574999999999</c:v>
                </c:pt>
                <c:pt idx="15">
                  <c:v>4.9004950000000003</c:v>
                </c:pt>
                <c:pt idx="16">
                  <c:v>4.6125449999999999</c:v>
                </c:pt>
                <c:pt idx="17">
                  <c:v>3.6217389999999998</c:v>
                </c:pt>
                <c:pt idx="18">
                  <c:v>12.696211999999999</c:v>
                </c:pt>
                <c:pt idx="19">
                  <c:v>18.307749999999999</c:v>
                </c:pt>
                <c:pt idx="20">
                  <c:v>9.2925799999999992</c:v>
                </c:pt>
                <c:pt idx="21">
                  <c:v>12.312821</c:v>
                </c:pt>
                <c:pt idx="22">
                  <c:v>22.837644000000001</c:v>
                </c:pt>
                <c:pt idx="23">
                  <c:v>10.223983</c:v>
                </c:pt>
                <c:pt idx="24">
                  <c:v>14.124421999999999</c:v>
                </c:pt>
                <c:pt idx="25">
                  <c:v>6.2512439999999998</c:v>
                </c:pt>
                <c:pt idx="26">
                  <c:v>47.954169999999998</c:v>
                </c:pt>
                <c:pt idx="27">
                  <c:v>34.82949</c:v>
                </c:pt>
                <c:pt idx="28">
                  <c:v>8.6406010000000002</c:v>
                </c:pt>
                <c:pt idx="29">
                  <c:v>6.3365600000000004</c:v>
                </c:pt>
                <c:pt idx="30">
                  <c:v>9.3835669999999993</c:v>
                </c:pt>
                <c:pt idx="31">
                  <c:v>44.997866999999999</c:v>
                </c:pt>
                <c:pt idx="32">
                  <c:v>41.461058999999999</c:v>
                </c:pt>
                <c:pt idx="33">
                  <c:v>3.7816999999999998</c:v>
                </c:pt>
                <c:pt idx="34">
                  <c:v>11.444433</c:v>
                </c:pt>
                <c:pt idx="35">
                  <c:v>33.784956999999999</c:v>
                </c:pt>
                <c:pt idx="36">
                  <c:v>17.985430999999998</c:v>
                </c:pt>
                <c:pt idx="37">
                  <c:v>18.697178999999998</c:v>
                </c:pt>
                <c:pt idx="38">
                  <c:v>7.0419450000000001</c:v>
                </c:pt>
                <c:pt idx="39">
                  <c:v>5.6854639999999996</c:v>
                </c:pt>
                <c:pt idx="40">
                  <c:v>17.815487999999998</c:v>
                </c:pt>
                <c:pt idx="41">
                  <c:v>12.731301999999999</c:v>
                </c:pt>
                <c:pt idx="42">
                  <c:v>3.4064809999999999</c:v>
                </c:pt>
                <c:pt idx="43">
                  <c:v>12.86997</c:v>
                </c:pt>
                <c:pt idx="44">
                  <c:v>14.026268</c:v>
                </c:pt>
                <c:pt idx="45">
                  <c:v>20.096699999999998</c:v>
                </c:pt>
                <c:pt idx="46">
                  <c:v>23.583044999999998</c:v>
                </c:pt>
                <c:pt idx="47">
                  <c:v>8.5023870000000006</c:v>
                </c:pt>
                <c:pt idx="48">
                  <c:v>13.200438999999999</c:v>
                </c:pt>
                <c:pt idx="49">
                  <c:v>7.509023</c:v>
                </c:pt>
                <c:pt idx="50">
                  <c:v>13.522411999999999</c:v>
                </c:pt>
                <c:pt idx="51">
                  <c:v>12.550103999999999</c:v>
                </c:pt>
                <c:pt idx="52">
                  <c:v>21.583480000000002</c:v>
                </c:pt>
                <c:pt idx="53">
                  <c:v>18.136751</c:v>
                </c:pt>
                <c:pt idx="54">
                  <c:v>24.277729000000001</c:v>
                </c:pt>
                <c:pt idx="55">
                  <c:v>4.9356169999999997</c:v>
                </c:pt>
                <c:pt idx="56">
                  <c:v>4.793253</c:v>
                </c:pt>
                <c:pt idx="57">
                  <c:v>3.4687250000000001</c:v>
                </c:pt>
                <c:pt idx="58">
                  <c:v>16.371842999999998</c:v>
                </c:pt>
                <c:pt idx="59">
                  <c:v>19.465084000000001</c:v>
                </c:pt>
                <c:pt idx="60">
                  <c:v>9.4153649999999995</c:v>
                </c:pt>
                <c:pt idx="61">
                  <c:v>12.678044</c:v>
                </c:pt>
                <c:pt idx="62">
                  <c:v>30.128484</c:v>
                </c:pt>
                <c:pt idx="63">
                  <c:v>10.084436</c:v>
                </c:pt>
                <c:pt idx="64">
                  <c:v>13.503698</c:v>
                </c:pt>
                <c:pt idx="65">
                  <c:v>7.1664709999999996</c:v>
                </c:pt>
                <c:pt idx="66">
                  <c:v>34.032122999999999</c:v>
                </c:pt>
                <c:pt idx="67">
                  <c:v>26.774417</c:v>
                </c:pt>
                <c:pt idx="68">
                  <c:v>12.711726000000001</c:v>
                </c:pt>
                <c:pt idx="69">
                  <c:v>6.3570130000000002</c:v>
                </c:pt>
                <c:pt idx="70">
                  <c:v>9.5280629999999995</c:v>
                </c:pt>
                <c:pt idx="71">
                  <c:v>33.194201999999997</c:v>
                </c:pt>
                <c:pt idx="72">
                  <c:v>57.009791999999997</c:v>
                </c:pt>
                <c:pt idx="73">
                  <c:v>3.3634110000000002</c:v>
                </c:pt>
                <c:pt idx="74">
                  <c:v>11.922741</c:v>
                </c:pt>
                <c:pt idx="75">
                  <c:v>28.214632000000002</c:v>
                </c:pt>
                <c:pt idx="76">
                  <c:v>16.136635999999999</c:v>
                </c:pt>
                <c:pt idx="77">
                  <c:v>17.836841</c:v>
                </c:pt>
                <c:pt idx="78">
                  <c:v>8.1798409999999997</c:v>
                </c:pt>
                <c:pt idx="79">
                  <c:v>7.1722149999999996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991552"/>
        <c:axId val="150176896"/>
      </c:scatterChart>
      <c:valAx>
        <c:axId val="147991552"/>
        <c:scaling>
          <c:orientation val="minMax"/>
          <c:max val="70"/>
          <c:min val="0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Observed Travel Time</a:t>
                </a:r>
              </a:p>
            </c:rich>
          </c:tx>
          <c:layout/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50176896"/>
        <c:crosses val="autoZero"/>
        <c:crossBetween val="midCat"/>
        <c:majorUnit val="10"/>
      </c:valAx>
      <c:valAx>
        <c:axId val="150176896"/>
        <c:scaling>
          <c:orientation val="minMax"/>
          <c:max val="7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Model Travel Time</a:t>
                </a:r>
              </a:p>
            </c:rich>
          </c:tx>
          <c:layout/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47991552"/>
        <c:crosses val="autoZero"/>
        <c:crossBetween val="midCat"/>
        <c:majorUnit val="1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AM Travel Time</c:v>
          </c:tx>
          <c:spPr>
            <a:ln w="28575">
              <a:noFill/>
            </a:ln>
          </c:spPr>
          <c:trendline>
            <c:spPr>
              <a:ln w="25400">
                <a:noFill/>
              </a:ln>
            </c:spPr>
            <c:trendlineType val="linear"/>
            <c:dispRSqr val="1"/>
            <c:dispEq val="0"/>
            <c:trendlineLbl>
              <c:layout>
                <c:manualLayout>
                  <c:x val="-0.53240966754155727"/>
                  <c:y val="-0.24956692913385828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b="1">
                      <a:latin typeface="Arial Narrow" panose="020B060602020203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('Arterial Travel Time'!$H$5:$H$44,'Arterial Travel Time'!$I$5:$I$44)</c:f>
              <c:numCache>
                <c:formatCode>0.0</c:formatCode>
                <c:ptCount val="80"/>
                <c:pt idx="0">
                  <c:v>25.2</c:v>
                </c:pt>
                <c:pt idx="1">
                  <c:v>18.8</c:v>
                </c:pt>
                <c:pt idx="2">
                  <c:v>3.6</c:v>
                </c:pt>
                <c:pt idx="3">
                  <c:v>14.4</c:v>
                </c:pt>
                <c:pt idx="4">
                  <c:v>14.5</c:v>
                </c:pt>
                <c:pt idx="5">
                  <c:v>28.9</c:v>
                </c:pt>
                <c:pt idx="6">
                  <c:v>28.4</c:v>
                </c:pt>
                <c:pt idx="7">
                  <c:v>10.6</c:v>
                </c:pt>
                <c:pt idx="8">
                  <c:v>13.4</c:v>
                </c:pt>
                <c:pt idx="9">
                  <c:v>10.199999999999999</c:v>
                </c:pt>
                <c:pt idx="10">
                  <c:v>17.100000000000001</c:v>
                </c:pt>
                <c:pt idx="11">
                  <c:v>19.399999999999999</c:v>
                </c:pt>
                <c:pt idx="12">
                  <c:v>26.5</c:v>
                </c:pt>
                <c:pt idx="13">
                  <c:v>21.7</c:v>
                </c:pt>
                <c:pt idx="14">
                  <c:v>29.2</c:v>
                </c:pt>
                <c:pt idx="15">
                  <c:v>6.8</c:v>
                </c:pt>
                <c:pt idx="16">
                  <c:v>6.7</c:v>
                </c:pt>
                <c:pt idx="17">
                  <c:v>7.8</c:v>
                </c:pt>
                <c:pt idx="18">
                  <c:v>20.7</c:v>
                </c:pt>
                <c:pt idx="19">
                  <c:v>23.4</c:v>
                </c:pt>
                <c:pt idx="20">
                  <c:v>15.1</c:v>
                </c:pt>
                <c:pt idx="21">
                  <c:v>14.2</c:v>
                </c:pt>
                <c:pt idx="22">
                  <c:v>25.3</c:v>
                </c:pt>
                <c:pt idx="23">
                  <c:v>13.9</c:v>
                </c:pt>
                <c:pt idx="24">
                  <c:v>17.34375</c:v>
                </c:pt>
                <c:pt idx="25">
                  <c:v>12</c:v>
                </c:pt>
                <c:pt idx="26">
                  <c:v>38.6</c:v>
                </c:pt>
                <c:pt idx="27">
                  <c:v>28</c:v>
                </c:pt>
                <c:pt idx="28">
                  <c:v>8.1999999999999993</c:v>
                </c:pt>
                <c:pt idx="29">
                  <c:v>7.3</c:v>
                </c:pt>
                <c:pt idx="30">
                  <c:v>12</c:v>
                </c:pt>
                <c:pt idx="31">
                  <c:v>46.4</c:v>
                </c:pt>
                <c:pt idx="32">
                  <c:v>61.2</c:v>
                </c:pt>
                <c:pt idx="33">
                  <c:v>6.9</c:v>
                </c:pt>
                <c:pt idx="34">
                  <c:v>11.6</c:v>
                </c:pt>
                <c:pt idx="35">
                  <c:v>40.1</c:v>
                </c:pt>
                <c:pt idx="36">
                  <c:v>23.8</c:v>
                </c:pt>
                <c:pt idx="37">
                  <c:v>22.7</c:v>
                </c:pt>
                <c:pt idx="38">
                  <c:v>6.4</c:v>
                </c:pt>
                <c:pt idx="39">
                  <c:v>5.6</c:v>
                </c:pt>
                <c:pt idx="40">
                  <c:v>23.3</c:v>
                </c:pt>
                <c:pt idx="41">
                  <c:v>17.399999999999999</c:v>
                </c:pt>
                <c:pt idx="42">
                  <c:v>4</c:v>
                </c:pt>
                <c:pt idx="43">
                  <c:v>16.2</c:v>
                </c:pt>
                <c:pt idx="44">
                  <c:v>9.9</c:v>
                </c:pt>
                <c:pt idx="45">
                  <c:v>29.6</c:v>
                </c:pt>
                <c:pt idx="46">
                  <c:v>28.9</c:v>
                </c:pt>
                <c:pt idx="47">
                  <c:v>10.6</c:v>
                </c:pt>
                <c:pt idx="48">
                  <c:v>10.7</c:v>
                </c:pt>
                <c:pt idx="49">
                  <c:v>10.5</c:v>
                </c:pt>
                <c:pt idx="50">
                  <c:v>16.100000000000001</c:v>
                </c:pt>
                <c:pt idx="51">
                  <c:v>20</c:v>
                </c:pt>
                <c:pt idx="52">
                  <c:v>28.4</c:v>
                </c:pt>
                <c:pt idx="53">
                  <c:v>19.600000000000001</c:v>
                </c:pt>
                <c:pt idx="54">
                  <c:v>30.2</c:v>
                </c:pt>
                <c:pt idx="55">
                  <c:v>6.3</c:v>
                </c:pt>
                <c:pt idx="56">
                  <c:v>7</c:v>
                </c:pt>
                <c:pt idx="57">
                  <c:v>5.8</c:v>
                </c:pt>
                <c:pt idx="58">
                  <c:v>14.1</c:v>
                </c:pt>
                <c:pt idx="59">
                  <c:v>23.3</c:v>
                </c:pt>
                <c:pt idx="60">
                  <c:v>12.8</c:v>
                </c:pt>
                <c:pt idx="61">
                  <c:v>13.4</c:v>
                </c:pt>
                <c:pt idx="62">
                  <c:v>23.4</c:v>
                </c:pt>
                <c:pt idx="63">
                  <c:v>14.1</c:v>
                </c:pt>
                <c:pt idx="64">
                  <c:v>17.689243027888448</c:v>
                </c:pt>
                <c:pt idx="65">
                  <c:v>11.5</c:v>
                </c:pt>
                <c:pt idx="66">
                  <c:v>41.5</c:v>
                </c:pt>
                <c:pt idx="67">
                  <c:v>29.9</c:v>
                </c:pt>
                <c:pt idx="68">
                  <c:v>8</c:v>
                </c:pt>
                <c:pt idx="69">
                  <c:v>7.5</c:v>
                </c:pt>
                <c:pt idx="70">
                  <c:v>11.5</c:v>
                </c:pt>
                <c:pt idx="71">
                  <c:v>43.4</c:v>
                </c:pt>
                <c:pt idx="72">
                  <c:v>59.1</c:v>
                </c:pt>
                <c:pt idx="73">
                  <c:v>3.3</c:v>
                </c:pt>
                <c:pt idx="74">
                  <c:v>10.9</c:v>
                </c:pt>
                <c:pt idx="75">
                  <c:v>37.9</c:v>
                </c:pt>
                <c:pt idx="76">
                  <c:v>23.9</c:v>
                </c:pt>
                <c:pt idx="77">
                  <c:v>22.7</c:v>
                </c:pt>
                <c:pt idx="78">
                  <c:v>6.2</c:v>
                </c:pt>
                <c:pt idx="79">
                  <c:v>6.4</c:v>
                </c:pt>
              </c:numCache>
            </c:numRef>
          </c:xVal>
          <c:yVal>
            <c:numRef>
              <c:f>('Arterial Travel Time'!$J$5:$J$44,'Arterial Travel Time'!$K$5:$K$44)</c:f>
              <c:numCache>
                <c:formatCode>0.0</c:formatCode>
                <c:ptCount val="80"/>
                <c:pt idx="0">
                  <c:v>15.893884</c:v>
                </c:pt>
                <c:pt idx="1">
                  <c:v>12.082935000000001</c:v>
                </c:pt>
                <c:pt idx="2">
                  <c:v>3.4046720000000001</c:v>
                </c:pt>
                <c:pt idx="3">
                  <c:v>11.063525</c:v>
                </c:pt>
                <c:pt idx="4">
                  <c:v>12.804284000000001</c:v>
                </c:pt>
                <c:pt idx="5">
                  <c:v>19.085601</c:v>
                </c:pt>
                <c:pt idx="6">
                  <c:v>22.644517</c:v>
                </c:pt>
                <c:pt idx="7">
                  <c:v>8.6267820000000004</c:v>
                </c:pt>
                <c:pt idx="8">
                  <c:v>11.945315000000001</c:v>
                </c:pt>
                <c:pt idx="9">
                  <c:v>7.0131350000000001</c:v>
                </c:pt>
                <c:pt idx="10">
                  <c:v>13.118071</c:v>
                </c:pt>
                <c:pt idx="11">
                  <c:v>11.452248000000001</c:v>
                </c:pt>
                <c:pt idx="12">
                  <c:v>19.8201</c:v>
                </c:pt>
                <c:pt idx="13">
                  <c:v>17.264291</c:v>
                </c:pt>
                <c:pt idx="14">
                  <c:v>21.204774</c:v>
                </c:pt>
                <c:pt idx="15">
                  <c:v>4.9009710000000002</c:v>
                </c:pt>
                <c:pt idx="16">
                  <c:v>4.5380560000000001</c:v>
                </c:pt>
                <c:pt idx="17">
                  <c:v>3.494221</c:v>
                </c:pt>
                <c:pt idx="18">
                  <c:v>14.464460000000001</c:v>
                </c:pt>
                <c:pt idx="19">
                  <c:v>18.256112999999999</c:v>
                </c:pt>
                <c:pt idx="20">
                  <c:v>9.4634440000000009</c:v>
                </c:pt>
                <c:pt idx="21">
                  <c:v>12.210449000000001</c:v>
                </c:pt>
                <c:pt idx="22">
                  <c:v>26.920501000000002</c:v>
                </c:pt>
                <c:pt idx="23">
                  <c:v>9.6330869999999997</c:v>
                </c:pt>
                <c:pt idx="24">
                  <c:v>13.262981999999999</c:v>
                </c:pt>
                <c:pt idx="25">
                  <c:v>6.2368940000000004</c:v>
                </c:pt>
                <c:pt idx="26">
                  <c:v>33.232086000000002</c:v>
                </c:pt>
                <c:pt idx="27">
                  <c:v>23.396681999999998</c:v>
                </c:pt>
                <c:pt idx="28">
                  <c:v>10.422453000000001</c:v>
                </c:pt>
                <c:pt idx="29">
                  <c:v>6.3173979999999998</c:v>
                </c:pt>
                <c:pt idx="30">
                  <c:v>9.341367</c:v>
                </c:pt>
                <c:pt idx="31">
                  <c:v>32.617094999999999</c:v>
                </c:pt>
                <c:pt idx="32">
                  <c:v>47.358848000000002</c:v>
                </c:pt>
                <c:pt idx="33">
                  <c:v>4.214067</c:v>
                </c:pt>
                <c:pt idx="34">
                  <c:v>11.195307</c:v>
                </c:pt>
                <c:pt idx="35">
                  <c:v>25.499735999999999</c:v>
                </c:pt>
                <c:pt idx="36">
                  <c:v>16.316203999999999</c:v>
                </c:pt>
                <c:pt idx="37">
                  <c:v>17.773212000000001</c:v>
                </c:pt>
                <c:pt idx="38">
                  <c:v>7.7262079999999997</c:v>
                </c:pt>
                <c:pt idx="39">
                  <c:v>6.5989100000000001</c:v>
                </c:pt>
                <c:pt idx="40">
                  <c:v>16.305681</c:v>
                </c:pt>
                <c:pt idx="41">
                  <c:v>11.892924000000001</c:v>
                </c:pt>
                <c:pt idx="42">
                  <c:v>3.4922040000000001</c:v>
                </c:pt>
                <c:pt idx="43">
                  <c:v>11.31434</c:v>
                </c:pt>
                <c:pt idx="44">
                  <c:v>12.631150999999999</c:v>
                </c:pt>
                <c:pt idx="45">
                  <c:v>20.742607</c:v>
                </c:pt>
                <c:pt idx="46">
                  <c:v>22.749569999999999</c:v>
                </c:pt>
                <c:pt idx="47">
                  <c:v>8.5951050000000002</c:v>
                </c:pt>
                <c:pt idx="48">
                  <c:v>10.824966999999999</c:v>
                </c:pt>
                <c:pt idx="49">
                  <c:v>7.3763199999999998</c:v>
                </c:pt>
                <c:pt idx="50">
                  <c:v>12.811006000000001</c:v>
                </c:pt>
                <c:pt idx="51">
                  <c:v>11.936042</c:v>
                </c:pt>
                <c:pt idx="52">
                  <c:v>22.149419000000002</c:v>
                </c:pt>
                <c:pt idx="53">
                  <c:v>17.350605999999999</c:v>
                </c:pt>
                <c:pt idx="54">
                  <c:v>24.404449</c:v>
                </c:pt>
                <c:pt idx="55">
                  <c:v>4.9318150000000003</c:v>
                </c:pt>
                <c:pt idx="56">
                  <c:v>4.7740270000000002</c:v>
                </c:pt>
                <c:pt idx="57">
                  <c:v>3.49702</c:v>
                </c:pt>
                <c:pt idx="58">
                  <c:v>12.055171</c:v>
                </c:pt>
                <c:pt idx="59">
                  <c:v>17.53716</c:v>
                </c:pt>
                <c:pt idx="60">
                  <c:v>9.0897450000000006</c:v>
                </c:pt>
                <c:pt idx="61">
                  <c:v>11.290896999999999</c:v>
                </c:pt>
                <c:pt idx="62">
                  <c:v>21.950952000000001</c:v>
                </c:pt>
                <c:pt idx="63">
                  <c:v>9.9982830000000007</c:v>
                </c:pt>
                <c:pt idx="64">
                  <c:v>13.398752</c:v>
                </c:pt>
                <c:pt idx="65">
                  <c:v>6.4179019999999998</c:v>
                </c:pt>
                <c:pt idx="66">
                  <c:v>38.820480000000003</c:v>
                </c:pt>
                <c:pt idx="67">
                  <c:v>27.984653000000002</c:v>
                </c:pt>
                <c:pt idx="68">
                  <c:v>8.8661829999999995</c:v>
                </c:pt>
                <c:pt idx="69">
                  <c:v>6.3085420000000001</c:v>
                </c:pt>
                <c:pt idx="70">
                  <c:v>9.5422519999999995</c:v>
                </c:pt>
                <c:pt idx="71">
                  <c:v>38.066344999999998</c:v>
                </c:pt>
                <c:pt idx="72">
                  <c:v>38.688696999999998</c:v>
                </c:pt>
                <c:pt idx="73">
                  <c:v>3.1425860000000001</c:v>
                </c:pt>
                <c:pt idx="74">
                  <c:v>11.516741</c:v>
                </c:pt>
                <c:pt idx="75">
                  <c:v>29.579988</c:v>
                </c:pt>
                <c:pt idx="76">
                  <c:v>16.324159000000002</c:v>
                </c:pt>
                <c:pt idx="77">
                  <c:v>18.160173</c:v>
                </c:pt>
                <c:pt idx="78">
                  <c:v>7.2392529999999997</c:v>
                </c:pt>
                <c:pt idx="79">
                  <c:v>5.2123759999999999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864640"/>
        <c:axId val="152870912"/>
      </c:scatterChart>
      <c:valAx>
        <c:axId val="152864640"/>
        <c:scaling>
          <c:orientation val="minMax"/>
          <c:max val="70"/>
          <c:min val="0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Observed Travel Time</a:t>
                </a:r>
              </a:p>
            </c:rich>
          </c:tx>
          <c:layout/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52870912"/>
        <c:crosses val="autoZero"/>
        <c:crossBetween val="midCat"/>
        <c:majorUnit val="10"/>
      </c:valAx>
      <c:valAx>
        <c:axId val="152870912"/>
        <c:scaling>
          <c:orientation val="minMax"/>
          <c:max val="7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Model Travel Time</a:t>
                </a:r>
              </a:p>
            </c:rich>
          </c:tx>
          <c:layout/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52864640"/>
        <c:crosses val="autoZero"/>
        <c:crossBetween val="midCat"/>
        <c:majorUnit val="1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AM Speed</c:v>
          </c:tx>
          <c:spPr>
            <a:ln w="28575">
              <a:noFill/>
            </a:ln>
          </c:spPr>
          <c:trendline>
            <c:spPr>
              <a:ln w="25400">
                <a:noFill/>
              </a:ln>
            </c:spPr>
            <c:trendlineType val="linear"/>
            <c:dispRSqr val="1"/>
            <c:dispEq val="0"/>
            <c:trendlineLbl>
              <c:layout>
                <c:manualLayout>
                  <c:x val="-0.59030577427821518"/>
                  <c:y val="-3.3624015748031498E-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b="1">
                      <a:latin typeface="Arial Narrow" panose="020B060602020203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('Arterial Travel Time'!$H$76:$H$115,'Arterial Travel Time'!$I$76:$I$115)</c:f>
              <c:numCache>
                <c:formatCode>0.0</c:formatCode>
                <c:ptCount val="80"/>
                <c:pt idx="0">
                  <c:v>14.15952380952381</c:v>
                </c:pt>
                <c:pt idx="1">
                  <c:v>14.776595744680851</c:v>
                </c:pt>
                <c:pt idx="2">
                  <c:v>26.8</c:v>
                </c:pt>
                <c:pt idx="3">
                  <c:v>17.383333333333333</c:v>
                </c:pt>
                <c:pt idx="4">
                  <c:v>20.851034482758621</c:v>
                </c:pt>
                <c:pt idx="5">
                  <c:v>17.31280069204152</c:v>
                </c:pt>
                <c:pt idx="6">
                  <c:v>21.616903521126762</c:v>
                </c:pt>
                <c:pt idx="7">
                  <c:v>18.107541509433965</c:v>
                </c:pt>
                <c:pt idx="8">
                  <c:v>19.01641791044776</c:v>
                </c:pt>
                <c:pt idx="9">
                  <c:v>19.341176470588238</c:v>
                </c:pt>
                <c:pt idx="10">
                  <c:v>25.814035087719297</c:v>
                </c:pt>
                <c:pt idx="11">
                  <c:v>14.455670103092787</c:v>
                </c:pt>
                <c:pt idx="12">
                  <c:v>23.941132075471696</c:v>
                </c:pt>
                <c:pt idx="13">
                  <c:v>19.556682027649771</c:v>
                </c:pt>
                <c:pt idx="14">
                  <c:v>23.704113698630138</c:v>
                </c:pt>
                <c:pt idx="15">
                  <c:v>31.155882352941177</c:v>
                </c:pt>
                <c:pt idx="16">
                  <c:v>18.635820895522386</c:v>
                </c:pt>
                <c:pt idx="17">
                  <c:v>14.907692307692308</c:v>
                </c:pt>
                <c:pt idx="18">
                  <c:v>19.124634782608695</c:v>
                </c:pt>
                <c:pt idx="19">
                  <c:v>19.994871794871795</c:v>
                </c:pt>
                <c:pt idx="20">
                  <c:v>13.052980132450333</c:v>
                </c:pt>
                <c:pt idx="21">
                  <c:v>26.961971830985917</c:v>
                </c:pt>
                <c:pt idx="22">
                  <c:v>24.576284584980236</c:v>
                </c:pt>
                <c:pt idx="23">
                  <c:v>17.572666187050359</c:v>
                </c:pt>
                <c:pt idx="24">
                  <c:v>25.437405405405407</c:v>
                </c:pt>
                <c:pt idx="25">
                  <c:v>12.84</c:v>
                </c:pt>
                <c:pt idx="26">
                  <c:v>34.992744559585489</c:v>
                </c:pt>
                <c:pt idx="27">
                  <c:v>22.032855000000001</c:v>
                </c:pt>
                <c:pt idx="28">
                  <c:v>54.746341463414645</c:v>
                </c:pt>
                <c:pt idx="29">
                  <c:v>51.31232876712329</c:v>
                </c:pt>
                <c:pt idx="30">
                  <c:v>46.39</c:v>
                </c:pt>
                <c:pt idx="31">
                  <c:v>33.5469775862069</c:v>
                </c:pt>
                <c:pt idx="32">
                  <c:v>21.559802941176468</c:v>
                </c:pt>
                <c:pt idx="33">
                  <c:v>16.617391304347827</c:v>
                </c:pt>
                <c:pt idx="34">
                  <c:v>33.563787931034483</c:v>
                </c:pt>
                <c:pt idx="35">
                  <c:v>20.144138154613465</c:v>
                </c:pt>
                <c:pt idx="36">
                  <c:v>19.89075882352941</c:v>
                </c:pt>
                <c:pt idx="37">
                  <c:v>31.45903348017621</c:v>
                </c:pt>
                <c:pt idx="38">
                  <c:v>39.628125000000004</c:v>
                </c:pt>
                <c:pt idx="39">
                  <c:v>30.31071428571429</c:v>
                </c:pt>
                <c:pt idx="40">
                  <c:v>15.478969957081544</c:v>
                </c:pt>
                <c:pt idx="41">
                  <c:v>15.965517241379311</c:v>
                </c:pt>
                <c:pt idx="42">
                  <c:v>24.12</c:v>
                </c:pt>
                <c:pt idx="43">
                  <c:v>15.451851851851851</c:v>
                </c:pt>
                <c:pt idx="44">
                  <c:v>30.539393939393939</c:v>
                </c:pt>
                <c:pt idx="45">
                  <c:v>16.903378378378381</c:v>
                </c:pt>
                <c:pt idx="46">
                  <c:v>21.242910726643597</c:v>
                </c:pt>
                <c:pt idx="47">
                  <c:v>18.107541509433965</c:v>
                </c:pt>
                <c:pt idx="48">
                  <c:v>23.809340186915893</c:v>
                </c:pt>
                <c:pt idx="49">
                  <c:v>18.788571428571426</c:v>
                </c:pt>
                <c:pt idx="50">
                  <c:v>27.417391304347827</c:v>
                </c:pt>
                <c:pt idx="51">
                  <c:v>14.022000000000002</c:v>
                </c:pt>
                <c:pt idx="52">
                  <c:v>22.339436619718313</c:v>
                </c:pt>
                <c:pt idx="53">
                  <c:v>21.652043877551019</c:v>
                </c:pt>
                <c:pt idx="54">
                  <c:v>22.919209271523179</c:v>
                </c:pt>
                <c:pt idx="55">
                  <c:v>33.628571428571426</c:v>
                </c:pt>
                <c:pt idx="56">
                  <c:v>17.837142857142855</c:v>
                </c:pt>
                <c:pt idx="57">
                  <c:v>20.048275862068966</c:v>
                </c:pt>
                <c:pt idx="58">
                  <c:v>28.076591489361704</c:v>
                </c:pt>
                <c:pt idx="59">
                  <c:v>20.080684120171671</c:v>
                </c:pt>
                <c:pt idx="60">
                  <c:v>15.365625000000001</c:v>
                </c:pt>
                <c:pt idx="61">
                  <c:v>28.571641791044776</c:v>
                </c:pt>
                <c:pt idx="62">
                  <c:v>26.571794871794872</c:v>
                </c:pt>
                <c:pt idx="63">
                  <c:v>17.323404255319147</c:v>
                </c:pt>
                <c:pt idx="64">
                  <c:v>24.940581081081078</c:v>
                </c:pt>
                <c:pt idx="65">
                  <c:v>13.398260869565219</c:v>
                </c:pt>
                <c:pt idx="66">
                  <c:v>32.547465542168673</c:v>
                </c:pt>
                <c:pt idx="67">
                  <c:v>20.498327759197327</c:v>
                </c:pt>
                <c:pt idx="68">
                  <c:v>56.167499999999997</c:v>
                </c:pt>
                <c:pt idx="69">
                  <c:v>49.832000000000001</c:v>
                </c:pt>
                <c:pt idx="70">
                  <c:v>49.314777391304354</c:v>
                </c:pt>
                <c:pt idx="71">
                  <c:v>35.865893087557609</c:v>
                </c:pt>
                <c:pt idx="72">
                  <c:v>22.224365482233502</c:v>
                </c:pt>
                <c:pt idx="73">
                  <c:v>29.890909090909091</c:v>
                </c:pt>
                <c:pt idx="74">
                  <c:v>35.719266055045871</c:v>
                </c:pt>
                <c:pt idx="75">
                  <c:v>21.313456464379946</c:v>
                </c:pt>
                <c:pt idx="76">
                  <c:v>19.845190794979082</c:v>
                </c:pt>
                <c:pt idx="77">
                  <c:v>31.459036123348017</c:v>
                </c:pt>
                <c:pt idx="78">
                  <c:v>40.906451612903226</c:v>
                </c:pt>
                <c:pt idx="79">
                  <c:v>24.890624999999996</c:v>
                </c:pt>
              </c:numCache>
            </c:numRef>
          </c:xVal>
          <c:yVal>
            <c:numRef>
              <c:f>('Arterial Travel Time'!$J$76:$J$115,'Arterial Travel Time'!$K$76:$K$115)</c:f>
              <c:numCache>
                <c:formatCode>0.0</c:formatCode>
                <c:ptCount val="80"/>
                <c:pt idx="0">
                  <c:v>22.450144974003837</c:v>
                </c:pt>
                <c:pt idx="1">
                  <c:v>22.991102741180015</c:v>
                </c:pt>
                <c:pt idx="2">
                  <c:v>28.337531486146098</c:v>
                </c:pt>
                <c:pt idx="3">
                  <c:v>22.625700217606955</c:v>
                </c:pt>
                <c:pt idx="4">
                  <c:v>23.61240972162129</c:v>
                </c:pt>
                <c:pt idx="5">
                  <c:v>26.215571623864498</c:v>
                </c:pt>
                <c:pt idx="6">
                  <c:v>27.111201356160525</c:v>
                </c:pt>
                <c:pt idx="7">
                  <c:v>22.2493091862064</c:v>
                </c:pt>
                <c:pt idx="8">
                  <c:v>21.332212670825339</c:v>
                </c:pt>
                <c:pt idx="9">
                  <c:v>28.130073070032157</c:v>
                </c:pt>
                <c:pt idx="10">
                  <c:v>33.649764511870686</c:v>
                </c:pt>
                <c:pt idx="11">
                  <c:v>24.487768689605744</c:v>
                </c:pt>
                <c:pt idx="12">
                  <c:v>32.009929314181058</c:v>
                </c:pt>
                <c:pt idx="13">
                  <c:v>24.581374352413317</c:v>
                </c:pt>
                <c:pt idx="14">
                  <c:v>32.641711720200362</c:v>
                </c:pt>
                <c:pt idx="15">
                  <c:v>43.228168458862541</c:v>
                </c:pt>
                <c:pt idx="16">
                  <c:v>27.513983961414315</c:v>
                </c:pt>
                <c:pt idx="17">
                  <c:v>33.277803550490937</c:v>
                </c:pt>
                <c:pt idx="18">
                  <c:v>27.369147551999866</c:v>
                </c:pt>
                <c:pt idx="19">
                  <c:v>25.628675720839372</c:v>
                </c:pt>
                <c:pt idx="20">
                  <c:v>20.827512689883303</c:v>
                </c:pt>
                <c:pt idx="21">
                  <c:v>31.355112330431094</c:v>
                </c:pt>
                <c:pt idx="22">
                  <c:v>23.096895559261693</c:v>
                </c:pt>
                <c:pt idx="23">
                  <c:v>25.356363956849968</c:v>
                </c:pt>
                <c:pt idx="24">
                  <c:v>33.264012572738167</c:v>
                </c:pt>
                <c:pt idx="25">
                  <c:v>24.70460456759406</c:v>
                </c:pt>
                <c:pt idx="26">
                  <c:v>40.645054300834438</c:v>
                </c:pt>
                <c:pt idx="27">
                  <c:v>26.367838824325606</c:v>
                </c:pt>
                <c:pt idx="28">
                  <c:v>43.072393802111655</c:v>
                </c:pt>
                <c:pt idx="29">
                  <c:v>59.293398959508337</c:v>
                </c:pt>
                <c:pt idx="30">
                  <c:v>59.592991047241803</c:v>
                </c:pt>
                <c:pt idx="31">
                  <c:v>47.722820195973924</c:v>
                </c:pt>
                <c:pt idx="32">
                  <c:v>27.860896025173584</c:v>
                </c:pt>
                <c:pt idx="33">
                  <c:v>27.208869721340456</c:v>
                </c:pt>
                <c:pt idx="34">
                  <c:v>34.777066854888389</c:v>
                </c:pt>
                <c:pt idx="35">
                  <c:v>31.677972666069955</c:v>
                </c:pt>
                <c:pt idx="36">
                  <c:v>29.01410524163586</c:v>
                </c:pt>
                <c:pt idx="37">
                  <c:v>40.179572493705692</c:v>
                </c:pt>
                <c:pt idx="38">
                  <c:v>32.825934792332802</c:v>
                </c:pt>
                <c:pt idx="39">
                  <c:v>25.722429916455901</c:v>
                </c:pt>
                <c:pt idx="40">
                  <c:v>22.118671400476927</c:v>
                </c:pt>
                <c:pt idx="41">
                  <c:v>23.358427246318904</c:v>
                </c:pt>
                <c:pt idx="42">
                  <c:v>27.62725201620524</c:v>
                </c:pt>
                <c:pt idx="43">
                  <c:v>22.12413627308354</c:v>
                </c:pt>
                <c:pt idx="44">
                  <c:v>23.936060933797719</c:v>
                </c:pt>
                <c:pt idx="45">
                  <c:v>24.121365265224377</c:v>
                </c:pt>
                <c:pt idx="46">
                  <c:v>26.986009845460817</c:v>
                </c:pt>
                <c:pt idx="47">
                  <c:v>22.331308343528089</c:v>
                </c:pt>
                <c:pt idx="48">
                  <c:v>23.534477287552011</c:v>
                </c:pt>
                <c:pt idx="49">
                  <c:v>26.745043598976181</c:v>
                </c:pt>
                <c:pt idx="50">
                  <c:v>34.456310456805653</c:v>
                </c:pt>
                <c:pt idx="51">
                  <c:v>23.495225636773064</c:v>
                </c:pt>
                <c:pt idx="52">
                  <c:v>28.643640720327696</c:v>
                </c:pt>
                <c:pt idx="53">
                  <c:v>24.459091515304998</c:v>
                </c:pt>
                <c:pt idx="54">
                  <c:v>28.362046608796618</c:v>
                </c:pt>
                <c:pt idx="55">
                  <c:v>42.957815733153005</c:v>
                </c:pt>
                <c:pt idx="56">
                  <c:v>26.154020494647391</c:v>
                </c:pt>
                <c:pt idx="57">
                  <c:v>33.25116813744274</c:v>
                </c:pt>
                <c:pt idx="58">
                  <c:v>32.839014892447395</c:v>
                </c:pt>
                <c:pt idx="59">
                  <c:v>26.679344888225913</c:v>
                </c:pt>
                <c:pt idx="60">
                  <c:v>21.637570690926971</c:v>
                </c:pt>
                <c:pt idx="61">
                  <c:v>33.908731963456937</c:v>
                </c:pt>
                <c:pt idx="62">
                  <c:v>28.325878531373036</c:v>
                </c:pt>
                <c:pt idx="63">
                  <c:v>24.430194664423876</c:v>
                </c:pt>
                <c:pt idx="64">
                  <c:v>32.92694722612972</c:v>
                </c:pt>
                <c:pt idx="65">
                  <c:v>24.007845554512986</c:v>
                </c:pt>
                <c:pt idx="66">
                  <c:v>34.794001001533211</c:v>
                </c:pt>
                <c:pt idx="67">
                  <c:v>21.901289967754824</c:v>
                </c:pt>
                <c:pt idx="68">
                  <c:v>50.680208157219411</c:v>
                </c:pt>
                <c:pt idx="69">
                  <c:v>59.243482884000777</c:v>
                </c:pt>
                <c:pt idx="70">
                  <c:v>59.43250503130708</c:v>
                </c:pt>
                <c:pt idx="71">
                  <c:v>40.891232399643307</c:v>
                </c:pt>
                <c:pt idx="72">
                  <c:v>33.949450404080551</c:v>
                </c:pt>
                <c:pt idx="73">
                  <c:v>31.388162487836446</c:v>
                </c:pt>
                <c:pt idx="74">
                  <c:v>33.80643881806494</c:v>
                </c:pt>
                <c:pt idx="75">
                  <c:v>27.308327508449292</c:v>
                </c:pt>
                <c:pt idx="76">
                  <c:v>29.055099255036659</c:v>
                </c:pt>
                <c:pt idx="77">
                  <c:v>39.323420542304305</c:v>
                </c:pt>
                <c:pt idx="78">
                  <c:v>35.034001436336048</c:v>
                </c:pt>
                <c:pt idx="79">
                  <c:v>30.561878114702388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891776"/>
        <c:axId val="152893696"/>
      </c:scatterChart>
      <c:valAx>
        <c:axId val="152891776"/>
        <c:scaling>
          <c:orientation val="minMax"/>
          <c:max val="60"/>
          <c:min val="0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Observed Speed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52893696"/>
        <c:crosses val="autoZero"/>
        <c:crossBetween val="midCat"/>
        <c:majorUnit val="10"/>
      </c:valAx>
      <c:valAx>
        <c:axId val="152893696"/>
        <c:scaling>
          <c:orientation val="minMax"/>
          <c:max val="6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Model Speed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52891776"/>
        <c:crosses val="autoZero"/>
        <c:crossBetween val="midCat"/>
        <c:majorUnit val="1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PM Speed</c:v>
          </c:tx>
          <c:spPr>
            <a:ln w="28575">
              <a:noFill/>
            </a:ln>
          </c:spPr>
          <c:trendline>
            <c:spPr>
              <a:ln w="25400">
                <a:noFill/>
              </a:ln>
            </c:spPr>
            <c:trendlineType val="linear"/>
            <c:dispRSqr val="1"/>
            <c:dispEq val="0"/>
            <c:trendlineLbl>
              <c:layout>
                <c:manualLayout>
                  <c:x val="-0.62081058617672791"/>
                  <c:y val="-4.8145450568678916E-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b="1">
                      <a:latin typeface="Arial Narrow" panose="020B060602020203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('Arterial Travel Time'!$N$76:$N$115,'Arterial Travel Time'!$O$76:$O$115)</c:f>
              <c:numCache>
                <c:formatCode>0.0</c:formatCode>
                <c:ptCount val="80"/>
                <c:pt idx="0">
                  <c:v>13.464905660377358</c:v>
                </c:pt>
                <c:pt idx="1">
                  <c:v>14.246153846153845</c:v>
                </c:pt>
                <c:pt idx="2">
                  <c:v>28.376470588235296</c:v>
                </c:pt>
                <c:pt idx="3">
                  <c:v>16.046153846153846</c:v>
                </c:pt>
                <c:pt idx="4">
                  <c:v>25.841025641025642</c:v>
                </c:pt>
                <c:pt idx="5">
                  <c:v>16.733777257525084</c:v>
                </c:pt>
                <c:pt idx="6">
                  <c:v>19.740194855305464</c:v>
                </c:pt>
                <c:pt idx="7">
                  <c:v>15.862804958677689</c:v>
                </c:pt>
                <c:pt idx="8">
                  <c:v>21.234999999999999</c:v>
                </c:pt>
                <c:pt idx="9">
                  <c:v>16.861538461538462</c:v>
                </c:pt>
                <c:pt idx="10">
                  <c:v>26.591566265060237</c:v>
                </c:pt>
                <c:pt idx="11">
                  <c:v>12.864220183486239</c:v>
                </c:pt>
                <c:pt idx="12">
                  <c:v>22.418374558303885</c:v>
                </c:pt>
                <c:pt idx="13">
                  <c:v>18.451304347826088</c:v>
                </c:pt>
                <c:pt idx="14">
                  <c:v>21.297234461538459</c:v>
                </c:pt>
                <c:pt idx="15">
                  <c:v>34.731147540983606</c:v>
                </c:pt>
                <c:pt idx="16">
                  <c:v>19.209230769230768</c:v>
                </c:pt>
                <c:pt idx="17">
                  <c:v>13.065168539325843</c:v>
                </c:pt>
                <c:pt idx="18">
                  <c:v>25.540641290322579</c:v>
                </c:pt>
                <c:pt idx="19">
                  <c:v>18.942510121457492</c:v>
                </c:pt>
                <c:pt idx="20">
                  <c:v>13.783216783216783</c:v>
                </c:pt>
                <c:pt idx="21">
                  <c:v>28.571641791044776</c:v>
                </c:pt>
                <c:pt idx="22">
                  <c:v>22.286021505376343</c:v>
                </c:pt>
                <c:pt idx="23">
                  <c:v>16.176162913907284</c:v>
                </c:pt>
                <c:pt idx="24">
                  <c:v>22.058999999999994</c:v>
                </c:pt>
                <c:pt idx="25">
                  <c:v>11.761832061068702</c:v>
                </c:pt>
                <c:pt idx="26">
                  <c:v>33.268964039408871</c:v>
                </c:pt>
                <c:pt idx="27">
                  <c:v>19.584760000000003</c:v>
                </c:pt>
                <c:pt idx="28">
                  <c:v>59.068421052631585</c:v>
                </c:pt>
                <c:pt idx="29">
                  <c:v>28.593893129770997</c:v>
                </c:pt>
                <c:pt idx="30">
                  <c:v>48.406956521739133</c:v>
                </c:pt>
                <c:pt idx="31">
                  <c:v>30.641333858267721</c:v>
                </c:pt>
                <c:pt idx="32">
                  <c:v>19.991817272727271</c:v>
                </c:pt>
                <c:pt idx="33">
                  <c:v>13.489411764705881</c:v>
                </c:pt>
                <c:pt idx="34">
                  <c:v>30.656688188976378</c:v>
                </c:pt>
                <c:pt idx="35">
                  <c:v>18.152358202247189</c:v>
                </c:pt>
                <c:pt idx="36">
                  <c:v>17.468636900369003</c:v>
                </c:pt>
                <c:pt idx="37">
                  <c:v>31.321055263157898</c:v>
                </c:pt>
                <c:pt idx="38">
                  <c:v>40.25714285714286</c:v>
                </c:pt>
                <c:pt idx="39">
                  <c:v>30.86181818181818</c:v>
                </c:pt>
                <c:pt idx="40">
                  <c:v>14.033463035019457</c:v>
                </c:pt>
                <c:pt idx="41">
                  <c:v>13.617647058823529</c:v>
                </c:pt>
                <c:pt idx="42">
                  <c:v>30.15</c:v>
                </c:pt>
                <c:pt idx="43">
                  <c:v>14.386206896551723</c:v>
                </c:pt>
                <c:pt idx="44">
                  <c:v>19.760784313725487</c:v>
                </c:pt>
                <c:pt idx="45">
                  <c:v>19.318146718146718</c:v>
                </c:pt>
                <c:pt idx="46">
                  <c:v>20.601346308724828</c:v>
                </c:pt>
                <c:pt idx="47">
                  <c:v>15.994994999999999</c:v>
                </c:pt>
                <c:pt idx="48">
                  <c:v>15.629444171779141</c:v>
                </c:pt>
                <c:pt idx="49">
                  <c:v>17.614285714285714</c:v>
                </c:pt>
                <c:pt idx="50">
                  <c:v>28.85098039215686</c:v>
                </c:pt>
                <c:pt idx="51">
                  <c:v>13.290995260663507</c:v>
                </c:pt>
                <c:pt idx="52">
                  <c:v>22.986956521739128</c:v>
                </c:pt>
                <c:pt idx="53">
                  <c:v>20.112799052132701</c:v>
                </c:pt>
                <c:pt idx="54">
                  <c:v>21.697809404388714</c:v>
                </c:pt>
                <c:pt idx="55">
                  <c:v>38.520000000000003</c:v>
                </c:pt>
                <c:pt idx="56">
                  <c:v>17.104109589041098</c:v>
                </c:pt>
                <c:pt idx="57">
                  <c:v>19.062295081967214</c:v>
                </c:pt>
                <c:pt idx="58">
                  <c:v>17.752463677130045</c:v>
                </c:pt>
                <c:pt idx="59">
                  <c:v>17.790111787072242</c:v>
                </c:pt>
                <c:pt idx="60">
                  <c:v>13.564137931034482</c:v>
                </c:pt>
                <c:pt idx="61">
                  <c:v>26.587499999999999</c:v>
                </c:pt>
                <c:pt idx="62">
                  <c:v>21.893661971830984</c:v>
                </c:pt>
                <c:pt idx="63">
                  <c:v>18.504545454545454</c:v>
                </c:pt>
                <c:pt idx="64">
                  <c:v>24.145662162162164</c:v>
                </c:pt>
                <c:pt idx="65">
                  <c:v>11.761832061068702</c:v>
                </c:pt>
                <c:pt idx="66">
                  <c:v>34.195438481012658</c:v>
                </c:pt>
                <c:pt idx="67">
                  <c:v>20.918088737201366</c:v>
                </c:pt>
                <c:pt idx="68">
                  <c:v>54.137349397590356</c:v>
                </c:pt>
                <c:pt idx="69">
                  <c:v>49.832000000000001</c:v>
                </c:pt>
                <c:pt idx="70">
                  <c:v>59.074993750000004</c:v>
                </c:pt>
                <c:pt idx="71">
                  <c:v>36.031938888888888</c:v>
                </c:pt>
                <c:pt idx="72">
                  <c:v>18.980635838150285</c:v>
                </c:pt>
                <c:pt idx="73">
                  <c:v>34.013793103448272</c:v>
                </c:pt>
                <c:pt idx="74">
                  <c:v>32.71764705882353</c:v>
                </c:pt>
                <c:pt idx="75">
                  <c:v>18.527064220183487</c:v>
                </c:pt>
                <c:pt idx="76">
                  <c:v>19.048195180722896</c:v>
                </c:pt>
                <c:pt idx="77">
                  <c:v>31.321057894736839</c:v>
                </c:pt>
                <c:pt idx="78">
                  <c:v>37.297058823529419</c:v>
                </c:pt>
                <c:pt idx="79">
                  <c:v>23.426470588235293</c:v>
                </c:pt>
              </c:numCache>
            </c:numRef>
          </c:xVal>
          <c:yVal>
            <c:numRef>
              <c:f>('Arterial Travel Time'!$P$76:$P$115,'Arterial Travel Time'!$Q$76:$Q$115)</c:f>
              <c:numCache>
                <c:formatCode>0.0</c:formatCode>
                <c:ptCount val="80"/>
                <c:pt idx="0">
                  <c:v>19.04357713972324</c:v>
                </c:pt>
                <c:pt idx="1">
                  <c:v>22.985184732872934</c:v>
                </c:pt>
                <c:pt idx="2">
                  <c:v>20.118458685844267</c:v>
                </c:pt>
                <c:pt idx="3">
                  <c:v>21.624029210062087</c:v>
                </c:pt>
                <c:pt idx="4">
                  <c:v>22.922562241155454</c:v>
                </c:pt>
                <c:pt idx="5">
                  <c:v>20.397097296293779</c:v>
                </c:pt>
                <c:pt idx="6">
                  <c:v>26.164841211155174</c:v>
                </c:pt>
                <c:pt idx="7">
                  <c:v>18.835998888720862</c:v>
                </c:pt>
                <c:pt idx="8">
                  <c:v>20.933075277579707</c:v>
                </c:pt>
                <c:pt idx="9">
                  <c:v>20.619306644458685</c:v>
                </c:pt>
                <c:pt idx="10">
                  <c:v>30.962099800200399</c:v>
                </c:pt>
                <c:pt idx="11">
                  <c:v>22.009148660953162</c:v>
                </c:pt>
                <c:pt idx="12">
                  <c:v>26.881213584851167</c:v>
                </c:pt>
                <c:pt idx="13">
                  <c:v>21.639319987505303</c:v>
                </c:pt>
                <c:pt idx="14">
                  <c:v>25.567781704610834</c:v>
                </c:pt>
                <c:pt idx="15">
                  <c:v>43.232367342482746</c:v>
                </c:pt>
                <c:pt idx="16">
                  <c:v>27.069654604995723</c:v>
                </c:pt>
                <c:pt idx="17">
                  <c:v>32.106123605262553</c:v>
                </c:pt>
                <c:pt idx="18">
                  <c:v>31.180949089381937</c:v>
                </c:pt>
                <c:pt idx="19">
                  <c:v>25.55639005339269</c:v>
                </c:pt>
                <c:pt idx="20">
                  <c:v>21.210471150100407</c:v>
                </c:pt>
                <c:pt idx="21">
                  <c:v>31.094417761778558</c:v>
                </c:pt>
                <c:pt idx="22">
                  <c:v>27.22610090603041</c:v>
                </c:pt>
                <c:pt idx="23">
                  <c:v>23.890890663648399</c:v>
                </c:pt>
                <c:pt idx="24">
                  <c:v>31.235260458799658</c:v>
                </c:pt>
                <c:pt idx="25">
                  <c:v>24.647894083161688</c:v>
                </c:pt>
                <c:pt idx="26">
                  <c:v>28.166892264009572</c:v>
                </c:pt>
                <c:pt idx="27">
                  <c:v>17.712574602728896</c:v>
                </c:pt>
                <c:pt idx="28">
                  <c:v>51.954719353433866</c:v>
                </c:pt>
                <c:pt idx="29">
                  <c:v>59.114093451336373</c:v>
                </c:pt>
                <c:pt idx="30">
                  <c:v>59.324988034933845</c:v>
                </c:pt>
                <c:pt idx="31">
                  <c:v>34.59230100840113</c:v>
                </c:pt>
                <c:pt idx="32">
                  <c:v>31.824077141879084</c:v>
                </c:pt>
                <c:pt idx="33">
                  <c:v>30.319697490546584</c:v>
                </c:pt>
                <c:pt idx="34">
                  <c:v>34.02002877731033</c:v>
                </c:pt>
                <c:pt idx="35">
                  <c:v>23.90945591554253</c:v>
                </c:pt>
                <c:pt idx="36">
                  <c:v>26.321307507170665</c:v>
                </c:pt>
                <c:pt idx="37">
                  <c:v>38.19400028207464</c:v>
                </c:pt>
                <c:pt idx="38">
                  <c:v>36.015617844217758</c:v>
                </c:pt>
                <c:pt idx="39">
                  <c:v>29.855083067978271</c:v>
                </c:pt>
                <c:pt idx="40">
                  <c:v>20.244183038937809</c:v>
                </c:pt>
                <c:pt idx="41">
                  <c:v>21.820234882496699</c:v>
                </c:pt>
                <c:pt idx="42">
                  <c:v>28.322482937670873</c:v>
                </c:pt>
                <c:pt idx="43">
                  <c:v>19.449928787712789</c:v>
                </c:pt>
                <c:pt idx="44">
                  <c:v>21.555270439720672</c:v>
                </c:pt>
                <c:pt idx="45">
                  <c:v>24.896624819000138</c:v>
                </c:pt>
                <c:pt idx="46">
                  <c:v>26.032266825594405</c:v>
                </c:pt>
                <c:pt idx="47">
                  <c:v>22.574829868365203</c:v>
                </c:pt>
                <c:pt idx="48">
                  <c:v>19.299353604830873</c:v>
                </c:pt>
                <c:pt idx="49">
                  <c:v>26.27239256025717</c:v>
                </c:pt>
                <c:pt idx="50">
                  <c:v>32.643584591269665</c:v>
                </c:pt>
                <c:pt idx="51">
                  <c:v>22.345631558112988</c:v>
                </c:pt>
                <c:pt idx="52">
                  <c:v>29.394703727109807</c:v>
                </c:pt>
                <c:pt idx="53">
                  <c:v>23.398902041495742</c:v>
                </c:pt>
                <c:pt idx="54">
                  <c:v>28.510085107219048</c:v>
                </c:pt>
                <c:pt idx="55">
                  <c:v>42.92472450759449</c:v>
                </c:pt>
                <c:pt idx="56">
                  <c:v>26.049115287676241</c:v>
                </c:pt>
                <c:pt idx="57">
                  <c:v>33.522403765072184</c:v>
                </c:pt>
                <c:pt idx="58">
                  <c:v>24.180536058157902</c:v>
                </c:pt>
                <c:pt idx="59">
                  <c:v>24.036882656144716</c:v>
                </c:pt>
                <c:pt idx="60">
                  <c:v>20.889259205564525</c:v>
                </c:pt>
                <c:pt idx="61">
                  <c:v>30.198664715156376</c:v>
                </c:pt>
                <c:pt idx="62">
                  <c:v>20.637613230058307</c:v>
                </c:pt>
                <c:pt idx="63">
                  <c:v>24.221483482070784</c:v>
                </c:pt>
                <c:pt idx="64">
                  <c:v>32.671050552226511</c:v>
                </c:pt>
                <c:pt idx="65">
                  <c:v>21.500121887048731</c:v>
                </c:pt>
                <c:pt idx="66">
                  <c:v>39.689555071248421</c:v>
                </c:pt>
                <c:pt idx="67">
                  <c:v>22.891254737684857</c:v>
                </c:pt>
                <c:pt idx="68">
                  <c:v>35.34846487408555</c:v>
                </c:pt>
                <c:pt idx="69">
                  <c:v>58.791762735108449</c:v>
                </c:pt>
                <c:pt idx="70">
                  <c:v>59.521010723795598</c:v>
                </c:pt>
                <c:pt idx="71">
                  <c:v>46.893121877127818</c:v>
                </c:pt>
                <c:pt idx="72">
                  <c:v>23.039200002694272</c:v>
                </c:pt>
                <c:pt idx="73">
                  <c:v>29.327370339218131</c:v>
                </c:pt>
                <c:pt idx="74">
                  <c:v>32.655242615770987</c:v>
                </c:pt>
                <c:pt idx="75">
                  <c:v>28.629825829378174</c:v>
                </c:pt>
                <c:pt idx="76">
                  <c:v>29.392747038478156</c:v>
                </c:pt>
                <c:pt idx="77">
                  <c:v>40.036244086046402</c:v>
                </c:pt>
                <c:pt idx="78">
                  <c:v>31.005492649551503</c:v>
                </c:pt>
                <c:pt idx="79">
                  <c:v>22.210711753621439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959744"/>
        <c:axId val="162961664"/>
      </c:scatterChart>
      <c:valAx>
        <c:axId val="162959744"/>
        <c:scaling>
          <c:orientation val="minMax"/>
          <c:max val="60"/>
          <c:min val="0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Observed Speed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62961664"/>
        <c:crosses val="autoZero"/>
        <c:crossBetween val="midCat"/>
        <c:majorUnit val="10"/>
      </c:valAx>
      <c:valAx>
        <c:axId val="162961664"/>
        <c:scaling>
          <c:orientation val="minMax"/>
          <c:max val="6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Model Speed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62959744"/>
        <c:crosses val="autoZero"/>
        <c:crossBetween val="midCat"/>
        <c:majorUnit val="1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AM Travel Time</c:v>
          </c:tx>
          <c:spPr>
            <a:ln w="28575">
              <a:noFill/>
            </a:ln>
          </c:spPr>
          <c:trendline>
            <c:spPr>
              <a:ln w="25400">
                <a:noFill/>
              </a:ln>
            </c:spPr>
            <c:trendlineType val="linear"/>
            <c:dispRSqr val="1"/>
            <c:dispEq val="0"/>
            <c:trendlineLbl>
              <c:layout>
                <c:manualLayout>
                  <c:x val="-0.46877930883639546"/>
                  <c:y val="-0.33533420822397203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b="1">
                      <a:latin typeface="Arial Narrow" panose="020B060602020203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('Freeway Travel Time'!$F$5:$F$15,'Freeway Travel Time'!$G$5:$G$15)</c:f>
              <c:numCache>
                <c:formatCode>0.0</c:formatCode>
                <c:ptCount val="22"/>
                <c:pt idx="0">
                  <c:v>26.8</c:v>
                </c:pt>
                <c:pt idx="1">
                  <c:v>50.3</c:v>
                </c:pt>
                <c:pt idx="2">
                  <c:v>17.7</c:v>
                </c:pt>
                <c:pt idx="3">
                  <c:v>31.1</c:v>
                </c:pt>
                <c:pt idx="4">
                  <c:v>21.1</c:v>
                </c:pt>
                <c:pt idx="5">
                  <c:v>24.3</c:v>
                </c:pt>
                <c:pt idx="6">
                  <c:v>7.6</c:v>
                </c:pt>
                <c:pt idx="7">
                  <c:v>10.5</c:v>
                </c:pt>
                <c:pt idx="8">
                  <c:v>22.1</c:v>
                </c:pt>
                <c:pt idx="9">
                  <c:v>16.8</c:v>
                </c:pt>
                <c:pt idx="10">
                  <c:v>20.399999999999999</c:v>
                </c:pt>
                <c:pt idx="11">
                  <c:v>55.4</c:v>
                </c:pt>
                <c:pt idx="12">
                  <c:v>25</c:v>
                </c:pt>
                <c:pt idx="13">
                  <c:v>47.9</c:v>
                </c:pt>
                <c:pt idx="14">
                  <c:v>21.9</c:v>
                </c:pt>
                <c:pt idx="15">
                  <c:v>13.3</c:v>
                </c:pt>
                <c:pt idx="16">
                  <c:v>21.5</c:v>
                </c:pt>
                <c:pt idx="17">
                  <c:v>8.1999999999999993</c:v>
                </c:pt>
                <c:pt idx="18">
                  <c:v>15.7</c:v>
                </c:pt>
                <c:pt idx="19">
                  <c:v>21.2</c:v>
                </c:pt>
                <c:pt idx="20">
                  <c:v>15.4</c:v>
                </c:pt>
                <c:pt idx="21">
                  <c:v>24.8</c:v>
                </c:pt>
              </c:numCache>
            </c:numRef>
          </c:xVal>
          <c:yVal>
            <c:numRef>
              <c:f>('Freeway Travel Time'!$H$5:$H$15,'Freeway Travel Time'!$I$5:$I$15)</c:f>
              <c:numCache>
                <c:formatCode>0.0</c:formatCode>
                <c:ptCount val="22"/>
                <c:pt idx="0">
                  <c:v>33.067732999999997</c:v>
                </c:pt>
                <c:pt idx="1">
                  <c:v>33.865009000000001</c:v>
                </c:pt>
                <c:pt idx="2">
                  <c:v>18.481850999999999</c:v>
                </c:pt>
                <c:pt idx="3">
                  <c:v>25.139389000000001</c:v>
                </c:pt>
                <c:pt idx="4">
                  <c:v>17.814256</c:v>
                </c:pt>
                <c:pt idx="5">
                  <c:v>23.237518000000001</c:v>
                </c:pt>
                <c:pt idx="6">
                  <c:v>10.448934</c:v>
                </c:pt>
                <c:pt idx="7">
                  <c:v>13.340959</c:v>
                </c:pt>
                <c:pt idx="8">
                  <c:v>17.841529000000001</c:v>
                </c:pt>
                <c:pt idx="9">
                  <c:v>15.977433</c:v>
                </c:pt>
                <c:pt idx="10">
                  <c:v>16.354955</c:v>
                </c:pt>
                <c:pt idx="11">
                  <c:v>45.755629999999996</c:v>
                </c:pt>
                <c:pt idx="12">
                  <c:v>24.631771000000001</c:v>
                </c:pt>
                <c:pt idx="13">
                  <c:v>29.151831999999999</c:v>
                </c:pt>
                <c:pt idx="14">
                  <c:v>21.808171999999999</c:v>
                </c:pt>
                <c:pt idx="15">
                  <c:v>13.076563</c:v>
                </c:pt>
                <c:pt idx="16">
                  <c:v>25.746362000000001</c:v>
                </c:pt>
                <c:pt idx="17">
                  <c:v>11.925006</c:v>
                </c:pt>
                <c:pt idx="18">
                  <c:v>9.6367290000000008</c:v>
                </c:pt>
                <c:pt idx="19">
                  <c:v>19.600384999999999</c:v>
                </c:pt>
                <c:pt idx="20">
                  <c:v>16.867543999999999</c:v>
                </c:pt>
                <c:pt idx="21">
                  <c:v>20.888887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225344"/>
        <c:axId val="159227264"/>
      </c:scatterChart>
      <c:valAx>
        <c:axId val="159225344"/>
        <c:scaling>
          <c:orientation val="minMax"/>
          <c:max val="70"/>
          <c:min val="0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Observed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59227264"/>
        <c:crosses val="autoZero"/>
        <c:crossBetween val="midCat"/>
        <c:majorUnit val="10"/>
      </c:valAx>
      <c:valAx>
        <c:axId val="159227264"/>
        <c:scaling>
          <c:orientation val="minMax"/>
          <c:max val="7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Model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59225344"/>
        <c:crosses val="autoZero"/>
        <c:crossBetween val="midCat"/>
        <c:majorUnit val="1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PM Travel Time</c:v>
          </c:tx>
          <c:spPr>
            <a:ln w="28575">
              <a:noFill/>
            </a:ln>
          </c:spPr>
          <c:trendline>
            <c:spPr>
              <a:ln w="25400">
                <a:noFill/>
              </a:ln>
            </c:spPr>
            <c:trendlineType val="linear"/>
            <c:dispRSqr val="1"/>
            <c:dispEq val="0"/>
            <c:trendlineLbl>
              <c:layout>
                <c:manualLayout>
                  <c:x val="-0.47760061242344709"/>
                  <c:y val="-0.26771456692913387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b="1">
                      <a:latin typeface="Arial Narrow" panose="020B060602020203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('Freeway Travel Time'!$L$5:$L$15,'Freeway Travel Time'!$M$5:$M$15)</c:f>
              <c:numCache>
                <c:formatCode>0.0</c:formatCode>
                <c:ptCount val="22"/>
                <c:pt idx="0">
                  <c:v>51.3</c:v>
                </c:pt>
                <c:pt idx="1">
                  <c:v>38.9</c:v>
                </c:pt>
                <c:pt idx="2">
                  <c:v>38.700000000000003</c:v>
                </c:pt>
                <c:pt idx="3">
                  <c:v>28.2</c:v>
                </c:pt>
                <c:pt idx="4">
                  <c:v>17.399999999999999</c:v>
                </c:pt>
                <c:pt idx="5">
                  <c:v>31.1</c:v>
                </c:pt>
                <c:pt idx="6">
                  <c:v>11.2</c:v>
                </c:pt>
                <c:pt idx="7">
                  <c:v>19.600000000000001</c:v>
                </c:pt>
                <c:pt idx="8">
                  <c:v>29.9</c:v>
                </c:pt>
                <c:pt idx="9">
                  <c:v>21.6</c:v>
                </c:pt>
                <c:pt idx="10">
                  <c:v>25.5</c:v>
                </c:pt>
                <c:pt idx="11">
                  <c:v>55.2</c:v>
                </c:pt>
                <c:pt idx="12">
                  <c:v>39.9</c:v>
                </c:pt>
                <c:pt idx="13">
                  <c:v>27.2</c:v>
                </c:pt>
                <c:pt idx="14">
                  <c:v>37.700000000000003</c:v>
                </c:pt>
                <c:pt idx="15">
                  <c:v>28.6</c:v>
                </c:pt>
                <c:pt idx="16">
                  <c:v>45.7</c:v>
                </c:pt>
                <c:pt idx="17">
                  <c:v>23.8</c:v>
                </c:pt>
                <c:pt idx="18">
                  <c:v>14.6</c:v>
                </c:pt>
                <c:pt idx="19">
                  <c:v>36.5</c:v>
                </c:pt>
                <c:pt idx="20">
                  <c:v>30.2</c:v>
                </c:pt>
                <c:pt idx="21">
                  <c:v>34.799999999999997</c:v>
                </c:pt>
              </c:numCache>
            </c:numRef>
          </c:xVal>
          <c:yVal>
            <c:numRef>
              <c:f>('Freeway Travel Time'!$N$5:$N$15,'Freeway Travel Time'!$O$5:$O$15)</c:f>
              <c:numCache>
                <c:formatCode>0.0</c:formatCode>
                <c:ptCount val="22"/>
                <c:pt idx="0">
                  <c:v>57.029620999999999</c:v>
                </c:pt>
                <c:pt idx="1">
                  <c:v>25.687463000000001</c:v>
                </c:pt>
                <c:pt idx="2">
                  <c:v>35.237152000000002</c:v>
                </c:pt>
                <c:pt idx="3">
                  <c:v>23.988256</c:v>
                </c:pt>
                <c:pt idx="4">
                  <c:v>13.777785</c:v>
                </c:pt>
                <c:pt idx="5">
                  <c:v>30.861498999999998</c:v>
                </c:pt>
                <c:pt idx="6">
                  <c:v>13.255762000000001</c:v>
                </c:pt>
                <c:pt idx="7">
                  <c:v>11.053499</c:v>
                </c:pt>
                <c:pt idx="8">
                  <c:v>23.325932999999999</c:v>
                </c:pt>
                <c:pt idx="9">
                  <c:v>19.929383999999999</c:v>
                </c:pt>
                <c:pt idx="10">
                  <c:v>22.860534000000001</c:v>
                </c:pt>
                <c:pt idx="11">
                  <c:v>40.040615000000003</c:v>
                </c:pt>
                <c:pt idx="12">
                  <c:v>43.785671000000001</c:v>
                </c:pt>
                <c:pt idx="13">
                  <c:v>21.490264</c:v>
                </c:pt>
                <c:pt idx="14">
                  <c:v>31.875494</c:v>
                </c:pt>
                <c:pt idx="15">
                  <c:v>26.556933999999998</c:v>
                </c:pt>
                <c:pt idx="16">
                  <c:v>30.322638999999999</c:v>
                </c:pt>
                <c:pt idx="17">
                  <c:v>11.871362</c:v>
                </c:pt>
                <c:pt idx="18">
                  <c:v>14.354896</c:v>
                </c:pt>
                <c:pt idx="19">
                  <c:v>25.234404999999999</c:v>
                </c:pt>
                <c:pt idx="20">
                  <c:v>20.036695000000002</c:v>
                </c:pt>
                <c:pt idx="21">
                  <c:v>20.917463000000001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61760"/>
        <c:axId val="163063680"/>
      </c:scatterChart>
      <c:valAx>
        <c:axId val="163061760"/>
        <c:scaling>
          <c:orientation val="minMax"/>
          <c:max val="70"/>
          <c:min val="0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Observed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63063680"/>
        <c:crosses val="autoZero"/>
        <c:crossBetween val="midCat"/>
        <c:majorUnit val="10"/>
      </c:valAx>
      <c:valAx>
        <c:axId val="163063680"/>
        <c:scaling>
          <c:orientation val="minMax"/>
          <c:max val="7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Model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63061760"/>
        <c:crosses val="autoZero"/>
        <c:crossBetween val="midCat"/>
        <c:majorUnit val="1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AM Speed</c:v>
          </c:tx>
          <c:spPr>
            <a:ln w="28575">
              <a:noFill/>
            </a:ln>
          </c:spPr>
          <c:trendline>
            <c:spPr>
              <a:ln w="25400">
                <a:noFill/>
              </a:ln>
            </c:spPr>
            <c:trendlineType val="linear"/>
            <c:dispRSqr val="1"/>
            <c:dispEq val="0"/>
            <c:trendlineLbl>
              <c:layout>
                <c:manualLayout>
                  <c:x val="-0.55955796150481185"/>
                  <c:y val="-0.1806069553805774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b="1">
                      <a:latin typeface="Arial Narrow" panose="020B060602020203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('Freeway Travel Time'!$F$47:$F$57,'Freeway Travel Time'!$G$47:$G$57)</c:f>
              <c:numCache>
                <c:formatCode>0.0</c:formatCode>
                <c:ptCount val="22"/>
                <c:pt idx="0">
                  <c:v>62.843276865671641</c:v>
                </c:pt>
                <c:pt idx="1">
                  <c:v>25.900199999999998</c:v>
                </c:pt>
                <c:pt idx="2">
                  <c:v>55.82372881355932</c:v>
                </c:pt>
                <c:pt idx="3">
                  <c:v>26.423156913183277</c:v>
                </c:pt>
                <c:pt idx="4">
                  <c:v>35.391474881516579</c:v>
                </c:pt>
                <c:pt idx="5">
                  <c:v>38.271604938271601</c:v>
                </c:pt>
                <c:pt idx="6">
                  <c:v>57.102639473684214</c:v>
                </c:pt>
                <c:pt idx="7">
                  <c:v>47.520005714285716</c:v>
                </c:pt>
                <c:pt idx="8">
                  <c:v>27.904075113122168</c:v>
                </c:pt>
                <c:pt idx="9">
                  <c:v>39.785714285714285</c:v>
                </c:pt>
                <c:pt idx="10">
                  <c:v>41.244117647058822</c:v>
                </c:pt>
                <c:pt idx="11">
                  <c:v>30.503609025270759</c:v>
                </c:pt>
                <c:pt idx="12">
                  <c:v>52.056009599999996</c:v>
                </c:pt>
                <c:pt idx="13">
                  <c:v>20.61043841336117</c:v>
                </c:pt>
                <c:pt idx="14">
                  <c:v>37.60000273972603</c:v>
                </c:pt>
                <c:pt idx="15">
                  <c:v>56.151879699248113</c:v>
                </c:pt>
                <c:pt idx="16">
                  <c:v>43.389764651162793</c:v>
                </c:pt>
                <c:pt idx="17">
                  <c:v>55.390243902439032</c:v>
                </c:pt>
                <c:pt idx="18">
                  <c:v>31.681528662420384</c:v>
                </c:pt>
                <c:pt idx="19">
                  <c:v>29.433959433962265</c:v>
                </c:pt>
                <c:pt idx="20">
                  <c:v>42.272727272727266</c:v>
                </c:pt>
                <c:pt idx="21">
                  <c:v>33.989518548387096</c:v>
                </c:pt>
              </c:numCache>
            </c:numRef>
          </c:xVal>
          <c:yVal>
            <c:numRef>
              <c:f>('Freeway Travel Time'!$H$47:$H$57,'Freeway Travel Time'!$I$47:$I$57)</c:f>
              <c:numCache>
                <c:formatCode>0.0</c:formatCode>
                <c:ptCount val="22"/>
                <c:pt idx="0">
                  <c:v>50.931819849882061</c:v>
                </c:pt>
                <c:pt idx="1">
                  <c:v>38.469798132934201</c:v>
                </c:pt>
                <c:pt idx="2">
                  <c:v>53.462177570850457</c:v>
                </c:pt>
                <c:pt idx="3">
                  <c:v>32.688152444755119</c:v>
                </c:pt>
                <c:pt idx="4">
                  <c:v>41.919242655994168</c:v>
                </c:pt>
                <c:pt idx="5">
                  <c:v>40.021485943550424</c:v>
                </c:pt>
                <c:pt idx="6">
                  <c:v>41.533429151720171</c:v>
                </c:pt>
                <c:pt idx="7">
                  <c:v>37.400614153750119</c:v>
                </c:pt>
                <c:pt idx="8">
                  <c:v>34.56430555923766</c:v>
                </c:pt>
                <c:pt idx="9">
                  <c:v>41.834004248367059</c:v>
                </c:pt>
                <c:pt idx="10">
                  <c:v>51.444959646785939</c:v>
                </c:pt>
                <c:pt idx="11">
                  <c:v>36.933158608022666</c:v>
                </c:pt>
                <c:pt idx="12">
                  <c:v>52.834213179393387</c:v>
                </c:pt>
                <c:pt idx="13">
                  <c:v>33.865453121436758</c:v>
                </c:pt>
                <c:pt idx="14">
                  <c:v>37.758325640498434</c:v>
                </c:pt>
                <c:pt idx="15">
                  <c:v>57.111337283351901</c:v>
                </c:pt>
                <c:pt idx="16">
                  <c:v>36.233466304870568</c:v>
                </c:pt>
                <c:pt idx="17">
                  <c:v>38.088031150676152</c:v>
                </c:pt>
                <c:pt idx="18">
                  <c:v>51.615024143565719</c:v>
                </c:pt>
                <c:pt idx="19">
                  <c:v>31.836106280565406</c:v>
                </c:pt>
                <c:pt idx="20">
                  <c:v>38.594830403288121</c:v>
                </c:pt>
                <c:pt idx="21">
                  <c:v>40.353517159626556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96832"/>
        <c:axId val="163103104"/>
      </c:scatterChart>
      <c:valAx>
        <c:axId val="163096832"/>
        <c:scaling>
          <c:orientation val="minMax"/>
          <c:max val="70"/>
          <c:min val="0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Observed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63103104"/>
        <c:crosses val="autoZero"/>
        <c:crossBetween val="midCat"/>
        <c:majorUnit val="10"/>
      </c:valAx>
      <c:valAx>
        <c:axId val="163103104"/>
        <c:scaling>
          <c:orientation val="minMax"/>
          <c:max val="7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Model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63096832"/>
        <c:crosses val="autoZero"/>
        <c:crossBetween val="midCat"/>
        <c:majorUnit val="1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PM Speed</c:v>
          </c:tx>
          <c:spPr>
            <a:ln w="28575">
              <a:noFill/>
            </a:ln>
          </c:spPr>
          <c:trendline>
            <c:spPr>
              <a:ln w="25400">
                <a:noFill/>
              </a:ln>
            </c:spPr>
            <c:trendlineType val="linear"/>
            <c:dispRSqr val="1"/>
            <c:dispEq val="0"/>
            <c:trendlineLbl>
              <c:layout>
                <c:manualLayout>
                  <c:x val="-0.33574496937882764"/>
                  <c:y val="-0.26841535433070868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b="1">
                      <a:latin typeface="Arial Narrow" panose="020B060602020203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('Freeway Travel Time'!$L$47:$L$57,'Freeway Travel Time'!$M$47:$M$57)</c:f>
              <c:numCache>
                <c:formatCode>0.0</c:formatCode>
                <c:ptCount val="22"/>
                <c:pt idx="0">
                  <c:v>32.830405847953216</c:v>
                </c:pt>
                <c:pt idx="1">
                  <c:v>33.490489974293062</c:v>
                </c:pt>
                <c:pt idx="2">
                  <c:v>25.531782945736435</c:v>
                </c:pt>
                <c:pt idx="3">
                  <c:v>29.140431914893615</c:v>
                </c:pt>
                <c:pt idx="4">
                  <c:v>42.917248275862072</c:v>
                </c:pt>
                <c:pt idx="5">
                  <c:v>29.90353697749196</c:v>
                </c:pt>
                <c:pt idx="6">
                  <c:v>38.748219642857144</c:v>
                </c:pt>
                <c:pt idx="7">
                  <c:v>25.457145918367345</c:v>
                </c:pt>
                <c:pt idx="8">
                  <c:v>20.624751170568565</c:v>
                </c:pt>
                <c:pt idx="9">
                  <c:v>30.944444444444443</c:v>
                </c:pt>
                <c:pt idx="10">
                  <c:v>32.995294117647063</c:v>
                </c:pt>
                <c:pt idx="11">
                  <c:v>30.61412934782609</c:v>
                </c:pt>
                <c:pt idx="12">
                  <c:v>32.616547368421053</c:v>
                </c:pt>
                <c:pt idx="13">
                  <c:v>36.295588235294119</c:v>
                </c:pt>
                <c:pt idx="14">
                  <c:v>21.841911405835543</c:v>
                </c:pt>
                <c:pt idx="15">
                  <c:v>26.112587412587409</c:v>
                </c:pt>
                <c:pt idx="16">
                  <c:v>20.413127789934354</c:v>
                </c:pt>
                <c:pt idx="17">
                  <c:v>19.084033613445378</c:v>
                </c:pt>
                <c:pt idx="18">
                  <c:v>34.06849315068493</c:v>
                </c:pt>
                <c:pt idx="19">
                  <c:v>17.095888767123284</c:v>
                </c:pt>
                <c:pt idx="20">
                  <c:v>21.556291390728475</c:v>
                </c:pt>
                <c:pt idx="21">
                  <c:v>24.22241551724138</c:v>
                </c:pt>
              </c:numCache>
            </c:numRef>
          </c:xVal>
          <c:yVal>
            <c:numRef>
              <c:f>('Freeway Travel Time'!$N$47:$N$57,'Freeway Travel Time'!$O$47:$O$57)</c:f>
              <c:numCache>
                <c:formatCode>0.0</c:formatCode>
                <c:ptCount val="22"/>
                <c:pt idx="0">
                  <c:v>29.532018457566114</c:v>
                </c:pt>
                <c:pt idx="1">
                  <c:v>50.716571737738363</c:v>
                </c:pt>
                <c:pt idx="2">
                  <c:v>28.040858693687841</c:v>
                </c:pt>
                <c:pt idx="3">
                  <c:v>34.256770479688058</c:v>
                </c:pt>
                <c:pt idx="4">
                  <c:v>54.200302878873494</c:v>
                </c:pt>
                <c:pt idx="5">
                  <c:v>30.134634743438742</c:v>
                </c:pt>
                <c:pt idx="6">
                  <c:v>32.738974945386012</c:v>
                </c:pt>
                <c:pt idx="7">
                  <c:v>45.140462762062938</c:v>
                </c:pt>
                <c:pt idx="8">
                  <c:v>26.437530280139278</c:v>
                </c:pt>
                <c:pt idx="9">
                  <c:v>33.53841744431238</c:v>
                </c:pt>
                <c:pt idx="10">
                  <c:v>36.804914530867912</c:v>
                </c:pt>
                <c:pt idx="11">
                  <c:v>42.204644958625138</c:v>
                </c:pt>
                <c:pt idx="12">
                  <c:v>29.722057702393094</c:v>
                </c:pt>
                <c:pt idx="13">
                  <c:v>45.938942397357238</c:v>
                </c:pt>
                <c:pt idx="14">
                  <c:v>25.833013286005858</c:v>
                </c:pt>
                <c:pt idx="15">
                  <c:v>28.121469142484592</c:v>
                </c:pt>
                <c:pt idx="16">
                  <c:v>30.765130304126899</c:v>
                </c:pt>
                <c:pt idx="17">
                  <c:v>38.260142349294043</c:v>
                </c:pt>
                <c:pt idx="18">
                  <c:v>34.650198789318985</c:v>
                </c:pt>
                <c:pt idx="19">
                  <c:v>24.728141598741875</c:v>
                </c:pt>
                <c:pt idx="20">
                  <c:v>32.490388260139703</c:v>
                </c:pt>
                <c:pt idx="21">
                  <c:v>40.298388958546262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347072"/>
        <c:axId val="159348992"/>
      </c:scatterChart>
      <c:valAx>
        <c:axId val="159347072"/>
        <c:scaling>
          <c:orientation val="minMax"/>
          <c:max val="70"/>
          <c:min val="0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Observed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59348992"/>
        <c:crosses val="autoZero"/>
        <c:crossBetween val="midCat"/>
        <c:majorUnit val="10"/>
      </c:valAx>
      <c:valAx>
        <c:axId val="159348992"/>
        <c:scaling>
          <c:orientation val="minMax"/>
          <c:max val="7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Model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59347072"/>
        <c:crosses val="autoZero"/>
        <c:crossBetween val="midCat"/>
        <c:majorUnit val="1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4k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Frequency'!$K$4:$K$29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Frequency'!$M$4:$M$29</c:f>
              <c:numCache>
                <c:formatCode>0.0%</c:formatCode>
                <c:ptCount val="26"/>
                <c:pt idx="0">
                  <c:v>9.4639311714096619E-2</c:v>
                </c:pt>
                <c:pt idx="1">
                  <c:v>7.4784910655195241E-2</c:v>
                </c:pt>
                <c:pt idx="2">
                  <c:v>8.3388484447385836E-2</c:v>
                </c:pt>
                <c:pt idx="3">
                  <c:v>9.7286565188616808E-2</c:v>
                </c:pt>
                <c:pt idx="4">
                  <c:v>8.471211118464593E-2</c:v>
                </c:pt>
                <c:pt idx="5">
                  <c:v>6.3534083388484444E-2</c:v>
                </c:pt>
                <c:pt idx="6">
                  <c:v>5.0959629384513566E-2</c:v>
                </c:pt>
                <c:pt idx="7">
                  <c:v>4.6988749172733289E-2</c:v>
                </c:pt>
                <c:pt idx="8">
                  <c:v>4.5003309066843147E-2</c:v>
                </c:pt>
                <c:pt idx="9">
                  <c:v>4.1694242223692918E-2</c:v>
                </c:pt>
                <c:pt idx="10">
                  <c:v>4.2356055592322965E-2</c:v>
                </c:pt>
                <c:pt idx="11">
                  <c:v>3.4414295168762411E-2</c:v>
                </c:pt>
                <c:pt idx="12">
                  <c:v>2.7796161482461945E-2</c:v>
                </c:pt>
                <c:pt idx="13">
                  <c:v>2.7134348113831898E-2</c:v>
                </c:pt>
                <c:pt idx="14">
                  <c:v>2.2501654533421574E-2</c:v>
                </c:pt>
                <c:pt idx="15">
                  <c:v>1.9192587690271344E-2</c:v>
                </c:pt>
                <c:pt idx="16">
                  <c:v>1.8530774321641297E-2</c:v>
                </c:pt>
                <c:pt idx="17">
                  <c:v>1.7868960953011249E-2</c:v>
                </c:pt>
                <c:pt idx="18">
                  <c:v>1.5883520847121111E-2</c:v>
                </c:pt>
                <c:pt idx="19">
                  <c:v>1.3236267372600927E-2</c:v>
                </c:pt>
                <c:pt idx="20">
                  <c:v>1.0589013898080741E-2</c:v>
                </c:pt>
                <c:pt idx="21">
                  <c:v>9.9272005294506957E-3</c:v>
                </c:pt>
                <c:pt idx="22">
                  <c:v>9.2653871608206484E-3</c:v>
                </c:pt>
                <c:pt idx="23">
                  <c:v>7.2799470549305099E-3</c:v>
                </c:pt>
                <c:pt idx="24">
                  <c:v>5.9563203176704171E-3</c:v>
                </c:pt>
                <c:pt idx="25">
                  <c:v>3.5076108537392459E-2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3877632"/>
        <c:axId val="163879168"/>
      </c:barChart>
      <c:lineChart>
        <c:grouping val="standard"/>
        <c:varyColors val="0"/>
        <c:ser>
          <c:idx val="0"/>
          <c:order val="1"/>
          <c:tx>
            <c:v>2006 Survey</c:v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'Vehicle Trip Length Frequency'!$N$4:$N$29</c:f>
              <c:numCache>
                <c:formatCode>0.0%</c:formatCode>
                <c:ptCount val="26"/>
                <c:pt idx="0">
                  <c:v>7.1874999999999994E-2</c:v>
                </c:pt>
                <c:pt idx="1">
                  <c:v>5.3124999999999999E-2</c:v>
                </c:pt>
                <c:pt idx="2">
                  <c:v>6.25E-2</c:v>
                </c:pt>
                <c:pt idx="3">
                  <c:v>9.6875000000000003E-2</c:v>
                </c:pt>
                <c:pt idx="4">
                  <c:v>0.10312499999999999</c:v>
                </c:pt>
                <c:pt idx="5">
                  <c:v>7.8125E-2</c:v>
                </c:pt>
                <c:pt idx="6">
                  <c:v>7.4999999999999997E-2</c:v>
                </c:pt>
                <c:pt idx="7">
                  <c:v>3.7499999999999999E-2</c:v>
                </c:pt>
                <c:pt idx="8">
                  <c:v>4.3749999999999997E-2</c:v>
                </c:pt>
                <c:pt idx="9">
                  <c:v>2.1874999999999999E-2</c:v>
                </c:pt>
                <c:pt idx="10">
                  <c:v>4.3749999999999997E-2</c:v>
                </c:pt>
                <c:pt idx="11">
                  <c:v>6.25E-2</c:v>
                </c:pt>
                <c:pt idx="12">
                  <c:v>3.4375000000000003E-2</c:v>
                </c:pt>
                <c:pt idx="13">
                  <c:v>1.8749999999999999E-2</c:v>
                </c:pt>
                <c:pt idx="14">
                  <c:v>6.2500000000000003E-3</c:v>
                </c:pt>
                <c:pt idx="15">
                  <c:v>6.2500000000000003E-3</c:v>
                </c:pt>
                <c:pt idx="16">
                  <c:v>2.5000000000000001E-2</c:v>
                </c:pt>
                <c:pt idx="17">
                  <c:v>1.2500000000000001E-2</c:v>
                </c:pt>
                <c:pt idx="18">
                  <c:v>6.2500000000000003E-3</c:v>
                </c:pt>
                <c:pt idx="19">
                  <c:v>1.8749999999999999E-2</c:v>
                </c:pt>
                <c:pt idx="20">
                  <c:v>6.2500000000000003E-3</c:v>
                </c:pt>
                <c:pt idx="21">
                  <c:v>6.2500000000000003E-3</c:v>
                </c:pt>
                <c:pt idx="22">
                  <c:v>3.1250000000000002E-3</c:v>
                </c:pt>
                <c:pt idx="23">
                  <c:v>1.2500000000000001E-2</c:v>
                </c:pt>
                <c:pt idx="24">
                  <c:v>9.3749999999999997E-3</c:v>
                </c:pt>
                <c:pt idx="25">
                  <c:v>8.4375000000000006E-2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890688"/>
        <c:axId val="163889152"/>
      </c:lineChart>
      <c:catAx>
        <c:axId val="16387763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3879168"/>
        <c:crosses val="autoZero"/>
        <c:auto val="1"/>
        <c:lblAlgn val="ctr"/>
        <c:lblOffset val="100"/>
        <c:noMultiLvlLbl val="0"/>
      </c:catAx>
      <c:valAx>
        <c:axId val="163879168"/>
        <c:scaling>
          <c:orientation val="minMax"/>
          <c:max val="0.15000000000000002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3877632"/>
        <c:crosses val="autoZero"/>
        <c:crossBetween val="between"/>
        <c:majorUnit val="5.000000000000001E-2"/>
      </c:valAx>
      <c:valAx>
        <c:axId val="163889152"/>
        <c:scaling>
          <c:orientation val="minMax"/>
          <c:max val="0.15000000000000002"/>
          <c:min val="0"/>
        </c:scaling>
        <c:delete val="0"/>
        <c:axPos val="r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3890688"/>
        <c:crosses val="max"/>
        <c:crossBetween val="between"/>
        <c:majorUnit val="5.000000000000001E-2"/>
      </c:valAx>
      <c:catAx>
        <c:axId val="163890688"/>
        <c:scaling>
          <c:orientation val="minMax"/>
        </c:scaling>
        <c:delete val="1"/>
        <c:axPos val="b"/>
        <c:majorTickMark val="out"/>
        <c:minorTickMark val="none"/>
        <c:tickLblPos val="nextTo"/>
        <c:crossAx val="163889152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txPr>
        <a:bodyPr/>
        <a:lstStyle/>
        <a:p>
          <a:pPr>
            <a:defRPr>
              <a:latin typeface="Book Antiqua" panose="0204060205030503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4k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Frequency'!$K$35:$K$60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Frequency'!$M$35:$M$60</c:f>
              <c:numCache>
                <c:formatCode>0.0%</c:formatCode>
                <c:ptCount val="26"/>
                <c:pt idx="0">
                  <c:v>9.7768850768145052E-2</c:v>
                </c:pt>
                <c:pt idx="1">
                  <c:v>0.15956426542171073</c:v>
                </c:pt>
                <c:pt idx="2">
                  <c:v>0.14126992743788791</c:v>
                </c:pt>
                <c:pt idx="3">
                  <c:v>0.1179631941805548</c:v>
                </c:pt>
                <c:pt idx="4">
                  <c:v>9.2231692090548836E-2</c:v>
                </c:pt>
                <c:pt idx="5">
                  <c:v>7.3901163527133884E-2</c:v>
                </c:pt>
                <c:pt idx="6">
                  <c:v>5.9605884588241682E-2</c:v>
                </c:pt>
                <c:pt idx="7">
                  <c:v>4.8260137886108244E-2</c:v>
                </c:pt>
                <c:pt idx="8">
                  <c:v>3.8814396612561752E-2</c:v>
                </c:pt>
                <c:pt idx="9">
                  <c:v>3.0689611494128077E-2</c:v>
                </c:pt>
                <c:pt idx="10">
                  <c:v>2.5550549192045309E-2</c:v>
                </c:pt>
                <c:pt idx="11">
                  <c:v>2.1207679640989449E-2</c:v>
                </c:pt>
                <c:pt idx="12">
                  <c:v>1.7317192334835241E-2</c:v>
                </c:pt>
                <c:pt idx="13">
                  <c:v>1.4005754302155149E-2</c:v>
                </c:pt>
                <c:pt idx="14">
                  <c:v>1.127336554294917E-2</c:v>
                </c:pt>
                <c:pt idx="15">
                  <c:v>9.1381213470133719E-3</c:v>
                </c:pt>
                <c:pt idx="16">
                  <c:v>7.2200206286303671E-3</c:v>
                </c:pt>
                <c:pt idx="17">
                  <c:v>6.1343032408664021E-3</c:v>
                </c:pt>
                <c:pt idx="18">
                  <c:v>4.8857282449378424E-3</c:v>
                </c:pt>
                <c:pt idx="19">
                  <c:v>4.2342978122794639E-3</c:v>
                </c:pt>
                <c:pt idx="20">
                  <c:v>3.3295333224761595E-3</c:v>
                </c:pt>
                <c:pt idx="21">
                  <c:v>2.7685793387981108E-3</c:v>
                </c:pt>
                <c:pt idx="22">
                  <c:v>2.6781028898177806E-3</c:v>
                </c:pt>
                <c:pt idx="23">
                  <c:v>1.8457195591987405E-3</c:v>
                </c:pt>
                <c:pt idx="24">
                  <c:v>1.483813763277419E-3</c:v>
                </c:pt>
                <c:pt idx="25">
                  <c:v>6.858114832709046E-3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3732096"/>
        <c:axId val="163737984"/>
      </c:barChart>
      <c:lineChart>
        <c:grouping val="standard"/>
        <c:varyColors val="0"/>
        <c:ser>
          <c:idx val="0"/>
          <c:order val="1"/>
          <c:tx>
            <c:v>2006 Survey</c:v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'Vehicle Trip Length Frequency'!$N$35:$N$60</c:f>
              <c:numCache>
                <c:formatCode>0.0%</c:formatCode>
                <c:ptCount val="26"/>
                <c:pt idx="0">
                  <c:v>0.10699167008056808</c:v>
                </c:pt>
                <c:pt idx="1">
                  <c:v>0.18612590468387272</c:v>
                </c:pt>
                <c:pt idx="2">
                  <c:v>0.13635122217670353</c:v>
                </c:pt>
                <c:pt idx="3">
                  <c:v>0.116209203878192</c:v>
                </c:pt>
                <c:pt idx="4">
                  <c:v>8.3504028403659697E-2</c:v>
                </c:pt>
                <c:pt idx="5">
                  <c:v>6.6571077427283895E-2</c:v>
                </c:pt>
                <c:pt idx="6">
                  <c:v>6.1108835176840091E-2</c:v>
                </c:pt>
                <c:pt idx="7">
                  <c:v>3.7348081387409533E-2</c:v>
                </c:pt>
                <c:pt idx="8">
                  <c:v>2.806226956165506E-2</c:v>
                </c:pt>
                <c:pt idx="9">
                  <c:v>2.3282807592516729E-2</c:v>
                </c:pt>
                <c:pt idx="10">
                  <c:v>2.0893076607947564E-2</c:v>
                </c:pt>
                <c:pt idx="11">
                  <c:v>1.7206063088897994E-2</c:v>
                </c:pt>
                <c:pt idx="12">
                  <c:v>1.5499112385634303E-2</c:v>
                </c:pt>
                <c:pt idx="13">
                  <c:v>1.4065273794892804E-2</c:v>
                </c:pt>
                <c:pt idx="14">
                  <c:v>1.3177659429195685E-2</c:v>
                </c:pt>
                <c:pt idx="15">
                  <c:v>6.759524784924211E-3</c:v>
                </c:pt>
                <c:pt idx="16">
                  <c:v>8.4664754881879009E-3</c:v>
                </c:pt>
                <c:pt idx="17">
                  <c:v>5.8036323910965453E-3</c:v>
                </c:pt>
                <c:pt idx="18">
                  <c:v>4.5063498566161406E-3</c:v>
                </c:pt>
                <c:pt idx="19">
                  <c:v>5.3939642223132592E-3</c:v>
                </c:pt>
                <c:pt idx="20">
                  <c:v>3.0725112658746417E-3</c:v>
                </c:pt>
                <c:pt idx="21">
                  <c:v>2.8676771814829987E-3</c:v>
                </c:pt>
                <c:pt idx="22">
                  <c:v>3.2090673221357368E-3</c:v>
                </c:pt>
                <c:pt idx="23">
                  <c:v>1.7069507032636897E-3</c:v>
                </c:pt>
                <c:pt idx="24">
                  <c:v>1.0241704219582138E-3</c:v>
                </c:pt>
                <c:pt idx="25">
                  <c:v>3.0793390686876962E-2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741056"/>
        <c:axId val="163739520"/>
      </c:lineChart>
      <c:catAx>
        <c:axId val="16373209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3737984"/>
        <c:crosses val="autoZero"/>
        <c:auto val="1"/>
        <c:lblAlgn val="ctr"/>
        <c:lblOffset val="100"/>
        <c:noMultiLvlLbl val="0"/>
      </c:catAx>
      <c:valAx>
        <c:axId val="163737984"/>
        <c:scaling>
          <c:orientation val="minMax"/>
          <c:max val="0.2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3732096"/>
        <c:crosses val="autoZero"/>
        <c:crossBetween val="between"/>
        <c:majorUnit val="5.000000000000001E-2"/>
      </c:valAx>
      <c:valAx>
        <c:axId val="163739520"/>
        <c:scaling>
          <c:orientation val="minMax"/>
          <c:max val="0.2"/>
          <c:min val="0"/>
        </c:scaling>
        <c:delete val="0"/>
        <c:axPos val="r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3741056"/>
        <c:crosses val="max"/>
        <c:crossBetween val="between"/>
        <c:majorUnit val="5.000000000000001E-2"/>
      </c:valAx>
      <c:catAx>
        <c:axId val="163741056"/>
        <c:scaling>
          <c:orientation val="minMax"/>
        </c:scaling>
        <c:delete val="1"/>
        <c:axPos val="b"/>
        <c:majorTickMark val="out"/>
        <c:minorTickMark val="none"/>
        <c:tickLblPos val="nextTo"/>
        <c:crossAx val="163739520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txPr>
        <a:bodyPr/>
        <a:lstStyle/>
        <a:p>
          <a:pPr>
            <a:defRPr>
              <a:latin typeface="Book Antiqua" panose="0204060205030503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4K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Frequency'!$K$66:$K$91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Frequency'!$M$66:$M$91</c:f>
              <c:numCache>
                <c:formatCode>0.0%</c:formatCode>
                <c:ptCount val="26"/>
                <c:pt idx="0">
                  <c:v>0.12013143131912166</c:v>
                </c:pt>
                <c:pt idx="1">
                  <c:v>0.16773521397659882</c:v>
                </c:pt>
                <c:pt idx="2">
                  <c:v>0.13383555056900145</c:v>
                </c:pt>
                <c:pt idx="3">
                  <c:v>0.10562590158679276</c:v>
                </c:pt>
                <c:pt idx="4">
                  <c:v>7.9900625100176315E-2</c:v>
                </c:pt>
                <c:pt idx="5">
                  <c:v>6.6116364802051616E-2</c:v>
                </c:pt>
                <c:pt idx="6">
                  <c:v>5.1690976117967621E-2</c:v>
                </c:pt>
                <c:pt idx="7">
                  <c:v>4.1833627183843564E-2</c:v>
                </c:pt>
                <c:pt idx="8">
                  <c:v>3.5582625420740505E-2</c:v>
                </c:pt>
                <c:pt idx="9">
                  <c:v>2.7808943740984131E-2</c:v>
                </c:pt>
                <c:pt idx="10">
                  <c:v>2.4683442859432601E-2</c:v>
                </c:pt>
                <c:pt idx="11">
                  <c:v>1.9554415771758295E-2</c:v>
                </c:pt>
                <c:pt idx="12">
                  <c:v>1.7791312710370252E-2</c:v>
                </c:pt>
                <c:pt idx="13">
                  <c:v>1.5146658118288187E-2</c:v>
                </c:pt>
                <c:pt idx="14">
                  <c:v>1.2902708767430679E-2</c:v>
                </c:pt>
                <c:pt idx="15">
                  <c:v>1.0738900464818079E-2</c:v>
                </c:pt>
                <c:pt idx="16">
                  <c:v>8.4949511139605707E-3</c:v>
                </c:pt>
                <c:pt idx="17">
                  <c:v>7.7736816797563712E-3</c:v>
                </c:pt>
                <c:pt idx="18">
                  <c:v>6.4914249078377945E-3</c:v>
                </c:pt>
                <c:pt idx="19">
                  <c:v>5.8502965218785062E-3</c:v>
                </c:pt>
                <c:pt idx="20">
                  <c:v>5.0488860394293953E-3</c:v>
                </c:pt>
                <c:pt idx="21">
                  <c:v>4.5680397499599295E-3</c:v>
                </c:pt>
                <c:pt idx="22">
                  <c:v>4.3276166052251966E-3</c:v>
                </c:pt>
                <c:pt idx="23">
                  <c:v>4.0871934604904629E-3</c:v>
                </c:pt>
                <c:pt idx="24">
                  <c:v>3.1255008815515308E-3</c:v>
                </c:pt>
                <c:pt idx="25">
                  <c:v>1.9153710530533739E-2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4516992"/>
        <c:axId val="164518528"/>
      </c:barChart>
      <c:lineChart>
        <c:grouping val="standard"/>
        <c:varyColors val="0"/>
        <c:ser>
          <c:idx val="0"/>
          <c:order val="1"/>
          <c:tx>
            <c:v>2006 Survey</c:v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'Vehicle Trip Length Frequency'!$N$66:$N$91</c:f>
              <c:numCache>
                <c:formatCode>0.0%</c:formatCode>
                <c:ptCount val="26"/>
                <c:pt idx="0">
                  <c:v>0.13574660633484162</c:v>
                </c:pt>
                <c:pt idx="1">
                  <c:v>0.19937782805429866</c:v>
                </c:pt>
                <c:pt idx="2">
                  <c:v>0.15526018099547512</c:v>
                </c:pt>
                <c:pt idx="3">
                  <c:v>0.12641402714932126</c:v>
                </c:pt>
                <c:pt idx="4">
                  <c:v>7.7488687782805432E-2</c:v>
                </c:pt>
                <c:pt idx="5">
                  <c:v>7.1549773755656104E-2</c:v>
                </c:pt>
                <c:pt idx="6">
                  <c:v>5.1470588235294115E-2</c:v>
                </c:pt>
                <c:pt idx="7">
                  <c:v>3.223981900452489E-2</c:v>
                </c:pt>
                <c:pt idx="8">
                  <c:v>1.9513574660633484E-2</c:v>
                </c:pt>
                <c:pt idx="9">
                  <c:v>1.6402714932126698E-2</c:v>
                </c:pt>
                <c:pt idx="10">
                  <c:v>1.5837104072398189E-2</c:v>
                </c:pt>
                <c:pt idx="11">
                  <c:v>1.6402714932126698E-2</c:v>
                </c:pt>
                <c:pt idx="12">
                  <c:v>1.3857466063348416E-2</c:v>
                </c:pt>
                <c:pt idx="13">
                  <c:v>1.3009049773755657E-2</c:v>
                </c:pt>
                <c:pt idx="14">
                  <c:v>8.4841628959276012E-3</c:v>
                </c:pt>
                <c:pt idx="15">
                  <c:v>9.0497737556561094E-3</c:v>
                </c:pt>
                <c:pt idx="16">
                  <c:v>5.3733031674208145E-3</c:v>
                </c:pt>
                <c:pt idx="17">
                  <c:v>3.9592760180995473E-3</c:v>
                </c:pt>
                <c:pt idx="18">
                  <c:v>8.484162895927602E-4</c:v>
                </c:pt>
                <c:pt idx="19">
                  <c:v>2.2624434389140274E-3</c:v>
                </c:pt>
                <c:pt idx="20">
                  <c:v>3.9592760180995473E-3</c:v>
                </c:pt>
                <c:pt idx="21">
                  <c:v>2.8280542986425339E-3</c:v>
                </c:pt>
                <c:pt idx="22">
                  <c:v>3.1108597285067871E-3</c:v>
                </c:pt>
                <c:pt idx="23">
                  <c:v>1.9796380090497737E-3</c:v>
                </c:pt>
                <c:pt idx="24">
                  <c:v>1.4140271493212669E-3</c:v>
                </c:pt>
                <c:pt idx="25">
                  <c:v>1.2160633484162896E-2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525952"/>
        <c:axId val="164524416"/>
      </c:lineChart>
      <c:catAx>
        <c:axId val="16451699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518528"/>
        <c:crosses val="autoZero"/>
        <c:auto val="1"/>
        <c:lblAlgn val="ctr"/>
        <c:lblOffset val="100"/>
        <c:noMultiLvlLbl val="0"/>
      </c:catAx>
      <c:valAx>
        <c:axId val="164518528"/>
        <c:scaling>
          <c:orientation val="minMax"/>
          <c:max val="0.25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516992"/>
        <c:crosses val="autoZero"/>
        <c:crossBetween val="between"/>
        <c:majorUnit val="5.000000000000001E-2"/>
      </c:valAx>
      <c:valAx>
        <c:axId val="164524416"/>
        <c:scaling>
          <c:orientation val="minMax"/>
          <c:max val="0.25"/>
          <c:min val="0"/>
        </c:scaling>
        <c:delete val="0"/>
        <c:axPos val="r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525952"/>
        <c:crosses val="max"/>
        <c:crossBetween val="between"/>
        <c:majorUnit val="5.000000000000001E-2"/>
      </c:valAx>
      <c:catAx>
        <c:axId val="164525952"/>
        <c:scaling>
          <c:orientation val="minMax"/>
        </c:scaling>
        <c:delete val="1"/>
        <c:axPos val="b"/>
        <c:majorTickMark val="out"/>
        <c:minorTickMark val="none"/>
        <c:tickLblPos val="nextTo"/>
        <c:crossAx val="164524416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txPr>
        <a:bodyPr/>
        <a:lstStyle/>
        <a:p>
          <a:pPr>
            <a:defRPr>
              <a:latin typeface="Book Antiqua" panose="0204060205030503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4k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Frequency'!$K$97:$K$122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Frequency'!$M$97:$M$122</c:f>
              <c:numCache>
                <c:formatCode>0.0%</c:formatCode>
                <c:ptCount val="26"/>
                <c:pt idx="0">
                  <c:v>0.12745254426543309</c:v>
                </c:pt>
                <c:pt idx="1">
                  <c:v>0.17690221725953104</c:v>
                </c:pt>
                <c:pt idx="2">
                  <c:v>0.14943372148668049</c:v>
                </c:pt>
                <c:pt idx="3">
                  <c:v>0.12241186792151858</c:v>
                </c:pt>
                <c:pt idx="4">
                  <c:v>9.5039081193172753E-2</c:v>
                </c:pt>
                <c:pt idx="5">
                  <c:v>7.4844472802679848E-2</c:v>
                </c:pt>
                <c:pt idx="6">
                  <c:v>5.7138299569309298E-2</c:v>
                </c:pt>
                <c:pt idx="7">
                  <c:v>4.4664220768862659E-2</c:v>
                </c:pt>
                <c:pt idx="8">
                  <c:v>3.4742383155208167E-2</c:v>
                </c:pt>
                <c:pt idx="9">
                  <c:v>2.6479502312968577E-2</c:v>
                </c:pt>
                <c:pt idx="10">
                  <c:v>2.1215504865209761E-2</c:v>
                </c:pt>
                <c:pt idx="11">
                  <c:v>1.6206731536130163E-2</c:v>
                </c:pt>
                <c:pt idx="12">
                  <c:v>1.260169085978625E-2</c:v>
                </c:pt>
                <c:pt idx="13">
                  <c:v>9.7623225394799801E-3</c:v>
                </c:pt>
                <c:pt idx="14">
                  <c:v>7.4334024565321424E-3</c:v>
                </c:pt>
                <c:pt idx="15">
                  <c:v>5.5511245812729301E-3</c:v>
                </c:pt>
                <c:pt idx="16">
                  <c:v>4.1792949433721487E-3</c:v>
                </c:pt>
                <c:pt idx="17">
                  <c:v>3.2860105279948954E-3</c:v>
                </c:pt>
                <c:pt idx="18">
                  <c:v>2.3608230977827404E-3</c:v>
                </c:pt>
                <c:pt idx="19">
                  <c:v>1.9779869197639175E-3</c:v>
                </c:pt>
                <c:pt idx="20">
                  <c:v>1.3080236082309779E-3</c:v>
                </c:pt>
                <c:pt idx="21">
                  <c:v>1.2123145637262722E-3</c:v>
                </c:pt>
                <c:pt idx="22">
                  <c:v>1.0847025043866645E-3</c:v>
                </c:pt>
                <c:pt idx="23">
                  <c:v>5.7425426702823422E-4</c:v>
                </c:pt>
                <c:pt idx="24">
                  <c:v>4.147391928537247E-4</c:v>
                </c:pt>
                <c:pt idx="25">
                  <c:v>1.7227628010847026E-3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4535680"/>
        <c:axId val="164541568"/>
      </c:barChart>
      <c:lineChart>
        <c:grouping val="standard"/>
        <c:varyColors val="0"/>
        <c:ser>
          <c:idx val="0"/>
          <c:order val="1"/>
          <c:tx>
            <c:v>2006 Survey</c:v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'Vehicle Trip Length Frequency'!$N$97:$N$122</c:f>
              <c:numCache>
                <c:formatCode>0.0%</c:formatCode>
                <c:ptCount val="26"/>
                <c:pt idx="0">
                  <c:v>0.16116995666827155</c:v>
                </c:pt>
                <c:pt idx="1">
                  <c:v>0.21280693307655271</c:v>
                </c:pt>
                <c:pt idx="2">
                  <c:v>0.13962445835339432</c:v>
                </c:pt>
                <c:pt idx="3">
                  <c:v>0.10748675974963891</c:v>
                </c:pt>
                <c:pt idx="4">
                  <c:v>7.751564756860857E-2</c:v>
                </c:pt>
                <c:pt idx="5">
                  <c:v>4.8627828598940777E-2</c:v>
                </c:pt>
                <c:pt idx="6">
                  <c:v>4.513721714010592E-2</c:v>
                </c:pt>
                <c:pt idx="7">
                  <c:v>3.0693307655272027E-2</c:v>
                </c:pt>
                <c:pt idx="8">
                  <c:v>2.2026961964371691E-2</c:v>
                </c:pt>
                <c:pt idx="9">
                  <c:v>1.8295618680789601E-2</c:v>
                </c:pt>
                <c:pt idx="10">
                  <c:v>1.7332691381800675E-2</c:v>
                </c:pt>
                <c:pt idx="11">
                  <c:v>1.1916225324987963E-2</c:v>
                </c:pt>
                <c:pt idx="12">
                  <c:v>1.2156957149735194E-2</c:v>
                </c:pt>
                <c:pt idx="13">
                  <c:v>1.0351468464130958E-2</c:v>
                </c:pt>
                <c:pt idx="14">
                  <c:v>6.8608570052961001E-3</c:v>
                </c:pt>
                <c:pt idx="15">
                  <c:v>7.2219547424169474E-3</c:v>
                </c:pt>
                <c:pt idx="16">
                  <c:v>5.6571978815599423E-3</c:v>
                </c:pt>
                <c:pt idx="17">
                  <c:v>3.4906114588348579E-3</c:v>
                </c:pt>
                <c:pt idx="18">
                  <c:v>4.212806933076553E-3</c:v>
                </c:pt>
                <c:pt idx="19">
                  <c:v>3.2498796340876264E-3</c:v>
                </c:pt>
                <c:pt idx="20">
                  <c:v>1.8054886856042369E-3</c:v>
                </c:pt>
                <c:pt idx="21">
                  <c:v>1.5647568608570053E-3</c:v>
                </c:pt>
                <c:pt idx="22">
                  <c:v>1.5647568608570053E-3</c:v>
                </c:pt>
                <c:pt idx="23">
                  <c:v>3.1295137217140106E-3</c:v>
                </c:pt>
                <c:pt idx="24">
                  <c:v>1.5647568608570053E-3</c:v>
                </c:pt>
                <c:pt idx="25">
                  <c:v>4.4535387578237842E-2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233600"/>
        <c:axId val="164543104"/>
      </c:lineChart>
      <c:catAx>
        <c:axId val="16453568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541568"/>
        <c:crosses val="autoZero"/>
        <c:auto val="1"/>
        <c:lblAlgn val="ctr"/>
        <c:lblOffset val="100"/>
        <c:noMultiLvlLbl val="0"/>
      </c:catAx>
      <c:valAx>
        <c:axId val="164541568"/>
        <c:scaling>
          <c:orientation val="minMax"/>
          <c:max val="0.25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535680"/>
        <c:crosses val="autoZero"/>
        <c:crossBetween val="between"/>
        <c:majorUnit val="5.000000000000001E-2"/>
      </c:valAx>
      <c:valAx>
        <c:axId val="164543104"/>
        <c:scaling>
          <c:orientation val="minMax"/>
          <c:max val="0.25"/>
          <c:min val="0"/>
        </c:scaling>
        <c:delete val="0"/>
        <c:axPos val="r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233600"/>
        <c:crosses val="max"/>
        <c:crossBetween val="between"/>
        <c:majorUnit val="5.000000000000001E-2"/>
      </c:valAx>
      <c:catAx>
        <c:axId val="164233600"/>
        <c:scaling>
          <c:orientation val="minMax"/>
        </c:scaling>
        <c:delete val="1"/>
        <c:axPos val="b"/>
        <c:majorTickMark val="out"/>
        <c:minorTickMark val="none"/>
        <c:tickLblPos val="nextTo"/>
        <c:crossAx val="164543104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txPr>
        <a:bodyPr/>
        <a:lstStyle/>
        <a:p>
          <a:pPr>
            <a:defRPr>
              <a:latin typeface="Book Antiqua" panose="0204060205030503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4K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Frequency'!$K$128:$K$153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Frequency'!$M$128:$M$153</c:f>
              <c:numCache>
                <c:formatCode>0.0%</c:formatCode>
                <c:ptCount val="26"/>
                <c:pt idx="0">
                  <c:v>0.1051835035944003</c:v>
                </c:pt>
                <c:pt idx="1">
                  <c:v>0.12574095093958884</c:v>
                </c:pt>
                <c:pt idx="2">
                  <c:v>9.8246941606759994E-2</c:v>
                </c:pt>
                <c:pt idx="3">
                  <c:v>9.0616723420355663E-2</c:v>
                </c:pt>
                <c:pt idx="4">
                  <c:v>8.2671206961785842E-2</c:v>
                </c:pt>
                <c:pt idx="5">
                  <c:v>7.384285534115273E-2</c:v>
                </c:pt>
                <c:pt idx="6">
                  <c:v>5.7762643460713838E-2</c:v>
                </c:pt>
                <c:pt idx="7">
                  <c:v>5.0763021818640432E-2</c:v>
                </c:pt>
                <c:pt idx="8">
                  <c:v>4.458317568419725E-2</c:v>
                </c:pt>
                <c:pt idx="9">
                  <c:v>3.9979820910581408E-2</c:v>
                </c:pt>
                <c:pt idx="10">
                  <c:v>3.6637659225627443E-2</c:v>
                </c:pt>
                <c:pt idx="11">
                  <c:v>3.0646992054483541E-2</c:v>
                </c:pt>
                <c:pt idx="12">
                  <c:v>2.6926472442931011E-2</c:v>
                </c:pt>
                <c:pt idx="13">
                  <c:v>2.3584310757977046E-2</c:v>
                </c:pt>
                <c:pt idx="14">
                  <c:v>1.9800731491991425E-2</c:v>
                </c:pt>
                <c:pt idx="15">
                  <c:v>1.6647748770336739E-2</c:v>
                </c:pt>
                <c:pt idx="16">
                  <c:v>1.3557825703115147E-2</c:v>
                </c:pt>
                <c:pt idx="17">
                  <c:v>1.1098499180224493E-2</c:v>
                </c:pt>
                <c:pt idx="18">
                  <c:v>9.0175305839324E-3</c:v>
                </c:pt>
                <c:pt idx="19">
                  <c:v>7.5040988775381514E-3</c:v>
                </c:pt>
                <c:pt idx="20">
                  <c:v>5.9906671711439019E-3</c:v>
                </c:pt>
                <c:pt idx="21">
                  <c:v>5.2970109723798715E-3</c:v>
                </c:pt>
                <c:pt idx="22">
                  <c:v>4.4772354647496532E-3</c:v>
                </c:pt>
                <c:pt idx="23">
                  <c:v>3.5313406482532475E-3</c:v>
                </c:pt>
                <c:pt idx="24">
                  <c:v>2.9638037583554042E-3</c:v>
                </c:pt>
                <c:pt idx="25">
                  <c:v>1.292722915878421E-2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4267904"/>
        <c:axId val="164269440"/>
      </c:barChart>
      <c:lineChart>
        <c:grouping val="standard"/>
        <c:varyColors val="0"/>
        <c:ser>
          <c:idx val="0"/>
          <c:order val="1"/>
          <c:tx>
            <c:v>2006 Survey</c:v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'Vehicle Trip Length Frequency'!$N$128:$N$153</c:f>
              <c:numCache>
                <c:formatCode>0.0%</c:formatCode>
                <c:ptCount val="26"/>
                <c:pt idx="0">
                  <c:v>0.18119374703931787</c:v>
                </c:pt>
                <c:pt idx="1">
                  <c:v>0.14684983420180009</c:v>
                </c:pt>
                <c:pt idx="2">
                  <c:v>0.11203221222169588</c:v>
                </c:pt>
                <c:pt idx="3">
                  <c:v>8.0530554239696822E-2</c:v>
                </c:pt>
                <c:pt idx="4">
                  <c:v>6.3003315963998108E-2</c:v>
                </c:pt>
                <c:pt idx="5">
                  <c:v>4.0738986262434863E-2</c:v>
                </c:pt>
                <c:pt idx="6">
                  <c:v>4.4765513974419704E-2</c:v>
                </c:pt>
                <c:pt idx="7">
                  <c:v>2.8422548555187114E-2</c:v>
                </c:pt>
                <c:pt idx="8">
                  <c:v>3.0080530554239697E-2</c:v>
                </c:pt>
                <c:pt idx="9">
                  <c:v>2.6527711984841308E-2</c:v>
                </c:pt>
                <c:pt idx="10">
                  <c:v>2.2501184272856467E-2</c:v>
                </c:pt>
                <c:pt idx="11">
                  <c:v>2.0132638559924206E-2</c:v>
                </c:pt>
                <c:pt idx="12">
                  <c:v>1.8474656560871626E-2</c:v>
                </c:pt>
                <c:pt idx="13">
                  <c:v>2.2264329701563241E-2</c:v>
                </c:pt>
                <c:pt idx="14">
                  <c:v>1.6106110847939364E-2</c:v>
                </c:pt>
                <c:pt idx="15">
                  <c:v>1.3263855992420654E-2</c:v>
                </c:pt>
                <c:pt idx="16">
                  <c:v>1.0421601136901942E-2</c:v>
                </c:pt>
                <c:pt idx="17">
                  <c:v>1.0184746565608716E-2</c:v>
                </c:pt>
                <c:pt idx="18">
                  <c:v>9.0004737091425868E-3</c:v>
                </c:pt>
                <c:pt idx="19">
                  <c:v>6.8687825675035532E-3</c:v>
                </c:pt>
                <c:pt idx="20">
                  <c:v>4.5002368545712934E-3</c:v>
                </c:pt>
                <c:pt idx="21">
                  <c:v>5.9213642823306486E-3</c:v>
                </c:pt>
                <c:pt idx="22">
                  <c:v>3.3159639981051635E-3</c:v>
                </c:pt>
                <c:pt idx="23">
                  <c:v>4.9739459971577448E-3</c:v>
                </c:pt>
                <c:pt idx="24">
                  <c:v>3.0791094268119374E-3</c:v>
                </c:pt>
                <c:pt idx="25">
                  <c:v>7.4846044528659408E-2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276864"/>
        <c:axId val="164275328"/>
      </c:lineChart>
      <c:catAx>
        <c:axId val="16426790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269440"/>
        <c:crosses val="autoZero"/>
        <c:auto val="1"/>
        <c:lblAlgn val="ctr"/>
        <c:lblOffset val="100"/>
        <c:noMultiLvlLbl val="0"/>
      </c:catAx>
      <c:valAx>
        <c:axId val="164269440"/>
        <c:scaling>
          <c:orientation val="minMax"/>
          <c:max val="0.25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267904"/>
        <c:crosses val="autoZero"/>
        <c:crossBetween val="between"/>
        <c:majorUnit val="5.000000000000001E-2"/>
      </c:valAx>
      <c:valAx>
        <c:axId val="164275328"/>
        <c:scaling>
          <c:orientation val="minMax"/>
          <c:max val="0.25"/>
          <c:min val="0"/>
        </c:scaling>
        <c:delete val="0"/>
        <c:axPos val="r"/>
        <c:numFmt formatCode="0%" sourceLinked="0"/>
        <c:majorTickMark val="out"/>
        <c:minorTickMark val="none"/>
        <c:tickLblPos val="nextTo"/>
        <c:crossAx val="164276864"/>
        <c:crosses val="max"/>
        <c:crossBetween val="between"/>
        <c:majorUnit val="5.000000000000001E-2"/>
      </c:valAx>
      <c:catAx>
        <c:axId val="164276864"/>
        <c:scaling>
          <c:orientation val="minMax"/>
        </c:scaling>
        <c:delete val="1"/>
        <c:axPos val="b"/>
        <c:majorTickMark val="out"/>
        <c:minorTickMark val="none"/>
        <c:tickLblPos val="nextTo"/>
        <c:crossAx val="164275328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txPr>
        <a:bodyPr/>
        <a:lstStyle/>
        <a:p>
          <a:pPr>
            <a:defRPr>
              <a:latin typeface="Book Antiqua" panose="0204060205030503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4k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Frequency'!$K$159:$K$184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Frequency'!$M$159:$M$184</c:f>
              <c:numCache>
                <c:formatCode>0.0%</c:formatCode>
                <c:ptCount val="26"/>
                <c:pt idx="0">
                  <c:v>0.11360144600090374</c:v>
                </c:pt>
                <c:pt idx="1">
                  <c:v>0.18843199276999548</c:v>
                </c:pt>
                <c:pt idx="2">
                  <c:v>0.15671034794396746</c:v>
                </c:pt>
                <c:pt idx="3">
                  <c:v>0.129959331224582</c:v>
                </c:pt>
                <c:pt idx="4">
                  <c:v>9.6610935381834614E-2</c:v>
                </c:pt>
                <c:pt idx="5">
                  <c:v>7.6095797559873474E-2</c:v>
                </c:pt>
                <c:pt idx="6">
                  <c:v>5.7840036150022596E-2</c:v>
                </c:pt>
                <c:pt idx="7">
                  <c:v>4.265702666064166E-2</c:v>
                </c:pt>
                <c:pt idx="8">
                  <c:v>3.2896520560325347E-2</c:v>
                </c:pt>
                <c:pt idx="9">
                  <c:v>2.5033890646181653E-2</c:v>
                </c:pt>
                <c:pt idx="10">
                  <c:v>1.9521012200632626E-2</c:v>
                </c:pt>
                <c:pt idx="11">
                  <c:v>1.5183009489380931E-2</c:v>
                </c:pt>
                <c:pt idx="12">
                  <c:v>1.1025756891098058E-2</c:v>
                </c:pt>
                <c:pt idx="13">
                  <c:v>8.1337550835969274E-3</c:v>
                </c:pt>
                <c:pt idx="14">
                  <c:v>6.3262539539087215E-3</c:v>
                </c:pt>
                <c:pt idx="15">
                  <c:v>4.7898779936737463E-3</c:v>
                </c:pt>
                <c:pt idx="16">
                  <c:v>3.4342521464075914E-3</c:v>
                </c:pt>
                <c:pt idx="17">
                  <c:v>2.8920018075011297E-3</c:v>
                </c:pt>
                <c:pt idx="18">
                  <c:v>1.8978761861726163E-3</c:v>
                </c:pt>
                <c:pt idx="19">
                  <c:v>1.8075011296882061E-3</c:v>
                </c:pt>
                <c:pt idx="20">
                  <c:v>9.9412562132851338E-4</c:v>
                </c:pt>
                <c:pt idx="21">
                  <c:v>9.0375056484410306E-4</c:v>
                </c:pt>
                <c:pt idx="22">
                  <c:v>8.1337550835969274E-4</c:v>
                </c:pt>
                <c:pt idx="23">
                  <c:v>4.5187528242205153E-4</c:v>
                </c:pt>
                <c:pt idx="24">
                  <c:v>3.6150022593764121E-4</c:v>
                </c:pt>
                <c:pt idx="25">
                  <c:v>1.6267510167193855E-3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4311424"/>
        <c:axId val="164312960"/>
      </c:barChart>
      <c:lineChart>
        <c:grouping val="standard"/>
        <c:varyColors val="0"/>
        <c:ser>
          <c:idx val="0"/>
          <c:order val="1"/>
          <c:tx>
            <c:v>2006 Survey</c:v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'Vehicle Trip Length Frequency'!$N$159:$N$184</c:f>
              <c:numCache>
                <c:formatCode>0.0%</c:formatCode>
                <c:ptCount val="26"/>
                <c:pt idx="0">
                  <c:v>9.4763092269326679E-2</c:v>
                </c:pt>
                <c:pt idx="1">
                  <c:v>0.2237263982899893</c:v>
                </c:pt>
                <c:pt idx="2">
                  <c:v>0.15532597078731741</c:v>
                </c:pt>
                <c:pt idx="3">
                  <c:v>0.13858211613822585</c:v>
                </c:pt>
                <c:pt idx="4">
                  <c:v>0.11221945137157108</c:v>
                </c:pt>
                <c:pt idx="5">
                  <c:v>6.4125400783754893E-2</c:v>
                </c:pt>
                <c:pt idx="6">
                  <c:v>4.4175276095475599E-2</c:v>
                </c:pt>
                <c:pt idx="7">
                  <c:v>3.5981474884218025E-2</c:v>
                </c:pt>
                <c:pt idx="8">
                  <c:v>2.8500178126113287E-2</c:v>
                </c:pt>
                <c:pt idx="9">
                  <c:v>2.3868899180619879E-2</c:v>
                </c:pt>
                <c:pt idx="10">
                  <c:v>1.6743854649091557E-2</c:v>
                </c:pt>
                <c:pt idx="11">
                  <c:v>1.2112575703598147E-2</c:v>
                </c:pt>
                <c:pt idx="12">
                  <c:v>6.4125400783754897E-3</c:v>
                </c:pt>
                <c:pt idx="13">
                  <c:v>8.9063056644104032E-3</c:v>
                </c:pt>
                <c:pt idx="14">
                  <c:v>7.8375489846811541E-3</c:v>
                </c:pt>
                <c:pt idx="15">
                  <c:v>8.5500534378339862E-3</c:v>
                </c:pt>
                <c:pt idx="16">
                  <c:v>2.8500178126113287E-3</c:v>
                </c:pt>
                <c:pt idx="17">
                  <c:v>2.8500178126113287E-3</c:v>
                </c:pt>
                <c:pt idx="18">
                  <c:v>2.4937655860349127E-3</c:v>
                </c:pt>
                <c:pt idx="19">
                  <c:v>7.1250445315283219E-4</c:v>
                </c:pt>
                <c:pt idx="20">
                  <c:v>1.4250089063056644E-3</c:v>
                </c:pt>
                <c:pt idx="21">
                  <c:v>1.4250089063056644E-3</c:v>
                </c:pt>
                <c:pt idx="22">
                  <c:v>7.1250445315283219E-4</c:v>
                </c:pt>
                <c:pt idx="23">
                  <c:v>3.5625222657641609E-4</c:v>
                </c:pt>
                <c:pt idx="24">
                  <c:v>7.1250445315283219E-4</c:v>
                </c:pt>
                <c:pt idx="25">
                  <c:v>4.6312789454934092E-3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316288"/>
        <c:axId val="164314496"/>
      </c:lineChart>
      <c:catAx>
        <c:axId val="16431142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312960"/>
        <c:crosses val="autoZero"/>
        <c:auto val="1"/>
        <c:lblAlgn val="ctr"/>
        <c:lblOffset val="100"/>
        <c:noMultiLvlLbl val="0"/>
      </c:catAx>
      <c:valAx>
        <c:axId val="164312960"/>
        <c:scaling>
          <c:orientation val="minMax"/>
          <c:max val="0.25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311424"/>
        <c:crosses val="autoZero"/>
        <c:crossBetween val="between"/>
        <c:majorUnit val="5.000000000000001E-2"/>
      </c:valAx>
      <c:valAx>
        <c:axId val="164314496"/>
        <c:scaling>
          <c:orientation val="minMax"/>
          <c:max val="0.25"/>
          <c:min val="0"/>
        </c:scaling>
        <c:delete val="0"/>
        <c:axPos val="r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316288"/>
        <c:crosses val="max"/>
        <c:crossBetween val="between"/>
        <c:majorUnit val="5.000000000000001E-2"/>
      </c:valAx>
      <c:catAx>
        <c:axId val="164316288"/>
        <c:scaling>
          <c:orientation val="minMax"/>
        </c:scaling>
        <c:delete val="1"/>
        <c:axPos val="b"/>
        <c:majorTickMark val="out"/>
        <c:minorTickMark val="none"/>
        <c:tickLblPos val="nextTo"/>
        <c:crossAx val="164314496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txPr>
        <a:bodyPr/>
        <a:lstStyle/>
        <a:p>
          <a:pPr>
            <a:defRPr>
              <a:latin typeface="Book Antiqua" panose="0204060205030503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Home Based Work #1 Trip Length Frequency</a:t>
            </a:r>
            <a:r>
              <a:rPr lang="en-US" baseline="0"/>
              <a:t> Distribution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Home Based Work #1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Frequency'!$K$190:$K$215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Frequency'!$M$190:$M$215</c:f>
              <c:numCache>
                <c:formatCode>0.0%</c:formatCode>
                <c:ptCount val="26"/>
                <c:pt idx="0">
                  <c:v>5.8220432076162579E-2</c:v>
                </c:pt>
                <c:pt idx="1">
                  <c:v>9.3738557305016484E-2</c:v>
                </c:pt>
                <c:pt idx="2">
                  <c:v>8.6049066276089339E-2</c:v>
                </c:pt>
                <c:pt idx="3">
                  <c:v>7.8725741486634929E-2</c:v>
                </c:pt>
                <c:pt idx="4">
                  <c:v>7.28670816550714E-2</c:v>
                </c:pt>
                <c:pt idx="5">
                  <c:v>6.4811424386671548E-2</c:v>
                </c:pt>
                <c:pt idx="6">
                  <c:v>5.6389600878798976E-2</c:v>
                </c:pt>
                <c:pt idx="7">
                  <c:v>5.0897107286708168E-2</c:v>
                </c:pt>
                <c:pt idx="8">
                  <c:v>4.5404613694617353E-2</c:v>
                </c:pt>
                <c:pt idx="9">
                  <c:v>4.1376785060417427E-2</c:v>
                </c:pt>
                <c:pt idx="10">
                  <c:v>3.8447455144635663E-2</c:v>
                </c:pt>
                <c:pt idx="11">
                  <c:v>3.2954961552544855E-2</c:v>
                </c:pt>
                <c:pt idx="12">
                  <c:v>2.8927132918344929E-2</c:v>
                </c:pt>
                <c:pt idx="13">
                  <c:v>2.5997803002563165E-2</c:v>
                </c:pt>
                <c:pt idx="14">
                  <c:v>2.3434639326254121E-2</c:v>
                </c:pt>
                <c:pt idx="15">
                  <c:v>2.0505309410472353E-2</c:v>
                </c:pt>
                <c:pt idx="16">
                  <c:v>1.794214573416331E-2</c:v>
                </c:pt>
                <c:pt idx="17">
                  <c:v>1.6477480776272427E-2</c:v>
                </c:pt>
                <c:pt idx="18">
                  <c:v>1.4646649578908825E-2</c:v>
                </c:pt>
                <c:pt idx="19">
                  <c:v>1.3181984621017943E-2</c:v>
                </c:pt>
                <c:pt idx="20">
                  <c:v>1.1717319663127061E-2</c:v>
                </c:pt>
                <c:pt idx="21">
                  <c:v>1.0984987184181618E-2</c:v>
                </c:pt>
                <c:pt idx="22">
                  <c:v>9.8864884657634561E-3</c:v>
                </c:pt>
                <c:pt idx="23">
                  <c:v>8.7879897473452945E-3</c:v>
                </c:pt>
                <c:pt idx="24">
                  <c:v>7.6894910289271329E-3</c:v>
                </c:pt>
                <c:pt idx="25">
                  <c:v>6.9937751739289636E-2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4340480"/>
        <c:axId val="164342016"/>
      </c:barChart>
      <c:catAx>
        <c:axId val="164340480"/>
        <c:scaling>
          <c:orientation val="minMax"/>
        </c:scaling>
        <c:delete val="0"/>
        <c:axPos val="b"/>
        <c:majorTickMark val="out"/>
        <c:minorTickMark val="none"/>
        <c:tickLblPos val="nextTo"/>
        <c:crossAx val="164342016"/>
        <c:crosses val="autoZero"/>
        <c:auto val="1"/>
        <c:lblAlgn val="ctr"/>
        <c:lblOffset val="100"/>
        <c:noMultiLvlLbl val="0"/>
      </c:catAx>
      <c:valAx>
        <c:axId val="164342016"/>
        <c:scaling>
          <c:orientation val="minMax"/>
          <c:max val="0.25"/>
          <c:min val="0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164340480"/>
        <c:crosses val="autoZero"/>
        <c:crossBetween val="between"/>
        <c:majorUnit val="5.000000000000001E-2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Home Based Work #2 Trip Length Frequency</a:t>
            </a:r>
            <a:r>
              <a:rPr lang="en-US" baseline="0"/>
              <a:t> Distribution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Home Based Work #2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Frequency'!$K$221:$K$246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Frequency'!$M$221:$M$246</c:f>
              <c:numCache>
                <c:formatCode>0.0%</c:formatCode>
                <c:ptCount val="26"/>
                <c:pt idx="0">
                  <c:v>3.1911203607353451E-2</c:v>
                </c:pt>
                <c:pt idx="1">
                  <c:v>6.7291016302462717E-2</c:v>
                </c:pt>
                <c:pt idx="2">
                  <c:v>7.232049947970863E-2</c:v>
                </c:pt>
                <c:pt idx="3">
                  <c:v>7.1800208116545264E-2</c:v>
                </c:pt>
                <c:pt idx="4">
                  <c:v>6.833159902878945E-2</c:v>
                </c:pt>
                <c:pt idx="5">
                  <c:v>6.486298994103365E-2</c:v>
                </c:pt>
                <c:pt idx="6">
                  <c:v>5.8099202219909815E-2</c:v>
                </c:pt>
                <c:pt idx="7">
                  <c:v>5.4110301768990635E-2</c:v>
                </c:pt>
                <c:pt idx="8">
                  <c:v>4.8733957682969127E-2</c:v>
                </c:pt>
                <c:pt idx="9">
                  <c:v>4.491848768643774E-2</c:v>
                </c:pt>
                <c:pt idx="10">
                  <c:v>4.1623309053069719E-2</c:v>
                </c:pt>
                <c:pt idx="11">
                  <c:v>3.7460978147762745E-2</c:v>
                </c:pt>
                <c:pt idx="12">
                  <c:v>3.4165799514394725E-2</c:v>
                </c:pt>
                <c:pt idx="13">
                  <c:v>3.1911203607353451E-2</c:v>
                </c:pt>
                <c:pt idx="14">
                  <c:v>2.8962885882761014E-2</c:v>
                </c:pt>
                <c:pt idx="15">
                  <c:v>2.5494276795005204E-2</c:v>
                </c:pt>
                <c:pt idx="16">
                  <c:v>2.2892819979188347E-2</c:v>
                </c:pt>
                <c:pt idx="17">
                  <c:v>2.063822407214707E-2</c:v>
                </c:pt>
                <c:pt idx="18">
                  <c:v>1.8210197710718003E-2</c:v>
                </c:pt>
                <c:pt idx="19">
                  <c:v>1.6475893166840096E-2</c:v>
                </c:pt>
                <c:pt idx="20">
                  <c:v>1.4741588622962192E-2</c:v>
                </c:pt>
                <c:pt idx="21">
                  <c:v>1.387443635102324E-2</c:v>
                </c:pt>
                <c:pt idx="22">
                  <c:v>1.2486992715920915E-2</c:v>
                </c:pt>
                <c:pt idx="23">
                  <c:v>1.1099549080818592E-2</c:v>
                </c:pt>
                <c:pt idx="24">
                  <c:v>9.7121054457162681E-3</c:v>
                </c:pt>
                <c:pt idx="25">
                  <c:v>7.7870274020117938E-2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4444032"/>
        <c:axId val="164445568"/>
      </c:barChart>
      <c:catAx>
        <c:axId val="164444032"/>
        <c:scaling>
          <c:orientation val="minMax"/>
        </c:scaling>
        <c:delete val="0"/>
        <c:axPos val="b"/>
        <c:majorTickMark val="out"/>
        <c:minorTickMark val="none"/>
        <c:tickLblPos val="nextTo"/>
        <c:crossAx val="164445568"/>
        <c:crosses val="autoZero"/>
        <c:auto val="1"/>
        <c:lblAlgn val="ctr"/>
        <c:lblOffset val="100"/>
        <c:noMultiLvlLbl val="0"/>
      </c:catAx>
      <c:valAx>
        <c:axId val="164445568"/>
        <c:scaling>
          <c:orientation val="minMax"/>
          <c:max val="0.25"/>
          <c:min val="0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164444032"/>
        <c:crosses val="autoZero"/>
        <c:crossBetween val="between"/>
        <c:majorUnit val="5.000000000000001E-2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Home Based Work #3 Trip Length Frequency</a:t>
            </a:r>
            <a:r>
              <a:rPr lang="en-US" baseline="0"/>
              <a:t> Distribution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Home Based Work #3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Frequency'!$K$252:$K$277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Frequency'!$M$252:$M$277</c:f>
              <c:numCache>
                <c:formatCode>0.0%</c:formatCode>
                <c:ptCount val="26"/>
                <c:pt idx="0">
                  <c:v>2.1038344078724125E-2</c:v>
                </c:pt>
                <c:pt idx="1">
                  <c:v>4.8184594502884287E-2</c:v>
                </c:pt>
                <c:pt idx="2">
                  <c:v>5.5480149304377335E-2</c:v>
                </c:pt>
                <c:pt idx="3">
                  <c:v>5.9552086868001355E-2</c:v>
                </c:pt>
                <c:pt idx="4">
                  <c:v>5.9721750933152358E-2</c:v>
                </c:pt>
                <c:pt idx="5">
                  <c:v>5.9382422802850353E-2</c:v>
                </c:pt>
                <c:pt idx="6">
                  <c:v>5.5649813369528331E-2</c:v>
                </c:pt>
                <c:pt idx="7">
                  <c:v>5.2765524261961315E-2</c:v>
                </c:pt>
                <c:pt idx="8">
                  <c:v>4.8523922633186292E-2</c:v>
                </c:pt>
                <c:pt idx="9">
                  <c:v>4.5978961655921274E-2</c:v>
                </c:pt>
                <c:pt idx="10">
                  <c:v>4.3264336613505261E-2</c:v>
                </c:pt>
                <c:pt idx="11">
                  <c:v>4.004071937563624E-2</c:v>
                </c:pt>
                <c:pt idx="12">
                  <c:v>3.7835086528673227E-2</c:v>
                </c:pt>
                <c:pt idx="13">
                  <c:v>3.6308109942314218E-2</c:v>
                </c:pt>
                <c:pt idx="14">
                  <c:v>3.2745164574143198E-2</c:v>
                </c:pt>
                <c:pt idx="15">
                  <c:v>3.0200203596878181E-2</c:v>
                </c:pt>
                <c:pt idx="16">
                  <c:v>2.7824906684764165E-2</c:v>
                </c:pt>
                <c:pt idx="17">
                  <c:v>2.4940617577197149E-2</c:v>
                </c:pt>
                <c:pt idx="18">
                  <c:v>2.2056328469630133E-2</c:v>
                </c:pt>
                <c:pt idx="19">
                  <c:v>2.0190023752969122E-2</c:v>
                </c:pt>
                <c:pt idx="20">
                  <c:v>1.8493383101459111E-2</c:v>
                </c:pt>
                <c:pt idx="21">
                  <c:v>1.7136070580251104E-2</c:v>
                </c:pt>
                <c:pt idx="22">
                  <c:v>1.5778758059043094E-2</c:v>
                </c:pt>
                <c:pt idx="23">
                  <c:v>1.4082117407533085E-2</c:v>
                </c:pt>
                <c:pt idx="24">
                  <c:v>1.2215812690872073E-2</c:v>
                </c:pt>
                <c:pt idx="25">
                  <c:v>0.1006107906345436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4461568"/>
        <c:axId val="164479744"/>
      </c:barChart>
      <c:catAx>
        <c:axId val="164461568"/>
        <c:scaling>
          <c:orientation val="minMax"/>
        </c:scaling>
        <c:delete val="0"/>
        <c:axPos val="b"/>
        <c:majorTickMark val="out"/>
        <c:minorTickMark val="none"/>
        <c:tickLblPos val="nextTo"/>
        <c:crossAx val="164479744"/>
        <c:crosses val="autoZero"/>
        <c:auto val="1"/>
        <c:lblAlgn val="ctr"/>
        <c:lblOffset val="100"/>
        <c:noMultiLvlLbl val="0"/>
      </c:catAx>
      <c:valAx>
        <c:axId val="164479744"/>
        <c:scaling>
          <c:orientation val="minMax"/>
          <c:max val="0.25"/>
          <c:min val="0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164461568"/>
        <c:crosses val="autoZero"/>
        <c:crossBetween val="between"/>
        <c:majorUnit val="5.000000000000001E-2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Home Based Work #4 Trip Length Frequency</a:t>
            </a:r>
            <a:r>
              <a:rPr lang="en-US" baseline="0"/>
              <a:t> Distribution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Home Based Work #4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Frequency'!$K$283:$K$308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Frequency'!$M$283:$M$308</c:f>
              <c:numCache>
                <c:formatCode>0.0%</c:formatCode>
                <c:ptCount val="26"/>
                <c:pt idx="0">
                  <c:v>1.3968399358827571E-2</c:v>
                </c:pt>
                <c:pt idx="1">
                  <c:v>3.4348523013510421E-2</c:v>
                </c:pt>
                <c:pt idx="2">
                  <c:v>4.4538584840851846E-2</c:v>
                </c:pt>
                <c:pt idx="3">
                  <c:v>5.0148843599725212E-2</c:v>
                </c:pt>
                <c:pt idx="4">
                  <c:v>5.2667735287382646E-2</c:v>
                </c:pt>
                <c:pt idx="5">
                  <c:v>5.5186626975040072E-2</c:v>
                </c:pt>
                <c:pt idx="6">
                  <c:v>5.255324021067094E-2</c:v>
                </c:pt>
                <c:pt idx="7">
                  <c:v>4.9805358369590109E-2</c:v>
                </c:pt>
                <c:pt idx="8">
                  <c:v>4.6713991298374169E-2</c:v>
                </c:pt>
                <c:pt idx="9">
                  <c:v>4.6027020838103963E-2</c:v>
                </c:pt>
                <c:pt idx="10">
                  <c:v>4.4309594687428441E-2</c:v>
                </c:pt>
                <c:pt idx="11">
                  <c:v>4.259216853675292E-2</c:v>
                </c:pt>
                <c:pt idx="12">
                  <c:v>4.1447217769635905E-2</c:v>
                </c:pt>
                <c:pt idx="13">
                  <c:v>4.0416762079230596E-2</c:v>
                </c:pt>
                <c:pt idx="14">
                  <c:v>3.6523929471032744E-2</c:v>
                </c:pt>
                <c:pt idx="15">
                  <c:v>3.3661552553240208E-2</c:v>
                </c:pt>
                <c:pt idx="16">
                  <c:v>3.1142660865582782E-2</c:v>
                </c:pt>
                <c:pt idx="17">
                  <c:v>2.8051293794366841E-2</c:v>
                </c:pt>
                <c:pt idx="18">
                  <c:v>2.5875887336844514E-2</c:v>
                </c:pt>
                <c:pt idx="19">
                  <c:v>2.4043966109457294E-2</c:v>
                </c:pt>
                <c:pt idx="20">
                  <c:v>2.2441035035493474E-2</c:v>
                </c:pt>
                <c:pt idx="21">
                  <c:v>2.0723608884817953E-2</c:v>
                </c:pt>
                <c:pt idx="22">
                  <c:v>1.8662697504007328E-2</c:v>
                </c:pt>
                <c:pt idx="23">
                  <c:v>1.6601786123196703E-2</c:v>
                </c:pt>
                <c:pt idx="24">
                  <c:v>1.4540874742386077E-2</c:v>
                </c:pt>
                <c:pt idx="25">
                  <c:v>0.11300664071444928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4364672"/>
        <c:axId val="164366208"/>
      </c:barChart>
      <c:catAx>
        <c:axId val="164364672"/>
        <c:scaling>
          <c:orientation val="minMax"/>
        </c:scaling>
        <c:delete val="0"/>
        <c:axPos val="b"/>
        <c:majorTickMark val="out"/>
        <c:minorTickMark val="none"/>
        <c:tickLblPos val="nextTo"/>
        <c:crossAx val="164366208"/>
        <c:crosses val="autoZero"/>
        <c:auto val="1"/>
        <c:lblAlgn val="ctr"/>
        <c:lblOffset val="100"/>
        <c:noMultiLvlLbl val="0"/>
      </c:catAx>
      <c:valAx>
        <c:axId val="164366208"/>
        <c:scaling>
          <c:orientation val="minMax"/>
          <c:max val="0.25"/>
          <c:min val="0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164364672"/>
        <c:crosses val="autoZero"/>
        <c:crossBetween val="between"/>
        <c:majorUnit val="5.000000000000001E-2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4K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Frequency'!$K$314:$K$339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Frequency'!$M$314:$M$339</c:f>
              <c:numCache>
                <c:formatCode>0.0%</c:formatCode>
                <c:ptCount val="26"/>
                <c:pt idx="0">
                  <c:v>2.5470270270270271E-2</c:v>
                </c:pt>
                <c:pt idx="1">
                  <c:v>5.3102702702702703E-2</c:v>
                </c:pt>
                <c:pt idx="2">
                  <c:v>5.9156756756756759E-2</c:v>
                </c:pt>
                <c:pt idx="3">
                  <c:v>6.131891891891892E-2</c:v>
                </c:pt>
                <c:pt idx="4">
                  <c:v>6.0756756756756757E-2</c:v>
                </c:pt>
                <c:pt idx="5">
                  <c:v>5.9805405405405403E-2</c:v>
                </c:pt>
                <c:pt idx="6">
                  <c:v>5.5178378378378377E-2</c:v>
                </c:pt>
                <c:pt idx="7">
                  <c:v>5.1762162162162159E-2</c:v>
                </c:pt>
                <c:pt idx="8">
                  <c:v>4.7524324324324324E-2</c:v>
                </c:pt>
                <c:pt idx="9">
                  <c:v>4.518918918918919E-2</c:v>
                </c:pt>
                <c:pt idx="10">
                  <c:v>4.2681081081081082E-2</c:v>
                </c:pt>
                <c:pt idx="11">
                  <c:v>3.9524324324324324E-2</c:v>
                </c:pt>
                <c:pt idx="12">
                  <c:v>3.7232432432432433E-2</c:v>
                </c:pt>
                <c:pt idx="13">
                  <c:v>3.5545945945945949E-2</c:v>
                </c:pt>
                <c:pt idx="14">
                  <c:v>3.2129729729729731E-2</c:v>
                </c:pt>
                <c:pt idx="15">
                  <c:v>2.9189189189189189E-2</c:v>
                </c:pt>
                <c:pt idx="16">
                  <c:v>2.6681081081081082E-2</c:v>
                </c:pt>
                <c:pt idx="17">
                  <c:v>2.4043243243243244E-2</c:v>
                </c:pt>
                <c:pt idx="18">
                  <c:v>2.1664864864864866E-2</c:v>
                </c:pt>
                <c:pt idx="19">
                  <c:v>1.9891891891891892E-2</c:v>
                </c:pt>
                <c:pt idx="20">
                  <c:v>1.8248648648648648E-2</c:v>
                </c:pt>
                <c:pt idx="21">
                  <c:v>1.6951351351351351E-2</c:v>
                </c:pt>
                <c:pt idx="22">
                  <c:v>1.5351351351351352E-2</c:v>
                </c:pt>
                <c:pt idx="23">
                  <c:v>1.3664864864864864E-2</c:v>
                </c:pt>
                <c:pt idx="24">
                  <c:v>1.1935135135135135E-2</c:v>
                </c:pt>
                <c:pt idx="25">
                  <c:v>9.6000000000000002E-2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4404608"/>
        <c:axId val="164410496"/>
      </c:barChart>
      <c:lineChart>
        <c:grouping val="standard"/>
        <c:varyColors val="0"/>
        <c:ser>
          <c:idx val="0"/>
          <c:order val="1"/>
          <c:tx>
            <c:v>2006 Survey</c:v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'Vehicle Trip Length Frequency'!$N$314:$N$339</c:f>
              <c:numCache>
                <c:formatCode>0.0%</c:formatCode>
                <c:ptCount val="26"/>
                <c:pt idx="0">
                  <c:v>2.5295614428977698E-2</c:v>
                </c:pt>
                <c:pt idx="1">
                  <c:v>5.9571920371201917E-2</c:v>
                </c:pt>
                <c:pt idx="2">
                  <c:v>6.9750037419547967E-2</c:v>
                </c:pt>
                <c:pt idx="3">
                  <c:v>6.8253255500673557E-2</c:v>
                </c:pt>
                <c:pt idx="4">
                  <c:v>6.1966771441400989E-2</c:v>
                </c:pt>
                <c:pt idx="5">
                  <c:v>6.8253255500673557E-2</c:v>
                </c:pt>
                <c:pt idx="6">
                  <c:v>5.8374494836102381E-2</c:v>
                </c:pt>
                <c:pt idx="7">
                  <c:v>5.0890585241730277E-2</c:v>
                </c:pt>
                <c:pt idx="8">
                  <c:v>3.8916329890734923E-2</c:v>
                </c:pt>
                <c:pt idx="9">
                  <c:v>4.1311180960933995E-2</c:v>
                </c:pt>
                <c:pt idx="10">
                  <c:v>3.2330489447687474E-2</c:v>
                </c:pt>
                <c:pt idx="11">
                  <c:v>3.3677593174674447E-2</c:v>
                </c:pt>
                <c:pt idx="12">
                  <c:v>3.6072444244873519E-2</c:v>
                </c:pt>
                <c:pt idx="13">
                  <c:v>3.5473731477323751E-2</c:v>
                </c:pt>
                <c:pt idx="14">
                  <c:v>3.1881454872025143E-2</c:v>
                </c:pt>
                <c:pt idx="15">
                  <c:v>3.3976949558449335E-2</c:v>
                </c:pt>
                <c:pt idx="16">
                  <c:v>2.3798832510103278E-2</c:v>
                </c:pt>
                <c:pt idx="17">
                  <c:v>1.8111061218380482E-2</c:v>
                </c:pt>
                <c:pt idx="18">
                  <c:v>1.870977398593025E-2</c:v>
                </c:pt>
                <c:pt idx="19">
                  <c:v>1.9458164945367461E-2</c:v>
                </c:pt>
                <c:pt idx="20">
                  <c:v>1.7512348450830714E-2</c:v>
                </c:pt>
                <c:pt idx="21">
                  <c:v>1.4069750037419547E-2</c:v>
                </c:pt>
                <c:pt idx="22">
                  <c:v>1.3920071845532105E-2</c:v>
                </c:pt>
                <c:pt idx="23">
                  <c:v>9.1303697051339627E-3</c:v>
                </c:pt>
                <c:pt idx="24">
                  <c:v>1.0178117048346057E-2</c:v>
                </c:pt>
                <c:pt idx="25">
                  <c:v>0.10911540188594522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417920"/>
        <c:axId val="164412032"/>
      </c:lineChart>
      <c:catAx>
        <c:axId val="16440460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410496"/>
        <c:crosses val="autoZero"/>
        <c:auto val="1"/>
        <c:lblAlgn val="ctr"/>
        <c:lblOffset val="100"/>
        <c:noMultiLvlLbl val="0"/>
      </c:catAx>
      <c:valAx>
        <c:axId val="164410496"/>
        <c:scaling>
          <c:orientation val="minMax"/>
          <c:max val="0.15000000000000002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404608"/>
        <c:crosses val="autoZero"/>
        <c:crossBetween val="between"/>
        <c:majorUnit val="5.000000000000001E-2"/>
      </c:valAx>
      <c:valAx>
        <c:axId val="164412032"/>
        <c:scaling>
          <c:orientation val="minMax"/>
          <c:max val="0.15000000000000002"/>
          <c:min val="0"/>
        </c:scaling>
        <c:delete val="0"/>
        <c:axPos val="r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417920"/>
        <c:crosses val="max"/>
        <c:crossBetween val="between"/>
        <c:majorUnit val="5.000000000000001E-2"/>
      </c:valAx>
      <c:catAx>
        <c:axId val="164417920"/>
        <c:scaling>
          <c:orientation val="minMax"/>
        </c:scaling>
        <c:delete val="1"/>
        <c:axPos val="b"/>
        <c:majorTickMark val="out"/>
        <c:minorTickMark val="none"/>
        <c:tickLblPos val="nextTo"/>
        <c:crossAx val="164412032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txPr>
        <a:bodyPr/>
        <a:lstStyle/>
        <a:p>
          <a:pPr>
            <a:defRPr>
              <a:latin typeface="Book Antiqua" panose="0204060205030503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11" Type="http://schemas.openxmlformats.org/officeDocument/2006/relationships/chart" Target="../charts/chart19.xml"/><Relationship Id="rId5" Type="http://schemas.openxmlformats.org/officeDocument/2006/relationships/chart" Target="../charts/chart13.xml"/><Relationship Id="rId10" Type="http://schemas.openxmlformats.org/officeDocument/2006/relationships/chart" Target="../charts/chart18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542925</xdr:colOff>
      <xdr:row>48</xdr:row>
      <xdr:rowOff>0</xdr:rowOff>
    </xdr:from>
    <xdr:to>
      <xdr:col>18</xdr:col>
      <xdr:colOff>466725</xdr:colOff>
      <xdr:row>69</xdr:row>
      <xdr:rowOff>171450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66675</xdr:colOff>
      <xdr:row>48</xdr:row>
      <xdr:rowOff>61912</xdr:rowOff>
    </xdr:from>
    <xdr:to>
      <xdr:col>3</xdr:col>
      <xdr:colOff>180975</xdr:colOff>
      <xdr:row>70</xdr:row>
      <xdr:rowOff>23812</xdr:rowOff>
    </xdr:to>
    <xdr:grpSp>
      <xdr:nvGrpSpPr>
        <xdr:cNvPr id="3" name="Group 2"/>
        <xdr:cNvGrpSpPr/>
      </xdr:nvGrpSpPr>
      <xdr:grpSpPr>
        <a:xfrm>
          <a:off x="66675" y="10339387"/>
          <a:ext cx="4600575" cy="4572000"/>
          <a:chOff x="76200" y="10034587"/>
          <a:chExt cx="4572000" cy="4572000"/>
        </a:xfrm>
      </xdr:grpSpPr>
      <xdr:graphicFrame macro="">
        <xdr:nvGraphicFramePr>
          <xdr:cNvPr id="4" name="Chart 3"/>
          <xdr:cNvGraphicFramePr/>
        </xdr:nvGraphicFramePr>
        <xdr:xfrm>
          <a:off x="76200" y="10034587"/>
          <a:ext cx="4572000" cy="457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cxnSp macro="">
        <xdr:nvCxnSpPr>
          <xdr:cNvPr id="5" name="Straight Connector 4"/>
          <xdr:cNvCxnSpPr/>
        </xdr:nvCxnSpPr>
        <xdr:spPr>
          <a:xfrm flipV="1">
            <a:off x="733425" y="10182225"/>
            <a:ext cx="3657600" cy="3838575"/>
          </a:xfrm>
          <a:prstGeom prst="line">
            <a:avLst/>
          </a:prstGeom>
          <a:ln w="28575">
            <a:solidFill>
              <a:schemeClr val="accent2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57150</xdr:colOff>
      <xdr:row>118</xdr:row>
      <xdr:rowOff>47625</xdr:rowOff>
    </xdr:from>
    <xdr:to>
      <xdr:col>3</xdr:col>
      <xdr:colOff>171450</xdr:colOff>
      <xdr:row>140</xdr:row>
      <xdr:rowOff>9525</xdr:rowOff>
    </xdr:to>
    <xdr:grpSp>
      <xdr:nvGrpSpPr>
        <xdr:cNvPr id="6" name="Group 5"/>
        <xdr:cNvGrpSpPr/>
      </xdr:nvGrpSpPr>
      <xdr:grpSpPr>
        <a:xfrm>
          <a:off x="57150" y="25022175"/>
          <a:ext cx="4600575" cy="4572000"/>
          <a:chOff x="76200" y="10034587"/>
          <a:chExt cx="4572000" cy="4572000"/>
        </a:xfrm>
      </xdr:grpSpPr>
      <xdr:graphicFrame macro="">
        <xdr:nvGraphicFramePr>
          <xdr:cNvPr id="7" name="Chart 6"/>
          <xdr:cNvGraphicFramePr/>
        </xdr:nvGraphicFramePr>
        <xdr:xfrm>
          <a:off x="76200" y="10034587"/>
          <a:ext cx="4572000" cy="457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cxnSp macro="">
        <xdr:nvCxnSpPr>
          <xdr:cNvPr id="8" name="Straight Connector 7"/>
          <xdr:cNvCxnSpPr/>
        </xdr:nvCxnSpPr>
        <xdr:spPr>
          <a:xfrm flipV="1">
            <a:off x="733425" y="10182225"/>
            <a:ext cx="3657600" cy="3838575"/>
          </a:xfrm>
          <a:prstGeom prst="line">
            <a:avLst/>
          </a:prstGeom>
          <a:ln w="28575">
            <a:solidFill>
              <a:schemeClr val="accent2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19050</xdr:colOff>
      <xdr:row>118</xdr:row>
      <xdr:rowOff>0</xdr:rowOff>
    </xdr:from>
    <xdr:to>
      <xdr:col>18</xdr:col>
      <xdr:colOff>523875</xdr:colOff>
      <xdr:row>139</xdr:row>
      <xdr:rowOff>171450</xdr:rowOff>
    </xdr:to>
    <xdr:grpSp>
      <xdr:nvGrpSpPr>
        <xdr:cNvPr id="9" name="Group 8"/>
        <xdr:cNvGrpSpPr/>
      </xdr:nvGrpSpPr>
      <xdr:grpSpPr>
        <a:xfrm>
          <a:off x="9829800" y="24974550"/>
          <a:ext cx="4905375" cy="4572000"/>
          <a:chOff x="76200" y="10034587"/>
          <a:chExt cx="4572000" cy="4572000"/>
        </a:xfrm>
      </xdr:grpSpPr>
      <xdr:graphicFrame macro="">
        <xdr:nvGraphicFramePr>
          <xdr:cNvPr id="10" name="Chart 9"/>
          <xdr:cNvGraphicFramePr/>
        </xdr:nvGraphicFramePr>
        <xdr:xfrm>
          <a:off x="76200" y="10034587"/>
          <a:ext cx="4572000" cy="457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cxnSp macro="">
        <xdr:nvCxnSpPr>
          <xdr:cNvPr id="11" name="Straight Connector 10"/>
          <xdr:cNvCxnSpPr/>
        </xdr:nvCxnSpPr>
        <xdr:spPr>
          <a:xfrm flipV="1">
            <a:off x="733425" y="10182225"/>
            <a:ext cx="3657600" cy="3838575"/>
          </a:xfrm>
          <a:prstGeom prst="line">
            <a:avLst/>
          </a:prstGeom>
          <a:ln w="28575">
            <a:solidFill>
              <a:schemeClr val="accent2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0.14236</cdr:x>
      <cdr:y>0.03194</cdr:y>
    </cdr:from>
    <cdr:to>
      <cdr:x>0.94236</cdr:x>
      <cdr:y>0.87153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650875" y="146050"/>
          <a:ext cx="3657600" cy="383857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accent2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19</xdr:row>
      <xdr:rowOff>38100</xdr:rowOff>
    </xdr:from>
    <xdr:to>
      <xdr:col>5</xdr:col>
      <xdr:colOff>95250</xdr:colOff>
      <xdr:row>41</xdr:row>
      <xdr:rowOff>0</xdr:rowOff>
    </xdr:to>
    <xdr:grpSp>
      <xdr:nvGrpSpPr>
        <xdr:cNvPr id="12" name="Group 11"/>
        <xdr:cNvGrpSpPr/>
      </xdr:nvGrpSpPr>
      <xdr:grpSpPr>
        <a:xfrm>
          <a:off x="66675" y="4229100"/>
          <a:ext cx="4686300" cy="4572000"/>
          <a:chOff x="76200" y="10034587"/>
          <a:chExt cx="4572000" cy="4572000"/>
        </a:xfrm>
      </xdr:grpSpPr>
      <xdr:graphicFrame macro="">
        <xdr:nvGraphicFramePr>
          <xdr:cNvPr id="13" name="Chart 12"/>
          <xdr:cNvGraphicFramePr/>
        </xdr:nvGraphicFramePr>
        <xdr:xfrm>
          <a:off x="76200" y="10034587"/>
          <a:ext cx="4572000" cy="457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14" name="Straight Connector 13"/>
          <xdr:cNvCxnSpPr/>
        </xdr:nvCxnSpPr>
        <xdr:spPr>
          <a:xfrm flipV="1">
            <a:off x="733425" y="10182225"/>
            <a:ext cx="3657600" cy="3838575"/>
          </a:xfrm>
          <a:prstGeom prst="line">
            <a:avLst/>
          </a:prstGeom>
          <a:ln w="28575">
            <a:solidFill>
              <a:schemeClr val="accent2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38100</xdr:colOff>
      <xdr:row>19</xdr:row>
      <xdr:rowOff>47625</xdr:rowOff>
    </xdr:from>
    <xdr:to>
      <xdr:col>16</xdr:col>
      <xdr:colOff>542925</xdr:colOff>
      <xdr:row>41</xdr:row>
      <xdr:rowOff>9525</xdr:rowOff>
    </xdr:to>
    <xdr:grpSp>
      <xdr:nvGrpSpPr>
        <xdr:cNvPr id="15" name="Group 14"/>
        <xdr:cNvGrpSpPr/>
      </xdr:nvGrpSpPr>
      <xdr:grpSpPr>
        <a:xfrm>
          <a:off x="7134225" y="4238625"/>
          <a:ext cx="4772025" cy="4572000"/>
          <a:chOff x="76200" y="10034587"/>
          <a:chExt cx="4572000" cy="4572000"/>
        </a:xfrm>
      </xdr:grpSpPr>
      <xdr:graphicFrame macro="">
        <xdr:nvGraphicFramePr>
          <xdr:cNvPr id="16" name="Chart 15"/>
          <xdr:cNvGraphicFramePr/>
        </xdr:nvGraphicFramePr>
        <xdr:xfrm>
          <a:off x="76200" y="10034587"/>
          <a:ext cx="4572000" cy="457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cxnSp macro="">
        <xdr:nvCxnSpPr>
          <xdr:cNvPr id="17" name="Straight Connector 16"/>
          <xdr:cNvCxnSpPr/>
        </xdr:nvCxnSpPr>
        <xdr:spPr>
          <a:xfrm flipV="1">
            <a:off x="733425" y="10182225"/>
            <a:ext cx="3657600" cy="3838575"/>
          </a:xfrm>
          <a:prstGeom prst="line">
            <a:avLst/>
          </a:prstGeom>
          <a:ln w="28575">
            <a:solidFill>
              <a:schemeClr val="accent2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66675</xdr:colOff>
      <xdr:row>60</xdr:row>
      <xdr:rowOff>38100</xdr:rowOff>
    </xdr:from>
    <xdr:to>
      <xdr:col>5</xdr:col>
      <xdr:colOff>95250</xdr:colOff>
      <xdr:row>82</xdr:row>
      <xdr:rowOff>0</xdr:rowOff>
    </xdr:to>
    <xdr:grpSp>
      <xdr:nvGrpSpPr>
        <xdr:cNvPr id="18" name="Group 17"/>
        <xdr:cNvGrpSpPr/>
      </xdr:nvGrpSpPr>
      <xdr:grpSpPr>
        <a:xfrm>
          <a:off x="66675" y="12849225"/>
          <a:ext cx="4686300" cy="4572000"/>
          <a:chOff x="76200" y="10034587"/>
          <a:chExt cx="4572000" cy="4572000"/>
        </a:xfrm>
      </xdr:grpSpPr>
      <xdr:graphicFrame macro="">
        <xdr:nvGraphicFramePr>
          <xdr:cNvPr id="19" name="Chart 18"/>
          <xdr:cNvGraphicFramePr/>
        </xdr:nvGraphicFramePr>
        <xdr:xfrm>
          <a:off x="76200" y="10034587"/>
          <a:ext cx="4572000" cy="457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cxnSp macro="">
        <xdr:nvCxnSpPr>
          <xdr:cNvPr id="20" name="Straight Connector 19"/>
          <xdr:cNvCxnSpPr/>
        </xdr:nvCxnSpPr>
        <xdr:spPr>
          <a:xfrm flipV="1">
            <a:off x="733425" y="10182225"/>
            <a:ext cx="3657600" cy="3838575"/>
          </a:xfrm>
          <a:prstGeom prst="line">
            <a:avLst/>
          </a:prstGeom>
          <a:ln w="28575">
            <a:solidFill>
              <a:schemeClr val="accent2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38100</xdr:colOff>
      <xdr:row>60</xdr:row>
      <xdr:rowOff>47625</xdr:rowOff>
    </xdr:from>
    <xdr:to>
      <xdr:col>16</xdr:col>
      <xdr:colOff>542925</xdr:colOff>
      <xdr:row>82</xdr:row>
      <xdr:rowOff>9525</xdr:rowOff>
    </xdr:to>
    <xdr:grpSp>
      <xdr:nvGrpSpPr>
        <xdr:cNvPr id="21" name="Group 20"/>
        <xdr:cNvGrpSpPr/>
      </xdr:nvGrpSpPr>
      <xdr:grpSpPr>
        <a:xfrm>
          <a:off x="7134225" y="12858750"/>
          <a:ext cx="4772025" cy="4572000"/>
          <a:chOff x="76200" y="10034587"/>
          <a:chExt cx="4572000" cy="4572000"/>
        </a:xfrm>
      </xdr:grpSpPr>
      <xdr:graphicFrame macro="">
        <xdr:nvGraphicFramePr>
          <xdr:cNvPr id="22" name="Chart 21"/>
          <xdr:cNvGraphicFramePr/>
        </xdr:nvGraphicFramePr>
        <xdr:xfrm>
          <a:off x="76200" y="10034587"/>
          <a:ext cx="4572000" cy="457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cxnSp macro="">
        <xdr:nvCxnSpPr>
          <xdr:cNvPr id="23" name="Straight Connector 22"/>
          <xdr:cNvCxnSpPr/>
        </xdr:nvCxnSpPr>
        <xdr:spPr>
          <a:xfrm flipV="1">
            <a:off x="733425" y="10182225"/>
            <a:ext cx="3657600" cy="3838575"/>
          </a:xfrm>
          <a:prstGeom prst="line">
            <a:avLst/>
          </a:prstGeom>
          <a:ln w="28575">
            <a:solidFill>
              <a:schemeClr val="accent2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57149</xdr:colOff>
      <xdr:row>0</xdr:row>
      <xdr:rowOff>71437</xdr:rowOff>
    </xdr:from>
    <xdr:to>
      <xdr:col>8</xdr:col>
      <xdr:colOff>790574</xdr:colOff>
      <xdr:row>30</xdr:row>
      <xdr:rowOff>142875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28574</xdr:colOff>
      <xdr:row>31</xdr:row>
      <xdr:rowOff>80962</xdr:rowOff>
    </xdr:from>
    <xdr:to>
      <xdr:col>8</xdr:col>
      <xdr:colOff>761999</xdr:colOff>
      <xdr:row>61</xdr:row>
      <xdr:rowOff>152400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38099</xdr:colOff>
      <xdr:row>62</xdr:row>
      <xdr:rowOff>42862</xdr:rowOff>
    </xdr:from>
    <xdr:to>
      <xdr:col>8</xdr:col>
      <xdr:colOff>771524</xdr:colOff>
      <xdr:row>92</xdr:row>
      <xdr:rowOff>123825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47624</xdr:colOff>
      <xdr:row>93</xdr:row>
      <xdr:rowOff>80962</xdr:rowOff>
    </xdr:from>
    <xdr:to>
      <xdr:col>8</xdr:col>
      <xdr:colOff>781049</xdr:colOff>
      <xdr:row>123</xdr:row>
      <xdr:rowOff>161925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57149</xdr:colOff>
      <xdr:row>124</xdr:row>
      <xdr:rowOff>61912</xdr:rowOff>
    </xdr:from>
    <xdr:to>
      <xdr:col>8</xdr:col>
      <xdr:colOff>790574</xdr:colOff>
      <xdr:row>154</xdr:row>
      <xdr:rowOff>133350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57149</xdr:colOff>
      <xdr:row>155</xdr:row>
      <xdr:rowOff>42862</xdr:rowOff>
    </xdr:from>
    <xdr:to>
      <xdr:col>8</xdr:col>
      <xdr:colOff>790574</xdr:colOff>
      <xdr:row>185</xdr:row>
      <xdr:rowOff>114300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57149</xdr:colOff>
      <xdr:row>186</xdr:row>
      <xdr:rowOff>61912</xdr:rowOff>
    </xdr:from>
    <xdr:to>
      <xdr:col>8</xdr:col>
      <xdr:colOff>790574</xdr:colOff>
      <xdr:row>216</xdr:row>
      <xdr:rowOff>142875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57149</xdr:colOff>
      <xdr:row>217</xdr:row>
      <xdr:rowOff>61912</xdr:rowOff>
    </xdr:from>
    <xdr:to>
      <xdr:col>8</xdr:col>
      <xdr:colOff>790574</xdr:colOff>
      <xdr:row>247</xdr:row>
      <xdr:rowOff>142875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47624</xdr:colOff>
      <xdr:row>248</xdr:row>
      <xdr:rowOff>52387</xdr:rowOff>
    </xdr:from>
    <xdr:to>
      <xdr:col>8</xdr:col>
      <xdr:colOff>781049</xdr:colOff>
      <xdr:row>278</xdr:row>
      <xdr:rowOff>133350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38099</xdr:colOff>
      <xdr:row>279</xdr:row>
      <xdr:rowOff>61912</xdr:rowOff>
    </xdr:from>
    <xdr:to>
      <xdr:col>8</xdr:col>
      <xdr:colOff>771524</xdr:colOff>
      <xdr:row>309</xdr:row>
      <xdr:rowOff>142875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47625</xdr:colOff>
      <xdr:row>310</xdr:row>
      <xdr:rowOff>76200</xdr:rowOff>
    </xdr:from>
    <xdr:to>
      <xdr:col>8</xdr:col>
      <xdr:colOff>781050</xdr:colOff>
      <xdr:row>340</xdr:row>
      <xdr:rowOff>157163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CO110"/>
  <sheetViews>
    <sheetView tabSelected="1" workbookViewId="0">
      <selection activeCell="B4" sqref="B4"/>
    </sheetView>
  </sheetViews>
  <sheetFormatPr defaultRowHeight="15.75" x14ac:dyDescent="0.25"/>
  <cols>
    <col min="1" max="1" width="23.7109375" style="3" bestFit="1" customWidth="1"/>
    <col min="2" max="2" width="12.7109375" style="2" bestFit="1" customWidth="1"/>
    <col min="3" max="6" width="10.7109375" style="2" customWidth="1"/>
    <col min="7" max="7" width="11.140625" style="2" bestFit="1" customWidth="1"/>
    <col min="8" max="11" width="9.140625" style="3"/>
    <col min="12" max="15" width="9.7109375" style="3" customWidth="1"/>
    <col min="16" max="18" width="9.7109375" style="2" customWidth="1"/>
    <col min="19" max="21" width="9.7109375" style="3" customWidth="1"/>
    <col min="22" max="35" width="9.140625" style="3"/>
    <col min="36" max="37" width="10.140625" style="3" bestFit="1" customWidth="1"/>
    <col min="38" max="39" width="12.7109375" style="3" bestFit="1" customWidth="1"/>
    <col min="40" max="49" width="9.140625" style="3"/>
    <col min="50" max="62" width="10.140625" style="3" bestFit="1" customWidth="1"/>
    <col min="63" max="63" width="11.140625" style="3" bestFit="1" customWidth="1"/>
    <col min="64" max="76" width="10.140625" style="3" bestFit="1" customWidth="1"/>
    <col min="77" max="77" width="11.140625" style="3" bestFit="1" customWidth="1"/>
    <col min="78" max="16384" width="9.140625" style="3"/>
  </cols>
  <sheetData>
    <row r="1" spans="1:93" x14ac:dyDescent="0.25">
      <c r="A1" s="1" t="s">
        <v>5262</v>
      </c>
    </row>
    <row r="2" spans="1:93" x14ac:dyDescent="0.25">
      <c r="A2" s="275"/>
      <c r="B2" s="275"/>
      <c r="C2" s="275"/>
      <c r="D2" s="275"/>
      <c r="E2" s="275"/>
      <c r="F2" s="275"/>
      <c r="G2" s="275"/>
      <c r="I2" s="4"/>
    </row>
    <row r="3" spans="1:93" x14ac:dyDescent="0.25">
      <c r="A3" s="281" t="s">
        <v>5251</v>
      </c>
      <c r="B3" s="277"/>
      <c r="C3" s="275"/>
      <c r="D3" s="275"/>
      <c r="E3" s="275"/>
      <c r="F3" s="275"/>
      <c r="G3" s="275"/>
      <c r="I3" s="282" t="s">
        <v>52</v>
      </c>
      <c r="J3" s="278"/>
      <c r="K3" s="278"/>
      <c r="L3" s="278"/>
      <c r="M3" s="278"/>
    </row>
    <row r="4" spans="1:93" x14ac:dyDescent="0.25">
      <c r="A4" s="3" t="s">
        <v>5252</v>
      </c>
      <c r="B4" s="6">
        <f>ROUND(SUMIF(Model_Output!$B$11:$B$3048,I4,Model_Output!$D$11:$D$3048),0)</f>
        <v>3782</v>
      </c>
      <c r="C4" s="275"/>
      <c r="D4" s="275"/>
      <c r="E4" s="275"/>
      <c r="F4" s="275"/>
      <c r="G4" s="275"/>
      <c r="I4" s="276" t="s">
        <v>5111</v>
      </c>
      <c r="J4" s="276"/>
      <c r="K4" s="276"/>
      <c r="L4" s="186">
        <f>B4</f>
        <v>3782</v>
      </c>
      <c r="M4" s="186">
        <f>B5</f>
        <v>97480</v>
      </c>
      <c r="N4" s="186">
        <f>B6</f>
        <v>3956</v>
      </c>
      <c r="O4" s="186">
        <f>B7</f>
        <v>35503</v>
      </c>
      <c r="P4" s="186">
        <f>B8</f>
        <v>16856</v>
      </c>
      <c r="Q4" s="186">
        <f>B9</f>
        <v>18878</v>
      </c>
      <c r="R4" s="186">
        <f>B10</f>
        <v>21814</v>
      </c>
      <c r="S4" s="186">
        <f>B11</f>
        <v>23852</v>
      </c>
      <c r="T4" s="186">
        <f>B12</f>
        <v>0</v>
      </c>
      <c r="U4" s="186">
        <f>B13</f>
        <v>18382</v>
      </c>
      <c r="V4" s="186">
        <f>$B18</f>
        <v>2945</v>
      </c>
      <c r="W4" s="186">
        <f>$B19</f>
        <v>62849</v>
      </c>
      <c r="X4" s="186">
        <f>$B20</f>
        <v>3956</v>
      </c>
      <c r="Y4" s="186">
        <f>$B21</f>
        <v>22888</v>
      </c>
      <c r="Z4" s="186">
        <f>$B22</f>
        <v>5013</v>
      </c>
      <c r="AA4" s="186">
        <f>$B23</f>
        <v>6818</v>
      </c>
      <c r="AB4" s="186">
        <f>$B24</f>
        <v>10625</v>
      </c>
      <c r="AC4" s="186">
        <f>$B25</f>
        <v>13822</v>
      </c>
      <c r="AD4" s="186">
        <f>$B26</f>
        <v>0</v>
      </c>
      <c r="AE4" s="186">
        <f>$B27</f>
        <v>18382</v>
      </c>
      <c r="AF4" s="186">
        <f>$B32</f>
        <v>5981</v>
      </c>
      <c r="AG4" s="186">
        <f>$B36</f>
        <v>623426</v>
      </c>
      <c r="AH4" s="186">
        <f>$B37</f>
        <v>2960471</v>
      </c>
      <c r="AI4" s="186">
        <f>$B38</f>
        <v>2700116</v>
      </c>
      <c r="AJ4" s="186">
        <f>$B42</f>
        <v>80582560</v>
      </c>
      <c r="AK4" s="186">
        <f>$B43</f>
        <v>73454784</v>
      </c>
      <c r="AL4" s="186">
        <f>$B44</f>
        <v>1715100160</v>
      </c>
      <c r="AM4" s="186">
        <f>$B45</f>
        <v>1545680512</v>
      </c>
      <c r="AN4" s="186">
        <f>$B49</f>
        <v>140417</v>
      </c>
      <c r="AO4" s="186">
        <f>$B50</f>
        <v>1678</v>
      </c>
      <c r="AP4" s="186">
        <f>$B51</f>
        <v>1140</v>
      </c>
      <c r="AQ4" s="186">
        <f>$B52</f>
        <v>4306</v>
      </c>
      <c r="AR4" s="186">
        <f>$B56</f>
        <v>11602</v>
      </c>
      <c r="AS4" s="186">
        <f>$B60</f>
        <v>398923</v>
      </c>
      <c r="AT4" s="186">
        <f>$B61</f>
        <v>185050</v>
      </c>
      <c r="AU4" s="186">
        <f>$B62</f>
        <v>102240</v>
      </c>
      <c r="AV4" s="186">
        <f>$B66</f>
        <v>43041</v>
      </c>
      <c r="AW4" s="186">
        <f>$B67</f>
        <v>2455</v>
      </c>
      <c r="AX4" s="186">
        <f>$B71</f>
        <v>157711</v>
      </c>
      <c r="AY4" s="186">
        <f>$B72</f>
        <v>5692101</v>
      </c>
      <c r="AZ4" s="186">
        <f>$B73</f>
        <v>1115250</v>
      </c>
      <c r="BA4" s="186">
        <f>$B74</f>
        <v>1307246</v>
      </c>
      <c r="BB4" s="186">
        <f>$B75</f>
        <v>295534</v>
      </c>
      <c r="BC4" s="186">
        <f>$B76</f>
        <v>602821</v>
      </c>
      <c r="BD4" s="186">
        <f>$B77</f>
        <v>622343</v>
      </c>
      <c r="BE4" s="186">
        <f>$B78</f>
        <v>912043</v>
      </c>
      <c r="BF4" s="186">
        <f>$B79</f>
        <v>3137126</v>
      </c>
      <c r="BG4" s="186">
        <f>$B80</f>
        <v>1624484</v>
      </c>
      <c r="BH4" s="186">
        <f>$B81</f>
        <v>0</v>
      </c>
      <c r="BI4" s="186">
        <f>$B82</f>
        <v>0</v>
      </c>
      <c r="BJ4" s="186">
        <f>$B83</f>
        <v>0</v>
      </c>
      <c r="BK4" s="186">
        <f>$B84</f>
        <v>15466659</v>
      </c>
      <c r="BL4" s="186">
        <f>$B88</f>
        <v>157711</v>
      </c>
      <c r="BM4" s="186">
        <f>$B89</f>
        <v>5692103</v>
      </c>
      <c r="BN4" s="186">
        <f>$B90</f>
        <v>1115250</v>
      </c>
      <c r="BO4" s="186">
        <f>$B91</f>
        <v>1307250</v>
      </c>
      <c r="BP4" s="186">
        <f>$B92</f>
        <v>295534</v>
      </c>
      <c r="BQ4" s="186">
        <f>$B93</f>
        <v>602820</v>
      </c>
      <c r="BR4" s="186">
        <f>$B94</f>
        <v>622344</v>
      </c>
      <c r="BS4" s="186">
        <f>$B95</f>
        <v>912042</v>
      </c>
      <c r="BT4" s="186">
        <f>$B96</f>
        <v>3137126</v>
      </c>
      <c r="BU4" s="186">
        <f>$B97</f>
        <v>1624484</v>
      </c>
      <c r="BV4" s="186">
        <f>$B98</f>
        <v>0</v>
      </c>
      <c r="BW4" s="186">
        <f>$B99</f>
        <v>0</v>
      </c>
      <c r="BX4" s="186">
        <f>$B100</f>
        <v>0</v>
      </c>
      <c r="BY4" s="186">
        <f>$B101</f>
        <v>15466664</v>
      </c>
      <c r="BZ4" s="186">
        <f>$B105</f>
        <v>1455322</v>
      </c>
      <c r="CA4" s="186">
        <f>$B109</f>
        <v>13255</v>
      </c>
      <c r="CB4" s="186">
        <f>$B110</f>
        <v>13255</v>
      </c>
      <c r="CC4" s="186"/>
      <c r="CD4" s="186"/>
      <c r="CE4" s="186"/>
      <c r="CF4" s="186"/>
      <c r="CG4" s="186"/>
      <c r="CH4" s="186"/>
      <c r="CI4" s="186"/>
      <c r="CJ4" s="186"/>
      <c r="CK4" s="186"/>
      <c r="CL4" s="186"/>
      <c r="CM4" s="186"/>
      <c r="CN4" s="186"/>
      <c r="CO4" s="186"/>
    </row>
    <row r="5" spans="1:93" x14ac:dyDescent="0.25">
      <c r="A5" s="3" t="s">
        <v>5253</v>
      </c>
      <c r="B5" s="6">
        <f>ROUND(SUMIF(Model_Output!$B$11:$B$3048,I5,Model_Output!$D$11:$D$3048),0)</f>
        <v>97480</v>
      </c>
      <c r="C5" s="275"/>
      <c r="D5" s="275"/>
      <c r="E5" s="275"/>
      <c r="F5" s="275"/>
      <c r="G5" s="275"/>
      <c r="I5" s="276" t="s">
        <v>5113</v>
      </c>
      <c r="J5" s="276"/>
      <c r="K5" s="276"/>
      <c r="L5" s="276"/>
      <c r="M5" s="276"/>
      <c r="P5" s="6"/>
      <c r="Q5" s="6"/>
      <c r="R5" s="129"/>
    </row>
    <row r="6" spans="1:93" x14ac:dyDescent="0.25">
      <c r="A6" s="42" t="s">
        <v>5254</v>
      </c>
      <c r="B6" s="14">
        <f>ROUND(SUMIF(Model_Output!$B$11:$B$3048,I6,Model_Output!$D$11:$D$3048),0)</f>
        <v>3956</v>
      </c>
      <c r="C6" s="275"/>
      <c r="D6" s="275"/>
      <c r="E6" s="275"/>
      <c r="F6" s="275"/>
      <c r="G6" s="275"/>
      <c r="I6" s="276" t="s">
        <v>5115</v>
      </c>
      <c r="J6" s="276"/>
      <c r="K6" s="276"/>
      <c r="L6" s="276"/>
      <c r="M6" s="276"/>
      <c r="P6" s="6"/>
      <c r="Q6" s="6"/>
      <c r="R6" s="129"/>
    </row>
    <row r="7" spans="1:93" x14ac:dyDescent="0.25">
      <c r="A7" s="42" t="s">
        <v>5255</v>
      </c>
      <c r="B7" s="14">
        <f>ROUND(SUMIF(Model_Output!$B$11:$B$3048,I7,Model_Output!$D$11:$D$3048),0)</f>
        <v>35503</v>
      </c>
      <c r="C7" s="275"/>
      <c r="D7" s="275"/>
      <c r="E7" s="275"/>
      <c r="F7" s="275"/>
      <c r="G7" s="275"/>
      <c r="I7" s="276" t="s">
        <v>5117</v>
      </c>
      <c r="J7" s="276"/>
      <c r="K7" s="276"/>
      <c r="L7" s="276"/>
      <c r="M7" s="276"/>
    </row>
    <row r="8" spans="1:93" x14ac:dyDescent="0.25">
      <c r="A8" s="42" t="s">
        <v>5256</v>
      </c>
      <c r="B8" s="14">
        <f>ROUND(SUMIF(Model_Output!$B$11:$B$3048,I8,Model_Output!$D$11:$D$3048),0)</f>
        <v>16856</v>
      </c>
      <c r="C8" s="275"/>
      <c r="D8" s="275"/>
      <c r="E8" s="275"/>
      <c r="F8" s="275"/>
      <c r="G8" s="275"/>
      <c r="I8" s="276" t="s">
        <v>5119</v>
      </c>
      <c r="J8" s="276"/>
      <c r="K8" s="276"/>
      <c r="L8" s="276"/>
      <c r="M8" s="276"/>
    </row>
    <row r="9" spans="1:93" x14ac:dyDescent="0.25">
      <c r="A9" s="42" t="s">
        <v>5257</v>
      </c>
      <c r="B9" s="14">
        <f>ROUND(SUMIF(Model_Output!$B$11:$B$3048,I9,Model_Output!$D$11:$D$3048),0)</f>
        <v>18878</v>
      </c>
      <c r="C9" s="275"/>
      <c r="D9" s="275"/>
      <c r="E9" s="275"/>
      <c r="F9" s="275"/>
      <c r="G9" s="275"/>
      <c r="I9" s="276" t="s">
        <v>5121</v>
      </c>
      <c r="J9" s="276"/>
      <c r="K9" s="276"/>
      <c r="L9" s="276"/>
      <c r="M9" s="276"/>
    </row>
    <row r="10" spans="1:93" x14ac:dyDescent="0.25">
      <c r="A10" s="42" t="s">
        <v>5258</v>
      </c>
      <c r="B10" s="14">
        <f>ROUND(SUMIF(Model_Output!$B$11:$B$3048,I10,Model_Output!$D$11:$D$3048),0)</f>
        <v>21814</v>
      </c>
      <c r="C10" s="275"/>
      <c r="D10" s="275"/>
      <c r="E10" s="275"/>
      <c r="F10" s="275"/>
      <c r="G10" s="275"/>
      <c r="I10" s="276" t="s">
        <v>5123</v>
      </c>
      <c r="J10" s="276"/>
      <c r="K10" s="276"/>
      <c r="L10" s="276"/>
      <c r="M10" s="276"/>
    </row>
    <row r="11" spans="1:93" x14ac:dyDescent="0.25">
      <c r="A11" s="42" t="s">
        <v>5259</v>
      </c>
      <c r="B11" s="14">
        <f>ROUND(SUMIF(Model_Output!$B$11:$B$3048,I11,Model_Output!$D$11:$D$3048),0)</f>
        <v>23852</v>
      </c>
      <c r="C11" s="275"/>
      <c r="D11" s="275"/>
      <c r="E11" s="275"/>
      <c r="F11" s="275"/>
      <c r="G11" s="275"/>
      <c r="I11" s="276" t="s">
        <v>5125</v>
      </c>
      <c r="J11" s="276"/>
      <c r="K11" s="276"/>
      <c r="L11" s="276"/>
      <c r="M11" s="276"/>
    </row>
    <row r="12" spans="1:93" x14ac:dyDescent="0.25">
      <c r="A12" s="42" t="s">
        <v>5260</v>
      </c>
      <c r="B12" s="14">
        <f>ROUND(SUMIF(Model_Output!$B$11:$B$3048,I12,Model_Output!$D$11:$D$3048),0)</f>
        <v>0</v>
      </c>
      <c r="C12" s="275"/>
      <c r="D12" s="275"/>
      <c r="E12" s="275"/>
      <c r="F12" s="275"/>
      <c r="G12" s="275"/>
      <c r="I12" s="276" t="s">
        <v>5127</v>
      </c>
      <c r="J12" s="276"/>
      <c r="K12" s="276"/>
      <c r="L12" s="276"/>
      <c r="M12" s="276"/>
    </row>
    <row r="13" spans="1:93" x14ac:dyDescent="0.25">
      <c r="A13" s="42" t="s">
        <v>5261</v>
      </c>
      <c r="B13" s="14">
        <f>ROUND(SUMIF(Model_Output!$B$11:$B$3048,I13,Model_Output!$D$11:$D$3048),0)</f>
        <v>18382</v>
      </c>
      <c r="C13" s="275"/>
      <c r="D13" s="275"/>
      <c r="E13" s="275"/>
      <c r="F13" s="275"/>
      <c r="G13" s="275"/>
      <c r="I13" s="276" t="s">
        <v>5129</v>
      </c>
      <c r="J13" s="276"/>
      <c r="K13" s="276"/>
      <c r="L13" s="276"/>
      <c r="M13" s="276"/>
    </row>
    <row r="14" spans="1:93" x14ac:dyDescent="0.25">
      <c r="A14" s="279" t="s">
        <v>134</v>
      </c>
      <c r="B14" s="280">
        <f>SUM(B4:B13)</f>
        <v>240503</v>
      </c>
      <c r="C14" s="275"/>
      <c r="D14" s="275"/>
      <c r="E14" s="275"/>
      <c r="F14" s="275"/>
      <c r="G14" s="275"/>
      <c r="I14" s="276"/>
      <c r="J14" s="276"/>
      <c r="K14" s="276"/>
      <c r="L14" s="276"/>
      <c r="M14" s="276"/>
    </row>
    <row r="15" spans="1:93" x14ac:dyDescent="0.25">
      <c r="B15" s="6"/>
      <c r="C15" s="275"/>
      <c r="D15" s="275"/>
      <c r="E15" s="275"/>
      <c r="F15" s="275"/>
      <c r="G15" s="275"/>
      <c r="I15" s="276"/>
      <c r="J15" s="276"/>
      <c r="K15" s="276"/>
      <c r="L15" s="276"/>
      <c r="M15" s="276"/>
    </row>
    <row r="16" spans="1:93" x14ac:dyDescent="0.25">
      <c r="A16" s="275"/>
      <c r="B16" s="275"/>
      <c r="C16" s="275"/>
      <c r="D16" s="275"/>
      <c r="E16" s="275"/>
      <c r="F16" s="275"/>
      <c r="G16" s="275"/>
      <c r="I16" s="4"/>
    </row>
    <row r="17" spans="1:13" x14ac:dyDescent="0.25">
      <c r="A17" s="281" t="s">
        <v>5305</v>
      </c>
      <c r="B17" s="277"/>
      <c r="C17" s="275"/>
      <c r="D17" s="275"/>
      <c r="E17" s="275"/>
      <c r="F17" s="275"/>
      <c r="G17" s="275"/>
      <c r="I17" s="282" t="s">
        <v>52</v>
      </c>
      <c r="J17" s="278"/>
      <c r="K17" s="278"/>
      <c r="L17" s="278"/>
      <c r="M17" s="278"/>
    </row>
    <row r="18" spans="1:13" x14ac:dyDescent="0.25">
      <c r="A18" s="3" t="s">
        <v>5252</v>
      </c>
      <c r="B18" s="6">
        <f>ROUND(SUMIF(Model_Output!$B$11:$B$3048,I18,Model_Output!$D$11:$D$3048),0)</f>
        <v>2945</v>
      </c>
      <c r="C18" s="275"/>
      <c r="D18" s="275"/>
      <c r="E18" s="275"/>
      <c r="F18" s="275"/>
      <c r="G18" s="275"/>
      <c r="I18" s="276" t="s">
        <v>5131</v>
      </c>
      <c r="J18" s="276"/>
      <c r="K18" s="276"/>
      <c r="L18" s="276"/>
      <c r="M18" s="276"/>
    </row>
    <row r="19" spans="1:13" x14ac:dyDescent="0.25">
      <c r="A19" s="3" t="s">
        <v>5253</v>
      </c>
      <c r="B19" s="6">
        <f>ROUND(SUMIF(Model_Output!$B$11:$B$3048,I19,Model_Output!$D$11:$D$3048),0)</f>
        <v>62849</v>
      </c>
      <c r="C19" s="275"/>
      <c r="D19" s="275"/>
      <c r="E19" s="275"/>
      <c r="F19" s="275"/>
      <c r="G19" s="275"/>
      <c r="I19" s="276" t="s">
        <v>5133</v>
      </c>
      <c r="J19" s="276"/>
      <c r="K19" s="276"/>
      <c r="L19" s="276"/>
      <c r="M19" s="276"/>
    </row>
    <row r="20" spans="1:13" x14ac:dyDescent="0.25">
      <c r="A20" s="42" t="s">
        <v>5254</v>
      </c>
      <c r="B20" s="14">
        <f>ROUND(SUMIF(Model_Output!$B$11:$B$3048,I20,Model_Output!$D$11:$D$3048),0)</f>
        <v>3956</v>
      </c>
      <c r="C20" s="275"/>
      <c r="D20" s="275"/>
      <c r="E20" s="275"/>
      <c r="F20" s="275"/>
      <c r="G20" s="275"/>
      <c r="I20" s="276" t="s">
        <v>5135</v>
      </c>
      <c r="J20" s="276"/>
      <c r="K20" s="276"/>
      <c r="L20" s="276"/>
      <c r="M20" s="276"/>
    </row>
    <row r="21" spans="1:13" x14ac:dyDescent="0.25">
      <c r="A21" s="42" t="s">
        <v>5255</v>
      </c>
      <c r="B21" s="14">
        <f>ROUND(SUMIF(Model_Output!$B$11:$B$3048,I21,Model_Output!$D$11:$D$3048),0)</f>
        <v>22888</v>
      </c>
      <c r="C21" s="275"/>
      <c r="D21" s="275"/>
      <c r="E21" s="275"/>
      <c r="F21" s="275"/>
      <c r="G21" s="275"/>
      <c r="I21" s="276" t="s">
        <v>5137</v>
      </c>
      <c r="J21" s="276"/>
      <c r="K21" s="276"/>
      <c r="L21" s="276"/>
      <c r="M21" s="276"/>
    </row>
    <row r="22" spans="1:13" x14ac:dyDescent="0.25">
      <c r="A22" s="42" t="s">
        <v>5256</v>
      </c>
      <c r="B22" s="14">
        <f>ROUND(SUMIF(Model_Output!$B$11:$B$3048,I22,Model_Output!$D$11:$D$3048),0)</f>
        <v>5013</v>
      </c>
      <c r="C22" s="275"/>
      <c r="D22" s="275"/>
      <c r="E22" s="275"/>
      <c r="F22" s="275"/>
      <c r="G22" s="275"/>
      <c r="I22" s="276" t="s">
        <v>5139</v>
      </c>
      <c r="J22" s="276"/>
      <c r="K22" s="276"/>
      <c r="L22" s="276"/>
      <c r="M22" s="276"/>
    </row>
    <row r="23" spans="1:13" x14ac:dyDescent="0.25">
      <c r="A23" s="42" t="s">
        <v>5257</v>
      </c>
      <c r="B23" s="14">
        <f>ROUND(SUMIF(Model_Output!$B$11:$B$3048,I23,Model_Output!$D$11:$D$3048),0)</f>
        <v>6818</v>
      </c>
      <c r="C23" s="275"/>
      <c r="D23" s="275"/>
      <c r="E23" s="275"/>
      <c r="F23" s="275"/>
      <c r="G23" s="275"/>
      <c r="I23" s="276" t="s">
        <v>5141</v>
      </c>
      <c r="J23" s="276"/>
      <c r="K23" s="276"/>
      <c r="L23" s="276"/>
      <c r="M23" s="276"/>
    </row>
    <row r="24" spans="1:13" x14ac:dyDescent="0.25">
      <c r="A24" s="42" t="s">
        <v>5258</v>
      </c>
      <c r="B24" s="14">
        <f>ROUND(SUMIF(Model_Output!$B$11:$B$3048,I24,Model_Output!$D$11:$D$3048),0)</f>
        <v>10625</v>
      </c>
      <c r="C24" s="275"/>
      <c r="D24" s="275"/>
      <c r="E24" s="275"/>
      <c r="F24" s="275"/>
      <c r="G24" s="275"/>
      <c r="I24" s="276" t="s">
        <v>5143</v>
      </c>
      <c r="J24" s="276"/>
      <c r="K24" s="276"/>
      <c r="L24" s="276"/>
      <c r="M24" s="276"/>
    </row>
    <row r="25" spans="1:13" x14ac:dyDescent="0.25">
      <c r="A25" s="42" t="s">
        <v>5259</v>
      </c>
      <c r="B25" s="14">
        <f>ROUND(SUMIF(Model_Output!$B$11:$B$3048,I25,Model_Output!$D$11:$D$3048),0)</f>
        <v>13822</v>
      </c>
      <c r="C25" s="275"/>
      <c r="D25" s="275"/>
      <c r="E25" s="275"/>
      <c r="F25" s="275"/>
      <c r="G25" s="275"/>
      <c r="I25" s="276" t="s">
        <v>5145</v>
      </c>
      <c r="J25" s="276"/>
      <c r="K25" s="276"/>
      <c r="L25" s="276"/>
      <c r="M25" s="276"/>
    </row>
    <row r="26" spans="1:13" x14ac:dyDescent="0.25">
      <c r="A26" s="42" t="s">
        <v>5260</v>
      </c>
      <c r="B26" s="14">
        <f>ROUND(SUMIF(Model_Output!$B$11:$B$3048,I26,Model_Output!$D$11:$D$3048),0)</f>
        <v>0</v>
      </c>
      <c r="C26" s="275"/>
      <c r="D26" s="275"/>
      <c r="E26" s="275"/>
      <c r="F26" s="275"/>
      <c r="G26" s="275"/>
      <c r="I26" s="276" t="s">
        <v>5147</v>
      </c>
      <c r="J26" s="276"/>
      <c r="K26" s="276"/>
      <c r="L26" s="276"/>
      <c r="M26" s="276"/>
    </row>
    <row r="27" spans="1:13" x14ac:dyDescent="0.25">
      <c r="A27" s="42" t="s">
        <v>5261</v>
      </c>
      <c r="B27" s="14">
        <f>ROUND(SUMIF(Model_Output!$B$11:$B$3048,I27,Model_Output!$D$11:$D$3048),0)</f>
        <v>18382</v>
      </c>
      <c r="C27" s="275"/>
      <c r="D27" s="275"/>
      <c r="E27" s="275"/>
      <c r="F27" s="275"/>
      <c r="G27" s="275"/>
      <c r="I27" s="276" t="s">
        <v>5149</v>
      </c>
      <c r="J27" s="276"/>
      <c r="K27" s="276"/>
      <c r="L27" s="276"/>
      <c r="M27" s="276"/>
    </row>
    <row r="28" spans="1:13" x14ac:dyDescent="0.25">
      <c r="A28" s="279" t="s">
        <v>134</v>
      </c>
      <c r="B28" s="280">
        <f>SUM(B18:B27)</f>
        <v>147298</v>
      </c>
      <c r="C28" s="275"/>
      <c r="D28" s="275"/>
      <c r="E28" s="275"/>
      <c r="F28" s="275"/>
      <c r="G28" s="275"/>
      <c r="I28" s="276"/>
      <c r="J28" s="276"/>
      <c r="K28" s="276"/>
      <c r="L28" s="276"/>
      <c r="M28" s="276"/>
    </row>
    <row r="29" spans="1:13" x14ac:dyDescent="0.25">
      <c r="B29" s="6"/>
      <c r="C29" s="275"/>
      <c r="D29" s="275"/>
      <c r="E29" s="275"/>
      <c r="F29" s="275"/>
      <c r="G29" s="275"/>
      <c r="I29" s="276"/>
      <c r="J29" s="276"/>
      <c r="K29" s="276"/>
      <c r="L29" s="276"/>
      <c r="M29" s="276"/>
    </row>
    <row r="30" spans="1:13" x14ac:dyDescent="0.25">
      <c r="A30" s="275"/>
      <c r="B30" s="275"/>
      <c r="C30" s="275"/>
      <c r="D30" s="275"/>
      <c r="E30" s="275"/>
      <c r="F30" s="275"/>
      <c r="G30" s="275"/>
      <c r="I30" s="4"/>
    </row>
    <row r="31" spans="1:13" x14ac:dyDescent="0.25">
      <c r="A31" s="281" t="s">
        <v>5264</v>
      </c>
      <c r="B31" s="277"/>
      <c r="C31" s="275"/>
      <c r="D31" s="275"/>
      <c r="E31" s="275"/>
      <c r="F31" s="275"/>
      <c r="G31" s="275"/>
      <c r="I31" s="282" t="s">
        <v>52</v>
      </c>
      <c r="J31" s="278"/>
      <c r="K31" s="278"/>
      <c r="L31" s="278"/>
      <c r="M31" s="278"/>
    </row>
    <row r="32" spans="1:13" x14ac:dyDescent="0.25">
      <c r="A32" s="3" t="s">
        <v>5264</v>
      </c>
      <c r="B32" s="6">
        <f>ROUND(SUMIF(Model_Output!$B$11:$B$3048,I32,Model_Output!$D$11:$D$3048),0)</f>
        <v>5981</v>
      </c>
      <c r="C32" s="275"/>
      <c r="D32" s="275"/>
      <c r="E32" s="275"/>
      <c r="F32" s="275"/>
      <c r="G32" s="275"/>
      <c r="I32" s="276" t="s">
        <v>5151</v>
      </c>
      <c r="J32" s="276"/>
      <c r="K32" s="276"/>
      <c r="L32" s="276"/>
      <c r="M32" s="276"/>
    </row>
    <row r="33" spans="1:18" x14ac:dyDescent="0.25">
      <c r="C33" s="275"/>
      <c r="D33" s="275"/>
      <c r="E33" s="275"/>
      <c r="F33" s="275"/>
      <c r="G33" s="275"/>
    </row>
    <row r="34" spans="1:18" x14ac:dyDescent="0.25">
      <c r="A34" s="275"/>
      <c r="B34" s="275"/>
      <c r="C34" s="275"/>
      <c r="D34" s="275"/>
      <c r="E34" s="275"/>
      <c r="F34" s="275"/>
      <c r="G34" s="275"/>
      <c r="I34" s="4"/>
    </row>
    <row r="35" spans="1:18" x14ac:dyDescent="0.25">
      <c r="A35" s="281" t="s">
        <v>5263</v>
      </c>
      <c r="B35" s="277"/>
      <c r="C35" s="275"/>
      <c r="D35" s="275"/>
      <c r="E35" s="275"/>
      <c r="F35" s="275"/>
      <c r="G35" s="275"/>
      <c r="I35" s="282" t="s">
        <v>52</v>
      </c>
      <c r="J35" s="278"/>
      <c r="K35" s="278"/>
      <c r="L35" s="278"/>
      <c r="M35" s="278"/>
    </row>
    <row r="36" spans="1:18" x14ac:dyDescent="0.25">
      <c r="A36" s="3" t="s">
        <v>5267</v>
      </c>
      <c r="B36" s="6">
        <f>ROUND(SUMIF(Model_Output!$B$11:$B$3048,I36,Model_Output!$D$11:$D$3048),0)</f>
        <v>623426</v>
      </c>
      <c r="C36" s="275"/>
      <c r="D36" s="275"/>
      <c r="E36" s="275"/>
      <c r="F36" s="275"/>
      <c r="G36" s="275"/>
      <c r="I36" s="276" t="s">
        <v>5153</v>
      </c>
      <c r="J36" s="276"/>
      <c r="K36" s="276"/>
      <c r="L36" s="276"/>
      <c r="M36" s="276"/>
    </row>
    <row r="37" spans="1:18" x14ac:dyDescent="0.25">
      <c r="A37" s="3" t="s">
        <v>5266</v>
      </c>
      <c r="B37" s="6">
        <f>ROUND(SUMIF(Model_Output!$B$11:$B$3048,I37,Model_Output!$D$11:$D$3048),0)</f>
        <v>2960471</v>
      </c>
      <c r="C37" s="275"/>
      <c r="D37" s="275"/>
      <c r="E37" s="275"/>
      <c r="F37" s="275"/>
      <c r="G37" s="275"/>
      <c r="I37" s="276" t="s">
        <v>5155</v>
      </c>
      <c r="J37" s="276"/>
      <c r="K37" s="276"/>
      <c r="L37" s="276"/>
      <c r="M37" s="276"/>
    </row>
    <row r="38" spans="1:18" x14ac:dyDescent="0.25">
      <c r="A38" s="3" t="s">
        <v>5265</v>
      </c>
      <c r="B38" s="6">
        <f>ROUND(SUMIF(Model_Output!$B$11:$B$3048,I38,Model_Output!$D$11:$D$3048),0)</f>
        <v>2700116</v>
      </c>
      <c r="C38" s="275"/>
      <c r="D38" s="275"/>
      <c r="E38" s="275"/>
      <c r="F38" s="275"/>
      <c r="G38" s="275"/>
      <c r="I38" s="276" t="s">
        <v>5157</v>
      </c>
      <c r="J38" s="276"/>
      <c r="K38" s="276"/>
      <c r="L38" s="276"/>
      <c r="M38" s="276"/>
    </row>
    <row r="39" spans="1:18" x14ac:dyDescent="0.25">
      <c r="C39" s="275"/>
      <c r="D39" s="275"/>
      <c r="E39" s="275"/>
      <c r="F39" s="275"/>
      <c r="G39" s="275"/>
    </row>
    <row r="40" spans="1:18" x14ac:dyDescent="0.25">
      <c r="A40" s="275"/>
      <c r="B40" s="275"/>
      <c r="C40" s="275"/>
      <c r="D40" s="275"/>
      <c r="E40" s="275"/>
      <c r="F40" s="275"/>
      <c r="G40" s="275"/>
      <c r="I40" s="4"/>
      <c r="O40" s="1"/>
    </row>
    <row r="41" spans="1:18" x14ac:dyDescent="0.25">
      <c r="A41" s="281" t="s">
        <v>5268</v>
      </c>
      <c r="B41" s="277"/>
      <c r="C41" s="275"/>
      <c r="D41" s="275"/>
      <c r="E41" s="275"/>
      <c r="F41" s="275"/>
      <c r="G41" s="275"/>
      <c r="I41" s="282" t="s">
        <v>52</v>
      </c>
      <c r="J41" s="278"/>
      <c r="K41" s="278"/>
      <c r="L41" s="278"/>
      <c r="M41" s="278"/>
    </row>
    <row r="42" spans="1:18" x14ac:dyDescent="0.25">
      <c r="A42" s="3" t="s">
        <v>5160</v>
      </c>
      <c r="B42" s="6">
        <f>ROUND(SUMIF(Model_Output!$B$11:$B$3048,I42,Model_Output!$D$11:$D$3048),0)</f>
        <v>80582560</v>
      </c>
      <c r="C42" s="275"/>
      <c r="D42" s="275"/>
      <c r="E42" s="275"/>
      <c r="F42" s="275"/>
      <c r="G42" s="275"/>
      <c r="I42" s="276" t="s">
        <v>5159</v>
      </c>
      <c r="P42" s="9"/>
      <c r="Q42" s="9"/>
      <c r="R42" s="129"/>
    </row>
    <row r="43" spans="1:18" x14ac:dyDescent="0.25">
      <c r="A43" s="3" t="s">
        <v>5163</v>
      </c>
      <c r="B43" s="6">
        <f>ROUND(SUMIF(Model_Output!$B$11:$B$3048,I43,Model_Output!$D$11:$D$3048),0)</f>
        <v>73454784</v>
      </c>
      <c r="C43" s="275"/>
      <c r="D43" s="275"/>
      <c r="E43" s="275"/>
      <c r="F43" s="275"/>
      <c r="G43" s="275"/>
      <c r="I43" s="276" t="s">
        <v>5162</v>
      </c>
      <c r="P43" s="9"/>
      <c r="Q43" s="9"/>
      <c r="R43" s="129"/>
    </row>
    <row r="44" spans="1:18" x14ac:dyDescent="0.25">
      <c r="A44" s="3" t="s">
        <v>5269</v>
      </c>
      <c r="B44" s="6">
        <f>ROUND(SUMIF(Model_Output!$B$11:$B$3048,I44,Model_Output!$D$11:$D$3048),0)</f>
        <v>1715100160</v>
      </c>
      <c r="C44" s="275"/>
      <c r="D44" s="275"/>
      <c r="E44" s="275"/>
      <c r="F44" s="275"/>
      <c r="G44" s="275"/>
      <c r="I44" s="276" t="s">
        <v>5165</v>
      </c>
      <c r="O44" s="42"/>
      <c r="P44" s="130"/>
      <c r="Q44" s="9"/>
      <c r="R44" s="129"/>
    </row>
    <row r="45" spans="1:18" x14ac:dyDescent="0.25">
      <c r="A45" s="3" t="s">
        <v>5270</v>
      </c>
      <c r="B45" s="6">
        <f>ROUND(SUMIF(Model_Output!$B$11:$B$3048,I45,Model_Output!$D$11:$D$3048),0)</f>
        <v>1545680512</v>
      </c>
      <c r="C45" s="275"/>
      <c r="D45" s="275"/>
      <c r="E45" s="275"/>
      <c r="F45" s="275"/>
      <c r="G45" s="275"/>
      <c r="I45" s="276" t="s">
        <v>5167</v>
      </c>
    </row>
    <row r="46" spans="1:18" x14ac:dyDescent="0.25">
      <c r="C46" s="275"/>
      <c r="D46" s="275"/>
      <c r="E46" s="275"/>
      <c r="F46" s="275"/>
      <c r="G46" s="275"/>
    </row>
    <row r="47" spans="1:18" x14ac:dyDescent="0.25">
      <c r="A47" s="275"/>
      <c r="B47" s="275"/>
      <c r="C47" s="275"/>
      <c r="D47" s="275"/>
      <c r="E47" s="275"/>
      <c r="F47" s="275"/>
      <c r="G47" s="275"/>
      <c r="I47" s="4"/>
    </row>
    <row r="48" spans="1:18" x14ac:dyDescent="0.25">
      <c r="A48" s="281" t="s">
        <v>5271</v>
      </c>
      <c r="B48" s="277"/>
      <c r="C48" s="275"/>
      <c r="D48" s="275"/>
      <c r="E48" s="275"/>
      <c r="F48" s="275"/>
      <c r="G48" s="275"/>
      <c r="I48" s="282" t="s">
        <v>52</v>
      </c>
      <c r="J48" s="278"/>
      <c r="K48" s="278"/>
      <c r="L48" s="278"/>
      <c r="M48" s="278"/>
    </row>
    <row r="49" spans="1:13" x14ac:dyDescent="0.25">
      <c r="A49" s="3" t="s">
        <v>5272</v>
      </c>
      <c r="B49" s="6">
        <f>ROUND(SUMIF(Model_Output!$B$11:$B$3048,I49,Model_Output!$D$11:$D$3048),0)</f>
        <v>140417</v>
      </c>
      <c r="C49" s="275"/>
      <c r="D49" s="275"/>
      <c r="E49" s="275"/>
      <c r="F49" s="275"/>
      <c r="G49" s="275"/>
      <c r="I49" s="276" t="s">
        <v>5169</v>
      </c>
    </row>
    <row r="50" spans="1:13" x14ac:dyDescent="0.25">
      <c r="A50" s="3" t="s">
        <v>5172</v>
      </c>
      <c r="B50" s="6">
        <f>ROUND(SUMIF(Model_Output!$B$11:$B$3048,I50,Model_Output!$D$11:$D$3048),0)</f>
        <v>1678</v>
      </c>
      <c r="C50" s="275"/>
      <c r="D50" s="275"/>
      <c r="E50" s="275"/>
      <c r="F50" s="275"/>
      <c r="G50" s="275"/>
      <c r="I50" s="276" t="s">
        <v>5171</v>
      </c>
    </row>
    <row r="51" spans="1:13" x14ac:dyDescent="0.25">
      <c r="A51" s="3" t="s">
        <v>5175</v>
      </c>
      <c r="B51" s="6">
        <f>ROUND(SUMIF(Model_Output!$B$11:$B$3048,I51,Model_Output!$D$11:$D$3048),0)</f>
        <v>1140</v>
      </c>
      <c r="C51" s="275"/>
      <c r="D51" s="275"/>
      <c r="E51" s="275"/>
      <c r="F51" s="275"/>
      <c r="G51" s="275"/>
      <c r="I51" s="276" t="s">
        <v>5174</v>
      </c>
    </row>
    <row r="52" spans="1:13" x14ac:dyDescent="0.25">
      <c r="A52" s="3" t="s">
        <v>5178</v>
      </c>
      <c r="B52" s="6">
        <f>ROUND(SUMIF(Model_Output!$B$11:$B$3048,I52,Model_Output!$D$11:$D$3048),0)</f>
        <v>4306</v>
      </c>
      <c r="C52" s="275"/>
      <c r="D52" s="275"/>
      <c r="E52" s="275"/>
      <c r="F52" s="275"/>
      <c r="G52" s="275"/>
      <c r="I52" s="276" t="s">
        <v>5177</v>
      </c>
    </row>
    <row r="53" spans="1:13" x14ac:dyDescent="0.25">
      <c r="C53" s="275"/>
      <c r="D53" s="275"/>
      <c r="E53" s="275"/>
      <c r="F53" s="275"/>
      <c r="G53" s="275"/>
    </row>
    <row r="54" spans="1:13" x14ac:dyDescent="0.25">
      <c r="A54" s="275"/>
      <c r="B54" s="275"/>
      <c r="C54" s="275"/>
      <c r="D54" s="275"/>
      <c r="E54" s="275"/>
      <c r="F54" s="275"/>
      <c r="G54" s="275"/>
      <c r="I54" s="4"/>
    </row>
    <row r="55" spans="1:13" x14ac:dyDescent="0.25">
      <c r="A55" s="281" t="s">
        <v>5273</v>
      </c>
      <c r="B55" s="277"/>
      <c r="C55" s="275"/>
      <c r="D55" s="275"/>
      <c r="E55" s="275"/>
      <c r="F55" s="275"/>
      <c r="G55" s="275"/>
      <c r="I55" s="282" t="s">
        <v>52</v>
      </c>
      <c r="J55" s="278"/>
      <c r="K55" s="278"/>
      <c r="L55" s="278"/>
      <c r="M55" s="278"/>
    </row>
    <row r="56" spans="1:13" x14ac:dyDescent="0.25">
      <c r="A56" s="3" t="s">
        <v>5273</v>
      </c>
      <c r="B56" s="6">
        <f>ROUND(SUMIF(Model_Output!$B$11:$B$3048,I56,Model_Output!$D$11:$D$3048),0)</f>
        <v>11602</v>
      </c>
      <c r="C56" s="275"/>
      <c r="D56" s="275"/>
      <c r="E56" s="275"/>
      <c r="F56" s="275"/>
      <c r="G56" s="275"/>
      <c r="I56" s="276" t="s">
        <v>5180</v>
      </c>
    </row>
    <row r="57" spans="1:13" x14ac:dyDescent="0.25">
      <c r="B57" s="6"/>
      <c r="C57" s="275"/>
      <c r="D57" s="275"/>
      <c r="E57" s="275"/>
      <c r="F57" s="275"/>
      <c r="G57" s="275"/>
      <c r="I57" s="276"/>
    </row>
    <row r="58" spans="1:13" x14ac:dyDescent="0.25">
      <c r="A58" s="275"/>
      <c r="B58" s="275"/>
      <c r="C58" s="275"/>
      <c r="D58" s="275"/>
      <c r="E58" s="275"/>
      <c r="F58" s="275"/>
      <c r="G58" s="275"/>
      <c r="I58" s="4"/>
    </row>
    <row r="59" spans="1:13" x14ac:dyDescent="0.25">
      <c r="A59" s="281" t="s">
        <v>5274</v>
      </c>
      <c r="B59" s="277"/>
      <c r="C59" s="275"/>
      <c r="D59" s="275"/>
      <c r="E59" s="275"/>
      <c r="F59" s="275"/>
      <c r="G59" s="275"/>
      <c r="I59" s="282" t="s">
        <v>52</v>
      </c>
      <c r="J59" s="278"/>
      <c r="K59" s="278"/>
      <c r="L59" s="278"/>
      <c r="M59" s="278"/>
    </row>
    <row r="60" spans="1:13" x14ac:dyDescent="0.25">
      <c r="A60" s="3" t="s">
        <v>5275</v>
      </c>
      <c r="B60" s="6">
        <f>ROUND(SUMIF(Model_Output!$B$11:$B$3048,I60,Model_Output!$D$11:$D$3048),0)</f>
        <v>398923</v>
      </c>
      <c r="C60" s="275"/>
      <c r="D60" s="275"/>
      <c r="E60" s="275"/>
      <c r="F60" s="275"/>
      <c r="G60" s="275"/>
      <c r="I60" s="276" t="s">
        <v>5182</v>
      </c>
    </row>
    <row r="61" spans="1:13" x14ac:dyDescent="0.25">
      <c r="A61" s="3" t="s">
        <v>5276</v>
      </c>
      <c r="B61" s="6">
        <f>ROUND(SUMIF(Model_Output!$B$11:$B$3048,I61,Model_Output!$D$11:$D$3048),0)</f>
        <v>185050</v>
      </c>
      <c r="C61" s="275"/>
      <c r="D61" s="275"/>
      <c r="E61" s="275"/>
      <c r="F61" s="275"/>
      <c r="G61" s="275"/>
      <c r="I61" s="276" t="s">
        <v>5184</v>
      </c>
    </row>
    <row r="62" spans="1:13" x14ac:dyDescent="0.25">
      <c r="A62" s="3" t="s">
        <v>5277</v>
      </c>
      <c r="B62" s="6">
        <f>ROUND(SUMIF(Model_Output!$B$11:$B$3048,I62,Model_Output!$D$11:$D$3048),0)</f>
        <v>102240</v>
      </c>
      <c r="C62" s="275"/>
      <c r="D62" s="275"/>
      <c r="E62" s="275"/>
      <c r="F62" s="275"/>
      <c r="G62" s="275"/>
      <c r="I62" s="276" t="s">
        <v>5186</v>
      </c>
    </row>
    <row r="63" spans="1:13" x14ac:dyDescent="0.25">
      <c r="B63" s="6"/>
      <c r="C63" s="275"/>
      <c r="D63" s="275"/>
      <c r="E63" s="275"/>
      <c r="F63" s="275"/>
      <c r="G63" s="275"/>
      <c r="I63" s="276"/>
    </row>
    <row r="64" spans="1:13" x14ac:dyDescent="0.25">
      <c r="A64" s="275"/>
      <c r="B64" s="275"/>
      <c r="C64" s="275"/>
      <c r="D64" s="275"/>
      <c r="E64" s="275"/>
      <c r="F64" s="275"/>
      <c r="G64" s="275"/>
      <c r="I64" s="4"/>
    </row>
    <row r="65" spans="1:13" x14ac:dyDescent="0.25">
      <c r="A65" s="281" t="s">
        <v>5278</v>
      </c>
      <c r="B65" s="277"/>
      <c r="C65" s="275"/>
      <c r="D65" s="275"/>
      <c r="E65" s="275"/>
      <c r="F65" s="275"/>
      <c r="G65" s="275"/>
      <c r="I65" s="282" t="s">
        <v>52</v>
      </c>
      <c r="J65" s="278"/>
      <c r="K65" s="278"/>
      <c r="L65" s="278"/>
      <c r="M65" s="278"/>
    </row>
    <row r="66" spans="1:13" x14ac:dyDescent="0.25">
      <c r="A66" s="3" t="s">
        <v>5189</v>
      </c>
      <c r="B66" s="6">
        <f>ROUND(SUMIF(Model_Output!$B$11:$B$3048,I66,Model_Output!$D$11:$D$3048),0)</f>
        <v>43041</v>
      </c>
      <c r="C66" s="275"/>
      <c r="D66" s="275"/>
      <c r="E66" s="275"/>
      <c r="F66" s="275"/>
      <c r="G66" s="275"/>
      <c r="I66" s="276" t="s">
        <v>5188</v>
      </c>
    </row>
    <row r="67" spans="1:13" x14ac:dyDescent="0.25">
      <c r="A67" s="3" t="s">
        <v>5192</v>
      </c>
      <c r="B67" s="6">
        <f>ROUND(SUMIF(Model_Output!$B$11:$B$3048,I67,Model_Output!$D$11:$D$3048),0)</f>
        <v>2455</v>
      </c>
      <c r="C67" s="275"/>
      <c r="D67" s="275"/>
      <c r="E67" s="275"/>
      <c r="F67" s="275"/>
      <c r="G67" s="275"/>
      <c r="I67" s="276" t="s">
        <v>5191</v>
      </c>
    </row>
    <row r="68" spans="1:13" x14ac:dyDescent="0.25">
      <c r="B68" s="6"/>
      <c r="C68" s="275"/>
      <c r="D68" s="275"/>
      <c r="E68" s="275"/>
      <c r="F68" s="275"/>
      <c r="G68" s="275"/>
      <c r="I68" s="276"/>
    </row>
    <row r="69" spans="1:13" x14ac:dyDescent="0.25">
      <c r="A69" s="275"/>
      <c r="B69" s="275"/>
      <c r="C69" s="275"/>
      <c r="D69" s="275"/>
      <c r="E69" s="275"/>
      <c r="F69" s="275"/>
      <c r="G69" s="275"/>
      <c r="I69" s="4"/>
    </row>
    <row r="70" spans="1:13" x14ac:dyDescent="0.25">
      <c r="A70" s="281" t="s">
        <v>5311</v>
      </c>
      <c r="B70" s="277"/>
      <c r="C70" s="275"/>
      <c r="D70" s="275"/>
      <c r="E70" s="275"/>
      <c r="F70" s="275"/>
      <c r="G70" s="275"/>
      <c r="I70" s="282" t="s">
        <v>52</v>
      </c>
      <c r="J70" s="278"/>
      <c r="K70" s="278"/>
      <c r="L70" s="278"/>
      <c r="M70" s="278"/>
    </row>
    <row r="71" spans="1:13" x14ac:dyDescent="0.25">
      <c r="A71" s="278" t="s">
        <v>5279</v>
      </c>
      <c r="B71" s="6">
        <f>ROUND(SUMIF(Model_Output!$B$11:$B$3048,I71,Model_Output!$D$11:$D$3048),0)</f>
        <v>157711</v>
      </c>
      <c r="C71" s="275"/>
      <c r="D71" s="275"/>
      <c r="E71" s="275"/>
      <c r="F71" s="275"/>
      <c r="G71" s="275"/>
      <c r="I71" s="283" t="s">
        <v>5194</v>
      </c>
    </row>
    <row r="72" spans="1:13" x14ac:dyDescent="0.25">
      <c r="A72" s="278" t="s">
        <v>5280</v>
      </c>
      <c r="B72" s="6">
        <f>ROUND(SUMIF(Model_Output!$B$11:$B$3048,I72,Model_Output!$D$11:$D$3048),0)</f>
        <v>5692101</v>
      </c>
      <c r="C72" s="275"/>
      <c r="D72" s="275"/>
      <c r="E72" s="275"/>
      <c r="F72" s="275"/>
      <c r="G72" s="275"/>
      <c r="I72" s="283" t="s">
        <v>5196</v>
      </c>
    </row>
    <row r="73" spans="1:13" x14ac:dyDescent="0.25">
      <c r="A73" s="278" t="s">
        <v>5281</v>
      </c>
      <c r="B73" s="6">
        <f>ROUND(SUMIF(Model_Output!$B$11:$B$3048,I73,Model_Output!$D$11:$D$3048),0)</f>
        <v>1115250</v>
      </c>
      <c r="C73" s="275"/>
      <c r="D73" s="275"/>
      <c r="E73" s="275"/>
      <c r="F73" s="275"/>
      <c r="G73" s="275"/>
      <c r="I73" s="283" t="s">
        <v>5198</v>
      </c>
    </row>
    <row r="74" spans="1:13" x14ac:dyDescent="0.25">
      <c r="A74" s="278" t="s">
        <v>5282</v>
      </c>
      <c r="B74" s="6">
        <f>ROUND(SUMIF(Model_Output!$B$11:$B$3048,I74,Model_Output!$D$11:$D$3048),0)</f>
        <v>1307246</v>
      </c>
      <c r="C74" s="275"/>
      <c r="D74" s="275"/>
      <c r="E74" s="275"/>
      <c r="F74" s="275"/>
      <c r="G74" s="275"/>
      <c r="I74" s="283" t="s">
        <v>5200</v>
      </c>
    </row>
    <row r="75" spans="1:13" x14ac:dyDescent="0.25">
      <c r="A75" s="278" t="s">
        <v>5283</v>
      </c>
      <c r="B75" s="6">
        <f>ROUND(SUMIF(Model_Output!$B$11:$B$3048,I75,Model_Output!$D$11:$D$3048),0)</f>
        <v>295534</v>
      </c>
      <c r="C75" s="275"/>
      <c r="D75" s="275"/>
      <c r="E75" s="275"/>
      <c r="F75" s="275"/>
      <c r="G75" s="275"/>
      <c r="I75" s="283" t="s">
        <v>5202</v>
      </c>
    </row>
    <row r="76" spans="1:13" x14ac:dyDescent="0.25">
      <c r="A76" s="278" t="s">
        <v>5284</v>
      </c>
      <c r="B76" s="6">
        <f>ROUND(SUMIF(Model_Output!$B$11:$B$3048,I76,Model_Output!$D$11:$D$3048),0)</f>
        <v>602821</v>
      </c>
      <c r="C76" s="275"/>
      <c r="D76" s="275"/>
      <c r="E76" s="275"/>
      <c r="F76" s="275"/>
      <c r="G76" s="275"/>
      <c r="I76" s="283" t="s">
        <v>5204</v>
      </c>
    </row>
    <row r="77" spans="1:13" x14ac:dyDescent="0.25">
      <c r="A77" s="278" t="s">
        <v>5285</v>
      </c>
      <c r="B77" s="6">
        <f>ROUND(SUMIF(Model_Output!$B$11:$B$3048,I77,Model_Output!$D$11:$D$3048),0)</f>
        <v>622343</v>
      </c>
      <c r="I77" s="283" t="s">
        <v>5206</v>
      </c>
    </row>
    <row r="78" spans="1:13" x14ac:dyDescent="0.25">
      <c r="A78" s="278" t="s">
        <v>5286</v>
      </c>
      <c r="B78" s="6">
        <f>ROUND(SUMIF(Model_Output!$B$11:$B$3048,I78,Model_Output!$D$11:$D$3048),0)</f>
        <v>912043</v>
      </c>
      <c r="I78" s="283" t="s">
        <v>5208</v>
      </c>
    </row>
    <row r="79" spans="1:13" x14ac:dyDescent="0.25">
      <c r="A79" s="278" t="s">
        <v>5287</v>
      </c>
      <c r="B79" s="6">
        <f>ROUND(SUMIF(Model_Output!$B$11:$B$3048,I79,Model_Output!$D$11:$D$3048),0)</f>
        <v>3137126</v>
      </c>
      <c r="I79" s="283" t="s">
        <v>5210</v>
      </c>
    </row>
    <row r="80" spans="1:13" x14ac:dyDescent="0.25">
      <c r="A80" s="278" t="s">
        <v>5288</v>
      </c>
      <c r="B80" s="6">
        <f>ROUND(SUMIF(Model_Output!$B$11:$B$3048,I80,Model_Output!$D$11:$D$3048),0)</f>
        <v>1624484</v>
      </c>
      <c r="I80" s="283" t="s">
        <v>5212</v>
      </c>
    </row>
    <row r="81" spans="1:9" x14ac:dyDescent="0.25">
      <c r="A81" s="278" t="s">
        <v>5289</v>
      </c>
      <c r="B81" s="6">
        <f>ROUND(SUMIF(Model_Output!$B$11:$B$3048,I81,Model_Output!$D$11:$D$3048),0)</f>
        <v>0</v>
      </c>
      <c r="I81" s="283" t="s">
        <v>5214</v>
      </c>
    </row>
    <row r="82" spans="1:9" x14ac:dyDescent="0.25">
      <c r="A82" s="278" t="s">
        <v>5290</v>
      </c>
      <c r="B82" s="6">
        <f>ROUND(SUMIF(Model_Output!$B$11:$B$3048,I82,Model_Output!$D$11:$D$3048),0)</f>
        <v>0</v>
      </c>
      <c r="I82" s="283" t="s">
        <v>5216</v>
      </c>
    </row>
    <row r="83" spans="1:9" x14ac:dyDescent="0.25">
      <c r="A83" s="278" t="s">
        <v>5291</v>
      </c>
      <c r="B83" s="6">
        <f>ROUND(SUMIF(Model_Output!$B$11:$B$3048,I83,Model_Output!$D$11:$D$3048),0)</f>
        <v>0</v>
      </c>
      <c r="I83" s="283" t="s">
        <v>5218</v>
      </c>
    </row>
    <row r="84" spans="1:9" x14ac:dyDescent="0.25">
      <c r="A84" s="279" t="s">
        <v>134</v>
      </c>
      <c r="B84" s="280">
        <f>SUM(B71:B83)</f>
        <v>15466659</v>
      </c>
    </row>
    <row r="85" spans="1:9" x14ac:dyDescent="0.25">
      <c r="A85" s="278"/>
      <c r="B85" s="6"/>
    </row>
    <row r="86" spans="1:9" x14ac:dyDescent="0.25">
      <c r="A86" s="278"/>
      <c r="B86" s="6"/>
    </row>
    <row r="87" spans="1:9" x14ac:dyDescent="0.25">
      <c r="A87" s="281" t="s">
        <v>5310</v>
      </c>
      <c r="B87" s="277"/>
      <c r="I87" s="282" t="s">
        <v>52</v>
      </c>
    </row>
    <row r="88" spans="1:9" x14ac:dyDescent="0.25">
      <c r="A88" s="278" t="s">
        <v>5292</v>
      </c>
      <c r="B88" s="6">
        <f>ROUND(SUMIF(Model_Output!$B$11:$B$3048,I88,Model_Output!$D$11:$D$3048),0)</f>
        <v>157711</v>
      </c>
      <c r="I88" s="283" t="s">
        <v>5220</v>
      </c>
    </row>
    <row r="89" spans="1:9" x14ac:dyDescent="0.25">
      <c r="A89" s="278" t="s">
        <v>5293</v>
      </c>
      <c r="B89" s="6">
        <f>ROUND(SUMIF(Model_Output!$B$11:$B$3048,I89,Model_Output!$D$11:$D$3048),0)</f>
        <v>5692103</v>
      </c>
      <c r="I89" s="283" t="s">
        <v>5222</v>
      </c>
    </row>
    <row r="90" spans="1:9" x14ac:dyDescent="0.25">
      <c r="A90" s="278" t="s">
        <v>5294</v>
      </c>
      <c r="B90" s="6">
        <f>ROUND(SUMIF(Model_Output!$B$11:$B$3048,I90,Model_Output!$D$11:$D$3048),0)</f>
        <v>1115250</v>
      </c>
      <c r="I90" s="283" t="s">
        <v>5224</v>
      </c>
    </row>
    <row r="91" spans="1:9" x14ac:dyDescent="0.25">
      <c r="A91" s="278" t="s">
        <v>5295</v>
      </c>
      <c r="B91" s="6">
        <f>ROUND(SUMIF(Model_Output!$B$11:$B$3048,I91,Model_Output!$D$11:$D$3048),0)</f>
        <v>1307250</v>
      </c>
      <c r="I91" s="283" t="s">
        <v>5226</v>
      </c>
    </row>
    <row r="92" spans="1:9" x14ac:dyDescent="0.25">
      <c r="A92" s="278" t="s">
        <v>5296</v>
      </c>
      <c r="B92" s="6">
        <f>ROUND(SUMIF(Model_Output!$B$11:$B$3048,I92,Model_Output!$D$11:$D$3048),0)</f>
        <v>295534</v>
      </c>
      <c r="I92" s="283" t="s">
        <v>5228</v>
      </c>
    </row>
    <row r="93" spans="1:9" x14ac:dyDescent="0.25">
      <c r="A93" s="278" t="s">
        <v>5297</v>
      </c>
      <c r="B93" s="6">
        <f>ROUND(SUMIF(Model_Output!$B$11:$B$3048,I93,Model_Output!$D$11:$D$3048),0)</f>
        <v>602820</v>
      </c>
      <c r="I93" s="283" t="s">
        <v>5230</v>
      </c>
    </row>
    <row r="94" spans="1:9" x14ac:dyDescent="0.25">
      <c r="A94" s="278" t="s">
        <v>5298</v>
      </c>
      <c r="B94" s="6">
        <f>ROUND(SUMIF(Model_Output!$B$11:$B$3048,I94,Model_Output!$D$11:$D$3048),0)</f>
        <v>622344</v>
      </c>
      <c r="I94" s="283" t="s">
        <v>5232</v>
      </c>
    </row>
    <row r="95" spans="1:9" x14ac:dyDescent="0.25">
      <c r="A95" s="278" t="s">
        <v>5299</v>
      </c>
      <c r="B95" s="6">
        <f>ROUND(SUMIF(Model_Output!$B$11:$B$3048,I95,Model_Output!$D$11:$D$3048),0)</f>
        <v>912042</v>
      </c>
      <c r="I95" s="283" t="s">
        <v>5234</v>
      </c>
    </row>
    <row r="96" spans="1:9" x14ac:dyDescent="0.25">
      <c r="A96" s="278" t="s">
        <v>5300</v>
      </c>
      <c r="B96" s="6">
        <f>ROUND(SUMIF(Model_Output!$B$11:$B$3048,I96,Model_Output!$D$11:$D$3048),0)</f>
        <v>3137126</v>
      </c>
      <c r="I96" s="283" t="s">
        <v>5236</v>
      </c>
    </row>
    <row r="97" spans="1:9" x14ac:dyDescent="0.25">
      <c r="A97" s="278" t="s">
        <v>5301</v>
      </c>
      <c r="B97" s="6">
        <f>ROUND(SUMIF(Model_Output!$B$11:$B$3048,I97,Model_Output!$D$11:$D$3048),0)</f>
        <v>1624484</v>
      </c>
      <c r="I97" s="283" t="s">
        <v>5238</v>
      </c>
    </row>
    <row r="98" spans="1:9" x14ac:dyDescent="0.25">
      <c r="A98" s="278" t="s">
        <v>5302</v>
      </c>
      <c r="B98" s="6">
        <f>ROUND(SUMIF(Model_Output!$B$11:$B$3048,I98,Model_Output!$D$11:$D$3048),0)</f>
        <v>0</v>
      </c>
      <c r="I98" s="283" t="s">
        <v>5240</v>
      </c>
    </row>
    <row r="99" spans="1:9" x14ac:dyDescent="0.25">
      <c r="A99" s="278" t="s">
        <v>5303</v>
      </c>
      <c r="B99" s="6">
        <f>ROUND(SUMIF(Model_Output!$B$11:$B$3048,I99,Model_Output!$D$11:$D$3048),0)</f>
        <v>0</v>
      </c>
      <c r="I99" s="283" t="s">
        <v>5242</v>
      </c>
    </row>
    <row r="100" spans="1:9" x14ac:dyDescent="0.25">
      <c r="A100" s="278" t="s">
        <v>5304</v>
      </c>
      <c r="B100" s="6">
        <f>ROUND(SUMIF(Model_Output!$B$11:$B$3048,I100,Model_Output!$D$11:$D$3048),0)</f>
        <v>0</v>
      </c>
      <c r="I100" s="283" t="s">
        <v>5244</v>
      </c>
    </row>
    <row r="101" spans="1:9" x14ac:dyDescent="0.25">
      <c r="A101" s="279" t="s">
        <v>134</v>
      </c>
      <c r="B101" s="280">
        <f>SUM(B88:B100)</f>
        <v>15466664</v>
      </c>
    </row>
    <row r="104" spans="1:9" x14ac:dyDescent="0.25">
      <c r="A104" s="281" t="s">
        <v>5306</v>
      </c>
      <c r="B104" s="277"/>
      <c r="I104" s="282" t="s">
        <v>52</v>
      </c>
    </row>
    <row r="105" spans="1:9" x14ac:dyDescent="0.25">
      <c r="A105" s="3" t="s">
        <v>5306</v>
      </c>
      <c r="B105" s="6">
        <f>ROUND(SUMIF(Model_Output!$B$11:$B$3048,I105,Model_Output!$D$11:$D$3048),0)</f>
        <v>1455322</v>
      </c>
      <c r="I105" s="278" t="s">
        <v>5246</v>
      </c>
    </row>
    <row r="106" spans="1:9" x14ac:dyDescent="0.25">
      <c r="B106" s="6"/>
      <c r="I106" s="278"/>
    </row>
    <row r="108" spans="1:9" x14ac:dyDescent="0.25">
      <c r="A108" s="281" t="s">
        <v>5307</v>
      </c>
      <c r="B108" s="277"/>
      <c r="I108" s="282" t="s">
        <v>52</v>
      </c>
    </row>
    <row r="109" spans="1:9" x14ac:dyDescent="0.25">
      <c r="A109" s="3" t="s">
        <v>5308</v>
      </c>
      <c r="B109" s="6">
        <f>ROUND(SUMIF(Model_Output!$B$11:$B$3048,I109,Model_Output!$D$11:$D$3048),0)</f>
        <v>13255</v>
      </c>
      <c r="I109" s="283" t="s">
        <v>5248</v>
      </c>
    </row>
    <row r="110" spans="1:9" x14ac:dyDescent="0.25">
      <c r="A110" s="3" t="s">
        <v>5309</v>
      </c>
      <c r="B110" s="6">
        <f>ROUND(SUMIF(Model_Output!$B$11:$B$3048,I110,Model_Output!$D$11:$D$3048),0)</f>
        <v>13255</v>
      </c>
      <c r="I110" s="283" t="s">
        <v>5250</v>
      </c>
    </row>
  </sheetData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92D050"/>
  </sheetPr>
  <dimension ref="A1:BY131"/>
  <sheetViews>
    <sheetView workbookViewId="0">
      <selection activeCell="G7" sqref="G7"/>
    </sheetView>
  </sheetViews>
  <sheetFormatPr defaultRowHeight="15.75" x14ac:dyDescent="0.25"/>
  <cols>
    <col min="1" max="1" width="18.5703125" style="3" bestFit="1" customWidth="1"/>
    <col min="2" max="6" width="10.7109375" style="2" customWidth="1"/>
    <col min="7" max="7" width="11.140625" style="2" bestFit="1" customWidth="1"/>
    <col min="8" max="15" width="9.140625" style="3"/>
    <col min="16" max="17" width="10.140625" style="2" bestFit="1" customWidth="1"/>
    <col min="18" max="18" width="9.140625" style="2"/>
    <col min="19" max="19" width="9.140625" style="3"/>
    <col min="20" max="20" width="30.42578125" style="3" bestFit="1" customWidth="1"/>
    <col min="21" max="16384" width="9.140625" style="3"/>
  </cols>
  <sheetData>
    <row r="1" spans="1:20" x14ac:dyDescent="0.25">
      <c r="A1" s="1" t="s">
        <v>1621</v>
      </c>
    </row>
    <row r="2" spans="1:20" x14ac:dyDescent="0.25">
      <c r="A2" s="339" t="s">
        <v>42</v>
      </c>
      <c r="B2" s="339" t="s">
        <v>50</v>
      </c>
      <c r="C2" s="339"/>
      <c r="D2" s="339"/>
      <c r="E2" s="339"/>
      <c r="F2" s="339"/>
      <c r="G2" s="339"/>
      <c r="I2" s="4" t="s">
        <v>52</v>
      </c>
    </row>
    <row r="3" spans="1:20" x14ac:dyDescent="0.25">
      <c r="A3" s="340"/>
      <c r="B3" s="5" t="s">
        <v>44</v>
      </c>
      <c r="C3" s="5" t="s">
        <v>45</v>
      </c>
      <c r="D3" s="5" t="s">
        <v>46</v>
      </c>
      <c r="E3" s="5" t="s">
        <v>47</v>
      </c>
      <c r="F3" s="5" t="s">
        <v>48</v>
      </c>
      <c r="G3" s="5" t="s">
        <v>49</v>
      </c>
      <c r="I3" s="5" t="s">
        <v>44</v>
      </c>
      <c r="J3" s="5" t="s">
        <v>45</v>
      </c>
      <c r="K3" s="5" t="s">
        <v>46</v>
      </c>
      <c r="L3" s="5" t="s">
        <v>47</v>
      </c>
      <c r="M3" s="5" t="s">
        <v>48</v>
      </c>
      <c r="P3" s="2">
        <v>2010</v>
      </c>
      <c r="Q3" s="2">
        <v>2040</v>
      </c>
      <c r="R3" s="2" t="s">
        <v>2651</v>
      </c>
    </row>
    <row r="4" spans="1:20" x14ac:dyDescent="0.25">
      <c r="A4" s="3" t="s">
        <v>43</v>
      </c>
      <c r="B4" s="6">
        <f>ROUND(SUMIF(Model_Output!$B$11:$B$3048,I4,Model_Output!$D$11:$D$3048),-2)</f>
        <v>6978300</v>
      </c>
      <c r="C4" s="6">
        <f>ROUND(SUMIF(Model_Output!$B$11:$B$3048,J4,Model_Output!$D$11:$D$3048),-2)</f>
        <v>13129000</v>
      </c>
      <c r="D4" s="6">
        <f>ROUND(SUMIF(Model_Output!$B$11:$B$3048,K4,Model_Output!$D$11:$D$3048),-2)</f>
        <v>8306800</v>
      </c>
      <c r="E4" s="6">
        <f>ROUND(SUMIF(Model_Output!$B$11:$B$3048,L4,Model_Output!$D$11:$D$3048),-2)</f>
        <v>6796800</v>
      </c>
      <c r="F4" s="6">
        <f>ROUND(SUMIF(Model_Output!$B$11:$B$3048,M4,Model_Output!$D$11:$D$3048),-2)</f>
        <v>4127900</v>
      </c>
      <c r="G4" s="6">
        <f>SUM(B4:F4)</f>
        <v>39338800</v>
      </c>
      <c r="I4" t="s">
        <v>3</v>
      </c>
      <c r="J4" t="s">
        <v>11</v>
      </c>
      <c r="K4" t="s">
        <v>19</v>
      </c>
      <c r="L4" t="s">
        <v>27</v>
      </c>
      <c r="M4" t="s">
        <v>35</v>
      </c>
      <c r="O4" s="3" t="s">
        <v>2648</v>
      </c>
      <c r="P4" s="6">
        <v>82446600</v>
      </c>
      <c r="Q4" s="6">
        <f>G7</f>
        <v>81315500</v>
      </c>
      <c r="R4" s="129">
        <f>(Q4-P4)/P4</f>
        <v>-1.3719183083353346E-2</v>
      </c>
      <c r="T4" s="1"/>
    </row>
    <row r="5" spans="1:20" x14ac:dyDescent="0.25">
      <c r="A5" s="3" t="s">
        <v>587</v>
      </c>
      <c r="B5" s="6">
        <f>ROUND(SUMIF(Model_Output!$B$11:$B$3048,I5,Model_Output!$D$11:$D$3048),-2)</f>
        <v>5907400</v>
      </c>
      <c r="C5" s="6">
        <f>ROUND(SUMIF(Model_Output!$B$11:$B$3048,J5,Model_Output!$D$11:$D$3048),-2)</f>
        <v>12965600</v>
      </c>
      <c r="D5" s="6">
        <f>ROUND(SUMIF(Model_Output!$B$11:$B$3048,K5,Model_Output!$D$11:$D$3048),-2)</f>
        <v>8619700</v>
      </c>
      <c r="E5" s="6">
        <f>ROUND(SUMIF(Model_Output!$B$11:$B$3048,L5,Model_Output!$D$11:$D$3048),-2)</f>
        <v>6762200</v>
      </c>
      <c r="F5" s="6">
        <f>ROUND(SUMIF(Model_Output!$B$11:$B$3048,M5,Model_Output!$D$11:$D$3048),-2)</f>
        <v>2223800</v>
      </c>
      <c r="G5" s="6">
        <f t="shared" ref="G5:G7" si="0">SUM(B5:F5)</f>
        <v>36478700</v>
      </c>
      <c r="I5" t="s">
        <v>135</v>
      </c>
      <c r="J5" t="s">
        <v>145</v>
      </c>
      <c r="K5" t="s">
        <v>155</v>
      </c>
      <c r="L5" t="s">
        <v>165</v>
      </c>
      <c r="M5" t="s">
        <v>175</v>
      </c>
      <c r="O5" s="3" t="s">
        <v>2649</v>
      </c>
      <c r="P5" s="6">
        <v>2945400</v>
      </c>
      <c r="Q5" s="6">
        <f>G15</f>
        <v>2651900</v>
      </c>
      <c r="R5" s="129">
        <f>(Q5-P5)/P5</f>
        <v>-9.9646907041488417E-2</v>
      </c>
    </row>
    <row r="6" spans="1:20" x14ac:dyDescent="0.25">
      <c r="A6" s="7" t="s">
        <v>53</v>
      </c>
      <c r="B6" s="8">
        <f>ROUND(SUMIF(Model_Output!$B$11:$B$3048,I6,Model_Output!$D$11:$D$3048),-2)</f>
        <v>795100</v>
      </c>
      <c r="C6" s="8">
        <f>ROUND(SUMIF(Model_Output!$B$11:$B$3048,J6,Model_Output!$D$11:$D$3048),-2)</f>
        <v>2107500</v>
      </c>
      <c r="D6" s="8">
        <f>ROUND(SUMIF(Model_Output!$B$11:$B$3048,K6,Model_Output!$D$11:$D$3048),-2)</f>
        <v>1207100</v>
      </c>
      <c r="E6" s="8">
        <f>ROUND(SUMIF(Model_Output!$B$11:$B$3048,L6,Model_Output!$D$11:$D$3048),-2)</f>
        <v>1088000</v>
      </c>
      <c r="F6" s="8">
        <f>ROUND(SUMIF(Model_Output!$B$11:$B$3048,M6,Model_Output!$D$11:$D$3048),-2)</f>
        <v>300200</v>
      </c>
      <c r="G6" s="8">
        <f t="shared" si="0"/>
        <v>5497900</v>
      </c>
      <c r="I6" t="s">
        <v>8</v>
      </c>
      <c r="J6" t="s">
        <v>16</v>
      </c>
      <c r="K6" t="s">
        <v>24</v>
      </c>
      <c r="L6" t="s">
        <v>32</v>
      </c>
      <c r="M6" t="s">
        <v>40</v>
      </c>
      <c r="O6" s="3" t="s">
        <v>2650</v>
      </c>
      <c r="P6" s="6">
        <v>873600</v>
      </c>
      <c r="Q6" s="6">
        <f>G23</f>
        <v>594500</v>
      </c>
      <c r="R6" s="129">
        <f>(Q6-P6)/P6</f>
        <v>-0.31948260073260071</v>
      </c>
    </row>
    <row r="7" spans="1:20" x14ac:dyDescent="0.25">
      <c r="A7" s="3" t="s">
        <v>51</v>
      </c>
      <c r="B7" s="6">
        <f>ROUND(SUMIF(Model_Output!$B$11:$B$3048,I7,Model_Output!$D$11:$D$3048),-2)</f>
        <v>13680800</v>
      </c>
      <c r="C7" s="6">
        <f>ROUND(SUMIF(Model_Output!$B$11:$B$3048,J7,Model_Output!$D$11:$D$3048),-2)</f>
        <v>28202200</v>
      </c>
      <c r="D7" s="6">
        <f>ROUND(SUMIF(Model_Output!$B$11:$B$3048,K7,Model_Output!$D$11:$D$3048),-2)</f>
        <v>18133600</v>
      </c>
      <c r="E7" s="6">
        <f>ROUND(SUMIF(Model_Output!$B$11:$B$3048,L7,Model_Output!$D$11:$D$3048),-2)</f>
        <v>14647000</v>
      </c>
      <c r="F7" s="6">
        <f>ROUND(SUMIF(Model_Output!$B$11:$B$3048,M7,Model_Output!$D$11:$D$3048),-2)</f>
        <v>6651900</v>
      </c>
      <c r="G7" s="6">
        <f t="shared" si="0"/>
        <v>81315500</v>
      </c>
      <c r="I7" t="s">
        <v>136</v>
      </c>
      <c r="J7" t="s">
        <v>146</v>
      </c>
      <c r="K7" t="s">
        <v>156</v>
      </c>
      <c r="L7" t="s">
        <v>166</v>
      </c>
      <c r="M7" t="s">
        <v>176</v>
      </c>
    </row>
    <row r="9" spans="1:20" x14ac:dyDescent="0.25">
      <c r="A9" s="1" t="s">
        <v>1620</v>
      </c>
    </row>
    <row r="10" spans="1:20" x14ac:dyDescent="0.25">
      <c r="A10" s="339" t="s">
        <v>42</v>
      </c>
      <c r="B10" s="339" t="s">
        <v>50</v>
      </c>
      <c r="C10" s="339"/>
      <c r="D10" s="339"/>
      <c r="E10" s="339"/>
      <c r="F10" s="339"/>
      <c r="G10" s="339"/>
      <c r="I10" s="4" t="s">
        <v>52</v>
      </c>
    </row>
    <row r="11" spans="1:20" x14ac:dyDescent="0.25">
      <c r="A11" s="340"/>
      <c r="B11" s="5" t="s">
        <v>44</v>
      </c>
      <c r="C11" s="5" t="s">
        <v>45</v>
      </c>
      <c r="D11" s="5" t="s">
        <v>46</v>
      </c>
      <c r="E11" s="5" t="s">
        <v>47</v>
      </c>
      <c r="F11" s="5" t="s">
        <v>48</v>
      </c>
      <c r="G11" s="5" t="s">
        <v>49</v>
      </c>
      <c r="I11" s="5" t="s">
        <v>44</v>
      </c>
      <c r="J11" s="5" t="s">
        <v>45</v>
      </c>
      <c r="K11" s="5" t="s">
        <v>46</v>
      </c>
      <c r="L11" s="5" t="s">
        <v>47</v>
      </c>
      <c r="M11" s="5" t="s">
        <v>48</v>
      </c>
    </row>
    <row r="12" spans="1:20" x14ac:dyDescent="0.25">
      <c r="A12" s="3" t="s">
        <v>43</v>
      </c>
      <c r="B12" s="6">
        <f>ROUND(SUMIF(Model_Output!$B$11:$B$3048,I12,Model_Output!$D$11:$D$3048),-2)</f>
        <v>163800</v>
      </c>
      <c r="C12" s="6">
        <f>ROUND(SUMIF(Model_Output!$B$11:$B$3048,J12,Model_Output!$D$11:$D$3048),-2)</f>
        <v>288600</v>
      </c>
      <c r="D12" s="6">
        <f>ROUND(SUMIF(Model_Output!$B$11:$B$3048,K12,Model_Output!$D$11:$D$3048),-2)</f>
        <v>228300</v>
      </c>
      <c r="E12" s="6">
        <f>ROUND(SUMIF(Model_Output!$B$11:$B$3048,L12,Model_Output!$D$11:$D$3048),-2)</f>
        <v>149300</v>
      </c>
      <c r="F12" s="6">
        <f>ROUND(SUMIF(Model_Output!$B$11:$B$3048,M12,Model_Output!$D$11:$D$3048),-2)</f>
        <v>75900</v>
      </c>
      <c r="G12" s="6">
        <f>SUM(B12:F12)</f>
        <v>905900</v>
      </c>
      <c r="I12" t="s">
        <v>54</v>
      </c>
      <c r="J12" t="s">
        <v>58</v>
      </c>
      <c r="K12" t="s">
        <v>74</v>
      </c>
      <c r="L12" t="s">
        <v>96</v>
      </c>
      <c r="M12" t="s">
        <v>118</v>
      </c>
    </row>
    <row r="13" spans="1:20" x14ac:dyDescent="0.25">
      <c r="A13" s="3" t="s">
        <v>587</v>
      </c>
      <c r="B13" s="6">
        <f>ROUND(SUMIF(Model_Output!$B$11:$B$3048,I13,Model_Output!$D$11:$D$3048),-2)</f>
        <v>220600</v>
      </c>
      <c r="C13" s="6">
        <f>ROUND(SUMIF(Model_Output!$B$11:$B$3048,J13,Model_Output!$D$11:$D$3048),-2)</f>
        <v>488300</v>
      </c>
      <c r="D13" s="6">
        <f>ROUND(SUMIF(Model_Output!$B$11:$B$3048,K13,Model_Output!$D$11:$D$3048),-2)</f>
        <v>357400</v>
      </c>
      <c r="E13" s="6">
        <f>ROUND(SUMIF(Model_Output!$B$11:$B$3048,L13,Model_Output!$D$11:$D$3048),-2)</f>
        <v>255000</v>
      </c>
      <c r="F13" s="6">
        <f>ROUND(SUMIF(Model_Output!$B$11:$B$3048,M13,Model_Output!$D$11:$D$3048),-2)</f>
        <v>73100</v>
      </c>
      <c r="G13" s="6">
        <f t="shared" ref="G13:G15" si="1">SUM(B13:F13)</f>
        <v>1394400</v>
      </c>
      <c r="I13" t="s">
        <v>137</v>
      </c>
      <c r="J13" t="s">
        <v>147</v>
      </c>
      <c r="K13" t="s">
        <v>157</v>
      </c>
      <c r="L13" t="s">
        <v>167</v>
      </c>
      <c r="M13" t="s">
        <v>177</v>
      </c>
    </row>
    <row r="14" spans="1:20" x14ac:dyDescent="0.25">
      <c r="A14" s="7" t="s">
        <v>53</v>
      </c>
      <c r="B14" s="8">
        <f>ROUND(SUMIF(Model_Output!$B$11:$B$3048,I14,Model_Output!$D$11:$D$3048),-2)</f>
        <v>50500</v>
      </c>
      <c r="C14" s="8">
        <f>ROUND(SUMIF(Model_Output!$B$11:$B$3048,J14,Model_Output!$D$11:$D$3048),-2)</f>
        <v>135000</v>
      </c>
      <c r="D14" s="8">
        <f>ROUND(SUMIF(Model_Output!$B$11:$B$3048,K14,Model_Output!$D$11:$D$3048),-2)</f>
        <v>77200</v>
      </c>
      <c r="E14" s="8">
        <f>ROUND(SUMIF(Model_Output!$B$11:$B$3048,L14,Model_Output!$D$11:$D$3048),-2)</f>
        <v>69800</v>
      </c>
      <c r="F14" s="8">
        <f>ROUND(SUMIF(Model_Output!$B$11:$B$3048,M14,Model_Output!$D$11:$D$3048),-2)</f>
        <v>19000</v>
      </c>
      <c r="G14" s="8">
        <f t="shared" si="1"/>
        <v>351500</v>
      </c>
      <c r="I14" t="s">
        <v>55</v>
      </c>
      <c r="J14" t="s">
        <v>59</v>
      </c>
      <c r="K14" t="s">
        <v>79</v>
      </c>
      <c r="L14" t="s">
        <v>101</v>
      </c>
      <c r="M14" t="s">
        <v>123</v>
      </c>
    </row>
    <row r="15" spans="1:20" x14ac:dyDescent="0.25">
      <c r="A15" s="3" t="s">
        <v>51</v>
      </c>
      <c r="B15" s="6">
        <f>ROUND(SUMIF(Model_Output!$B$11:$B$3048,I15,Model_Output!$D$11:$D$3048),-2)</f>
        <v>434800</v>
      </c>
      <c r="C15" s="6">
        <f>ROUND(SUMIF(Model_Output!$B$11:$B$3048,J15,Model_Output!$D$11:$D$3048),-2)</f>
        <v>912000</v>
      </c>
      <c r="D15" s="6">
        <f>ROUND(SUMIF(Model_Output!$B$11:$B$3048,K15,Model_Output!$D$11:$D$3048),-2)</f>
        <v>663000</v>
      </c>
      <c r="E15" s="6">
        <f>ROUND(SUMIF(Model_Output!$B$11:$B$3048,L15,Model_Output!$D$11:$D$3048),-2)</f>
        <v>474100</v>
      </c>
      <c r="F15" s="6">
        <f>ROUND(SUMIF(Model_Output!$B$11:$B$3048,M15,Model_Output!$D$11:$D$3048),-2)</f>
        <v>168000</v>
      </c>
      <c r="G15" s="6">
        <f t="shared" si="1"/>
        <v>2651900</v>
      </c>
      <c r="I15" t="s">
        <v>138</v>
      </c>
      <c r="J15" t="s">
        <v>148</v>
      </c>
      <c r="K15" t="s">
        <v>158</v>
      </c>
      <c r="L15" t="s">
        <v>168</v>
      </c>
      <c r="M15" t="s">
        <v>178</v>
      </c>
    </row>
    <row r="17" spans="1:18" x14ac:dyDescent="0.25">
      <c r="A17" s="1" t="s">
        <v>1619</v>
      </c>
    </row>
    <row r="18" spans="1:18" x14ac:dyDescent="0.25">
      <c r="A18" s="339" t="s">
        <v>42</v>
      </c>
      <c r="B18" s="339" t="s">
        <v>50</v>
      </c>
      <c r="C18" s="339"/>
      <c r="D18" s="339"/>
      <c r="E18" s="339"/>
      <c r="F18" s="339"/>
      <c r="G18" s="339"/>
      <c r="I18" s="4" t="s">
        <v>52</v>
      </c>
    </row>
    <row r="19" spans="1:18" x14ac:dyDescent="0.25">
      <c r="A19" s="340"/>
      <c r="B19" s="5" t="s">
        <v>44</v>
      </c>
      <c r="C19" s="5" t="s">
        <v>45</v>
      </c>
      <c r="D19" s="5" t="s">
        <v>46</v>
      </c>
      <c r="E19" s="5" t="s">
        <v>47</v>
      </c>
      <c r="F19" s="5" t="s">
        <v>48</v>
      </c>
      <c r="G19" s="5" t="s">
        <v>49</v>
      </c>
      <c r="I19" s="5" t="s">
        <v>44</v>
      </c>
      <c r="J19" s="5" t="s">
        <v>45</v>
      </c>
      <c r="K19" s="5" t="s">
        <v>46</v>
      </c>
      <c r="L19" s="5" t="s">
        <v>47</v>
      </c>
      <c r="M19" s="5" t="s">
        <v>48</v>
      </c>
    </row>
    <row r="20" spans="1:18" x14ac:dyDescent="0.25">
      <c r="A20" s="3" t="s">
        <v>43</v>
      </c>
      <c r="B20" s="6">
        <f>ROUND(SUMIF(Model_Output!$B$11:$B$3048,I20,Model_Output!$D$11:$D$3048),-2)</f>
        <v>39800</v>
      </c>
      <c r="C20" s="6">
        <f>ROUND(SUMIF(Model_Output!$B$11:$B$3048,J20,Model_Output!$D$11:$D$3048),-2)</f>
        <v>54100</v>
      </c>
      <c r="D20" s="6">
        <f>ROUND(SUMIF(Model_Output!$B$11:$B$3048,K20,Model_Output!$D$11:$D$3048),-2)</f>
        <v>80300</v>
      </c>
      <c r="E20" s="6">
        <f>ROUND(SUMIF(Model_Output!$B$11:$B$3048,L20,Model_Output!$D$11:$D$3048),-2)</f>
        <v>27900</v>
      </c>
      <c r="F20" s="6">
        <f>ROUND(SUMIF(Model_Output!$B$11:$B$3048,M20,Model_Output!$D$11:$D$3048),-2)</f>
        <v>3100</v>
      </c>
      <c r="G20" s="6">
        <f>SUM(B20:F20)</f>
        <v>205200</v>
      </c>
      <c r="I20" t="s">
        <v>56</v>
      </c>
      <c r="J20" t="s">
        <v>61</v>
      </c>
      <c r="K20" t="s">
        <v>82</v>
      </c>
      <c r="L20" t="s">
        <v>104</v>
      </c>
      <c r="M20" t="s">
        <v>126</v>
      </c>
    </row>
    <row r="21" spans="1:18" x14ac:dyDescent="0.25">
      <c r="A21" s="3" t="s">
        <v>587</v>
      </c>
      <c r="B21" s="6">
        <f>ROUND(SUMIF(Model_Output!$B$11:$B$3048,I21,Model_Output!$D$11:$D$3048),-2)</f>
        <v>59200</v>
      </c>
      <c r="C21" s="6">
        <f>ROUND(SUMIF(Model_Output!$B$11:$B$3048,J21,Model_Output!$D$11:$D$3048),-2)</f>
        <v>129300</v>
      </c>
      <c r="D21" s="6">
        <f>ROUND(SUMIF(Model_Output!$B$11:$B$3048,K21,Model_Output!$D$11:$D$3048),-2)</f>
        <v>119300</v>
      </c>
      <c r="E21" s="6">
        <f>ROUND(SUMIF(Model_Output!$B$11:$B$3048,L21,Model_Output!$D$11:$D$3048),-2)</f>
        <v>68200</v>
      </c>
      <c r="F21" s="6">
        <f>ROUND(SUMIF(Model_Output!$B$11:$B$3048,M21,Model_Output!$D$11:$D$3048),-2)</f>
        <v>13300</v>
      </c>
      <c r="G21" s="6">
        <f t="shared" ref="G21:G23" si="2">SUM(B21:F21)</f>
        <v>389300</v>
      </c>
      <c r="I21" t="s">
        <v>139</v>
      </c>
      <c r="J21" t="s">
        <v>149</v>
      </c>
      <c r="K21" t="s">
        <v>159</v>
      </c>
      <c r="L21" t="s">
        <v>169</v>
      </c>
      <c r="M21" t="s">
        <v>179</v>
      </c>
    </row>
    <row r="22" spans="1:18" x14ac:dyDescent="0.25">
      <c r="A22" s="7" t="s">
        <v>53</v>
      </c>
      <c r="B22" s="8">
        <f>ROUND(SUMIF(Model_Output!$B$11:$B$3048,I22,Model_Output!$D$11:$D$3048),-2)</f>
        <v>0</v>
      </c>
      <c r="C22" s="8">
        <f>ROUND(SUMIF(Model_Output!$B$11:$B$3048,J22,Model_Output!$D$11:$D$3048),-2)</f>
        <v>0</v>
      </c>
      <c r="D22" s="8">
        <f>ROUND(SUMIF(Model_Output!$B$11:$B$3048,K22,Model_Output!$D$11:$D$3048),-2)</f>
        <v>0</v>
      </c>
      <c r="E22" s="8">
        <f>ROUND(SUMIF(Model_Output!$B$11:$B$3048,L22,Model_Output!$D$11:$D$3048),-2)</f>
        <v>0</v>
      </c>
      <c r="F22" s="8">
        <f>ROUND(SUMIF(Model_Output!$B$11:$B$3048,M22,Model_Output!$D$11:$D$3048),-2)</f>
        <v>0</v>
      </c>
      <c r="G22" s="8">
        <f t="shared" si="2"/>
        <v>0</v>
      </c>
      <c r="I22" t="s">
        <v>57</v>
      </c>
      <c r="J22" t="s">
        <v>66</v>
      </c>
      <c r="K22" t="s">
        <v>87</v>
      </c>
      <c r="L22" t="s">
        <v>109</v>
      </c>
      <c r="M22" t="s">
        <v>131</v>
      </c>
    </row>
    <row r="23" spans="1:18" x14ac:dyDescent="0.25">
      <c r="A23" s="3" t="s">
        <v>51</v>
      </c>
      <c r="B23" s="6">
        <f>ROUND(SUMIF(Model_Output!$B$11:$B$3048,I23,Model_Output!$D$11:$D$3048),-2)</f>
        <v>99000</v>
      </c>
      <c r="C23" s="6">
        <f>ROUND(SUMIF(Model_Output!$B$11:$B$3048,J23,Model_Output!$D$11:$D$3048),-2)</f>
        <v>183400</v>
      </c>
      <c r="D23" s="6">
        <f>ROUND(SUMIF(Model_Output!$B$11:$B$3048,K23,Model_Output!$D$11:$D$3048),-2)</f>
        <v>199600</v>
      </c>
      <c r="E23" s="6">
        <f>ROUND(SUMIF(Model_Output!$B$11:$B$3048,L23,Model_Output!$D$11:$D$3048),-2)</f>
        <v>96100</v>
      </c>
      <c r="F23" s="6">
        <f>ROUND(SUMIF(Model_Output!$B$11:$B$3048,M23,Model_Output!$D$11:$D$3048),-2)</f>
        <v>16400</v>
      </c>
      <c r="G23" s="6">
        <f t="shared" si="2"/>
        <v>594500</v>
      </c>
      <c r="I23" t="s">
        <v>140</v>
      </c>
      <c r="J23" t="s">
        <v>150</v>
      </c>
      <c r="K23" t="s">
        <v>160</v>
      </c>
      <c r="L23" t="s">
        <v>170</v>
      </c>
      <c r="M23" t="s">
        <v>180</v>
      </c>
    </row>
    <row r="25" spans="1:18" x14ac:dyDescent="0.25">
      <c r="A25" s="1" t="s">
        <v>1618</v>
      </c>
    </row>
    <row r="26" spans="1:18" x14ac:dyDescent="0.25">
      <c r="A26" s="339" t="s">
        <v>42</v>
      </c>
      <c r="B26" s="339" t="s">
        <v>50</v>
      </c>
      <c r="C26" s="339"/>
      <c r="D26" s="339"/>
      <c r="E26" s="339"/>
      <c r="F26" s="339"/>
      <c r="G26" s="339"/>
      <c r="O26" s="1" t="s">
        <v>2653</v>
      </c>
    </row>
    <row r="27" spans="1:18" x14ac:dyDescent="0.25">
      <c r="A27" s="340"/>
      <c r="B27" s="5" t="s">
        <v>44</v>
      </c>
      <c r="C27" s="5" t="s">
        <v>45</v>
      </c>
      <c r="D27" s="5" t="s">
        <v>46</v>
      </c>
      <c r="E27" s="5" t="s">
        <v>47</v>
      </c>
      <c r="F27" s="5" t="s">
        <v>48</v>
      </c>
      <c r="G27" s="5" t="s">
        <v>49</v>
      </c>
      <c r="P27" s="2">
        <v>2010</v>
      </c>
      <c r="Q27" s="2">
        <v>2040</v>
      </c>
      <c r="R27" s="2" t="s">
        <v>2651</v>
      </c>
    </row>
    <row r="28" spans="1:18" x14ac:dyDescent="0.25">
      <c r="A28" s="3" t="s">
        <v>43</v>
      </c>
      <c r="B28" s="9">
        <f t="shared" ref="B28:G31" si="3">B4/B12</f>
        <v>42.602564102564102</v>
      </c>
      <c r="C28" s="9">
        <f t="shared" si="3"/>
        <v>45.492030492030494</v>
      </c>
      <c r="D28" s="9">
        <f t="shared" si="3"/>
        <v>36.385457731055631</v>
      </c>
      <c r="E28" s="9">
        <f t="shared" si="3"/>
        <v>45.524447421299399</v>
      </c>
      <c r="F28" s="9">
        <f t="shared" si="3"/>
        <v>54.386034255599476</v>
      </c>
      <c r="G28" s="9">
        <f t="shared" si="3"/>
        <v>43.425102108400488</v>
      </c>
      <c r="O28" s="3" t="s">
        <v>43</v>
      </c>
      <c r="P28" s="9">
        <v>41.462439218021238</v>
      </c>
      <c r="Q28" s="9">
        <f>G28</f>
        <v>43.425102108400488</v>
      </c>
      <c r="R28" s="129">
        <f>(Q28-P28)/P28</f>
        <v>4.7335924451019695E-2</v>
      </c>
    </row>
    <row r="29" spans="1:18" x14ac:dyDescent="0.25">
      <c r="A29" s="3" t="s">
        <v>587</v>
      </c>
      <c r="B29" s="9">
        <f t="shared" si="3"/>
        <v>26.778785131459657</v>
      </c>
      <c r="C29" s="9">
        <f t="shared" si="3"/>
        <v>26.552529182879379</v>
      </c>
      <c r="D29" s="9">
        <f t="shared" si="3"/>
        <v>24.117795187465024</v>
      </c>
      <c r="E29" s="9">
        <f t="shared" si="3"/>
        <v>26.518431372549021</v>
      </c>
      <c r="F29" s="9">
        <f t="shared" si="3"/>
        <v>30.421340629274965</v>
      </c>
      <c r="G29" s="9">
        <f t="shared" si="3"/>
        <v>26.160857716580608</v>
      </c>
      <c r="O29" s="3" t="s">
        <v>587</v>
      </c>
      <c r="P29" s="9">
        <v>22.200316355583677</v>
      </c>
      <c r="Q29" s="9">
        <f>G29</f>
        <v>26.160857716580608</v>
      </c>
      <c r="R29" s="129">
        <f>(Q29-P29)/P29</f>
        <v>0.17840022176084</v>
      </c>
    </row>
    <row r="30" spans="1:18" x14ac:dyDescent="0.25">
      <c r="A30" s="7" t="s">
        <v>53</v>
      </c>
      <c r="B30" s="10">
        <f t="shared" si="3"/>
        <v>15.744554455445545</v>
      </c>
      <c r="C30" s="10">
        <f t="shared" si="3"/>
        <v>15.611111111111111</v>
      </c>
      <c r="D30" s="10">
        <f t="shared" si="3"/>
        <v>15.6360103626943</v>
      </c>
      <c r="E30" s="10">
        <f t="shared" si="3"/>
        <v>15.587392550143267</v>
      </c>
      <c r="F30" s="10">
        <f t="shared" si="3"/>
        <v>15.8</v>
      </c>
      <c r="G30" s="10">
        <f t="shared" si="3"/>
        <v>15.641251778093883</v>
      </c>
      <c r="O30" s="42" t="s">
        <v>2652</v>
      </c>
      <c r="P30" s="130">
        <v>27.991647993481362</v>
      </c>
      <c r="Q30" s="9">
        <f>G31</f>
        <v>30.66310946868283</v>
      </c>
      <c r="R30" s="129">
        <f>(Q30-P30)/P30</f>
        <v>9.5437806156450408E-2</v>
      </c>
    </row>
    <row r="31" spans="1:18" x14ac:dyDescent="0.25">
      <c r="A31" s="3" t="s">
        <v>51</v>
      </c>
      <c r="B31" s="9">
        <f t="shared" si="3"/>
        <v>31.464581416743329</v>
      </c>
      <c r="C31" s="9">
        <f t="shared" si="3"/>
        <v>30.923464912280703</v>
      </c>
      <c r="D31" s="9">
        <f t="shared" si="3"/>
        <v>27.350829562594267</v>
      </c>
      <c r="E31" s="9">
        <f t="shared" si="3"/>
        <v>30.89432609154187</v>
      </c>
      <c r="F31" s="9">
        <f t="shared" si="3"/>
        <v>39.594642857142858</v>
      </c>
      <c r="G31" s="9">
        <f>G7/G15</f>
        <v>30.66310946868283</v>
      </c>
    </row>
    <row r="35" spans="1:77" x14ac:dyDescent="0.25">
      <c r="A35" s="3" t="s">
        <v>2947</v>
      </c>
      <c r="B35" s="132"/>
    </row>
    <row r="36" spans="1:77" x14ac:dyDescent="0.25">
      <c r="A36" s="3" t="s">
        <v>43</v>
      </c>
      <c r="B36" s="6">
        <f>Model_Output!D23</f>
        <v>2725.2177700000002</v>
      </c>
    </row>
    <row r="37" spans="1:77" x14ac:dyDescent="0.25">
      <c r="A37" s="3" t="s">
        <v>2948</v>
      </c>
      <c r="B37" s="6">
        <f>Model_Output!D24</f>
        <v>10910.981400000001</v>
      </c>
    </row>
    <row r="38" spans="1:77" x14ac:dyDescent="0.25">
      <c r="A38" s="3" t="s">
        <v>2949</v>
      </c>
      <c r="B38" s="6">
        <f>Model_Output!D25</f>
        <v>10084.063399999999</v>
      </c>
    </row>
    <row r="39" spans="1:77" x14ac:dyDescent="0.25">
      <c r="A39" s="3" t="s">
        <v>51</v>
      </c>
      <c r="B39" s="6">
        <f>Model_Output!D26</f>
        <v>23720.072199999999</v>
      </c>
    </row>
    <row r="42" spans="1:77" x14ac:dyDescent="0.25">
      <c r="A42" s="1" t="s">
        <v>5102</v>
      </c>
    </row>
    <row r="43" spans="1:77" x14ac:dyDescent="0.25">
      <c r="A43" s="339" t="s">
        <v>42</v>
      </c>
      <c r="B43" s="339" t="s">
        <v>50</v>
      </c>
      <c r="C43" s="339"/>
      <c r="D43" s="339"/>
      <c r="E43" s="339"/>
      <c r="F43" s="339"/>
      <c r="G43" s="339"/>
      <c r="I43" s="4" t="s">
        <v>52</v>
      </c>
    </row>
    <row r="44" spans="1:77" x14ac:dyDescent="0.25">
      <c r="A44" s="340"/>
      <c r="B44" s="264" t="s">
        <v>44</v>
      </c>
      <c r="C44" s="264" t="s">
        <v>45</v>
      </c>
      <c r="D44" s="264" t="s">
        <v>46</v>
      </c>
      <c r="E44" s="264" t="s">
        <v>47</v>
      </c>
      <c r="F44" s="264" t="s">
        <v>48</v>
      </c>
      <c r="G44" s="264" t="s">
        <v>49</v>
      </c>
      <c r="I44" s="264" t="s">
        <v>44</v>
      </c>
      <c r="J44" s="264" t="s">
        <v>45</v>
      </c>
      <c r="K44" s="264" t="s">
        <v>46</v>
      </c>
      <c r="L44" s="264" t="s">
        <v>47</v>
      </c>
      <c r="M44" s="264" t="s">
        <v>48</v>
      </c>
      <c r="O44" s="3" t="s">
        <v>5108</v>
      </c>
      <c r="W44" s="2"/>
      <c r="X44" s="2"/>
      <c r="AC44" s="2"/>
      <c r="AD44" s="2"/>
      <c r="AI44" s="2"/>
      <c r="AJ44" s="2"/>
      <c r="AO44" s="2"/>
      <c r="AP44" s="2"/>
      <c r="AU44" s="2"/>
      <c r="AV44" s="2"/>
      <c r="BA44" s="2"/>
      <c r="BB44" s="2"/>
      <c r="BG44" s="2"/>
      <c r="BH44" s="2"/>
    </row>
    <row r="45" spans="1:77" x14ac:dyDescent="0.25">
      <c r="A45" s="2">
        <v>0</v>
      </c>
      <c r="B45" s="6">
        <f>ROUND(SUMIF(Model_Output!$B$11:$B$3048,I45,Model_Output!$D$11:$D$3048),0)</f>
        <v>13500</v>
      </c>
      <c r="C45" s="6">
        <f>ROUND(SUMIF(Model_Output!$B$11:$B$3048,J45,Model_Output!$D$11:$D$3048),0)</f>
        <v>13500</v>
      </c>
      <c r="D45" s="6">
        <f>ROUND(SUMIF(Model_Output!$B$11:$B$3048,K45,Model_Output!$D$11:$D$3048),0)</f>
        <v>13500</v>
      </c>
      <c r="E45" s="6">
        <f>ROUND(SUMIF(Model_Output!$B$11:$B$3048,L45,Model_Output!$D$11:$D$3048),0)</f>
        <v>13500</v>
      </c>
      <c r="F45" s="6">
        <f>ROUND(SUMIF(Model_Output!$B$11:$B$3048,M45,Model_Output!$D$11:$D$3048),0)</f>
        <v>13500</v>
      </c>
      <c r="G45" s="6">
        <f>SUM(B45:F45)</f>
        <v>67500</v>
      </c>
      <c r="I45" s="268" t="s">
        <v>4612</v>
      </c>
      <c r="J45" s="268" t="s">
        <v>4654</v>
      </c>
      <c r="K45" s="268" t="s">
        <v>4696</v>
      </c>
      <c r="L45" s="268" t="s">
        <v>4738</v>
      </c>
      <c r="M45" s="268" t="s">
        <v>4780</v>
      </c>
      <c r="O45" s="145">
        <f>IF((MAX(B45:F45)-MIN(B45:F45))&gt;0,1,0)</f>
        <v>0</v>
      </c>
      <c r="P45" s="6"/>
      <c r="Q45" s="6">
        <f>G45</f>
        <v>67500</v>
      </c>
      <c r="R45" s="6">
        <f>G58</f>
        <v>87175</v>
      </c>
      <c r="S45" s="6">
        <f>G71</f>
        <v>108825</v>
      </c>
      <c r="T45" s="145">
        <f>G84</f>
        <v>101350</v>
      </c>
      <c r="U45" s="145">
        <f>G97</f>
        <v>270000</v>
      </c>
      <c r="V45" s="145">
        <f>G110</f>
        <v>472500</v>
      </c>
      <c r="W45" s="145">
        <f>G46</f>
        <v>4000</v>
      </c>
      <c r="X45" s="145">
        <f>G59</f>
        <v>4000</v>
      </c>
      <c r="Y45" s="145">
        <f>G72</f>
        <v>4000</v>
      </c>
      <c r="Z45" s="145">
        <f>G85</f>
        <v>4000</v>
      </c>
      <c r="AA45" s="145">
        <f>G98</f>
        <v>8000</v>
      </c>
      <c r="AB45" s="145">
        <f>G111</f>
        <v>10000</v>
      </c>
      <c r="AC45" s="145">
        <f>G47</f>
        <v>0</v>
      </c>
      <c r="AD45" s="145">
        <f>G60</f>
        <v>0</v>
      </c>
      <c r="AE45" s="145">
        <f>G73</f>
        <v>0</v>
      </c>
      <c r="AF45" s="145">
        <f>$G86</f>
        <v>0</v>
      </c>
      <c r="AG45" s="145">
        <f>$G99</f>
        <v>0</v>
      </c>
      <c r="AH45" s="145">
        <f>$G112</f>
        <v>0</v>
      </c>
      <c r="AI45" s="145">
        <f>$G48</f>
        <v>0</v>
      </c>
      <c r="AJ45" s="145">
        <f>$G61</f>
        <v>0</v>
      </c>
      <c r="AK45" s="145">
        <f>$G74</f>
        <v>0</v>
      </c>
      <c r="AL45" s="145">
        <f>$G87</f>
        <v>0</v>
      </c>
      <c r="AM45" s="145">
        <f>$G100</f>
        <v>0</v>
      </c>
      <c r="AN45" s="145">
        <f>$G113</f>
        <v>0</v>
      </c>
      <c r="AO45" s="145">
        <f>$G49</f>
        <v>0</v>
      </c>
      <c r="AP45" s="145">
        <f>$G62</f>
        <v>0</v>
      </c>
      <c r="AQ45" s="145">
        <f>$G75</f>
        <v>0</v>
      </c>
      <c r="AR45" s="145">
        <f>$G88</f>
        <v>0</v>
      </c>
      <c r="AS45" s="145">
        <f>$G101</f>
        <v>0</v>
      </c>
      <c r="AT45" s="145">
        <f>$G114</f>
        <v>0</v>
      </c>
      <c r="AU45" s="145">
        <f>$G50</f>
        <v>0</v>
      </c>
      <c r="AV45" s="145">
        <f>$G63</f>
        <v>0</v>
      </c>
      <c r="AW45" s="145">
        <f>$G76</f>
        <v>0</v>
      </c>
      <c r="AX45" s="145">
        <f>$G89</f>
        <v>0</v>
      </c>
      <c r="AY45" s="145">
        <f>$G102</f>
        <v>0</v>
      </c>
      <c r="AZ45" s="145">
        <f>$G115</f>
        <v>0</v>
      </c>
      <c r="BA45" s="145">
        <f>$G51</f>
        <v>0</v>
      </c>
      <c r="BB45" s="145">
        <f>$G64</f>
        <v>0</v>
      </c>
      <c r="BC45" s="145">
        <f>$G77</f>
        <v>0</v>
      </c>
      <c r="BD45" s="145">
        <f>$G90</f>
        <v>0</v>
      </c>
      <c r="BE45" s="145">
        <f>$G103</f>
        <v>0</v>
      </c>
      <c r="BF45" s="145">
        <f>$G116</f>
        <v>0</v>
      </c>
      <c r="BG45" s="145">
        <f>$G52</f>
        <v>71500</v>
      </c>
      <c r="BH45" s="145">
        <f>$G65</f>
        <v>91175</v>
      </c>
      <c r="BI45" s="145">
        <f>$G78</f>
        <v>112825</v>
      </c>
      <c r="BJ45" s="145">
        <f>$G91</f>
        <v>105350</v>
      </c>
      <c r="BK45" s="145">
        <f>$G104</f>
        <v>278000</v>
      </c>
      <c r="BL45" s="145">
        <f>$G117</f>
        <v>482500</v>
      </c>
      <c r="BM45" s="145">
        <f>$O52</f>
        <v>0</v>
      </c>
      <c r="BN45" s="145">
        <f>$O65</f>
        <v>0</v>
      </c>
      <c r="BO45" s="145">
        <f>$O78</f>
        <v>0</v>
      </c>
      <c r="BP45" s="145">
        <f>$O91</f>
        <v>0</v>
      </c>
      <c r="BQ45" s="145">
        <f>$O104</f>
        <v>0</v>
      </c>
      <c r="BR45" s="145">
        <f>$O117</f>
        <v>0</v>
      </c>
      <c r="BS45" s="145">
        <f>MAX($O45,$O58,$O71,$O84,$O97,$O110)</f>
        <v>0</v>
      </c>
      <c r="BT45" s="145">
        <f>MAX($O46,$O59,$O72,$O85,$O98,$O111)</f>
        <v>0</v>
      </c>
      <c r="BU45" s="145">
        <f>MAX($O47,$O60,$O73,$O86,$O99,$O112)</f>
        <v>0</v>
      </c>
      <c r="BV45" s="145">
        <f>MAX($O48,$O61,$O74,$O87,$O100,$O113)</f>
        <v>0</v>
      </c>
      <c r="BW45" s="145">
        <f>MAX($O49,$O62,$O75,$O88,$O101,$O114)</f>
        <v>0</v>
      </c>
      <c r="BX45" s="145">
        <f>MAX($O50,$O63,$O76,$O89,$O102,$O115)</f>
        <v>0</v>
      </c>
      <c r="BY45" s="145">
        <f>MAX($O51,$O64,$O77,$O90,$O103,$O116)</f>
        <v>0</v>
      </c>
    </row>
    <row r="46" spans="1:77" x14ac:dyDescent="0.25">
      <c r="A46" s="2">
        <v>1</v>
      </c>
      <c r="B46" s="6">
        <f>ROUND(SUMIF(Model_Output!$B$11:$B$3048,I46,Model_Output!$D$11:$D$3048),0)</f>
        <v>800</v>
      </c>
      <c r="C46" s="6">
        <f>ROUND(SUMIF(Model_Output!$B$11:$B$3048,J46,Model_Output!$D$11:$D$3048),0)</f>
        <v>800</v>
      </c>
      <c r="D46" s="6">
        <f>ROUND(SUMIF(Model_Output!$B$11:$B$3048,K46,Model_Output!$D$11:$D$3048),0)</f>
        <v>800</v>
      </c>
      <c r="E46" s="6">
        <f>ROUND(SUMIF(Model_Output!$B$11:$B$3048,L46,Model_Output!$D$11:$D$3048),0)</f>
        <v>800</v>
      </c>
      <c r="F46" s="6">
        <f>ROUND(SUMIF(Model_Output!$B$11:$B$3048,M46,Model_Output!$D$11:$D$3048),0)</f>
        <v>800</v>
      </c>
      <c r="G46" s="6">
        <f t="shared" ref="G46:G51" si="4">SUM(B46:F46)</f>
        <v>4000</v>
      </c>
      <c r="I46" s="268" t="s">
        <v>4613</v>
      </c>
      <c r="J46" s="268" t="s">
        <v>4655</v>
      </c>
      <c r="K46" s="268" t="s">
        <v>4697</v>
      </c>
      <c r="L46" s="268" t="s">
        <v>4739</v>
      </c>
      <c r="M46" s="268" t="s">
        <v>4781</v>
      </c>
      <c r="O46" s="145">
        <f>IF((MAX(B46:F46)-MIN(B46:F46))&gt;0,1,0)</f>
        <v>0</v>
      </c>
      <c r="P46" s="6"/>
      <c r="Q46" s="6"/>
      <c r="R46" s="6"/>
      <c r="S46" s="6"/>
    </row>
    <row r="47" spans="1:77" x14ac:dyDescent="0.25">
      <c r="A47" s="2">
        <v>2</v>
      </c>
      <c r="B47" s="6">
        <f>ROUND(SUMIF(Model_Output!$B$11:$B$3048,I47,Model_Output!$D$11:$D$3048),0)</f>
        <v>0</v>
      </c>
      <c r="C47" s="6">
        <f>ROUND(SUMIF(Model_Output!$B$11:$B$3048,J47,Model_Output!$D$11:$D$3048),0)</f>
        <v>0</v>
      </c>
      <c r="D47" s="6">
        <f>ROUND(SUMIF(Model_Output!$B$11:$B$3048,K47,Model_Output!$D$11:$D$3048),0)</f>
        <v>0</v>
      </c>
      <c r="E47" s="6">
        <f>ROUND(SUMIF(Model_Output!$B$11:$B$3048,L47,Model_Output!$D$11:$D$3048),0)</f>
        <v>0</v>
      </c>
      <c r="F47" s="6">
        <f>ROUND(SUMIF(Model_Output!$B$11:$B$3048,M47,Model_Output!$D$11:$D$3048),0)</f>
        <v>0</v>
      </c>
      <c r="G47" s="6">
        <f t="shared" si="4"/>
        <v>0</v>
      </c>
      <c r="I47" s="268" t="s">
        <v>4614</v>
      </c>
      <c r="J47" s="268" t="s">
        <v>4656</v>
      </c>
      <c r="K47" s="268" t="s">
        <v>4698</v>
      </c>
      <c r="L47" s="268" t="s">
        <v>4740</v>
      </c>
      <c r="M47" s="268" t="s">
        <v>4782</v>
      </c>
      <c r="O47" s="145">
        <f t="shared" ref="O47:O51" si="5">IF((MAX(B47:F47)-MIN(B47:F47))&gt;0,1,0)</f>
        <v>0</v>
      </c>
      <c r="P47" s="6"/>
      <c r="Q47" s="6"/>
      <c r="R47" s="6"/>
      <c r="S47" s="6"/>
    </row>
    <row r="48" spans="1:77" x14ac:dyDescent="0.25">
      <c r="A48" s="2">
        <v>3</v>
      </c>
      <c r="B48" s="6">
        <f>ROUND(SUMIF(Model_Output!$B$11:$B$3048,I48,Model_Output!$D$11:$D$3048),0)</f>
        <v>0</v>
      </c>
      <c r="C48" s="6">
        <f>ROUND(SUMIF(Model_Output!$B$11:$B$3048,J48,Model_Output!$D$11:$D$3048),0)</f>
        <v>0</v>
      </c>
      <c r="D48" s="6">
        <f>ROUND(SUMIF(Model_Output!$B$11:$B$3048,K48,Model_Output!$D$11:$D$3048),0)</f>
        <v>0</v>
      </c>
      <c r="E48" s="6">
        <f>ROUND(SUMIF(Model_Output!$B$11:$B$3048,L48,Model_Output!$D$11:$D$3048),0)</f>
        <v>0</v>
      </c>
      <c r="F48" s="6">
        <f>ROUND(SUMIF(Model_Output!$B$11:$B$3048,M48,Model_Output!$D$11:$D$3048),0)</f>
        <v>0</v>
      </c>
      <c r="G48" s="6">
        <f t="shared" si="4"/>
        <v>0</v>
      </c>
      <c r="I48" s="268" t="s">
        <v>4615</v>
      </c>
      <c r="J48" s="268" t="s">
        <v>4657</v>
      </c>
      <c r="K48" s="268" t="s">
        <v>4699</v>
      </c>
      <c r="L48" s="268" t="s">
        <v>4741</v>
      </c>
      <c r="M48" s="268" t="s">
        <v>4783</v>
      </c>
      <c r="O48" s="145">
        <f t="shared" si="5"/>
        <v>0</v>
      </c>
      <c r="P48" s="6"/>
      <c r="Q48" s="6"/>
      <c r="R48" s="6"/>
      <c r="S48" s="6"/>
    </row>
    <row r="49" spans="1:19" x14ac:dyDescent="0.25">
      <c r="A49" s="2">
        <v>4</v>
      </c>
      <c r="B49" s="6">
        <f>ROUND(SUMIF(Model_Output!$B$11:$B$3048,I49,Model_Output!$D$11:$D$3048),0)</f>
        <v>0</v>
      </c>
      <c r="C49" s="6">
        <f>ROUND(SUMIF(Model_Output!$B$11:$B$3048,J49,Model_Output!$D$11:$D$3048),0)</f>
        <v>0</v>
      </c>
      <c r="D49" s="6">
        <f>ROUND(SUMIF(Model_Output!$B$11:$B$3048,K49,Model_Output!$D$11:$D$3048),0)</f>
        <v>0</v>
      </c>
      <c r="E49" s="6">
        <f>ROUND(SUMIF(Model_Output!$B$11:$B$3048,L49,Model_Output!$D$11:$D$3048),0)</f>
        <v>0</v>
      </c>
      <c r="F49" s="6">
        <f>ROUND(SUMIF(Model_Output!$B$11:$B$3048,M49,Model_Output!$D$11:$D$3048),0)</f>
        <v>0</v>
      </c>
      <c r="G49" s="6">
        <f t="shared" si="4"/>
        <v>0</v>
      </c>
      <c r="I49" s="268" t="s">
        <v>4616</v>
      </c>
      <c r="J49" s="268" t="s">
        <v>4658</v>
      </c>
      <c r="K49" s="268" t="s">
        <v>4700</v>
      </c>
      <c r="L49" s="268" t="s">
        <v>4742</v>
      </c>
      <c r="M49" s="268" t="s">
        <v>4784</v>
      </c>
      <c r="O49" s="145">
        <f t="shared" si="5"/>
        <v>0</v>
      </c>
      <c r="P49" s="6"/>
      <c r="Q49" s="6"/>
      <c r="R49" s="6"/>
      <c r="S49" s="6"/>
    </row>
    <row r="50" spans="1:19" x14ac:dyDescent="0.25">
      <c r="A50" s="2">
        <v>5</v>
      </c>
      <c r="B50" s="6">
        <f>ROUND(SUMIF(Model_Output!$B$11:$B$3048,I50,Model_Output!$D$11:$D$3048),0)</f>
        <v>0</v>
      </c>
      <c r="C50" s="6">
        <f>ROUND(SUMIF(Model_Output!$B$11:$B$3048,J50,Model_Output!$D$11:$D$3048),0)</f>
        <v>0</v>
      </c>
      <c r="D50" s="6">
        <f>ROUND(SUMIF(Model_Output!$B$11:$B$3048,K50,Model_Output!$D$11:$D$3048),0)</f>
        <v>0</v>
      </c>
      <c r="E50" s="6">
        <f>ROUND(SUMIF(Model_Output!$B$11:$B$3048,L50,Model_Output!$D$11:$D$3048),0)</f>
        <v>0</v>
      </c>
      <c r="F50" s="6">
        <f>ROUND(SUMIF(Model_Output!$B$11:$B$3048,M50,Model_Output!$D$11:$D$3048),0)</f>
        <v>0</v>
      </c>
      <c r="G50" s="6">
        <f t="shared" si="4"/>
        <v>0</v>
      </c>
      <c r="I50" s="268" t="s">
        <v>4617</v>
      </c>
      <c r="J50" s="268" t="s">
        <v>4659</v>
      </c>
      <c r="K50" s="268" t="s">
        <v>4701</v>
      </c>
      <c r="L50" s="268" t="s">
        <v>4743</v>
      </c>
      <c r="M50" s="268" t="s">
        <v>4785</v>
      </c>
      <c r="O50" s="145">
        <f t="shared" si="5"/>
        <v>0</v>
      </c>
      <c r="P50" s="6"/>
      <c r="Q50" s="6"/>
      <c r="R50" s="6"/>
      <c r="S50" s="6"/>
    </row>
    <row r="51" spans="1:19" x14ac:dyDescent="0.25">
      <c r="A51" s="264">
        <v>6</v>
      </c>
      <c r="B51" s="8">
        <f>ROUND(SUMIF(Model_Output!$B$11:$B$3048,I51,Model_Output!$D$11:$D$3048),0)</f>
        <v>0</v>
      </c>
      <c r="C51" s="8">
        <f>ROUND(SUMIF(Model_Output!$B$11:$B$3048,J51,Model_Output!$D$11:$D$3048),0)</f>
        <v>0</v>
      </c>
      <c r="D51" s="8">
        <f>ROUND(SUMIF(Model_Output!$B$11:$B$3048,K51,Model_Output!$D$11:$D$3048),0)</f>
        <v>0</v>
      </c>
      <c r="E51" s="8">
        <f>ROUND(SUMIF(Model_Output!$B$11:$B$3048,L51,Model_Output!$D$11:$D$3048),0)</f>
        <v>0</v>
      </c>
      <c r="F51" s="8">
        <f>ROUND(SUMIF(Model_Output!$B$11:$B$3048,M51,Model_Output!$D$11:$D$3048),0)</f>
        <v>0</v>
      </c>
      <c r="G51" s="8">
        <f t="shared" si="4"/>
        <v>0</v>
      </c>
      <c r="I51" s="268" t="s">
        <v>4618</v>
      </c>
      <c r="J51" s="268" t="s">
        <v>4660</v>
      </c>
      <c r="K51" s="268" t="s">
        <v>4702</v>
      </c>
      <c r="L51" s="268" t="s">
        <v>4744</v>
      </c>
      <c r="M51" s="268" t="s">
        <v>4786</v>
      </c>
      <c r="O51" s="145">
        <f t="shared" si="5"/>
        <v>0</v>
      </c>
      <c r="P51" s="6"/>
      <c r="Q51" s="6"/>
      <c r="R51" s="6"/>
      <c r="S51" s="6"/>
    </row>
    <row r="52" spans="1:19" x14ac:dyDescent="0.25">
      <c r="A52" s="3" t="s">
        <v>51</v>
      </c>
      <c r="B52" s="6">
        <f>SUM(B45:B51)</f>
        <v>14300</v>
      </c>
      <c r="C52" s="6">
        <f t="shared" ref="C52:G52" si="6">SUM(C45:C51)</f>
        <v>14300</v>
      </c>
      <c r="D52" s="6">
        <f t="shared" si="6"/>
        <v>14300</v>
      </c>
      <c r="E52" s="6">
        <f t="shared" si="6"/>
        <v>14300</v>
      </c>
      <c r="F52" s="6">
        <f t="shared" si="6"/>
        <v>14300</v>
      </c>
      <c r="G52" s="6">
        <f t="shared" si="6"/>
        <v>71500</v>
      </c>
      <c r="O52" s="153">
        <f>MAX(O45:O51)</f>
        <v>0</v>
      </c>
    </row>
    <row r="53" spans="1:19" x14ac:dyDescent="0.25">
      <c r="B53" s="6"/>
      <c r="C53" s="6"/>
      <c r="D53" s="6"/>
      <c r="E53" s="6"/>
      <c r="F53" s="6"/>
      <c r="G53" s="6"/>
    </row>
    <row r="55" spans="1:19" x14ac:dyDescent="0.25">
      <c r="A55" s="1" t="s">
        <v>5103</v>
      </c>
    </row>
    <row r="56" spans="1:19" x14ac:dyDescent="0.25">
      <c r="A56" s="339" t="s">
        <v>42</v>
      </c>
      <c r="B56" s="339" t="s">
        <v>50</v>
      </c>
      <c r="C56" s="339"/>
      <c r="D56" s="339"/>
      <c r="E56" s="339"/>
      <c r="F56" s="339"/>
      <c r="G56" s="339"/>
      <c r="I56" s="4" t="s">
        <v>52</v>
      </c>
    </row>
    <row r="57" spans="1:19" x14ac:dyDescent="0.25">
      <c r="A57" s="340"/>
      <c r="B57" s="264" t="s">
        <v>44</v>
      </c>
      <c r="C57" s="264" t="s">
        <v>45</v>
      </c>
      <c r="D57" s="264" t="s">
        <v>46</v>
      </c>
      <c r="E57" s="264" t="s">
        <v>47</v>
      </c>
      <c r="F57" s="264" t="s">
        <v>48</v>
      </c>
      <c r="G57" s="264" t="s">
        <v>49</v>
      </c>
      <c r="I57" s="264" t="s">
        <v>44</v>
      </c>
      <c r="J57" s="264" t="s">
        <v>45</v>
      </c>
      <c r="K57" s="264" t="s">
        <v>46</v>
      </c>
      <c r="L57" s="264" t="s">
        <v>47</v>
      </c>
      <c r="M57" s="264" t="s">
        <v>48</v>
      </c>
      <c r="O57" s="3" t="s">
        <v>5108</v>
      </c>
    </row>
    <row r="58" spans="1:19" x14ac:dyDescent="0.25">
      <c r="A58" s="2">
        <v>0</v>
      </c>
      <c r="B58" s="6">
        <f>ROUND(SUMIF(Model_Output!$B$11:$B$3048,I58,Model_Output!$D$11:$D$3048),0)</f>
        <v>17435</v>
      </c>
      <c r="C58" s="6">
        <f>ROUND(SUMIF(Model_Output!$B$11:$B$3048,J58,Model_Output!$D$11:$D$3048),0)</f>
        <v>17435</v>
      </c>
      <c r="D58" s="6">
        <f>ROUND(SUMIF(Model_Output!$B$11:$B$3048,K58,Model_Output!$D$11:$D$3048),0)</f>
        <v>17435</v>
      </c>
      <c r="E58" s="6">
        <f>ROUND(SUMIF(Model_Output!$B$11:$B$3048,L58,Model_Output!$D$11:$D$3048),0)</f>
        <v>17435</v>
      </c>
      <c r="F58" s="6">
        <f>ROUND(SUMIF(Model_Output!$B$11:$B$3048,M58,Model_Output!$D$11:$D$3048),0)</f>
        <v>17435</v>
      </c>
      <c r="G58" s="6">
        <f>SUM(B58:F58)</f>
        <v>87175</v>
      </c>
      <c r="I58" s="268" t="s">
        <v>4619</v>
      </c>
      <c r="J58" s="268" t="s">
        <v>4661</v>
      </c>
      <c r="K58" s="268" t="s">
        <v>4703</v>
      </c>
      <c r="L58" s="268" t="s">
        <v>4745</v>
      </c>
      <c r="M58" s="268" t="s">
        <v>4787</v>
      </c>
      <c r="O58" s="145">
        <f>IF((MAX(B58:F58)-MIN(B58:F58))&gt;0,1,0)</f>
        <v>0</v>
      </c>
    </row>
    <row r="59" spans="1:19" x14ac:dyDescent="0.25">
      <c r="A59" s="2">
        <v>1</v>
      </c>
      <c r="B59" s="6">
        <f>ROUND(SUMIF(Model_Output!$B$11:$B$3048,I59,Model_Output!$D$11:$D$3048),0)</f>
        <v>800</v>
      </c>
      <c r="C59" s="6">
        <f>ROUND(SUMIF(Model_Output!$B$11:$B$3048,J59,Model_Output!$D$11:$D$3048),0)</f>
        <v>800</v>
      </c>
      <c r="D59" s="6">
        <f>ROUND(SUMIF(Model_Output!$B$11:$B$3048,K59,Model_Output!$D$11:$D$3048),0)</f>
        <v>800</v>
      </c>
      <c r="E59" s="6">
        <f>ROUND(SUMIF(Model_Output!$B$11:$B$3048,L59,Model_Output!$D$11:$D$3048),0)</f>
        <v>800</v>
      </c>
      <c r="F59" s="6">
        <f>ROUND(SUMIF(Model_Output!$B$11:$B$3048,M59,Model_Output!$D$11:$D$3048),0)</f>
        <v>800</v>
      </c>
      <c r="G59" s="6">
        <f t="shared" ref="G59:G64" si="7">SUM(B59:F59)</f>
        <v>4000</v>
      </c>
      <c r="I59" s="268" t="s">
        <v>4620</v>
      </c>
      <c r="J59" s="268" t="s">
        <v>4662</v>
      </c>
      <c r="K59" s="268" t="s">
        <v>4704</v>
      </c>
      <c r="L59" s="268" t="s">
        <v>4746</v>
      </c>
      <c r="M59" s="268" t="s">
        <v>4788</v>
      </c>
      <c r="O59" s="145">
        <f>IF((MAX(B59:F59)-MIN(B59:F59))&gt;0,1,0)</f>
        <v>0</v>
      </c>
    </row>
    <row r="60" spans="1:19" x14ac:dyDescent="0.25">
      <c r="A60" s="2">
        <v>2</v>
      </c>
      <c r="B60" s="6">
        <f>ROUND(SUMIF(Model_Output!$B$11:$B$3048,I60,Model_Output!$D$11:$D$3048),0)</f>
        <v>0</v>
      </c>
      <c r="C60" s="6">
        <f>ROUND(SUMIF(Model_Output!$B$11:$B$3048,J60,Model_Output!$D$11:$D$3048),0)</f>
        <v>0</v>
      </c>
      <c r="D60" s="6">
        <f>ROUND(SUMIF(Model_Output!$B$11:$B$3048,K60,Model_Output!$D$11:$D$3048),0)</f>
        <v>0</v>
      </c>
      <c r="E60" s="6">
        <f>ROUND(SUMIF(Model_Output!$B$11:$B$3048,L60,Model_Output!$D$11:$D$3048),0)</f>
        <v>0</v>
      </c>
      <c r="F60" s="6">
        <f>ROUND(SUMIF(Model_Output!$B$11:$B$3048,M60,Model_Output!$D$11:$D$3048),0)</f>
        <v>0</v>
      </c>
      <c r="G60" s="6">
        <f t="shared" si="7"/>
        <v>0</v>
      </c>
      <c r="I60" s="268" t="s">
        <v>4621</v>
      </c>
      <c r="J60" s="268" t="s">
        <v>4663</v>
      </c>
      <c r="K60" s="268" t="s">
        <v>4705</v>
      </c>
      <c r="L60" s="268" t="s">
        <v>4747</v>
      </c>
      <c r="M60" s="268" t="s">
        <v>4789</v>
      </c>
      <c r="O60" s="145">
        <f t="shared" ref="O60:O64" si="8">IF((MAX(B60:F60)-MIN(B60:F60))&gt;0,1,0)</f>
        <v>0</v>
      </c>
    </row>
    <row r="61" spans="1:19" x14ac:dyDescent="0.25">
      <c r="A61" s="2">
        <v>3</v>
      </c>
      <c r="B61" s="6">
        <f>ROUND(SUMIF(Model_Output!$B$11:$B$3048,I61,Model_Output!$D$11:$D$3048),0)</f>
        <v>0</v>
      </c>
      <c r="C61" s="6">
        <f>ROUND(SUMIF(Model_Output!$B$11:$B$3048,J61,Model_Output!$D$11:$D$3048),0)</f>
        <v>0</v>
      </c>
      <c r="D61" s="6">
        <f>ROUND(SUMIF(Model_Output!$B$11:$B$3048,K61,Model_Output!$D$11:$D$3048),0)</f>
        <v>0</v>
      </c>
      <c r="E61" s="6">
        <f>ROUND(SUMIF(Model_Output!$B$11:$B$3048,L61,Model_Output!$D$11:$D$3048),0)</f>
        <v>0</v>
      </c>
      <c r="F61" s="6">
        <f>ROUND(SUMIF(Model_Output!$B$11:$B$3048,M61,Model_Output!$D$11:$D$3048),0)</f>
        <v>0</v>
      </c>
      <c r="G61" s="6">
        <f t="shared" si="7"/>
        <v>0</v>
      </c>
      <c r="I61" s="268" t="s">
        <v>4622</v>
      </c>
      <c r="J61" s="268" t="s">
        <v>4664</v>
      </c>
      <c r="K61" s="268" t="s">
        <v>4706</v>
      </c>
      <c r="L61" s="268" t="s">
        <v>4748</v>
      </c>
      <c r="M61" s="268" t="s">
        <v>4790</v>
      </c>
      <c r="O61" s="145">
        <f t="shared" si="8"/>
        <v>0</v>
      </c>
    </row>
    <row r="62" spans="1:19" x14ac:dyDescent="0.25">
      <c r="A62" s="2">
        <v>4</v>
      </c>
      <c r="B62" s="6">
        <f>ROUND(SUMIF(Model_Output!$B$11:$B$3048,I62,Model_Output!$D$11:$D$3048),0)</f>
        <v>0</v>
      </c>
      <c r="C62" s="6">
        <f>ROUND(SUMIF(Model_Output!$B$11:$B$3048,J62,Model_Output!$D$11:$D$3048),0)</f>
        <v>0</v>
      </c>
      <c r="D62" s="6">
        <f>ROUND(SUMIF(Model_Output!$B$11:$B$3048,K62,Model_Output!$D$11:$D$3048),0)</f>
        <v>0</v>
      </c>
      <c r="E62" s="6">
        <f>ROUND(SUMIF(Model_Output!$B$11:$B$3048,L62,Model_Output!$D$11:$D$3048),0)</f>
        <v>0</v>
      </c>
      <c r="F62" s="6">
        <f>ROUND(SUMIF(Model_Output!$B$11:$B$3048,M62,Model_Output!$D$11:$D$3048),0)</f>
        <v>0</v>
      </c>
      <c r="G62" s="6">
        <f t="shared" si="7"/>
        <v>0</v>
      </c>
      <c r="I62" s="268" t="s">
        <v>4623</v>
      </c>
      <c r="J62" s="268" t="s">
        <v>4665</v>
      </c>
      <c r="K62" s="268" t="s">
        <v>4707</v>
      </c>
      <c r="L62" s="268" t="s">
        <v>4749</v>
      </c>
      <c r="M62" s="268" t="s">
        <v>4791</v>
      </c>
      <c r="O62" s="145">
        <f t="shared" si="8"/>
        <v>0</v>
      </c>
    </row>
    <row r="63" spans="1:19" x14ac:dyDescent="0.25">
      <c r="A63" s="2">
        <v>5</v>
      </c>
      <c r="B63" s="6">
        <f>ROUND(SUMIF(Model_Output!$B$11:$B$3048,I63,Model_Output!$D$11:$D$3048),0)</f>
        <v>0</v>
      </c>
      <c r="C63" s="6">
        <f>ROUND(SUMIF(Model_Output!$B$11:$B$3048,J63,Model_Output!$D$11:$D$3048),0)</f>
        <v>0</v>
      </c>
      <c r="D63" s="6">
        <f>ROUND(SUMIF(Model_Output!$B$11:$B$3048,K63,Model_Output!$D$11:$D$3048),0)</f>
        <v>0</v>
      </c>
      <c r="E63" s="6">
        <f>ROUND(SUMIF(Model_Output!$B$11:$B$3048,L63,Model_Output!$D$11:$D$3048),0)</f>
        <v>0</v>
      </c>
      <c r="F63" s="6">
        <f>ROUND(SUMIF(Model_Output!$B$11:$B$3048,M63,Model_Output!$D$11:$D$3048),0)</f>
        <v>0</v>
      </c>
      <c r="G63" s="6">
        <f t="shared" si="7"/>
        <v>0</v>
      </c>
      <c r="I63" s="268" t="s">
        <v>4624</v>
      </c>
      <c r="J63" s="268" t="s">
        <v>4666</v>
      </c>
      <c r="K63" s="268" t="s">
        <v>4708</v>
      </c>
      <c r="L63" s="268" t="s">
        <v>4750</v>
      </c>
      <c r="M63" s="268" t="s">
        <v>4792</v>
      </c>
      <c r="O63" s="145">
        <f t="shared" si="8"/>
        <v>0</v>
      </c>
    </row>
    <row r="64" spans="1:19" x14ac:dyDescent="0.25">
      <c r="A64" s="264">
        <v>6</v>
      </c>
      <c r="B64" s="8">
        <f>ROUND(SUMIF(Model_Output!$B$11:$B$3048,I64,Model_Output!$D$11:$D$3048),0)</f>
        <v>0</v>
      </c>
      <c r="C64" s="8">
        <f>ROUND(SUMIF(Model_Output!$B$11:$B$3048,J64,Model_Output!$D$11:$D$3048),0)</f>
        <v>0</v>
      </c>
      <c r="D64" s="8">
        <f>ROUND(SUMIF(Model_Output!$B$11:$B$3048,K64,Model_Output!$D$11:$D$3048),0)</f>
        <v>0</v>
      </c>
      <c r="E64" s="8">
        <f>ROUND(SUMIF(Model_Output!$B$11:$B$3048,L64,Model_Output!$D$11:$D$3048),0)</f>
        <v>0</v>
      </c>
      <c r="F64" s="8">
        <f>ROUND(SUMIF(Model_Output!$B$11:$B$3048,M64,Model_Output!$D$11:$D$3048),0)</f>
        <v>0</v>
      </c>
      <c r="G64" s="8">
        <f t="shared" si="7"/>
        <v>0</v>
      </c>
      <c r="I64" s="268" t="s">
        <v>4625</v>
      </c>
      <c r="J64" s="268" t="s">
        <v>4667</v>
      </c>
      <c r="K64" s="268" t="s">
        <v>4709</v>
      </c>
      <c r="L64" s="268" t="s">
        <v>4751</v>
      </c>
      <c r="M64" s="268" t="s">
        <v>4793</v>
      </c>
      <c r="O64" s="145">
        <f t="shared" si="8"/>
        <v>0</v>
      </c>
    </row>
    <row r="65" spans="1:15" x14ac:dyDescent="0.25">
      <c r="A65" s="3" t="s">
        <v>51</v>
      </c>
      <c r="B65" s="6">
        <f>SUM(B58:B64)</f>
        <v>18235</v>
      </c>
      <c r="C65" s="6">
        <f t="shared" ref="C65" si="9">SUM(C58:C64)</f>
        <v>18235</v>
      </c>
      <c r="D65" s="6">
        <f t="shared" ref="D65" si="10">SUM(D58:D64)</f>
        <v>18235</v>
      </c>
      <c r="E65" s="6">
        <f t="shared" ref="E65" si="11">SUM(E58:E64)</f>
        <v>18235</v>
      </c>
      <c r="F65" s="6">
        <f t="shared" ref="F65" si="12">SUM(F58:F64)</f>
        <v>18235</v>
      </c>
      <c r="G65" s="6">
        <f t="shared" ref="G65" si="13">SUM(G58:G64)</f>
        <v>91175</v>
      </c>
      <c r="O65" s="153">
        <f>MAX(O58:O64)</f>
        <v>0</v>
      </c>
    </row>
    <row r="68" spans="1:15" x14ac:dyDescent="0.25">
      <c r="A68" s="1" t="s">
        <v>5104</v>
      </c>
    </row>
    <row r="69" spans="1:15" x14ac:dyDescent="0.25">
      <c r="A69" s="339" t="s">
        <v>42</v>
      </c>
      <c r="B69" s="339" t="s">
        <v>50</v>
      </c>
      <c r="C69" s="339"/>
      <c r="D69" s="339"/>
      <c r="E69" s="339"/>
      <c r="F69" s="339"/>
      <c r="G69" s="339"/>
      <c r="I69" s="4" t="s">
        <v>52</v>
      </c>
    </row>
    <row r="70" spans="1:15" x14ac:dyDescent="0.25">
      <c r="A70" s="340"/>
      <c r="B70" s="264" t="s">
        <v>44</v>
      </c>
      <c r="C70" s="264" t="s">
        <v>45</v>
      </c>
      <c r="D70" s="264" t="s">
        <v>46</v>
      </c>
      <c r="E70" s="264" t="s">
        <v>47</v>
      </c>
      <c r="F70" s="264" t="s">
        <v>48</v>
      </c>
      <c r="G70" s="264" t="s">
        <v>49</v>
      </c>
      <c r="I70" s="264" t="s">
        <v>44</v>
      </c>
      <c r="J70" s="264" t="s">
        <v>45</v>
      </c>
      <c r="K70" s="264" t="s">
        <v>46</v>
      </c>
      <c r="L70" s="264" t="s">
        <v>47</v>
      </c>
      <c r="M70" s="264" t="s">
        <v>48</v>
      </c>
      <c r="O70" s="3" t="s">
        <v>5108</v>
      </c>
    </row>
    <row r="71" spans="1:15" x14ac:dyDescent="0.25">
      <c r="A71" s="2">
        <v>0</v>
      </c>
      <c r="B71" s="6">
        <f>ROUND(SUMIF(Model_Output!$B$11:$B$3048,I71,Model_Output!$D$11:$D$3048),0)</f>
        <v>21765</v>
      </c>
      <c r="C71" s="6">
        <f>ROUND(SUMIF(Model_Output!$B$11:$B$3048,J71,Model_Output!$D$11:$D$3048),0)</f>
        <v>21765</v>
      </c>
      <c r="D71" s="6">
        <f>ROUND(SUMIF(Model_Output!$B$11:$B$3048,K71,Model_Output!$D$11:$D$3048),0)</f>
        <v>21765</v>
      </c>
      <c r="E71" s="6">
        <f>ROUND(SUMIF(Model_Output!$B$11:$B$3048,L71,Model_Output!$D$11:$D$3048),0)</f>
        <v>21765</v>
      </c>
      <c r="F71" s="6">
        <f>ROUND(SUMIF(Model_Output!$B$11:$B$3048,M71,Model_Output!$D$11:$D$3048),0)</f>
        <v>21765</v>
      </c>
      <c r="G71" s="6">
        <f>SUM(B71:F71)</f>
        <v>108825</v>
      </c>
      <c r="I71" s="268" t="s">
        <v>4626</v>
      </c>
      <c r="J71" s="268" t="s">
        <v>4668</v>
      </c>
      <c r="K71" s="268" t="s">
        <v>4710</v>
      </c>
      <c r="L71" s="268" t="s">
        <v>4752</v>
      </c>
      <c r="M71" s="268" t="s">
        <v>4794</v>
      </c>
      <c r="O71" s="145">
        <f>IF((MAX(B71:F71)-MIN(B71:F71))&gt;0,1,0)</f>
        <v>0</v>
      </c>
    </row>
    <row r="72" spans="1:15" x14ac:dyDescent="0.25">
      <c r="A72" s="2">
        <v>1</v>
      </c>
      <c r="B72" s="6">
        <f>ROUND(SUMIF(Model_Output!$B$11:$B$3048,I72,Model_Output!$D$11:$D$3048),0)</f>
        <v>800</v>
      </c>
      <c r="C72" s="6">
        <f>ROUND(SUMIF(Model_Output!$B$11:$B$3048,J72,Model_Output!$D$11:$D$3048),0)</f>
        <v>800</v>
      </c>
      <c r="D72" s="6">
        <f>ROUND(SUMIF(Model_Output!$B$11:$B$3048,K72,Model_Output!$D$11:$D$3048),0)</f>
        <v>800</v>
      </c>
      <c r="E72" s="6">
        <f>ROUND(SUMIF(Model_Output!$B$11:$B$3048,L72,Model_Output!$D$11:$D$3048),0)</f>
        <v>800</v>
      </c>
      <c r="F72" s="6">
        <f>ROUND(SUMIF(Model_Output!$B$11:$B$3048,M72,Model_Output!$D$11:$D$3048),0)</f>
        <v>800</v>
      </c>
      <c r="G72" s="6">
        <f t="shared" ref="G72:G77" si="14">SUM(B72:F72)</f>
        <v>4000</v>
      </c>
      <c r="I72" s="268" t="s">
        <v>4627</v>
      </c>
      <c r="J72" s="268" t="s">
        <v>4669</v>
      </c>
      <c r="K72" s="268" t="s">
        <v>4711</v>
      </c>
      <c r="L72" s="268" t="s">
        <v>4753</v>
      </c>
      <c r="M72" s="268" t="s">
        <v>4795</v>
      </c>
      <c r="O72" s="145">
        <f>IF((MAX(B72:F72)-MIN(B72:F72))&gt;0,1,0)</f>
        <v>0</v>
      </c>
    </row>
    <row r="73" spans="1:15" x14ac:dyDescent="0.25">
      <c r="A73" s="2">
        <v>2</v>
      </c>
      <c r="B73" s="6">
        <f>ROUND(SUMIF(Model_Output!$B$11:$B$3048,I73,Model_Output!$D$11:$D$3048),0)</f>
        <v>0</v>
      </c>
      <c r="C73" s="6">
        <f>ROUND(SUMIF(Model_Output!$B$11:$B$3048,J73,Model_Output!$D$11:$D$3048),0)</f>
        <v>0</v>
      </c>
      <c r="D73" s="6">
        <f>ROUND(SUMIF(Model_Output!$B$11:$B$3048,K73,Model_Output!$D$11:$D$3048),0)</f>
        <v>0</v>
      </c>
      <c r="E73" s="6">
        <f>ROUND(SUMIF(Model_Output!$B$11:$B$3048,L73,Model_Output!$D$11:$D$3048),0)</f>
        <v>0</v>
      </c>
      <c r="F73" s="6">
        <f>ROUND(SUMIF(Model_Output!$B$11:$B$3048,M73,Model_Output!$D$11:$D$3048),0)</f>
        <v>0</v>
      </c>
      <c r="G73" s="6">
        <f t="shared" si="14"/>
        <v>0</v>
      </c>
      <c r="I73" s="268" t="s">
        <v>4628</v>
      </c>
      <c r="J73" s="268" t="s">
        <v>4670</v>
      </c>
      <c r="K73" s="268" t="s">
        <v>4712</v>
      </c>
      <c r="L73" s="268" t="s">
        <v>4754</v>
      </c>
      <c r="M73" s="268" t="s">
        <v>4796</v>
      </c>
      <c r="O73" s="145">
        <f t="shared" ref="O73:O77" si="15">IF((MAX(B73:F73)-MIN(B73:F73))&gt;0,1,0)</f>
        <v>0</v>
      </c>
    </row>
    <row r="74" spans="1:15" x14ac:dyDescent="0.25">
      <c r="A74" s="2">
        <v>3</v>
      </c>
      <c r="B74" s="6">
        <f>ROUND(SUMIF(Model_Output!$B$11:$B$3048,I74,Model_Output!$D$11:$D$3048),0)</f>
        <v>0</v>
      </c>
      <c r="C74" s="6">
        <f>ROUND(SUMIF(Model_Output!$B$11:$B$3048,J74,Model_Output!$D$11:$D$3048),0)</f>
        <v>0</v>
      </c>
      <c r="D74" s="6">
        <f>ROUND(SUMIF(Model_Output!$B$11:$B$3048,K74,Model_Output!$D$11:$D$3048),0)</f>
        <v>0</v>
      </c>
      <c r="E74" s="6">
        <f>ROUND(SUMIF(Model_Output!$B$11:$B$3048,L74,Model_Output!$D$11:$D$3048),0)</f>
        <v>0</v>
      </c>
      <c r="F74" s="6">
        <f>ROUND(SUMIF(Model_Output!$B$11:$B$3048,M74,Model_Output!$D$11:$D$3048),0)</f>
        <v>0</v>
      </c>
      <c r="G74" s="6">
        <f t="shared" si="14"/>
        <v>0</v>
      </c>
      <c r="I74" s="268" t="s">
        <v>4629</v>
      </c>
      <c r="J74" s="268" t="s">
        <v>4671</v>
      </c>
      <c r="K74" s="268" t="s">
        <v>4713</v>
      </c>
      <c r="L74" s="268" t="s">
        <v>4755</v>
      </c>
      <c r="M74" s="268" t="s">
        <v>4797</v>
      </c>
      <c r="O74" s="145">
        <f t="shared" si="15"/>
        <v>0</v>
      </c>
    </row>
    <row r="75" spans="1:15" x14ac:dyDescent="0.25">
      <c r="A75" s="2">
        <v>4</v>
      </c>
      <c r="B75" s="6">
        <f>ROUND(SUMIF(Model_Output!$B$11:$B$3048,I75,Model_Output!$D$11:$D$3048),0)</f>
        <v>0</v>
      </c>
      <c r="C75" s="6">
        <f>ROUND(SUMIF(Model_Output!$B$11:$B$3048,J75,Model_Output!$D$11:$D$3048),0)</f>
        <v>0</v>
      </c>
      <c r="D75" s="6">
        <f>ROUND(SUMIF(Model_Output!$B$11:$B$3048,K75,Model_Output!$D$11:$D$3048),0)</f>
        <v>0</v>
      </c>
      <c r="E75" s="6">
        <f>ROUND(SUMIF(Model_Output!$B$11:$B$3048,L75,Model_Output!$D$11:$D$3048),0)</f>
        <v>0</v>
      </c>
      <c r="F75" s="6">
        <f>ROUND(SUMIF(Model_Output!$B$11:$B$3048,M75,Model_Output!$D$11:$D$3048),0)</f>
        <v>0</v>
      </c>
      <c r="G75" s="6">
        <f t="shared" si="14"/>
        <v>0</v>
      </c>
      <c r="I75" s="268" t="s">
        <v>4630</v>
      </c>
      <c r="J75" s="268" t="s">
        <v>4672</v>
      </c>
      <c r="K75" s="268" t="s">
        <v>4714</v>
      </c>
      <c r="L75" s="268" t="s">
        <v>4756</v>
      </c>
      <c r="M75" s="268" t="s">
        <v>4798</v>
      </c>
      <c r="O75" s="145">
        <f t="shared" si="15"/>
        <v>0</v>
      </c>
    </row>
    <row r="76" spans="1:15" x14ac:dyDescent="0.25">
      <c r="A76" s="2">
        <v>5</v>
      </c>
      <c r="B76" s="6">
        <f>ROUND(SUMIF(Model_Output!$B$11:$B$3048,I76,Model_Output!$D$11:$D$3048),0)</f>
        <v>0</v>
      </c>
      <c r="C76" s="6">
        <f>ROUND(SUMIF(Model_Output!$B$11:$B$3048,J76,Model_Output!$D$11:$D$3048),0)</f>
        <v>0</v>
      </c>
      <c r="D76" s="6">
        <f>ROUND(SUMIF(Model_Output!$B$11:$B$3048,K76,Model_Output!$D$11:$D$3048),0)</f>
        <v>0</v>
      </c>
      <c r="E76" s="6">
        <f>ROUND(SUMIF(Model_Output!$B$11:$B$3048,L76,Model_Output!$D$11:$D$3048),0)</f>
        <v>0</v>
      </c>
      <c r="F76" s="6">
        <f>ROUND(SUMIF(Model_Output!$B$11:$B$3048,M76,Model_Output!$D$11:$D$3048),0)</f>
        <v>0</v>
      </c>
      <c r="G76" s="6">
        <f t="shared" si="14"/>
        <v>0</v>
      </c>
      <c r="I76" s="268" t="s">
        <v>4631</v>
      </c>
      <c r="J76" s="268" t="s">
        <v>4673</v>
      </c>
      <c r="K76" s="268" t="s">
        <v>4715</v>
      </c>
      <c r="L76" s="268" t="s">
        <v>4757</v>
      </c>
      <c r="M76" s="268" t="s">
        <v>4799</v>
      </c>
      <c r="O76" s="145">
        <f t="shared" si="15"/>
        <v>0</v>
      </c>
    </row>
    <row r="77" spans="1:15" x14ac:dyDescent="0.25">
      <c r="A77" s="264">
        <v>6</v>
      </c>
      <c r="B77" s="8">
        <f>ROUND(SUMIF(Model_Output!$B$11:$B$3048,I77,Model_Output!$D$11:$D$3048),0)</f>
        <v>0</v>
      </c>
      <c r="C77" s="8">
        <f>ROUND(SUMIF(Model_Output!$B$11:$B$3048,J77,Model_Output!$D$11:$D$3048),0)</f>
        <v>0</v>
      </c>
      <c r="D77" s="8">
        <f>ROUND(SUMIF(Model_Output!$B$11:$B$3048,K77,Model_Output!$D$11:$D$3048),0)</f>
        <v>0</v>
      </c>
      <c r="E77" s="8">
        <f>ROUND(SUMIF(Model_Output!$B$11:$B$3048,L77,Model_Output!$D$11:$D$3048),0)</f>
        <v>0</v>
      </c>
      <c r="F77" s="8">
        <f>ROUND(SUMIF(Model_Output!$B$11:$B$3048,M77,Model_Output!$D$11:$D$3048),0)</f>
        <v>0</v>
      </c>
      <c r="G77" s="8">
        <f t="shared" si="14"/>
        <v>0</v>
      </c>
      <c r="I77" s="268" t="s">
        <v>4632</v>
      </c>
      <c r="J77" s="268" t="s">
        <v>4674</v>
      </c>
      <c r="K77" s="268" t="s">
        <v>4716</v>
      </c>
      <c r="L77" s="268" t="s">
        <v>4758</v>
      </c>
      <c r="M77" s="268" t="s">
        <v>4800</v>
      </c>
      <c r="O77" s="145">
        <f t="shared" si="15"/>
        <v>0</v>
      </c>
    </row>
    <row r="78" spans="1:15" x14ac:dyDescent="0.25">
      <c r="A78" s="3" t="s">
        <v>51</v>
      </c>
      <c r="B78" s="6">
        <f>SUM(B71:B77)</f>
        <v>22565</v>
      </c>
      <c r="C78" s="6">
        <f t="shared" ref="C78" si="16">SUM(C71:C77)</f>
        <v>22565</v>
      </c>
      <c r="D78" s="6">
        <f t="shared" ref="D78" si="17">SUM(D71:D77)</f>
        <v>22565</v>
      </c>
      <c r="E78" s="6">
        <f t="shared" ref="E78" si="18">SUM(E71:E77)</f>
        <v>22565</v>
      </c>
      <c r="F78" s="6">
        <f t="shared" ref="F78" si="19">SUM(F71:F77)</f>
        <v>22565</v>
      </c>
      <c r="G78" s="6">
        <f t="shared" ref="G78" si="20">SUM(G71:G77)</f>
        <v>112825</v>
      </c>
      <c r="O78" s="153">
        <f>MAX(O71:O77)</f>
        <v>0</v>
      </c>
    </row>
    <row r="81" spans="1:15" x14ac:dyDescent="0.25">
      <c r="A81" s="1" t="s">
        <v>5105</v>
      </c>
    </row>
    <row r="82" spans="1:15" x14ac:dyDescent="0.25">
      <c r="A82" s="339" t="s">
        <v>42</v>
      </c>
      <c r="B82" s="339" t="s">
        <v>50</v>
      </c>
      <c r="C82" s="339"/>
      <c r="D82" s="339"/>
      <c r="E82" s="339"/>
      <c r="F82" s="339"/>
      <c r="G82" s="339"/>
      <c r="I82" s="4" t="s">
        <v>52</v>
      </c>
    </row>
    <row r="83" spans="1:15" x14ac:dyDescent="0.25">
      <c r="A83" s="340"/>
      <c r="B83" s="264" t="s">
        <v>44</v>
      </c>
      <c r="C83" s="264" t="s">
        <v>45</v>
      </c>
      <c r="D83" s="264" t="s">
        <v>46</v>
      </c>
      <c r="E83" s="264" t="s">
        <v>47</v>
      </c>
      <c r="F83" s="264" t="s">
        <v>48</v>
      </c>
      <c r="G83" s="264" t="s">
        <v>49</v>
      </c>
      <c r="I83" s="264" t="s">
        <v>44</v>
      </c>
      <c r="J83" s="264" t="s">
        <v>45</v>
      </c>
      <c r="K83" s="264" t="s">
        <v>46</v>
      </c>
      <c r="L83" s="264" t="s">
        <v>47</v>
      </c>
      <c r="M83" s="264" t="s">
        <v>48</v>
      </c>
      <c r="O83" s="3" t="s">
        <v>5108</v>
      </c>
    </row>
    <row r="84" spans="1:15" x14ac:dyDescent="0.25">
      <c r="A84" s="2">
        <v>0</v>
      </c>
      <c r="B84" s="6">
        <f>ROUND(SUMIF(Model_Output!$B$11:$B$3048,I84,Model_Output!$D$11:$D$3048),0)</f>
        <v>20270</v>
      </c>
      <c r="C84" s="6">
        <f>ROUND(SUMIF(Model_Output!$B$11:$B$3048,J84,Model_Output!$D$11:$D$3048),0)</f>
        <v>20270</v>
      </c>
      <c r="D84" s="6">
        <f>ROUND(SUMIF(Model_Output!$B$11:$B$3048,K84,Model_Output!$D$11:$D$3048),0)</f>
        <v>20270</v>
      </c>
      <c r="E84" s="6">
        <f>ROUND(SUMIF(Model_Output!$B$11:$B$3048,L84,Model_Output!$D$11:$D$3048),0)</f>
        <v>20270</v>
      </c>
      <c r="F84" s="6">
        <f>ROUND(SUMIF(Model_Output!$B$11:$B$3048,M84,Model_Output!$D$11:$D$3048),0)</f>
        <v>20270</v>
      </c>
      <c r="G84" s="6">
        <f>SUM(B84:F84)</f>
        <v>101350</v>
      </c>
      <c r="I84" s="268" t="s">
        <v>4633</v>
      </c>
      <c r="J84" s="268" t="s">
        <v>4675</v>
      </c>
      <c r="K84" s="268" t="s">
        <v>4717</v>
      </c>
      <c r="L84" s="268" t="s">
        <v>4759</v>
      </c>
      <c r="M84" s="268" t="s">
        <v>4801</v>
      </c>
      <c r="O84" s="145">
        <f>IF((MAX(B84:F84)-MIN(B84:F84))&gt;0,1,0)</f>
        <v>0</v>
      </c>
    </row>
    <row r="85" spans="1:15" x14ac:dyDescent="0.25">
      <c r="A85" s="2">
        <v>1</v>
      </c>
      <c r="B85" s="6">
        <f>ROUND(SUMIF(Model_Output!$B$11:$B$3048,I85,Model_Output!$D$11:$D$3048),0)</f>
        <v>800</v>
      </c>
      <c r="C85" s="6">
        <f>ROUND(SUMIF(Model_Output!$B$11:$B$3048,J85,Model_Output!$D$11:$D$3048),0)</f>
        <v>800</v>
      </c>
      <c r="D85" s="6">
        <f>ROUND(SUMIF(Model_Output!$B$11:$B$3048,K85,Model_Output!$D$11:$D$3048),0)</f>
        <v>800</v>
      </c>
      <c r="E85" s="6">
        <f>ROUND(SUMIF(Model_Output!$B$11:$B$3048,L85,Model_Output!$D$11:$D$3048),0)</f>
        <v>800</v>
      </c>
      <c r="F85" s="6">
        <f>ROUND(SUMIF(Model_Output!$B$11:$B$3048,M85,Model_Output!$D$11:$D$3048),0)</f>
        <v>800</v>
      </c>
      <c r="G85" s="6">
        <f t="shared" ref="G85:G90" si="21">SUM(B85:F85)</f>
        <v>4000</v>
      </c>
      <c r="I85" s="268" t="s">
        <v>4634</v>
      </c>
      <c r="J85" s="268" t="s">
        <v>4676</v>
      </c>
      <c r="K85" s="268" t="s">
        <v>4718</v>
      </c>
      <c r="L85" s="268" t="s">
        <v>4760</v>
      </c>
      <c r="M85" s="268" t="s">
        <v>4802</v>
      </c>
      <c r="O85" s="145">
        <f>IF((MAX(B85:F85)-MIN(B85:F85))&gt;0,1,0)</f>
        <v>0</v>
      </c>
    </row>
    <row r="86" spans="1:15" x14ac:dyDescent="0.25">
      <c r="A86" s="2">
        <v>2</v>
      </c>
      <c r="B86" s="6">
        <f>ROUND(SUMIF(Model_Output!$B$11:$B$3048,I86,Model_Output!$D$11:$D$3048),0)</f>
        <v>0</v>
      </c>
      <c r="C86" s="6">
        <f>ROUND(SUMIF(Model_Output!$B$11:$B$3048,J86,Model_Output!$D$11:$D$3048),0)</f>
        <v>0</v>
      </c>
      <c r="D86" s="6">
        <f>ROUND(SUMIF(Model_Output!$B$11:$B$3048,K86,Model_Output!$D$11:$D$3048),0)</f>
        <v>0</v>
      </c>
      <c r="E86" s="6">
        <f>ROUND(SUMIF(Model_Output!$B$11:$B$3048,L86,Model_Output!$D$11:$D$3048),0)</f>
        <v>0</v>
      </c>
      <c r="F86" s="6">
        <f>ROUND(SUMIF(Model_Output!$B$11:$B$3048,M86,Model_Output!$D$11:$D$3048),0)</f>
        <v>0</v>
      </c>
      <c r="G86" s="6">
        <f t="shared" si="21"/>
        <v>0</v>
      </c>
      <c r="I86" s="268" t="s">
        <v>4635</v>
      </c>
      <c r="J86" s="268" t="s">
        <v>4677</v>
      </c>
      <c r="K86" s="268" t="s">
        <v>4719</v>
      </c>
      <c r="L86" s="268" t="s">
        <v>4761</v>
      </c>
      <c r="M86" s="268" t="s">
        <v>4803</v>
      </c>
      <c r="O86" s="145">
        <f t="shared" ref="O86:O90" si="22">IF((MAX(B86:F86)-MIN(B86:F86))&gt;0,1,0)</f>
        <v>0</v>
      </c>
    </row>
    <row r="87" spans="1:15" x14ac:dyDescent="0.25">
      <c r="A87" s="2">
        <v>3</v>
      </c>
      <c r="B87" s="6">
        <f>ROUND(SUMIF(Model_Output!$B$11:$B$3048,I87,Model_Output!$D$11:$D$3048),0)</f>
        <v>0</v>
      </c>
      <c r="C87" s="6">
        <f>ROUND(SUMIF(Model_Output!$B$11:$B$3048,J87,Model_Output!$D$11:$D$3048),0)</f>
        <v>0</v>
      </c>
      <c r="D87" s="6">
        <f>ROUND(SUMIF(Model_Output!$B$11:$B$3048,K87,Model_Output!$D$11:$D$3048),0)</f>
        <v>0</v>
      </c>
      <c r="E87" s="6">
        <f>ROUND(SUMIF(Model_Output!$B$11:$B$3048,L87,Model_Output!$D$11:$D$3048),0)</f>
        <v>0</v>
      </c>
      <c r="F87" s="6">
        <f>ROUND(SUMIF(Model_Output!$B$11:$B$3048,M87,Model_Output!$D$11:$D$3048),0)</f>
        <v>0</v>
      </c>
      <c r="G87" s="6">
        <f t="shared" si="21"/>
        <v>0</v>
      </c>
      <c r="I87" s="268" t="s">
        <v>4636</v>
      </c>
      <c r="J87" s="268" t="s">
        <v>4678</v>
      </c>
      <c r="K87" s="268" t="s">
        <v>4720</v>
      </c>
      <c r="L87" s="268" t="s">
        <v>4762</v>
      </c>
      <c r="M87" s="268" t="s">
        <v>4804</v>
      </c>
      <c r="O87" s="145">
        <f t="shared" si="22"/>
        <v>0</v>
      </c>
    </row>
    <row r="88" spans="1:15" x14ac:dyDescent="0.25">
      <c r="A88" s="2">
        <v>4</v>
      </c>
      <c r="B88" s="6">
        <f>ROUND(SUMIF(Model_Output!$B$11:$B$3048,I88,Model_Output!$D$11:$D$3048),0)</f>
        <v>0</v>
      </c>
      <c r="C88" s="6">
        <f>ROUND(SUMIF(Model_Output!$B$11:$B$3048,J88,Model_Output!$D$11:$D$3048),0)</f>
        <v>0</v>
      </c>
      <c r="D88" s="6">
        <f>ROUND(SUMIF(Model_Output!$B$11:$B$3048,K88,Model_Output!$D$11:$D$3048),0)</f>
        <v>0</v>
      </c>
      <c r="E88" s="6">
        <f>ROUND(SUMIF(Model_Output!$B$11:$B$3048,L88,Model_Output!$D$11:$D$3048),0)</f>
        <v>0</v>
      </c>
      <c r="F88" s="6">
        <f>ROUND(SUMIF(Model_Output!$B$11:$B$3048,M88,Model_Output!$D$11:$D$3048),0)</f>
        <v>0</v>
      </c>
      <c r="G88" s="6">
        <f t="shared" si="21"/>
        <v>0</v>
      </c>
      <c r="I88" s="268" t="s">
        <v>4637</v>
      </c>
      <c r="J88" s="268" t="s">
        <v>4679</v>
      </c>
      <c r="K88" s="268" t="s">
        <v>4721</v>
      </c>
      <c r="L88" s="268" t="s">
        <v>4763</v>
      </c>
      <c r="M88" s="268" t="s">
        <v>4805</v>
      </c>
      <c r="O88" s="145">
        <f t="shared" si="22"/>
        <v>0</v>
      </c>
    </row>
    <row r="89" spans="1:15" x14ac:dyDescent="0.25">
      <c r="A89" s="2">
        <v>5</v>
      </c>
      <c r="B89" s="6">
        <f>ROUND(SUMIF(Model_Output!$B$11:$B$3048,I89,Model_Output!$D$11:$D$3048),0)</f>
        <v>0</v>
      </c>
      <c r="C89" s="6">
        <f>ROUND(SUMIF(Model_Output!$B$11:$B$3048,J89,Model_Output!$D$11:$D$3048),0)</f>
        <v>0</v>
      </c>
      <c r="D89" s="6">
        <f>ROUND(SUMIF(Model_Output!$B$11:$B$3048,K89,Model_Output!$D$11:$D$3048),0)</f>
        <v>0</v>
      </c>
      <c r="E89" s="6">
        <f>ROUND(SUMIF(Model_Output!$B$11:$B$3048,L89,Model_Output!$D$11:$D$3048),0)</f>
        <v>0</v>
      </c>
      <c r="F89" s="6">
        <f>ROUND(SUMIF(Model_Output!$B$11:$B$3048,M89,Model_Output!$D$11:$D$3048),0)</f>
        <v>0</v>
      </c>
      <c r="G89" s="6">
        <f t="shared" si="21"/>
        <v>0</v>
      </c>
      <c r="I89" s="268" t="s">
        <v>4638</v>
      </c>
      <c r="J89" s="268" t="s">
        <v>4680</v>
      </c>
      <c r="K89" s="268" t="s">
        <v>4722</v>
      </c>
      <c r="L89" s="268" t="s">
        <v>4764</v>
      </c>
      <c r="M89" s="268" t="s">
        <v>4806</v>
      </c>
      <c r="O89" s="145">
        <f t="shared" si="22"/>
        <v>0</v>
      </c>
    </row>
    <row r="90" spans="1:15" x14ac:dyDescent="0.25">
      <c r="A90" s="264">
        <v>6</v>
      </c>
      <c r="B90" s="8">
        <f>ROUND(SUMIF(Model_Output!$B$11:$B$3048,I90,Model_Output!$D$11:$D$3048),0)</f>
        <v>0</v>
      </c>
      <c r="C90" s="8">
        <f>ROUND(SUMIF(Model_Output!$B$11:$B$3048,J90,Model_Output!$D$11:$D$3048),0)</f>
        <v>0</v>
      </c>
      <c r="D90" s="8">
        <f>ROUND(SUMIF(Model_Output!$B$11:$B$3048,K90,Model_Output!$D$11:$D$3048),0)</f>
        <v>0</v>
      </c>
      <c r="E90" s="8">
        <f>ROUND(SUMIF(Model_Output!$B$11:$B$3048,L90,Model_Output!$D$11:$D$3048),0)</f>
        <v>0</v>
      </c>
      <c r="F90" s="8">
        <f>ROUND(SUMIF(Model_Output!$B$11:$B$3048,M90,Model_Output!$D$11:$D$3048),0)</f>
        <v>0</v>
      </c>
      <c r="G90" s="8">
        <f t="shared" si="21"/>
        <v>0</v>
      </c>
      <c r="I90" s="268" t="s">
        <v>4639</v>
      </c>
      <c r="J90" s="268" t="s">
        <v>4681</v>
      </c>
      <c r="K90" s="268" t="s">
        <v>4723</v>
      </c>
      <c r="L90" s="268" t="s">
        <v>4765</v>
      </c>
      <c r="M90" s="268" t="s">
        <v>4807</v>
      </c>
      <c r="O90" s="145">
        <f t="shared" si="22"/>
        <v>0</v>
      </c>
    </row>
    <row r="91" spans="1:15" x14ac:dyDescent="0.25">
      <c r="A91" s="3" t="s">
        <v>51</v>
      </c>
      <c r="B91" s="6">
        <f>SUM(B84:B90)</f>
        <v>21070</v>
      </c>
      <c r="C91" s="6">
        <f t="shared" ref="C91" si="23">SUM(C84:C90)</f>
        <v>21070</v>
      </c>
      <c r="D91" s="6">
        <f t="shared" ref="D91" si="24">SUM(D84:D90)</f>
        <v>21070</v>
      </c>
      <c r="E91" s="6">
        <f t="shared" ref="E91" si="25">SUM(E84:E90)</f>
        <v>21070</v>
      </c>
      <c r="F91" s="6">
        <f t="shared" ref="F91" si="26">SUM(F84:F90)</f>
        <v>21070</v>
      </c>
      <c r="G91" s="6">
        <f t="shared" ref="G91" si="27">SUM(G84:G90)</f>
        <v>105350</v>
      </c>
      <c r="O91" s="153">
        <f>MAX(O84:O90)</f>
        <v>0</v>
      </c>
    </row>
    <row r="94" spans="1:15" x14ac:dyDescent="0.25">
      <c r="A94" s="1" t="s">
        <v>5106</v>
      </c>
    </row>
    <row r="95" spans="1:15" x14ac:dyDescent="0.25">
      <c r="A95" s="339" t="s">
        <v>42</v>
      </c>
      <c r="B95" s="339" t="s">
        <v>50</v>
      </c>
      <c r="C95" s="339"/>
      <c r="D95" s="339"/>
      <c r="E95" s="339"/>
      <c r="F95" s="339"/>
      <c r="G95" s="339"/>
      <c r="I95" s="4" t="s">
        <v>52</v>
      </c>
    </row>
    <row r="96" spans="1:15" x14ac:dyDescent="0.25">
      <c r="A96" s="340"/>
      <c r="B96" s="264" t="s">
        <v>44</v>
      </c>
      <c r="C96" s="264" t="s">
        <v>45</v>
      </c>
      <c r="D96" s="264" t="s">
        <v>46</v>
      </c>
      <c r="E96" s="264" t="s">
        <v>47</v>
      </c>
      <c r="F96" s="264" t="s">
        <v>48</v>
      </c>
      <c r="G96" s="264" t="s">
        <v>49</v>
      </c>
      <c r="I96" s="264" t="s">
        <v>44</v>
      </c>
      <c r="J96" s="264" t="s">
        <v>45</v>
      </c>
      <c r="K96" s="264" t="s">
        <v>46</v>
      </c>
      <c r="L96" s="264" t="s">
        <v>47</v>
      </c>
      <c r="M96" s="264" t="s">
        <v>48</v>
      </c>
      <c r="O96" s="3" t="s">
        <v>5108</v>
      </c>
    </row>
    <row r="97" spans="1:15" x14ac:dyDescent="0.25">
      <c r="A97" s="2">
        <v>0</v>
      </c>
      <c r="B97" s="6">
        <f>ROUND(SUMIF(Model_Output!$B$11:$B$3048,I97,Model_Output!$D$11:$D$3048),0)</f>
        <v>54000</v>
      </c>
      <c r="C97" s="6">
        <f>ROUND(SUMIF(Model_Output!$B$11:$B$3048,J97,Model_Output!$D$11:$D$3048),0)</f>
        <v>54000</v>
      </c>
      <c r="D97" s="6">
        <f>ROUND(SUMIF(Model_Output!$B$11:$B$3048,K97,Model_Output!$D$11:$D$3048),0)</f>
        <v>54000</v>
      </c>
      <c r="E97" s="6">
        <f>ROUND(SUMIF(Model_Output!$B$11:$B$3048,L97,Model_Output!$D$11:$D$3048),0)</f>
        <v>54000</v>
      </c>
      <c r="F97" s="6">
        <f>ROUND(SUMIF(Model_Output!$B$11:$B$3048,M97,Model_Output!$D$11:$D$3048),0)</f>
        <v>54000</v>
      </c>
      <c r="G97" s="6">
        <f>SUM(B97:F97)</f>
        <v>270000</v>
      </c>
      <c r="I97" s="268" t="s">
        <v>4640</v>
      </c>
      <c r="J97" s="268" t="s">
        <v>4682</v>
      </c>
      <c r="K97" s="268" t="s">
        <v>4724</v>
      </c>
      <c r="L97" s="268" t="s">
        <v>4766</v>
      </c>
      <c r="M97" s="268" t="s">
        <v>4808</v>
      </c>
      <c r="O97" s="145">
        <f>IF((MAX(B97:F97)-MIN(B97:F97))&gt;0,1,0)</f>
        <v>0</v>
      </c>
    </row>
    <row r="98" spans="1:15" x14ac:dyDescent="0.25">
      <c r="A98" s="2">
        <v>1</v>
      </c>
      <c r="B98" s="6">
        <f>ROUND(SUMIF(Model_Output!$B$11:$B$3048,I98,Model_Output!$D$11:$D$3048),0)</f>
        <v>1600</v>
      </c>
      <c r="C98" s="6">
        <f>ROUND(SUMIF(Model_Output!$B$11:$B$3048,J98,Model_Output!$D$11:$D$3048),0)</f>
        <v>1600</v>
      </c>
      <c r="D98" s="6">
        <f>ROUND(SUMIF(Model_Output!$B$11:$B$3048,K98,Model_Output!$D$11:$D$3048),0)</f>
        <v>1600</v>
      </c>
      <c r="E98" s="6">
        <f>ROUND(SUMIF(Model_Output!$B$11:$B$3048,L98,Model_Output!$D$11:$D$3048),0)</f>
        <v>1600</v>
      </c>
      <c r="F98" s="6">
        <f>ROUND(SUMIF(Model_Output!$B$11:$B$3048,M98,Model_Output!$D$11:$D$3048),0)</f>
        <v>1600</v>
      </c>
      <c r="G98" s="6">
        <f t="shared" ref="G98:G103" si="28">SUM(B98:F98)</f>
        <v>8000</v>
      </c>
      <c r="I98" s="268" t="s">
        <v>4641</v>
      </c>
      <c r="J98" s="268" t="s">
        <v>4683</v>
      </c>
      <c r="K98" s="268" t="s">
        <v>4725</v>
      </c>
      <c r="L98" s="268" t="s">
        <v>4767</v>
      </c>
      <c r="M98" s="268" t="s">
        <v>4809</v>
      </c>
      <c r="O98" s="145">
        <f>IF((MAX(B98:F98)-MIN(B98:F98))&gt;0,1,0)</f>
        <v>0</v>
      </c>
    </row>
    <row r="99" spans="1:15" x14ac:dyDescent="0.25">
      <c r="A99" s="2">
        <v>2</v>
      </c>
      <c r="B99" s="6">
        <f>ROUND(SUMIF(Model_Output!$B$11:$B$3048,I99,Model_Output!$D$11:$D$3048),0)</f>
        <v>0</v>
      </c>
      <c r="C99" s="6">
        <f>ROUND(SUMIF(Model_Output!$B$11:$B$3048,J99,Model_Output!$D$11:$D$3048),0)</f>
        <v>0</v>
      </c>
      <c r="D99" s="6">
        <f>ROUND(SUMIF(Model_Output!$B$11:$B$3048,K99,Model_Output!$D$11:$D$3048),0)</f>
        <v>0</v>
      </c>
      <c r="E99" s="6">
        <f>ROUND(SUMIF(Model_Output!$B$11:$B$3048,L99,Model_Output!$D$11:$D$3048),0)</f>
        <v>0</v>
      </c>
      <c r="F99" s="6">
        <f>ROUND(SUMIF(Model_Output!$B$11:$B$3048,M99,Model_Output!$D$11:$D$3048),0)</f>
        <v>0</v>
      </c>
      <c r="G99" s="6">
        <f t="shared" si="28"/>
        <v>0</v>
      </c>
      <c r="I99" s="268" t="s">
        <v>4642</v>
      </c>
      <c r="J99" s="268" t="s">
        <v>4684</v>
      </c>
      <c r="K99" s="268" t="s">
        <v>4726</v>
      </c>
      <c r="L99" s="268" t="s">
        <v>4768</v>
      </c>
      <c r="M99" s="268" t="s">
        <v>4810</v>
      </c>
      <c r="O99" s="145">
        <f t="shared" ref="O99:O103" si="29">IF((MAX(B99:F99)-MIN(B99:F99))&gt;0,1,0)</f>
        <v>0</v>
      </c>
    </row>
    <row r="100" spans="1:15" x14ac:dyDescent="0.25">
      <c r="A100" s="2">
        <v>3</v>
      </c>
      <c r="B100" s="6">
        <f>ROUND(SUMIF(Model_Output!$B$11:$B$3048,I100,Model_Output!$D$11:$D$3048),0)</f>
        <v>0</v>
      </c>
      <c r="C100" s="6">
        <f>ROUND(SUMIF(Model_Output!$B$11:$B$3048,J100,Model_Output!$D$11:$D$3048),0)</f>
        <v>0</v>
      </c>
      <c r="D100" s="6">
        <f>ROUND(SUMIF(Model_Output!$B$11:$B$3048,K100,Model_Output!$D$11:$D$3048),0)</f>
        <v>0</v>
      </c>
      <c r="E100" s="6">
        <f>ROUND(SUMIF(Model_Output!$B$11:$B$3048,L100,Model_Output!$D$11:$D$3048),0)</f>
        <v>0</v>
      </c>
      <c r="F100" s="6">
        <f>ROUND(SUMIF(Model_Output!$B$11:$B$3048,M100,Model_Output!$D$11:$D$3048),0)</f>
        <v>0</v>
      </c>
      <c r="G100" s="6">
        <f t="shared" si="28"/>
        <v>0</v>
      </c>
      <c r="I100" s="268" t="s">
        <v>4643</v>
      </c>
      <c r="J100" s="268" t="s">
        <v>4685</v>
      </c>
      <c r="K100" s="268" t="s">
        <v>4727</v>
      </c>
      <c r="L100" s="268" t="s">
        <v>4769</v>
      </c>
      <c r="M100" s="268" t="s">
        <v>4811</v>
      </c>
      <c r="O100" s="145">
        <f t="shared" si="29"/>
        <v>0</v>
      </c>
    </row>
    <row r="101" spans="1:15" x14ac:dyDescent="0.25">
      <c r="A101" s="2">
        <v>4</v>
      </c>
      <c r="B101" s="6">
        <f>ROUND(SUMIF(Model_Output!$B$11:$B$3048,I101,Model_Output!$D$11:$D$3048),0)</f>
        <v>0</v>
      </c>
      <c r="C101" s="6">
        <f>ROUND(SUMIF(Model_Output!$B$11:$B$3048,J101,Model_Output!$D$11:$D$3048),0)</f>
        <v>0</v>
      </c>
      <c r="D101" s="6">
        <f>ROUND(SUMIF(Model_Output!$B$11:$B$3048,K101,Model_Output!$D$11:$D$3048),0)</f>
        <v>0</v>
      </c>
      <c r="E101" s="6">
        <f>ROUND(SUMIF(Model_Output!$B$11:$B$3048,L101,Model_Output!$D$11:$D$3048),0)</f>
        <v>0</v>
      </c>
      <c r="F101" s="6">
        <f>ROUND(SUMIF(Model_Output!$B$11:$B$3048,M101,Model_Output!$D$11:$D$3048),0)</f>
        <v>0</v>
      </c>
      <c r="G101" s="6">
        <f t="shared" si="28"/>
        <v>0</v>
      </c>
      <c r="I101" s="268" t="s">
        <v>4644</v>
      </c>
      <c r="J101" s="268" t="s">
        <v>4686</v>
      </c>
      <c r="K101" s="268" t="s">
        <v>4728</v>
      </c>
      <c r="L101" s="268" t="s">
        <v>4770</v>
      </c>
      <c r="M101" s="268" t="s">
        <v>4812</v>
      </c>
      <c r="O101" s="145">
        <f t="shared" si="29"/>
        <v>0</v>
      </c>
    </row>
    <row r="102" spans="1:15" x14ac:dyDescent="0.25">
      <c r="A102" s="2">
        <v>5</v>
      </c>
      <c r="B102" s="6">
        <f>ROUND(SUMIF(Model_Output!$B$11:$B$3048,I102,Model_Output!$D$11:$D$3048),0)</f>
        <v>0</v>
      </c>
      <c r="C102" s="6">
        <f>ROUND(SUMIF(Model_Output!$B$11:$B$3048,J102,Model_Output!$D$11:$D$3048),0)</f>
        <v>0</v>
      </c>
      <c r="D102" s="6">
        <f>ROUND(SUMIF(Model_Output!$B$11:$B$3048,K102,Model_Output!$D$11:$D$3048),0)</f>
        <v>0</v>
      </c>
      <c r="E102" s="6">
        <f>ROUND(SUMIF(Model_Output!$B$11:$B$3048,L102,Model_Output!$D$11:$D$3048),0)</f>
        <v>0</v>
      </c>
      <c r="F102" s="6">
        <f>ROUND(SUMIF(Model_Output!$B$11:$B$3048,M102,Model_Output!$D$11:$D$3048),0)</f>
        <v>0</v>
      </c>
      <c r="G102" s="6">
        <f t="shared" si="28"/>
        <v>0</v>
      </c>
      <c r="I102" s="268" t="s">
        <v>4645</v>
      </c>
      <c r="J102" s="268" t="s">
        <v>4687</v>
      </c>
      <c r="K102" s="268" t="s">
        <v>4729</v>
      </c>
      <c r="L102" s="268" t="s">
        <v>4771</v>
      </c>
      <c r="M102" s="268" t="s">
        <v>4813</v>
      </c>
      <c r="O102" s="145">
        <f t="shared" si="29"/>
        <v>0</v>
      </c>
    </row>
    <row r="103" spans="1:15" x14ac:dyDescent="0.25">
      <c r="A103" s="264">
        <v>6</v>
      </c>
      <c r="B103" s="8">
        <f>ROUND(SUMIF(Model_Output!$B$11:$B$3048,I103,Model_Output!$D$11:$D$3048),0)</f>
        <v>0</v>
      </c>
      <c r="C103" s="8">
        <f>ROUND(SUMIF(Model_Output!$B$11:$B$3048,J103,Model_Output!$D$11:$D$3048),0)</f>
        <v>0</v>
      </c>
      <c r="D103" s="8">
        <f>ROUND(SUMIF(Model_Output!$B$11:$B$3048,K103,Model_Output!$D$11:$D$3048),0)</f>
        <v>0</v>
      </c>
      <c r="E103" s="8">
        <f>ROUND(SUMIF(Model_Output!$B$11:$B$3048,L103,Model_Output!$D$11:$D$3048),0)</f>
        <v>0</v>
      </c>
      <c r="F103" s="8">
        <f>ROUND(SUMIF(Model_Output!$B$11:$B$3048,M103,Model_Output!$D$11:$D$3048),0)</f>
        <v>0</v>
      </c>
      <c r="G103" s="8">
        <f t="shared" si="28"/>
        <v>0</v>
      </c>
      <c r="I103" s="268" t="s">
        <v>4646</v>
      </c>
      <c r="J103" s="268" t="s">
        <v>4688</v>
      </c>
      <c r="K103" s="268" t="s">
        <v>4730</v>
      </c>
      <c r="L103" s="268" t="s">
        <v>4772</v>
      </c>
      <c r="M103" s="268" t="s">
        <v>4814</v>
      </c>
      <c r="O103" s="145">
        <f t="shared" si="29"/>
        <v>0</v>
      </c>
    </row>
    <row r="104" spans="1:15" x14ac:dyDescent="0.25">
      <c r="A104" s="3" t="s">
        <v>51</v>
      </c>
      <c r="B104" s="6">
        <f>SUM(B97:B103)</f>
        <v>55600</v>
      </c>
      <c r="C104" s="6">
        <f t="shared" ref="C104" si="30">SUM(C97:C103)</f>
        <v>55600</v>
      </c>
      <c r="D104" s="6">
        <f t="shared" ref="D104" si="31">SUM(D97:D103)</f>
        <v>55600</v>
      </c>
      <c r="E104" s="6">
        <f t="shared" ref="E104" si="32">SUM(E97:E103)</f>
        <v>55600</v>
      </c>
      <c r="F104" s="6">
        <f t="shared" ref="F104" si="33">SUM(F97:F103)</f>
        <v>55600</v>
      </c>
      <c r="G104" s="6">
        <f t="shared" ref="G104" si="34">SUM(G97:G103)</f>
        <v>278000</v>
      </c>
      <c r="O104" s="153">
        <f>MAX(O97:O103)</f>
        <v>0</v>
      </c>
    </row>
    <row r="107" spans="1:15" x14ac:dyDescent="0.25">
      <c r="A107" s="1" t="s">
        <v>5107</v>
      </c>
    </row>
    <row r="108" spans="1:15" x14ac:dyDescent="0.25">
      <c r="A108" s="339" t="s">
        <v>42</v>
      </c>
      <c r="B108" s="339" t="s">
        <v>50</v>
      </c>
      <c r="C108" s="339"/>
      <c r="D108" s="339"/>
      <c r="E108" s="339"/>
      <c r="F108" s="339"/>
      <c r="G108" s="339"/>
      <c r="I108" s="4" t="s">
        <v>52</v>
      </c>
    </row>
    <row r="109" spans="1:15" x14ac:dyDescent="0.25">
      <c r="A109" s="340"/>
      <c r="B109" s="264" t="s">
        <v>44</v>
      </c>
      <c r="C109" s="264" t="s">
        <v>45</v>
      </c>
      <c r="D109" s="264" t="s">
        <v>46</v>
      </c>
      <c r="E109" s="264" t="s">
        <v>47</v>
      </c>
      <c r="F109" s="264" t="s">
        <v>48</v>
      </c>
      <c r="G109" s="264" t="s">
        <v>49</v>
      </c>
      <c r="I109" s="264" t="s">
        <v>44</v>
      </c>
      <c r="J109" s="264" t="s">
        <v>45</v>
      </c>
      <c r="K109" s="264" t="s">
        <v>46</v>
      </c>
      <c r="L109" s="264" t="s">
        <v>47</v>
      </c>
      <c r="M109" s="264" t="s">
        <v>48</v>
      </c>
      <c r="O109" s="3" t="s">
        <v>5108</v>
      </c>
    </row>
    <row r="110" spans="1:15" x14ac:dyDescent="0.25">
      <c r="A110" s="2">
        <v>0</v>
      </c>
      <c r="B110" s="6">
        <f>ROUND(SUMIF(Model_Output!$B$11:$B$3048,I110,Model_Output!$D$11:$D$3048),0)</f>
        <v>94500</v>
      </c>
      <c r="C110" s="6">
        <f>ROUND(SUMIF(Model_Output!$B$11:$B$3048,J110,Model_Output!$D$11:$D$3048),0)</f>
        <v>94500</v>
      </c>
      <c r="D110" s="6">
        <f>ROUND(SUMIF(Model_Output!$B$11:$B$3048,K110,Model_Output!$D$11:$D$3048),0)</f>
        <v>94500</v>
      </c>
      <c r="E110" s="6">
        <f>ROUND(SUMIF(Model_Output!$B$11:$B$3048,L110,Model_Output!$D$11:$D$3048),0)</f>
        <v>94500</v>
      </c>
      <c r="F110" s="6">
        <f>ROUND(SUMIF(Model_Output!$B$11:$B$3048,M110,Model_Output!$D$11:$D$3048),0)</f>
        <v>94500</v>
      </c>
      <c r="G110" s="6">
        <f>SUM(B110:F110)</f>
        <v>472500</v>
      </c>
      <c r="I110" s="268" t="s">
        <v>4647</v>
      </c>
      <c r="J110" s="268" t="s">
        <v>4689</v>
      </c>
      <c r="K110" s="268" t="s">
        <v>4731</v>
      </c>
      <c r="L110" s="268" t="s">
        <v>4773</v>
      </c>
      <c r="M110" s="268" t="s">
        <v>4815</v>
      </c>
      <c r="O110" s="145">
        <f>IF((MAX(B110:F110)-MIN(B110:F110))&gt;0,1,0)</f>
        <v>0</v>
      </c>
    </row>
    <row r="111" spans="1:15" x14ac:dyDescent="0.25">
      <c r="A111" s="2">
        <v>1</v>
      </c>
      <c r="B111" s="6">
        <f>ROUND(SUMIF(Model_Output!$B$11:$B$3048,I111,Model_Output!$D$11:$D$3048),0)</f>
        <v>2000</v>
      </c>
      <c r="C111" s="6">
        <f>ROUND(SUMIF(Model_Output!$B$11:$B$3048,J111,Model_Output!$D$11:$D$3048),0)</f>
        <v>2000</v>
      </c>
      <c r="D111" s="6">
        <f>ROUND(SUMIF(Model_Output!$B$11:$B$3048,K111,Model_Output!$D$11:$D$3048),0)</f>
        <v>2000</v>
      </c>
      <c r="E111" s="6">
        <f>ROUND(SUMIF(Model_Output!$B$11:$B$3048,L111,Model_Output!$D$11:$D$3048),0)</f>
        <v>2000</v>
      </c>
      <c r="F111" s="6">
        <f>ROUND(SUMIF(Model_Output!$B$11:$B$3048,M111,Model_Output!$D$11:$D$3048),0)</f>
        <v>2000</v>
      </c>
      <c r="G111" s="6">
        <f t="shared" ref="G111:G116" si="35">SUM(B111:F111)</f>
        <v>10000</v>
      </c>
      <c r="I111" s="268" t="s">
        <v>4648</v>
      </c>
      <c r="J111" s="268" t="s">
        <v>4690</v>
      </c>
      <c r="K111" s="268" t="s">
        <v>4732</v>
      </c>
      <c r="L111" s="268" t="s">
        <v>4774</v>
      </c>
      <c r="M111" s="268" t="s">
        <v>4816</v>
      </c>
      <c r="O111" s="145">
        <f>IF((MAX(B111:F111)-MIN(B111:F111))&gt;0,1,0)</f>
        <v>0</v>
      </c>
    </row>
    <row r="112" spans="1:15" x14ac:dyDescent="0.25">
      <c r="A112" s="2">
        <v>2</v>
      </c>
      <c r="B112" s="6">
        <f>ROUND(SUMIF(Model_Output!$B$11:$B$3048,I112,Model_Output!$D$11:$D$3048),0)</f>
        <v>0</v>
      </c>
      <c r="C112" s="6">
        <f>ROUND(SUMIF(Model_Output!$B$11:$B$3048,J112,Model_Output!$D$11:$D$3048),0)</f>
        <v>0</v>
      </c>
      <c r="D112" s="6">
        <f>ROUND(SUMIF(Model_Output!$B$11:$B$3048,K112,Model_Output!$D$11:$D$3048),0)</f>
        <v>0</v>
      </c>
      <c r="E112" s="6">
        <f>ROUND(SUMIF(Model_Output!$B$11:$B$3048,L112,Model_Output!$D$11:$D$3048),0)</f>
        <v>0</v>
      </c>
      <c r="F112" s="6">
        <f>ROUND(SUMIF(Model_Output!$B$11:$B$3048,M112,Model_Output!$D$11:$D$3048),0)</f>
        <v>0</v>
      </c>
      <c r="G112" s="6">
        <f t="shared" si="35"/>
        <v>0</v>
      </c>
      <c r="I112" s="268" t="s">
        <v>4649</v>
      </c>
      <c r="J112" s="268" t="s">
        <v>4691</v>
      </c>
      <c r="K112" s="268" t="s">
        <v>4733</v>
      </c>
      <c r="L112" s="268" t="s">
        <v>4775</v>
      </c>
      <c r="M112" s="268" t="s">
        <v>4817</v>
      </c>
      <c r="O112" s="145">
        <f t="shared" ref="O112:O116" si="36">IF((MAX(B112:F112)-MIN(B112:F112))&gt;0,1,0)</f>
        <v>0</v>
      </c>
    </row>
    <row r="113" spans="1:29" x14ac:dyDescent="0.25">
      <c r="A113" s="2">
        <v>3</v>
      </c>
      <c r="B113" s="6">
        <f>ROUND(SUMIF(Model_Output!$B$11:$B$3048,I113,Model_Output!$D$11:$D$3048),0)</f>
        <v>0</v>
      </c>
      <c r="C113" s="6">
        <f>ROUND(SUMIF(Model_Output!$B$11:$B$3048,J113,Model_Output!$D$11:$D$3048),0)</f>
        <v>0</v>
      </c>
      <c r="D113" s="6">
        <f>ROUND(SUMIF(Model_Output!$B$11:$B$3048,K113,Model_Output!$D$11:$D$3048),0)</f>
        <v>0</v>
      </c>
      <c r="E113" s="6">
        <f>ROUND(SUMIF(Model_Output!$B$11:$B$3048,L113,Model_Output!$D$11:$D$3048),0)</f>
        <v>0</v>
      </c>
      <c r="F113" s="6">
        <f>ROUND(SUMIF(Model_Output!$B$11:$B$3048,M113,Model_Output!$D$11:$D$3048),0)</f>
        <v>0</v>
      </c>
      <c r="G113" s="6">
        <f t="shared" si="35"/>
        <v>0</v>
      </c>
      <c r="I113" s="268" t="s">
        <v>4650</v>
      </c>
      <c r="J113" s="268" t="s">
        <v>4692</v>
      </c>
      <c r="K113" s="268" t="s">
        <v>4734</v>
      </c>
      <c r="L113" s="268" t="s">
        <v>4776</v>
      </c>
      <c r="M113" s="268" t="s">
        <v>4818</v>
      </c>
      <c r="O113" s="145">
        <f t="shared" si="36"/>
        <v>0</v>
      </c>
    </row>
    <row r="114" spans="1:29" x14ac:dyDescent="0.25">
      <c r="A114" s="2">
        <v>4</v>
      </c>
      <c r="B114" s="6">
        <f>ROUND(SUMIF(Model_Output!$B$11:$B$3048,I114,Model_Output!$D$11:$D$3048),0)</f>
        <v>0</v>
      </c>
      <c r="C114" s="6">
        <f>ROUND(SUMIF(Model_Output!$B$11:$B$3048,J114,Model_Output!$D$11:$D$3048),0)</f>
        <v>0</v>
      </c>
      <c r="D114" s="6">
        <f>ROUND(SUMIF(Model_Output!$B$11:$B$3048,K114,Model_Output!$D$11:$D$3048),0)</f>
        <v>0</v>
      </c>
      <c r="E114" s="6">
        <f>ROUND(SUMIF(Model_Output!$B$11:$B$3048,L114,Model_Output!$D$11:$D$3048),0)</f>
        <v>0</v>
      </c>
      <c r="F114" s="6">
        <f>ROUND(SUMIF(Model_Output!$B$11:$B$3048,M114,Model_Output!$D$11:$D$3048),0)</f>
        <v>0</v>
      </c>
      <c r="G114" s="6">
        <f t="shared" si="35"/>
        <v>0</v>
      </c>
      <c r="I114" s="268" t="s">
        <v>4651</v>
      </c>
      <c r="J114" s="268" t="s">
        <v>4693</v>
      </c>
      <c r="K114" s="268" t="s">
        <v>4735</v>
      </c>
      <c r="L114" s="268" t="s">
        <v>4777</v>
      </c>
      <c r="M114" s="268" t="s">
        <v>4819</v>
      </c>
      <c r="O114" s="145">
        <f t="shared" si="36"/>
        <v>0</v>
      </c>
    </row>
    <row r="115" spans="1:29" x14ac:dyDescent="0.25">
      <c r="A115" s="2">
        <v>5</v>
      </c>
      <c r="B115" s="6">
        <f>ROUND(SUMIF(Model_Output!$B$11:$B$3048,I115,Model_Output!$D$11:$D$3048),0)</f>
        <v>0</v>
      </c>
      <c r="C115" s="6">
        <f>ROUND(SUMIF(Model_Output!$B$11:$B$3048,J115,Model_Output!$D$11:$D$3048),0)</f>
        <v>0</v>
      </c>
      <c r="D115" s="6">
        <f>ROUND(SUMIF(Model_Output!$B$11:$B$3048,K115,Model_Output!$D$11:$D$3048),0)</f>
        <v>0</v>
      </c>
      <c r="E115" s="6">
        <f>ROUND(SUMIF(Model_Output!$B$11:$B$3048,L115,Model_Output!$D$11:$D$3048),0)</f>
        <v>0</v>
      </c>
      <c r="F115" s="6">
        <f>ROUND(SUMIF(Model_Output!$B$11:$B$3048,M115,Model_Output!$D$11:$D$3048),0)</f>
        <v>0</v>
      </c>
      <c r="G115" s="6">
        <f t="shared" si="35"/>
        <v>0</v>
      </c>
      <c r="I115" s="268" t="s">
        <v>4652</v>
      </c>
      <c r="J115" s="268" t="s">
        <v>4694</v>
      </c>
      <c r="K115" s="268" t="s">
        <v>4736</v>
      </c>
      <c r="L115" s="268" t="s">
        <v>4778</v>
      </c>
      <c r="M115" s="268" t="s">
        <v>4820</v>
      </c>
      <c r="O115" s="145">
        <f t="shared" si="36"/>
        <v>0</v>
      </c>
    </row>
    <row r="116" spans="1:29" x14ac:dyDescent="0.25">
      <c r="A116" s="264">
        <v>6</v>
      </c>
      <c r="B116" s="8">
        <f>ROUND(SUMIF(Model_Output!$B$11:$B$3048,I116,Model_Output!$D$11:$D$3048),0)</f>
        <v>0</v>
      </c>
      <c r="C116" s="8">
        <f>ROUND(SUMIF(Model_Output!$B$11:$B$3048,J116,Model_Output!$D$11:$D$3048),0)</f>
        <v>0</v>
      </c>
      <c r="D116" s="8">
        <f>ROUND(SUMIF(Model_Output!$B$11:$B$3048,K116,Model_Output!$D$11:$D$3048),0)</f>
        <v>0</v>
      </c>
      <c r="E116" s="8">
        <f>ROUND(SUMIF(Model_Output!$B$11:$B$3048,L116,Model_Output!$D$11:$D$3048),0)</f>
        <v>0</v>
      </c>
      <c r="F116" s="8">
        <f>ROUND(SUMIF(Model_Output!$B$11:$B$3048,M116,Model_Output!$D$11:$D$3048),0)</f>
        <v>0</v>
      </c>
      <c r="G116" s="8">
        <f t="shared" si="35"/>
        <v>0</v>
      </c>
      <c r="I116" s="268" t="s">
        <v>4653</v>
      </c>
      <c r="J116" s="268" t="s">
        <v>4695</v>
      </c>
      <c r="K116" s="268" t="s">
        <v>4737</v>
      </c>
      <c r="L116" s="268" t="s">
        <v>4779</v>
      </c>
      <c r="M116" s="268" t="s">
        <v>4821</v>
      </c>
      <c r="O116" s="145">
        <f t="shared" si="36"/>
        <v>0</v>
      </c>
    </row>
    <row r="117" spans="1:29" x14ac:dyDescent="0.25">
      <c r="A117" s="3" t="s">
        <v>51</v>
      </c>
      <c r="B117" s="6">
        <f>SUM(B110:B116)</f>
        <v>96500</v>
      </c>
      <c r="C117" s="6">
        <f t="shared" ref="C117" si="37">SUM(C110:C116)</f>
        <v>96500</v>
      </c>
      <c r="D117" s="6">
        <f t="shared" ref="D117" si="38">SUM(D110:D116)</f>
        <v>96500</v>
      </c>
      <c r="E117" s="6">
        <f t="shared" ref="E117" si="39">SUM(E110:E116)</f>
        <v>96500</v>
      </c>
      <c r="F117" s="6">
        <f t="shared" ref="F117" si="40">SUM(F110:F116)</f>
        <v>96500</v>
      </c>
      <c r="G117" s="6">
        <f t="shared" ref="G117" si="41">SUM(G110:G116)</f>
        <v>482500</v>
      </c>
      <c r="O117" s="153">
        <f>MAX(O110:O116)</f>
        <v>0</v>
      </c>
    </row>
    <row r="121" spans="1:29" x14ac:dyDescent="0.25">
      <c r="A121" s="1" t="s">
        <v>5109</v>
      </c>
    </row>
    <row r="122" spans="1:29" x14ac:dyDescent="0.25">
      <c r="A122" s="339" t="s">
        <v>42</v>
      </c>
      <c r="B122" s="339" t="s">
        <v>50</v>
      </c>
      <c r="C122" s="339"/>
      <c r="D122" s="339"/>
      <c r="E122" s="339"/>
      <c r="F122" s="339"/>
      <c r="G122" s="339"/>
      <c r="I122" s="4" t="s">
        <v>52</v>
      </c>
    </row>
    <row r="123" spans="1:29" x14ac:dyDescent="0.25">
      <c r="A123" s="340"/>
      <c r="B123" s="264" t="s">
        <v>44</v>
      </c>
      <c r="C123" s="264" t="s">
        <v>45</v>
      </c>
      <c r="D123" s="264" t="s">
        <v>46</v>
      </c>
      <c r="E123" s="264" t="s">
        <v>47</v>
      </c>
      <c r="F123" s="264" t="s">
        <v>48</v>
      </c>
      <c r="G123" s="264" t="s">
        <v>49</v>
      </c>
      <c r="I123" s="264" t="s">
        <v>44</v>
      </c>
      <c r="J123" s="264" t="s">
        <v>45</v>
      </c>
      <c r="K123" s="264" t="s">
        <v>46</v>
      </c>
      <c r="L123" s="264" t="s">
        <v>47</v>
      </c>
      <c r="M123" s="264" t="s">
        <v>48</v>
      </c>
    </row>
    <row r="124" spans="1:29" x14ac:dyDescent="0.25">
      <c r="A124" s="2">
        <v>0</v>
      </c>
      <c r="B124" s="272">
        <f>ROUND(SUMIF(Model_Output!$B$11:$B$3048,I124,Model_Output!$D$11:$D$3048),2)</f>
        <v>61.8</v>
      </c>
      <c r="C124" s="272">
        <f>ROUND(SUMIF(Model_Output!$B$11:$B$3048,J124,Model_Output!$D$11:$D$3048),2)</f>
        <v>58.3</v>
      </c>
      <c r="D124" s="272">
        <f>ROUND(SUMIF(Model_Output!$B$11:$B$3048,K124,Model_Output!$D$11:$D$3048),2)</f>
        <v>62.9</v>
      </c>
      <c r="E124" s="272">
        <f>ROUND(SUMIF(Model_Output!$B$11:$B$3048,L124,Model_Output!$D$11:$D$3048),2)</f>
        <v>58.3</v>
      </c>
      <c r="F124" s="272">
        <f>ROUND(SUMIF(Model_Output!$B$11:$B$3048,M124,Model_Output!$D$11:$D$3048),2)</f>
        <v>58.2</v>
      </c>
      <c r="G124" s="272">
        <f>SUM(B124:F124)</f>
        <v>299.5</v>
      </c>
      <c r="I124" s="268" t="s">
        <v>4822</v>
      </c>
      <c r="J124" s="268" t="s">
        <v>4829</v>
      </c>
      <c r="K124" s="268" t="s">
        <v>4836</v>
      </c>
      <c r="L124" s="268" t="s">
        <v>4843</v>
      </c>
      <c r="M124" s="268" t="s">
        <v>4850</v>
      </c>
      <c r="Q124" s="272">
        <f>G124</f>
        <v>299.5</v>
      </c>
      <c r="R124" s="272">
        <f>G125</f>
        <v>4</v>
      </c>
      <c r="S124" s="274">
        <f>G126</f>
        <v>16.5</v>
      </c>
      <c r="T124" s="274">
        <f>G127</f>
        <v>13244.1</v>
      </c>
      <c r="U124" s="274">
        <f>G128</f>
        <v>314.23</v>
      </c>
      <c r="V124" s="274">
        <f>G129</f>
        <v>339.4</v>
      </c>
      <c r="W124" s="274">
        <f>G130</f>
        <v>1714.6399999999999</v>
      </c>
      <c r="X124" s="274">
        <f>G131</f>
        <v>15932.369999999999</v>
      </c>
      <c r="Y124" s="274">
        <f>B131</f>
        <v>3188.47</v>
      </c>
      <c r="Z124" s="274">
        <f>C131</f>
        <v>3183.5</v>
      </c>
      <c r="AA124" s="274">
        <f>D131</f>
        <v>3191.9</v>
      </c>
      <c r="AB124" s="274">
        <f>E131</f>
        <v>3184.3</v>
      </c>
      <c r="AC124" s="274">
        <f>F131</f>
        <v>3184.2</v>
      </c>
    </row>
    <row r="125" spans="1:29" x14ac:dyDescent="0.25">
      <c r="A125" s="2">
        <v>1</v>
      </c>
      <c r="B125" s="272">
        <f>ROUND(SUMIF(Model_Output!$B$11:$B$3048,I125,Model_Output!$D$11:$D$3048),2)</f>
        <v>0.5</v>
      </c>
      <c r="C125" s="272">
        <f>ROUND(SUMIF(Model_Output!$B$11:$B$3048,J125,Model_Output!$D$11:$D$3048),2)</f>
        <v>0.5</v>
      </c>
      <c r="D125" s="272">
        <f>ROUND(SUMIF(Model_Output!$B$11:$B$3048,K125,Model_Output!$D$11:$D$3048),0)</f>
        <v>1</v>
      </c>
      <c r="E125" s="272">
        <f>ROUND(SUMIF(Model_Output!$B$11:$B$3048,L125,Model_Output!$D$11:$D$3048),0)</f>
        <v>1</v>
      </c>
      <c r="F125" s="272">
        <f>ROUND(SUMIF(Model_Output!$B$11:$B$3048,M125,Model_Output!$D$11:$D$3048),0)</f>
        <v>1</v>
      </c>
      <c r="G125" s="272">
        <f t="shared" ref="G125:G130" si="42">SUM(B125:F125)</f>
        <v>4</v>
      </c>
      <c r="I125" s="268" t="s">
        <v>4823</v>
      </c>
      <c r="J125" s="268" t="s">
        <v>4830</v>
      </c>
      <c r="K125" s="268" t="s">
        <v>4837</v>
      </c>
      <c r="L125" s="268" t="s">
        <v>4844</v>
      </c>
      <c r="M125" s="268" t="s">
        <v>4851</v>
      </c>
    </row>
    <row r="126" spans="1:29" x14ac:dyDescent="0.25">
      <c r="A126" s="2">
        <v>2</v>
      </c>
      <c r="B126" s="272">
        <f>ROUND(SUMIF(Model_Output!$B$11:$B$3048,I126,Model_Output!$D$11:$D$3048),2)</f>
        <v>3.7</v>
      </c>
      <c r="C126" s="272">
        <f>ROUND(SUMIF(Model_Output!$B$11:$B$3048,J126,Model_Output!$D$11:$D$3048),2)</f>
        <v>3.8</v>
      </c>
      <c r="D126" s="272">
        <f>ROUND(SUMIF(Model_Output!$B$11:$B$3048,K126,Model_Output!$D$11:$D$3048),0)</f>
        <v>3</v>
      </c>
      <c r="E126" s="272">
        <f>ROUND(SUMIF(Model_Output!$B$11:$B$3048,L126,Model_Output!$D$11:$D$3048),0)</f>
        <v>3</v>
      </c>
      <c r="F126" s="272">
        <f>ROUND(SUMIF(Model_Output!$B$11:$B$3048,M126,Model_Output!$D$11:$D$3048),0)</f>
        <v>3</v>
      </c>
      <c r="G126" s="272">
        <f t="shared" si="42"/>
        <v>16.5</v>
      </c>
      <c r="I126" s="268" t="s">
        <v>4824</v>
      </c>
      <c r="J126" s="268" t="s">
        <v>4831</v>
      </c>
      <c r="K126" s="268" t="s">
        <v>4838</v>
      </c>
      <c r="L126" s="268" t="s">
        <v>4845</v>
      </c>
      <c r="M126" s="268" t="s">
        <v>4852</v>
      </c>
    </row>
    <row r="127" spans="1:29" x14ac:dyDescent="0.25">
      <c r="A127" s="2">
        <v>3</v>
      </c>
      <c r="B127" s="272">
        <f>ROUND(SUMIF(Model_Output!$B$11:$B$3048,I127,Model_Output!$D$11:$D$3048),2)</f>
        <v>2649.45</v>
      </c>
      <c r="C127" s="272">
        <f>ROUND(SUMIF(Model_Output!$B$11:$B$3048,J127,Model_Output!$D$11:$D$3048),2)</f>
        <v>2647.65</v>
      </c>
      <c r="D127" s="272">
        <f>ROUND(SUMIF(Model_Output!$B$11:$B$3048,K127,Model_Output!$D$11:$D$3048),0)</f>
        <v>2651</v>
      </c>
      <c r="E127" s="272">
        <f>ROUND(SUMIF(Model_Output!$B$11:$B$3048,L127,Model_Output!$D$11:$D$3048),0)</f>
        <v>2648</v>
      </c>
      <c r="F127" s="272">
        <f>ROUND(SUMIF(Model_Output!$B$11:$B$3048,M127,Model_Output!$D$11:$D$3048),0)</f>
        <v>2648</v>
      </c>
      <c r="G127" s="272">
        <f t="shared" si="42"/>
        <v>13244.1</v>
      </c>
      <c r="I127" s="268" t="s">
        <v>4825</v>
      </c>
      <c r="J127" s="268" t="s">
        <v>4832</v>
      </c>
      <c r="K127" s="268" t="s">
        <v>4839</v>
      </c>
      <c r="L127" s="268" t="s">
        <v>4846</v>
      </c>
      <c r="M127" s="268" t="s">
        <v>4853</v>
      </c>
    </row>
    <row r="128" spans="1:29" x14ac:dyDescent="0.25">
      <c r="A128" s="2">
        <v>4</v>
      </c>
      <c r="B128" s="272">
        <f>ROUND(SUMIF(Model_Output!$B$11:$B$3048,I128,Model_Output!$D$11:$D$3048),2)</f>
        <v>62.71</v>
      </c>
      <c r="C128" s="272">
        <f>ROUND(SUMIF(Model_Output!$B$11:$B$3048,J128,Model_Output!$D$11:$D$3048),2)</f>
        <v>62.52</v>
      </c>
      <c r="D128" s="272">
        <f>ROUND(SUMIF(Model_Output!$B$11:$B$3048,K128,Model_Output!$D$11:$D$3048),0)</f>
        <v>63</v>
      </c>
      <c r="E128" s="272">
        <f>ROUND(SUMIF(Model_Output!$B$11:$B$3048,L128,Model_Output!$D$11:$D$3048),0)</f>
        <v>63</v>
      </c>
      <c r="F128" s="272">
        <f>ROUND(SUMIF(Model_Output!$B$11:$B$3048,M128,Model_Output!$D$11:$D$3048),0)</f>
        <v>63</v>
      </c>
      <c r="G128" s="272">
        <f t="shared" si="42"/>
        <v>314.23</v>
      </c>
      <c r="I128" s="268" t="s">
        <v>4826</v>
      </c>
      <c r="J128" s="268" t="s">
        <v>4833</v>
      </c>
      <c r="K128" s="268" t="s">
        <v>4840</v>
      </c>
      <c r="L128" s="268" t="s">
        <v>4847</v>
      </c>
      <c r="M128" s="268" t="s">
        <v>4854</v>
      </c>
    </row>
    <row r="129" spans="1:13" x14ac:dyDescent="0.25">
      <c r="A129" s="2">
        <v>5</v>
      </c>
      <c r="B129" s="272">
        <f>ROUND(SUMIF(Model_Output!$B$11:$B$3048,I129,Model_Output!$D$11:$D$3048),2)</f>
        <v>67.7</v>
      </c>
      <c r="C129" s="272">
        <f>ROUND(SUMIF(Model_Output!$B$11:$B$3048,J129,Model_Output!$D$11:$D$3048),2)</f>
        <v>67.7</v>
      </c>
      <c r="D129" s="272">
        <f>ROUND(SUMIF(Model_Output!$B$11:$B$3048,K129,Model_Output!$D$11:$D$3048),0)</f>
        <v>68</v>
      </c>
      <c r="E129" s="272">
        <f>ROUND(SUMIF(Model_Output!$B$11:$B$3048,L129,Model_Output!$D$11:$D$3048),0)</f>
        <v>68</v>
      </c>
      <c r="F129" s="272">
        <f>ROUND(SUMIF(Model_Output!$B$11:$B$3048,M129,Model_Output!$D$11:$D$3048),0)</f>
        <v>68</v>
      </c>
      <c r="G129" s="272">
        <f t="shared" si="42"/>
        <v>339.4</v>
      </c>
      <c r="I129" s="268" t="s">
        <v>4827</v>
      </c>
      <c r="J129" s="268" t="s">
        <v>4834</v>
      </c>
      <c r="K129" s="268" t="s">
        <v>4841</v>
      </c>
      <c r="L129" s="268" t="s">
        <v>4848</v>
      </c>
      <c r="M129" s="268" t="s">
        <v>4855</v>
      </c>
    </row>
    <row r="130" spans="1:13" x14ac:dyDescent="0.25">
      <c r="A130" s="264">
        <v>6</v>
      </c>
      <c r="B130" s="273">
        <f>ROUND(SUMIF(Model_Output!$B$11:$B$3048,I130,Model_Output!$D$11:$D$3048),2)</f>
        <v>342.61</v>
      </c>
      <c r="C130" s="273">
        <f>ROUND(SUMIF(Model_Output!$B$11:$B$3048,J130,Model_Output!$D$11:$D$3048),2)</f>
        <v>343.03</v>
      </c>
      <c r="D130" s="273">
        <f>ROUND(SUMIF(Model_Output!$B$11:$B$3048,K130,Model_Output!$D$11:$D$3048),0)</f>
        <v>343</v>
      </c>
      <c r="E130" s="273">
        <f>ROUND(SUMIF(Model_Output!$B$11:$B$3048,L130,Model_Output!$D$11:$D$3048),0)</f>
        <v>343</v>
      </c>
      <c r="F130" s="273">
        <f>ROUND(SUMIF(Model_Output!$B$11:$B$3048,M130,Model_Output!$D$11:$D$3048),0)</f>
        <v>343</v>
      </c>
      <c r="G130" s="273">
        <f t="shared" si="42"/>
        <v>1714.6399999999999</v>
      </c>
      <c r="I130" s="268" t="s">
        <v>4828</v>
      </c>
      <c r="J130" s="268" t="s">
        <v>4835</v>
      </c>
      <c r="K130" s="268" t="s">
        <v>4842</v>
      </c>
      <c r="L130" s="268" t="s">
        <v>4849</v>
      </c>
      <c r="M130" s="268" t="s">
        <v>4856</v>
      </c>
    </row>
    <row r="131" spans="1:13" x14ac:dyDescent="0.25">
      <c r="A131" s="3" t="s">
        <v>51</v>
      </c>
      <c r="B131" s="272">
        <f>SUM(B124:B130)</f>
        <v>3188.47</v>
      </c>
      <c r="C131" s="272">
        <f t="shared" ref="C131" si="43">SUM(C124:C130)</f>
        <v>3183.5</v>
      </c>
      <c r="D131" s="272">
        <f t="shared" ref="D131" si="44">SUM(D124:D130)</f>
        <v>3191.9</v>
      </c>
      <c r="E131" s="272">
        <f t="shared" ref="E131" si="45">SUM(E124:E130)</f>
        <v>3184.3</v>
      </c>
      <c r="F131" s="272">
        <f t="shared" ref="F131" si="46">SUM(F124:F130)</f>
        <v>3184.2</v>
      </c>
      <c r="G131" s="272">
        <f t="shared" ref="G131" si="47">SUM(G124:G130)</f>
        <v>15932.369999999999</v>
      </c>
    </row>
  </sheetData>
  <mergeCells count="22">
    <mergeCell ref="A122:A123"/>
    <mergeCell ref="B122:G122"/>
    <mergeCell ref="A82:A83"/>
    <mergeCell ref="B82:G82"/>
    <mergeCell ref="A95:A96"/>
    <mergeCell ref="B95:G95"/>
    <mergeCell ref="A108:A109"/>
    <mergeCell ref="B108:G108"/>
    <mergeCell ref="A43:A44"/>
    <mergeCell ref="B43:G43"/>
    <mergeCell ref="A56:A57"/>
    <mergeCell ref="B56:G56"/>
    <mergeCell ref="A69:A70"/>
    <mergeCell ref="B69:G69"/>
    <mergeCell ref="A26:A27"/>
    <mergeCell ref="B26:G26"/>
    <mergeCell ref="A2:A3"/>
    <mergeCell ref="B2:G2"/>
    <mergeCell ref="A10:A11"/>
    <mergeCell ref="B10:G10"/>
    <mergeCell ref="A18:A19"/>
    <mergeCell ref="B18:G18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A215"/>
  <sheetViews>
    <sheetView topLeftCell="A37" workbookViewId="0">
      <selection activeCell="S41" sqref="S41"/>
    </sheetView>
  </sheetViews>
  <sheetFormatPr defaultRowHeight="15.75" x14ac:dyDescent="0.25"/>
  <cols>
    <col min="1" max="1" width="26.28515625" style="3" customWidth="1"/>
    <col min="2" max="2" width="10.7109375" style="2" customWidth="1"/>
    <col min="3" max="3" width="30.28515625" style="2" bestFit="1" customWidth="1"/>
    <col min="4" max="6" width="10.7109375" style="2" customWidth="1"/>
    <col min="7" max="7" width="11.140625" style="2" bestFit="1" customWidth="1"/>
    <col min="8" max="15" width="9.140625" style="3"/>
    <col min="16" max="17" width="10.140625" style="2" bestFit="1" customWidth="1"/>
    <col min="18" max="18" width="9.140625" style="2"/>
    <col min="19" max="19" width="9.140625" style="3"/>
    <col min="20" max="20" width="30.42578125" style="3" bestFit="1" customWidth="1"/>
    <col min="21" max="16384" width="9.140625" style="3"/>
  </cols>
  <sheetData>
    <row r="1" spans="1:27" ht="16.5" x14ac:dyDescent="0.3">
      <c r="A1" s="64" t="s">
        <v>4453</v>
      </c>
      <c r="B1" s="64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</row>
    <row r="2" spans="1:27" ht="16.5" customHeight="1" x14ac:dyDescent="0.3">
      <c r="A2" s="347" t="s">
        <v>4454</v>
      </c>
      <c r="B2" s="347" t="s">
        <v>4455</v>
      </c>
      <c r="C2" s="344" t="s">
        <v>4456</v>
      </c>
      <c r="D2" s="350" t="s">
        <v>4457</v>
      </c>
      <c r="E2" s="344"/>
      <c r="F2" s="350" t="s">
        <v>3631</v>
      </c>
      <c r="G2" s="344"/>
      <c r="H2" s="341" t="s">
        <v>4458</v>
      </c>
      <c r="I2" s="342"/>
      <c r="J2" s="342"/>
      <c r="K2" s="342"/>
      <c r="L2" s="342"/>
      <c r="M2" s="343"/>
      <c r="N2" s="341" t="s">
        <v>4459</v>
      </c>
      <c r="O2" s="342"/>
      <c r="P2" s="342"/>
      <c r="Q2" s="342"/>
      <c r="R2" s="342"/>
      <c r="S2" s="343"/>
      <c r="T2" s="183"/>
      <c r="U2" s="63" t="s">
        <v>52</v>
      </c>
      <c r="V2" s="63"/>
      <c r="W2" s="63"/>
      <c r="X2" s="63"/>
      <c r="Y2" s="63"/>
      <c r="Z2" s="63"/>
      <c r="AA2" s="63"/>
    </row>
    <row r="3" spans="1:27" ht="30" customHeight="1" x14ac:dyDescent="0.3">
      <c r="A3" s="347"/>
      <c r="B3" s="347"/>
      <c r="C3" s="344"/>
      <c r="D3" s="350"/>
      <c r="E3" s="344"/>
      <c r="F3" s="350"/>
      <c r="G3" s="344"/>
      <c r="H3" s="341" t="s">
        <v>4460</v>
      </c>
      <c r="I3" s="344"/>
      <c r="J3" s="341" t="s">
        <v>4461</v>
      </c>
      <c r="K3" s="344"/>
      <c r="L3" s="341" t="s">
        <v>4462</v>
      </c>
      <c r="M3" s="344"/>
      <c r="N3" s="341" t="s">
        <v>4460</v>
      </c>
      <c r="O3" s="344"/>
      <c r="P3" s="341" t="s">
        <v>4461</v>
      </c>
      <c r="Q3" s="344"/>
      <c r="R3" s="341" t="s">
        <v>4462</v>
      </c>
      <c r="S3" s="344"/>
      <c r="T3" s="179"/>
      <c r="U3" s="345" t="s">
        <v>44</v>
      </c>
      <c r="V3" s="345"/>
      <c r="W3" s="345" t="s">
        <v>46</v>
      </c>
      <c r="X3" s="345"/>
      <c r="Y3" s="345" t="s">
        <v>3631</v>
      </c>
      <c r="Z3" s="345"/>
      <c r="AA3" s="63"/>
    </row>
    <row r="4" spans="1:27" ht="17.25" thickBot="1" x14ac:dyDescent="0.35">
      <c r="A4" s="348"/>
      <c r="B4" s="348"/>
      <c r="C4" s="349"/>
      <c r="D4" s="59" t="s">
        <v>4463</v>
      </c>
      <c r="E4" s="188" t="s">
        <v>4464</v>
      </c>
      <c r="F4" s="59" t="s">
        <v>4463</v>
      </c>
      <c r="G4" s="188" t="s">
        <v>4464</v>
      </c>
      <c r="H4" s="59" t="s">
        <v>4463</v>
      </c>
      <c r="I4" s="188" t="s">
        <v>4464</v>
      </c>
      <c r="J4" s="59" t="s">
        <v>4463</v>
      </c>
      <c r="K4" s="188" t="s">
        <v>4464</v>
      </c>
      <c r="L4" s="59" t="s">
        <v>4463</v>
      </c>
      <c r="M4" s="188" t="s">
        <v>4464</v>
      </c>
      <c r="N4" s="59" t="s">
        <v>4463</v>
      </c>
      <c r="O4" s="188" t="s">
        <v>4464</v>
      </c>
      <c r="P4" s="59" t="s">
        <v>4463</v>
      </c>
      <c r="Q4" s="188" t="s">
        <v>4464</v>
      </c>
      <c r="R4" s="59" t="s">
        <v>4463</v>
      </c>
      <c r="S4" s="188" t="s">
        <v>4464</v>
      </c>
      <c r="T4" s="179"/>
      <c r="U4" s="182" t="s">
        <v>4465</v>
      </c>
      <c r="V4" s="182" t="s">
        <v>4466</v>
      </c>
      <c r="W4" s="182" t="s">
        <v>4465</v>
      </c>
      <c r="X4" s="182" t="s">
        <v>4466</v>
      </c>
      <c r="Y4" s="182" t="s">
        <v>4465</v>
      </c>
      <c r="Z4" s="182" t="s">
        <v>4466</v>
      </c>
      <c r="AA4" s="63"/>
    </row>
    <row r="5" spans="1:27" ht="16.5" x14ac:dyDescent="0.3">
      <c r="A5" s="63" t="s">
        <v>4467</v>
      </c>
      <c r="B5" s="63" t="s">
        <v>993</v>
      </c>
      <c r="C5" s="63" t="s">
        <v>4468</v>
      </c>
      <c r="D5" s="189">
        <v>1</v>
      </c>
      <c r="E5" s="190">
        <v>2</v>
      </c>
      <c r="F5" s="191">
        <f>SUMIF(Model_Output!$B$11:$B$3048,$Y5,Model_Output!$D$11:$D$3048)</f>
        <v>5.9470000000000001</v>
      </c>
      <c r="G5" s="192">
        <f>SUMIF(Model_Output!$B$11:$B$3048,$Z5,Model_Output!$D$11:$D$3048)</f>
        <v>6.0110000000000001</v>
      </c>
      <c r="H5" s="191">
        <v>25.2</v>
      </c>
      <c r="I5" s="192">
        <v>23.3</v>
      </c>
      <c r="J5" s="191">
        <f>SUMIF(Model_Output!$B$11:$B$3048,$U5,Model_Output!$D$11:$D$3048)</f>
        <v>15.893884</v>
      </c>
      <c r="K5" s="192">
        <f>SUMIF(Model_Output!$B$11:$B$3048,$V5,Model_Output!$D$11:$D$3048)</f>
        <v>16.305681</v>
      </c>
      <c r="L5" s="193">
        <f>J5/H5</f>
        <v>0.63070968253968251</v>
      </c>
      <c r="M5" s="194">
        <f t="shared" ref="M5:M45" si="0">K5/I5</f>
        <v>0.69981463519313303</v>
      </c>
      <c r="N5" s="191">
        <v>26.5</v>
      </c>
      <c r="O5" s="192">
        <v>25.7</v>
      </c>
      <c r="P5" s="191">
        <f>SUMIF(Model_Output!$B$11:$B$3048,$W5,Model_Output!$D$11:$D$3048)</f>
        <v>18.737026</v>
      </c>
      <c r="Q5" s="192">
        <f>SUMIF(Model_Output!$B$11:$B$3048,$X5,Model_Output!$D$11:$D$3048)</f>
        <v>17.815487999999998</v>
      </c>
      <c r="R5" s="193">
        <f>P5/N5</f>
        <v>0.7070575849056604</v>
      </c>
      <c r="S5" s="194">
        <f>Q5/O5</f>
        <v>0.69320964980544741</v>
      </c>
      <c r="T5" s="76"/>
      <c r="U5" s="63" t="s">
        <v>3638</v>
      </c>
      <c r="V5" s="63" t="s">
        <v>3640</v>
      </c>
      <c r="W5" s="63" t="s">
        <v>3798</v>
      </c>
      <c r="X5" s="63" t="s">
        <v>3800</v>
      </c>
      <c r="Y5" s="63" t="s">
        <v>3958</v>
      </c>
      <c r="Z5" s="63" t="s">
        <v>3960</v>
      </c>
      <c r="AA5" s="63"/>
    </row>
    <row r="6" spans="1:27" ht="16.5" x14ac:dyDescent="0.3">
      <c r="A6" s="63" t="s">
        <v>4469</v>
      </c>
      <c r="B6" s="63" t="s">
        <v>999</v>
      </c>
      <c r="C6" s="63" t="s">
        <v>4470</v>
      </c>
      <c r="D6" s="189">
        <v>3</v>
      </c>
      <c r="E6" s="190">
        <v>4</v>
      </c>
      <c r="F6" s="191">
        <f>SUMIF(Model_Output!$B$11:$B$3048,$Y6,Model_Output!$D$11:$D$3048)</f>
        <v>4.63</v>
      </c>
      <c r="G6" s="192">
        <f>SUMIF(Model_Output!$B$11:$B$3048,$Z6,Model_Output!$D$11:$D$3048)</f>
        <v>4.63</v>
      </c>
      <c r="H6" s="191">
        <v>18.8</v>
      </c>
      <c r="I6" s="192">
        <v>17.399999999999999</v>
      </c>
      <c r="J6" s="191">
        <f>SUMIF(Model_Output!$B$11:$B$3048,$U6,Model_Output!$D$11:$D$3048)</f>
        <v>12.082935000000001</v>
      </c>
      <c r="K6" s="192">
        <f>SUMIF(Model_Output!$B$11:$B$3048,$V6,Model_Output!$D$11:$D$3048)</f>
        <v>11.892924000000001</v>
      </c>
      <c r="L6" s="193">
        <f t="shared" ref="L6:M47" si="1">J6/H6</f>
        <v>0.64270930851063834</v>
      </c>
      <c r="M6" s="194">
        <f t="shared" si="0"/>
        <v>0.68350137931034494</v>
      </c>
      <c r="N6" s="191">
        <v>19.5</v>
      </c>
      <c r="O6" s="192">
        <v>20.399999999999999</v>
      </c>
      <c r="P6" s="191">
        <f>SUMIF(Model_Output!$B$11:$B$3048,$W6,Model_Output!$D$11:$D$3048)</f>
        <v>12.086046</v>
      </c>
      <c r="Q6" s="192">
        <f>SUMIF(Model_Output!$B$11:$B$3048,$X6,Model_Output!$D$11:$D$3048)</f>
        <v>12.731301999999999</v>
      </c>
      <c r="R6" s="193">
        <f t="shared" ref="R6:S44" si="2">P6/N6</f>
        <v>0.61979723076923077</v>
      </c>
      <c r="S6" s="194">
        <f t="shared" si="2"/>
        <v>0.62408343137254907</v>
      </c>
      <c r="T6" s="76"/>
      <c r="U6" s="63" t="s">
        <v>3642</v>
      </c>
      <c r="V6" s="63" t="s">
        <v>3644</v>
      </c>
      <c r="W6" s="63" t="s">
        <v>3802</v>
      </c>
      <c r="X6" s="63" t="s">
        <v>3804</v>
      </c>
      <c r="Y6" s="63" t="s">
        <v>3962</v>
      </c>
      <c r="Z6" s="63" t="s">
        <v>3964</v>
      </c>
      <c r="AA6" s="63"/>
    </row>
    <row r="7" spans="1:27" ht="16.5" x14ac:dyDescent="0.3">
      <c r="A7" s="63" t="s">
        <v>4471</v>
      </c>
      <c r="B7" s="63" t="s">
        <v>1000</v>
      </c>
      <c r="C7" s="63" t="s">
        <v>2322</v>
      </c>
      <c r="D7" s="189">
        <v>5</v>
      </c>
      <c r="E7" s="190">
        <v>6</v>
      </c>
      <c r="F7" s="191">
        <f>SUMIF(Model_Output!$B$11:$B$3048,$Y7,Model_Output!$D$11:$D$3048)</f>
        <v>1.6080000000000001</v>
      </c>
      <c r="G7" s="192">
        <f>SUMIF(Model_Output!$B$11:$B$3048,$Z7,Model_Output!$D$11:$D$3048)</f>
        <v>1.6080000000000001</v>
      </c>
      <c r="H7" s="191">
        <v>3.6</v>
      </c>
      <c r="I7" s="192">
        <v>4</v>
      </c>
      <c r="J7" s="191">
        <f>SUMIF(Model_Output!$B$11:$B$3048,$U7,Model_Output!$D$11:$D$3048)</f>
        <v>3.4046720000000001</v>
      </c>
      <c r="K7" s="192">
        <f>SUMIF(Model_Output!$B$11:$B$3048,$V7,Model_Output!$D$11:$D$3048)</f>
        <v>3.4922040000000001</v>
      </c>
      <c r="L7" s="193">
        <f t="shared" si="1"/>
        <v>0.94574222222222226</v>
      </c>
      <c r="M7" s="194">
        <f t="shared" si="0"/>
        <v>0.87305100000000002</v>
      </c>
      <c r="N7" s="191">
        <v>3.4</v>
      </c>
      <c r="O7" s="192">
        <v>3.2</v>
      </c>
      <c r="P7" s="191">
        <f>SUMIF(Model_Output!$B$11:$B$3048,$W7,Model_Output!$D$11:$D$3048)</f>
        <v>4.7955959999999997</v>
      </c>
      <c r="Q7" s="192">
        <f>SUMIF(Model_Output!$B$11:$B$3048,$X7,Model_Output!$D$11:$D$3048)</f>
        <v>3.4064809999999999</v>
      </c>
      <c r="R7" s="193">
        <f t="shared" si="2"/>
        <v>1.4104694117647059</v>
      </c>
      <c r="S7" s="194">
        <f t="shared" si="2"/>
        <v>1.0645253124999998</v>
      </c>
      <c r="T7" s="76"/>
      <c r="U7" s="63" t="s">
        <v>3646</v>
      </c>
      <c r="V7" s="63" t="s">
        <v>3648</v>
      </c>
      <c r="W7" s="63" t="s">
        <v>3806</v>
      </c>
      <c r="X7" s="63" t="s">
        <v>3808</v>
      </c>
      <c r="Y7" s="63" t="s">
        <v>3966</v>
      </c>
      <c r="Z7" s="63" t="s">
        <v>3968</v>
      </c>
      <c r="AA7" s="63"/>
    </row>
    <row r="8" spans="1:27" ht="16.5" x14ac:dyDescent="0.3">
      <c r="A8" s="63" t="s">
        <v>4472</v>
      </c>
      <c r="B8" s="63" t="s">
        <v>993</v>
      </c>
      <c r="C8" s="63" t="s">
        <v>4468</v>
      </c>
      <c r="D8" s="189">
        <v>7</v>
      </c>
      <c r="E8" s="190">
        <v>8</v>
      </c>
      <c r="F8" s="191">
        <f>SUMIF(Model_Output!$B$11:$B$3048,$Y8,Model_Output!$D$11:$D$3048)</f>
        <v>4.1719999999999997</v>
      </c>
      <c r="G8" s="192">
        <f>SUMIF(Model_Output!$B$11:$B$3048,$Z8,Model_Output!$D$11:$D$3048)</f>
        <v>4.1719999999999997</v>
      </c>
      <c r="H8" s="191">
        <v>14.4</v>
      </c>
      <c r="I8" s="192">
        <v>16.2</v>
      </c>
      <c r="J8" s="191">
        <f>SUMIF(Model_Output!$B$11:$B$3048,$U8,Model_Output!$D$11:$D$3048)</f>
        <v>11.063525</v>
      </c>
      <c r="K8" s="192">
        <f>SUMIF(Model_Output!$B$11:$B$3048,$V8,Model_Output!$D$11:$D$3048)</f>
        <v>11.31434</v>
      </c>
      <c r="L8" s="193">
        <f t="shared" si="1"/>
        <v>0.76830034722222218</v>
      </c>
      <c r="M8" s="194">
        <f t="shared" si="0"/>
        <v>0.69841604938271606</v>
      </c>
      <c r="N8" s="191">
        <v>15.6</v>
      </c>
      <c r="O8" s="192">
        <v>17.399999999999999</v>
      </c>
      <c r="P8" s="191">
        <f>SUMIF(Model_Output!$B$11:$B$3048,$W8,Model_Output!$D$11:$D$3048)</f>
        <v>11.576010999999999</v>
      </c>
      <c r="Q8" s="192">
        <f>SUMIF(Model_Output!$B$11:$B$3048,$X8,Model_Output!$D$11:$D$3048)</f>
        <v>12.86997</v>
      </c>
      <c r="R8" s="193">
        <f t="shared" si="2"/>
        <v>0.74205198717948717</v>
      </c>
      <c r="S8" s="194">
        <f t="shared" si="2"/>
        <v>0.7396534482758621</v>
      </c>
      <c r="T8" s="76"/>
      <c r="U8" s="63" t="s">
        <v>3650</v>
      </c>
      <c r="V8" s="63" t="s">
        <v>3652</v>
      </c>
      <c r="W8" s="63" t="s">
        <v>3810</v>
      </c>
      <c r="X8" s="63" t="s">
        <v>3812</v>
      </c>
      <c r="Y8" s="63" t="s">
        <v>3970</v>
      </c>
      <c r="Z8" s="63" t="s">
        <v>3972</v>
      </c>
      <c r="AA8" s="63"/>
    </row>
    <row r="9" spans="1:27" ht="16.5" x14ac:dyDescent="0.3">
      <c r="A9" s="63" t="s">
        <v>4473</v>
      </c>
      <c r="B9" s="63" t="s">
        <v>999</v>
      </c>
      <c r="C9" s="63" t="s">
        <v>4470</v>
      </c>
      <c r="D9" s="189">
        <v>9</v>
      </c>
      <c r="E9" s="190">
        <v>10</v>
      </c>
      <c r="F9" s="191">
        <f>SUMIF(Model_Output!$B$11:$B$3048,$Y9,Model_Output!$D$11:$D$3048)</f>
        <v>5.0389999999999997</v>
      </c>
      <c r="G9" s="192">
        <f>SUMIF(Model_Output!$B$11:$B$3048,$Z9,Model_Output!$D$11:$D$3048)</f>
        <v>5.0389999999999997</v>
      </c>
      <c r="H9" s="191">
        <v>14.5</v>
      </c>
      <c r="I9" s="192">
        <v>9.9</v>
      </c>
      <c r="J9" s="191">
        <f>SUMIF(Model_Output!$B$11:$B$3048,$U9,Model_Output!$D$11:$D$3048)</f>
        <v>12.804284000000001</v>
      </c>
      <c r="K9" s="192">
        <f>SUMIF(Model_Output!$B$11:$B$3048,$V9,Model_Output!$D$11:$D$3048)</f>
        <v>12.631150999999999</v>
      </c>
      <c r="L9" s="193">
        <f t="shared" si="1"/>
        <v>0.8830540689655173</v>
      </c>
      <c r="M9" s="194">
        <f t="shared" si="0"/>
        <v>1.2758738383838382</v>
      </c>
      <c r="N9" s="191">
        <v>11.7</v>
      </c>
      <c r="O9" s="192">
        <v>15.3</v>
      </c>
      <c r="P9" s="191">
        <f>SUMIF(Model_Output!$B$11:$B$3048,$W9,Model_Output!$D$11:$D$3048)</f>
        <v>13.189624999999999</v>
      </c>
      <c r="Q9" s="192">
        <f>SUMIF(Model_Output!$B$11:$B$3048,$X9,Model_Output!$D$11:$D$3048)</f>
        <v>14.026268</v>
      </c>
      <c r="R9" s="193">
        <f t="shared" si="2"/>
        <v>1.127318376068376</v>
      </c>
      <c r="S9" s="194">
        <f t="shared" si="2"/>
        <v>0.91674954248366014</v>
      </c>
      <c r="T9" s="76"/>
      <c r="U9" s="63" t="s">
        <v>3654</v>
      </c>
      <c r="V9" s="63" t="s">
        <v>3656</v>
      </c>
      <c r="W9" s="63" t="s">
        <v>3814</v>
      </c>
      <c r="X9" s="63" t="s">
        <v>3816</v>
      </c>
      <c r="Y9" s="63" t="s">
        <v>3974</v>
      </c>
      <c r="Z9" s="63" t="s">
        <v>3976</v>
      </c>
      <c r="AA9" s="63"/>
    </row>
    <row r="10" spans="1:27" ht="16.5" x14ac:dyDescent="0.3">
      <c r="A10" s="63" t="s">
        <v>4474</v>
      </c>
      <c r="B10" s="63" t="s">
        <v>993</v>
      </c>
      <c r="C10" s="63" t="s">
        <v>4475</v>
      </c>
      <c r="D10" s="189">
        <v>11</v>
      </c>
      <c r="E10" s="190">
        <v>12</v>
      </c>
      <c r="F10" s="191">
        <f>SUMIF(Model_Output!$B$11:$B$3048,$Y10,Model_Output!$D$11:$D$3048)</f>
        <v>8.3389989999999994</v>
      </c>
      <c r="G10" s="192">
        <f>SUMIF(Model_Output!$B$11:$B$3048,$Z10,Model_Output!$D$11:$D$3048)</f>
        <v>8.3390000000000004</v>
      </c>
      <c r="H10" s="191">
        <v>28.9</v>
      </c>
      <c r="I10" s="192">
        <v>29.6</v>
      </c>
      <c r="J10" s="191">
        <f>SUMIF(Model_Output!$B$11:$B$3048,$U10,Model_Output!$D$11:$D$3048)</f>
        <v>19.085601</v>
      </c>
      <c r="K10" s="192">
        <f>SUMIF(Model_Output!$B$11:$B$3048,$V10,Model_Output!$D$11:$D$3048)</f>
        <v>20.742607</v>
      </c>
      <c r="L10" s="193">
        <f t="shared" si="1"/>
        <v>0.66040141868512114</v>
      </c>
      <c r="M10" s="194">
        <f t="shared" si="0"/>
        <v>0.70076374999999991</v>
      </c>
      <c r="N10" s="191">
        <v>29.9</v>
      </c>
      <c r="O10" s="192">
        <v>25.9</v>
      </c>
      <c r="P10" s="191">
        <f>SUMIF(Model_Output!$B$11:$B$3048,$W10,Model_Output!$D$11:$D$3048)</f>
        <v>24.529958000000001</v>
      </c>
      <c r="Q10" s="192">
        <f>SUMIF(Model_Output!$B$11:$B$3048,$X10,Model_Output!$D$11:$D$3048)</f>
        <v>20.096699999999998</v>
      </c>
      <c r="R10" s="193">
        <f t="shared" si="2"/>
        <v>0.82039993311036796</v>
      </c>
      <c r="S10" s="194">
        <f t="shared" si="2"/>
        <v>0.77593436293436291</v>
      </c>
      <c r="T10" s="76"/>
      <c r="U10" s="63" t="s">
        <v>3658</v>
      </c>
      <c r="V10" s="63" t="s">
        <v>3660</v>
      </c>
      <c r="W10" s="63" t="s">
        <v>3818</v>
      </c>
      <c r="X10" s="63" t="s">
        <v>3820</v>
      </c>
      <c r="Y10" s="63" t="s">
        <v>3978</v>
      </c>
      <c r="Z10" s="63" t="s">
        <v>3980</v>
      </c>
      <c r="AA10" s="63"/>
    </row>
    <row r="11" spans="1:27" ht="16.5" x14ac:dyDescent="0.3">
      <c r="A11" s="63" t="s">
        <v>4476</v>
      </c>
      <c r="B11" s="63" t="s">
        <v>999</v>
      </c>
      <c r="C11" s="63" t="s">
        <v>4470</v>
      </c>
      <c r="D11" s="189">
        <v>13</v>
      </c>
      <c r="E11" s="190">
        <v>14</v>
      </c>
      <c r="F11" s="191">
        <f>SUMIF(Model_Output!$B$11:$B$3048,$Y11,Model_Output!$D$11:$D$3048)</f>
        <v>10.232001</v>
      </c>
      <c r="G11" s="192">
        <f>SUMIF(Model_Output!$B$11:$B$3048,$Z11,Model_Output!$D$11:$D$3048)</f>
        <v>10.232002</v>
      </c>
      <c r="H11" s="191">
        <v>28.4</v>
      </c>
      <c r="I11" s="192">
        <v>28.9</v>
      </c>
      <c r="J11" s="191">
        <f>SUMIF(Model_Output!$B$11:$B$3048,$U11,Model_Output!$D$11:$D$3048)</f>
        <v>22.644517</v>
      </c>
      <c r="K11" s="192">
        <f>SUMIF(Model_Output!$B$11:$B$3048,$V11,Model_Output!$D$11:$D$3048)</f>
        <v>22.749569999999999</v>
      </c>
      <c r="L11" s="193">
        <f t="shared" si="1"/>
        <v>0.79734214788732405</v>
      </c>
      <c r="M11" s="194">
        <f t="shared" si="0"/>
        <v>0.78718235294117644</v>
      </c>
      <c r="N11" s="191">
        <v>31.1</v>
      </c>
      <c r="O11" s="192">
        <v>29.8</v>
      </c>
      <c r="P11" s="191">
        <f>SUMIF(Model_Output!$B$11:$B$3048,$W11,Model_Output!$D$11:$D$3048)</f>
        <v>23.463550000000001</v>
      </c>
      <c r="Q11" s="192">
        <f>SUMIF(Model_Output!$B$11:$B$3048,$X11,Model_Output!$D$11:$D$3048)</f>
        <v>23.583044999999998</v>
      </c>
      <c r="R11" s="193">
        <f t="shared" si="2"/>
        <v>0.75445498392282961</v>
      </c>
      <c r="S11" s="194">
        <f t="shared" si="2"/>
        <v>0.79137734899328849</v>
      </c>
      <c r="T11" s="76"/>
      <c r="U11" s="63" t="s">
        <v>3662</v>
      </c>
      <c r="V11" s="63" t="s">
        <v>3664</v>
      </c>
      <c r="W11" s="63" t="s">
        <v>3822</v>
      </c>
      <c r="X11" s="63" t="s">
        <v>3824</v>
      </c>
      <c r="Y11" s="63" t="s">
        <v>3982</v>
      </c>
      <c r="Z11" s="63" t="s">
        <v>3984</v>
      </c>
      <c r="AA11" s="63"/>
    </row>
    <row r="12" spans="1:27" ht="16.5" x14ac:dyDescent="0.3">
      <c r="A12" s="63" t="s">
        <v>4477</v>
      </c>
      <c r="B12" s="63" t="s">
        <v>993</v>
      </c>
      <c r="C12" s="63" t="s">
        <v>4468</v>
      </c>
      <c r="D12" s="189">
        <v>15</v>
      </c>
      <c r="E12" s="190">
        <v>16</v>
      </c>
      <c r="F12" s="191">
        <f>SUMIF(Model_Output!$B$11:$B$3048,$Y12,Model_Output!$D$11:$D$3048)</f>
        <v>3.1989990000000001</v>
      </c>
      <c r="G12" s="192">
        <f>SUMIF(Model_Output!$B$11:$B$3048,$Z12,Model_Output!$D$11:$D$3048)</f>
        <v>3.1989990000000001</v>
      </c>
      <c r="H12" s="191">
        <v>10.6</v>
      </c>
      <c r="I12" s="192">
        <v>10.6</v>
      </c>
      <c r="J12" s="191">
        <f>SUMIF(Model_Output!$B$11:$B$3048,$U12,Model_Output!$D$11:$D$3048)</f>
        <v>8.6267820000000004</v>
      </c>
      <c r="K12" s="192">
        <f>SUMIF(Model_Output!$B$11:$B$3048,$V12,Model_Output!$D$11:$D$3048)</f>
        <v>8.5951050000000002</v>
      </c>
      <c r="L12" s="193">
        <f t="shared" si="1"/>
        <v>0.81384735849056611</v>
      </c>
      <c r="M12" s="194">
        <f t="shared" si="0"/>
        <v>0.810858962264151</v>
      </c>
      <c r="N12" s="191">
        <v>12.1</v>
      </c>
      <c r="O12" s="192">
        <v>12</v>
      </c>
      <c r="P12" s="191">
        <f>SUMIF(Model_Output!$B$11:$B$3048,$W12,Model_Output!$D$11:$D$3048)</f>
        <v>10.190059</v>
      </c>
      <c r="Q12" s="192">
        <f>SUMIF(Model_Output!$B$11:$B$3048,$X12,Model_Output!$D$11:$D$3048)</f>
        <v>8.5023870000000006</v>
      </c>
      <c r="R12" s="193">
        <f t="shared" si="2"/>
        <v>0.84215363636363638</v>
      </c>
      <c r="S12" s="194">
        <f t="shared" si="2"/>
        <v>0.70853225000000009</v>
      </c>
      <c r="T12" s="76"/>
      <c r="U12" s="63" t="s">
        <v>3666</v>
      </c>
      <c r="V12" s="63" t="s">
        <v>3668</v>
      </c>
      <c r="W12" s="63" t="s">
        <v>3826</v>
      </c>
      <c r="X12" s="63" t="s">
        <v>3828</v>
      </c>
      <c r="Y12" s="63" t="s">
        <v>3986</v>
      </c>
      <c r="Z12" s="63" t="s">
        <v>3988</v>
      </c>
      <c r="AA12" s="63"/>
    </row>
    <row r="13" spans="1:27" ht="16.5" x14ac:dyDescent="0.3">
      <c r="A13" s="63" t="s">
        <v>4478</v>
      </c>
      <c r="B13" s="63" t="s">
        <v>993</v>
      </c>
      <c r="C13" s="63" t="s">
        <v>2321</v>
      </c>
      <c r="D13" s="189">
        <v>17</v>
      </c>
      <c r="E13" s="190">
        <v>18</v>
      </c>
      <c r="F13" s="191">
        <f>SUMIF(Model_Output!$B$11:$B$3048,$Y13,Model_Output!$D$11:$D$3048)</f>
        <v>4.2469999999999999</v>
      </c>
      <c r="G13" s="192">
        <f>SUMIF(Model_Output!$B$11:$B$3048,$Z13,Model_Output!$D$11:$D$3048)</f>
        <v>4.2459990000000003</v>
      </c>
      <c r="H13" s="191">
        <v>13.4</v>
      </c>
      <c r="I13" s="192">
        <v>10.7</v>
      </c>
      <c r="J13" s="191">
        <f>SUMIF(Model_Output!$B$11:$B$3048,$U13,Model_Output!$D$11:$D$3048)</f>
        <v>11.945315000000001</v>
      </c>
      <c r="K13" s="192">
        <f>SUMIF(Model_Output!$B$11:$B$3048,$V13,Model_Output!$D$11:$D$3048)</f>
        <v>10.824966999999999</v>
      </c>
      <c r="L13" s="193">
        <f t="shared" si="1"/>
        <v>0.89144141791044784</v>
      </c>
      <c r="M13" s="194">
        <f t="shared" si="0"/>
        <v>1.0116791588785046</v>
      </c>
      <c r="N13" s="191">
        <v>12</v>
      </c>
      <c r="O13" s="192">
        <v>16.3</v>
      </c>
      <c r="P13" s="191">
        <f>SUMIF(Model_Output!$B$11:$B$3048,$W13,Model_Output!$D$11:$D$3048)</f>
        <v>12.173080000000001</v>
      </c>
      <c r="Q13" s="192">
        <f>SUMIF(Model_Output!$B$11:$B$3048,$X13,Model_Output!$D$11:$D$3048)</f>
        <v>13.200438999999999</v>
      </c>
      <c r="R13" s="193">
        <f t="shared" si="2"/>
        <v>1.0144233333333335</v>
      </c>
      <c r="S13" s="194">
        <f t="shared" si="2"/>
        <v>0.80984288343558275</v>
      </c>
      <c r="T13" s="76"/>
      <c r="U13" s="63" t="s">
        <v>3670</v>
      </c>
      <c r="V13" s="63" t="s">
        <v>3672</v>
      </c>
      <c r="W13" s="63" t="s">
        <v>3830</v>
      </c>
      <c r="X13" s="63" t="s">
        <v>3832</v>
      </c>
      <c r="Y13" s="63" t="s">
        <v>3990</v>
      </c>
      <c r="Z13" s="63" t="s">
        <v>3992</v>
      </c>
      <c r="AA13" s="63"/>
    </row>
    <row r="14" spans="1:27" ht="16.5" x14ac:dyDescent="0.3">
      <c r="A14" s="63" t="s">
        <v>4479</v>
      </c>
      <c r="B14" s="63" t="s">
        <v>1000</v>
      </c>
      <c r="C14" s="63" t="s">
        <v>4480</v>
      </c>
      <c r="D14" s="189">
        <v>19</v>
      </c>
      <c r="E14" s="190">
        <v>20</v>
      </c>
      <c r="F14" s="191">
        <f>SUMIF(Model_Output!$B$11:$B$3048,$Y14,Model_Output!$D$11:$D$3048)</f>
        <v>3.2879999999999998</v>
      </c>
      <c r="G14" s="192">
        <f>SUMIF(Model_Output!$B$11:$B$3048,$Z14,Model_Output!$D$11:$D$3048)</f>
        <v>3.2879999999999998</v>
      </c>
      <c r="H14" s="191">
        <v>10.199999999999999</v>
      </c>
      <c r="I14" s="192">
        <v>10.5</v>
      </c>
      <c r="J14" s="191">
        <f>SUMIF(Model_Output!$B$11:$B$3048,$U14,Model_Output!$D$11:$D$3048)</f>
        <v>7.0131350000000001</v>
      </c>
      <c r="K14" s="192">
        <f>SUMIF(Model_Output!$B$11:$B$3048,$V14,Model_Output!$D$11:$D$3048)</f>
        <v>7.3763199999999998</v>
      </c>
      <c r="L14" s="193">
        <f t="shared" si="1"/>
        <v>0.68756225490196088</v>
      </c>
      <c r="M14" s="194">
        <f t="shared" si="0"/>
        <v>0.70250666666666661</v>
      </c>
      <c r="N14" s="191">
        <v>11.7</v>
      </c>
      <c r="O14" s="192">
        <v>11.2</v>
      </c>
      <c r="P14" s="191">
        <f>SUMIF(Model_Output!$B$11:$B$3048,$W14,Model_Output!$D$11:$D$3048)</f>
        <v>9.5677319999999995</v>
      </c>
      <c r="Q14" s="192">
        <f>SUMIF(Model_Output!$B$11:$B$3048,$X14,Model_Output!$D$11:$D$3048)</f>
        <v>7.509023</v>
      </c>
      <c r="R14" s="193">
        <f t="shared" si="2"/>
        <v>0.81775487179487183</v>
      </c>
      <c r="S14" s="194">
        <f t="shared" si="2"/>
        <v>0.67044848214285724</v>
      </c>
      <c r="T14" s="76"/>
      <c r="U14" s="63" t="s">
        <v>3674</v>
      </c>
      <c r="V14" s="63" t="s">
        <v>3676</v>
      </c>
      <c r="W14" s="63" t="s">
        <v>3834</v>
      </c>
      <c r="X14" s="63" t="s">
        <v>3836</v>
      </c>
      <c r="Y14" s="63" t="s">
        <v>3994</v>
      </c>
      <c r="Z14" s="63" t="s">
        <v>3996</v>
      </c>
      <c r="AA14" s="63"/>
    </row>
    <row r="15" spans="1:27" ht="16.5" x14ac:dyDescent="0.3">
      <c r="A15" s="63" t="s">
        <v>4481</v>
      </c>
      <c r="B15" s="63" t="s">
        <v>999</v>
      </c>
      <c r="C15" s="63" t="s">
        <v>4470</v>
      </c>
      <c r="D15" s="189">
        <v>21</v>
      </c>
      <c r="E15" s="190">
        <v>22</v>
      </c>
      <c r="F15" s="191">
        <f>SUMIF(Model_Output!$B$11:$B$3048,$Y15,Model_Output!$D$11:$D$3048)</f>
        <v>7.3570000000000002</v>
      </c>
      <c r="G15" s="192">
        <f>SUMIF(Model_Output!$B$11:$B$3048,$Z15,Model_Output!$D$11:$D$3048)</f>
        <v>7.3570000000000002</v>
      </c>
      <c r="H15" s="191">
        <v>17.100000000000001</v>
      </c>
      <c r="I15" s="192">
        <v>16.100000000000001</v>
      </c>
      <c r="J15" s="191">
        <f>SUMIF(Model_Output!$B$11:$B$3048,$U15,Model_Output!$D$11:$D$3048)</f>
        <v>13.118071</v>
      </c>
      <c r="K15" s="192">
        <f>SUMIF(Model_Output!$B$11:$B$3048,$V15,Model_Output!$D$11:$D$3048)</f>
        <v>12.811006000000001</v>
      </c>
      <c r="L15" s="193">
        <f t="shared" si="1"/>
        <v>0.76713865497076017</v>
      </c>
      <c r="M15" s="194">
        <f t="shared" si="0"/>
        <v>0.79571465838509314</v>
      </c>
      <c r="N15" s="191">
        <v>16.600000000000001</v>
      </c>
      <c r="O15" s="192">
        <v>15.3</v>
      </c>
      <c r="P15" s="191">
        <f>SUMIF(Model_Output!$B$11:$B$3048,$W15,Model_Output!$D$11:$D$3048)</f>
        <v>14.256785000000001</v>
      </c>
      <c r="Q15" s="192">
        <f>SUMIF(Model_Output!$B$11:$B$3048,$X15,Model_Output!$D$11:$D$3048)</f>
        <v>13.522411999999999</v>
      </c>
      <c r="R15" s="193">
        <f t="shared" si="2"/>
        <v>0.85884246987951807</v>
      </c>
      <c r="S15" s="194">
        <f t="shared" si="2"/>
        <v>0.8838177777777777</v>
      </c>
      <c r="T15" s="76"/>
      <c r="U15" s="63" t="s">
        <v>3678</v>
      </c>
      <c r="V15" s="63" t="s">
        <v>3680</v>
      </c>
      <c r="W15" s="63" t="s">
        <v>3838</v>
      </c>
      <c r="X15" s="63" t="s">
        <v>3840</v>
      </c>
      <c r="Y15" s="63" t="s">
        <v>3998</v>
      </c>
      <c r="Z15" s="63" t="s">
        <v>4000</v>
      </c>
      <c r="AA15" s="63"/>
    </row>
    <row r="16" spans="1:27" ht="16.5" x14ac:dyDescent="0.3">
      <c r="A16" s="63" t="s">
        <v>4482</v>
      </c>
      <c r="B16" s="63" t="s">
        <v>1000</v>
      </c>
      <c r="C16" s="63" t="s">
        <v>4480</v>
      </c>
      <c r="D16" s="189">
        <v>23</v>
      </c>
      <c r="E16" s="190">
        <v>24</v>
      </c>
      <c r="F16" s="191">
        <f>SUMIF(Model_Output!$B$11:$B$3048,$Y16,Model_Output!$D$11:$D$3048)</f>
        <v>4.6740000000000004</v>
      </c>
      <c r="G16" s="192">
        <f>SUMIF(Model_Output!$B$11:$B$3048,$Z16,Model_Output!$D$11:$D$3048)</f>
        <v>4.6740000000000004</v>
      </c>
      <c r="H16" s="191">
        <v>19.399999999999999</v>
      </c>
      <c r="I16" s="192">
        <v>20</v>
      </c>
      <c r="J16" s="191">
        <f>SUMIF(Model_Output!$B$11:$B$3048,$U16,Model_Output!$D$11:$D$3048)</f>
        <v>11.452248000000001</v>
      </c>
      <c r="K16" s="192">
        <f>SUMIF(Model_Output!$B$11:$B$3048,$V16,Model_Output!$D$11:$D$3048)</f>
        <v>11.936042</v>
      </c>
      <c r="L16" s="193">
        <f t="shared" si="1"/>
        <v>0.59032206185567015</v>
      </c>
      <c r="M16" s="194">
        <f t="shared" si="0"/>
        <v>0.5968021</v>
      </c>
      <c r="N16" s="191">
        <v>21.8</v>
      </c>
      <c r="O16" s="192">
        <v>21.1</v>
      </c>
      <c r="P16" s="191">
        <f>SUMIF(Model_Output!$B$11:$B$3048,$W16,Model_Output!$D$11:$D$3048)</f>
        <v>12.741974000000001</v>
      </c>
      <c r="Q16" s="192">
        <f>SUMIF(Model_Output!$B$11:$B$3048,$X16,Model_Output!$D$11:$D$3048)</f>
        <v>12.550103999999999</v>
      </c>
      <c r="R16" s="193">
        <f t="shared" si="2"/>
        <v>0.58449422018348629</v>
      </c>
      <c r="S16" s="194">
        <f t="shared" si="2"/>
        <v>0.5947916587677724</v>
      </c>
      <c r="T16" s="76"/>
      <c r="U16" s="63" t="s">
        <v>3682</v>
      </c>
      <c r="V16" s="63" t="s">
        <v>3684</v>
      </c>
      <c r="W16" s="63" t="s">
        <v>3842</v>
      </c>
      <c r="X16" s="63" t="s">
        <v>3844</v>
      </c>
      <c r="Y16" s="63" t="s">
        <v>4002</v>
      </c>
      <c r="Z16" s="63" t="s">
        <v>4004</v>
      </c>
      <c r="AA16" s="63"/>
    </row>
    <row r="17" spans="1:27" ht="16.5" x14ac:dyDescent="0.3">
      <c r="A17" s="63" t="s">
        <v>4483</v>
      </c>
      <c r="B17" s="63" t="s">
        <v>1000</v>
      </c>
      <c r="C17" s="63" t="s">
        <v>4484</v>
      </c>
      <c r="D17" s="189">
        <v>25</v>
      </c>
      <c r="E17" s="190">
        <v>26</v>
      </c>
      <c r="F17" s="191">
        <f>SUMIF(Model_Output!$B$11:$B$3048,$Y17,Model_Output!$D$11:$D$3048)</f>
        <v>10.574</v>
      </c>
      <c r="G17" s="192">
        <f>SUMIF(Model_Output!$B$11:$B$3048,$Z17,Model_Output!$D$11:$D$3048)</f>
        <v>10.574</v>
      </c>
      <c r="H17" s="191">
        <v>26.5</v>
      </c>
      <c r="I17" s="192">
        <v>28.4</v>
      </c>
      <c r="J17" s="191">
        <f>SUMIF(Model_Output!$B$11:$B$3048,$U17,Model_Output!$D$11:$D$3048)</f>
        <v>19.8201</v>
      </c>
      <c r="K17" s="192">
        <f>SUMIF(Model_Output!$B$11:$B$3048,$V17,Model_Output!$D$11:$D$3048)</f>
        <v>22.149419000000002</v>
      </c>
      <c r="L17" s="193">
        <f t="shared" si="1"/>
        <v>0.74792830188679249</v>
      </c>
      <c r="M17" s="194">
        <f t="shared" si="0"/>
        <v>0.77990911971831001</v>
      </c>
      <c r="N17" s="191">
        <v>28.3</v>
      </c>
      <c r="O17" s="192">
        <v>27.6</v>
      </c>
      <c r="P17" s="191">
        <f>SUMIF(Model_Output!$B$11:$B$3048,$W17,Model_Output!$D$11:$D$3048)</f>
        <v>23.601613</v>
      </c>
      <c r="Q17" s="192">
        <f>SUMIF(Model_Output!$B$11:$B$3048,$X17,Model_Output!$D$11:$D$3048)</f>
        <v>21.583480000000002</v>
      </c>
      <c r="R17" s="193">
        <f t="shared" si="2"/>
        <v>0.83397925795053007</v>
      </c>
      <c r="S17" s="194">
        <f t="shared" si="2"/>
        <v>0.78201014492753629</v>
      </c>
      <c r="T17" s="76"/>
      <c r="U17" s="63" t="s">
        <v>3686</v>
      </c>
      <c r="V17" s="63" t="s">
        <v>3688</v>
      </c>
      <c r="W17" s="63" t="s">
        <v>3846</v>
      </c>
      <c r="X17" s="63" t="s">
        <v>3848</v>
      </c>
      <c r="Y17" s="63" t="s">
        <v>4006</v>
      </c>
      <c r="Z17" s="63" t="s">
        <v>4008</v>
      </c>
      <c r="AA17" s="63"/>
    </row>
    <row r="18" spans="1:27" ht="16.5" x14ac:dyDescent="0.3">
      <c r="A18" s="63" t="s">
        <v>4485</v>
      </c>
      <c r="B18" s="63" t="s">
        <v>993</v>
      </c>
      <c r="C18" s="63" t="s">
        <v>4486</v>
      </c>
      <c r="D18" s="189">
        <v>27</v>
      </c>
      <c r="E18" s="190">
        <v>28</v>
      </c>
      <c r="F18" s="191">
        <f>SUMIF(Model_Output!$B$11:$B$3048,$Y18,Model_Output!$D$11:$D$3048)</f>
        <v>7.0730000000000004</v>
      </c>
      <c r="G18" s="192">
        <f>SUMIF(Model_Output!$B$11:$B$3048,$Z18,Model_Output!$D$11:$D$3048)</f>
        <v>7.0730009999999996</v>
      </c>
      <c r="H18" s="191">
        <v>21.7</v>
      </c>
      <c r="I18" s="192">
        <v>19.600000000000001</v>
      </c>
      <c r="J18" s="191">
        <f>SUMIF(Model_Output!$B$11:$B$3048,$U18,Model_Output!$D$11:$D$3048)</f>
        <v>17.264291</v>
      </c>
      <c r="K18" s="192">
        <f>SUMIF(Model_Output!$B$11:$B$3048,$V18,Model_Output!$D$11:$D$3048)</f>
        <v>17.350605999999999</v>
      </c>
      <c r="L18" s="193">
        <f t="shared" si="1"/>
        <v>0.79558944700460832</v>
      </c>
      <c r="M18" s="194">
        <f t="shared" si="0"/>
        <v>0.88523499999999988</v>
      </c>
      <c r="N18" s="191">
        <v>23</v>
      </c>
      <c r="O18" s="192">
        <v>21.1</v>
      </c>
      <c r="P18" s="191">
        <f>SUMIF(Model_Output!$B$11:$B$3048,$W18,Model_Output!$D$11:$D$3048)</f>
        <v>19.611522000000001</v>
      </c>
      <c r="Q18" s="192">
        <f>SUMIF(Model_Output!$B$11:$B$3048,$X18,Model_Output!$D$11:$D$3048)</f>
        <v>18.136751</v>
      </c>
      <c r="R18" s="193">
        <f t="shared" si="2"/>
        <v>0.85267486956521743</v>
      </c>
      <c r="S18" s="194">
        <f t="shared" si="2"/>
        <v>0.85956165876777246</v>
      </c>
      <c r="T18" s="76"/>
      <c r="U18" s="63" t="s">
        <v>3690</v>
      </c>
      <c r="V18" s="63" t="s">
        <v>3692</v>
      </c>
      <c r="W18" s="63" t="s">
        <v>3850</v>
      </c>
      <c r="X18" s="63" t="s">
        <v>3852</v>
      </c>
      <c r="Y18" s="63" t="s">
        <v>4010</v>
      </c>
      <c r="Z18" s="63" t="s">
        <v>4012</v>
      </c>
      <c r="AA18" s="63"/>
    </row>
    <row r="19" spans="1:27" ht="16.5" x14ac:dyDescent="0.3">
      <c r="A19" s="63" t="s">
        <v>4487</v>
      </c>
      <c r="B19" s="63" t="s">
        <v>1000</v>
      </c>
      <c r="C19" s="63" t="s">
        <v>4488</v>
      </c>
      <c r="D19" s="189">
        <v>29</v>
      </c>
      <c r="E19" s="190">
        <v>30</v>
      </c>
      <c r="F19" s="191">
        <f>SUMIF(Model_Output!$B$11:$B$3048,$Y19,Model_Output!$D$11:$D$3048)</f>
        <v>11.536002</v>
      </c>
      <c r="G19" s="192">
        <f>SUMIF(Model_Output!$B$11:$B$3048,$Z19,Model_Output!$D$11:$D$3048)</f>
        <v>11.536002</v>
      </c>
      <c r="H19" s="191">
        <v>29.2</v>
      </c>
      <c r="I19" s="192">
        <v>30.2</v>
      </c>
      <c r="J19" s="191">
        <f>SUMIF(Model_Output!$B$11:$B$3048,$U19,Model_Output!$D$11:$D$3048)</f>
        <v>21.204774</v>
      </c>
      <c r="K19" s="192">
        <f>SUMIF(Model_Output!$B$11:$B$3048,$V19,Model_Output!$D$11:$D$3048)</f>
        <v>24.404449</v>
      </c>
      <c r="L19" s="193">
        <f t="shared" si="1"/>
        <v>0.72619089041095897</v>
      </c>
      <c r="M19" s="194">
        <f t="shared" si="0"/>
        <v>0.80809433774834438</v>
      </c>
      <c r="N19" s="191">
        <v>32.5</v>
      </c>
      <c r="O19" s="192">
        <v>31.9</v>
      </c>
      <c r="P19" s="191">
        <f>SUMIF(Model_Output!$B$11:$B$3048,$W19,Model_Output!$D$11:$D$3048)</f>
        <v>27.071574999999999</v>
      </c>
      <c r="Q19" s="192">
        <f>SUMIF(Model_Output!$B$11:$B$3048,$X19,Model_Output!$D$11:$D$3048)</f>
        <v>24.277729000000001</v>
      </c>
      <c r="R19" s="193">
        <f t="shared" si="2"/>
        <v>0.83297153846153849</v>
      </c>
      <c r="S19" s="194">
        <f t="shared" si="2"/>
        <v>0.76105733542319753</v>
      </c>
      <c r="T19" s="76"/>
      <c r="U19" s="63" t="s">
        <v>3694</v>
      </c>
      <c r="V19" s="63" t="s">
        <v>3696</v>
      </c>
      <c r="W19" s="63" t="s">
        <v>3854</v>
      </c>
      <c r="X19" s="63" t="s">
        <v>3856</v>
      </c>
      <c r="Y19" s="63" t="s">
        <v>4014</v>
      </c>
      <c r="Z19" s="63" t="s">
        <v>4016</v>
      </c>
      <c r="AA19" s="63"/>
    </row>
    <row r="20" spans="1:27" ht="16.5" x14ac:dyDescent="0.3">
      <c r="A20" s="63" t="s">
        <v>4489</v>
      </c>
      <c r="B20" s="63" t="s">
        <v>994</v>
      </c>
      <c r="C20" s="63" t="s">
        <v>4490</v>
      </c>
      <c r="D20" s="189">
        <v>31</v>
      </c>
      <c r="E20" s="190">
        <v>32</v>
      </c>
      <c r="F20" s="191">
        <f>SUMIF(Model_Output!$B$11:$B$3048,$Y20,Model_Output!$D$11:$D$3048)</f>
        <v>3.5310000000000001</v>
      </c>
      <c r="G20" s="192">
        <f>SUMIF(Model_Output!$B$11:$B$3048,$Z20,Model_Output!$D$11:$D$3048)</f>
        <v>3.5310000000000001</v>
      </c>
      <c r="H20" s="191">
        <v>6.8</v>
      </c>
      <c r="I20" s="192">
        <v>6.3</v>
      </c>
      <c r="J20" s="191">
        <f>SUMIF(Model_Output!$B$11:$B$3048,$U20,Model_Output!$D$11:$D$3048)</f>
        <v>4.9009710000000002</v>
      </c>
      <c r="K20" s="192">
        <f>SUMIF(Model_Output!$B$11:$B$3048,$V20,Model_Output!$D$11:$D$3048)</f>
        <v>4.9318150000000003</v>
      </c>
      <c r="L20" s="193">
        <f t="shared" si="1"/>
        <v>0.7207310294117647</v>
      </c>
      <c r="M20" s="194">
        <f t="shared" si="0"/>
        <v>0.7828277777777779</v>
      </c>
      <c r="N20" s="191">
        <v>6.1</v>
      </c>
      <c r="O20" s="192">
        <v>5.5</v>
      </c>
      <c r="P20" s="191">
        <f>SUMIF(Model_Output!$B$11:$B$3048,$W20,Model_Output!$D$11:$D$3048)</f>
        <v>4.9004950000000003</v>
      </c>
      <c r="Q20" s="192">
        <f>SUMIF(Model_Output!$B$11:$B$3048,$X20,Model_Output!$D$11:$D$3048)</f>
        <v>4.9356169999999997</v>
      </c>
      <c r="R20" s="193">
        <f t="shared" si="2"/>
        <v>0.80335983606557382</v>
      </c>
      <c r="S20" s="194">
        <f t="shared" si="2"/>
        <v>0.89738490909090907</v>
      </c>
      <c r="T20" s="76"/>
      <c r="U20" s="63" t="s">
        <v>3698</v>
      </c>
      <c r="V20" s="63" t="s">
        <v>3700</v>
      </c>
      <c r="W20" s="63" t="s">
        <v>3858</v>
      </c>
      <c r="X20" s="63" t="s">
        <v>3860</v>
      </c>
      <c r="Y20" s="63" t="s">
        <v>4018</v>
      </c>
      <c r="Z20" s="63" t="s">
        <v>4020</v>
      </c>
      <c r="AA20" s="63"/>
    </row>
    <row r="21" spans="1:27" ht="16.5" x14ac:dyDescent="0.3">
      <c r="A21" s="63" t="s">
        <v>4491</v>
      </c>
      <c r="B21" s="63" t="s">
        <v>994</v>
      </c>
      <c r="C21" s="63" t="s">
        <v>2495</v>
      </c>
      <c r="D21" s="189">
        <v>33</v>
      </c>
      <c r="E21" s="190">
        <v>34</v>
      </c>
      <c r="F21" s="191">
        <f>SUMIF(Model_Output!$B$11:$B$3048,$Y21,Model_Output!$D$11:$D$3048)</f>
        <v>2.081</v>
      </c>
      <c r="G21" s="192">
        <f>SUMIF(Model_Output!$B$11:$B$3048,$Z21,Model_Output!$D$11:$D$3048)</f>
        <v>2.081</v>
      </c>
      <c r="H21" s="191">
        <v>6.7</v>
      </c>
      <c r="I21" s="192">
        <v>7</v>
      </c>
      <c r="J21" s="191">
        <f>SUMIF(Model_Output!$B$11:$B$3048,$U21,Model_Output!$D$11:$D$3048)</f>
        <v>4.5380560000000001</v>
      </c>
      <c r="K21" s="192">
        <f>SUMIF(Model_Output!$B$11:$B$3048,$V21,Model_Output!$D$11:$D$3048)</f>
        <v>4.7740270000000002</v>
      </c>
      <c r="L21" s="193">
        <f t="shared" si="1"/>
        <v>0.67732179104477608</v>
      </c>
      <c r="M21" s="194">
        <f t="shared" si="0"/>
        <v>0.68200385714285716</v>
      </c>
      <c r="N21" s="191">
        <v>6.5</v>
      </c>
      <c r="O21" s="192">
        <v>7.3</v>
      </c>
      <c r="P21" s="191">
        <f>SUMIF(Model_Output!$B$11:$B$3048,$W21,Model_Output!$D$11:$D$3048)</f>
        <v>4.6125449999999999</v>
      </c>
      <c r="Q21" s="192">
        <f>SUMIF(Model_Output!$B$11:$B$3048,$X21,Model_Output!$D$11:$D$3048)</f>
        <v>4.793253</v>
      </c>
      <c r="R21" s="193">
        <f t="shared" si="2"/>
        <v>0.70962230769230772</v>
      </c>
      <c r="S21" s="194">
        <f t="shared" si="2"/>
        <v>0.65661000000000003</v>
      </c>
      <c r="T21" s="76"/>
      <c r="U21" s="63" t="s">
        <v>3702</v>
      </c>
      <c r="V21" s="63" t="s">
        <v>3704</v>
      </c>
      <c r="W21" s="63" t="s">
        <v>3862</v>
      </c>
      <c r="X21" s="63" t="s">
        <v>3864</v>
      </c>
      <c r="Y21" s="63" t="s">
        <v>4022</v>
      </c>
      <c r="Z21" s="63" t="s">
        <v>4024</v>
      </c>
      <c r="AA21" s="63"/>
    </row>
    <row r="22" spans="1:27" ht="16.5" x14ac:dyDescent="0.3">
      <c r="A22" s="63" t="s">
        <v>4492</v>
      </c>
      <c r="B22" s="63" t="s">
        <v>999</v>
      </c>
      <c r="C22" s="63" t="s">
        <v>611</v>
      </c>
      <c r="D22" s="189">
        <v>35</v>
      </c>
      <c r="E22" s="190">
        <v>36</v>
      </c>
      <c r="F22" s="191">
        <f>SUMIF(Model_Output!$B$11:$B$3048,$Y22,Model_Output!$D$11:$D$3048)</f>
        <v>1.9379999999999999</v>
      </c>
      <c r="G22" s="192">
        <f>SUMIF(Model_Output!$B$11:$B$3048,$Z22,Model_Output!$D$11:$D$3048)</f>
        <v>1.9379999999999999</v>
      </c>
      <c r="H22" s="191">
        <v>7.8</v>
      </c>
      <c r="I22" s="192">
        <v>5.8</v>
      </c>
      <c r="J22" s="191">
        <f>SUMIF(Model_Output!$B$11:$B$3048,$U22,Model_Output!$D$11:$D$3048)</f>
        <v>3.494221</v>
      </c>
      <c r="K22" s="192">
        <f>SUMIF(Model_Output!$B$11:$B$3048,$V22,Model_Output!$D$11:$D$3048)</f>
        <v>3.49702</v>
      </c>
      <c r="L22" s="193">
        <f t="shared" si="1"/>
        <v>0.44797705128205129</v>
      </c>
      <c r="M22" s="194">
        <f t="shared" si="0"/>
        <v>0.60293448275862072</v>
      </c>
      <c r="N22" s="191">
        <v>8.9</v>
      </c>
      <c r="O22" s="192">
        <v>6.1</v>
      </c>
      <c r="P22" s="191">
        <f>SUMIF(Model_Output!$B$11:$B$3048,$W22,Model_Output!$D$11:$D$3048)</f>
        <v>3.6217389999999998</v>
      </c>
      <c r="Q22" s="192">
        <f>SUMIF(Model_Output!$B$11:$B$3048,$X22,Model_Output!$D$11:$D$3048)</f>
        <v>3.4687250000000001</v>
      </c>
      <c r="R22" s="193">
        <f t="shared" si="2"/>
        <v>0.40693696629213477</v>
      </c>
      <c r="S22" s="194">
        <f t="shared" si="2"/>
        <v>0.56864344262295086</v>
      </c>
      <c r="T22" s="76"/>
      <c r="U22" s="63" t="s">
        <v>3706</v>
      </c>
      <c r="V22" s="63" t="s">
        <v>3708</v>
      </c>
      <c r="W22" s="63" t="s">
        <v>3866</v>
      </c>
      <c r="X22" s="63" t="s">
        <v>3868</v>
      </c>
      <c r="Y22" s="63" t="s">
        <v>4026</v>
      </c>
      <c r="Z22" s="63" t="s">
        <v>4028</v>
      </c>
      <c r="AA22" s="63"/>
    </row>
    <row r="23" spans="1:27" ht="16.5" x14ac:dyDescent="0.3">
      <c r="A23" s="63" t="s">
        <v>4493</v>
      </c>
      <c r="B23" s="63" t="s">
        <v>999</v>
      </c>
      <c r="C23" s="63" t="s">
        <v>592</v>
      </c>
      <c r="D23" s="189">
        <v>37</v>
      </c>
      <c r="E23" s="190">
        <v>38</v>
      </c>
      <c r="F23" s="191">
        <f>SUMIF(Model_Output!$B$11:$B$3048,$Y23,Model_Output!$D$11:$D$3048)</f>
        <v>6.5979989999999997</v>
      </c>
      <c r="G23" s="192">
        <f>SUMIF(Model_Output!$B$11:$B$3048,$Z23,Model_Output!$D$11:$D$3048)</f>
        <v>6.5979989999999997</v>
      </c>
      <c r="H23" s="191">
        <v>20.7</v>
      </c>
      <c r="I23" s="192">
        <v>14.1</v>
      </c>
      <c r="J23" s="191">
        <f>SUMIF(Model_Output!$B$11:$B$3048,$U23,Model_Output!$D$11:$D$3048)</f>
        <v>14.464460000000001</v>
      </c>
      <c r="K23" s="192">
        <f>SUMIF(Model_Output!$B$11:$B$3048,$V23,Model_Output!$D$11:$D$3048)</f>
        <v>12.055171</v>
      </c>
      <c r="L23" s="193">
        <f t="shared" si="1"/>
        <v>0.6987661835748793</v>
      </c>
      <c r="M23" s="194">
        <f t="shared" si="0"/>
        <v>0.85497666666666661</v>
      </c>
      <c r="N23" s="191">
        <v>15.5</v>
      </c>
      <c r="O23" s="192">
        <v>22.3</v>
      </c>
      <c r="P23" s="191">
        <f>SUMIF(Model_Output!$B$11:$B$3048,$W23,Model_Output!$D$11:$D$3048)</f>
        <v>12.696211999999999</v>
      </c>
      <c r="Q23" s="192">
        <f>SUMIF(Model_Output!$B$11:$B$3048,$X23,Model_Output!$D$11:$D$3048)</f>
        <v>16.371842999999998</v>
      </c>
      <c r="R23" s="193">
        <f t="shared" si="2"/>
        <v>0.81911045161290319</v>
      </c>
      <c r="S23" s="194">
        <f t="shared" si="2"/>
        <v>0.73416336322869946</v>
      </c>
      <c r="T23" s="76"/>
      <c r="U23" s="63" t="s">
        <v>3710</v>
      </c>
      <c r="V23" s="63" t="s">
        <v>3712</v>
      </c>
      <c r="W23" s="63" t="s">
        <v>3870</v>
      </c>
      <c r="X23" s="63" t="s">
        <v>3872</v>
      </c>
      <c r="Y23" s="63" t="s">
        <v>4030</v>
      </c>
      <c r="Z23" s="63" t="s">
        <v>4032</v>
      </c>
      <c r="AA23" s="63"/>
    </row>
    <row r="24" spans="1:27" ht="16.5" x14ac:dyDescent="0.3">
      <c r="A24" s="63" t="s">
        <v>4494</v>
      </c>
      <c r="B24" s="63" t="s">
        <v>993</v>
      </c>
      <c r="C24" s="63" t="s">
        <v>4468</v>
      </c>
      <c r="D24" s="189">
        <v>39</v>
      </c>
      <c r="E24" s="190">
        <v>40</v>
      </c>
      <c r="F24" s="191">
        <f>SUMIF(Model_Output!$B$11:$B$3048,$Y24,Model_Output!$D$11:$D$3048)</f>
        <v>7.798</v>
      </c>
      <c r="G24" s="192">
        <f>SUMIF(Model_Output!$B$11:$B$3048,$Z24,Model_Output!$D$11:$D$3048)</f>
        <v>7.7979989999999999</v>
      </c>
      <c r="H24" s="191">
        <v>23.4</v>
      </c>
      <c r="I24" s="192">
        <v>23.3</v>
      </c>
      <c r="J24" s="191">
        <f>SUMIF(Model_Output!$B$11:$B$3048,$U24,Model_Output!$D$11:$D$3048)</f>
        <v>18.256112999999999</v>
      </c>
      <c r="K24" s="192">
        <f>SUMIF(Model_Output!$B$11:$B$3048,$V24,Model_Output!$D$11:$D$3048)</f>
        <v>17.53716</v>
      </c>
      <c r="L24" s="193">
        <f t="shared" si="1"/>
        <v>0.78017576923076926</v>
      </c>
      <c r="M24" s="194">
        <f t="shared" si="0"/>
        <v>0.75266781115879822</v>
      </c>
      <c r="N24" s="191">
        <v>24.7</v>
      </c>
      <c r="O24" s="192">
        <v>26.3</v>
      </c>
      <c r="P24" s="191">
        <f>SUMIF(Model_Output!$B$11:$B$3048,$W24,Model_Output!$D$11:$D$3048)</f>
        <v>18.307749999999999</v>
      </c>
      <c r="Q24" s="192">
        <f>SUMIF(Model_Output!$B$11:$B$3048,$X24,Model_Output!$D$11:$D$3048)</f>
        <v>19.465084000000001</v>
      </c>
      <c r="R24" s="193">
        <f t="shared" si="2"/>
        <v>0.74120445344129549</v>
      </c>
      <c r="S24" s="194">
        <f t="shared" si="2"/>
        <v>0.74011726235741448</v>
      </c>
      <c r="T24" s="76"/>
      <c r="U24" s="63" t="s">
        <v>3714</v>
      </c>
      <c r="V24" s="63" t="s">
        <v>3716</v>
      </c>
      <c r="W24" s="63" t="s">
        <v>3874</v>
      </c>
      <c r="X24" s="63" t="s">
        <v>3876</v>
      </c>
      <c r="Y24" s="63" t="s">
        <v>4034</v>
      </c>
      <c r="Z24" s="63" t="s">
        <v>4036</v>
      </c>
      <c r="AA24" s="63"/>
    </row>
    <row r="25" spans="1:27" ht="16.5" x14ac:dyDescent="0.3">
      <c r="A25" s="63" t="s">
        <v>4495</v>
      </c>
      <c r="B25" s="63" t="s">
        <v>994</v>
      </c>
      <c r="C25" s="63" t="s">
        <v>2496</v>
      </c>
      <c r="D25" s="189">
        <v>41</v>
      </c>
      <c r="E25" s="190">
        <v>42</v>
      </c>
      <c r="F25" s="191">
        <f>SUMIF(Model_Output!$B$11:$B$3048,$Y25,Model_Output!$D$11:$D$3048)</f>
        <v>3.2850000000000001</v>
      </c>
      <c r="G25" s="192">
        <f>SUMIF(Model_Output!$B$11:$B$3048,$Z25,Model_Output!$D$11:$D$3048)</f>
        <v>3.278</v>
      </c>
      <c r="H25" s="191">
        <v>15.1</v>
      </c>
      <c r="I25" s="192">
        <v>12.8</v>
      </c>
      <c r="J25" s="191">
        <f>SUMIF(Model_Output!$B$11:$B$3048,$U25,Model_Output!$D$11:$D$3048)</f>
        <v>9.4634440000000009</v>
      </c>
      <c r="K25" s="192">
        <f>SUMIF(Model_Output!$B$11:$B$3048,$V25,Model_Output!$D$11:$D$3048)</f>
        <v>9.0897450000000006</v>
      </c>
      <c r="L25" s="193">
        <f t="shared" si="1"/>
        <v>0.62671814569536433</v>
      </c>
      <c r="M25" s="194">
        <f t="shared" si="0"/>
        <v>0.71013632812500005</v>
      </c>
      <c r="N25" s="191">
        <v>14.3</v>
      </c>
      <c r="O25" s="192">
        <v>14.5</v>
      </c>
      <c r="P25" s="191">
        <f>SUMIF(Model_Output!$B$11:$B$3048,$W25,Model_Output!$D$11:$D$3048)</f>
        <v>9.2925799999999992</v>
      </c>
      <c r="Q25" s="192">
        <f>SUMIF(Model_Output!$B$11:$B$3048,$X25,Model_Output!$D$11:$D$3048)</f>
        <v>9.4153649999999995</v>
      </c>
      <c r="R25" s="193">
        <f t="shared" si="2"/>
        <v>0.6498307692307691</v>
      </c>
      <c r="S25" s="194">
        <f t="shared" si="2"/>
        <v>0.64933551724137928</v>
      </c>
      <c r="T25" s="76"/>
      <c r="U25" s="63" t="s">
        <v>3718</v>
      </c>
      <c r="V25" s="63" t="s">
        <v>3720</v>
      </c>
      <c r="W25" s="63" t="s">
        <v>3878</v>
      </c>
      <c r="X25" s="63" t="s">
        <v>3880</v>
      </c>
      <c r="Y25" s="63" t="s">
        <v>4038</v>
      </c>
      <c r="Z25" s="63" t="s">
        <v>4040</v>
      </c>
      <c r="AA25" s="63"/>
    </row>
    <row r="26" spans="1:27" ht="16.5" x14ac:dyDescent="0.3">
      <c r="A26" s="63" t="s">
        <v>4496</v>
      </c>
      <c r="B26" s="63" t="s">
        <v>1000</v>
      </c>
      <c r="C26" s="63" t="s">
        <v>2322</v>
      </c>
      <c r="D26" s="189">
        <v>43</v>
      </c>
      <c r="E26" s="190">
        <v>44</v>
      </c>
      <c r="F26" s="191">
        <f>SUMIF(Model_Output!$B$11:$B$3048,$Y26,Model_Output!$D$11:$D$3048)</f>
        <v>6.3810000000000002</v>
      </c>
      <c r="G26" s="192">
        <f>SUMIF(Model_Output!$B$11:$B$3048,$Z26,Model_Output!$D$11:$D$3048)</f>
        <v>6.3810000000000002</v>
      </c>
      <c r="H26" s="191">
        <v>14.2</v>
      </c>
      <c r="I26" s="192">
        <v>13.4</v>
      </c>
      <c r="J26" s="191">
        <f>SUMIF(Model_Output!$B$11:$B$3048,$U26,Model_Output!$D$11:$D$3048)</f>
        <v>12.210449000000001</v>
      </c>
      <c r="K26" s="192">
        <f>SUMIF(Model_Output!$B$11:$B$3048,$V26,Model_Output!$D$11:$D$3048)</f>
        <v>11.290896999999999</v>
      </c>
      <c r="L26" s="193">
        <f t="shared" si="1"/>
        <v>0.85989077464788743</v>
      </c>
      <c r="M26" s="194">
        <f t="shared" si="0"/>
        <v>0.84260425373134318</v>
      </c>
      <c r="N26" s="191">
        <v>13.4</v>
      </c>
      <c r="O26" s="192">
        <v>14.4</v>
      </c>
      <c r="P26" s="191">
        <f>SUMIF(Model_Output!$B$11:$B$3048,$W26,Model_Output!$D$11:$D$3048)</f>
        <v>12.312821</v>
      </c>
      <c r="Q26" s="192">
        <f>SUMIF(Model_Output!$B$11:$B$3048,$X26,Model_Output!$D$11:$D$3048)</f>
        <v>12.678044</v>
      </c>
      <c r="R26" s="193">
        <f t="shared" si="2"/>
        <v>0.9188672388059701</v>
      </c>
      <c r="S26" s="194">
        <f t="shared" si="2"/>
        <v>0.8804197222222222</v>
      </c>
      <c r="T26" s="76"/>
      <c r="U26" s="63" t="s">
        <v>3722</v>
      </c>
      <c r="V26" s="63" t="s">
        <v>3724</v>
      </c>
      <c r="W26" s="63" t="s">
        <v>3882</v>
      </c>
      <c r="X26" s="63" t="s">
        <v>3884</v>
      </c>
      <c r="Y26" s="63" t="s">
        <v>4042</v>
      </c>
      <c r="Z26" s="63" t="s">
        <v>4044</v>
      </c>
      <c r="AA26" s="63"/>
    </row>
    <row r="27" spans="1:27" ht="16.5" x14ac:dyDescent="0.3">
      <c r="A27" s="63" t="s">
        <v>4497</v>
      </c>
      <c r="B27" s="63" t="s">
        <v>999</v>
      </c>
      <c r="C27" s="63" t="s">
        <v>4470</v>
      </c>
      <c r="D27" s="189">
        <v>45</v>
      </c>
      <c r="E27" s="190">
        <v>46</v>
      </c>
      <c r="F27" s="191">
        <f>SUMIF(Model_Output!$B$11:$B$3048,$Y27,Model_Output!$D$11:$D$3048)</f>
        <v>10.363</v>
      </c>
      <c r="G27" s="192">
        <f>SUMIF(Model_Output!$B$11:$B$3048,$Z27,Model_Output!$D$11:$D$3048)</f>
        <v>10.363</v>
      </c>
      <c r="H27" s="191">
        <v>25.3</v>
      </c>
      <c r="I27" s="192">
        <v>23.4</v>
      </c>
      <c r="J27" s="191">
        <f>SUMIF(Model_Output!$B$11:$B$3048,$U27,Model_Output!$D$11:$D$3048)</f>
        <v>26.920501000000002</v>
      </c>
      <c r="K27" s="192">
        <f>SUMIF(Model_Output!$B$11:$B$3048,$V27,Model_Output!$D$11:$D$3048)</f>
        <v>21.950952000000001</v>
      </c>
      <c r="L27" s="193">
        <f t="shared" si="1"/>
        <v>1.0640514229249012</v>
      </c>
      <c r="M27" s="194">
        <f t="shared" si="0"/>
        <v>0.93807487179487192</v>
      </c>
      <c r="N27" s="191">
        <v>27.9</v>
      </c>
      <c r="O27" s="192">
        <v>28.4</v>
      </c>
      <c r="P27" s="191">
        <f>SUMIF(Model_Output!$B$11:$B$3048,$W27,Model_Output!$D$11:$D$3048)</f>
        <v>22.837644000000001</v>
      </c>
      <c r="Q27" s="192">
        <f>SUMIF(Model_Output!$B$11:$B$3048,$X27,Model_Output!$D$11:$D$3048)</f>
        <v>30.128484</v>
      </c>
      <c r="R27" s="193">
        <f t="shared" si="2"/>
        <v>0.81855354838709682</v>
      </c>
      <c r="S27" s="194">
        <f t="shared" si="2"/>
        <v>1.0608621126760565</v>
      </c>
      <c r="T27" s="76"/>
      <c r="U27" s="63" t="s">
        <v>3726</v>
      </c>
      <c r="V27" s="63" t="s">
        <v>3728</v>
      </c>
      <c r="W27" s="63" t="s">
        <v>3886</v>
      </c>
      <c r="X27" s="63" t="s">
        <v>3888</v>
      </c>
      <c r="Y27" s="63" t="s">
        <v>4046</v>
      </c>
      <c r="Z27" s="63" t="s">
        <v>4048</v>
      </c>
      <c r="AA27" s="63"/>
    </row>
    <row r="28" spans="1:27" ht="16.5" x14ac:dyDescent="0.3">
      <c r="A28" s="63" t="s">
        <v>4498</v>
      </c>
      <c r="B28" s="63" t="s">
        <v>999</v>
      </c>
      <c r="C28" s="63" t="s">
        <v>4470</v>
      </c>
      <c r="D28" s="189">
        <v>47</v>
      </c>
      <c r="E28" s="190">
        <v>48</v>
      </c>
      <c r="F28" s="191">
        <f>SUMIF(Model_Output!$B$11:$B$3048,$Y28,Model_Output!$D$11:$D$3048)</f>
        <v>4.0710009999999999</v>
      </c>
      <c r="G28" s="192">
        <f>SUMIF(Model_Output!$B$11:$B$3048,$Z28,Model_Output!$D$11:$D$3048)</f>
        <v>4.0709999999999997</v>
      </c>
      <c r="H28" s="191">
        <v>13.9</v>
      </c>
      <c r="I28" s="192">
        <v>14.1</v>
      </c>
      <c r="J28" s="191">
        <f>SUMIF(Model_Output!$B$11:$B$3048,$U28,Model_Output!$D$11:$D$3048)</f>
        <v>9.6330869999999997</v>
      </c>
      <c r="K28" s="192">
        <f>SUMIF(Model_Output!$B$11:$B$3048,$V28,Model_Output!$D$11:$D$3048)</f>
        <v>9.9982830000000007</v>
      </c>
      <c r="L28" s="193">
        <f t="shared" si="1"/>
        <v>0.69302784172661869</v>
      </c>
      <c r="M28" s="194">
        <f t="shared" si="0"/>
        <v>0.70909808510638306</v>
      </c>
      <c r="N28" s="191">
        <v>15.1</v>
      </c>
      <c r="O28" s="192">
        <v>13.2</v>
      </c>
      <c r="P28" s="191">
        <f>SUMIF(Model_Output!$B$11:$B$3048,$W28,Model_Output!$D$11:$D$3048)</f>
        <v>10.223983</v>
      </c>
      <c r="Q28" s="192">
        <f>SUMIF(Model_Output!$B$11:$B$3048,$X28,Model_Output!$D$11:$D$3048)</f>
        <v>10.084436</v>
      </c>
      <c r="R28" s="193">
        <f t="shared" si="2"/>
        <v>0.67708496688741726</v>
      </c>
      <c r="S28" s="194">
        <f t="shared" si="2"/>
        <v>0.76397242424242429</v>
      </c>
      <c r="T28" s="76"/>
      <c r="U28" s="63" t="s">
        <v>3730</v>
      </c>
      <c r="V28" s="63" t="s">
        <v>3732</v>
      </c>
      <c r="W28" s="63" t="s">
        <v>3890</v>
      </c>
      <c r="X28" s="63" t="s">
        <v>3892</v>
      </c>
      <c r="Y28" s="63" t="s">
        <v>4050</v>
      </c>
      <c r="Z28" s="63" t="s">
        <v>4052</v>
      </c>
      <c r="AA28" s="63"/>
    </row>
    <row r="29" spans="1:27" ht="16.5" x14ac:dyDescent="0.3">
      <c r="A29" s="63" t="s">
        <v>4499</v>
      </c>
      <c r="B29" s="63" t="s">
        <v>994</v>
      </c>
      <c r="C29" s="63" t="s">
        <v>4500</v>
      </c>
      <c r="D29" s="189">
        <v>49</v>
      </c>
      <c r="E29" s="190">
        <v>50</v>
      </c>
      <c r="F29" s="191">
        <f>SUMIF(Model_Output!$B$11:$B$3048,$Y29,Model_Output!$D$11:$D$3048)</f>
        <v>7.3529999999999998</v>
      </c>
      <c r="G29" s="192">
        <f>SUMIF(Model_Output!$B$11:$B$3048,$Z29,Model_Output!$D$11:$D$3048)</f>
        <v>7.3529999999999998</v>
      </c>
      <c r="H29" s="191">
        <v>17.34375</v>
      </c>
      <c r="I29" s="192">
        <v>17.689243027888448</v>
      </c>
      <c r="J29" s="191">
        <f>SUMIF(Model_Output!$B$11:$B$3048,$U29,Model_Output!$D$11:$D$3048)</f>
        <v>13.262981999999999</v>
      </c>
      <c r="K29" s="192">
        <f>SUMIF(Model_Output!$B$11:$B$3048,$V29,Model_Output!$D$11:$D$3048)</f>
        <v>13.398752</v>
      </c>
      <c r="L29" s="193">
        <f t="shared" si="1"/>
        <v>0.76471247567567557</v>
      </c>
      <c r="M29" s="194">
        <f t="shared" si="0"/>
        <v>0.75745197117117113</v>
      </c>
      <c r="N29" s="191">
        <v>20.000000000000004</v>
      </c>
      <c r="O29" s="192">
        <v>18.271604938271604</v>
      </c>
      <c r="P29" s="191">
        <f>SUMIF(Model_Output!$B$11:$B$3048,$W29,Model_Output!$D$11:$D$3048)</f>
        <v>14.124421999999999</v>
      </c>
      <c r="Q29" s="192">
        <f>SUMIF(Model_Output!$B$11:$B$3048,$X29,Model_Output!$D$11:$D$3048)</f>
        <v>13.503698</v>
      </c>
      <c r="R29" s="193">
        <f t="shared" si="2"/>
        <v>0.70622109999999982</v>
      </c>
      <c r="S29" s="194">
        <f t="shared" si="2"/>
        <v>0.73905374189189188</v>
      </c>
      <c r="T29" s="76"/>
      <c r="U29" s="63" t="s">
        <v>3734</v>
      </c>
      <c r="V29" s="63" t="s">
        <v>3736</v>
      </c>
      <c r="W29" s="63" t="s">
        <v>3894</v>
      </c>
      <c r="X29" s="63" t="s">
        <v>3896</v>
      </c>
      <c r="Y29" s="63" t="s">
        <v>4054</v>
      </c>
      <c r="Z29" s="63" t="s">
        <v>4056</v>
      </c>
      <c r="AA29" s="63"/>
    </row>
    <row r="30" spans="1:27" ht="16.5" x14ac:dyDescent="0.3">
      <c r="A30" s="63" t="s">
        <v>4501</v>
      </c>
      <c r="B30" s="63" t="s">
        <v>994</v>
      </c>
      <c r="C30" s="63" t="s">
        <v>2495</v>
      </c>
      <c r="D30" s="189">
        <v>51</v>
      </c>
      <c r="E30" s="190">
        <v>52</v>
      </c>
      <c r="F30" s="191">
        <f>SUMIF(Model_Output!$B$11:$B$3048,$Y30,Model_Output!$D$11:$D$3048)</f>
        <v>2.5680000000000001</v>
      </c>
      <c r="G30" s="192">
        <f>SUMIF(Model_Output!$B$11:$B$3048,$Z30,Model_Output!$D$11:$D$3048)</f>
        <v>2.5680000000000001</v>
      </c>
      <c r="H30" s="191">
        <v>12</v>
      </c>
      <c r="I30" s="192">
        <v>11.5</v>
      </c>
      <c r="J30" s="191">
        <f>SUMIF(Model_Output!$B$11:$B$3048,$U30,Model_Output!$D$11:$D$3048)</f>
        <v>6.2368940000000004</v>
      </c>
      <c r="K30" s="192">
        <f>SUMIF(Model_Output!$B$11:$B$3048,$V30,Model_Output!$D$11:$D$3048)</f>
        <v>6.4179019999999998</v>
      </c>
      <c r="L30" s="193">
        <f t="shared" si="1"/>
        <v>0.5197411666666667</v>
      </c>
      <c r="M30" s="194">
        <f t="shared" si="0"/>
        <v>0.55807843478260866</v>
      </c>
      <c r="N30" s="191">
        <v>13.1</v>
      </c>
      <c r="O30" s="192">
        <v>13.1</v>
      </c>
      <c r="P30" s="191">
        <f>SUMIF(Model_Output!$B$11:$B$3048,$W30,Model_Output!$D$11:$D$3048)</f>
        <v>6.2512439999999998</v>
      </c>
      <c r="Q30" s="192">
        <f>SUMIF(Model_Output!$B$11:$B$3048,$X30,Model_Output!$D$11:$D$3048)</f>
        <v>7.1664709999999996</v>
      </c>
      <c r="R30" s="193">
        <f t="shared" si="2"/>
        <v>0.47719419847328243</v>
      </c>
      <c r="S30" s="194">
        <f t="shared" si="2"/>
        <v>0.54705885496183204</v>
      </c>
      <c r="T30" s="76"/>
      <c r="U30" s="63" t="s">
        <v>3738</v>
      </c>
      <c r="V30" s="63" t="s">
        <v>3740</v>
      </c>
      <c r="W30" s="63" t="s">
        <v>3898</v>
      </c>
      <c r="X30" s="63" t="s">
        <v>3900</v>
      </c>
      <c r="Y30" s="63" t="s">
        <v>4058</v>
      </c>
      <c r="Z30" s="63" t="s">
        <v>4060</v>
      </c>
      <c r="AA30" s="63"/>
    </row>
    <row r="31" spans="1:27" ht="16.5" x14ac:dyDescent="0.3">
      <c r="A31" s="63" t="s">
        <v>4502</v>
      </c>
      <c r="B31" s="63" t="s">
        <v>993</v>
      </c>
      <c r="C31" s="63" t="s">
        <v>4503</v>
      </c>
      <c r="D31" s="189">
        <v>53</v>
      </c>
      <c r="E31" s="190">
        <v>54</v>
      </c>
      <c r="F31" s="191">
        <f>SUMIF(Model_Output!$B$11:$B$3048,$Y31,Model_Output!$D$11:$D$3048)</f>
        <v>22.511998999999999</v>
      </c>
      <c r="G31" s="192">
        <f>SUMIF(Model_Output!$B$11:$B$3048,$Z31,Model_Output!$D$11:$D$3048)</f>
        <v>22.511997000000001</v>
      </c>
      <c r="H31" s="191">
        <v>38.6</v>
      </c>
      <c r="I31" s="192">
        <v>41.5</v>
      </c>
      <c r="J31" s="191">
        <f>SUMIF(Model_Output!$B$11:$B$3048,$U31,Model_Output!$D$11:$D$3048)</f>
        <v>33.232086000000002</v>
      </c>
      <c r="K31" s="192">
        <f>SUMIF(Model_Output!$B$11:$B$3048,$V31,Model_Output!$D$11:$D$3048)</f>
        <v>38.820480000000003</v>
      </c>
      <c r="L31" s="193">
        <f t="shared" si="1"/>
        <v>0.86093487046632122</v>
      </c>
      <c r="M31" s="194">
        <f t="shared" si="0"/>
        <v>0.93543325301204827</v>
      </c>
      <c r="N31" s="191">
        <v>40.6</v>
      </c>
      <c r="O31" s="192">
        <v>39.5</v>
      </c>
      <c r="P31" s="191">
        <f>SUMIF(Model_Output!$B$11:$B$3048,$W31,Model_Output!$D$11:$D$3048)</f>
        <v>47.954169999999998</v>
      </c>
      <c r="Q31" s="192">
        <f>SUMIF(Model_Output!$B$11:$B$3048,$X31,Model_Output!$D$11:$D$3048)</f>
        <v>34.032122999999999</v>
      </c>
      <c r="R31" s="193">
        <f t="shared" si="2"/>
        <v>1.1811371921182265</v>
      </c>
      <c r="S31" s="194">
        <f t="shared" si="2"/>
        <v>0.86157273417721514</v>
      </c>
      <c r="T31" s="76"/>
      <c r="U31" s="63" t="s">
        <v>3742</v>
      </c>
      <c r="V31" s="63" t="s">
        <v>3744</v>
      </c>
      <c r="W31" s="63" t="s">
        <v>3902</v>
      </c>
      <c r="X31" s="63" t="s">
        <v>3904</v>
      </c>
      <c r="Y31" s="63" t="s">
        <v>4062</v>
      </c>
      <c r="Z31" s="63" t="s">
        <v>4064</v>
      </c>
      <c r="AA31" s="63"/>
    </row>
    <row r="32" spans="1:27" ht="16.5" x14ac:dyDescent="0.3">
      <c r="A32" s="63" t="s">
        <v>4504</v>
      </c>
      <c r="B32" s="63" t="s">
        <v>993</v>
      </c>
      <c r="C32" s="63" t="s">
        <v>4505</v>
      </c>
      <c r="D32" s="189">
        <v>55</v>
      </c>
      <c r="E32" s="190">
        <v>56</v>
      </c>
      <c r="F32" s="191">
        <f>SUMIF(Model_Output!$B$11:$B$3048,$Y32,Model_Output!$D$11:$D$3048)</f>
        <v>10.281999000000001</v>
      </c>
      <c r="G32" s="192">
        <f>SUMIF(Model_Output!$B$11:$B$3048,$Z32,Model_Output!$D$11:$D$3048)</f>
        <v>10.215</v>
      </c>
      <c r="H32" s="191">
        <v>28</v>
      </c>
      <c r="I32" s="192">
        <v>29.9</v>
      </c>
      <c r="J32" s="191">
        <f>SUMIF(Model_Output!$B$11:$B$3048,$U32,Model_Output!$D$11:$D$3048)</f>
        <v>23.396681999999998</v>
      </c>
      <c r="K32" s="192">
        <f>SUMIF(Model_Output!$B$11:$B$3048,$V32,Model_Output!$D$11:$D$3048)</f>
        <v>27.984653000000002</v>
      </c>
      <c r="L32" s="193">
        <f t="shared" si="1"/>
        <v>0.83559578571428561</v>
      </c>
      <c r="M32" s="194">
        <f t="shared" si="0"/>
        <v>0.93594157190635463</v>
      </c>
      <c r="N32" s="191">
        <v>31.5</v>
      </c>
      <c r="O32" s="192">
        <v>29.3</v>
      </c>
      <c r="P32" s="191">
        <f>SUMIF(Model_Output!$B$11:$B$3048,$W32,Model_Output!$D$11:$D$3048)</f>
        <v>34.82949</v>
      </c>
      <c r="Q32" s="192">
        <f>SUMIF(Model_Output!$B$11:$B$3048,$X32,Model_Output!$D$11:$D$3048)</f>
        <v>26.774417</v>
      </c>
      <c r="R32" s="193">
        <f t="shared" si="2"/>
        <v>1.1056980952380953</v>
      </c>
      <c r="S32" s="194">
        <f t="shared" si="2"/>
        <v>0.91380262798634804</v>
      </c>
      <c r="T32" s="76"/>
      <c r="U32" s="63" t="s">
        <v>3746</v>
      </c>
      <c r="V32" s="63" t="s">
        <v>3748</v>
      </c>
      <c r="W32" s="63" t="s">
        <v>3906</v>
      </c>
      <c r="X32" s="63" t="s">
        <v>3908</v>
      </c>
      <c r="Y32" s="63" t="s">
        <v>4066</v>
      </c>
      <c r="Z32" s="63" t="s">
        <v>4068</v>
      </c>
      <c r="AA32" s="63"/>
    </row>
    <row r="33" spans="1:27" ht="16.5" x14ac:dyDescent="0.3">
      <c r="A33" s="63" t="s">
        <v>4506</v>
      </c>
      <c r="B33" s="63" t="s">
        <v>994</v>
      </c>
      <c r="C33" s="63" t="s">
        <v>4507</v>
      </c>
      <c r="D33" s="189">
        <v>57</v>
      </c>
      <c r="E33" s="190">
        <v>58</v>
      </c>
      <c r="F33" s="191">
        <f>SUMIF(Model_Output!$B$11:$B$3048,$Y33,Model_Output!$D$11:$D$3048)</f>
        <v>7.4820000000000002</v>
      </c>
      <c r="G33" s="192">
        <f>SUMIF(Model_Output!$B$11:$B$3048,$Z33,Model_Output!$D$11:$D$3048)</f>
        <v>7.4889999999999999</v>
      </c>
      <c r="H33" s="191">
        <v>8.1999999999999993</v>
      </c>
      <c r="I33" s="192">
        <v>8</v>
      </c>
      <c r="J33" s="191">
        <f>SUMIF(Model_Output!$B$11:$B$3048,$U33,Model_Output!$D$11:$D$3048)</f>
        <v>10.422453000000001</v>
      </c>
      <c r="K33" s="192">
        <f>SUMIF(Model_Output!$B$11:$B$3048,$V33,Model_Output!$D$11:$D$3048)</f>
        <v>8.8661829999999995</v>
      </c>
      <c r="L33" s="193">
        <f t="shared" si="1"/>
        <v>1.2710308536585369</v>
      </c>
      <c r="M33" s="194">
        <f t="shared" si="0"/>
        <v>1.1082728749999999</v>
      </c>
      <c r="N33" s="191">
        <v>7.6</v>
      </c>
      <c r="O33" s="192">
        <v>8.3000000000000007</v>
      </c>
      <c r="P33" s="191">
        <f>SUMIF(Model_Output!$B$11:$B$3048,$W33,Model_Output!$D$11:$D$3048)</f>
        <v>8.6406010000000002</v>
      </c>
      <c r="Q33" s="192">
        <f>SUMIF(Model_Output!$B$11:$B$3048,$X33,Model_Output!$D$11:$D$3048)</f>
        <v>12.711726000000001</v>
      </c>
      <c r="R33" s="193">
        <f t="shared" si="2"/>
        <v>1.1369211842105265</v>
      </c>
      <c r="S33" s="194">
        <f t="shared" si="2"/>
        <v>1.5315332530120482</v>
      </c>
      <c r="T33" s="76"/>
      <c r="U33" s="63" t="s">
        <v>3750</v>
      </c>
      <c r="V33" s="63" t="s">
        <v>3752</v>
      </c>
      <c r="W33" s="63" t="s">
        <v>3910</v>
      </c>
      <c r="X33" s="63" t="s">
        <v>3912</v>
      </c>
      <c r="Y33" s="63" t="s">
        <v>4070</v>
      </c>
      <c r="Z33" s="63" t="s">
        <v>4072</v>
      </c>
      <c r="AA33" s="63"/>
    </row>
    <row r="34" spans="1:27" ht="16.5" x14ac:dyDescent="0.3">
      <c r="A34" s="63" t="s">
        <v>4508</v>
      </c>
      <c r="B34" s="63" t="s">
        <v>994</v>
      </c>
      <c r="C34" s="63" t="s">
        <v>4509</v>
      </c>
      <c r="D34" s="189">
        <v>59</v>
      </c>
      <c r="E34" s="190">
        <v>60</v>
      </c>
      <c r="F34" s="191">
        <f>SUMIF(Model_Output!$B$11:$B$3048,$Y34,Model_Output!$D$11:$D$3048)</f>
        <v>6.2430000000000003</v>
      </c>
      <c r="G34" s="192">
        <f>SUMIF(Model_Output!$B$11:$B$3048,$Z34,Model_Output!$D$11:$D$3048)</f>
        <v>6.2290000000000001</v>
      </c>
      <c r="H34" s="191">
        <v>7.3</v>
      </c>
      <c r="I34" s="192">
        <v>7.5</v>
      </c>
      <c r="J34" s="191">
        <f>SUMIF(Model_Output!$B$11:$B$3048,$U34,Model_Output!$D$11:$D$3048)</f>
        <v>6.3173979999999998</v>
      </c>
      <c r="K34" s="192">
        <f>SUMIF(Model_Output!$B$11:$B$3048,$V34,Model_Output!$D$11:$D$3048)</f>
        <v>6.3085420000000001</v>
      </c>
      <c r="L34" s="193">
        <f t="shared" si="1"/>
        <v>0.86539698630136985</v>
      </c>
      <c r="M34" s="194">
        <f t="shared" si="0"/>
        <v>0.84113893333333334</v>
      </c>
      <c r="N34" s="191">
        <v>13.1</v>
      </c>
      <c r="O34" s="192">
        <v>7.5</v>
      </c>
      <c r="P34" s="191">
        <f>SUMIF(Model_Output!$B$11:$B$3048,$W34,Model_Output!$D$11:$D$3048)</f>
        <v>6.3365600000000004</v>
      </c>
      <c r="Q34" s="192">
        <f>SUMIF(Model_Output!$B$11:$B$3048,$X34,Model_Output!$D$11:$D$3048)</f>
        <v>6.3570130000000002</v>
      </c>
      <c r="R34" s="193">
        <f t="shared" si="2"/>
        <v>0.48370687022900766</v>
      </c>
      <c r="S34" s="194">
        <f t="shared" si="2"/>
        <v>0.84760173333333333</v>
      </c>
      <c r="T34" s="76"/>
      <c r="U34" s="63" t="s">
        <v>3754</v>
      </c>
      <c r="V34" s="63" t="s">
        <v>3756</v>
      </c>
      <c r="W34" s="63" t="s">
        <v>3914</v>
      </c>
      <c r="X34" s="63" t="s">
        <v>3916</v>
      </c>
      <c r="Y34" s="63" t="s">
        <v>4074</v>
      </c>
      <c r="Z34" s="63" t="s">
        <v>4076</v>
      </c>
      <c r="AA34" s="63"/>
    </row>
    <row r="35" spans="1:27" ht="16.5" x14ac:dyDescent="0.3">
      <c r="A35" s="63" t="s">
        <v>4510</v>
      </c>
      <c r="B35" s="63" t="s">
        <v>994</v>
      </c>
      <c r="C35" s="63" t="s">
        <v>4511</v>
      </c>
      <c r="D35" s="189">
        <v>61</v>
      </c>
      <c r="E35" s="190">
        <v>62</v>
      </c>
      <c r="F35" s="191">
        <f>SUMIF(Model_Output!$B$11:$B$3048,$Y35,Model_Output!$D$11:$D$3048)</f>
        <v>9.2780000000000005</v>
      </c>
      <c r="G35" s="192">
        <f>SUMIF(Model_Output!$B$11:$B$3048,$Z35,Model_Output!$D$11:$D$3048)</f>
        <v>9.4519990000000007</v>
      </c>
      <c r="H35" s="191">
        <v>12</v>
      </c>
      <c r="I35" s="192">
        <v>11.5</v>
      </c>
      <c r="J35" s="191">
        <f>SUMIF(Model_Output!$B$11:$B$3048,$U35,Model_Output!$D$11:$D$3048)</f>
        <v>9.341367</v>
      </c>
      <c r="K35" s="192">
        <f>SUMIF(Model_Output!$B$11:$B$3048,$V35,Model_Output!$D$11:$D$3048)</f>
        <v>9.5422519999999995</v>
      </c>
      <c r="L35" s="193">
        <f t="shared" si="1"/>
        <v>0.77844725000000004</v>
      </c>
      <c r="M35" s="194">
        <f t="shared" si="0"/>
        <v>0.82976104347826085</v>
      </c>
      <c r="N35" s="191">
        <v>11.5</v>
      </c>
      <c r="O35" s="192">
        <v>9.6</v>
      </c>
      <c r="P35" s="191">
        <f>SUMIF(Model_Output!$B$11:$B$3048,$W35,Model_Output!$D$11:$D$3048)</f>
        <v>9.3835669999999993</v>
      </c>
      <c r="Q35" s="192">
        <f>SUMIF(Model_Output!$B$11:$B$3048,$X35,Model_Output!$D$11:$D$3048)</f>
        <v>9.5280629999999995</v>
      </c>
      <c r="R35" s="193">
        <f t="shared" si="2"/>
        <v>0.8159623478260869</v>
      </c>
      <c r="S35" s="194">
        <f t="shared" si="2"/>
        <v>0.99250656250000002</v>
      </c>
      <c r="T35" s="76"/>
      <c r="U35" s="63" t="s">
        <v>3758</v>
      </c>
      <c r="V35" s="63" t="s">
        <v>3760</v>
      </c>
      <c r="W35" s="63" t="s">
        <v>3918</v>
      </c>
      <c r="X35" s="63" t="s">
        <v>3920</v>
      </c>
      <c r="Y35" s="63" t="s">
        <v>4078</v>
      </c>
      <c r="Z35" s="63" t="s">
        <v>4080</v>
      </c>
      <c r="AA35" s="63"/>
    </row>
    <row r="36" spans="1:27" ht="16.5" x14ac:dyDescent="0.3">
      <c r="A36" s="63" t="s">
        <v>4512</v>
      </c>
      <c r="B36" s="63" t="s">
        <v>1000</v>
      </c>
      <c r="C36" s="63" t="s">
        <v>4513</v>
      </c>
      <c r="D36" s="189">
        <v>63</v>
      </c>
      <c r="E36" s="190">
        <v>64</v>
      </c>
      <c r="F36" s="191">
        <f>SUMIF(Model_Output!$B$11:$B$3048,$Y36,Model_Output!$D$11:$D$3048)</f>
        <v>25.942996000000001</v>
      </c>
      <c r="G36" s="192">
        <f>SUMIF(Model_Output!$B$11:$B$3048,$Z36,Model_Output!$D$11:$D$3048)</f>
        <v>25.942996000000001</v>
      </c>
      <c r="H36" s="191">
        <v>46.4</v>
      </c>
      <c r="I36" s="192">
        <v>43.4</v>
      </c>
      <c r="J36" s="191">
        <f>SUMIF(Model_Output!$B$11:$B$3048,$U36,Model_Output!$D$11:$D$3048)</f>
        <v>32.617094999999999</v>
      </c>
      <c r="K36" s="192">
        <f>SUMIF(Model_Output!$B$11:$B$3048,$V36,Model_Output!$D$11:$D$3048)</f>
        <v>38.066344999999998</v>
      </c>
      <c r="L36" s="193">
        <f t="shared" si="1"/>
        <v>0.70295463362068966</v>
      </c>
      <c r="M36" s="194">
        <f t="shared" si="0"/>
        <v>0.87710472350230417</v>
      </c>
      <c r="N36" s="191">
        <v>50.8</v>
      </c>
      <c r="O36" s="192">
        <v>43.2</v>
      </c>
      <c r="P36" s="191">
        <f>SUMIF(Model_Output!$B$11:$B$3048,$W36,Model_Output!$D$11:$D$3048)</f>
        <v>44.997866999999999</v>
      </c>
      <c r="Q36" s="192">
        <f>SUMIF(Model_Output!$B$11:$B$3048,$X36,Model_Output!$D$11:$D$3048)</f>
        <v>33.194201999999997</v>
      </c>
      <c r="R36" s="193">
        <f t="shared" si="2"/>
        <v>0.88578478346456702</v>
      </c>
      <c r="S36" s="194">
        <f t="shared" si="2"/>
        <v>0.76838430555555548</v>
      </c>
      <c r="T36" s="76"/>
      <c r="U36" s="63" t="s">
        <v>3762</v>
      </c>
      <c r="V36" s="63" t="s">
        <v>3764</v>
      </c>
      <c r="W36" s="63" t="s">
        <v>3922</v>
      </c>
      <c r="X36" s="63" t="s">
        <v>3924</v>
      </c>
      <c r="Y36" s="63" t="s">
        <v>4082</v>
      </c>
      <c r="Z36" s="63" t="s">
        <v>4084</v>
      </c>
      <c r="AA36" s="63"/>
    </row>
    <row r="37" spans="1:27" ht="16.5" x14ac:dyDescent="0.3">
      <c r="A37" s="63" t="s">
        <v>4514</v>
      </c>
      <c r="B37" s="63" t="s">
        <v>999</v>
      </c>
      <c r="C37" s="63" t="s">
        <v>592</v>
      </c>
      <c r="D37" s="189">
        <v>65</v>
      </c>
      <c r="E37" s="190">
        <v>66</v>
      </c>
      <c r="F37" s="191">
        <f>SUMIF(Model_Output!$B$11:$B$3048,$Y37,Model_Output!$D$11:$D$3048)</f>
        <v>21.990998999999999</v>
      </c>
      <c r="G37" s="192">
        <f>SUMIF(Model_Output!$B$11:$B$3048,$Z37,Model_Output!$D$11:$D$3048)</f>
        <v>21.890999999999998</v>
      </c>
      <c r="H37" s="191">
        <v>61.2</v>
      </c>
      <c r="I37" s="192">
        <v>59.1</v>
      </c>
      <c r="J37" s="191">
        <f>SUMIF(Model_Output!$B$11:$B$3048,$U37,Model_Output!$D$11:$D$3048)</f>
        <v>47.358848000000002</v>
      </c>
      <c r="K37" s="192">
        <f>SUMIF(Model_Output!$B$11:$B$3048,$V37,Model_Output!$D$11:$D$3048)</f>
        <v>38.688696999999998</v>
      </c>
      <c r="L37" s="193">
        <f t="shared" si="1"/>
        <v>0.77383738562091497</v>
      </c>
      <c r="M37" s="194">
        <f t="shared" si="0"/>
        <v>0.65463108291032146</v>
      </c>
      <c r="N37" s="191">
        <v>66</v>
      </c>
      <c r="O37" s="192">
        <v>69.2</v>
      </c>
      <c r="P37" s="191">
        <f>SUMIF(Model_Output!$B$11:$B$3048,$W37,Model_Output!$D$11:$D$3048)</f>
        <v>41.461058999999999</v>
      </c>
      <c r="Q37" s="192">
        <f>SUMIF(Model_Output!$B$11:$B$3048,$X37,Model_Output!$D$11:$D$3048)</f>
        <v>57.009791999999997</v>
      </c>
      <c r="R37" s="193">
        <f t="shared" si="2"/>
        <v>0.62819786363636365</v>
      </c>
      <c r="S37" s="194">
        <f t="shared" si="2"/>
        <v>0.82384092485549121</v>
      </c>
      <c r="T37" s="76"/>
      <c r="U37" s="63" t="s">
        <v>3766</v>
      </c>
      <c r="V37" s="63" t="s">
        <v>3768</v>
      </c>
      <c r="W37" s="63" t="s">
        <v>3926</v>
      </c>
      <c r="X37" s="63" t="s">
        <v>3928</v>
      </c>
      <c r="Y37" s="63" t="s">
        <v>4086</v>
      </c>
      <c r="Z37" s="63" t="s">
        <v>4088</v>
      </c>
      <c r="AA37" s="63"/>
    </row>
    <row r="38" spans="1:27" ht="16.5" x14ac:dyDescent="0.3">
      <c r="A38" s="63" t="s">
        <v>4515</v>
      </c>
      <c r="B38" s="63" t="s">
        <v>994</v>
      </c>
      <c r="C38" s="63" t="s">
        <v>2496</v>
      </c>
      <c r="D38" s="189">
        <v>67</v>
      </c>
      <c r="E38" s="190">
        <v>68</v>
      </c>
      <c r="F38" s="191">
        <f>SUMIF(Model_Output!$B$11:$B$3048,$Y38,Model_Output!$D$11:$D$3048)</f>
        <v>1.911</v>
      </c>
      <c r="G38" s="192">
        <f>SUMIF(Model_Output!$B$11:$B$3048,$Z38,Model_Output!$D$11:$D$3048)</f>
        <v>1.6439999999999999</v>
      </c>
      <c r="H38" s="191">
        <v>6.9</v>
      </c>
      <c r="I38" s="192">
        <v>3.3</v>
      </c>
      <c r="J38" s="191">
        <f>SUMIF(Model_Output!$B$11:$B$3048,$U38,Model_Output!$D$11:$D$3048)</f>
        <v>4.214067</v>
      </c>
      <c r="K38" s="192">
        <f>SUMIF(Model_Output!$B$11:$B$3048,$V38,Model_Output!$D$11:$D$3048)</f>
        <v>3.1425860000000001</v>
      </c>
      <c r="L38" s="193">
        <f t="shared" si="1"/>
        <v>0.61073434782608693</v>
      </c>
      <c r="M38" s="194">
        <f t="shared" si="0"/>
        <v>0.95229878787878797</v>
      </c>
      <c r="N38" s="191">
        <v>8.5</v>
      </c>
      <c r="O38" s="192">
        <v>2.9</v>
      </c>
      <c r="P38" s="191">
        <f>SUMIF(Model_Output!$B$11:$B$3048,$W38,Model_Output!$D$11:$D$3048)</f>
        <v>3.7816999999999998</v>
      </c>
      <c r="Q38" s="192">
        <f>SUMIF(Model_Output!$B$11:$B$3048,$X38,Model_Output!$D$11:$D$3048)</f>
        <v>3.3634110000000002</v>
      </c>
      <c r="R38" s="193">
        <f t="shared" si="2"/>
        <v>0.44490588235294115</v>
      </c>
      <c r="S38" s="194">
        <f t="shared" si="2"/>
        <v>1.1597968965517242</v>
      </c>
      <c r="T38" s="76"/>
      <c r="U38" s="63" t="s">
        <v>3770</v>
      </c>
      <c r="V38" s="63" t="s">
        <v>3772</v>
      </c>
      <c r="W38" s="63" t="s">
        <v>3930</v>
      </c>
      <c r="X38" s="63" t="s">
        <v>3932</v>
      </c>
      <c r="Y38" s="63" t="s">
        <v>4090</v>
      </c>
      <c r="Z38" s="63" t="s">
        <v>4092</v>
      </c>
      <c r="AA38" s="63"/>
    </row>
    <row r="39" spans="1:27" ht="16.5" x14ac:dyDescent="0.3">
      <c r="A39" s="63" t="s">
        <v>4516</v>
      </c>
      <c r="B39" s="63" t="s">
        <v>994</v>
      </c>
      <c r="C39" s="63" t="s">
        <v>4517</v>
      </c>
      <c r="D39" s="189">
        <v>69</v>
      </c>
      <c r="E39" s="190">
        <v>70</v>
      </c>
      <c r="F39" s="191">
        <f>SUMIF(Model_Output!$B$11:$B$3048,$Y39,Model_Output!$D$11:$D$3048)</f>
        <v>6.4889989999999997</v>
      </c>
      <c r="G39" s="192">
        <f>SUMIF(Model_Output!$B$11:$B$3048,$Z39,Model_Output!$D$11:$D$3048)</f>
        <v>6.4889999999999999</v>
      </c>
      <c r="H39" s="191">
        <v>11.6</v>
      </c>
      <c r="I39" s="192">
        <v>10.9</v>
      </c>
      <c r="J39" s="191">
        <f>SUMIF(Model_Output!$B$11:$B$3048,$U39,Model_Output!$D$11:$D$3048)</f>
        <v>11.195307</v>
      </c>
      <c r="K39" s="192">
        <f>SUMIF(Model_Output!$B$11:$B$3048,$V39,Model_Output!$D$11:$D$3048)</f>
        <v>11.516741</v>
      </c>
      <c r="L39" s="193">
        <f t="shared" si="1"/>
        <v>0.96511267241379306</v>
      </c>
      <c r="M39" s="194">
        <f t="shared" si="0"/>
        <v>1.0565817431192659</v>
      </c>
      <c r="N39" s="191">
        <v>12.7</v>
      </c>
      <c r="O39" s="192">
        <v>11.9</v>
      </c>
      <c r="P39" s="191">
        <f>SUMIF(Model_Output!$B$11:$B$3048,$W39,Model_Output!$D$11:$D$3048)</f>
        <v>11.444433</v>
      </c>
      <c r="Q39" s="192">
        <f>SUMIF(Model_Output!$B$11:$B$3048,$X39,Model_Output!$D$11:$D$3048)</f>
        <v>11.922741</v>
      </c>
      <c r="R39" s="193">
        <f t="shared" si="2"/>
        <v>0.90113645669291342</v>
      </c>
      <c r="S39" s="194">
        <f t="shared" si="2"/>
        <v>1.0019110084033613</v>
      </c>
      <c r="T39" s="76"/>
      <c r="U39" s="63" t="s">
        <v>3774</v>
      </c>
      <c r="V39" s="63" t="s">
        <v>3776</v>
      </c>
      <c r="W39" s="63" t="s">
        <v>3934</v>
      </c>
      <c r="X39" s="63" t="s">
        <v>3936</v>
      </c>
      <c r="Y39" s="63" t="s">
        <v>4094</v>
      </c>
      <c r="Z39" s="63" t="s">
        <v>4096</v>
      </c>
      <c r="AA39" s="63"/>
    </row>
    <row r="40" spans="1:27" ht="16.5" x14ac:dyDescent="0.3">
      <c r="A40" s="63" t="s">
        <v>4518</v>
      </c>
      <c r="B40" s="63" t="s">
        <v>993</v>
      </c>
      <c r="C40" s="63" t="s">
        <v>4519</v>
      </c>
      <c r="D40" s="189">
        <v>71</v>
      </c>
      <c r="E40" s="190">
        <v>72</v>
      </c>
      <c r="F40" s="191">
        <f>SUMIF(Model_Output!$B$11:$B$3048,$Y40,Model_Output!$D$11:$D$3048)</f>
        <v>13.462999</v>
      </c>
      <c r="G40" s="192">
        <f>SUMIF(Model_Output!$B$11:$B$3048,$Z40,Model_Output!$D$11:$D$3048)</f>
        <v>13.462999999999999</v>
      </c>
      <c r="H40" s="191">
        <v>40.1</v>
      </c>
      <c r="I40" s="192">
        <v>37.9</v>
      </c>
      <c r="J40" s="191">
        <f>SUMIF(Model_Output!$B$11:$B$3048,$U40,Model_Output!$D$11:$D$3048)</f>
        <v>25.499735999999999</v>
      </c>
      <c r="K40" s="192">
        <f>SUMIF(Model_Output!$B$11:$B$3048,$V40,Model_Output!$D$11:$D$3048)</f>
        <v>29.579988</v>
      </c>
      <c r="L40" s="193">
        <f t="shared" si="1"/>
        <v>0.63590364089775553</v>
      </c>
      <c r="M40" s="194">
        <f t="shared" si="0"/>
        <v>0.78047461741424806</v>
      </c>
      <c r="N40" s="191">
        <v>44.5</v>
      </c>
      <c r="O40" s="192">
        <v>43.6</v>
      </c>
      <c r="P40" s="191">
        <f>SUMIF(Model_Output!$B$11:$B$3048,$W40,Model_Output!$D$11:$D$3048)</f>
        <v>33.784956999999999</v>
      </c>
      <c r="Q40" s="192">
        <f>SUMIF(Model_Output!$B$11:$B$3048,$X40,Model_Output!$D$11:$D$3048)</f>
        <v>28.214632000000002</v>
      </c>
      <c r="R40" s="193">
        <f t="shared" si="2"/>
        <v>0.75921251685393254</v>
      </c>
      <c r="S40" s="194">
        <f t="shared" si="2"/>
        <v>0.64712458715596333</v>
      </c>
      <c r="T40" s="76"/>
      <c r="U40" s="63" t="s">
        <v>3778</v>
      </c>
      <c r="V40" s="63" t="s">
        <v>3780</v>
      </c>
      <c r="W40" s="63" t="s">
        <v>3938</v>
      </c>
      <c r="X40" s="63" t="s">
        <v>3940</v>
      </c>
      <c r="Y40" s="63" t="s">
        <v>4098</v>
      </c>
      <c r="Z40" s="63" t="s">
        <v>4100</v>
      </c>
      <c r="AA40" s="63"/>
    </row>
    <row r="41" spans="1:27" ht="16.5" x14ac:dyDescent="0.3">
      <c r="A41" s="63" t="s">
        <v>4520</v>
      </c>
      <c r="B41" s="63" t="s">
        <v>1000</v>
      </c>
      <c r="C41" s="63" t="s">
        <v>4521</v>
      </c>
      <c r="D41" s="189">
        <v>73</v>
      </c>
      <c r="E41" s="190">
        <v>74</v>
      </c>
      <c r="F41" s="191">
        <f>SUMIF(Model_Output!$B$11:$B$3048,$Y41,Model_Output!$D$11:$D$3048)</f>
        <v>7.8900009999999998</v>
      </c>
      <c r="G41" s="192">
        <f>SUMIF(Model_Output!$B$11:$B$3048,$Z41,Model_Output!$D$11:$D$3048)</f>
        <v>7.9050010000000004</v>
      </c>
      <c r="H41" s="191">
        <v>23.8</v>
      </c>
      <c r="I41" s="192">
        <v>23.9</v>
      </c>
      <c r="J41" s="191">
        <f>SUMIF(Model_Output!$B$11:$B$3048,$U41,Model_Output!$D$11:$D$3048)</f>
        <v>16.316203999999999</v>
      </c>
      <c r="K41" s="192">
        <f>SUMIF(Model_Output!$B$11:$B$3048,$V41,Model_Output!$D$11:$D$3048)</f>
        <v>16.324159000000002</v>
      </c>
      <c r="L41" s="193">
        <f t="shared" si="1"/>
        <v>0.6855547899159663</v>
      </c>
      <c r="M41" s="194">
        <f t="shared" si="0"/>
        <v>0.68301920502092062</v>
      </c>
      <c r="N41" s="191">
        <v>27.1</v>
      </c>
      <c r="O41" s="192">
        <v>24.9</v>
      </c>
      <c r="P41" s="191">
        <f>SUMIF(Model_Output!$B$11:$B$3048,$W41,Model_Output!$D$11:$D$3048)</f>
        <v>17.985430999999998</v>
      </c>
      <c r="Q41" s="192">
        <f>SUMIF(Model_Output!$B$11:$B$3048,$X41,Model_Output!$D$11:$D$3048)</f>
        <v>16.136635999999999</v>
      </c>
      <c r="R41" s="193">
        <f t="shared" si="2"/>
        <v>0.66366904059040577</v>
      </c>
      <c r="S41" s="194">
        <f t="shared" si="2"/>
        <v>0.6480576706827309</v>
      </c>
      <c r="T41" s="76"/>
      <c r="U41" s="63" t="s">
        <v>3782</v>
      </c>
      <c r="V41" s="63" t="s">
        <v>3784</v>
      </c>
      <c r="W41" s="63" t="s">
        <v>3942</v>
      </c>
      <c r="X41" s="63" t="s">
        <v>3944</v>
      </c>
      <c r="Y41" s="63" t="s">
        <v>4102</v>
      </c>
      <c r="Z41" s="63" t="s">
        <v>4104</v>
      </c>
      <c r="AA41" s="63"/>
    </row>
    <row r="42" spans="1:27" ht="16.5" x14ac:dyDescent="0.3">
      <c r="A42" s="63" t="s">
        <v>4522</v>
      </c>
      <c r="B42" s="63" t="s">
        <v>1000</v>
      </c>
      <c r="C42" s="63" t="s">
        <v>4523</v>
      </c>
      <c r="D42" s="189">
        <v>75</v>
      </c>
      <c r="E42" s="190">
        <v>76</v>
      </c>
      <c r="F42" s="191">
        <f>SUMIF(Model_Output!$B$11:$B$3048,$Y42,Model_Output!$D$11:$D$3048)</f>
        <v>11.902001</v>
      </c>
      <c r="G42" s="192">
        <f>SUMIF(Model_Output!$B$11:$B$3048,$Z42,Model_Output!$D$11:$D$3048)</f>
        <v>11.902002</v>
      </c>
      <c r="H42" s="191">
        <v>22.7</v>
      </c>
      <c r="I42" s="192">
        <v>22.7</v>
      </c>
      <c r="J42" s="191">
        <f>SUMIF(Model_Output!$B$11:$B$3048,$U42,Model_Output!$D$11:$D$3048)</f>
        <v>17.773212000000001</v>
      </c>
      <c r="K42" s="192">
        <f>SUMIF(Model_Output!$B$11:$B$3048,$V42,Model_Output!$D$11:$D$3048)</f>
        <v>18.160173</v>
      </c>
      <c r="L42" s="193">
        <f t="shared" si="1"/>
        <v>0.7829608810572688</v>
      </c>
      <c r="M42" s="194">
        <f t="shared" si="0"/>
        <v>0.80000762114537449</v>
      </c>
      <c r="N42" s="191">
        <v>22.8</v>
      </c>
      <c r="O42" s="192">
        <v>22.8</v>
      </c>
      <c r="P42" s="191">
        <f>SUMIF(Model_Output!$B$11:$B$3048,$W42,Model_Output!$D$11:$D$3048)</f>
        <v>18.697178999999998</v>
      </c>
      <c r="Q42" s="192">
        <f>SUMIF(Model_Output!$B$11:$B$3048,$X42,Model_Output!$D$11:$D$3048)</f>
        <v>17.836841</v>
      </c>
      <c r="R42" s="193">
        <f t="shared" si="2"/>
        <v>0.82005171052631565</v>
      </c>
      <c r="S42" s="194">
        <f t="shared" si="2"/>
        <v>0.78231758771929816</v>
      </c>
      <c r="T42" s="76"/>
      <c r="U42" s="63" t="s">
        <v>3786</v>
      </c>
      <c r="V42" s="63" t="s">
        <v>3788</v>
      </c>
      <c r="W42" s="63" t="s">
        <v>3946</v>
      </c>
      <c r="X42" s="63" t="s">
        <v>3948</v>
      </c>
      <c r="Y42" s="63" t="s">
        <v>4106</v>
      </c>
      <c r="Z42" s="63" t="s">
        <v>4108</v>
      </c>
      <c r="AA42" s="63"/>
    </row>
    <row r="43" spans="1:27" ht="16.5" x14ac:dyDescent="0.3">
      <c r="A43" s="63" t="s">
        <v>4524</v>
      </c>
      <c r="B43" s="63" t="s">
        <v>1000</v>
      </c>
      <c r="C43" s="63" t="s">
        <v>4525</v>
      </c>
      <c r="D43" s="189">
        <v>77</v>
      </c>
      <c r="E43" s="190">
        <v>78</v>
      </c>
      <c r="F43" s="191">
        <f>SUMIF(Model_Output!$B$11:$B$3048,$Y43,Model_Output!$D$11:$D$3048)</f>
        <v>4.2270000000000003</v>
      </c>
      <c r="G43" s="192">
        <f>SUMIF(Model_Output!$B$11:$B$3048,$Z43,Model_Output!$D$11:$D$3048)</f>
        <v>4.2270000000000003</v>
      </c>
      <c r="H43" s="191">
        <v>6.4</v>
      </c>
      <c r="I43" s="192">
        <v>6.2</v>
      </c>
      <c r="J43" s="191">
        <f>SUMIF(Model_Output!$B$11:$B$3048,$U43,Model_Output!$D$11:$D$3048)</f>
        <v>7.7262079999999997</v>
      </c>
      <c r="K43" s="192">
        <f>SUMIF(Model_Output!$B$11:$B$3048,$V43,Model_Output!$D$11:$D$3048)</f>
        <v>7.2392529999999997</v>
      </c>
      <c r="L43" s="193">
        <f t="shared" si="1"/>
        <v>1.20722</v>
      </c>
      <c r="M43" s="194">
        <f t="shared" si="0"/>
        <v>1.1676214516129031</v>
      </c>
      <c r="N43" s="191">
        <v>6.3</v>
      </c>
      <c r="O43" s="192">
        <v>6.8</v>
      </c>
      <c r="P43" s="191">
        <f>SUMIF(Model_Output!$B$11:$B$3048,$W43,Model_Output!$D$11:$D$3048)</f>
        <v>7.0419450000000001</v>
      </c>
      <c r="Q43" s="192">
        <f>SUMIF(Model_Output!$B$11:$B$3048,$X43,Model_Output!$D$11:$D$3048)</f>
        <v>8.1798409999999997</v>
      </c>
      <c r="R43" s="193">
        <f t="shared" si="2"/>
        <v>1.1177690476190476</v>
      </c>
      <c r="S43" s="194">
        <f t="shared" si="2"/>
        <v>1.202917794117647</v>
      </c>
      <c r="T43" s="76"/>
      <c r="U43" s="63" t="s">
        <v>3790</v>
      </c>
      <c r="V43" s="63" t="s">
        <v>3792</v>
      </c>
      <c r="W43" s="63" t="s">
        <v>3950</v>
      </c>
      <c r="X43" s="63" t="s">
        <v>3952</v>
      </c>
      <c r="Y43" s="63" t="s">
        <v>4110</v>
      </c>
      <c r="Z43" s="63" t="s">
        <v>4112</v>
      </c>
      <c r="AA43" s="63"/>
    </row>
    <row r="44" spans="1:27" ht="17.25" thickBot="1" x14ac:dyDescent="0.35">
      <c r="A44" s="113" t="s">
        <v>4526</v>
      </c>
      <c r="B44" s="113" t="s">
        <v>999</v>
      </c>
      <c r="C44" s="113" t="s">
        <v>611</v>
      </c>
      <c r="D44" s="189">
        <v>79</v>
      </c>
      <c r="E44" s="190">
        <v>80</v>
      </c>
      <c r="F44" s="195">
        <f>SUMIF(Model_Output!$B$11:$B$3048,$Y44,Model_Output!$D$11:$D$3048)</f>
        <v>2.8290000000000002</v>
      </c>
      <c r="G44" s="196">
        <f>SUMIF(Model_Output!$B$11:$B$3048,$Z44,Model_Output!$D$11:$D$3048)</f>
        <v>2.6549999999999998</v>
      </c>
      <c r="H44" s="195">
        <v>5.6</v>
      </c>
      <c r="I44" s="196">
        <v>6.4</v>
      </c>
      <c r="J44" s="195">
        <f>SUMIF(Model_Output!$B$11:$B$3048,$U44,Model_Output!$D$11:$D$3048)</f>
        <v>6.5989100000000001</v>
      </c>
      <c r="K44" s="196">
        <f>SUMIF(Model_Output!$B$11:$B$3048,$V44,Model_Output!$D$11:$D$3048)</f>
        <v>5.2123759999999999</v>
      </c>
      <c r="L44" s="197">
        <f t="shared" si="1"/>
        <v>1.1783767857142857</v>
      </c>
      <c r="M44" s="198">
        <f t="shared" si="0"/>
        <v>0.81443374999999996</v>
      </c>
      <c r="N44" s="195">
        <v>5.5</v>
      </c>
      <c r="O44" s="196">
        <v>6.8</v>
      </c>
      <c r="P44" s="195">
        <f>SUMIF(Model_Output!$B$11:$B$3048,$W44,Model_Output!$D$11:$D$3048)</f>
        <v>5.6854639999999996</v>
      </c>
      <c r="Q44" s="196">
        <f>SUMIF(Model_Output!$B$11:$B$3048,$X44,Model_Output!$D$11:$D$3048)</f>
        <v>7.1722149999999996</v>
      </c>
      <c r="R44" s="197">
        <f t="shared" si="2"/>
        <v>1.0337207272727271</v>
      </c>
      <c r="S44" s="198">
        <f t="shared" si="2"/>
        <v>1.0547374999999999</v>
      </c>
      <c r="T44" s="76"/>
      <c r="U44" s="63" t="s">
        <v>3794</v>
      </c>
      <c r="V44" s="63" t="s">
        <v>3796</v>
      </c>
      <c r="W44" s="63" t="s">
        <v>3954</v>
      </c>
      <c r="X44" s="63" t="s">
        <v>3956</v>
      </c>
      <c r="Y44" s="63" t="s">
        <v>4114</v>
      </c>
      <c r="Z44" s="63" t="s">
        <v>4116</v>
      </c>
      <c r="AA44" s="63"/>
    </row>
    <row r="45" spans="1:27" ht="17.25" thickBot="1" x14ac:dyDescent="0.35">
      <c r="A45" s="346" t="s">
        <v>4527</v>
      </c>
      <c r="B45" s="346"/>
      <c r="C45" s="346"/>
      <c r="D45" s="199"/>
      <c r="E45" s="199"/>
      <c r="F45" s="199">
        <f t="shared" ref="F45:K45" si="3">AVERAGE(F5:F44)</f>
        <v>7.5080998499999989</v>
      </c>
      <c r="G45" s="199">
        <f t="shared" si="3"/>
        <v>7.4988499000000006</v>
      </c>
      <c r="H45" s="199">
        <f t="shared" si="3"/>
        <v>19.098593749999999</v>
      </c>
      <c r="I45" s="199">
        <f t="shared" si="3"/>
        <v>18.42473107569721</v>
      </c>
      <c r="J45" s="199">
        <f t="shared" si="3"/>
        <v>14.570372125000002</v>
      </c>
      <c r="K45" s="199">
        <f t="shared" si="3"/>
        <v>14.724263574999998</v>
      </c>
      <c r="L45" s="200">
        <f t="shared" si="1"/>
        <v>0.76290287733880946</v>
      </c>
      <c r="M45" s="200">
        <f t="shared" si="0"/>
        <v>0.7991575841463302</v>
      </c>
      <c r="N45" s="199">
        <f>AVERAGE(N5:N44)</f>
        <v>20.2425</v>
      </c>
      <c r="O45" s="199">
        <f>AVERAGE(O5:O44)</f>
        <v>19.746790123456787</v>
      </c>
      <c r="P45" s="199">
        <f>AVERAGE(P5:P44)</f>
        <v>16.21995025</v>
      </c>
      <c r="Q45" s="199">
        <f>AVERAGE(Q5:Q44)</f>
        <v>15.706406300000003</v>
      </c>
      <c r="R45" s="200">
        <f t="shared" ref="R45:S45" si="4">P45/N45</f>
        <v>0.80128196863035694</v>
      </c>
      <c r="S45" s="200">
        <f t="shared" si="4"/>
        <v>0.79539034961143895</v>
      </c>
      <c r="T45" s="76"/>
      <c r="U45" s="63"/>
      <c r="V45" s="63"/>
      <c r="W45" s="63"/>
      <c r="X45" s="63"/>
      <c r="Y45" s="63"/>
      <c r="Z45" s="63"/>
      <c r="AA45" s="63"/>
    </row>
    <row r="46" spans="1:27" ht="17.25" thickBot="1" x14ac:dyDescent="0.35">
      <c r="A46" s="201"/>
      <c r="B46" s="201"/>
      <c r="C46" s="201"/>
      <c r="D46" s="202"/>
      <c r="E46" s="202"/>
      <c r="F46" s="202">
        <f t="shared" ref="F46:G46" si="5">SUM(F5:F44)</f>
        <v>300.32399399999997</v>
      </c>
      <c r="G46" s="202">
        <f t="shared" si="5"/>
        <v>299.95399600000002</v>
      </c>
      <c r="H46" s="202">
        <f>SUM(H5:H44)</f>
        <v>763.94375000000002</v>
      </c>
      <c r="I46" s="202">
        <f t="shared" ref="I46:K46" si="6">SUM(I5:I44)</f>
        <v>736.98924302788839</v>
      </c>
      <c r="J46" s="202">
        <f t="shared" si="6"/>
        <v>582.81488500000012</v>
      </c>
      <c r="K46" s="202">
        <f t="shared" si="6"/>
        <v>588.97054299999991</v>
      </c>
      <c r="L46" s="200">
        <f t="shared" si="1"/>
        <v>0.76290287733880946</v>
      </c>
      <c r="M46" s="200">
        <f t="shared" si="1"/>
        <v>0.7991575841463302</v>
      </c>
      <c r="N46" s="202">
        <f t="shared" ref="N46:Q46" si="7">SUM(N5:N44)</f>
        <v>809.69999999999993</v>
      </c>
      <c r="O46" s="202">
        <f t="shared" si="7"/>
        <v>789.8716049382715</v>
      </c>
      <c r="P46" s="202">
        <f t="shared" si="7"/>
        <v>648.79800999999998</v>
      </c>
      <c r="Q46" s="202">
        <f t="shared" si="7"/>
        <v>628.25625200000013</v>
      </c>
      <c r="R46" s="200">
        <f t="shared" ref="R46:R47" si="8">P46/N46</f>
        <v>0.80128196863035694</v>
      </c>
      <c r="S46" s="200">
        <f t="shared" ref="S46" si="9">Q46/O46</f>
        <v>0.79539034961143895</v>
      </c>
      <c r="T46" s="203"/>
      <c r="U46" s="204"/>
      <c r="V46" s="204"/>
      <c r="W46" s="204"/>
      <c r="X46" s="204"/>
      <c r="Y46" s="204"/>
      <c r="Z46" s="204"/>
      <c r="AA46" s="204"/>
    </row>
    <row r="47" spans="1:27" ht="17.25" thickBot="1" x14ac:dyDescent="0.35">
      <c r="A47" s="201"/>
      <c r="B47" s="201"/>
      <c r="C47" s="201"/>
      <c r="D47" s="202"/>
      <c r="E47" s="202"/>
      <c r="F47" s="202">
        <f>F46+G46</f>
        <v>600.27799000000005</v>
      </c>
      <c r="G47" s="202"/>
      <c r="H47" s="202">
        <f>H46+I46</f>
        <v>1500.9329930278884</v>
      </c>
      <c r="I47" s="202"/>
      <c r="J47" s="202">
        <f>J46+K46</f>
        <v>1171.7854280000001</v>
      </c>
      <c r="K47" s="202"/>
      <c r="L47" s="200">
        <f t="shared" si="1"/>
        <v>0.78070469064452597</v>
      </c>
      <c r="M47" s="288"/>
      <c r="N47" s="202">
        <f>N46+O46</f>
        <v>1599.5716049382713</v>
      </c>
      <c r="O47" s="202"/>
      <c r="P47" s="202">
        <f>P46+Q46</f>
        <v>1277.0542620000001</v>
      </c>
      <c r="Q47" s="202"/>
      <c r="R47" s="200">
        <f t="shared" si="8"/>
        <v>0.79837267556977087</v>
      </c>
      <c r="S47" s="200"/>
      <c r="T47" s="203"/>
      <c r="U47" s="204"/>
      <c r="V47" s="204"/>
      <c r="W47" s="204"/>
      <c r="X47" s="204"/>
      <c r="Y47" s="204"/>
      <c r="Z47" s="204"/>
      <c r="AA47" s="204"/>
    </row>
    <row r="48" spans="1:27" ht="16.5" x14ac:dyDescent="0.3">
      <c r="A48" s="64" t="s">
        <v>4528</v>
      </c>
      <c r="B48" s="63"/>
      <c r="C48" s="63"/>
      <c r="D48" s="63"/>
      <c r="E48" s="63"/>
      <c r="F48" s="63"/>
      <c r="G48" s="63"/>
      <c r="H48" s="287">
        <f>F47*60/H47</f>
        <v>23.99619407881907</v>
      </c>
      <c r="I48" s="63"/>
      <c r="J48" s="287">
        <f>F47*60/J47</f>
        <v>30.736582431711206</v>
      </c>
      <c r="K48" s="63"/>
      <c r="L48" s="64" t="s">
        <v>4529</v>
      </c>
      <c r="M48" s="63"/>
      <c r="N48" s="287">
        <f>F47*60/N47</f>
        <v>22.516453335885462</v>
      </c>
      <c r="O48" s="63"/>
      <c r="P48" s="287">
        <f>F47*60/P47</f>
        <v>28.202935827953095</v>
      </c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</row>
    <row r="49" spans="1:27" ht="16.5" x14ac:dyDescent="0.3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</row>
    <row r="50" spans="1:27" ht="16.5" x14ac:dyDescent="0.3">
      <c r="A50" s="63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</row>
    <row r="51" spans="1:27" ht="16.5" x14ac:dyDescent="0.3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</row>
    <row r="52" spans="1:27" ht="16.5" x14ac:dyDescent="0.3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</row>
    <row r="53" spans="1:27" ht="16.5" x14ac:dyDescent="0.3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</row>
    <row r="54" spans="1:27" ht="16.5" x14ac:dyDescent="0.3">
      <c r="A54" s="63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</row>
    <row r="55" spans="1:27" ht="16.5" x14ac:dyDescent="0.3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</row>
    <row r="56" spans="1:27" ht="16.5" x14ac:dyDescent="0.3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</row>
    <row r="57" spans="1:27" ht="16.5" x14ac:dyDescent="0.3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</row>
    <row r="58" spans="1:27" ht="16.5" x14ac:dyDescent="0.3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</row>
    <row r="59" spans="1:27" ht="16.5" x14ac:dyDescent="0.3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</row>
    <row r="60" spans="1:27" ht="16.5" x14ac:dyDescent="0.3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</row>
    <row r="61" spans="1:27" ht="16.5" x14ac:dyDescent="0.3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</row>
    <row r="62" spans="1:27" ht="16.5" x14ac:dyDescent="0.3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</row>
    <row r="63" spans="1:27" ht="16.5" x14ac:dyDescent="0.3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</row>
    <row r="64" spans="1:27" ht="16.5" x14ac:dyDescent="0.3">
      <c r="A64" s="63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</row>
    <row r="65" spans="1:27" ht="16.5" x14ac:dyDescent="0.3">
      <c r="A65" s="63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</row>
    <row r="66" spans="1:27" ht="16.5" x14ac:dyDescent="0.3">
      <c r="A66" s="63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</row>
    <row r="67" spans="1:27" ht="16.5" x14ac:dyDescent="0.3">
      <c r="A67" s="63"/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</row>
    <row r="68" spans="1:27" ht="16.5" x14ac:dyDescent="0.3">
      <c r="A68" s="63"/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</row>
    <row r="69" spans="1:27" ht="16.5" x14ac:dyDescent="0.3">
      <c r="A69" s="63"/>
      <c r="B69" s="63"/>
      <c r="C69" s="63"/>
      <c r="D69" s="63"/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</row>
    <row r="70" spans="1:27" ht="16.5" x14ac:dyDescent="0.3">
      <c r="A70" s="63"/>
      <c r="B70" s="63"/>
      <c r="C70" s="63"/>
      <c r="D70" s="63"/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</row>
    <row r="71" spans="1:27" ht="16.5" x14ac:dyDescent="0.3">
      <c r="A71" s="63"/>
      <c r="B71" s="63"/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</row>
    <row r="72" spans="1:27" ht="16.5" x14ac:dyDescent="0.3">
      <c r="A72" s="64" t="s">
        <v>4530</v>
      </c>
      <c r="B72" s="64"/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</row>
    <row r="73" spans="1:27" ht="16.5" x14ac:dyDescent="0.3">
      <c r="A73" s="347" t="s">
        <v>4454</v>
      </c>
      <c r="B73" s="347" t="s">
        <v>4455</v>
      </c>
      <c r="C73" s="344" t="s">
        <v>4456</v>
      </c>
      <c r="D73" s="350" t="s">
        <v>4457</v>
      </c>
      <c r="E73" s="344"/>
      <c r="F73" s="350" t="s">
        <v>3631</v>
      </c>
      <c r="G73" s="344"/>
      <c r="H73" s="341" t="s">
        <v>4531</v>
      </c>
      <c r="I73" s="342"/>
      <c r="J73" s="342"/>
      <c r="K73" s="342"/>
      <c r="L73" s="342"/>
      <c r="M73" s="343"/>
      <c r="N73" s="341" t="s">
        <v>4532</v>
      </c>
      <c r="O73" s="342"/>
      <c r="P73" s="342"/>
      <c r="Q73" s="342"/>
      <c r="R73" s="342"/>
      <c r="S73" s="343"/>
      <c r="T73" s="183"/>
      <c r="U73" s="63"/>
      <c r="V73" s="63"/>
      <c r="W73" s="63"/>
      <c r="X73" s="63"/>
      <c r="Y73" s="63"/>
      <c r="Z73" s="63"/>
      <c r="AA73" s="63"/>
    </row>
    <row r="74" spans="1:27" ht="16.5" x14ac:dyDescent="0.3">
      <c r="A74" s="347"/>
      <c r="B74" s="347"/>
      <c r="C74" s="344"/>
      <c r="D74" s="350"/>
      <c r="E74" s="344"/>
      <c r="F74" s="350"/>
      <c r="G74" s="344"/>
      <c r="H74" s="341" t="s">
        <v>1615</v>
      </c>
      <c r="I74" s="344"/>
      <c r="J74" s="341" t="s">
        <v>1616</v>
      </c>
      <c r="K74" s="344"/>
      <c r="L74" s="341" t="s">
        <v>4462</v>
      </c>
      <c r="M74" s="344"/>
      <c r="N74" s="341" t="s">
        <v>1615</v>
      </c>
      <c r="O74" s="344"/>
      <c r="P74" s="341" t="s">
        <v>1616</v>
      </c>
      <c r="Q74" s="344"/>
      <c r="R74" s="341" t="s">
        <v>4462</v>
      </c>
      <c r="S74" s="344"/>
      <c r="T74" s="179"/>
      <c r="U74" s="205"/>
      <c r="V74" s="205"/>
      <c r="W74" s="205"/>
      <c r="X74" s="205"/>
      <c r="Y74" s="205"/>
      <c r="Z74" s="205"/>
      <c r="AA74" s="63"/>
    </row>
    <row r="75" spans="1:27" ht="17.25" thickBot="1" x14ac:dyDescent="0.35">
      <c r="A75" s="348"/>
      <c r="B75" s="348"/>
      <c r="C75" s="349"/>
      <c r="D75" s="59" t="s">
        <v>4463</v>
      </c>
      <c r="E75" s="188" t="s">
        <v>4533</v>
      </c>
      <c r="F75" s="59" t="s">
        <v>4463</v>
      </c>
      <c r="G75" s="188" t="s">
        <v>4533</v>
      </c>
      <c r="H75" s="59" t="s">
        <v>4463</v>
      </c>
      <c r="I75" s="188" t="s">
        <v>4533</v>
      </c>
      <c r="J75" s="59" t="s">
        <v>4463</v>
      </c>
      <c r="K75" s="188" t="s">
        <v>4533</v>
      </c>
      <c r="L75" s="59" t="s">
        <v>4463</v>
      </c>
      <c r="M75" s="188" t="s">
        <v>4533</v>
      </c>
      <c r="N75" s="59" t="s">
        <v>4463</v>
      </c>
      <c r="O75" s="188" t="s">
        <v>4533</v>
      </c>
      <c r="P75" s="59" t="s">
        <v>4463</v>
      </c>
      <c r="Q75" s="188" t="s">
        <v>4533</v>
      </c>
      <c r="R75" s="59" t="s">
        <v>4463</v>
      </c>
      <c r="S75" s="188" t="s">
        <v>4533</v>
      </c>
      <c r="T75" s="179"/>
      <c r="U75" s="182"/>
      <c r="V75" s="182"/>
      <c r="W75" s="182"/>
      <c r="X75" s="182"/>
      <c r="Y75" s="182"/>
      <c r="Z75" s="182"/>
      <c r="AA75" s="63"/>
    </row>
    <row r="76" spans="1:27" ht="16.5" x14ac:dyDescent="0.3">
      <c r="A76" s="63" t="s">
        <v>4467</v>
      </c>
      <c r="B76" s="63" t="s">
        <v>993</v>
      </c>
      <c r="C76" s="63" t="s">
        <v>4468</v>
      </c>
      <c r="D76" s="189">
        <v>1</v>
      </c>
      <c r="E76" s="190">
        <v>2</v>
      </c>
      <c r="F76" s="191">
        <f t="shared" ref="F76:G95" si="10">F5</f>
        <v>5.9470000000000001</v>
      </c>
      <c r="G76" s="192">
        <f t="shared" si="10"/>
        <v>6.0110000000000001</v>
      </c>
      <c r="H76" s="191">
        <f t="shared" ref="H76:H115" si="11">($F5/H5)*60</f>
        <v>14.15952380952381</v>
      </c>
      <c r="I76" s="192">
        <f t="shared" ref="I76:I115" si="12">($G5/I5)*60</f>
        <v>15.478969957081544</v>
      </c>
      <c r="J76" s="191">
        <f t="shared" ref="J76:J115" si="13">($F5/J5)*60</f>
        <v>22.450144974003837</v>
      </c>
      <c r="K76" s="192">
        <f t="shared" ref="K76:K115" si="14">($G5/K5)*60</f>
        <v>22.118671400476927</v>
      </c>
      <c r="L76" s="193">
        <f>J76/H76</f>
        <v>1.5855155354097212</v>
      </c>
      <c r="M76" s="194">
        <f t="shared" ref="M76:M116" si="15">K76/I76</f>
        <v>1.4289498242974337</v>
      </c>
      <c r="N76" s="191">
        <f t="shared" ref="N76:N115" si="16">($F5/N5)*60</f>
        <v>13.464905660377358</v>
      </c>
      <c r="O76" s="192">
        <f t="shared" ref="O76:O115" si="17">($G5/O5)*60</f>
        <v>14.033463035019457</v>
      </c>
      <c r="P76" s="191">
        <f t="shared" ref="P76:P115" si="18">($F5/P5)*60</f>
        <v>19.04357713972324</v>
      </c>
      <c r="Q76" s="192">
        <f t="shared" ref="Q76:Q115" si="19">($G5/Q5)*60</f>
        <v>20.244183038937809</v>
      </c>
      <c r="R76" s="193">
        <f>P76/N76</f>
        <v>1.4143119617809143</v>
      </c>
      <c r="S76" s="194">
        <f>Q76/O76</f>
        <v>1.4425650310561238</v>
      </c>
      <c r="T76" s="76"/>
      <c r="U76" s="63"/>
      <c r="V76" s="63"/>
      <c r="W76" s="63"/>
      <c r="X76" s="63"/>
      <c r="Y76" s="63"/>
      <c r="Z76" s="63"/>
      <c r="AA76" s="63"/>
    </row>
    <row r="77" spans="1:27" ht="16.5" x14ac:dyDescent="0.3">
      <c r="A77" s="63" t="s">
        <v>4469</v>
      </c>
      <c r="B77" s="63" t="s">
        <v>999</v>
      </c>
      <c r="C77" s="63" t="s">
        <v>4470</v>
      </c>
      <c r="D77" s="189">
        <v>3</v>
      </c>
      <c r="E77" s="190">
        <v>4</v>
      </c>
      <c r="F77" s="191">
        <f t="shared" si="10"/>
        <v>4.63</v>
      </c>
      <c r="G77" s="192">
        <f t="shared" si="10"/>
        <v>4.63</v>
      </c>
      <c r="H77" s="191">
        <f t="shared" si="11"/>
        <v>14.776595744680851</v>
      </c>
      <c r="I77" s="192">
        <f t="shared" si="12"/>
        <v>15.965517241379311</v>
      </c>
      <c r="J77" s="191">
        <f t="shared" si="13"/>
        <v>22.991102741180015</v>
      </c>
      <c r="K77" s="192">
        <f t="shared" si="14"/>
        <v>23.358427246318904</v>
      </c>
      <c r="L77" s="193">
        <f t="shared" ref="L77:L116" si="20">J77/H77</f>
        <v>1.555913360454227</v>
      </c>
      <c r="M77" s="194">
        <f t="shared" si="15"/>
        <v>1.4630548383223503</v>
      </c>
      <c r="N77" s="191">
        <f t="shared" si="16"/>
        <v>14.246153846153845</v>
      </c>
      <c r="O77" s="192">
        <f t="shared" si="17"/>
        <v>13.617647058823529</v>
      </c>
      <c r="P77" s="191">
        <f t="shared" si="18"/>
        <v>22.985184732872934</v>
      </c>
      <c r="Q77" s="192">
        <f t="shared" si="19"/>
        <v>21.820234882496699</v>
      </c>
      <c r="R77" s="193">
        <f t="shared" ref="R77:S116" si="21">P77/N77</f>
        <v>1.6134308937761779</v>
      </c>
      <c r="S77" s="194">
        <f t="shared" si="21"/>
        <v>1.602349861781615</v>
      </c>
      <c r="T77" s="76"/>
      <c r="U77" s="63"/>
      <c r="V77" s="63"/>
      <c r="W77" s="63"/>
      <c r="X77" s="63"/>
      <c r="Y77" s="63"/>
      <c r="Z77" s="63"/>
      <c r="AA77" s="63"/>
    </row>
    <row r="78" spans="1:27" ht="16.5" x14ac:dyDescent="0.3">
      <c r="A78" s="63" t="s">
        <v>4471</v>
      </c>
      <c r="B78" s="63" t="s">
        <v>1000</v>
      </c>
      <c r="C78" s="63" t="s">
        <v>2322</v>
      </c>
      <c r="D78" s="189">
        <v>5</v>
      </c>
      <c r="E78" s="190">
        <v>6</v>
      </c>
      <c r="F78" s="191">
        <f t="shared" si="10"/>
        <v>1.6080000000000001</v>
      </c>
      <c r="G78" s="192">
        <f t="shared" si="10"/>
        <v>1.6080000000000001</v>
      </c>
      <c r="H78" s="191">
        <f t="shared" si="11"/>
        <v>26.8</v>
      </c>
      <c r="I78" s="192">
        <f t="shared" si="12"/>
        <v>24.12</v>
      </c>
      <c r="J78" s="191">
        <f t="shared" si="13"/>
        <v>28.337531486146098</v>
      </c>
      <c r="K78" s="192">
        <f t="shared" si="14"/>
        <v>27.62725201620524</v>
      </c>
      <c r="L78" s="193">
        <f t="shared" si="20"/>
        <v>1.0573705778412723</v>
      </c>
      <c r="M78" s="194">
        <f t="shared" si="15"/>
        <v>1.1454084583833017</v>
      </c>
      <c r="N78" s="191">
        <f t="shared" si="16"/>
        <v>28.376470588235296</v>
      </c>
      <c r="O78" s="192">
        <f t="shared" si="17"/>
        <v>30.15</v>
      </c>
      <c r="P78" s="191">
        <f t="shared" si="18"/>
        <v>20.118458685844267</v>
      </c>
      <c r="Q78" s="192">
        <f t="shared" si="19"/>
        <v>28.322482937670873</v>
      </c>
      <c r="R78" s="193">
        <f t="shared" si="21"/>
        <v>0.7089838259936827</v>
      </c>
      <c r="S78" s="194">
        <f t="shared" si="21"/>
        <v>0.93938583541196929</v>
      </c>
      <c r="T78" s="76"/>
      <c r="U78" s="63"/>
      <c r="V78" s="63"/>
      <c r="W78" s="63"/>
      <c r="X78" s="63"/>
      <c r="Y78" s="63"/>
      <c r="Z78" s="63"/>
      <c r="AA78" s="63"/>
    </row>
    <row r="79" spans="1:27" ht="16.5" x14ac:dyDescent="0.3">
      <c r="A79" s="63" t="s">
        <v>4472</v>
      </c>
      <c r="B79" s="63" t="s">
        <v>993</v>
      </c>
      <c r="C79" s="63" t="s">
        <v>4468</v>
      </c>
      <c r="D79" s="189">
        <v>7</v>
      </c>
      <c r="E79" s="190">
        <v>8</v>
      </c>
      <c r="F79" s="191">
        <f t="shared" si="10"/>
        <v>4.1719999999999997</v>
      </c>
      <c r="G79" s="192">
        <f t="shared" si="10"/>
        <v>4.1719999999999997</v>
      </c>
      <c r="H79" s="191">
        <f t="shared" si="11"/>
        <v>17.383333333333333</v>
      </c>
      <c r="I79" s="192">
        <f t="shared" si="12"/>
        <v>15.451851851851851</v>
      </c>
      <c r="J79" s="191">
        <f t="shared" si="13"/>
        <v>22.625700217606955</v>
      </c>
      <c r="K79" s="192">
        <f t="shared" si="14"/>
        <v>22.12413627308354</v>
      </c>
      <c r="L79" s="193">
        <f t="shared" si="20"/>
        <v>1.3015743174078787</v>
      </c>
      <c r="M79" s="194">
        <f t="shared" si="15"/>
        <v>1.4318113120164324</v>
      </c>
      <c r="N79" s="191">
        <f t="shared" si="16"/>
        <v>16.046153846153846</v>
      </c>
      <c r="O79" s="192">
        <f t="shared" si="17"/>
        <v>14.386206896551723</v>
      </c>
      <c r="P79" s="191">
        <f t="shared" si="18"/>
        <v>21.624029210062087</v>
      </c>
      <c r="Q79" s="192">
        <f t="shared" si="19"/>
        <v>19.449928787712789</v>
      </c>
      <c r="R79" s="193">
        <f t="shared" si="21"/>
        <v>1.3476144761783659</v>
      </c>
      <c r="S79" s="194">
        <f t="shared" si="21"/>
        <v>1.351984503460381</v>
      </c>
      <c r="T79" s="76"/>
      <c r="U79" s="63"/>
      <c r="V79" s="63"/>
      <c r="W79" s="63"/>
      <c r="X79" s="63"/>
      <c r="Y79" s="63"/>
      <c r="Z79" s="63"/>
      <c r="AA79" s="63"/>
    </row>
    <row r="80" spans="1:27" ht="16.5" x14ac:dyDescent="0.3">
      <c r="A80" s="63" t="s">
        <v>4473</v>
      </c>
      <c r="B80" s="63" t="s">
        <v>999</v>
      </c>
      <c r="C80" s="63" t="s">
        <v>4470</v>
      </c>
      <c r="D80" s="189">
        <v>9</v>
      </c>
      <c r="E80" s="190">
        <v>10</v>
      </c>
      <c r="F80" s="191">
        <f t="shared" si="10"/>
        <v>5.0389999999999997</v>
      </c>
      <c r="G80" s="192">
        <f t="shared" si="10"/>
        <v>5.0389999999999997</v>
      </c>
      <c r="H80" s="191">
        <f t="shared" si="11"/>
        <v>20.851034482758621</v>
      </c>
      <c r="I80" s="192">
        <f t="shared" si="12"/>
        <v>30.539393939393939</v>
      </c>
      <c r="J80" s="191">
        <f t="shared" si="13"/>
        <v>23.61240972162129</v>
      </c>
      <c r="K80" s="192">
        <f t="shared" si="14"/>
        <v>23.936060933797719</v>
      </c>
      <c r="L80" s="193">
        <f t="shared" si="20"/>
        <v>1.1324334886667615</v>
      </c>
      <c r="M80" s="194">
        <f t="shared" si="15"/>
        <v>0.78377655369649213</v>
      </c>
      <c r="N80" s="191">
        <f t="shared" si="16"/>
        <v>25.841025641025642</v>
      </c>
      <c r="O80" s="192">
        <f t="shared" si="17"/>
        <v>19.760784313725487</v>
      </c>
      <c r="P80" s="191">
        <f t="shared" si="18"/>
        <v>22.922562241155454</v>
      </c>
      <c r="Q80" s="192">
        <f t="shared" si="19"/>
        <v>21.555270439720672</v>
      </c>
      <c r="R80" s="193">
        <f t="shared" si="21"/>
        <v>0.88706085275358471</v>
      </c>
      <c r="S80" s="194">
        <f t="shared" si="21"/>
        <v>1.0908104707538742</v>
      </c>
      <c r="T80" s="76"/>
      <c r="U80" s="63"/>
      <c r="V80" s="63"/>
      <c r="W80" s="63"/>
      <c r="X80" s="63"/>
      <c r="Y80" s="63"/>
      <c r="Z80" s="63"/>
      <c r="AA80" s="63"/>
    </row>
    <row r="81" spans="1:27" ht="16.5" x14ac:dyDescent="0.3">
      <c r="A81" s="63" t="s">
        <v>4474</v>
      </c>
      <c r="B81" s="63" t="s">
        <v>993</v>
      </c>
      <c r="C81" s="63" t="s">
        <v>4475</v>
      </c>
      <c r="D81" s="189">
        <v>11</v>
      </c>
      <c r="E81" s="190">
        <v>12</v>
      </c>
      <c r="F81" s="191">
        <f t="shared" si="10"/>
        <v>8.3389989999999994</v>
      </c>
      <c r="G81" s="192">
        <f t="shared" si="10"/>
        <v>8.3390000000000004</v>
      </c>
      <c r="H81" s="191">
        <f t="shared" si="11"/>
        <v>17.31280069204152</v>
      </c>
      <c r="I81" s="192">
        <f t="shared" si="12"/>
        <v>16.903378378378381</v>
      </c>
      <c r="J81" s="191">
        <f t="shared" si="13"/>
        <v>26.215571623864498</v>
      </c>
      <c r="K81" s="192">
        <f t="shared" si="14"/>
        <v>24.121365265224377</v>
      </c>
      <c r="L81" s="193">
        <f t="shared" si="20"/>
        <v>1.5142305447965718</v>
      </c>
      <c r="M81" s="194">
        <f t="shared" si="15"/>
        <v>1.4270144538726495</v>
      </c>
      <c r="N81" s="191">
        <f t="shared" si="16"/>
        <v>16.733777257525084</v>
      </c>
      <c r="O81" s="192">
        <f t="shared" si="17"/>
        <v>19.318146718146718</v>
      </c>
      <c r="P81" s="191">
        <f t="shared" si="18"/>
        <v>20.397097296293779</v>
      </c>
      <c r="Q81" s="192">
        <f t="shared" si="19"/>
        <v>24.896624819000138</v>
      </c>
      <c r="R81" s="193">
        <f t="shared" si="21"/>
        <v>1.2189177005521166</v>
      </c>
      <c r="S81" s="194">
        <f t="shared" si="21"/>
        <v>1.2887688028382771</v>
      </c>
      <c r="T81" s="76"/>
      <c r="U81" s="63"/>
      <c r="V81" s="63"/>
      <c r="W81" s="63"/>
      <c r="X81" s="63"/>
      <c r="Y81" s="63"/>
      <c r="Z81" s="63"/>
      <c r="AA81" s="63"/>
    </row>
    <row r="82" spans="1:27" ht="16.5" x14ac:dyDescent="0.3">
      <c r="A82" s="63" t="s">
        <v>4476</v>
      </c>
      <c r="B82" s="63" t="s">
        <v>999</v>
      </c>
      <c r="C82" s="63" t="s">
        <v>4470</v>
      </c>
      <c r="D82" s="189">
        <v>13</v>
      </c>
      <c r="E82" s="190">
        <v>14</v>
      </c>
      <c r="F82" s="191">
        <f t="shared" si="10"/>
        <v>10.232001</v>
      </c>
      <c r="G82" s="192">
        <f t="shared" si="10"/>
        <v>10.232002</v>
      </c>
      <c r="H82" s="191">
        <f t="shared" si="11"/>
        <v>21.616903521126762</v>
      </c>
      <c r="I82" s="192">
        <f t="shared" si="12"/>
        <v>21.242910726643597</v>
      </c>
      <c r="J82" s="191">
        <f t="shared" si="13"/>
        <v>27.111201356160525</v>
      </c>
      <c r="K82" s="192">
        <f t="shared" si="14"/>
        <v>26.986009845460817</v>
      </c>
      <c r="L82" s="193">
        <f t="shared" si="20"/>
        <v>1.2541667371399443</v>
      </c>
      <c r="M82" s="194">
        <f t="shared" si="15"/>
        <v>1.2703536814102423</v>
      </c>
      <c r="N82" s="191">
        <f t="shared" si="16"/>
        <v>19.740194855305464</v>
      </c>
      <c r="O82" s="192">
        <f t="shared" si="17"/>
        <v>20.601346308724828</v>
      </c>
      <c r="P82" s="191">
        <f t="shared" si="18"/>
        <v>26.164841211155174</v>
      </c>
      <c r="Q82" s="192">
        <f t="shared" si="19"/>
        <v>26.032266825594405</v>
      </c>
      <c r="R82" s="193">
        <f t="shared" si="21"/>
        <v>1.3254601285824184</v>
      </c>
      <c r="S82" s="194">
        <f t="shared" si="21"/>
        <v>1.2636196894845431</v>
      </c>
      <c r="T82" s="76"/>
      <c r="U82" s="63"/>
      <c r="V82" s="63"/>
      <c r="W82" s="63"/>
      <c r="X82" s="63"/>
      <c r="Y82" s="63"/>
      <c r="Z82" s="63"/>
      <c r="AA82" s="63"/>
    </row>
    <row r="83" spans="1:27" ht="16.5" x14ac:dyDescent="0.3">
      <c r="A83" s="63" t="s">
        <v>4477</v>
      </c>
      <c r="B83" s="63" t="s">
        <v>993</v>
      </c>
      <c r="C83" s="63" t="s">
        <v>4468</v>
      </c>
      <c r="D83" s="189">
        <v>15</v>
      </c>
      <c r="E83" s="190">
        <v>16</v>
      </c>
      <c r="F83" s="191">
        <f t="shared" si="10"/>
        <v>3.1989990000000001</v>
      </c>
      <c r="G83" s="192">
        <f t="shared" si="10"/>
        <v>3.1989990000000001</v>
      </c>
      <c r="H83" s="191">
        <f t="shared" si="11"/>
        <v>18.107541509433965</v>
      </c>
      <c r="I83" s="192">
        <f t="shared" si="12"/>
        <v>18.107541509433965</v>
      </c>
      <c r="J83" s="191">
        <f t="shared" si="13"/>
        <v>22.2493091862064</v>
      </c>
      <c r="K83" s="192">
        <f t="shared" si="14"/>
        <v>22.331308343528089</v>
      </c>
      <c r="L83" s="193">
        <f t="shared" si="20"/>
        <v>1.2287316406048048</v>
      </c>
      <c r="M83" s="194">
        <f t="shared" si="15"/>
        <v>1.2332600939720921</v>
      </c>
      <c r="N83" s="191">
        <f t="shared" si="16"/>
        <v>15.862804958677689</v>
      </c>
      <c r="O83" s="192">
        <f t="shared" si="17"/>
        <v>15.994994999999999</v>
      </c>
      <c r="P83" s="191">
        <f t="shared" si="18"/>
        <v>18.835998888720862</v>
      </c>
      <c r="Q83" s="192">
        <f t="shared" si="19"/>
        <v>22.574829868365203</v>
      </c>
      <c r="R83" s="193">
        <f t="shared" si="21"/>
        <v>1.1874317901397822</v>
      </c>
      <c r="S83" s="194">
        <f t="shared" si="21"/>
        <v>1.4113683604380747</v>
      </c>
      <c r="T83" s="76"/>
      <c r="U83" s="63"/>
      <c r="V83" s="63"/>
      <c r="W83" s="63"/>
      <c r="X83" s="63"/>
      <c r="Y83" s="63"/>
      <c r="Z83" s="63"/>
      <c r="AA83" s="63"/>
    </row>
    <row r="84" spans="1:27" ht="16.5" x14ac:dyDescent="0.3">
      <c r="A84" s="63" t="s">
        <v>4478</v>
      </c>
      <c r="B84" s="63" t="s">
        <v>993</v>
      </c>
      <c r="C84" s="63" t="s">
        <v>2321</v>
      </c>
      <c r="D84" s="189">
        <v>17</v>
      </c>
      <c r="E84" s="190">
        <v>18</v>
      </c>
      <c r="F84" s="191">
        <f t="shared" si="10"/>
        <v>4.2469999999999999</v>
      </c>
      <c r="G84" s="192">
        <f t="shared" si="10"/>
        <v>4.2459990000000003</v>
      </c>
      <c r="H84" s="191">
        <f t="shared" si="11"/>
        <v>19.01641791044776</v>
      </c>
      <c r="I84" s="192">
        <f t="shared" si="12"/>
        <v>23.809340186915893</v>
      </c>
      <c r="J84" s="191">
        <f t="shared" si="13"/>
        <v>21.332212670825339</v>
      </c>
      <c r="K84" s="192">
        <f t="shared" si="14"/>
        <v>23.534477287552011</v>
      </c>
      <c r="L84" s="193">
        <f t="shared" si="20"/>
        <v>1.1217787057101465</v>
      </c>
      <c r="M84" s="194">
        <f t="shared" si="15"/>
        <v>0.98845566919511152</v>
      </c>
      <c r="N84" s="191">
        <f t="shared" si="16"/>
        <v>21.234999999999999</v>
      </c>
      <c r="O84" s="192">
        <f t="shared" si="17"/>
        <v>15.629444171779141</v>
      </c>
      <c r="P84" s="191">
        <f t="shared" si="18"/>
        <v>20.933075277579707</v>
      </c>
      <c r="Q84" s="192">
        <f t="shared" si="19"/>
        <v>19.299353604830873</v>
      </c>
      <c r="R84" s="193">
        <f t="shared" si="21"/>
        <v>0.98578174135058672</v>
      </c>
      <c r="S84" s="194">
        <f t="shared" si="21"/>
        <v>1.2348074181472299</v>
      </c>
      <c r="T84" s="76"/>
      <c r="U84" s="63"/>
      <c r="V84" s="63"/>
      <c r="W84" s="63"/>
      <c r="X84" s="63"/>
      <c r="Y84" s="63"/>
      <c r="Z84" s="63"/>
      <c r="AA84" s="63"/>
    </row>
    <row r="85" spans="1:27" ht="16.5" x14ac:dyDescent="0.3">
      <c r="A85" s="63" t="s">
        <v>4479</v>
      </c>
      <c r="B85" s="63" t="s">
        <v>1000</v>
      </c>
      <c r="C85" s="63" t="s">
        <v>4480</v>
      </c>
      <c r="D85" s="189">
        <v>19</v>
      </c>
      <c r="E85" s="190">
        <v>20</v>
      </c>
      <c r="F85" s="191">
        <f t="shared" si="10"/>
        <v>3.2879999999999998</v>
      </c>
      <c r="G85" s="192">
        <f t="shared" si="10"/>
        <v>3.2879999999999998</v>
      </c>
      <c r="H85" s="191">
        <f t="shared" si="11"/>
        <v>19.341176470588238</v>
      </c>
      <c r="I85" s="192">
        <f t="shared" si="12"/>
        <v>18.788571428571426</v>
      </c>
      <c r="J85" s="191">
        <f t="shared" si="13"/>
        <v>28.130073070032157</v>
      </c>
      <c r="K85" s="192">
        <f t="shared" si="14"/>
        <v>26.745043598976181</v>
      </c>
      <c r="L85" s="193">
        <f t="shared" si="20"/>
        <v>1.4544137536208839</v>
      </c>
      <c r="M85" s="194">
        <f t="shared" si="15"/>
        <v>1.4234740358335864</v>
      </c>
      <c r="N85" s="191">
        <f t="shared" si="16"/>
        <v>16.861538461538462</v>
      </c>
      <c r="O85" s="192">
        <f t="shared" si="17"/>
        <v>17.614285714285714</v>
      </c>
      <c r="P85" s="191">
        <f t="shared" si="18"/>
        <v>20.619306644458685</v>
      </c>
      <c r="Q85" s="192">
        <f t="shared" si="19"/>
        <v>26.27239256025717</v>
      </c>
      <c r="R85" s="193">
        <f t="shared" si="21"/>
        <v>1.2228603393155242</v>
      </c>
      <c r="S85" s="194">
        <f t="shared" si="21"/>
        <v>1.4915389125855654</v>
      </c>
      <c r="T85" s="76"/>
      <c r="U85" s="63"/>
      <c r="V85" s="63"/>
      <c r="W85" s="63"/>
      <c r="X85" s="63"/>
      <c r="Y85" s="63"/>
      <c r="Z85" s="63"/>
      <c r="AA85" s="63"/>
    </row>
    <row r="86" spans="1:27" ht="16.5" x14ac:dyDescent="0.3">
      <c r="A86" s="63" t="s">
        <v>4481</v>
      </c>
      <c r="B86" s="63" t="s">
        <v>999</v>
      </c>
      <c r="C86" s="63" t="s">
        <v>4470</v>
      </c>
      <c r="D86" s="189">
        <v>21</v>
      </c>
      <c r="E86" s="190">
        <v>22</v>
      </c>
      <c r="F86" s="191">
        <f t="shared" si="10"/>
        <v>7.3570000000000002</v>
      </c>
      <c r="G86" s="192">
        <f t="shared" si="10"/>
        <v>7.3570000000000002</v>
      </c>
      <c r="H86" s="191">
        <f t="shared" si="11"/>
        <v>25.814035087719297</v>
      </c>
      <c r="I86" s="192">
        <f t="shared" si="12"/>
        <v>27.417391304347827</v>
      </c>
      <c r="J86" s="191">
        <f t="shared" si="13"/>
        <v>33.649764511870686</v>
      </c>
      <c r="K86" s="192">
        <f t="shared" si="14"/>
        <v>34.456310456805653</v>
      </c>
      <c r="L86" s="193">
        <f t="shared" si="20"/>
        <v>1.3035453154659706</v>
      </c>
      <c r="M86" s="194">
        <f t="shared" si="15"/>
        <v>1.2567319069244054</v>
      </c>
      <c r="N86" s="191">
        <f t="shared" si="16"/>
        <v>26.591566265060237</v>
      </c>
      <c r="O86" s="192">
        <f t="shared" si="17"/>
        <v>28.85098039215686</v>
      </c>
      <c r="P86" s="191">
        <f t="shared" si="18"/>
        <v>30.962099800200399</v>
      </c>
      <c r="Q86" s="192">
        <f t="shared" si="19"/>
        <v>32.643584591269665</v>
      </c>
      <c r="R86" s="193">
        <f t="shared" si="21"/>
        <v>1.1643578829308294</v>
      </c>
      <c r="S86" s="194">
        <f t="shared" si="21"/>
        <v>1.1314549504925602</v>
      </c>
      <c r="T86" s="76"/>
      <c r="U86" s="63"/>
      <c r="V86" s="63"/>
      <c r="W86" s="63"/>
      <c r="X86" s="63"/>
      <c r="Y86" s="63"/>
      <c r="Z86" s="63"/>
      <c r="AA86" s="63"/>
    </row>
    <row r="87" spans="1:27" ht="16.5" x14ac:dyDescent="0.3">
      <c r="A87" s="63" t="s">
        <v>4482</v>
      </c>
      <c r="B87" s="63" t="s">
        <v>1000</v>
      </c>
      <c r="C87" s="63" t="s">
        <v>4480</v>
      </c>
      <c r="D87" s="189">
        <v>23</v>
      </c>
      <c r="E87" s="190">
        <v>24</v>
      </c>
      <c r="F87" s="191">
        <f t="shared" si="10"/>
        <v>4.6740000000000004</v>
      </c>
      <c r="G87" s="192">
        <f t="shared" si="10"/>
        <v>4.6740000000000004</v>
      </c>
      <c r="H87" s="191">
        <f t="shared" si="11"/>
        <v>14.455670103092787</v>
      </c>
      <c r="I87" s="192">
        <f t="shared" si="12"/>
        <v>14.022000000000002</v>
      </c>
      <c r="J87" s="191">
        <f t="shared" si="13"/>
        <v>24.487768689605744</v>
      </c>
      <c r="K87" s="192">
        <f t="shared" si="14"/>
        <v>23.495225636773064</v>
      </c>
      <c r="L87" s="193">
        <f t="shared" si="20"/>
        <v>1.6939905597573504</v>
      </c>
      <c r="M87" s="194">
        <f t="shared" si="15"/>
        <v>1.675597321122027</v>
      </c>
      <c r="N87" s="191">
        <f t="shared" si="16"/>
        <v>12.864220183486239</v>
      </c>
      <c r="O87" s="192">
        <f t="shared" si="17"/>
        <v>13.290995260663507</v>
      </c>
      <c r="P87" s="191">
        <f t="shared" si="18"/>
        <v>22.009148660953162</v>
      </c>
      <c r="Q87" s="192">
        <f t="shared" si="19"/>
        <v>22.345631558112988</v>
      </c>
      <c r="R87" s="193">
        <f t="shared" si="21"/>
        <v>1.7108809043245576</v>
      </c>
      <c r="S87" s="194">
        <f t="shared" si="21"/>
        <v>1.6812609680365997</v>
      </c>
      <c r="T87" s="76"/>
      <c r="U87" s="63"/>
      <c r="V87" s="63"/>
      <c r="W87" s="63"/>
      <c r="X87" s="63"/>
      <c r="Y87" s="63"/>
      <c r="Z87" s="63"/>
      <c r="AA87" s="63"/>
    </row>
    <row r="88" spans="1:27" ht="16.5" x14ac:dyDescent="0.3">
      <c r="A88" s="63" t="s">
        <v>4483</v>
      </c>
      <c r="B88" s="63" t="s">
        <v>1000</v>
      </c>
      <c r="C88" s="63" t="s">
        <v>4484</v>
      </c>
      <c r="D88" s="189">
        <v>25</v>
      </c>
      <c r="E88" s="190">
        <v>26</v>
      </c>
      <c r="F88" s="191">
        <f t="shared" si="10"/>
        <v>10.574</v>
      </c>
      <c r="G88" s="192">
        <f t="shared" si="10"/>
        <v>10.574</v>
      </c>
      <c r="H88" s="191">
        <f t="shared" si="11"/>
        <v>23.941132075471696</v>
      </c>
      <c r="I88" s="192">
        <f t="shared" si="12"/>
        <v>22.339436619718313</v>
      </c>
      <c r="J88" s="191">
        <f t="shared" si="13"/>
        <v>32.009929314181058</v>
      </c>
      <c r="K88" s="192">
        <f t="shared" si="14"/>
        <v>28.643640720327696</v>
      </c>
      <c r="L88" s="193">
        <f t="shared" si="20"/>
        <v>1.3370265538518979</v>
      </c>
      <c r="M88" s="194">
        <f t="shared" si="15"/>
        <v>1.2822006753314836</v>
      </c>
      <c r="N88" s="191">
        <f t="shared" si="16"/>
        <v>22.418374558303885</v>
      </c>
      <c r="O88" s="192">
        <f t="shared" si="17"/>
        <v>22.986956521739128</v>
      </c>
      <c r="P88" s="191">
        <f t="shared" si="18"/>
        <v>26.881213584851167</v>
      </c>
      <c r="Q88" s="192">
        <f t="shared" si="19"/>
        <v>29.394703727109807</v>
      </c>
      <c r="R88" s="193">
        <f t="shared" si="21"/>
        <v>1.1990705889466113</v>
      </c>
      <c r="S88" s="194">
        <f t="shared" si="21"/>
        <v>1.27875578914985</v>
      </c>
      <c r="T88" s="76"/>
      <c r="U88" s="63"/>
      <c r="V88" s="63"/>
      <c r="W88" s="63"/>
      <c r="X88" s="63"/>
      <c r="Y88" s="63"/>
      <c r="Z88" s="63"/>
      <c r="AA88" s="63"/>
    </row>
    <row r="89" spans="1:27" ht="16.5" x14ac:dyDescent="0.3">
      <c r="A89" s="63" t="s">
        <v>4485</v>
      </c>
      <c r="B89" s="63" t="s">
        <v>993</v>
      </c>
      <c r="C89" s="63" t="s">
        <v>4486</v>
      </c>
      <c r="D89" s="189">
        <v>27</v>
      </c>
      <c r="E89" s="190">
        <v>28</v>
      </c>
      <c r="F89" s="191">
        <f t="shared" si="10"/>
        <v>7.0730000000000004</v>
      </c>
      <c r="G89" s="192">
        <f t="shared" si="10"/>
        <v>7.0730009999999996</v>
      </c>
      <c r="H89" s="191">
        <f t="shared" si="11"/>
        <v>19.556682027649771</v>
      </c>
      <c r="I89" s="192">
        <f t="shared" si="12"/>
        <v>21.652043877551019</v>
      </c>
      <c r="J89" s="191">
        <f t="shared" si="13"/>
        <v>24.581374352413317</v>
      </c>
      <c r="K89" s="192">
        <f t="shared" si="14"/>
        <v>24.459091515304998</v>
      </c>
      <c r="L89" s="193">
        <f t="shared" si="20"/>
        <v>1.2569296937823859</v>
      </c>
      <c r="M89" s="194">
        <f t="shared" si="15"/>
        <v>1.1296435409806436</v>
      </c>
      <c r="N89" s="191">
        <f t="shared" si="16"/>
        <v>18.451304347826088</v>
      </c>
      <c r="O89" s="192">
        <f t="shared" si="17"/>
        <v>20.112799052132701</v>
      </c>
      <c r="P89" s="191">
        <f t="shared" si="18"/>
        <v>21.639319987505303</v>
      </c>
      <c r="Q89" s="192">
        <f t="shared" si="19"/>
        <v>23.398902041495742</v>
      </c>
      <c r="R89" s="193">
        <f t="shared" si="21"/>
        <v>1.1727799606782174</v>
      </c>
      <c r="S89" s="194">
        <f t="shared" si="21"/>
        <v>1.1633836732940754</v>
      </c>
      <c r="T89" s="76"/>
      <c r="U89" s="63"/>
      <c r="V89" s="63"/>
      <c r="W89" s="63"/>
      <c r="X89" s="63"/>
      <c r="Y89" s="63"/>
      <c r="Z89" s="63"/>
      <c r="AA89" s="63"/>
    </row>
    <row r="90" spans="1:27" ht="16.5" x14ac:dyDescent="0.3">
      <c r="A90" s="63" t="s">
        <v>4487</v>
      </c>
      <c r="B90" s="63" t="s">
        <v>1000</v>
      </c>
      <c r="C90" s="63" t="s">
        <v>4488</v>
      </c>
      <c r="D90" s="189">
        <v>29</v>
      </c>
      <c r="E90" s="190">
        <v>30</v>
      </c>
      <c r="F90" s="191">
        <f t="shared" si="10"/>
        <v>11.536002</v>
      </c>
      <c r="G90" s="192">
        <f t="shared" si="10"/>
        <v>11.536002</v>
      </c>
      <c r="H90" s="191">
        <f t="shared" si="11"/>
        <v>23.704113698630138</v>
      </c>
      <c r="I90" s="192">
        <f t="shared" si="12"/>
        <v>22.919209271523179</v>
      </c>
      <c r="J90" s="191">
        <f t="shared" si="13"/>
        <v>32.641711720200362</v>
      </c>
      <c r="K90" s="192">
        <f t="shared" si="14"/>
        <v>28.362046608796618</v>
      </c>
      <c r="L90" s="193">
        <f t="shared" si="20"/>
        <v>1.3770483948567429</v>
      </c>
      <c r="M90" s="194">
        <f t="shared" si="15"/>
        <v>1.2374792809294732</v>
      </c>
      <c r="N90" s="191">
        <f t="shared" si="16"/>
        <v>21.297234461538459</v>
      </c>
      <c r="O90" s="192">
        <f t="shared" si="17"/>
        <v>21.697809404388714</v>
      </c>
      <c r="P90" s="191">
        <f t="shared" si="18"/>
        <v>25.567781704610834</v>
      </c>
      <c r="Q90" s="192">
        <f t="shared" si="19"/>
        <v>28.510085107219048</v>
      </c>
      <c r="R90" s="193">
        <f t="shared" si="21"/>
        <v>1.2005212109011023</v>
      </c>
      <c r="S90" s="194">
        <f t="shared" si="21"/>
        <v>1.3139614500186569</v>
      </c>
      <c r="T90" s="76"/>
      <c r="U90" s="63"/>
      <c r="V90" s="63"/>
      <c r="W90" s="63"/>
      <c r="X90" s="63"/>
      <c r="Y90" s="63"/>
      <c r="Z90" s="63"/>
      <c r="AA90" s="63"/>
    </row>
    <row r="91" spans="1:27" ht="16.5" x14ac:dyDescent="0.3">
      <c r="A91" s="63" t="s">
        <v>4489</v>
      </c>
      <c r="B91" s="63" t="s">
        <v>994</v>
      </c>
      <c r="C91" s="63" t="s">
        <v>4490</v>
      </c>
      <c r="D91" s="189">
        <v>31</v>
      </c>
      <c r="E91" s="190">
        <v>32</v>
      </c>
      <c r="F91" s="191">
        <f t="shared" si="10"/>
        <v>3.5310000000000001</v>
      </c>
      <c r="G91" s="192">
        <f t="shared" si="10"/>
        <v>3.5310000000000001</v>
      </c>
      <c r="H91" s="191">
        <f t="shared" si="11"/>
        <v>31.155882352941177</v>
      </c>
      <c r="I91" s="192">
        <f t="shared" si="12"/>
        <v>33.628571428571426</v>
      </c>
      <c r="J91" s="191">
        <f t="shared" si="13"/>
        <v>43.228168458862541</v>
      </c>
      <c r="K91" s="192">
        <f t="shared" si="14"/>
        <v>42.957815733153005</v>
      </c>
      <c r="L91" s="193">
        <f t="shared" si="20"/>
        <v>1.3874801544428645</v>
      </c>
      <c r="M91" s="194">
        <f t="shared" si="15"/>
        <v>1.2774201789807607</v>
      </c>
      <c r="N91" s="191">
        <f t="shared" si="16"/>
        <v>34.731147540983606</v>
      </c>
      <c r="O91" s="192">
        <f t="shared" si="17"/>
        <v>38.520000000000003</v>
      </c>
      <c r="P91" s="191">
        <f t="shared" si="18"/>
        <v>43.232367342482746</v>
      </c>
      <c r="Q91" s="192">
        <f t="shared" si="19"/>
        <v>42.92472450759449</v>
      </c>
      <c r="R91" s="193">
        <f t="shared" si="21"/>
        <v>1.2447722117867683</v>
      </c>
      <c r="S91" s="194">
        <f t="shared" si="21"/>
        <v>1.1143490266769078</v>
      </c>
      <c r="T91" s="76"/>
      <c r="U91" s="63"/>
      <c r="V91" s="63"/>
      <c r="W91" s="63"/>
      <c r="X91" s="63"/>
      <c r="Y91" s="63"/>
      <c r="Z91" s="63"/>
      <c r="AA91" s="63"/>
    </row>
    <row r="92" spans="1:27" ht="16.5" x14ac:dyDescent="0.3">
      <c r="A92" s="63" t="s">
        <v>4491</v>
      </c>
      <c r="B92" s="63" t="s">
        <v>994</v>
      </c>
      <c r="C92" s="63" t="s">
        <v>2495</v>
      </c>
      <c r="D92" s="189">
        <v>33</v>
      </c>
      <c r="E92" s="190">
        <v>34</v>
      </c>
      <c r="F92" s="191">
        <f t="shared" si="10"/>
        <v>2.081</v>
      </c>
      <c r="G92" s="192">
        <f t="shared" si="10"/>
        <v>2.081</v>
      </c>
      <c r="H92" s="191">
        <f t="shared" si="11"/>
        <v>18.635820895522386</v>
      </c>
      <c r="I92" s="192">
        <f t="shared" si="12"/>
        <v>17.837142857142855</v>
      </c>
      <c r="J92" s="191">
        <f t="shared" si="13"/>
        <v>27.513983961414315</v>
      </c>
      <c r="K92" s="192">
        <f t="shared" si="14"/>
        <v>26.154020494647391</v>
      </c>
      <c r="L92" s="193">
        <f t="shared" si="20"/>
        <v>1.4764031118170426</v>
      </c>
      <c r="M92" s="194">
        <f t="shared" si="15"/>
        <v>1.4662673671514637</v>
      </c>
      <c r="N92" s="191">
        <f t="shared" si="16"/>
        <v>19.209230769230768</v>
      </c>
      <c r="O92" s="192">
        <f t="shared" si="17"/>
        <v>17.104109589041098</v>
      </c>
      <c r="P92" s="191">
        <f t="shared" si="18"/>
        <v>27.069654604995723</v>
      </c>
      <c r="Q92" s="192">
        <f t="shared" si="19"/>
        <v>26.049115287676241</v>
      </c>
      <c r="R92" s="193">
        <f t="shared" si="21"/>
        <v>1.4092003438448839</v>
      </c>
      <c r="S92" s="194">
        <f t="shared" si="21"/>
        <v>1.5229740637516942</v>
      </c>
      <c r="T92" s="76"/>
      <c r="U92" s="63"/>
      <c r="V92" s="63"/>
      <c r="W92" s="63"/>
      <c r="X92" s="63"/>
      <c r="Y92" s="63"/>
      <c r="Z92" s="63"/>
      <c r="AA92" s="63"/>
    </row>
    <row r="93" spans="1:27" ht="16.5" x14ac:dyDescent="0.3">
      <c r="A93" s="63" t="s">
        <v>4492</v>
      </c>
      <c r="B93" s="63" t="s">
        <v>999</v>
      </c>
      <c r="C93" s="63" t="s">
        <v>611</v>
      </c>
      <c r="D93" s="189">
        <v>35</v>
      </c>
      <c r="E93" s="190">
        <v>36</v>
      </c>
      <c r="F93" s="191">
        <f t="shared" si="10"/>
        <v>1.9379999999999999</v>
      </c>
      <c r="G93" s="192">
        <f t="shared" si="10"/>
        <v>1.9379999999999999</v>
      </c>
      <c r="H93" s="191">
        <f t="shared" si="11"/>
        <v>14.907692307692308</v>
      </c>
      <c r="I93" s="192">
        <f t="shared" si="12"/>
        <v>20.048275862068966</v>
      </c>
      <c r="J93" s="191">
        <f t="shared" si="13"/>
        <v>33.277803550490937</v>
      </c>
      <c r="K93" s="192">
        <f t="shared" si="14"/>
        <v>33.25116813744274</v>
      </c>
      <c r="L93" s="193">
        <f t="shared" si="20"/>
        <v>2.232257204109299</v>
      </c>
      <c r="M93" s="194">
        <f t="shared" si="15"/>
        <v>1.6585549982556578</v>
      </c>
      <c r="N93" s="191">
        <f t="shared" si="16"/>
        <v>13.065168539325843</v>
      </c>
      <c r="O93" s="192">
        <f t="shared" si="17"/>
        <v>19.062295081967214</v>
      </c>
      <c r="P93" s="191">
        <f t="shared" si="18"/>
        <v>32.106123605262553</v>
      </c>
      <c r="Q93" s="192">
        <f t="shared" si="19"/>
        <v>33.522403765072184</v>
      </c>
      <c r="R93" s="193">
        <f t="shared" si="21"/>
        <v>2.4573830416824625</v>
      </c>
      <c r="S93" s="194">
        <f t="shared" si="21"/>
        <v>1.7585712329458232</v>
      </c>
      <c r="T93" s="76"/>
      <c r="U93" s="63"/>
      <c r="V93" s="63"/>
      <c r="W93" s="63"/>
      <c r="X93" s="63"/>
      <c r="Y93" s="63"/>
      <c r="Z93" s="63"/>
      <c r="AA93" s="63"/>
    </row>
    <row r="94" spans="1:27" ht="16.5" x14ac:dyDescent="0.3">
      <c r="A94" s="63" t="s">
        <v>4493</v>
      </c>
      <c r="B94" s="63" t="s">
        <v>999</v>
      </c>
      <c r="C94" s="63" t="s">
        <v>592</v>
      </c>
      <c r="D94" s="189">
        <v>37</v>
      </c>
      <c r="E94" s="190">
        <v>38</v>
      </c>
      <c r="F94" s="191">
        <f t="shared" si="10"/>
        <v>6.5979989999999997</v>
      </c>
      <c r="G94" s="192">
        <f t="shared" si="10"/>
        <v>6.5979989999999997</v>
      </c>
      <c r="H94" s="191">
        <f t="shared" si="11"/>
        <v>19.124634782608695</v>
      </c>
      <c r="I94" s="192">
        <f t="shared" si="12"/>
        <v>28.076591489361704</v>
      </c>
      <c r="J94" s="191">
        <f t="shared" si="13"/>
        <v>27.369147551999866</v>
      </c>
      <c r="K94" s="192">
        <f t="shared" si="14"/>
        <v>32.839014892447395</v>
      </c>
      <c r="L94" s="193">
        <f t="shared" si="20"/>
        <v>1.4310938673134013</v>
      </c>
      <c r="M94" s="194">
        <f t="shared" si="15"/>
        <v>1.1696225627989845</v>
      </c>
      <c r="N94" s="191">
        <f t="shared" si="16"/>
        <v>25.540641290322579</v>
      </c>
      <c r="O94" s="192">
        <f t="shared" si="17"/>
        <v>17.752463677130045</v>
      </c>
      <c r="P94" s="191">
        <f t="shared" si="18"/>
        <v>31.180949089381937</v>
      </c>
      <c r="Q94" s="192">
        <f t="shared" si="19"/>
        <v>24.180536058157902</v>
      </c>
      <c r="R94" s="193">
        <f t="shared" si="21"/>
        <v>1.2208365770829914</v>
      </c>
      <c r="S94" s="194">
        <f t="shared" si="21"/>
        <v>1.3620946646019023</v>
      </c>
      <c r="T94" s="76"/>
      <c r="U94" s="63"/>
      <c r="V94" s="63"/>
      <c r="W94" s="63"/>
      <c r="X94" s="63"/>
      <c r="Y94" s="63"/>
      <c r="Z94" s="63"/>
      <c r="AA94" s="63"/>
    </row>
    <row r="95" spans="1:27" ht="16.5" x14ac:dyDescent="0.3">
      <c r="A95" s="63" t="s">
        <v>4494</v>
      </c>
      <c r="B95" s="63" t="s">
        <v>993</v>
      </c>
      <c r="C95" s="63" t="s">
        <v>4468</v>
      </c>
      <c r="D95" s="189">
        <v>39</v>
      </c>
      <c r="E95" s="190">
        <v>40</v>
      </c>
      <c r="F95" s="191">
        <f t="shared" si="10"/>
        <v>7.798</v>
      </c>
      <c r="G95" s="192">
        <f t="shared" si="10"/>
        <v>7.7979989999999999</v>
      </c>
      <c r="H95" s="191">
        <f t="shared" si="11"/>
        <v>19.994871794871795</v>
      </c>
      <c r="I95" s="192">
        <f t="shared" si="12"/>
        <v>20.080684120171671</v>
      </c>
      <c r="J95" s="191">
        <f t="shared" si="13"/>
        <v>25.628675720839372</v>
      </c>
      <c r="K95" s="192">
        <f t="shared" si="14"/>
        <v>26.679344888225913</v>
      </c>
      <c r="L95" s="193">
        <f t="shared" si="20"/>
        <v>1.2817624430786554</v>
      </c>
      <c r="M95" s="194">
        <f t="shared" si="15"/>
        <v>1.328607368581914</v>
      </c>
      <c r="N95" s="191">
        <f t="shared" si="16"/>
        <v>18.942510121457492</v>
      </c>
      <c r="O95" s="192">
        <f t="shared" si="17"/>
        <v>17.790111787072242</v>
      </c>
      <c r="P95" s="191">
        <f t="shared" si="18"/>
        <v>25.55639005339269</v>
      </c>
      <c r="Q95" s="192">
        <f t="shared" si="19"/>
        <v>24.036882656144716</v>
      </c>
      <c r="R95" s="193">
        <f t="shared" si="21"/>
        <v>1.3491554123253813</v>
      </c>
      <c r="S95" s="194">
        <f t="shared" si="21"/>
        <v>1.3511372465692932</v>
      </c>
      <c r="T95" s="76"/>
      <c r="U95" s="63"/>
      <c r="V95" s="63"/>
      <c r="W95" s="63"/>
      <c r="X95" s="63"/>
      <c r="Y95" s="63"/>
      <c r="Z95" s="63"/>
      <c r="AA95" s="63"/>
    </row>
    <row r="96" spans="1:27" ht="16.5" x14ac:dyDescent="0.3">
      <c r="A96" s="63" t="s">
        <v>4495</v>
      </c>
      <c r="B96" s="63" t="s">
        <v>994</v>
      </c>
      <c r="C96" s="63" t="s">
        <v>2496</v>
      </c>
      <c r="D96" s="189">
        <v>41</v>
      </c>
      <c r="E96" s="190">
        <v>42</v>
      </c>
      <c r="F96" s="191">
        <f t="shared" ref="F96:G115" si="22">F25</f>
        <v>3.2850000000000001</v>
      </c>
      <c r="G96" s="192">
        <f t="shared" si="22"/>
        <v>3.278</v>
      </c>
      <c r="H96" s="191">
        <f t="shared" si="11"/>
        <v>13.052980132450333</v>
      </c>
      <c r="I96" s="192">
        <f t="shared" si="12"/>
        <v>15.365625000000001</v>
      </c>
      <c r="J96" s="191">
        <f t="shared" si="13"/>
        <v>20.827512689883303</v>
      </c>
      <c r="K96" s="192">
        <f t="shared" si="14"/>
        <v>21.637570690926971</v>
      </c>
      <c r="L96" s="193">
        <f t="shared" si="20"/>
        <v>1.5956136053639667</v>
      </c>
      <c r="M96" s="194">
        <f t="shared" si="15"/>
        <v>1.4081803174896543</v>
      </c>
      <c r="N96" s="191">
        <f t="shared" si="16"/>
        <v>13.783216783216783</v>
      </c>
      <c r="O96" s="192">
        <f t="shared" si="17"/>
        <v>13.564137931034482</v>
      </c>
      <c r="P96" s="191">
        <f t="shared" si="18"/>
        <v>21.210471150100407</v>
      </c>
      <c r="Q96" s="192">
        <f t="shared" si="19"/>
        <v>20.889259205564525</v>
      </c>
      <c r="R96" s="193">
        <f t="shared" si="21"/>
        <v>1.5388621889722771</v>
      </c>
      <c r="S96" s="194">
        <f t="shared" si="21"/>
        <v>1.5400358881466627</v>
      </c>
      <c r="T96" s="76"/>
      <c r="U96" s="63"/>
      <c r="V96" s="63"/>
      <c r="W96" s="63"/>
      <c r="X96" s="63"/>
      <c r="Y96" s="63"/>
      <c r="Z96" s="63"/>
      <c r="AA96" s="63"/>
    </row>
    <row r="97" spans="1:27" ht="16.5" x14ac:dyDescent="0.3">
      <c r="A97" s="63" t="s">
        <v>4496</v>
      </c>
      <c r="B97" s="63" t="s">
        <v>1000</v>
      </c>
      <c r="C97" s="63" t="s">
        <v>2322</v>
      </c>
      <c r="D97" s="189">
        <v>43</v>
      </c>
      <c r="E97" s="190">
        <v>44</v>
      </c>
      <c r="F97" s="191">
        <f t="shared" si="22"/>
        <v>6.3810000000000002</v>
      </c>
      <c r="G97" s="192">
        <f t="shared" si="22"/>
        <v>6.3810000000000002</v>
      </c>
      <c r="H97" s="191">
        <f t="shared" si="11"/>
        <v>26.961971830985917</v>
      </c>
      <c r="I97" s="192">
        <f t="shared" si="12"/>
        <v>28.571641791044776</v>
      </c>
      <c r="J97" s="191">
        <f t="shared" si="13"/>
        <v>31.355112330431094</v>
      </c>
      <c r="K97" s="192">
        <f t="shared" si="14"/>
        <v>33.908731963456937</v>
      </c>
      <c r="L97" s="193">
        <f t="shared" si="20"/>
        <v>1.1629383980883914</v>
      </c>
      <c r="M97" s="194">
        <f t="shared" si="15"/>
        <v>1.186796762028739</v>
      </c>
      <c r="N97" s="191">
        <f t="shared" si="16"/>
        <v>28.571641791044776</v>
      </c>
      <c r="O97" s="192">
        <f t="shared" si="17"/>
        <v>26.587499999999999</v>
      </c>
      <c r="P97" s="191">
        <f t="shared" si="18"/>
        <v>31.094417761778558</v>
      </c>
      <c r="Q97" s="192">
        <f t="shared" si="19"/>
        <v>30.198664715156376</v>
      </c>
      <c r="R97" s="193">
        <f t="shared" si="21"/>
        <v>1.0882965000465776</v>
      </c>
      <c r="S97" s="194">
        <f t="shared" si="21"/>
        <v>1.1358218980782842</v>
      </c>
      <c r="T97" s="76"/>
      <c r="U97" s="63"/>
      <c r="V97" s="63"/>
      <c r="W97" s="63"/>
      <c r="X97" s="63"/>
      <c r="Y97" s="63"/>
      <c r="Z97" s="63"/>
      <c r="AA97" s="63"/>
    </row>
    <row r="98" spans="1:27" ht="16.5" x14ac:dyDescent="0.3">
      <c r="A98" s="63" t="s">
        <v>4497</v>
      </c>
      <c r="B98" s="63" t="s">
        <v>999</v>
      </c>
      <c r="C98" s="63" t="s">
        <v>4470</v>
      </c>
      <c r="D98" s="189">
        <v>45</v>
      </c>
      <c r="E98" s="190">
        <v>46</v>
      </c>
      <c r="F98" s="191">
        <f t="shared" si="22"/>
        <v>10.363</v>
      </c>
      <c r="G98" s="192">
        <f t="shared" si="22"/>
        <v>10.363</v>
      </c>
      <c r="H98" s="191">
        <f t="shared" si="11"/>
        <v>24.576284584980236</v>
      </c>
      <c r="I98" s="192">
        <f t="shared" si="12"/>
        <v>26.571794871794872</v>
      </c>
      <c r="J98" s="191">
        <f t="shared" si="13"/>
        <v>23.096895559261693</v>
      </c>
      <c r="K98" s="192">
        <f t="shared" si="14"/>
        <v>28.325878531373036</v>
      </c>
      <c r="L98" s="193">
        <f t="shared" si="20"/>
        <v>0.93980420349532123</v>
      </c>
      <c r="M98" s="194">
        <f t="shared" si="15"/>
        <v>1.0660129911449854</v>
      </c>
      <c r="N98" s="191">
        <f t="shared" si="16"/>
        <v>22.286021505376343</v>
      </c>
      <c r="O98" s="192">
        <f t="shared" si="17"/>
        <v>21.893661971830984</v>
      </c>
      <c r="P98" s="191">
        <f t="shared" si="18"/>
        <v>27.22610090603041</v>
      </c>
      <c r="Q98" s="192">
        <f t="shared" si="19"/>
        <v>20.637613230058307</v>
      </c>
      <c r="R98" s="193">
        <f t="shared" si="21"/>
        <v>1.2216671737242248</v>
      </c>
      <c r="S98" s="194">
        <f t="shared" si="21"/>
        <v>0.94262957273256776</v>
      </c>
      <c r="T98" s="76"/>
      <c r="U98" s="63"/>
      <c r="V98" s="63"/>
      <c r="W98" s="63"/>
      <c r="X98" s="63"/>
      <c r="Y98" s="63"/>
      <c r="Z98" s="63"/>
      <c r="AA98" s="63"/>
    </row>
    <row r="99" spans="1:27" ht="16.5" x14ac:dyDescent="0.3">
      <c r="A99" s="63" t="s">
        <v>4498</v>
      </c>
      <c r="B99" s="63" t="s">
        <v>999</v>
      </c>
      <c r="C99" s="63" t="s">
        <v>4470</v>
      </c>
      <c r="D99" s="189">
        <v>47</v>
      </c>
      <c r="E99" s="190">
        <v>48</v>
      </c>
      <c r="F99" s="191">
        <f t="shared" si="22"/>
        <v>4.0710009999999999</v>
      </c>
      <c r="G99" s="192">
        <f t="shared" si="22"/>
        <v>4.0709999999999997</v>
      </c>
      <c r="H99" s="191">
        <f t="shared" si="11"/>
        <v>17.572666187050359</v>
      </c>
      <c r="I99" s="192">
        <f t="shared" si="12"/>
        <v>17.323404255319147</v>
      </c>
      <c r="J99" s="191">
        <f t="shared" si="13"/>
        <v>25.356363956849968</v>
      </c>
      <c r="K99" s="192">
        <f t="shared" si="14"/>
        <v>24.430194664423876</v>
      </c>
      <c r="L99" s="193">
        <f t="shared" si="20"/>
        <v>1.4429434718071164</v>
      </c>
      <c r="M99" s="194">
        <f t="shared" si="15"/>
        <v>1.4102421385751931</v>
      </c>
      <c r="N99" s="191">
        <f t="shared" si="16"/>
        <v>16.176162913907284</v>
      </c>
      <c r="O99" s="192">
        <f t="shared" si="17"/>
        <v>18.504545454545454</v>
      </c>
      <c r="P99" s="191">
        <f t="shared" si="18"/>
        <v>23.890890663648399</v>
      </c>
      <c r="Q99" s="192">
        <f t="shared" si="19"/>
        <v>24.221483482070784</v>
      </c>
      <c r="R99" s="193">
        <f t="shared" si="21"/>
        <v>1.4769195136572506</v>
      </c>
      <c r="S99" s="194">
        <f t="shared" si="21"/>
        <v>1.3089477686208726</v>
      </c>
      <c r="T99" s="76"/>
      <c r="U99" s="63"/>
      <c r="V99" s="63"/>
      <c r="W99" s="63"/>
      <c r="X99" s="63"/>
      <c r="Y99" s="63"/>
      <c r="Z99" s="63"/>
      <c r="AA99" s="63"/>
    </row>
    <row r="100" spans="1:27" ht="16.5" x14ac:dyDescent="0.3">
      <c r="A100" s="63" t="s">
        <v>4499</v>
      </c>
      <c r="B100" s="63" t="s">
        <v>994</v>
      </c>
      <c r="C100" s="63" t="s">
        <v>4500</v>
      </c>
      <c r="D100" s="189">
        <v>49</v>
      </c>
      <c r="E100" s="190">
        <v>50</v>
      </c>
      <c r="F100" s="191">
        <f t="shared" si="22"/>
        <v>7.3529999999999998</v>
      </c>
      <c r="G100" s="192">
        <f t="shared" si="22"/>
        <v>7.3529999999999998</v>
      </c>
      <c r="H100" s="191">
        <f t="shared" si="11"/>
        <v>25.437405405405407</v>
      </c>
      <c r="I100" s="192">
        <f t="shared" si="12"/>
        <v>24.940581081081078</v>
      </c>
      <c r="J100" s="191">
        <f t="shared" si="13"/>
        <v>33.264012572738167</v>
      </c>
      <c r="K100" s="192">
        <f t="shared" si="14"/>
        <v>32.92694722612972</v>
      </c>
      <c r="L100" s="193">
        <f t="shared" si="20"/>
        <v>1.3076810328175066</v>
      </c>
      <c r="M100" s="194">
        <f t="shared" si="15"/>
        <v>1.320215720679691</v>
      </c>
      <c r="N100" s="191">
        <f t="shared" si="16"/>
        <v>22.058999999999994</v>
      </c>
      <c r="O100" s="192">
        <f t="shared" si="17"/>
        <v>24.145662162162164</v>
      </c>
      <c r="P100" s="191">
        <f t="shared" si="18"/>
        <v>31.235260458799658</v>
      </c>
      <c r="Q100" s="192">
        <f t="shared" si="19"/>
        <v>32.671050552226511</v>
      </c>
      <c r="R100" s="193">
        <f t="shared" si="21"/>
        <v>1.4159871462350817</v>
      </c>
      <c r="S100" s="194">
        <f t="shared" si="21"/>
        <v>1.3530815735268669</v>
      </c>
      <c r="T100" s="76"/>
      <c r="U100" s="63"/>
      <c r="V100" s="63"/>
      <c r="W100" s="63"/>
      <c r="X100" s="63"/>
      <c r="Y100" s="63"/>
      <c r="Z100" s="63"/>
      <c r="AA100" s="63"/>
    </row>
    <row r="101" spans="1:27" ht="16.5" x14ac:dyDescent="0.3">
      <c r="A101" s="63" t="s">
        <v>4501</v>
      </c>
      <c r="B101" s="63" t="s">
        <v>994</v>
      </c>
      <c r="C101" s="63" t="s">
        <v>2495</v>
      </c>
      <c r="D101" s="189">
        <v>51</v>
      </c>
      <c r="E101" s="190">
        <v>52</v>
      </c>
      <c r="F101" s="191">
        <f t="shared" si="22"/>
        <v>2.5680000000000001</v>
      </c>
      <c r="G101" s="192">
        <f t="shared" si="22"/>
        <v>2.5680000000000001</v>
      </c>
      <c r="H101" s="191">
        <f t="shared" si="11"/>
        <v>12.84</v>
      </c>
      <c r="I101" s="192">
        <f t="shared" si="12"/>
        <v>13.398260869565219</v>
      </c>
      <c r="J101" s="191">
        <f t="shared" si="13"/>
        <v>24.70460456759406</v>
      </c>
      <c r="K101" s="192">
        <f t="shared" si="14"/>
        <v>24.007845554512986</v>
      </c>
      <c r="L101" s="193">
        <f t="shared" si="20"/>
        <v>1.9240346236443973</v>
      </c>
      <c r="M101" s="194">
        <f t="shared" si="15"/>
        <v>1.7918628237078098</v>
      </c>
      <c r="N101" s="191">
        <f t="shared" si="16"/>
        <v>11.761832061068702</v>
      </c>
      <c r="O101" s="192">
        <f t="shared" si="17"/>
        <v>11.761832061068702</v>
      </c>
      <c r="P101" s="191">
        <f t="shared" si="18"/>
        <v>24.647894083161688</v>
      </c>
      <c r="Q101" s="192">
        <f t="shared" si="19"/>
        <v>21.500121887048731</v>
      </c>
      <c r="R101" s="193">
        <f t="shared" si="21"/>
        <v>2.0955828951805433</v>
      </c>
      <c r="S101" s="194">
        <f t="shared" si="21"/>
        <v>1.8279568842181879</v>
      </c>
      <c r="T101" s="76"/>
      <c r="U101" s="63"/>
      <c r="V101" s="63"/>
      <c r="W101" s="63"/>
      <c r="X101" s="63"/>
      <c r="Y101" s="63"/>
      <c r="Z101" s="63"/>
      <c r="AA101" s="63"/>
    </row>
    <row r="102" spans="1:27" ht="16.5" x14ac:dyDescent="0.3">
      <c r="A102" s="63" t="s">
        <v>4502</v>
      </c>
      <c r="B102" s="63" t="s">
        <v>993</v>
      </c>
      <c r="C102" s="63" t="s">
        <v>4503</v>
      </c>
      <c r="D102" s="189">
        <v>53</v>
      </c>
      <c r="E102" s="190">
        <v>54</v>
      </c>
      <c r="F102" s="191">
        <f t="shared" si="22"/>
        <v>22.511998999999999</v>
      </c>
      <c r="G102" s="192">
        <f t="shared" si="22"/>
        <v>22.511997000000001</v>
      </c>
      <c r="H102" s="191">
        <f t="shared" si="11"/>
        <v>34.992744559585489</v>
      </c>
      <c r="I102" s="192">
        <f t="shared" si="12"/>
        <v>32.547465542168673</v>
      </c>
      <c r="J102" s="191">
        <f t="shared" si="13"/>
        <v>40.645054300834438</v>
      </c>
      <c r="K102" s="192">
        <f t="shared" si="14"/>
        <v>34.794001001533211</v>
      </c>
      <c r="L102" s="193">
        <f t="shared" si="20"/>
        <v>1.1615280485251513</v>
      </c>
      <c r="M102" s="194">
        <f t="shared" si="15"/>
        <v>1.0690233608651929</v>
      </c>
      <c r="N102" s="191">
        <f t="shared" si="16"/>
        <v>33.268964039408871</v>
      </c>
      <c r="O102" s="192">
        <f t="shared" si="17"/>
        <v>34.195438481012658</v>
      </c>
      <c r="P102" s="191">
        <f t="shared" si="18"/>
        <v>28.166892264009572</v>
      </c>
      <c r="Q102" s="192">
        <f t="shared" si="19"/>
        <v>39.689555071248421</v>
      </c>
      <c r="R102" s="193">
        <f t="shared" si="21"/>
        <v>0.84664169977292891</v>
      </c>
      <c r="S102" s="194">
        <f t="shared" si="21"/>
        <v>1.1606681134762</v>
      </c>
      <c r="T102" s="76"/>
      <c r="U102" s="63"/>
      <c r="V102" s="63"/>
      <c r="W102" s="63"/>
      <c r="X102" s="63"/>
      <c r="Y102" s="63"/>
      <c r="Z102" s="63"/>
      <c r="AA102" s="63"/>
    </row>
    <row r="103" spans="1:27" ht="16.5" x14ac:dyDescent="0.3">
      <c r="A103" s="63" t="s">
        <v>4504</v>
      </c>
      <c r="B103" s="63" t="s">
        <v>993</v>
      </c>
      <c r="C103" s="63" t="s">
        <v>4505</v>
      </c>
      <c r="D103" s="189">
        <v>55</v>
      </c>
      <c r="E103" s="190">
        <v>56</v>
      </c>
      <c r="F103" s="191">
        <f t="shared" si="22"/>
        <v>10.281999000000001</v>
      </c>
      <c r="G103" s="192">
        <f t="shared" si="22"/>
        <v>10.215</v>
      </c>
      <c r="H103" s="191">
        <f t="shared" si="11"/>
        <v>22.032855000000001</v>
      </c>
      <c r="I103" s="192">
        <f t="shared" si="12"/>
        <v>20.498327759197327</v>
      </c>
      <c r="J103" s="191">
        <f t="shared" si="13"/>
        <v>26.367838824325606</v>
      </c>
      <c r="K103" s="192">
        <f t="shared" si="14"/>
        <v>21.901289967754824</v>
      </c>
      <c r="L103" s="193">
        <f t="shared" si="20"/>
        <v>1.1967508897201748</v>
      </c>
      <c r="M103" s="194">
        <f t="shared" si="15"/>
        <v>1.0684427639678074</v>
      </c>
      <c r="N103" s="191">
        <f t="shared" si="16"/>
        <v>19.584760000000003</v>
      </c>
      <c r="O103" s="192">
        <f t="shared" si="17"/>
        <v>20.918088737201366</v>
      </c>
      <c r="P103" s="191">
        <f t="shared" si="18"/>
        <v>17.712574602728896</v>
      </c>
      <c r="Q103" s="192">
        <f t="shared" si="19"/>
        <v>22.891254737684857</v>
      </c>
      <c r="R103" s="193">
        <f t="shared" si="21"/>
        <v>0.90440600766764023</v>
      </c>
      <c r="S103" s="194">
        <f t="shared" si="21"/>
        <v>1.0943282163716206</v>
      </c>
      <c r="T103" s="76"/>
      <c r="U103" s="63"/>
      <c r="V103" s="63"/>
      <c r="W103" s="63"/>
      <c r="X103" s="63"/>
      <c r="Y103" s="63"/>
      <c r="Z103" s="63"/>
      <c r="AA103" s="63"/>
    </row>
    <row r="104" spans="1:27" ht="16.5" x14ac:dyDescent="0.3">
      <c r="A104" s="63" t="s">
        <v>4506</v>
      </c>
      <c r="B104" s="63" t="s">
        <v>994</v>
      </c>
      <c r="C104" s="63" t="s">
        <v>4507</v>
      </c>
      <c r="D104" s="189">
        <v>57</v>
      </c>
      <c r="E104" s="190">
        <v>58</v>
      </c>
      <c r="F104" s="191">
        <f t="shared" si="22"/>
        <v>7.4820000000000002</v>
      </c>
      <c r="G104" s="192">
        <f t="shared" si="22"/>
        <v>7.4889999999999999</v>
      </c>
      <c r="H104" s="191">
        <f t="shared" si="11"/>
        <v>54.746341463414645</v>
      </c>
      <c r="I104" s="192">
        <f t="shared" si="12"/>
        <v>56.167499999999997</v>
      </c>
      <c r="J104" s="191">
        <f t="shared" si="13"/>
        <v>43.072393802111655</v>
      </c>
      <c r="K104" s="192">
        <f t="shared" si="14"/>
        <v>50.680208157219411</v>
      </c>
      <c r="L104" s="193">
        <f t="shared" si="20"/>
        <v>0.78676296261542256</v>
      </c>
      <c r="M104" s="194">
        <f t="shared" si="15"/>
        <v>0.90230485881015554</v>
      </c>
      <c r="N104" s="191">
        <f t="shared" si="16"/>
        <v>59.068421052631585</v>
      </c>
      <c r="O104" s="192">
        <f t="shared" si="17"/>
        <v>54.137349397590356</v>
      </c>
      <c r="P104" s="191">
        <f t="shared" si="18"/>
        <v>51.954719353433866</v>
      </c>
      <c r="Q104" s="192">
        <f t="shared" si="19"/>
        <v>35.34846487408555</v>
      </c>
      <c r="R104" s="193">
        <f t="shared" si="21"/>
        <v>0.87956844668559508</v>
      </c>
      <c r="S104" s="194">
        <f t="shared" si="21"/>
        <v>0.65294044254887185</v>
      </c>
      <c r="T104" s="76"/>
      <c r="U104" s="63"/>
      <c r="V104" s="63"/>
      <c r="W104" s="63"/>
      <c r="X104" s="63"/>
      <c r="Y104" s="63"/>
      <c r="Z104" s="63"/>
      <c r="AA104" s="63"/>
    </row>
    <row r="105" spans="1:27" ht="16.5" x14ac:dyDescent="0.3">
      <c r="A105" s="63" t="s">
        <v>4508</v>
      </c>
      <c r="B105" s="63" t="s">
        <v>994</v>
      </c>
      <c r="C105" s="63" t="s">
        <v>4509</v>
      </c>
      <c r="D105" s="189">
        <v>59</v>
      </c>
      <c r="E105" s="190">
        <v>60</v>
      </c>
      <c r="F105" s="191">
        <f t="shared" si="22"/>
        <v>6.2430000000000003</v>
      </c>
      <c r="G105" s="192">
        <f t="shared" si="22"/>
        <v>6.2290000000000001</v>
      </c>
      <c r="H105" s="191">
        <f t="shared" si="11"/>
        <v>51.31232876712329</v>
      </c>
      <c r="I105" s="192">
        <f t="shared" si="12"/>
        <v>49.832000000000001</v>
      </c>
      <c r="J105" s="191">
        <f t="shared" si="13"/>
        <v>59.293398959508337</v>
      </c>
      <c r="K105" s="192">
        <f t="shared" si="14"/>
        <v>59.243482884000777</v>
      </c>
      <c r="L105" s="193">
        <f t="shared" si="20"/>
        <v>1.1555390367996445</v>
      </c>
      <c r="M105" s="194">
        <f t="shared" si="15"/>
        <v>1.1888642415315616</v>
      </c>
      <c r="N105" s="191">
        <f t="shared" si="16"/>
        <v>28.593893129770997</v>
      </c>
      <c r="O105" s="192">
        <f t="shared" si="17"/>
        <v>49.832000000000001</v>
      </c>
      <c r="P105" s="191">
        <f t="shared" si="18"/>
        <v>59.114093451336373</v>
      </c>
      <c r="Q105" s="192">
        <f t="shared" si="19"/>
        <v>58.791762735108449</v>
      </c>
      <c r="R105" s="193">
        <f t="shared" si="21"/>
        <v>2.0673677831504786</v>
      </c>
      <c r="S105" s="194">
        <f t="shared" si="21"/>
        <v>1.1797993806210556</v>
      </c>
      <c r="T105" s="76"/>
      <c r="U105" s="63"/>
      <c r="V105" s="63"/>
      <c r="W105" s="63"/>
      <c r="X105" s="63"/>
      <c r="Y105" s="63"/>
      <c r="Z105" s="63"/>
      <c r="AA105" s="63"/>
    </row>
    <row r="106" spans="1:27" ht="16.5" x14ac:dyDescent="0.3">
      <c r="A106" s="63" t="s">
        <v>4510</v>
      </c>
      <c r="B106" s="63" t="s">
        <v>994</v>
      </c>
      <c r="C106" s="63" t="s">
        <v>4511</v>
      </c>
      <c r="D106" s="189">
        <v>61</v>
      </c>
      <c r="E106" s="190">
        <v>62</v>
      </c>
      <c r="F106" s="191">
        <f t="shared" si="22"/>
        <v>9.2780000000000005</v>
      </c>
      <c r="G106" s="192">
        <f t="shared" si="22"/>
        <v>9.4519990000000007</v>
      </c>
      <c r="H106" s="191">
        <f t="shared" si="11"/>
        <v>46.39</v>
      </c>
      <c r="I106" s="192">
        <f t="shared" si="12"/>
        <v>49.314777391304354</v>
      </c>
      <c r="J106" s="191">
        <f t="shared" si="13"/>
        <v>59.592991047241803</v>
      </c>
      <c r="K106" s="192">
        <f t="shared" si="14"/>
        <v>59.43250503130708</v>
      </c>
      <c r="L106" s="193">
        <f t="shared" si="20"/>
        <v>1.2846085588972149</v>
      </c>
      <c r="M106" s="194">
        <f t="shared" si="15"/>
        <v>1.2051662437755783</v>
      </c>
      <c r="N106" s="191">
        <f t="shared" si="16"/>
        <v>48.406956521739133</v>
      </c>
      <c r="O106" s="192">
        <f t="shared" si="17"/>
        <v>59.074993750000004</v>
      </c>
      <c r="P106" s="191">
        <f t="shared" si="18"/>
        <v>59.324988034933845</v>
      </c>
      <c r="Q106" s="192">
        <f t="shared" si="19"/>
        <v>59.521010723795598</v>
      </c>
      <c r="R106" s="193">
        <f t="shared" si="21"/>
        <v>1.2255467457098139</v>
      </c>
      <c r="S106" s="194">
        <f t="shared" si="21"/>
        <v>1.0075500130509214</v>
      </c>
      <c r="T106" s="76"/>
      <c r="U106" s="63"/>
      <c r="V106" s="63"/>
      <c r="W106" s="63"/>
      <c r="X106" s="63"/>
      <c r="Y106" s="63"/>
      <c r="Z106" s="63"/>
      <c r="AA106" s="63"/>
    </row>
    <row r="107" spans="1:27" ht="16.5" x14ac:dyDescent="0.3">
      <c r="A107" s="63" t="s">
        <v>4512</v>
      </c>
      <c r="B107" s="63" t="s">
        <v>1000</v>
      </c>
      <c r="C107" s="63" t="s">
        <v>4513</v>
      </c>
      <c r="D107" s="189">
        <v>63</v>
      </c>
      <c r="E107" s="190">
        <v>64</v>
      </c>
      <c r="F107" s="191">
        <f t="shared" si="22"/>
        <v>25.942996000000001</v>
      </c>
      <c r="G107" s="192">
        <f t="shared" si="22"/>
        <v>25.942996000000001</v>
      </c>
      <c r="H107" s="191">
        <f t="shared" si="11"/>
        <v>33.5469775862069</v>
      </c>
      <c r="I107" s="192">
        <f t="shared" si="12"/>
        <v>35.865893087557609</v>
      </c>
      <c r="J107" s="191">
        <f t="shared" si="13"/>
        <v>47.722820195973924</v>
      </c>
      <c r="K107" s="192">
        <f t="shared" si="14"/>
        <v>40.891232399643307</v>
      </c>
      <c r="L107" s="193">
        <f t="shared" si="20"/>
        <v>1.4225669085490291</v>
      </c>
      <c r="M107" s="194">
        <f t="shared" si="15"/>
        <v>1.1401147128782654</v>
      </c>
      <c r="N107" s="191">
        <f t="shared" si="16"/>
        <v>30.641333858267721</v>
      </c>
      <c r="O107" s="192">
        <f t="shared" si="17"/>
        <v>36.031938888888888</v>
      </c>
      <c r="P107" s="191">
        <f t="shared" si="18"/>
        <v>34.59230100840113</v>
      </c>
      <c r="Q107" s="192">
        <f t="shared" si="19"/>
        <v>46.893121877127818</v>
      </c>
      <c r="R107" s="193">
        <f t="shared" si="21"/>
        <v>1.1289424007586846</v>
      </c>
      <c r="S107" s="194">
        <f t="shared" si="21"/>
        <v>1.301432099497376</v>
      </c>
      <c r="T107" s="76"/>
      <c r="U107" s="63"/>
      <c r="V107" s="63"/>
      <c r="W107" s="63"/>
      <c r="X107" s="63"/>
      <c r="Y107" s="63"/>
      <c r="Z107" s="63"/>
      <c r="AA107" s="63"/>
    </row>
    <row r="108" spans="1:27" ht="16.5" x14ac:dyDescent="0.3">
      <c r="A108" s="63" t="s">
        <v>4514</v>
      </c>
      <c r="B108" s="63" t="s">
        <v>999</v>
      </c>
      <c r="C108" s="63" t="s">
        <v>592</v>
      </c>
      <c r="D108" s="189">
        <v>65</v>
      </c>
      <c r="E108" s="190">
        <v>66</v>
      </c>
      <c r="F108" s="191">
        <f t="shared" si="22"/>
        <v>21.990998999999999</v>
      </c>
      <c r="G108" s="192">
        <f t="shared" si="22"/>
        <v>21.890999999999998</v>
      </c>
      <c r="H108" s="191">
        <f t="shared" si="11"/>
        <v>21.559802941176468</v>
      </c>
      <c r="I108" s="192">
        <f t="shared" si="12"/>
        <v>22.224365482233502</v>
      </c>
      <c r="J108" s="191">
        <f t="shared" si="13"/>
        <v>27.860896025173584</v>
      </c>
      <c r="K108" s="192">
        <f t="shared" si="14"/>
        <v>33.949450404080551</v>
      </c>
      <c r="L108" s="193">
        <f t="shared" si="20"/>
        <v>1.292261163109373</v>
      </c>
      <c r="M108" s="194">
        <f t="shared" si="15"/>
        <v>1.5275779383317045</v>
      </c>
      <c r="N108" s="191">
        <f t="shared" si="16"/>
        <v>19.991817272727271</v>
      </c>
      <c r="O108" s="192">
        <f t="shared" si="17"/>
        <v>18.980635838150285</v>
      </c>
      <c r="P108" s="191">
        <f t="shared" si="18"/>
        <v>31.824077141879084</v>
      </c>
      <c r="Q108" s="192">
        <f t="shared" si="19"/>
        <v>23.039200002694272</v>
      </c>
      <c r="R108" s="193">
        <f t="shared" si="21"/>
        <v>1.5918551429185639</v>
      </c>
      <c r="S108" s="194">
        <f t="shared" si="21"/>
        <v>1.2138265650925373</v>
      </c>
      <c r="T108" s="76"/>
      <c r="U108" s="63"/>
      <c r="V108" s="63"/>
      <c r="W108" s="63"/>
      <c r="X108" s="63"/>
      <c r="Y108" s="63"/>
      <c r="Z108" s="63"/>
      <c r="AA108" s="63"/>
    </row>
    <row r="109" spans="1:27" ht="16.5" x14ac:dyDescent="0.3">
      <c r="A109" s="63" t="s">
        <v>4515</v>
      </c>
      <c r="B109" s="63" t="s">
        <v>994</v>
      </c>
      <c r="C109" s="63" t="s">
        <v>2496</v>
      </c>
      <c r="D109" s="189">
        <v>67</v>
      </c>
      <c r="E109" s="190">
        <v>68</v>
      </c>
      <c r="F109" s="191">
        <f t="shared" si="22"/>
        <v>1.911</v>
      </c>
      <c r="G109" s="192">
        <f t="shared" si="22"/>
        <v>1.6439999999999999</v>
      </c>
      <c r="H109" s="191">
        <f t="shared" si="11"/>
        <v>16.617391304347827</v>
      </c>
      <c r="I109" s="192">
        <f t="shared" si="12"/>
        <v>29.890909090909091</v>
      </c>
      <c r="J109" s="191">
        <f t="shared" si="13"/>
        <v>27.208869721340456</v>
      </c>
      <c r="K109" s="192">
        <f t="shared" si="14"/>
        <v>31.388162487836446</v>
      </c>
      <c r="L109" s="193">
        <f t="shared" si="20"/>
        <v>1.6373731124825497</v>
      </c>
      <c r="M109" s="194">
        <f t="shared" si="15"/>
        <v>1.0500905941794432</v>
      </c>
      <c r="N109" s="191">
        <f t="shared" si="16"/>
        <v>13.489411764705881</v>
      </c>
      <c r="O109" s="192">
        <f t="shared" si="17"/>
        <v>34.013793103448272</v>
      </c>
      <c r="P109" s="191">
        <f t="shared" si="18"/>
        <v>30.319697490546584</v>
      </c>
      <c r="Q109" s="192">
        <f t="shared" si="19"/>
        <v>29.327370339218131</v>
      </c>
      <c r="R109" s="193">
        <f t="shared" si="21"/>
        <v>2.2476663934209489</v>
      </c>
      <c r="S109" s="194">
        <f t="shared" si="21"/>
        <v>0.86221993089753235</v>
      </c>
      <c r="T109" s="76"/>
      <c r="U109" s="63"/>
      <c r="V109" s="63"/>
      <c r="W109" s="63"/>
      <c r="X109" s="63"/>
      <c r="Y109" s="63"/>
      <c r="Z109" s="63"/>
      <c r="AA109" s="63"/>
    </row>
    <row r="110" spans="1:27" ht="16.5" x14ac:dyDescent="0.3">
      <c r="A110" s="63" t="s">
        <v>4516</v>
      </c>
      <c r="B110" s="63" t="s">
        <v>994</v>
      </c>
      <c r="C110" s="63" t="s">
        <v>4517</v>
      </c>
      <c r="D110" s="189">
        <v>69</v>
      </c>
      <c r="E110" s="190">
        <v>70</v>
      </c>
      <c r="F110" s="191">
        <f t="shared" si="22"/>
        <v>6.4889989999999997</v>
      </c>
      <c r="G110" s="192">
        <f t="shared" si="22"/>
        <v>6.4889999999999999</v>
      </c>
      <c r="H110" s="191">
        <f t="shared" si="11"/>
        <v>33.563787931034483</v>
      </c>
      <c r="I110" s="192">
        <f t="shared" si="12"/>
        <v>35.719266055045871</v>
      </c>
      <c r="J110" s="191">
        <f t="shared" si="13"/>
        <v>34.777066854888389</v>
      </c>
      <c r="K110" s="192">
        <f t="shared" si="14"/>
        <v>33.80643881806494</v>
      </c>
      <c r="L110" s="193">
        <f t="shared" si="20"/>
        <v>1.0361484504176615</v>
      </c>
      <c r="M110" s="194">
        <f t="shared" si="15"/>
        <v>0.94644830512381939</v>
      </c>
      <c r="N110" s="191">
        <f t="shared" si="16"/>
        <v>30.656688188976378</v>
      </c>
      <c r="O110" s="192">
        <f t="shared" si="17"/>
        <v>32.71764705882353</v>
      </c>
      <c r="P110" s="191">
        <f t="shared" si="18"/>
        <v>34.02002877731033</v>
      </c>
      <c r="Q110" s="192">
        <f t="shared" si="19"/>
        <v>32.655242615770987</v>
      </c>
      <c r="R110" s="193">
        <f t="shared" si="21"/>
        <v>1.1097098475739251</v>
      </c>
      <c r="S110" s="194">
        <f t="shared" si="21"/>
        <v>0.99809263658415459</v>
      </c>
      <c r="T110" s="76"/>
      <c r="U110" s="63"/>
      <c r="V110" s="63"/>
      <c r="W110" s="63"/>
      <c r="X110" s="63"/>
      <c r="Y110" s="63"/>
      <c r="Z110" s="63"/>
      <c r="AA110" s="63"/>
    </row>
    <row r="111" spans="1:27" ht="16.5" x14ac:dyDescent="0.3">
      <c r="A111" s="63" t="s">
        <v>4518</v>
      </c>
      <c r="B111" s="63" t="s">
        <v>993</v>
      </c>
      <c r="C111" s="63" t="s">
        <v>4519</v>
      </c>
      <c r="D111" s="189">
        <v>71</v>
      </c>
      <c r="E111" s="190">
        <v>72</v>
      </c>
      <c r="F111" s="191">
        <f t="shared" si="22"/>
        <v>13.462999</v>
      </c>
      <c r="G111" s="192">
        <f t="shared" si="22"/>
        <v>13.462999999999999</v>
      </c>
      <c r="H111" s="191">
        <f t="shared" si="11"/>
        <v>20.144138154613465</v>
      </c>
      <c r="I111" s="192">
        <f t="shared" si="12"/>
        <v>21.313456464379946</v>
      </c>
      <c r="J111" s="191">
        <f t="shared" si="13"/>
        <v>31.677972666069955</v>
      </c>
      <c r="K111" s="192">
        <f t="shared" si="14"/>
        <v>27.308327508449292</v>
      </c>
      <c r="L111" s="193">
        <f t="shared" si="20"/>
        <v>1.5725653002838933</v>
      </c>
      <c r="M111" s="194">
        <f t="shared" si="15"/>
        <v>1.2812716489269704</v>
      </c>
      <c r="N111" s="191">
        <f t="shared" si="16"/>
        <v>18.152358202247189</v>
      </c>
      <c r="O111" s="192">
        <f t="shared" si="17"/>
        <v>18.527064220183487</v>
      </c>
      <c r="P111" s="191">
        <f t="shared" si="18"/>
        <v>23.90945591554253</v>
      </c>
      <c r="Q111" s="192">
        <f t="shared" si="19"/>
        <v>28.629825829378174</v>
      </c>
      <c r="R111" s="193">
        <f t="shared" si="21"/>
        <v>1.3171542589206198</v>
      </c>
      <c r="S111" s="194">
        <f t="shared" si="21"/>
        <v>1.5452974896146083</v>
      </c>
      <c r="T111" s="76"/>
      <c r="U111" s="63"/>
      <c r="V111" s="63"/>
      <c r="W111" s="63"/>
      <c r="X111" s="63"/>
      <c r="Y111" s="63"/>
      <c r="Z111" s="63"/>
      <c r="AA111" s="63"/>
    </row>
    <row r="112" spans="1:27" ht="16.5" x14ac:dyDescent="0.3">
      <c r="A112" s="63" t="s">
        <v>4520</v>
      </c>
      <c r="B112" s="63" t="s">
        <v>1000</v>
      </c>
      <c r="C112" s="63" t="s">
        <v>4521</v>
      </c>
      <c r="D112" s="189">
        <v>73</v>
      </c>
      <c r="E112" s="190">
        <v>74</v>
      </c>
      <c r="F112" s="191">
        <f t="shared" si="22"/>
        <v>7.8900009999999998</v>
      </c>
      <c r="G112" s="192">
        <f t="shared" si="22"/>
        <v>7.9050010000000004</v>
      </c>
      <c r="H112" s="191">
        <f t="shared" si="11"/>
        <v>19.89075882352941</v>
      </c>
      <c r="I112" s="192">
        <f t="shared" si="12"/>
        <v>19.845190794979082</v>
      </c>
      <c r="J112" s="191">
        <f t="shared" si="13"/>
        <v>29.01410524163586</v>
      </c>
      <c r="K112" s="192">
        <f t="shared" si="14"/>
        <v>29.055099255036659</v>
      </c>
      <c r="L112" s="193">
        <f t="shared" si="20"/>
        <v>1.4586726177240736</v>
      </c>
      <c r="M112" s="194">
        <f t="shared" si="15"/>
        <v>1.4640876752058096</v>
      </c>
      <c r="N112" s="191">
        <f t="shared" si="16"/>
        <v>17.468636900369003</v>
      </c>
      <c r="O112" s="192">
        <f t="shared" si="17"/>
        <v>19.048195180722896</v>
      </c>
      <c r="P112" s="191">
        <f t="shared" si="18"/>
        <v>26.321307507170665</v>
      </c>
      <c r="Q112" s="192">
        <f t="shared" si="19"/>
        <v>29.392747038478156</v>
      </c>
      <c r="R112" s="193">
        <f t="shared" si="21"/>
        <v>1.5067751225978405</v>
      </c>
      <c r="S112" s="194">
        <f t="shared" si="21"/>
        <v>1.5430725462233885</v>
      </c>
      <c r="T112" s="76"/>
      <c r="U112" s="63"/>
      <c r="V112" s="63"/>
      <c r="W112" s="63"/>
      <c r="X112" s="63"/>
      <c r="Y112" s="63"/>
      <c r="Z112" s="63"/>
      <c r="AA112" s="63"/>
    </row>
    <row r="113" spans="1:27" ht="16.5" x14ac:dyDescent="0.3">
      <c r="A113" s="63" t="s">
        <v>4522</v>
      </c>
      <c r="B113" s="63" t="s">
        <v>1000</v>
      </c>
      <c r="C113" s="63" t="s">
        <v>4523</v>
      </c>
      <c r="D113" s="189">
        <v>75</v>
      </c>
      <c r="E113" s="190">
        <v>76</v>
      </c>
      <c r="F113" s="191">
        <f t="shared" si="22"/>
        <v>11.902001</v>
      </c>
      <c r="G113" s="192">
        <f t="shared" si="22"/>
        <v>11.902002</v>
      </c>
      <c r="H113" s="191">
        <f t="shared" si="11"/>
        <v>31.45903348017621</v>
      </c>
      <c r="I113" s="192">
        <f t="shared" si="12"/>
        <v>31.459036123348017</v>
      </c>
      <c r="J113" s="191">
        <f t="shared" si="13"/>
        <v>40.179572493705692</v>
      </c>
      <c r="K113" s="192">
        <f t="shared" si="14"/>
        <v>39.323420542304305</v>
      </c>
      <c r="L113" s="193">
        <f t="shared" si="20"/>
        <v>1.2772030176650118</v>
      </c>
      <c r="M113" s="194">
        <f t="shared" si="15"/>
        <v>1.2499880920737925</v>
      </c>
      <c r="N113" s="191">
        <f t="shared" si="16"/>
        <v>31.321055263157898</v>
      </c>
      <c r="O113" s="192">
        <f t="shared" si="17"/>
        <v>31.321057894736839</v>
      </c>
      <c r="P113" s="191">
        <f t="shared" si="18"/>
        <v>38.19400028207464</v>
      </c>
      <c r="Q113" s="192">
        <f t="shared" si="19"/>
        <v>40.036244086046402</v>
      </c>
      <c r="R113" s="193">
        <f t="shared" si="21"/>
        <v>1.2194352955598273</v>
      </c>
      <c r="S113" s="194">
        <f t="shared" si="21"/>
        <v>1.2782532512343414</v>
      </c>
      <c r="T113" s="76"/>
      <c r="U113" s="63"/>
      <c r="V113" s="63"/>
      <c r="W113" s="63"/>
      <c r="X113" s="63"/>
      <c r="Y113" s="63"/>
      <c r="Z113" s="63"/>
      <c r="AA113" s="63"/>
    </row>
    <row r="114" spans="1:27" ht="16.5" x14ac:dyDescent="0.3">
      <c r="A114" s="63" t="s">
        <v>4524</v>
      </c>
      <c r="B114" s="63" t="s">
        <v>1000</v>
      </c>
      <c r="C114" s="63" t="s">
        <v>4525</v>
      </c>
      <c r="D114" s="189">
        <v>77</v>
      </c>
      <c r="E114" s="190">
        <v>78</v>
      </c>
      <c r="F114" s="191">
        <f t="shared" si="22"/>
        <v>4.2270000000000003</v>
      </c>
      <c r="G114" s="192">
        <f t="shared" si="22"/>
        <v>4.2270000000000003</v>
      </c>
      <c r="H114" s="191">
        <f t="shared" si="11"/>
        <v>39.628125000000004</v>
      </c>
      <c r="I114" s="192">
        <f t="shared" si="12"/>
        <v>40.906451612903226</v>
      </c>
      <c r="J114" s="191">
        <f t="shared" si="13"/>
        <v>32.825934792332802</v>
      </c>
      <c r="K114" s="192">
        <f t="shared" si="14"/>
        <v>35.034001436336048</v>
      </c>
      <c r="L114" s="193">
        <f t="shared" si="20"/>
        <v>0.82834943092394098</v>
      </c>
      <c r="M114" s="194">
        <f t="shared" si="15"/>
        <v>0.85644195609685159</v>
      </c>
      <c r="N114" s="191">
        <f t="shared" si="16"/>
        <v>40.25714285714286</v>
      </c>
      <c r="O114" s="192">
        <f t="shared" si="17"/>
        <v>37.297058823529419</v>
      </c>
      <c r="P114" s="191">
        <f t="shared" si="18"/>
        <v>36.015617844217758</v>
      </c>
      <c r="Q114" s="192">
        <f t="shared" si="19"/>
        <v>31.005492649551503</v>
      </c>
      <c r="R114" s="193">
        <f t="shared" si="21"/>
        <v>0.89463919414309545</v>
      </c>
      <c r="S114" s="194">
        <f t="shared" si="21"/>
        <v>0.83131200227486068</v>
      </c>
      <c r="T114" s="76"/>
      <c r="U114" s="63"/>
      <c r="V114" s="63"/>
      <c r="W114" s="63"/>
      <c r="X114" s="63"/>
      <c r="Y114" s="63"/>
      <c r="Z114" s="63"/>
      <c r="AA114" s="63"/>
    </row>
    <row r="115" spans="1:27" ht="17.25" thickBot="1" x14ac:dyDescent="0.35">
      <c r="A115" s="63" t="s">
        <v>4526</v>
      </c>
      <c r="B115" s="63" t="s">
        <v>999</v>
      </c>
      <c r="C115" s="63" t="s">
        <v>611</v>
      </c>
      <c r="D115" s="189">
        <v>79</v>
      </c>
      <c r="E115" s="190">
        <v>80</v>
      </c>
      <c r="F115" s="191">
        <f t="shared" si="22"/>
        <v>2.8290000000000002</v>
      </c>
      <c r="G115" s="192">
        <f t="shared" si="22"/>
        <v>2.6549999999999998</v>
      </c>
      <c r="H115" s="191">
        <f t="shared" si="11"/>
        <v>30.31071428571429</v>
      </c>
      <c r="I115" s="192">
        <f t="shared" si="12"/>
        <v>24.890624999999996</v>
      </c>
      <c r="J115" s="191">
        <f t="shared" si="13"/>
        <v>25.722429916455901</v>
      </c>
      <c r="K115" s="192">
        <f t="shared" si="14"/>
        <v>30.561878114702388</v>
      </c>
      <c r="L115" s="193">
        <f t="shared" si="20"/>
        <v>0.8486250001894251</v>
      </c>
      <c r="M115" s="194">
        <f t="shared" si="15"/>
        <v>1.227846955016292</v>
      </c>
      <c r="N115" s="191">
        <f t="shared" si="16"/>
        <v>30.86181818181818</v>
      </c>
      <c r="O115" s="192">
        <f t="shared" si="17"/>
        <v>23.426470588235293</v>
      </c>
      <c r="P115" s="191">
        <f t="shared" si="18"/>
        <v>29.855083067978271</v>
      </c>
      <c r="Q115" s="192">
        <f t="shared" si="19"/>
        <v>22.210711753621439</v>
      </c>
      <c r="R115" s="193">
        <f t="shared" si="21"/>
        <v>0.96737926754966719</v>
      </c>
      <c r="S115" s="194">
        <f t="shared" si="21"/>
        <v>0.94810320103343249</v>
      </c>
      <c r="T115" s="76"/>
      <c r="U115" s="63"/>
      <c r="V115" s="63"/>
      <c r="W115" s="63"/>
      <c r="X115" s="63"/>
      <c r="Y115" s="63"/>
      <c r="Z115" s="63"/>
      <c r="AA115" s="63"/>
    </row>
    <row r="116" spans="1:27" ht="17.25" thickBot="1" x14ac:dyDescent="0.35">
      <c r="A116" s="346" t="s">
        <v>4527</v>
      </c>
      <c r="B116" s="346"/>
      <c r="C116" s="346"/>
      <c r="D116" s="199">
        <f t="shared" ref="D116:K116" si="23">AVERAGE(D76:D115)</f>
        <v>40</v>
      </c>
      <c r="E116" s="199">
        <f t="shared" si="23"/>
        <v>41</v>
      </c>
      <c r="F116" s="199">
        <f t="shared" si="23"/>
        <v>7.5080998499999989</v>
      </c>
      <c r="G116" s="199">
        <f t="shared" si="23"/>
        <v>7.4988499000000006</v>
      </c>
      <c r="H116" s="199">
        <f t="shared" si="23"/>
        <v>24.432304250948238</v>
      </c>
      <c r="I116" s="199">
        <f t="shared" si="23"/>
        <v>25.626884858073463</v>
      </c>
      <c r="J116" s="199">
        <f t="shared" si="23"/>
        <v>30.850235784947053</v>
      </c>
      <c r="K116" s="199">
        <f t="shared" si="23"/>
        <v>30.91967744834103</v>
      </c>
      <c r="L116" s="200">
        <f t="shared" si="20"/>
        <v>1.2626822041866856</v>
      </c>
      <c r="M116" s="200">
        <f t="shared" si="15"/>
        <v>1.2065328119113989</v>
      </c>
      <c r="N116" s="199">
        <f>AVERAGE(N76:N115)</f>
        <v>23.44801388700262</v>
      </c>
      <c r="O116" s="199">
        <f>AVERAGE(O76:O115)</f>
        <v>24.606347788162825</v>
      </c>
      <c r="P116" s="199">
        <f>AVERAGE(P76:P115)</f>
        <v>29.011976288164639</v>
      </c>
      <c r="Q116" s="199">
        <f>AVERAGE(Q76:Q115)</f>
        <v>29.175608361759355</v>
      </c>
      <c r="R116" s="200">
        <f t="shared" si="21"/>
        <v>1.2372892829207236</v>
      </c>
      <c r="S116" s="200">
        <f t="shared" si="21"/>
        <v>1.1856943831296503</v>
      </c>
      <c r="T116" s="76"/>
      <c r="U116" s="63"/>
      <c r="V116" s="63"/>
      <c r="W116" s="63"/>
      <c r="X116" s="63"/>
      <c r="Y116" s="63"/>
      <c r="Z116" s="63"/>
      <c r="AA116" s="63"/>
    </row>
    <row r="117" spans="1:27" ht="16.5" x14ac:dyDescent="0.3">
      <c r="A117" s="63"/>
      <c r="B117" s="63"/>
      <c r="C117" s="63"/>
      <c r="D117" s="63"/>
      <c r="E117" s="63"/>
      <c r="F117" s="63"/>
      <c r="G117" s="63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  <c r="AA117" s="63"/>
    </row>
    <row r="118" spans="1:27" ht="16.5" x14ac:dyDescent="0.3">
      <c r="A118" s="64" t="s">
        <v>4534</v>
      </c>
      <c r="B118" s="63"/>
      <c r="C118" s="63"/>
      <c r="D118" s="63"/>
      <c r="E118" s="63"/>
      <c r="F118" s="63"/>
      <c r="G118" s="63"/>
      <c r="H118" s="63"/>
      <c r="I118" s="63"/>
      <c r="J118" s="64"/>
      <c r="K118" s="63"/>
      <c r="L118" s="64" t="s">
        <v>4535</v>
      </c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  <c r="AA118" s="63"/>
    </row>
    <row r="119" spans="1:27" ht="16.5" x14ac:dyDescent="0.3">
      <c r="A119" s="63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</row>
    <row r="120" spans="1:27" ht="16.5" x14ac:dyDescent="0.3">
      <c r="A120" s="63"/>
      <c r="B120" s="63"/>
      <c r="C120" s="63"/>
      <c r="D120" s="63"/>
      <c r="E120" s="63"/>
      <c r="F120" s="63"/>
      <c r="G120" s="63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  <c r="AA120" s="63"/>
    </row>
    <row r="121" spans="1:27" ht="16.5" x14ac:dyDescent="0.3">
      <c r="A121" s="63"/>
      <c r="B121" s="63"/>
      <c r="C121" s="63"/>
      <c r="D121" s="63"/>
      <c r="E121" s="63"/>
      <c r="F121" s="63"/>
      <c r="G121" s="63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  <c r="AA121" s="63"/>
    </row>
    <row r="122" spans="1:27" ht="16.5" x14ac:dyDescent="0.3">
      <c r="A122" s="63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  <c r="AA122" s="63"/>
    </row>
    <row r="123" spans="1:27" ht="16.5" x14ac:dyDescent="0.3">
      <c r="A123" s="63"/>
      <c r="B123" s="63"/>
      <c r="C123" s="63"/>
      <c r="D123" s="63"/>
      <c r="E123" s="63"/>
      <c r="F123" s="63"/>
      <c r="G123" s="63"/>
      <c r="H123" s="63"/>
      <c r="I123" s="63"/>
      <c r="J123" s="63"/>
      <c r="K123" s="63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  <c r="AA123" s="63"/>
    </row>
    <row r="124" spans="1:27" ht="16.5" x14ac:dyDescent="0.3">
      <c r="A124" s="63"/>
      <c r="B124" s="63"/>
      <c r="C124" s="63"/>
      <c r="D124" s="63"/>
      <c r="E124" s="63"/>
      <c r="F124" s="63"/>
      <c r="G124" s="63"/>
      <c r="H124" s="63"/>
      <c r="I124" s="63"/>
      <c r="J124" s="63"/>
      <c r="K124" s="63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  <c r="AA124" s="63"/>
    </row>
    <row r="125" spans="1:27" ht="16.5" x14ac:dyDescent="0.3">
      <c r="A125" s="63"/>
      <c r="B125" s="63"/>
      <c r="C125" s="63"/>
      <c r="D125" s="63"/>
      <c r="E125" s="63"/>
      <c r="F125" s="63"/>
      <c r="G125" s="63"/>
      <c r="H125" s="63"/>
      <c r="I125" s="63"/>
      <c r="J125" s="63"/>
      <c r="K125" s="63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63"/>
    </row>
    <row r="126" spans="1:27" ht="16.5" x14ac:dyDescent="0.3">
      <c r="A126" s="63"/>
      <c r="B126" s="63"/>
      <c r="C126" s="63"/>
      <c r="D126" s="63"/>
      <c r="E126" s="63"/>
      <c r="F126" s="63"/>
      <c r="G126" s="63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63"/>
    </row>
    <row r="127" spans="1:27" ht="16.5" x14ac:dyDescent="0.3">
      <c r="A127" s="63"/>
      <c r="B127" s="63"/>
      <c r="C127" s="63"/>
      <c r="D127" s="63"/>
      <c r="E127" s="63"/>
      <c r="F127" s="63"/>
      <c r="G127" s="63"/>
      <c r="H127" s="63"/>
      <c r="I127" s="63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</row>
    <row r="128" spans="1:27" ht="16.5" x14ac:dyDescent="0.3">
      <c r="A128" s="63"/>
      <c r="B128" s="63"/>
      <c r="C128" s="63"/>
      <c r="D128" s="63"/>
      <c r="E128" s="63"/>
      <c r="F128" s="63"/>
      <c r="G128" s="63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  <c r="AA128" s="63"/>
    </row>
    <row r="129" spans="1:27" ht="16.5" x14ac:dyDescent="0.3">
      <c r="A129" s="63"/>
      <c r="B129" s="63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</row>
    <row r="130" spans="1:27" ht="16.5" x14ac:dyDescent="0.3">
      <c r="A130" s="63"/>
      <c r="B130" s="63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</row>
    <row r="131" spans="1:27" ht="16.5" x14ac:dyDescent="0.3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</row>
    <row r="132" spans="1:27" ht="16.5" x14ac:dyDescent="0.3">
      <c r="A132" s="63"/>
      <c r="B132" s="63"/>
      <c r="C132" s="63"/>
      <c r="D132" s="63"/>
      <c r="E132" s="63"/>
      <c r="F132" s="63"/>
      <c r="G132" s="63"/>
      <c r="H132" s="63"/>
      <c r="I132" s="63"/>
      <c r="J132" s="63"/>
      <c r="K132" s="63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  <c r="AA132" s="63"/>
    </row>
    <row r="133" spans="1:27" ht="16.5" x14ac:dyDescent="0.3">
      <c r="A133" s="63"/>
      <c r="B133" s="63"/>
      <c r="C133" s="63"/>
      <c r="D133" s="63"/>
      <c r="E133" s="63"/>
      <c r="F133" s="63"/>
      <c r="G133" s="63"/>
      <c r="H133" s="63"/>
      <c r="I133" s="63"/>
      <c r="J133" s="63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</row>
    <row r="134" spans="1:27" ht="16.5" x14ac:dyDescent="0.3">
      <c r="A134" s="63"/>
      <c r="B134" s="63"/>
      <c r="C134" s="63"/>
      <c r="D134" s="63"/>
      <c r="E134" s="63"/>
      <c r="F134" s="63"/>
      <c r="G134" s="63"/>
      <c r="H134" s="63"/>
      <c r="I134" s="63"/>
      <c r="J134" s="63"/>
      <c r="K134" s="63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  <c r="AA134" s="63"/>
    </row>
    <row r="135" spans="1:27" ht="16.5" x14ac:dyDescent="0.3">
      <c r="A135" s="63"/>
      <c r="B135" s="63"/>
      <c r="C135" s="63"/>
      <c r="D135" s="63"/>
      <c r="E135" s="63"/>
      <c r="F135" s="63"/>
      <c r="G135" s="63"/>
      <c r="H135" s="63"/>
      <c r="I135" s="63"/>
      <c r="J135" s="63"/>
      <c r="K135" s="63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  <c r="AA135" s="63"/>
    </row>
    <row r="136" spans="1:27" ht="16.5" x14ac:dyDescent="0.3">
      <c r="A136" s="63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63"/>
    </row>
    <row r="137" spans="1:27" ht="16.5" x14ac:dyDescent="0.3">
      <c r="A137" s="63"/>
      <c r="B137" s="63"/>
      <c r="C137" s="63"/>
      <c r="D137" s="63"/>
      <c r="E137" s="63"/>
      <c r="F137" s="63"/>
      <c r="G137" s="63"/>
      <c r="H137" s="63"/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  <c r="AA137" s="63"/>
    </row>
    <row r="138" spans="1:27" ht="16.5" x14ac:dyDescent="0.3">
      <c r="A138" s="63"/>
      <c r="B138" s="63"/>
      <c r="C138" s="63"/>
      <c r="D138" s="63"/>
      <c r="E138" s="63"/>
      <c r="F138" s="63"/>
      <c r="G138" s="63"/>
      <c r="H138" s="63"/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A138" s="63"/>
    </row>
    <row r="139" spans="1:27" ht="16.5" x14ac:dyDescent="0.3">
      <c r="A139" s="63"/>
      <c r="B139" s="63"/>
      <c r="C139" s="63"/>
      <c r="D139" s="63"/>
      <c r="E139" s="63"/>
      <c r="F139" s="63"/>
      <c r="G139" s="63"/>
      <c r="H139" s="63"/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  <c r="AA139" s="63"/>
    </row>
    <row r="140" spans="1:27" ht="16.5" x14ac:dyDescent="0.3">
      <c r="A140" s="63"/>
      <c r="B140" s="63"/>
      <c r="C140" s="63"/>
      <c r="D140" s="63"/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</row>
    <row r="141" spans="1:27" ht="16.5" x14ac:dyDescent="0.3">
      <c r="A141" s="63"/>
      <c r="B141" s="63"/>
      <c r="C141" s="63"/>
      <c r="D141" s="63"/>
      <c r="E141" s="63"/>
      <c r="F141" s="63"/>
      <c r="G141" s="63"/>
      <c r="H141" s="63"/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  <c r="AA141" s="63"/>
    </row>
    <row r="142" spans="1:27" ht="16.5" x14ac:dyDescent="0.3">
      <c r="A142" s="63"/>
      <c r="B142" s="63"/>
      <c r="C142" s="63"/>
      <c r="D142" s="63"/>
      <c r="E142" s="63"/>
      <c r="F142" s="63"/>
      <c r="G142" s="63"/>
      <c r="H142" s="63"/>
      <c r="I142" s="63"/>
      <c r="J142" s="63"/>
      <c r="K142" s="63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63"/>
    </row>
    <row r="143" spans="1:27" ht="16.5" x14ac:dyDescent="0.3">
      <c r="A143" s="63"/>
      <c r="B143" s="63"/>
      <c r="C143" s="63"/>
      <c r="D143" s="63"/>
      <c r="E143" s="63"/>
      <c r="F143" s="63"/>
      <c r="G143" s="63"/>
      <c r="H143" s="63"/>
      <c r="I143" s="63"/>
      <c r="J143" s="63"/>
      <c r="K143" s="63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  <c r="AA143" s="63"/>
    </row>
    <row r="144" spans="1:27" ht="16.5" x14ac:dyDescent="0.3">
      <c r="A144" s="63"/>
      <c r="B144" s="63"/>
      <c r="C144" s="63"/>
      <c r="D144" s="63"/>
      <c r="E144" s="63"/>
      <c r="F144" s="63"/>
      <c r="G144" s="63"/>
      <c r="H144" s="63"/>
      <c r="I144" s="63"/>
      <c r="J144" s="63"/>
      <c r="K144" s="63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63"/>
    </row>
    <row r="145" spans="1:27" ht="16.5" x14ac:dyDescent="0.3">
      <c r="A145" s="63"/>
      <c r="B145" s="63"/>
      <c r="C145" s="63"/>
      <c r="D145" s="63"/>
      <c r="E145" s="63"/>
      <c r="F145" s="63"/>
      <c r="G145" s="63"/>
      <c r="H145" s="63"/>
      <c r="I145" s="63"/>
      <c r="J145" s="63"/>
      <c r="K145" s="63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  <c r="AA145" s="63"/>
    </row>
    <row r="146" spans="1:27" ht="16.5" x14ac:dyDescent="0.3">
      <c r="A146" s="63"/>
      <c r="B146" s="63"/>
      <c r="C146" s="63"/>
      <c r="D146" s="63"/>
      <c r="E146" s="63"/>
      <c r="F146" s="63"/>
      <c r="G146" s="63"/>
      <c r="H146" s="63"/>
      <c r="I146" s="63"/>
      <c r="J146" s="63"/>
      <c r="K146" s="63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  <c r="AA146" s="63"/>
    </row>
    <row r="147" spans="1:27" ht="16.5" x14ac:dyDescent="0.3">
      <c r="A147" s="63"/>
      <c r="B147" s="63"/>
      <c r="C147" s="63"/>
      <c r="D147" s="63"/>
      <c r="E147" s="63"/>
      <c r="F147" s="63"/>
      <c r="G147" s="63"/>
      <c r="H147" s="63"/>
      <c r="I147" s="63"/>
      <c r="J147" s="63"/>
      <c r="K147" s="63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  <c r="AA147" s="63"/>
    </row>
    <row r="148" spans="1:27" ht="16.5" x14ac:dyDescent="0.3">
      <c r="A148" s="63"/>
      <c r="B148" s="63"/>
      <c r="C148" s="63"/>
      <c r="D148" s="63"/>
      <c r="E148" s="63"/>
      <c r="F148" s="63"/>
      <c r="G148" s="63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  <c r="AA148" s="63"/>
    </row>
    <row r="149" spans="1:27" ht="16.5" x14ac:dyDescent="0.3">
      <c r="A149" s="63"/>
      <c r="B149" s="63"/>
      <c r="C149" s="63"/>
      <c r="D149" s="63"/>
      <c r="E149" s="63"/>
      <c r="F149" s="63"/>
      <c r="G149" s="63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  <c r="AA149" s="63"/>
    </row>
    <row r="150" spans="1:27" ht="16.5" x14ac:dyDescent="0.3">
      <c r="A150" s="63"/>
      <c r="B150" s="63"/>
      <c r="C150" s="63"/>
      <c r="D150" s="63"/>
      <c r="E150" s="63"/>
      <c r="F150" s="63"/>
      <c r="G150" s="63"/>
      <c r="H150" s="63"/>
      <c r="I150" s="63"/>
      <c r="J150" s="63"/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  <c r="AA150" s="63"/>
    </row>
    <row r="151" spans="1:27" ht="16.5" x14ac:dyDescent="0.3">
      <c r="A151" s="63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  <c r="AA151" s="63"/>
    </row>
    <row r="152" spans="1:27" ht="16.5" x14ac:dyDescent="0.3">
      <c r="A152" s="63"/>
      <c r="B152" s="63"/>
      <c r="C152" s="63"/>
      <c r="D152" s="63"/>
      <c r="E152" s="63"/>
      <c r="F152" s="63"/>
      <c r="G152" s="63"/>
      <c r="H152" s="63"/>
      <c r="I152" s="63"/>
      <c r="J152" s="63"/>
      <c r="K152" s="63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  <c r="AA152" s="63"/>
    </row>
    <row r="153" spans="1:27" ht="16.5" x14ac:dyDescent="0.3">
      <c r="A153" s="63"/>
      <c r="B153" s="63"/>
      <c r="C153" s="63"/>
      <c r="D153" s="63"/>
      <c r="E153" s="63"/>
      <c r="F153" s="63"/>
      <c r="G153" s="63"/>
      <c r="H153" s="63"/>
      <c r="I153" s="63"/>
      <c r="J153" s="63"/>
      <c r="K153" s="63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  <c r="AA153" s="63"/>
    </row>
    <row r="154" spans="1:27" ht="16.5" x14ac:dyDescent="0.3">
      <c r="A154" s="63"/>
      <c r="B154" s="63"/>
      <c r="C154" s="63"/>
      <c r="D154" s="63"/>
      <c r="E154" s="63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  <c r="AA154" s="63"/>
    </row>
    <row r="155" spans="1:27" ht="16.5" x14ac:dyDescent="0.3">
      <c r="A155" s="63"/>
      <c r="B155" s="63"/>
      <c r="C155" s="63"/>
      <c r="D155" s="63"/>
      <c r="E155" s="63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  <c r="AA155" s="63"/>
    </row>
    <row r="156" spans="1:27" ht="16.5" x14ac:dyDescent="0.3">
      <c r="A156" s="63"/>
      <c r="B156" s="63"/>
      <c r="C156" s="63"/>
      <c r="D156" s="63"/>
      <c r="E156" s="63"/>
      <c r="F156" s="63"/>
      <c r="G156" s="63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  <c r="AA156" s="63"/>
    </row>
    <row r="157" spans="1:27" ht="16.5" x14ac:dyDescent="0.3">
      <c r="A157" s="63"/>
      <c r="B157" s="63"/>
      <c r="C157" s="63"/>
      <c r="D157" s="63"/>
      <c r="E157" s="63"/>
      <c r="F157" s="63"/>
      <c r="G157" s="63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  <c r="AA157" s="63"/>
    </row>
    <row r="158" spans="1:27" ht="16.5" x14ac:dyDescent="0.3">
      <c r="A158" s="63"/>
      <c r="B158" s="63"/>
      <c r="C158" s="63"/>
      <c r="D158" s="63"/>
      <c r="E158" s="6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  <c r="AA158" s="63"/>
    </row>
    <row r="159" spans="1:27" ht="16.5" x14ac:dyDescent="0.3">
      <c r="A159" s="63"/>
      <c r="B159" s="63"/>
      <c r="C159" s="63"/>
      <c r="D159" s="63"/>
      <c r="E159" s="6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  <c r="AA159" s="63"/>
    </row>
    <row r="160" spans="1:27" ht="16.5" x14ac:dyDescent="0.3">
      <c r="A160" s="63"/>
      <c r="B160" s="63"/>
      <c r="C160" s="63"/>
      <c r="D160" s="63"/>
      <c r="E160" s="6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  <c r="AA160" s="63"/>
    </row>
    <row r="161" spans="1:27" ht="16.5" x14ac:dyDescent="0.3">
      <c r="A161" s="63"/>
      <c r="B161" s="63"/>
      <c r="C161" s="63"/>
      <c r="D161" s="63"/>
      <c r="E161" s="6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  <c r="AA161" s="63"/>
    </row>
    <row r="162" spans="1:27" ht="16.5" x14ac:dyDescent="0.3">
      <c r="A162" s="63"/>
      <c r="B162" s="63"/>
      <c r="C162" s="63"/>
      <c r="D162" s="63"/>
      <c r="E162" s="6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  <c r="AA162" s="63"/>
    </row>
    <row r="163" spans="1:27" ht="16.5" x14ac:dyDescent="0.3">
      <c r="A163" s="63"/>
      <c r="B163" s="63"/>
      <c r="C163" s="63"/>
      <c r="D163" s="63"/>
      <c r="E163" s="6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  <c r="AA163" s="63"/>
    </row>
    <row r="164" spans="1:27" ht="16.5" x14ac:dyDescent="0.3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  <c r="AA164" s="63"/>
    </row>
    <row r="165" spans="1:27" ht="16.5" x14ac:dyDescent="0.3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  <c r="AA165" s="63"/>
    </row>
    <row r="166" spans="1:27" ht="16.5" x14ac:dyDescent="0.3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  <c r="AA166" s="63"/>
    </row>
    <row r="167" spans="1:27" ht="16.5" x14ac:dyDescent="0.3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  <c r="AA167" s="63"/>
    </row>
    <row r="168" spans="1:27" ht="16.5" x14ac:dyDescent="0.3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  <c r="AA168" s="63"/>
    </row>
    <row r="169" spans="1:27" ht="16.5" x14ac:dyDescent="0.3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  <c r="AA169" s="63"/>
    </row>
    <row r="170" spans="1:27" ht="16.5" x14ac:dyDescent="0.3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  <c r="AA170" s="63"/>
    </row>
    <row r="171" spans="1:27" ht="16.5" x14ac:dyDescent="0.3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  <c r="AA171" s="63"/>
    </row>
    <row r="172" spans="1:27" ht="16.5" x14ac:dyDescent="0.3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  <c r="AA172" s="63"/>
    </row>
    <row r="173" spans="1:27" ht="16.5" x14ac:dyDescent="0.3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  <c r="AA173" s="63"/>
    </row>
    <row r="174" spans="1:27" ht="16.5" x14ac:dyDescent="0.3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  <c r="AA174" s="63"/>
    </row>
    <row r="175" spans="1:27" ht="16.5" x14ac:dyDescent="0.3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  <c r="AA175" s="63"/>
    </row>
    <row r="176" spans="1:27" ht="16.5" x14ac:dyDescent="0.3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  <c r="AA176" s="63"/>
    </row>
    <row r="177" spans="1:27" ht="16.5" x14ac:dyDescent="0.3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  <c r="AA177" s="63"/>
    </row>
    <row r="178" spans="1:27" ht="16.5" x14ac:dyDescent="0.3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  <c r="AA178" s="63"/>
    </row>
    <row r="179" spans="1:27" ht="16.5" x14ac:dyDescent="0.3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  <c r="AA179" s="63"/>
    </row>
    <row r="180" spans="1:27" ht="16.5" x14ac:dyDescent="0.3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  <c r="AA180" s="63"/>
    </row>
    <row r="181" spans="1:27" ht="16.5" x14ac:dyDescent="0.3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  <c r="AA181" s="63"/>
    </row>
    <row r="182" spans="1:27" ht="16.5" x14ac:dyDescent="0.3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  <c r="AA182" s="63"/>
    </row>
    <row r="183" spans="1:27" ht="16.5" x14ac:dyDescent="0.3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  <c r="AA183" s="63"/>
    </row>
    <row r="184" spans="1:27" ht="16.5" x14ac:dyDescent="0.3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  <c r="AA184" s="63"/>
    </row>
    <row r="185" spans="1:27" ht="16.5" x14ac:dyDescent="0.3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  <c r="AA185" s="63"/>
    </row>
    <row r="186" spans="1:27" ht="16.5" x14ac:dyDescent="0.3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  <c r="AA186" s="63"/>
    </row>
    <row r="187" spans="1:27" ht="16.5" x14ac:dyDescent="0.3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  <c r="AA187" s="63"/>
    </row>
    <row r="188" spans="1:27" ht="16.5" x14ac:dyDescent="0.3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  <c r="AA188" s="63"/>
    </row>
    <row r="189" spans="1:27" ht="16.5" x14ac:dyDescent="0.3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  <c r="AA189" s="63"/>
    </row>
    <row r="190" spans="1:27" ht="16.5" x14ac:dyDescent="0.3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  <c r="AA190" s="63"/>
    </row>
    <row r="191" spans="1:27" ht="16.5" x14ac:dyDescent="0.3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  <c r="AA191" s="63"/>
    </row>
    <row r="192" spans="1:27" ht="16.5" x14ac:dyDescent="0.3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  <c r="AA192" s="63"/>
    </row>
    <row r="193" spans="1:27" ht="16.5" x14ac:dyDescent="0.3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  <c r="AA193" s="63"/>
    </row>
    <row r="194" spans="1:27" ht="16.5" x14ac:dyDescent="0.3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  <c r="AA194" s="63"/>
    </row>
    <row r="195" spans="1:27" ht="16.5" x14ac:dyDescent="0.3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  <c r="AA195" s="63"/>
    </row>
    <row r="196" spans="1:27" ht="16.5" x14ac:dyDescent="0.3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  <c r="AA196" s="63"/>
    </row>
    <row r="197" spans="1:27" ht="16.5" x14ac:dyDescent="0.3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  <c r="AA197" s="63"/>
    </row>
    <row r="198" spans="1:27" ht="16.5" x14ac:dyDescent="0.3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  <c r="AA198" s="63"/>
    </row>
    <row r="199" spans="1:27" ht="16.5" x14ac:dyDescent="0.3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  <c r="AA199" s="63"/>
    </row>
    <row r="200" spans="1:27" ht="16.5" x14ac:dyDescent="0.3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  <c r="AA200" s="63"/>
    </row>
    <row r="201" spans="1:27" ht="16.5" x14ac:dyDescent="0.3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  <c r="AA201" s="63"/>
    </row>
    <row r="202" spans="1:27" ht="16.5" x14ac:dyDescent="0.3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  <c r="AA202" s="63"/>
    </row>
    <row r="203" spans="1:27" ht="16.5" x14ac:dyDescent="0.3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  <c r="AA203" s="63"/>
    </row>
    <row r="204" spans="1:27" ht="16.5" x14ac:dyDescent="0.3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  <c r="AA204" s="63"/>
    </row>
    <row r="205" spans="1:27" ht="16.5" x14ac:dyDescent="0.3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  <c r="AA205" s="63"/>
    </row>
    <row r="206" spans="1:27" ht="16.5" x14ac:dyDescent="0.3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  <c r="AA206" s="63"/>
    </row>
    <row r="207" spans="1:27" ht="16.5" x14ac:dyDescent="0.3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  <c r="AA207" s="63"/>
    </row>
    <row r="208" spans="1:27" ht="16.5" x14ac:dyDescent="0.3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  <c r="AA208" s="63"/>
    </row>
    <row r="209" spans="1:27" ht="16.5" x14ac:dyDescent="0.3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  <c r="AA209" s="63"/>
    </row>
    <row r="210" spans="1:27" ht="16.5" x14ac:dyDescent="0.3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  <c r="AA210" s="63"/>
    </row>
    <row r="211" spans="1:27" ht="16.5" x14ac:dyDescent="0.3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  <c r="AA211" s="63"/>
    </row>
    <row r="212" spans="1:27" ht="16.5" x14ac:dyDescent="0.3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  <c r="AA212" s="63"/>
    </row>
    <row r="213" spans="1:27" ht="16.5" x14ac:dyDescent="0.3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  <c r="AA213" s="63"/>
    </row>
    <row r="214" spans="1:27" ht="16.5" x14ac:dyDescent="0.3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  <c r="AA214" s="63"/>
    </row>
    <row r="215" spans="1:27" ht="16.5" x14ac:dyDescent="0.3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  <c r="AA215" s="63"/>
    </row>
  </sheetData>
  <mergeCells count="31">
    <mergeCell ref="A116:C116"/>
    <mergeCell ref="N73:S73"/>
    <mergeCell ref="H74:I74"/>
    <mergeCell ref="J74:K74"/>
    <mergeCell ref="L74:M74"/>
    <mergeCell ref="N74:O74"/>
    <mergeCell ref="P74:Q74"/>
    <mergeCell ref="R74:S74"/>
    <mergeCell ref="U3:V3"/>
    <mergeCell ref="W3:X3"/>
    <mergeCell ref="Y3:Z3"/>
    <mergeCell ref="A45:C45"/>
    <mergeCell ref="A73:A75"/>
    <mergeCell ref="B73:B75"/>
    <mergeCell ref="C73:C75"/>
    <mergeCell ref="D73:E74"/>
    <mergeCell ref="F73:G74"/>
    <mergeCell ref="H73:M73"/>
    <mergeCell ref="A2:A4"/>
    <mergeCell ref="B2:B4"/>
    <mergeCell ref="C2:C4"/>
    <mergeCell ref="D2:E3"/>
    <mergeCell ref="F2:G3"/>
    <mergeCell ref="H2:M2"/>
    <mergeCell ref="N2:S2"/>
    <mergeCell ref="H3:I3"/>
    <mergeCell ref="J3:K3"/>
    <mergeCell ref="L3:M3"/>
    <mergeCell ref="N3:O3"/>
    <mergeCell ref="P3:Q3"/>
    <mergeCell ref="R3:S3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A215"/>
  <sheetViews>
    <sheetView workbookViewId="0">
      <selection activeCell="A12" sqref="A12"/>
    </sheetView>
  </sheetViews>
  <sheetFormatPr defaultRowHeight="15.75" x14ac:dyDescent="0.25"/>
  <cols>
    <col min="1" max="1" width="33.28515625" style="3" customWidth="1"/>
    <col min="2" max="16384" width="9.140625" style="3"/>
  </cols>
  <sheetData>
    <row r="1" spans="1:27" ht="16.5" x14ac:dyDescent="0.3">
      <c r="A1" s="64" t="s">
        <v>4536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</row>
    <row r="2" spans="1:27" ht="16.5" customHeight="1" x14ac:dyDescent="0.3">
      <c r="A2" s="351" t="s">
        <v>4454</v>
      </c>
      <c r="B2" s="351" t="s">
        <v>4457</v>
      </c>
      <c r="C2" s="353"/>
      <c r="D2" s="351" t="s">
        <v>3631</v>
      </c>
      <c r="E2" s="353"/>
      <c r="F2" s="354" t="s">
        <v>4458</v>
      </c>
      <c r="G2" s="355"/>
      <c r="H2" s="355"/>
      <c r="I2" s="355"/>
      <c r="J2" s="355"/>
      <c r="K2" s="356"/>
      <c r="L2" s="354" t="s">
        <v>4459</v>
      </c>
      <c r="M2" s="355"/>
      <c r="N2" s="355"/>
      <c r="O2" s="355"/>
      <c r="P2" s="355"/>
      <c r="Q2" s="356"/>
      <c r="R2" s="183"/>
      <c r="S2" s="63" t="s">
        <v>52</v>
      </c>
      <c r="T2" s="63"/>
      <c r="U2" s="63"/>
      <c r="V2" s="63"/>
      <c r="W2" s="63"/>
      <c r="X2" s="63"/>
      <c r="Y2" s="63"/>
      <c r="Z2" s="63"/>
      <c r="AA2" s="63"/>
    </row>
    <row r="3" spans="1:27" ht="30" customHeight="1" x14ac:dyDescent="0.3">
      <c r="A3" s="350"/>
      <c r="B3" s="350"/>
      <c r="C3" s="344"/>
      <c r="D3" s="350"/>
      <c r="E3" s="344"/>
      <c r="F3" s="341" t="s">
        <v>4537</v>
      </c>
      <c r="G3" s="344"/>
      <c r="H3" s="341" t="s">
        <v>4461</v>
      </c>
      <c r="I3" s="344"/>
      <c r="J3" s="341" t="s">
        <v>4462</v>
      </c>
      <c r="K3" s="344"/>
      <c r="L3" s="341" t="s">
        <v>4537</v>
      </c>
      <c r="M3" s="344"/>
      <c r="N3" s="341" t="s">
        <v>4461</v>
      </c>
      <c r="O3" s="344"/>
      <c r="P3" s="341" t="s">
        <v>4462</v>
      </c>
      <c r="Q3" s="344"/>
      <c r="R3" s="179"/>
      <c r="S3" s="345" t="s">
        <v>44</v>
      </c>
      <c r="T3" s="345"/>
      <c r="U3" s="345" t="s">
        <v>46</v>
      </c>
      <c r="V3" s="345"/>
      <c r="W3" s="345" t="s">
        <v>3631</v>
      </c>
      <c r="X3" s="345"/>
      <c r="Y3" s="63"/>
      <c r="Z3" s="63"/>
      <c r="AA3" s="63"/>
    </row>
    <row r="4" spans="1:27" ht="17.25" thickBot="1" x14ac:dyDescent="0.35">
      <c r="A4" s="352"/>
      <c r="B4" s="59" t="s">
        <v>4463</v>
      </c>
      <c r="C4" s="188" t="s">
        <v>4464</v>
      </c>
      <c r="D4" s="59" t="s">
        <v>4463</v>
      </c>
      <c r="E4" s="188" t="s">
        <v>4464</v>
      </c>
      <c r="F4" s="59" t="s">
        <v>4463</v>
      </c>
      <c r="G4" s="188" t="s">
        <v>4464</v>
      </c>
      <c r="H4" s="59" t="s">
        <v>4463</v>
      </c>
      <c r="I4" s="188" t="s">
        <v>4464</v>
      </c>
      <c r="J4" s="59" t="s">
        <v>4463</v>
      </c>
      <c r="K4" s="188" t="s">
        <v>4464</v>
      </c>
      <c r="L4" s="59" t="s">
        <v>4463</v>
      </c>
      <c r="M4" s="188" t="s">
        <v>4464</v>
      </c>
      <c r="N4" s="59" t="s">
        <v>4463</v>
      </c>
      <c r="O4" s="188" t="s">
        <v>4464</v>
      </c>
      <c r="P4" s="59" t="s">
        <v>4463</v>
      </c>
      <c r="Q4" s="188" t="s">
        <v>4464</v>
      </c>
      <c r="R4" s="179"/>
      <c r="S4" s="182" t="s">
        <v>4465</v>
      </c>
      <c r="T4" s="182" t="s">
        <v>4466</v>
      </c>
      <c r="U4" s="182" t="s">
        <v>4465</v>
      </c>
      <c r="V4" s="182" t="s">
        <v>4466</v>
      </c>
      <c r="W4" s="182" t="s">
        <v>4465</v>
      </c>
      <c r="X4" s="182" t="s">
        <v>4466</v>
      </c>
      <c r="Y4" s="63"/>
      <c r="Z4" s="63" t="s">
        <v>4538</v>
      </c>
      <c r="AA4" s="63"/>
    </row>
    <row r="5" spans="1:27" ht="16.5" x14ac:dyDescent="0.3">
      <c r="A5" s="206" t="s">
        <v>4539</v>
      </c>
      <c r="B5" s="189">
        <v>1</v>
      </c>
      <c r="C5" s="190">
        <v>2</v>
      </c>
      <c r="D5" s="191">
        <f>SUMIF(Model_Output!$B$11:$B$3048,$W5,Model_Output!$D$11:$D$3048)</f>
        <v>28.069997000000001</v>
      </c>
      <c r="E5" s="192">
        <f>SUMIF(Model_Output!$B$11:$B$3048,$X5,Model_Output!$D$11:$D$3048)</f>
        <v>28.164999000000002</v>
      </c>
      <c r="F5" s="191">
        <v>26.8</v>
      </c>
      <c r="G5" s="192">
        <v>55.4</v>
      </c>
      <c r="H5" s="191">
        <f>SUMIF(Model_Output!$B$11:$B$3048,$S5,Model_Output!$D$11:$D$3048)</f>
        <v>33.067732999999997</v>
      </c>
      <c r="I5" s="192">
        <f>SUMIF(Model_Output!$B$11:$B$3048,$T5,Model_Output!$D$11:$D$3048)</f>
        <v>45.755629999999996</v>
      </c>
      <c r="J5" s="193">
        <f t="shared" ref="J5:K16" si="0">H5/F5</f>
        <v>1.2338706343283581</v>
      </c>
      <c r="K5" s="194">
        <f t="shared" si="0"/>
        <v>0.82591389891696743</v>
      </c>
      <c r="L5" s="191">
        <v>51.3</v>
      </c>
      <c r="M5" s="192">
        <v>55.2</v>
      </c>
      <c r="N5" s="191">
        <f>SUMIF(Model_Output!$B$11:$B$3048,$U5,Model_Output!$D$11:$D$3048)</f>
        <v>57.029620999999999</v>
      </c>
      <c r="O5" s="192">
        <f>SUMIF(Model_Output!$B$11:$B$3048,$V5,Model_Output!$D$11:$D$3048)</f>
        <v>40.040615000000003</v>
      </c>
      <c r="P5" s="193">
        <f t="shared" ref="P5:Q18" si="1">N5/L5</f>
        <v>1.1116885185185186</v>
      </c>
      <c r="Q5" s="194">
        <f t="shared" si="1"/>
        <v>0.72537346014492754</v>
      </c>
      <c r="R5" s="76"/>
      <c r="S5" s="63" t="s">
        <v>4118</v>
      </c>
      <c r="T5" s="63" t="s">
        <v>4120</v>
      </c>
      <c r="U5" s="63" t="s">
        <v>4126</v>
      </c>
      <c r="V5" s="63" t="s">
        <v>4128</v>
      </c>
      <c r="W5" s="63" t="s">
        <v>4122</v>
      </c>
      <c r="X5" s="63" t="s">
        <v>4124</v>
      </c>
      <c r="Y5" s="63"/>
      <c r="Z5" s="207" t="s">
        <v>4540</v>
      </c>
      <c r="AA5" s="63"/>
    </row>
    <row r="6" spans="1:27" ht="16.5" x14ac:dyDescent="0.3">
      <c r="A6" s="206" t="s">
        <v>4541</v>
      </c>
      <c r="B6" s="189">
        <v>1</v>
      </c>
      <c r="C6" s="190">
        <v>2</v>
      </c>
      <c r="D6" s="191">
        <f>SUMIF(Model_Output!$B$11:$B$3048,$W6,Model_Output!$D$11:$D$3048)</f>
        <v>21.713000999999998</v>
      </c>
      <c r="E6" s="192">
        <f>SUMIF(Model_Output!$B$11:$B$3048,$X6,Model_Output!$D$11:$D$3048)</f>
        <v>21.690003999999998</v>
      </c>
      <c r="F6" s="191">
        <v>50.3</v>
      </c>
      <c r="G6" s="192">
        <v>25</v>
      </c>
      <c r="H6" s="191">
        <f>SUMIF(Model_Output!$B$11:$B$3048,$S6,Model_Output!$D$11:$D$3048)</f>
        <v>33.865009000000001</v>
      </c>
      <c r="I6" s="192">
        <f>SUMIF(Model_Output!$B$11:$B$3048,$T6,Model_Output!$D$11:$D$3048)</f>
        <v>24.631771000000001</v>
      </c>
      <c r="J6" s="193">
        <f t="shared" si="0"/>
        <v>0.67326061630218692</v>
      </c>
      <c r="K6" s="194">
        <f t="shared" si="0"/>
        <v>0.98527083999999998</v>
      </c>
      <c r="L6" s="191">
        <v>38.9</v>
      </c>
      <c r="M6" s="192">
        <v>39.9</v>
      </c>
      <c r="N6" s="191">
        <f>SUMIF(Model_Output!$B$11:$B$3048,$U6,Model_Output!$D$11:$D$3048)</f>
        <v>25.687463000000001</v>
      </c>
      <c r="O6" s="192">
        <f>SUMIF(Model_Output!$B$11:$B$3048,$V6,Model_Output!$D$11:$D$3048)</f>
        <v>43.785671000000001</v>
      </c>
      <c r="P6" s="193">
        <f t="shared" si="1"/>
        <v>0.66034609254498722</v>
      </c>
      <c r="Q6" s="194">
        <f t="shared" si="1"/>
        <v>1.0973852380952382</v>
      </c>
      <c r="R6" s="76"/>
      <c r="S6" s="63" t="s">
        <v>4130</v>
      </c>
      <c r="T6" s="63" t="s">
        <v>4132</v>
      </c>
      <c r="U6" s="63" t="s">
        <v>4138</v>
      </c>
      <c r="V6" s="63" t="s">
        <v>4140</v>
      </c>
      <c r="W6" s="63" t="s">
        <v>4134</v>
      </c>
      <c r="X6" s="63" t="s">
        <v>4136</v>
      </c>
      <c r="Y6" s="63"/>
      <c r="Z6" s="207" t="s">
        <v>4542</v>
      </c>
      <c r="AA6" s="63"/>
    </row>
    <row r="7" spans="1:27" ht="16.5" x14ac:dyDescent="0.3">
      <c r="A7" s="206" t="s">
        <v>4543</v>
      </c>
      <c r="B7" s="189">
        <v>1</v>
      </c>
      <c r="C7" s="190">
        <v>2</v>
      </c>
      <c r="D7" s="191">
        <f>SUMIF(Model_Output!$B$11:$B$3048,$W7,Model_Output!$D$11:$D$3048)</f>
        <v>16.468</v>
      </c>
      <c r="E7" s="192">
        <f>SUMIF(Model_Output!$B$11:$B$3048,$X7,Model_Output!$D$11:$D$3048)</f>
        <v>16.454000000000001</v>
      </c>
      <c r="F7" s="191">
        <v>17.7</v>
      </c>
      <c r="G7" s="192">
        <v>47.9</v>
      </c>
      <c r="H7" s="191">
        <f>SUMIF(Model_Output!$B$11:$B$3048,$S7,Model_Output!$D$11:$D$3048)</f>
        <v>18.481850999999999</v>
      </c>
      <c r="I7" s="192">
        <f>SUMIF(Model_Output!$B$11:$B$3048,$T7,Model_Output!$D$11:$D$3048)</f>
        <v>29.151831999999999</v>
      </c>
      <c r="J7" s="193">
        <f t="shared" si="0"/>
        <v>1.0441723728813559</v>
      </c>
      <c r="K7" s="194">
        <f t="shared" si="0"/>
        <v>0.60859774530271393</v>
      </c>
      <c r="L7" s="191">
        <v>38.700000000000003</v>
      </c>
      <c r="M7" s="192">
        <v>27.2</v>
      </c>
      <c r="N7" s="191">
        <f>SUMIF(Model_Output!$B$11:$B$3048,$U7,Model_Output!$D$11:$D$3048)</f>
        <v>35.237152000000002</v>
      </c>
      <c r="O7" s="192">
        <f>SUMIF(Model_Output!$B$11:$B$3048,$V7,Model_Output!$D$11:$D$3048)</f>
        <v>21.490264</v>
      </c>
      <c r="P7" s="193">
        <f t="shared" si="1"/>
        <v>0.91052072351421187</v>
      </c>
      <c r="Q7" s="194">
        <f t="shared" si="1"/>
        <v>0.79008323529411761</v>
      </c>
      <c r="R7" s="76"/>
      <c r="S7" s="63" t="s">
        <v>4142</v>
      </c>
      <c r="T7" s="63" t="s">
        <v>4144</v>
      </c>
      <c r="U7" s="63" t="s">
        <v>4150</v>
      </c>
      <c r="V7" s="63" t="s">
        <v>4152</v>
      </c>
      <c r="W7" s="63" t="s">
        <v>4146</v>
      </c>
      <c r="X7" s="63" t="s">
        <v>4148</v>
      </c>
      <c r="Y7" s="63"/>
      <c r="Z7" s="207" t="s">
        <v>4544</v>
      </c>
      <c r="AA7" s="63"/>
    </row>
    <row r="8" spans="1:27" ht="16.5" x14ac:dyDescent="0.3">
      <c r="A8" s="206" t="s">
        <v>4545</v>
      </c>
      <c r="B8" s="189">
        <v>1</v>
      </c>
      <c r="C8" s="190">
        <v>2</v>
      </c>
      <c r="D8" s="191">
        <f>SUMIF(Model_Output!$B$11:$B$3048,$W8,Model_Output!$D$11:$D$3048)</f>
        <v>13.696002999999999</v>
      </c>
      <c r="E8" s="192">
        <f>SUMIF(Model_Output!$B$11:$B$3048,$X8,Model_Output!$D$11:$D$3048)</f>
        <v>13.724000999999999</v>
      </c>
      <c r="F8" s="191">
        <v>31.1</v>
      </c>
      <c r="G8" s="192">
        <v>21.9</v>
      </c>
      <c r="H8" s="191">
        <f>SUMIF(Model_Output!$B$11:$B$3048,$S8,Model_Output!$D$11:$D$3048)</f>
        <v>25.139389000000001</v>
      </c>
      <c r="I8" s="192">
        <f>SUMIF(Model_Output!$B$11:$B$3048,$T8,Model_Output!$D$11:$D$3048)</f>
        <v>21.808171999999999</v>
      </c>
      <c r="J8" s="193">
        <f t="shared" si="0"/>
        <v>0.80834048231511257</v>
      </c>
      <c r="K8" s="194">
        <f t="shared" si="0"/>
        <v>0.99580694063926944</v>
      </c>
      <c r="L8" s="191">
        <v>28.2</v>
      </c>
      <c r="M8" s="192">
        <v>37.700000000000003</v>
      </c>
      <c r="N8" s="191">
        <f>SUMIF(Model_Output!$B$11:$B$3048,$U8,Model_Output!$D$11:$D$3048)</f>
        <v>23.988256</v>
      </c>
      <c r="O8" s="192">
        <f>SUMIF(Model_Output!$B$11:$B$3048,$V8,Model_Output!$D$11:$D$3048)</f>
        <v>31.875494</v>
      </c>
      <c r="P8" s="193">
        <f t="shared" si="1"/>
        <v>0.85064737588652484</v>
      </c>
      <c r="Q8" s="194">
        <f t="shared" si="1"/>
        <v>0.84550381962864718</v>
      </c>
      <c r="R8" s="76"/>
      <c r="S8" s="63" t="s">
        <v>4154</v>
      </c>
      <c r="T8" s="63" t="s">
        <v>4156</v>
      </c>
      <c r="U8" s="63" t="s">
        <v>4162</v>
      </c>
      <c r="V8" s="63" t="s">
        <v>4164</v>
      </c>
      <c r="W8" s="63" t="s">
        <v>4158</v>
      </c>
      <c r="X8" s="63" t="s">
        <v>4160</v>
      </c>
      <c r="Y8" s="63"/>
      <c r="Z8" s="207" t="s">
        <v>4546</v>
      </c>
      <c r="AA8" s="63"/>
    </row>
    <row r="9" spans="1:27" ht="16.5" x14ac:dyDescent="0.3">
      <c r="A9" s="206" t="s">
        <v>4547</v>
      </c>
      <c r="B9" s="189">
        <v>1</v>
      </c>
      <c r="C9" s="190">
        <v>2</v>
      </c>
      <c r="D9" s="191">
        <f>SUMIF(Model_Output!$B$11:$B$3048,$W9,Model_Output!$D$11:$D$3048)</f>
        <v>12.446002</v>
      </c>
      <c r="E9" s="192">
        <f>SUMIF(Model_Output!$B$11:$B$3048,$X9,Model_Output!$D$11:$D$3048)</f>
        <v>12.446999999999999</v>
      </c>
      <c r="F9" s="191">
        <v>21.1</v>
      </c>
      <c r="G9" s="192">
        <v>13.3</v>
      </c>
      <c r="H9" s="191">
        <f>SUMIF(Model_Output!$B$11:$B$3048,$S9,Model_Output!$D$11:$D$3048)</f>
        <v>17.814256</v>
      </c>
      <c r="I9" s="192">
        <f>SUMIF(Model_Output!$B$11:$B$3048,$T9,Model_Output!$D$11:$D$3048)</f>
        <v>13.076563</v>
      </c>
      <c r="J9" s="193">
        <f t="shared" si="0"/>
        <v>0.84427753554502361</v>
      </c>
      <c r="K9" s="194">
        <f t="shared" si="0"/>
        <v>0.98320022556390974</v>
      </c>
      <c r="L9" s="191">
        <v>17.399999999999999</v>
      </c>
      <c r="M9" s="192">
        <v>28.6</v>
      </c>
      <c r="N9" s="191">
        <f>SUMIF(Model_Output!$B$11:$B$3048,$U9,Model_Output!$D$11:$D$3048)</f>
        <v>13.777785</v>
      </c>
      <c r="O9" s="192">
        <f>SUMIF(Model_Output!$B$11:$B$3048,$V9,Model_Output!$D$11:$D$3048)</f>
        <v>26.556933999999998</v>
      </c>
      <c r="P9" s="193">
        <f t="shared" si="1"/>
        <v>0.79182672413793109</v>
      </c>
      <c r="Q9" s="194">
        <f t="shared" si="1"/>
        <v>0.92856412587412573</v>
      </c>
      <c r="R9" s="76"/>
      <c r="S9" s="63" t="s">
        <v>4166</v>
      </c>
      <c r="T9" s="63" t="s">
        <v>4168</v>
      </c>
      <c r="U9" s="63" t="s">
        <v>4174</v>
      </c>
      <c r="V9" s="63" t="s">
        <v>4176</v>
      </c>
      <c r="W9" s="63" t="s">
        <v>4170</v>
      </c>
      <c r="X9" s="63" t="s">
        <v>4172</v>
      </c>
      <c r="Y9" s="63"/>
      <c r="Z9" s="207" t="s">
        <v>4548</v>
      </c>
      <c r="AA9" s="63"/>
    </row>
    <row r="10" spans="1:27" ht="16.5" x14ac:dyDescent="0.3">
      <c r="A10" s="285" t="s">
        <v>5313</v>
      </c>
      <c r="B10" s="189">
        <v>1</v>
      </c>
      <c r="C10" s="190">
        <v>2</v>
      </c>
      <c r="D10" s="191">
        <f>SUMIF(Model_Output!$B$11:$B$3048,$W10,Model_Output!$D$11:$D$3048)</f>
        <v>15.5</v>
      </c>
      <c r="E10" s="192">
        <f>SUMIF(Model_Output!$B$11:$B$3048,$X10,Model_Output!$D$11:$D$3048)</f>
        <v>15.547999000000001</v>
      </c>
      <c r="F10" s="191">
        <v>24.3</v>
      </c>
      <c r="G10" s="192">
        <v>21.5</v>
      </c>
      <c r="H10" s="191">
        <f>SUMIF(Model_Output!$B$11:$B$3048,$S10,Model_Output!$D$11:$D$3048)</f>
        <v>23.237518000000001</v>
      </c>
      <c r="I10" s="192">
        <f>SUMIF(Model_Output!$B$11:$B$3048,$T10,Model_Output!$D$11:$D$3048)</f>
        <v>25.746362000000001</v>
      </c>
      <c r="J10" s="193">
        <f t="shared" si="0"/>
        <v>0.95627646090534979</v>
      </c>
      <c r="K10" s="194">
        <f t="shared" si="0"/>
        <v>1.1975052093023257</v>
      </c>
      <c r="L10" s="191">
        <v>31.1</v>
      </c>
      <c r="M10" s="192">
        <v>45.7</v>
      </c>
      <c r="N10" s="191">
        <f>SUMIF(Model_Output!$B$11:$B$3048,$U10,Model_Output!$D$11:$D$3048)</f>
        <v>30.861498999999998</v>
      </c>
      <c r="O10" s="192">
        <f>SUMIF(Model_Output!$B$11:$B$3048,$V10,Model_Output!$D$11:$D$3048)</f>
        <v>30.322638999999999</v>
      </c>
      <c r="P10" s="193">
        <f t="shared" si="1"/>
        <v>0.99233115755626999</v>
      </c>
      <c r="Q10" s="194">
        <f t="shared" si="1"/>
        <v>0.66351507658643316</v>
      </c>
      <c r="R10" s="76"/>
      <c r="S10" s="63" t="s">
        <v>4178</v>
      </c>
      <c r="T10" s="63" t="s">
        <v>4180</v>
      </c>
      <c r="U10" s="63" t="s">
        <v>4186</v>
      </c>
      <c r="V10" s="63" t="s">
        <v>4188</v>
      </c>
      <c r="W10" s="63" t="s">
        <v>4182</v>
      </c>
      <c r="X10" s="63" t="s">
        <v>4184</v>
      </c>
      <c r="Y10" s="63"/>
      <c r="Z10" s="207" t="s">
        <v>4550</v>
      </c>
      <c r="AA10" s="63"/>
    </row>
    <row r="11" spans="1:27" ht="16.5" x14ac:dyDescent="0.3">
      <c r="A11" s="206" t="s">
        <v>4551</v>
      </c>
      <c r="B11" s="189">
        <v>1</v>
      </c>
      <c r="C11" s="190">
        <v>2</v>
      </c>
      <c r="D11" s="191">
        <f>SUMIF(Model_Output!$B$11:$B$3048,$W11,Model_Output!$D$11:$D$3048)</f>
        <v>7.2330009999999998</v>
      </c>
      <c r="E11" s="192">
        <f>SUMIF(Model_Output!$B$11:$B$3048,$X11,Model_Output!$D$11:$D$3048)</f>
        <v>7.57</v>
      </c>
      <c r="F11" s="191">
        <v>7.6</v>
      </c>
      <c r="G11" s="192">
        <v>8.1999999999999993</v>
      </c>
      <c r="H11" s="191">
        <f>SUMIF(Model_Output!$B$11:$B$3048,$S11,Model_Output!$D$11:$D$3048)</f>
        <v>10.448934</v>
      </c>
      <c r="I11" s="192">
        <f>SUMIF(Model_Output!$B$11:$B$3048,$T11,Model_Output!$D$11:$D$3048)</f>
        <v>11.925006</v>
      </c>
      <c r="J11" s="193">
        <f t="shared" si="0"/>
        <v>1.3748597368421052</v>
      </c>
      <c r="K11" s="194">
        <f t="shared" si="0"/>
        <v>1.4542690243902441</v>
      </c>
      <c r="L11" s="191">
        <v>11.2</v>
      </c>
      <c r="M11" s="192">
        <v>23.8</v>
      </c>
      <c r="N11" s="191">
        <f>SUMIF(Model_Output!$B$11:$B$3048,$U11,Model_Output!$D$11:$D$3048)</f>
        <v>13.255762000000001</v>
      </c>
      <c r="O11" s="192">
        <f>SUMIF(Model_Output!$B$11:$B$3048,$V11,Model_Output!$D$11:$D$3048)</f>
        <v>11.871362</v>
      </c>
      <c r="P11" s="193">
        <f t="shared" si="1"/>
        <v>1.1835501785714286</v>
      </c>
      <c r="Q11" s="194">
        <f t="shared" si="1"/>
        <v>0.4987967226890756</v>
      </c>
      <c r="R11" s="76"/>
      <c r="S11" s="63" t="s">
        <v>4190</v>
      </c>
      <c r="T11" s="63" t="s">
        <v>4192</v>
      </c>
      <c r="U11" s="63" t="s">
        <v>4198</v>
      </c>
      <c r="V11" s="63" t="s">
        <v>4200</v>
      </c>
      <c r="W11" s="63" t="s">
        <v>4194</v>
      </c>
      <c r="X11" s="63" t="s">
        <v>4196</v>
      </c>
      <c r="Y11" s="63"/>
      <c r="Z11" s="207" t="s">
        <v>4552</v>
      </c>
      <c r="AA11" s="63"/>
    </row>
    <row r="12" spans="1:27" ht="16.5" x14ac:dyDescent="0.3">
      <c r="A12" s="206" t="s">
        <v>4553</v>
      </c>
      <c r="B12" s="189">
        <v>1</v>
      </c>
      <c r="C12" s="190">
        <v>2</v>
      </c>
      <c r="D12" s="191">
        <f>SUMIF(Model_Output!$B$11:$B$3048,$W12,Model_Output!$D$11:$D$3048)</f>
        <v>8.316001</v>
      </c>
      <c r="E12" s="192">
        <f>SUMIF(Model_Output!$B$11:$B$3048,$X12,Model_Output!$D$11:$D$3048)</f>
        <v>8.2899999999999991</v>
      </c>
      <c r="F12" s="191">
        <v>10.5</v>
      </c>
      <c r="G12" s="192">
        <v>15.7</v>
      </c>
      <c r="H12" s="191">
        <f>SUMIF(Model_Output!$B$11:$B$3048,$S12,Model_Output!$D$11:$D$3048)</f>
        <v>13.340959</v>
      </c>
      <c r="I12" s="192">
        <f>SUMIF(Model_Output!$B$11:$B$3048,$T12,Model_Output!$D$11:$D$3048)</f>
        <v>9.6367290000000008</v>
      </c>
      <c r="J12" s="193">
        <f t="shared" si="0"/>
        <v>1.2705675238095238</v>
      </c>
      <c r="K12" s="194">
        <f t="shared" si="0"/>
        <v>0.61380439490445871</v>
      </c>
      <c r="L12" s="191">
        <v>19.600000000000001</v>
      </c>
      <c r="M12" s="192">
        <v>14.6</v>
      </c>
      <c r="N12" s="191">
        <f>SUMIF(Model_Output!$B$11:$B$3048,$U12,Model_Output!$D$11:$D$3048)</f>
        <v>11.053499</v>
      </c>
      <c r="O12" s="192">
        <f>SUMIF(Model_Output!$B$11:$B$3048,$V12,Model_Output!$D$11:$D$3048)</f>
        <v>14.354896</v>
      </c>
      <c r="P12" s="193">
        <f t="shared" si="1"/>
        <v>0.56395403061224492</v>
      </c>
      <c r="Q12" s="194">
        <f t="shared" si="1"/>
        <v>0.98321205479452056</v>
      </c>
      <c r="R12" s="76"/>
      <c r="S12" s="63" t="s">
        <v>4202</v>
      </c>
      <c r="T12" s="63" t="s">
        <v>4204</v>
      </c>
      <c r="U12" s="63" t="s">
        <v>4210</v>
      </c>
      <c r="V12" s="63" t="s">
        <v>4212</v>
      </c>
      <c r="W12" s="63" t="s">
        <v>4206</v>
      </c>
      <c r="X12" s="63" t="s">
        <v>4208</v>
      </c>
      <c r="Y12" s="63"/>
      <c r="Z12" s="207" t="s">
        <v>4554</v>
      </c>
      <c r="AA12" s="63"/>
    </row>
    <row r="13" spans="1:27" ht="16.5" x14ac:dyDescent="0.3">
      <c r="A13" s="206" t="s">
        <v>4555</v>
      </c>
      <c r="B13" s="189">
        <v>1</v>
      </c>
      <c r="C13" s="190">
        <v>2</v>
      </c>
      <c r="D13" s="191">
        <f>SUMIF(Model_Output!$B$11:$B$3048,$W13,Model_Output!$D$11:$D$3048)</f>
        <v>10.278001</v>
      </c>
      <c r="E13" s="192">
        <f>SUMIF(Model_Output!$B$11:$B$3048,$X13,Model_Output!$D$11:$D$3048)</f>
        <v>10.399998999999999</v>
      </c>
      <c r="F13" s="191">
        <v>22.1</v>
      </c>
      <c r="G13" s="192">
        <v>21.2</v>
      </c>
      <c r="H13" s="191">
        <f>SUMIF(Model_Output!$B$11:$B$3048,$S13,Model_Output!$D$11:$D$3048)</f>
        <v>17.841529000000001</v>
      </c>
      <c r="I13" s="192">
        <f>SUMIF(Model_Output!$B$11:$B$3048,$T13,Model_Output!$D$11:$D$3048)</f>
        <v>19.600384999999999</v>
      </c>
      <c r="J13" s="193">
        <f t="shared" si="0"/>
        <v>0.80730900452488685</v>
      </c>
      <c r="K13" s="194">
        <f t="shared" si="0"/>
        <v>0.92454646226415094</v>
      </c>
      <c r="L13" s="191">
        <v>29.9</v>
      </c>
      <c r="M13" s="192">
        <v>36.5</v>
      </c>
      <c r="N13" s="191">
        <f>SUMIF(Model_Output!$B$11:$B$3048,$U13,Model_Output!$D$11:$D$3048)</f>
        <v>23.325932999999999</v>
      </c>
      <c r="O13" s="192">
        <f>SUMIF(Model_Output!$B$11:$B$3048,$V13,Model_Output!$D$11:$D$3048)</f>
        <v>25.234404999999999</v>
      </c>
      <c r="P13" s="193">
        <f t="shared" si="1"/>
        <v>0.78013153846153849</v>
      </c>
      <c r="Q13" s="194">
        <f t="shared" si="1"/>
        <v>0.69135356164383555</v>
      </c>
      <c r="R13" s="76"/>
      <c r="S13" s="63" t="s">
        <v>4214</v>
      </c>
      <c r="T13" s="63" t="s">
        <v>4216</v>
      </c>
      <c r="U13" s="63" t="s">
        <v>4222</v>
      </c>
      <c r="V13" s="63" t="s">
        <v>4224</v>
      </c>
      <c r="W13" s="63" t="s">
        <v>4218</v>
      </c>
      <c r="X13" s="63" t="s">
        <v>4220</v>
      </c>
      <c r="Y13" s="63"/>
      <c r="Z13" s="207" t="s">
        <v>4556</v>
      </c>
      <c r="AA13" s="63"/>
    </row>
    <row r="14" spans="1:27" ht="16.5" x14ac:dyDescent="0.3">
      <c r="A14" s="206" t="s">
        <v>4557</v>
      </c>
      <c r="B14" s="189">
        <v>1</v>
      </c>
      <c r="C14" s="190">
        <v>2</v>
      </c>
      <c r="D14" s="191">
        <f>SUMIF(Model_Output!$B$11:$B$3048,$W14,Model_Output!$D$11:$D$3048)</f>
        <v>11.14</v>
      </c>
      <c r="E14" s="192">
        <f>SUMIF(Model_Output!$B$11:$B$3048,$X14,Model_Output!$D$11:$D$3048)</f>
        <v>10.85</v>
      </c>
      <c r="F14" s="191">
        <v>16.8</v>
      </c>
      <c r="G14" s="192">
        <v>15.4</v>
      </c>
      <c r="H14" s="191">
        <f>SUMIF(Model_Output!$B$11:$B$3048,$S14,Model_Output!$D$11:$D$3048)</f>
        <v>15.977433</v>
      </c>
      <c r="I14" s="192">
        <f>SUMIF(Model_Output!$B$11:$B$3048,$T14,Model_Output!$D$11:$D$3048)</f>
        <v>16.867543999999999</v>
      </c>
      <c r="J14" s="193">
        <f t="shared" si="0"/>
        <v>0.95103767857142851</v>
      </c>
      <c r="K14" s="194">
        <f t="shared" si="0"/>
        <v>1.0952950649350648</v>
      </c>
      <c r="L14" s="191">
        <v>21.6</v>
      </c>
      <c r="M14" s="192">
        <v>30.2</v>
      </c>
      <c r="N14" s="191">
        <f>SUMIF(Model_Output!$B$11:$B$3048,$U14,Model_Output!$D$11:$D$3048)</f>
        <v>19.929383999999999</v>
      </c>
      <c r="O14" s="192">
        <f>SUMIF(Model_Output!$B$11:$B$3048,$V14,Model_Output!$D$11:$D$3048)</f>
        <v>20.036695000000002</v>
      </c>
      <c r="P14" s="193">
        <f t="shared" si="1"/>
        <v>0.92265666666666657</v>
      </c>
      <c r="Q14" s="194">
        <f t="shared" si="1"/>
        <v>0.66346672185430466</v>
      </c>
      <c r="R14" s="76"/>
      <c r="S14" s="63" t="s">
        <v>4226</v>
      </c>
      <c r="T14" s="63" t="s">
        <v>4228</v>
      </c>
      <c r="U14" s="63" t="s">
        <v>4234</v>
      </c>
      <c r="V14" s="63" t="s">
        <v>4236</v>
      </c>
      <c r="W14" s="63" t="s">
        <v>4230</v>
      </c>
      <c r="X14" s="63" t="s">
        <v>4232</v>
      </c>
      <c r="Y14" s="63"/>
      <c r="Z14" s="207" t="s">
        <v>4558</v>
      </c>
      <c r="AA14" s="63"/>
    </row>
    <row r="15" spans="1:27" ht="17.25" thickBot="1" x14ac:dyDescent="0.35">
      <c r="A15" s="285" t="s">
        <v>5312</v>
      </c>
      <c r="B15" s="189">
        <v>1</v>
      </c>
      <c r="C15" s="190">
        <v>2</v>
      </c>
      <c r="D15" s="191">
        <f>SUMIF(Model_Output!$B$11:$B$3048,$W15,Model_Output!$D$11:$D$3048)</f>
        <v>14.023</v>
      </c>
      <c r="E15" s="192">
        <f>SUMIF(Model_Output!$B$11:$B$3048,$X15,Model_Output!$D$11:$D$3048)</f>
        <v>14.049001000000001</v>
      </c>
      <c r="F15" s="191">
        <v>20.399999999999999</v>
      </c>
      <c r="G15" s="192">
        <v>24.8</v>
      </c>
      <c r="H15" s="191">
        <f>SUMIF(Model_Output!$B$11:$B$3048,$S15,Model_Output!$D$11:$D$3048)</f>
        <v>16.354955</v>
      </c>
      <c r="I15" s="192">
        <f>SUMIF(Model_Output!$B$11:$B$3048,$T15,Model_Output!$D$11:$D$3048)</f>
        <v>20.888887</v>
      </c>
      <c r="J15" s="193">
        <f t="shared" si="0"/>
        <v>0.80171348039215695</v>
      </c>
      <c r="K15" s="194">
        <f t="shared" si="0"/>
        <v>0.84229383064516128</v>
      </c>
      <c r="L15" s="191">
        <v>25.5</v>
      </c>
      <c r="M15" s="192">
        <v>34.799999999999997</v>
      </c>
      <c r="N15" s="191">
        <f>SUMIF(Model_Output!$B$11:$B$3048,$U15,Model_Output!$D$11:$D$3048)</f>
        <v>22.860534000000001</v>
      </c>
      <c r="O15" s="192">
        <f>SUMIF(Model_Output!$B$11:$B$3048,$V15,Model_Output!$D$11:$D$3048)</f>
        <v>20.917463000000001</v>
      </c>
      <c r="P15" s="193">
        <f t="shared" si="1"/>
        <v>0.8964915294117648</v>
      </c>
      <c r="Q15" s="194">
        <f t="shared" si="1"/>
        <v>0.60107652298850589</v>
      </c>
      <c r="R15" s="76"/>
      <c r="S15" s="63" t="s">
        <v>4238</v>
      </c>
      <c r="T15" s="63" t="s">
        <v>4240</v>
      </c>
      <c r="U15" s="63" t="s">
        <v>4246</v>
      </c>
      <c r="V15" s="63" t="s">
        <v>4248</v>
      </c>
      <c r="W15" s="63" t="s">
        <v>4242</v>
      </c>
      <c r="X15" s="63" t="s">
        <v>4244</v>
      </c>
      <c r="Y15" s="63"/>
      <c r="Z15" s="207" t="s">
        <v>4560</v>
      </c>
      <c r="AA15" s="63"/>
    </row>
    <row r="16" spans="1:27" ht="17.25" thickBot="1" x14ac:dyDescent="0.35">
      <c r="A16" s="208" t="s">
        <v>4527</v>
      </c>
      <c r="B16" s="209"/>
      <c r="C16" s="209"/>
      <c r="D16" s="209">
        <f t="shared" ref="D16:I16" si="2">AVERAGE(D5:D15)</f>
        <v>14.443909636363635</v>
      </c>
      <c r="E16" s="209">
        <f t="shared" si="2"/>
        <v>14.471545727272728</v>
      </c>
      <c r="F16" s="209">
        <f t="shared" si="2"/>
        <v>22.609090909090909</v>
      </c>
      <c r="G16" s="209">
        <f t="shared" si="2"/>
        <v>24.572727272727274</v>
      </c>
      <c r="H16" s="209">
        <f t="shared" si="2"/>
        <v>20.506324181818179</v>
      </c>
      <c r="I16" s="209">
        <f t="shared" si="2"/>
        <v>21.73535281818182</v>
      </c>
      <c r="J16" s="210">
        <f t="shared" si="0"/>
        <v>0.90699463610776021</v>
      </c>
      <c r="K16" s="210">
        <f t="shared" si="0"/>
        <v>0.88453156122826493</v>
      </c>
      <c r="L16" s="209">
        <f>AVERAGE(L5:L15)</f>
        <v>28.490909090909089</v>
      </c>
      <c r="M16" s="209">
        <f>AVERAGE(M5:M15)</f>
        <v>34.018181818181823</v>
      </c>
      <c r="N16" s="209">
        <f>AVERAGE(N5:N15)</f>
        <v>25.182444363636364</v>
      </c>
      <c r="O16" s="209">
        <f>AVERAGE(O5:O15)</f>
        <v>26.044221636363638</v>
      </c>
      <c r="P16" s="210">
        <f t="shared" si="1"/>
        <v>0.88387647734524577</v>
      </c>
      <c r="Q16" s="211">
        <f t="shared" si="1"/>
        <v>0.76559710849812923</v>
      </c>
      <c r="R16" s="76"/>
      <c r="S16" s="63"/>
      <c r="T16" s="63"/>
      <c r="U16" s="63"/>
      <c r="V16" s="63"/>
      <c r="W16" s="63"/>
      <c r="X16" s="63"/>
      <c r="Y16" s="63"/>
      <c r="Z16" s="63"/>
      <c r="AA16" s="63"/>
    </row>
    <row r="17" spans="1:27" ht="17.25" thickBot="1" x14ac:dyDescent="0.35">
      <c r="A17" s="201"/>
      <c r="B17" s="202"/>
      <c r="C17" s="202"/>
      <c r="D17" s="202">
        <f t="shared" ref="D17:I17" si="3">SUM(D5:D9)+SUM(D11:D14)</f>
        <v>129.360006</v>
      </c>
      <c r="E17" s="202">
        <f t="shared" si="3"/>
        <v>129.590003</v>
      </c>
      <c r="F17" s="202">
        <f t="shared" si="3"/>
        <v>204</v>
      </c>
      <c r="G17" s="202">
        <f t="shared" si="3"/>
        <v>224.00000000000003</v>
      </c>
      <c r="H17" s="202">
        <f t="shared" si="3"/>
        <v>185.977093</v>
      </c>
      <c r="I17" s="202">
        <f t="shared" si="3"/>
        <v>192.453632</v>
      </c>
      <c r="J17" s="210">
        <f t="shared" ref="J17:J18" si="4">H17/F17</f>
        <v>0.91165241666666663</v>
      </c>
      <c r="K17" s="210">
        <f t="shared" ref="K17" si="5">I17/G17</f>
        <v>0.85916799999999993</v>
      </c>
      <c r="L17" s="202">
        <f t="shared" ref="L17:O17" si="6">SUM(L5:L9)+SUM(L11:L14)</f>
        <v>256.79999999999995</v>
      </c>
      <c r="M17" s="202">
        <f t="shared" si="6"/>
        <v>293.7</v>
      </c>
      <c r="N17" s="202">
        <f t="shared" si="6"/>
        <v>223.28485499999999</v>
      </c>
      <c r="O17" s="202">
        <f t="shared" si="6"/>
        <v>235.24633600000001</v>
      </c>
      <c r="P17" s="210">
        <f t="shared" si="1"/>
        <v>0.86948931074766367</v>
      </c>
      <c r="Q17" s="210">
        <f t="shared" si="1"/>
        <v>0.80097492679605042</v>
      </c>
      <c r="R17" s="203"/>
      <c r="S17" s="289" t="s">
        <v>5314</v>
      </c>
      <c r="T17" s="289" t="s">
        <v>5315</v>
      </c>
      <c r="U17" s="289" t="s">
        <v>5316</v>
      </c>
      <c r="V17" s="289" t="s">
        <v>5317</v>
      </c>
      <c r="W17" s="289" t="s">
        <v>5319</v>
      </c>
      <c r="X17" s="289" t="s">
        <v>5318</v>
      </c>
      <c r="Y17" s="289" t="s">
        <v>5320</v>
      </c>
      <c r="Z17" s="289" t="s">
        <v>5321</v>
      </c>
      <c r="AA17" s="204"/>
    </row>
    <row r="18" spans="1:27" ht="16.5" x14ac:dyDescent="0.3">
      <c r="A18" s="201"/>
      <c r="B18" s="202"/>
      <c r="C18" s="202"/>
      <c r="D18" s="286">
        <f>D17+E17</f>
        <v>258.95000900000002</v>
      </c>
      <c r="E18" s="202"/>
      <c r="F18" s="286">
        <f>F17+G17</f>
        <v>428</v>
      </c>
      <c r="G18" s="202"/>
      <c r="H18" s="286">
        <f>H17+I17</f>
        <v>378.430725</v>
      </c>
      <c r="I18" s="202"/>
      <c r="J18" s="210">
        <f t="shared" si="4"/>
        <v>0.88418393691588781</v>
      </c>
      <c r="K18" s="288"/>
      <c r="L18" s="286">
        <f>L17+M17</f>
        <v>550.5</v>
      </c>
      <c r="M18" s="202"/>
      <c r="N18" s="286">
        <f>N17+O17</f>
        <v>458.53119100000004</v>
      </c>
      <c r="O18" s="202"/>
      <c r="P18" s="210">
        <f t="shared" si="1"/>
        <v>0.83293586012715715</v>
      </c>
      <c r="Q18" s="288"/>
      <c r="R18" s="203"/>
      <c r="S18" s="290">
        <f>J18</f>
        <v>0.88418393691588781</v>
      </c>
      <c r="T18" s="290">
        <f>P18</f>
        <v>0.83293586012715715</v>
      </c>
      <c r="U18" s="290">
        <f>'Arterial Travel Time'!L47</f>
        <v>0.78070469064452597</v>
      </c>
      <c r="V18" s="290">
        <f>'Arterial Travel Time'!R47</f>
        <v>0.79837267556977087</v>
      </c>
      <c r="W18" s="291">
        <f>H19</f>
        <v>41.056392923698255</v>
      </c>
      <c r="X18" s="291">
        <f>N19</f>
        <v>33.884282781539284</v>
      </c>
      <c r="Y18" s="291">
        <f>'Arterial Travel Time'!J48</f>
        <v>30.736582431711206</v>
      </c>
      <c r="Z18" s="291">
        <f>'Arterial Travel Time'!P48</f>
        <v>28.202935827953095</v>
      </c>
      <c r="AA18" s="204"/>
    </row>
    <row r="19" spans="1:27" ht="16.5" x14ac:dyDescent="0.3">
      <c r="A19" s="64" t="s">
        <v>4528</v>
      </c>
      <c r="B19" s="63"/>
      <c r="C19" s="63"/>
      <c r="D19" s="286"/>
      <c r="E19" s="63"/>
      <c r="F19" s="287">
        <f>D18*60/F18</f>
        <v>36.301403130841123</v>
      </c>
      <c r="G19" s="63"/>
      <c r="H19" s="287">
        <f>D18*60/H18</f>
        <v>41.056392923698255</v>
      </c>
      <c r="I19" s="63"/>
      <c r="J19" s="64" t="s">
        <v>4529</v>
      </c>
      <c r="K19" s="63"/>
      <c r="L19" s="287">
        <f>D18*60/L18</f>
        <v>28.223434223433244</v>
      </c>
      <c r="M19" s="63"/>
      <c r="N19" s="287">
        <f>D18*60/N18</f>
        <v>33.884282781539284</v>
      </c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</row>
    <row r="20" spans="1:27" ht="16.5" x14ac:dyDescent="0.3">
      <c r="A20" s="63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</row>
    <row r="21" spans="1:27" ht="16.5" x14ac:dyDescent="0.3">
      <c r="A21" s="63"/>
      <c r="B21" s="63"/>
      <c r="C21" s="63"/>
      <c r="D21" s="63"/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</row>
    <row r="22" spans="1:27" ht="16.5" x14ac:dyDescent="0.3">
      <c r="A22" s="63"/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</row>
    <row r="23" spans="1:27" ht="16.5" x14ac:dyDescent="0.3">
      <c r="A23" s="63"/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</row>
    <row r="24" spans="1:27" ht="16.5" x14ac:dyDescent="0.3">
      <c r="A24" s="63"/>
      <c r="B24" s="63"/>
      <c r="C24" s="63"/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</row>
    <row r="25" spans="1:27" ht="16.5" x14ac:dyDescent="0.3">
      <c r="A25" s="63"/>
      <c r="B25" s="63"/>
      <c r="C25" s="63"/>
      <c r="D25" s="63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</row>
    <row r="26" spans="1:27" ht="16.5" x14ac:dyDescent="0.3">
      <c r="A26" s="63"/>
      <c r="B26" s="63"/>
      <c r="C26" s="63"/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</row>
    <row r="27" spans="1:27" ht="16.5" x14ac:dyDescent="0.3">
      <c r="A27" s="63"/>
      <c r="B27" s="63"/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</row>
    <row r="28" spans="1:27" ht="16.5" x14ac:dyDescent="0.3">
      <c r="A28" s="63"/>
      <c r="B28" s="63"/>
      <c r="C28" s="63"/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</row>
    <row r="29" spans="1:27" ht="16.5" x14ac:dyDescent="0.3">
      <c r="A29" s="63"/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</row>
    <row r="30" spans="1:27" ht="16.5" x14ac:dyDescent="0.3">
      <c r="A30" s="63"/>
      <c r="B30" s="63"/>
      <c r="C30" s="63"/>
      <c r="D30" s="63"/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</row>
    <row r="31" spans="1:27" ht="16.5" x14ac:dyDescent="0.3">
      <c r="A31" s="63"/>
      <c r="B31" s="63"/>
      <c r="C31" s="63"/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</row>
    <row r="32" spans="1:27" ht="16.5" x14ac:dyDescent="0.3">
      <c r="A32" s="63"/>
      <c r="B32" s="63"/>
      <c r="C32" s="63"/>
      <c r="D32" s="63"/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</row>
    <row r="33" spans="1:27" ht="16.5" x14ac:dyDescent="0.3">
      <c r="A33" s="63"/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</row>
    <row r="34" spans="1:27" ht="16.5" x14ac:dyDescent="0.3">
      <c r="A34" s="63"/>
      <c r="B34" s="63"/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</row>
    <row r="35" spans="1:27" ht="16.5" x14ac:dyDescent="0.3">
      <c r="A35" s="63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</row>
    <row r="36" spans="1:27" ht="16.5" x14ac:dyDescent="0.3">
      <c r="A36" s="63"/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</row>
    <row r="37" spans="1:27" ht="16.5" x14ac:dyDescent="0.3">
      <c r="A37" s="63"/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</row>
    <row r="38" spans="1:27" ht="16.5" x14ac:dyDescent="0.3">
      <c r="A38" s="63"/>
      <c r="B38" s="63"/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</row>
    <row r="39" spans="1:27" ht="16.5" x14ac:dyDescent="0.3">
      <c r="A39" s="63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</row>
    <row r="40" spans="1:27" ht="16.5" x14ac:dyDescent="0.3">
      <c r="A40" s="63"/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</row>
    <row r="41" spans="1:27" ht="16.5" x14ac:dyDescent="0.3">
      <c r="A41" s="63"/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</row>
    <row r="42" spans="1:27" ht="16.5" x14ac:dyDescent="0.3">
      <c r="A42" s="63"/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</row>
    <row r="43" spans="1:27" ht="16.5" x14ac:dyDescent="0.3">
      <c r="A43" s="64" t="s">
        <v>4561</v>
      </c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</row>
    <row r="44" spans="1:27" ht="16.5" x14ac:dyDescent="0.3">
      <c r="A44" s="351" t="s">
        <v>4454</v>
      </c>
      <c r="B44" s="351" t="s">
        <v>4457</v>
      </c>
      <c r="C44" s="353"/>
      <c r="D44" s="351" t="s">
        <v>3631</v>
      </c>
      <c r="E44" s="353"/>
      <c r="F44" s="354" t="s">
        <v>4562</v>
      </c>
      <c r="G44" s="355"/>
      <c r="H44" s="355"/>
      <c r="I44" s="355"/>
      <c r="J44" s="355"/>
      <c r="K44" s="356"/>
      <c r="L44" s="354" t="s">
        <v>4563</v>
      </c>
      <c r="M44" s="355"/>
      <c r="N44" s="355"/>
      <c r="O44" s="355"/>
      <c r="P44" s="355"/>
      <c r="Q44" s="356"/>
      <c r="R44" s="183"/>
      <c r="S44" s="63"/>
      <c r="T44" s="63"/>
      <c r="U44" s="63"/>
      <c r="V44" s="63"/>
      <c r="W44" s="63"/>
      <c r="X44" s="63"/>
      <c r="Y44" s="63"/>
      <c r="Z44" s="63"/>
      <c r="AA44" s="63"/>
    </row>
    <row r="45" spans="1:27" ht="16.5" x14ac:dyDescent="0.3">
      <c r="A45" s="350"/>
      <c r="B45" s="350"/>
      <c r="C45" s="344"/>
      <c r="D45" s="350"/>
      <c r="E45" s="344"/>
      <c r="F45" s="341" t="s">
        <v>4537</v>
      </c>
      <c r="G45" s="344"/>
      <c r="H45" s="341" t="s">
        <v>4461</v>
      </c>
      <c r="I45" s="344"/>
      <c r="J45" s="341" t="s">
        <v>4462</v>
      </c>
      <c r="K45" s="344"/>
      <c r="L45" s="341" t="s">
        <v>4537</v>
      </c>
      <c r="M45" s="344"/>
      <c r="N45" s="341" t="s">
        <v>4461</v>
      </c>
      <c r="O45" s="344"/>
      <c r="P45" s="341" t="s">
        <v>4462</v>
      </c>
      <c r="Q45" s="344"/>
      <c r="R45" s="179"/>
      <c r="S45" s="345"/>
      <c r="T45" s="345"/>
      <c r="U45" s="345"/>
      <c r="V45" s="345"/>
      <c r="W45" s="345"/>
      <c r="X45" s="345"/>
      <c r="Y45" s="63"/>
      <c r="Z45" s="63"/>
      <c r="AA45" s="63"/>
    </row>
    <row r="46" spans="1:27" ht="17.25" thickBot="1" x14ac:dyDescent="0.35">
      <c r="A46" s="352"/>
      <c r="B46" s="59" t="s">
        <v>4463</v>
      </c>
      <c r="C46" s="188" t="s">
        <v>4464</v>
      </c>
      <c r="D46" s="59" t="s">
        <v>4463</v>
      </c>
      <c r="E46" s="188" t="s">
        <v>4464</v>
      </c>
      <c r="F46" s="59" t="s">
        <v>4463</v>
      </c>
      <c r="G46" s="188" t="s">
        <v>4464</v>
      </c>
      <c r="H46" s="59" t="s">
        <v>4463</v>
      </c>
      <c r="I46" s="188" t="s">
        <v>4464</v>
      </c>
      <c r="J46" s="59" t="s">
        <v>4463</v>
      </c>
      <c r="K46" s="188" t="s">
        <v>4464</v>
      </c>
      <c r="L46" s="59" t="s">
        <v>4463</v>
      </c>
      <c r="M46" s="188" t="s">
        <v>4464</v>
      </c>
      <c r="N46" s="59" t="s">
        <v>4463</v>
      </c>
      <c r="O46" s="188" t="s">
        <v>4464</v>
      </c>
      <c r="P46" s="59" t="s">
        <v>4463</v>
      </c>
      <c r="Q46" s="188" t="s">
        <v>4464</v>
      </c>
      <c r="R46" s="179"/>
      <c r="S46" s="182"/>
      <c r="T46" s="182"/>
      <c r="U46" s="182"/>
      <c r="V46" s="182"/>
      <c r="W46" s="182"/>
      <c r="X46" s="182"/>
      <c r="Y46" s="63"/>
      <c r="Z46" s="63"/>
      <c r="AA46" s="63"/>
    </row>
    <row r="47" spans="1:27" ht="16.5" x14ac:dyDescent="0.3">
      <c r="A47" s="206" t="s">
        <v>4539</v>
      </c>
      <c r="B47" s="189">
        <v>1</v>
      </c>
      <c r="C47" s="190">
        <v>2</v>
      </c>
      <c r="D47" s="191">
        <f t="shared" ref="D47:E57" si="7">D5</f>
        <v>28.069997000000001</v>
      </c>
      <c r="E47" s="192">
        <f t="shared" si="7"/>
        <v>28.164999000000002</v>
      </c>
      <c r="F47" s="191">
        <f t="shared" ref="F47:F57" si="8">($D5/F5)*60</f>
        <v>62.843276865671641</v>
      </c>
      <c r="G47" s="192">
        <f t="shared" ref="G47:G57" si="9">($E5/G5)*60</f>
        <v>30.503609025270759</v>
      </c>
      <c r="H47" s="191">
        <f t="shared" ref="H47:H57" si="10">($D5/H5)*60</f>
        <v>50.931819849882061</v>
      </c>
      <c r="I47" s="192">
        <f t="shared" ref="I47:I57" si="11">($E5/I5)*60</f>
        <v>36.933158608022666</v>
      </c>
      <c r="J47" s="193">
        <f t="shared" ref="J47:K58" si="12">H47/F47</f>
        <v>0.81045773533976462</v>
      </c>
      <c r="K47" s="194">
        <f t="shared" si="12"/>
        <v>1.2107799630340572</v>
      </c>
      <c r="L47" s="191">
        <f t="shared" ref="L47:L57" si="13">($D5/L5)*60</f>
        <v>32.830405847953216</v>
      </c>
      <c r="M47" s="192">
        <f t="shared" ref="M47:M57" si="14">($E5/M5)*60</f>
        <v>30.61412934782609</v>
      </c>
      <c r="N47" s="191">
        <f t="shared" ref="N47:N57" si="15">($D5/N5)*60</f>
        <v>29.532018457566114</v>
      </c>
      <c r="O47" s="192">
        <f t="shared" ref="O47:O57" si="16">($E5/O5)*60</f>
        <v>42.204644958625138</v>
      </c>
      <c r="P47" s="193">
        <f t="shared" ref="P47:Q58" si="17">N47/L47</f>
        <v>0.89953254292186169</v>
      </c>
      <c r="Q47" s="194">
        <f t="shared" si="17"/>
        <v>1.3786002038180483</v>
      </c>
      <c r="R47" s="76"/>
      <c r="S47" s="63"/>
      <c r="T47" s="63"/>
      <c r="U47" s="63"/>
      <c r="V47" s="63"/>
      <c r="W47" s="63"/>
      <c r="X47" s="63"/>
      <c r="Y47" s="63"/>
      <c r="Z47" s="207"/>
      <c r="AA47" s="63"/>
    </row>
    <row r="48" spans="1:27" ht="16.5" x14ac:dyDescent="0.3">
      <c r="A48" s="206" t="s">
        <v>4541</v>
      </c>
      <c r="B48" s="189">
        <v>1</v>
      </c>
      <c r="C48" s="190">
        <v>2</v>
      </c>
      <c r="D48" s="191">
        <f t="shared" si="7"/>
        <v>21.713000999999998</v>
      </c>
      <c r="E48" s="192">
        <f t="shared" si="7"/>
        <v>21.690003999999998</v>
      </c>
      <c r="F48" s="191">
        <f t="shared" si="8"/>
        <v>25.900199999999998</v>
      </c>
      <c r="G48" s="192">
        <f t="shared" si="9"/>
        <v>52.056009599999996</v>
      </c>
      <c r="H48" s="191">
        <f t="shared" si="10"/>
        <v>38.469798132934201</v>
      </c>
      <c r="I48" s="192">
        <f t="shared" si="11"/>
        <v>52.834213179393387</v>
      </c>
      <c r="J48" s="193">
        <f t="shared" si="12"/>
        <v>1.4853089216660182</v>
      </c>
      <c r="K48" s="194">
        <f t="shared" si="12"/>
        <v>1.0149493513884973</v>
      </c>
      <c r="L48" s="191">
        <f t="shared" si="13"/>
        <v>33.490489974293062</v>
      </c>
      <c r="M48" s="192">
        <f t="shared" si="14"/>
        <v>32.616547368421053</v>
      </c>
      <c r="N48" s="191">
        <f t="shared" si="15"/>
        <v>50.716571737738363</v>
      </c>
      <c r="O48" s="192">
        <f t="shared" si="16"/>
        <v>29.722057702393094</v>
      </c>
      <c r="P48" s="193">
        <f t="shared" si="17"/>
        <v>1.5143574124077568</v>
      </c>
      <c r="Q48" s="194">
        <f t="shared" si="17"/>
        <v>0.91125701830628558</v>
      </c>
      <c r="R48" s="76"/>
      <c r="S48" s="63"/>
      <c r="T48" s="63"/>
      <c r="U48" s="63"/>
      <c r="V48" s="63"/>
      <c r="W48" s="63"/>
      <c r="X48" s="63"/>
      <c r="Y48" s="63"/>
      <c r="Z48" s="207"/>
      <c r="AA48" s="63"/>
    </row>
    <row r="49" spans="1:27" ht="16.5" x14ac:dyDescent="0.3">
      <c r="A49" s="206" t="s">
        <v>4543</v>
      </c>
      <c r="B49" s="189">
        <v>1</v>
      </c>
      <c r="C49" s="190">
        <v>2</v>
      </c>
      <c r="D49" s="191">
        <f t="shared" si="7"/>
        <v>16.468</v>
      </c>
      <c r="E49" s="192">
        <f t="shared" si="7"/>
        <v>16.454000000000001</v>
      </c>
      <c r="F49" s="191">
        <f t="shared" si="8"/>
        <v>55.82372881355932</v>
      </c>
      <c r="G49" s="192">
        <f t="shared" si="9"/>
        <v>20.61043841336117</v>
      </c>
      <c r="H49" s="191">
        <f t="shared" si="10"/>
        <v>53.462177570850457</v>
      </c>
      <c r="I49" s="192">
        <f t="shared" si="11"/>
        <v>33.865453121436758</v>
      </c>
      <c r="J49" s="193">
        <f t="shared" si="12"/>
        <v>0.95769628269376272</v>
      </c>
      <c r="K49" s="194">
        <f t="shared" si="12"/>
        <v>1.6431214340148501</v>
      </c>
      <c r="L49" s="191">
        <f t="shared" si="13"/>
        <v>25.531782945736435</v>
      </c>
      <c r="M49" s="192">
        <f t="shared" si="14"/>
        <v>36.295588235294119</v>
      </c>
      <c r="N49" s="191">
        <f t="shared" si="15"/>
        <v>28.040858693687841</v>
      </c>
      <c r="O49" s="192">
        <f t="shared" si="16"/>
        <v>45.938942397357238</v>
      </c>
      <c r="P49" s="193">
        <f t="shared" si="17"/>
        <v>1.0982726413303776</v>
      </c>
      <c r="Q49" s="194">
        <f t="shared" si="17"/>
        <v>1.2656894303392456</v>
      </c>
      <c r="R49" s="76"/>
      <c r="S49" s="63"/>
      <c r="T49" s="63"/>
      <c r="U49" s="63"/>
      <c r="V49" s="63"/>
      <c r="W49" s="63"/>
      <c r="X49" s="63"/>
      <c r="Y49" s="63"/>
      <c r="Z49" s="207"/>
      <c r="AA49" s="63"/>
    </row>
    <row r="50" spans="1:27" ht="16.5" x14ac:dyDescent="0.3">
      <c r="A50" s="206" t="s">
        <v>4545</v>
      </c>
      <c r="B50" s="189">
        <v>1</v>
      </c>
      <c r="C50" s="190">
        <v>2</v>
      </c>
      <c r="D50" s="191">
        <f t="shared" si="7"/>
        <v>13.696002999999999</v>
      </c>
      <c r="E50" s="192">
        <f t="shared" si="7"/>
        <v>13.724000999999999</v>
      </c>
      <c r="F50" s="191">
        <f t="shared" si="8"/>
        <v>26.423156913183277</v>
      </c>
      <c r="G50" s="192">
        <f t="shared" si="9"/>
        <v>37.60000273972603</v>
      </c>
      <c r="H50" s="191">
        <f t="shared" si="10"/>
        <v>32.688152444755119</v>
      </c>
      <c r="I50" s="192">
        <f t="shared" si="11"/>
        <v>37.758325640498434</v>
      </c>
      <c r="J50" s="193">
        <f t="shared" si="12"/>
        <v>1.2371024610025327</v>
      </c>
      <c r="K50" s="194">
        <f t="shared" si="12"/>
        <v>1.0042107151392605</v>
      </c>
      <c r="L50" s="191">
        <f t="shared" si="13"/>
        <v>29.140431914893615</v>
      </c>
      <c r="M50" s="192">
        <f t="shared" si="14"/>
        <v>21.841911405835543</v>
      </c>
      <c r="N50" s="191">
        <f t="shared" si="15"/>
        <v>34.256770479688058</v>
      </c>
      <c r="O50" s="192">
        <f t="shared" si="16"/>
        <v>25.833013286005858</v>
      </c>
      <c r="P50" s="193">
        <f t="shared" si="17"/>
        <v>1.1755752481547637</v>
      </c>
      <c r="Q50" s="194">
        <f t="shared" si="17"/>
        <v>1.1827267680933824</v>
      </c>
      <c r="R50" s="76"/>
      <c r="S50" s="63"/>
      <c r="T50" s="63"/>
      <c r="U50" s="63"/>
      <c r="V50" s="63"/>
      <c r="W50" s="63"/>
      <c r="X50" s="63"/>
      <c r="Y50" s="63"/>
      <c r="Z50" s="207"/>
      <c r="AA50" s="63"/>
    </row>
    <row r="51" spans="1:27" ht="16.5" x14ac:dyDescent="0.3">
      <c r="A51" s="206" t="s">
        <v>4547</v>
      </c>
      <c r="B51" s="189">
        <v>1</v>
      </c>
      <c r="C51" s="190">
        <v>2</v>
      </c>
      <c r="D51" s="191">
        <f t="shared" si="7"/>
        <v>12.446002</v>
      </c>
      <c r="E51" s="192">
        <f t="shared" si="7"/>
        <v>12.446999999999999</v>
      </c>
      <c r="F51" s="191">
        <f t="shared" si="8"/>
        <v>35.391474881516579</v>
      </c>
      <c r="G51" s="192">
        <f t="shared" si="9"/>
        <v>56.151879699248113</v>
      </c>
      <c r="H51" s="191">
        <f t="shared" si="10"/>
        <v>41.919242655994168</v>
      </c>
      <c r="I51" s="192">
        <f t="shared" si="11"/>
        <v>57.111337283351901</v>
      </c>
      <c r="J51" s="193">
        <f t="shared" si="12"/>
        <v>1.1844446380471914</v>
      </c>
      <c r="K51" s="194">
        <f t="shared" si="12"/>
        <v>1.0170868293144002</v>
      </c>
      <c r="L51" s="191">
        <f t="shared" si="13"/>
        <v>42.917248275862072</v>
      </c>
      <c r="M51" s="192">
        <f t="shared" si="14"/>
        <v>26.112587412587409</v>
      </c>
      <c r="N51" s="191">
        <f t="shared" si="15"/>
        <v>54.200302878873494</v>
      </c>
      <c r="O51" s="192">
        <f t="shared" si="16"/>
        <v>28.121469142484592</v>
      </c>
      <c r="P51" s="193">
        <f t="shared" si="17"/>
        <v>1.2629025638010754</v>
      </c>
      <c r="Q51" s="194">
        <f t="shared" si="17"/>
        <v>1.0769315463901066</v>
      </c>
      <c r="R51" s="76"/>
      <c r="S51" s="63"/>
      <c r="T51" s="63"/>
      <c r="U51" s="63"/>
      <c r="V51" s="63"/>
      <c r="W51" s="63"/>
      <c r="X51" s="63"/>
      <c r="Y51" s="63"/>
      <c r="Z51" s="207"/>
      <c r="AA51" s="63"/>
    </row>
    <row r="52" spans="1:27" ht="16.5" x14ac:dyDescent="0.3">
      <c r="A52" s="206" t="s">
        <v>4549</v>
      </c>
      <c r="B52" s="189">
        <v>1</v>
      </c>
      <c r="C52" s="190">
        <v>2</v>
      </c>
      <c r="D52" s="191">
        <f t="shared" si="7"/>
        <v>15.5</v>
      </c>
      <c r="E52" s="192">
        <f t="shared" si="7"/>
        <v>15.547999000000001</v>
      </c>
      <c r="F52" s="191">
        <f t="shared" si="8"/>
        <v>38.271604938271601</v>
      </c>
      <c r="G52" s="192">
        <f t="shared" si="9"/>
        <v>43.389764651162793</v>
      </c>
      <c r="H52" s="191">
        <f t="shared" si="10"/>
        <v>40.021485943550424</v>
      </c>
      <c r="I52" s="192">
        <f t="shared" si="11"/>
        <v>36.233466304870568</v>
      </c>
      <c r="J52" s="193">
        <f t="shared" si="12"/>
        <v>1.0457226972347047</v>
      </c>
      <c r="K52" s="194">
        <f t="shared" si="12"/>
        <v>0.8350694362178237</v>
      </c>
      <c r="L52" s="191">
        <f t="shared" si="13"/>
        <v>29.90353697749196</v>
      </c>
      <c r="M52" s="192">
        <f t="shared" si="14"/>
        <v>20.413127789934354</v>
      </c>
      <c r="N52" s="191">
        <f t="shared" si="15"/>
        <v>30.134634743438742</v>
      </c>
      <c r="O52" s="192">
        <f t="shared" si="16"/>
        <v>30.765130304126899</v>
      </c>
      <c r="P52" s="193">
        <f t="shared" si="17"/>
        <v>1.0077281080870375</v>
      </c>
      <c r="Q52" s="194">
        <f t="shared" si="17"/>
        <v>1.5071247591609691</v>
      </c>
      <c r="R52" s="76"/>
      <c r="S52" s="63"/>
      <c r="T52" s="63"/>
      <c r="U52" s="63"/>
      <c r="V52" s="63"/>
      <c r="W52" s="63"/>
      <c r="X52" s="63"/>
      <c r="Y52" s="63"/>
      <c r="Z52" s="207"/>
      <c r="AA52" s="63"/>
    </row>
    <row r="53" spans="1:27" ht="16.5" x14ac:dyDescent="0.3">
      <c r="A53" s="206" t="s">
        <v>4551</v>
      </c>
      <c r="B53" s="189">
        <v>1</v>
      </c>
      <c r="C53" s="190">
        <v>2</v>
      </c>
      <c r="D53" s="191">
        <f t="shared" si="7"/>
        <v>7.2330009999999998</v>
      </c>
      <c r="E53" s="192">
        <f t="shared" si="7"/>
        <v>7.57</v>
      </c>
      <c r="F53" s="191">
        <f t="shared" si="8"/>
        <v>57.102639473684214</v>
      </c>
      <c r="G53" s="192">
        <f t="shared" si="9"/>
        <v>55.390243902439032</v>
      </c>
      <c r="H53" s="191">
        <f t="shared" si="10"/>
        <v>41.533429151720171</v>
      </c>
      <c r="I53" s="192">
        <f t="shared" si="11"/>
        <v>38.088031150676152</v>
      </c>
      <c r="J53" s="193">
        <f t="shared" si="12"/>
        <v>0.72734692361919406</v>
      </c>
      <c r="K53" s="194">
        <f t="shared" si="12"/>
        <v>0.68763068127596738</v>
      </c>
      <c r="L53" s="191">
        <f t="shared" si="13"/>
        <v>38.748219642857144</v>
      </c>
      <c r="M53" s="192">
        <f t="shared" si="14"/>
        <v>19.084033613445378</v>
      </c>
      <c r="N53" s="191">
        <f t="shared" si="15"/>
        <v>32.738974945386012</v>
      </c>
      <c r="O53" s="192">
        <f t="shared" si="16"/>
        <v>38.260142349294043</v>
      </c>
      <c r="P53" s="193">
        <f t="shared" si="17"/>
        <v>0.84491559217795242</v>
      </c>
      <c r="Q53" s="194">
        <f t="shared" si="17"/>
        <v>2.0048247201963854</v>
      </c>
      <c r="R53" s="76"/>
      <c r="S53" s="63"/>
      <c r="T53" s="63"/>
      <c r="U53" s="63"/>
      <c r="V53" s="63"/>
      <c r="W53" s="63"/>
      <c r="X53" s="63"/>
      <c r="Y53" s="63"/>
      <c r="Z53" s="207"/>
      <c r="AA53" s="63"/>
    </row>
    <row r="54" spans="1:27" ht="16.5" x14ac:dyDescent="0.3">
      <c r="A54" s="206" t="s">
        <v>4553</v>
      </c>
      <c r="B54" s="189">
        <v>1</v>
      </c>
      <c r="C54" s="190">
        <v>2</v>
      </c>
      <c r="D54" s="191">
        <f t="shared" si="7"/>
        <v>8.316001</v>
      </c>
      <c r="E54" s="192">
        <f t="shared" si="7"/>
        <v>8.2899999999999991</v>
      </c>
      <c r="F54" s="191">
        <f t="shared" si="8"/>
        <v>47.520005714285716</v>
      </c>
      <c r="G54" s="192">
        <f t="shared" si="9"/>
        <v>31.681528662420384</v>
      </c>
      <c r="H54" s="191">
        <f t="shared" si="10"/>
        <v>37.400614153750119</v>
      </c>
      <c r="I54" s="192">
        <f t="shared" si="11"/>
        <v>51.615024143565719</v>
      </c>
      <c r="J54" s="193">
        <f t="shared" si="12"/>
        <v>0.78704986650509912</v>
      </c>
      <c r="K54" s="194">
        <f t="shared" si="12"/>
        <v>1.6291835123722995</v>
      </c>
      <c r="L54" s="191">
        <f t="shared" si="13"/>
        <v>25.457145918367345</v>
      </c>
      <c r="M54" s="192">
        <f t="shared" si="14"/>
        <v>34.06849315068493</v>
      </c>
      <c r="N54" s="191">
        <f t="shared" si="15"/>
        <v>45.140462762062938</v>
      </c>
      <c r="O54" s="192">
        <f t="shared" si="16"/>
        <v>34.650198789318985</v>
      </c>
      <c r="P54" s="193">
        <f t="shared" si="17"/>
        <v>1.773194171366008</v>
      </c>
      <c r="Q54" s="194">
        <f t="shared" si="17"/>
        <v>1.0170745925292666</v>
      </c>
      <c r="R54" s="76"/>
      <c r="S54" s="63"/>
      <c r="T54" s="63"/>
      <c r="U54" s="63"/>
      <c r="V54" s="63"/>
      <c r="W54" s="63"/>
      <c r="X54" s="63"/>
      <c r="Y54" s="63"/>
      <c r="Z54" s="207"/>
      <c r="AA54" s="63"/>
    </row>
    <row r="55" spans="1:27" ht="16.5" x14ac:dyDescent="0.3">
      <c r="A55" s="206" t="s">
        <v>4555</v>
      </c>
      <c r="B55" s="189">
        <v>1</v>
      </c>
      <c r="C55" s="190">
        <v>2</v>
      </c>
      <c r="D55" s="191">
        <f t="shared" si="7"/>
        <v>10.278001</v>
      </c>
      <c r="E55" s="192">
        <f t="shared" si="7"/>
        <v>10.399998999999999</v>
      </c>
      <c r="F55" s="191">
        <f t="shared" si="8"/>
        <v>27.904075113122168</v>
      </c>
      <c r="G55" s="192">
        <f t="shared" si="9"/>
        <v>29.433959433962265</v>
      </c>
      <c r="H55" s="191">
        <f t="shared" si="10"/>
        <v>34.56430555923766</v>
      </c>
      <c r="I55" s="192">
        <f t="shared" si="11"/>
        <v>31.836106280565406</v>
      </c>
      <c r="J55" s="193">
        <f t="shared" si="12"/>
        <v>1.2386830747521695</v>
      </c>
      <c r="K55" s="194">
        <f t="shared" si="12"/>
        <v>1.0816114071228702</v>
      </c>
      <c r="L55" s="191">
        <f t="shared" si="13"/>
        <v>20.624751170568565</v>
      </c>
      <c r="M55" s="192">
        <f t="shared" si="14"/>
        <v>17.095888767123284</v>
      </c>
      <c r="N55" s="191">
        <f t="shared" si="15"/>
        <v>26.437530280139278</v>
      </c>
      <c r="O55" s="192">
        <f t="shared" si="16"/>
        <v>24.728141598741875</v>
      </c>
      <c r="P55" s="193">
        <f t="shared" si="17"/>
        <v>1.2818351145911289</v>
      </c>
      <c r="Q55" s="194">
        <f t="shared" si="17"/>
        <v>1.4464379088787711</v>
      </c>
      <c r="R55" s="76"/>
      <c r="S55" s="63"/>
      <c r="T55" s="63"/>
      <c r="U55" s="63"/>
      <c r="V55" s="63"/>
      <c r="W55" s="63"/>
      <c r="X55" s="63"/>
      <c r="Y55" s="63"/>
      <c r="Z55" s="207"/>
      <c r="AA55" s="63"/>
    </row>
    <row r="56" spans="1:27" ht="16.5" x14ac:dyDescent="0.3">
      <c r="A56" s="206" t="s">
        <v>4557</v>
      </c>
      <c r="B56" s="189">
        <v>1</v>
      </c>
      <c r="C56" s="190">
        <v>2</v>
      </c>
      <c r="D56" s="191">
        <f t="shared" si="7"/>
        <v>11.14</v>
      </c>
      <c r="E56" s="192">
        <f t="shared" si="7"/>
        <v>10.85</v>
      </c>
      <c r="F56" s="191">
        <f t="shared" si="8"/>
        <v>39.785714285714285</v>
      </c>
      <c r="G56" s="192">
        <f t="shared" si="9"/>
        <v>42.272727272727266</v>
      </c>
      <c r="H56" s="191">
        <f t="shared" si="10"/>
        <v>41.834004248367059</v>
      </c>
      <c r="I56" s="192">
        <f t="shared" si="11"/>
        <v>38.594830403288121</v>
      </c>
      <c r="J56" s="193">
        <f t="shared" si="12"/>
        <v>1.0514830511259226</v>
      </c>
      <c r="K56" s="194">
        <f t="shared" si="12"/>
        <v>0.91299598803477289</v>
      </c>
      <c r="L56" s="191">
        <f t="shared" si="13"/>
        <v>30.944444444444443</v>
      </c>
      <c r="M56" s="192">
        <f t="shared" si="14"/>
        <v>21.556291390728475</v>
      </c>
      <c r="N56" s="191">
        <f t="shared" si="15"/>
        <v>33.53841744431238</v>
      </c>
      <c r="O56" s="192">
        <f t="shared" si="16"/>
        <v>32.490388260139703</v>
      </c>
      <c r="P56" s="193">
        <f t="shared" si="17"/>
        <v>1.0838267755792153</v>
      </c>
      <c r="Q56" s="194">
        <f t="shared" si="17"/>
        <v>1.5072346013152367</v>
      </c>
      <c r="R56" s="76"/>
      <c r="S56" s="63"/>
      <c r="T56" s="63"/>
      <c r="U56" s="63"/>
      <c r="V56" s="63"/>
      <c r="W56" s="63"/>
      <c r="X56" s="63"/>
      <c r="Y56" s="63"/>
      <c r="Z56" s="207"/>
      <c r="AA56" s="63"/>
    </row>
    <row r="57" spans="1:27" ht="17.25" thickBot="1" x14ac:dyDescent="0.35">
      <c r="A57" s="206" t="s">
        <v>4559</v>
      </c>
      <c r="B57" s="189">
        <v>1</v>
      </c>
      <c r="C57" s="190">
        <v>2</v>
      </c>
      <c r="D57" s="191">
        <f t="shared" si="7"/>
        <v>14.023</v>
      </c>
      <c r="E57" s="192">
        <f t="shared" si="7"/>
        <v>14.049001000000001</v>
      </c>
      <c r="F57" s="191">
        <f t="shared" si="8"/>
        <v>41.244117647058822</v>
      </c>
      <c r="G57" s="192">
        <f t="shared" si="9"/>
        <v>33.989518548387096</v>
      </c>
      <c r="H57" s="191">
        <f t="shared" si="10"/>
        <v>51.444959646785939</v>
      </c>
      <c r="I57" s="192">
        <f t="shared" si="11"/>
        <v>40.353517159626556</v>
      </c>
      <c r="J57" s="193">
        <f t="shared" si="12"/>
        <v>1.2473284090356713</v>
      </c>
      <c r="K57" s="194">
        <f t="shared" si="12"/>
        <v>1.1872341499094712</v>
      </c>
      <c r="L57" s="191">
        <f t="shared" si="13"/>
        <v>32.995294117647063</v>
      </c>
      <c r="M57" s="192">
        <f t="shared" si="14"/>
        <v>24.22241551724138</v>
      </c>
      <c r="N57" s="191">
        <f t="shared" si="15"/>
        <v>36.804914530867912</v>
      </c>
      <c r="O57" s="192">
        <f t="shared" si="16"/>
        <v>40.298388958546262</v>
      </c>
      <c r="P57" s="193">
        <f t="shared" si="17"/>
        <v>1.1154595076387976</v>
      </c>
      <c r="Q57" s="194">
        <f t="shared" si="17"/>
        <v>1.6636816807086021</v>
      </c>
      <c r="R57" s="76"/>
      <c r="S57" s="63"/>
      <c r="T57" s="63"/>
      <c r="U57" s="63"/>
      <c r="V57" s="63"/>
      <c r="W57" s="63"/>
      <c r="X57" s="63"/>
      <c r="Y57" s="63"/>
      <c r="Z57" s="207"/>
      <c r="AA57" s="63"/>
    </row>
    <row r="58" spans="1:27" ht="17.25" thickBot="1" x14ac:dyDescent="0.35">
      <c r="A58" s="208" t="s">
        <v>4527</v>
      </c>
      <c r="B58" s="209"/>
      <c r="C58" s="209"/>
      <c r="D58" s="209">
        <f t="shared" ref="D58:I58" si="18">AVERAGE(D47:D57)</f>
        <v>14.443909636363635</v>
      </c>
      <c r="E58" s="209">
        <f t="shared" si="18"/>
        <v>14.471545727272728</v>
      </c>
      <c r="F58" s="209">
        <f t="shared" si="18"/>
        <v>41.655454058733426</v>
      </c>
      <c r="G58" s="209">
        <f t="shared" si="18"/>
        <v>39.370880177154987</v>
      </c>
      <c r="H58" s="209">
        <f t="shared" si="18"/>
        <v>42.206362668893398</v>
      </c>
      <c r="I58" s="209">
        <f t="shared" si="18"/>
        <v>41.383951206845062</v>
      </c>
      <c r="J58" s="210">
        <f t="shared" si="12"/>
        <v>1.0132253656239878</v>
      </c>
      <c r="K58" s="210">
        <f t="shared" si="12"/>
        <v>1.0511309633066868</v>
      </c>
      <c r="L58" s="209">
        <f>AVERAGE(L47:L57)</f>
        <v>31.143977384555907</v>
      </c>
      <c r="M58" s="209">
        <f>AVERAGE(M47:M57)</f>
        <v>25.811001272647456</v>
      </c>
      <c r="N58" s="209">
        <f>AVERAGE(N47:N57)</f>
        <v>36.503768813978283</v>
      </c>
      <c r="O58" s="209">
        <f>AVERAGE(O47:O57)</f>
        <v>33.910228886093975</v>
      </c>
      <c r="P58" s="210">
        <f t="shared" si="17"/>
        <v>1.1720972040032454</v>
      </c>
      <c r="Q58" s="211">
        <f t="shared" si="17"/>
        <v>1.3137897491032038</v>
      </c>
      <c r="R58" s="76"/>
      <c r="S58" s="63"/>
      <c r="T58" s="63"/>
      <c r="U58" s="63"/>
      <c r="V58" s="63"/>
      <c r="W58" s="63"/>
      <c r="X58" s="63"/>
      <c r="Y58" s="63"/>
      <c r="Z58" s="63"/>
      <c r="AA58" s="63"/>
    </row>
    <row r="59" spans="1:27" ht="16.5" x14ac:dyDescent="0.3">
      <c r="A59" s="201"/>
      <c r="B59" s="202"/>
      <c r="C59" s="202"/>
      <c r="D59" s="202"/>
      <c r="E59" s="202"/>
      <c r="F59" s="191">
        <f>($D16/F16)*60</f>
        <v>38.33124390832328</v>
      </c>
      <c r="G59" s="192">
        <f>($E16/G16)*60</f>
        <v>35.335627746947836</v>
      </c>
      <c r="H59" s="191">
        <f>($D16/H16)*60</f>
        <v>42.261819841423112</v>
      </c>
      <c r="I59" s="192">
        <f>($E16/I16)*60</f>
        <v>39.948408056667425</v>
      </c>
      <c r="J59" s="210">
        <f t="shared" ref="J59" si="19">H59/F59</f>
        <v>1.1025423527214659</v>
      </c>
      <c r="K59" s="210">
        <f t="shared" ref="K59" si="20">I59/G59</f>
        <v>1.1305419092241265</v>
      </c>
      <c r="L59" s="202"/>
      <c r="M59" s="202"/>
      <c r="N59" s="202"/>
      <c r="O59" s="202"/>
      <c r="P59" s="203"/>
      <c r="Q59" s="203"/>
      <c r="R59" s="203"/>
      <c r="S59" s="204"/>
      <c r="T59" s="204"/>
      <c r="U59" s="204"/>
      <c r="V59" s="204"/>
      <c r="W59" s="204"/>
      <c r="X59" s="204"/>
      <c r="Y59" s="204"/>
      <c r="Z59" s="204"/>
      <c r="AA59" s="204"/>
    </row>
    <row r="60" spans="1:27" ht="16.5" x14ac:dyDescent="0.3">
      <c r="A60" s="64" t="s">
        <v>4564</v>
      </c>
      <c r="B60" s="63"/>
      <c r="C60" s="63"/>
      <c r="D60" s="63"/>
      <c r="E60" s="63"/>
      <c r="F60" s="191">
        <f>($D17/F17)*60</f>
        <v>38.047060588235297</v>
      </c>
      <c r="G60" s="192">
        <f>($E17/G17)*60</f>
        <v>34.711607946428565</v>
      </c>
      <c r="H60" s="191">
        <f>($D17/H17)*60</f>
        <v>41.734174003891972</v>
      </c>
      <c r="I60" s="192">
        <f>($E17/I17)*60</f>
        <v>40.4014208471784</v>
      </c>
      <c r="J60" s="64" t="s">
        <v>4565</v>
      </c>
      <c r="K60" s="63"/>
      <c r="L60" s="63"/>
      <c r="M60" s="63"/>
      <c r="N60" s="64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</row>
    <row r="61" spans="1:27" ht="16.5" x14ac:dyDescent="0.3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</row>
    <row r="62" spans="1:27" ht="16.5" x14ac:dyDescent="0.3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</row>
    <row r="63" spans="1:27" ht="16.5" x14ac:dyDescent="0.3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</row>
    <row r="64" spans="1:27" ht="16.5" x14ac:dyDescent="0.3">
      <c r="A64" s="63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</row>
    <row r="65" spans="1:27" ht="16.5" x14ac:dyDescent="0.3">
      <c r="A65" s="63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</row>
    <row r="66" spans="1:27" ht="16.5" x14ac:dyDescent="0.3">
      <c r="A66" s="63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</row>
    <row r="67" spans="1:27" ht="16.5" x14ac:dyDescent="0.3">
      <c r="A67" s="63"/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</row>
    <row r="68" spans="1:27" ht="16.5" x14ac:dyDescent="0.3">
      <c r="A68" s="63"/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</row>
    <row r="69" spans="1:27" ht="16.5" x14ac:dyDescent="0.3">
      <c r="A69" s="63"/>
      <c r="B69" s="63"/>
      <c r="C69" s="63"/>
      <c r="D69" s="63"/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</row>
    <row r="70" spans="1:27" ht="16.5" x14ac:dyDescent="0.3">
      <c r="A70" s="63"/>
      <c r="B70" s="63"/>
      <c r="C70" s="63"/>
      <c r="D70" s="63"/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</row>
    <row r="71" spans="1:27" ht="16.5" x14ac:dyDescent="0.3">
      <c r="A71" s="63"/>
      <c r="B71" s="63"/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</row>
    <row r="72" spans="1:27" ht="16.5" x14ac:dyDescent="0.3">
      <c r="A72" s="63"/>
      <c r="B72" s="63"/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</row>
    <row r="73" spans="1:27" ht="16.5" x14ac:dyDescent="0.3">
      <c r="A73" s="63"/>
      <c r="B73" s="63"/>
      <c r="C73" s="63"/>
      <c r="D73" s="63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</row>
    <row r="74" spans="1:27" ht="16.5" x14ac:dyDescent="0.3">
      <c r="A74" s="63"/>
      <c r="B74" s="63"/>
      <c r="C74" s="63"/>
      <c r="D74" s="63"/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</row>
    <row r="75" spans="1:27" ht="16.5" x14ac:dyDescent="0.3">
      <c r="A75" s="63"/>
      <c r="B75" s="63"/>
      <c r="C75" s="63"/>
      <c r="D75" s="63"/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</row>
    <row r="76" spans="1:27" ht="16.5" x14ac:dyDescent="0.3">
      <c r="A76" s="63"/>
      <c r="B76" s="63"/>
      <c r="C76" s="63"/>
      <c r="D76" s="63"/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</row>
    <row r="77" spans="1:27" ht="16.5" x14ac:dyDescent="0.3">
      <c r="A77" s="63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</row>
    <row r="78" spans="1:27" ht="16.5" x14ac:dyDescent="0.3">
      <c r="A78" s="63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</row>
    <row r="79" spans="1:27" ht="16.5" x14ac:dyDescent="0.3">
      <c r="A79" s="63"/>
      <c r="B79" s="63"/>
      <c r="C79" s="63"/>
      <c r="D79" s="63"/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63"/>
    </row>
    <row r="80" spans="1:27" ht="16.5" x14ac:dyDescent="0.3">
      <c r="A80" s="63"/>
      <c r="B80" s="63"/>
      <c r="C80" s="63"/>
      <c r="D80" s="63"/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  <c r="AA80" s="63"/>
    </row>
    <row r="81" spans="1:27" ht="16.5" x14ac:dyDescent="0.3">
      <c r="A81" s="63"/>
      <c r="B81" s="63"/>
      <c r="C81" s="63"/>
      <c r="D81" s="63"/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</row>
    <row r="82" spans="1:27" ht="16.5" x14ac:dyDescent="0.3">
      <c r="A82" s="63"/>
      <c r="B82" s="63"/>
      <c r="C82" s="63"/>
      <c r="D82" s="63"/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  <c r="AA82" s="63"/>
    </row>
    <row r="83" spans="1:27" ht="16.5" x14ac:dyDescent="0.3">
      <c r="A83" s="63"/>
      <c r="B83" s="63"/>
      <c r="C83" s="63"/>
      <c r="D83" s="63"/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  <c r="AA83" s="63"/>
    </row>
    <row r="84" spans="1:27" ht="16.5" x14ac:dyDescent="0.3">
      <c r="A84" s="63"/>
      <c r="B84" s="63"/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</row>
    <row r="85" spans="1:27" ht="16.5" x14ac:dyDescent="0.3">
      <c r="A85" s="63"/>
      <c r="B85" s="63"/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</row>
    <row r="86" spans="1:27" ht="16.5" x14ac:dyDescent="0.3">
      <c r="A86" s="63"/>
      <c r="B86" s="63"/>
      <c r="C86" s="63"/>
      <c r="D86" s="63"/>
      <c r="E86" s="63"/>
      <c r="F86" s="63"/>
      <c r="G86" s="63"/>
      <c r="H86" s="63"/>
      <c r="I86" s="63"/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  <c r="AA86" s="63"/>
    </row>
    <row r="87" spans="1:27" ht="16.5" x14ac:dyDescent="0.3">
      <c r="A87" s="63"/>
      <c r="B87" s="63"/>
      <c r="C87" s="63"/>
      <c r="D87" s="63"/>
      <c r="E87" s="63"/>
      <c r="F87" s="63"/>
      <c r="G87" s="63"/>
      <c r="H87" s="63"/>
      <c r="I87" s="63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  <c r="AA87" s="63"/>
    </row>
    <row r="88" spans="1:27" ht="16.5" x14ac:dyDescent="0.3">
      <c r="A88" s="63"/>
      <c r="B88" s="63"/>
      <c r="C88" s="63"/>
      <c r="D88" s="63"/>
      <c r="E88" s="63"/>
      <c r="F88" s="63"/>
      <c r="G88" s="63"/>
      <c r="H88" s="63"/>
      <c r="I88" s="63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63"/>
    </row>
    <row r="89" spans="1:27" ht="16.5" x14ac:dyDescent="0.3">
      <c r="A89" s="63"/>
      <c r="B89" s="63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</row>
    <row r="90" spans="1:27" ht="16.5" x14ac:dyDescent="0.3">
      <c r="A90" s="63"/>
      <c r="B90" s="63"/>
      <c r="C90" s="63"/>
      <c r="D90" s="63"/>
      <c r="E90" s="63"/>
      <c r="F90" s="63"/>
      <c r="G90" s="63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  <c r="AA90" s="63"/>
    </row>
    <row r="91" spans="1:27" ht="16.5" x14ac:dyDescent="0.3">
      <c r="A91" s="63"/>
      <c r="B91" s="63"/>
      <c r="C91" s="63"/>
      <c r="D91" s="63"/>
      <c r="E91" s="63"/>
      <c r="F91" s="63"/>
      <c r="G91" s="63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  <c r="AA91" s="63"/>
    </row>
    <row r="92" spans="1:27" ht="16.5" x14ac:dyDescent="0.3">
      <c r="A92" s="63"/>
      <c r="B92" s="63"/>
      <c r="C92" s="63"/>
      <c r="D92" s="63"/>
      <c r="E92" s="63"/>
      <c r="F92" s="63"/>
      <c r="G92" s="63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  <c r="AA92" s="63"/>
    </row>
    <row r="93" spans="1:27" ht="16.5" x14ac:dyDescent="0.3">
      <c r="A93" s="63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  <c r="AA93" s="63"/>
    </row>
    <row r="94" spans="1:27" ht="16.5" x14ac:dyDescent="0.3">
      <c r="A94" s="63"/>
      <c r="B94" s="63"/>
      <c r="C94" s="63"/>
      <c r="D94" s="63"/>
      <c r="E94" s="63"/>
      <c r="F94" s="63"/>
      <c r="G94" s="63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  <c r="AA94" s="63"/>
    </row>
    <row r="95" spans="1:27" ht="16.5" x14ac:dyDescent="0.3">
      <c r="A95" s="63"/>
      <c r="B95" s="63"/>
      <c r="C95" s="63"/>
      <c r="D95" s="63"/>
      <c r="E95" s="63"/>
      <c r="F95" s="63"/>
      <c r="G95" s="63"/>
      <c r="H95" s="63"/>
      <c r="I95" s="63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  <c r="AA95" s="63"/>
    </row>
    <row r="96" spans="1:27" ht="16.5" x14ac:dyDescent="0.3">
      <c r="A96" s="63"/>
      <c r="B96" s="63"/>
      <c r="C96" s="63"/>
      <c r="D96" s="63"/>
      <c r="E96" s="63"/>
      <c r="F96" s="63"/>
      <c r="G96" s="63"/>
      <c r="H96" s="63"/>
      <c r="I96" s="63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  <c r="AA96" s="63"/>
    </row>
    <row r="97" spans="1:27" ht="16.5" x14ac:dyDescent="0.3">
      <c r="A97" s="63"/>
      <c r="B97" s="63"/>
      <c r="C97" s="63"/>
      <c r="D97" s="63"/>
      <c r="E97" s="63"/>
      <c r="F97" s="63"/>
      <c r="G97" s="63"/>
      <c r="H97" s="63"/>
      <c r="I97" s="63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  <c r="AA97" s="63"/>
    </row>
    <row r="98" spans="1:27" ht="16.5" x14ac:dyDescent="0.3">
      <c r="A98" s="63"/>
      <c r="B98" s="63"/>
      <c r="C98" s="63"/>
      <c r="D98" s="63"/>
      <c r="E98" s="63"/>
      <c r="F98" s="63"/>
      <c r="G98" s="63"/>
      <c r="H98" s="63"/>
      <c r="I98" s="63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  <c r="AA98" s="63"/>
    </row>
    <row r="99" spans="1:27" ht="16.5" x14ac:dyDescent="0.3">
      <c r="A99" s="63"/>
      <c r="B99" s="63"/>
      <c r="C99" s="63"/>
      <c r="D99" s="63"/>
      <c r="E99" s="63"/>
      <c r="F99" s="63"/>
      <c r="G99" s="63"/>
      <c r="H99" s="63"/>
      <c r="I99" s="63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  <c r="AA99" s="63"/>
    </row>
    <row r="100" spans="1:27" ht="16.5" x14ac:dyDescent="0.3">
      <c r="A100" s="63"/>
      <c r="B100" s="63"/>
      <c r="C100" s="63"/>
      <c r="D100" s="63"/>
      <c r="E100" s="63"/>
      <c r="F100" s="63"/>
      <c r="G100" s="63"/>
      <c r="H100" s="63"/>
      <c r="I100" s="63"/>
      <c r="J100" s="63"/>
      <c r="K100" s="63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spans="1:27" ht="16.5" x14ac:dyDescent="0.3">
      <c r="A101" s="63"/>
      <c r="B101" s="63"/>
      <c r="C101" s="63"/>
      <c r="D101" s="63"/>
      <c r="E101" s="63"/>
      <c r="F101" s="63"/>
      <c r="G101" s="63"/>
      <c r="H101" s="63"/>
      <c r="I101" s="63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/>
      <c r="AA101" s="63"/>
    </row>
    <row r="102" spans="1:27" ht="16.5" x14ac:dyDescent="0.3">
      <c r="A102" s="63"/>
      <c r="B102" s="63"/>
      <c r="C102" s="63"/>
      <c r="D102" s="63"/>
      <c r="E102" s="63"/>
      <c r="F102" s="63"/>
      <c r="G102" s="63"/>
      <c r="H102" s="63"/>
      <c r="I102" s="63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/>
      <c r="AA102" s="63"/>
    </row>
    <row r="103" spans="1:27" ht="16.5" x14ac:dyDescent="0.3">
      <c r="A103" s="63"/>
      <c r="B103" s="63"/>
      <c r="C103" s="63"/>
      <c r="D103" s="63"/>
      <c r="E103" s="63"/>
      <c r="F103" s="63"/>
      <c r="G103" s="63"/>
      <c r="H103" s="63"/>
      <c r="I103" s="63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Y103" s="63"/>
      <c r="Z103" s="63"/>
      <c r="AA103" s="63"/>
    </row>
    <row r="104" spans="1:27" ht="16.5" x14ac:dyDescent="0.3">
      <c r="A104" s="63"/>
      <c r="B104" s="63"/>
      <c r="C104" s="63"/>
      <c r="D104" s="63"/>
      <c r="E104" s="63"/>
      <c r="F104" s="63"/>
      <c r="G104" s="63"/>
      <c r="H104" s="63"/>
      <c r="I104" s="63"/>
      <c r="J104" s="63"/>
      <c r="K104" s="63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Y104" s="63"/>
      <c r="Z104" s="63"/>
      <c r="AA104" s="63"/>
    </row>
    <row r="105" spans="1:27" ht="16.5" x14ac:dyDescent="0.3">
      <c r="A105" s="63"/>
      <c r="B105" s="63"/>
      <c r="C105" s="63"/>
      <c r="D105" s="63"/>
      <c r="E105" s="63"/>
      <c r="F105" s="63"/>
      <c r="G105" s="63"/>
      <c r="H105" s="63"/>
      <c r="I105" s="63"/>
      <c r="J105" s="63"/>
      <c r="K105" s="6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Y105" s="63"/>
      <c r="Z105" s="63"/>
      <c r="AA105" s="63"/>
    </row>
    <row r="106" spans="1:27" ht="16.5" x14ac:dyDescent="0.3">
      <c r="A106" s="63"/>
      <c r="B106" s="63"/>
      <c r="C106" s="63"/>
      <c r="D106" s="63"/>
      <c r="E106" s="63"/>
      <c r="F106" s="63"/>
      <c r="G106" s="63"/>
      <c r="H106" s="63"/>
      <c r="I106" s="63"/>
      <c r="J106" s="63"/>
      <c r="K106" s="63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Y106" s="63"/>
      <c r="Z106" s="63"/>
      <c r="AA106" s="63"/>
    </row>
    <row r="107" spans="1:27" ht="16.5" x14ac:dyDescent="0.3">
      <c r="A107" s="63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</row>
    <row r="108" spans="1:27" ht="16.5" x14ac:dyDescent="0.3">
      <c r="A108" s="63"/>
      <c r="B108" s="63"/>
      <c r="C108" s="63"/>
      <c r="D108" s="63"/>
      <c r="E108" s="63"/>
      <c r="F108" s="63"/>
      <c r="G108" s="63"/>
      <c r="H108" s="63"/>
      <c r="I108" s="63"/>
      <c r="J108" s="63"/>
      <c r="K108" s="6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Y108" s="63"/>
      <c r="Z108" s="63"/>
      <c r="AA108" s="63"/>
    </row>
    <row r="109" spans="1:27" ht="16.5" x14ac:dyDescent="0.3">
      <c r="A109" s="63"/>
      <c r="B109" s="63"/>
      <c r="C109" s="63"/>
      <c r="D109" s="63"/>
      <c r="E109" s="63"/>
      <c r="F109" s="63"/>
      <c r="G109" s="63"/>
      <c r="H109" s="63"/>
      <c r="I109" s="63"/>
      <c r="J109" s="63"/>
      <c r="K109" s="63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Y109" s="63"/>
      <c r="Z109" s="63"/>
      <c r="AA109" s="63"/>
    </row>
    <row r="110" spans="1:27" ht="16.5" x14ac:dyDescent="0.3">
      <c r="A110" s="63"/>
      <c r="B110" s="63"/>
      <c r="C110" s="63"/>
      <c r="D110" s="63"/>
      <c r="E110" s="63"/>
      <c r="F110" s="63"/>
      <c r="G110" s="63"/>
      <c r="H110" s="63"/>
      <c r="I110" s="63"/>
      <c r="J110" s="63"/>
      <c r="K110" s="63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Y110" s="63"/>
      <c r="Z110" s="63"/>
      <c r="AA110" s="63"/>
    </row>
    <row r="111" spans="1:27" ht="16.5" x14ac:dyDescent="0.3">
      <c r="A111" s="63"/>
      <c r="B111" s="63"/>
      <c r="C111" s="63"/>
      <c r="D111" s="63"/>
      <c r="E111" s="63"/>
      <c r="F111" s="63"/>
      <c r="G111" s="63"/>
      <c r="H111" s="63"/>
      <c r="I111" s="63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Y111" s="63"/>
      <c r="Z111" s="63"/>
      <c r="AA111" s="63"/>
    </row>
    <row r="112" spans="1:27" ht="16.5" x14ac:dyDescent="0.3">
      <c r="A112" s="63"/>
      <c r="B112" s="63"/>
      <c r="C112" s="63"/>
      <c r="D112" s="63"/>
      <c r="E112" s="63"/>
      <c r="F112" s="63"/>
      <c r="G112" s="63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  <c r="AA112" s="63"/>
    </row>
    <row r="113" spans="1:27" ht="16.5" x14ac:dyDescent="0.3">
      <c r="A113" s="63"/>
      <c r="B113" s="63"/>
      <c r="C113" s="63"/>
      <c r="D113" s="63"/>
      <c r="E113" s="63"/>
      <c r="F113" s="63"/>
      <c r="G113" s="63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63"/>
    </row>
    <row r="114" spans="1:27" ht="16.5" x14ac:dyDescent="0.3">
      <c r="A114" s="63"/>
      <c r="B114" s="63"/>
      <c r="C114" s="63"/>
      <c r="D114" s="63"/>
      <c r="E114" s="63"/>
      <c r="F114" s="63"/>
      <c r="G114" s="63"/>
      <c r="H114" s="63"/>
      <c r="I114" s="63"/>
      <c r="J114" s="63"/>
      <c r="K114" s="63"/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  <c r="AA114" s="63"/>
    </row>
    <row r="115" spans="1:27" ht="16.5" x14ac:dyDescent="0.3">
      <c r="A115" s="63"/>
      <c r="B115" s="63"/>
      <c r="C115" s="63"/>
      <c r="D115" s="63"/>
      <c r="E115" s="63"/>
      <c r="F115" s="63"/>
      <c r="G115" s="63"/>
      <c r="H115" s="63"/>
      <c r="I115" s="63"/>
      <c r="J115" s="63"/>
      <c r="K115" s="63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  <c r="AA115" s="63"/>
    </row>
    <row r="116" spans="1:27" ht="16.5" x14ac:dyDescent="0.3">
      <c r="A116" s="63"/>
      <c r="B116" s="63"/>
      <c r="C116" s="63"/>
      <c r="D116" s="63"/>
      <c r="E116" s="63"/>
      <c r="F116" s="63"/>
      <c r="G116" s="63"/>
      <c r="H116" s="63"/>
      <c r="I116" s="63"/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  <c r="AA116" s="63"/>
    </row>
    <row r="117" spans="1:27" ht="16.5" x14ac:dyDescent="0.3">
      <c r="A117" s="63"/>
      <c r="B117" s="63"/>
      <c r="C117" s="63"/>
      <c r="D117" s="63"/>
      <c r="E117" s="63"/>
      <c r="F117" s="63"/>
      <c r="G117" s="63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  <c r="AA117" s="63"/>
    </row>
    <row r="118" spans="1:27" ht="16.5" x14ac:dyDescent="0.3">
      <c r="A118" s="63"/>
      <c r="B118" s="63"/>
      <c r="C118" s="63"/>
      <c r="D118" s="63"/>
      <c r="E118" s="63"/>
      <c r="F118" s="63"/>
      <c r="G118" s="63"/>
      <c r="H118" s="63"/>
      <c r="I118" s="63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  <c r="AA118" s="63"/>
    </row>
    <row r="119" spans="1:27" ht="16.5" x14ac:dyDescent="0.3">
      <c r="A119" s="63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</row>
    <row r="120" spans="1:27" ht="16.5" x14ac:dyDescent="0.3">
      <c r="A120" s="63"/>
      <c r="B120" s="63"/>
      <c r="C120" s="63"/>
      <c r="D120" s="63"/>
      <c r="E120" s="63"/>
      <c r="F120" s="63"/>
      <c r="G120" s="63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  <c r="AA120" s="63"/>
    </row>
    <row r="121" spans="1:27" ht="16.5" x14ac:dyDescent="0.3">
      <c r="A121" s="63"/>
      <c r="B121" s="63"/>
      <c r="C121" s="63"/>
      <c r="D121" s="63"/>
      <c r="E121" s="63"/>
      <c r="F121" s="63"/>
      <c r="G121" s="63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  <c r="AA121" s="63"/>
    </row>
    <row r="122" spans="1:27" ht="16.5" x14ac:dyDescent="0.3">
      <c r="A122" s="63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  <c r="AA122" s="63"/>
    </row>
    <row r="123" spans="1:27" ht="16.5" x14ac:dyDescent="0.3">
      <c r="A123" s="63"/>
      <c r="B123" s="63"/>
      <c r="C123" s="63"/>
      <c r="D123" s="63"/>
      <c r="E123" s="63"/>
      <c r="F123" s="63"/>
      <c r="G123" s="63"/>
      <c r="H123" s="63"/>
      <c r="I123" s="63"/>
      <c r="J123" s="63"/>
      <c r="K123" s="63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  <c r="AA123" s="63"/>
    </row>
    <row r="124" spans="1:27" ht="16.5" x14ac:dyDescent="0.3">
      <c r="A124" s="63"/>
      <c r="B124" s="63"/>
      <c r="C124" s="63"/>
      <c r="D124" s="63"/>
      <c r="E124" s="63"/>
      <c r="F124" s="63"/>
      <c r="G124" s="63"/>
      <c r="H124" s="63"/>
      <c r="I124" s="63"/>
      <c r="J124" s="63"/>
      <c r="K124" s="63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  <c r="AA124" s="63"/>
    </row>
    <row r="125" spans="1:27" ht="16.5" x14ac:dyDescent="0.3">
      <c r="A125" s="63"/>
      <c r="B125" s="63"/>
      <c r="C125" s="63"/>
      <c r="D125" s="63"/>
      <c r="E125" s="63"/>
      <c r="F125" s="63"/>
      <c r="G125" s="63"/>
      <c r="H125" s="63"/>
      <c r="I125" s="63"/>
      <c r="J125" s="63"/>
      <c r="K125" s="63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63"/>
    </row>
    <row r="126" spans="1:27" ht="16.5" x14ac:dyDescent="0.3">
      <c r="A126" s="63"/>
      <c r="B126" s="63"/>
      <c r="C126" s="63"/>
      <c r="D126" s="63"/>
      <c r="E126" s="63"/>
      <c r="F126" s="63"/>
      <c r="G126" s="63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63"/>
    </row>
    <row r="127" spans="1:27" ht="16.5" x14ac:dyDescent="0.3">
      <c r="A127" s="63"/>
      <c r="B127" s="63"/>
      <c r="C127" s="63"/>
      <c r="D127" s="63"/>
      <c r="E127" s="63"/>
      <c r="F127" s="63"/>
      <c r="G127" s="63"/>
      <c r="H127" s="63"/>
      <c r="I127" s="63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</row>
    <row r="128" spans="1:27" ht="16.5" x14ac:dyDescent="0.3">
      <c r="A128" s="63"/>
      <c r="B128" s="63"/>
      <c r="C128" s="63"/>
      <c r="D128" s="63"/>
      <c r="E128" s="63"/>
      <c r="F128" s="63"/>
      <c r="G128" s="63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  <c r="AA128" s="63"/>
    </row>
    <row r="129" spans="1:27" ht="16.5" x14ac:dyDescent="0.3">
      <c r="A129" s="63"/>
      <c r="B129" s="63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</row>
    <row r="130" spans="1:27" ht="16.5" x14ac:dyDescent="0.3">
      <c r="A130" s="63"/>
      <c r="B130" s="63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</row>
    <row r="131" spans="1:27" ht="16.5" x14ac:dyDescent="0.3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</row>
    <row r="132" spans="1:27" ht="16.5" x14ac:dyDescent="0.3">
      <c r="A132" s="63"/>
      <c r="B132" s="63"/>
      <c r="C132" s="63"/>
      <c r="D132" s="63"/>
      <c r="E132" s="63"/>
      <c r="F132" s="63"/>
      <c r="G132" s="63"/>
      <c r="H132" s="63"/>
      <c r="I132" s="63"/>
      <c r="J132" s="63"/>
      <c r="K132" s="63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  <c r="AA132" s="63"/>
    </row>
    <row r="133" spans="1:27" ht="16.5" x14ac:dyDescent="0.3">
      <c r="A133" s="63"/>
      <c r="B133" s="63"/>
      <c r="C133" s="63"/>
      <c r="D133" s="63"/>
      <c r="E133" s="63"/>
      <c r="F133" s="63"/>
      <c r="G133" s="63"/>
      <c r="H133" s="63"/>
      <c r="I133" s="63"/>
      <c r="J133" s="63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</row>
    <row r="134" spans="1:27" ht="16.5" x14ac:dyDescent="0.3">
      <c r="A134" s="63"/>
      <c r="B134" s="63"/>
      <c r="C134" s="63"/>
      <c r="D134" s="63"/>
      <c r="E134" s="63"/>
      <c r="F134" s="63"/>
      <c r="G134" s="63"/>
      <c r="H134" s="63"/>
      <c r="I134" s="63"/>
      <c r="J134" s="63"/>
      <c r="K134" s="63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  <c r="AA134" s="63"/>
    </row>
    <row r="135" spans="1:27" ht="16.5" x14ac:dyDescent="0.3">
      <c r="A135" s="63"/>
      <c r="B135" s="63"/>
      <c r="C135" s="63"/>
      <c r="D135" s="63"/>
      <c r="E135" s="63"/>
      <c r="F135" s="63"/>
      <c r="G135" s="63"/>
      <c r="H135" s="63"/>
      <c r="I135" s="63"/>
      <c r="J135" s="63"/>
      <c r="K135" s="63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  <c r="AA135" s="63"/>
    </row>
    <row r="136" spans="1:27" ht="16.5" x14ac:dyDescent="0.3">
      <c r="A136" s="63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63"/>
    </row>
    <row r="137" spans="1:27" ht="16.5" x14ac:dyDescent="0.3">
      <c r="A137" s="63"/>
      <c r="B137" s="63"/>
      <c r="C137" s="63"/>
      <c r="D137" s="63"/>
      <c r="E137" s="63"/>
      <c r="F137" s="63"/>
      <c r="G137" s="63"/>
      <c r="H137" s="63"/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  <c r="AA137" s="63"/>
    </row>
    <row r="138" spans="1:27" ht="16.5" x14ac:dyDescent="0.3">
      <c r="A138" s="63"/>
      <c r="B138" s="63"/>
      <c r="C138" s="63"/>
      <c r="D138" s="63"/>
      <c r="E138" s="63"/>
      <c r="F138" s="63"/>
      <c r="G138" s="63"/>
      <c r="H138" s="63"/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A138" s="63"/>
    </row>
    <row r="139" spans="1:27" ht="16.5" x14ac:dyDescent="0.3">
      <c r="A139" s="63"/>
      <c r="B139" s="63"/>
      <c r="C139" s="63"/>
      <c r="D139" s="63"/>
      <c r="E139" s="63"/>
      <c r="F139" s="63"/>
      <c r="G139" s="63"/>
      <c r="H139" s="63"/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  <c r="AA139" s="63"/>
    </row>
    <row r="140" spans="1:27" ht="16.5" x14ac:dyDescent="0.3">
      <c r="A140" s="63"/>
      <c r="B140" s="63"/>
      <c r="C140" s="63"/>
      <c r="D140" s="63"/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</row>
    <row r="141" spans="1:27" ht="16.5" x14ac:dyDescent="0.3">
      <c r="A141" s="63"/>
      <c r="B141" s="63"/>
      <c r="C141" s="63"/>
      <c r="D141" s="63"/>
      <c r="E141" s="63"/>
      <c r="F141" s="63"/>
      <c r="G141" s="63"/>
      <c r="H141" s="63"/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  <c r="AA141" s="63"/>
    </row>
    <row r="142" spans="1:27" ht="16.5" x14ac:dyDescent="0.3">
      <c r="A142" s="63"/>
      <c r="B142" s="63"/>
      <c r="C142" s="63"/>
      <c r="D142" s="63"/>
      <c r="E142" s="63"/>
      <c r="F142" s="63"/>
      <c r="G142" s="63"/>
      <c r="H142" s="63"/>
      <c r="I142" s="63"/>
      <c r="J142" s="63"/>
      <c r="K142" s="63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63"/>
    </row>
    <row r="143" spans="1:27" ht="16.5" x14ac:dyDescent="0.3">
      <c r="A143" s="63"/>
      <c r="B143" s="63"/>
      <c r="C143" s="63"/>
      <c r="D143" s="63"/>
      <c r="E143" s="63"/>
      <c r="F143" s="63"/>
      <c r="G143" s="63"/>
      <c r="H143" s="63"/>
      <c r="I143" s="63"/>
      <c r="J143" s="63"/>
      <c r="K143" s="63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  <c r="AA143" s="63"/>
    </row>
    <row r="144" spans="1:27" ht="16.5" x14ac:dyDescent="0.3">
      <c r="A144" s="63"/>
      <c r="B144" s="63"/>
      <c r="C144" s="63"/>
      <c r="D144" s="63"/>
      <c r="E144" s="63"/>
      <c r="F144" s="63"/>
      <c r="G144" s="63"/>
      <c r="H144" s="63"/>
      <c r="I144" s="63"/>
      <c r="J144" s="63"/>
      <c r="K144" s="63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63"/>
    </row>
    <row r="145" spans="1:27" ht="16.5" x14ac:dyDescent="0.3">
      <c r="A145" s="63"/>
      <c r="B145" s="63"/>
      <c r="C145" s="63"/>
      <c r="D145" s="63"/>
      <c r="E145" s="63"/>
      <c r="F145" s="63"/>
      <c r="G145" s="63"/>
      <c r="H145" s="63"/>
      <c r="I145" s="63"/>
      <c r="J145" s="63"/>
      <c r="K145" s="63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  <c r="AA145" s="63"/>
    </row>
    <row r="146" spans="1:27" ht="16.5" x14ac:dyDescent="0.3">
      <c r="A146" s="63"/>
    </row>
    <row r="147" spans="1:27" ht="16.5" x14ac:dyDescent="0.3">
      <c r="A147" s="63"/>
    </row>
    <row r="148" spans="1:27" ht="16.5" x14ac:dyDescent="0.3">
      <c r="A148" s="63"/>
    </row>
    <row r="149" spans="1:27" ht="16.5" x14ac:dyDescent="0.3">
      <c r="A149" s="63"/>
    </row>
    <row r="150" spans="1:27" ht="16.5" x14ac:dyDescent="0.3">
      <c r="A150" s="63"/>
    </row>
    <row r="151" spans="1:27" ht="16.5" x14ac:dyDescent="0.3">
      <c r="A151" s="63"/>
    </row>
    <row r="152" spans="1:27" ht="16.5" x14ac:dyDescent="0.3">
      <c r="A152" s="63"/>
    </row>
    <row r="153" spans="1:27" ht="16.5" x14ac:dyDescent="0.3">
      <c r="A153" s="63"/>
    </row>
    <row r="154" spans="1:27" ht="16.5" x14ac:dyDescent="0.3">
      <c r="A154" s="63"/>
    </row>
    <row r="155" spans="1:27" ht="16.5" x14ac:dyDescent="0.3">
      <c r="A155" s="63"/>
    </row>
    <row r="156" spans="1:27" ht="16.5" x14ac:dyDescent="0.3">
      <c r="A156" s="63"/>
    </row>
    <row r="157" spans="1:27" ht="16.5" x14ac:dyDescent="0.3">
      <c r="A157" s="63"/>
    </row>
    <row r="158" spans="1:27" ht="16.5" x14ac:dyDescent="0.3">
      <c r="A158" s="63"/>
    </row>
    <row r="159" spans="1:27" ht="16.5" x14ac:dyDescent="0.3">
      <c r="A159" s="63"/>
    </row>
    <row r="160" spans="1:27" ht="16.5" x14ac:dyDescent="0.3">
      <c r="A160" s="63"/>
    </row>
    <row r="161" spans="1:1" ht="16.5" x14ac:dyDescent="0.3">
      <c r="A161" s="63"/>
    </row>
    <row r="162" spans="1:1" ht="16.5" x14ac:dyDescent="0.3">
      <c r="A162" s="63"/>
    </row>
    <row r="163" spans="1:1" ht="16.5" x14ac:dyDescent="0.3">
      <c r="A163" s="63"/>
    </row>
    <row r="164" spans="1:1" ht="16.5" x14ac:dyDescent="0.3">
      <c r="A164" s="63"/>
    </row>
    <row r="165" spans="1:1" ht="16.5" x14ac:dyDescent="0.3">
      <c r="A165" s="63"/>
    </row>
    <row r="166" spans="1:1" ht="16.5" x14ac:dyDescent="0.3">
      <c r="A166" s="63"/>
    </row>
    <row r="167" spans="1:1" ht="16.5" x14ac:dyDescent="0.3">
      <c r="A167" s="63"/>
    </row>
    <row r="168" spans="1:1" ht="16.5" x14ac:dyDescent="0.3">
      <c r="A168" s="63"/>
    </row>
    <row r="169" spans="1:1" ht="16.5" x14ac:dyDescent="0.3">
      <c r="A169" s="63"/>
    </row>
    <row r="170" spans="1:1" ht="16.5" x14ac:dyDescent="0.3">
      <c r="A170" s="63"/>
    </row>
    <row r="171" spans="1:1" ht="16.5" x14ac:dyDescent="0.3">
      <c r="A171" s="63"/>
    </row>
    <row r="172" spans="1:1" ht="16.5" x14ac:dyDescent="0.3">
      <c r="A172" s="63"/>
    </row>
    <row r="173" spans="1:1" ht="16.5" x14ac:dyDescent="0.3">
      <c r="A173" s="63"/>
    </row>
    <row r="174" spans="1:1" ht="16.5" x14ac:dyDescent="0.3">
      <c r="A174" s="63"/>
    </row>
    <row r="175" spans="1:1" ht="16.5" x14ac:dyDescent="0.3">
      <c r="A175" s="63"/>
    </row>
    <row r="176" spans="1:1" ht="16.5" x14ac:dyDescent="0.3">
      <c r="A176" s="63"/>
    </row>
    <row r="177" spans="1:1" ht="16.5" x14ac:dyDescent="0.3">
      <c r="A177" s="63"/>
    </row>
    <row r="178" spans="1:1" ht="16.5" x14ac:dyDescent="0.3">
      <c r="A178" s="63"/>
    </row>
    <row r="179" spans="1:1" ht="16.5" x14ac:dyDescent="0.3">
      <c r="A179" s="63"/>
    </row>
    <row r="180" spans="1:1" ht="16.5" x14ac:dyDescent="0.3">
      <c r="A180" s="63"/>
    </row>
    <row r="181" spans="1:1" ht="16.5" x14ac:dyDescent="0.3">
      <c r="A181" s="63"/>
    </row>
    <row r="182" spans="1:1" ht="16.5" x14ac:dyDescent="0.3">
      <c r="A182" s="63"/>
    </row>
    <row r="183" spans="1:1" ht="16.5" x14ac:dyDescent="0.3">
      <c r="A183" s="63"/>
    </row>
    <row r="184" spans="1:1" ht="16.5" x14ac:dyDescent="0.3">
      <c r="A184" s="63"/>
    </row>
    <row r="185" spans="1:1" ht="16.5" x14ac:dyDescent="0.3">
      <c r="A185" s="63"/>
    </row>
    <row r="186" spans="1:1" ht="16.5" x14ac:dyDescent="0.3">
      <c r="A186" s="63"/>
    </row>
    <row r="187" spans="1:1" ht="16.5" x14ac:dyDescent="0.3">
      <c r="A187" s="63"/>
    </row>
    <row r="188" spans="1:1" ht="16.5" x14ac:dyDescent="0.3">
      <c r="A188" s="63"/>
    </row>
    <row r="189" spans="1:1" ht="16.5" x14ac:dyDescent="0.3">
      <c r="A189" s="63"/>
    </row>
    <row r="190" spans="1:1" ht="16.5" x14ac:dyDescent="0.3">
      <c r="A190" s="63"/>
    </row>
    <row r="191" spans="1:1" ht="16.5" x14ac:dyDescent="0.3">
      <c r="A191" s="63"/>
    </row>
    <row r="192" spans="1:1" ht="16.5" x14ac:dyDescent="0.3">
      <c r="A192" s="63"/>
    </row>
    <row r="193" spans="1:1" ht="16.5" x14ac:dyDescent="0.3">
      <c r="A193" s="63"/>
    </row>
    <row r="194" spans="1:1" ht="16.5" x14ac:dyDescent="0.3">
      <c r="A194" s="63"/>
    </row>
    <row r="195" spans="1:1" ht="16.5" x14ac:dyDescent="0.3">
      <c r="A195" s="63"/>
    </row>
    <row r="196" spans="1:1" ht="16.5" x14ac:dyDescent="0.3">
      <c r="A196" s="63"/>
    </row>
    <row r="197" spans="1:1" ht="16.5" x14ac:dyDescent="0.3">
      <c r="A197" s="63"/>
    </row>
    <row r="198" spans="1:1" ht="16.5" x14ac:dyDescent="0.3">
      <c r="A198" s="63"/>
    </row>
    <row r="199" spans="1:1" ht="16.5" x14ac:dyDescent="0.3">
      <c r="A199" s="63"/>
    </row>
    <row r="200" spans="1:1" ht="16.5" x14ac:dyDescent="0.3">
      <c r="A200" s="63"/>
    </row>
    <row r="201" spans="1:1" ht="16.5" x14ac:dyDescent="0.3">
      <c r="A201" s="63"/>
    </row>
    <row r="202" spans="1:1" ht="16.5" x14ac:dyDescent="0.3">
      <c r="A202" s="63"/>
    </row>
    <row r="203" spans="1:1" ht="16.5" x14ac:dyDescent="0.3">
      <c r="A203" s="63"/>
    </row>
    <row r="204" spans="1:1" ht="16.5" x14ac:dyDescent="0.3">
      <c r="A204" s="63"/>
    </row>
    <row r="205" spans="1:1" ht="16.5" x14ac:dyDescent="0.3">
      <c r="A205" s="63"/>
    </row>
    <row r="206" spans="1:1" ht="16.5" x14ac:dyDescent="0.3">
      <c r="A206" s="63"/>
    </row>
    <row r="207" spans="1:1" ht="16.5" x14ac:dyDescent="0.3">
      <c r="A207" s="63"/>
    </row>
    <row r="208" spans="1:1" ht="16.5" x14ac:dyDescent="0.3">
      <c r="A208" s="63"/>
    </row>
    <row r="209" spans="1:1" ht="16.5" x14ac:dyDescent="0.3">
      <c r="A209" s="63"/>
    </row>
    <row r="210" spans="1:1" ht="16.5" x14ac:dyDescent="0.3">
      <c r="A210" s="63"/>
    </row>
    <row r="211" spans="1:1" ht="16.5" x14ac:dyDescent="0.3">
      <c r="A211" s="63"/>
    </row>
    <row r="212" spans="1:1" ht="16.5" x14ac:dyDescent="0.3">
      <c r="A212" s="63"/>
    </row>
    <row r="213" spans="1:1" ht="16.5" x14ac:dyDescent="0.3">
      <c r="A213" s="63"/>
    </row>
    <row r="214" spans="1:1" ht="16.5" x14ac:dyDescent="0.3">
      <c r="A214" s="63"/>
    </row>
    <row r="215" spans="1:1" ht="16.5" x14ac:dyDescent="0.3">
      <c r="A215" s="63"/>
    </row>
  </sheetData>
  <mergeCells count="28">
    <mergeCell ref="W45:X45"/>
    <mergeCell ref="L44:Q44"/>
    <mergeCell ref="F45:G45"/>
    <mergeCell ref="H45:I45"/>
    <mergeCell ref="J45:K45"/>
    <mergeCell ref="L45:M45"/>
    <mergeCell ref="N45:O45"/>
    <mergeCell ref="P45:Q45"/>
    <mergeCell ref="A44:A46"/>
    <mergeCell ref="B44:C45"/>
    <mergeCell ref="D44:E45"/>
    <mergeCell ref="F44:K44"/>
    <mergeCell ref="U3:V3"/>
    <mergeCell ref="A2:A4"/>
    <mergeCell ref="D2:E3"/>
    <mergeCell ref="B2:C3"/>
    <mergeCell ref="F2:K2"/>
    <mergeCell ref="L2:Q2"/>
    <mergeCell ref="F3:G3"/>
    <mergeCell ref="S3:T3"/>
    <mergeCell ref="S45:T45"/>
    <mergeCell ref="U45:V45"/>
    <mergeCell ref="W3:X3"/>
    <mergeCell ref="H3:I3"/>
    <mergeCell ref="J3:K3"/>
    <mergeCell ref="L3:M3"/>
    <mergeCell ref="N3:O3"/>
    <mergeCell ref="P3:Q3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R24"/>
  <sheetViews>
    <sheetView workbookViewId="0">
      <selection activeCell="F24" sqref="F24"/>
    </sheetView>
  </sheetViews>
  <sheetFormatPr defaultRowHeight="15" x14ac:dyDescent="0.25"/>
  <cols>
    <col min="1" max="1" width="14.7109375" customWidth="1"/>
    <col min="2" max="4" width="12.7109375" style="94" customWidth="1"/>
    <col min="5" max="5" width="13.5703125" style="94" customWidth="1"/>
    <col min="6" max="6" width="14" style="94" bestFit="1" customWidth="1"/>
    <col min="7" max="9" width="12.7109375" style="94" customWidth="1"/>
  </cols>
  <sheetData>
    <row r="1" spans="1:18" x14ac:dyDescent="0.25">
      <c r="A1" s="358" t="s">
        <v>1652</v>
      </c>
      <c r="B1" s="357" t="s">
        <v>1610</v>
      </c>
      <c r="C1" s="358"/>
      <c r="D1" s="358"/>
      <c r="E1" s="358"/>
      <c r="F1" s="357" t="s">
        <v>1611</v>
      </c>
      <c r="G1" s="358"/>
      <c r="H1" s="358"/>
      <c r="I1" s="358"/>
    </row>
    <row r="2" spans="1:18" s="93" customFormat="1" ht="30" x14ac:dyDescent="0.25">
      <c r="A2" s="359"/>
      <c r="B2" s="97" t="s">
        <v>1643</v>
      </c>
      <c r="C2" s="96" t="s">
        <v>1756</v>
      </c>
      <c r="D2" s="96" t="s">
        <v>1757</v>
      </c>
      <c r="E2" s="96" t="s">
        <v>1644</v>
      </c>
      <c r="F2" s="97" t="s">
        <v>1643</v>
      </c>
      <c r="G2" s="96" t="s">
        <v>1756</v>
      </c>
      <c r="H2" s="96" t="s">
        <v>1757</v>
      </c>
      <c r="I2" s="96" t="s">
        <v>1644</v>
      </c>
      <c r="K2" s="93" t="s">
        <v>52</v>
      </c>
    </row>
    <row r="3" spans="1:18" x14ac:dyDescent="0.25">
      <c r="A3" t="s">
        <v>1645</v>
      </c>
      <c r="B3" s="99">
        <f>ROUND(SUMIF(Model_Output!$B$11:$B$3048,K3,Model_Output!$D$11:$D$3048),0)</f>
        <v>2</v>
      </c>
      <c r="C3" s="98">
        <f>ROUND(SUMIF(Model_Output!$B$11:$B$3048,L3,Model_Output!$D$11:$D$3048),1)</f>
        <v>30.7</v>
      </c>
      <c r="D3" s="98">
        <f>ROUND(SUMIF(Model_Output!$B$11:$B$3048,M3,Model_Output!$D$11:$D$3048),0)</f>
        <v>74</v>
      </c>
      <c r="E3" s="98">
        <f>ROUND(SUMIF(Model_Output!$B$11:$B$3048,N3,Model_Output!$D$11:$D$3048),0)</f>
        <v>2720</v>
      </c>
      <c r="F3" s="99">
        <f>ROUND(SUMIF(Model_Output!$B$11:$B$3048,O3,Model_Output!$D$11:$D$3048),0)</f>
        <v>2</v>
      </c>
      <c r="G3" s="98">
        <f>ROUND(SUMIF(Model_Output!$B$11:$B$3048,P3,Model_Output!$D$11:$D$3048),1)</f>
        <v>30.7</v>
      </c>
      <c r="H3" s="98">
        <f>ROUND(SUMIF(Model_Output!$B$11:$B$3048,Q3,Model_Output!$D$11:$D$3048),0)</f>
        <v>74</v>
      </c>
      <c r="I3" s="98">
        <f>ROUND(SUMIF(Model_Output!$B$11:$B$3048,R3,Model_Output!$D$11:$D$3048),0)</f>
        <v>3138</v>
      </c>
      <c r="K3" t="s">
        <v>1656</v>
      </c>
      <c r="L3" t="s">
        <v>1655</v>
      </c>
      <c r="M3" t="s">
        <v>1654</v>
      </c>
      <c r="N3" t="s">
        <v>1653</v>
      </c>
      <c r="O3" t="s">
        <v>1660</v>
      </c>
      <c r="P3" t="s">
        <v>1659</v>
      </c>
      <c r="Q3" t="s">
        <v>1658</v>
      </c>
      <c r="R3" t="s">
        <v>1657</v>
      </c>
    </row>
    <row r="4" spans="1:18" x14ac:dyDescent="0.25">
      <c r="A4" t="s">
        <v>1646</v>
      </c>
      <c r="B4" s="99">
        <f>ROUND(SUMIF(Model_Output!$B$11:$B$3048,K4,Model_Output!$D$11:$D$3048),0)</f>
        <v>2</v>
      </c>
      <c r="C4" s="98">
        <f>ROUND(SUMIF(Model_Output!$B$11:$B$3048,L4,Model_Output!$D$11:$D$3048),1)</f>
        <v>3.4</v>
      </c>
      <c r="D4" s="98">
        <f>ROUND(SUMIF(Model_Output!$B$11:$B$3048,M4,Model_Output!$D$11:$D$3048),0)</f>
        <v>14</v>
      </c>
      <c r="E4" s="98">
        <f>ROUND(SUMIF(Model_Output!$B$11:$B$3048,N4,Model_Output!$D$11:$D$3048),0)</f>
        <v>67</v>
      </c>
      <c r="F4" s="99">
        <f>ROUND(SUMIF(Model_Output!$B$11:$B$3048,O4,Model_Output!$D$11:$D$3048),0)</f>
        <v>2</v>
      </c>
      <c r="G4" s="98">
        <f>ROUND(SUMIF(Model_Output!$B$11:$B$3048,P4,Model_Output!$D$11:$D$3048),1)</f>
        <v>3.4</v>
      </c>
      <c r="H4" s="98">
        <f>ROUND(SUMIF(Model_Output!$B$11:$B$3048,Q4,Model_Output!$D$11:$D$3048),0)</f>
        <v>14</v>
      </c>
      <c r="I4" s="98">
        <f>ROUND(SUMIF(Model_Output!$B$11:$B$3048,R4,Model_Output!$D$11:$D$3048),0)</f>
        <v>40</v>
      </c>
      <c r="K4" t="s">
        <v>1661</v>
      </c>
      <c r="L4" t="s">
        <v>1662</v>
      </c>
      <c r="M4" t="s">
        <v>1663</v>
      </c>
      <c r="N4" t="s">
        <v>1664</v>
      </c>
      <c r="O4" t="s">
        <v>1665</v>
      </c>
      <c r="P4" t="s">
        <v>1666</v>
      </c>
      <c r="Q4" t="s">
        <v>1667</v>
      </c>
      <c r="R4" t="s">
        <v>1668</v>
      </c>
    </row>
    <row r="5" spans="1:18" x14ac:dyDescent="0.25">
      <c r="A5" t="s">
        <v>1647</v>
      </c>
      <c r="B5" s="99">
        <f>ROUND(SUMIF(Model_Output!$B$11:$B$3048,K5,Model_Output!$D$11:$D$3048),0)</f>
        <v>2</v>
      </c>
      <c r="C5" s="98">
        <f>ROUND(SUMIF(Model_Output!$B$11:$B$3048,L5,Model_Output!$D$11:$D$3048),1)</f>
        <v>68</v>
      </c>
      <c r="D5" s="98">
        <f>ROUND(SUMIF(Model_Output!$B$11:$B$3048,M5,Model_Output!$D$11:$D$3048),0)</f>
        <v>125</v>
      </c>
      <c r="E5" s="98">
        <f>ROUND(SUMIF(Model_Output!$B$11:$B$3048,N5,Model_Output!$D$11:$D$3048),0)</f>
        <v>93</v>
      </c>
      <c r="F5" s="99">
        <f>ROUND(SUMIF(Model_Output!$B$11:$B$3048,O5,Model_Output!$D$11:$D$3048),0)</f>
        <v>0</v>
      </c>
      <c r="G5" s="98">
        <f>ROUND(SUMIF(Model_Output!$B$11:$B$3048,P5,Model_Output!$D$11:$D$3048),1)</f>
        <v>0</v>
      </c>
      <c r="H5" s="98">
        <f>ROUND(SUMIF(Model_Output!$B$11:$B$3048,Q5,Model_Output!$D$11:$D$3048),0)</f>
        <v>0</v>
      </c>
      <c r="I5" s="98">
        <f>ROUND(SUMIF(Model_Output!$B$11:$B$3048,R5,Model_Output!$D$11:$D$3048),0)</f>
        <v>0</v>
      </c>
      <c r="K5" t="s">
        <v>1677</v>
      </c>
      <c r="L5" t="s">
        <v>1678</v>
      </c>
      <c r="M5" t="s">
        <v>1717</v>
      </c>
      <c r="N5" t="s">
        <v>1679</v>
      </c>
      <c r="O5" t="s">
        <v>1680</v>
      </c>
      <c r="P5" t="s">
        <v>1681</v>
      </c>
      <c r="Q5" t="s">
        <v>2955</v>
      </c>
      <c r="R5" t="s">
        <v>1682</v>
      </c>
    </row>
    <row r="6" spans="1:18" x14ac:dyDescent="0.25">
      <c r="A6" t="s">
        <v>1648</v>
      </c>
      <c r="B6" s="99">
        <f>ROUND(SUMIF(Model_Output!$B$11:$B$3048,K6,Model_Output!$D$11:$D$3048),0)</f>
        <v>2</v>
      </c>
      <c r="C6" s="98">
        <f>ROUND(SUMIF(Model_Output!$B$11:$B$3048,L6,Model_Output!$D$11:$D$3048),1)</f>
        <v>78.900000000000006</v>
      </c>
      <c r="D6" s="98">
        <f>ROUND(SUMIF(Model_Output!$B$11:$B$3048,M6,Model_Output!$D$11:$D$3048),0)</f>
        <v>120</v>
      </c>
      <c r="E6" s="98">
        <f>ROUND(SUMIF(Model_Output!$B$11:$B$3048,N6,Model_Output!$D$11:$D$3048),0)</f>
        <v>777</v>
      </c>
      <c r="F6" s="99">
        <f>ROUND(SUMIF(Model_Output!$B$11:$B$3048,O6,Model_Output!$D$11:$D$3048),0)</f>
        <v>0</v>
      </c>
      <c r="G6" s="98">
        <f>ROUND(SUMIF(Model_Output!$B$11:$B$3048,P6,Model_Output!$D$11:$D$3048),1)</f>
        <v>0</v>
      </c>
      <c r="H6" s="98">
        <f>ROUND(SUMIF(Model_Output!$B$11:$B$3048,Q6,Model_Output!$D$11:$D$3048),0)</f>
        <v>0</v>
      </c>
      <c r="I6" s="98">
        <f>ROUND(SUMIF(Model_Output!$B$11:$B$3048,R6,Model_Output!$D$11:$D$3048),0)</f>
        <v>0</v>
      </c>
      <c r="K6" t="s">
        <v>1669</v>
      </c>
      <c r="L6" t="s">
        <v>1670</v>
      </c>
      <c r="M6" t="s">
        <v>1671</v>
      </c>
      <c r="N6" t="s">
        <v>1672</v>
      </c>
      <c r="O6" t="s">
        <v>1673</v>
      </c>
      <c r="P6" t="s">
        <v>1674</v>
      </c>
      <c r="Q6" t="s">
        <v>1675</v>
      </c>
      <c r="R6" t="s">
        <v>1676</v>
      </c>
    </row>
    <row r="7" spans="1:18" x14ac:dyDescent="0.25">
      <c r="A7" t="s">
        <v>1649</v>
      </c>
      <c r="B7" s="99">
        <f>ROUND(SUMIF(Model_Output!$B$11:$B$3048,K7,Model_Output!$D$11:$D$3048),0)</f>
        <v>2</v>
      </c>
      <c r="C7" s="98">
        <f>ROUND(SUMIF(Model_Output!$B$11:$B$3048,L7,Model_Output!$D$11:$D$3048),1)</f>
        <v>1.7</v>
      </c>
      <c r="D7" s="98">
        <f>ROUND(SUMIF(Model_Output!$B$11:$B$3048,M7,Model_Output!$D$11:$D$3048),0)</f>
        <v>4</v>
      </c>
      <c r="E7" s="98">
        <f>ROUND(SUMIF(Model_Output!$B$11:$B$3048,N7,Model_Output!$D$11:$D$3048),0)</f>
        <v>10</v>
      </c>
      <c r="F7" s="99">
        <f>ROUND(SUMIF(Model_Output!$B$11:$B$3048,O7,Model_Output!$D$11:$D$3048),0)</f>
        <v>2</v>
      </c>
      <c r="G7" s="98">
        <f>ROUND(SUMIF(Model_Output!$B$11:$B$3048,P7,Model_Output!$D$11:$D$3048),1)</f>
        <v>1.7</v>
      </c>
      <c r="H7" s="98">
        <f>ROUND(SUMIF(Model_Output!$B$11:$B$3048,Q7,Model_Output!$D$11:$D$3048),0)</f>
        <v>4</v>
      </c>
      <c r="I7" s="98">
        <f>ROUND(SUMIF(Model_Output!$B$11:$B$3048,R7,Model_Output!$D$11:$D$3048),0)</f>
        <v>99</v>
      </c>
      <c r="K7" t="s">
        <v>1683</v>
      </c>
      <c r="L7" t="s">
        <v>1684</v>
      </c>
      <c r="M7" t="s">
        <v>1685</v>
      </c>
      <c r="N7" t="s">
        <v>1686</v>
      </c>
      <c r="O7" t="s">
        <v>1687</v>
      </c>
      <c r="P7" t="s">
        <v>1688</v>
      </c>
      <c r="Q7" t="s">
        <v>1689</v>
      </c>
      <c r="R7" t="s">
        <v>1690</v>
      </c>
    </row>
    <row r="8" spans="1:18" x14ac:dyDescent="0.25">
      <c r="A8" t="s">
        <v>1650</v>
      </c>
      <c r="B8" s="99">
        <f>ROUND(SUMIF(Model_Output!$B$11:$B$3048,K8,Model_Output!$D$11:$D$3048),0)</f>
        <v>969</v>
      </c>
      <c r="C8" s="98">
        <f>ROUND(SUMIF(Model_Output!$B$11:$B$3048,L8,Model_Output!$D$11:$D$3048),1)</f>
        <v>11775.8</v>
      </c>
      <c r="D8" s="98">
        <f>ROUND(SUMIF(Model_Output!$B$11:$B$3048,M8,Model_Output!$D$11:$D$3048),0)</f>
        <v>34912</v>
      </c>
      <c r="E8" s="98">
        <f>ROUND(SUMIF(Model_Output!$B$11:$B$3048,N8,Model_Output!$D$11:$D$3048),0)</f>
        <v>168799</v>
      </c>
      <c r="F8" s="99">
        <f>ROUND(SUMIF(Model_Output!$B$11:$B$3048,O8,Model_Output!$D$11:$D$3048),0)</f>
        <v>722</v>
      </c>
      <c r="G8" s="98">
        <f>ROUND(SUMIF(Model_Output!$B$11:$B$3048,P8,Model_Output!$D$11:$D$3048),1)</f>
        <v>8601.1</v>
      </c>
      <c r="H8" s="98">
        <f>ROUND(SUMIF(Model_Output!$B$11:$B$3048,Q8,Model_Output!$D$11:$D$3048),0)</f>
        <v>26866</v>
      </c>
      <c r="I8" s="98">
        <f>ROUND(SUMIF(Model_Output!$B$11:$B$3048,R8,Model_Output!$D$11:$D$3048),0)</f>
        <v>157718</v>
      </c>
      <c r="K8" t="s">
        <v>1691</v>
      </c>
      <c r="L8" t="s">
        <v>1692</v>
      </c>
      <c r="M8" t="s">
        <v>1693</v>
      </c>
      <c r="N8" t="s">
        <v>1694</v>
      </c>
      <c r="O8" t="s">
        <v>1695</v>
      </c>
      <c r="P8" t="s">
        <v>1696</v>
      </c>
      <c r="Q8" t="s">
        <v>1697</v>
      </c>
      <c r="R8" t="s">
        <v>1698</v>
      </c>
    </row>
    <row r="9" spans="1:18" x14ac:dyDescent="0.25">
      <c r="A9" s="95" t="s">
        <v>1651</v>
      </c>
      <c r="B9" s="100">
        <f>ROUND(SUMIF(Model_Output!$B$11:$B$3048,K9,Model_Output!$D$11:$D$3048),0)</f>
        <v>21</v>
      </c>
      <c r="C9" s="101">
        <f>ROUND(SUMIF(Model_Output!$B$11:$B$3048,L9,Model_Output!$D$11:$D$3048),1)</f>
        <v>108.4</v>
      </c>
      <c r="D9" s="101">
        <f>ROUND(SUMIF(Model_Output!$B$11:$B$3048,M9,Model_Output!$D$11:$D$3048),0)</f>
        <v>508</v>
      </c>
      <c r="E9" s="101">
        <f>ROUND(SUMIF(Model_Output!$B$11:$B$3048,N9,Model_Output!$D$11:$D$3048),0)</f>
        <v>871</v>
      </c>
      <c r="F9" s="100">
        <f>ROUND(SUMIF(Model_Output!$B$11:$B$3048,O9,Model_Output!$D$11:$D$3048),0)</f>
        <v>18</v>
      </c>
      <c r="G9" s="101">
        <f>ROUND(SUMIF(Model_Output!$B$11:$B$3048,P9,Model_Output!$D$11:$D$3048),1)</f>
        <v>91.9</v>
      </c>
      <c r="H9" s="101">
        <f>ROUND(SUMIF(Model_Output!$B$11:$B$3048,Q9,Model_Output!$D$11:$D$3048),0)</f>
        <v>480</v>
      </c>
      <c r="I9" s="101">
        <f>ROUND(SUMIF(Model_Output!$B$11:$B$3048,R9,Model_Output!$D$11:$D$3048),0)</f>
        <v>500</v>
      </c>
      <c r="K9" t="s">
        <v>1699</v>
      </c>
      <c r="L9" t="s">
        <v>1700</v>
      </c>
      <c r="M9" t="s">
        <v>1701</v>
      </c>
      <c r="N9" t="s">
        <v>1702</v>
      </c>
      <c r="O9" t="s">
        <v>1703</v>
      </c>
      <c r="P9" t="s">
        <v>1704</v>
      </c>
      <c r="Q9" t="s">
        <v>1705</v>
      </c>
      <c r="R9" t="s">
        <v>1706</v>
      </c>
    </row>
    <row r="10" spans="1:18" x14ac:dyDescent="0.25">
      <c r="A10" t="s">
        <v>134</v>
      </c>
      <c r="B10" s="99">
        <f>SUM(B3:B9)</f>
        <v>1000</v>
      </c>
      <c r="C10" s="98">
        <f t="shared" ref="C10:I10" si="0">SUM(C3:C9)</f>
        <v>12066.9</v>
      </c>
      <c r="D10" s="98">
        <f t="shared" si="0"/>
        <v>35757</v>
      </c>
      <c r="E10" s="98">
        <f t="shared" si="0"/>
        <v>173337</v>
      </c>
      <c r="F10" s="99">
        <f t="shared" si="0"/>
        <v>746</v>
      </c>
      <c r="G10" s="98">
        <f t="shared" si="0"/>
        <v>8728.7999999999993</v>
      </c>
      <c r="H10" s="98">
        <f t="shared" si="0"/>
        <v>27438</v>
      </c>
      <c r="I10" s="98">
        <f t="shared" si="0"/>
        <v>161495</v>
      </c>
    </row>
    <row r="12" spans="1:18" x14ac:dyDescent="0.25">
      <c r="B12" s="94">
        <v>2040</v>
      </c>
      <c r="D12" s="94">
        <v>2010</v>
      </c>
      <c r="F12" s="94" t="s">
        <v>3633</v>
      </c>
      <c r="G12" s="94" t="s">
        <v>134</v>
      </c>
      <c r="H12" s="94" t="s">
        <v>1650</v>
      </c>
      <c r="I12" s="94" t="s">
        <v>3634</v>
      </c>
      <c r="J12" s="94" t="s">
        <v>1651</v>
      </c>
      <c r="K12" s="94" t="s">
        <v>3635</v>
      </c>
      <c r="L12" s="94" t="s">
        <v>3636</v>
      </c>
    </row>
    <row r="13" spans="1:18" x14ac:dyDescent="0.25">
      <c r="A13" t="s">
        <v>1758</v>
      </c>
      <c r="B13" s="102">
        <f>E3+E4+I3+I4</f>
        <v>5965</v>
      </c>
      <c r="C13" s="102"/>
      <c r="D13" s="102">
        <v>6934</v>
      </c>
      <c r="F13" s="94" t="s">
        <v>3629</v>
      </c>
      <c r="G13" s="102">
        <f>B10+F10</f>
        <v>1746</v>
      </c>
      <c r="H13" s="102">
        <f>B8+F8</f>
        <v>1691</v>
      </c>
      <c r="I13" s="102">
        <f>SUM(B3:B7)+SUM(F3:F7)</f>
        <v>16</v>
      </c>
      <c r="J13" s="186">
        <f>B9+F9</f>
        <v>39</v>
      </c>
    </row>
    <row r="14" spans="1:18" x14ac:dyDescent="0.25">
      <c r="A14" t="s">
        <v>1759</v>
      </c>
      <c r="B14" s="102">
        <f>E5+E6</f>
        <v>870</v>
      </c>
      <c r="C14" s="102"/>
      <c r="D14" s="102">
        <v>314</v>
      </c>
      <c r="F14" s="94" t="s">
        <v>3630</v>
      </c>
      <c r="G14" s="102">
        <f>E10+I10</f>
        <v>334832</v>
      </c>
      <c r="H14" s="102">
        <f>E8+I8</f>
        <v>326517</v>
      </c>
      <c r="I14" s="102">
        <f>SUM(E3:E7)+SUM(I3:I7)</f>
        <v>6944</v>
      </c>
      <c r="J14" s="186">
        <f>E9+I9</f>
        <v>1371</v>
      </c>
      <c r="K14" s="186">
        <f>E3+E4+I3+I4</f>
        <v>5965</v>
      </c>
      <c r="L14" s="186">
        <f>E5+E6+I5+I6</f>
        <v>870</v>
      </c>
    </row>
    <row r="15" spans="1:18" x14ac:dyDescent="0.25">
      <c r="A15" t="s">
        <v>1760</v>
      </c>
      <c r="B15" s="102">
        <f>E8+I8</f>
        <v>326517</v>
      </c>
      <c r="C15" s="102"/>
      <c r="D15" s="102">
        <v>330498</v>
      </c>
      <c r="F15" s="94" t="s">
        <v>3631</v>
      </c>
      <c r="G15" s="102">
        <f>C10+G10</f>
        <v>20795.699999999997</v>
      </c>
      <c r="H15" s="102">
        <f>C8+G8</f>
        <v>20376.900000000001</v>
      </c>
      <c r="I15" s="102">
        <f>SUM(C3:C7)+SUM(G3:G7)</f>
        <v>218.5</v>
      </c>
      <c r="J15" s="186">
        <f>C9+G9</f>
        <v>200.3</v>
      </c>
    </row>
    <row r="16" spans="1:18" x14ac:dyDescent="0.25">
      <c r="A16" t="s">
        <v>1761</v>
      </c>
      <c r="B16" s="102">
        <f>E9+I9</f>
        <v>1371</v>
      </c>
      <c r="C16" s="102"/>
      <c r="D16" s="102">
        <v>1005</v>
      </c>
      <c r="F16" s="94" t="s">
        <v>3632</v>
      </c>
      <c r="G16" s="102">
        <f>D10+H10</f>
        <v>63195</v>
      </c>
      <c r="H16" s="102">
        <f>D8+H8</f>
        <v>61778</v>
      </c>
      <c r="I16" s="102">
        <f>SUM(D3:D7)+SUM(H3:H7)</f>
        <v>429</v>
      </c>
      <c r="J16" s="186">
        <f>D9+H9</f>
        <v>988</v>
      </c>
    </row>
    <row r="18" spans="2:6" x14ac:dyDescent="0.25">
      <c r="B18" s="102">
        <f>SUM(B13:B16)</f>
        <v>334723</v>
      </c>
      <c r="C18" s="102"/>
      <c r="D18" s="94">
        <v>338751</v>
      </c>
    </row>
    <row r="21" spans="2:6" x14ac:dyDescent="0.25">
      <c r="E21" s="94" t="s">
        <v>2953</v>
      </c>
      <c r="F21" s="94" t="s">
        <v>2952</v>
      </c>
    </row>
    <row r="22" spans="2:6" x14ac:dyDescent="0.25">
      <c r="D22" s="94" t="s">
        <v>2950</v>
      </c>
      <c r="E22" s="94">
        <v>3.0760000000000001</v>
      </c>
      <c r="F22" s="102">
        <f>(E3+E4)*E22</f>
        <v>8572.8119999999999</v>
      </c>
    </row>
    <row r="23" spans="2:6" x14ac:dyDescent="0.25">
      <c r="D23" s="94" t="s">
        <v>2951</v>
      </c>
      <c r="E23" s="94">
        <v>1.5528</v>
      </c>
      <c r="F23" s="102">
        <f>(I3+I4)*E23</f>
        <v>4934.7983999999997</v>
      </c>
    </row>
    <row r="24" spans="2:6" x14ac:dyDescent="0.25">
      <c r="D24" s="149" t="s">
        <v>2954</v>
      </c>
      <c r="E24" s="148"/>
      <c r="F24" s="147">
        <f>F22+F23</f>
        <v>13507.6104</v>
      </c>
    </row>
  </sheetData>
  <mergeCells count="3">
    <mergeCell ref="B1:E1"/>
    <mergeCell ref="F1:I1"/>
    <mergeCell ref="A1:A2"/>
  </mergeCells>
  <pageMargins left="0.7" right="0.7" top="0.75" bottom="0.75" header="0.3" footer="0.3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C308"/>
  <sheetViews>
    <sheetView workbookViewId="0">
      <selection activeCell="B39" sqref="B39"/>
    </sheetView>
  </sheetViews>
  <sheetFormatPr defaultRowHeight="15" x14ac:dyDescent="0.25"/>
  <cols>
    <col min="1" max="1" width="23.5703125" style="174" bestFit="1" customWidth="1"/>
    <col min="2" max="11" width="10.7109375" style="174" customWidth="1"/>
    <col min="12" max="12" width="9.140625" style="174"/>
    <col min="13" max="13" width="10.7109375" style="174" customWidth="1"/>
    <col min="14" max="14" width="9.140625" style="174"/>
    <col min="15" max="22" width="9.140625" style="174" customWidth="1"/>
    <col min="23" max="16384" width="9.140625" style="174"/>
  </cols>
  <sheetData>
    <row r="1" spans="1:29" ht="15.75" thickBot="1" x14ac:dyDescent="0.3">
      <c r="A1" s="212" t="s">
        <v>4566</v>
      </c>
      <c r="B1" s="94"/>
      <c r="C1" s="94"/>
      <c r="D1" s="94"/>
      <c r="E1" s="94"/>
      <c r="F1" s="94"/>
      <c r="G1" s="94"/>
      <c r="H1" s="94"/>
      <c r="I1" s="94"/>
    </row>
    <row r="2" spans="1:29" s="93" customFormat="1" ht="15" customHeight="1" x14ac:dyDescent="0.25">
      <c r="A2" s="368" t="s">
        <v>1652</v>
      </c>
      <c r="B2" s="368" t="s">
        <v>1610</v>
      </c>
      <c r="C2" s="370"/>
      <c r="D2" s="370"/>
      <c r="E2" s="371"/>
      <c r="F2" s="368" t="s">
        <v>1611</v>
      </c>
      <c r="G2" s="370"/>
      <c r="H2" s="370"/>
      <c r="I2" s="370"/>
      <c r="J2" s="360" t="s">
        <v>4567</v>
      </c>
      <c r="K2" s="360" t="s">
        <v>4568</v>
      </c>
      <c r="L2" s="213"/>
      <c r="M2" s="360" t="s">
        <v>4569</v>
      </c>
      <c r="N2" s="174"/>
      <c r="O2" s="174"/>
      <c r="P2" s="174"/>
      <c r="Q2" s="174"/>
      <c r="R2" s="174"/>
      <c r="S2" s="174"/>
      <c r="T2" s="174"/>
      <c r="U2" s="174"/>
      <c r="V2" s="174"/>
      <c r="W2" s="174"/>
      <c r="X2" s="174"/>
      <c r="Y2" s="174"/>
      <c r="Z2" s="174"/>
      <c r="AA2" s="174"/>
      <c r="AB2" s="174"/>
      <c r="AC2" s="174"/>
    </row>
    <row r="3" spans="1:29" ht="45" x14ac:dyDescent="0.25">
      <c r="A3" s="369"/>
      <c r="B3" s="214" t="s">
        <v>1643</v>
      </c>
      <c r="C3" s="215" t="s">
        <v>1756</v>
      </c>
      <c r="D3" s="215" t="s">
        <v>1757</v>
      </c>
      <c r="E3" s="216" t="s">
        <v>1644</v>
      </c>
      <c r="F3" s="214" t="s">
        <v>1643</v>
      </c>
      <c r="G3" s="215" t="s">
        <v>1756</v>
      </c>
      <c r="H3" s="215" t="s">
        <v>1757</v>
      </c>
      <c r="I3" s="217" t="s">
        <v>1644</v>
      </c>
      <c r="J3" s="361"/>
      <c r="K3" s="361"/>
      <c r="L3" s="218"/>
      <c r="M3" s="361"/>
      <c r="N3" s="93"/>
      <c r="O3" s="93" t="s">
        <v>52</v>
      </c>
      <c r="P3" s="93"/>
      <c r="Q3" s="93"/>
      <c r="R3" s="93"/>
      <c r="S3" s="93"/>
      <c r="T3" s="93"/>
      <c r="U3" s="93"/>
      <c r="V3" s="93"/>
      <c r="W3" s="93"/>
      <c r="X3" s="93"/>
      <c r="Y3" s="93"/>
      <c r="Z3" s="93"/>
      <c r="AA3" s="93"/>
      <c r="AB3" s="93"/>
      <c r="AC3" s="93"/>
    </row>
    <row r="4" spans="1:29" x14ac:dyDescent="0.25">
      <c r="A4" s="219" t="s">
        <v>1645</v>
      </c>
      <c r="B4" s="220">
        <f>ROUND(SUMIF(Model_Output!$B$11:$B$3048,O4,Model_Output!$D$11:$D$3048),0)</f>
        <v>2</v>
      </c>
      <c r="C4" s="221">
        <f>ROUND(SUMIF(Model_Output!$B$11:$B$3048,P4,Model_Output!$D$11:$D$3048),1)</f>
        <v>30.7</v>
      </c>
      <c r="D4" s="221">
        <f>ROUND(SUMIF(Model_Output!$B$11:$B$3048,Q4,Model_Output!$D$11:$D$3048),0)</f>
        <v>74</v>
      </c>
      <c r="E4" s="222">
        <f>ROUND(SUMIF(Model_Output!$B$11:$B$3048,R4,Model_Output!$D$11:$D$3048),0)</f>
        <v>2720</v>
      </c>
      <c r="F4" s="220">
        <f>ROUND(SUMIF(Model_Output!$B$11:$B$3048,S4,Model_Output!$D$11:$D$3048),0)</f>
        <v>2</v>
      </c>
      <c r="G4" s="221">
        <f>ROUND(SUMIF(Model_Output!$B$11:$B$3048,T4,Model_Output!$D$11:$D$3048),1)</f>
        <v>30.7</v>
      </c>
      <c r="H4" s="221">
        <f>ROUND(SUMIF(Model_Output!$B$11:$B$3048,U4,Model_Output!$D$11:$D$3048),0)</f>
        <v>74</v>
      </c>
      <c r="I4" s="99">
        <f>ROUND(SUMIF(Model_Output!$B$11:$B$3048,V4,Model_Output!$D$11:$D$3048),0)</f>
        <v>3138</v>
      </c>
      <c r="J4" s="223">
        <f>ROUND(E4+I4,-2)</f>
        <v>5900</v>
      </c>
      <c r="K4" s="223">
        <f>ROUND((E4*3.076)+(I4*1.5528),-2)</f>
        <v>13200</v>
      </c>
      <c r="L4" s="98"/>
      <c r="M4" s="224">
        <f>K4/K$11</f>
        <v>2.0544747081712063E-2</v>
      </c>
      <c r="O4" s="174" t="s">
        <v>1656</v>
      </c>
      <c r="P4" s="174" t="s">
        <v>1655</v>
      </c>
      <c r="Q4" s="174" t="s">
        <v>1654</v>
      </c>
      <c r="R4" s="174" t="s">
        <v>1653</v>
      </c>
      <c r="S4" s="174" t="s">
        <v>1660</v>
      </c>
      <c r="T4" s="174" t="s">
        <v>1659</v>
      </c>
      <c r="U4" s="174" t="s">
        <v>1658</v>
      </c>
      <c r="V4" s="174" t="s">
        <v>1657</v>
      </c>
    </row>
    <row r="5" spans="1:29" x14ac:dyDescent="0.25">
      <c r="A5" s="219" t="s">
        <v>1646</v>
      </c>
      <c r="B5" s="220">
        <f>ROUND(SUMIF(Model_Output!$B$11:$B$3048,O5,Model_Output!$D$11:$D$3048),0)</f>
        <v>2</v>
      </c>
      <c r="C5" s="221">
        <f>ROUND(SUMIF(Model_Output!$B$11:$B$3048,P5,Model_Output!$D$11:$D$3048),1)</f>
        <v>3.4</v>
      </c>
      <c r="D5" s="221">
        <f>ROUND(SUMIF(Model_Output!$B$11:$B$3048,Q5,Model_Output!$D$11:$D$3048),0)</f>
        <v>14</v>
      </c>
      <c r="E5" s="222">
        <f>ROUND(SUMIF(Model_Output!$B$11:$B$3048,R5,Model_Output!$D$11:$D$3048),0)</f>
        <v>67</v>
      </c>
      <c r="F5" s="220">
        <f>ROUND(SUMIF(Model_Output!$B$11:$B$3048,S5,Model_Output!$D$11:$D$3048),0)</f>
        <v>2</v>
      </c>
      <c r="G5" s="221">
        <f>ROUND(SUMIF(Model_Output!$B$11:$B$3048,T5,Model_Output!$D$11:$D$3048),1)</f>
        <v>3.4</v>
      </c>
      <c r="H5" s="221">
        <f>ROUND(SUMIF(Model_Output!$B$11:$B$3048,U5,Model_Output!$D$11:$D$3048),0)</f>
        <v>14</v>
      </c>
      <c r="I5" s="99">
        <f>ROUND(SUMIF(Model_Output!$B$11:$B$3048,V5,Model_Output!$D$11:$D$3048),0)</f>
        <v>40</v>
      </c>
      <c r="J5" s="225">
        <f t="shared" ref="J5:J10" si="0">ROUND(E5+I5,-2)</f>
        <v>100</v>
      </c>
      <c r="K5" s="225">
        <f>ROUND((E5*3.076)+(I5*1.5528),-2)</f>
        <v>300</v>
      </c>
      <c r="L5" s="98"/>
      <c r="M5" s="226">
        <f t="shared" ref="M5:M10" si="1">K5/K$11</f>
        <v>4.6692607003891048E-4</v>
      </c>
      <c r="O5" s="174" t="s">
        <v>1661</v>
      </c>
      <c r="P5" s="174" t="s">
        <v>1662</v>
      </c>
      <c r="Q5" s="174" t="s">
        <v>1663</v>
      </c>
      <c r="R5" s="174" t="s">
        <v>1664</v>
      </c>
      <c r="S5" s="174" t="s">
        <v>1665</v>
      </c>
      <c r="T5" s="174" t="s">
        <v>1666</v>
      </c>
      <c r="U5" s="174" t="s">
        <v>1667</v>
      </c>
      <c r="V5" s="174" t="s">
        <v>1668</v>
      </c>
    </row>
    <row r="6" spans="1:29" x14ac:dyDescent="0.25">
      <c r="A6" s="219" t="s">
        <v>1647</v>
      </c>
      <c r="B6" s="220">
        <f>ROUND(SUMIF(Model_Output!$B$11:$B$3048,O6,Model_Output!$D$11:$D$3048),0)</f>
        <v>2</v>
      </c>
      <c r="C6" s="221">
        <f>ROUND(SUMIF(Model_Output!$B$11:$B$3048,P6,Model_Output!$D$11:$D$3048),1)</f>
        <v>68</v>
      </c>
      <c r="D6" s="221">
        <f>ROUND(SUMIF(Model_Output!$B$11:$B$3048,Q6,Model_Output!$D$11:$D$3048),0)</f>
        <v>125</v>
      </c>
      <c r="E6" s="222">
        <f>ROUND(SUMIF(Model_Output!$B$11:$B$3048,R6,Model_Output!$D$11:$D$3048),0)</f>
        <v>93</v>
      </c>
      <c r="F6" s="220">
        <f>ROUND(SUMIF(Model_Output!$B$11:$B$3048,S6,Model_Output!$D$11:$D$3048),0)</f>
        <v>0</v>
      </c>
      <c r="G6" s="221">
        <f>ROUND(SUMIF(Model_Output!$B$11:$B$3048,T6,Model_Output!$D$11:$D$3048),1)</f>
        <v>0</v>
      </c>
      <c r="H6" s="221">
        <f>ROUND(SUMIF(Model_Output!$B$11:$B$3048,U6,Model_Output!$D$11:$D$3048),0)</f>
        <v>0</v>
      </c>
      <c r="I6" s="99">
        <f>ROUND(SUMIF(Model_Output!$B$11:$B$3048,V6,Model_Output!$D$11:$D$3048),0)</f>
        <v>0</v>
      </c>
      <c r="J6" s="225">
        <f t="shared" si="0"/>
        <v>100</v>
      </c>
      <c r="K6" s="225">
        <f>ROUND((E6*2)+(I6),-2)</f>
        <v>200</v>
      </c>
      <c r="L6" s="98"/>
      <c r="M6" s="226">
        <f t="shared" si="1"/>
        <v>3.1128404669260703E-4</v>
      </c>
      <c r="O6" s="174" t="s">
        <v>1677</v>
      </c>
      <c r="P6" s="174" t="s">
        <v>1678</v>
      </c>
      <c r="Q6" s="174" t="s">
        <v>1717</v>
      </c>
      <c r="R6" s="174" t="s">
        <v>1679</v>
      </c>
      <c r="S6" s="174" t="s">
        <v>1680</v>
      </c>
      <c r="T6" s="174" t="s">
        <v>1681</v>
      </c>
      <c r="U6" s="174" t="s">
        <v>2955</v>
      </c>
      <c r="V6" s="174" t="s">
        <v>1682</v>
      </c>
    </row>
    <row r="7" spans="1:29" x14ac:dyDescent="0.25">
      <c r="A7" s="219" t="s">
        <v>1648</v>
      </c>
      <c r="B7" s="220">
        <f>ROUND(SUMIF(Model_Output!$B$11:$B$3048,O7,Model_Output!$D$11:$D$3048),0)</f>
        <v>2</v>
      </c>
      <c r="C7" s="221">
        <f>ROUND(SUMIF(Model_Output!$B$11:$B$3048,P7,Model_Output!$D$11:$D$3048),1)</f>
        <v>78.900000000000006</v>
      </c>
      <c r="D7" s="221">
        <f>ROUND(SUMIF(Model_Output!$B$11:$B$3048,Q7,Model_Output!$D$11:$D$3048),0)</f>
        <v>120</v>
      </c>
      <c r="E7" s="222">
        <f>ROUND(SUMIF(Model_Output!$B$11:$B$3048,R7,Model_Output!$D$11:$D$3048),0)</f>
        <v>777</v>
      </c>
      <c r="F7" s="220">
        <f>ROUND(SUMIF(Model_Output!$B$11:$B$3048,S7,Model_Output!$D$11:$D$3048),0)</f>
        <v>0</v>
      </c>
      <c r="G7" s="221">
        <f>ROUND(SUMIF(Model_Output!$B$11:$B$3048,T7,Model_Output!$D$11:$D$3048),1)</f>
        <v>0</v>
      </c>
      <c r="H7" s="221">
        <f>ROUND(SUMIF(Model_Output!$B$11:$B$3048,U7,Model_Output!$D$11:$D$3048),0)</f>
        <v>0</v>
      </c>
      <c r="I7" s="99">
        <f>ROUND(SUMIF(Model_Output!$B$11:$B$3048,V7,Model_Output!$D$11:$D$3048),0)</f>
        <v>0</v>
      </c>
      <c r="J7" s="225">
        <f t="shared" si="0"/>
        <v>800</v>
      </c>
      <c r="K7" s="225">
        <f>ROUND((E7*2)+(I7),-2)</f>
        <v>1600</v>
      </c>
      <c r="L7" s="98"/>
      <c r="M7" s="226">
        <f t="shared" si="1"/>
        <v>2.4902723735408562E-3</v>
      </c>
      <c r="O7" s="174" t="s">
        <v>1669</v>
      </c>
      <c r="P7" s="174" t="s">
        <v>1670</v>
      </c>
      <c r="Q7" s="174" t="s">
        <v>1671</v>
      </c>
      <c r="R7" s="174" t="s">
        <v>1672</v>
      </c>
      <c r="S7" s="174" t="s">
        <v>1673</v>
      </c>
      <c r="T7" s="174" t="s">
        <v>1674</v>
      </c>
      <c r="U7" s="174" t="s">
        <v>1675</v>
      </c>
      <c r="V7" s="174" t="s">
        <v>1676</v>
      </c>
    </row>
    <row r="8" spans="1:29" x14ac:dyDescent="0.25">
      <c r="A8" s="219" t="s">
        <v>1649</v>
      </c>
      <c r="B8" s="220">
        <f>ROUND(SUMIF(Model_Output!$B$11:$B$3048,O8,Model_Output!$D$11:$D$3048),0)</f>
        <v>2</v>
      </c>
      <c r="C8" s="221">
        <f>ROUND(SUMIF(Model_Output!$B$11:$B$3048,P8,Model_Output!$D$11:$D$3048),1)</f>
        <v>1.7</v>
      </c>
      <c r="D8" s="221">
        <f>ROUND(SUMIF(Model_Output!$B$11:$B$3048,Q8,Model_Output!$D$11:$D$3048),0)</f>
        <v>4</v>
      </c>
      <c r="E8" s="222">
        <f>ROUND(SUMIF(Model_Output!$B$11:$B$3048,R8,Model_Output!$D$11:$D$3048),0)</f>
        <v>10</v>
      </c>
      <c r="F8" s="220">
        <f>ROUND(SUMIF(Model_Output!$B$11:$B$3048,S8,Model_Output!$D$11:$D$3048),0)</f>
        <v>2</v>
      </c>
      <c r="G8" s="221">
        <f>ROUND(SUMIF(Model_Output!$B$11:$B$3048,T8,Model_Output!$D$11:$D$3048),1)</f>
        <v>1.7</v>
      </c>
      <c r="H8" s="221">
        <f>ROUND(SUMIF(Model_Output!$B$11:$B$3048,U8,Model_Output!$D$11:$D$3048),0)</f>
        <v>4</v>
      </c>
      <c r="I8" s="99">
        <f>ROUND(SUMIF(Model_Output!$B$11:$B$3048,V8,Model_Output!$D$11:$D$3048),0)</f>
        <v>99</v>
      </c>
      <c r="J8" s="225">
        <f t="shared" si="0"/>
        <v>100</v>
      </c>
      <c r="K8" s="225">
        <f>ROUND((E8*3.076)+(I8*1.5528),-2)</f>
        <v>200</v>
      </c>
      <c r="L8" s="98"/>
      <c r="M8" s="226">
        <f t="shared" si="1"/>
        <v>3.1128404669260703E-4</v>
      </c>
      <c r="O8" s="174" t="s">
        <v>1683</v>
      </c>
      <c r="P8" s="174" t="s">
        <v>1684</v>
      </c>
      <c r="Q8" s="174" t="s">
        <v>1685</v>
      </c>
      <c r="R8" s="174" t="s">
        <v>1686</v>
      </c>
      <c r="S8" s="174" t="s">
        <v>1687</v>
      </c>
      <c r="T8" s="174" t="s">
        <v>1688</v>
      </c>
      <c r="U8" s="174" t="s">
        <v>1689</v>
      </c>
      <c r="V8" s="174" t="s">
        <v>1690</v>
      </c>
    </row>
    <row r="9" spans="1:29" x14ac:dyDescent="0.25">
      <c r="A9" s="219" t="s">
        <v>1650</v>
      </c>
      <c r="B9" s="220">
        <f>ROUND(SUMIF(Model_Output!$B$11:$B$3048,O9,Model_Output!$D$11:$D$3048),0)</f>
        <v>969</v>
      </c>
      <c r="C9" s="221">
        <f>ROUND(SUMIF(Model_Output!$B$11:$B$3048,P9,Model_Output!$D$11:$D$3048),1)</f>
        <v>11775.8</v>
      </c>
      <c r="D9" s="221">
        <f>ROUND(SUMIF(Model_Output!$B$11:$B$3048,Q9,Model_Output!$D$11:$D$3048),0)</f>
        <v>34912</v>
      </c>
      <c r="E9" s="222">
        <f>ROUND(SUMIF(Model_Output!$B$11:$B$3048,R9,Model_Output!$D$11:$D$3048),0)</f>
        <v>168799</v>
      </c>
      <c r="F9" s="220">
        <f>ROUND(SUMIF(Model_Output!$B$11:$B$3048,S9,Model_Output!$D$11:$D$3048),0)</f>
        <v>722</v>
      </c>
      <c r="G9" s="221">
        <f>ROUND(SUMIF(Model_Output!$B$11:$B$3048,T9,Model_Output!$D$11:$D$3048),1)</f>
        <v>8601.1</v>
      </c>
      <c r="H9" s="221">
        <f>ROUND(SUMIF(Model_Output!$B$11:$B$3048,U9,Model_Output!$D$11:$D$3048),0)</f>
        <v>26866</v>
      </c>
      <c r="I9" s="99">
        <f>ROUND(SUMIF(Model_Output!$B$11:$B$3048,V9,Model_Output!$D$11:$D$3048),0)</f>
        <v>157718</v>
      </c>
      <c r="J9" s="225">
        <f t="shared" si="0"/>
        <v>326500</v>
      </c>
      <c r="K9" s="225">
        <f>ROUND((E9*2.237)+(I9*1.5643),-2)</f>
        <v>624300</v>
      </c>
      <c r="L9" s="98"/>
      <c r="M9" s="226">
        <f t="shared" si="1"/>
        <v>0.9716731517509728</v>
      </c>
      <c r="O9" s="174" t="s">
        <v>1691</v>
      </c>
      <c r="P9" s="174" t="s">
        <v>1692</v>
      </c>
      <c r="Q9" s="174" t="s">
        <v>1693</v>
      </c>
      <c r="R9" s="174" t="s">
        <v>1694</v>
      </c>
      <c r="S9" s="174" t="s">
        <v>1695</v>
      </c>
      <c r="T9" s="174" t="s">
        <v>1696</v>
      </c>
      <c r="U9" s="174" t="s">
        <v>1697</v>
      </c>
      <c r="V9" s="174" t="s">
        <v>1698</v>
      </c>
    </row>
    <row r="10" spans="1:29" x14ac:dyDescent="0.25">
      <c r="A10" s="227" t="s">
        <v>1651</v>
      </c>
      <c r="B10" s="228">
        <f>ROUND(SUMIF(Model_Output!$B$11:$B$3048,O10,Model_Output!$D$11:$D$3048),0)</f>
        <v>21</v>
      </c>
      <c r="C10" s="229">
        <f>ROUND(SUMIF(Model_Output!$B$11:$B$3048,P10,Model_Output!$D$11:$D$3048),1)</f>
        <v>108.4</v>
      </c>
      <c r="D10" s="229">
        <f>ROUND(SUMIF(Model_Output!$B$11:$B$3048,Q10,Model_Output!$D$11:$D$3048),0)</f>
        <v>508</v>
      </c>
      <c r="E10" s="230">
        <f>ROUND(SUMIF(Model_Output!$B$11:$B$3048,R10,Model_Output!$D$11:$D$3048),0)</f>
        <v>871</v>
      </c>
      <c r="F10" s="228">
        <f>ROUND(SUMIF(Model_Output!$B$11:$B$3048,S10,Model_Output!$D$11:$D$3048),0)</f>
        <v>18</v>
      </c>
      <c r="G10" s="229">
        <f>ROUND(SUMIF(Model_Output!$B$11:$B$3048,T10,Model_Output!$D$11:$D$3048),1)</f>
        <v>91.9</v>
      </c>
      <c r="H10" s="229">
        <f>ROUND(SUMIF(Model_Output!$B$11:$B$3048,U10,Model_Output!$D$11:$D$3048),0)</f>
        <v>480</v>
      </c>
      <c r="I10" s="100">
        <f>ROUND(SUMIF(Model_Output!$B$11:$B$3048,V10,Model_Output!$D$11:$D$3048),0)</f>
        <v>500</v>
      </c>
      <c r="J10" s="231">
        <f t="shared" si="0"/>
        <v>1400</v>
      </c>
      <c r="K10" s="231">
        <f>ROUND((E10*2.237)+(I10*1.5643),-2)</f>
        <v>2700</v>
      </c>
      <c r="L10" s="98"/>
      <c r="M10" s="232">
        <f t="shared" si="1"/>
        <v>4.2023346303501942E-3</v>
      </c>
      <c r="O10" s="174" t="s">
        <v>1699</v>
      </c>
      <c r="P10" s="174" t="s">
        <v>1700</v>
      </c>
      <c r="Q10" s="174" t="s">
        <v>1701</v>
      </c>
      <c r="R10" s="174" t="s">
        <v>1702</v>
      </c>
      <c r="S10" s="174" t="s">
        <v>1703</v>
      </c>
      <c r="T10" s="174" t="s">
        <v>1704</v>
      </c>
      <c r="U10" s="174" t="s">
        <v>1705</v>
      </c>
      <c r="V10" s="174" t="s">
        <v>1706</v>
      </c>
    </row>
    <row r="11" spans="1:29" ht="15.75" thickBot="1" x14ac:dyDescent="0.3">
      <c r="A11" s="233" t="s">
        <v>134</v>
      </c>
      <c r="B11" s="234">
        <f>SUM(B4:B10)</f>
        <v>1000</v>
      </c>
      <c r="C11" s="235">
        <f t="shared" ref="C11:I11" si="2">SUM(C4:C10)</f>
        <v>12066.9</v>
      </c>
      <c r="D11" s="235">
        <f t="shared" si="2"/>
        <v>35757</v>
      </c>
      <c r="E11" s="236">
        <f>SUM(E4:E10)</f>
        <v>173337</v>
      </c>
      <c r="F11" s="234">
        <f t="shared" si="2"/>
        <v>746</v>
      </c>
      <c r="G11" s="235">
        <f t="shared" si="2"/>
        <v>8728.7999999999993</v>
      </c>
      <c r="H11" s="235">
        <f t="shared" si="2"/>
        <v>27438</v>
      </c>
      <c r="I11" s="237">
        <f t="shared" si="2"/>
        <v>161495</v>
      </c>
      <c r="J11" s="238">
        <f>SUM(J4:J10)</f>
        <v>334900</v>
      </c>
      <c r="K11" s="238">
        <f>SUM(K4:K10)</f>
        <v>642500</v>
      </c>
      <c r="L11" s="239"/>
      <c r="M11" s="240">
        <f>SUM(M4:M10)</f>
        <v>1</v>
      </c>
    </row>
    <row r="12" spans="1:29" x14ac:dyDescent="0.25">
      <c r="B12" s="94"/>
      <c r="C12" s="94"/>
      <c r="D12" s="94"/>
      <c r="E12" s="94"/>
      <c r="F12" s="94"/>
      <c r="G12" s="94"/>
      <c r="H12" s="94"/>
      <c r="I12" s="94"/>
    </row>
    <row r="13" spans="1:29" x14ac:dyDescent="0.25">
      <c r="A13" s="241"/>
      <c r="B13" s="241"/>
      <c r="C13" s="241"/>
      <c r="D13" s="241"/>
      <c r="E13" s="94"/>
      <c r="F13" s="94"/>
      <c r="G13" s="94"/>
      <c r="H13" s="94"/>
      <c r="I13" s="242" t="s">
        <v>4570</v>
      </c>
      <c r="J13" s="102">
        <v>342200</v>
      </c>
      <c r="K13" s="102">
        <v>673000</v>
      </c>
      <c r="Y13" s="241"/>
      <c r="Z13" s="241"/>
      <c r="AA13" s="241"/>
      <c r="AB13" s="241"/>
    </row>
    <row r="14" spans="1:29" ht="15.75" thickBot="1" x14ac:dyDescent="0.3">
      <c r="A14" s="212" t="s">
        <v>4571</v>
      </c>
      <c r="B14" s="94"/>
      <c r="C14" s="94"/>
      <c r="D14" s="94"/>
      <c r="E14" s="94"/>
      <c r="F14" s="94"/>
      <c r="G14" s="94"/>
      <c r="H14" s="94"/>
      <c r="I14" s="94"/>
    </row>
    <row r="15" spans="1:29" ht="15" customHeight="1" x14ac:dyDescent="0.25">
      <c r="A15" s="362" t="s">
        <v>1652</v>
      </c>
      <c r="B15" s="364" t="s">
        <v>1616</v>
      </c>
      <c r="C15" s="365"/>
      <c r="D15" s="365"/>
      <c r="E15" s="365"/>
      <c r="F15" s="366"/>
      <c r="G15" s="364" t="s">
        <v>1615</v>
      </c>
      <c r="H15" s="365"/>
      <c r="I15" s="365"/>
      <c r="J15" s="365"/>
      <c r="K15" s="366"/>
      <c r="M15" s="360" t="s">
        <v>4572</v>
      </c>
    </row>
    <row r="16" spans="1:29" ht="30" x14ac:dyDescent="0.25">
      <c r="A16" s="363"/>
      <c r="B16" s="214" t="s">
        <v>1650</v>
      </c>
      <c r="C16" s="215" t="s">
        <v>4573</v>
      </c>
      <c r="D16" s="215" t="s">
        <v>1651</v>
      </c>
      <c r="E16" s="215" t="s">
        <v>4574</v>
      </c>
      <c r="F16" s="243" t="s">
        <v>134</v>
      </c>
      <c r="G16" s="214" t="s">
        <v>1650</v>
      </c>
      <c r="H16" s="215" t="s">
        <v>4573</v>
      </c>
      <c r="I16" s="215" t="s">
        <v>1651</v>
      </c>
      <c r="J16" s="215" t="s">
        <v>4574</v>
      </c>
      <c r="K16" s="243" t="s">
        <v>134</v>
      </c>
      <c r="L16" s="93"/>
      <c r="M16" s="367"/>
      <c r="N16" s="93"/>
      <c r="O16" s="93" t="s">
        <v>52</v>
      </c>
      <c r="P16" s="93"/>
      <c r="Q16" s="93"/>
      <c r="R16" s="93"/>
      <c r="S16" s="93"/>
      <c r="T16" s="93"/>
      <c r="U16" s="93"/>
      <c r="V16" s="93"/>
      <c r="W16" s="93"/>
      <c r="X16" s="93"/>
      <c r="Y16" s="93"/>
      <c r="Z16" s="93"/>
      <c r="AA16" s="93"/>
      <c r="AB16" s="93"/>
      <c r="AC16" s="93"/>
    </row>
    <row r="17" spans="1:29" x14ac:dyDescent="0.25">
      <c r="A17" s="244" t="s">
        <v>4575</v>
      </c>
      <c r="B17" s="220">
        <f>ROUND(SUMIF(Model_Output!$B$11:$B$3048,O17,Model_Output!$D$11:$D$3048),0)</f>
        <v>25621</v>
      </c>
      <c r="C17" s="221">
        <f>ROUND(SUMIF(Model_Output!$B$11:$B$3048,P17,Model_Output!$D$11:$D$3048),0)</f>
        <v>0</v>
      </c>
      <c r="D17" s="221">
        <f>ROUND(SUMIF(Model_Output!$B$11:$B$3048,Q17,Model_Output!$D$11:$D$3048),0)</f>
        <v>0</v>
      </c>
      <c r="E17" s="221">
        <f>ROUND(SUMIF(Model_Output!$B$11:$B$3048,R17,Model_Output!$D$11:$D$3048),0)</f>
        <v>0</v>
      </c>
      <c r="F17" s="245">
        <f>SUM(B17:E17)</f>
        <v>25621</v>
      </c>
      <c r="G17" s="220">
        <v>9432.1116011453541</v>
      </c>
      <c r="H17" s="221"/>
      <c r="I17" s="221"/>
      <c r="J17" s="221"/>
      <c r="K17" s="245">
        <f>SUM(G17:J17)</f>
        <v>9432.1116011453541</v>
      </c>
      <c r="M17" s="246">
        <f>(F17-K17)/K17</f>
        <v>1.7163588688760645</v>
      </c>
      <c r="O17" s="174" t="s">
        <v>3002</v>
      </c>
      <c r="P17" s="174" t="s">
        <v>2990</v>
      </c>
      <c r="Q17" s="174" t="s">
        <v>3014</v>
      </c>
      <c r="R17" s="174" t="s">
        <v>2978</v>
      </c>
    </row>
    <row r="18" spans="1:29" x14ac:dyDescent="0.25">
      <c r="A18" s="244" t="s">
        <v>4576</v>
      </c>
      <c r="B18" s="220">
        <f>ROUND(SUMIF(Model_Output!$B$11:$B$3048,O18,Model_Output!$D$11:$D$3048),0)</f>
        <v>106123</v>
      </c>
      <c r="C18" s="221">
        <f>ROUND(SUMIF(Model_Output!$B$11:$B$3048,P18,Model_Output!$D$11:$D$3048),0)</f>
        <v>0</v>
      </c>
      <c r="D18" s="221">
        <f>ROUND(SUMIF(Model_Output!$B$11:$B$3048,Q18,Model_Output!$D$11:$D$3048),0)</f>
        <v>0</v>
      </c>
      <c r="E18" s="221">
        <f>ROUND(SUMIF(Model_Output!$B$11:$B$3048,R18,Model_Output!$D$11:$D$3048),0)</f>
        <v>10</v>
      </c>
      <c r="F18" s="245">
        <f t="shared" ref="F18:F22" si="3">SUM(B18:E18)</f>
        <v>106133</v>
      </c>
      <c r="G18" s="220">
        <v>79209.900000000009</v>
      </c>
      <c r="H18" s="221"/>
      <c r="I18" s="221">
        <f>436/2</f>
        <v>218</v>
      </c>
      <c r="J18" s="221"/>
      <c r="K18" s="245">
        <f t="shared" ref="K18:K22" si="4">SUM(G18:J18)</f>
        <v>79427.900000000009</v>
      </c>
      <c r="M18" s="246">
        <f t="shared" ref="M18:M23" si="5">(F18-K18)/K18</f>
        <v>0.33621812990145766</v>
      </c>
      <c r="O18" s="174" t="s">
        <v>2998</v>
      </c>
      <c r="P18" s="174" t="s">
        <v>2986</v>
      </c>
      <c r="Q18" s="174" t="s">
        <v>3010</v>
      </c>
      <c r="R18" s="174" t="s">
        <v>2974</v>
      </c>
    </row>
    <row r="19" spans="1:29" x14ac:dyDescent="0.25">
      <c r="A19" s="244" t="s">
        <v>4577</v>
      </c>
      <c r="B19" s="220">
        <f>ROUND(SUMIF(Model_Output!$B$11:$B$3048,O19,Model_Output!$D$11:$D$3048),0)</f>
        <v>1936</v>
      </c>
      <c r="C19" s="221">
        <f>ROUND(SUMIF(Model_Output!$B$11:$B$3048,P19,Model_Output!$D$11:$D$3048),0)</f>
        <v>0</v>
      </c>
      <c r="D19" s="221">
        <f>ROUND(SUMIF(Model_Output!$B$11:$B$3048,Q19,Model_Output!$D$11:$D$3048),0)</f>
        <v>61</v>
      </c>
      <c r="E19" s="221">
        <f>ROUND(SUMIF(Model_Output!$B$11:$B$3048,R19,Model_Output!$D$11:$D$3048),0)</f>
        <v>0</v>
      </c>
      <c r="F19" s="245">
        <f t="shared" si="3"/>
        <v>1997</v>
      </c>
      <c r="G19" s="220">
        <v>2579.4090909090905</v>
      </c>
      <c r="H19" s="221"/>
      <c r="I19" s="221"/>
      <c r="J19" s="221"/>
      <c r="K19" s="245">
        <f t="shared" si="4"/>
        <v>2579.4090909090905</v>
      </c>
      <c r="M19" s="246">
        <f t="shared" si="5"/>
        <v>-0.225791671806439</v>
      </c>
      <c r="O19" s="174" t="s">
        <v>3004</v>
      </c>
      <c r="P19" s="174" t="s">
        <v>2992</v>
      </c>
      <c r="Q19" s="174" t="s">
        <v>3016</v>
      </c>
      <c r="R19" s="174" t="s">
        <v>2980</v>
      </c>
    </row>
    <row r="20" spans="1:29" x14ac:dyDescent="0.25">
      <c r="A20" s="244" t="s">
        <v>4578</v>
      </c>
      <c r="B20" s="220">
        <f>ROUND(SUMIF(Model_Output!$B$11:$B$3048,O20,Model_Output!$D$11:$D$3048),0)</f>
        <v>16106</v>
      </c>
      <c r="C20" s="221">
        <f>ROUND(SUMIF(Model_Output!$B$11:$B$3048,P20,Model_Output!$D$11:$D$3048),0)</f>
        <v>0</v>
      </c>
      <c r="D20" s="221">
        <f>ROUND(SUMIF(Model_Output!$B$11:$B$3048,Q20,Model_Output!$D$11:$D$3048),0)</f>
        <v>0</v>
      </c>
      <c r="E20" s="221">
        <f>ROUND(SUMIF(Model_Output!$B$11:$B$3048,R20,Model_Output!$D$11:$D$3048),0)</f>
        <v>0</v>
      </c>
      <c r="F20" s="245">
        <f t="shared" si="3"/>
        <v>16106</v>
      </c>
      <c r="G20" s="220">
        <v>8274.818181818182</v>
      </c>
      <c r="H20" s="221"/>
      <c r="I20" s="221"/>
      <c r="J20" s="221"/>
      <c r="K20" s="245">
        <f t="shared" si="4"/>
        <v>8274.818181818182</v>
      </c>
      <c r="M20" s="246">
        <f t="shared" si="5"/>
        <v>0.94638717686738516</v>
      </c>
      <c r="O20" s="174" t="s">
        <v>3000</v>
      </c>
      <c r="P20" s="174" t="s">
        <v>2988</v>
      </c>
      <c r="Q20" s="174" t="s">
        <v>3012</v>
      </c>
      <c r="R20" s="174" t="s">
        <v>2976</v>
      </c>
    </row>
    <row r="21" spans="1:29" x14ac:dyDescent="0.25">
      <c r="A21" s="244" t="s">
        <v>4579</v>
      </c>
      <c r="B21" s="220">
        <f>ROUND(SUMIF(Model_Output!$B$11:$B$3048,O21,Model_Output!$D$11:$D$3048),0)</f>
        <v>19012</v>
      </c>
      <c r="C21" s="221">
        <f>ROUND(SUMIF(Model_Output!$B$11:$B$3048,P21,Model_Output!$D$11:$D$3048),0)</f>
        <v>871</v>
      </c>
      <c r="D21" s="221">
        <f>ROUND(SUMIF(Model_Output!$B$11:$B$3048,Q21,Model_Output!$D$11:$D$3048),0)</f>
        <v>0</v>
      </c>
      <c r="E21" s="221">
        <f>ROUND(SUMIF(Model_Output!$B$11:$B$3048,R21,Model_Output!$D$11:$D$3048),0)</f>
        <v>2787</v>
      </c>
      <c r="F21" s="245">
        <f t="shared" si="3"/>
        <v>22670</v>
      </c>
      <c r="G21" s="220">
        <v>12110.783385585797</v>
      </c>
      <c r="H21" s="221">
        <v>4676.295454545455</v>
      </c>
      <c r="I21" s="221"/>
      <c r="J21" s="221">
        <v>1666.9</v>
      </c>
      <c r="K21" s="245">
        <f t="shared" si="4"/>
        <v>18453.978840131254</v>
      </c>
      <c r="M21" s="246">
        <f t="shared" si="5"/>
        <v>0.22846136306931838</v>
      </c>
      <c r="O21" s="174" t="s">
        <v>3008</v>
      </c>
      <c r="P21" s="174" t="s">
        <v>2996</v>
      </c>
      <c r="Q21" s="174" t="s">
        <v>3020</v>
      </c>
      <c r="R21" s="174" t="s">
        <v>2984</v>
      </c>
    </row>
    <row r="22" spans="1:29" x14ac:dyDescent="0.25">
      <c r="A22" s="247" t="s">
        <v>4580</v>
      </c>
      <c r="B22" s="228">
        <f>ROUND(SUMIF(Model_Output!$B$11:$B$3048,O22,Model_Output!$D$11:$D$3048),0)</f>
        <v>0</v>
      </c>
      <c r="C22" s="229">
        <f>ROUND(SUMIF(Model_Output!$B$11:$B$3048,P22,Model_Output!$D$11:$D$3048),0)</f>
        <v>0</v>
      </c>
      <c r="D22" s="229">
        <f>ROUND(SUMIF(Model_Output!$B$11:$B$3048,Q22,Model_Output!$D$11:$D$3048),0)</f>
        <v>810</v>
      </c>
      <c r="E22" s="229">
        <f>ROUND(SUMIF(Model_Output!$B$11:$B$3048,R22,Model_Output!$D$11:$D$3048),0)</f>
        <v>0</v>
      </c>
      <c r="F22" s="248">
        <f t="shared" si="3"/>
        <v>810</v>
      </c>
      <c r="G22" s="228"/>
      <c r="H22" s="229"/>
      <c r="I22" s="229">
        <v>4593</v>
      </c>
      <c r="J22" s="229"/>
      <c r="K22" s="248">
        <f t="shared" si="4"/>
        <v>4593</v>
      </c>
      <c r="M22" s="249">
        <f t="shared" si="5"/>
        <v>-0.82364467668190722</v>
      </c>
      <c r="O22" s="174" t="s">
        <v>3006</v>
      </c>
      <c r="P22" s="174" t="s">
        <v>2994</v>
      </c>
      <c r="Q22" s="174" t="s">
        <v>3018</v>
      </c>
      <c r="R22" s="174" t="s">
        <v>2982</v>
      </c>
    </row>
    <row r="23" spans="1:29" ht="15.75" thickBot="1" x14ac:dyDescent="0.3">
      <c r="A23" s="250" t="s">
        <v>134</v>
      </c>
      <c r="B23" s="234">
        <f t="shared" ref="B23:K23" si="6">SUM(B17:B22)</f>
        <v>168798</v>
      </c>
      <c r="C23" s="235">
        <f t="shared" si="6"/>
        <v>871</v>
      </c>
      <c r="D23" s="235">
        <f t="shared" si="6"/>
        <v>871</v>
      </c>
      <c r="E23" s="235">
        <f t="shared" si="6"/>
        <v>2797</v>
      </c>
      <c r="F23" s="251">
        <f t="shared" si="6"/>
        <v>173337</v>
      </c>
      <c r="G23" s="234">
        <f t="shared" si="6"/>
        <v>111607.02225945843</v>
      </c>
      <c r="H23" s="235">
        <f t="shared" si="6"/>
        <v>4676.295454545455</v>
      </c>
      <c r="I23" s="235">
        <f t="shared" si="6"/>
        <v>4811</v>
      </c>
      <c r="J23" s="235">
        <f t="shared" si="6"/>
        <v>1666.9</v>
      </c>
      <c r="K23" s="251">
        <f t="shared" si="6"/>
        <v>122761.21771400388</v>
      </c>
      <c r="M23" s="240">
        <f t="shared" si="5"/>
        <v>0.41198501634141682</v>
      </c>
    </row>
    <row r="24" spans="1:29" x14ac:dyDescent="0.25">
      <c r="B24" s="94"/>
      <c r="C24" s="94"/>
      <c r="D24" s="94"/>
      <c r="E24" s="94"/>
      <c r="F24" s="94"/>
      <c r="G24" s="94"/>
      <c r="H24" s="94"/>
      <c r="I24" s="94"/>
    </row>
    <row r="25" spans="1:29" ht="15.75" thickBot="1" x14ac:dyDescent="0.3">
      <c r="A25" s="212" t="s">
        <v>4581</v>
      </c>
      <c r="B25" s="94"/>
      <c r="C25" s="94"/>
      <c r="D25" s="94"/>
      <c r="E25" s="94"/>
      <c r="F25" s="94"/>
      <c r="G25" s="94"/>
      <c r="H25" s="94"/>
      <c r="I25" s="94"/>
    </row>
    <row r="26" spans="1:29" ht="15" customHeight="1" x14ac:dyDescent="0.25">
      <c r="A26" s="362" t="s">
        <v>1652</v>
      </c>
      <c r="B26" s="364" t="s">
        <v>1616</v>
      </c>
      <c r="C26" s="365"/>
      <c r="D26" s="365"/>
      <c r="E26" s="365"/>
      <c r="F26" s="366"/>
      <c r="G26" s="364" t="s">
        <v>1615</v>
      </c>
      <c r="H26" s="365"/>
      <c r="I26" s="365"/>
      <c r="J26" s="365"/>
      <c r="K26" s="366"/>
      <c r="M26" s="360" t="s">
        <v>4572</v>
      </c>
    </row>
    <row r="27" spans="1:29" ht="30" x14ac:dyDescent="0.25">
      <c r="A27" s="363"/>
      <c r="B27" s="214" t="s">
        <v>1650</v>
      </c>
      <c r="C27" s="215" t="s">
        <v>4573</v>
      </c>
      <c r="D27" s="215" t="s">
        <v>1651</v>
      </c>
      <c r="E27" s="215" t="s">
        <v>4574</v>
      </c>
      <c r="F27" s="243" t="s">
        <v>134</v>
      </c>
      <c r="G27" s="214" t="s">
        <v>1650</v>
      </c>
      <c r="H27" s="215" t="s">
        <v>4573</v>
      </c>
      <c r="I27" s="215" t="s">
        <v>1651</v>
      </c>
      <c r="J27" s="215" t="s">
        <v>4574</v>
      </c>
      <c r="K27" s="243" t="s">
        <v>134</v>
      </c>
      <c r="L27" s="93"/>
      <c r="M27" s="367"/>
      <c r="N27" s="93"/>
      <c r="O27" s="93" t="s">
        <v>52</v>
      </c>
      <c r="P27" s="93"/>
      <c r="Q27" s="93"/>
      <c r="R27" s="93"/>
      <c r="S27" s="93"/>
      <c r="T27" s="93"/>
      <c r="U27" s="93"/>
      <c r="V27" s="93"/>
      <c r="W27" s="93"/>
      <c r="X27" s="93"/>
      <c r="Y27" s="93"/>
      <c r="Z27" s="93"/>
      <c r="AA27" s="93"/>
      <c r="AB27" s="93"/>
      <c r="AC27" s="93"/>
    </row>
    <row r="28" spans="1:29" x14ac:dyDescent="0.25">
      <c r="A28" s="244" t="s">
        <v>4575</v>
      </c>
      <c r="B28" s="220">
        <f>ROUND(SUMIF(Model_Output!$B$11:$B$3048,O28,Model_Output!$D$11:$D$3048),0)</f>
        <v>21886</v>
      </c>
      <c r="C28" s="221">
        <f>ROUND(SUMIF(Model_Output!$B$11:$B$3048,P28,Model_Output!$D$11:$D$3048),0)</f>
        <v>0</v>
      </c>
      <c r="D28" s="221">
        <f>ROUND(SUMIF(Model_Output!$B$11:$B$3048,Q28,Model_Output!$D$11:$D$3048),0)</f>
        <v>0</v>
      </c>
      <c r="E28" s="221">
        <f>ROUND(SUMIF(Model_Output!$B$11:$B$3048,R28,Model_Output!$D$11:$D$3048),0)</f>
        <v>0</v>
      </c>
      <c r="F28" s="245">
        <f>SUM(B28:E28)</f>
        <v>21886</v>
      </c>
      <c r="G28" s="220">
        <v>12968.283559360123</v>
      </c>
      <c r="H28" s="221"/>
      <c r="I28" s="221"/>
      <c r="J28" s="221"/>
      <c r="K28" s="245">
        <f>SUM(G28:J28)</f>
        <v>12968.283559360123</v>
      </c>
      <c r="M28" s="246">
        <f>(F28-K28)/K28</f>
        <v>0.68765587981019538</v>
      </c>
      <c r="O28" s="174" t="s">
        <v>3050</v>
      </c>
      <c r="P28" s="174" t="s">
        <v>3038</v>
      </c>
      <c r="Q28" s="174" t="s">
        <v>3062</v>
      </c>
      <c r="R28" s="174" t="s">
        <v>3026</v>
      </c>
    </row>
    <row r="29" spans="1:29" x14ac:dyDescent="0.25">
      <c r="A29" s="244" t="s">
        <v>4576</v>
      </c>
      <c r="B29" s="220">
        <f>ROUND(SUMIF(Model_Output!$B$11:$B$3048,O29,Model_Output!$D$11:$D$3048),0)</f>
        <v>96717</v>
      </c>
      <c r="C29" s="221">
        <f>ROUND(SUMIF(Model_Output!$B$11:$B$3048,P29,Model_Output!$D$11:$D$3048),0)</f>
        <v>0</v>
      </c>
      <c r="D29" s="221">
        <f>ROUND(SUMIF(Model_Output!$B$11:$B$3048,Q29,Model_Output!$D$11:$D$3048),0)</f>
        <v>0</v>
      </c>
      <c r="E29" s="221">
        <f>ROUND(SUMIF(Model_Output!$B$11:$B$3048,R29,Model_Output!$D$11:$D$3048),0)</f>
        <v>99</v>
      </c>
      <c r="F29" s="245">
        <f t="shared" ref="F29:F33" si="7">SUM(B29:E29)</f>
        <v>96816</v>
      </c>
      <c r="G29" s="220">
        <v>113280.1</v>
      </c>
      <c r="H29" s="221"/>
      <c r="I29" s="221"/>
      <c r="J29" s="221"/>
      <c r="K29" s="245">
        <f t="shared" ref="K29:K33" si="8">SUM(G29:J29)</f>
        <v>113280.1</v>
      </c>
      <c r="M29" s="246">
        <f>(F29-K29)/K29</f>
        <v>-0.14533973751788712</v>
      </c>
      <c r="O29" s="174" t="s">
        <v>3046</v>
      </c>
      <c r="P29" s="174" t="s">
        <v>3034</v>
      </c>
      <c r="Q29" s="174" t="s">
        <v>3058</v>
      </c>
      <c r="R29" s="174" t="s">
        <v>3022</v>
      </c>
    </row>
    <row r="30" spans="1:29" x14ac:dyDescent="0.25">
      <c r="A30" s="244" t="s">
        <v>4577</v>
      </c>
      <c r="B30" s="220">
        <f>ROUND(SUMIF(Model_Output!$B$11:$B$3048,O30,Model_Output!$D$11:$D$3048),0)</f>
        <v>1750</v>
      </c>
      <c r="C30" s="221">
        <f>ROUND(SUMIF(Model_Output!$B$11:$B$3048,P30,Model_Output!$D$11:$D$3048),0)</f>
        <v>0</v>
      </c>
      <c r="D30" s="221">
        <f>ROUND(SUMIF(Model_Output!$B$11:$B$3048,Q30,Model_Output!$D$11:$D$3048),0)</f>
        <v>81</v>
      </c>
      <c r="E30" s="221">
        <f>ROUND(SUMIF(Model_Output!$B$11:$B$3048,R30,Model_Output!$D$11:$D$3048),0)</f>
        <v>0</v>
      </c>
      <c r="F30" s="245">
        <f t="shared" si="7"/>
        <v>1831</v>
      </c>
      <c r="G30" s="220">
        <v>3285</v>
      </c>
      <c r="H30" s="221"/>
      <c r="I30" s="221"/>
      <c r="J30" s="221"/>
      <c r="K30" s="245">
        <f t="shared" si="8"/>
        <v>3285</v>
      </c>
      <c r="M30" s="246">
        <f>(F30-K30)/K30</f>
        <v>-0.44261796042617962</v>
      </c>
      <c r="O30" s="174" t="s">
        <v>3052</v>
      </c>
      <c r="P30" s="174" t="s">
        <v>3040</v>
      </c>
      <c r="Q30" s="174" t="s">
        <v>3064</v>
      </c>
      <c r="R30" s="174" t="s">
        <v>3028</v>
      </c>
    </row>
    <row r="31" spans="1:29" x14ac:dyDescent="0.25">
      <c r="A31" s="244" t="s">
        <v>4578</v>
      </c>
      <c r="B31" s="220">
        <f>ROUND(SUMIF(Model_Output!$B$11:$B$3048,O31,Model_Output!$D$11:$D$3048),0)</f>
        <v>20175</v>
      </c>
      <c r="C31" s="221">
        <f>ROUND(SUMIF(Model_Output!$B$11:$B$3048,P31,Model_Output!$D$11:$D$3048),0)</f>
        <v>0</v>
      </c>
      <c r="D31" s="221">
        <f>ROUND(SUMIF(Model_Output!$B$11:$B$3048,Q31,Model_Output!$D$11:$D$3048),0)</f>
        <v>0</v>
      </c>
      <c r="E31" s="221">
        <f>ROUND(SUMIF(Model_Output!$B$11:$B$3048,R31,Model_Output!$D$11:$D$3048),0)</f>
        <v>0</v>
      </c>
      <c r="F31" s="245">
        <f t="shared" si="7"/>
        <v>20175</v>
      </c>
      <c r="G31" s="220">
        <v>19695.454545454548</v>
      </c>
      <c r="H31" s="221"/>
      <c r="I31" s="221"/>
      <c r="J31" s="221"/>
      <c r="K31" s="245">
        <f t="shared" si="8"/>
        <v>19695.454545454548</v>
      </c>
      <c r="M31" s="246">
        <f>(F31-K31)/K31</f>
        <v>2.4348026771289978E-2</v>
      </c>
      <c r="O31" s="174" t="s">
        <v>3048</v>
      </c>
      <c r="P31" s="174" t="s">
        <v>3036</v>
      </c>
      <c r="Q31" s="174" t="s">
        <v>3060</v>
      </c>
      <c r="R31" s="174" t="s">
        <v>3024</v>
      </c>
    </row>
    <row r="32" spans="1:29" x14ac:dyDescent="0.25">
      <c r="A32" s="244" t="s">
        <v>4579</v>
      </c>
      <c r="B32" s="220">
        <f>ROUND(SUMIF(Model_Output!$B$11:$B$3048,O32,Model_Output!$D$11:$D$3048),0)</f>
        <v>17190</v>
      </c>
      <c r="C32" s="221">
        <f>ROUND(SUMIF(Model_Output!$B$11:$B$3048,P32,Model_Output!$D$11:$D$3048),0)</f>
        <v>0</v>
      </c>
      <c r="D32" s="221">
        <f>ROUND(SUMIF(Model_Output!$B$11:$B$3048,Q32,Model_Output!$D$11:$D$3048),0)</f>
        <v>0</v>
      </c>
      <c r="E32" s="221">
        <f>ROUND(SUMIF(Model_Output!$B$11:$B$3048,R32,Model_Output!$D$11:$D$3048),0)</f>
        <v>3177</v>
      </c>
      <c r="F32" s="245">
        <f t="shared" si="7"/>
        <v>20367</v>
      </c>
      <c r="G32" s="220">
        <v>11864.469606058909</v>
      </c>
      <c r="H32" s="221"/>
      <c r="I32" s="221"/>
      <c r="J32" s="221">
        <v>4288.1000000000004</v>
      </c>
      <c r="K32" s="245">
        <f t="shared" si="8"/>
        <v>16152.569606058909</v>
      </c>
      <c r="M32" s="246">
        <f>(F32-K32)/K32</f>
        <v>0.2609139286643431</v>
      </c>
      <c r="O32" s="174" t="s">
        <v>3056</v>
      </c>
      <c r="P32" s="174" t="s">
        <v>3044</v>
      </c>
      <c r="Q32" s="174" t="s">
        <v>3068</v>
      </c>
      <c r="R32" s="174" t="s">
        <v>3032</v>
      </c>
    </row>
    <row r="33" spans="1:29" x14ac:dyDescent="0.25">
      <c r="A33" s="247" t="s">
        <v>4580</v>
      </c>
      <c r="B33" s="228">
        <f>ROUND(SUMIF(Model_Output!$B$11:$B$3048,O33,Model_Output!$D$11:$D$3048),0)</f>
        <v>0</v>
      </c>
      <c r="C33" s="229">
        <f>ROUND(SUMIF(Model_Output!$B$11:$B$3048,P33,Model_Output!$D$11:$D$3048),0)</f>
        <v>0</v>
      </c>
      <c r="D33" s="229">
        <f>ROUND(SUMIF(Model_Output!$B$11:$B$3048,Q33,Model_Output!$D$11:$D$3048),0)</f>
        <v>419</v>
      </c>
      <c r="E33" s="229">
        <f>ROUND(SUMIF(Model_Output!$B$11:$B$3048,R33,Model_Output!$D$11:$D$3048),0)</f>
        <v>0</v>
      </c>
      <c r="F33" s="248">
        <f t="shared" si="7"/>
        <v>419</v>
      </c>
      <c r="G33" s="228"/>
      <c r="H33" s="229"/>
      <c r="I33" s="229">
        <v>2613</v>
      </c>
      <c r="J33" s="229"/>
      <c r="K33" s="248">
        <f t="shared" si="8"/>
        <v>2613</v>
      </c>
      <c r="M33" s="249">
        <f t="shared" ref="M33:M34" si="9">(F33-K33)/K33</f>
        <v>-0.83964791427477992</v>
      </c>
      <c r="O33" s="174" t="s">
        <v>3054</v>
      </c>
      <c r="P33" s="174" t="s">
        <v>3042</v>
      </c>
      <c r="Q33" s="174" t="s">
        <v>3066</v>
      </c>
      <c r="R33" s="174" t="s">
        <v>3030</v>
      </c>
    </row>
    <row r="34" spans="1:29" ht="15.75" thickBot="1" x14ac:dyDescent="0.3">
      <c r="A34" s="250" t="s">
        <v>134</v>
      </c>
      <c r="B34" s="234">
        <f t="shared" ref="B34:K34" si="10">SUM(B28:B33)</f>
        <v>157718</v>
      </c>
      <c r="C34" s="235">
        <f t="shared" si="10"/>
        <v>0</v>
      </c>
      <c r="D34" s="235">
        <f t="shared" si="10"/>
        <v>500</v>
      </c>
      <c r="E34" s="235">
        <f t="shared" si="10"/>
        <v>3276</v>
      </c>
      <c r="F34" s="251">
        <f t="shared" si="10"/>
        <v>161494</v>
      </c>
      <c r="G34" s="234">
        <f t="shared" si="10"/>
        <v>161093.30771087357</v>
      </c>
      <c r="H34" s="235">
        <f t="shared" si="10"/>
        <v>0</v>
      </c>
      <c r="I34" s="235">
        <f t="shared" si="10"/>
        <v>2613</v>
      </c>
      <c r="J34" s="235">
        <f t="shared" si="10"/>
        <v>4288.1000000000004</v>
      </c>
      <c r="K34" s="251">
        <f t="shared" si="10"/>
        <v>167994.40771087358</v>
      </c>
      <c r="M34" s="240">
        <f t="shared" si="9"/>
        <v>-3.8694191071295021E-2</v>
      </c>
    </row>
    <row r="35" spans="1:29" x14ac:dyDescent="0.25">
      <c r="B35" s="94"/>
      <c r="C35" s="94"/>
      <c r="D35" s="94"/>
      <c r="E35" s="94"/>
      <c r="F35" s="94"/>
      <c r="G35" s="94"/>
      <c r="H35" s="94"/>
      <c r="I35" s="94"/>
    </row>
    <row r="36" spans="1:29" ht="15.75" thickBot="1" x14ac:dyDescent="0.3">
      <c r="A36" s="212" t="s">
        <v>4582</v>
      </c>
      <c r="B36" s="94"/>
      <c r="C36" s="94"/>
      <c r="D36" s="94"/>
      <c r="E36" s="94"/>
      <c r="F36" s="94"/>
      <c r="G36" s="94"/>
      <c r="H36" s="94"/>
      <c r="I36" s="94"/>
    </row>
    <row r="37" spans="1:29" ht="15" customHeight="1" x14ac:dyDescent="0.25">
      <c r="A37" s="362" t="s">
        <v>1652</v>
      </c>
      <c r="B37" s="364" t="s">
        <v>1616</v>
      </c>
      <c r="C37" s="365"/>
      <c r="D37" s="365"/>
      <c r="E37" s="365"/>
      <c r="F37" s="366"/>
      <c r="G37" s="364" t="s">
        <v>1615</v>
      </c>
      <c r="H37" s="365"/>
      <c r="I37" s="365"/>
      <c r="J37" s="365"/>
      <c r="K37" s="366"/>
      <c r="M37" s="360" t="s">
        <v>4572</v>
      </c>
    </row>
    <row r="38" spans="1:29" ht="30" x14ac:dyDescent="0.25">
      <c r="A38" s="363"/>
      <c r="B38" s="214" t="s">
        <v>1650</v>
      </c>
      <c r="C38" s="215" t="s">
        <v>4573</v>
      </c>
      <c r="D38" s="215" t="s">
        <v>1651</v>
      </c>
      <c r="E38" s="215" t="s">
        <v>4574</v>
      </c>
      <c r="F38" s="243" t="s">
        <v>134</v>
      </c>
      <c r="G38" s="214" t="s">
        <v>1650</v>
      </c>
      <c r="H38" s="215" t="s">
        <v>4573</v>
      </c>
      <c r="I38" s="215" t="s">
        <v>1651</v>
      </c>
      <c r="J38" s="215" t="s">
        <v>4574</v>
      </c>
      <c r="K38" s="243" t="s">
        <v>134</v>
      </c>
      <c r="L38" s="93"/>
      <c r="M38" s="367"/>
      <c r="N38" s="93"/>
      <c r="O38" s="93" t="s">
        <v>52</v>
      </c>
      <c r="P38" s="93"/>
      <c r="Q38" s="93"/>
      <c r="R38" s="93"/>
      <c r="S38" s="93"/>
      <c r="T38" s="93"/>
      <c r="U38" s="93"/>
      <c r="V38" s="93"/>
      <c r="W38" s="93"/>
      <c r="X38" s="93"/>
      <c r="Y38" s="93"/>
      <c r="Z38" s="93"/>
      <c r="AA38" s="93"/>
      <c r="AB38" s="93"/>
      <c r="AC38" s="93"/>
    </row>
    <row r="39" spans="1:29" x14ac:dyDescent="0.25">
      <c r="A39" s="244" t="s">
        <v>4575</v>
      </c>
      <c r="B39" s="220">
        <f>ROUND((B17*2.237)+(B28*1.5643),-3)</f>
        <v>92000</v>
      </c>
      <c r="C39" s="221">
        <f>ROUND((C17*2)+(C28*1.5643),-3)</f>
        <v>0</v>
      </c>
      <c r="D39" s="221">
        <f>ROUND((D17*2.237)+(D28*1.5643),-3)</f>
        <v>0</v>
      </c>
      <c r="E39" s="221">
        <f>ROUND((E17*3.076)+(E28*1.5528),-3)</f>
        <v>0</v>
      </c>
      <c r="F39" s="245">
        <f>SUM(B39:E39)</f>
        <v>92000</v>
      </c>
      <c r="G39" s="220">
        <v>40702.573133160542</v>
      </c>
      <c r="H39" s="221"/>
      <c r="I39" s="221"/>
      <c r="J39" s="221"/>
      <c r="K39" s="245">
        <f>SUM(G39:J39)</f>
        <v>40702.573133160542</v>
      </c>
      <c r="M39" s="246">
        <f>(F39-K39)/K39</f>
        <v>1.2602993599204972</v>
      </c>
      <c r="O39" s="174" t="s">
        <v>3050</v>
      </c>
      <c r="P39" s="174" t="s">
        <v>3038</v>
      </c>
      <c r="Q39" s="174" t="s">
        <v>3062</v>
      </c>
      <c r="R39" s="174" t="s">
        <v>3026</v>
      </c>
    </row>
    <row r="40" spans="1:29" x14ac:dyDescent="0.25">
      <c r="A40" s="244" t="s">
        <v>4576</v>
      </c>
      <c r="B40" s="220">
        <f t="shared" ref="B40:B44" si="11">ROUND((B18*2.237)+(B29*1.5643),-3)</f>
        <v>389000</v>
      </c>
      <c r="C40" s="221">
        <f t="shared" ref="C40:C44" si="12">ROUND((C18*2)+(C29*1.5643),-3)</f>
        <v>0</v>
      </c>
      <c r="D40" s="221">
        <f t="shared" ref="D40:D44" si="13">ROUND((D18*2.237)+(D29*1.5643),-3)</f>
        <v>0</v>
      </c>
      <c r="E40" s="221">
        <f t="shared" ref="E40:E44" si="14">ROUND((E18*3.076)+(E29*1.5528),-3)</f>
        <v>0</v>
      </c>
      <c r="F40" s="245">
        <f t="shared" ref="F40:F44" si="15">SUM(B40:E40)</f>
        <v>389000</v>
      </c>
      <c r="G40" s="220">
        <v>345511.4</v>
      </c>
      <c r="H40" s="221"/>
      <c r="I40" s="221">
        <v>436</v>
      </c>
      <c r="J40" s="221"/>
      <c r="K40" s="245">
        <f t="shared" ref="K40:K44" si="16">SUM(G40:J40)</f>
        <v>345947.4</v>
      </c>
      <c r="M40" s="246">
        <f>(F40-K40)/K40</f>
        <v>0.12444839880282371</v>
      </c>
      <c r="O40" s="174" t="s">
        <v>3046</v>
      </c>
      <c r="P40" s="174" t="s">
        <v>3034</v>
      </c>
      <c r="Q40" s="174" t="s">
        <v>3058</v>
      </c>
      <c r="R40" s="174" t="s">
        <v>3022</v>
      </c>
    </row>
    <row r="41" spans="1:29" x14ac:dyDescent="0.25">
      <c r="A41" s="244" t="s">
        <v>4577</v>
      </c>
      <c r="B41" s="220">
        <f t="shared" si="11"/>
        <v>7000</v>
      </c>
      <c r="C41" s="221">
        <f t="shared" si="12"/>
        <v>0</v>
      </c>
      <c r="D41" s="221">
        <f t="shared" si="13"/>
        <v>0</v>
      </c>
      <c r="E41" s="221">
        <f t="shared" si="14"/>
        <v>0</v>
      </c>
      <c r="F41" s="245">
        <f t="shared" si="15"/>
        <v>7000</v>
      </c>
      <c r="G41" s="220">
        <v>11112.863636363634</v>
      </c>
      <c r="H41" s="221"/>
      <c r="I41" s="221"/>
      <c r="J41" s="221"/>
      <c r="K41" s="245">
        <f t="shared" si="16"/>
        <v>11112.863636363634</v>
      </c>
      <c r="M41" s="246">
        <f>(F41-K41)/K41</f>
        <v>-0.37009935251121745</v>
      </c>
      <c r="O41" s="174" t="s">
        <v>3052</v>
      </c>
      <c r="P41" s="174" t="s">
        <v>3040</v>
      </c>
      <c r="Q41" s="174" t="s">
        <v>3064</v>
      </c>
      <c r="R41" s="174" t="s">
        <v>3028</v>
      </c>
    </row>
    <row r="42" spans="1:29" x14ac:dyDescent="0.25">
      <c r="A42" s="244" t="s">
        <v>4578</v>
      </c>
      <c r="B42" s="220">
        <f t="shared" si="11"/>
        <v>68000</v>
      </c>
      <c r="C42" s="221">
        <f t="shared" si="12"/>
        <v>0</v>
      </c>
      <c r="D42" s="221">
        <f t="shared" si="13"/>
        <v>0</v>
      </c>
      <c r="E42" s="221">
        <f t="shared" si="14"/>
        <v>0</v>
      </c>
      <c r="F42" s="245">
        <f t="shared" si="15"/>
        <v>68000</v>
      </c>
      <c r="G42" s="220">
        <v>47237.409090909066</v>
      </c>
      <c r="H42" s="221"/>
      <c r="I42" s="221"/>
      <c r="J42" s="221"/>
      <c r="K42" s="245">
        <f t="shared" si="16"/>
        <v>47237.409090909066</v>
      </c>
      <c r="M42" s="246">
        <f>(F42-K42)/K42</f>
        <v>0.43953703872989797</v>
      </c>
      <c r="O42" s="174" t="s">
        <v>3048</v>
      </c>
      <c r="P42" s="174" t="s">
        <v>3036</v>
      </c>
      <c r="Q42" s="174" t="s">
        <v>3060</v>
      </c>
      <c r="R42" s="174" t="s">
        <v>3024</v>
      </c>
    </row>
    <row r="43" spans="1:29" x14ac:dyDescent="0.25">
      <c r="A43" s="244" t="s">
        <v>4579</v>
      </c>
      <c r="B43" s="220">
        <f t="shared" si="11"/>
        <v>69000</v>
      </c>
      <c r="C43" s="221">
        <f t="shared" si="12"/>
        <v>2000</v>
      </c>
      <c r="D43" s="221">
        <f t="shared" si="13"/>
        <v>0</v>
      </c>
      <c r="E43" s="221">
        <f t="shared" si="14"/>
        <v>14000</v>
      </c>
      <c r="F43" s="245">
        <f t="shared" si="15"/>
        <v>85000</v>
      </c>
      <c r="G43" s="220">
        <v>43873.227272727287</v>
      </c>
      <c r="H43" s="221">
        <v>9352.5909090909099</v>
      </c>
      <c r="I43" s="221"/>
      <c r="J43" s="221">
        <v>19728</v>
      </c>
      <c r="K43" s="245">
        <f t="shared" si="16"/>
        <v>72953.818181818206</v>
      </c>
      <c r="M43" s="246">
        <f>(F43-K43)/K43</f>
        <v>0.16512064917781075</v>
      </c>
      <c r="O43" s="174" t="s">
        <v>3056</v>
      </c>
      <c r="P43" s="174" t="s">
        <v>3044</v>
      </c>
      <c r="Q43" s="174" t="s">
        <v>3068</v>
      </c>
      <c r="R43" s="174" t="s">
        <v>3032</v>
      </c>
    </row>
    <row r="44" spans="1:29" x14ac:dyDescent="0.25">
      <c r="A44" s="247" t="s">
        <v>4580</v>
      </c>
      <c r="B44" s="228">
        <f t="shared" si="11"/>
        <v>0</v>
      </c>
      <c r="C44" s="229">
        <f t="shared" si="12"/>
        <v>0</v>
      </c>
      <c r="D44" s="229">
        <f t="shared" si="13"/>
        <v>2000</v>
      </c>
      <c r="E44" s="229">
        <f t="shared" si="14"/>
        <v>0</v>
      </c>
      <c r="F44" s="248">
        <f t="shared" si="15"/>
        <v>2000</v>
      </c>
      <c r="G44" s="228"/>
      <c r="H44" s="229"/>
      <c r="I44" s="229">
        <v>15799</v>
      </c>
      <c r="J44" s="229"/>
      <c r="K44" s="248">
        <f t="shared" si="16"/>
        <v>15799</v>
      </c>
      <c r="M44" s="249">
        <f t="shared" ref="M44" si="17">(F44-K44)/K44</f>
        <v>-0.87340970947528329</v>
      </c>
      <c r="O44" s="174" t="s">
        <v>3054</v>
      </c>
      <c r="P44" s="174" t="s">
        <v>3042</v>
      </c>
      <c r="Q44" s="174" t="s">
        <v>3066</v>
      </c>
      <c r="R44" s="174" t="s">
        <v>3030</v>
      </c>
    </row>
    <row r="45" spans="1:29" ht="15.75" thickBot="1" x14ac:dyDescent="0.3">
      <c r="A45" s="250" t="s">
        <v>134</v>
      </c>
      <c r="B45" s="234">
        <f t="shared" ref="B45:K45" si="18">SUM(B39:B44)</f>
        <v>625000</v>
      </c>
      <c r="C45" s="235">
        <f t="shared" si="18"/>
        <v>2000</v>
      </c>
      <c r="D45" s="235">
        <f t="shared" si="18"/>
        <v>2000</v>
      </c>
      <c r="E45" s="235">
        <f t="shared" si="18"/>
        <v>14000</v>
      </c>
      <c r="F45" s="251">
        <f t="shared" si="18"/>
        <v>643000</v>
      </c>
      <c r="G45" s="234">
        <f t="shared" si="18"/>
        <v>488437.47313316056</v>
      </c>
      <c r="H45" s="235">
        <f t="shared" si="18"/>
        <v>9352.5909090909099</v>
      </c>
      <c r="I45" s="235">
        <f t="shared" si="18"/>
        <v>16235</v>
      </c>
      <c r="J45" s="235">
        <f t="shared" si="18"/>
        <v>19728</v>
      </c>
      <c r="K45" s="251">
        <f t="shared" si="18"/>
        <v>533753.06404225144</v>
      </c>
      <c r="M45" s="240">
        <f>(F45-K45)/K45</f>
        <v>0.20467692518782554</v>
      </c>
    </row>
    <row r="46" spans="1:29" x14ac:dyDescent="0.25">
      <c r="B46" s="94"/>
      <c r="C46" s="94"/>
      <c r="D46" s="94"/>
      <c r="E46" s="94"/>
      <c r="F46" s="94"/>
      <c r="G46" s="94"/>
      <c r="H46" s="94"/>
      <c r="I46" s="94"/>
    </row>
    <row r="47" spans="1:29" x14ac:dyDescent="0.25">
      <c r="B47" s="94"/>
      <c r="C47" s="94"/>
      <c r="D47" s="94"/>
      <c r="E47" s="94"/>
      <c r="F47" s="94"/>
      <c r="G47" s="94"/>
      <c r="H47" s="94"/>
      <c r="I47" s="94"/>
    </row>
    <row r="48" spans="1:29" x14ac:dyDescent="0.25">
      <c r="B48" s="94"/>
      <c r="C48" s="94"/>
      <c r="D48" s="94"/>
      <c r="E48" s="94"/>
      <c r="F48" s="94"/>
      <c r="G48" s="94"/>
      <c r="H48" s="94"/>
      <c r="I48" s="94"/>
    </row>
    <row r="49" spans="2:9" x14ac:dyDescent="0.25">
      <c r="B49" s="94"/>
      <c r="C49" s="94"/>
      <c r="D49" s="94"/>
      <c r="E49" s="94"/>
      <c r="F49" s="94"/>
      <c r="G49" s="94"/>
      <c r="H49" s="94"/>
      <c r="I49" s="94"/>
    </row>
    <row r="50" spans="2:9" x14ac:dyDescent="0.25">
      <c r="B50" s="94"/>
      <c r="C50" s="94"/>
      <c r="D50" s="94"/>
      <c r="E50" s="94"/>
      <c r="F50" s="94"/>
      <c r="G50" s="94"/>
      <c r="H50" s="94"/>
      <c r="I50" s="94"/>
    </row>
    <row r="51" spans="2:9" x14ac:dyDescent="0.25">
      <c r="B51" s="94"/>
      <c r="C51" s="94"/>
      <c r="D51" s="94"/>
      <c r="E51" s="94"/>
      <c r="F51" s="94"/>
      <c r="G51" s="94"/>
      <c r="H51" s="94"/>
      <c r="I51" s="94"/>
    </row>
    <row r="52" spans="2:9" x14ac:dyDescent="0.25">
      <c r="B52" s="94"/>
      <c r="C52" s="94"/>
      <c r="D52" s="94"/>
      <c r="E52" s="94"/>
      <c r="F52" s="94"/>
      <c r="G52" s="94"/>
      <c r="H52" s="94"/>
      <c r="I52" s="94"/>
    </row>
    <row r="53" spans="2:9" x14ac:dyDescent="0.25">
      <c r="B53" s="94"/>
      <c r="C53" s="94"/>
      <c r="D53" s="94"/>
      <c r="E53" s="94"/>
      <c r="F53" s="94"/>
      <c r="G53" s="94"/>
      <c r="H53" s="94"/>
      <c r="I53" s="94"/>
    </row>
    <row r="54" spans="2:9" x14ac:dyDescent="0.25">
      <c r="B54" s="94"/>
      <c r="C54" s="94"/>
      <c r="D54" s="94"/>
      <c r="E54" s="94"/>
      <c r="F54" s="94"/>
      <c r="G54" s="94"/>
      <c r="H54" s="94"/>
      <c r="I54" s="94"/>
    </row>
    <row r="55" spans="2:9" x14ac:dyDescent="0.25">
      <c r="B55" s="94"/>
      <c r="C55" s="94"/>
      <c r="D55" s="94"/>
      <c r="E55" s="94"/>
      <c r="F55" s="94"/>
      <c r="G55" s="94"/>
      <c r="H55" s="94"/>
      <c r="I55" s="94"/>
    </row>
    <row r="56" spans="2:9" x14ac:dyDescent="0.25">
      <c r="B56" s="94"/>
      <c r="C56" s="94"/>
      <c r="D56" s="94"/>
      <c r="E56" s="94"/>
      <c r="F56" s="94"/>
      <c r="G56" s="94"/>
      <c r="H56" s="94"/>
      <c r="I56" s="94"/>
    </row>
    <row r="57" spans="2:9" x14ac:dyDescent="0.25">
      <c r="B57" s="94"/>
      <c r="C57" s="94"/>
      <c r="D57" s="94"/>
      <c r="E57" s="94"/>
      <c r="F57" s="94"/>
      <c r="G57" s="94"/>
      <c r="H57" s="94"/>
      <c r="I57" s="94"/>
    </row>
    <row r="58" spans="2:9" x14ac:dyDescent="0.25">
      <c r="B58" s="94"/>
      <c r="C58" s="94"/>
      <c r="D58" s="94"/>
      <c r="E58" s="94"/>
      <c r="F58" s="94"/>
      <c r="G58" s="94"/>
      <c r="H58" s="94"/>
      <c r="I58" s="94"/>
    </row>
    <row r="59" spans="2:9" x14ac:dyDescent="0.25">
      <c r="B59" s="94"/>
      <c r="C59" s="94"/>
      <c r="D59" s="94"/>
      <c r="E59" s="94"/>
      <c r="F59" s="94"/>
      <c r="G59" s="94"/>
      <c r="H59" s="94"/>
      <c r="I59" s="94"/>
    </row>
    <row r="60" spans="2:9" x14ac:dyDescent="0.25">
      <c r="B60" s="94"/>
      <c r="C60" s="94"/>
      <c r="D60" s="94"/>
      <c r="E60" s="94"/>
      <c r="F60" s="94"/>
      <c r="G60" s="94"/>
      <c r="H60" s="94"/>
      <c r="I60" s="94"/>
    </row>
    <row r="61" spans="2:9" x14ac:dyDescent="0.25">
      <c r="B61" s="94"/>
      <c r="C61" s="94"/>
      <c r="D61" s="94"/>
      <c r="E61" s="94"/>
      <c r="F61" s="94"/>
      <c r="G61" s="94"/>
      <c r="H61" s="94"/>
      <c r="I61" s="94"/>
    </row>
    <row r="62" spans="2:9" x14ac:dyDescent="0.25">
      <c r="B62" s="94"/>
      <c r="C62" s="94"/>
      <c r="D62" s="94"/>
      <c r="E62" s="94"/>
      <c r="F62" s="94"/>
      <c r="G62" s="94"/>
      <c r="H62" s="94"/>
      <c r="I62" s="94"/>
    </row>
    <row r="63" spans="2:9" x14ac:dyDescent="0.25">
      <c r="B63" s="94"/>
      <c r="C63" s="94"/>
      <c r="D63" s="94"/>
      <c r="E63" s="94"/>
      <c r="F63" s="94"/>
      <c r="G63" s="94"/>
      <c r="H63" s="94"/>
      <c r="I63" s="94"/>
    </row>
    <row r="64" spans="2:9" x14ac:dyDescent="0.25">
      <c r="B64" s="94"/>
      <c r="C64" s="94"/>
      <c r="D64" s="94"/>
      <c r="E64" s="94"/>
      <c r="F64" s="94"/>
      <c r="G64" s="94"/>
      <c r="H64" s="94"/>
      <c r="I64" s="94"/>
    </row>
    <row r="65" spans="2:9" x14ac:dyDescent="0.25">
      <c r="B65" s="94"/>
      <c r="C65" s="94"/>
      <c r="D65" s="94"/>
      <c r="E65" s="94"/>
      <c r="F65" s="94"/>
      <c r="G65" s="94"/>
      <c r="H65" s="94"/>
      <c r="I65" s="94"/>
    </row>
    <row r="66" spans="2:9" x14ac:dyDescent="0.25">
      <c r="B66" s="94"/>
      <c r="C66" s="94"/>
      <c r="D66" s="94"/>
      <c r="E66" s="94"/>
      <c r="F66" s="94"/>
      <c r="G66" s="94"/>
      <c r="H66" s="94"/>
      <c r="I66" s="94"/>
    </row>
    <row r="67" spans="2:9" x14ac:dyDescent="0.25">
      <c r="B67" s="94"/>
      <c r="C67" s="94"/>
      <c r="D67" s="94"/>
      <c r="E67" s="94"/>
      <c r="F67" s="94"/>
      <c r="G67" s="94"/>
      <c r="H67" s="94"/>
      <c r="I67" s="94"/>
    </row>
    <row r="68" spans="2:9" x14ac:dyDescent="0.25">
      <c r="B68" s="94"/>
      <c r="C68" s="94"/>
      <c r="D68" s="94"/>
      <c r="E68" s="94"/>
      <c r="F68" s="94"/>
      <c r="G68" s="94"/>
      <c r="H68" s="94"/>
      <c r="I68" s="94"/>
    </row>
    <row r="69" spans="2:9" x14ac:dyDescent="0.25">
      <c r="B69" s="94"/>
      <c r="C69" s="94"/>
      <c r="D69" s="94"/>
      <c r="E69" s="94"/>
      <c r="F69" s="94"/>
      <c r="G69" s="94"/>
      <c r="H69" s="94"/>
      <c r="I69" s="94"/>
    </row>
    <row r="70" spans="2:9" x14ac:dyDescent="0.25">
      <c r="B70" s="94"/>
      <c r="C70" s="94"/>
      <c r="D70" s="94"/>
      <c r="E70" s="94"/>
      <c r="F70" s="94"/>
      <c r="G70" s="94"/>
      <c r="H70" s="94"/>
      <c r="I70" s="94"/>
    </row>
    <row r="71" spans="2:9" x14ac:dyDescent="0.25">
      <c r="B71" s="94"/>
      <c r="C71" s="94"/>
      <c r="D71" s="94"/>
      <c r="E71" s="94"/>
      <c r="F71" s="94"/>
      <c r="G71" s="94"/>
      <c r="H71" s="94"/>
      <c r="I71" s="94"/>
    </row>
    <row r="72" spans="2:9" x14ac:dyDescent="0.25">
      <c r="B72" s="94"/>
      <c r="C72" s="94"/>
      <c r="D72" s="94"/>
      <c r="E72" s="94"/>
      <c r="F72" s="94"/>
      <c r="G72" s="94"/>
      <c r="H72" s="94"/>
      <c r="I72" s="94"/>
    </row>
    <row r="73" spans="2:9" x14ac:dyDescent="0.25">
      <c r="B73" s="94"/>
      <c r="C73" s="94"/>
      <c r="D73" s="94"/>
      <c r="E73" s="94"/>
      <c r="F73" s="94"/>
      <c r="G73" s="94"/>
      <c r="H73" s="94"/>
      <c r="I73" s="94"/>
    </row>
    <row r="74" spans="2:9" x14ac:dyDescent="0.25">
      <c r="B74" s="94"/>
      <c r="C74" s="94"/>
      <c r="D74" s="94"/>
      <c r="E74" s="94"/>
      <c r="F74" s="94"/>
      <c r="G74" s="94"/>
      <c r="H74" s="94"/>
      <c r="I74" s="94"/>
    </row>
    <row r="75" spans="2:9" x14ac:dyDescent="0.25">
      <c r="B75" s="94"/>
      <c r="C75" s="94"/>
      <c r="D75" s="94"/>
      <c r="E75" s="94"/>
      <c r="F75" s="94"/>
      <c r="G75" s="94"/>
      <c r="H75" s="94"/>
      <c r="I75" s="94"/>
    </row>
    <row r="76" spans="2:9" x14ac:dyDescent="0.25">
      <c r="B76" s="94"/>
      <c r="C76" s="94"/>
      <c r="D76" s="94"/>
      <c r="E76" s="94"/>
      <c r="F76" s="94"/>
      <c r="G76" s="94"/>
      <c r="H76" s="94"/>
      <c r="I76" s="94"/>
    </row>
    <row r="77" spans="2:9" x14ac:dyDescent="0.25">
      <c r="B77" s="94"/>
      <c r="C77" s="94"/>
      <c r="D77" s="94"/>
      <c r="E77" s="94"/>
      <c r="F77" s="94"/>
      <c r="G77" s="94"/>
      <c r="H77" s="94"/>
      <c r="I77" s="94"/>
    </row>
    <row r="78" spans="2:9" x14ac:dyDescent="0.25">
      <c r="B78" s="94"/>
      <c r="C78" s="94"/>
      <c r="D78" s="94"/>
      <c r="E78" s="94"/>
      <c r="F78" s="94"/>
      <c r="G78" s="94"/>
      <c r="H78" s="94"/>
      <c r="I78" s="94"/>
    </row>
    <row r="79" spans="2:9" x14ac:dyDescent="0.25">
      <c r="B79" s="94"/>
      <c r="C79" s="94"/>
      <c r="D79" s="94"/>
      <c r="E79" s="94"/>
      <c r="F79" s="94"/>
      <c r="G79" s="94"/>
      <c r="H79" s="94"/>
      <c r="I79" s="94"/>
    </row>
    <row r="80" spans="2:9" x14ac:dyDescent="0.25">
      <c r="B80" s="94"/>
      <c r="C80" s="94"/>
      <c r="D80" s="94"/>
      <c r="E80" s="94"/>
      <c r="F80" s="94"/>
      <c r="G80" s="94"/>
      <c r="H80" s="94"/>
      <c r="I80" s="94"/>
    </row>
    <row r="81" spans="2:9" x14ac:dyDescent="0.25">
      <c r="B81" s="94"/>
      <c r="C81" s="94"/>
      <c r="D81" s="94"/>
      <c r="E81" s="94"/>
      <c r="F81" s="94"/>
      <c r="G81" s="94"/>
      <c r="H81" s="94"/>
      <c r="I81" s="94"/>
    </row>
    <row r="82" spans="2:9" x14ac:dyDescent="0.25">
      <c r="B82" s="94"/>
      <c r="C82" s="94"/>
      <c r="D82" s="94"/>
      <c r="E82" s="94"/>
      <c r="F82" s="94"/>
      <c r="G82" s="94"/>
      <c r="H82" s="94"/>
      <c r="I82" s="94"/>
    </row>
    <row r="83" spans="2:9" x14ac:dyDescent="0.25">
      <c r="B83" s="94"/>
      <c r="C83" s="94"/>
      <c r="D83" s="94"/>
      <c r="E83" s="94"/>
      <c r="F83" s="94"/>
      <c r="G83" s="94"/>
      <c r="H83" s="94"/>
      <c r="I83" s="94"/>
    </row>
    <row r="84" spans="2:9" x14ac:dyDescent="0.25">
      <c r="B84" s="94"/>
      <c r="C84" s="94"/>
      <c r="D84" s="94"/>
      <c r="E84" s="94"/>
      <c r="F84" s="94"/>
      <c r="G84" s="94"/>
      <c r="H84" s="94"/>
      <c r="I84" s="94"/>
    </row>
    <row r="85" spans="2:9" x14ac:dyDescent="0.25">
      <c r="B85" s="94"/>
      <c r="C85" s="94"/>
      <c r="D85" s="94"/>
      <c r="E85" s="94"/>
      <c r="F85" s="94"/>
      <c r="G85" s="94"/>
      <c r="H85" s="94"/>
      <c r="I85" s="94"/>
    </row>
    <row r="86" spans="2:9" x14ac:dyDescent="0.25">
      <c r="B86" s="94"/>
      <c r="C86" s="94"/>
      <c r="D86" s="94"/>
      <c r="E86" s="94"/>
      <c r="F86" s="94"/>
      <c r="G86" s="94"/>
      <c r="H86" s="94"/>
      <c r="I86" s="94"/>
    </row>
    <row r="87" spans="2:9" x14ac:dyDescent="0.25">
      <c r="B87" s="94"/>
      <c r="C87" s="94"/>
      <c r="D87" s="94"/>
      <c r="E87" s="94"/>
      <c r="F87" s="94"/>
      <c r="G87" s="94"/>
      <c r="H87" s="94"/>
      <c r="I87" s="94"/>
    </row>
    <row r="88" spans="2:9" x14ac:dyDescent="0.25">
      <c r="B88" s="94"/>
      <c r="C88" s="94"/>
      <c r="D88" s="94"/>
      <c r="E88" s="94"/>
      <c r="F88" s="94"/>
      <c r="G88" s="94"/>
      <c r="H88" s="94"/>
      <c r="I88" s="94"/>
    </row>
    <row r="89" spans="2:9" x14ac:dyDescent="0.25">
      <c r="B89" s="94"/>
      <c r="C89" s="94"/>
      <c r="D89" s="94"/>
      <c r="E89" s="94"/>
      <c r="F89" s="94"/>
      <c r="G89" s="94"/>
      <c r="H89" s="94"/>
      <c r="I89" s="94"/>
    </row>
    <row r="90" spans="2:9" x14ac:dyDescent="0.25">
      <c r="B90" s="94"/>
      <c r="C90" s="94"/>
      <c r="D90" s="94"/>
      <c r="E90" s="94"/>
      <c r="F90" s="94"/>
      <c r="G90" s="94"/>
      <c r="H90" s="94"/>
      <c r="I90" s="94"/>
    </row>
    <row r="91" spans="2:9" x14ac:dyDescent="0.25">
      <c r="B91" s="94"/>
      <c r="C91" s="94"/>
      <c r="D91" s="94"/>
      <c r="E91" s="94"/>
      <c r="F91" s="94"/>
      <c r="G91" s="94"/>
      <c r="H91" s="94"/>
      <c r="I91" s="94"/>
    </row>
    <row r="92" spans="2:9" x14ac:dyDescent="0.25">
      <c r="B92" s="94"/>
      <c r="C92" s="94"/>
      <c r="D92" s="94"/>
      <c r="E92" s="94"/>
      <c r="F92" s="94"/>
      <c r="G92" s="94"/>
      <c r="H92" s="94"/>
      <c r="I92" s="94"/>
    </row>
    <row r="93" spans="2:9" x14ac:dyDescent="0.25">
      <c r="B93" s="94"/>
      <c r="C93" s="94"/>
      <c r="D93" s="94"/>
      <c r="E93" s="94"/>
      <c r="F93" s="94"/>
      <c r="G93" s="94"/>
      <c r="H93" s="94"/>
      <c r="I93" s="94"/>
    </row>
    <row r="94" spans="2:9" x14ac:dyDescent="0.25">
      <c r="B94" s="94"/>
      <c r="C94" s="94"/>
      <c r="D94" s="94"/>
      <c r="E94" s="94"/>
      <c r="F94" s="94"/>
      <c r="G94" s="94"/>
      <c r="H94" s="94"/>
      <c r="I94" s="94"/>
    </row>
    <row r="95" spans="2:9" x14ac:dyDescent="0.25">
      <c r="B95" s="94"/>
      <c r="C95" s="94"/>
      <c r="D95" s="94"/>
      <c r="E95" s="94"/>
      <c r="F95" s="94"/>
      <c r="G95" s="94"/>
      <c r="H95" s="94"/>
      <c r="I95" s="94"/>
    </row>
    <row r="96" spans="2:9" x14ac:dyDescent="0.25">
      <c r="B96" s="94"/>
      <c r="C96" s="94"/>
      <c r="D96" s="94"/>
      <c r="E96" s="94"/>
      <c r="F96" s="94"/>
      <c r="G96" s="94"/>
      <c r="H96" s="94"/>
      <c r="I96" s="94"/>
    </row>
    <row r="97" spans="2:9" x14ac:dyDescent="0.25">
      <c r="B97" s="94"/>
      <c r="C97" s="94"/>
      <c r="D97" s="94"/>
      <c r="E97" s="94"/>
      <c r="F97" s="94"/>
      <c r="G97" s="94"/>
      <c r="H97" s="94"/>
      <c r="I97" s="94"/>
    </row>
    <row r="98" spans="2:9" x14ac:dyDescent="0.25">
      <c r="B98" s="94"/>
      <c r="C98" s="94"/>
      <c r="D98" s="94"/>
      <c r="E98" s="94"/>
      <c r="F98" s="94"/>
      <c r="G98" s="94"/>
      <c r="H98" s="94"/>
      <c r="I98" s="94"/>
    </row>
    <row r="99" spans="2:9" x14ac:dyDescent="0.25">
      <c r="B99" s="94"/>
      <c r="C99" s="94"/>
      <c r="D99" s="94"/>
      <c r="E99" s="94"/>
      <c r="F99" s="94"/>
      <c r="G99" s="94"/>
      <c r="H99" s="94"/>
      <c r="I99" s="94"/>
    </row>
    <row r="100" spans="2:9" x14ac:dyDescent="0.25">
      <c r="B100" s="94"/>
      <c r="C100" s="94"/>
      <c r="D100" s="94"/>
      <c r="E100" s="94"/>
      <c r="F100" s="94"/>
      <c r="G100" s="94"/>
      <c r="H100" s="94"/>
      <c r="I100" s="94"/>
    </row>
    <row r="101" spans="2:9" x14ac:dyDescent="0.25">
      <c r="B101" s="94"/>
      <c r="C101" s="94"/>
      <c r="D101" s="94"/>
      <c r="E101" s="94"/>
      <c r="F101" s="94"/>
      <c r="G101" s="94"/>
      <c r="H101" s="94"/>
      <c r="I101" s="94"/>
    </row>
    <row r="102" spans="2:9" x14ac:dyDescent="0.25">
      <c r="B102" s="94"/>
      <c r="C102" s="94"/>
      <c r="D102" s="94"/>
      <c r="E102" s="94"/>
      <c r="F102" s="94"/>
      <c r="G102" s="94"/>
      <c r="H102" s="94"/>
      <c r="I102" s="94"/>
    </row>
    <row r="103" spans="2:9" x14ac:dyDescent="0.25">
      <c r="B103" s="94"/>
      <c r="C103" s="94"/>
      <c r="D103" s="94"/>
      <c r="E103" s="94"/>
      <c r="F103" s="94"/>
      <c r="G103" s="94"/>
      <c r="H103" s="94"/>
      <c r="I103" s="94"/>
    </row>
    <row r="104" spans="2:9" x14ac:dyDescent="0.25">
      <c r="B104" s="94"/>
      <c r="C104" s="94"/>
      <c r="D104" s="94"/>
      <c r="E104" s="94"/>
      <c r="F104" s="94"/>
      <c r="G104" s="94"/>
      <c r="H104" s="94"/>
      <c r="I104" s="94"/>
    </row>
    <row r="105" spans="2:9" x14ac:dyDescent="0.25">
      <c r="B105" s="94"/>
      <c r="C105" s="94"/>
      <c r="D105" s="94"/>
      <c r="E105" s="94"/>
      <c r="F105" s="94"/>
      <c r="G105" s="94"/>
      <c r="H105" s="94"/>
      <c r="I105" s="94"/>
    </row>
    <row r="106" spans="2:9" x14ac:dyDescent="0.25">
      <c r="B106" s="94"/>
      <c r="C106" s="94"/>
      <c r="D106" s="94"/>
      <c r="E106" s="94"/>
      <c r="F106" s="94"/>
      <c r="G106" s="94"/>
      <c r="H106" s="94"/>
      <c r="I106" s="94"/>
    </row>
    <row r="107" spans="2:9" x14ac:dyDescent="0.25">
      <c r="B107" s="94"/>
      <c r="C107" s="94"/>
      <c r="D107" s="94"/>
      <c r="E107" s="94"/>
      <c r="F107" s="94"/>
      <c r="G107" s="94"/>
      <c r="H107" s="94"/>
      <c r="I107" s="94"/>
    </row>
    <row r="108" spans="2:9" x14ac:dyDescent="0.25">
      <c r="B108" s="94"/>
      <c r="C108" s="94"/>
      <c r="D108" s="94"/>
      <c r="E108" s="94"/>
      <c r="F108" s="94"/>
      <c r="G108" s="94"/>
      <c r="H108" s="94"/>
      <c r="I108" s="94"/>
    </row>
    <row r="109" spans="2:9" x14ac:dyDescent="0.25">
      <c r="B109" s="94"/>
      <c r="C109" s="94"/>
      <c r="D109" s="94"/>
      <c r="E109" s="94"/>
      <c r="F109" s="94"/>
      <c r="G109" s="94"/>
      <c r="H109" s="94"/>
      <c r="I109" s="94"/>
    </row>
    <row r="110" spans="2:9" x14ac:dyDescent="0.25">
      <c r="B110" s="94"/>
      <c r="C110" s="94"/>
      <c r="D110" s="94"/>
      <c r="E110" s="94"/>
      <c r="F110" s="94"/>
      <c r="G110" s="94"/>
      <c r="H110" s="94"/>
      <c r="I110" s="94"/>
    </row>
    <row r="111" spans="2:9" x14ac:dyDescent="0.25">
      <c r="B111" s="94"/>
      <c r="C111" s="94"/>
      <c r="D111" s="94"/>
      <c r="E111" s="94"/>
      <c r="F111" s="94"/>
      <c r="G111" s="94"/>
      <c r="H111" s="94"/>
      <c r="I111" s="94"/>
    </row>
    <row r="112" spans="2:9" x14ac:dyDescent="0.25">
      <c r="B112" s="94"/>
      <c r="C112" s="94"/>
      <c r="D112" s="94"/>
      <c r="E112" s="94"/>
      <c r="F112" s="94"/>
      <c r="G112" s="94"/>
      <c r="H112" s="94"/>
      <c r="I112" s="94"/>
    </row>
    <row r="113" spans="2:9" x14ac:dyDescent="0.25">
      <c r="B113" s="94"/>
      <c r="C113" s="94"/>
      <c r="D113" s="94"/>
      <c r="E113" s="94"/>
      <c r="F113" s="94"/>
      <c r="G113" s="94"/>
      <c r="H113" s="94"/>
      <c r="I113" s="94"/>
    </row>
    <row r="114" spans="2:9" x14ac:dyDescent="0.25">
      <c r="B114" s="94"/>
      <c r="C114" s="94"/>
      <c r="D114" s="94"/>
      <c r="E114" s="94"/>
      <c r="F114" s="94"/>
      <c r="G114" s="94"/>
      <c r="H114" s="94"/>
      <c r="I114" s="94"/>
    </row>
    <row r="115" spans="2:9" x14ac:dyDescent="0.25">
      <c r="B115" s="94"/>
      <c r="C115" s="94"/>
      <c r="D115" s="94"/>
      <c r="E115" s="94"/>
      <c r="F115" s="94"/>
      <c r="G115" s="94"/>
      <c r="H115" s="94"/>
      <c r="I115" s="94"/>
    </row>
    <row r="116" spans="2:9" x14ac:dyDescent="0.25">
      <c r="B116" s="94"/>
      <c r="C116" s="94"/>
      <c r="D116" s="94"/>
      <c r="E116" s="94"/>
      <c r="F116" s="94"/>
      <c r="G116" s="94"/>
      <c r="H116" s="94"/>
      <c r="I116" s="94"/>
    </row>
    <row r="117" spans="2:9" x14ac:dyDescent="0.25">
      <c r="B117" s="94"/>
      <c r="C117" s="94"/>
      <c r="D117" s="94"/>
      <c r="E117" s="94"/>
      <c r="F117" s="94"/>
      <c r="G117" s="94"/>
      <c r="H117" s="94"/>
      <c r="I117" s="94"/>
    </row>
    <row r="118" spans="2:9" x14ac:dyDescent="0.25">
      <c r="B118" s="94"/>
      <c r="C118" s="94"/>
      <c r="D118" s="94"/>
      <c r="E118" s="94"/>
      <c r="F118" s="94"/>
      <c r="G118" s="94"/>
      <c r="H118" s="94"/>
      <c r="I118" s="94"/>
    </row>
    <row r="119" spans="2:9" x14ac:dyDescent="0.25">
      <c r="B119" s="94"/>
      <c r="C119" s="94"/>
      <c r="D119" s="94"/>
      <c r="E119" s="94"/>
      <c r="F119" s="94"/>
      <c r="G119" s="94"/>
      <c r="H119" s="94"/>
      <c r="I119" s="94"/>
    </row>
    <row r="120" spans="2:9" x14ac:dyDescent="0.25">
      <c r="B120" s="94"/>
      <c r="C120" s="94"/>
      <c r="D120" s="94"/>
      <c r="E120" s="94"/>
      <c r="F120" s="94"/>
      <c r="G120" s="94"/>
      <c r="H120" s="94"/>
      <c r="I120" s="94"/>
    </row>
    <row r="121" spans="2:9" x14ac:dyDescent="0.25">
      <c r="B121" s="94"/>
      <c r="C121" s="94"/>
      <c r="D121" s="94"/>
      <c r="E121" s="94"/>
      <c r="F121" s="94"/>
      <c r="G121" s="94"/>
      <c r="H121" s="94"/>
      <c r="I121" s="94"/>
    </row>
    <row r="122" spans="2:9" x14ac:dyDescent="0.25">
      <c r="B122" s="94"/>
      <c r="C122" s="94"/>
      <c r="D122" s="94"/>
      <c r="E122" s="94"/>
      <c r="F122" s="94"/>
      <c r="G122" s="94"/>
      <c r="H122" s="94"/>
      <c r="I122" s="94"/>
    </row>
    <row r="123" spans="2:9" x14ac:dyDescent="0.25">
      <c r="B123" s="94"/>
      <c r="C123" s="94"/>
      <c r="D123" s="94"/>
      <c r="E123" s="94"/>
      <c r="F123" s="94"/>
      <c r="G123" s="94"/>
      <c r="H123" s="94"/>
      <c r="I123" s="94"/>
    </row>
    <row r="124" spans="2:9" x14ac:dyDescent="0.25">
      <c r="B124" s="94"/>
      <c r="C124" s="94"/>
      <c r="D124" s="94"/>
      <c r="E124" s="94"/>
      <c r="F124" s="94"/>
      <c r="G124" s="94"/>
      <c r="H124" s="94"/>
      <c r="I124" s="94"/>
    </row>
    <row r="125" spans="2:9" x14ac:dyDescent="0.25">
      <c r="B125" s="94"/>
      <c r="C125" s="94"/>
      <c r="D125" s="94"/>
      <c r="E125" s="94"/>
      <c r="F125" s="94"/>
      <c r="G125" s="94"/>
      <c r="H125" s="94"/>
      <c r="I125" s="94"/>
    </row>
    <row r="126" spans="2:9" x14ac:dyDescent="0.25">
      <c r="B126" s="94"/>
      <c r="C126" s="94"/>
      <c r="D126" s="94"/>
      <c r="E126" s="94"/>
      <c r="F126" s="94"/>
      <c r="G126" s="94"/>
      <c r="H126" s="94"/>
      <c r="I126" s="94"/>
    </row>
    <row r="127" spans="2:9" x14ac:dyDescent="0.25">
      <c r="B127" s="94"/>
      <c r="C127" s="94"/>
      <c r="D127" s="94"/>
      <c r="E127" s="94"/>
      <c r="F127" s="94"/>
      <c r="G127" s="94"/>
      <c r="H127" s="94"/>
      <c r="I127" s="94"/>
    </row>
    <row r="128" spans="2:9" x14ac:dyDescent="0.25">
      <c r="B128" s="94"/>
      <c r="C128" s="94"/>
      <c r="D128" s="94"/>
      <c r="E128" s="94"/>
      <c r="F128" s="94"/>
      <c r="G128" s="94"/>
      <c r="H128" s="94"/>
      <c r="I128" s="94"/>
    </row>
    <row r="129" spans="2:9" x14ac:dyDescent="0.25">
      <c r="B129" s="94"/>
      <c r="C129" s="94"/>
      <c r="D129" s="94"/>
      <c r="E129" s="94"/>
      <c r="F129" s="94"/>
      <c r="G129" s="94"/>
      <c r="H129" s="94"/>
      <c r="I129" s="94"/>
    </row>
    <row r="130" spans="2:9" x14ac:dyDescent="0.25">
      <c r="B130" s="94"/>
      <c r="C130" s="94"/>
      <c r="D130" s="94"/>
      <c r="E130" s="94"/>
      <c r="F130" s="94"/>
      <c r="G130" s="94"/>
      <c r="H130" s="94"/>
      <c r="I130" s="94"/>
    </row>
    <row r="131" spans="2:9" x14ac:dyDescent="0.25">
      <c r="B131" s="94"/>
      <c r="C131" s="94"/>
      <c r="D131" s="94"/>
      <c r="E131" s="94"/>
      <c r="F131" s="94"/>
      <c r="G131" s="94"/>
      <c r="H131" s="94"/>
      <c r="I131" s="94"/>
    </row>
    <row r="132" spans="2:9" x14ac:dyDescent="0.25">
      <c r="B132" s="94"/>
      <c r="C132" s="94"/>
      <c r="D132" s="94"/>
      <c r="E132" s="94"/>
      <c r="F132" s="94"/>
      <c r="G132" s="94"/>
      <c r="H132" s="94"/>
      <c r="I132" s="94"/>
    </row>
    <row r="133" spans="2:9" x14ac:dyDescent="0.25">
      <c r="B133" s="94"/>
      <c r="C133" s="94"/>
      <c r="D133" s="94"/>
      <c r="E133" s="94"/>
      <c r="F133" s="94"/>
      <c r="G133" s="94"/>
      <c r="H133" s="94"/>
      <c r="I133" s="94"/>
    </row>
    <row r="134" spans="2:9" x14ac:dyDescent="0.25">
      <c r="B134" s="94"/>
      <c r="C134" s="94"/>
      <c r="D134" s="94"/>
      <c r="E134" s="94"/>
      <c r="F134" s="94"/>
      <c r="G134" s="94"/>
      <c r="H134" s="94"/>
      <c r="I134" s="94"/>
    </row>
    <row r="135" spans="2:9" x14ac:dyDescent="0.25">
      <c r="B135" s="94"/>
      <c r="C135" s="94"/>
      <c r="D135" s="94"/>
      <c r="E135" s="94"/>
      <c r="F135" s="94"/>
      <c r="G135" s="94"/>
      <c r="H135" s="94"/>
      <c r="I135" s="94"/>
    </row>
    <row r="136" spans="2:9" x14ac:dyDescent="0.25">
      <c r="B136" s="94"/>
      <c r="C136" s="94"/>
      <c r="D136" s="94"/>
      <c r="E136" s="94"/>
      <c r="F136" s="94"/>
      <c r="G136" s="94"/>
      <c r="H136" s="94"/>
      <c r="I136" s="94"/>
    </row>
    <row r="137" spans="2:9" x14ac:dyDescent="0.25">
      <c r="B137" s="94"/>
      <c r="C137" s="94"/>
      <c r="D137" s="94"/>
      <c r="E137" s="94"/>
      <c r="F137" s="94"/>
      <c r="G137" s="94"/>
      <c r="H137" s="94"/>
      <c r="I137" s="94"/>
    </row>
    <row r="138" spans="2:9" x14ac:dyDescent="0.25">
      <c r="B138" s="94"/>
      <c r="C138" s="94"/>
      <c r="D138" s="94"/>
      <c r="E138" s="94"/>
      <c r="F138" s="94"/>
      <c r="G138" s="94"/>
      <c r="H138" s="94"/>
      <c r="I138" s="94"/>
    </row>
    <row r="139" spans="2:9" x14ac:dyDescent="0.25">
      <c r="B139" s="94"/>
      <c r="C139" s="94"/>
      <c r="D139" s="94"/>
      <c r="E139" s="94"/>
      <c r="F139" s="94"/>
      <c r="G139" s="94"/>
      <c r="H139" s="94"/>
      <c r="I139" s="94"/>
    </row>
    <row r="140" spans="2:9" x14ac:dyDescent="0.25">
      <c r="B140" s="94"/>
      <c r="C140" s="94"/>
      <c r="D140" s="94"/>
      <c r="E140" s="94"/>
      <c r="F140" s="94"/>
      <c r="G140" s="94"/>
      <c r="H140" s="94"/>
      <c r="I140" s="94"/>
    </row>
    <row r="141" spans="2:9" x14ac:dyDescent="0.25">
      <c r="B141" s="94"/>
      <c r="C141" s="94"/>
      <c r="D141" s="94"/>
      <c r="E141" s="94"/>
      <c r="F141" s="94"/>
      <c r="G141" s="94"/>
      <c r="H141" s="94"/>
      <c r="I141" s="94"/>
    </row>
    <row r="142" spans="2:9" x14ac:dyDescent="0.25">
      <c r="B142" s="94"/>
      <c r="C142" s="94"/>
      <c r="D142" s="94"/>
      <c r="E142" s="94"/>
      <c r="F142" s="94"/>
      <c r="G142" s="94"/>
      <c r="H142" s="94"/>
      <c r="I142" s="94"/>
    </row>
    <row r="143" spans="2:9" x14ac:dyDescent="0.25">
      <c r="B143" s="94"/>
      <c r="C143" s="94"/>
      <c r="D143" s="94"/>
      <c r="E143" s="94"/>
      <c r="F143" s="94"/>
      <c r="G143" s="94"/>
      <c r="H143" s="94"/>
      <c r="I143" s="94"/>
    </row>
    <row r="144" spans="2:9" x14ac:dyDescent="0.25">
      <c r="B144" s="94"/>
      <c r="C144" s="94"/>
      <c r="D144" s="94"/>
      <c r="E144" s="94"/>
      <c r="F144" s="94"/>
      <c r="G144" s="94"/>
      <c r="H144" s="94"/>
      <c r="I144" s="94"/>
    </row>
    <row r="145" spans="2:9" x14ac:dyDescent="0.25">
      <c r="B145" s="94"/>
      <c r="C145" s="94"/>
      <c r="D145" s="94"/>
      <c r="E145" s="94"/>
      <c r="F145" s="94"/>
      <c r="G145" s="94"/>
      <c r="H145" s="94"/>
      <c r="I145" s="94"/>
    </row>
    <row r="146" spans="2:9" x14ac:dyDescent="0.25">
      <c r="B146" s="94"/>
      <c r="C146" s="94"/>
      <c r="D146" s="94"/>
      <c r="E146" s="94"/>
      <c r="F146" s="94"/>
      <c r="G146" s="94"/>
      <c r="H146" s="94"/>
      <c r="I146" s="94"/>
    </row>
    <row r="147" spans="2:9" x14ac:dyDescent="0.25">
      <c r="B147" s="94"/>
      <c r="C147" s="94"/>
      <c r="D147" s="94"/>
      <c r="E147" s="94"/>
      <c r="F147" s="94"/>
      <c r="G147" s="94"/>
      <c r="H147" s="94"/>
      <c r="I147" s="94"/>
    </row>
    <row r="148" spans="2:9" x14ac:dyDescent="0.25">
      <c r="B148" s="94"/>
      <c r="C148" s="94"/>
      <c r="D148" s="94"/>
      <c r="E148" s="94"/>
      <c r="F148" s="94"/>
      <c r="G148" s="94"/>
      <c r="H148" s="94"/>
      <c r="I148" s="94"/>
    </row>
    <row r="149" spans="2:9" x14ac:dyDescent="0.25">
      <c r="B149" s="94"/>
      <c r="C149" s="94"/>
      <c r="D149" s="94"/>
      <c r="E149" s="94"/>
      <c r="F149" s="94"/>
      <c r="G149" s="94"/>
      <c r="H149" s="94"/>
      <c r="I149" s="94"/>
    </row>
    <row r="150" spans="2:9" x14ac:dyDescent="0.25">
      <c r="B150" s="94"/>
      <c r="C150" s="94"/>
      <c r="D150" s="94"/>
      <c r="E150" s="94"/>
      <c r="F150" s="94"/>
      <c r="G150" s="94"/>
      <c r="H150" s="94"/>
      <c r="I150" s="94"/>
    </row>
    <row r="151" spans="2:9" x14ac:dyDescent="0.25">
      <c r="B151" s="94"/>
      <c r="C151" s="94"/>
      <c r="D151" s="94"/>
      <c r="E151" s="94"/>
      <c r="F151" s="94"/>
      <c r="G151" s="94"/>
      <c r="H151" s="94"/>
      <c r="I151" s="94"/>
    </row>
    <row r="152" spans="2:9" x14ac:dyDescent="0.25">
      <c r="B152" s="94"/>
      <c r="C152" s="94"/>
      <c r="D152" s="94"/>
      <c r="E152" s="94"/>
      <c r="F152" s="94"/>
      <c r="G152" s="94"/>
      <c r="H152" s="94"/>
      <c r="I152" s="94"/>
    </row>
    <row r="153" spans="2:9" x14ac:dyDescent="0.25">
      <c r="B153" s="94"/>
      <c r="C153" s="94"/>
      <c r="D153" s="94"/>
      <c r="E153" s="94"/>
      <c r="F153" s="94"/>
      <c r="G153" s="94"/>
      <c r="H153" s="94"/>
      <c r="I153" s="94"/>
    </row>
    <row r="154" spans="2:9" x14ac:dyDescent="0.25">
      <c r="B154" s="94"/>
      <c r="C154" s="94"/>
      <c r="D154" s="94"/>
      <c r="E154" s="94"/>
      <c r="F154" s="94"/>
      <c r="G154" s="94"/>
      <c r="H154" s="94"/>
      <c r="I154" s="94"/>
    </row>
    <row r="155" spans="2:9" x14ac:dyDescent="0.25">
      <c r="B155" s="94"/>
      <c r="C155" s="94"/>
      <c r="D155" s="94"/>
      <c r="E155" s="94"/>
      <c r="F155" s="94"/>
      <c r="G155" s="94"/>
      <c r="H155" s="94"/>
      <c r="I155" s="94"/>
    </row>
    <row r="156" spans="2:9" x14ac:dyDescent="0.25">
      <c r="B156" s="94"/>
      <c r="C156" s="94"/>
      <c r="D156" s="94"/>
      <c r="E156" s="94"/>
      <c r="F156" s="94"/>
      <c r="G156" s="94"/>
      <c r="H156" s="94"/>
      <c r="I156" s="94"/>
    </row>
    <row r="157" spans="2:9" x14ac:dyDescent="0.25">
      <c r="B157" s="94"/>
      <c r="C157" s="94"/>
      <c r="D157" s="94"/>
      <c r="E157" s="94"/>
      <c r="F157" s="94"/>
      <c r="G157" s="94"/>
      <c r="H157" s="94"/>
      <c r="I157" s="94"/>
    </row>
    <row r="158" spans="2:9" x14ac:dyDescent="0.25">
      <c r="B158" s="94"/>
      <c r="C158" s="94"/>
      <c r="D158" s="94"/>
      <c r="E158" s="94"/>
      <c r="F158" s="94"/>
      <c r="G158" s="94"/>
      <c r="H158" s="94"/>
      <c r="I158" s="94"/>
    </row>
    <row r="159" spans="2:9" x14ac:dyDescent="0.25">
      <c r="B159" s="94"/>
      <c r="C159" s="94"/>
      <c r="D159" s="94"/>
      <c r="E159" s="94"/>
      <c r="F159" s="94"/>
      <c r="G159" s="94"/>
      <c r="H159" s="94"/>
      <c r="I159" s="94"/>
    </row>
    <row r="160" spans="2:9" x14ac:dyDescent="0.25">
      <c r="B160" s="94"/>
      <c r="C160" s="94"/>
      <c r="D160" s="94"/>
      <c r="E160" s="94"/>
      <c r="F160" s="94"/>
      <c r="G160" s="94"/>
      <c r="H160" s="94"/>
      <c r="I160" s="94"/>
    </row>
    <row r="161" spans="2:9" x14ac:dyDescent="0.25">
      <c r="B161" s="94"/>
      <c r="C161" s="94"/>
      <c r="D161" s="94"/>
      <c r="E161" s="94"/>
      <c r="F161" s="94"/>
      <c r="G161" s="94"/>
      <c r="H161" s="94"/>
      <c r="I161" s="94"/>
    </row>
    <row r="162" spans="2:9" x14ac:dyDescent="0.25">
      <c r="B162" s="94"/>
      <c r="C162" s="94"/>
      <c r="D162" s="94"/>
      <c r="E162" s="94"/>
      <c r="F162" s="94"/>
      <c r="G162" s="94"/>
      <c r="H162" s="94"/>
      <c r="I162" s="94"/>
    </row>
    <row r="163" spans="2:9" x14ac:dyDescent="0.25">
      <c r="B163" s="94"/>
      <c r="C163" s="94"/>
      <c r="D163" s="94"/>
      <c r="E163" s="94"/>
      <c r="F163" s="94"/>
      <c r="G163" s="94"/>
      <c r="H163" s="94"/>
      <c r="I163" s="94"/>
    </row>
    <row r="164" spans="2:9" x14ac:dyDescent="0.25">
      <c r="B164" s="94"/>
      <c r="C164" s="94"/>
      <c r="D164" s="94"/>
      <c r="E164" s="94"/>
      <c r="F164" s="94"/>
      <c r="G164" s="94"/>
      <c r="H164" s="94"/>
      <c r="I164" s="94"/>
    </row>
    <row r="165" spans="2:9" x14ac:dyDescent="0.25">
      <c r="B165" s="94"/>
      <c r="C165" s="94"/>
      <c r="D165" s="94"/>
      <c r="E165" s="94"/>
      <c r="F165" s="94"/>
      <c r="G165" s="94"/>
      <c r="H165" s="94"/>
      <c r="I165" s="94"/>
    </row>
    <row r="166" spans="2:9" x14ac:dyDescent="0.25">
      <c r="B166" s="94"/>
      <c r="C166" s="94"/>
      <c r="D166" s="94"/>
      <c r="E166" s="94"/>
      <c r="F166" s="94"/>
      <c r="G166" s="94"/>
      <c r="H166" s="94"/>
      <c r="I166" s="94"/>
    </row>
    <row r="167" spans="2:9" x14ac:dyDescent="0.25">
      <c r="B167" s="94"/>
      <c r="C167" s="94"/>
      <c r="D167" s="94"/>
      <c r="E167" s="94"/>
      <c r="F167" s="94"/>
      <c r="G167" s="94"/>
      <c r="H167" s="94"/>
      <c r="I167" s="94"/>
    </row>
    <row r="168" spans="2:9" x14ac:dyDescent="0.25">
      <c r="B168" s="94"/>
      <c r="C168" s="94"/>
      <c r="D168" s="94"/>
      <c r="E168" s="94"/>
      <c r="F168" s="94"/>
      <c r="G168" s="94"/>
      <c r="H168" s="94"/>
      <c r="I168" s="94"/>
    </row>
    <row r="169" spans="2:9" x14ac:dyDescent="0.25">
      <c r="B169" s="94"/>
      <c r="C169" s="94"/>
      <c r="D169" s="94"/>
      <c r="E169" s="94"/>
      <c r="F169" s="94"/>
      <c r="G169" s="94"/>
      <c r="H169" s="94"/>
      <c r="I169" s="94"/>
    </row>
    <row r="170" spans="2:9" x14ac:dyDescent="0.25">
      <c r="B170" s="94"/>
      <c r="C170" s="94"/>
      <c r="D170" s="94"/>
      <c r="E170" s="94"/>
      <c r="F170" s="94"/>
      <c r="G170" s="94"/>
      <c r="H170" s="94"/>
      <c r="I170" s="94"/>
    </row>
    <row r="171" spans="2:9" x14ac:dyDescent="0.25">
      <c r="B171" s="94"/>
      <c r="C171" s="94"/>
      <c r="D171" s="94"/>
      <c r="E171" s="94"/>
      <c r="F171" s="94"/>
      <c r="G171" s="94"/>
      <c r="H171" s="94"/>
      <c r="I171" s="94"/>
    </row>
    <row r="172" spans="2:9" x14ac:dyDescent="0.25">
      <c r="B172" s="94"/>
      <c r="C172" s="94"/>
      <c r="D172" s="94"/>
      <c r="E172" s="94"/>
      <c r="F172" s="94"/>
      <c r="G172" s="94"/>
      <c r="H172" s="94"/>
      <c r="I172" s="94"/>
    </row>
    <row r="173" spans="2:9" x14ac:dyDescent="0.25">
      <c r="B173" s="94"/>
      <c r="C173" s="94"/>
      <c r="D173" s="94"/>
      <c r="E173" s="94"/>
      <c r="F173" s="94"/>
      <c r="G173" s="94"/>
      <c r="H173" s="94"/>
      <c r="I173" s="94"/>
    </row>
    <row r="174" spans="2:9" x14ac:dyDescent="0.25">
      <c r="B174" s="94"/>
      <c r="C174" s="94"/>
      <c r="D174" s="94"/>
      <c r="E174" s="94"/>
      <c r="F174" s="94"/>
      <c r="G174" s="94"/>
      <c r="H174" s="94"/>
      <c r="I174" s="94"/>
    </row>
    <row r="175" spans="2:9" x14ac:dyDescent="0.25">
      <c r="B175" s="94"/>
      <c r="C175" s="94"/>
      <c r="D175" s="94"/>
      <c r="E175" s="94"/>
      <c r="F175" s="94"/>
      <c r="G175" s="94"/>
      <c r="H175" s="94"/>
      <c r="I175" s="94"/>
    </row>
    <row r="176" spans="2:9" x14ac:dyDescent="0.25">
      <c r="B176" s="94"/>
      <c r="C176" s="94"/>
      <c r="D176" s="94"/>
      <c r="E176" s="94"/>
      <c r="F176" s="94"/>
      <c r="G176" s="94"/>
      <c r="H176" s="94"/>
      <c r="I176" s="94"/>
    </row>
    <row r="177" spans="2:9" x14ac:dyDescent="0.25">
      <c r="B177" s="94"/>
      <c r="C177" s="94"/>
      <c r="D177" s="94"/>
      <c r="E177" s="94"/>
      <c r="F177" s="94"/>
      <c r="G177" s="94"/>
      <c r="H177" s="94"/>
      <c r="I177" s="94"/>
    </row>
    <row r="178" spans="2:9" x14ac:dyDescent="0.25">
      <c r="B178" s="94"/>
      <c r="C178" s="94"/>
      <c r="D178" s="94"/>
      <c r="E178" s="94"/>
      <c r="F178" s="94"/>
      <c r="G178" s="94"/>
      <c r="H178" s="94"/>
      <c r="I178" s="94"/>
    </row>
    <row r="179" spans="2:9" x14ac:dyDescent="0.25">
      <c r="B179" s="94"/>
      <c r="C179" s="94"/>
      <c r="D179" s="94"/>
      <c r="E179" s="94"/>
      <c r="F179" s="94"/>
      <c r="G179" s="94"/>
      <c r="H179" s="94"/>
      <c r="I179" s="94"/>
    </row>
    <row r="180" spans="2:9" x14ac:dyDescent="0.25">
      <c r="B180" s="94"/>
      <c r="C180" s="94"/>
      <c r="D180" s="94"/>
      <c r="E180" s="94"/>
      <c r="F180" s="94"/>
      <c r="G180" s="94"/>
      <c r="H180" s="94"/>
      <c r="I180" s="94"/>
    </row>
    <row r="181" spans="2:9" x14ac:dyDescent="0.25">
      <c r="B181" s="94"/>
      <c r="C181" s="94"/>
      <c r="D181" s="94"/>
      <c r="E181" s="94"/>
      <c r="F181" s="94"/>
      <c r="G181" s="94"/>
      <c r="H181" s="94"/>
      <c r="I181" s="94"/>
    </row>
    <row r="182" spans="2:9" x14ac:dyDescent="0.25">
      <c r="B182" s="94"/>
      <c r="C182" s="94"/>
      <c r="D182" s="94"/>
      <c r="E182" s="94"/>
      <c r="F182" s="94"/>
      <c r="G182" s="94"/>
      <c r="H182" s="94"/>
      <c r="I182" s="94"/>
    </row>
    <row r="183" spans="2:9" x14ac:dyDescent="0.25">
      <c r="B183" s="94"/>
      <c r="C183" s="94"/>
      <c r="D183" s="94"/>
      <c r="E183" s="94"/>
      <c r="F183" s="94"/>
      <c r="G183" s="94"/>
      <c r="H183" s="94"/>
      <c r="I183" s="94"/>
    </row>
    <row r="184" spans="2:9" x14ac:dyDescent="0.25">
      <c r="B184" s="94"/>
      <c r="C184" s="94"/>
      <c r="D184" s="94"/>
      <c r="E184" s="94"/>
      <c r="F184" s="94"/>
      <c r="G184" s="94"/>
      <c r="H184" s="94"/>
      <c r="I184" s="94"/>
    </row>
    <row r="185" spans="2:9" x14ac:dyDescent="0.25">
      <c r="B185" s="94"/>
      <c r="C185" s="94"/>
      <c r="D185" s="94"/>
      <c r="E185" s="94"/>
      <c r="F185" s="94"/>
      <c r="G185" s="94"/>
      <c r="H185" s="94"/>
      <c r="I185" s="94"/>
    </row>
    <row r="186" spans="2:9" x14ac:dyDescent="0.25">
      <c r="B186" s="94"/>
      <c r="C186" s="94"/>
      <c r="D186" s="94"/>
      <c r="E186" s="94"/>
      <c r="F186" s="94"/>
      <c r="G186" s="94"/>
      <c r="H186" s="94"/>
      <c r="I186" s="94"/>
    </row>
    <row r="187" spans="2:9" x14ac:dyDescent="0.25">
      <c r="B187" s="94"/>
      <c r="C187" s="94"/>
      <c r="D187" s="94"/>
      <c r="E187" s="94"/>
      <c r="F187" s="94"/>
      <c r="G187" s="94"/>
      <c r="H187" s="94"/>
      <c r="I187" s="94"/>
    </row>
    <row r="188" spans="2:9" x14ac:dyDescent="0.25">
      <c r="B188" s="94"/>
      <c r="C188" s="94"/>
      <c r="D188" s="94"/>
      <c r="E188" s="94"/>
      <c r="F188" s="94"/>
      <c r="G188" s="94"/>
      <c r="H188" s="94"/>
      <c r="I188" s="94"/>
    </row>
    <row r="189" spans="2:9" x14ac:dyDescent="0.25">
      <c r="B189" s="94"/>
      <c r="C189" s="94"/>
      <c r="D189" s="94"/>
      <c r="E189" s="94"/>
      <c r="F189" s="94"/>
      <c r="G189" s="94"/>
      <c r="H189" s="94"/>
      <c r="I189" s="94"/>
    </row>
    <row r="190" spans="2:9" x14ac:dyDescent="0.25">
      <c r="B190" s="94"/>
      <c r="C190" s="94"/>
      <c r="D190" s="94"/>
      <c r="E190" s="94"/>
      <c r="F190" s="94"/>
      <c r="G190" s="94"/>
      <c r="H190" s="94"/>
      <c r="I190" s="94"/>
    </row>
    <row r="191" spans="2:9" x14ac:dyDescent="0.25">
      <c r="B191" s="94"/>
      <c r="C191" s="94"/>
      <c r="D191" s="94"/>
      <c r="E191" s="94"/>
      <c r="F191" s="94"/>
      <c r="G191" s="94"/>
      <c r="H191" s="94"/>
      <c r="I191" s="94"/>
    </row>
    <row r="192" spans="2:9" x14ac:dyDescent="0.25">
      <c r="B192" s="94"/>
      <c r="C192" s="94"/>
      <c r="D192" s="94"/>
      <c r="E192" s="94"/>
      <c r="F192" s="94"/>
      <c r="G192" s="94"/>
      <c r="H192" s="94"/>
      <c r="I192" s="94"/>
    </row>
    <row r="193" spans="2:9" x14ac:dyDescent="0.25">
      <c r="B193" s="94"/>
      <c r="C193" s="94"/>
      <c r="D193" s="94"/>
      <c r="E193" s="94"/>
      <c r="F193" s="94"/>
      <c r="G193" s="94"/>
      <c r="H193" s="94"/>
      <c r="I193" s="94"/>
    </row>
    <row r="194" spans="2:9" x14ac:dyDescent="0.25">
      <c r="B194" s="94"/>
      <c r="C194" s="94"/>
      <c r="D194" s="94"/>
      <c r="E194" s="94"/>
      <c r="F194" s="94"/>
      <c r="G194" s="94"/>
      <c r="H194" s="94"/>
      <c r="I194" s="94"/>
    </row>
    <row r="195" spans="2:9" x14ac:dyDescent="0.25">
      <c r="B195" s="94"/>
      <c r="C195" s="94"/>
      <c r="D195" s="94"/>
      <c r="E195" s="94"/>
      <c r="F195" s="94"/>
      <c r="G195" s="94"/>
      <c r="H195" s="94"/>
      <c r="I195" s="94"/>
    </row>
    <row r="196" spans="2:9" x14ac:dyDescent="0.25">
      <c r="B196" s="94"/>
      <c r="C196" s="94"/>
      <c r="D196" s="94"/>
      <c r="E196" s="94"/>
      <c r="F196" s="94"/>
      <c r="G196" s="94"/>
      <c r="H196" s="94"/>
      <c r="I196" s="94"/>
    </row>
    <row r="197" spans="2:9" x14ac:dyDescent="0.25">
      <c r="B197" s="94"/>
      <c r="C197" s="94"/>
      <c r="D197" s="94"/>
      <c r="E197" s="94"/>
      <c r="F197" s="94"/>
      <c r="G197" s="94"/>
      <c r="H197" s="94"/>
      <c r="I197" s="94"/>
    </row>
    <row r="198" spans="2:9" x14ac:dyDescent="0.25">
      <c r="B198" s="94"/>
      <c r="C198" s="94"/>
      <c r="D198" s="94"/>
      <c r="E198" s="94"/>
      <c r="F198" s="94"/>
      <c r="G198" s="94"/>
      <c r="H198" s="94"/>
      <c r="I198" s="94"/>
    </row>
    <row r="199" spans="2:9" x14ac:dyDescent="0.25">
      <c r="B199" s="94"/>
      <c r="C199" s="94"/>
      <c r="D199" s="94"/>
      <c r="E199" s="94"/>
      <c r="F199" s="94"/>
      <c r="G199" s="94"/>
      <c r="H199" s="94"/>
      <c r="I199" s="94"/>
    </row>
    <row r="200" spans="2:9" x14ac:dyDescent="0.25">
      <c r="B200" s="94"/>
      <c r="C200" s="94"/>
      <c r="D200" s="94"/>
      <c r="E200" s="94"/>
      <c r="F200" s="94"/>
      <c r="G200" s="94"/>
      <c r="H200" s="94"/>
      <c r="I200" s="94"/>
    </row>
    <row r="201" spans="2:9" x14ac:dyDescent="0.25">
      <c r="B201" s="94"/>
      <c r="C201" s="94"/>
      <c r="D201" s="94"/>
      <c r="E201" s="94"/>
      <c r="F201" s="94"/>
      <c r="G201" s="94"/>
      <c r="H201" s="94"/>
      <c r="I201" s="94"/>
    </row>
    <row r="202" spans="2:9" x14ac:dyDescent="0.25">
      <c r="B202" s="94"/>
      <c r="C202" s="94"/>
      <c r="D202" s="94"/>
      <c r="E202" s="94"/>
      <c r="F202" s="94"/>
      <c r="G202" s="94"/>
      <c r="H202" s="94"/>
      <c r="I202" s="94"/>
    </row>
    <row r="203" spans="2:9" x14ac:dyDescent="0.25">
      <c r="B203" s="94"/>
      <c r="C203" s="94"/>
      <c r="D203" s="94"/>
      <c r="E203" s="94"/>
      <c r="F203" s="94"/>
      <c r="G203" s="94"/>
      <c r="H203" s="94"/>
      <c r="I203" s="94"/>
    </row>
    <row r="204" spans="2:9" x14ac:dyDescent="0.25">
      <c r="B204" s="94"/>
      <c r="C204" s="94"/>
      <c r="D204" s="94"/>
      <c r="E204" s="94"/>
      <c r="F204" s="94"/>
      <c r="G204" s="94"/>
      <c r="H204" s="94"/>
      <c r="I204" s="94"/>
    </row>
    <row r="205" spans="2:9" x14ac:dyDescent="0.25">
      <c r="B205" s="94"/>
      <c r="C205" s="94"/>
      <c r="D205" s="94"/>
      <c r="E205" s="94"/>
      <c r="F205" s="94"/>
      <c r="G205" s="94"/>
      <c r="H205" s="94"/>
      <c r="I205" s="94"/>
    </row>
    <row r="206" spans="2:9" x14ac:dyDescent="0.25">
      <c r="B206" s="94"/>
      <c r="C206" s="94"/>
      <c r="D206" s="94"/>
      <c r="E206" s="94"/>
      <c r="F206" s="94"/>
      <c r="G206" s="94"/>
      <c r="H206" s="94"/>
      <c r="I206" s="94"/>
    </row>
    <row r="207" spans="2:9" x14ac:dyDescent="0.25">
      <c r="B207" s="94"/>
      <c r="C207" s="94"/>
      <c r="D207" s="94"/>
      <c r="E207" s="94"/>
      <c r="F207" s="94"/>
      <c r="G207" s="94"/>
      <c r="H207" s="94"/>
      <c r="I207" s="94"/>
    </row>
    <row r="208" spans="2:9" x14ac:dyDescent="0.25">
      <c r="B208" s="94"/>
      <c r="C208" s="94"/>
      <c r="D208" s="94"/>
      <c r="E208" s="94"/>
      <c r="F208" s="94"/>
      <c r="G208" s="94"/>
      <c r="H208" s="94"/>
      <c r="I208" s="94"/>
    </row>
    <row r="209" spans="2:9" x14ac:dyDescent="0.25">
      <c r="B209" s="94"/>
      <c r="C209" s="94"/>
      <c r="D209" s="94"/>
      <c r="E209" s="94"/>
      <c r="F209" s="94"/>
      <c r="G209" s="94"/>
      <c r="H209" s="94"/>
      <c r="I209" s="94"/>
    </row>
    <row r="210" spans="2:9" x14ac:dyDescent="0.25">
      <c r="B210" s="94"/>
      <c r="C210" s="94"/>
      <c r="D210" s="94"/>
      <c r="E210" s="94"/>
      <c r="F210" s="94"/>
      <c r="G210" s="94"/>
      <c r="H210" s="94"/>
      <c r="I210" s="94"/>
    </row>
    <row r="211" spans="2:9" x14ac:dyDescent="0.25">
      <c r="B211" s="94"/>
      <c r="C211" s="94"/>
      <c r="D211" s="94"/>
      <c r="E211" s="94"/>
      <c r="F211" s="94"/>
      <c r="G211" s="94"/>
      <c r="H211" s="94"/>
      <c r="I211" s="94"/>
    </row>
    <row r="212" spans="2:9" x14ac:dyDescent="0.25">
      <c r="B212" s="94"/>
      <c r="C212" s="94"/>
      <c r="D212" s="94"/>
      <c r="E212" s="94"/>
      <c r="F212" s="94"/>
      <c r="G212" s="94"/>
      <c r="H212" s="94"/>
      <c r="I212" s="94"/>
    </row>
    <row r="213" spans="2:9" x14ac:dyDescent="0.25">
      <c r="B213" s="94"/>
      <c r="C213" s="94"/>
      <c r="D213" s="94"/>
      <c r="E213" s="94"/>
      <c r="F213" s="94"/>
      <c r="G213" s="94"/>
      <c r="H213" s="94"/>
      <c r="I213" s="94"/>
    </row>
    <row r="214" spans="2:9" x14ac:dyDescent="0.25">
      <c r="B214" s="94"/>
      <c r="C214" s="94"/>
      <c r="D214" s="94"/>
      <c r="E214" s="94"/>
      <c r="F214" s="94"/>
      <c r="G214" s="94"/>
      <c r="H214" s="94"/>
      <c r="I214" s="94"/>
    </row>
    <row r="215" spans="2:9" x14ac:dyDescent="0.25">
      <c r="B215" s="94"/>
      <c r="C215" s="94"/>
      <c r="D215" s="94"/>
      <c r="E215" s="94"/>
      <c r="F215" s="94"/>
      <c r="G215" s="94"/>
      <c r="H215" s="94"/>
      <c r="I215" s="94"/>
    </row>
    <row r="216" spans="2:9" x14ac:dyDescent="0.25">
      <c r="B216" s="94"/>
      <c r="C216" s="94"/>
      <c r="D216" s="94"/>
      <c r="E216" s="94"/>
      <c r="F216" s="94"/>
      <c r="G216" s="94"/>
      <c r="H216" s="94"/>
      <c r="I216" s="94"/>
    </row>
    <row r="217" spans="2:9" x14ac:dyDescent="0.25">
      <c r="B217" s="94"/>
      <c r="C217" s="94"/>
      <c r="D217" s="94"/>
      <c r="E217" s="94"/>
      <c r="F217" s="94"/>
      <c r="G217" s="94"/>
      <c r="H217" s="94"/>
      <c r="I217" s="94"/>
    </row>
    <row r="218" spans="2:9" x14ac:dyDescent="0.25">
      <c r="B218" s="94"/>
      <c r="C218" s="94"/>
      <c r="D218" s="94"/>
      <c r="E218" s="94"/>
      <c r="F218" s="94"/>
      <c r="G218" s="94"/>
      <c r="H218" s="94"/>
      <c r="I218" s="94"/>
    </row>
    <row r="219" spans="2:9" x14ac:dyDescent="0.25">
      <c r="B219" s="94"/>
      <c r="C219" s="94"/>
      <c r="D219" s="94"/>
      <c r="E219" s="94"/>
      <c r="F219" s="94"/>
      <c r="G219" s="94"/>
      <c r="H219" s="94"/>
      <c r="I219" s="94"/>
    </row>
    <row r="220" spans="2:9" x14ac:dyDescent="0.25">
      <c r="B220" s="94"/>
      <c r="C220" s="94"/>
      <c r="D220" s="94"/>
      <c r="E220" s="94"/>
      <c r="F220" s="94"/>
      <c r="G220" s="94"/>
      <c r="H220" s="94"/>
      <c r="I220" s="94"/>
    </row>
    <row r="221" spans="2:9" x14ac:dyDescent="0.25">
      <c r="B221" s="94"/>
      <c r="C221" s="94"/>
      <c r="D221" s="94"/>
      <c r="E221" s="94"/>
      <c r="F221" s="94"/>
      <c r="G221" s="94"/>
      <c r="H221" s="94"/>
      <c r="I221" s="94"/>
    </row>
    <row r="222" spans="2:9" x14ac:dyDescent="0.25">
      <c r="B222" s="94"/>
      <c r="C222" s="94"/>
      <c r="D222" s="94"/>
      <c r="E222" s="94"/>
      <c r="F222" s="94"/>
      <c r="G222" s="94"/>
      <c r="H222" s="94"/>
      <c r="I222" s="94"/>
    </row>
    <row r="223" spans="2:9" x14ac:dyDescent="0.25">
      <c r="B223" s="94"/>
      <c r="C223" s="94"/>
      <c r="D223" s="94"/>
      <c r="E223" s="94"/>
      <c r="F223" s="94"/>
      <c r="G223" s="94"/>
      <c r="H223" s="94"/>
      <c r="I223" s="94"/>
    </row>
    <row r="224" spans="2:9" x14ac:dyDescent="0.25">
      <c r="B224" s="94"/>
      <c r="C224" s="94"/>
      <c r="D224" s="94"/>
      <c r="E224" s="94"/>
      <c r="F224" s="94"/>
      <c r="G224" s="94"/>
      <c r="H224" s="94"/>
      <c r="I224" s="94"/>
    </row>
    <row r="225" spans="2:9" x14ac:dyDescent="0.25">
      <c r="B225" s="94"/>
      <c r="C225" s="94"/>
      <c r="D225" s="94"/>
      <c r="E225" s="94"/>
      <c r="F225" s="94"/>
      <c r="G225" s="94"/>
      <c r="H225" s="94"/>
      <c r="I225" s="94"/>
    </row>
    <row r="226" spans="2:9" x14ac:dyDescent="0.25">
      <c r="B226" s="94"/>
      <c r="C226" s="94"/>
      <c r="D226" s="94"/>
      <c r="E226" s="94"/>
      <c r="F226" s="94"/>
      <c r="G226" s="94"/>
      <c r="H226" s="94"/>
      <c r="I226" s="94"/>
    </row>
    <row r="227" spans="2:9" x14ac:dyDescent="0.25">
      <c r="B227" s="94"/>
      <c r="C227" s="94"/>
      <c r="D227" s="94"/>
      <c r="E227" s="94"/>
      <c r="F227" s="94"/>
      <c r="G227" s="94"/>
      <c r="H227" s="94"/>
      <c r="I227" s="94"/>
    </row>
    <row r="228" spans="2:9" x14ac:dyDescent="0.25">
      <c r="B228" s="94"/>
      <c r="C228" s="94"/>
      <c r="D228" s="94"/>
      <c r="E228" s="94"/>
      <c r="F228" s="94"/>
      <c r="G228" s="94"/>
      <c r="H228" s="94"/>
      <c r="I228" s="94"/>
    </row>
    <row r="229" spans="2:9" x14ac:dyDescent="0.25">
      <c r="B229" s="94"/>
      <c r="C229" s="94"/>
      <c r="D229" s="94"/>
      <c r="E229" s="94"/>
      <c r="F229" s="94"/>
      <c r="G229" s="94"/>
      <c r="H229" s="94"/>
      <c r="I229" s="94"/>
    </row>
    <row r="230" spans="2:9" x14ac:dyDescent="0.25">
      <c r="B230" s="94"/>
      <c r="C230" s="94"/>
      <c r="D230" s="94"/>
      <c r="E230" s="94"/>
      <c r="F230" s="94"/>
      <c r="G230" s="94"/>
      <c r="H230" s="94"/>
      <c r="I230" s="94"/>
    </row>
    <row r="231" spans="2:9" x14ac:dyDescent="0.25">
      <c r="B231" s="94"/>
      <c r="C231" s="94"/>
      <c r="D231" s="94"/>
      <c r="E231" s="94"/>
      <c r="F231" s="94"/>
      <c r="G231" s="94"/>
      <c r="H231" s="94"/>
      <c r="I231" s="94"/>
    </row>
    <row r="232" spans="2:9" x14ac:dyDescent="0.25">
      <c r="B232" s="94"/>
      <c r="C232" s="94"/>
      <c r="D232" s="94"/>
      <c r="E232" s="94"/>
      <c r="F232" s="94"/>
      <c r="G232" s="94"/>
      <c r="H232" s="94"/>
      <c r="I232" s="94"/>
    </row>
    <row r="233" spans="2:9" x14ac:dyDescent="0.25">
      <c r="B233" s="94"/>
      <c r="C233" s="94"/>
      <c r="D233" s="94"/>
      <c r="E233" s="94"/>
      <c r="F233" s="94"/>
      <c r="G233" s="94"/>
      <c r="H233" s="94"/>
      <c r="I233" s="94"/>
    </row>
    <row r="234" spans="2:9" x14ac:dyDescent="0.25">
      <c r="B234" s="94"/>
      <c r="C234" s="94"/>
      <c r="D234" s="94"/>
      <c r="E234" s="94"/>
      <c r="F234" s="94"/>
      <c r="G234" s="94"/>
      <c r="H234" s="94"/>
      <c r="I234" s="94"/>
    </row>
    <row r="235" spans="2:9" x14ac:dyDescent="0.25">
      <c r="B235" s="94"/>
      <c r="C235" s="94"/>
      <c r="D235" s="94"/>
      <c r="E235" s="94"/>
      <c r="F235" s="94"/>
      <c r="G235" s="94"/>
      <c r="H235" s="94"/>
      <c r="I235" s="94"/>
    </row>
    <row r="236" spans="2:9" x14ac:dyDescent="0.25">
      <c r="B236" s="94"/>
      <c r="C236" s="94"/>
      <c r="D236" s="94"/>
      <c r="E236" s="94"/>
      <c r="F236" s="94"/>
      <c r="G236" s="94"/>
      <c r="H236" s="94"/>
      <c r="I236" s="94"/>
    </row>
    <row r="237" spans="2:9" x14ac:dyDescent="0.25">
      <c r="B237" s="94"/>
      <c r="C237" s="94"/>
      <c r="D237" s="94"/>
      <c r="E237" s="94"/>
      <c r="F237" s="94"/>
      <c r="G237" s="94"/>
      <c r="H237" s="94"/>
      <c r="I237" s="94"/>
    </row>
    <row r="238" spans="2:9" x14ac:dyDescent="0.25">
      <c r="B238" s="94"/>
      <c r="C238" s="94"/>
      <c r="D238" s="94"/>
      <c r="E238" s="94"/>
      <c r="F238" s="94"/>
      <c r="G238" s="94"/>
      <c r="H238" s="94"/>
      <c r="I238" s="94"/>
    </row>
    <row r="239" spans="2:9" x14ac:dyDescent="0.25">
      <c r="B239" s="94"/>
      <c r="C239" s="94"/>
      <c r="D239" s="94"/>
      <c r="E239" s="94"/>
      <c r="F239" s="94"/>
      <c r="G239" s="94"/>
      <c r="H239" s="94"/>
      <c r="I239" s="94"/>
    </row>
    <row r="240" spans="2:9" x14ac:dyDescent="0.25">
      <c r="B240" s="94"/>
      <c r="C240" s="94"/>
      <c r="D240" s="94"/>
      <c r="E240" s="94"/>
      <c r="F240" s="94"/>
      <c r="G240" s="94"/>
      <c r="H240" s="94"/>
      <c r="I240" s="94"/>
    </row>
    <row r="241" spans="2:9" x14ac:dyDescent="0.25">
      <c r="B241" s="94"/>
      <c r="C241" s="94"/>
      <c r="D241" s="94"/>
      <c r="E241" s="94"/>
      <c r="F241" s="94"/>
      <c r="G241" s="94"/>
      <c r="H241" s="94"/>
      <c r="I241" s="94"/>
    </row>
    <row r="242" spans="2:9" x14ac:dyDescent="0.25">
      <c r="B242" s="94"/>
      <c r="C242" s="94"/>
      <c r="D242" s="94"/>
      <c r="E242" s="94"/>
      <c r="F242" s="94"/>
      <c r="G242" s="94"/>
      <c r="H242" s="94"/>
      <c r="I242" s="94"/>
    </row>
    <row r="243" spans="2:9" x14ac:dyDescent="0.25">
      <c r="B243" s="94"/>
      <c r="C243" s="94"/>
      <c r="D243" s="94"/>
      <c r="E243" s="94"/>
      <c r="F243" s="94"/>
      <c r="G243" s="94"/>
      <c r="H243" s="94"/>
      <c r="I243" s="94"/>
    </row>
    <row r="244" spans="2:9" x14ac:dyDescent="0.25">
      <c r="B244" s="94"/>
      <c r="C244" s="94"/>
      <c r="D244" s="94"/>
      <c r="E244" s="94"/>
      <c r="F244" s="94"/>
      <c r="G244" s="94"/>
      <c r="H244" s="94"/>
      <c r="I244" s="94"/>
    </row>
    <row r="245" spans="2:9" x14ac:dyDescent="0.25">
      <c r="B245" s="94"/>
      <c r="C245" s="94"/>
      <c r="D245" s="94"/>
      <c r="E245" s="94"/>
      <c r="F245" s="94"/>
      <c r="G245" s="94"/>
      <c r="H245" s="94"/>
      <c r="I245" s="94"/>
    </row>
    <row r="246" spans="2:9" x14ac:dyDescent="0.25">
      <c r="B246" s="94"/>
      <c r="C246" s="94"/>
      <c r="D246" s="94"/>
      <c r="E246" s="94"/>
      <c r="F246" s="94"/>
      <c r="G246" s="94"/>
      <c r="H246" s="94"/>
      <c r="I246" s="94"/>
    </row>
    <row r="247" spans="2:9" x14ac:dyDescent="0.25">
      <c r="B247" s="94"/>
      <c r="C247" s="94"/>
      <c r="D247" s="94"/>
      <c r="E247" s="94"/>
      <c r="F247" s="94"/>
      <c r="G247" s="94"/>
      <c r="H247" s="94"/>
      <c r="I247" s="94"/>
    </row>
    <row r="248" spans="2:9" x14ac:dyDescent="0.25">
      <c r="B248" s="94"/>
      <c r="C248" s="94"/>
      <c r="D248" s="94"/>
      <c r="E248" s="94"/>
      <c r="F248" s="94"/>
      <c r="G248" s="94"/>
      <c r="H248" s="94"/>
      <c r="I248" s="94"/>
    </row>
    <row r="249" spans="2:9" x14ac:dyDescent="0.25">
      <c r="B249" s="94"/>
      <c r="C249" s="94"/>
      <c r="D249" s="94"/>
      <c r="E249" s="94"/>
      <c r="F249" s="94"/>
      <c r="G249" s="94"/>
      <c r="H249" s="94"/>
      <c r="I249" s="94"/>
    </row>
    <row r="250" spans="2:9" x14ac:dyDescent="0.25">
      <c r="B250" s="94"/>
      <c r="C250" s="94"/>
      <c r="D250" s="94"/>
      <c r="E250" s="94"/>
      <c r="F250" s="94"/>
      <c r="G250" s="94"/>
      <c r="H250" s="94"/>
      <c r="I250" s="94"/>
    </row>
    <row r="251" spans="2:9" x14ac:dyDescent="0.25">
      <c r="B251" s="94"/>
      <c r="C251" s="94"/>
      <c r="D251" s="94"/>
      <c r="E251" s="94"/>
      <c r="F251" s="94"/>
      <c r="G251" s="94"/>
      <c r="H251" s="94"/>
      <c r="I251" s="94"/>
    </row>
    <row r="252" spans="2:9" x14ac:dyDescent="0.25">
      <c r="B252" s="94"/>
      <c r="C252" s="94"/>
      <c r="D252" s="94"/>
      <c r="E252" s="94"/>
      <c r="F252" s="94"/>
      <c r="G252" s="94"/>
      <c r="H252" s="94"/>
      <c r="I252" s="94"/>
    </row>
    <row r="253" spans="2:9" x14ac:dyDescent="0.25">
      <c r="B253" s="94"/>
      <c r="C253" s="94"/>
      <c r="D253" s="94"/>
      <c r="E253" s="94"/>
      <c r="F253" s="94"/>
      <c r="G253" s="94"/>
      <c r="H253" s="94"/>
      <c r="I253" s="94"/>
    </row>
    <row r="254" spans="2:9" x14ac:dyDescent="0.25">
      <c r="B254" s="94"/>
      <c r="C254" s="94"/>
      <c r="D254" s="94"/>
      <c r="E254" s="94"/>
      <c r="F254" s="94"/>
      <c r="G254" s="94"/>
      <c r="H254" s="94"/>
      <c r="I254" s="94"/>
    </row>
    <row r="255" spans="2:9" x14ac:dyDescent="0.25">
      <c r="B255" s="94"/>
      <c r="C255" s="94"/>
      <c r="D255" s="94"/>
      <c r="E255" s="94"/>
      <c r="F255" s="94"/>
      <c r="G255" s="94"/>
      <c r="H255" s="94"/>
      <c r="I255" s="94"/>
    </row>
    <row r="256" spans="2:9" x14ac:dyDescent="0.25">
      <c r="B256" s="94"/>
      <c r="C256" s="94"/>
      <c r="D256" s="94"/>
      <c r="E256" s="94"/>
      <c r="F256" s="94"/>
      <c r="G256" s="94"/>
      <c r="H256" s="94"/>
      <c r="I256" s="94"/>
    </row>
    <row r="257" spans="2:9" x14ac:dyDescent="0.25">
      <c r="B257" s="94"/>
      <c r="C257" s="94"/>
      <c r="D257" s="94"/>
      <c r="E257" s="94"/>
      <c r="F257" s="94"/>
      <c r="G257" s="94"/>
      <c r="H257" s="94"/>
      <c r="I257" s="94"/>
    </row>
    <row r="258" spans="2:9" x14ac:dyDescent="0.25">
      <c r="B258" s="94"/>
      <c r="C258" s="94"/>
      <c r="D258" s="94"/>
      <c r="E258" s="94"/>
      <c r="F258" s="94"/>
      <c r="G258" s="94"/>
      <c r="H258" s="94"/>
      <c r="I258" s="94"/>
    </row>
    <row r="259" spans="2:9" x14ac:dyDescent="0.25">
      <c r="B259" s="94"/>
      <c r="C259" s="94"/>
      <c r="D259" s="94"/>
      <c r="E259" s="94"/>
      <c r="F259" s="94"/>
      <c r="G259" s="94"/>
      <c r="H259" s="94"/>
      <c r="I259" s="94"/>
    </row>
    <row r="260" spans="2:9" x14ac:dyDescent="0.25">
      <c r="B260" s="94"/>
      <c r="C260" s="94"/>
      <c r="D260" s="94"/>
      <c r="E260" s="94"/>
      <c r="F260" s="94"/>
      <c r="G260" s="94"/>
      <c r="H260" s="94"/>
      <c r="I260" s="94"/>
    </row>
    <row r="261" spans="2:9" x14ac:dyDescent="0.25">
      <c r="B261" s="94"/>
      <c r="C261" s="94"/>
      <c r="D261" s="94"/>
      <c r="E261" s="94"/>
      <c r="F261" s="94"/>
      <c r="G261" s="94"/>
      <c r="H261" s="94"/>
      <c r="I261" s="94"/>
    </row>
    <row r="262" spans="2:9" x14ac:dyDescent="0.25">
      <c r="B262" s="94"/>
      <c r="C262" s="94"/>
      <c r="D262" s="94"/>
      <c r="E262" s="94"/>
      <c r="F262" s="94"/>
      <c r="G262" s="94"/>
      <c r="H262" s="94"/>
      <c r="I262" s="94"/>
    </row>
    <row r="263" spans="2:9" x14ac:dyDescent="0.25">
      <c r="B263" s="94"/>
      <c r="C263" s="94"/>
      <c r="D263" s="94"/>
      <c r="E263" s="94"/>
      <c r="F263" s="94"/>
      <c r="G263" s="94"/>
      <c r="H263" s="94"/>
      <c r="I263" s="94"/>
    </row>
    <row r="264" spans="2:9" x14ac:dyDescent="0.25">
      <c r="B264" s="94"/>
      <c r="C264" s="94"/>
      <c r="D264" s="94"/>
      <c r="E264" s="94"/>
      <c r="F264" s="94"/>
      <c r="G264" s="94"/>
      <c r="H264" s="94"/>
      <c r="I264" s="94"/>
    </row>
    <row r="265" spans="2:9" x14ac:dyDescent="0.25">
      <c r="B265" s="94"/>
      <c r="C265" s="94"/>
      <c r="D265" s="94"/>
      <c r="E265" s="94"/>
      <c r="F265" s="94"/>
      <c r="G265" s="94"/>
      <c r="H265" s="94"/>
      <c r="I265" s="94"/>
    </row>
    <row r="266" spans="2:9" x14ac:dyDescent="0.25">
      <c r="B266" s="94"/>
      <c r="C266" s="94"/>
      <c r="D266" s="94"/>
      <c r="E266" s="94"/>
      <c r="F266" s="94"/>
      <c r="G266" s="94"/>
      <c r="H266" s="94"/>
      <c r="I266" s="94"/>
    </row>
    <row r="267" spans="2:9" x14ac:dyDescent="0.25">
      <c r="B267" s="94"/>
      <c r="C267" s="94"/>
      <c r="D267" s="94"/>
      <c r="E267" s="94"/>
      <c r="F267" s="94"/>
      <c r="G267" s="94"/>
      <c r="H267" s="94"/>
      <c r="I267" s="94"/>
    </row>
    <row r="268" spans="2:9" x14ac:dyDescent="0.25">
      <c r="B268" s="94"/>
      <c r="C268" s="94"/>
      <c r="D268" s="94"/>
      <c r="E268" s="94"/>
      <c r="F268" s="94"/>
      <c r="G268" s="94"/>
      <c r="H268" s="94"/>
      <c r="I268" s="94"/>
    </row>
    <row r="269" spans="2:9" x14ac:dyDescent="0.25">
      <c r="B269" s="94"/>
      <c r="C269" s="94"/>
      <c r="D269" s="94"/>
      <c r="E269" s="94"/>
      <c r="F269" s="94"/>
      <c r="G269" s="94"/>
      <c r="H269" s="94"/>
      <c r="I269" s="94"/>
    </row>
    <row r="270" spans="2:9" x14ac:dyDescent="0.25">
      <c r="B270" s="94"/>
      <c r="C270" s="94"/>
      <c r="D270" s="94"/>
      <c r="E270" s="94"/>
      <c r="F270" s="94"/>
      <c r="G270" s="94"/>
      <c r="H270" s="94"/>
      <c r="I270" s="94"/>
    </row>
    <row r="271" spans="2:9" x14ac:dyDescent="0.25">
      <c r="B271" s="94"/>
      <c r="C271" s="94"/>
      <c r="D271" s="94"/>
      <c r="E271" s="94"/>
      <c r="F271" s="94"/>
      <c r="G271" s="94"/>
      <c r="H271" s="94"/>
      <c r="I271" s="94"/>
    </row>
    <row r="272" spans="2:9" x14ac:dyDescent="0.25">
      <c r="B272" s="94"/>
      <c r="C272" s="94"/>
      <c r="D272" s="94"/>
      <c r="E272" s="94"/>
      <c r="F272" s="94"/>
      <c r="G272" s="94"/>
      <c r="H272" s="94"/>
      <c r="I272" s="94"/>
    </row>
    <row r="273" spans="2:9" x14ac:dyDescent="0.25">
      <c r="B273" s="94"/>
      <c r="C273" s="94"/>
      <c r="D273" s="94"/>
      <c r="E273" s="94"/>
      <c r="F273" s="94"/>
      <c r="G273" s="94"/>
      <c r="H273" s="94"/>
      <c r="I273" s="94"/>
    </row>
    <row r="274" spans="2:9" x14ac:dyDescent="0.25">
      <c r="B274" s="94"/>
      <c r="C274" s="94"/>
      <c r="D274" s="94"/>
      <c r="E274" s="94"/>
      <c r="F274" s="94"/>
      <c r="G274" s="94"/>
      <c r="H274" s="94"/>
      <c r="I274" s="94"/>
    </row>
    <row r="275" spans="2:9" x14ac:dyDescent="0.25">
      <c r="B275" s="94"/>
      <c r="C275" s="94"/>
      <c r="D275" s="94"/>
      <c r="E275" s="94"/>
      <c r="F275" s="94"/>
      <c r="G275" s="94"/>
      <c r="H275" s="94"/>
      <c r="I275" s="94"/>
    </row>
    <row r="276" spans="2:9" x14ac:dyDescent="0.25">
      <c r="B276" s="94"/>
      <c r="C276" s="94"/>
      <c r="D276" s="94"/>
      <c r="E276" s="94"/>
      <c r="F276" s="94"/>
      <c r="G276" s="94"/>
      <c r="H276" s="94"/>
      <c r="I276" s="94"/>
    </row>
    <row r="277" spans="2:9" x14ac:dyDescent="0.25">
      <c r="B277" s="94"/>
      <c r="C277" s="94"/>
      <c r="D277" s="94"/>
      <c r="E277" s="94"/>
      <c r="F277" s="94"/>
      <c r="G277" s="94"/>
      <c r="H277" s="94"/>
      <c r="I277" s="94"/>
    </row>
    <row r="278" spans="2:9" x14ac:dyDescent="0.25">
      <c r="B278" s="94"/>
      <c r="C278" s="94"/>
      <c r="D278" s="94"/>
      <c r="E278" s="94"/>
      <c r="F278" s="94"/>
      <c r="G278" s="94"/>
      <c r="H278" s="94"/>
      <c r="I278" s="94"/>
    </row>
    <row r="279" spans="2:9" x14ac:dyDescent="0.25">
      <c r="B279" s="94"/>
      <c r="C279" s="94"/>
      <c r="D279" s="94"/>
      <c r="E279" s="94"/>
      <c r="F279" s="94"/>
      <c r="G279" s="94"/>
      <c r="H279" s="94"/>
      <c r="I279" s="94"/>
    </row>
    <row r="280" spans="2:9" x14ac:dyDescent="0.25">
      <c r="B280" s="94"/>
      <c r="C280" s="94"/>
      <c r="D280" s="94"/>
      <c r="E280" s="94"/>
      <c r="F280" s="94"/>
      <c r="G280" s="94"/>
      <c r="H280" s="94"/>
      <c r="I280" s="94"/>
    </row>
    <row r="281" spans="2:9" x14ac:dyDescent="0.25">
      <c r="B281" s="94"/>
      <c r="C281" s="94"/>
      <c r="D281" s="94"/>
      <c r="E281" s="94"/>
      <c r="F281" s="94"/>
      <c r="G281" s="94"/>
      <c r="H281" s="94"/>
      <c r="I281" s="94"/>
    </row>
    <row r="282" spans="2:9" x14ac:dyDescent="0.25">
      <c r="B282" s="94"/>
      <c r="C282" s="94"/>
      <c r="D282" s="94"/>
      <c r="E282" s="94"/>
      <c r="F282" s="94"/>
      <c r="G282" s="94"/>
      <c r="H282" s="94"/>
      <c r="I282" s="94"/>
    </row>
    <row r="283" spans="2:9" x14ac:dyDescent="0.25">
      <c r="B283" s="94"/>
      <c r="C283" s="94"/>
      <c r="D283" s="94"/>
      <c r="E283" s="94"/>
      <c r="F283" s="94"/>
      <c r="G283" s="94"/>
      <c r="H283" s="94"/>
      <c r="I283" s="94"/>
    </row>
    <row r="284" spans="2:9" x14ac:dyDescent="0.25">
      <c r="B284" s="94"/>
      <c r="C284" s="94"/>
      <c r="D284" s="94"/>
      <c r="E284" s="94"/>
      <c r="F284" s="94"/>
      <c r="G284" s="94"/>
      <c r="H284" s="94"/>
      <c r="I284" s="94"/>
    </row>
    <row r="285" spans="2:9" x14ac:dyDescent="0.25">
      <c r="B285" s="94"/>
      <c r="C285" s="94"/>
      <c r="D285" s="94"/>
      <c r="E285" s="94"/>
      <c r="F285" s="94"/>
      <c r="G285" s="94"/>
      <c r="H285" s="94"/>
      <c r="I285" s="94"/>
    </row>
    <row r="286" spans="2:9" x14ac:dyDescent="0.25">
      <c r="B286" s="94"/>
      <c r="C286" s="94"/>
      <c r="D286" s="94"/>
      <c r="E286" s="94"/>
      <c r="F286" s="94"/>
      <c r="G286" s="94"/>
      <c r="H286" s="94"/>
      <c r="I286" s="94"/>
    </row>
    <row r="287" spans="2:9" x14ac:dyDescent="0.25">
      <c r="B287" s="94"/>
      <c r="C287" s="94"/>
      <c r="D287" s="94"/>
      <c r="E287" s="94"/>
      <c r="F287" s="94"/>
      <c r="G287" s="94"/>
      <c r="H287" s="94"/>
      <c r="I287" s="94"/>
    </row>
    <row r="288" spans="2:9" x14ac:dyDescent="0.25">
      <c r="B288" s="94"/>
      <c r="C288" s="94"/>
      <c r="D288" s="94"/>
      <c r="E288" s="94"/>
      <c r="F288" s="94"/>
      <c r="G288" s="94"/>
      <c r="H288" s="94"/>
      <c r="I288" s="94"/>
    </row>
    <row r="289" spans="2:9" x14ac:dyDescent="0.25">
      <c r="B289" s="94"/>
      <c r="C289" s="94"/>
      <c r="D289" s="94"/>
      <c r="E289" s="94"/>
      <c r="F289" s="94"/>
      <c r="G289" s="94"/>
      <c r="H289" s="94"/>
      <c r="I289" s="94"/>
    </row>
    <row r="290" spans="2:9" x14ac:dyDescent="0.25">
      <c r="B290" s="94"/>
      <c r="C290" s="94"/>
      <c r="D290" s="94"/>
      <c r="E290" s="94"/>
      <c r="F290" s="94"/>
      <c r="G290" s="94"/>
      <c r="H290" s="94"/>
      <c r="I290" s="94"/>
    </row>
    <row r="291" spans="2:9" x14ac:dyDescent="0.25">
      <c r="B291" s="94"/>
      <c r="C291" s="94"/>
      <c r="D291" s="94"/>
      <c r="E291" s="94"/>
      <c r="F291" s="94"/>
      <c r="G291" s="94"/>
      <c r="H291" s="94"/>
      <c r="I291" s="94"/>
    </row>
    <row r="292" spans="2:9" x14ac:dyDescent="0.25">
      <c r="B292" s="94"/>
      <c r="C292" s="94"/>
      <c r="D292" s="94"/>
      <c r="E292" s="94"/>
      <c r="F292" s="94"/>
      <c r="G292" s="94"/>
      <c r="H292" s="94"/>
      <c r="I292" s="94"/>
    </row>
    <row r="293" spans="2:9" x14ac:dyDescent="0.25">
      <c r="B293" s="94"/>
      <c r="C293" s="94"/>
      <c r="D293" s="94"/>
      <c r="E293" s="94"/>
      <c r="F293" s="94"/>
      <c r="G293" s="94"/>
      <c r="H293" s="94"/>
      <c r="I293" s="94"/>
    </row>
    <row r="294" spans="2:9" x14ac:dyDescent="0.25">
      <c r="B294" s="94"/>
      <c r="C294" s="94"/>
      <c r="D294" s="94"/>
      <c r="E294" s="94"/>
      <c r="F294" s="94"/>
      <c r="G294" s="94"/>
      <c r="H294" s="94"/>
      <c r="I294" s="94"/>
    </row>
    <row r="295" spans="2:9" x14ac:dyDescent="0.25">
      <c r="B295" s="94"/>
      <c r="C295" s="94"/>
      <c r="D295" s="94"/>
      <c r="E295" s="94"/>
      <c r="F295" s="94"/>
      <c r="G295" s="94"/>
      <c r="H295" s="94"/>
      <c r="I295" s="94"/>
    </row>
    <row r="296" spans="2:9" x14ac:dyDescent="0.25">
      <c r="B296" s="94"/>
      <c r="C296" s="94"/>
      <c r="D296" s="94"/>
      <c r="E296" s="94"/>
      <c r="F296" s="94"/>
      <c r="G296" s="94"/>
      <c r="H296" s="94"/>
      <c r="I296" s="94"/>
    </row>
    <row r="297" spans="2:9" x14ac:dyDescent="0.25">
      <c r="B297" s="94"/>
      <c r="C297" s="94"/>
      <c r="D297" s="94"/>
      <c r="E297" s="94"/>
      <c r="F297" s="94"/>
      <c r="G297" s="94"/>
      <c r="H297" s="94"/>
      <c r="I297" s="94"/>
    </row>
    <row r="298" spans="2:9" x14ac:dyDescent="0.25">
      <c r="B298" s="94"/>
      <c r="C298" s="94"/>
      <c r="D298" s="94"/>
      <c r="E298" s="94"/>
      <c r="F298" s="94"/>
      <c r="G298" s="94"/>
      <c r="H298" s="94"/>
      <c r="I298" s="94"/>
    </row>
    <row r="299" spans="2:9" x14ac:dyDescent="0.25">
      <c r="B299" s="94"/>
      <c r="C299" s="94"/>
      <c r="D299" s="94"/>
      <c r="E299" s="94"/>
      <c r="F299" s="94"/>
      <c r="G299" s="94"/>
      <c r="H299" s="94"/>
      <c r="I299" s="94"/>
    </row>
    <row r="300" spans="2:9" x14ac:dyDescent="0.25">
      <c r="B300" s="94"/>
      <c r="C300" s="94"/>
      <c r="D300" s="94"/>
      <c r="E300" s="94"/>
      <c r="F300" s="94"/>
      <c r="G300" s="94"/>
      <c r="H300" s="94"/>
      <c r="I300" s="94"/>
    </row>
    <row r="301" spans="2:9" x14ac:dyDescent="0.25">
      <c r="B301" s="94"/>
      <c r="C301" s="94"/>
      <c r="D301" s="94"/>
      <c r="E301" s="94"/>
      <c r="F301" s="94"/>
      <c r="G301" s="94"/>
      <c r="H301" s="94"/>
      <c r="I301" s="94"/>
    </row>
    <row r="302" spans="2:9" x14ac:dyDescent="0.25">
      <c r="B302" s="94"/>
      <c r="C302" s="94"/>
      <c r="D302" s="94"/>
      <c r="E302" s="94"/>
      <c r="F302" s="94"/>
      <c r="G302" s="94"/>
      <c r="H302" s="94"/>
      <c r="I302" s="94"/>
    </row>
    <row r="303" spans="2:9" x14ac:dyDescent="0.25">
      <c r="B303" s="94"/>
      <c r="C303" s="94"/>
      <c r="D303" s="94"/>
      <c r="E303" s="94"/>
      <c r="F303" s="94"/>
      <c r="G303" s="94"/>
      <c r="H303" s="94"/>
      <c r="I303" s="94"/>
    </row>
    <row r="304" spans="2:9" x14ac:dyDescent="0.25">
      <c r="B304" s="94"/>
      <c r="C304" s="94"/>
      <c r="D304" s="94"/>
      <c r="E304" s="94"/>
      <c r="F304" s="94"/>
      <c r="G304" s="94"/>
      <c r="H304" s="94"/>
      <c r="I304" s="94"/>
    </row>
    <row r="305" spans="2:9" x14ac:dyDescent="0.25">
      <c r="B305" s="94"/>
      <c r="C305" s="94"/>
      <c r="D305" s="94"/>
      <c r="E305" s="94"/>
      <c r="F305" s="94"/>
      <c r="G305" s="94"/>
      <c r="H305" s="94"/>
      <c r="I305" s="94"/>
    </row>
    <row r="306" spans="2:9" x14ac:dyDescent="0.25">
      <c r="B306" s="94"/>
      <c r="C306" s="94"/>
      <c r="D306" s="94"/>
      <c r="E306" s="94"/>
      <c r="F306" s="94"/>
      <c r="G306" s="94"/>
      <c r="H306" s="94"/>
      <c r="I306" s="94"/>
    </row>
    <row r="307" spans="2:9" x14ac:dyDescent="0.25">
      <c r="B307" s="94"/>
      <c r="C307" s="94"/>
      <c r="D307" s="94"/>
      <c r="E307" s="94"/>
      <c r="F307" s="94"/>
      <c r="G307" s="94"/>
      <c r="H307" s="94"/>
      <c r="I307" s="94"/>
    </row>
    <row r="308" spans="2:9" x14ac:dyDescent="0.25">
      <c r="B308" s="94"/>
      <c r="C308" s="94"/>
      <c r="D308" s="94"/>
      <c r="E308" s="94"/>
      <c r="F308" s="94"/>
      <c r="G308" s="94"/>
      <c r="H308" s="94"/>
      <c r="I308" s="94"/>
    </row>
  </sheetData>
  <mergeCells count="18">
    <mergeCell ref="A26:A27"/>
    <mergeCell ref="B26:F26"/>
    <mergeCell ref="G26:K26"/>
    <mergeCell ref="M26:M27"/>
    <mergeCell ref="A37:A38"/>
    <mergeCell ref="B37:F37"/>
    <mergeCell ref="G37:K37"/>
    <mergeCell ref="M37:M38"/>
    <mergeCell ref="J2:J3"/>
    <mergeCell ref="K2:K3"/>
    <mergeCell ref="M2:M3"/>
    <mergeCell ref="A15:A16"/>
    <mergeCell ref="B15:F15"/>
    <mergeCell ref="G15:K15"/>
    <mergeCell ref="M15:M16"/>
    <mergeCell ref="A2:A3"/>
    <mergeCell ref="B2:E2"/>
    <mergeCell ref="F2:I2"/>
  </mergeCells>
  <pageMargins left="0.7" right="0.7" top="0.75" bottom="0.75" header="0.3" footer="0.3"/>
  <pageSetup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00B0F0"/>
  </sheetPr>
  <dimension ref="A1:U124"/>
  <sheetViews>
    <sheetView workbookViewId="0">
      <selection activeCell="A38" sqref="A38"/>
    </sheetView>
  </sheetViews>
  <sheetFormatPr defaultRowHeight="15.75" x14ac:dyDescent="0.25"/>
  <cols>
    <col min="1" max="1" width="8.7109375" style="3" customWidth="1"/>
    <col min="2" max="2" width="21" style="3" bestFit="1" customWidth="1"/>
    <col min="3" max="3" width="10.7109375" style="3" customWidth="1"/>
    <col min="4" max="4" width="12.7109375" style="3" customWidth="1"/>
    <col min="5" max="11" width="10.7109375" style="2" customWidth="1"/>
    <col min="12" max="16384" width="9.140625" style="3"/>
  </cols>
  <sheetData>
    <row r="1" spans="1:21" x14ac:dyDescent="0.25">
      <c r="A1" s="1" t="s">
        <v>4583</v>
      </c>
      <c r="B1" s="1"/>
      <c r="C1" s="1"/>
      <c r="D1" s="1"/>
    </row>
    <row r="2" spans="1:21" x14ac:dyDescent="0.25">
      <c r="A2" s="376" t="s">
        <v>588</v>
      </c>
      <c r="B2" s="377"/>
      <c r="C2" s="377"/>
      <c r="D2" s="378" t="s">
        <v>901</v>
      </c>
      <c r="E2" s="377" t="s">
        <v>617</v>
      </c>
      <c r="F2" s="377"/>
      <c r="G2" s="377"/>
      <c r="H2" s="377"/>
      <c r="I2" s="377"/>
      <c r="J2" s="382"/>
      <c r="K2" s="372" t="s">
        <v>980</v>
      </c>
      <c r="M2" s="4" t="s">
        <v>52</v>
      </c>
      <c r="S2" s="3" t="s">
        <v>3628</v>
      </c>
    </row>
    <row r="3" spans="1:21" x14ac:dyDescent="0.25">
      <c r="A3" s="34" t="s">
        <v>590</v>
      </c>
      <c r="B3" s="45" t="s">
        <v>589</v>
      </c>
      <c r="C3" s="45" t="s">
        <v>619</v>
      </c>
      <c r="D3" s="379"/>
      <c r="E3" s="45" t="s">
        <v>44</v>
      </c>
      <c r="F3" s="45" t="s">
        <v>45</v>
      </c>
      <c r="G3" s="45" t="s">
        <v>46</v>
      </c>
      <c r="H3" s="45" t="s">
        <v>47</v>
      </c>
      <c r="I3" s="45" t="s">
        <v>48</v>
      </c>
      <c r="J3" s="36" t="s">
        <v>49</v>
      </c>
      <c r="K3" s="373"/>
      <c r="M3" s="12" t="s">
        <v>44</v>
      </c>
      <c r="N3" s="12" t="s">
        <v>45</v>
      </c>
      <c r="O3" s="12" t="s">
        <v>46</v>
      </c>
      <c r="P3" s="12" t="s">
        <v>47</v>
      </c>
      <c r="Q3" s="12" t="s">
        <v>48</v>
      </c>
    </row>
    <row r="4" spans="1:21" x14ac:dyDescent="0.25">
      <c r="A4" s="46">
        <v>4</v>
      </c>
      <c r="B4" s="28" t="s">
        <v>593</v>
      </c>
      <c r="C4" s="28" t="s">
        <v>620</v>
      </c>
      <c r="D4" s="29">
        <v>271777</v>
      </c>
      <c r="E4" s="29">
        <f>ROUND(SUMIF(Model_Output!$B$11:$B$3048,M4,Model_Output!$D$11:$D$3048),0)</f>
        <v>52403</v>
      </c>
      <c r="F4" s="29">
        <f>ROUND(SUMIF(Model_Output!$B$11:$B$3048,N4,Model_Output!$D$11:$D$3048),0)</f>
        <v>95160</v>
      </c>
      <c r="G4" s="29">
        <f>ROUND(SUMIF(Model_Output!$B$11:$B$3048,O4,Model_Output!$D$11:$D$3048),0)</f>
        <v>64980</v>
      </c>
      <c r="H4" s="29">
        <f>ROUND(SUMIF(Model_Output!$B$11:$B$3048,P4,Model_Output!$D$11:$D$3048),0)</f>
        <v>50798</v>
      </c>
      <c r="I4" s="29">
        <f>ROUND(SUMIF(Model_Output!$B$11:$B$3048,Q4,Model_Output!$D$11:$D$3048),0)</f>
        <v>29914</v>
      </c>
      <c r="J4" s="30">
        <f t="shared" ref="J4:J29" si="0">SUM(E4:I4)</f>
        <v>293255</v>
      </c>
      <c r="K4" s="47">
        <f>(J4-D4)/D4</f>
        <v>7.9028026654205469E-2</v>
      </c>
      <c r="M4" t="s">
        <v>187</v>
      </c>
      <c r="N4" t="s">
        <v>284</v>
      </c>
      <c r="O4" t="s">
        <v>388</v>
      </c>
      <c r="P4" t="s">
        <v>440</v>
      </c>
      <c r="Q4" t="s">
        <v>490</v>
      </c>
      <c r="S4" s="30">
        <v>287375</v>
      </c>
      <c r="T4" s="145">
        <f>S4-J4</f>
        <v>-5880</v>
      </c>
      <c r="U4" s="146">
        <f>T4/J4</f>
        <v>-2.0050809022864061E-2</v>
      </c>
    </row>
    <row r="5" spans="1:21" x14ac:dyDescent="0.25">
      <c r="A5" s="46">
        <v>14</v>
      </c>
      <c r="B5" s="28" t="s">
        <v>595</v>
      </c>
      <c r="C5" s="28" t="s">
        <v>620</v>
      </c>
      <c r="D5" s="380">
        <v>534811</v>
      </c>
      <c r="E5" s="29">
        <f>ROUND(SUMIF(Model_Output!$B$11:$B$3048,M5,Model_Output!$D$11:$D$3048),0)</f>
        <v>41624</v>
      </c>
      <c r="F5" s="29">
        <f>ROUND(SUMIF(Model_Output!$B$11:$B$3048,N5,Model_Output!$D$11:$D$3048),0)</f>
        <v>83664</v>
      </c>
      <c r="G5" s="29">
        <f>ROUND(SUMIF(Model_Output!$B$11:$B$3048,O5,Model_Output!$D$11:$D$3048),0)</f>
        <v>56493</v>
      </c>
      <c r="H5" s="29">
        <f>ROUND(SUMIF(Model_Output!$B$11:$B$3048,P5,Model_Output!$D$11:$D$3048),0)</f>
        <v>47658</v>
      </c>
      <c r="I5" s="29">
        <f>ROUND(SUMIF(Model_Output!$B$11:$B$3048,Q5,Model_Output!$D$11:$D$3048),0)</f>
        <v>26065</v>
      </c>
      <c r="J5" s="30">
        <f t="shared" si="0"/>
        <v>255504</v>
      </c>
      <c r="K5" s="374">
        <f>(SUM(J5:J6)-D5)/D5</f>
        <v>-7.7055258773660231E-3</v>
      </c>
      <c r="M5" t="s">
        <v>189</v>
      </c>
      <c r="N5" t="s">
        <v>288</v>
      </c>
      <c r="O5" t="s">
        <v>392</v>
      </c>
      <c r="P5" t="s">
        <v>444</v>
      </c>
      <c r="Q5" t="s">
        <v>494</v>
      </c>
      <c r="S5" s="30">
        <v>249127</v>
      </c>
      <c r="T5" s="145">
        <f t="shared" ref="T5:T30" si="1">S5-J5</f>
        <v>-6377</v>
      </c>
      <c r="U5" s="146">
        <f t="shared" ref="U5:U30" si="2">T5/J5</f>
        <v>-2.4958513369653705E-2</v>
      </c>
    </row>
    <row r="6" spans="1:21" x14ac:dyDescent="0.25">
      <c r="A6" s="34">
        <v>15</v>
      </c>
      <c r="B6" s="15" t="s">
        <v>596</v>
      </c>
      <c r="C6" s="15" t="s">
        <v>620</v>
      </c>
      <c r="D6" s="381"/>
      <c r="E6" s="8">
        <f>ROUND(SUMIF(Model_Output!$B$11:$B$3048,M6,Model_Output!$D$11:$D$3048),0)</f>
        <v>46129</v>
      </c>
      <c r="F6" s="8">
        <f>ROUND(SUMIF(Model_Output!$B$11:$B$3048,N6,Model_Output!$D$11:$D$3048),0)</f>
        <v>90784</v>
      </c>
      <c r="G6" s="8">
        <f>ROUND(SUMIF(Model_Output!$B$11:$B$3048,O6,Model_Output!$D$11:$D$3048),0)</f>
        <v>61649</v>
      </c>
      <c r="H6" s="8">
        <f>ROUND(SUMIF(Model_Output!$B$11:$B$3048,P6,Model_Output!$D$11:$D$3048),0)</f>
        <v>48526</v>
      </c>
      <c r="I6" s="8">
        <f>ROUND(SUMIF(Model_Output!$B$11:$B$3048,Q6,Model_Output!$D$11:$D$3048),0)</f>
        <v>28098</v>
      </c>
      <c r="J6" s="35">
        <f t="shared" si="0"/>
        <v>275186</v>
      </c>
      <c r="K6" s="375"/>
      <c r="M6" t="s">
        <v>190</v>
      </c>
      <c r="N6" t="s">
        <v>290</v>
      </c>
      <c r="O6" t="s">
        <v>394</v>
      </c>
      <c r="P6" t="s">
        <v>446</v>
      </c>
      <c r="Q6" t="s">
        <v>496</v>
      </c>
      <c r="S6" s="35">
        <v>269542</v>
      </c>
      <c r="T6" s="145">
        <f t="shared" si="1"/>
        <v>-5644</v>
      </c>
      <c r="U6" s="146">
        <f t="shared" si="2"/>
        <v>-2.050976430487016E-2</v>
      </c>
    </row>
    <row r="7" spans="1:21" x14ac:dyDescent="0.25">
      <c r="A7" s="31">
        <v>22</v>
      </c>
      <c r="B7" s="32" t="s">
        <v>600</v>
      </c>
      <c r="C7" s="32" t="s">
        <v>620</v>
      </c>
      <c r="D7" s="14">
        <v>239527</v>
      </c>
      <c r="E7" s="14">
        <f>ROUND(SUMIF(Model_Output!$B$11:$B$3048,M7,Model_Output!$D$11:$D$3048),0)</f>
        <v>33687</v>
      </c>
      <c r="F7" s="14">
        <f>ROUND(SUMIF(Model_Output!$B$11:$B$3048,N7,Model_Output!$D$11:$D$3048),0)</f>
        <v>68935</v>
      </c>
      <c r="G7" s="14">
        <f>ROUND(SUMIF(Model_Output!$B$11:$B$3048,O7,Model_Output!$D$11:$D$3048),0)</f>
        <v>42841</v>
      </c>
      <c r="H7" s="14">
        <f>ROUND(SUMIF(Model_Output!$B$11:$B$3048,P7,Model_Output!$D$11:$D$3048),0)</f>
        <v>36109</v>
      </c>
      <c r="I7" s="14">
        <f>ROUND(SUMIF(Model_Output!$B$11:$B$3048,Q7,Model_Output!$D$11:$D$3048),0)</f>
        <v>23967</v>
      </c>
      <c r="J7" s="33">
        <f t="shared" si="0"/>
        <v>205539</v>
      </c>
      <c r="K7" s="48">
        <f t="shared" ref="K7:K30" si="3">(J7-D7)/D7</f>
        <v>-0.14189632066531122</v>
      </c>
      <c r="M7" t="s">
        <v>194</v>
      </c>
      <c r="N7" t="s">
        <v>298</v>
      </c>
      <c r="O7" t="s">
        <v>402</v>
      </c>
      <c r="P7" t="s">
        <v>454</v>
      </c>
      <c r="Q7" t="s">
        <v>504</v>
      </c>
      <c r="S7" s="33">
        <v>204479</v>
      </c>
      <c r="T7" s="145">
        <f t="shared" si="1"/>
        <v>-1060</v>
      </c>
      <c r="U7" s="146">
        <f t="shared" si="2"/>
        <v>-5.157172118186816E-3</v>
      </c>
    </row>
    <row r="8" spans="1:21" x14ac:dyDescent="0.25">
      <c r="A8" s="31">
        <v>23</v>
      </c>
      <c r="B8" s="32" t="s">
        <v>601</v>
      </c>
      <c r="C8" s="32" t="s">
        <v>620</v>
      </c>
      <c r="D8" s="14">
        <v>81758</v>
      </c>
      <c r="E8" s="14">
        <f>ROUND(SUMIF(Model_Output!$B$11:$B$3048,M8,Model_Output!$D$11:$D$3048),0)</f>
        <v>10875</v>
      </c>
      <c r="F8" s="14">
        <f>ROUND(SUMIF(Model_Output!$B$11:$B$3048,N8,Model_Output!$D$11:$D$3048),0)</f>
        <v>23403</v>
      </c>
      <c r="G8" s="14">
        <f>ROUND(SUMIF(Model_Output!$B$11:$B$3048,O8,Model_Output!$D$11:$D$3048),0)</f>
        <v>16033</v>
      </c>
      <c r="H8" s="14">
        <f>ROUND(SUMIF(Model_Output!$B$11:$B$3048,P8,Model_Output!$D$11:$D$3048),0)</f>
        <v>12126</v>
      </c>
      <c r="I8" s="14">
        <f>ROUND(SUMIF(Model_Output!$B$11:$B$3048,Q8,Model_Output!$D$11:$D$3048),0)</f>
        <v>2844</v>
      </c>
      <c r="J8" s="33">
        <f t="shared" si="0"/>
        <v>65281</v>
      </c>
      <c r="K8" s="48">
        <f t="shared" si="3"/>
        <v>-0.20153379485799555</v>
      </c>
      <c r="M8" t="s">
        <v>196</v>
      </c>
      <c r="N8" t="s">
        <v>300</v>
      </c>
      <c r="O8" t="s">
        <v>404</v>
      </c>
      <c r="P8" t="s">
        <v>456</v>
      </c>
      <c r="Q8" t="s">
        <v>506</v>
      </c>
      <c r="S8" s="33">
        <v>64059</v>
      </c>
      <c r="T8" s="145">
        <f t="shared" si="1"/>
        <v>-1222</v>
      </c>
      <c r="U8" s="146">
        <f t="shared" si="2"/>
        <v>-1.8719075994546652E-2</v>
      </c>
    </row>
    <row r="9" spans="1:21" x14ac:dyDescent="0.25">
      <c r="A9" s="31">
        <v>29</v>
      </c>
      <c r="B9" s="32" t="s">
        <v>602</v>
      </c>
      <c r="C9" s="32" t="s">
        <v>620</v>
      </c>
      <c r="D9" s="14">
        <v>490806</v>
      </c>
      <c r="E9" s="14">
        <f>ROUND(SUMIF(Model_Output!$B$11:$B$3048,M9,Model_Output!$D$11:$D$3048),0)</f>
        <v>83331</v>
      </c>
      <c r="F9" s="14">
        <f>ROUND(SUMIF(Model_Output!$B$11:$B$3048,N9,Model_Output!$D$11:$D$3048),0)</f>
        <v>164322</v>
      </c>
      <c r="G9" s="14">
        <f>ROUND(SUMIF(Model_Output!$B$11:$B$3048,O9,Model_Output!$D$11:$D$3048),0)</f>
        <v>109092</v>
      </c>
      <c r="H9" s="14">
        <f>ROUND(SUMIF(Model_Output!$B$11:$B$3048,P9,Model_Output!$D$11:$D$3048),0)</f>
        <v>82890</v>
      </c>
      <c r="I9" s="14">
        <f>ROUND(SUMIF(Model_Output!$B$11:$B$3048,Q9,Model_Output!$D$11:$D$3048),0)</f>
        <v>41345</v>
      </c>
      <c r="J9" s="33">
        <f t="shared" si="0"/>
        <v>480980</v>
      </c>
      <c r="K9" s="48">
        <f t="shared" si="3"/>
        <v>-2.0020130153258112E-2</v>
      </c>
      <c r="M9" t="s">
        <v>198</v>
      </c>
      <c r="N9" t="s">
        <v>302</v>
      </c>
      <c r="O9" t="s">
        <v>406</v>
      </c>
      <c r="P9" t="s">
        <v>458</v>
      </c>
      <c r="Q9" t="s">
        <v>508</v>
      </c>
      <c r="S9" s="33">
        <v>475437</v>
      </c>
      <c r="T9" s="145">
        <f t="shared" si="1"/>
        <v>-5543</v>
      </c>
      <c r="U9" s="146">
        <f t="shared" si="2"/>
        <v>-1.1524387708428625E-2</v>
      </c>
    </row>
    <row r="10" spans="1:21" x14ac:dyDescent="0.25">
      <c r="A10" s="31">
        <v>30</v>
      </c>
      <c r="B10" s="32" t="s">
        <v>603</v>
      </c>
      <c r="C10" s="32" t="s">
        <v>620</v>
      </c>
      <c r="D10" s="14">
        <v>354612</v>
      </c>
      <c r="E10" s="14">
        <f>ROUND(SUMIF(Model_Output!$B$11:$B$3048,M10,Model_Output!$D$11:$D$3048),0)</f>
        <v>58087</v>
      </c>
      <c r="F10" s="14">
        <f>ROUND(SUMIF(Model_Output!$B$11:$B$3048,N10,Model_Output!$D$11:$D$3048),0)</f>
        <v>109292</v>
      </c>
      <c r="G10" s="14">
        <f>ROUND(SUMIF(Model_Output!$B$11:$B$3048,O10,Model_Output!$D$11:$D$3048),0)</f>
        <v>74324</v>
      </c>
      <c r="H10" s="14">
        <f>ROUND(SUMIF(Model_Output!$B$11:$B$3048,P10,Model_Output!$D$11:$D$3048),0)</f>
        <v>55924</v>
      </c>
      <c r="I10" s="14">
        <f>ROUND(SUMIF(Model_Output!$B$11:$B$3048,Q10,Model_Output!$D$11:$D$3048),0)</f>
        <v>31761</v>
      </c>
      <c r="J10" s="33">
        <f t="shared" si="0"/>
        <v>329388</v>
      </c>
      <c r="K10" s="48">
        <f t="shared" si="3"/>
        <v>-7.1131264593414775E-2</v>
      </c>
      <c r="M10" t="s">
        <v>200</v>
      </c>
      <c r="N10" t="s">
        <v>304</v>
      </c>
      <c r="O10" t="s">
        <v>408</v>
      </c>
      <c r="P10" t="s">
        <v>460</v>
      </c>
      <c r="Q10" t="s">
        <v>510</v>
      </c>
      <c r="S10" s="33">
        <v>327599</v>
      </c>
      <c r="T10" s="145">
        <f>S10-J10</f>
        <v>-1789</v>
      </c>
      <c r="U10" s="146">
        <f t="shared" si="2"/>
        <v>-5.431284685538028E-3</v>
      </c>
    </row>
    <row r="11" spans="1:21" x14ac:dyDescent="0.25">
      <c r="A11" s="31">
        <v>32</v>
      </c>
      <c r="B11" s="32" t="s">
        <v>604</v>
      </c>
      <c r="C11" s="32" t="s">
        <v>620</v>
      </c>
      <c r="D11" s="14">
        <v>250220</v>
      </c>
      <c r="E11" s="14">
        <f>ROUND(SUMIF(Model_Output!$B$11:$B$3048,M11,Model_Output!$D$11:$D$3048),0)</f>
        <v>50196</v>
      </c>
      <c r="F11" s="14">
        <f>ROUND(SUMIF(Model_Output!$B$11:$B$3048,N11,Model_Output!$D$11:$D$3048),0)</f>
        <v>90469</v>
      </c>
      <c r="G11" s="14">
        <f>ROUND(SUMIF(Model_Output!$B$11:$B$3048,O11,Model_Output!$D$11:$D$3048),0)</f>
        <v>60325</v>
      </c>
      <c r="H11" s="14">
        <f>ROUND(SUMIF(Model_Output!$B$11:$B$3048,P11,Model_Output!$D$11:$D$3048),0)</f>
        <v>46804</v>
      </c>
      <c r="I11" s="14">
        <f>ROUND(SUMIF(Model_Output!$B$11:$B$3048,Q11,Model_Output!$D$11:$D$3048),0)</f>
        <v>20256</v>
      </c>
      <c r="J11" s="33">
        <f t="shared" si="0"/>
        <v>268050</v>
      </c>
      <c r="K11" s="48">
        <f t="shared" si="3"/>
        <v>7.1257293581648146E-2</v>
      </c>
      <c r="M11" t="s">
        <v>202</v>
      </c>
      <c r="N11" t="s">
        <v>306</v>
      </c>
      <c r="O11" t="s">
        <v>410</v>
      </c>
      <c r="P11" t="s">
        <v>462</v>
      </c>
      <c r="Q11" t="s">
        <v>512</v>
      </c>
      <c r="S11" s="33">
        <v>265485</v>
      </c>
      <c r="T11" s="145">
        <f t="shared" si="1"/>
        <v>-2565</v>
      </c>
      <c r="U11" s="146">
        <f t="shared" si="2"/>
        <v>-9.5691102406267482E-3</v>
      </c>
    </row>
    <row r="12" spans="1:21" x14ac:dyDescent="0.25">
      <c r="A12" s="31">
        <v>35</v>
      </c>
      <c r="B12" s="32" t="s">
        <v>605</v>
      </c>
      <c r="C12" s="32" t="s">
        <v>620</v>
      </c>
      <c r="D12" s="14">
        <v>521155</v>
      </c>
      <c r="E12" s="14">
        <f>ROUND(SUMIF(Model_Output!$B$11:$B$3048,M12,Model_Output!$D$11:$D$3048),0)</f>
        <v>96746</v>
      </c>
      <c r="F12" s="14">
        <f>ROUND(SUMIF(Model_Output!$B$11:$B$3048,N12,Model_Output!$D$11:$D$3048),0)</f>
        <v>199967</v>
      </c>
      <c r="G12" s="14">
        <f>ROUND(SUMIF(Model_Output!$B$11:$B$3048,O12,Model_Output!$D$11:$D$3048),0)</f>
        <v>124480</v>
      </c>
      <c r="H12" s="14">
        <f>ROUND(SUMIF(Model_Output!$B$11:$B$3048,P12,Model_Output!$D$11:$D$3048),0)</f>
        <v>98311</v>
      </c>
      <c r="I12" s="14">
        <f>ROUND(SUMIF(Model_Output!$B$11:$B$3048,Q12,Model_Output!$D$11:$D$3048),0)</f>
        <v>44864</v>
      </c>
      <c r="J12" s="33">
        <f t="shared" si="0"/>
        <v>564368</v>
      </c>
      <c r="K12" s="48">
        <f t="shared" si="3"/>
        <v>8.2917749997601486E-2</v>
      </c>
      <c r="M12" t="s">
        <v>204</v>
      </c>
      <c r="N12" t="s">
        <v>308</v>
      </c>
      <c r="O12" t="s">
        <v>412</v>
      </c>
      <c r="P12" t="s">
        <v>464</v>
      </c>
      <c r="Q12" t="s">
        <v>514</v>
      </c>
      <c r="S12" s="33">
        <v>564982</v>
      </c>
      <c r="T12" s="145">
        <f t="shared" si="1"/>
        <v>614</v>
      </c>
      <c r="U12" s="146">
        <f t="shared" si="2"/>
        <v>1.0879426190003685E-3</v>
      </c>
    </row>
    <row r="13" spans="1:21" x14ac:dyDescent="0.25">
      <c r="A13" s="31">
        <v>37</v>
      </c>
      <c r="B13" s="32" t="s">
        <v>606</v>
      </c>
      <c r="C13" s="32" t="s">
        <v>620</v>
      </c>
      <c r="D13" s="14">
        <v>381331</v>
      </c>
      <c r="E13" s="14">
        <f>ROUND(SUMIF(Model_Output!$B$11:$B$3048,M13,Model_Output!$D$11:$D$3048),0)</f>
        <v>69124</v>
      </c>
      <c r="F13" s="14">
        <f>ROUND(SUMIF(Model_Output!$B$11:$B$3048,N13,Model_Output!$D$11:$D$3048),0)</f>
        <v>132956</v>
      </c>
      <c r="G13" s="14">
        <f>ROUND(SUMIF(Model_Output!$B$11:$B$3048,O13,Model_Output!$D$11:$D$3048),0)</f>
        <v>89680</v>
      </c>
      <c r="H13" s="14">
        <f>ROUND(SUMIF(Model_Output!$B$11:$B$3048,P13,Model_Output!$D$11:$D$3048),0)</f>
        <v>68599</v>
      </c>
      <c r="I13" s="14">
        <f>ROUND(SUMIF(Model_Output!$B$11:$B$3048,Q13,Model_Output!$D$11:$D$3048),0)</f>
        <v>36653</v>
      </c>
      <c r="J13" s="33">
        <f t="shared" si="0"/>
        <v>397012</v>
      </c>
      <c r="K13" s="48">
        <f t="shared" si="3"/>
        <v>4.1121755115634449E-2</v>
      </c>
      <c r="M13" t="s">
        <v>206</v>
      </c>
      <c r="N13" t="s">
        <v>310</v>
      </c>
      <c r="O13" t="s">
        <v>414</v>
      </c>
      <c r="P13" t="s">
        <v>466</v>
      </c>
      <c r="Q13" t="s">
        <v>516</v>
      </c>
      <c r="S13" s="33">
        <v>391331</v>
      </c>
      <c r="T13" s="145">
        <f t="shared" si="1"/>
        <v>-5681</v>
      </c>
      <c r="U13" s="146">
        <f t="shared" si="2"/>
        <v>-1.4309391151904728E-2</v>
      </c>
    </row>
    <row r="14" spans="1:21" x14ac:dyDescent="0.25">
      <c r="A14" s="31">
        <v>41</v>
      </c>
      <c r="B14" s="32" t="s">
        <v>607</v>
      </c>
      <c r="C14" s="32" t="s">
        <v>620</v>
      </c>
      <c r="D14" s="14">
        <v>327021</v>
      </c>
      <c r="E14" s="14">
        <f>ROUND(SUMIF(Model_Output!$B$11:$B$3048,M14,Model_Output!$D$11:$D$3048),0)</f>
        <v>56849</v>
      </c>
      <c r="F14" s="14">
        <f>ROUND(SUMIF(Model_Output!$B$11:$B$3048,N14,Model_Output!$D$11:$D$3048),0)</f>
        <v>118481</v>
      </c>
      <c r="G14" s="14">
        <f>ROUND(SUMIF(Model_Output!$B$11:$B$3048,O14,Model_Output!$D$11:$D$3048),0)</f>
        <v>76207</v>
      </c>
      <c r="H14" s="14">
        <f>ROUND(SUMIF(Model_Output!$B$11:$B$3048,P14,Model_Output!$D$11:$D$3048),0)</f>
        <v>65729</v>
      </c>
      <c r="I14" s="14">
        <f>ROUND(SUMIF(Model_Output!$B$11:$B$3048,Q14,Model_Output!$D$11:$D$3048),0)</f>
        <v>33715</v>
      </c>
      <c r="J14" s="33">
        <f t="shared" si="0"/>
        <v>350981</v>
      </c>
      <c r="K14" s="48">
        <f t="shared" si="3"/>
        <v>7.3267466003712298E-2</v>
      </c>
      <c r="M14" t="s">
        <v>208</v>
      </c>
      <c r="N14" t="s">
        <v>312</v>
      </c>
      <c r="O14" t="s">
        <v>416</v>
      </c>
      <c r="P14" t="s">
        <v>468</v>
      </c>
      <c r="Q14" t="s">
        <v>518</v>
      </c>
      <c r="S14" s="33">
        <v>346434</v>
      </c>
      <c r="T14" s="145">
        <f t="shared" si="1"/>
        <v>-4547</v>
      </c>
      <c r="U14" s="146">
        <f t="shared" si="2"/>
        <v>-1.2955117228567929E-2</v>
      </c>
    </row>
    <row r="15" spans="1:21" x14ac:dyDescent="0.25">
      <c r="A15" s="31">
        <v>43</v>
      </c>
      <c r="B15" s="32" t="s">
        <v>608</v>
      </c>
      <c r="C15" s="32" t="s">
        <v>620</v>
      </c>
      <c r="D15" s="14">
        <v>231368</v>
      </c>
      <c r="E15" s="14">
        <f>ROUND(SUMIF(Model_Output!$B$11:$B$3048,M15,Model_Output!$D$11:$D$3048),0)</f>
        <v>43895</v>
      </c>
      <c r="F15" s="14">
        <f>ROUND(SUMIF(Model_Output!$B$11:$B$3048,N15,Model_Output!$D$11:$D$3048),0)</f>
        <v>88591</v>
      </c>
      <c r="G15" s="14">
        <f>ROUND(SUMIF(Model_Output!$B$11:$B$3048,O15,Model_Output!$D$11:$D$3048),0)</f>
        <v>58265</v>
      </c>
      <c r="H15" s="14">
        <f>ROUND(SUMIF(Model_Output!$B$11:$B$3048,P15,Model_Output!$D$11:$D$3048),0)</f>
        <v>49001</v>
      </c>
      <c r="I15" s="14">
        <f>ROUND(SUMIF(Model_Output!$B$11:$B$3048,Q15,Model_Output!$D$11:$D$3048),0)</f>
        <v>23981</v>
      </c>
      <c r="J15" s="33">
        <f t="shared" si="0"/>
        <v>263733</v>
      </c>
      <c r="K15" s="48">
        <f t="shared" si="3"/>
        <v>0.13988537740742021</v>
      </c>
      <c r="M15" t="s">
        <v>210</v>
      </c>
      <c r="N15" t="s">
        <v>314</v>
      </c>
      <c r="O15" t="s">
        <v>418</v>
      </c>
      <c r="P15" t="s">
        <v>470</v>
      </c>
      <c r="Q15" t="s">
        <v>520</v>
      </c>
      <c r="S15" s="33">
        <v>261162</v>
      </c>
      <c r="T15" s="145">
        <f t="shared" si="1"/>
        <v>-2571</v>
      </c>
      <c r="U15" s="146">
        <f t="shared" si="2"/>
        <v>-9.7484956376335166E-3</v>
      </c>
    </row>
    <row r="16" spans="1:21" x14ac:dyDescent="0.25">
      <c r="A16" s="31">
        <v>44</v>
      </c>
      <c r="B16" s="32" t="s">
        <v>609</v>
      </c>
      <c r="C16" s="32" t="s">
        <v>620</v>
      </c>
      <c r="D16" s="14">
        <v>255590</v>
      </c>
      <c r="E16" s="14">
        <f>ROUND(SUMIF(Model_Output!$B$11:$B$3048,M16,Model_Output!$D$11:$D$3048),0)</f>
        <v>46796</v>
      </c>
      <c r="F16" s="14">
        <f>ROUND(SUMIF(Model_Output!$B$11:$B$3048,N16,Model_Output!$D$11:$D$3048),0)</f>
        <v>89728</v>
      </c>
      <c r="G16" s="14">
        <f>ROUND(SUMIF(Model_Output!$B$11:$B$3048,O16,Model_Output!$D$11:$D$3048),0)</f>
        <v>59756</v>
      </c>
      <c r="H16" s="14">
        <f>ROUND(SUMIF(Model_Output!$B$11:$B$3048,P16,Model_Output!$D$11:$D$3048),0)</f>
        <v>48450</v>
      </c>
      <c r="I16" s="14">
        <f>ROUND(SUMIF(Model_Output!$B$11:$B$3048,Q16,Model_Output!$D$11:$D$3048),0)</f>
        <v>27666</v>
      </c>
      <c r="J16" s="33">
        <f t="shared" si="0"/>
        <v>272396</v>
      </c>
      <c r="K16" s="48">
        <f t="shared" si="3"/>
        <v>6.5753746234203214E-2</v>
      </c>
      <c r="M16" t="s">
        <v>212</v>
      </c>
      <c r="N16" t="s">
        <v>316</v>
      </c>
      <c r="O16" t="s">
        <v>420</v>
      </c>
      <c r="P16" t="s">
        <v>472</v>
      </c>
      <c r="Q16" t="s">
        <v>522</v>
      </c>
      <c r="S16" s="33">
        <v>269090</v>
      </c>
      <c r="T16" s="145">
        <f t="shared" si="1"/>
        <v>-3306</v>
      </c>
      <c r="U16" s="146">
        <f t="shared" si="2"/>
        <v>-1.2136742096066022E-2</v>
      </c>
    </row>
    <row r="17" spans="1:21" x14ac:dyDescent="0.25">
      <c r="A17" s="34">
        <v>46</v>
      </c>
      <c r="B17" s="15" t="s">
        <v>610</v>
      </c>
      <c r="C17" s="15" t="s">
        <v>620</v>
      </c>
      <c r="D17" s="8">
        <v>350492</v>
      </c>
      <c r="E17" s="8">
        <f>ROUND(SUMIF(Model_Output!$B$11:$B$3048,M17,Model_Output!$D$11:$D$3048),0)</f>
        <v>60011</v>
      </c>
      <c r="F17" s="8">
        <f>ROUND(SUMIF(Model_Output!$B$11:$B$3048,N17,Model_Output!$D$11:$D$3048),0)</f>
        <v>123622</v>
      </c>
      <c r="G17" s="8">
        <f>ROUND(SUMIF(Model_Output!$B$11:$B$3048,O17,Model_Output!$D$11:$D$3048),0)</f>
        <v>79456</v>
      </c>
      <c r="H17" s="8">
        <f>ROUND(SUMIF(Model_Output!$B$11:$B$3048,P17,Model_Output!$D$11:$D$3048),0)</f>
        <v>66171</v>
      </c>
      <c r="I17" s="8">
        <f>ROUND(SUMIF(Model_Output!$B$11:$B$3048,Q17,Model_Output!$D$11:$D$3048),0)</f>
        <v>33261</v>
      </c>
      <c r="J17" s="35">
        <f t="shared" si="0"/>
        <v>362521</v>
      </c>
      <c r="K17" s="49">
        <f t="shared" si="3"/>
        <v>3.4320326854821226E-2</v>
      </c>
      <c r="M17" t="s">
        <v>214</v>
      </c>
      <c r="N17" t="s">
        <v>318</v>
      </c>
      <c r="O17" t="s">
        <v>422</v>
      </c>
      <c r="P17" t="s">
        <v>474</v>
      </c>
      <c r="Q17" t="s">
        <v>524</v>
      </c>
      <c r="S17" s="35">
        <v>358270</v>
      </c>
      <c r="T17" s="145">
        <f t="shared" si="1"/>
        <v>-4251</v>
      </c>
      <c r="U17" s="146">
        <f t="shared" si="2"/>
        <v>-1.1726217239828866E-2</v>
      </c>
    </row>
    <row r="18" spans="1:21" x14ac:dyDescent="0.25">
      <c r="A18" s="18">
        <v>2</v>
      </c>
      <c r="B18" s="19" t="s">
        <v>591</v>
      </c>
      <c r="C18" s="19" t="s">
        <v>621</v>
      </c>
      <c r="D18" s="20">
        <v>285859</v>
      </c>
      <c r="E18" s="20">
        <f>ROUND(SUMIF(Model_Output!$B$11:$B$3048,M18,Model_Output!$D$11:$D$3048),0)</f>
        <v>41228</v>
      </c>
      <c r="F18" s="20">
        <f>ROUND(SUMIF(Model_Output!$B$11:$B$3048,N18,Model_Output!$D$11:$D$3048),0)</f>
        <v>84377</v>
      </c>
      <c r="G18" s="20">
        <f>ROUND(SUMIF(Model_Output!$B$11:$B$3048,O18,Model_Output!$D$11:$D$3048),0)</f>
        <v>57737</v>
      </c>
      <c r="H18" s="20">
        <f>ROUND(SUMIF(Model_Output!$B$11:$B$3048,P18,Model_Output!$D$11:$D$3048),0)</f>
        <v>45425</v>
      </c>
      <c r="I18" s="20">
        <f>ROUND(SUMIF(Model_Output!$B$11:$B$3048,Q18,Model_Output!$D$11:$D$3048),0)</f>
        <v>21692</v>
      </c>
      <c r="J18" s="21">
        <f t="shared" si="0"/>
        <v>250459</v>
      </c>
      <c r="K18" s="50">
        <f t="shared" si="3"/>
        <v>-0.12383727641949353</v>
      </c>
      <c r="M18" t="s">
        <v>185</v>
      </c>
      <c r="N18" t="s">
        <v>280</v>
      </c>
      <c r="O18" t="s">
        <v>384</v>
      </c>
      <c r="P18" t="s">
        <v>436</v>
      </c>
      <c r="Q18" t="s">
        <v>618</v>
      </c>
      <c r="S18" s="21">
        <v>245676</v>
      </c>
      <c r="T18" s="145">
        <f t="shared" si="1"/>
        <v>-4783</v>
      </c>
      <c r="U18" s="146">
        <f t="shared" si="2"/>
        <v>-1.9096938021791989E-2</v>
      </c>
    </row>
    <row r="19" spans="1:21" x14ac:dyDescent="0.25">
      <c r="A19" s="22">
        <v>3</v>
      </c>
      <c r="B19" s="23" t="s">
        <v>592</v>
      </c>
      <c r="C19" s="23" t="s">
        <v>621</v>
      </c>
      <c r="D19" s="24">
        <v>118726</v>
      </c>
      <c r="E19" s="24">
        <f>ROUND(SUMIF(Model_Output!$B$11:$B$3048,M19,Model_Output!$D$11:$D$3048),0)</f>
        <v>20385</v>
      </c>
      <c r="F19" s="24">
        <f>ROUND(SUMIF(Model_Output!$B$11:$B$3048,N19,Model_Output!$D$11:$D$3048),0)</f>
        <v>40596</v>
      </c>
      <c r="G19" s="24">
        <f>ROUND(SUMIF(Model_Output!$B$11:$B$3048,O19,Model_Output!$D$11:$D$3048),0)</f>
        <v>25876</v>
      </c>
      <c r="H19" s="24">
        <f>ROUND(SUMIF(Model_Output!$B$11:$B$3048,P19,Model_Output!$D$11:$D$3048),0)</f>
        <v>20487</v>
      </c>
      <c r="I19" s="24">
        <f>ROUND(SUMIF(Model_Output!$B$11:$B$3048,Q19,Model_Output!$D$11:$D$3048),0)</f>
        <v>8872</v>
      </c>
      <c r="J19" s="25">
        <f t="shared" si="0"/>
        <v>116216</v>
      </c>
      <c r="K19" s="51">
        <f t="shared" si="3"/>
        <v>-2.1141114835840507E-2</v>
      </c>
      <c r="M19" t="s">
        <v>186</v>
      </c>
      <c r="N19" t="s">
        <v>282</v>
      </c>
      <c r="O19" t="s">
        <v>386</v>
      </c>
      <c r="P19" t="s">
        <v>438</v>
      </c>
      <c r="Q19" t="s">
        <v>488</v>
      </c>
      <c r="S19" s="25">
        <v>114783</v>
      </c>
      <c r="T19" s="145">
        <f t="shared" si="1"/>
        <v>-1433</v>
      </c>
      <c r="U19" s="146">
        <f t="shared" si="2"/>
        <v>-1.2330488056721966E-2</v>
      </c>
    </row>
    <row r="20" spans="1:21" x14ac:dyDescent="0.25">
      <c r="A20" s="22">
        <v>7</v>
      </c>
      <c r="B20" s="23" t="s">
        <v>594</v>
      </c>
      <c r="C20" s="23" t="s">
        <v>621</v>
      </c>
      <c r="D20" s="24">
        <v>79000</v>
      </c>
      <c r="E20" s="24">
        <f>ROUND(SUMIF(Model_Output!$B$11:$B$3048,M20,Model_Output!$D$11:$D$3048),0)</f>
        <v>17546</v>
      </c>
      <c r="F20" s="24">
        <f>ROUND(SUMIF(Model_Output!$B$11:$B$3048,N20,Model_Output!$D$11:$D$3048),0)</f>
        <v>27701</v>
      </c>
      <c r="G20" s="24">
        <f>ROUND(SUMIF(Model_Output!$B$11:$B$3048,O20,Model_Output!$D$11:$D$3048),0)</f>
        <v>20131</v>
      </c>
      <c r="H20" s="24">
        <f>ROUND(SUMIF(Model_Output!$B$11:$B$3048,P20,Model_Output!$D$11:$D$3048),0)</f>
        <v>13298</v>
      </c>
      <c r="I20" s="24">
        <f>ROUND(SUMIF(Model_Output!$B$11:$B$3048,Q20,Model_Output!$D$11:$D$3048),0)</f>
        <v>7822</v>
      </c>
      <c r="J20" s="25">
        <f t="shared" si="0"/>
        <v>86498</v>
      </c>
      <c r="K20" s="51">
        <f t="shared" si="3"/>
        <v>9.4911392405063286E-2</v>
      </c>
      <c r="M20" t="s">
        <v>188</v>
      </c>
      <c r="N20" t="s">
        <v>286</v>
      </c>
      <c r="O20" t="s">
        <v>390</v>
      </c>
      <c r="P20" t="s">
        <v>442</v>
      </c>
      <c r="Q20" t="s">
        <v>492</v>
      </c>
      <c r="S20" s="25">
        <v>81907</v>
      </c>
      <c r="T20" s="145">
        <f t="shared" si="1"/>
        <v>-4591</v>
      </c>
      <c r="U20" s="146">
        <f t="shared" si="2"/>
        <v>-5.3076371708016372E-2</v>
      </c>
    </row>
    <row r="21" spans="1:21" x14ac:dyDescent="0.25">
      <c r="A21" s="22">
        <v>18</v>
      </c>
      <c r="B21" s="23" t="s">
        <v>597</v>
      </c>
      <c r="C21" s="23" t="s">
        <v>621</v>
      </c>
      <c r="D21" s="24">
        <v>61921</v>
      </c>
      <c r="E21" s="24">
        <f>ROUND(SUMIF(Model_Output!$B$11:$B$3048,M21,Model_Output!$D$11:$D$3048),0)</f>
        <v>12440</v>
      </c>
      <c r="F21" s="24">
        <f>ROUND(SUMIF(Model_Output!$B$11:$B$3048,N21,Model_Output!$D$11:$D$3048),0)</f>
        <v>21030</v>
      </c>
      <c r="G21" s="24">
        <f>ROUND(SUMIF(Model_Output!$B$11:$B$3048,O21,Model_Output!$D$11:$D$3048),0)</f>
        <v>15735</v>
      </c>
      <c r="H21" s="24">
        <f>ROUND(SUMIF(Model_Output!$B$11:$B$3048,P21,Model_Output!$D$11:$D$3048),0)</f>
        <v>11228</v>
      </c>
      <c r="I21" s="24">
        <f>ROUND(SUMIF(Model_Output!$B$11:$B$3048,Q21,Model_Output!$D$11:$D$3048),0)</f>
        <v>5768</v>
      </c>
      <c r="J21" s="25">
        <f t="shared" si="0"/>
        <v>66201</v>
      </c>
      <c r="K21" s="51">
        <f t="shared" si="3"/>
        <v>6.9120330744012526E-2</v>
      </c>
      <c r="M21" t="s">
        <v>191</v>
      </c>
      <c r="N21" t="s">
        <v>292</v>
      </c>
      <c r="O21" t="s">
        <v>396</v>
      </c>
      <c r="P21" t="s">
        <v>448</v>
      </c>
      <c r="Q21" t="s">
        <v>498</v>
      </c>
      <c r="S21" s="25">
        <v>62833</v>
      </c>
      <c r="T21" s="145">
        <f t="shared" si="1"/>
        <v>-3368</v>
      </c>
      <c r="U21" s="146">
        <f t="shared" si="2"/>
        <v>-5.0875364420477034E-2</v>
      </c>
    </row>
    <row r="22" spans="1:21" x14ac:dyDescent="0.25">
      <c r="A22" s="22">
        <v>19</v>
      </c>
      <c r="B22" s="23" t="s">
        <v>598</v>
      </c>
      <c r="C22" s="23" t="s">
        <v>621</v>
      </c>
      <c r="D22" s="24">
        <v>71364</v>
      </c>
      <c r="E22" s="24">
        <f>ROUND(SUMIF(Model_Output!$B$11:$B$3048,M22,Model_Output!$D$11:$D$3048),0)</f>
        <v>11978</v>
      </c>
      <c r="F22" s="24">
        <f>ROUND(SUMIF(Model_Output!$B$11:$B$3048,N22,Model_Output!$D$11:$D$3048),0)</f>
        <v>29860</v>
      </c>
      <c r="G22" s="24">
        <f>ROUND(SUMIF(Model_Output!$B$11:$B$3048,O22,Model_Output!$D$11:$D$3048),0)</f>
        <v>21706</v>
      </c>
      <c r="H22" s="24">
        <f>ROUND(SUMIF(Model_Output!$B$11:$B$3048,P22,Model_Output!$D$11:$D$3048),0)</f>
        <v>17357</v>
      </c>
      <c r="I22" s="24">
        <f>ROUND(SUMIF(Model_Output!$B$11:$B$3048,Q22,Model_Output!$D$11:$D$3048),0)</f>
        <v>4746</v>
      </c>
      <c r="J22" s="25">
        <f t="shared" si="0"/>
        <v>85647</v>
      </c>
      <c r="K22" s="51">
        <f t="shared" si="3"/>
        <v>0.20014292920800403</v>
      </c>
      <c r="M22" t="s">
        <v>192</v>
      </c>
      <c r="N22" t="s">
        <v>294</v>
      </c>
      <c r="O22" t="s">
        <v>398</v>
      </c>
      <c r="P22" t="s">
        <v>450</v>
      </c>
      <c r="Q22" t="s">
        <v>500</v>
      </c>
      <c r="S22" s="25">
        <v>84197</v>
      </c>
      <c r="T22" s="145">
        <f t="shared" si="1"/>
        <v>-1450</v>
      </c>
      <c r="U22" s="146">
        <f t="shared" si="2"/>
        <v>-1.6929956682662558E-2</v>
      </c>
    </row>
    <row r="23" spans="1:21" x14ac:dyDescent="0.25">
      <c r="A23" s="22">
        <v>20</v>
      </c>
      <c r="B23" s="23" t="s">
        <v>599</v>
      </c>
      <c r="C23" s="23" t="s">
        <v>621</v>
      </c>
      <c r="D23" s="24">
        <v>508617</v>
      </c>
      <c r="E23" s="24">
        <f>ROUND(SUMIF(Model_Output!$B$11:$B$3048,M23,Model_Output!$D$11:$D$3048),0)</f>
        <v>81542</v>
      </c>
      <c r="F23" s="24">
        <f>ROUND(SUMIF(Model_Output!$B$11:$B$3048,N23,Model_Output!$D$11:$D$3048),0)</f>
        <v>165676</v>
      </c>
      <c r="G23" s="24">
        <f>ROUND(SUMIF(Model_Output!$B$11:$B$3048,O23,Model_Output!$D$11:$D$3048),0)</f>
        <v>109192</v>
      </c>
      <c r="H23" s="24">
        <f>ROUND(SUMIF(Model_Output!$B$11:$B$3048,P23,Model_Output!$D$11:$D$3048),0)</f>
        <v>92257</v>
      </c>
      <c r="I23" s="24">
        <f>ROUND(SUMIF(Model_Output!$B$11:$B$3048,Q23,Model_Output!$D$11:$D$3048),0)</f>
        <v>55749</v>
      </c>
      <c r="J23" s="25">
        <f t="shared" si="0"/>
        <v>504416</v>
      </c>
      <c r="K23" s="51">
        <f t="shared" si="3"/>
        <v>-8.2596531378227624E-3</v>
      </c>
      <c r="M23" t="s">
        <v>193</v>
      </c>
      <c r="N23" t="s">
        <v>296</v>
      </c>
      <c r="O23" t="s">
        <v>400</v>
      </c>
      <c r="P23" t="s">
        <v>452</v>
      </c>
      <c r="Q23" t="s">
        <v>502</v>
      </c>
      <c r="S23" s="25">
        <v>494622</v>
      </c>
      <c r="T23" s="145">
        <f t="shared" si="1"/>
        <v>-9794</v>
      </c>
      <c r="U23" s="146">
        <f t="shared" si="2"/>
        <v>-1.9416513354056968E-2</v>
      </c>
    </row>
    <row r="24" spans="1:21" x14ac:dyDescent="0.25">
      <c r="A24" s="22">
        <v>54</v>
      </c>
      <c r="B24" s="23" t="s">
        <v>611</v>
      </c>
      <c r="C24" s="23" t="s">
        <v>621</v>
      </c>
      <c r="D24" s="24">
        <v>58503</v>
      </c>
      <c r="E24" s="24">
        <f>ROUND(SUMIF(Model_Output!$B$11:$B$3048,M24,Model_Output!$D$11:$D$3048),0)</f>
        <v>15102</v>
      </c>
      <c r="F24" s="24">
        <f>ROUND(SUMIF(Model_Output!$B$11:$B$3048,N24,Model_Output!$D$11:$D$3048),0)</f>
        <v>26456</v>
      </c>
      <c r="G24" s="24">
        <f>ROUND(SUMIF(Model_Output!$B$11:$B$3048,O24,Model_Output!$D$11:$D$3048),0)</f>
        <v>16963</v>
      </c>
      <c r="H24" s="24">
        <f>ROUND(SUMIF(Model_Output!$B$11:$B$3048,P24,Model_Output!$D$11:$D$3048),0)</f>
        <v>12210</v>
      </c>
      <c r="I24" s="24">
        <f>ROUND(SUMIF(Model_Output!$B$11:$B$3048,Q24,Model_Output!$D$11:$D$3048),0)</f>
        <v>6169</v>
      </c>
      <c r="J24" s="25">
        <f t="shared" si="0"/>
        <v>76900</v>
      </c>
      <c r="K24" s="51">
        <f t="shared" si="3"/>
        <v>0.31446250619626342</v>
      </c>
      <c r="M24" t="s">
        <v>216</v>
      </c>
      <c r="N24" t="s">
        <v>320</v>
      </c>
      <c r="O24" t="s">
        <v>424</v>
      </c>
      <c r="P24" t="s">
        <v>476</v>
      </c>
      <c r="Q24" t="s">
        <v>526</v>
      </c>
      <c r="S24" s="25">
        <v>72857</v>
      </c>
      <c r="T24" s="145">
        <f t="shared" si="1"/>
        <v>-4043</v>
      </c>
      <c r="U24" s="146">
        <f t="shared" si="2"/>
        <v>-5.2574772431729519E-2</v>
      </c>
    </row>
    <row r="25" spans="1:21" x14ac:dyDescent="0.25">
      <c r="A25" s="22">
        <v>57</v>
      </c>
      <c r="B25" s="23" t="s">
        <v>612</v>
      </c>
      <c r="C25" s="23" t="s">
        <v>621</v>
      </c>
      <c r="D25" s="24">
        <v>97177</v>
      </c>
      <c r="E25" s="24">
        <f>ROUND(SUMIF(Model_Output!$B$11:$B$3048,M25,Model_Output!$D$11:$D$3048),0)</f>
        <v>15497</v>
      </c>
      <c r="F25" s="24">
        <f>ROUND(SUMIF(Model_Output!$B$11:$B$3048,N25,Model_Output!$D$11:$D$3048),0)</f>
        <v>31491</v>
      </c>
      <c r="G25" s="24">
        <f>ROUND(SUMIF(Model_Output!$B$11:$B$3048,O25,Model_Output!$D$11:$D$3048),0)</f>
        <v>19287</v>
      </c>
      <c r="H25" s="24">
        <f>ROUND(SUMIF(Model_Output!$B$11:$B$3048,P25,Model_Output!$D$11:$D$3048),0)</f>
        <v>14884</v>
      </c>
      <c r="I25" s="24">
        <f>ROUND(SUMIF(Model_Output!$B$11:$B$3048,Q25,Model_Output!$D$11:$D$3048),0)</f>
        <v>4850</v>
      </c>
      <c r="J25" s="25">
        <f t="shared" si="0"/>
        <v>86009</v>
      </c>
      <c r="K25" s="51">
        <f t="shared" si="3"/>
        <v>-0.11492431336633153</v>
      </c>
      <c r="M25" t="s">
        <v>218</v>
      </c>
      <c r="N25" t="s">
        <v>322</v>
      </c>
      <c r="O25" t="s">
        <v>426</v>
      </c>
      <c r="P25" t="s">
        <v>478</v>
      </c>
      <c r="Q25" t="s">
        <v>528</v>
      </c>
      <c r="S25" s="25">
        <v>84778</v>
      </c>
      <c r="T25" s="145">
        <f t="shared" si="1"/>
        <v>-1231</v>
      </c>
      <c r="U25" s="146">
        <f t="shared" si="2"/>
        <v>-1.4312455673243497E-2</v>
      </c>
    </row>
    <row r="26" spans="1:21" x14ac:dyDescent="0.25">
      <c r="A26" s="22">
        <v>58</v>
      </c>
      <c r="B26" s="23" t="s">
        <v>613</v>
      </c>
      <c r="C26" s="23" t="s">
        <v>621</v>
      </c>
      <c r="D26" s="24">
        <v>21000</v>
      </c>
      <c r="E26" s="24">
        <f>ROUND(SUMIF(Model_Output!$B$11:$B$3048,M26,Model_Output!$D$11:$D$3048),0)</f>
        <v>4733</v>
      </c>
      <c r="F26" s="24">
        <f>ROUND(SUMIF(Model_Output!$B$11:$B$3048,N26,Model_Output!$D$11:$D$3048),0)</f>
        <v>7489</v>
      </c>
      <c r="G26" s="24">
        <f>ROUND(SUMIF(Model_Output!$B$11:$B$3048,O26,Model_Output!$D$11:$D$3048),0)</f>
        <v>5313</v>
      </c>
      <c r="H26" s="24">
        <f>ROUND(SUMIF(Model_Output!$B$11:$B$3048,P26,Model_Output!$D$11:$D$3048),0)</f>
        <v>3678</v>
      </c>
      <c r="I26" s="24">
        <f>ROUND(SUMIF(Model_Output!$B$11:$B$3048,Q26,Model_Output!$D$11:$D$3048),0)</f>
        <v>1554</v>
      </c>
      <c r="J26" s="25">
        <f t="shared" si="0"/>
        <v>22767</v>
      </c>
      <c r="K26" s="51">
        <f t="shared" si="3"/>
        <v>8.4142857142857144E-2</v>
      </c>
      <c r="M26" t="s">
        <v>220</v>
      </c>
      <c r="N26" t="s">
        <v>324</v>
      </c>
      <c r="O26" t="s">
        <v>428</v>
      </c>
      <c r="P26" t="s">
        <v>480</v>
      </c>
      <c r="Q26" t="s">
        <v>530</v>
      </c>
      <c r="S26" s="25">
        <v>22454</v>
      </c>
      <c r="T26" s="145">
        <f t="shared" si="1"/>
        <v>-313</v>
      </c>
      <c r="U26" s="146">
        <f t="shared" si="2"/>
        <v>-1.3747968550972899E-2</v>
      </c>
    </row>
    <row r="27" spans="1:21" x14ac:dyDescent="0.25">
      <c r="A27" s="22">
        <v>60</v>
      </c>
      <c r="B27" s="23" t="s">
        <v>614</v>
      </c>
      <c r="C27" s="23" t="s">
        <v>621</v>
      </c>
      <c r="D27" s="24">
        <v>17466</v>
      </c>
      <c r="E27" s="24">
        <f>ROUND(SUMIF(Model_Output!$B$11:$B$3048,M27,Model_Output!$D$11:$D$3048),0)</f>
        <v>4265</v>
      </c>
      <c r="F27" s="24">
        <f>ROUND(SUMIF(Model_Output!$B$11:$B$3048,N27,Model_Output!$D$11:$D$3048),0)</f>
        <v>4076</v>
      </c>
      <c r="G27" s="24">
        <f>ROUND(SUMIF(Model_Output!$B$11:$B$3048,O27,Model_Output!$D$11:$D$3048),0)</f>
        <v>4596</v>
      </c>
      <c r="H27" s="24">
        <f>ROUND(SUMIF(Model_Output!$B$11:$B$3048,P27,Model_Output!$D$11:$D$3048),0)</f>
        <v>2144</v>
      </c>
      <c r="I27" s="24">
        <f>ROUND(SUMIF(Model_Output!$B$11:$B$3048,Q27,Model_Output!$D$11:$D$3048),0)</f>
        <v>1326</v>
      </c>
      <c r="J27" s="25">
        <f t="shared" si="0"/>
        <v>16407</v>
      </c>
      <c r="K27" s="51">
        <f t="shared" si="3"/>
        <v>-6.0632085194091377E-2</v>
      </c>
      <c r="M27" t="s">
        <v>222</v>
      </c>
      <c r="N27" t="s">
        <v>326</v>
      </c>
      <c r="O27" t="s">
        <v>430</v>
      </c>
      <c r="P27" t="s">
        <v>482</v>
      </c>
      <c r="Q27" t="s">
        <v>532</v>
      </c>
      <c r="S27" s="25">
        <v>17223</v>
      </c>
      <c r="T27" s="145">
        <f t="shared" si="1"/>
        <v>816</v>
      </c>
      <c r="U27" s="146">
        <f t="shared" si="2"/>
        <v>4.9734869263119402E-2</v>
      </c>
    </row>
    <row r="28" spans="1:21" x14ac:dyDescent="0.25">
      <c r="A28" s="22">
        <v>66</v>
      </c>
      <c r="B28" s="23" t="s">
        <v>615</v>
      </c>
      <c r="C28" s="23" t="s">
        <v>621</v>
      </c>
      <c r="D28" s="24">
        <v>93227</v>
      </c>
      <c r="E28" s="24">
        <f>ROUND(SUMIF(Model_Output!$B$11:$B$3048,M28,Model_Output!$D$11:$D$3048),0)</f>
        <v>14611</v>
      </c>
      <c r="F28" s="24">
        <f>ROUND(SUMIF(Model_Output!$B$11:$B$3048,N28,Model_Output!$D$11:$D$3048),0)</f>
        <v>29137</v>
      </c>
      <c r="G28" s="24">
        <f>ROUND(SUMIF(Model_Output!$B$11:$B$3048,O28,Model_Output!$D$11:$D$3048),0)</f>
        <v>19144</v>
      </c>
      <c r="H28" s="24">
        <f>ROUND(SUMIF(Model_Output!$B$11:$B$3048,P28,Model_Output!$D$11:$D$3048),0)</f>
        <v>15860</v>
      </c>
      <c r="I28" s="24">
        <f>ROUND(SUMIF(Model_Output!$B$11:$B$3048,Q28,Model_Output!$D$11:$D$3048),0)</f>
        <v>5591</v>
      </c>
      <c r="J28" s="25">
        <f t="shared" si="0"/>
        <v>84343</v>
      </c>
      <c r="K28" s="51">
        <f t="shared" si="3"/>
        <v>-9.5294281699507655E-2</v>
      </c>
      <c r="M28" t="s">
        <v>224</v>
      </c>
      <c r="N28" t="s">
        <v>328</v>
      </c>
      <c r="O28" t="s">
        <v>432</v>
      </c>
      <c r="P28" t="s">
        <v>484</v>
      </c>
      <c r="Q28" t="s">
        <v>534</v>
      </c>
      <c r="S28" s="25">
        <v>86179</v>
      </c>
      <c r="T28" s="145">
        <f t="shared" si="1"/>
        <v>1836</v>
      </c>
      <c r="U28" s="146">
        <f t="shared" si="2"/>
        <v>2.1768255812574844E-2</v>
      </c>
    </row>
    <row r="29" spans="1:21" x14ac:dyDescent="0.25">
      <c r="A29" s="26">
        <v>71</v>
      </c>
      <c r="B29" s="16" t="s">
        <v>616</v>
      </c>
      <c r="C29" s="16" t="s">
        <v>621</v>
      </c>
      <c r="D29" s="17">
        <v>98331</v>
      </c>
      <c r="E29" s="17">
        <f>ROUND(SUMIF(Model_Output!$B$11:$B$3048,M29,Model_Output!$D$11:$D$3048),0)</f>
        <v>21529</v>
      </c>
      <c r="F29" s="17">
        <f>ROUND(SUMIF(Model_Output!$B$11:$B$3048,N29,Model_Output!$D$11:$D$3048),0)</f>
        <v>40411</v>
      </c>
      <c r="G29" s="17">
        <f>ROUND(SUMIF(Model_Output!$B$11:$B$3048,O29,Model_Output!$D$11:$D$3048),0)</f>
        <v>29021</v>
      </c>
      <c r="H29" s="17">
        <f>ROUND(SUMIF(Model_Output!$B$11:$B$3048,P29,Model_Output!$D$11:$D$3048),0)</f>
        <v>22444</v>
      </c>
      <c r="I29" s="17">
        <f>ROUND(SUMIF(Model_Output!$B$11:$B$3048,Q29,Model_Output!$D$11:$D$3048),0)</f>
        <v>10670</v>
      </c>
      <c r="J29" s="27">
        <f t="shared" si="0"/>
        <v>124075</v>
      </c>
      <c r="K29" s="52">
        <f t="shared" si="3"/>
        <v>0.2618096022617486</v>
      </c>
      <c r="M29" t="s">
        <v>226</v>
      </c>
      <c r="N29" t="s">
        <v>330</v>
      </c>
      <c r="O29" t="s">
        <v>434</v>
      </c>
      <c r="P29" t="s">
        <v>486</v>
      </c>
      <c r="Q29" t="s">
        <v>536</v>
      </c>
      <c r="S29" s="27">
        <v>121144</v>
      </c>
      <c r="T29" s="145">
        <f t="shared" si="1"/>
        <v>-2931</v>
      </c>
      <c r="U29" s="146">
        <f t="shared" si="2"/>
        <v>-2.3622808785009067E-2</v>
      </c>
    </row>
    <row r="30" spans="1:21" x14ac:dyDescent="0.25">
      <c r="A30" s="37" t="s">
        <v>134</v>
      </c>
      <c r="B30" s="7"/>
      <c r="C30" s="7"/>
      <c r="D30" s="8">
        <f t="shared" ref="D30:J30" si="4">SUM(D4:D29)</f>
        <v>5801659</v>
      </c>
      <c r="E30" s="8">
        <f t="shared" si="4"/>
        <v>1010609</v>
      </c>
      <c r="F30" s="8">
        <f t="shared" si="4"/>
        <v>1987674</v>
      </c>
      <c r="G30" s="8">
        <f t="shared" si="4"/>
        <v>1318282</v>
      </c>
      <c r="H30" s="8">
        <f t="shared" si="4"/>
        <v>1048368</v>
      </c>
      <c r="I30" s="8">
        <f t="shared" si="4"/>
        <v>539199</v>
      </c>
      <c r="J30" s="35">
        <f t="shared" si="4"/>
        <v>5904132</v>
      </c>
      <c r="K30" s="49">
        <f t="shared" si="3"/>
        <v>1.7662706477578224E-2</v>
      </c>
      <c r="S30" s="35">
        <v>5823025</v>
      </c>
      <c r="T30" s="145">
        <f t="shared" si="1"/>
        <v>-81107</v>
      </c>
      <c r="U30" s="146">
        <f t="shared" si="2"/>
        <v>-1.3737328365964717E-2</v>
      </c>
    </row>
    <row r="32" spans="1:21" x14ac:dyDescent="0.25">
      <c r="A32" s="1" t="s">
        <v>4584</v>
      </c>
      <c r="B32" s="1"/>
      <c r="C32" s="1"/>
      <c r="D32" s="1"/>
    </row>
    <row r="33" spans="1:21" x14ac:dyDescent="0.25">
      <c r="A33" s="376" t="s">
        <v>588</v>
      </c>
      <c r="B33" s="377"/>
      <c r="C33" s="377"/>
      <c r="D33" s="378" t="s">
        <v>901</v>
      </c>
      <c r="E33" s="377" t="s">
        <v>617</v>
      </c>
      <c r="F33" s="377"/>
      <c r="G33" s="377"/>
      <c r="H33" s="377"/>
      <c r="I33" s="377"/>
      <c r="J33" s="382"/>
      <c r="K33" s="372" t="s">
        <v>980</v>
      </c>
      <c r="M33" s="4" t="s">
        <v>52</v>
      </c>
    </row>
    <row r="34" spans="1:21" x14ac:dyDescent="0.25">
      <c r="A34" s="34" t="s">
        <v>590</v>
      </c>
      <c r="B34" s="164" t="s">
        <v>589</v>
      </c>
      <c r="C34" s="164" t="s">
        <v>619</v>
      </c>
      <c r="D34" s="379"/>
      <c r="E34" s="164" t="s">
        <v>44</v>
      </c>
      <c r="F34" s="164" t="s">
        <v>45</v>
      </c>
      <c r="G34" s="164" t="s">
        <v>46</v>
      </c>
      <c r="H34" s="164" t="s">
        <v>47</v>
      </c>
      <c r="I34" s="164" t="s">
        <v>48</v>
      </c>
      <c r="J34" s="36" t="s">
        <v>49</v>
      </c>
      <c r="K34" s="373"/>
      <c r="M34" s="164" t="s">
        <v>44</v>
      </c>
      <c r="N34" s="164" t="s">
        <v>45</v>
      </c>
      <c r="O34" s="164" t="s">
        <v>46</v>
      </c>
      <c r="P34" s="164" t="s">
        <v>47</v>
      </c>
      <c r="Q34" s="164" t="s">
        <v>48</v>
      </c>
    </row>
    <row r="35" spans="1:21" x14ac:dyDescent="0.25">
      <c r="A35" s="165">
        <v>4</v>
      </c>
      <c r="B35" s="28" t="s">
        <v>593</v>
      </c>
      <c r="C35" s="28" t="s">
        <v>620</v>
      </c>
      <c r="D35" s="29">
        <v>204000</v>
      </c>
      <c r="E35" s="29">
        <f>ROUND(SUMIF(Model_Output!$B$11:$B$3048,M35,Model_Output!$D$11:$D$3048),0)</f>
        <v>42685</v>
      </c>
      <c r="F35" s="29">
        <f>ROUND(SUMIF(Model_Output!$B$11:$B$3048,N35,Model_Output!$D$11:$D$3048),0)</f>
        <v>78772</v>
      </c>
      <c r="G35" s="29">
        <f>ROUND(SUMIF(Model_Output!$B$11:$B$3048,O35,Model_Output!$D$11:$D$3048),0)</f>
        <v>52577</v>
      </c>
      <c r="H35" s="29">
        <f>ROUND(SUMIF(Model_Output!$B$11:$B$3048,P35,Model_Output!$D$11:$D$3048),0)</f>
        <v>42664</v>
      </c>
      <c r="I35" s="29">
        <f>ROUND(SUMIF(Model_Output!$B$11:$B$3048,Q35,Model_Output!$D$11:$D$3048),0)</f>
        <v>26288</v>
      </c>
      <c r="J35" s="30">
        <f t="shared" ref="J35:J60" si="5">SUM(E35:I35)</f>
        <v>242986</v>
      </c>
      <c r="K35" s="47">
        <f>IF(D35&gt;0,(J35-D35)/D35,0)</f>
        <v>0.1911078431372549</v>
      </c>
      <c r="M35" s="171" t="s">
        <v>3084</v>
      </c>
      <c r="N35" s="171" t="s">
        <v>3188</v>
      </c>
      <c r="O35" s="171" t="s">
        <v>3292</v>
      </c>
      <c r="P35" s="171" t="s">
        <v>3396</v>
      </c>
      <c r="Q35" s="171" t="s">
        <v>3500</v>
      </c>
      <c r="S35" s="30">
        <v>238119</v>
      </c>
      <c r="T35" s="145">
        <f>S35-J35</f>
        <v>-4867</v>
      </c>
      <c r="U35" s="146">
        <f>T35/J35</f>
        <v>-2.0029960573860223E-2</v>
      </c>
    </row>
    <row r="36" spans="1:21" x14ac:dyDescent="0.25">
      <c r="A36" s="165">
        <v>14</v>
      </c>
      <c r="B36" s="28" t="s">
        <v>595</v>
      </c>
      <c r="C36" s="28" t="s">
        <v>620</v>
      </c>
      <c r="D36" s="380">
        <v>349830</v>
      </c>
      <c r="E36" s="29">
        <f>ROUND(SUMIF(Model_Output!$B$11:$B$3048,M36,Model_Output!$D$11:$D$3048),0)</f>
        <v>33199</v>
      </c>
      <c r="F36" s="29">
        <f>ROUND(SUMIF(Model_Output!$B$11:$B$3048,N36,Model_Output!$D$11:$D$3048),0)</f>
        <v>63964</v>
      </c>
      <c r="G36" s="29">
        <f>ROUND(SUMIF(Model_Output!$B$11:$B$3048,O36,Model_Output!$D$11:$D$3048),0)</f>
        <v>40952</v>
      </c>
      <c r="H36" s="29">
        <f>ROUND(SUMIF(Model_Output!$B$11:$B$3048,P36,Model_Output!$D$11:$D$3048),0)</f>
        <v>36198</v>
      </c>
      <c r="I36" s="29">
        <f>ROUND(SUMIF(Model_Output!$B$11:$B$3048,Q36,Model_Output!$D$11:$D$3048),0)</f>
        <v>23009</v>
      </c>
      <c r="J36" s="30">
        <f t="shared" si="5"/>
        <v>197322</v>
      </c>
      <c r="K36" s="374">
        <f>IF((J36+J37)&gt;0,(SUM(J36:J37)-D36)/D36,0)</f>
        <v>8.8614469885372901E-2</v>
      </c>
      <c r="M36" s="171" t="s">
        <v>3088</v>
      </c>
      <c r="N36" s="171" t="s">
        <v>3192</v>
      </c>
      <c r="O36" s="171" t="s">
        <v>3296</v>
      </c>
      <c r="P36" s="171" t="s">
        <v>3400</v>
      </c>
      <c r="Q36" s="171" t="s">
        <v>3504</v>
      </c>
      <c r="S36" s="30">
        <v>191954</v>
      </c>
      <c r="T36" s="145">
        <f t="shared" ref="T36:T40" si="6">S36-J36</f>
        <v>-5368</v>
      </c>
      <c r="U36" s="146">
        <f t="shared" ref="U36:U61" si="7">T36/J36</f>
        <v>-2.7204265109820495E-2</v>
      </c>
    </row>
    <row r="37" spans="1:21" x14ac:dyDescent="0.25">
      <c r="A37" s="34">
        <v>15</v>
      </c>
      <c r="B37" s="15" t="s">
        <v>596</v>
      </c>
      <c r="C37" s="15" t="s">
        <v>620</v>
      </c>
      <c r="D37" s="381"/>
      <c r="E37" s="8">
        <f>ROUND(SUMIF(Model_Output!$B$11:$B$3048,M37,Model_Output!$D$11:$D$3048),0)</f>
        <v>32091</v>
      </c>
      <c r="F37" s="8">
        <f>ROUND(SUMIF(Model_Output!$B$11:$B$3048,N37,Model_Output!$D$11:$D$3048),0)</f>
        <v>59054</v>
      </c>
      <c r="G37" s="8">
        <f>ROUND(SUMIF(Model_Output!$B$11:$B$3048,O37,Model_Output!$D$11:$D$3048),0)</f>
        <v>37608</v>
      </c>
      <c r="H37" s="8">
        <f>ROUND(SUMIF(Model_Output!$B$11:$B$3048,P37,Model_Output!$D$11:$D$3048),0)</f>
        <v>31318</v>
      </c>
      <c r="I37" s="8">
        <f>ROUND(SUMIF(Model_Output!$B$11:$B$3048,Q37,Model_Output!$D$11:$D$3048),0)</f>
        <v>23437</v>
      </c>
      <c r="J37" s="35">
        <f t="shared" si="5"/>
        <v>183508</v>
      </c>
      <c r="K37" s="375"/>
      <c r="M37" s="171" t="s">
        <v>3090</v>
      </c>
      <c r="N37" s="171" t="s">
        <v>3194</v>
      </c>
      <c r="O37" s="171" t="s">
        <v>3298</v>
      </c>
      <c r="P37" s="171" t="s">
        <v>3402</v>
      </c>
      <c r="Q37" s="171" t="s">
        <v>3506</v>
      </c>
      <c r="S37" s="35">
        <v>179870</v>
      </c>
      <c r="T37" s="145">
        <f t="shared" si="6"/>
        <v>-3638</v>
      </c>
      <c r="U37" s="146">
        <f t="shared" si="7"/>
        <v>-1.9824748784794122E-2</v>
      </c>
    </row>
    <row r="38" spans="1:21" x14ac:dyDescent="0.25">
      <c r="A38" s="31">
        <v>22</v>
      </c>
      <c r="B38" s="32" t="s">
        <v>600</v>
      </c>
      <c r="C38" s="32" t="s">
        <v>620</v>
      </c>
      <c r="D38" s="14">
        <v>158050</v>
      </c>
      <c r="E38" s="14">
        <f>ROUND(SUMIF(Model_Output!$B$11:$B$3048,M38,Model_Output!$D$11:$D$3048),0)</f>
        <v>27295</v>
      </c>
      <c r="F38" s="14">
        <f>ROUND(SUMIF(Model_Output!$B$11:$B$3048,N38,Model_Output!$D$11:$D$3048),0)</f>
        <v>55222</v>
      </c>
      <c r="G38" s="14">
        <f>ROUND(SUMIF(Model_Output!$B$11:$B$3048,O38,Model_Output!$D$11:$D$3048),0)</f>
        <v>32461</v>
      </c>
      <c r="H38" s="14">
        <f>ROUND(SUMIF(Model_Output!$B$11:$B$3048,P38,Model_Output!$D$11:$D$3048),0)</f>
        <v>30076</v>
      </c>
      <c r="I38" s="14">
        <f>ROUND(SUMIF(Model_Output!$B$11:$B$3048,Q38,Model_Output!$D$11:$D$3048),0)</f>
        <v>21584</v>
      </c>
      <c r="J38" s="33">
        <f t="shared" si="5"/>
        <v>166638</v>
      </c>
      <c r="K38" s="48">
        <f t="shared" ref="K38:K48" si="8">IF(D38&gt;0,(J38-D38)/D38,0)</f>
        <v>5.4337235052198674E-2</v>
      </c>
      <c r="M38" s="171" t="s">
        <v>3098</v>
      </c>
      <c r="N38" s="171" t="s">
        <v>3202</v>
      </c>
      <c r="O38" s="171" t="s">
        <v>3306</v>
      </c>
      <c r="P38" s="171" t="s">
        <v>3410</v>
      </c>
      <c r="Q38" s="171" t="s">
        <v>3514</v>
      </c>
      <c r="S38" s="33">
        <v>165074</v>
      </c>
      <c r="T38" s="145">
        <f t="shared" si="6"/>
        <v>-1564</v>
      </c>
      <c r="U38" s="146">
        <f t="shared" si="7"/>
        <v>-9.3856143256640136E-3</v>
      </c>
    </row>
    <row r="39" spans="1:21" x14ac:dyDescent="0.25">
      <c r="A39" s="31">
        <v>23</v>
      </c>
      <c r="B39" s="32" t="s">
        <v>601</v>
      </c>
      <c r="C39" s="32" t="s">
        <v>620</v>
      </c>
      <c r="D39" s="14">
        <v>0</v>
      </c>
      <c r="E39" s="14">
        <f>ROUND(SUMIF(Model_Output!$B$11:$B$3048,M39,Model_Output!$D$11:$D$3048),0)</f>
        <v>0</v>
      </c>
      <c r="F39" s="14">
        <f>ROUND(SUMIF(Model_Output!$B$11:$B$3048,N39,Model_Output!$D$11:$D$3048),0)</f>
        <v>0</v>
      </c>
      <c r="G39" s="14">
        <f>ROUND(SUMIF(Model_Output!$B$11:$B$3048,O39,Model_Output!$D$11:$D$3048),0)</f>
        <v>0</v>
      </c>
      <c r="H39" s="14">
        <f>ROUND(SUMIF(Model_Output!$B$11:$B$3048,P39,Model_Output!$D$11:$D$3048),0)</f>
        <v>0</v>
      </c>
      <c r="I39" s="14">
        <f>ROUND(SUMIF(Model_Output!$B$11:$B$3048,Q39,Model_Output!$D$11:$D$3048),0)</f>
        <v>0</v>
      </c>
      <c r="J39" s="33">
        <f t="shared" si="5"/>
        <v>0</v>
      </c>
      <c r="K39" s="48">
        <f t="shared" si="8"/>
        <v>0</v>
      </c>
      <c r="M39" s="171" t="s">
        <v>3100</v>
      </c>
      <c r="N39" s="171" t="s">
        <v>3204</v>
      </c>
      <c r="O39" s="171" t="s">
        <v>3308</v>
      </c>
      <c r="P39" s="171" t="s">
        <v>3412</v>
      </c>
      <c r="Q39" s="171" t="s">
        <v>3516</v>
      </c>
      <c r="S39" s="33">
        <v>0</v>
      </c>
      <c r="T39" s="145">
        <f t="shared" si="6"/>
        <v>0</v>
      </c>
      <c r="U39" s="146">
        <v>0</v>
      </c>
    </row>
    <row r="40" spans="1:21" x14ac:dyDescent="0.25">
      <c r="A40" s="31">
        <v>29</v>
      </c>
      <c r="B40" s="32" t="s">
        <v>602</v>
      </c>
      <c r="C40" s="32" t="s">
        <v>620</v>
      </c>
      <c r="D40" s="14">
        <v>321820</v>
      </c>
      <c r="E40" s="14">
        <f>ROUND(SUMIF(Model_Output!$B$11:$B$3048,M40,Model_Output!$D$11:$D$3048),0)</f>
        <v>58894</v>
      </c>
      <c r="F40" s="14">
        <f>ROUND(SUMIF(Model_Output!$B$11:$B$3048,N40,Model_Output!$D$11:$D$3048),0)</f>
        <v>112485</v>
      </c>
      <c r="G40" s="14">
        <f>ROUND(SUMIF(Model_Output!$B$11:$B$3048,O40,Model_Output!$D$11:$D$3048),0)</f>
        <v>67320</v>
      </c>
      <c r="H40" s="14">
        <f>ROUND(SUMIF(Model_Output!$B$11:$B$3048,P40,Model_Output!$D$11:$D$3048),0)</f>
        <v>58061</v>
      </c>
      <c r="I40" s="14">
        <f>ROUND(SUMIF(Model_Output!$B$11:$B$3048,Q40,Model_Output!$D$11:$D$3048),0)</f>
        <v>35614</v>
      </c>
      <c r="J40" s="33">
        <f t="shared" si="5"/>
        <v>332374</v>
      </c>
      <c r="K40" s="48">
        <f t="shared" si="8"/>
        <v>3.2794729973276988E-2</v>
      </c>
      <c r="M40" s="171" t="s">
        <v>3102</v>
      </c>
      <c r="N40" s="171" t="s">
        <v>3206</v>
      </c>
      <c r="O40" s="171" t="s">
        <v>3310</v>
      </c>
      <c r="P40" s="171" t="s">
        <v>3414</v>
      </c>
      <c r="Q40" s="171" t="s">
        <v>3518</v>
      </c>
      <c r="S40" s="33">
        <v>329838</v>
      </c>
      <c r="T40" s="145">
        <f t="shared" si="6"/>
        <v>-2536</v>
      </c>
      <c r="U40" s="146">
        <f t="shared" si="7"/>
        <v>-7.6299590220655043E-3</v>
      </c>
    </row>
    <row r="41" spans="1:21" x14ac:dyDescent="0.25">
      <c r="A41" s="31">
        <v>30</v>
      </c>
      <c r="B41" s="32" t="s">
        <v>603</v>
      </c>
      <c r="C41" s="32" t="s">
        <v>620</v>
      </c>
      <c r="D41" s="14">
        <v>203080</v>
      </c>
      <c r="E41" s="14">
        <f>ROUND(SUMIF(Model_Output!$B$11:$B$3048,M41,Model_Output!$D$11:$D$3048),0)</f>
        <v>37510</v>
      </c>
      <c r="F41" s="14">
        <f>ROUND(SUMIF(Model_Output!$B$11:$B$3048,N41,Model_Output!$D$11:$D$3048),0)</f>
        <v>67776</v>
      </c>
      <c r="G41" s="14">
        <f>ROUND(SUMIF(Model_Output!$B$11:$B$3048,O41,Model_Output!$D$11:$D$3048),0)</f>
        <v>44599</v>
      </c>
      <c r="H41" s="14">
        <f>ROUND(SUMIF(Model_Output!$B$11:$B$3048,P41,Model_Output!$D$11:$D$3048),0)</f>
        <v>36055</v>
      </c>
      <c r="I41" s="14">
        <f>ROUND(SUMIF(Model_Output!$B$11:$B$3048,Q41,Model_Output!$D$11:$D$3048),0)</f>
        <v>26301</v>
      </c>
      <c r="J41" s="33">
        <f t="shared" si="5"/>
        <v>212241</v>
      </c>
      <c r="K41" s="48">
        <f t="shared" si="8"/>
        <v>4.5110301359070321E-2</v>
      </c>
      <c r="M41" s="171" t="s">
        <v>3104</v>
      </c>
      <c r="N41" s="171" t="s">
        <v>3208</v>
      </c>
      <c r="O41" s="171" t="s">
        <v>3312</v>
      </c>
      <c r="P41" s="171" t="s">
        <v>3416</v>
      </c>
      <c r="Q41" s="171" t="s">
        <v>3520</v>
      </c>
      <c r="S41" s="33">
        <v>208979</v>
      </c>
      <c r="T41" s="145">
        <f>S41-J41</f>
        <v>-3262</v>
      </c>
      <c r="U41" s="146">
        <f t="shared" si="7"/>
        <v>-1.5369320725024853E-2</v>
      </c>
    </row>
    <row r="42" spans="1:21" x14ac:dyDescent="0.25">
      <c r="A42" s="31">
        <v>32</v>
      </c>
      <c r="B42" s="32" t="s">
        <v>604</v>
      </c>
      <c r="C42" s="32" t="s">
        <v>620</v>
      </c>
      <c r="D42" s="14">
        <v>250220</v>
      </c>
      <c r="E42" s="14">
        <f>ROUND(SUMIF(Model_Output!$B$11:$B$3048,M42,Model_Output!$D$11:$D$3048),0)</f>
        <v>50196</v>
      </c>
      <c r="F42" s="14">
        <f>ROUND(SUMIF(Model_Output!$B$11:$B$3048,N42,Model_Output!$D$11:$D$3048),0)</f>
        <v>90469</v>
      </c>
      <c r="G42" s="14">
        <f>ROUND(SUMIF(Model_Output!$B$11:$B$3048,O42,Model_Output!$D$11:$D$3048),0)</f>
        <v>60325</v>
      </c>
      <c r="H42" s="14">
        <f>ROUND(SUMIF(Model_Output!$B$11:$B$3048,P42,Model_Output!$D$11:$D$3048),0)</f>
        <v>46804</v>
      </c>
      <c r="I42" s="14">
        <f>ROUND(SUMIF(Model_Output!$B$11:$B$3048,Q42,Model_Output!$D$11:$D$3048),0)</f>
        <v>20256</v>
      </c>
      <c r="J42" s="33">
        <f t="shared" si="5"/>
        <v>268050</v>
      </c>
      <c r="K42" s="48">
        <f t="shared" si="8"/>
        <v>7.1257293581648146E-2</v>
      </c>
      <c r="M42" s="171" t="s">
        <v>3106</v>
      </c>
      <c r="N42" s="171" t="s">
        <v>3210</v>
      </c>
      <c r="O42" s="171" t="s">
        <v>3314</v>
      </c>
      <c r="P42" s="171" t="s">
        <v>3418</v>
      </c>
      <c r="Q42" s="171" t="s">
        <v>3522</v>
      </c>
      <c r="S42" s="33">
        <v>265485</v>
      </c>
      <c r="T42" s="145">
        <f t="shared" ref="T42:T61" si="9">S42-J42</f>
        <v>-2565</v>
      </c>
      <c r="U42" s="146">
        <f t="shared" si="7"/>
        <v>-9.5691102406267482E-3</v>
      </c>
    </row>
    <row r="43" spans="1:21" x14ac:dyDescent="0.25">
      <c r="A43" s="31">
        <v>35</v>
      </c>
      <c r="B43" s="32" t="s">
        <v>605</v>
      </c>
      <c r="C43" s="32" t="s">
        <v>620</v>
      </c>
      <c r="D43" s="14">
        <v>352990</v>
      </c>
      <c r="E43" s="14">
        <f>ROUND(SUMIF(Model_Output!$B$11:$B$3048,M43,Model_Output!$D$11:$D$3048),0)</f>
        <v>69715</v>
      </c>
      <c r="F43" s="14">
        <f>ROUND(SUMIF(Model_Output!$B$11:$B$3048,N43,Model_Output!$D$11:$D$3048),0)</f>
        <v>141966</v>
      </c>
      <c r="G43" s="14">
        <f>ROUND(SUMIF(Model_Output!$B$11:$B$3048,O43,Model_Output!$D$11:$D$3048),0)</f>
        <v>81443</v>
      </c>
      <c r="H43" s="14">
        <f>ROUND(SUMIF(Model_Output!$B$11:$B$3048,P43,Model_Output!$D$11:$D$3048),0)</f>
        <v>67714</v>
      </c>
      <c r="I43" s="14">
        <f>ROUND(SUMIF(Model_Output!$B$11:$B$3048,Q43,Model_Output!$D$11:$D$3048),0)</f>
        <v>35379</v>
      </c>
      <c r="J43" s="33">
        <f t="shared" si="5"/>
        <v>396217</v>
      </c>
      <c r="K43" s="48">
        <f t="shared" si="8"/>
        <v>0.12245955976089974</v>
      </c>
      <c r="M43" s="171" t="s">
        <v>3108</v>
      </c>
      <c r="N43" s="171" t="s">
        <v>3212</v>
      </c>
      <c r="O43" s="171" t="s">
        <v>3316</v>
      </c>
      <c r="P43" s="171" t="s">
        <v>3420</v>
      </c>
      <c r="Q43" s="171" t="s">
        <v>3524</v>
      </c>
      <c r="S43" s="33">
        <v>388098</v>
      </c>
      <c r="T43" s="145">
        <f t="shared" si="9"/>
        <v>-8119</v>
      </c>
      <c r="U43" s="146">
        <f t="shared" si="7"/>
        <v>-2.0491296436043884E-2</v>
      </c>
    </row>
    <row r="44" spans="1:21" x14ac:dyDescent="0.25">
      <c r="A44" s="31">
        <v>37</v>
      </c>
      <c r="B44" s="32" t="s">
        <v>606</v>
      </c>
      <c r="C44" s="32" t="s">
        <v>620</v>
      </c>
      <c r="D44" s="14">
        <v>276420</v>
      </c>
      <c r="E44" s="14">
        <f>ROUND(SUMIF(Model_Output!$B$11:$B$3048,M44,Model_Output!$D$11:$D$3048),0)</f>
        <v>51367</v>
      </c>
      <c r="F44" s="14">
        <f>ROUND(SUMIF(Model_Output!$B$11:$B$3048,N44,Model_Output!$D$11:$D$3048),0)</f>
        <v>98974</v>
      </c>
      <c r="G44" s="14">
        <f>ROUND(SUMIF(Model_Output!$B$11:$B$3048,O44,Model_Output!$D$11:$D$3048),0)</f>
        <v>64292</v>
      </c>
      <c r="H44" s="14">
        <f>ROUND(SUMIF(Model_Output!$B$11:$B$3048,P44,Model_Output!$D$11:$D$3048),0)</f>
        <v>52488</v>
      </c>
      <c r="I44" s="14">
        <f>ROUND(SUMIF(Model_Output!$B$11:$B$3048,Q44,Model_Output!$D$11:$D$3048),0)</f>
        <v>31792</v>
      </c>
      <c r="J44" s="33">
        <f t="shared" si="5"/>
        <v>298913</v>
      </c>
      <c r="K44" s="48">
        <f t="shared" si="8"/>
        <v>8.1372549019607845E-2</v>
      </c>
      <c r="M44" s="171" t="s">
        <v>3110</v>
      </c>
      <c r="N44" s="171" t="s">
        <v>3214</v>
      </c>
      <c r="O44" s="171" t="s">
        <v>3318</v>
      </c>
      <c r="P44" s="171" t="s">
        <v>3422</v>
      </c>
      <c r="Q44" s="171" t="s">
        <v>3526</v>
      </c>
      <c r="S44" s="33">
        <v>295368</v>
      </c>
      <c r="T44" s="145">
        <f t="shared" si="9"/>
        <v>-3545</v>
      </c>
      <c r="U44" s="146">
        <f t="shared" si="7"/>
        <v>-1.1859638088674631E-2</v>
      </c>
    </row>
    <row r="45" spans="1:21" x14ac:dyDescent="0.25">
      <c r="A45" s="31">
        <v>41</v>
      </c>
      <c r="B45" s="32" t="s">
        <v>607</v>
      </c>
      <c r="C45" s="32" t="s">
        <v>620</v>
      </c>
      <c r="D45" s="14">
        <v>197000</v>
      </c>
      <c r="E45" s="14">
        <f>ROUND(SUMIF(Model_Output!$B$11:$B$3048,M45,Model_Output!$D$11:$D$3048),0)</f>
        <v>35251</v>
      </c>
      <c r="F45" s="14">
        <f>ROUND(SUMIF(Model_Output!$B$11:$B$3048,N45,Model_Output!$D$11:$D$3048),0)</f>
        <v>71280</v>
      </c>
      <c r="G45" s="14">
        <f>ROUND(SUMIF(Model_Output!$B$11:$B$3048,O45,Model_Output!$D$11:$D$3048),0)</f>
        <v>42913</v>
      </c>
      <c r="H45" s="14">
        <f>ROUND(SUMIF(Model_Output!$B$11:$B$3048,P45,Model_Output!$D$11:$D$3048),0)</f>
        <v>38910</v>
      </c>
      <c r="I45" s="14">
        <f>ROUND(SUMIF(Model_Output!$B$11:$B$3048,Q45,Model_Output!$D$11:$D$3048),0)</f>
        <v>27649</v>
      </c>
      <c r="J45" s="33">
        <f t="shared" si="5"/>
        <v>216003</v>
      </c>
      <c r="K45" s="48">
        <f t="shared" si="8"/>
        <v>9.6461928934010149E-2</v>
      </c>
      <c r="M45" s="171" t="s">
        <v>3112</v>
      </c>
      <c r="N45" s="171" t="s">
        <v>3216</v>
      </c>
      <c r="O45" s="171" t="s">
        <v>3320</v>
      </c>
      <c r="P45" s="171" t="s">
        <v>3424</v>
      </c>
      <c r="Q45" s="171" t="s">
        <v>3528</v>
      </c>
      <c r="S45" s="33">
        <v>214650</v>
      </c>
      <c r="T45" s="145">
        <f t="shared" si="9"/>
        <v>-1353</v>
      </c>
      <c r="U45" s="146">
        <f t="shared" si="7"/>
        <v>-6.2638018916403937E-3</v>
      </c>
    </row>
    <row r="46" spans="1:21" x14ac:dyDescent="0.25">
      <c r="A46" s="31">
        <v>43</v>
      </c>
      <c r="B46" s="32" t="s">
        <v>608</v>
      </c>
      <c r="C46" s="32" t="s">
        <v>620</v>
      </c>
      <c r="D46" s="14">
        <v>112000</v>
      </c>
      <c r="E46" s="14">
        <f>ROUND(SUMIF(Model_Output!$B$11:$B$3048,M46,Model_Output!$D$11:$D$3048),0)</f>
        <v>22432</v>
      </c>
      <c r="F46" s="14">
        <f>ROUND(SUMIF(Model_Output!$B$11:$B$3048,N46,Model_Output!$D$11:$D$3048),0)</f>
        <v>40783</v>
      </c>
      <c r="G46" s="14">
        <f>ROUND(SUMIF(Model_Output!$B$11:$B$3048,O46,Model_Output!$D$11:$D$3048),0)</f>
        <v>26765</v>
      </c>
      <c r="H46" s="14">
        <f>ROUND(SUMIF(Model_Output!$B$11:$B$3048,P46,Model_Output!$D$11:$D$3048),0)</f>
        <v>22645</v>
      </c>
      <c r="I46" s="14">
        <f>ROUND(SUMIF(Model_Output!$B$11:$B$3048,Q46,Model_Output!$D$11:$D$3048),0)</f>
        <v>15338</v>
      </c>
      <c r="J46" s="33">
        <f t="shared" si="5"/>
        <v>127963</v>
      </c>
      <c r="K46" s="48">
        <f t="shared" si="8"/>
        <v>0.1425267857142857</v>
      </c>
      <c r="M46" s="171" t="s">
        <v>3114</v>
      </c>
      <c r="N46" s="171" t="s">
        <v>3218</v>
      </c>
      <c r="O46" s="171" t="s">
        <v>3322</v>
      </c>
      <c r="P46" s="171" t="s">
        <v>3426</v>
      </c>
      <c r="Q46" s="171" t="s">
        <v>3530</v>
      </c>
      <c r="S46" s="33">
        <v>127335</v>
      </c>
      <c r="T46" s="145">
        <f t="shared" si="9"/>
        <v>-628</v>
      </c>
      <c r="U46" s="146">
        <f t="shared" si="7"/>
        <v>-4.9076686229613245E-3</v>
      </c>
    </row>
    <row r="47" spans="1:21" x14ac:dyDescent="0.25">
      <c r="A47" s="31">
        <v>44</v>
      </c>
      <c r="B47" s="32" t="s">
        <v>609</v>
      </c>
      <c r="C47" s="32" t="s">
        <v>620</v>
      </c>
      <c r="D47" s="14">
        <v>170000</v>
      </c>
      <c r="E47" s="14">
        <f>ROUND(SUMIF(Model_Output!$B$11:$B$3048,M47,Model_Output!$D$11:$D$3048),0)</f>
        <v>31757</v>
      </c>
      <c r="F47" s="14">
        <f>ROUND(SUMIF(Model_Output!$B$11:$B$3048,N47,Model_Output!$D$11:$D$3048),0)</f>
        <v>58001</v>
      </c>
      <c r="G47" s="14">
        <f>ROUND(SUMIF(Model_Output!$B$11:$B$3048,O47,Model_Output!$D$11:$D$3048),0)</f>
        <v>37335</v>
      </c>
      <c r="H47" s="14">
        <f>ROUND(SUMIF(Model_Output!$B$11:$B$3048,P47,Model_Output!$D$11:$D$3048),0)</f>
        <v>31386</v>
      </c>
      <c r="I47" s="14">
        <f>ROUND(SUMIF(Model_Output!$B$11:$B$3048,Q47,Model_Output!$D$11:$D$3048),0)</f>
        <v>22564</v>
      </c>
      <c r="J47" s="33">
        <f t="shared" si="5"/>
        <v>181043</v>
      </c>
      <c r="K47" s="48">
        <f t="shared" si="8"/>
        <v>6.4958823529411763E-2</v>
      </c>
      <c r="M47" s="171" t="s">
        <v>3116</v>
      </c>
      <c r="N47" s="171" t="s">
        <v>3220</v>
      </c>
      <c r="O47" s="171" t="s">
        <v>3324</v>
      </c>
      <c r="P47" s="171" t="s">
        <v>3428</v>
      </c>
      <c r="Q47" s="171" t="s">
        <v>3532</v>
      </c>
      <c r="S47" s="33">
        <v>179461</v>
      </c>
      <c r="T47" s="145">
        <f t="shared" si="9"/>
        <v>-1582</v>
      </c>
      <c r="U47" s="146">
        <f t="shared" si="7"/>
        <v>-8.7382555525482904E-3</v>
      </c>
    </row>
    <row r="48" spans="1:21" x14ac:dyDescent="0.25">
      <c r="A48" s="34">
        <v>46</v>
      </c>
      <c r="B48" s="15" t="s">
        <v>610</v>
      </c>
      <c r="C48" s="15" t="s">
        <v>620</v>
      </c>
      <c r="D48" s="8">
        <v>233000</v>
      </c>
      <c r="E48" s="8">
        <f>ROUND(SUMIF(Model_Output!$B$11:$B$3048,M48,Model_Output!$D$11:$D$3048),0)</f>
        <v>41978</v>
      </c>
      <c r="F48" s="8">
        <f>ROUND(SUMIF(Model_Output!$B$11:$B$3048,N48,Model_Output!$D$11:$D$3048),0)</f>
        <v>79720</v>
      </c>
      <c r="G48" s="8">
        <f>ROUND(SUMIF(Model_Output!$B$11:$B$3048,O48,Model_Output!$D$11:$D$3048),0)</f>
        <v>50458</v>
      </c>
      <c r="H48" s="8">
        <f>ROUND(SUMIF(Model_Output!$B$11:$B$3048,P48,Model_Output!$D$11:$D$3048),0)</f>
        <v>42965</v>
      </c>
      <c r="I48" s="8">
        <f>ROUND(SUMIF(Model_Output!$B$11:$B$3048,Q48,Model_Output!$D$11:$D$3048),0)</f>
        <v>27138</v>
      </c>
      <c r="J48" s="35">
        <f t="shared" si="5"/>
        <v>242259</v>
      </c>
      <c r="K48" s="49">
        <f t="shared" si="8"/>
        <v>3.9738197424892707E-2</v>
      </c>
      <c r="M48" s="171" t="s">
        <v>3118</v>
      </c>
      <c r="N48" s="171" t="s">
        <v>3222</v>
      </c>
      <c r="O48" s="171" t="s">
        <v>3326</v>
      </c>
      <c r="P48" s="171" t="s">
        <v>3430</v>
      </c>
      <c r="Q48" s="171" t="s">
        <v>3534</v>
      </c>
      <c r="S48" s="35">
        <v>239166</v>
      </c>
      <c r="T48" s="145">
        <f t="shared" si="9"/>
        <v>-3093</v>
      </c>
      <c r="U48" s="146">
        <f t="shared" si="7"/>
        <v>-1.2767327529627382E-2</v>
      </c>
    </row>
    <row r="49" spans="1:21" x14ac:dyDescent="0.25">
      <c r="A49" s="18">
        <v>2</v>
      </c>
      <c r="B49" s="19" t="s">
        <v>591</v>
      </c>
      <c r="C49" s="19" t="s">
        <v>621</v>
      </c>
      <c r="D49" s="20">
        <v>0</v>
      </c>
      <c r="E49" s="20">
        <f>ROUND(SUMIF(Model_Output!$B$11:$B$3048,M49,Model_Output!$D$11:$D$3048),0)</f>
        <v>0</v>
      </c>
      <c r="F49" s="20">
        <f>ROUND(SUMIF(Model_Output!$B$11:$B$3048,N49,Model_Output!$D$11:$D$3048),0)</f>
        <v>0</v>
      </c>
      <c r="G49" s="20">
        <f>ROUND(SUMIF(Model_Output!$B$11:$B$3048,O49,Model_Output!$D$11:$D$3048),0)</f>
        <v>0</v>
      </c>
      <c r="H49" s="20">
        <f>ROUND(SUMIF(Model_Output!$B$11:$B$3048,P49,Model_Output!$D$11:$D$3048),0)</f>
        <v>0</v>
      </c>
      <c r="I49" s="20">
        <f>ROUND(SUMIF(Model_Output!$B$11:$B$3048,Q49,Model_Output!$D$11:$D$3048),0)</f>
        <v>0</v>
      </c>
      <c r="J49" s="21">
        <f t="shared" si="5"/>
        <v>0</v>
      </c>
      <c r="K49" s="50">
        <f>IF(D49&gt;0,(J49-D49)/D49,0)</f>
        <v>0</v>
      </c>
      <c r="M49" s="171" t="s">
        <v>3080</v>
      </c>
      <c r="N49" s="171" t="s">
        <v>3184</v>
      </c>
      <c r="O49" s="171" t="s">
        <v>3288</v>
      </c>
      <c r="P49" s="171" t="s">
        <v>3392</v>
      </c>
      <c r="Q49" s="171" t="s">
        <v>3496</v>
      </c>
      <c r="S49" s="21">
        <v>0</v>
      </c>
      <c r="T49" s="145">
        <f t="shared" si="9"/>
        <v>0</v>
      </c>
      <c r="U49" s="146">
        <v>0</v>
      </c>
    </row>
    <row r="50" spans="1:21" x14ac:dyDescent="0.25">
      <c r="A50" s="22">
        <v>3</v>
      </c>
      <c r="B50" s="23" t="s">
        <v>592</v>
      </c>
      <c r="C50" s="23" t="s">
        <v>621</v>
      </c>
      <c r="D50" s="24">
        <v>80000</v>
      </c>
      <c r="E50" s="24">
        <f>ROUND(SUMIF(Model_Output!$B$11:$B$3048,M50,Model_Output!$D$11:$D$3048),0)</f>
        <v>15371</v>
      </c>
      <c r="F50" s="24">
        <f>ROUND(SUMIF(Model_Output!$B$11:$B$3048,N50,Model_Output!$D$11:$D$3048),0)</f>
        <v>29109</v>
      </c>
      <c r="G50" s="24">
        <f>ROUND(SUMIF(Model_Output!$B$11:$B$3048,O50,Model_Output!$D$11:$D$3048),0)</f>
        <v>17468</v>
      </c>
      <c r="H50" s="24">
        <f>ROUND(SUMIF(Model_Output!$B$11:$B$3048,P50,Model_Output!$D$11:$D$3048),0)</f>
        <v>14603</v>
      </c>
      <c r="I50" s="24">
        <f>ROUND(SUMIF(Model_Output!$B$11:$B$3048,Q50,Model_Output!$D$11:$D$3048),0)</f>
        <v>7682</v>
      </c>
      <c r="J50" s="25">
        <f t="shared" si="5"/>
        <v>84233</v>
      </c>
      <c r="K50" s="51">
        <f t="shared" ref="K50:K60" si="10">IF(D50&gt;0,(J50-D50)/D50,0)</f>
        <v>5.2912500000000001E-2</v>
      </c>
      <c r="M50" s="171" t="s">
        <v>3082</v>
      </c>
      <c r="N50" s="171" t="s">
        <v>3186</v>
      </c>
      <c r="O50" s="171" t="s">
        <v>3290</v>
      </c>
      <c r="P50" s="171" t="s">
        <v>3394</v>
      </c>
      <c r="Q50" s="171" t="s">
        <v>3498</v>
      </c>
      <c r="S50" s="25">
        <v>83675</v>
      </c>
      <c r="T50" s="145">
        <f t="shared" si="9"/>
        <v>-558</v>
      </c>
      <c r="U50" s="146">
        <f t="shared" si="7"/>
        <v>-6.6244820913418734E-3</v>
      </c>
    </row>
    <row r="51" spans="1:21" x14ac:dyDescent="0.25">
      <c r="A51" s="22">
        <v>7</v>
      </c>
      <c r="B51" s="23" t="s">
        <v>594</v>
      </c>
      <c r="C51" s="23" t="s">
        <v>621</v>
      </c>
      <c r="D51" s="24">
        <v>79000</v>
      </c>
      <c r="E51" s="24">
        <f>ROUND(SUMIF(Model_Output!$B$11:$B$3048,M51,Model_Output!$D$11:$D$3048),0)</f>
        <v>17546</v>
      </c>
      <c r="F51" s="24">
        <f>ROUND(SUMIF(Model_Output!$B$11:$B$3048,N51,Model_Output!$D$11:$D$3048),0)</f>
        <v>27701</v>
      </c>
      <c r="G51" s="24">
        <f>ROUND(SUMIF(Model_Output!$B$11:$B$3048,O51,Model_Output!$D$11:$D$3048),0)</f>
        <v>20131</v>
      </c>
      <c r="H51" s="24">
        <f>ROUND(SUMIF(Model_Output!$B$11:$B$3048,P51,Model_Output!$D$11:$D$3048),0)</f>
        <v>13298</v>
      </c>
      <c r="I51" s="24">
        <f>ROUND(SUMIF(Model_Output!$B$11:$B$3048,Q51,Model_Output!$D$11:$D$3048),0)</f>
        <v>7822</v>
      </c>
      <c r="J51" s="25">
        <f t="shared" si="5"/>
        <v>86498</v>
      </c>
      <c r="K51" s="51">
        <f t="shared" si="10"/>
        <v>9.4911392405063286E-2</v>
      </c>
      <c r="M51" s="171" t="s">
        <v>3086</v>
      </c>
      <c r="N51" s="171" t="s">
        <v>3190</v>
      </c>
      <c r="O51" s="171" t="s">
        <v>3294</v>
      </c>
      <c r="P51" s="171" t="s">
        <v>3398</v>
      </c>
      <c r="Q51" s="171" t="s">
        <v>3502</v>
      </c>
      <c r="S51" s="25">
        <v>81907</v>
      </c>
      <c r="T51" s="145">
        <f t="shared" si="9"/>
        <v>-4591</v>
      </c>
      <c r="U51" s="146">
        <f t="shared" si="7"/>
        <v>-5.3076371708016372E-2</v>
      </c>
    </row>
    <row r="52" spans="1:21" x14ac:dyDescent="0.25">
      <c r="A52" s="22">
        <v>18</v>
      </c>
      <c r="B52" s="23" t="s">
        <v>597</v>
      </c>
      <c r="C52" s="23" t="s">
        <v>621</v>
      </c>
      <c r="D52" s="24">
        <v>0</v>
      </c>
      <c r="E52" s="24">
        <f>ROUND(SUMIF(Model_Output!$B$11:$B$3048,M52,Model_Output!$D$11:$D$3048),0)</f>
        <v>0</v>
      </c>
      <c r="F52" s="24">
        <f>ROUND(SUMIF(Model_Output!$B$11:$B$3048,N52,Model_Output!$D$11:$D$3048),0)</f>
        <v>0</v>
      </c>
      <c r="G52" s="24">
        <f>ROUND(SUMIF(Model_Output!$B$11:$B$3048,O52,Model_Output!$D$11:$D$3048),0)</f>
        <v>0</v>
      </c>
      <c r="H52" s="24">
        <f>ROUND(SUMIF(Model_Output!$B$11:$B$3048,P52,Model_Output!$D$11:$D$3048),0)</f>
        <v>0</v>
      </c>
      <c r="I52" s="24">
        <f>ROUND(SUMIF(Model_Output!$B$11:$B$3048,Q52,Model_Output!$D$11:$D$3048),0)</f>
        <v>0</v>
      </c>
      <c r="J52" s="25">
        <f t="shared" si="5"/>
        <v>0</v>
      </c>
      <c r="K52" s="51">
        <f t="shared" si="10"/>
        <v>0</v>
      </c>
      <c r="M52" s="171" t="s">
        <v>3092</v>
      </c>
      <c r="N52" s="171" t="s">
        <v>3196</v>
      </c>
      <c r="O52" s="171" t="s">
        <v>3300</v>
      </c>
      <c r="P52" s="171" t="s">
        <v>3404</v>
      </c>
      <c r="Q52" s="171" t="s">
        <v>3508</v>
      </c>
      <c r="S52" s="25">
        <v>0</v>
      </c>
      <c r="T52" s="145">
        <f t="shared" si="9"/>
        <v>0</v>
      </c>
      <c r="U52" s="146">
        <v>0</v>
      </c>
    </row>
    <row r="53" spans="1:21" x14ac:dyDescent="0.25">
      <c r="A53" s="22">
        <v>19</v>
      </c>
      <c r="B53" s="23" t="s">
        <v>598</v>
      </c>
      <c r="C53" s="23" t="s">
        <v>621</v>
      </c>
      <c r="D53" s="24">
        <v>0</v>
      </c>
      <c r="E53" s="24">
        <f>ROUND(SUMIF(Model_Output!$B$11:$B$3048,M53,Model_Output!$D$11:$D$3048),0)</f>
        <v>0</v>
      </c>
      <c r="F53" s="24">
        <f>ROUND(SUMIF(Model_Output!$B$11:$B$3048,N53,Model_Output!$D$11:$D$3048),0)</f>
        <v>0</v>
      </c>
      <c r="G53" s="24">
        <f>ROUND(SUMIF(Model_Output!$B$11:$B$3048,O53,Model_Output!$D$11:$D$3048),0)</f>
        <v>0</v>
      </c>
      <c r="H53" s="24">
        <f>ROUND(SUMIF(Model_Output!$B$11:$B$3048,P53,Model_Output!$D$11:$D$3048),0)</f>
        <v>0</v>
      </c>
      <c r="I53" s="24">
        <f>ROUND(SUMIF(Model_Output!$B$11:$B$3048,Q53,Model_Output!$D$11:$D$3048),0)</f>
        <v>0</v>
      </c>
      <c r="J53" s="25">
        <f t="shared" si="5"/>
        <v>0</v>
      </c>
      <c r="K53" s="51">
        <f t="shared" si="10"/>
        <v>0</v>
      </c>
      <c r="M53" s="171" t="s">
        <v>3094</v>
      </c>
      <c r="N53" s="171" t="s">
        <v>3198</v>
      </c>
      <c r="O53" s="171" t="s">
        <v>3302</v>
      </c>
      <c r="P53" s="171" t="s">
        <v>3406</v>
      </c>
      <c r="Q53" s="171" t="s">
        <v>3510</v>
      </c>
      <c r="S53" s="25">
        <v>0</v>
      </c>
      <c r="T53" s="145">
        <f t="shared" si="9"/>
        <v>0</v>
      </c>
      <c r="U53" s="146">
        <v>0</v>
      </c>
    </row>
    <row r="54" spans="1:21" x14ac:dyDescent="0.25">
      <c r="A54" s="22">
        <v>20</v>
      </c>
      <c r="B54" s="23" t="s">
        <v>599</v>
      </c>
      <c r="C54" s="23" t="s">
        <v>621</v>
      </c>
      <c r="D54" s="24">
        <v>321000</v>
      </c>
      <c r="E54" s="24">
        <f>ROUND(SUMIF(Model_Output!$B$11:$B$3048,M54,Model_Output!$D$11:$D$3048),0)</f>
        <v>56173</v>
      </c>
      <c r="F54" s="24">
        <f>ROUND(SUMIF(Model_Output!$B$11:$B$3048,N54,Model_Output!$D$11:$D$3048),0)</f>
        <v>111302</v>
      </c>
      <c r="G54" s="24">
        <f>ROUND(SUMIF(Model_Output!$B$11:$B$3048,O54,Model_Output!$D$11:$D$3048),0)</f>
        <v>68074</v>
      </c>
      <c r="H54" s="24">
        <f>ROUND(SUMIF(Model_Output!$B$11:$B$3048,P54,Model_Output!$D$11:$D$3048),0)</f>
        <v>62696</v>
      </c>
      <c r="I54" s="24">
        <f>ROUND(SUMIF(Model_Output!$B$11:$B$3048,Q54,Model_Output!$D$11:$D$3048),0)</f>
        <v>46299</v>
      </c>
      <c r="J54" s="25">
        <f t="shared" si="5"/>
        <v>344544</v>
      </c>
      <c r="K54" s="51">
        <f t="shared" si="10"/>
        <v>7.3345794392523367E-2</v>
      </c>
      <c r="M54" s="171" t="s">
        <v>3096</v>
      </c>
      <c r="N54" s="171" t="s">
        <v>3200</v>
      </c>
      <c r="O54" s="171" t="s">
        <v>3304</v>
      </c>
      <c r="P54" s="171" t="s">
        <v>3408</v>
      </c>
      <c r="Q54" s="171" t="s">
        <v>3512</v>
      </c>
      <c r="S54" s="25">
        <v>333251</v>
      </c>
      <c r="T54" s="145">
        <f t="shared" si="9"/>
        <v>-11293</v>
      </c>
      <c r="U54" s="146">
        <f t="shared" si="7"/>
        <v>-3.2776655521500879E-2</v>
      </c>
    </row>
    <row r="55" spans="1:21" x14ac:dyDescent="0.25">
      <c r="A55" s="22">
        <v>54</v>
      </c>
      <c r="B55" s="23" t="s">
        <v>611</v>
      </c>
      <c r="C55" s="23" t="s">
        <v>621</v>
      </c>
      <c r="D55" s="24">
        <v>44000</v>
      </c>
      <c r="E55" s="24">
        <f>ROUND(SUMIF(Model_Output!$B$11:$B$3048,M55,Model_Output!$D$11:$D$3048),0)</f>
        <v>11789</v>
      </c>
      <c r="F55" s="24">
        <f>ROUND(SUMIF(Model_Output!$B$11:$B$3048,N55,Model_Output!$D$11:$D$3048),0)</f>
        <v>18463</v>
      </c>
      <c r="G55" s="24">
        <f>ROUND(SUMIF(Model_Output!$B$11:$B$3048,O55,Model_Output!$D$11:$D$3048),0)</f>
        <v>12573</v>
      </c>
      <c r="H55" s="24">
        <f>ROUND(SUMIF(Model_Output!$B$11:$B$3048,P55,Model_Output!$D$11:$D$3048),0)</f>
        <v>8202</v>
      </c>
      <c r="I55" s="24">
        <f>ROUND(SUMIF(Model_Output!$B$11:$B$3048,Q55,Model_Output!$D$11:$D$3048),0)</f>
        <v>5046</v>
      </c>
      <c r="J55" s="25">
        <f t="shared" si="5"/>
        <v>56073</v>
      </c>
      <c r="K55" s="51">
        <f t="shared" si="10"/>
        <v>0.27438636363636365</v>
      </c>
      <c r="M55" s="171" t="s">
        <v>3120</v>
      </c>
      <c r="N55" s="171" t="s">
        <v>3224</v>
      </c>
      <c r="O55" s="171" t="s">
        <v>3328</v>
      </c>
      <c r="P55" s="171" t="s">
        <v>3432</v>
      </c>
      <c r="Q55" s="171" t="s">
        <v>3536</v>
      </c>
      <c r="S55" s="25">
        <v>52251</v>
      </c>
      <c r="T55" s="145">
        <f t="shared" si="9"/>
        <v>-3822</v>
      </c>
      <c r="U55" s="146">
        <f t="shared" si="7"/>
        <v>-6.8161147076132897E-2</v>
      </c>
    </row>
    <row r="56" spans="1:21" x14ac:dyDescent="0.25">
      <c r="A56" s="22">
        <v>57</v>
      </c>
      <c r="B56" s="23" t="s">
        <v>612</v>
      </c>
      <c r="C56" s="23" t="s">
        <v>621</v>
      </c>
      <c r="D56" s="24">
        <v>49000</v>
      </c>
      <c r="E56" s="24">
        <f>ROUND(SUMIF(Model_Output!$B$11:$B$3048,M56,Model_Output!$D$11:$D$3048),0)</f>
        <v>10221</v>
      </c>
      <c r="F56" s="24">
        <f>ROUND(SUMIF(Model_Output!$B$11:$B$3048,N56,Model_Output!$D$11:$D$3048),0)</f>
        <v>16960</v>
      </c>
      <c r="G56" s="24">
        <f>ROUND(SUMIF(Model_Output!$B$11:$B$3048,O56,Model_Output!$D$11:$D$3048),0)</f>
        <v>11207</v>
      </c>
      <c r="H56" s="24">
        <f>ROUND(SUMIF(Model_Output!$B$11:$B$3048,P56,Model_Output!$D$11:$D$3048),0)</f>
        <v>7555</v>
      </c>
      <c r="I56" s="24">
        <f>ROUND(SUMIF(Model_Output!$B$11:$B$3048,Q56,Model_Output!$D$11:$D$3048),0)</f>
        <v>3214</v>
      </c>
      <c r="J56" s="25">
        <f t="shared" si="5"/>
        <v>49157</v>
      </c>
      <c r="K56" s="51">
        <f t="shared" si="10"/>
        <v>3.2040816326530611E-3</v>
      </c>
      <c r="M56" s="171" t="s">
        <v>3122</v>
      </c>
      <c r="N56" s="171" t="s">
        <v>3226</v>
      </c>
      <c r="O56" s="171" t="s">
        <v>3330</v>
      </c>
      <c r="P56" s="171" t="s">
        <v>3434</v>
      </c>
      <c r="Q56" s="171" t="s">
        <v>3538</v>
      </c>
      <c r="S56" s="25">
        <v>48106</v>
      </c>
      <c r="T56" s="145">
        <f t="shared" si="9"/>
        <v>-1051</v>
      </c>
      <c r="U56" s="146">
        <f t="shared" si="7"/>
        <v>-2.1380474805215939E-2</v>
      </c>
    </row>
    <row r="57" spans="1:21" x14ac:dyDescent="0.25">
      <c r="A57" s="22">
        <v>58</v>
      </c>
      <c r="B57" s="23" t="s">
        <v>613</v>
      </c>
      <c r="C57" s="23" t="s">
        <v>621</v>
      </c>
      <c r="D57" s="24">
        <v>0</v>
      </c>
      <c r="E57" s="24">
        <f>ROUND(SUMIF(Model_Output!$B$11:$B$3048,M57,Model_Output!$D$11:$D$3048),0)</f>
        <v>0</v>
      </c>
      <c r="F57" s="24">
        <f>ROUND(SUMIF(Model_Output!$B$11:$B$3048,N57,Model_Output!$D$11:$D$3048),0)</f>
        <v>0</v>
      </c>
      <c r="G57" s="24">
        <f>ROUND(SUMIF(Model_Output!$B$11:$B$3048,O57,Model_Output!$D$11:$D$3048),0)</f>
        <v>0</v>
      </c>
      <c r="H57" s="24">
        <f>ROUND(SUMIF(Model_Output!$B$11:$B$3048,P57,Model_Output!$D$11:$D$3048),0)</f>
        <v>0</v>
      </c>
      <c r="I57" s="24">
        <f>ROUND(SUMIF(Model_Output!$B$11:$B$3048,Q57,Model_Output!$D$11:$D$3048),0)</f>
        <v>0</v>
      </c>
      <c r="J57" s="25">
        <f t="shared" si="5"/>
        <v>0</v>
      </c>
      <c r="K57" s="51">
        <f t="shared" si="10"/>
        <v>0</v>
      </c>
      <c r="M57" s="171" t="s">
        <v>3124</v>
      </c>
      <c r="N57" s="171" t="s">
        <v>3228</v>
      </c>
      <c r="O57" s="171" t="s">
        <v>3332</v>
      </c>
      <c r="P57" s="171" t="s">
        <v>3436</v>
      </c>
      <c r="Q57" s="171" t="s">
        <v>3540</v>
      </c>
      <c r="S57" s="25">
        <v>0</v>
      </c>
      <c r="T57" s="145">
        <f t="shared" si="9"/>
        <v>0</v>
      </c>
      <c r="U57" s="146">
        <v>0</v>
      </c>
    </row>
    <row r="58" spans="1:21" x14ac:dyDescent="0.25">
      <c r="A58" s="22">
        <v>60</v>
      </c>
      <c r="B58" s="23" t="s">
        <v>614</v>
      </c>
      <c r="C58" s="23" t="s">
        <v>621</v>
      </c>
      <c r="D58" s="24">
        <v>0</v>
      </c>
      <c r="E58" s="24">
        <f>ROUND(SUMIF(Model_Output!$B$11:$B$3048,M58,Model_Output!$D$11:$D$3048),0)</f>
        <v>0</v>
      </c>
      <c r="F58" s="24">
        <f>ROUND(SUMIF(Model_Output!$B$11:$B$3048,N58,Model_Output!$D$11:$D$3048),0)</f>
        <v>0</v>
      </c>
      <c r="G58" s="24">
        <f>ROUND(SUMIF(Model_Output!$B$11:$B$3048,O58,Model_Output!$D$11:$D$3048),0)</f>
        <v>0</v>
      </c>
      <c r="H58" s="24">
        <f>ROUND(SUMIF(Model_Output!$B$11:$B$3048,P58,Model_Output!$D$11:$D$3048),0)</f>
        <v>0</v>
      </c>
      <c r="I58" s="24">
        <f>ROUND(SUMIF(Model_Output!$B$11:$B$3048,Q58,Model_Output!$D$11:$D$3048),0)</f>
        <v>0</v>
      </c>
      <c r="J58" s="25">
        <f t="shared" si="5"/>
        <v>0</v>
      </c>
      <c r="K58" s="51">
        <f t="shared" si="10"/>
        <v>0</v>
      </c>
      <c r="M58" s="171" t="s">
        <v>3126</v>
      </c>
      <c r="N58" s="171" t="s">
        <v>3230</v>
      </c>
      <c r="O58" s="171" t="s">
        <v>3334</v>
      </c>
      <c r="P58" s="171" t="s">
        <v>3438</v>
      </c>
      <c r="Q58" s="171" t="s">
        <v>3542</v>
      </c>
      <c r="S58" s="25">
        <v>0</v>
      </c>
      <c r="T58" s="145">
        <f t="shared" si="9"/>
        <v>0</v>
      </c>
      <c r="U58" s="146">
        <v>0</v>
      </c>
    </row>
    <row r="59" spans="1:21" x14ac:dyDescent="0.25">
      <c r="A59" s="22">
        <v>66</v>
      </c>
      <c r="B59" s="23" t="s">
        <v>615</v>
      </c>
      <c r="C59" s="23" t="s">
        <v>621</v>
      </c>
      <c r="D59" s="24">
        <v>0</v>
      </c>
      <c r="E59" s="24">
        <f>ROUND(SUMIF(Model_Output!$B$11:$B$3048,M59,Model_Output!$D$11:$D$3048),0)</f>
        <v>0</v>
      </c>
      <c r="F59" s="24">
        <f>ROUND(SUMIF(Model_Output!$B$11:$B$3048,N59,Model_Output!$D$11:$D$3048),0)</f>
        <v>0</v>
      </c>
      <c r="G59" s="24">
        <f>ROUND(SUMIF(Model_Output!$B$11:$B$3048,O59,Model_Output!$D$11:$D$3048),0)</f>
        <v>0</v>
      </c>
      <c r="H59" s="24">
        <f>ROUND(SUMIF(Model_Output!$B$11:$B$3048,P59,Model_Output!$D$11:$D$3048),0)</f>
        <v>0</v>
      </c>
      <c r="I59" s="24">
        <f>ROUND(SUMIF(Model_Output!$B$11:$B$3048,Q59,Model_Output!$D$11:$D$3048),0)</f>
        <v>0</v>
      </c>
      <c r="J59" s="25">
        <f t="shared" si="5"/>
        <v>0</v>
      </c>
      <c r="K59" s="51">
        <f t="shared" si="10"/>
        <v>0</v>
      </c>
      <c r="M59" s="171" t="s">
        <v>3128</v>
      </c>
      <c r="N59" s="171" t="s">
        <v>3232</v>
      </c>
      <c r="O59" s="171" t="s">
        <v>3336</v>
      </c>
      <c r="P59" s="171" t="s">
        <v>3440</v>
      </c>
      <c r="Q59" s="171" t="s">
        <v>3544</v>
      </c>
      <c r="S59" s="25">
        <v>0</v>
      </c>
      <c r="T59" s="145">
        <f t="shared" si="9"/>
        <v>0</v>
      </c>
      <c r="U59" s="146">
        <v>0</v>
      </c>
    </row>
    <row r="60" spans="1:21" x14ac:dyDescent="0.25">
      <c r="A60" s="26">
        <v>71</v>
      </c>
      <c r="B60" s="16" t="s">
        <v>616</v>
      </c>
      <c r="C60" s="16" t="s">
        <v>621</v>
      </c>
      <c r="D60" s="17">
        <v>32000</v>
      </c>
      <c r="E60" s="17">
        <f>ROUND(SUMIF(Model_Output!$B$11:$B$3048,M60,Model_Output!$D$11:$D$3048),0)</f>
        <v>7761</v>
      </c>
      <c r="F60" s="17">
        <f>ROUND(SUMIF(Model_Output!$B$11:$B$3048,N60,Model_Output!$D$11:$D$3048),0)</f>
        <v>15279</v>
      </c>
      <c r="G60" s="17">
        <f>ROUND(SUMIF(Model_Output!$B$11:$B$3048,O60,Model_Output!$D$11:$D$3048),0)</f>
        <v>10009</v>
      </c>
      <c r="H60" s="17">
        <f>ROUND(SUMIF(Model_Output!$B$11:$B$3048,P60,Model_Output!$D$11:$D$3048),0)</f>
        <v>8728</v>
      </c>
      <c r="I60" s="17">
        <f>ROUND(SUMIF(Model_Output!$B$11:$B$3048,Q60,Model_Output!$D$11:$D$3048),0)</f>
        <v>4501</v>
      </c>
      <c r="J60" s="27">
        <f t="shared" si="5"/>
        <v>46278</v>
      </c>
      <c r="K60" s="52">
        <f t="shared" si="10"/>
        <v>0.44618750000000001</v>
      </c>
      <c r="M60" s="171" t="s">
        <v>3130</v>
      </c>
      <c r="N60" s="171" t="s">
        <v>3234</v>
      </c>
      <c r="O60" s="171" t="s">
        <v>3338</v>
      </c>
      <c r="P60" s="171" t="s">
        <v>3442</v>
      </c>
      <c r="Q60" s="171" t="s">
        <v>3546</v>
      </c>
      <c r="S60" s="27">
        <v>45281</v>
      </c>
      <c r="T60" s="145">
        <f t="shared" si="9"/>
        <v>-997</v>
      </c>
      <c r="U60" s="146">
        <f t="shared" si="7"/>
        <v>-2.1543714075802758E-2</v>
      </c>
    </row>
    <row r="61" spans="1:21" x14ac:dyDescent="0.25">
      <c r="A61" s="37" t="s">
        <v>134</v>
      </c>
      <c r="B61" s="7"/>
      <c r="C61" s="7"/>
      <c r="D61" s="8">
        <f t="shared" ref="D61:J61" si="11">SUM(D35:D60)</f>
        <v>3433410</v>
      </c>
      <c r="E61" s="8">
        <f t="shared" si="11"/>
        <v>653231</v>
      </c>
      <c r="F61" s="8">
        <f t="shared" si="11"/>
        <v>1237280</v>
      </c>
      <c r="G61" s="8">
        <f t="shared" si="11"/>
        <v>778510</v>
      </c>
      <c r="H61" s="8">
        <f t="shared" si="11"/>
        <v>652366</v>
      </c>
      <c r="I61" s="8">
        <f t="shared" si="11"/>
        <v>410913</v>
      </c>
      <c r="J61" s="35">
        <f t="shared" si="11"/>
        <v>3732300</v>
      </c>
      <c r="K61" s="49">
        <f t="shared" ref="K61" si="12">(J61-D61)/D61</f>
        <v>8.7053395895043115E-2</v>
      </c>
      <c r="S61" s="35">
        <v>3667868</v>
      </c>
      <c r="T61" s="145">
        <f t="shared" si="9"/>
        <v>-64432</v>
      </c>
      <c r="U61" s="146">
        <f t="shared" si="7"/>
        <v>-1.726334967714278E-2</v>
      </c>
    </row>
    <row r="64" spans="1:21" x14ac:dyDescent="0.25">
      <c r="A64" s="1" t="s">
        <v>4585</v>
      </c>
      <c r="B64" s="1"/>
      <c r="C64" s="1"/>
      <c r="D64" s="1"/>
    </row>
    <row r="65" spans="1:21" x14ac:dyDescent="0.25">
      <c r="A65" s="376" t="s">
        <v>588</v>
      </c>
      <c r="B65" s="377"/>
      <c r="C65" s="377"/>
      <c r="D65" s="378" t="s">
        <v>901</v>
      </c>
      <c r="E65" s="377" t="s">
        <v>617</v>
      </c>
      <c r="F65" s="377"/>
      <c r="G65" s="377"/>
      <c r="H65" s="377"/>
      <c r="I65" s="377"/>
      <c r="J65" s="382"/>
      <c r="K65" s="372" t="s">
        <v>980</v>
      </c>
      <c r="M65" s="4" t="s">
        <v>52</v>
      </c>
    </row>
    <row r="66" spans="1:21" x14ac:dyDescent="0.25">
      <c r="A66" s="34" t="s">
        <v>590</v>
      </c>
      <c r="B66" s="164" t="s">
        <v>589</v>
      </c>
      <c r="C66" s="164" t="s">
        <v>619</v>
      </c>
      <c r="D66" s="379"/>
      <c r="E66" s="164" t="s">
        <v>44</v>
      </c>
      <c r="F66" s="164" t="s">
        <v>45</v>
      </c>
      <c r="G66" s="164" t="s">
        <v>46</v>
      </c>
      <c r="H66" s="164" t="s">
        <v>47</v>
      </c>
      <c r="I66" s="164" t="s">
        <v>48</v>
      </c>
      <c r="J66" s="36" t="s">
        <v>49</v>
      </c>
      <c r="K66" s="373"/>
      <c r="M66" s="164" t="s">
        <v>44</v>
      </c>
      <c r="N66" s="164" t="s">
        <v>45</v>
      </c>
      <c r="O66" s="164" t="s">
        <v>46</v>
      </c>
      <c r="P66" s="164" t="s">
        <v>47</v>
      </c>
      <c r="Q66" s="164" t="s">
        <v>48</v>
      </c>
    </row>
    <row r="67" spans="1:21" x14ac:dyDescent="0.25">
      <c r="A67" s="165">
        <v>4</v>
      </c>
      <c r="B67" s="28" t="s">
        <v>593</v>
      </c>
      <c r="C67" s="28" t="s">
        <v>620</v>
      </c>
      <c r="D67" s="29">
        <v>67777</v>
      </c>
      <c r="E67" s="29">
        <f>ROUND(SUMIF(Model_Output!$B$11:$B$3048,M67,Model_Output!$D$11:$D$3048),0)</f>
        <v>9718</v>
      </c>
      <c r="F67" s="29">
        <f>ROUND(SUMIF(Model_Output!$B$11:$B$3048,N67,Model_Output!$D$11:$D$3048),0)</f>
        <v>16388</v>
      </c>
      <c r="G67" s="29">
        <f>ROUND(SUMIF(Model_Output!$B$11:$B$3048,O67,Model_Output!$D$11:$D$3048),0)</f>
        <v>12403</v>
      </c>
      <c r="H67" s="29">
        <f>ROUND(SUMIF(Model_Output!$B$11:$B$3048,P67,Model_Output!$D$11:$D$3048),0)</f>
        <v>8134</v>
      </c>
      <c r="I67" s="29">
        <f>ROUND(SUMIF(Model_Output!$B$11:$B$3048,Q67,Model_Output!$D$11:$D$3048),0)</f>
        <v>3626</v>
      </c>
      <c r="J67" s="30">
        <f t="shared" ref="J67:J92" si="13">SUM(E67:I67)</f>
        <v>50269</v>
      </c>
      <c r="K67" s="47">
        <f>IF(D67&gt;0,(J67-D67)/D67,0)</f>
        <v>-0.25831771840004719</v>
      </c>
      <c r="L67" s="145"/>
      <c r="M67" s="171" t="s">
        <v>3136</v>
      </c>
      <c r="N67" s="171" t="s">
        <v>3240</v>
      </c>
      <c r="O67" s="171" t="s">
        <v>3344</v>
      </c>
      <c r="P67" s="171" t="s">
        <v>3448</v>
      </c>
      <c r="Q67" s="171" t="s">
        <v>3552</v>
      </c>
      <c r="S67" s="30">
        <v>49257</v>
      </c>
      <c r="T67" s="145">
        <f>S67-J67</f>
        <v>-1012</v>
      </c>
      <c r="U67" s="146">
        <f>T67/J67</f>
        <v>-2.0131691499731444E-2</v>
      </c>
    </row>
    <row r="68" spans="1:21" x14ac:dyDescent="0.25">
      <c r="A68" s="165">
        <v>14</v>
      </c>
      <c r="B68" s="28" t="s">
        <v>595</v>
      </c>
      <c r="C68" s="28" t="s">
        <v>620</v>
      </c>
      <c r="D68" s="380">
        <v>184981</v>
      </c>
      <c r="E68" s="29">
        <f>ROUND(SUMIF(Model_Output!$B$11:$B$3048,M68,Model_Output!$D$11:$D$3048),0)</f>
        <v>8425</v>
      </c>
      <c r="F68" s="29">
        <f>ROUND(SUMIF(Model_Output!$B$11:$B$3048,N68,Model_Output!$D$11:$D$3048),0)</f>
        <v>19700</v>
      </c>
      <c r="G68" s="29">
        <f>ROUND(SUMIF(Model_Output!$B$11:$B$3048,O68,Model_Output!$D$11:$D$3048),0)</f>
        <v>15541</v>
      </c>
      <c r="H68" s="29">
        <f>ROUND(SUMIF(Model_Output!$B$11:$B$3048,P68,Model_Output!$D$11:$D$3048),0)</f>
        <v>11460</v>
      </c>
      <c r="I68" s="29">
        <f>ROUND(SUMIF(Model_Output!$B$11:$B$3048,Q68,Model_Output!$D$11:$D$3048),0)</f>
        <v>3056</v>
      </c>
      <c r="J68" s="30">
        <f t="shared" si="13"/>
        <v>58182</v>
      </c>
      <c r="K68" s="374">
        <f>IF((J68+J69)&gt;0,(SUM(J68:J69)-D68)/D68,0)</f>
        <v>-0.18986274266005698</v>
      </c>
      <c r="L68" s="145"/>
      <c r="M68" s="171" t="s">
        <v>3140</v>
      </c>
      <c r="N68" s="171" t="s">
        <v>3244</v>
      </c>
      <c r="O68" s="171" t="s">
        <v>3348</v>
      </c>
      <c r="P68" s="171" t="s">
        <v>3452</v>
      </c>
      <c r="Q68" s="171" t="s">
        <v>3556</v>
      </c>
      <c r="S68" s="30">
        <v>57173</v>
      </c>
      <c r="T68" s="152">
        <f t="shared" ref="T68:T72" si="14">S68-J68</f>
        <v>-1009</v>
      </c>
      <c r="U68" s="185">
        <f t="shared" ref="U68:U93" si="15">T68/J68</f>
        <v>-1.734213330583342E-2</v>
      </c>
    </row>
    <row r="69" spans="1:21" x14ac:dyDescent="0.25">
      <c r="A69" s="34">
        <v>15</v>
      </c>
      <c r="B69" s="15" t="s">
        <v>596</v>
      </c>
      <c r="C69" s="15" t="s">
        <v>620</v>
      </c>
      <c r="D69" s="381"/>
      <c r="E69" s="8">
        <f>ROUND(SUMIF(Model_Output!$B$11:$B$3048,M69,Model_Output!$D$11:$D$3048),0)</f>
        <v>14038</v>
      </c>
      <c r="F69" s="8">
        <f>ROUND(SUMIF(Model_Output!$B$11:$B$3048,N69,Model_Output!$D$11:$D$3048),0)</f>
        <v>31730</v>
      </c>
      <c r="G69" s="8">
        <f>ROUND(SUMIF(Model_Output!$B$11:$B$3048,O69,Model_Output!$D$11:$D$3048),0)</f>
        <v>24041</v>
      </c>
      <c r="H69" s="8">
        <f>ROUND(SUMIF(Model_Output!$B$11:$B$3048,P69,Model_Output!$D$11:$D$3048),0)</f>
        <v>17208</v>
      </c>
      <c r="I69" s="8">
        <f>ROUND(SUMIF(Model_Output!$B$11:$B$3048,Q69,Model_Output!$D$11:$D$3048),0)</f>
        <v>4661</v>
      </c>
      <c r="J69" s="35">
        <f t="shared" si="13"/>
        <v>91678</v>
      </c>
      <c r="K69" s="375"/>
      <c r="L69" s="145"/>
      <c r="M69" s="171" t="s">
        <v>3142</v>
      </c>
      <c r="N69" s="171" t="s">
        <v>3246</v>
      </c>
      <c r="O69" s="171" t="s">
        <v>3350</v>
      </c>
      <c r="P69" s="171" t="s">
        <v>3454</v>
      </c>
      <c r="Q69" s="171" t="s">
        <v>3558</v>
      </c>
      <c r="S69" s="35">
        <v>89673</v>
      </c>
      <c r="T69" s="145">
        <f t="shared" si="14"/>
        <v>-2005</v>
      </c>
      <c r="U69" s="146">
        <f t="shared" si="15"/>
        <v>-2.1870023342568556E-2</v>
      </c>
    </row>
    <row r="70" spans="1:21" x14ac:dyDescent="0.25">
      <c r="A70" s="31">
        <v>22</v>
      </c>
      <c r="B70" s="32" t="s">
        <v>600</v>
      </c>
      <c r="C70" s="32" t="s">
        <v>620</v>
      </c>
      <c r="D70" s="14">
        <v>81477</v>
      </c>
      <c r="E70" s="14">
        <f>ROUND(SUMIF(Model_Output!$B$11:$B$3048,M70,Model_Output!$D$11:$D$3048),0)</f>
        <v>6392</v>
      </c>
      <c r="F70" s="14">
        <f>ROUND(SUMIF(Model_Output!$B$11:$B$3048,N70,Model_Output!$D$11:$D$3048),0)</f>
        <v>13713</v>
      </c>
      <c r="G70" s="14">
        <f>ROUND(SUMIF(Model_Output!$B$11:$B$3048,O70,Model_Output!$D$11:$D$3048),0)</f>
        <v>10380</v>
      </c>
      <c r="H70" s="14">
        <f>ROUND(SUMIF(Model_Output!$B$11:$B$3048,P70,Model_Output!$D$11:$D$3048),0)</f>
        <v>6033</v>
      </c>
      <c r="I70" s="14">
        <f>ROUND(SUMIF(Model_Output!$B$11:$B$3048,Q70,Model_Output!$D$11:$D$3048),0)</f>
        <v>2383</v>
      </c>
      <c r="J70" s="33">
        <f t="shared" si="13"/>
        <v>38901</v>
      </c>
      <c r="K70" s="48">
        <f t="shared" ref="K70:K80" si="16">IF(D70&gt;0,(J70-D70)/D70,0)</f>
        <v>-0.52255237674435728</v>
      </c>
      <c r="L70" s="145"/>
      <c r="M70" s="171" t="s">
        <v>3150</v>
      </c>
      <c r="N70" s="171" t="s">
        <v>3254</v>
      </c>
      <c r="O70" s="171" t="s">
        <v>3358</v>
      </c>
      <c r="P70" s="171" t="s">
        <v>3462</v>
      </c>
      <c r="Q70" s="171" t="s">
        <v>3566</v>
      </c>
      <c r="S70" s="33">
        <v>39407</v>
      </c>
      <c r="T70" s="145">
        <f t="shared" si="14"/>
        <v>506</v>
      </c>
      <c r="U70" s="146">
        <f t="shared" si="15"/>
        <v>1.300737770237269E-2</v>
      </c>
    </row>
    <row r="71" spans="1:21" x14ac:dyDescent="0.25">
      <c r="A71" s="31">
        <v>23</v>
      </c>
      <c r="B71" s="32" t="s">
        <v>601</v>
      </c>
      <c r="C71" s="32" t="s">
        <v>620</v>
      </c>
      <c r="D71" s="14">
        <v>81758</v>
      </c>
      <c r="E71" s="14">
        <f>ROUND(SUMIF(Model_Output!$B$11:$B$3048,M71,Model_Output!$D$11:$D$3048),0)</f>
        <v>10875</v>
      </c>
      <c r="F71" s="14">
        <f>ROUND(SUMIF(Model_Output!$B$11:$B$3048,N71,Model_Output!$D$11:$D$3048),0)</f>
        <v>23403</v>
      </c>
      <c r="G71" s="14">
        <f>ROUND(SUMIF(Model_Output!$B$11:$B$3048,O71,Model_Output!$D$11:$D$3048),0)</f>
        <v>16033</v>
      </c>
      <c r="H71" s="14">
        <f>ROUND(SUMIF(Model_Output!$B$11:$B$3048,P71,Model_Output!$D$11:$D$3048),0)</f>
        <v>12126</v>
      </c>
      <c r="I71" s="14">
        <f>ROUND(SUMIF(Model_Output!$B$11:$B$3048,Q71,Model_Output!$D$11:$D$3048),0)</f>
        <v>2844</v>
      </c>
      <c r="J71" s="33">
        <f t="shared" si="13"/>
        <v>65281</v>
      </c>
      <c r="K71" s="48">
        <f t="shared" si="16"/>
        <v>-0.20153379485799555</v>
      </c>
      <c r="L71" s="145"/>
      <c r="M71" s="171" t="s">
        <v>3152</v>
      </c>
      <c r="N71" s="171" t="s">
        <v>3256</v>
      </c>
      <c r="O71" s="171" t="s">
        <v>3360</v>
      </c>
      <c r="P71" s="171" t="s">
        <v>3464</v>
      </c>
      <c r="Q71" s="171" t="s">
        <v>3568</v>
      </c>
      <c r="S71" s="33">
        <v>64059</v>
      </c>
      <c r="T71" s="145">
        <f t="shared" si="14"/>
        <v>-1222</v>
      </c>
      <c r="U71" s="146">
        <f t="shared" si="15"/>
        <v>-1.8719075994546652E-2</v>
      </c>
    </row>
    <row r="72" spans="1:21" x14ac:dyDescent="0.25">
      <c r="A72" s="31">
        <v>29</v>
      </c>
      <c r="B72" s="32" t="s">
        <v>602</v>
      </c>
      <c r="C72" s="32" t="s">
        <v>620</v>
      </c>
      <c r="D72" s="14">
        <v>168986</v>
      </c>
      <c r="E72" s="14">
        <f>ROUND(SUMIF(Model_Output!$B$11:$B$3048,M72,Model_Output!$D$11:$D$3048),0)</f>
        <v>24437</v>
      </c>
      <c r="F72" s="14">
        <f>ROUND(SUMIF(Model_Output!$B$11:$B$3048,N72,Model_Output!$D$11:$D$3048),0)</f>
        <v>51837</v>
      </c>
      <c r="G72" s="14">
        <f>ROUND(SUMIF(Model_Output!$B$11:$B$3048,O72,Model_Output!$D$11:$D$3048),0)</f>
        <v>41771</v>
      </c>
      <c r="H72" s="14">
        <f>ROUND(SUMIF(Model_Output!$B$11:$B$3048,P72,Model_Output!$D$11:$D$3048),0)</f>
        <v>24829</v>
      </c>
      <c r="I72" s="14">
        <f>ROUND(SUMIF(Model_Output!$B$11:$B$3048,Q72,Model_Output!$D$11:$D$3048),0)</f>
        <v>5731</v>
      </c>
      <c r="J72" s="33">
        <f t="shared" si="13"/>
        <v>148605</v>
      </c>
      <c r="K72" s="48">
        <f t="shared" si="16"/>
        <v>-0.12060762430023789</v>
      </c>
      <c r="L72" s="145"/>
      <c r="M72" s="171" t="s">
        <v>3154</v>
      </c>
      <c r="N72" s="171" t="s">
        <v>3258</v>
      </c>
      <c r="O72" s="171" t="s">
        <v>3362</v>
      </c>
      <c r="P72" s="171" t="s">
        <v>3466</v>
      </c>
      <c r="Q72" s="171" t="s">
        <v>3570</v>
      </c>
      <c r="S72" s="33">
        <v>145599</v>
      </c>
      <c r="T72" s="145">
        <f t="shared" si="14"/>
        <v>-3006</v>
      </c>
      <c r="U72" s="146">
        <f t="shared" si="15"/>
        <v>-2.0228121530231149E-2</v>
      </c>
    </row>
    <row r="73" spans="1:21" x14ac:dyDescent="0.25">
      <c r="A73" s="31">
        <v>30</v>
      </c>
      <c r="B73" s="32" t="s">
        <v>603</v>
      </c>
      <c r="C73" s="32" t="s">
        <v>620</v>
      </c>
      <c r="D73" s="14">
        <v>151532</v>
      </c>
      <c r="E73" s="14">
        <f>ROUND(SUMIF(Model_Output!$B$11:$B$3048,M73,Model_Output!$D$11:$D$3048),0)</f>
        <v>20577</v>
      </c>
      <c r="F73" s="14">
        <f>ROUND(SUMIF(Model_Output!$B$11:$B$3048,N73,Model_Output!$D$11:$D$3048),0)</f>
        <v>41516</v>
      </c>
      <c r="G73" s="14">
        <f>ROUND(SUMIF(Model_Output!$B$11:$B$3048,O73,Model_Output!$D$11:$D$3048),0)</f>
        <v>29725</v>
      </c>
      <c r="H73" s="14">
        <f>ROUND(SUMIF(Model_Output!$B$11:$B$3048,P73,Model_Output!$D$11:$D$3048),0)</f>
        <v>19869</v>
      </c>
      <c r="I73" s="14">
        <f>ROUND(SUMIF(Model_Output!$B$11:$B$3048,Q73,Model_Output!$D$11:$D$3048),0)</f>
        <v>5459</v>
      </c>
      <c r="J73" s="33">
        <f t="shared" si="13"/>
        <v>117146</v>
      </c>
      <c r="K73" s="48">
        <f t="shared" si="16"/>
        <v>-0.2269223662328749</v>
      </c>
      <c r="L73" s="145"/>
      <c r="M73" s="171" t="s">
        <v>3156</v>
      </c>
      <c r="N73" s="171" t="s">
        <v>3260</v>
      </c>
      <c r="O73" s="171" t="s">
        <v>3364</v>
      </c>
      <c r="P73" s="171" t="s">
        <v>3468</v>
      </c>
      <c r="Q73" s="171" t="s">
        <v>3572</v>
      </c>
      <c r="S73" s="33">
        <v>118621</v>
      </c>
      <c r="T73" s="145">
        <f>S73-J73</f>
        <v>1475</v>
      </c>
      <c r="U73" s="146">
        <f t="shared" si="15"/>
        <v>1.2591125603947212E-2</v>
      </c>
    </row>
    <row r="74" spans="1:21" x14ac:dyDescent="0.25">
      <c r="A74" s="31">
        <v>32</v>
      </c>
      <c r="B74" s="32" t="s">
        <v>604</v>
      </c>
      <c r="C74" s="32" t="s">
        <v>620</v>
      </c>
      <c r="D74" s="14">
        <v>0</v>
      </c>
      <c r="E74" s="14">
        <f>ROUND(SUMIF(Model_Output!$B$11:$B$3048,M74,Model_Output!$D$11:$D$3048),0)</f>
        <v>0</v>
      </c>
      <c r="F74" s="14">
        <f>ROUND(SUMIF(Model_Output!$B$11:$B$3048,N74,Model_Output!$D$11:$D$3048),0)</f>
        <v>0</v>
      </c>
      <c r="G74" s="14">
        <f>ROUND(SUMIF(Model_Output!$B$11:$B$3048,O74,Model_Output!$D$11:$D$3048),0)</f>
        <v>0</v>
      </c>
      <c r="H74" s="14">
        <f>ROUND(SUMIF(Model_Output!$B$11:$B$3048,P74,Model_Output!$D$11:$D$3048),0)</f>
        <v>0</v>
      </c>
      <c r="I74" s="14">
        <f>ROUND(SUMIF(Model_Output!$B$11:$B$3048,Q74,Model_Output!$D$11:$D$3048),0)</f>
        <v>0</v>
      </c>
      <c r="J74" s="33">
        <f t="shared" si="13"/>
        <v>0</v>
      </c>
      <c r="K74" s="48">
        <f t="shared" si="16"/>
        <v>0</v>
      </c>
      <c r="L74" s="145"/>
      <c r="M74" s="171" t="s">
        <v>3158</v>
      </c>
      <c r="N74" s="171" t="s">
        <v>3262</v>
      </c>
      <c r="O74" s="171" t="s">
        <v>3366</v>
      </c>
      <c r="P74" s="171" t="s">
        <v>3470</v>
      </c>
      <c r="Q74" s="171" t="s">
        <v>3574</v>
      </c>
      <c r="S74" s="33">
        <v>0</v>
      </c>
      <c r="T74" s="145">
        <f t="shared" ref="T74:T93" si="17">S74-J74</f>
        <v>0</v>
      </c>
      <c r="U74" s="146">
        <v>0</v>
      </c>
    </row>
    <row r="75" spans="1:21" x14ac:dyDescent="0.25">
      <c r="A75" s="31">
        <v>35</v>
      </c>
      <c r="B75" s="32" t="s">
        <v>605</v>
      </c>
      <c r="C75" s="32" t="s">
        <v>620</v>
      </c>
      <c r="D75" s="14">
        <v>168165</v>
      </c>
      <c r="E75" s="14">
        <f>ROUND(SUMIF(Model_Output!$B$11:$B$3048,M75,Model_Output!$D$11:$D$3048),0)</f>
        <v>27031</v>
      </c>
      <c r="F75" s="14">
        <f>ROUND(SUMIF(Model_Output!$B$11:$B$3048,N75,Model_Output!$D$11:$D$3048),0)</f>
        <v>58001</v>
      </c>
      <c r="G75" s="14">
        <f>ROUND(SUMIF(Model_Output!$B$11:$B$3048,O75,Model_Output!$D$11:$D$3048),0)</f>
        <v>43037</v>
      </c>
      <c r="H75" s="14">
        <f>ROUND(SUMIF(Model_Output!$B$11:$B$3048,P75,Model_Output!$D$11:$D$3048),0)</f>
        <v>30597</v>
      </c>
      <c r="I75" s="14">
        <f>ROUND(SUMIF(Model_Output!$B$11:$B$3048,Q75,Model_Output!$D$11:$D$3048),0)</f>
        <v>9485</v>
      </c>
      <c r="J75" s="33">
        <f t="shared" si="13"/>
        <v>168151</v>
      </c>
      <c r="K75" s="48">
        <f t="shared" si="16"/>
        <v>-8.3251568400083246E-5</v>
      </c>
      <c r="L75" s="145"/>
      <c r="M75" s="171" t="s">
        <v>3160</v>
      </c>
      <c r="N75" s="171" t="s">
        <v>3264</v>
      </c>
      <c r="O75" s="171" t="s">
        <v>3368</v>
      </c>
      <c r="P75" s="171" t="s">
        <v>3472</v>
      </c>
      <c r="Q75" s="171" t="s">
        <v>3576</v>
      </c>
      <c r="S75" s="33">
        <v>176885</v>
      </c>
      <c r="T75" s="152">
        <f t="shared" si="17"/>
        <v>8734</v>
      </c>
      <c r="U75" s="185">
        <f t="shared" si="15"/>
        <v>5.1941409804283058E-2</v>
      </c>
    </row>
    <row r="76" spans="1:21" x14ac:dyDescent="0.25">
      <c r="A76" s="31">
        <v>37</v>
      </c>
      <c r="B76" s="32" t="s">
        <v>606</v>
      </c>
      <c r="C76" s="32" t="s">
        <v>620</v>
      </c>
      <c r="D76" s="14">
        <v>104911</v>
      </c>
      <c r="E76" s="14">
        <f>ROUND(SUMIF(Model_Output!$B$11:$B$3048,M76,Model_Output!$D$11:$D$3048),0)</f>
        <v>17757</v>
      </c>
      <c r="F76" s="14">
        <f>ROUND(SUMIF(Model_Output!$B$11:$B$3048,N76,Model_Output!$D$11:$D$3048),0)</f>
        <v>33981</v>
      </c>
      <c r="G76" s="14">
        <f>ROUND(SUMIF(Model_Output!$B$11:$B$3048,O76,Model_Output!$D$11:$D$3048),0)</f>
        <v>25389</v>
      </c>
      <c r="H76" s="14">
        <f>ROUND(SUMIF(Model_Output!$B$11:$B$3048,P76,Model_Output!$D$11:$D$3048),0)</f>
        <v>16111</v>
      </c>
      <c r="I76" s="14">
        <f>ROUND(SUMIF(Model_Output!$B$11:$B$3048,Q76,Model_Output!$D$11:$D$3048),0)</f>
        <v>4861</v>
      </c>
      <c r="J76" s="33">
        <f t="shared" si="13"/>
        <v>98099</v>
      </c>
      <c r="K76" s="48">
        <f t="shared" si="16"/>
        <v>-6.4931227421338084E-2</v>
      </c>
      <c r="L76" s="145"/>
      <c r="M76" s="171" t="s">
        <v>3162</v>
      </c>
      <c r="N76" s="171" t="s">
        <v>3266</v>
      </c>
      <c r="O76" s="171" t="s">
        <v>3370</v>
      </c>
      <c r="P76" s="171" t="s">
        <v>3474</v>
      </c>
      <c r="Q76" s="171" t="s">
        <v>3578</v>
      </c>
      <c r="S76" s="33">
        <v>95965</v>
      </c>
      <c r="T76" s="145">
        <f t="shared" si="17"/>
        <v>-2134</v>
      </c>
      <c r="U76" s="146">
        <f t="shared" si="15"/>
        <v>-2.1753534694543268E-2</v>
      </c>
    </row>
    <row r="77" spans="1:21" x14ac:dyDescent="0.25">
      <c r="A77" s="31">
        <v>41</v>
      </c>
      <c r="B77" s="32" t="s">
        <v>607</v>
      </c>
      <c r="C77" s="32" t="s">
        <v>620</v>
      </c>
      <c r="D77" s="14">
        <v>130021</v>
      </c>
      <c r="E77" s="14">
        <f>ROUND(SUMIF(Model_Output!$B$11:$B$3048,M77,Model_Output!$D$11:$D$3048),0)</f>
        <v>21598</v>
      </c>
      <c r="F77" s="14">
        <f>ROUND(SUMIF(Model_Output!$B$11:$B$3048,N77,Model_Output!$D$11:$D$3048),0)</f>
        <v>47202</v>
      </c>
      <c r="G77" s="14">
        <f>ROUND(SUMIF(Model_Output!$B$11:$B$3048,O77,Model_Output!$D$11:$D$3048),0)</f>
        <v>33294</v>
      </c>
      <c r="H77" s="14">
        <f>ROUND(SUMIF(Model_Output!$B$11:$B$3048,P77,Model_Output!$D$11:$D$3048),0)</f>
        <v>26819</v>
      </c>
      <c r="I77" s="14">
        <f>ROUND(SUMIF(Model_Output!$B$11:$B$3048,Q77,Model_Output!$D$11:$D$3048),0)</f>
        <v>6066</v>
      </c>
      <c r="J77" s="33">
        <f t="shared" si="13"/>
        <v>134979</v>
      </c>
      <c r="K77" s="48">
        <f t="shared" si="16"/>
        <v>3.8132301705109173E-2</v>
      </c>
      <c r="L77" s="145"/>
      <c r="M77" s="171" t="s">
        <v>3164</v>
      </c>
      <c r="N77" s="171" t="s">
        <v>3268</v>
      </c>
      <c r="O77" s="171" t="s">
        <v>3372</v>
      </c>
      <c r="P77" s="171" t="s">
        <v>3476</v>
      </c>
      <c r="Q77" s="171" t="s">
        <v>3580</v>
      </c>
      <c r="S77" s="33">
        <v>131784</v>
      </c>
      <c r="T77" s="152">
        <f t="shared" si="17"/>
        <v>-3195</v>
      </c>
      <c r="U77" s="185">
        <f t="shared" si="15"/>
        <v>-2.3670348720912143E-2</v>
      </c>
    </row>
    <row r="78" spans="1:21" x14ac:dyDescent="0.25">
      <c r="A78" s="31">
        <v>43</v>
      </c>
      <c r="B78" s="32" t="s">
        <v>608</v>
      </c>
      <c r="C78" s="32" t="s">
        <v>620</v>
      </c>
      <c r="D78" s="14">
        <v>119368</v>
      </c>
      <c r="E78" s="14">
        <f>ROUND(SUMIF(Model_Output!$B$11:$B$3048,M78,Model_Output!$D$11:$D$3048),0)</f>
        <v>21463</v>
      </c>
      <c r="F78" s="14">
        <f>ROUND(SUMIF(Model_Output!$B$11:$B$3048,N78,Model_Output!$D$11:$D$3048),0)</f>
        <v>47808</v>
      </c>
      <c r="G78" s="14">
        <f>ROUND(SUMIF(Model_Output!$B$11:$B$3048,O78,Model_Output!$D$11:$D$3048),0)</f>
        <v>31499</v>
      </c>
      <c r="H78" s="14">
        <f>ROUND(SUMIF(Model_Output!$B$11:$B$3048,P78,Model_Output!$D$11:$D$3048),0)</f>
        <v>26356</v>
      </c>
      <c r="I78" s="14">
        <f>ROUND(SUMIF(Model_Output!$B$11:$B$3048,Q78,Model_Output!$D$11:$D$3048),0)</f>
        <v>8643</v>
      </c>
      <c r="J78" s="33">
        <f t="shared" si="13"/>
        <v>135769</v>
      </c>
      <c r="K78" s="48">
        <f t="shared" si="16"/>
        <v>0.13739863279941023</v>
      </c>
      <c r="L78" s="145"/>
      <c r="M78" s="171" t="s">
        <v>3166</v>
      </c>
      <c r="N78" s="171" t="s">
        <v>3270</v>
      </c>
      <c r="O78" s="171" t="s">
        <v>3374</v>
      </c>
      <c r="P78" s="171" t="s">
        <v>3478</v>
      </c>
      <c r="Q78" s="171" t="s">
        <v>3582</v>
      </c>
      <c r="S78" s="33">
        <v>133828</v>
      </c>
      <c r="T78" s="152">
        <f t="shared" si="17"/>
        <v>-1941</v>
      </c>
      <c r="U78" s="185">
        <f t="shared" si="15"/>
        <v>-1.4296341580183988E-2</v>
      </c>
    </row>
    <row r="79" spans="1:21" x14ac:dyDescent="0.25">
      <c r="A79" s="31">
        <v>44</v>
      </c>
      <c r="B79" s="32" t="s">
        <v>609</v>
      </c>
      <c r="C79" s="32" t="s">
        <v>620</v>
      </c>
      <c r="D79" s="14">
        <v>85590</v>
      </c>
      <c r="E79" s="14">
        <f>ROUND(SUMIF(Model_Output!$B$11:$B$3048,M79,Model_Output!$D$11:$D$3048),0)</f>
        <v>15039</v>
      </c>
      <c r="F79" s="14">
        <f>ROUND(SUMIF(Model_Output!$B$11:$B$3048,N79,Model_Output!$D$11:$D$3048),0)</f>
        <v>31727</v>
      </c>
      <c r="G79" s="14">
        <f>ROUND(SUMIF(Model_Output!$B$11:$B$3048,O79,Model_Output!$D$11:$D$3048),0)</f>
        <v>22420</v>
      </c>
      <c r="H79" s="14">
        <f>ROUND(SUMIF(Model_Output!$B$11:$B$3048,P79,Model_Output!$D$11:$D$3048),0)</f>
        <v>17064</v>
      </c>
      <c r="I79" s="14">
        <f>ROUND(SUMIF(Model_Output!$B$11:$B$3048,Q79,Model_Output!$D$11:$D$3048),0)</f>
        <v>5101</v>
      </c>
      <c r="J79" s="33">
        <f t="shared" si="13"/>
        <v>91351</v>
      </c>
      <c r="K79" s="48">
        <f t="shared" si="16"/>
        <v>6.7309265101063206E-2</v>
      </c>
      <c r="L79" s="145"/>
      <c r="M79" s="171" t="s">
        <v>3168</v>
      </c>
      <c r="N79" s="171" t="s">
        <v>3272</v>
      </c>
      <c r="O79" s="171" t="s">
        <v>3376</v>
      </c>
      <c r="P79" s="171" t="s">
        <v>3480</v>
      </c>
      <c r="Q79" s="171" t="s">
        <v>3584</v>
      </c>
      <c r="S79" s="33">
        <v>89630</v>
      </c>
      <c r="T79" s="145">
        <f t="shared" si="17"/>
        <v>-1721</v>
      </c>
      <c r="U79" s="146">
        <f t="shared" si="15"/>
        <v>-1.8839421571739772E-2</v>
      </c>
    </row>
    <row r="80" spans="1:21" x14ac:dyDescent="0.25">
      <c r="A80" s="34">
        <v>46</v>
      </c>
      <c r="B80" s="15" t="s">
        <v>610</v>
      </c>
      <c r="C80" s="15" t="s">
        <v>620</v>
      </c>
      <c r="D80" s="8">
        <v>117492</v>
      </c>
      <c r="E80" s="8">
        <f>ROUND(SUMIF(Model_Output!$B$11:$B$3048,M80,Model_Output!$D$11:$D$3048),0)</f>
        <v>18033</v>
      </c>
      <c r="F80" s="8">
        <f>ROUND(SUMIF(Model_Output!$B$11:$B$3048,N80,Model_Output!$D$11:$D$3048),0)</f>
        <v>43903</v>
      </c>
      <c r="G80" s="8">
        <f>ROUND(SUMIF(Model_Output!$B$11:$B$3048,O80,Model_Output!$D$11:$D$3048),0)</f>
        <v>28998</v>
      </c>
      <c r="H80" s="8">
        <f>ROUND(SUMIF(Model_Output!$B$11:$B$3048,P80,Model_Output!$D$11:$D$3048),0)</f>
        <v>23206</v>
      </c>
      <c r="I80" s="8">
        <f>ROUND(SUMIF(Model_Output!$B$11:$B$3048,Q80,Model_Output!$D$11:$D$3048),0)</f>
        <v>6123</v>
      </c>
      <c r="J80" s="35">
        <f t="shared" si="13"/>
        <v>120263</v>
      </c>
      <c r="K80" s="49">
        <f t="shared" si="16"/>
        <v>2.3584584482347733E-2</v>
      </c>
      <c r="L80" s="145"/>
      <c r="M80" s="171" t="s">
        <v>3170</v>
      </c>
      <c r="N80" s="171" t="s">
        <v>3274</v>
      </c>
      <c r="O80" s="171" t="s">
        <v>3378</v>
      </c>
      <c r="P80" s="171" t="s">
        <v>3482</v>
      </c>
      <c r="Q80" s="171" t="s">
        <v>3586</v>
      </c>
      <c r="S80" s="35">
        <v>119104</v>
      </c>
      <c r="T80" s="145">
        <f t="shared" si="17"/>
        <v>-1159</v>
      </c>
      <c r="U80" s="146">
        <f t="shared" si="15"/>
        <v>-9.6372117775209327E-3</v>
      </c>
    </row>
    <row r="81" spans="1:21" x14ac:dyDescent="0.25">
      <c r="A81" s="18">
        <v>2</v>
      </c>
      <c r="B81" s="19" t="s">
        <v>591</v>
      </c>
      <c r="C81" s="19" t="s">
        <v>621</v>
      </c>
      <c r="D81" s="20">
        <v>285859</v>
      </c>
      <c r="E81" s="20">
        <f>ROUND(SUMIF(Model_Output!$B$11:$B$3048,M81,Model_Output!$D$11:$D$3048),0)</f>
        <v>41228</v>
      </c>
      <c r="F81" s="20">
        <f>ROUND(SUMIF(Model_Output!$B$11:$B$3048,N81,Model_Output!$D$11:$D$3048),0)</f>
        <v>84377</v>
      </c>
      <c r="G81" s="20">
        <f>ROUND(SUMIF(Model_Output!$B$11:$B$3048,O81,Model_Output!$D$11:$D$3048),0)</f>
        <v>57737</v>
      </c>
      <c r="H81" s="20">
        <f>ROUND(SUMIF(Model_Output!$B$11:$B$3048,P81,Model_Output!$D$11:$D$3048),0)</f>
        <v>45425</v>
      </c>
      <c r="I81" s="20">
        <f>ROUND(SUMIF(Model_Output!$B$11:$B$3048,Q81,Model_Output!$D$11:$D$3048),0)</f>
        <v>21692</v>
      </c>
      <c r="J81" s="21">
        <f t="shared" si="13"/>
        <v>250459</v>
      </c>
      <c r="K81" s="50">
        <f>IF(D81&gt;0,(J81-D81)/D81,0)</f>
        <v>-0.12383727641949353</v>
      </c>
      <c r="L81" s="145"/>
      <c r="M81" s="171" t="s">
        <v>3132</v>
      </c>
      <c r="N81" s="171" t="s">
        <v>3236</v>
      </c>
      <c r="O81" s="171" t="s">
        <v>3340</v>
      </c>
      <c r="P81" s="171" t="s">
        <v>3444</v>
      </c>
      <c r="Q81" s="171" t="s">
        <v>3548</v>
      </c>
      <c r="S81" s="21">
        <v>245676</v>
      </c>
      <c r="T81" s="145">
        <f t="shared" si="17"/>
        <v>-4783</v>
      </c>
      <c r="U81" s="146">
        <f t="shared" si="15"/>
        <v>-1.9096938021791989E-2</v>
      </c>
    </row>
    <row r="82" spans="1:21" x14ac:dyDescent="0.25">
      <c r="A82" s="22">
        <v>3</v>
      </c>
      <c r="B82" s="23" t="s">
        <v>592</v>
      </c>
      <c r="C82" s="23" t="s">
        <v>621</v>
      </c>
      <c r="D82" s="24">
        <v>38726</v>
      </c>
      <c r="E82" s="24">
        <f>ROUND(SUMIF(Model_Output!$B$11:$B$3048,M82,Model_Output!$D$11:$D$3048),0)</f>
        <v>5014</v>
      </c>
      <c r="F82" s="24">
        <f>ROUND(SUMIF(Model_Output!$B$11:$B$3048,N82,Model_Output!$D$11:$D$3048),0)</f>
        <v>11487</v>
      </c>
      <c r="G82" s="24">
        <f>ROUND(SUMIF(Model_Output!$B$11:$B$3048,O82,Model_Output!$D$11:$D$3048),0)</f>
        <v>8409</v>
      </c>
      <c r="H82" s="24">
        <f>ROUND(SUMIF(Model_Output!$B$11:$B$3048,P82,Model_Output!$D$11:$D$3048),0)</f>
        <v>5884</v>
      </c>
      <c r="I82" s="24">
        <f>ROUND(SUMIF(Model_Output!$B$11:$B$3048,Q82,Model_Output!$D$11:$D$3048),0)</f>
        <v>1191</v>
      </c>
      <c r="J82" s="25">
        <f t="shared" si="13"/>
        <v>31985</v>
      </c>
      <c r="K82" s="51">
        <f t="shared" ref="K82:K92" si="18">IF(D82&gt;0,(J82-D82)/D82,0)</f>
        <v>-0.17406910086246966</v>
      </c>
      <c r="L82" s="145"/>
      <c r="M82" s="171" t="s">
        <v>3134</v>
      </c>
      <c r="N82" s="171" t="s">
        <v>3238</v>
      </c>
      <c r="O82" s="171" t="s">
        <v>3342</v>
      </c>
      <c r="P82" s="171" t="s">
        <v>3446</v>
      </c>
      <c r="Q82" s="171" t="s">
        <v>3550</v>
      </c>
      <c r="S82" s="25">
        <v>31108</v>
      </c>
      <c r="T82" s="145">
        <f t="shared" si="17"/>
        <v>-877</v>
      </c>
      <c r="U82" s="146">
        <f t="shared" si="15"/>
        <v>-2.7419102704392684E-2</v>
      </c>
    </row>
    <row r="83" spans="1:21" x14ac:dyDescent="0.25">
      <c r="A83" s="22">
        <v>7</v>
      </c>
      <c r="B83" s="23" t="s">
        <v>594</v>
      </c>
      <c r="C83" s="23" t="s">
        <v>621</v>
      </c>
      <c r="D83" s="24">
        <v>0</v>
      </c>
      <c r="E83" s="24">
        <f>ROUND(SUMIF(Model_Output!$B$11:$B$3048,M83,Model_Output!$D$11:$D$3048),0)</f>
        <v>0</v>
      </c>
      <c r="F83" s="24">
        <f>ROUND(SUMIF(Model_Output!$B$11:$B$3048,N83,Model_Output!$D$11:$D$3048),0)</f>
        <v>0</v>
      </c>
      <c r="G83" s="24">
        <f>ROUND(SUMIF(Model_Output!$B$11:$B$3048,O83,Model_Output!$D$11:$D$3048),0)</f>
        <v>0</v>
      </c>
      <c r="H83" s="24">
        <f>ROUND(SUMIF(Model_Output!$B$11:$B$3048,P83,Model_Output!$D$11:$D$3048),0)</f>
        <v>0</v>
      </c>
      <c r="I83" s="24">
        <f>ROUND(SUMIF(Model_Output!$B$11:$B$3048,Q83,Model_Output!$D$11:$D$3048),0)</f>
        <v>0</v>
      </c>
      <c r="J83" s="25">
        <f t="shared" si="13"/>
        <v>0</v>
      </c>
      <c r="K83" s="51">
        <f t="shared" si="18"/>
        <v>0</v>
      </c>
      <c r="L83" s="145"/>
      <c r="M83" s="171" t="s">
        <v>3138</v>
      </c>
      <c r="N83" s="171" t="s">
        <v>3242</v>
      </c>
      <c r="O83" s="171" t="s">
        <v>3346</v>
      </c>
      <c r="P83" s="171" t="s">
        <v>3450</v>
      </c>
      <c r="Q83" s="171" t="s">
        <v>3554</v>
      </c>
      <c r="S83" s="25">
        <v>0</v>
      </c>
      <c r="T83" s="145">
        <f t="shared" si="17"/>
        <v>0</v>
      </c>
      <c r="U83" s="146">
        <v>0</v>
      </c>
    </row>
    <row r="84" spans="1:21" x14ac:dyDescent="0.25">
      <c r="A84" s="22">
        <v>18</v>
      </c>
      <c r="B84" s="23" t="s">
        <v>597</v>
      </c>
      <c r="C84" s="23" t="s">
        <v>621</v>
      </c>
      <c r="D84" s="24">
        <v>61921</v>
      </c>
      <c r="E84" s="24">
        <f>ROUND(SUMIF(Model_Output!$B$11:$B$3048,M84,Model_Output!$D$11:$D$3048),0)</f>
        <v>12440</v>
      </c>
      <c r="F84" s="24">
        <f>ROUND(SUMIF(Model_Output!$B$11:$B$3048,N84,Model_Output!$D$11:$D$3048),0)</f>
        <v>21030</v>
      </c>
      <c r="G84" s="24">
        <f>ROUND(SUMIF(Model_Output!$B$11:$B$3048,O84,Model_Output!$D$11:$D$3048),0)</f>
        <v>15735</v>
      </c>
      <c r="H84" s="24">
        <f>ROUND(SUMIF(Model_Output!$B$11:$B$3048,P84,Model_Output!$D$11:$D$3048),0)</f>
        <v>11228</v>
      </c>
      <c r="I84" s="24">
        <f>ROUND(SUMIF(Model_Output!$B$11:$B$3048,Q84,Model_Output!$D$11:$D$3048),0)</f>
        <v>5768</v>
      </c>
      <c r="J84" s="25">
        <f t="shared" si="13"/>
        <v>66201</v>
      </c>
      <c r="K84" s="51">
        <f t="shared" si="18"/>
        <v>6.9120330744012526E-2</v>
      </c>
      <c r="L84" s="145"/>
      <c r="M84" s="171" t="s">
        <v>3144</v>
      </c>
      <c r="N84" s="171" t="s">
        <v>3248</v>
      </c>
      <c r="O84" s="171" t="s">
        <v>3352</v>
      </c>
      <c r="P84" s="171" t="s">
        <v>3456</v>
      </c>
      <c r="Q84" s="171" t="s">
        <v>3560</v>
      </c>
      <c r="S84" s="25">
        <v>62833</v>
      </c>
      <c r="T84" s="145">
        <f t="shared" si="17"/>
        <v>-3368</v>
      </c>
      <c r="U84" s="146">
        <f t="shared" si="15"/>
        <v>-5.0875364420477034E-2</v>
      </c>
    </row>
    <row r="85" spans="1:21" x14ac:dyDescent="0.25">
      <c r="A85" s="22">
        <v>19</v>
      </c>
      <c r="B85" s="23" t="s">
        <v>598</v>
      </c>
      <c r="C85" s="23" t="s">
        <v>621</v>
      </c>
      <c r="D85" s="24">
        <v>71364</v>
      </c>
      <c r="E85" s="24">
        <f>ROUND(SUMIF(Model_Output!$B$11:$B$3048,M85,Model_Output!$D$11:$D$3048),0)</f>
        <v>11978</v>
      </c>
      <c r="F85" s="24">
        <f>ROUND(SUMIF(Model_Output!$B$11:$B$3048,N85,Model_Output!$D$11:$D$3048),0)</f>
        <v>29860</v>
      </c>
      <c r="G85" s="24">
        <f>ROUND(SUMIF(Model_Output!$B$11:$B$3048,O85,Model_Output!$D$11:$D$3048),0)</f>
        <v>21706</v>
      </c>
      <c r="H85" s="24">
        <f>ROUND(SUMIF(Model_Output!$B$11:$B$3048,P85,Model_Output!$D$11:$D$3048),0)</f>
        <v>17357</v>
      </c>
      <c r="I85" s="24">
        <f>ROUND(SUMIF(Model_Output!$B$11:$B$3048,Q85,Model_Output!$D$11:$D$3048),0)</f>
        <v>4746</v>
      </c>
      <c r="J85" s="25">
        <f t="shared" si="13"/>
        <v>85647</v>
      </c>
      <c r="K85" s="51">
        <f t="shared" si="18"/>
        <v>0.20014292920800403</v>
      </c>
      <c r="L85" s="145"/>
      <c r="M85" s="171" t="s">
        <v>3146</v>
      </c>
      <c r="N85" s="171" t="s">
        <v>3250</v>
      </c>
      <c r="O85" s="171" t="s">
        <v>3354</v>
      </c>
      <c r="P85" s="171" t="s">
        <v>3458</v>
      </c>
      <c r="Q85" s="171" t="s">
        <v>3562</v>
      </c>
      <c r="S85" s="25">
        <v>84197</v>
      </c>
      <c r="T85" s="152">
        <f t="shared" si="17"/>
        <v>-1450</v>
      </c>
      <c r="U85" s="185">
        <f t="shared" si="15"/>
        <v>-1.6929956682662558E-2</v>
      </c>
    </row>
    <row r="86" spans="1:21" x14ac:dyDescent="0.25">
      <c r="A86" s="22">
        <v>20</v>
      </c>
      <c r="B86" s="23" t="s">
        <v>599</v>
      </c>
      <c r="C86" s="23" t="s">
        <v>621</v>
      </c>
      <c r="D86" s="24">
        <v>187617</v>
      </c>
      <c r="E86" s="24">
        <f>ROUND(SUMIF(Model_Output!$B$11:$B$3048,M86,Model_Output!$D$11:$D$3048),0)</f>
        <v>25369</v>
      </c>
      <c r="F86" s="24">
        <f>ROUND(SUMIF(Model_Output!$B$11:$B$3048,N86,Model_Output!$D$11:$D$3048),0)</f>
        <v>54374</v>
      </c>
      <c r="G86" s="24">
        <f>ROUND(SUMIF(Model_Output!$B$11:$B$3048,O86,Model_Output!$D$11:$D$3048),0)</f>
        <v>41118</v>
      </c>
      <c r="H86" s="24">
        <f>ROUND(SUMIF(Model_Output!$B$11:$B$3048,P86,Model_Output!$D$11:$D$3048),0)</f>
        <v>29561</v>
      </c>
      <c r="I86" s="24">
        <f>ROUND(SUMIF(Model_Output!$B$11:$B$3048,Q86,Model_Output!$D$11:$D$3048),0)</f>
        <v>9449</v>
      </c>
      <c r="J86" s="25">
        <f t="shared" si="13"/>
        <v>159871</v>
      </c>
      <c r="K86" s="51">
        <f t="shared" si="18"/>
        <v>-0.14788638556207592</v>
      </c>
      <c r="L86" s="145"/>
      <c r="M86" s="171" t="s">
        <v>3148</v>
      </c>
      <c r="N86" s="171" t="s">
        <v>3252</v>
      </c>
      <c r="O86" s="171" t="s">
        <v>3356</v>
      </c>
      <c r="P86" s="171" t="s">
        <v>3460</v>
      </c>
      <c r="Q86" s="171" t="s">
        <v>3564</v>
      </c>
      <c r="S86" s="25">
        <v>161369</v>
      </c>
      <c r="T86" s="145">
        <f t="shared" si="17"/>
        <v>1498</v>
      </c>
      <c r="U86" s="146">
        <f t="shared" si="15"/>
        <v>9.3700546065265122E-3</v>
      </c>
    </row>
    <row r="87" spans="1:21" x14ac:dyDescent="0.25">
      <c r="A87" s="22">
        <v>54</v>
      </c>
      <c r="B87" s="23" t="s">
        <v>611</v>
      </c>
      <c r="C87" s="23" t="s">
        <v>621</v>
      </c>
      <c r="D87" s="24">
        <v>14503</v>
      </c>
      <c r="E87" s="24">
        <f>ROUND(SUMIF(Model_Output!$B$11:$B$3048,M87,Model_Output!$D$11:$D$3048),0)</f>
        <v>3313</v>
      </c>
      <c r="F87" s="24">
        <f>ROUND(SUMIF(Model_Output!$B$11:$B$3048,N87,Model_Output!$D$11:$D$3048),0)</f>
        <v>7993</v>
      </c>
      <c r="G87" s="24">
        <f>ROUND(SUMIF(Model_Output!$B$11:$B$3048,O87,Model_Output!$D$11:$D$3048),0)</f>
        <v>4390</v>
      </c>
      <c r="H87" s="24">
        <f>ROUND(SUMIF(Model_Output!$B$11:$B$3048,P87,Model_Output!$D$11:$D$3048),0)</f>
        <v>4008</v>
      </c>
      <c r="I87" s="24">
        <f>ROUND(SUMIF(Model_Output!$B$11:$B$3048,Q87,Model_Output!$D$11:$D$3048),0)</f>
        <v>1122</v>
      </c>
      <c r="J87" s="25">
        <f t="shared" si="13"/>
        <v>20826</v>
      </c>
      <c r="K87" s="51">
        <f t="shared" si="18"/>
        <v>0.43597876301454869</v>
      </c>
      <c r="L87" s="145"/>
      <c r="M87" s="171" t="s">
        <v>3172</v>
      </c>
      <c r="N87" s="171" t="s">
        <v>3276</v>
      </c>
      <c r="O87" s="171" t="s">
        <v>3380</v>
      </c>
      <c r="P87" s="171" t="s">
        <v>3484</v>
      </c>
      <c r="Q87" s="171" t="s">
        <v>3588</v>
      </c>
      <c r="S87" s="25">
        <v>20603</v>
      </c>
      <c r="T87" s="145">
        <f t="shared" si="17"/>
        <v>-223</v>
      </c>
      <c r="U87" s="146">
        <f t="shared" si="15"/>
        <v>-1.0707769134735427E-2</v>
      </c>
    </row>
    <row r="88" spans="1:21" x14ac:dyDescent="0.25">
      <c r="A88" s="22">
        <v>57</v>
      </c>
      <c r="B88" s="23" t="s">
        <v>612</v>
      </c>
      <c r="C88" s="23" t="s">
        <v>621</v>
      </c>
      <c r="D88" s="24">
        <v>48177</v>
      </c>
      <c r="E88" s="24">
        <f>ROUND(SUMIF(Model_Output!$B$11:$B$3048,M88,Model_Output!$D$11:$D$3048),0)</f>
        <v>5276</v>
      </c>
      <c r="F88" s="24">
        <f>ROUND(SUMIF(Model_Output!$B$11:$B$3048,N88,Model_Output!$D$11:$D$3048),0)</f>
        <v>14531</v>
      </c>
      <c r="G88" s="24">
        <f>ROUND(SUMIF(Model_Output!$B$11:$B$3048,O88,Model_Output!$D$11:$D$3048),0)</f>
        <v>8080</v>
      </c>
      <c r="H88" s="24">
        <f>ROUND(SUMIF(Model_Output!$B$11:$B$3048,P88,Model_Output!$D$11:$D$3048),0)</f>
        <v>7328</v>
      </c>
      <c r="I88" s="24">
        <f>ROUND(SUMIF(Model_Output!$B$11:$B$3048,Q88,Model_Output!$D$11:$D$3048),0)</f>
        <v>1636</v>
      </c>
      <c r="J88" s="25">
        <f t="shared" si="13"/>
        <v>36851</v>
      </c>
      <c r="K88" s="51">
        <f t="shared" si="18"/>
        <v>-0.23509143367166904</v>
      </c>
      <c r="L88" s="145"/>
      <c r="M88" s="171" t="s">
        <v>3174</v>
      </c>
      <c r="N88" s="171" t="s">
        <v>3278</v>
      </c>
      <c r="O88" s="171" t="s">
        <v>3382</v>
      </c>
      <c r="P88" s="171" t="s">
        <v>3486</v>
      </c>
      <c r="Q88" s="171" t="s">
        <v>3590</v>
      </c>
      <c r="S88" s="25">
        <v>36672</v>
      </c>
      <c r="T88" s="145">
        <f t="shared" si="17"/>
        <v>-179</v>
      </c>
      <c r="U88" s="146">
        <f t="shared" si="15"/>
        <v>-4.8573987137391118E-3</v>
      </c>
    </row>
    <row r="89" spans="1:21" x14ac:dyDescent="0.25">
      <c r="A89" s="22">
        <v>58</v>
      </c>
      <c r="B89" s="23" t="s">
        <v>613</v>
      </c>
      <c r="C89" s="23" t="s">
        <v>621</v>
      </c>
      <c r="D89" s="24">
        <v>21000</v>
      </c>
      <c r="E89" s="24">
        <f>ROUND(SUMIF(Model_Output!$B$11:$B$3048,M89,Model_Output!$D$11:$D$3048),0)</f>
        <v>4733</v>
      </c>
      <c r="F89" s="24">
        <f>ROUND(SUMIF(Model_Output!$B$11:$B$3048,N89,Model_Output!$D$11:$D$3048),0)</f>
        <v>7489</v>
      </c>
      <c r="G89" s="24">
        <f>ROUND(SUMIF(Model_Output!$B$11:$B$3048,O89,Model_Output!$D$11:$D$3048),0)</f>
        <v>5313</v>
      </c>
      <c r="H89" s="24">
        <f>ROUND(SUMIF(Model_Output!$B$11:$B$3048,P89,Model_Output!$D$11:$D$3048),0)</f>
        <v>3678</v>
      </c>
      <c r="I89" s="24">
        <f>ROUND(SUMIF(Model_Output!$B$11:$B$3048,Q89,Model_Output!$D$11:$D$3048),0)</f>
        <v>1554</v>
      </c>
      <c r="J89" s="25">
        <f t="shared" si="13"/>
        <v>22767</v>
      </c>
      <c r="K89" s="51">
        <f t="shared" si="18"/>
        <v>8.4142857142857144E-2</v>
      </c>
      <c r="L89" s="145"/>
      <c r="M89" s="171" t="s">
        <v>3176</v>
      </c>
      <c r="N89" s="171" t="s">
        <v>3280</v>
      </c>
      <c r="O89" s="171" t="s">
        <v>3384</v>
      </c>
      <c r="P89" s="171" t="s">
        <v>3488</v>
      </c>
      <c r="Q89" s="171" t="s">
        <v>3592</v>
      </c>
      <c r="S89" s="25">
        <v>22454</v>
      </c>
      <c r="T89" s="145">
        <f t="shared" si="17"/>
        <v>-313</v>
      </c>
      <c r="U89" s="146">
        <f t="shared" si="15"/>
        <v>-1.3747968550972899E-2</v>
      </c>
    </row>
    <row r="90" spans="1:21" x14ac:dyDescent="0.25">
      <c r="A90" s="22">
        <v>60</v>
      </c>
      <c r="B90" s="23" t="s">
        <v>614</v>
      </c>
      <c r="C90" s="23" t="s">
        <v>621</v>
      </c>
      <c r="D90" s="150">
        <v>17466</v>
      </c>
      <c r="E90" s="24">
        <f>ROUND(SUMIF(Model_Output!$B$11:$B$3048,M90,Model_Output!$D$11:$D$3048),0)</f>
        <v>4265</v>
      </c>
      <c r="F90" s="24">
        <f>ROUND(SUMIF(Model_Output!$B$11:$B$3048,N90,Model_Output!$D$11:$D$3048),0)</f>
        <v>4076</v>
      </c>
      <c r="G90" s="24">
        <f>ROUND(SUMIF(Model_Output!$B$11:$B$3048,O90,Model_Output!$D$11:$D$3048),0)</f>
        <v>4596</v>
      </c>
      <c r="H90" s="24">
        <f>ROUND(SUMIF(Model_Output!$B$11:$B$3048,P90,Model_Output!$D$11:$D$3048),0)</f>
        <v>2144</v>
      </c>
      <c r="I90" s="24">
        <f>ROUND(SUMIF(Model_Output!$B$11:$B$3048,Q90,Model_Output!$D$11:$D$3048),0)</f>
        <v>1326</v>
      </c>
      <c r="J90" s="25">
        <f t="shared" si="13"/>
        <v>16407</v>
      </c>
      <c r="K90" s="51">
        <f t="shared" si="18"/>
        <v>-6.0632085194091377E-2</v>
      </c>
      <c r="L90" s="145"/>
      <c r="M90" s="171" t="s">
        <v>3178</v>
      </c>
      <c r="N90" s="171" t="s">
        <v>3282</v>
      </c>
      <c r="O90" s="171" t="s">
        <v>3386</v>
      </c>
      <c r="P90" s="171" t="s">
        <v>3490</v>
      </c>
      <c r="Q90" s="171" t="s">
        <v>3594</v>
      </c>
      <c r="S90" s="25">
        <v>17223</v>
      </c>
      <c r="T90" s="145">
        <f t="shared" si="17"/>
        <v>816</v>
      </c>
      <c r="U90" s="146">
        <f t="shared" si="15"/>
        <v>4.9734869263119402E-2</v>
      </c>
    </row>
    <row r="91" spans="1:21" x14ac:dyDescent="0.25">
      <c r="A91" s="22">
        <v>66</v>
      </c>
      <c r="B91" s="23" t="s">
        <v>615</v>
      </c>
      <c r="C91" s="23" t="s">
        <v>621</v>
      </c>
      <c r="D91" s="24">
        <v>93227</v>
      </c>
      <c r="E91" s="24">
        <f>ROUND(SUMIF(Model_Output!$B$11:$B$3048,M91,Model_Output!$D$11:$D$3048),0)</f>
        <v>14611</v>
      </c>
      <c r="F91" s="24">
        <f>ROUND(SUMIF(Model_Output!$B$11:$B$3048,N91,Model_Output!$D$11:$D$3048),0)</f>
        <v>29137</v>
      </c>
      <c r="G91" s="24">
        <f>ROUND(SUMIF(Model_Output!$B$11:$B$3048,O91,Model_Output!$D$11:$D$3048),0)</f>
        <v>19144</v>
      </c>
      <c r="H91" s="24">
        <f>ROUND(SUMIF(Model_Output!$B$11:$B$3048,P91,Model_Output!$D$11:$D$3048),0)</f>
        <v>15860</v>
      </c>
      <c r="I91" s="24">
        <f>ROUND(SUMIF(Model_Output!$B$11:$B$3048,Q91,Model_Output!$D$11:$D$3048),0)</f>
        <v>5591</v>
      </c>
      <c r="J91" s="25">
        <f t="shared" si="13"/>
        <v>84343</v>
      </c>
      <c r="K91" s="51">
        <f t="shared" si="18"/>
        <v>-9.5294281699507655E-2</v>
      </c>
      <c r="L91" s="145"/>
      <c r="M91" s="171" t="s">
        <v>3180</v>
      </c>
      <c r="N91" s="171" t="s">
        <v>3284</v>
      </c>
      <c r="O91" s="171" t="s">
        <v>3388</v>
      </c>
      <c r="P91" s="171" t="s">
        <v>3492</v>
      </c>
      <c r="Q91" s="171" t="s">
        <v>3596</v>
      </c>
      <c r="S91" s="25">
        <v>86179</v>
      </c>
      <c r="T91" s="145">
        <f t="shared" si="17"/>
        <v>1836</v>
      </c>
      <c r="U91" s="146">
        <f t="shared" si="15"/>
        <v>2.1768255812574844E-2</v>
      </c>
    </row>
    <row r="92" spans="1:21" x14ac:dyDescent="0.25">
      <c r="A92" s="26">
        <v>71</v>
      </c>
      <c r="B92" s="16" t="s">
        <v>616</v>
      </c>
      <c r="C92" s="16" t="s">
        <v>621</v>
      </c>
      <c r="D92" s="17">
        <v>66331</v>
      </c>
      <c r="E92" s="17">
        <f>ROUND(SUMIF(Model_Output!$B$11:$B$3048,M92,Model_Output!$D$11:$D$3048),0)</f>
        <v>13769</v>
      </c>
      <c r="F92" s="17">
        <f>ROUND(SUMIF(Model_Output!$B$11:$B$3048,N92,Model_Output!$D$11:$D$3048),0)</f>
        <v>25132</v>
      </c>
      <c r="G92" s="17">
        <f>ROUND(SUMIF(Model_Output!$B$11:$B$3048,O92,Model_Output!$D$11:$D$3048),0)</f>
        <v>19012</v>
      </c>
      <c r="H92" s="17">
        <f>ROUND(SUMIF(Model_Output!$B$11:$B$3048,P92,Model_Output!$D$11:$D$3048),0)</f>
        <v>13716</v>
      </c>
      <c r="I92" s="17">
        <f>ROUND(SUMIF(Model_Output!$B$11:$B$3048,Q92,Model_Output!$D$11:$D$3048),0)</f>
        <v>6169</v>
      </c>
      <c r="J92" s="27">
        <f t="shared" si="13"/>
        <v>77798</v>
      </c>
      <c r="K92" s="52">
        <f t="shared" si="18"/>
        <v>0.17287542777886658</v>
      </c>
      <c r="L92" s="145"/>
      <c r="M92" s="171" t="s">
        <v>3182</v>
      </c>
      <c r="N92" s="171" t="s">
        <v>3286</v>
      </c>
      <c r="O92" s="171" t="s">
        <v>3390</v>
      </c>
      <c r="P92" s="171" t="s">
        <v>3494</v>
      </c>
      <c r="Q92" s="171" t="s">
        <v>3598</v>
      </c>
      <c r="S92" s="27">
        <v>75864</v>
      </c>
      <c r="T92" s="145">
        <f t="shared" si="17"/>
        <v>-1934</v>
      </c>
      <c r="U92" s="146">
        <f t="shared" si="15"/>
        <v>-2.4859250880485361E-2</v>
      </c>
    </row>
    <row r="93" spans="1:21" x14ac:dyDescent="0.25">
      <c r="A93" s="37" t="s">
        <v>134</v>
      </c>
      <c r="B93" s="7"/>
      <c r="C93" s="7"/>
      <c r="D93" s="8">
        <f t="shared" ref="D93:J93" si="19">SUM(D67:D92)</f>
        <v>2368249</v>
      </c>
      <c r="E93" s="8">
        <f t="shared" si="19"/>
        <v>357379</v>
      </c>
      <c r="F93" s="8">
        <f t="shared" si="19"/>
        <v>750395</v>
      </c>
      <c r="G93" s="8">
        <f t="shared" si="19"/>
        <v>539771</v>
      </c>
      <c r="H93" s="8">
        <f t="shared" si="19"/>
        <v>396001</v>
      </c>
      <c r="I93" s="8">
        <f t="shared" si="19"/>
        <v>128283</v>
      </c>
      <c r="J93" s="35">
        <f t="shared" si="19"/>
        <v>2171829</v>
      </c>
      <c r="K93" s="49">
        <f t="shared" ref="K93" si="20">(J93-D93)/D93</f>
        <v>-8.2938913940214895E-2</v>
      </c>
      <c r="L93" s="145"/>
      <c r="S93" s="35">
        <v>2155163</v>
      </c>
      <c r="T93" s="145">
        <f t="shared" si="17"/>
        <v>-16666</v>
      </c>
      <c r="U93" s="146">
        <f t="shared" si="15"/>
        <v>-7.6737164850455538E-3</v>
      </c>
    </row>
    <row r="95" spans="1:21" x14ac:dyDescent="0.25">
      <c r="A95" s="1" t="s">
        <v>4586</v>
      </c>
      <c r="B95" s="1"/>
      <c r="C95" s="1"/>
      <c r="D95" s="1"/>
    </row>
    <row r="96" spans="1:21" x14ac:dyDescent="0.25">
      <c r="A96" s="376" t="s">
        <v>588</v>
      </c>
      <c r="B96" s="377"/>
      <c r="C96" s="377"/>
      <c r="D96" s="378" t="s">
        <v>901</v>
      </c>
      <c r="E96" s="377" t="s">
        <v>700</v>
      </c>
      <c r="F96" s="377"/>
      <c r="G96" s="377"/>
      <c r="H96" s="377"/>
      <c r="I96" s="377"/>
      <c r="J96" s="382"/>
      <c r="K96" s="372" t="s">
        <v>980</v>
      </c>
      <c r="M96" s="4" t="s">
        <v>52</v>
      </c>
    </row>
    <row r="97" spans="1:17" x14ac:dyDescent="0.25">
      <c r="A97" s="34" t="s">
        <v>590</v>
      </c>
      <c r="B97" s="177" t="s">
        <v>589</v>
      </c>
      <c r="C97" s="177" t="s">
        <v>619</v>
      </c>
      <c r="D97" s="379"/>
      <c r="E97" s="177" t="s">
        <v>44</v>
      </c>
      <c r="F97" s="177" t="s">
        <v>45</v>
      </c>
      <c r="G97" s="177" t="s">
        <v>46</v>
      </c>
      <c r="H97" s="177" t="s">
        <v>47</v>
      </c>
      <c r="I97" s="177" t="s">
        <v>48</v>
      </c>
      <c r="J97" s="36" t="s">
        <v>49</v>
      </c>
      <c r="K97" s="373"/>
      <c r="M97" s="177" t="s">
        <v>44</v>
      </c>
      <c r="N97" s="177" t="s">
        <v>45</v>
      </c>
      <c r="O97" s="177" t="s">
        <v>46</v>
      </c>
      <c r="P97" s="177" t="s">
        <v>47</v>
      </c>
      <c r="Q97" s="177" t="s">
        <v>48</v>
      </c>
    </row>
    <row r="98" spans="1:17" x14ac:dyDescent="0.25">
      <c r="A98" s="178">
        <v>4</v>
      </c>
      <c r="B98" s="28" t="s">
        <v>593</v>
      </c>
      <c r="C98" s="28" t="s">
        <v>620</v>
      </c>
      <c r="D98" s="29">
        <v>0</v>
      </c>
      <c r="E98" s="29">
        <f>ROUND(SUMIF(Model_Output!$B$11:$B$3048,M98,Model_Output!$D$11:$D$3048),-2)</f>
        <v>3000</v>
      </c>
      <c r="F98" s="29">
        <f>ROUND(SUMIF(Model_Output!$B$11:$B$3048,N98,Model_Output!$D$11:$D$3048),-2)</f>
        <v>2000</v>
      </c>
      <c r="G98" s="29">
        <f>ROUND(SUMIF(Model_Output!$B$11:$B$3048,O98,Model_Output!$D$11:$D$3048),-2)</f>
        <v>0</v>
      </c>
      <c r="H98" s="29">
        <f>ROUND(SUMIF(Model_Output!$B$11:$B$3048,P98,Model_Output!$D$11:$D$3048),-2)</f>
        <v>0</v>
      </c>
      <c r="I98" s="29">
        <f>ROUND(SUMIF(Model_Output!$B$11:$B$3048,Q98,Model_Output!$D$11:$D$3048),-2)</f>
        <v>0</v>
      </c>
      <c r="J98" s="30">
        <f>ROUND((E98*2.237)+(F98*1.5643),-2)</f>
        <v>9800</v>
      </c>
      <c r="K98" s="47" t="str">
        <f>IF(D98=0,"-",(J98-D98)/D98)</f>
        <v>-</v>
      </c>
      <c r="M98" s="174" t="s">
        <v>232</v>
      </c>
      <c r="N98" s="174" t="s">
        <v>336</v>
      </c>
      <c r="O98" s="174" t="s">
        <v>622</v>
      </c>
      <c r="P98" s="174" t="s">
        <v>623</v>
      </c>
      <c r="Q98" s="174" t="s">
        <v>624</v>
      </c>
    </row>
    <row r="99" spans="1:17" x14ac:dyDescent="0.25">
      <c r="A99" s="31">
        <v>14</v>
      </c>
      <c r="B99" s="32" t="s">
        <v>595</v>
      </c>
      <c r="C99" s="32" t="s">
        <v>620</v>
      </c>
      <c r="D99" s="14">
        <v>4172.8</v>
      </c>
      <c r="E99" s="14">
        <f>ROUND(SUMIF(Model_Output!$B$11:$B$3048,M99,Model_Output!$D$11:$D$3048),-2)</f>
        <v>4700</v>
      </c>
      <c r="F99" s="14">
        <f>ROUND(SUMIF(Model_Output!$B$11:$B$3048,N99,Model_Output!$D$11:$D$3048),-2)</f>
        <v>3200</v>
      </c>
      <c r="G99" s="14">
        <f>ROUND(SUMIF(Model_Output!$B$11:$B$3048,O99,Model_Output!$D$11:$D$3048),-2)</f>
        <v>0</v>
      </c>
      <c r="H99" s="14">
        <f>ROUND(SUMIF(Model_Output!$B$11:$B$3048,P99,Model_Output!$D$11:$D$3048),-2)</f>
        <v>0</v>
      </c>
      <c r="I99" s="14">
        <f>ROUND(SUMIF(Model_Output!$B$11:$B$3048,Q99,Model_Output!$D$11:$D$3048),-2)</f>
        <v>0</v>
      </c>
      <c r="J99" s="33">
        <f t="shared" ref="J99:J123" si="21">ROUND((E99*2.237)+(F99*1.5643),-2)</f>
        <v>15500</v>
      </c>
      <c r="K99" s="48">
        <f t="shared" ref="K99:K124" si="22">IF(D99=0,"-",(J99-D99)/D99)</f>
        <v>2.7145322085889569</v>
      </c>
      <c r="M99" s="174" t="s">
        <v>236</v>
      </c>
      <c r="N99" s="174" t="s">
        <v>340</v>
      </c>
      <c r="O99" s="174" t="s">
        <v>625</v>
      </c>
      <c r="P99" s="174" t="s">
        <v>626</v>
      </c>
      <c r="Q99" s="174" t="s">
        <v>627</v>
      </c>
    </row>
    <row r="100" spans="1:17" x14ac:dyDescent="0.25">
      <c r="A100" s="31">
        <v>15</v>
      </c>
      <c r="B100" s="32" t="s">
        <v>596</v>
      </c>
      <c r="C100" s="32" t="s">
        <v>620</v>
      </c>
      <c r="D100" s="14">
        <v>3235.7999999999997</v>
      </c>
      <c r="E100" s="14">
        <f>ROUND(SUMIF(Model_Output!$B$11:$B$3048,M100,Model_Output!$D$11:$D$3048),-2)</f>
        <v>1000</v>
      </c>
      <c r="F100" s="14">
        <f>ROUND(SUMIF(Model_Output!$B$11:$B$3048,N100,Model_Output!$D$11:$D$3048),-2)</f>
        <v>900</v>
      </c>
      <c r="G100" s="14">
        <f>ROUND(SUMIF(Model_Output!$B$11:$B$3048,O100,Model_Output!$D$11:$D$3048),-2)</f>
        <v>0</v>
      </c>
      <c r="H100" s="14">
        <f>ROUND(SUMIF(Model_Output!$B$11:$B$3048,P100,Model_Output!$D$11:$D$3048),-2)</f>
        <v>0</v>
      </c>
      <c r="I100" s="14">
        <f>ROUND(SUMIF(Model_Output!$B$11:$B$3048,Q100,Model_Output!$D$11:$D$3048),-2)</f>
        <v>0</v>
      </c>
      <c r="J100" s="33">
        <f t="shared" si="21"/>
        <v>3600</v>
      </c>
      <c r="K100" s="48">
        <f t="shared" si="22"/>
        <v>0.11255330984609689</v>
      </c>
      <c r="M100" s="174" t="s">
        <v>238</v>
      </c>
      <c r="N100" s="174" t="s">
        <v>342</v>
      </c>
      <c r="O100" s="174" t="s">
        <v>628</v>
      </c>
      <c r="P100" s="174" t="s">
        <v>629</v>
      </c>
      <c r="Q100" s="174" t="s">
        <v>630</v>
      </c>
    </row>
    <row r="101" spans="1:17" x14ac:dyDescent="0.25">
      <c r="A101" s="31">
        <v>22</v>
      </c>
      <c r="B101" s="32" t="s">
        <v>600</v>
      </c>
      <c r="C101" s="32" t="s">
        <v>620</v>
      </c>
      <c r="D101" s="14">
        <v>4134.8999999999996</v>
      </c>
      <c r="E101" s="14">
        <f>ROUND(SUMIF(Model_Output!$B$11:$B$3048,M101,Model_Output!$D$11:$D$3048),-2)</f>
        <v>900</v>
      </c>
      <c r="F101" s="14">
        <f>ROUND(SUMIF(Model_Output!$B$11:$B$3048,N101,Model_Output!$D$11:$D$3048),-2)</f>
        <v>1000</v>
      </c>
      <c r="G101" s="14">
        <f>ROUND(SUMIF(Model_Output!$B$11:$B$3048,O101,Model_Output!$D$11:$D$3048),-2)</f>
        <v>0</v>
      </c>
      <c r="H101" s="14">
        <f>ROUND(SUMIF(Model_Output!$B$11:$B$3048,P101,Model_Output!$D$11:$D$3048),-2)</f>
        <v>0</v>
      </c>
      <c r="I101" s="14">
        <f>ROUND(SUMIF(Model_Output!$B$11:$B$3048,Q101,Model_Output!$D$11:$D$3048),-2)</f>
        <v>0</v>
      </c>
      <c r="J101" s="33">
        <f t="shared" si="21"/>
        <v>3600</v>
      </c>
      <c r="K101" s="48">
        <f t="shared" si="22"/>
        <v>-0.12936225785387789</v>
      </c>
      <c r="M101" s="174" t="s">
        <v>246</v>
      </c>
      <c r="N101" s="174" t="s">
        <v>350</v>
      </c>
      <c r="O101" s="174" t="s">
        <v>631</v>
      </c>
      <c r="P101" s="174" t="s">
        <v>632</v>
      </c>
      <c r="Q101" s="174" t="s">
        <v>633</v>
      </c>
    </row>
    <row r="102" spans="1:17" x14ac:dyDescent="0.25">
      <c r="A102" s="31">
        <v>23</v>
      </c>
      <c r="B102" s="32" t="s">
        <v>601</v>
      </c>
      <c r="C102" s="32" t="s">
        <v>620</v>
      </c>
      <c r="D102" s="14">
        <v>8270.5</v>
      </c>
      <c r="E102" s="14">
        <f>ROUND(SUMIF(Model_Output!$B$11:$B$3048,M102,Model_Output!$D$11:$D$3048),-2)</f>
        <v>1500</v>
      </c>
      <c r="F102" s="14">
        <f>ROUND(SUMIF(Model_Output!$B$11:$B$3048,N102,Model_Output!$D$11:$D$3048),-2)</f>
        <v>1100</v>
      </c>
      <c r="G102" s="14">
        <f>ROUND(SUMIF(Model_Output!$B$11:$B$3048,O102,Model_Output!$D$11:$D$3048),-2)</f>
        <v>0</v>
      </c>
      <c r="H102" s="14">
        <f>ROUND(SUMIF(Model_Output!$B$11:$B$3048,P102,Model_Output!$D$11:$D$3048),-2)</f>
        <v>0</v>
      </c>
      <c r="I102" s="14">
        <f>ROUND(SUMIF(Model_Output!$B$11:$B$3048,Q102,Model_Output!$D$11:$D$3048),-2)</f>
        <v>0</v>
      </c>
      <c r="J102" s="33">
        <f t="shared" si="21"/>
        <v>5100</v>
      </c>
      <c r="K102" s="48">
        <f t="shared" si="22"/>
        <v>-0.38335046248715315</v>
      </c>
      <c r="M102" s="174" t="s">
        <v>248</v>
      </c>
      <c r="N102" s="174" t="s">
        <v>352</v>
      </c>
      <c r="O102" s="174" t="s">
        <v>634</v>
      </c>
      <c r="P102" s="174" t="s">
        <v>635</v>
      </c>
      <c r="Q102" s="174" t="s">
        <v>636</v>
      </c>
    </row>
    <row r="103" spans="1:17" x14ac:dyDescent="0.25">
      <c r="A103" s="31">
        <v>29</v>
      </c>
      <c r="B103" s="32" t="s">
        <v>602</v>
      </c>
      <c r="C103" s="32" t="s">
        <v>620</v>
      </c>
      <c r="D103" s="14">
        <v>71166.2</v>
      </c>
      <c r="E103" s="14">
        <f>ROUND(SUMIF(Model_Output!$B$11:$B$3048,M103,Model_Output!$D$11:$D$3048),-2)</f>
        <v>25200</v>
      </c>
      <c r="F103" s="14">
        <f>ROUND(SUMIF(Model_Output!$B$11:$B$3048,N103,Model_Output!$D$11:$D$3048),-2)</f>
        <v>14200</v>
      </c>
      <c r="G103" s="14">
        <f>ROUND(SUMIF(Model_Output!$B$11:$B$3048,O103,Model_Output!$D$11:$D$3048),-2)</f>
        <v>0</v>
      </c>
      <c r="H103" s="14">
        <f>ROUND(SUMIF(Model_Output!$B$11:$B$3048,P103,Model_Output!$D$11:$D$3048),-2)</f>
        <v>0</v>
      </c>
      <c r="I103" s="14">
        <f>ROUND(SUMIF(Model_Output!$B$11:$B$3048,Q103,Model_Output!$D$11:$D$3048),-2)</f>
        <v>0</v>
      </c>
      <c r="J103" s="33">
        <f t="shared" si="21"/>
        <v>78600</v>
      </c>
      <c r="K103" s="48">
        <f t="shared" si="22"/>
        <v>0.10445689105221304</v>
      </c>
      <c r="M103" s="174" t="s">
        <v>250</v>
      </c>
      <c r="N103" s="174" t="s">
        <v>354</v>
      </c>
      <c r="O103" s="174" t="s">
        <v>637</v>
      </c>
      <c r="P103" s="174" t="s">
        <v>638</v>
      </c>
      <c r="Q103" s="174" t="s">
        <v>639</v>
      </c>
    </row>
    <row r="104" spans="1:17" x14ac:dyDescent="0.25">
      <c r="A104" s="31">
        <v>30</v>
      </c>
      <c r="B104" s="32" t="s">
        <v>603</v>
      </c>
      <c r="C104" s="32" t="s">
        <v>620</v>
      </c>
      <c r="D104" s="14">
        <v>20965.2</v>
      </c>
      <c r="E104" s="14">
        <f>ROUND(SUMIF(Model_Output!$B$11:$B$3048,M104,Model_Output!$D$11:$D$3048),-2)</f>
        <v>6700</v>
      </c>
      <c r="F104" s="14">
        <f>ROUND(SUMIF(Model_Output!$B$11:$B$3048,N104,Model_Output!$D$11:$D$3048),-2)</f>
        <v>5200</v>
      </c>
      <c r="G104" s="14">
        <f>ROUND(SUMIF(Model_Output!$B$11:$B$3048,O104,Model_Output!$D$11:$D$3048),-2)</f>
        <v>0</v>
      </c>
      <c r="H104" s="14">
        <f>ROUND(SUMIF(Model_Output!$B$11:$B$3048,P104,Model_Output!$D$11:$D$3048),-2)</f>
        <v>0</v>
      </c>
      <c r="I104" s="14">
        <f>ROUND(SUMIF(Model_Output!$B$11:$B$3048,Q104,Model_Output!$D$11:$D$3048),-2)</f>
        <v>0</v>
      </c>
      <c r="J104" s="33">
        <f t="shared" si="21"/>
        <v>23100</v>
      </c>
      <c r="K104" s="48">
        <f t="shared" si="22"/>
        <v>0.10182588289164898</v>
      </c>
      <c r="M104" s="174" t="s">
        <v>252</v>
      </c>
      <c r="N104" s="174" t="s">
        <v>356</v>
      </c>
      <c r="O104" s="174" t="s">
        <v>640</v>
      </c>
      <c r="P104" s="174" t="s">
        <v>641</v>
      </c>
      <c r="Q104" s="174" t="s">
        <v>642</v>
      </c>
    </row>
    <row r="105" spans="1:17" x14ac:dyDescent="0.25">
      <c r="A105" s="31">
        <v>32</v>
      </c>
      <c r="B105" s="32" t="s">
        <v>604</v>
      </c>
      <c r="C105" s="32" t="s">
        <v>620</v>
      </c>
      <c r="D105" s="14">
        <v>49298.2</v>
      </c>
      <c r="E105" s="14">
        <f>ROUND(SUMIF(Model_Output!$B$11:$B$3048,M105,Model_Output!$D$11:$D$3048),-2)</f>
        <v>9900</v>
      </c>
      <c r="F105" s="14">
        <f>ROUND(SUMIF(Model_Output!$B$11:$B$3048,N105,Model_Output!$D$11:$D$3048),-2)</f>
        <v>4600</v>
      </c>
      <c r="G105" s="14">
        <f>ROUND(SUMIF(Model_Output!$B$11:$B$3048,O105,Model_Output!$D$11:$D$3048),-2)</f>
        <v>0</v>
      </c>
      <c r="H105" s="14">
        <f>ROUND(SUMIF(Model_Output!$B$11:$B$3048,P105,Model_Output!$D$11:$D$3048),-2)</f>
        <v>0</v>
      </c>
      <c r="I105" s="14">
        <f>ROUND(SUMIF(Model_Output!$B$11:$B$3048,Q105,Model_Output!$D$11:$D$3048),-2)</f>
        <v>0</v>
      </c>
      <c r="J105" s="33">
        <f t="shared" si="21"/>
        <v>29300</v>
      </c>
      <c r="K105" s="48">
        <f t="shared" si="22"/>
        <v>-0.40565781306416865</v>
      </c>
      <c r="M105" s="174" t="s">
        <v>254</v>
      </c>
      <c r="N105" s="174" t="s">
        <v>358</v>
      </c>
      <c r="O105" s="174" t="s">
        <v>643</v>
      </c>
      <c r="P105" s="174" t="s">
        <v>644</v>
      </c>
      <c r="Q105" s="174" t="s">
        <v>645</v>
      </c>
    </row>
    <row r="106" spans="1:17" x14ac:dyDescent="0.25">
      <c r="A106" s="31">
        <v>35</v>
      </c>
      <c r="B106" s="32" t="s">
        <v>605</v>
      </c>
      <c r="C106" s="32" t="s">
        <v>620</v>
      </c>
      <c r="D106" s="14">
        <v>113844</v>
      </c>
      <c r="E106" s="14">
        <f>ROUND(SUMIF(Model_Output!$B$11:$B$3048,M106,Model_Output!$D$11:$D$3048),-2)</f>
        <v>22200</v>
      </c>
      <c r="F106" s="14">
        <f>ROUND(SUMIF(Model_Output!$B$11:$B$3048,N106,Model_Output!$D$11:$D$3048),-2)</f>
        <v>14200</v>
      </c>
      <c r="G106" s="14">
        <f>ROUND(SUMIF(Model_Output!$B$11:$B$3048,O106,Model_Output!$D$11:$D$3048),-2)</f>
        <v>0</v>
      </c>
      <c r="H106" s="14">
        <f>ROUND(SUMIF(Model_Output!$B$11:$B$3048,P106,Model_Output!$D$11:$D$3048),-2)</f>
        <v>0</v>
      </c>
      <c r="I106" s="14">
        <f>ROUND(SUMIF(Model_Output!$B$11:$B$3048,Q106,Model_Output!$D$11:$D$3048),-2)</f>
        <v>0</v>
      </c>
      <c r="J106" s="33">
        <f t="shared" si="21"/>
        <v>71900</v>
      </c>
      <c r="K106" s="48">
        <f t="shared" si="22"/>
        <v>-0.36843399739995081</v>
      </c>
      <c r="M106" s="174" t="s">
        <v>256</v>
      </c>
      <c r="N106" s="174" t="s">
        <v>360</v>
      </c>
      <c r="O106" s="174" t="s">
        <v>646</v>
      </c>
      <c r="P106" s="174" t="s">
        <v>647</v>
      </c>
      <c r="Q106" s="174" t="s">
        <v>648</v>
      </c>
    </row>
    <row r="107" spans="1:17" x14ac:dyDescent="0.25">
      <c r="A107" s="31">
        <v>37</v>
      </c>
      <c r="B107" s="32" t="s">
        <v>606</v>
      </c>
      <c r="C107" s="32" t="s">
        <v>620</v>
      </c>
      <c r="D107" s="14">
        <v>14114.1</v>
      </c>
      <c r="E107" s="14">
        <f>ROUND(SUMIF(Model_Output!$B$11:$B$3048,M107,Model_Output!$D$11:$D$3048),-2)</f>
        <v>6100</v>
      </c>
      <c r="F107" s="14">
        <f>ROUND(SUMIF(Model_Output!$B$11:$B$3048,N107,Model_Output!$D$11:$D$3048),-2)</f>
        <v>3800</v>
      </c>
      <c r="G107" s="14">
        <f>ROUND(SUMIF(Model_Output!$B$11:$B$3048,O107,Model_Output!$D$11:$D$3048),-2)</f>
        <v>0</v>
      </c>
      <c r="H107" s="14">
        <f>ROUND(SUMIF(Model_Output!$B$11:$B$3048,P107,Model_Output!$D$11:$D$3048),-2)</f>
        <v>0</v>
      </c>
      <c r="I107" s="14">
        <f>ROUND(SUMIF(Model_Output!$B$11:$B$3048,Q107,Model_Output!$D$11:$D$3048),-2)</f>
        <v>0</v>
      </c>
      <c r="J107" s="33">
        <f t="shared" si="21"/>
        <v>19600</v>
      </c>
      <c r="K107" s="48">
        <f t="shared" si="22"/>
        <v>0.38868223974606952</v>
      </c>
      <c r="M107" s="174" t="s">
        <v>258</v>
      </c>
      <c r="N107" s="174" t="s">
        <v>362</v>
      </c>
      <c r="O107" s="174" t="s">
        <v>649</v>
      </c>
      <c r="P107" s="174" t="s">
        <v>650</v>
      </c>
      <c r="Q107" s="174" t="s">
        <v>651</v>
      </c>
    </row>
    <row r="108" spans="1:17" x14ac:dyDescent="0.25">
      <c r="A108" s="31">
        <v>41</v>
      </c>
      <c r="B108" s="32" t="s">
        <v>607</v>
      </c>
      <c r="C108" s="32" t="s">
        <v>620</v>
      </c>
      <c r="D108" s="14">
        <v>39937.700000000004</v>
      </c>
      <c r="E108" s="14">
        <f>ROUND(SUMIF(Model_Output!$B$11:$B$3048,M108,Model_Output!$D$11:$D$3048),-2)</f>
        <v>10600</v>
      </c>
      <c r="F108" s="14">
        <f>ROUND(SUMIF(Model_Output!$B$11:$B$3048,N108,Model_Output!$D$11:$D$3048),-2)</f>
        <v>5600</v>
      </c>
      <c r="G108" s="14">
        <f>ROUND(SUMIF(Model_Output!$B$11:$B$3048,O108,Model_Output!$D$11:$D$3048),-2)</f>
        <v>0</v>
      </c>
      <c r="H108" s="14">
        <f>ROUND(SUMIF(Model_Output!$B$11:$B$3048,P108,Model_Output!$D$11:$D$3048),-2)</f>
        <v>0</v>
      </c>
      <c r="I108" s="14">
        <f>ROUND(SUMIF(Model_Output!$B$11:$B$3048,Q108,Model_Output!$D$11:$D$3048),-2)</f>
        <v>0</v>
      </c>
      <c r="J108" s="33">
        <f t="shared" si="21"/>
        <v>32500</v>
      </c>
      <c r="K108" s="48">
        <f t="shared" si="22"/>
        <v>-0.18623255720785131</v>
      </c>
      <c r="M108" s="174" t="s">
        <v>260</v>
      </c>
      <c r="N108" s="174" t="s">
        <v>364</v>
      </c>
      <c r="O108" s="174" t="s">
        <v>652</v>
      </c>
      <c r="P108" s="174" t="s">
        <v>653</v>
      </c>
      <c r="Q108" s="174" t="s">
        <v>654</v>
      </c>
    </row>
    <row r="109" spans="1:17" x14ac:dyDescent="0.25">
      <c r="A109" s="31">
        <v>43</v>
      </c>
      <c r="B109" s="32" t="s">
        <v>608</v>
      </c>
      <c r="C109" s="32" t="s">
        <v>620</v>
      </c>
      <c r="D109" s="14">
        <v>4266.2</v>
      </c>
      <c r="E109" s="14">
        <f>ROUND(SUMIF(Model_Output!$B$11:$B$3048,M109,Model_Output!$D$11:$D$3048),-2)</f>
        <v>2700</v>
      </c>
      <c r="F109" s="14">
        <f>ROUND(SUMIF(Model_Output!$B$11:$B$3048,N109,Model_Output!$D$11:$D$3048),-2)</f>
        <v>2600</v>
      </c>
      <c r="G109" s="14">
        <f>ROUND(SUMIF(Model_Output!$B$11:$B$3048,O109,Model_Output!$D$11:$D$3048),-2)</f>
        <v>0</v>
      </c>
      <c r="H109" s="14">
        <f>ROUND(SUMIF(Model_Output!$B$11:$B$3048,P109,Model_Output!$D$11:$D$3048),-2)</f>
        <v>0</v>
      </c>
      <c r="I109" s="14">
        <f>ROUND(SUMIF(Model_Output!$B$11:$B$3048,Q109,Model_Output!$D$11:$D$3048),-2)</f>
        <v>0</v>
      </c>
      <c r="J109" s="33">
        <f t="shared" si="21"/>
        <v>10100</v>
      </c>
      <c r="K109" s="48">
        <f t="shared" si="22"/>
        <v>1.3674464394543153</v>
      </c>
      <c r="M109" s="174" t="s">
        <v>262</v>
      </c>
      <c r="N109" s="174" t="s">
        <v>366</v>
      </c>
      <c r="O109" s="174" t="s">
        <v>655</v>
      </c>
      <c r="P109" s="174" t="s">
        <v>656</v>
      </c>
      <c r="Q109" s="174" t="s">
        <v>657</v>
      </c>
    </row>
    <row r="110" spans="1:17" x14ac:dyDescent="0.25">
      <c r="A110" s="31">
        <v>44</v>
      </c>
      <c r="B110" s="32" t="s">
        <v>609</v>
      </c>
      <c r="C110" s="32" t="s">
        <v>620</v>
      </c>
      <c r="D110" s="14">
        <v>2186.5</v>
      </c>
      <c r="E110" s="14">
        <f>ROUND(SUMIF(Model_Output!$B$11:$B$3048,M110,Model_Output!$D$11:$D$3048),-2)</f>
        <v>2300</v>
      </c>
      <c r="F110" s="14">
        <f>ROUND(SUMIF(Model_Output!$B$11:$B$3048,N110,Model_Output!$D$11:$D$3048),-2)</f>
        <v>1800</v>
      </c>
      <c r="G110" s="14">
        <f>ROUND(SUMIF(Model_Output!$B$11:$B$3048,O110,Model_Output!$D$11:$D$3048),-2)</f>
        <v>0</v>
      </c>
      <c r="H110" s="14">
        <f>ROUND(SUMIF(Model_Output!$B$11:$B$3048,P110,Model_Output!$D$11:$D$3048),-2)</f>
        <v>0</v>
      </c>
      <c r="I110" s="14">
        <f>ROUND(SUMIF(Model_Output!$B$11:$B$3048,Q110,Model_Output!$D$11:$D$3048),-2)</f>
        <v>0</v>
      </c>
      <c r="J110" s="33">
        <f t="shared" si="21"/>
        <v>8000</v>
      </c>
      <c r="K110" s="48">
        <f t="shared" si="22"/>
        <v>2.6588154584953121</v>
      </c>
      <c r="M110" s="174" t="s">
        <v>264</v>
      </c>
      <c r="N110" s="174" t="s">
        <v>368</v>
      </c>
      <c r="O110" s="174" t="s">
        <v>658</v>
      </c>
      <c r="P110" s="174" t="s">
        <v>659</v>
      </c>
      <c r="Q110" s="174" t="s">
        <v>660</v>
      </c>
    </row>
    <row r="111" spans="1:17" x14ac:dyDescent="0.25">
      <c r="A111" s="34">
        <v>46</v>
      </c>
      <c r="B111" s="15" t="s">
        <v>610</v>
      </c>
      <c r="C111" s="15" t="s">
        <v>620</v>
      </c>
      <c r="D111" s="8">
        <v>189.39999999999998</v>
      </c>
      <c r="E111" s="8">
        <f>ROUND(SUMIF(Model_Output!$B$11:$B$3048,M111,Model_Output!$D$11:$D$3048),-2)</f>
        <v>5500</v>
      </c>
      <c r="F111" s="8">
        <f>ROUND(SUMIF(Model_Output!$B$11:$B$3048,N111,Model_Output!$D$11:$D$3048),-2)</f>
        <v>3900</v>
      </c>
      <c r="G111" s="8">
        <f>ROUND(SUMIF(Model_Output!$B$11:$B$3048,O111,Model_Output!$D$11:$D$3048),-2)</f>
        <v>0</v>
      </c>
      <c r="H111" s="8">
        <f>ROUND(SUMIF(Model_Output!$B$11:$B$3048,P111,Model_Output!$D$11:$D$3048),-2)</f>
        <v>0</v>
      </c>
      <c r="I111" s="8">
        <f>ROUND(SUMIF(Model_Output!$B$11:$B$3048,Q111,Model_Output!$D$11:$D$3048),-2)</f>
        <v>0</v>
      </c>
      <c r="J111" s="35">
        <f t="shared" si="21"/>
        <v>18400</v>
      </c>
      <c r="K111" s="49">
        <f t="shared" si="22"/>
        <v>96.148891235480463</v>
      </c>
      <c r="M111" s="174" t="s">
        <v>266</v>
      </c>
      <c r="N111" s="174" t="s">
        <v>370</v>
      </c>
      <c r="O111" s="174" t="s">
        <v>661</v>
      </c>
      <c r="P111" s="174" t="s">
        <v>662</v>
      </c>
      <c r="Q111" s="174" t="s">
        <v>663</v>
      </c>
    </row>
    <row r="112" spans="1:17" x14ac:dyDescent="0.25">
      <c r="A112" s="18">
        <v>2</v>
      </c>
      <c r="B112" s="19" t="s">
        <v>591</v>
      </c>
      <c r="C112" s="19" t="s">
        <v>621</v>
      </c>
      <c r="D112" s="20">
        <v>0</v>
      </c>
      <c r="E112" s="20">
        <f>ROUND(SUMIF(Model_Output!$B$11:$B$3048,M112,Model_Output!$D$11:$D$3048),-2)</f>
        <v>1300</v>
      </c>
      <c r="F112" s="20">
        <f>ROUND(SUMIF(Model_Output!$B$11:$B$3048,N112,Model_Output!$D$11:$D$3048),-2)</f>
        <v>1500</v>
      </c>
      <c r="G112" s="20">
        <f>ROUND(SUMIF(Model_Output!$B$11:$B$3048,O112,Model_Output!$D$11:$D$3048),-2)</f>
        <v>0</v>
      </c>
      <c r="H112" s="20">
        <f>ROUND(SUMIF(Model_Output!$B$11:$B$3048,P112,Model_Output!$D$11:$D$3048),-2)</f>
        <v>0</v>
      </c>
      <c r="I112" s="20">
        <f>ROUND(SUMIF(Model_Output!$B$11:$B$3048,Q112,Model_Output!$D$11:$D$3048),-2)</f>
        <v>0</v>
      </c>
      <c r="J112" s="21">
        <f t="shared" si="21"/>
        <v>5300</v>
      </c>
      <c r="K112" s="50" t="str">
        <f t="shared" si="22"/>
        <v>-</v>
      </c>
      <c r="M112" s="174" t="s">
        <v>228</v>
      </c>
      <c r="N112" s="174" t="s">
        <v>332</v>
      </c>
      <c r="O112" s="174" t="s">
        <v>664</v>
      </c>
      <c r="P112" s="174" t="s">
        <v>665</v>
      </c>
      <c r="Q112" s="174" t="s">
        <v>666</v>
      </c>
    </row>
    <row r="113" spans="1:17" x14ac:dyDescent="0.25">
      <c r="A113" s="22">
        <v>3</v>
      </c>
      <c r="B113" s="23" t="s">
        <v>592</v>
      </c>
      <c r="C113" s="23" t="s">
        <v>621</v>
      </c>
      <c r="D113" s="24">
        <v>0</v>
      </c>
      <c r="E113" s="24">
        <f>ROUND(SUMIF(Model_Output!$B$11:$B$3048,M113,Model_Output!$D$11:$D$3048),-2)</f>
        <v>500</v>
      </c>
      <c r="F113" s="24">
        <f>ROUND(SUMIF(Model_Output!$B$11:$B$3048,N113,Model_Output!$D$11:$D$3048),-2)</f>
        <v>600</v>
      </c>
      <c r="G113" s="24">
        <f>ROUND(SUMIF(Model_Output!$B$11:$B$3048,O113,Model_Output!$D$11:$D$3048),-2)</f>
        <v>0</v>
      </c>
      <c r="H113" s="24">
        <f>ROUND(SUMIF(Model_Output!$B$11:$B$3048,P113,Model_Output!$D$11:$D$3048),-2)</f>
        <v>0</v>
      </c>
      <c r="I113" s="24">
        <f>ROUND(SUMIF(Model_Output!$B$11:$B$3048,Q113,Model_Output!$D$11:$D$3048),-2)</f>
        <v>0</v>
      </c>
      <c r="J113" s="25">
        <f t="shared" si="21"/>
        <v>2100</v>
      </c>
      <c r="K113" s="51" t="str">
        <f t="shared" si="22"/>
        <v>-</v>
      </c>
      <c r="M113" s="174" t="s">
        <v>230</v>
      </c>
      <c r="N113" s="174" t="s">
        <v>334</v>
      </c>
      <c r="O113" s="174" t="s">
        <v>667</v>
      </c>
      <c r="P113" s="174" t="s">
        <v>668</v>
      </c>
      <c r="Q113" s="174" t="s">
        <v>669</v>
      </c>
    </row>
    <row r="114" spans="1:17" x14ac:dyDescent="0.25">
      <c r="A114" s="22">
        <v>7</v>
      </c>
      <c r="B114" s="23" t="s">
        <v>594</v>
      </c>
      <c r="C114" s="23" t="s">
        <v>621</v>
      </c>
      <c r="D114" s="24">
        <v>0</v>
      </c>
      <c r="E114" s="24">
        <f>ROUND(SUMIF(Model_Output!$B$11:$B$3048,M114,Model_Output!$D$11:$D$3048),-2)</f>
        <v>400</v>
      </c>
      <c r="F114" s="24">
        <f>ROUND(SUMIF(Model_Output!$B$11:$B$3048,N114,Model_Output!$D$11:$D$3048),-2)</f>
        <v>300</v>
      </c>
      <c r="G114" s="24">
        <f>ROUND(SUMIF(Model_Output!$B$11:$B$3048,O114,Model_Output!$D$11:$D$3048),-2)</f>
        <v>0</v>
      </c>
      <c r="H114" s="24">
        <f>ROUND(SUMIF(Model_Output!$B$11:$B$3048,P114,Model_Output!$D$11:$D$3048),-2)</f>
        <v>0</v>
      </c>
      <c r="I114" s="24">
        <f>ROUND(SUMIF(Model_Output!$B$11:$B$3048,Q114,Model_Output!$D$11:$D$3048),-2)</f>
        <v>0</v>
      </c>
      <c r="J114" s="25">
        <f t="shared" si="21"/>
        <v>1400</v>
      </c>
      <c r="K114" s="51" t="str">
        <f t="shared" si="22"/>
        <v>-</v>
      </c>
      <c r="M114" s="174" t="s">
        <v>234</v>
      </c>
      <c r="N114" s="174" t="s">
        <v>338</v>
      </c>
      <c r="O114" s="174" t="s">
        <v>670</v>
      </c>
      <c r="P114" s="174" t="s">
        <v>671</v>
      </c>
      <c r="Q114" s="174" t="s">
        <v>672</v>
      </c>
    </row>
    <row r="115" spans="1:17" x14ac:dyDescent="0.25">
      <c r="A115" s="22">
        <v>18</v>
      </c>
      <c r="B115" s="23" t="s">
        <v>597</v>
      </c>
      <c r="C115" s="23" t="s">
        <v>621</v>
      </c>
      <c r="D115" s="24">
        <v>208.4</v>
      </c>
      <c r="E115" s="24">
        <f>ROUND(SUMIF(Model_Output!$B$11:$B$3048,M115,Model_Output!$D$11:$D$3048),-2)</f>
        <v>300</v>
      </c>
      <c r="F115" s="24">
        <f>ROUND(SUMIF(Model_Output!$B$11:$B$3048,N115,Model_Output!$D$11:$D$3048),-2)</f>
        <v>100</v>
      </c>
      <c r="G115" s="24">
        <f>ROUND(SUMIF(Model_Output!$B$11:$B$3048,O115,Model_Output!$D$11:$D$3048),-2)</f>
        <v>0</v>
      </c>
      <c r="H115" s="24">
        <f>ROUND(SUMIF(Model_Output!$B$11:$B$3048,P115,Model_Output!$D$11:$D$3048),-2)</f>
        <v>0</v>
      </c>
      <c r="I115" s="24">
        <f>ROUND(SUMIF(Model_Output!$B$11:$B$3048,Q115,Model_Output!$D$11:$D$3048),-2)</f>
        <v>0</v>
      </c>
      <c r="J115" s="25">
        <f t="shared" si="21"/>
        <v>800</v>
      </c>
      <c r="K115" s="51">
        <f t="shared" si="22"/>
        <v>2.8387715930902111</v>
      </c>
      <c r="M115" s="174" t="s">
        <v>240</v>
      </c>
      <c r="N115" s="174" t="s">
        <v>344</v>
      </c>
      <c r="O115" s="174" t="s">
        <v>673</v>
      </c>
      <c r="P115" s="174" t="s">
        <v>674</v>
      </c>
      <c r="Q115" s="174" t="s">
        <v>675</v>
      </c>
    </row>
    <row r="116" spans="1:17" x14ac:dyDescent="0.25">
      <c r="A116" s="22">
        <v>19</v>
      </c>
      <c r="B116" s="23" t="s">
        <v>598</v>
      </c>
      <c r="C116" s="23" t="s">
        <v>621</v>
      </c>
      <c r="D116" s="24">
        <v>1253.5</v>
      </c>
      <c r="E116" s="24">
        <f>ROUND(SUMIF(Model_Output!$B$11:$B$3048,M116,Model_Output!$D$11:$D$3048),-2)</f>
        <v>1100</v>
      </c>
      <c r="F116" s="24">
        <f>ROUND(SUMIF(Model_Output!$B$11:$B$3048,N116,Model_Output!$D$11:$D$3048),-2)</f>
        <v>1400</v>
      </c>
      <c r="G116" s="24">
        <f>ROUND(SUMIF(Model_Output!$B$11:$B$3048,O116,Model_Output!$D$11:$D$3048),-2)</f>
        <v>0</v>
      </c>
      <c r="H116" s="24">
        <f>ROUND(SUMIF(Model_Output!$B$11:$B$3048,P116,Model_Output!$D$11:$D$3048),-2)</f>
        <v>0</v>
      </c>
      <c r="I116" s="24">
        <f>ROUND(SUMIF(Model_Output!$B$11:$B$3048,Q116,Model_Output!$D$11:$D$3048),-2)</f>
        <v>0</v>
      </c>
      <c r="J116" s="25">
        <f t="shared" si="21"/>
        <v>4700</v>
      </c>
      <c r="K116" s="51">
        <f t="shared" si="22"/>
        <v>2.7495013960909453</v>
      </c>
      <c r="M116" s="174" t="s">
        <v>242</v>
      </c>
      <c r="N116" s="174" t="s">
        <v>346</v>
      </c>
      <c r="O116" s="174" t="s">
        <v>676</v>
      </c>
      <c r="P116" s="174" t="s">
        <v>677</v>
      </c>
      <c r="Q116" s="174" t="s">
        <v>678</v>
      </c>
    </row>
    <row r="117" spans="1:17" x14ac:dyDescent="0.25">
      <c r="A117" s="22">
        <v>20</v>
      </c>
      <c r="B117" s="23" t="s">
        <v>599</v>
      </c>
      <c r="C117" s="23" t="s">
        <v>621</v>
      </c>
      <c r="D117" s="24">
        <v>9657.3000000000011</v>
      </c>
      <c r="E117" s="24">
        <f>ROUND(SUMIF(Model_Output!$B$11:$B$3048,M117,Model_Output!$D$11:$D$3048),-2)</f>
        <v>9000</v>
      </c>
      <c r="F117" s="24">
        <f>ROUND(SUMIF(Model_Output!$B$11:$B$3048,N117,Model_Output!$D$11:$D$3048),-2)</f>
        <v>5400</v>
      </c>
      <c r="G117" s="24">
        <f>ROUND(SUMIF(Model_Output!$B$11:$B$3048,O117,Model_Output!$D$11:$D$3048),-2)</f>
        <v>0</v>
      </c>
      <c r="H117" s="24">
        <f>ROUND(SUMIF(Model_Output!$B$11:$B$3048,P117,Model_Output!$D$11:$D$3048),-2)</f>
        <v>0</v>
      </c>
      <c r="I117" s="24">
        <f>ROUND(SUMIF(Model_Output!$B$11:$B$3048,Q117,Model_Output!$D$11:$D$3048),-2)</f>
        <v>0</v>
      </c>
      <c r="J117" s="25">
        <f t="shared" si="21"/>
        <v>28600</v>
      </c>
      <c r="K117" s="51">
        <f t="shared" si="22"/>
        <v>1.9614902716080058</v>
      </c>
      <c r="M117" s="174" t="s">
        <v>244</v>
      </c>
      <c r="N117" s="174" t="s">
        <v>348</v>
      </c>
      <c r="O117" s="174" t="s">
        <v>679</v>
      </c>
      <c r="P117" s="174" t="s">
        <v>680</v>
      </c>
      <c r="Q117" s="174" t="s">
        <v>681</v>
      </c>
    </row>
    <row r="118" spans="1:17" x14ac:dyDescent="0.25">
      <c r="A118" s="22">
        <v>54</v>
      </c>
      <c r="B118" s="23" t="s">
        <v>611</v>
      </c>
      <c r="C118" s="23" t="s">
        <v>621</v>
      </c>
      <c r="D118" s="24">
        <v>0</v>
      </c>
      <c r="E118" s="24">
        <f>ROUND(SUMIF(Model_Output!$B$11:$B$3048,M118,Model_Output!$D$11:$D$3048),-2)</f>
        <v>0</v>
      </c>
      <c r="F118" s="24">
        <f>ROUND(SUMIF(Model_Output!$B$11:$B$3048,N118,Model_Output!$D$11:$D$3048),-2)</f>
        <v>0</v>
      </c>
      <c r="G118" s="24">
        <f>ROUND(SUMIF(Model_Output!$B$11:$B$3048,O118,Model_Output!$D$11:$D$3048),-2)</f>
        <v>0</v>
      </c>
      <c r="H118" s="24">
        <f>ROUND(SUMIF(Model_Output!$B$11:$B$3048,P118,Model_Output!$D$11:$D$3048),-2)</f>
        <v>0</v>
      </c>
      <c r="I118" s="24">
        <f>ROUND(SUMIF(Model_Output!$B$11:$B$3048,Q118,Model_Output!$D$11:$D$3048),-2)</f>
        <v>0</v>
      </c>
      <c r="J118" s="25">
        <f t="shared" si="21"/>
        <v>0</v>
      </c>
      <c r="K118" s="51" t="str">
        <f t="shared" si="22"/>
        <v>-</v>
      </c>
      <c r="M118" s="174" t="s">
        <v>268</v>
      </c>
      <c r="N118" s="174" t="s">
        <v>372</v>
      </c>
      <c r="O118" s="174" t="s">
        <v>682</v>
      </c>
      <c r="P118" s="174" t="s">
        <v>683</v>
      </c>
      <c r="Q118" s="174" t="s">
        <v>684</v>
      </c>
    </row>
    <row r="119" spans="1:17" x14ac:dyDescent="0.25">
      <c r="A119" s="22">
        <v>57</v>
      </c>
      <c r="B119" s="23" t="s">
        <v>612</v>
      </c>
      <c r="C119" s="23" t="s">
        <v>621</v>
      </c>
      <c r="D119" s="24">
        <v>0</v>
      </c>
      <c r="E119" s="24">
        <f>ROUND(SUMIF(Model_Output!$B$11:$B$3048,M119,Model_Output!$D$11:$D$3048),-2)</f>
        <v>100</v>
      </c>
      <c r="F119" s="24">
        <f>ROUND(SUMIF(Model_Output!$B$11:$B$3048,N119,Model_Output!$D$11:$D$3048),-2)</f>
        <v>100</v>
      </c>
      <c r="G119" s="24">
        <f>ROUND(SUMIF(Model_Output!$B$11:$B$3048,O119,Model_Output!$D$11:$D$3048),-2)</f>
        <v>0</v>
      </c>
      <c r="H119" s="24">
        <f>ROUND(SUMIF(Model_Output!$B$11:$B$3048,P119,Model_Output!$D$11:$D$3048),-2)</f>
        <v>0</v>
      </c>
      <c r="I119" s="24">
        <f>ROUND(SUMIF(Model_Output!$B$11:$B$3048,Q119,Model_Output!$D$11:$D$3048),-2)</f>
        <v>0</v>
      </c>
      <c r="J119" s="25">
        <f t="shared" si="21"/>
        <v>400</v>
      </c>
      <c r="K119" s="51" t="str">
        <f t="shared" si="22"/>
        <v>-</v>
      </c>
      <c r="M119" s="174" t="s">
        <v>270</v>
      </c>
      <c r="N119" s="174" t="s">
        <v>374</v>
      </c>
      <c r="O119" s="174" t="s">
        <v>685</v>
      </c>
      <c r="P119" s="174" t="s">
        <v>686</v>
      </c>
      <c r="Q119" s="174" t="s">
        <v>687</v>
      </c>
    </row>
    <row r="120" spans="1:17" x14ac:dyDescent="0.25">
      <c r="A120" s="22">
        <v>58</v>
      </c>
      <c r="B120" s="23" t="s">
        <v>613</v>
      </c>
      <c r="C120" s="23" t="s">
        <v>621</v>
      </c>
      <c r="D120" s="24">
        <v>0</v>
      </c>
      <c r="E120" s="24">
        <f>ROUND(SUMIF(Model_Output!$B$11:$B$3048,M120,Model_Output!$D$11:$D$3048),-2)</f>
        <v>200</v>
      </c>
      <c r="F120" s="24">
        <f>ROUND(SUMIF(Model_Output!$B$11:$B$3048,N120,Model_Output!$D$11:$D$3048),-2)</f>
        <v>100</v>
      </c>
      <c r="G120" s="24">
        <f>ROUND(SUMIF(Model_Output!$B$11:$B$3048,O120,Model_Output!$D$11:$D$3048),-2)</f>
        <v>0</v>
      </c>
      <c r="H120" s="24">
        <f>ROUND(SUMIF(Model_Output!$B$11:$B$3048,P120,Model_Output!$D$11:$D$3048),-2)</f>
        <v>0</v>
      </c>
      <c r="I120" s="24">
        <f>ROUND(SUMIF(Model_Output!$B$11:$B$3048,Q120,Model_Output!$D$11:$D$3048),-2)</f>
        <v>0</v>
      </c>
      <c r="J120" s="25">
        <f t="shared" si="21"/>
        <v>600</v>
      </c>
      <c r="K120" s="51" t="str">
        <f t="shared" si="22"/>
        <v>-</v>
      </c>
      <c r="M120" s="174" t="s">
        <v>272</v>
      </c>
      <c r="N120" s="174" t="s">
        <v>376</v>
      </c>
      <c r="O120" s="174" t="s">
        <v>688</v>
      </c>
      <c r="P120" s="174" t="s">
        <v>689</v>
      </c>
      <c r="Q120" s="174" t="s">
        <v>690</v>
      </c>
    </row>
    <row r="121" spans="1:17" x14ac:dyDescent="0.25">
      <c r="A121" s="22">
        <v>60</v>
      </c>
      <c r="B121" s="23" t="s">
        <v>614</v>
      </c>
      <c r="C121" s="23" t="s">
        <v>621</v>
      </c>
      <c r="D121" s="24">
        <v>15799</v>
      </c>
      <c r="E121" s="24">
        <f>ROUND(SUMIF(Model_Output!$B$11:$B$3048,M121,Model_Output!$D$11:$D$3048),-2)</f>
        <v>700</v>
      </c>
      <c r="F121" s="24">
        <f>ROUND(SUMIF(Model_Output!$B$11:$B$3048,N121,Model_Output!$D$11:$D$3048),-2)</f>
        <v>300</v>
      </c>
      <c r="G121" s="24">
        <f>ROUND(SUMIF(Model_Output!$B$11:$B$3048,O121,Model_Output!$D$11:$D$3048),-2)</f>
        <v>0</v>
      </c>
      <c r="H121" s="24">
        <f>ROUND(SUMIF(Model_Output!$B$11:$B$3048,P121,Model_Output!$D$11:$D$3048),-2)</f>
        <v>0</v>
      </c>
      <c r="I121" s="24">
        <f>ROUND(SUMIF(Model_Output!$B$11:$B$3048,Q121,Model_Output!$D$11:$D$3048),-2)</f>
        <v>0</v>
      </c>
      <c r="J121" s="25">
        <f t="shared" si="21"/>
        <v>2000</v>
      </c>
      <c r="K121" s="51">
        <f t="shared" si="22"/>
        <v>-0.87340970947528329</v>
      </c>
      <c r="M121" s="174" t="s">
        <v>274</v>
      </c>
      <c r="N121" s="174" t="s">
        <v>378</v>
      </c>
      <c r="O121" s="174" t="s">
        <v>691</v>
      </c>
      <c r="P121" s="174" t="s">
        <v>692</v>
      </c>
      <c r="Q121" s="174" t="s">
        <v>693</v>
      </c>
    </row>
    <row r="122" spans="1:17" x14ac:dyDescent="0.25">
      <c r="A122" s="22">
        <v>66</v>
      </c>
      <c r="B122" s="23" t="s">
        <v>615</v>
      </c>
      <c r="C122" s="23" t="s">
        <v>621</v>
      </c>
      <c r="D122" s="24">
        <v>1912.6</v>
      </c>
      <c r="E122" s="24">
        <f>ROUND(SUMIF(Model_Output!$B$11:$B$3048,M122,Model_Output!$D$11:$D$3048),-2)</f>
        <v>700</v>
      </c>
      <c r="F122" s="24">
        <f>ROUND(SUMIF(Model_Output!$B$11:$B$3048,N122,Model_Output!$D$11:$D$3048),-2)</f>
        <v>700</v>
      </c>
      <c r="G122" s="24">
        <f>ROUND(SUMIF(Model_Output!$B$11:$B$3048,O122,Model_Output!$D$11:$D$3048),-2)</f>
        <v>0</v>
      </c>
      <c r="H122" s="24">
        <f>ROUND(SUMIF(Model_Output!$B$11:$B$3048,P122,Model_Output!$D$11:$D$3048),-2)</f>
        <v>0</v>
      </c>
      <c r="I122" s="24">
        <f>ROUND(SUMIF(Model_Output!$B$11:$B$3048,Q122,Model_Output!$D$11:$D$3048),-2)</f>
        <v>0</v>
      </c>
      <c r="J122" s="25">
        <f t="shared" si="21"/>
        <v>2700</v>
      </c>
      <c r="K122" s="51">
        <f t="shared" si="22"/>
        <v>0.41169089197950443</v>
      </c>
      <c r="M122" s="174" t="s">
        <v>276</v>
      </c>
      <c r="N122" s="174" t="s">
        <v>380</v>
      </c>
      <c r="O122" s="174" t="s">
        <v>694</v>
      </c>
      <c r="P122" s="174" t="s">
        <v>695</v>
      </c>
      <c r="Q122" s="174" t="s">
        <v>696</v>
      </c>
    </row>
    <row r="123" spans="1:17" x14ac:dyDescent="0.25">
      <c r="A123" s="26">
        <v>71</v>
      </c>
      <c r="B123" s="16" t="s">
        <v>616</v>
      </c>
      <c r="C123" s="16" t="s">
        <v>621</v>
      </c>
      <c r="D123" s="17">
        <v>0</v>
      </c>
      <c r="E123" s="17">
        <f>ROUND(SUMIF(Model_Output!$B$11:$B$3048,M123,Model_Output!$D$11:$D$3048),-2)</f>
        <v>300</v>
      </c>
      <c r="F123" s="17">
        <f>ROUND(SUMIF(Model_Output!$B$11:$B$3048,N123,Model_Output!$D$11:$D$3048),-2)</f>
        <v>300</v>
      </c>
      <c r="G123" s="17">
        <f>ROUND(SUMIF(Model_Output!$B$11:$B$3048,O123,Model_Output!$D$11:$D$3048),-2)</f>
        <v>0</v>
      </c>
      <c r="H123" s="17">
        <f>ROUND(SUMIF(Model_Output!$B$11:$B$3048,P123,Model_Output!$D$11:$D$3048),-2)</f>
        <v>0</v>
      </c>
      <c r="I123" s="17">
        <f>ROUND(SUMIF(Model_Output!$B$11:$B$3048,Q123,Model_Output!$D$11:$D$3048),-2)</f>
        <v>0</v>
      </c>
      <c r="J123" s="27">
        <f t="shared" si="21"/>
        <v>1100</v>
      </c>
      <c r="K123" s="52" t="str">
        <f t="shared" si="22"/>
        <v>-</v>
      </c>
      <c r="M123" s="174" t="s">
        <v>278</v>
      </c>
      <c r="N123" s="174" t="s">
        <v>382</v>
      </c>
      <c r="O123" s="174" t="s">
        <v>697</v>
      </c>
      <c r="P123" s="174" t="s">
        <v>698</v>
      </c>
      <c r="Q123" s="174" t="s">
        <v>699</v>
      </c>
    </row>
    <row r="124" spans="1:17" x14ac:dyDescent="0.25">
      <c r="A124" s="37" t="s">
        <v>134</v>
      </c>
      <c r="B124" s="7"/>
      <c r="C124" s="7"/>
      <c r="D124" s="8">
        <f t="shared" ref="D124:J124" si="23">SUM(D98:D123)</f>
        <v>364612.3</v>
      </c>
      <c r="E124" s="8">
        <f t="shared" si="23"/>
        <v>116900</v>
      </c>
      <c r="F124" s="8">
        <f t="shared" si="23"/>
        <v>74900</v>
      </c>
      <c r="G124" s="8">
        <f t="shared" si="23"/>
        <v>0</v>
      </c>
      <c r="H124" s="8">
        <f t="shared" si="23"/>
        <v>0</v>
      </c>
      <c r="I124" s="8">
        <f t="shared" si="23"/>
        <v>0</v>
      </c>
      <c r="J124" s="35">
        <f t="shared" si="23"/>
        <v>378800</v>
      </c>
      <c r="K124" s="49">
        <f t="shared" si="22"/>
        <v>3.8911742692169224E-2</v>
      </c>
    </row>
  </sheetData>
  <sortState ref="A4:O29">
    <sortCondition ref="C4:C29"/>
    <sortCondition ref="A4:A29"/>
  </sortState>
  <mergeCells count="22">
    <mergeCell ref="A96:C96"/>
    <mergeCell ref="D96:D97"/>
    <mergeCell ref="E96:J96"/>
    <mergeCell ref="K96:K97"/>
    <mergeCell ref="A33:C33"/>
    <mergeCell ref="D33:D34"/>
    <mergeCell ref="E33:J33"/>
    <mergeCell ref="K33:K34"/>
    <mergeCell ref="D68:D69"/>
    <mergeCell ref="K68:K69"/>
    <mergeCell ref="D36:D37"/>
    <mergeCell ref="K36:K37"/>
    <mergeCell ref="A65:C65"/>
    <mergeCell ref="D65:D66"/>
    <mergeCell ref="E65:J65"/>
    <mergeCell ref="K65:K66"/>
    <mergeCell ref="K2:K3"/>
    <mergeCell ref="K5:K6"/>
    <mergeCell ref="A2:C2"/>
    <mergeCell ref="D2:D3"/>
    <mergeCell ref="D5:D6"/>
    <mergeCell ref="E2:J2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J146"/>
  <sheetViews>
    <sheetView workbookViewId="0">
      <pane ySplit="3" topLeftCell="A74" activePane="bottomLeft" state="frozen"/>
      <selection pane="bottomLeft" activeCell="A86" sqref="A86:XFD89"/>
    </sheetView>
  </sheetViews>
  <sheetFormatPr defaultRowHeight="15.75" x14ac:dyDescent="0.25"/>
  <cols>
    <col min="1" max="1" width="22.5703125" style="3" customWidth="1"/>
    <col min="2" max="2" width="23.28515625" style="3" bestFit="1" customWidth="1"/>
    <col min="3" max="3" width="40.140625" style="3" bestFit="1" customWidth="1"/>
    <col min="4" max="4" width="7.5703125" style="3" bestFit="1" customWidth="1"/>
    <col min="5" max="5" width="10.7109375" style="3" customWidth="1"/>
    <col min="6" max="6" width="16.5703125" style="2" bestFit="1" customWidth="1"/>
    <col min="7" max="7" width="10.7109375" style="2" customWidth="1"/>
    <col min="8" max="16384" width="9.140625" style="3"/>
  </cols>
  <sheetData>
    <row r="1" spans="1:10" x14ac:dyDescent="0.25">
      <c r="A1" s="1" t="s">
        <v>7213</v>
      </c>
      <c r="B1" s="1"/>
      <c r="C1" s="1"/>
      <c r="D1" s="1"/>
      <c r="E1" s="1"/>
    </row>
    <row r="2" spans="1:10" ht="15.75" customHeight="1" x14ac:dyDescent="0.25">
      <c r="A2" s="383" t="s">
        <v>588</v>
      </c>
      <c r="B2" s="384"/>
      <c r="C2" s="384"/>
      <c r="D2" s="324" t="s">
        <v>7192</v>
      </c>
      <c r="E2" s="385" t="s">
        <v>7214</v>
      </c>
      <c r="F2" s="324" t="s">
        <v>7216</v>
      </c>
      <c r="G2" s="385" t="s">
        <v>980</v>
      </c>
      <c r="I2" s="302" t="s">
        <v>52</v>
      </c>
    </row>
    <row r="3" spans="1:10" x14ac:dyDescent="0.25">
      <c r="A3" s="325" t="s">
        <v>590</v>
      </c>
      <c r="B3" s="326" t="s">
        <v>7192</v>
      </c>
      <c r="C3" s="326" t="s">
        <v>7193</v>
      </c>
      <c r="D3" s="326" t="s">
        <v>619</v>
      </c>
      <c r="E3" s="386"/>
      <c r="F3" s="326" t="s">
        <v>7215</v>
      </c>
      <c r="G3" s="386"/>
      <c r="I3" s="282" t="s">
        <v>7217</v>
      </c>
    </row>
    <row r="4" spans="1:10" x14ac:dyDescent="0.25">
      <c r="A4" s="292" t="s">
        <v>6731</v>
      </c>
      <c r="B4" s="292" t="s">
        <v>6907</v>
      </c>
      <c r="C4" s="292" t="s">
        <v>6908</v>
      </c>
      <c r="D4" s="94">
        <v>6</v>
      </c>
      <c r="E4" s="298">
        <v>1900</v>
      </c>
      <c r="F4" s="298">
        <f>ROUND(SUMIF(Model_Output!$B$11:$B$3048,I4,Model_Output!$D$11:$D$3048),0)</f>
        <v>2118</v>
      </c>
      <c r="G4" s="327">
        <f>(F4-E4)/E4</f>
        <v>0.11473684210526315</v>
      </c>
      <c r="I4" s="283" t="s">
        <v>5323</v>
      </c>
    </row>
    <row r="5" spans="1:10" x14ac:dyDescent="0.25">
      <c r="A5" s="292" t="s">
        <v>6732</v>
      </c>
      <c r="B5" s="292" t="s">
        <v>6909</v>
      </c>
      <c r="C5" s="294" t="s">
        <v>6910</v>
      </c>
      <c r="D5" s="297">
        <v>1</v>
      </c>
      <c r="E5" s="298">
        <v>71000</v>
      </c>
      <c r="F5" s="298">
        <f>ROUND(SUMIF(Model_Output!$B$11:$B$3048,I5,Model_Output!$D$11:$D$3048),0)</f>
        <v>53733</v>
      </c>
      <c r="G5" s="327">
        <f>(F5-E5)/E5</f>
        <v>-0.24319718309859156</v>
      </c>
      <c r="I5" s="292" t="s">
        <v>5325</v>
      </c>
    </row>
    <row r="6" spans="1:10" x14ac:dyDescent="0.25">
      <c r="A6" s="292" t="s">
        <v>6733</v>
      </c>
      <c r="B6" s="292" t="s">
        <v>6907</v>
      </c>
      <c r="C6" s="292" t="s">
        <v>6911</v>
      </c>
      <c r="D6" s="94">
        <v>2</v>
      </c>
      <c r="E6" s="298">
        <v>12000</v>
      </c>
      <c r="F6" s="298">
        <f>ROUND(SUMIF(Model_Output!$B$11:$B$3048,I6,Model_Output!$D$11:$D$3048),0)</f>
        <v>9013</v>
      </c>
      <c r="G6" s="327">
        <f t="shared" ref="G6:G69" si="0">(F6-E6)/E6</f>
        <v>-0.24891666666666667</v>
      </c>
      <c r="I6" s="292" t="s">
        <v>5327</v>
      </c>
    </row>
    <row r="7" spans="1:10" x14ac:dyDescent="0.25">
      <c r="A7" s="292" t="s">
        <v>6734</v>
      </c>
      <c r="B7" s="292" t="s">
        <v>6909</v>
      </c>
      <c r="C7" s="292" t="s">
        <v>6912</v>
      </c>
      <c r="D7" s="94">
        <v>1</v>
      </c>
      <c r="E7" s="298">
        <v>83000</v>
      </c>
      <c r="F7" s="298">
        <f>ROUND(SUMIF(Model_Output!$B$11:$B$3048,I7,Model_Output!$D$11:$D$3048),0)</f>
        <v>64617</v>
      </c>
      <c r="G7" s="327">
        <f t="shared" si="0"/>
        <v>-0.22148192771084338</v>
      </c>
      <c r="I7" s="292" t="s">
        <v>5329</v>
      </c>
    </row>
    <row r="8" spans="1:10" x14ac:dyDescent="0.25">
      <c r="A8" s="292" t="s">
        <v>6735</v>
      </c>
      <c r="B8" s="292" t="s">
        <v>6913</v>
      </c>
      <c r="C8" s="292" t="s">
        <v>6914</v>
      </c>
      <c r="D8" s="94">
        <v>1</v>
      </c>
      <c r="E8" s="298">
        <v>79000</v>
      </c>
      <c r="F8" s="298">
        <f>ROUND(SUMIF(Model_Output!$B$11:$B$3048,I8,Model_Output!$D$11:$D$3048),0)</f>
        <v>79447</v>
      </c>
      <c r="G8" s="327">
        <f t="shared" si="0"/>
        <v>5.6582278481012655E-3</v>
      </c>
      <c r="I8" s="292" t="s">
        <v>5331</v>
      </c>
    </row>
    <row r="9" spans="1:10" x14ac:dyDescent="0.25">
      <c r="A9" s="292" t="s">
        <v>6736</v>
      </c>
      <c r="B9" s="292" t="s">
        <v>6915</v>
      </c>
      <c r="C9" s="294" t="s">
        <v>6916</v>
      </c>
      <c r="D9" s="297">
        <v>5</v>
      </c>
      <c r="E9" s="298">
        <v>15000</v>
      </c>
      <c r="F9" s="298">
        <f>ROUND(SUMIF(Model_Output!$B$11:$B$3048,I9,Model_Output!$D$11:$D$3048),0)</f>
        <v>16644</v>
      </c>
      <c r="G9" s="327">
        <f t="shared" si="0"/>
        <v>0.1096</v>
      </c>
      <c r="I9" s="292" t="s">
        <v>5333</v>
      </c>
    </row>
    <row r="10" spans="1:10" x14ac:dyDescent="0.25">
      <c r="A10" s="292" t="s">
        <v>6737</v>
      </c>
      <c r="B10" s="292" t="s">
        <v>6915</v>
      </c>
      <c r="C10" s="292" t="s">
        <v>6917</v>
      </c>
      <c r="D10" s="94">
        <v>6</v>
      </c>
      <c r="E10" s="298">
        <v>5000</v>
      </c>
      <c r="F10" s="298">
        <f>ROUND(SUMIF(Model_Output!$B$11:$B$3048,I10,Model_Output!$D$11:$D$3048),0)</f>
        <v>4618</v>
      </c>
      <c r="G10" s="327">
        <f t="shared" si="0"/>
        <v>-7.6399999999999996E-2</v>
      </c>
      <c r="I10" s="292" t="s">
        <v>5335</v>
      </c>
    </row>
    <row r="11" spans="1:10" x14ac:dyDescent="0.25">
      <c r="A11" s="292" t="s">
        <v>6738</v>
      </c>
      <c r="B11" s="292" t="s">
        <v>6918</v>
      </c>
      <c r="C11" s="292" t="s">
        <v>6919</v>
      </c>
      <c r="D11" s="94">
        <v>6</v>
      </c>
      <c r="E11" s="298">
        <v>17000</v>
      </c>
      <c r="F11" s="298">
        <f>ROUND(SUMIF(Model_Output!$B$11:$B$3048,I11,Model_Output!$D$11:$D$3048),0)</f>
        <v>16377</v>
      </c>
      <c r="G11" s="327">
        <f t="shared" si="0"/>
        <v>-3.6647058823529415E-2</v>
      </c>
      <c r="I11" s="292" t="s">
        <v>5337</v>
      </c>
    </row>
    <row r="12" spans="1:10" x14ac:dyDescent="0.25">
      <c r="A12" s="292" t="s">
        <v>6739</v>
      </c>
      <c r="B12" s="292" t="s">
        <v>6920</v>
      </c>
      <c r="C12" s="292" t="s">
        <v>6921</v>
      </c>
      <c r="D12" s="94">
        <v>1</v>
      </c>
      <c r="E12" s="298">
        <v>50000</v>
      </c>
      <c r="F12" s="298">
        <f>ROUND(SUMIF(Model_Output!$B$11:$B$3048,I12,Model_Output!$D$11:$D$3048),0)</f>
        <v>63603</v>
      </c>
      <c r="G12" s="327">
        <f t="shared" si="0"/>
        <v>0.27206000000000002</v>
      </c>
      <c r="I12" s="292" t="s">
        <v>5339</v>
      </c>
    </row>
    <row r="13" spans="1:10" x14ac:dyDescent="0.25">
      <c r="A13" s="292" t="s">
        <v>6740</v>
      </c>
      <c r="B13" s="292" t="s">
        <v>6913</v>
      </c>
      <c r="C13" s="292" t="s">
        <v>6922</v>
      </c>
      <c r="D13" s="94">
        <v>6</v>
      </c>
      <c r="E13" s="298">
        <v>3300</v>
      </c>
      <c r="F13" s="298">
        <f>ROUND(SUMIF(Model_Output!$B$11:$B$3048,I13,Model_Output!$D$11:$D$3048),0)</f>
        <v>3997</v>
      </c>
      <c r="G13" s="327">
        <f t="shared" si="0"/>
        <v>0.21121212121212121</v>
      </c>
      <c r="I13" s="292" t="s">
        <v>5341</v>
      </c>
    </row>
    <row r="14" spans="1:10" x14ac:dyDescent="0.25">
      <c r="A14" s="292" t="s">
        <v>6741</v>
      </c>
      <c r="B14" s="292" t="s">
        <v>6923</v>
      </c>
      <c r="C14" s="292" t="s">
        <v>6924</v>
      </c>
      <c r="D14" s="94">
        <v>1</v>
      </c>
      <c r="E14" s="298">
        <v>106000</v>
      </c>
      <c r="F14" s="298">
        <f>ROUND(SUMIF(Model_Output!$B$11:$B$3048,I14,Model_Output!$D$11:$D$3048),0)</f>
        <v>105178</v>
      </c>
      <c r="G14" s="327">
        <f t="shared" si="0"/>
        <v>-7.7547169811320758E-3</v>
      </c>
      <c r="I14" s="292" t="s">
        <v>5343</v>
      </c>
    </row>
    <row r="15" spans="1:10" x14ac:dyDescent="0.25">
      <c r="A15" s="292" t="s">
        <v>6742</v>
      </c>
      <c r="B15" s="292" t="s">
        <v>6925</v>
      </c>
      <c r="C15" s="292" t="s">
        <v>6926</v>
      </c>
      <c r="D15" s="94">
        <v>1</v>
      </c>
      <c r="E15" s="298">
        <v>83000</v>
      </c>
      <c r="F15" s="298">
        <f>ROUND(SUMIF(Model_Output!$B$11:$B$3048,I15,Model_Output!$D$11:$D$3048),0)</f>
        <v>100821</v>
      </c>
      <c r="G15" s="327">
        <f t="shared" si="0"/>
        <v>0.21471084337349397</v>
      </c>
      <c r="I15" s="292" t="s">
        <v>5345</v>
      </c>
    </row>
    <row r="16" spans="1:10" x14ac:dyDescent="0.25">
      <c r="A16" s="292" t="s">
        <v>6743</v>
      </c>
      <c r="B16" s="292" t="s">
        <v>6927</v>
      </c>
      <c r="C16" s="294" t="s">
        <v>6928</v>
      </c>
      <c r="D16" s="297">
        <v>1</v>
      </c>
      <c r="E16" s="298">
        <v>149000</v>
      </c>
      <c r="F16" s="298">
        <f>ROUND(SUMIF(Model_Output!$B$11:$B$3048,I16,Model_Output!$D$11:$D$3048),0)</f>
        <v>138437</v>
      </c>
      <c r="G16" s="327">
        <f t="shared" si="0"/>
        <v>-7.0892617449664436E-2</v>
      </c>
      <c r="I16" s="292" t="s">
        <v>5347</v>
      </c>
      <c r="J16" s="292"/>
    </row>
    <row r="17" spans="1:10" x14ac:dyDescent="0.25">
      <c r="A17" s="292" t="s">
        <v>6744</v>
      </c>
      <c r="B17" s="292" t="s">
        <v>6929</v>
      </c>
      <c r="C17" s="292" t="s">
        <v>6930</v>
      </c>
      <c r="D17" s="94">
        <v>6</v>
      </c>
      <c r="E17" s="298">
        <v>21000</v>
      </c>
      <c r="F17" s="298">
        <f>ROUND(SUMIF(Model_Output!$B$11:$B$3048,I17,Model_Output!$D$11:$D$3048),0)</f>
        <v>24153</v>
      </c>
      <c r="G17" s="327">
        <f t="shared" si="0"/>
        <v>0.15014285714285713</v>
      </c>
      <c r="I17" s="292" t="s">
        <v>5349</v>
      </c>
      <c r="J17" s="292"/>
    </row>
    <row r="18" spans="1:10" x14ac:dyDescent="0.25">
      <c r="A18" s="292" t="s">
        <v>6745</v>
      </c>
      <c r="B18" s="292" t="s">
        <v>6931</v>
      </c>
      <c r="C18" s="292" t="s">
        <v>6932</v>
      </c>
      <c r="D18" s="94">
        <v>1</v>
      </c>
      <c r="E18" s="298">
        <v>48000</v>
      </c>
      <c r="F18" s="298">
        <f>ROUND(SUMIF(Model_Output!$B$11:$B$3048,I18,Model_Output!$D$11:$D$3048),0)</f>
        <v>51680</v>
      </c>
      <c r="G18" s="327">
        <f t="shared" si="0"/>
        <v>7.6666666666666661E-2</v>
      </c>
      <c r="I18" s="292" t="s">
        <v>5351</v>
      </c>
      <c r="J18" s="292"/>
    </row>
    <row r="19" spans="1:10" x14ac:dyDescent="0.25">
      <c r="A19" s="292" t="s">
        <v>6746</v>
      </c>
      <c r="B19" s="292" t="s">
        <v>6933</v>
      </c>
      <c r="C19" s="292" t="s">
        <v>6934</v>
      </c>
      <c r="D19" s="94">
        <v>3</v>
      </c>
      <c r="E19" s="298">
        <v>17000</v>
      </c>
      <c r="F19" s="298">
        <f>ROUND(SUMIF(Model_Output!$B$11:$B$3048,I19,Model_Output!$D$11:$D$3048),0)</f>
        <v>19100</v>
      </c>
      <c r="G19" s="327">
        <f t="shared" si="0"/>
        <v>0.12352941176470589</v>
      </c>
      <c r="I19" s="292" t="s">
        <v>5353</v>
      </c>
      <c r="J19" s="292"/>
    </row>
    <row r="20" spans="1:10" x14ac:dyDescent="0.25">
      <c r="A20" s="292" t="s">
        <v>6747</v>
      </c>
      <c r="B20" s="292" t="s">
        <v>6935</v>
      </c>
      <c r="C20" s="292" t="s">
        <v>6936</v>
      </c>
      <c r="D20" s="94">
        <v>1</v>
      </c>
      <c r="E20" s="298">
        <v>61000</v>
      </c>
      <c r="F20" s="298">
        <f>ROUND(SUMIF(Model_Output!$B$11:$B$3048,I20,Model_Output!$D$11:$D$3048),0)</f>
        <v>77193</v>
      </c>
      <c r="G20" s="327">
        <f t="shared" si="0"/>
        <v>0.2654590163934426</v>
      </c>
      <c r="I20" s="292" t="s">
        <v>5355</v>
      </c>
      <c r="J20" s="292"/>
    </row>
    <row r="21" spans="1:10" x14ac:dyDescent="0.25">
      <c r="A21" s="292" t="s">
        <v>6748</v>
      </c>
      <c r="B21" s="292" t="s">
        <v>6937</v>
      </c>
      <c r="C21" s="292" t="s">
        <v>6938</v>
      </c>
      <c r="D21" s="94">
        <v>1</v>
      </c>
      <c r="E21" s="298">
        <v>58000</v>
      </c>
      <c r="F21" s="298">
        <f>ROUND(SUMIF(Model_Output!$B$11:$B$3048,I21,Model_Output!$D$11:$D$3048),0)</f>
        <v>71148</v>
      </c>
      <c r="G21" s="327">
        <f t="shared" si="0"/>
        <v>0.2266896551724138</v>
      </c>
      <c r="I21" s="292" t="s">
        <v>5357</v>
      </c>
      <c r="J21" s="292"/>
    </row>
    <row r="22" spans="1:10" x14ac:dyDescent="0.25">
      <c r="A22" s="292" t="s">
        <v>6749</v>
      </c>
      <c r="B22" s="292" t="s">
        <v>6939</v>
      </c>
      <c r="C22" s="292" t="s">
        <v>6940</v>
      </c>
      <c r="D22" s="94">
        <v>1</v>
      </c>
      <c r="E22" s="298">
        <v>28000</v>
      </c>
      <c r="F22" s="298">
        <f>ROUND(SUMIF(Model_Output!$B$11:$B$3048,I22,Model_Output!$D$11:$D$3048),0)</f>
        <v>34708</v>
      </c>
      <c r="G22" s="327">
        <f t="shared" si="0"/>
        <v>0.23957142857142857</v>
      </c>
      <c r="I22" s="292" t="s">
        <v>5359</v>
      </c>
      <c r="J22" s="292"/>
    </row>
    <row r="23" spans="1:10" x14ac:dyDescent="0.25">
      <c r="A23" s="292" t="s">
        <v>6750</v>
      </c>
      <c r="B23" s="292" t="s">
        <v>6941</v>
      </c>
      <c r="C23" s="292" t="s">
        <v>6942</v>
      </c>
      <c r="D23" s="94">
        <v>1</v>
      </c>
      <c r="E23" s="298">
        <v>124000</v>
      </c>
      <c r="F23" s="298">
        <f>ROUND(SUMIF(Model_Output!$B$11:$B$3048,I23,Model_Output!$D$11:$D$3048),0)</f>
        <v>123186</v>
      </c>
      <c r="G23" s="327">
        <f t="shared" si="0"/>
        <v>-6.5645161290322582E-3</v>
      </c>
      <c r="I23" s="292" t="s">
        <v>5361</v>
      </c>
      <c r="J23" s="292"/>
    </row>
    <row r="24" spans="1:10" x14ac:dyDescent="0.25">
      <c r="A24" s="292" t="s">
        <v>6751</v>
      </c>
      <c r="B24" s="292" t="s">
        <v>6929</v>
      </c>
      <c r="C24" s="294" t="s">
        <v>6943</v>
      </c>
      <c r="D24" s="297">
        <v>1</v>
      </c>
      <c r="E24" s="298">
        <v>32000</v>
      </c>
      <c r="F24" s="298">
        <f>ROUND(SUMIF(Model_Output!$B$11:$B$3048,I24,Model_Output!$D$11:$D$3048),0)</f>
        <v>57296</v>
      </c>
      <c r="G24" s="327">
        <f t="shared" si="0"/>
        <v>0.79049999999999998</v>
      </c>
      <c r="I24" s="292" t="s">
        <v>5363</v>
      </c>
      <c r="J24" s="292"/>
    </row>
    <row r="25" spans="1:10" x14ac:dyDescent="0.25">
      <c r="A25" s="292" t="s">
        <v>6752</v>
      </c>
      <c r="B25" s="292" t="s">
        <v>6929</v>
      </c>
      <c r="C25" s="292" t="s">
        <v>6944</v>
      </c>
      <c r="D25" s="94">
        <v>1</v>
      </c>
      <c r="E25" s="298">
        <v>56000</v>
      </c>
      <c r="F25" s="298">
        <f>ROUND(SUMIF(Model_Output!$B$11:$B$3048,I25,Model_Output!$D$11:$D$3048),0)</f>
        <v>66105</v>
      </c>
      <c r="G25" s="327">
        <f t="shared" si="0"/>
        <v>0.18044642857142856</v>
      </c>
      <c r="I25" s="292" t="s">
        <v>5365</v>
      </c>
      <c r="J25" s="292"/>
    </row>
    <row r="26" spans="1:10" x14ac:dyDescent="0.25">
      <c r="A26" s="292" t="s">
        <v>6753</v>
      </c>
      <c r="B26" s="292" t="s">
        <v>6945</v>
      </c>
      <c r="C26" s="292" t="s">
        <v>6946</v>
      </c>
      <c r="D26" s="94">
        <v>1</v>
      </c>
      <c r="E26" s="298">
        <v>83000</v>
      </c>
      <c r="F26" s="298">
        <f>ROUND(SUMIF(Model_Output!$B$11:$B$3048,I26,Model_Output!$D$11:$D$3048),0)</f>
        <v>86498</v>
      </c>
      <c r="G26" s="327">
        <f t="shared" si="0"/>
        <v>4.2144578313253009E-2</v>
      </c>
      <c r="I26" s="292" t="s">
        <v>5367</v>
      </c>
      <c r="J26" s="292"/>
    </row>
    <row r="27" spans="1:10" x14ac:dyDescent="0.25">
      <c r="A27" s="292" t="s">
        <v>6754</v>
      </c>
      <c r="B27" s="292" t="s">
        <v>6909</v>
      </c>
      <c r="C27" s="292" t="s">
        <v>6947</v>
      </c>
      <c r="D27" s="94">
        <v>1</v>
      </c>
      <c r="E27" s="298">
        <v>190000</v>
      </c>
      <c r="F27" s="298">
        <f>ROUND(SUMIF(Model_Output!$B$11:$B$3048,I27,Model_Output!$D$11:$D$3048),0)</f>
        <v>148079</v>
      </c>
      <c r="G27" s="327">
        <f t="shared" si="0"/>
        <v>-0.22063684210526316</v>
      </c>
      <c r="I27" s="292" t="s">
        <v>5369</v>
      </c>
      <c r="J27" s="292"/>
    </row>
    <row r="28" spans="1:10" x14ac:dyDescent="0.25">
      <c r="A28" s="292" t="s">
        <v>6755</v>
      </c>
      <c r="B28" s="292" t="s">
        <v>6948</v>
      </c>
      <c r="C28" s="292" t="s">
        <v>6949</v>
      </c>
      <c r="D28" s="94">
        <v>1</v>
      </c>
      <c r="E28" s="298">
        <v>95000</v>
      </c>
      <c r="F28" s="298">
        <f>ROUND(SUMIF(Model_Output!$B$11:$B$3048,I28,Model_Output!$D$11:$D$3048),0)</f>
        <v>85937</v>
      </c>
      <c r="G28" s="327">
        <f t="shared" si="0"/>
        <v>-9.5399999999999999E-2</v>
      </c>
      <c r="I28" s="292" t="s">
        <v>5371</v>
      </c>
      <c r="J28" s="292"/>
    </row>
    <row r="29" spans="1:10" x14ac:dyDescent="0.25">
      <c r="A29" s="292" t="s">
        <v>6756</v>
      </c>
      <c r="B29" s="292" t="s">
        <v>6909</v>
      </c>
      <c r="C29" s="292" t="s">
        <v>6950</v>
      </c>
      <c r="D29" s="94">
        <v>1</v>
      </c>
      <c r="E29" s="298">
        <v>150000</v>
      </c>
      <c r="F29" s="298">
        <f>ROUND(SUMIF(Model_Output!$B$11:$B$3048,I29,Model_Output!$D$11:$D$3048),0)</f>
        <v>131153</v>
      </c>
      <c r="G29" s="327">
        <f t="shared" si="0"/>
        <v>-0.12564666666666666</v>
      </c>
      <c r="I29" s="292" t="s">
        <v>5373</v>
      </c>
      <c r="J29" s="292"/>
    </row>
    <row r="30" spans="1:10" x14ac:dyDescent="0.25">
      <c r="A30" s="292" t="s">
        <v>6757</v>
      </c>
      <c r="B30" s="292" t="s">
        <v>6909</v>
      </c>
      <c r="C30" s="292" t="s">
        <v>6951</v>
      </c>
      <c r="D30" s="94">
        <v>1</v>
      </c>
      <c r="E30" s="298">
        <v>122000</v>
      </c>
      <c r="F30" s="298">
        <f>ROUND(SUMIF(Model_Output!$B$11:$B$3048,I30,Model_Output!$D$11:$D$3048),0)</f>
        <v>102185</v>
      </c>
      <c r="G30" s="327">
        <f t="shared" si="0"/>
        <v>-0.16241803278688524</v>
      </c>
      <c r="I30" s="292" t="s">
        <v>5375</v>
      </c>
      <c r="J30" s="292"/>
    </row>
    <row r="31" spans="1:10" x14ac:dyDescent="0.25">
      <c r="A31" s="292" t="s">
        <v>6758</v>
      </c>
      <c r="B31" s="292" t="s">
        <v>6933</v>
      </c>
      <c r="C31" s="292" t="s">
        <v>6952</v>
      </c>
      <c r="D31" s="94">
        <v>1</v>
      </c>
      <c r="E31" s="298">
        <v>47000</v>
      </c>
      <c r="F31" s="298">
        <f>ROUND(SUMIF(Model_Output!$B$11:$B$3048,I31,Model_Output!$D$11:$D$3048),0)</f>
        <v>42994</v>
      </c>
      <c r="G31" s="327">
        <f t="shared" si="0"/>
        <v>-8.5234042553191489E-2</v>
      </c>
      <c r="I31" s="292" t="s">
        <v>5377</v>
      </c>
      <c r="J31" s="292"/>
    </row>
    <row r="32" spans="1:10" x14ac:dyDescent="0.25">
      <c r="A32" s="292" t="s">
        <v>6759</v>
      </c>
      <c r="B32" s="292" t="s">
        <v>6945</v>
      </c>
      <c r="C32" s="292" t="s">
        <v>6953</v>
      </c>
      <c r="D32" s="94">
        <v>1</v>
      </c>
      <c r="E32" s="298">
        <v>46000</v>
      </c>
      <c r="F32" s="298">
        <f>ROUND(SUMIF(Model_Output!$B$11:$B$3048,I32,Model_Output!$D$11:$D$3048),0)</f>
        <v>56073</v>
      </c>
      <c r="G32" s="327">
        <f t="shared" si="0"/>
        <v>0.21897826086956521</v>
      </c>
      <c r="I32" s="292" t="s">
        <v>5379</v>
      </c>
      <c r="J32" s="292"/>
    </row>
    <row r="33" spans="1:10" x14ac:dyDescent="0.25">
      <c r="A33" s="292" t="s">
        <v>6760</v>
      </c>
      <c r="B33" s="292" t="s">
        <v>6927</v>
      </c>
      <c r="C33" s="292" t="s">
        <v>6954</v>
      </c>
      <c r="D33" s="94">
        <v>1</v>
      </c>
      <c r="E33" s="298">
        <v>120000</v>
      </c>
      <c r="F33" s="298">
        <f>ROUND(SUMIF(Model_Output!$B$11:$B$3048,I33,Model_Output!$D$11:$D$3048),0)</f>
        <v>127964</v>
      </c>
      <c r="G33" s="327">
        <f t="shared" si="0"/>
        <v>6.6366666666666671E-2</v>
      </c>
      <c r="I33" s="292" t="s">
        <v>5381</v>
      </c>
      <c r="J33" s="292"/>
    </row>
    <row r="34" spans="1:10" x14ac:dyDescent="0.25">
      <c r="A34" s="292" t="s">
        <v>6813</v>
      </c>
      <c r="B34" s="295" t="s">
        <v>7046</v>
      </c>
      <c r="C34" s="295" t="s">
        <v>7047</v>
      </c>
      <c r="D34" s="94">
        <v>6</v>
      </c>
      <c r="E34" s="298">
        <v>5913</v>
      </c>
      <c r="F34" s="298">
        <f>ROUND(SUMIF(Model_Output!$B$11:$B$3048,I34,Model_Output!$D$11:$D$3048),0)</f>
        <v>6319</v>
      </c>
      <c r="G34" s="327">
        <f t="shared" si="0"/>
        <v>6.8662269575511581E-2</v>
      </c>
      <c r="I34" s="292" t="s">
        <v>5487</v>
      </c>
    </row>
    <row r="35" spans="1:10" x14ac:dyDescent="0.25">
      <c r="A35" s="292" t="s">
        <v>6814</v>
      </c>
      <c r="B35" s="295" t="s">
        <v>7048</v>
      </c>
      <c r="C35" s="295" t="s">
        <v>7049</v>
      </c>
      <c r="D35" s="94">
        <v>6</v>
      </c>
      <c r="E35" s="298">
        <v>3063</v>
      </c>
      <c r="F35" s="298">
        <f>ROUND(SUMIF(Model_Output!$B$11:$B$3048,I35,Model_Output!$D$11:$D$3048),0)</f>
        <v>3660</v>
      </c>
      <c r="G35" s="327">
        <f t="shared" si="0"/>
        <v>0.19490695396669933</v>
      </c>
      <c r="I35" s="292" t="s">
        <v>5489</v>
      </c>
    </row>
    <row r="36" spans="1:10" x14ac:dyDescent="0.25">
      <c r="A36" s="292" t="s">
        <v>6815</v>
      </c>
      <c r="B36" s="295" t="s">
        <v>7048</v>
      </c>
      <c r="C36" s="295" t="s">
        <v>7050</v>
      </c>
      <c r="D36" s="94">
        <v>6</v>
      </c>
      <c r="E36" s="298">
        <v>930</v>
      </c>
      <c r="F36" s="298">
        <f>ROUND(SUMIF(Model_Output!$B$11:$B$3048,I36,Model_Output!$D$11:$D$3048),0)</f>
        <v>143</v>
      </c>
      <c r="G36" s="327">
        <f t="shared" si="0"/>
        <v>-0.84623655913978491</v>
      </c>
      <c r="I36" s="292" t="s">
        <v>5491</v>
      </c>
    </row>
    <row r="37" spans="1:10" x14ac:dyDescent="0.25">
      <c r="A37" s="292" t="s">
        <v>6816</v>
      </c>
      <c r="B37" s="295" t="s">
        <v>7051</v>
      </c>
      <c r="C37" s="295" t="s">
        <v>7052</v>
      </c>
      <c r="D37" s="94">
        <v>3</v>
      </c>
      <c r="E37" s="298">
        <v>3815.6666666666665</v>
      </c>
      <c r="F37" s="298">
        <f>ROUND(SUMIF(Model_Output!$B$11:$B$3048,I37,Model_Output!$D$11:$D$3048),0)</f>
        <v>3347</v>
      </c>
      <c r="G37" s="327">
        <f t="shared" si="0"/>
        <v>-0.12282694155673972</v>
      </c>
      <c r="I37" s="292" t="s">
        <v>5493</v>
      </c>
    </row>
    <row r="38" spans="1:10" x14ac:dyDescent="0.25">
      <c r="A38" s="292" t="s">
        <v>6817</v>
      </c>
      <c r="B38" s="295" t="s">
        <v>7053</v>
      </c>
      <c r="C38" s="295" t="s">
        <v>7054</v>
      </c>
      <c r="D38" s="94">
        <v>3</v>
      </c>
      <c r="E38" s="298">
        <v>6491.666666666667</v>
      </c>
      <c r="F38" s="298">
        <f>ROUND(SUMIF(Model_Output!$B$11:$B$3048,I38,Model_Output!$D$11:$D$3048),0)</f>
        <v>6023</v>
      </c>
      <c r="G38" s="327">
        <f t="shared" si="0"/>
        <v>-7.2195121951219562E-2</v>
      </c>
      <c r="I38" s="292" t="s">
        <v>5495</v>
      </c>
    </row>
    <row r="39" spans="1:10" x14ac:dyDescent="0.25">
      <c r="A39" s="292" t="s">
        <v>6818</v>
      </c>
      <c r="B39" s="295" t="s">
        <v>7055</v>
      </c>
      <c r="C39" s="295" t="s">
        <v>7056</v>
      </c>
      <c r="D39" s="94">
        <v>3</v>
      </c>
      <c r="E39" s="298">
        <v>11786.666666666666</v>
      </c>
      <c r="F39" s="298">
        <f>ROUND(SUMIF(Model_Output!$B$11:$B$3048,I39,Model_Output!$D$11:$D$3048),0)</f>
        <v>10339</v>
      </c>
      <c r="G39" s="327">
        <f t="shared" si="0"/>
        <v>-0.1228223981900452</v>
      </c>
      <c r="I39" s="292" t="s">
        <v>5497</v>
      </c>
    </row>
    <row r="40" spans="1:10" x14ac:dyDescent="0.25">
      <c r="A40" s="292" t="s">
        <v>6819</v>
      </c>
      <c r="B40" s="295" t="s">
        <v>7057</v>
      </c>
      <c r="C40" s="295" t="s">
        <v>7058</v>
      </c>
      <c r="D40" s="94">
        <v>3</v>
      </c>
      <c r="E40" s="298">
        <v>2937</v>
      </c>
      <c r="F40" s="298">
        <f>ROUND(SUMIF(Model_Output!$B$11:$B$3048,I40,Model_Output!$D$11:$D$3048),0)</f>
        <v>1117</v>
      </c>
      <c r="G40" s="327">
        <f t="shared" si="0"/>
        <v>-0.61967994552264216</v>
      </c>
      <c r="I40" s="292" t="s">
        <v>5499</v>
      </c>
    </row>
    <row r="41" spans="1:10" x14ac:dyDescent="0.25">
      <c r="A41" s="292" t="s">
        <v>6820</v>
      </c>
      <c r="B41" s="295" t="s">
        <v>7059</v>
      </c>
      <c r="C41" s="295" t="s">
        <v>7060</v>
      </c>
      <c r="D41" s="94">
        <v>3</v>
      </c>
      <c r="E41" s="298">
        <v>20665</v>
      </c>
      <c r="F41" s="298">
        <f>ROUND(SUMIF(Model_Output!$B$11:$B$3048,I41,Model_Output!$D$11:$D$3048),0)</f>
        <v>26671</v>
      </c>
      <c r="G41" s="327">
        <f t="shared" si="0"/>
        <v>0.29063634164045488</v>
      </c>
      <c r="I41" s="292" t="s">
        <v>5501</v>
      </c>
    </row>
    <row r="42" spans="1:10" x14ac:dyDescent="0.25">
      <c r="A42" s="292" t="s">
        <v>6821</v>
      </c>
      <c r="B42" s="295" t="s">
        <v>7059</v>
      </c>
      <c r="C42" s="295" t="s">
        <v>7061</v>
      </c>
      <c r="D42" s="94">
        <v>3</v>
      </c>
      <c r="E42" s="298">
        <v>21331.5</v>
      </c>
      <c r="F42" s="298">
        <f>ROUND(SUMIF(Model_Output!$B$11:$B$3048,I42,Model_Output!$D$11:$D$3048),0)</f>
        <v>26133</v>
      </c>
      <c r="G42" s="327">
        <f t="shared" si="0"/>
        <v>0.22508965614232473</v>
      </c>
      <c r="I42" s="292" t="s">
        <v>5503</v>
      </c>
    </row>
    <row r="43" spans="1:10" x14ac:dyDescent="0.25">
      <c r="A43" s="292" t="s">
        <v>6822</v>
      </c>
      <c r="B43" s="295" t="s">
        <v>7062</v>
      </c>
      <c r="C43" s="295" t="s">
        <v>7063</v>
      </c>
      <c r="D43" s="94">
        <v>3</v>
      </c>
      <c r="E43" s="298">
        <v>3237.6666666666665</v>
      </c>
      <c r="F43" s="298">
        <f>ROUND(SUMIF(Model_Output!$B$11:$B$3048,I43,Model_Output!$D$11:$D$3048),0)</f>
        <v>2588</v>
      </c>
      <c r="G43" s="327">
        <f t="shared" si="0"/>
        <v>-0.2006589107381859</v>
      </c>
      <c r="I43" s="292" t="s">
        <v>5505</v>
      </c>
    </row>
    <row r="44" spans="1:10" x14ac:dyDescent="0.25">
      <c r="A44" s="292" t="s">
        <v>6823</v>
      </c>
      <c r="B44" s="295" t="s">
        <v>7064</v>
      </c>
      <c r="C44" s="295" t="s">
        <v>7065</v>
      </c>
      <c r="D44" s="94">
        <v>3</v>
      </c>
      <c r="E44" s="298">
        <v>18232.5</v>
      </c>
      <c r="F44" s="298">
        <f>ROUND(SUMIF(Model_Output!$B$11:$B$3048,I44,Model_Output!$D$11:$D$3048),0)</f>
        <v>10809</v>
      </c>
      <c r="G44" s="327">
        <f t="shared" si="0"/>
        <v>-0.4071575483340189</v>
      </c>
      <c r="I44" s="292" t="s">
        <v>5507</v>
      </c>
    </row>
    <row r="45" spans="1:10" x14ac:dyDescent="0.25">
      <c r="A45" s="292" t="s">
        <v>6824</v>
      </c>
      <c r="B45" s="295" t="s">
        <v>7066</v>
      </c>
      <c r="C45" s="295" t="s">
        <v>7067</v>
      </c>
      <c r="D45" s="94">
        <v>3</v>
      </c>
      <c r="E45" s="298">
        <v>15130</v>
      </c>
      <c r="F45" s="298">
        <f>ROUND(SUMIF(Model_Output!$B$11:$B$3048,I45,Model_Output!$D$11:$D$3048),0)</f>
        <v>15412</v>
      </c>
      <c r="G45" s="327">
        <f t="shared" si="0"/>
        <v>1.8638466622604096E-2</v>
      </c>
      <c r="I45" s="292" t="s">
        <v>5509</v>
      </c>
    </row>
    <row r="46" spans="1:10" x14ac:dyDescent="0.25">
      <c r="A46" s="292" t="s">
        <v>6825</v>
      </c>
      <c r="B46" s="295" t="s">
        <v>7066</v>
      </c>
      <c r="C46" s="295" t="s">
        <v>7063</v>
      </c>
      <c r="D46" s="94">
        <v>3</v>
      </c>
      <c r="E46" s="298">
        <v>13138.5</v>
      </c>
      <c r="F46" s="298">
        <f>ROUND(SUMIF(Model_Output!$B$11:$B$3048,I46,Model_Output!$D$11:$D$3048),0)</f>
        <v>10718</v>
      </c>
      <c r="G46" s="327">
        <f t="shared" si="0"/>
        <v>-0.18422955436313126</v>
      </c>
      <c r="I46" s="292" t="s">
        <v>5511</v>
      </c>
    </row>
    <row r="47" spans="1:10" x14ac:dyDescent="0.25">
      <c r="A47" s="292" t="s">
        <v>6826</v>
      </c>
      <c r="B47" s="295" t="s">
        <v>7068</v>
      </c>
      <c r="C47" s="295" t="s">
        <v>7069</v>
      </c>
      <c r="D47" s="94">
        <v>3</v>
      </c>
      <c r="E47" s="298">
        <v>8587</v>
      </c>
      <c r="F47" s="298">
        <f>ROUND(SUMIF(Model_Output!$B$11:$B$3048,I47,Model_Output!$D$11:$D$3048),0)</f>
        <v>9175</v>
      </c>
      <c r="G47" s="327">
        <f t="shared" si="0"/>
        <v>6.8475602655176424E-2</v>
      </c>
      <c r="I47" s="292" t="s">
        <v>5513</v>
      </c>
    </row>
    <row r="48" spans="1:10" x14ac:dyDescent="0.25">
      <c r="A48" s="292" t="s">
        <v>6827</v>
      </c>
      <c r="B48" s="295" t="s">
        <v>7070</v>
      </c>
      <c r="C48" s="295" t="s">
        <v>7071</v>
      </c>
      <c r="D48" s="94">
        <v>3</v>
      </c>
      <c r="E48" s="298">
        <v>8977</v>
      </c>
      <c r="F48" s="298">
        <f>ROUND(SUMIF(Model_Output!$B$11:$B$3048,I48,Model_Output!$D$11:$D$3048),0)</f>
        <v>10831</v>
      </c>
      <c r="G48" s="327">
        <f t="shared" si="0"/>
        <v>0.20652779324941517</v>
      </c>
      <c r="I48" s="292" t="s">
        <v>5515</v>
      </c>
    </row>
    <row r="49" spans="1:9" x14ac:dyDescent="0.25">
      <c r="A49" s="292" t="s">
        <v>6828</v>
      </c>
      <c r="B49" s="295" t="s">
        <v>7070</v>
      </c>
      <c r="C49" s="295" t="s">
        <v>7072</v>
      </c>
      <c r="D49" s="94">
        <v>3</v>
      </c>
      <c r="E49" s="298">
        <v>15424</v>
      </c>
      <c r="F49" s="298">
        <f>ROUND(SUMIF(Model_Output!$B$11:$B$3048,I49,Model_Output!$D$11:$D$3048),0)</f>
        <v>17752</v>
      </c>
      <c r="G49" s="327">
        <f t="shared" si="0"/>
        <v>0.15093360995850622</v>
      </c>
      <c r="I49" s="292" t="s">
        <v>5517</v>
      </c>
    </row>
    <row r="50" spans="1:9" x14ac:dyDescent="0.25">
      <c r="A50" s="292" t="s">
        <v>6829</v>
      </c>
      <c r="B50" s="295" t="s">
        <v>7073</v>
      </c>
      <c r="C50" s="295" t="s">
        <v>7065</v>
      </c>
      <c r="D50" s="94">
        <v>3</v>
      </c>
      <c r="E50" s="298">
        <v>8555.5</v>
      </c>
      <c r="F50" s="298">
        <f>ROUND(SUMIF(Model_Output!$B$11:$B$3048,I50,Model_Output!$D$11:$D$3048),0)</f>
        <v>5392</v>
      </c>
      <c r="G50" s="327">
        <f t="shared" si="0"/>
        <v>-0.36976214131260593</v>
      </c>
      <c r="I50" s="292" t="s">
        <v>5519</v>
      </c>
    </row>
    <row r="51" spans="1:9" x14ac:dyDescent="0.25">
      <c r="A51" s="292" t="s">
        <v>6830</v>
      </c>
      <c r="B51" s="295" t="s">
        <v>7073</v>
      </c>
      <c r="C51" s="295" t="s">
        <v>7074</v>
      </c>
      <c r="D51" s="94">
        <v>3</v>
      </c>
      <c r="E51" s="298">
        <v>2562.5</v>
      </c>
      <c r="F51" s="298">
        <f>ROUND(SUMIF(Model_Output!$B$11:$B$3048,I51,Model_Output!$D$11:$D$3048),0)</f>
        <v>1857</v>
      </c>
      <c r="G51" s="327">
        <f t="shared" si="0"/>
        <v>-0.27531707317073173</v>
      </c>
      <c r="I51" s="292" t="s">
        <v>5521</v>
      </c>
    </row>
    <row r="52" spans="1:9" x14ac:dyDescent="0.25">
      <c r="A52" s="292" t="s">
        <v>6831</v>
      </c>
      <c r="B52" s="295" t="s">
        <v>7075</v>
      </c>
      <c r="C52" s="295" t="s">
        <v>7076</v>
      </c>
      <c r="D52" s="94">
        <v>3</v>
      </c>
      <c r="E52" s="298">
        <v>4900</v>
      </c>
      <c r="F52" s="298">
        <f>ROUND(SUMIF(Model_Output!$B$11:$B$3048,I52,Model_Output!$D$11:$D$3048),0)</f>
        <v>1652</v>
      </c>
      <c r="G52" s="327">
        <f t="shared" si="0"/>
        <v>-0.66285714285714281</v>
      </c>
      <c r="I52" s="292" t="s">
        <v>5523</v>
      </c>
    </row>
    <row r="53" spans="1:9" x14ac:dyDescent="0.25">
      <c r="A53" s="292" t="s">
        <v>6832</v>
      </c>
      <c r="B53" s="295" t="s">
        <v>7075</v>
      </c>
      <c r="C53" s="295" t="s">
        <v>7077</v>
      </c>
      <c r="D53" s="94">
        <v>3</v>
      </c>
      <c r="E53" s="298">
        <v>4610</v>
      </c>
      <c r="F53" s="298">
        <f>ROUND(SUMIF(Model_Output!$B$11:$B$3048,I53,Model_Output!$D$11:$D$3048),0)</f>
        <v>186</v>
      </c>
      <c r="G53" s="327">
        <f t="shared" si="0"/>
        <v>-0.95965292841648586</v>
      </c>
      <c r="I53" s="292" t="s">
        <v>5525</v>
      </c>
    </row>
    <row r="54" spans="1:9" x14ac:dyDescent="0.25">
      <c r="A54" s="292" t="s">
        <v>6833</v>
      </c>
      <c r="B54" s="295" t="s">
        <v>7078</v>
      </c>
      <c r="C54" s="295" t="s">
        <v>7079</v>
      </c>
      <c r="D54" s="94">
        <v>3</v>
      </c>
      <c r="E54" s="298">
        <v>8489.6666666666661</v>
      </c>
      <c r="F54" s="298">
        <f>ROUND(SUMIF(Model_Output!$B$11:$B$3048,I54,Model_Output!$D$11:$D$3048),0)</f>
        <v>11239</v>
      </c>
      <c r="G54" s="327">
        <f t="shared" si="0"/>
        <v>0.32384467391731131</v>
      </c>
      <c r="I54" s="292" t="s">
        <v>5527</v>
      </c>
    </row>
    <row r="55" spans="1:9" x14ac:dyDescent="0.25">
      <c r="A55" s="292" t="s">
        <v>6834</v>
      </c>
      <c r="B55" s="295" t="s">
        <v>7078</v>
      </c>
      <c r="C55" s="295" t="s">
        <v>7076</v>
      </c>
      <c r="D55" s="94">
        <v>3</v>
      </c>
      <c r="E55" s="298">
        <v>11415</v>
      </c>
      <c r="F55" s="298">
        <f>ROUND(SUMIF(Model_Output!$B$11:$B$3048,I55,Model_Output!$D$11:$D$3048),0)</f>
        <v>10151</v>
      </c>
      <c r="G55" s="327">
        <f t="shared" si="0"/>
        <v>-0.11073149364870784</v>
      </c>
      <c r="I55" s="292" t="s">
        <v>5529</v>
      </c>
    </row>
    <row r="56" spans="1:9" x14ac:dyDescent="0.25">
      <c r="A56" s="292" t="s">
        <v>6835</v>
      </c>
      <c r="B56" s="295" t="s">
        <v>7080</v>
      </c>
      <c r="C56" s="295" t="s">
        <v>7081</v>
      </c>
      <c r="D56" s="94">
        <v>3</v>
      </c>
      <c r="E56" s="298">
        <v>16154.5</v>
      </c>
      <c r="F56" s="298">
        <f>ROUND(SUMIF(Model_Output!$B$11:$B$3048,I56,Model_Output!$D$11:$D$3048),0)</f>
        <v>16569</v>
      </c>
      <c r="G56" s="327">
        <f t="shared" si="0"/>
        <v>2.5658485251787426E-2</v>
      </c>
      <c r="I56" s="292" t="s">
        <v>5531</v>
      </c>
    </row>
    <row r="57" spans="1:9" x14ac:dyDescent="0.25">
      <c r="A57" s="292" t="s">
        <v>6836</v>
      </c>
      <c r="B57" s="295" t="s">
        <v>7082</v>
      </c>
      <c r="C57" s="295" t="s">
        <v>7083</v>
      </c>
      <c r="D57" s="94">
        <v>3</v>
      </c>
      <c r="E57" s="298">
        <v>23295</v>
      </c>
      <c r="F57" s="298">
        <f>ROUND(SUMIF(Model_Output!$B$11:$B$3048,I57,Model_Output!$D$11:$D$3048),0)</f>
        <v>20250</v>
      </c>
      <c r="G57" s="327">
        <f t="shared" si="0"/>
        <v>-0.13071474565357372</v>
      </c>
      <c r="I57" s="292" t="s">
        <v>5533</v>
      </c>
    </row>
    <row r="58" spans="1:9" x14ac:dyDescent="0.25">
      <c r="A58" s="292" t="s">
        <v>6837</v>
      </c>
      <c r="B58" s="295" t="s">
        <v>7082</v>
      </c>
      <c r="C58" s="295" t="s">
        <v>7065</v>
      </c>
      <c r="D58" s="94">
        <v>3</v>
      </c>
      <c r="E58" s="298">
        <v>23643.5</v>
      </c>
      <c r="F58" s="298">
        <f>ROUND(SUMIF(Model_Output!$B$11:$B$3048,I58,Model_Output!$D$11:$D$3048),0)</f>
        <v>19928</v>
      </c>
      <c r="G58" s="327">
        <f t="shared" si="0"/>
        <v>-0.15714678452851735</v>
      </c>
      <c r="I58" s="292" t="s">
        <v>5535</v>
      </c>
    </row>
    <row r="59" spans="1:9" x14ac:dyDescent="0.25">
      <c r="A59" s="292" t="s">
        <v>6838</v>
      </c>
      <c r="B59" s="295" t="s">
        <v>7082</v>
      </c>
      <c r="C59" s="295" t="s">
        <v>7063</v>
      </c>
      <c r="D59" s="94">
        <v>3</v>
      </c>
      <c r="E59" s="298">
        <v>14845</v>
      </c>
      <c r="F59" s="298">
        <f>ROUND(SUMIF(Model_Output!$B$11:$B$3048,I59,Model_Output!$D$11:$D$3048),0)</f>
        <v>10213</v>
      </c>
      <c r="G59" s="327">
        <f t="shared" si="0"/>
        <v>-0.31202425058942407</v>
      </c>
      <c r="I59" s="292" t="s">
        <v>5537</v>
      </c>
    </row>
    <row r="60" spans="1:9" x14ac:dyDescent="0.25">
      <c r="A60" s="292" t="s">
        <v>6839</v>
      </c>
      <c r="B60" s="295" t="s">
        <v>7084</v>
      </c>
      <c r="C60" s="295" t="s">
        <v>7058</v>
      </c>
      <c r="D60" s="94">
        <v>3</v>
      </c>
      <c r="E60" s="298">
        <v>2842.5</v>
      </c>
      <c r="F60" s="298">
        <f>ROUND(SUMIF(Model_Output!$B$11:$B$3048,I60,Model_Output!$D$11:$D$3048),0)</f>
        <v>766</v>
      </c>
      <c r="G60" s="327">
        <f t="shared" si="0"/>
        <v>-0.73051890941072994</v>
      </c>
      <c r="I60" s="292" t="s">
        <v>5539</v>
      </c>
    </row>
    <row r="61" spans="1:9" x14ac:dyDescent="0.25">
      <c r="A61" s="292" t="s">
        <v>6840</v>
      </c>
      <c r="B61" s="295" t="s">
        <v>7085</v>
      </c>
      <c r="C61" s="295" t="s">
        <v>7086</v>
      </c>
      <c r="D61" s="94">
        <v>3</v>
      </c>
      <c r="E61" s="298">
        <v>2012</v>
      </c>
      <c r="F61" s="298">
        <f>ROUND(SUMIF(Model_Output!$B$11:$B$3048,I61,Model_Output!$D$11:$D$3048),0)</f>
        <v>3060</v>
      </c>
      <c r="G61" s="327">
        <f t="shared" si="0"/>
        <v>0.52087475149105367</v>
      </c>
      <c r="I61" s="292" t="s">
        <v>5541</v>
      </c>
    </row>
    <row r="62" spans="1:9" x14ac:dyDescent="0.25">
      <c r="A62" s="292" t="s">
        <v>6841</v>
      </c>
      <c r="B62" s="295" t="s">
        <v>7087</v>
      </c>
      <c r="C62" s="295" t="s">
        <v>7088</v>
      </c>
      <c r="D62" s="94">
        <v>3</v>
      </c>
      <c r="E62" s="298">
        <v>16148.333333333334</v>
      </c>
      <c r="F62" s="298">
        <f>ROUND(SUMIF(Model_Output!$B$11:$B$3048,I62,Model_Output!$D$11:$D$3048),0)</f>
        <v>10153</v>
      </c>
      <c r="G62" s="327">
        <f t="shared" si="0"/>
        <v>-0.37126638455981009</v>
      </c>
      <c r="I62" s="292" t="s">
        <v>5543</v>
      </c>
    </row>
    <row r="63" spans="1:9" x14ac:dyDescent="0.25">
      <c r="A63" s="292" t="s">
        <v>6842</v>
      </c>
      <c r="B63" s="295" t="s">
        <v>7087</v>
      </c>
      <c r="C63" s="295" t="s">
        <v>7089</v>
      </c>
      <c r="D63" s="94">
        <v>6</v>
      </c>
      <c r="E63" s="298">
        <v>10402</v>
      </c>
      <c r="F63" s="298">
        <f>ROUND(SUMIF(Model_Output!$B$11:$B$3048,I63,Model_Output!$D$11:$D$3048),0)</f>
        <v>10089</v>
      </c>
      <c r="G63" s="327">
        <f t="shared" si="0"/>
        <v>-3.0090367237069794E-2</v>
      </c>
      <c r="I63" s="292" t="s">
        <v>5545</v>
      </c>
    </row>
    <row r="64" spans="1:9" x14ac:dyDescent="0.25">
      <c r="A64" s="292" t="s">
        <v>6843</v>
      </c>
      <c r="B64" s="295" t="s">
        <v>7087</v>
      </c>
      <c r="C64" s="295" t="s">
        <v>7090</v>
      </c>
      <c r="D64" s="94">
        <v>3</v>
      </c>
      <c r="E64" s="298">
        <v>12822</v>
      </c>
      <c r="F64" s="298">
        <f>ROUND(SUMIF(Model_Output!$B$11:$B$3048,I64,Model_Output!$D$11:$D$3048),0)</f>
        <v>10451</v>
      </c>
      <c r="G64" s="327">
        <f t="shared" si="0"/>
        <v>-0.1849165496802371</v>
      </c>
      <c r="I64" s="292" t="s">
        <v>5547</v>
      </c>
    </row>
    <row r="65" spans="1:9" x14ac:dyDescent="0.25">
      <c r="A65" s="292" t="s">
        <v>6844</v>
      </c>
      <c r="B65" s="295" t="s">
        <v>7091</v>
      </c>
      <c r="C65" s="295" t="s">
        <v>7092</v>
      </c>
      <c r="D65" s="94">
        <v>3</v>
      </c>
      <c r="E65" s="298">
        <v>5052</v>
      </c>
      <c r="F65" s="298">
        <f>ROUND(SUMIF(Model_Output!$B$11:$B$3048,I65,Model_Output!$D$11:$D$3048),0)</f>
        <v>6826</v>
      </c>
      <c r="G65" s="327">
        <f t="shared" si="0"/>
        <v>0.35114806017418843</v>
      </c>
      <c r="I65" s="292" t="s">
        <v>5549</v>
      </c>
    </row>
    <row r="66" spans="1:9" x14ac:dyDescent="0.25">
      <c r="A66" s="292" t="s">
        <v>6845</v>
      </c>
      <c r="B66" s="295" t="s">
        <v>7091</v>
      </c>
      <c r="C66" s="295" t="s">
        <v>7093</v>
      </c>
      <c r="D66" s="94">
        <v>3</v>
      </c>
      <c r="E66" s="298">
        <v>8469</v>
      </c>
      <c r="F66" s="298">
        <f>ROUND(SUMIF(Model_Output!$B$11:$B$3048,I66,Model_Output!$D$11:$D$3048),0)</f>
        <v>9118</v>
      </c>
      <c r="G66" s="327">
        <f t="shared" si="0"/>
        <v>7.6632424135080882E-2</v>
      </c>
      <c r="I66" s="292" t="s">
        <v>5551</v>
      </c>
    </row>
    <row r="67" spans="1:9" x14ac:dyDescent="0.25">
      <c r="A67" s="292" t="s">
        <v>6846</v>
      </c>
      <c r="B67" s="295" t="s">
        <v>7094</v>
      </c>
      <c r="C67" s="295" t="s">
        <v>7095</v>
      </c>
      <c r="D67" s="94">
        <v>6</v>
      </c>
      <c r="E67" s="298">
        <v>15750</v>
      </c>
      <c r="F67" s="298">
        <f>ROUND(SUMIF(Model_Output!$B$11:$B$3048,I67,Model_Output!$D$11:$D$3048),0)</f>
        <v>15885</v>
      </c>
      <c r="G67" s="327">
        <f t="shared" si="0"/>
        <v>8.5714285714285719E-3</v>
      </c>
      <c r="I67" s="292" t="s">
        <v>5553</v>
      </c>
    </row>
    <row r="68" spans="1:9" x14ac:dyDescent="0.25">
      <c r="A68" s="292" t="s">
        <v>6847</v>
      </c>
      <c r="B68" s="295" t="s">
        <v>7094</v>
      </c>
      <c r="C68" s="295" t="s">
        <v>7096</v>
      </c>
      <c r="D68" s="94">
        <v>6</v>
      </c>
      <c r="E68" s="298">
        <v>7099</v>
      </c>
      <c r="F68" s="298">
        <f>ROUND(SUMIF(Model_Output!$B$11:$B$3048,I68,Model_Output!$D$11:$D$3048),0)</f>
        <v>7095</v>
      </c>
      <c r="G68" s="327">
        <f t="shared" si="0"/>
        <v>-5.6345964220312725E-4</v>
      </c>
      <c r="I68" s="292" t="s">
        <v>5555</v>
      </c>
    </row>
    <row r="69" spans="1:9" x14ac:dyDescent="0.25">
      <c r="A69" s="292" t="s">
        <v>6848</v>
      </c>
      <c r="B69" s="295" t="s">
        <v>7097</v>
      </c>
      <c r="C69" s="295" t="s">
        <v>7098</v>
      </c>
      <c r="D69" s="94">
        <v>6</v>
      </c>
      <c r="E69" s="298">
        <v>13019</v>
      </c>
      <c r="F69" s="298">
        <f>ROUND(SUMIF(Model_Output!$B$11:$B$3048,I69,Model_Output!$D$11:$D$3048),0)</f>
        <v>12655</v>
      </c>
      <c r="G69" s="327">
        <f t="shared" si="0"/>
        <v>-2.7959136646439817E-2</v>
      </c>
      <c r="I69" s="292" t="s">
        <v>5557</v>
      </c>
    </row>
    <row r="70" spans="1:9" x14ac:dyDescent="0.25">
      <c r="A70" s="292" t="s">
        <v>6849</v>
      </c>
      <c r="B70" s="295" t="s">
        <v>7097</v>
      </c>
      <c r="C70" s="295" t="s">
        <v>7099</v>
      </c>
      <c r="D70" s="94">
        <v>6</v>
      </c>
      <c r="E70" s="298">
        <v>14392.5</v>
      </c>
      <c r="F70" s="298">
        <f>ROUND(SUMIF(Model_Output!$B$11:$B$3048,I70,Model_Output!$D$11:$D$3048),0)</f>
        <v>9074</v>
      </c>
      <c r="G70" s="327">
        <f t="shared" ref="G70:G127" si="1">(F70-E70)/E70</f>
        <v>-0.369532742747959</v>
      </c>
      <c r="I70" s="292" t="s">
        <v>5559</v>
      </c>
    </row>
    <row r="71" spans="1:9" x14ac:dyDescent="0.25">
      <c r="A71" s="292" t="s">
        <v>6850</v>
      </c>
      <c r="B71" s="295" t="s">
        <v>7100</v>
      </c>
      <c r="C71" s="295" t="s">
        <v>7101</v>
      </c>
      <c r="D71" s="94">
        <v>6</v>
      </c>
      <c r="E71" s="298">
        <v>941</v>
      </c>
      <c r="F71" s="298">
        <f>ROUND(SUMIF(Model_Output!$B$11:$B$3048,I71,Model_Output!$D$11:$D$3048),0)</f>
        <v>2043</v>
      </c>
      <c r="G71" s="327">
        <f t="shared" si="1"/>
        <v>1.1710945802337938</v>
      </c>
      <c r="I71" s="292" t="s">
        <v>5561</v>
      </c>
    </row>
    <row r="72" spans="1:9" x14ac:dyDescent="0.25">
      <c r="A72" s="292" t="s">
        <v>6851</v>
      </c>
      <c r="B72" s="295" t="s">
        <v>7102</v>
      </c>
      <c r="C72" s="295" t="s">
        <v>7086</v>
      </c>
      <c r="D72" s="94">
        <v>3</v>
      </c>
      <c r="E72" s="298">
        <v>4360</v>
      </c>
      <c r="F72" s="298">
        <f>ROUND(SUMIF(Model_Output!$B$11:$B$3048,I72,Model_Output!$D$11:$D$3048),0)</f>
        <v>2980</v>
      </c>
      <c r="G72" s="327">
        <f t="shared" si="1"/>
        <v>-0.3165137614678899</v>
      </c>
      <c r="I72" s="292" t="s">
        <v>5563</v>
      </c>
    </row>
    <row r="73" spans="1:9" x14ac:dyDescent="0.25">
      <c r="A73" s="292" t="s">
        <v>6852</v>
      </c>
      <c r="B73" s="295" t="s">
        <v>7103</v>
      </c>
      <c r="C73" s="295" t="s">
        <v>7104</v>
      </c>
      <c r="D73" s="94">
        <v>6</v>
      </c>
      <c r="E73" s="298">
        <v>463</v>
      </c>
      <c r="F73" s="298">
        <f>ROUND(SUMIF(Model_Output!$B$11:$B$3048,I73,Model_Output!$D$11:$D$3048),0)</f>
        <v>10156</v>
      </c>
      <c r="G73" s="327">
        <f t="shared" si="1"/>
        <v>20.935205183585314</v>
      </c>
      <c r="I73" s="292" t="s">
        <v>5565</v>
      </c>
    </row>
    <row r="74" spans="1:9" x14ac:dyDescent="0.25">
      <c r="A74" s="292" t="s">
        <v>6853</v>
      </c>
      <c r="B74" s="295" t="s">
        <v>7105</v>
      </c>
      <c r="C74" s="295" t="s">
        <v>7106</v>
      </c>
      <c r="D74" s="94">
        <v>3</v>
      </c>
      <c r="E74" s="298">
        <v>8375</v>
      </c>
      <c r="F74" s="298">
        <f>ROUND(SUMIF(Model_Output!$B$11:$B$3048,I74,Model_Output!$D$11:$D$3048),0)</f>
        <v>7507</v>
      </c>
      <c r="G74" s="327">
        <f t="shared" si="1"/>
        <v>-0.10364179104477612</v>
      </c>
      <c r="I74" s="292" t="s">
        <v>5567</v>
      </c>
    </row>
    <row r="75" spans="1:9" x14ac:dyDescent="0.25">
      <c r="A75" s="292" t="s">
        <v>6854</v>
      </c>
      <c r="B75" s="295" t="s">
        <v>7107</v>
      </c>
      <c r="C75" s="295" t="s">
        <v>7108</v>
      </c>
      <c r="D75" s="94">
        <v>6</v>
      </c>
      <c r="E75" s="298">
        <v>1642</v>
      </c>
      <c r="F75" s="298">
        <f>ROUND(SUMIF(Model_Output!$B$11:$B$3048,I75,Model_Output!$D$11:$D$3048),0)</f>
        <v>3146</v>
      </c>
      <c r="G75" s="327">
        <f t="shared" si="1"/>
        <v>0.9159561510353228</v>
      </c>
      <c r="I75" s="292" t="s">
        <v>5569</v>
      </c>
    </row>
    <row r="76" spans="1:9" x14ac:dyDescent="0.25">
      <c r="A76" s="292" t="s">
        <v>6855</v>
      </c>
      <c r="B76" s="295" t="s">
        <v>7109</v>
      </c>
      <c r="C76" s="295" t="s">
        <v>7110</v>
      </c>
      <c r="D76" s="94">
        <v>3</v>
      </c>
      <c r="E76" s="298">
        <v>11512</v>
      </c>
      <c r="F76" s="298">
        <f>ROUND(SUMIF(Model_Output!$B$11:$B$3048,I76,Model_Output!$D$11:$D$3048),0)</f>
        <v>13597</v>
      </c>
      <c r="G76" s="327">
        <f t="shared" si="1"/>
        <v>0.18111535788742181</v>
      </c>
      <c r="I76" s="292" t="s">
        <v>5571</v>
      </c>
    </row>
    <row r="77" spans="1:9" x14ac:dyDescent="0.25">
      <c r="A77" s="292" t="s">
        <v>6856</v>
      </c>
      <c r="B77" s="295" t="s">
        <v>7109</v>
      </c>
      <c r="C77" s="295" t="s">
        <v>7111</v>
      </c>
      <c r="D77" s="94">
        <v>3</v>
      </c>
      <c r="E77" s="298">
        <v>7973</v>
      </c>
      <c r="F77" s="298">
        <f>ROUND(SUMIF(Model_Output!$B$11:$B$3048,I77,Model_Output!$D$11:$D$3048),0)</f>
        <v>13594</v>
      </c>
      <c r="G77" s="327">
        <f t="shared" si="1"/>
        <v>0.70500438981562774</v>
      </c>
      <c r="I77" s="292" t="s">
        <v>5573</v>
      </c>
    </row>
    <row r="78" spans="1:9" x14ac:dyDescent="0.25">
      <c r="A78" s="292" t="s">
        <v>6857</v>
      </c>
      <c r="B78" s="295" t="s">
        <v>7112</v>
      </c>
      <c r="C78" s="295" t="s">
        <v>7113</v>
      </c>
      <c r="D78" s="94">
        <v>6</v>
      </c>
      <c r="E78" s="298">
        <v>2630</v>
      </c>
      <c r="F78" s="298">
        <f>ROUND(SUMIF(Model_Output!$B$11:$B$3048,I78,Model_Output!$D$11:$D$3048),0)</f>
        <v>3328</v>
      </c>
      <c r="G78" s="327">
        <f t="shared" si="1"/>
        <v>0.26539923954372624</v>
      </c>
      <c r="I78" s="292" t="s">
        <v>5575</v>
      </c>
    </row>
    <row r="79" spans="1:9" x14ac:dyDescent="0.25">
      <c r="A79" s="292" t="s">
        <v>6858</v>
      </c>
      <c r="B79" s="295" t="s">
        <v>7114</v>
      </c>
      <c r="C79" s="295" t="s">
        <v>7115</v>
      </c>
      <c r="D79" s="94">
        <v>6</v>
      </c>
      <c r="E79" s="298">
        <v>10602</v>
      </c>
      <c r="F79" s="298">
        <f>ROUND(SUMIF(Model_Output!$B$11:$B$3048,I79,Model_Output!$D$11:$D$3048),0)</f>
        <v>10965</v>
      </c>
      <c r="G79" s="327">
        <f t="shared" si="1"/>
        <v>3.4238822863610636E-2</v>
      </c>
      <c r="I79" s="292" t="s">
        <v>5577</v>
      </c>
    </row>
    <row r="80" spans="1:9" x14ac:dyDescent="0.25">
      <c r="A80" s="292" t="s">
        <v>6859</v>
      </c>
      <c r="B80" s="295" t="s">
        <v>7116</v>
      </c>
      <c r="C80" s="295" t="s">
        <v>7117</v>
      </c>
      <c r="D80" s="94">
        <v>3</v>
      </c>
      <c r="E80" s="298">
        <v>13869</v>
      </c>
      <c r="F80" s="298">
        <f>ROUND(SUMIF(Model_Output!$B$11:$B$3048,I80,Model_Output!$D$11:$D$3048),0)</f>
        <v>12260</v>
      </c>
      <c r="G80" s="327">
        <f t="shared" si="1"/>
        <v>-0.1160141322373639</v>
      </c>
      <c r="I80" s="292" t="s">
        <v>5579</v>
      </c>
    </row>
    <row r="81" spans="1:9" x14ac:dyDescent="0.25">
      <c r="A81" s="292" t="s">
        <v>6860</v>
      </c>
      <c r="B81" s="295" t="s">
        <v>7116</v>
      </c>
      <c r="C81" s="295" t="s">
        <v>7118</v>
      </c>
      <c r="D81" s="94">
        <v>3</v>
      </c>
      <c r="E81" s="298">
        <v>10465</v>
      </c>
      <c r="F81" s="298">
        <f>ROUND(SUMIF(Model_Output!$B$11:$B$3048,I81,Model_Output!$D$11:$D$3048),0)</f>
        <v>11505</v>
      </c>
      <c r="G81" s="327">
        <f t="shared" si="1"/>
        <v>9.9378881987577633E-2</v>
      </c>
      <c r="I81" s="292" t="s">
        <v>5581</v>
      </c>
    </row>
    <row r="82" spans="1:9" x14ac:dyDescent="0.25">
      <c r="A82" s="292" t="s">
        <v>6861</v>
      </c>
      <c r="B82" s="295" t="s">
        <v>7119</v>
      </c>
      <c r="C82" s="295" t="s">
        <v>7120</v>
      </c>
      <c r="D82" s="94">
        <v>6</v>
      </c>
      <c r="E82" s="298">
        <v>3380.25</v>
      </c>
      <c r="F82" s="298">
        <f>ROUND(SUMIF(Model_Output!$B$11:$B$3048,I82,Model_Output!$D$11:$D$3048),0)</f>
        <v>2728</v>
      </c>
      <c r="G82" s="327">
        <f t="shared" si="1"/>
        <v>-0.19295910065823535</v>
      </c>
      <c r="I82" s="292" t="s">
        <v>5583</v>
      </c>
    </row>
    <row r="83" spans="1:9" x14ac:dyDescent="0.25">
      <c r="A83" s="292" t="s">
        <v>6862</v>
      </c>
      <c r="B83" s="295" t="s">
        <v>7121</v>
      </c>
      <c r="C83" s="295" t="s">
        <v>7122</v>
      </c>
      <c r="D83" s="94">
        <v>6</v>
      </c>
      <c r="E83" s="298">
        <v>315</v>
      </c>
      <c r="F83" s="298">
        <f>ROUND(SUMIF(Model_Output!$B$11:$B$3048,I83,Model_Output!$D$11:$D$3048),0)</f>
        <v>0</v>
      </c>
      <c r="G83" s="327">
        <f t="shared" si="1"/>
        <v>-1</v>
      </c>
      <c r="I83" s="292" t="s">
        <v>5585</v>
      </c>
    </row>
    <row r="84" spans="1:9" x14ac:dyDescent="0.25">
      <c r="A84" s="292" t="s">
        <v>6863</v>
      </c>
      <c r="B84" s="295" t="s">
        <v>7123</v>
      </c>
      <c r="C84" s="295" t="s">
        <v>7124</v>
      </c>
      <c r="D84" s="94">
        <v>3</v>
      </c>
      <c r="E84" s="298">
        <v>11549</v>
      </c>
      <c r="F84" s="298">
        <f>ROUND(SUMIF(Model_Output!$B$11:$B$3048,I84,Model_Output!$D$11:$D$3048),0)</f>
        <v>11215</v>
      </c>
      <c r="G84" s="327">
        <f t="shared" si="1"/>
        <v>-2.8920252835743353E-2</v>
      </c>
      <c r="I84" s="292" t="s">
        <v>5587</v>
      </c>
    </row>
    <row r="85" spans="1:9" x14ac:dyDescent="0.25">
      <c r="A85" s="292" t="s">
        <v>6864</v>
      </c>
      <c r="B85" s="295" t="s">
        <v>7125</v>
      </c>
      <c r="C85" s="295" t="s">
        <v>7126</v>
      </c>
      <c r="D85" s="94">
        <v>3</v>
      </c>
      <c r="E85" s="298">
        <v>9759</v>
      </c>
      <c r="F85" s="298">
        <f>ROUND(SUMIF(Model_Output!$B$11:$B$3048,I85,Model_Output!$D$11:$D$3048),0)</f>
        <v>10756</v>
      </c>
      <c r="G85" s="327">
        <f t="shared" si="1"/>
        <v>0.10216210677323496</v>
      </c>
      <c r="I85" s="292" t="s">
        <v>5589</v>
      </c>
    </row>
    <row r="86" spans="1:9" x14ac:dyDescent="0.25">
      <c r="A86" s="292" t="s">
        <v>6865</v>
      </c>
      <c r="B86" s="295" t="s">
        <v>7127</v>
      </c>
      <c r="C86" s="295" t="s">
        <v>7128</v>
      </c>
      <c r="D86" s="94">
        <v>3</v>
      </c>
      <c r="E86" s="298">
        <v>19178</v>
      </c>
      <c r="F86" s="298">
        <f>ROUND(SUMIF(Model_Output!$B$11:$B$3048,I86,Model_Output!$D$11:$D$3048),0)</f>
        <v>20240</v>
      </c>
      <c r="G86" s="327">
        <f t="shared" si="1"/>
        <v>5.5375951611221191E-2</v>
      </c>
      <c r="I86" s="292" t="s">
        <v>5591</v>
      </c>
    </row>
    <row r="87" spans="1:9" x14ac:dyDescent="0.25">
      <c r="A87" s="292" t="s">
        <v>6866</v>
      </c>
      <c r="B87" s="295" t="s">
        <v>7127</v>
      </c>
      <c r="C87" s="295" t="s">
        <v>7111</v>
      </c>
      <c r="D87" s="94">
        <v>3</v>
      </c>
      <c r="E87" s="298">
        <v>16183.333333333334</v>
      </c>
      <c r="F87" s="298">
        <f>ROUND(SUMIF(Model_Output!$B$11:$B$3048,I87,Model_Output!$D$11:$D$3048),0)</f>
        <v>12093</v>
      </c>
      <c r="G87" s="327">
        <f t="shared" si="1"/>
        <v>-0.25274974253347066</v>
      </c>
      <c r="I87" s="292" t="s">
        <v>5593</v>
      </c>
    </row>
    <row r="88" spans="1:9" x14ac:dyDescent="0.25">
      <c r="A88" s="292" t="s">
        <v>6867</v>
      </c>
      <c r="B88" s="295" t="s">
        <v>7129</v>
      </c>
      <c r="C88" s="295" t="s">
        <v>7130</v>
      </c>
      <c r="D88" s="94">
        <v>3</v>
      </c>
      <c r="E88" s="298">
        <v>16396</v>
      </c>
      <c r="F88" s="298">
        <f>ROUND(SUMIF(Model_Output!$B$11:$B$3048,I88,Model_Output!$D$11:$D$3048),0)</f>
        <v>13454</v>
      </c>
      <c r="G88" s="327">
        <f t="shared" si="1"/>
        <v>-0.17943400829470602</v>
      </c>
      <c r="I88" s="292" t="s">
        <v>5595</v>
      </c>
    </row>
    <row r="89" spans="1:9" x14ac:dyDescent="0.25">
      <c r="A89" s="292" t="s">
        <v>6868</v>
      </c>
      <c r="B89" s="295" t="s">
        <v>7129</v>
      </c>
      <c r="C89" s="295" t="s">
        <v>7131</v>
      </c>
      <c r="D89" s="94">
        <v>3</v>
      </c>
      <c r="E89" s="298">
        <v>8659.6666666666661</v>
      </c>
      <c r="F89" s="298">
        <f>ROUND(SUMIF(Model_Output!$B$11:$B$3048,I89,Model_Output!$D$11:$D$3048),0)</f>
        <v>7856</v>
      </c>
      <c r="G89" s="327">
        <f t="shared" si="1"/>
        <v>-9.2805727703144783E-2</v>
      </c>
      <c r="I89" s="292" t="s">
        <v>5597</v>
      </c>
    </row>
    <row r="90" spans="1:9" x14ac:dyDescent="0.25">
      <c r="A90" s="292" t="s">
        <v>6869</v>
      </c>
      <c r="B90" s="295" t="s">
        <v>7132</v>
      </c>
      <c r="C90" s="295" t="s">
        <v>7133</v>
      </c>
      <c r="D90" s="94">
        <v>6</v>
      </c>
      <c r="E90" s="298">
        <v>4921</v>
      </c>
      <c r="F90" s="298">
        <f>ROUND(SUMIF(Model_Output!$B$11:$B$3048,I90,Model_Output!$D$11:$D$3048),0)</f>
        <v>4655</v>
      </c>
      <c r="G90" s="327">
        <f t="shared" si="1"/>
        <v>-5.4054054054054057E-2</v>
      </c>
      <c r="I90" s="292" t="s">
        <v>5599</v>
      </c>
    </row>
    <row r="91" spans="1:9" x14ac:dyDescent="0.25">
      <c r="A91" s="292" t="s">
        <v>6870</v>
      </c>
      <c r="B91" s="295" t="s">
        <v>7134</v>
      </c>
      <c r="C91" s="295" t="s">
        <v>7135</v>
      </c>
      <c r="D91" s="94">
        <v>6</v>
      </c>
      <c r="E91" s="298">
        <v>3712.5</v>
      </c>
      <c r="F91" s="298">
        <f>ROUND(SUMIF(Model_Output!$B$11:$B$3048,I91,Model_Output!$D$11:$D$3048),0)</f>
        <v>4823</v>
      </c>
      <c r="G91" s="327">
        <f t="shared" si="1"/>
        <v>0.29912457912457913</v>
      </c>
      <c r="I91" s="292" t="s">
        <v>5601</v>
      </c>
    </row>
    <row r="92" spans="1:9" x14ac:dyDescent="0.25">
      <c r="A92" s="292" t="s">
        <v>6871</v>
      </c>
      <c r="B92" s="295" t="s">
        <v>7136</v>
      </c>
      <c r="C92" s="295" t="s">
        <v>7088</v>
      </c>
      <c r="D92" s="94">
        <v>3</v>
      </c>
      <c r="E92" s="298">
        <v>8414.5</v>
      </c>
      <c r="F92" s="298">
        <f>ROUND(SUMIF(Model_Output!$B$11:$B$3048,I92,Model_Output!$D$11:$D$3048),0)</f>
        <v>6420</v>
      </c>
      <c r="G92" s="327">
        <f t="shared" si="1"/>
        <v>-0.23703131499197813</v>
      </c>
      <c r="I92" s="292" t="s">
        <v>5603</v>
      </c>
    </row>
    <row r="93" spans="1:9" x14ac:dyDescent="0.25">
      <c r="A93" s="292" t="s">
        <v>6872</v>
      </c>
      <c r="B93" s="295" t="s">
        <v>7137</v>
      </c>
      <c r="C93" s="295" t="s">
        <v>7138</v>
      </c>
      <c r="D93" s="94">
        <v>6</v>
      </c>
      <c r="E93" s="298">
        <v>919.66666666666663</v>
      </c>
      <c r="F93" s="298">
        <f>ROUND(SUMIF(Model_Output!$B$11:$B$3048,I93,Model_Output!$D$11:$D$3048),0)</f>
        <v>0</v>
      </c>
      <c r="G93" s="327">
        <f t="shared" si="1"/>
        <v>-1</v>
      </c>
      <c r="I93" s="292" t="s">
        <v>5605</v>
      </c>
    </row>
    <row r="94" spans="1:9" x14ac:dyDescent="0.25">
      <c r="A94" s="292" t="s">
        <v>6873</v>
      </c>
      <c r="B94" s="295" t="s">
        <v>7139</v>
      </c>
      <c r="C94" s="295" t="s">
        <v>7140</v>
      </c>
      <c r="D94" s="94">
        <v>6</v>
      </c>
      <c r="E94" s="298">
        <v>1595.5</v>
      </c>
      <c r="F94" s="298">
        <f>ROUND(SUMIF(Model_Output!$B$11:$B$3048,I94,Model_Output!$D$11:$D$3048),0)</f>
        <v>3476</v>
      </c>
      <c r="G94" s="327">
        <f t="shared" si="1"/>
        <v>1.1786273895330617</v>
      </c>
      <c r="I94" s="292" t="s">
        <v>5607</v>
      </c>
    </row>
    <row r="95" spans="1:9" x14ac:dyDescent="0.25">
      <c r="A95" s="292" t="s">
        <v>6874</v>
      </c>
      <c r="B95" s="295" t="s">
        <v>7141</v>
      </c>
      <c r="C95" s="295" t="s">
        <v>7142</v>
      </c>
      <c r="D95" s="94">
        <v>6</v>
      </c>
      <c r="E95" s="298">
        <v>4081</v>
      </c>
      <c r="F95" s="298">
        <f>ROUND(SUMIF(Model_Output!$B$11:$B$3048,I95,Model_Output!$D$11:$D$3048),0)</f>
        <v>3300</v>
      </c>
      <c r="G95" s="327">
        <f t="shared" si="1"/>
        <v>-0.19137466307277629</v>
      </c>
      <c r="I95" s="292" t="s">
        <v>5609</v>
      </c>
    </row>
    <row r="96" spans="1:9" x14ac:dyDescent="0.25">
      <c r="A96" s="292" t="s">
        <v>6875</v>
      </c>
      <c r="B96" s="295" t="s">
        <v>7143</v>
      </c>
      <c r="C96" s="295" t="s">
        <v>7144</v>
      </c>
      <c r="D96" s="94">
        <v>6</v>
      </c>
      <c r="E96" s="298">
        <v>8329</v>
      </c>
      <c r="F96" s="298">
        <f>ROUND(SUMIF(Model_Output!$B$11:$B$3048,I96,Model_Output!$D$11:$D$3048),0)</f>
        <v>6445</v>
      </c>
      <c r="G96" s="327">
        <f t="shared" si="1"/>
        <v>-0.2261976227638372</v>
      </c>
      <c r="I96" s="292" t="s">
        <v>5611</v>
      </c>
    </row>
    <row r="97" spans="1:9" x14ac:dyDescent="0.25">
      <c r="A97" s="292" t="s">
        <v>6876</v>
      </c>
      <c r="B97" s="295" t="s">
        <v>7145</v>
      </c>
      <c r="C97" s="295" t="s">
        <v>7146</v>
      </c>
      <c r="D97" s="94">
        <v>3</v>
      </c>
      <c r="E97" s="298">
        <v>5243</v>
      </c>
      <c r="F97" s="298">
        <f>ROUND(SUMIF(Model_Output!$B$11:$B$3048,I97,Model_Output!$D$11:$D$3048),0)</f>
        <v>4849</v>
      </c>
      <c r="G97" s="327">
        <f t="shared" si="1"/>
        <v>-7.5147816135800113E-2</v>
      </c>
      <c r="I97" s="292" t="s">
        <v>5613</v>
      </c>
    </row>
    <row r="98" spans="1:9" x14ac:dyDescent="0.25">
      <c r="A98" s="292" t="s">
        <v>6877</v>
      </c>
      <c r="B98" s="295" t="s">
        <v>7145</v>
      </c>
      <c r="C98" s="295" t="s">
        <v>7147</v>
      </c>
      <c r="D98" s="94">
        <v>3</v>
      </c>
      <c r="E98" s="298">
        <v>5012</v>
      </c>
      <c r="F98" s="298">
        <f>ROUND(SUMIF(Model_Output!$B$11:$B$3048,I98,Model_Output!$D$11:$D$3048),0)</f>
        <v>2994</v>
      </c>
      <c r="G98" s="327">
        <f t="shared" si="1"/>
        <v>-0.40263367916999204</v>
      </c>
      <c r="I98" s="292" t="s">
        <v>5615</v>
      </c>
    </row>
    <row r="99" spans="1:9" x14ac:dyDescent="0.25">
      <c r="A99" s="292" t="s">
        <v>6878</v>
      </c>
      <c r="B99" s="295" t="s">
        <v>7145</v>
      </c>
      <c r="C99" s="295" t="s">
        <v>7148</v>
      </c>
      <c r="D99" s="94">
        <v>6</v>
      </c>
      <c r="E99" s="298">
        <v>9421.3333333333339</v>
      </c>
      <c r="F99" s="298">
        <f>ROUND(SUMIF(Model_Output!$B$11:$B$3048,I99,Model_Output!$D$11:$D$3048),0)</f>
        <v>12022</v>
      </c>
      <c r="G99" s="327">
        <f t="shared" si="1"/>
        <v>0.27604019247098777</v>
      </c>
      <c r="I99" s="292" t="s">
        <v>5617</v>
      </c>
    </row>
    <row r="100" spans="1:9" x14ac:dyDescent="0.25">
      <c r="A100" s="292" t="s">
        <v>6879</v>
      </c>
      <c r="B100" s="295" t="s">
        <v>7149</v>
      </c>
      <c r="C100" s="295" t="s">
        <v>7150</v>
      </c>
      <c r="D100" s="94">
        <v>6</v>
      </c>
      <c r="E100" s="298">
        <v>7303.333333333333</v>
      </c>
      <c r="F100" s="298">
        <f>ROUND(SUMIF(Model_Output!$B$11:$B$3048,I100,Model_Output!$D$11:$D$3048),0)</f>
        <v>9502</v>
      </c>
      <c r="G100" s="327">
        <f t="shared" si="1"/>
        <v>0.30104974897307168</v>
      </c>
      <c r="I100" s="292" t="s">
        <v>5619</v>
      </c>
    </row>
    <row r="101" spans="1:9" x14ac:dyDescent="0.25">
      <c r="A101" s="292" t="s">
        <v>6880</v>
      </c>
      <c r="B101" s="295" t="s">
        <v>7149</v>
      </c>
      <c r="C101" s="295" t="s">
        <v>7151</v>
      </c>
      <c r="D101" s="94">
        <v>6</v>
      </c>
      <c r="E101" s="298">
        <v>1876.6666666666667</v>
      </c>
      <c r="F101" s="298">
        <f>ROUND(SUMIF(Model_Output!$B$11:$B$3048,I101,Model_Output!$D$11:$D$3048),0)</f>
        <v>1474</v>
      </c>
      <c r="G101" s="327">
        <f t="shared" si="1"/>
        <v>-0.21456483126110126</v>
      </c>
      <c r="I101" s="292" t="s">
        <v>5621</v>
      </c>
    </row>
    <row r="102" spans="1:9" x14ac:dyDescent="0.25">
      <c r="A102" s="292" t="s">
        <v>6881</v>
      </c>
      <c r="B102" s="295" t="s">
        <v>7152</v>
      </c>
      <c r="C102" s="295" t="s">
        <v>7153</v>
      </c>
      <c r="D102" s="94">
        <v>6</v>
      </c>
      <c r="E102" s="298">
        <v>5115.666666666667</v>
      </c>
      <c r="F102" s="298">
        <f>ROUND(SUMIF(Model_Output!$B$11:$B$3048,I102,Model_Output!$D$11:$D$3048),0)</f>
        <v>6448</v>
      </c>
      <c r="G102" s="327">
        <f t="shared" si="1"/>
        <v>0.26044178015247271</v>
      </c>
      <c r="I102" s="292" t="s">
        <v>5623</v>
      </c>
    </row>
    <row r="103" spans="1:9" x14ac:dyDescent="0.25">
      <c r="A103" s="292" t="s">
        <v>6882</v>
      </c>
      <c r="B103" s="295" t="s">
        <v>7154</v>
      </c>
      <c r="C103" s="295" t="s">
        <v>7155</v>
      </c>
      <c r="D103" s="94">
        <v>6</v>
      </c>
      <c r="E103" s="298">
        <v>4417.333333333333</v>
      </c>
      <c r="F103" s="298">
        <f>ROUND(SUMIF(Model_Output!$B$11:$B$3048,I103,Model_Output!$D$11:$D$3048),0)</f>
        <v>3189</v>
      </c>
      <c r="G103" s="327">
        <f t="shared" si="1"/>
        <v>-0.27807123453063681</v>
      </c>
      <c r="I103" s="292" t="s">
        <v>5625</v>
      </c>
    </row>
    <row r="104" spans="1:9" x14ac:dyDescent="0.25">
      <c r="A104" s="292" t="s">
        <v>6883</v>
      </c>
      <c r="B104" s="295" t="s">
        <v>7156</v>
      </c>
      <c r="C104" s="295" t="s">
        <v>7157</v>
      </c>
      <c r="D104" s="94">
        <v>6</v>
      </c>
      <c r="E104" s="298">
        <v>5721.5</v>
      </c>
      <c r="F104" s="298">
        <f>ROUND(SUMIF(Model_Output!$B$11:$B$3048,I104,Model_Output!$D$11:$D$3048),0)</f>
        <v>4212</v>
      </c>
      <c r="G104" s="327">
        <f t="shared" si="1"/>
        <v>-0.26382941536310406</v>
      </c>
      <c r="I104" s="292" t="s">
        <v>5627</v>
      </c>
    </row>
    <row r="105" spans="1:9" x14ac:dyDescent="0.25">
      <c r="A105" s="292" t="s">
        <v>6884</v>
      </c>
      <c r="B105" s="295" t="s">
        <v>7158</v>
      </c>
      <c r="C105" s="295" t="s">
        <v>7159</v>
      </c>
      <c r="D105" s="94">
        <v>3</v>
      </c>
      <c r="E105" s="298">
        <v>7679.666666666667</v>
      </c>
      <c r="F105" s="298">
        <f>ROUND(SUMIF(Model_Output!$B$11:$B$3048,I105,Model_Output!$D$11:$D$3048),0)</f>
        <v>5442</v>
      </c>
      <c r="G105" s="327">
        <f t="shared" si="1"/>
        <v>-0.2913754937280264</v>
      </c>
      <c r="I105" s="292" t="s">
        <v>5629</v>
      </c>
    </row>
    <row r="106" spans="1:9" x14ac:dyDescent="0.25">
      <c r="A106" s="292" t="s">
        <v>6885</v>
      </c>
      <c r="B106" s="295" t="s">
        <v>7158</v>
      </c>
      <c r="C106" s="295" t="s">
        <v>7160</v>
      </c>
      <c r="D106" s="94">
        <v>3</v>
      </c>
      <c r="E106" s="298">
        <v>18364.333333333332</v>
      </c>
      <c r="F106" s="298">
        <f>ROUND(SUMIF(Model_Output!$B$11:$B$3048,I106,Model_Output!$D$11:$D$3048),0)</f>
        <v>14369</v>
      </c>
      <c r="G106" s="327">
        <f t="shared" si="1"/>
        <v>-0.21755939956074269</v>
      </c>
      <c r="I106" s="292" t="s">
        <v>5631</v>
      </c>
    </row>
    <row r="107" spans="1:9" x14ac:dyDescent="0.25">
      <c r="A107" s="292" t="s">
        <v>6886</v>
      </c>
      <c r="B107" s="295" t="s">
        <v>7161</v>
      </c>
      <c r="C107" s="295" t="s">
        <v>7162</v>
      </c>
      <c r="D107" s="94">
        <v>3</v>
      </c>
      <c r="E107" s="298">
        <v>13358.666666666666</v>
      </c>
      <c r="F107" s="298">
        <f>ROUND(SUMIF(Model_Output!$B$11:$B$3048,I107,Model_Output!$D$11:$D$3048),0)</f>
        <v>9849</v>
      </c>
      <c r="G107" s="327">
        <f t="shared" si="1"/>
        <v>-0.26272582094021357</v>
      </c>
      <c r="I107" s="292" t="s">
        <v>5633</v>
      </c>
    </row>
    <row r="108" spans="1:9" x14ac:dyDescent="0.25">
      <c r="A108" s="292" t="s">
        <v>6887</v>
      </c>
      <c r="B108" s="295" t="s">
        <v>7161</v>
      </c>
      <c r="C108" s="295" t="s">
        <v>7163</v>
      </c>
      <c r="D108" s="94">
        <v>3</v>
      </c>
      <c r="E108" s="298">
        <v>14541</v>
      </c>
      <c r="F108" s="298">
        <f>ROUND(SUMIF(Model_Output!$B$11:$B$3048,I108,Model_Output!$D$11:$D$3048),0)</f>
        <v>8162</v>
      </c>
      <c r="G108" s="327">
        <f t="shared" si="1"/>
        <v>-0.43869059899594248</v>
      </c>
      <c r="I108" s="292" t="s">
        <v>5635</v>
      </c>
    </row>
    <row r="109" spans="1:9" x14ac:dyDescent="0.25">
      <c r="A109" s="292" t="s">
        <v>6888</v>
      </c>
      <c r="B109" s="295" t="s">
        <v>7164</v>
      </c>
      <c r="C109" s="295" t="s">
        <v>7165</v>
      </c>
      <c r="D109" s="94">
        <v>6</v>
      </c>
      <c r="E109" s="298">
        <v>2635</v>
      </c>
      <c r="F109" s="298">
        <f>ROUND(SUMIF(Model_Output!$B$11:$B$3048,I109,Model_Output!$D$11:$D$3048),0)</f>
        <v>1600</v>
      </c>
      <c r="G109" s="327">
        <f t="shared" si="1"/>
        <v>-0.39278937381404172</v>
      </c>
      <c r="I109" s="292" t="s">
        <v>5637</v>
      </c>
    </row>
    <row r="110" spans="1:9" x14ac:dyDescent="0.25">
      <c r="A110" s="292" t="s">
        <v>6889</v>
      </c>
      <c r="B110" s="295" t="s">
        <v>7166</v>
      </c>
      <c r="C110" s="295" t="s">
        <v>7167</v>
      </c>
      <c r="D110" s="94">
        <v>3</v>
      </c>
      <c r="E110" s="298">
        <v>23701</v>
      </c>
      <c r="F110" s="298">
        <f>ROUND(SUMIF(Model_Output!$B$11:$B$3048,I110,Model_Output!$D$11:$D$3048),0)</f>
        <v>22916</v>
      </c>
      <c r="G110" s="327">
        <f t="shared" si="1"/>
        <v>-3.3120965360111387E-2</v>
      </c>
      <c r="I110" s="292" t="s">
        <v>5639</v>
      </c>
    </row>
    <row r="111" spans="1:9" x14ac:dyDescent="0.25">
      <c r="A111" s="292" t="s">
        <v>6890</v>
      </c>
      <c r="B111" s="295" t="s">
        <v>7168</v>
      </c>
      <c r="C111" s="295" t="s">
        <v>7169</v>
      </c>
      <c r="D111" s="94">
        <v>3</v>
      </c>
      <c r="E111" s="298">
        <v>29474.5</v>
      </c>
      <c r="F111" s="298">
        <f>ROUND(SUMIF(Model_Output!$B$11:$B$3048,I111,Model_Output!$D$11:$D$3048),0)</f>
        <v>24006</v>
      </c>
      <c r="G111" s="327">
        <f t="shared" si="1"/>
        <v>-0.18553325756162106</v>
      </c>
      <c r="I111" s="292" t="s">
        <v>5641</v>
      </c>
    </row>
    <row r="112" spans="1:9" x14ac:dyDescent="0.25">
      <c r="A112" s="292" t="s">
        <v>6891</v>
      </c>
      <c r="B112" s="295" t="s">
        <v>7170</v>
      </c>
      <c r="C112" s="295" t="s">
        <v>7171</v>
      </c>
      <c r="D112" s="94">
        <v>3</v>
      </c>
      <c r="E112" s="298">
        <v>12452</v>
      </c>
      <c r="F112" s="298">
        <f>ROUND(SUMIF(Model_Output!$B$11:$B$3048,I112,Model_Output!$D$11:$D$3048),0)</f>
        <v>11367</v>
      </c>
      <c r="G112" s="327">
        <f t="shared" si="1"/>
        <v>-8.7134596851911342E-2</v>
      </c>
      <c r="I112" s="292" t="s">
        <v>5643</v>
      </c>
    </row>
    <row r="113" spans="1:9" x14ac:dyDescent="0.25">
      <c r="A113" s="292" t="s">
        <v>6892</v>
      </c>
      <c r="B113" s="295" t="s">
        <v>7172</v>
      </c>
      <c r="C113" s="295" t="s">
        <v>7173</v>
      </c>
      <c r="D113" s="94">
        <v>3</v>
      </c>
      <c r="E113" s="298">
        <v>10673.5</v>
      </c>
      <c r="F113" s="298">
        <f>ROUND(SUMIF(Model_Output!$B$11:$B$3048,I113,Model_Output!$D$11:$D$3048),0)</f>
        <v>11333</v>
      </c>
      <c r="G113" s="327">
        <f t="shared" si="1"/>
        <v>6.1788541715463531E-2</v>
      </c>
      <c r="I113" s="292" t="s">
        <v>5645</v>
      </c>
    </row>
    <row r="114" spans="1:9" x14ac:dyDescent="0.25">
      <c r="A114" s="292" t="s">
        <v>6893</v>
      </c>
      <c r="B114" s="295" t="s">
        <v>7172</v>
      </c>
      <c r="C114" s="295" t="s">
        <v>7174</v>
      </c>
      <c r="D114" s="94">
        <v>3</v>
      </c>
      <c r="E114" s="298">
        <v>9493.5</v>
      </c>
      <c r="F114" s="298">
        <f>ROUND(SUMIF(Model_Output!$B$11:$B$3048,I114,Model_Output!$D$11:$D$3048),0)</f>
        <v>11113</v>
      </c>
      <c r="G114" s="327">
        <f t="shared" si="1"/>
        <v>0.17059040396060463</v>
      </c>
      <c r="I114" s="292" t="s">
        <v>5647</v>
      </c>
    </row>
    <row r="115" spans="1:9" x14ac:dyDescent="0.25">
      <c r="A115" s="292" t="s">
        <v>6894</v>
      </c>
      <c r="B115" s="295" t="s">
        <v>7175</v>
      </c>
      <c r="C115" s="295" t="s">
        <v>7176</v>
      </c>
      <c r="D115" s="94">
        <v>6</v>
      </c>
      <c r="E115" s="298">
        <v>7083</v>
      </c>
      <c r="F115" s="298">
        <f>ROUND(SUMIF(Model_Output!$B$11:$B$3048,I115,Model_Output!$D$11:$D$3048),0)</f>
        <v>6486</v>
      </c>
      <c r="G115" s="327">
        <f t="shared" si="1"/>
        <v>-8.4286319356204994E-2</v>
      </c>
      <c r="I115" s="292" t="s">
        <v>5649</v>
      </c>
    </row>
    <row r="116" spans="1:9" x14ac:dyDescent="0.25">
      <c r="A116" s="292" t="s">
        <v>6895</v>
      </c>
      <c r="B116" s="295" t="s">
        <v>7177</v>
      </c>
      <c r="C116" s="295" t="s">
        <v>7178</v>
      </c>
      <c r="D116" s="94">
        <v>3</v>
      </c>
      <c r="E116" s="298">
        <v>8831</v>
      </c>
      <c r="F116" s="298">
        <f>ROUND(SUMIF(Model_Output!$B$11:$B$3048,I116,Model_Output!$D$11:$D$3048),0)</f>
        <v>6531</v>
      </c>
      <c r="G116" s="327">
        <f t="shared" si="1"/>
        <v>-0.26044615558826861</v>
      </c>
      <c r="I116" s="292" t="s">
        <v>5651</v>
      </c>
    </row>
    <row r="117" spans="1:9" x14ac:dyDescent="0.25">
      <c r="A117" s="292" t="s">
        <v>6896</v>
      </c>
      <c r="B117" s="295" t="s">
        <v>7179</v>
      </c>
      <c r="C117" s="295" t="s">
        <v>7180</v>
      </c>
      <c r="D117" s="94">
        <v>6</v>
      </c>
      <c r="E117" s="298">
        <v>3664</v>
      </c>
      <c r="F117" s="298">
        <f>ROUND(SUMIF(Model_Output!$B$11:$B$3048,I117,Model_Output!$D$11:$D$3048),0)</f>
        <v>2852</v>
      </c>
      <c r="G117" s="327">
        <f t="shared" si="1"/>
        <v>-0.22161572052401746</v>
      </c>
      <c r="I117" s="292" t="s">
        <v>5653</v>
      </c>
    </row>
    <row r="118" spans="1:9" x14ac:dyDescent="0.25">
      <c r="A118" s="292" t="s">
        <v>6897</v>
      </c>
      <c r="B118" s="295" t="s">
        <v>7181</v>
      </c>
      <c r="C118" s="295" t="s">
        <v>7182</v>
      </c>
      <c r="D118" s="94">
        <v>3</v>
      </c>
      <c r="E118" s="298">
        <v>7152</v>
      </c>
      <c r="F118" s="298">
        <f>ROUND(SUMIF(Model_Output!$B$11:$B$3048,I118,Model_Output!$D$11:$D$3048),0)</f>
        <v>4403</v>
      </c>
      <c r="G118" s="327">
        <f t="shared" si="1"/>
        <v>-0.38436800894854584</v>
      </c>
      <c r="I118" s="292" t="s">
        <v>5655</v>
      </c>
    </row>
    <row r="119" spans="1:9" x14ac:dyDescent="0.25">
      <c r="A119" s="292" t="s">
        <v>6898</v>
      </c>
      <c r="B119" s="295" t="s">
        <v>7183</v>
      </c>
      <c r="C119" s="295" t="s">
        <v>7184</v>
      </c>
      <c r="D119" s="94">
        <v>6</v>
      </c>
      <c r="E119" s="298">
        <v>10673.333333333334</v>
      </c>
      <c r="F119" s="298">
        <f>ROUND(SUMIF(Model_Output!$B$11:$B$3048,I119,Model_Output!$D$11:$D$3048),0)</f>
        <v>11925</v>
      </c>
      <c r="G119" s="327">
        <f t="shared" si="1"/>
        <v>0.11727045596502179</v>
      </c>
      <c r="I119" s="292" t="s">
        <v>5657</v>
      </c>
    </row>
    <row r="120" spans="1:9" x14ac:dyDescent="0.25">
      <c r="A120" s="292" t="s">
        <v>6899</v>
      </c>
      <c r="B120" s="295" t="s">
        <v>7185</v>
      </c>
      <c r="C120" s="295" t="s">
        <v>7088</v>
      </c>
      <c r="D120" s="94">
        <v>3</v>
      </c>
      <c r="E120" s="298">
        <v>8910.5</v>
      </c>
      <c r="F120" s="298">
        <f>ROUND(SUMIF(Model_Output!$B$11:$B$3048,I120,Model_Output!$D$11:$D$3048),0)</f>
        <v>7307</v>
      </c>
      <c r="G120" s="327">
        <f t="shared" si="1"/>
        <v>-0.17995623141237865</v>
      </c>
      <c r="I120" s="292" t="s">
        <v>5659</v>
      </c>
    </row>
    <row r="121" spans="1:9" x14ac:dyDescent="0.25">
      <c r="A121" s="292" t="s">
        <v>6900</v>
      </c>
      <c r="B121" s="295" t="s">
        <v>7185</v>
      </c>
      <c r="C121" s="295" t="s">
        <v>7186</v>
      </c>
      <c r="D121" s="94">
        <v>3</v>
      </c>
      <c r="E121" s="298">
        <v>3678</v>
      </c>
      <c r="F121" s="298">
        <f>ROUND(SUMIF(Model_Output!$B$11:$B$3048,I121,Model_Output!$D$11:$D$3048),0)</f>
        <v>4842</v>
      </c>
      <c r="G121" s="327">
        <f t="shared" si="1"/>
        <v>0.31647634584013051</v>
      </c>
      <c r="I121" s="292" t="s">
        <v>5661</v>
      </c>
    </row>
    <row r="122" spans="1:9" x14ac:dyDescent="0.25">
      <c r="A122" s="292" t="s">
        <v>6901</v>
      </c>
      <c r="B122" s="295" t="s">
        <v>7185</v>
      </c>
      <c r="C122" s="295" t="s">
        <v>7187</v>
      </c>
      <c r="D122" s="94">
        <v>3</v>
      </c>
      <c r="E122" s="298">
        <v>8370.3333333333339</v>
      </c>
      <c r="F122" s="298">
        <f>ROUND(SUMIF(Model_Output!$B$11:$B$3048,I122,Model_Output!$D$11:$D$3048),0)</f>
        <v>6546</v>
      </c>
      <c r="G122" s="327">
        <f t="shared" si="1"/>
        <v>-0.21795229182430018</v>
      </c>
      <c r="I122" s="292" t="s">
        <v>5663</v>
      </c>
    </row>
    <row r="123" spans="1:9" x14ac:dyDescent="0.25">
      <c r="A123" s="292" t="s">
        <v>6902</v>
      </c>
      <c r="B123" s="295" t="s">
        <v>7185</v>
      </c>
      <c r="C123" s="295" t="s">
        <v>7093</v>
      </c>
      <c r="D123" s="94">
        <v>3</v>
      </c>
      <c r="E123" s="298">
        <v>3356</v>
      </c>
      <c r="F123" s="298">
        <f>ROUND(SUMIF(Model_Output!$B$11:$B$3048,I123,Model_Output!$D$11:$D$3048),0)</f>
        <v>4747</v>
      </c>
      <c r="G123" s="327">
        <f t="shared" si="1"/>
        <v>0.41448152562574492</v>
      </c>
      <c r="I123" s="292" t="s">
        <v>5665</v>
      </c>
    </row>
    <row r="124" spans="1:9" x14ac:dyDescent="0.25">
      <c r="A124" s="292" t="s">
        <v>6903</v>
      </c>
      <c r="B124" s="295" t="s">
        <v>7188</v>
      </c>
      <c r="C124" s="295" t="s">
        <v>7189</v>
      </c>
      <c r="D124" s="94">
        <v>6</v>
      </c>
      <c r="E124" s="298">
        <v>18077.5</v>
      </c>
      <c r="F124" s="298">
        <f>ROUND(SUMIF(Model_Output!$B$11:$B$3048,I124,Model_Output!$D$11:$D$3048),0)</f>
        <v>15288</v>
      </c>
      <c r="G124" s="327">
        <f t="shared" si="1"/>
        <v>-0.1543078412391094</v>
      </c>
      <c r="I124" s="292" t="s">
        <v>5667</v>
      </c>
    </row>
    <row r="125" spans="1:9" x14ac:dyDescent="0.25">
      <c r="A125" s="292" t="s">
        <v>6904</v>
      </c>
      <c r="B125" s="295" t="s">
        <v>7190</v>
      </c>
      <c r="C125" s="295" t="s">
        <v>7061</v>
      </c>
      <c r="D125" s="94">
        <v>3</v>
      </c>
      <c r="E125" s="298">
        <v>8225</v>
      </c>
      <c r="F125" s="298">
        <f>ROUND(SUMIF(Model_Output!$B$11:$B$3048,I125,Model_Output!$D$11:$D$3048),0)</f>
        <v>8399</v>
      </c>
      <c r="G125" s="327">
        <f t="shared" si="1"/>
        <v>2.1155015197568388E-2</v>
      </c>
      <c r="I125" s="292" t="s">
        <v>5669</v>
      </c>
    </row>
    <row r="126" spans="1:9" x14ac:dyDescent="0.25">
      <c r="A126" s="292" t="s">
        <v>6905</v>
      </c>
      <c r="B126" s="295" t="s">
        <v>7190</v>
      </c>
      <c r="C126" s="295" t="s">
        <v>7191</v>
      </c>
      <c r="D126" s="94">
        <v>3</v>
      </c>
      <c r="E126" s="298">
        <v>5796</v>
      </c>
      <c r="F126" s="298">
        <f>ROUND(SUMIF(Model_Output!$B$11:$B$3048,I126,Model_Output!$D$11:$D$3048),0)</f>
        <v>7729</v>
      </c>
      <c r="G126" s="327">
        <f t="shared" si="1"/>
        <v>0.33350586611456179</v>
      </c>
      <c r="I126" s="292" t="s">
        <v>5671</v>
      </c>
    </row>
    <row r="127" spans="1:9" x14ac:dyDescent="0.25">
      <c r="A127" s="95" t="s">
        <v>6906</v>
      </c>
      <c r="B127" s="296" t="s">
        <v>7190</v>
      </c>
      <c r="C127" s="296" t="s">
        <v>7072</v>
      </c>
      <c r="D127" s="284">
        <v>3</v>
      </c>
      <c r="E127" s="298">
        <v>3510</v>
      </c>
      <c r="F127" s="298">
        <f>ROUND(SUMIF(Model_Output!$B$11:$B$3048,I127,Model_Output!$D$11:$D$3048),0)</f>
        <v>3512</v>
      </c>
      <c r="G127" s="327">
        <f t="shared" si="1"/>
        <v>5.6980056980056976E-4</v>
      </c>
      <c r="I127" s="292" t="s">
        <v>5673</v>
      </c>
    </row>
    <row r="128" spans="1:9" x14ac:dyDescent="0.25">
      <c r="A128" s="311" t="s">
        <v>7203</v>
      </c>
      <c r="B128" s="312"/>
      <c r="C128" s="311"/>
      <c r="D128" s="312"/>
      <c r="E128" s="313">
        <f>SUM(E4:E127)</f>
        <v>2833375.2500000005</v>
      </c>
      <c r="F128" s="313">
        <f>SUM(F4:F127)</f>
        <v>2771657</v>
      </c>
      <c r="G128" s="332">
        <f>(F128-E128)/E128</f>
        <v>-2.1782589510514167E-2</v>
      </c>
    </row>
    <row r="129" spans="1:7" x14ac:dyDescent="0.25">
      <c r="A129" s="315" t="s">
        <v>7204</v>
      </c>
      <c r="B129" s="316"/>
      <c r="C129" s="315"/>
      <c r="D129" s="316"/>
      <c r="E129" s="317"/>
      <c r="F129" s="317"/>
      <c r="G129" s="329"/>
    </row>
    <row r="130" spans="1:7" x14ac:dyDescent="0.25">
      <c r="A130" s="315" t="s">
        <v>7206</v>
      </c>
      <c r="B130" s="316"/>
      <c r="C130" s="315"/>
      <c r="D130" s="316"/>
      <c r="E130" s="319">
        <f>SUMIF($D4:$D127,1,E4:E127)+SUMIF($D4:$D127,2,E4:E127)</f>
        <v>1893000</v>
      </c>
      <c r="F130" s="319">
        <f>SUMIF($D4:$D127,1,F4:F127)+SUMIF($D4:$D127,2,F4:F127)</f>
        <v>1877048</v>
      </c>
      <c r="G130" s="329">
        <f>(F130-E130)/E130</f>
        <v>-8.4268357105124134E-3</v>
      </c>
    </row>
    <row r="131" spans="1:7" x14ac:dyDescent="0.25">
      <c r="A131" s="315" t="s">
        <v>7207</v>
      </c>
      <c r="B131" s="316"/>
      <c r="C131" s="315"/>
      <c r="D131" s="316"/>
      <c r="E131" s="319">
        <f>E128-E130</f>
        <v>940375.25000000047</v>
      </c>
      <c r="F131" s="319">
        <f t="shared" ref="F131" si="2">F128-F130</f>
        <v>894609</v>
      </c>
      <c r="G131" s="329">
        <f>(F131-E131)/E131</f>
        <v>-4.8668071602267757E-2</v>
      </c>
    </row>
    <row r="132" spans="1:7" x14ac:dyDescent="0.25">
      <c r="A132" s="320" t="s">
        <v>7205</v>
      </c>
      <c r="B132" s="321"/>
      <c r="C132" s="320"/>
      <c r="D132" s="321"/>
      <c r="E132" s="322"/>
      <c r="F132" s="322"/>
      <c r="G132" s="330"/>
    </row>
    <row r="133" spans="1:7" x14ac:dyDescent="0.25">
      <c r="A133" s="320" t="s">
        <v>7208</v>
      </c>
      <c r="B133" s="321"/>
      <c r="C133" s="320"/>
      <c r="D133" s="321"/>
      <c r="E133" s="322">
        <f>SUM(E4:E33)</f>
        <v>1973200</v>
      </c>
      <c r="F133" s="322">
        <f>SUM(F4:F33)</f>
        <v>1964055</v>
      </c>
      <c r="G133" s="330">
        <f>(F133-E133)/E133</f>
        <v>-4.6346036894384752E-3</v>
      </c>
    </row>
    <row r="134" spans="1:7" x14ac:dyDescent="0.25">
      <c r="A134" s="320" t="s">
        <v>7209</v>
      </c>
      <c r="B134" s="321"/>
      <c r="C134" s="320"/>
      <c r="D134" s="321"/>
      <c r="E134" s="322"/>
      <c r="F134" s="322"/>
      <c r="G134" s="330"/>
    </row>
    <row r="135" spans="1:7" x14ac:dyDescent="0.25">
      <c r="A135" s="320" t="s">
        <v>7210</v>
      </c>
      <c r="B135" s="321"/>
      <c r="C135" s="320"/>
      <c r="D135" s="321"/>
      <c r="E135" s="322">
        <f>SUM(E34:E127)</f>
        <v>860175.25</v>
      </c>
      <c r="F135" s="322">
        <f t="shared" ref="F135" si="3">SUM(F34:F127)</f>
        <v>807602</v>
      </c>
      <c r="G135" s="330">
        <f t="shared" ref="G135" si="4">(F135-E135)/E135</f>
        <v>-6.1119231226427408E-2</v>
      </c>
    </row>
    <row r="136" spans="1:7" x14ac:dyDescent="0.25">
      <c r="A136" s="307"/>
      <c r="B136" s="308"/>
      <c r="C136" s="308"/>
      <c r="D136" s="308"/>
      <c r="E136" s="309"/>
      <c r="F136" s="309"/>
      <c r="G136" s="333"/>
    </row>
    <row r="138" spans="1:7" x14ac:dyDescent="0.25">
      <c r="F138" s="3"/>
      <c r="G138" s="3"/>
    </row>
    <row r="139" spans="1:7" x14ac:dyDescent="0.25">
      <c r="F139" s="3"/>
      <c r="G139" s="3"/>
    </row>
    <row r="140" spans="1:7" x14ac:dyDescent="0.25">
      <c r="F140" s="3"/>
      <c r="G140" s="3"/>
    </row>
    <row r="141" spans="1:7" x14ac:dyDescent="0.25">
      <c r="F141" s="3"/>
      <c r="G141" s="3"/>
    </row>
    <row r="142" spans="1:7" x14ac:dyDescent="0.25">
      <c r="F142" s="3"/>
      <c r="G142" s="3"/>
    </row>
    <row r="143" spans="1:7" x14ac:dyDescent="0.25">
      <c r="F143" s="3"/>
      <c r="G143" s="3"/>
    </row>
    <row r="144" spans="1:7" x14ac:dyDescent="0.25">
      <c r="F144" s="3"/>
      <c r="G144" s="3"/>
    </row>
    <row r="145" spans="6:7" x14ac:dyDescent="0.25">
      <c r="F145" s="3"/>
      <c r="G145" s="3"/>
    </row>
    <row r="146" spans="6:7" x14ac:dyDescent="0.25">
      <c r="F146" s="3"/>
      <c r="G146" s="3"/>
    </row>
  </sheetData>
  <mergeCells count="3">
    <mergeCell ref="A2:C2"/>
    <mergeCell ref="E2:E3"/>
    <mergeCell ref="G2:G3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  <ignoredErrors>
    <ignoredError sqref="E133 E135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Q190"/>
  <sheetViews>
    <sheetView workbookViewId="0">
      <pane ySplit="3" topLeftCell="A4" activePane="bottomLeft" state="frozen"/>
      <selection pane="bottomLeft" activeCell="G33" sqref="G33"/>
    </sheetView>
  </sheetViews>
  <sheetFormatPr defaultRowHeight="15.75" x14ac:dyDescent="0.25"/>
  <cols>
    <col min="1" max="1" width="25.85546875" style="3" customWidth="1"/>
    <col min="2" max="2" width="23.28515625" style="3" bestFit="1" customWidth="1"/>
    <col min="3" max="3" width="40.140625" style="3" bestFit="1" customWidth="1"/>
    <col min="4" max="4" width="7.5703125" style="3" bestFit="1" customWidth="1"/>
    <col min="5" max="5" width="17" style="3" customWidth="1"/>
    <col min="6" max="8" width="10.7109375" style="2" customWidth="1"/>
    <col min="9" max="9" width="11.5703125" style="2" customWidth="1"/>
    <col min="10" max="10" width="15.42578125" style="2" bestFit="1" customWidth="1"/>
    <col min="11" max="12" width="10.7109375" style="2" customWidth="1"/>
    <col min="13" max="16384" width="9.140625" style="3"/>
  </cols>
  <sheetData>
    <row r="1" spans="1:17" x14ac:dyDescent="0.25">
      <c r="A1" s="1" t="s">
        <v>7211</v>
      </c>
      <c r="B1" s="1"/>
      <c r="C1" s="1"/>
      <c r="D1" s="1"/>
      <c r="E1" s="1"/>
    </row>
    <row r="2" spans="1:17" x14ac:dyDescent="0.25">
      <c r="A2" s="383" t="s">
        <v>588</v>
      </c>
      <c r="B2" s="384"/>
      <c r="C2" s="384"/>
      <c r="D2" s="324" t="s">
        <v>7192</v>
      </c>
      <c r="E2" s="385" t="s">
        <v>7212</v>
      </c>
      <c r="F2" s="384" t="s">
        <v>7196</v>
      </c>
      <c r="G2" s="384"/>
      <c r="H2" s="384"/>
      <c r="I2" s="384"/>
      <c r="J2" s="384"/>
      <c r="K2" s="385" t="s">
        <v>980</v>
      </c>
      <c r="L2" s="387" t="s">
        <v>7201</v>
      </c>
      <c r="N2" s="302" t="s">
        <v>52</v>
      </c>
      <c r="O2" s="303"/>
      <c r="P2" s="303"/>
    </row>
    <row r="3" spans="1:17" x14ac:dyDescent="0.25">
      <c r="A3" s="325" t="s">
        <v>590</v>
      </c>
      <c r="B3" s="326" t="s">
        <v>7192</v>
      </c>
      <c r="C3" s="326" t="s">
        <v>7193</v>
      </c>
      <c r="D3" s="326" t="s">
        <v>619</v>
      </c>
      <c r="E3" s="386"/>
      <c r="F3" s="326" t="s">
        <v>7194</v>
      </c>
      <c r="G3" s="326" t="s">
        <v>7195</v>
      </c>
      <c r="H3" s="326" t="s">
        <v>7197</v>
      </c>
      <c r="I3" s="326" t="s">
        <v>7198</v>
      </c>
      <c r="J3" s="326" t="s">
        <v>7202</v>
      </c>
      <c r="K3" s="386"/>
      <c r="L3" s="388"/>
      <c r="N3" s="282" t="s">
        <v>7194</v>
      </c>
      <c r="O3" s="282" t="s">
        <v>7195</v>
      </c>
      <c r="P3" s="282" t="s">
        <v>7197</v>
      </c>
    </row>
    <row r="4" spans="1:17" x14ac:dyDescent="0.25">
      <c r="A4" s="292" t="s">
        <v>6731</v>
      </c>
      <c r="B4" s="292" t="s">
        <v>6907</v>
      </c>
      <c r="C4" s="292" t="s">
        <v>6908</v>
      </c>
      <c r="D4" s="94">
        <v>6</v>
      </c>
      <c r="E4" s="298">
        <v>218.5</v>
      </c>
      <c r="F4" s="298">
        <f>ROUND(SUMIF(Model_Output!$B$11:$B$3048,N4,Model_Output!$D$11:$D$3048),0)</f>
        <v>0</v>
      </c>
      <c r="G4" s="298">
        <f>ROUND(SUMIF(Model_Output!$B$11:$B$3048,O4,Model_Output!$D$11:$D$3048),0)</f>
        <v>0</v>
      </c>
      <c r="H4" s="298">
        <f>ROUND(SUMIF(Model_Output!$B$11:$B$3048,P4,Model_Output!$D$11:$D$3048),0)</f>
        <v>0</v>
      </c>
      <c r="I4" s="298">
        <f>G4+H4</f>
        <v>0</v>
      </c>
      <c r="J4" s="298">
        <f>F4*0.3+G4+H4</f>
        <v>0</v>
      </c>
      <c r="K4" s="327">
        <f>(I4-E4)/E4</f>
        <v>-1</v>
      </c>
      <c r="L4" s="299">
        <f>(J4-E4)/E4</f>
        <v>-1</v>
      </c>
      <c r="N4" s="283" t="s">
        <v>6377</v>
      </c>
      <c r="O4" s="283" t="s">
        <v>6027</v>
      </c>
      <c r="P4" s="283" t="s">
        <v>5675</v>
      </c>
    </row>
    <row r="5" spans="1:17" x14ac:dyDescent="0.25">
      <c r="A5" s="292" t="s">
        <v>6732</v>
      </c>
      <c r="B5" s="292" t="s">
        <v>6909</v>
      </c>
      <c r="C5" s="294" t="s">
        <v>6910</v>
      </c>
      <c r="D5" s="297">
        <v>1</v>
      </c>
      <c r="E5" s="298">
        <v>8165</v>
      </c>
      <c r="F5" s="298">
        <f>ROUND(SUMIF(Model_Output!$B$11:$B$3048,N5,Model_Output!$D$11:$D$3048),0)</f>
        <v>965</v>
      </c>
      <c r="G5" s="298">
        <f>ROUND(SUMIF(Model_Output!$B$11:$B$3048,O5,Model_Output!$D$11:$D$3048),0)</f>
        <v>568</v>
      </c>
      <c r="H5" s="298">
        <f>ROUND(SUMIF(Model_Output!$B$11:$B$3048,P5,Model_Output!$D$11:$D$3048),0)</f>
        <v>6454</v>
      </c>
      <c r="I5" s="298">
        <f t="shared" ref="I5:I14" si="0">G5+H5</f>
        <v>7022</v>
      </c>
      <c r="J5" s="298">
        <f t="shared" ref="J5:J14" si="1">F5*0.3+G5+H5</f>
        <v>7311.5</v>
      </c>
      <c r="K5" s="327">
        <f>(I5-E5)/E5</f>
        <v>-0.13998775260257196</v>
      </c>
      <c r="L5" s="300">
        <f>(J5-E5)/E5</f>
        <v>-0.10453153704837723</v>
      </c>
      <c r="N5" s="292" t="s">
        <v>6379</v>
      </c>
      <c r="O5" s="292" t="s">
        <v>6029</v>
      </c>
      <c r="P5" s="292" t="s">
        <v>5677</v>
      </c>
    </row>
    <row r="6" spans="1:17" x14ac:dyDescent="0.25">
      <c r="A6" s="292" t="s">
        <v>6733</v>
      </c>
      <c r="B6" s="292" t="s">
        <v>6907</v>
      </c>
      <c r="C6" s="292" t="s">
        <v>6911</v>
      </c>
      <c r="D6" s="94">
        <v>2</v>
      </c>
      <c r="E6" s="298">
        <v>1200</v>
      </c>
      <c r="F6" s="298">
        <f>ROUND(SUMIF(Model_Output!$B$11:$B$3048,N6,Model_Output!$D$11:$D$3048),0)</f>
        <v>290</v>
      </c>
      <c r="G6" s="298">
        <f>ROUND(SUMIF(Model_Output!$B$11:$B$3048,O6,Model_Output!$D$11:$D$3048),0)</f>
        <v>91</v>
      </c>
      <c r="H6" s="298">
        <f>ROUND(SUMIF(Model_Output!$B$11:$B$3048,P6,Model_Output!$D$11:$D$3048),0)</f>
        <v>29</v>
      </c>
      <c r="I6" s="298">
        <f t="shared" si="0"/>
        <v>120</v>
      </c>
      <c r="J6" s="298">
        <f t="shared" si="1"/>
        <v>207</v>
      </c>
      <c r="K6" s="327">
        <f t="shared" ref="K6:K14" si="2">(I6-E6)/E6</f>
        <v>-0.9</v>
      </c>
      <c r="L6" s="300">
        <f t="shared" ref="L6:L14" si="3">(J6-E6)/E6</f>
        <v>-0.82750000000000001</v>
      </c>
      <c r="N6" s="292" t="s">
        <v>6381</v>
      </c>
      <c r="O6" s="292" t="s">
        <v>6031</v>
      </c>
      <c r="P6" s="292" t="s">
        <v>5679</v>
      </c>
    </row>
    <row r="7" spans="1:17" x14ac:dyDescent="0.25">
      <c r="A7" s="292" t="s">
        <v>6734</v>
      </c>
      <c r="B7" s="292" t="s">
        <v>6909</v>
      </c>
      <c r="C7" s="292" t="s">
        <v>6912</v>
      </c>
      <c r="D7" s="94">
        <v>1</v>
      </c>
      <c r="E7" s="298">
        <v>8715</v>
      </c>
      <c r="F7" s="298">
        <f>ROUND(SUMIF(Model_Output!$B$11:$B$3048,N7,Model_Output!$D$11:$D$3048),0)</f>
        <v>2203</v>
      </c>
      <c r="G7" s="298">
        <f>ROUND(SUMIF(Model_Output!$B$11:$B$3048,O7,Model_Output!$D$11:$D$3048),0)</f>
        <v>1435</v>
      </c>
      <c r="H7" s="298">
        <f>ROUND(SUMIF(Model_Output!$B$11:$B$3048,P7,Model_Output!$D$11:$D$3048),0)</f>
        <v>6771</v>
      </c>
      <c r="I7" s="298">
        <f t="shared" si="0"/>
        <v>8206</v>
      </c>
      <c r="J7" s="298">
        <f t="shared" si="1"/>
        <v>8866.9</v>
      </c>
      <c r="K7" s="327">
        <f t="shared" si="2"/>
        <v>-5.8405048766494549E-2</v>
      </c>
      <c r="L7" s="300">
        <f t="shared" si="3"/>
        <v>1.7429718875501966E-2</v>
      </c>
      <c r="N7" s="292" t="s">
        <v>6383</v>
      </c>
      <c r="O7" s="292" t="s">
        <v>6033</v>
      </c>
      <c r="P7" s="292" t="s">
        <v>5681</v>
      </c>
    </row>
    <row r="8" spans="1:17" x14ac:dyDescent="0.25">
      <c r="A8" s="292" t="s">
        <v>6735</v>
      </c>
      <c r="B8" s="292" t="s">
        <v>6913</v>
      </c>
      <c r="C8" s="292" t="s">
        <v>6914</v>
      </c>
      <c r="D8" s="94">
        <v>1</v>
      </c>
      <c r="E8" s="298">
        <v>8690</v>
      </c>
      <c r="F8" s="298">
        <f>ROUND(SUMIF(Model_Output!$B$11:$B$3048,N8,Model_Output!$D$11:$D$3048),0)</f>
        <v>4707</v>
      </c>
      <c r="G8" s="298">
        <f>ROUND(SUMIF(Model_Output!$B$11:$B$3048,O8,Model_Output!$D$11:$D$3048),0)</f>
        <v>2342</v>
      </c>
      <c r="H8" s="298">
        <f>ROUND(SUMIF(Model_Output!$B$11:$B$3048,P8,Model_Output!$D$11:$D$3048),0)</f>
        <v>691</v>
      </c>
      <c r="I8" s="298">
        <f t="shared" si="0"/>
        <v>3033</v>
      </c>
      <c r="J8" s="298">
        <f t="shared" si="1"/>
        <v>4445.1000000000004</v>
      </c>
      <c r="K8" s="327">
        <f t="shared" si="2"/>
        <v>-0.65097813578826236</v>
      </c>
      <c r="L8" s="300">
        <f t="shared" si="3"/>
        <v>-0.4884810126582278</v>
      </c>
      <c r="N8" s="292" t="s">
        <v>6385</v>
      </c>
      <c r="O8" s="292" t="s">
        <v>6035</v>
      </c>
      <c r="P8" s="292" t="s">
        <v>5683</v>
      </c>
    </row>
    <row r="9" spans="1:17" x14ac:dyDescent="0.25">
      <c r="A9" s="292" t="s">
        <v>6736</v>
      </c>
      <c r="B9" s="292" t="s">
        <v>6915</v>
      </c>
      <c r="C9" s="294" t="s">
        <v>6916</v>
      </c>
      <c r="D9" s="297">
        <v>5</v>
      </c>
      <c r="E9" s="298">
        <v>1350</v>
      </c>
      <c r="F9" s="298">
        <f>ROUND(SUMIF(Model_Output!$B$11:$B$3048,N9,Model_Output!$D$11:$D$3048),0)</f>
        <v>0</v>
      </c>
      <c r="G9" s="298">
        <f>ROUND(SUMIF(Model_Output!$B$11:$B$3048,O9,Model_Output!$D$11:$D$3048),0)</f>
        <v>0</v>
      </c>
      <c r="H9" s="298">
        <f>ROUND(SUMIF(Model_Output!$B$11:$B$3048,P9,Model_Output!$D$11:$D$3048),0)</f>
        <v>140</v>
      </c>
      <c r="I9" s="298">
        <f t="shared" si="0"/>
        <v>140</v>
      </c>
      <c r="J9" s="298">
        <f t="shared" si="1"/>
        <v>140</v>
      </c>
      <c r="K9" s="327">
        <f t="shared" si="2"/>
        <v>-0.89629629629629626</v>
      </c>
      <c r="L9" s="300">
        <f t="shared" si="3"/>
        <v>-0.89629629629629626</v>
      </c>
      <c r="N9" s="292" t="s">
        <v>6387</v>
      </c>
      <c r="O9" s="292" t="s">
        <v>6037</v>
      </c>
      <c r="P9" s="292" t="s">
        <v>5685</v>
      </c>
    </row>
    <row r="10" spans="1:17" x14ac:dyDescent="0.25">
      <c r="A10" s="292" t="s">
        <v>6737</v>
      </c>
      <c r="B10" s="292" t="s">
        <v>6915</v>
      </c>
      <c r="C10" s="292" t="s">
        <v>6917</v>
      </c>
      <c r="D10" s="94">
        <v>6</v>
      </c>
      <c r="E10" s="298">
        <v>375</v>
      </c>
      <c r="F10" s="298">
        <f>ROUND(SUMIF(Model_Output!$B$11:$B$3048,N10,Model_Output!$D$11:$D$3048),0)</f>
        <v>34</v>
      </c>
      <c r="G10" s="298">
        <f>ROUND(SUMIF(Model_Output!$B$11:$B$3048,O10,Model_Output!$D$11:$D$3048),0)</f>
        <v>33</v>
      </c>
      <c r="H10" s="298">
        <f>ROUND(SUMIF(Model_Output!$B$11:$B$3048,P10,Model_Output!$D$11:$D$3048),0)</f>
        <v>53</v>
      </c>
      <c r="I10" s="298">
        <f t="shared" si="0"/>
        <v>86</v>
      </c>
      <c r="J10" s="298">
        <f t="shared" si="1"/>
        <v>96.2</v>
      </c>
      <c r="K10" s="327">
        <f t="shared" si="2"/>
        <v>-0.77066666666666672</v>
      </c>
      <c r="L10" s="300">
        <f t="shared" si="3"/>
        <v>-0.74346666666666672</v>
      </c>
      <c r="N10" s="292" t="s">
        <v>6389</v>
      </c>
      <c r="O10" s="292" t="s">
        <v>6039</v>
      </c>
      <c r="P10" s="292" t="s">
        <v>5687</v>
      </c>
    </row>
    <row r="11" spans="1:17" x14ac:dyDescent="0.25">
      <c r="A11" s="292" t="s">
        <v>6738</v>
      </c>
      <c r="B11" s="292" t="s">
        <v>6918</v>
      </c>
      <c r="C11" s="292" t="s">
        <v>6919</v>
      </c>
      <c r="D11" s="94">
        <v>6</v>
      </c>
      <c r="E11" s="298">
        <v>1020</v>
      </c>
      <c r="F11" s="298">
        <f>ROUND(SUMIF(Model_Output!$B$11:$B$3048,N11,Model_Output!$D$11:$D$3048),0)</f>
        <v>1325</v>
      </c>
      <c r="G11" s="298">
        <f>ROUND(SUMIF(Model_Output!$B$11:$B$3048,O11,Model_Output!$D$11:$D$3048),0)</f>
        <v>964</v>
      </c>
      <c r="H11" s="298">
        <f>ROUND(SUMIF(Model_Output!$B$11:$B$3048,P11,Model_Output!$D$11:$D$3048),0)</f>
        <v>166</v>
      </c>
      <c r="I11" s="298">
        <f t="shared" si="0"/>
        <v>1130</v>
      </c>
      <c r="J11" s="298">
        <f t="shared" si="1"/>
        <v>1527.5</v>
      </c>
      <c r="K11" s="327">
        <f t="shared" si="2"/>
        <v>0.10784313725490197</v>
      </c>
      <c r="L11" s="300">
        <f t="shared" si="3"/>
        <v>0.49754901960784315</v>
      </c>
      <c r="N11" s="292" t="s">
        <v>6391</v>
      </c>
      <c r="O11" s="292" t="s">
        <v>6041</v>
      </c>
      <c r="P11" s="292" t="s">
        <v>5689</v>
      </c>
    </row>
    <row r="12" spans="1:17" x14ac:dyDescent="0.25">
      <c r="A12" s="292" t="s">
        <v>6739</v>
      </c>
      <c r="B12" s="292" t="s">
        <v>6920</v>
      </c>
      <c r="C12" s="292" t="s">
        <v>6921</v>
      </c>
      <c r="D12" s="94">
        <v>1</v>
      </c>
      <c r="E12" s="298">
        <v>4250</v>
      </c>
      <c r="F12" s="298">
        <f>ROUND(SUMIF(Model_Output!$B$11:$B$3048,N12,Model_Output!$D$11:$D$3048),0)</f>
        <v>4562</v>
      </c>
      <c r="G12" s="298">
        <f>ROUND(SUMIF(Model_Output!$B$11:$B$3048,O12,Model_Output!$D$11:$D$3048),0)</f>
        <v>4013</v>
      </c>
      <c r="H12" s="298">
        <f>ROUND(SUMIF(Model_Output!$B$11:$B$3048,P12,Model_Output!$D$11:$D$3048),0)</f>
        <v>1661</v>
      </c>
      <c r="I12" s="298">
        <f t="shared" si="0"/>
        <v>5674</v>
      </c>
      <c r="J12" s="298">
        <f t="shared" si="1"/>
        <v>7042.6</v>
      </c>
      <c r="K12" s="327">
        <f t="shared" si="2"/>
        <v>0.33505882352941174</v>
      </c>
      <c r="L12" s="300">
        <f t="shared" si="3"/>
        <v>0.65708235294117656</v>
      </c>
      <c r="N12" s="292" t="s">
        <v>6393</v>
      </c>
      <c r="O12" s="292" t="s">
        <v>6043</v>
      </c>
      <c r="P12" s="292" t="s">
        <v>5691</v>
      </c>
    </row>
    <row r="13" spans="1:17" x14ac:dyDescent="0.25">
      <c r="A13" s="292" t="s">
        <v>6740</v>
      </c>
      <c r="B13" s="292" t="s">
        <v>6913</v>
      </c>
      <c r="C13" s="292" t="s">
        <v>6922</v>
      </c>
      <c r="D13" s="94">
        <v>6</v>
      </c>
      <c r="E13" s="298">
        <v>297</v>
      </c>
      <c r="F13" s="298">
        <f>ROUND(SUMIF(Model_Output!$B$11:$B$3048,N13,Model_Output!$D$11:$D$3048),0)</f>
        <v>59</v>
      </c>
      <c r="G13" s="298">
        <f>ROUND(SUMIF(Model_Output!$B$11:$B$3048,O13,Model_Output!$D$11:$D$3048),0)</f>
        <v>30</v>
      </c>
      <c r="H13" s="298">
        <f>ROUND(SUMIF(Model_Output!$B$11:$B$3048,P13,Model_Output!$D$11:$D$3048),0)</f>
        <v>504</v>
      </c>
      <c r="I13" s="298">
        <f t="shared" si="0"/>
        <v>534</v>
      </c>
      <c r="J13" s="298">
        <f t="shared" si="1"/>
        <v>551.70000000000005</v>
      </c>
      <c r="K13" s="327">
        <f t="shared" si="2"/>
        <v>0.79797979797979801</v>
      </c>
      <c r="L13" s="300">
        <f t="shared" si="3"/>
        <v>0.85757575757575777</v>
      </c>
      <c r="N13" s="292" t="s">
        <v>6395</v>
      </c>
      <c r="O13" s="292" t="s">
        <v>6045</v>
      </c>
      <c r="P13" s="292" t="s">
        <v>5693</v>
      </c>
    </row>
    <row r="14" spans="1:17" x14ac:dyDescent="0.25">
      <c r="A14" s="292" t="s">
        <v>6741</v>
      </c>
      <c r="B14" s="292" t="s">
        <v>6923</v>
      </c>
      <c r="C14" s="292" t="s">
        <v>6924</v>
      </c>
      <c r="D14" s="94">
        <v>1</v>
      </c>
      <c r="E14" s="298">
        <v>3710</v>
      </c>
      <c r="F14" s="298">
        <f>ROUND(SUMIF(Model_Output!$B$11:$B$3048,N14,Model_Output!$D$11:$D$3048),0)</f>
        <v>10758</v>
      </c>
      <c r="G14" s="298">
        <f>ROUND(SUMIF(Model_Output!$B$11:$B$3048,O14,Model_Output!$D$11:$D$3048),0)</f>
        <v>4958</v>
      </c>
      <c r="H14" s="298">
        <f>ROUND(SUMIF(Model_Output!$B$11:$B$3048,P14,Model_Output!$D$11:$D$3048),0)</f>
        <v>605</v>
      </c>
      <c r="I14" s="298">
        <f t="shared" si="0"/>
        <v>5563</v>
      </c>
      <c r="J14" s="298">
        <f t="shared" si="1"/>
        <v>8790.4</v>
      </c>
      <c r="K14" s="327">
        <f t="shared" si="2"/>
        <v>0.49946091644204854</v>
      </c>
      <c r="L14" s="300">
        <f t="shared" si="3"/>
        <v>1.3693800539083556</v>
      </c>
      <c r="N14" s="292" t="s">
        <v>6397</v>
      </c>
      <c r="O14" s="292" t="s">
        <v>6047</v>
      </c>
      <c r="P14" s="292" t="s">
        <v>5695</v>
      </c>
    </row>
    <row r="15" spans="1:17" x14ac:dyDescent="0.25">
      <c r="A15" s="292" t="s">
        <v>6742</v>
      </c>
      <c r="B15" s="292" t="s">
        <v>6925</v>
      </c>
      <c r="C15" s="292" t="s">
        <v>6926</v>
      </c>
      <c r="D15" s="94">
        <v>1</v>
      </c>
      <c r="E15" s="298">
        <v>3320</v>
      </c>
      <c r="F15" s="298">
        <f>ROUND(SUMIF(Model_Output!$B$11:$B$3048,N15,Model_Output!$D$11:$D$3048),0)</f>
        <v>7015</v>
      </c>
      <c r="G15" s="298">
        <f>ROUND(SUMIF(Model_Output!$B$11:$B$3048,O15,Model_Output!$D$11:$D$3048),0)</f>
        <v>3559</v>
      </c>
      <c r="H15" s="298">
        <f>ROUND(SUMIF(Model_Output!$B$11:$B$3048,P15,Model_Output!$D$11:$D$3048),0)</f>
        <v>1673</v>
      </c>
      <c r="I15" s="298">
        <f t="shared" ref="I15:I78" si="4">G15+H15</f>
        <v>5232</v>
      </c>
      <c r="J15" s="298">
        <f t="shared" ref="J15:J78" si="5">F15*0.3+G15+H15</f>
        <v>7336.5</v>
      </c>
      <c r="K15" s="327">
        <f t="shared" ref="K15:K78" si="6">(I15-E15)/E15</f>
        <v>0.57590361445783134</v>
      </c>
      <c r="L15" s="300">
        <f t="shared" ref="L15:L78" si="7">(J15-E15)/E15</f>
        <v>1.209789156626506</v>
      </c>
      <c r="N15" s="292" t="s">
        <v>6399</v>
      </c>
      <c r="O15" s="292" t="s">
        <v>6049</v>
      </c>
      <c r="P15" s="292" t="s">
        <v>5697</v>
      </c>
    </row>
    <row r="16" spans="1:17" x14ac:dyDescent="0.25">
      <c r="A16" s="292" t="s">
        <v>6743</v>
      </c>
      <c r="B16" s="292" t="s">
        <v>6927</v>
      </c>
      <c r="C16" s="294" t="s">
        <v>6928</v>
      </c>
      <c r="D16" s="297">
        <v>1</v>
      </c>
      <c r="E16" s="298">
        <v>9685</v>
      </c>
      <c r="F16" s="298">
        <f>ROUND(SUMIF(Model_Output!$B$11:$B$3048,N16,Model_Output!$D$11:$D$3048),0)</f>
        <v>13837</v>
      </c>
      <c r="G16" s="298">
        <f>ROUND(SUMIF(Model_Output!$B$11:$B$3048,O16,Model_Output!$D$11:$D$3048),0)</f>
        <v>17121</v>
      </c>
      <c r="H16" s="298">
        <f>ROUND(SUMIF(Model_Output!$B$11:$B$3048,P16,Model_Output!$D$11:$D$3048),0)</f>
        <v>6415</v>
      </c>
      <c r="I16" s="298">
        <f t="shared" si="4"/>
        <v>23536</v>
      </c>
      <c r="J16" s="298">
        <f t="shared" si="5"/>
        <v>27687.1</v>
      </c>
      <c r="K16" s="327">
        <f t="shared" si="6"/>
        <v>1.4301497160557564</v>
      </c>
      <c r="L16" s="300">
        <f t="shared" si="7"/>
        <v>1.858760970573051</v>
      </c>
      <c r="N16" s="292" t="s">
        <v>6401</v>
      </c>
      <c r="O16" s="292" t="s">
        <v>6051</v>
      </c>
      <c r="P16" s="292" t="s">
        <v>5699</v>
      </c>
      <c r="Q16" s="292"/>
    </row>
    <row r="17" spans="1:17" x14ac:dyDescent="0.25">
      <c r="A17" s="292" t="s">
        <v>6744</v>
      </c>
      <c r="B17" s="292" t="s">
        <v>6929</v>
      </c>
      <c r="C17" s="292" t="s">
        <v>6930</v>
      </c>
      <c r="D17" s="94">
        <v>6</v>
      </c>
      <c r="E17" s="298">
        <v>3570</v>
      </c>
      <c r="F17" s="298">
        <f>ROUND(SUMIF(Model_Output!$B$11:$B$3048,N17,Model_Output!$D$11:$D$3048),0)</f>
        <v>2941</v>
      </c>
      <c r="G17" s="298">
        <f>ROUND(SUMIF(Model_Output!$B$11:$B$3048,O17,Model_Output!$D$11:$D$3048),0)</f>
        <v>2864</v>
      </c>
      <c r="H17" s="298">
        <f>ROUND(SUMIF(Model_Output!$B$11:$B$3048,P17,Model_Output!$D$11:$D$3048),0)</f>
        <v>4095</v>
      </c>
      <c r="I17" s="298">
        <f t="shared" si="4"/>
        <v>6959</v>
      </c>
      <c r="J17" s="298">
        <f t="shared" si="5"/>
        <v>7841.3</v>
      </c>
      <c r="K17" s="327">
        <f t="shared" si="6"/>
        <v>0.94929971988795514</v>
      </c>
      <c r="L17" s="300">
        <f t="shared" si="7"/>
        <v>1.1964425770308125</v>
      </c>
      <c r="N17" s="292" t="s">
        <v>6403</v>
      </c>
      <c r="O17" s="292" t="s">
        <v>6053</v>
      </c>
      <c r="P17" s="292" t="s">
        <v>5701</v>
      </c>
      <c r="Q17" s="292"/>
    </row>
    <row r="18" spans="1:17" x14ac:dyDescent="0.25">
      <c r="A18" s="292" t="s">
        <v>6745</v>
      </c>
      <c r="B18" s="292" t="s">
        <v>6931</v>
      </c>
      <c r="C18" s="292" t="s">
        <v>6932</v>
      </c>
      <c r="D18" s="94">
        <v>1</v>
      </c>
      <c r="E18" s="298">
        <v>5280</v>
      </c>
      <c r="F18" s="298">
        <f>ROUND(SUMIF(Model_Output!$B$11:$B$3048,N18,Model_Output!$D$11:$D$3048),0)</f>
        <v>5150</v>
      </c>
      <c r="G18" s="298">
        <f>ROUND(SUMIF(Model_Output!$B$11:$B$3048,O18,Model_Output!$D$11:$D$3048),0)</f>
        <v>3372</v>
      </c>
      <c r="H18" s="298">
        <f>ROUND(SUMIF(Model_Output!$B$11:$B$3048,P18,Model_Output!$D$11:$D$3048),0)</f>
        <v>3009</v>
      </c>
      <c r="I18" s="298">
        <f t="shared" si="4"/>
        <v>6381</v>
      </c>
      <c r="J18" s="298">
        <f t="shared" si="5"/>
        <v>7926</v>
      </c>
      <c r="K18" s="327">
        <f t="shared" si="6"/>
        <v>0.20852272727272728</v>
      </c>
      <c r="L18" s="300">
        <f t="shared" si="7"/>
        <v>0.5011363636363636</v>
      </c>
      <c r="N18" s="292" t="s">
        <v>6405</v>
      </c>
      <c r="O18" s="292" t="s">
        <v>6055</v>
      </c>
      <c r="P18" s="292" t="s">
        <v>5703</v>
      </c>
      <c r="Q18" s="292"/>
    </row>
    <row r="19" spans="1:17" x14ac:dyDescent="0.25">
      <c r="A19" s="292" t="s">
        <v>6746</v>
      </c>
      <c r="B19" s="292" t="s">
        <v>6933</v>
      </c>
      <c r="C19" s="292" t="s">
        <v>6934</v>
      </c>
      <c r="D19" s="94">
        <v>3</v>
      </c>
      <c r="E19" s="298">
        <v>1360</v>
      </c>
      <c r="F19" s="298">
        <f>ROUND(SUMIF(Model_Output!$B$11:$B$3048,N19,Model_Output!$D$11:$D$3048),0)</f>
        <v>0</v>
      </c>
      <c r="G19" s="298">
        <f>ROUND(SUMIF(Model_Output!$B$11:$B$3048,O19,Model_Output!$D$11:$D$3048),0)</f>
        <v>0</v>
      </c>
      <c r="H19" s="298">
        <f>ROUND(SUMIF(Model_Output!$B$11:$B$3048,P19,Model_Output!$D$11:$D$3048),0)</f>
        <v>26</v>
      </c>
      <c r="I19" s="298">
        <f t="shared" si="4"/>
        <v>26</v>
      </c>
      <c r="J19" s="298">
        <f t="shared" si="5"/>
        <v>26</v>
      </c>
      <c r="K19" s="327">
        <f t="shared" si="6"/>
        <v>-0.98088235294117643</v>
      </c>
      <c r="L19" s="300">
        <f t="shared" si="7"/>
        <v>-0.98088235294117643</v>
      </c>
      <c r="N19" s="292" t="s">
        <v>6407</v>
      </c>
      <c r="O19" s="292" t="s">
        <v>6057</v>
      </c>
      <c r="P19" s="292" t="s">
        <v>5705</v>
      </c>
      <c r="Q19" s="292"/>
    </row>
    <row r="20" spans="1:17" x14ac:dyDescent="0.25">
      <c r="A20" s="292" t="s">
        <v>6747</v>
      </c>
      <c r="B20" s="292" t="s">
        <v>6935</v>
      </c>
      <c r="C20" s="292" t="s">
        <v>6936</v>
      </c>
      <c r="D20" s="94">
        <v>1</v>
      </c>
      <c r="E20" s="298">
        <v>1525</v>
      </c>
      <c r="F20" s="298">
        <f>ROUND(SUMIF(Model_Output!$B$11:$B$3048,N20,Model_Output!$D$11:$D$3048),0)</f>
        <v>4232</v>
      </c>
      <c r="G20" s="298">
        <f>ROUND(SUMIF(Model_Output!$B$11:$B$3048,O20,Model_Output!$D$11:$D$3048),0)</f>
        <v>2131</v>
      </c>
      <c r="H20" s="298">
        <f>ROUND(SUMIF(Model_Output!$B$11:$B$3048,P20,Model_Output!$D$11:$D$3048),0)</f>
        <v>699</v>
      </c>
      <c r="I20" s="298">
        <f t="shared" si="4"/>
        <v>2830</v>
      </c>
      <c r="J20" s="298">
        <f t="shared" si="5"/>
        <v>4099.6000000000004</v>
      </c>
      <c r="K20" s="327">
        <f t="shared" si="6"/>
        <v>0.8557377049180328</v>
      </c>
      <c r="L20" s="300">
        <f t="shared" si="7"/>
        <v>1.6882622950819675</v>
      </c>
      <c r="N20" s="292" t="s">
        <v>6409</v>
      </c>
      <c r="O20" s="292" t="s">
        <v>6059</v>
      </c>
      <c r="P20" s="292" t="s">
        <v>5707</v>
      </c>
      <c r="Q20" s="292"/>
    </row>
    <row r="21" spans="1:17" x14ac:dyDescent="0.25">
      <c r="A21" s="292" t="s">
        <v>6748</v>
      </c>
      <c r="B21" s="292" t="s">
        <v>6937</v>
      </c>
      <c r="C21" s="292" t="s">
        <v>6938</v>
      </c>
      <c r="D21" s="94">
        <v>1</v>
      </c>
      <c r="E21" s="298">
        <v>2320</v>
      </c>
      <c r="F21" s="298">
        <f>ROUND(SUMIF(Model_Output!$B$11:$B$3048,N21,Model_Output!$D$11:$D$3048),0)</f>
        <v>3369</v>
      </c>
      <c r="G21" s="298">
        <f>ROUND(SUMIF(Model_Output!$B$11:$B$3048,O21,Model_Output!$D$11:$D$3048),0)</f>
        <v>1748</v>
      </c>
      <c r="H21" s="298">
        <f>ROUND(SUMIF(Model_Output!$B$11:$B$3048,P21,Model_Output!$D$11:$D$3048),0)</f>
        <v>393</v>
      </c>
      <c r="I21" s="298">
        <f t="shared" si="4"/>
        <v>2141</v>
      </c>
      <c r="J21" s="298">
        <f t="shared" si="5"/>
        <v>3151.7</v>
      </c>
      <c r="K21" s="327">
        <f t="shared" si="6"/>
        <v>-7.7155172413793105E-2</v>
      </c>
      <c r="L21" s="300">
        <f t="shared" si="7"/>
        <v>0.35849137931034475</v>
      </c>
      <c r="N21" s="292" t="s">
        <v>6411</v>
      </c>
      <c r="O21" s="292" t="s">
        <v>6061</v>
      </c>
      <c r="P21" s="292" t="s">
        <v>5709</v>
      </c>
      <c r="Q21" s="292"/>
    </row>
    <row r="22" spans="1:17" x14ac:dyDescent="0.25">
      <c r="A22" s="292" t="s">
        <v>6749</v>
      </c>
      <c r="B22" s="292" t="s">
        <v>6939</v>
      </c>
      <c r="C22" s="292" t="s">
        <v>6940</v>
      </c>
      <c r="D22" s="94">
        <v>1</v>
      </c>
      <c r="E22" s="298">
        <v>5880</v>
      </c>
      <c r="F22" s="298">
        <f>ROUND(SUMIF(Model_Output!$B$11:$B$3048,N22,Model_Output!$D$11:$D$3048),0)</f>
        <v>55</v>
      </c>
      <c r="G22" s="298">
        <f>ROUND(SUMIF(Model_Output!$B$11:$B$3048,O22,Model_Output!$D$11:$D$3048),0)</f>
        <v>26</v>
      </c>
      <c r="H22" s="298">
        <f>ROUND(SUMIF(Model_Output!$B$11:$B$3048,P22,Model_Output!$D$11:$D$3048),0)</f>
        <v>6535</v>
      </c>
      <c r="I22" s="298">
        <f t="shared" si="4"/>
        <v>6561</v>
      </c>
      <c r="J22" s="298">
        <f t="shared" si="5"/>
        <v>6577.5</v>
      </c>
      <c r="K22" s="327">
        <f t="shared" si="6"/>
        <v>0.11581632653061225</v>
      </c>
      <c r="L22" s="300">
        <f t="shared" si="7"/>
        <v>0.11862244897959184</v>
      </c>
      <c r="N22" s="292" t="s">
        <v>6413</v>
      </c>
      <c r="O22" s="292" t="s">
        <v>6063</v>
      </c>
      <c r="P22" s="292" t="s">
        <v>5711</v>
      </c>
      <c r="Q22" s="292"/>
    </row>
    <row r="23" spans="1:17" x14ac:dyDescent="0.25">
      <c r="A23" s="292" t="s">
        <v>6750</v>
      </c>
      <c r="B23" s="292" t="s">
        <v>6941</v>
      </c>
      <c r="C23" s="292" t="s">
        <v>6942</v>
      </c>
      <c r="D23" s="94">
        <v>1</v>
      </c>
      <c r="E23" s="298">
        <v>9920</v>
      </c>
      <c r="F23" s="298">
        <f>ROUND(SUMIF(Model_Output!$B$11:$B$3048,N23,Model_Output!$D$11:$D$3048),0)</f>
        <v>10269</v>
      </c>
      <c r="G23" s="298">
        <f>ROUND(SUMIF(Model_Output!$B$11:$B$3048,O23,Model_Output!$D$11:$D$3048),0)</f>
        <v>10497</v>
      </c>
      <c r="H23" s="298">
        <f>ROUND(SUMIF(Model_Output!$B$11:$B$3048,P23,Model_Output!$D$11:$D$3048),0)</f>
        <v>2634</v>
      </c>
      <c r="I23" s="298">
        <f t="shared" si="4"/>
        <v>13131</v>
      </c>
      <c r="J23" s="298">
        <f t="shared" si="5"/>
        <v>16211.7</v>
      </c>
      <c r="K23" s="327">
        <f t="shared" si="6"/>
        <v>0.32368951612903224</v>
      </c>
      <c r="L23" s="300">
        <f t="shared" si="7"/>
        <v>0.63424395161290326</v>
      </c>
      <c r="N23" s="292" t="s">
        <v>6415</v>
      </c>
      <c r="O23" s="292" t="s">
        <v>6065</v>
      </c>
      <c r="P23" s="292" t="s">
        <v>5713</v>
      </c>
      <c r="Q23" s="292"/>
    </row>
    <row r="24" spans="1:17" x14ac:dyDescent="0.25">
      <c r="A24" s="292" t="s">
        <v>6751</v>
      </c>
      <c r="B24" s="292" t="s">
        <v>6929</v>
      </c>
      <c r="C24" s="294" t="s">
        <v>6943</v>
      </c>
      <c r="D24" s="297">
        <v>1</v>
      </c>
      <c r="E24" s="298">
        <v>4320</v>
      </c>
      <c r="F24" s="298">
        <f>ROUND(SUMIF(Model_Output!$B$11:$B$3048,N24,Model_Output!$D$11:$D$3048),0)</f>
        <v>5082</v>
      </c>
      <c r="G24" s="298">
        <f>ROUND(SUMIF(Model_Output!$B$11:$B$3048,O24,Model_Output!$D$11:$D$3048),0)</f>
        <v>4442</v>
      </c>
      <c r="H24" s="298">
        <f>ROUND(SUMIF(Model_Output!$B$11:$B$3048,P24,Model_Output!$D$11:$D$3048),0)</f>
        <v>3691</v>
      </c>
      <c r="I24" s="298">
        <f t="shared" si="4"/>
        <v>8133</v>
      </c>
      <c r="J24" s="298">
        <f t="shared" si="5"/>
        <v>9657.6</v>
      </c>
      <c r="K24" s="327">
        <f t="shared" si="6"/>
        <v>0.88263888888888886</v>
      </c>
      <c r="L24" s="300">
        <f t="shared" si="7"/>
        <v>1.2355555555555557</v>
      </c>
      <c r="N24" s="292" t="s">
        <v>6417</v>
      </c>
      <c r="O24" s="292" t="s">
        <v>6067</v>
      </c>
      <c r="P24" s="292" t="s">
        <v>5715</v>
      </c>
      <c r="Q24" s="292"/>
    </row>
    <row r="25" spans="1:17" x14ac:dyDescent="0.25">
      <c r="A25" s="292" t="s">
        <v>6752</v>
      </c>
      <c r="B25" s="292" t="s">
        <v>6929</v>
      </c>
      <c r="C25" s="292" t="s">
        <v>6944</v>
      </c>
      <c r="D25" s="94">
        <v>1</v>
      </c>
      <c r="E25" s="298">
        <v>6720</v>
      </c>
      <c r="F25" s="298">
        <f>ROUND(SUMIF(Model_Output!$B$11:$B$3048,N25,Model_Output!$D$11:$D$3048),0)</f>
        <v>5870</v>
      </c>
      <c r="G25" s="298">
        <f>ROUND(SUMIF(Model_Output!$B$11:$B$3048,O25,Model_Output!$D$11:$D$3048),0)</f>
        <v>4851</v>
      </c>
      <c r="H25" s="298">
        <f>ROUND(SUMIF(Model_Output!$B$11:$B$3048,P25,Model_Output!$D$11:$D$3048),0)</f>
        <v>3764</v>
      </c>
      <c r="I25" s="298">
        <f t="shared" si="4"/>
        <v>8615</v>
      </c>
      <c r="J25" s="298">
        <f t="shared" si="5"/>
        <v>10376</v>
      </c>
      <c r="K25" s="327">
        <f t="shared" si="6"/>
        <v>0.28199404761904762</v>
      </c>
      <c r="L25" s="300">
        <f t="shared" si="7"/>
        <v>0.544047619047619</v>
      </c>
      <c r="N25" s="292" t="s">
        <v>6419</v>
      </c>
      <c r="O25" s="292" t="s">
        <v>6069</v>
      </c>
      <c r="P25" s="292" t="s">
        <v>5717</v>
      </c>
      <c r="Q25" s="292"/>
    </row>
    <row r="26" spans="1:17" x14ac:dyDescent="0.25">
      <c r="A26" s="292" t="s">
        <v>6753</v>
      </c>
      <c r="B26" s="292" t="s">
        <v>6945</v>
      </c>
      <c r="C26" s="292" t="s">
        <v>6946</v>
      </c>
      <c r="D26" s="94">
        <v>1</v>
      </c>
      <c r="E26" s="298">
        <v>5810</v>
      </c>
      <c r="F26" s="298">
        <f>ROUND(SUMIF(Model_Output!$B$11:$B$3048,N26,Model_Output!$D$11:$D$3048),0)</f>
        <v>9674</v>
      </c>
      <c r="G26" s="298">
        <f>ROUND(SUMIF(Model_Output!$B$11:$B$3048,O26,Model_Output!$D$11:$D$3048),0)</f>
        <v>13050</v>
      </c>
      <c r="H26" s="298">
        <f>ROUND(SUMIF(Model_Output!$B$11:$B$3048,P26,Model_Output!$D$11:$D$3048),0)</f>
        <v>3330</v>
      </c>
      <c r="I26" s="298">
        <f t="shared" si="4"/>
        <v>16380</v>
      </c>
      <c r="J26" s="298">
        <f t="shared" si="5"/>
        <v>19282.2</v>
      </c>
      <c r="K26" s="327">
        <f t="shared" si="6"/>
        <v>1.8192771084337349</v>
      </c>
      <c r="L26" s="300">
        <f t="shared" si="7"/>
        <v>2.3187951807228915</v>
      </c>
      <c r="N26" s="292" t="s">
        <v>6421</v>
      </c>
      <c r="O26" s="292" t="s">
        <v>6071</v>
      </c>
      <c r="P26" s="292" t="s">
        <v>5719</v>
      </c>
      <c r="Q26" s="292"/>
    </row>
    <row r="27" spans="1:17" x14ac:dyDescent="0.25">
      <c r="A27" s="292" t="s">
        <v>6754</v>
      </c>
      <c r="B27" s="292" t="s">
        <v>6909</v>
      </c>
      <c r="C27" s="292" t="s">
        <v>6947</v>
      </c>
      <c r="D27" s="94">
        <v>1</v>
      </c>
      <c r="E27" s="298">
        <v>13300</v>
      </c>
      <c r="F27" s="298">
        <f>ROUND(SUMIF(Model_Output!$B$11:$B$3048,N27,Model_Output!$D$11:$D$3048),0)</f>
        <v>10845</v>
      </c>
      <c r="G27" s="298">
        <f>ROUND(SUMIF(Model_Output!$B$11:$B$3048,O27,Model_Output!$D$11:$D$3048),0)</f>
        <v>8255</v>
      </c>
      <c r="H27" s="298">
        <f>ROUND(SUMIF(Model_Output!$B$11:$B$3048,P27,Model_Output!$D$11:$D$3048),0)</f>
        <v>12538</v>
      </c>
      <c r="I27" s="298">
        <f t="shared" si="4"/>
        <v>20793</v>
      </c>
      <c r="J27" s="298">
        <f t="shared" si="5"/>
        <v>24046.5</v>
      </c>
      <c r="K27" s="327">
        <f t="shared" si="6"/>
        <v>0.56338345864661654</v>
      </c>
      <c r="L27" s="300">
        <f t="shared" si="7"/>
        <v>0.80800751879699251</v>
      </c>
      <c r="N27" s="292" t="s">
        <v>6423</v>
      </c>
      <c r="O27" s="292" t="s">
        <v>6073</v>
      </c>
      <c r="P27" s="292" t="s">
        <v>5721</v>
      </c>
      <c r="Q27" s="292"/>
    </row>
    <row r="28" spans="1:17" x14ac:dyDescent="0.25">
      <c r="A28" s="292" t="s">
        <v>6755</v>
      </c>
      <c r="B28" s="292" t="s">
        <v>6948</v>
      </c>
      <c r="C28" s="292" t="s">
        <v>6949</v>
      </c>
      <c r="D28" s="94">
        <v>1</v>
      </c>
      <c r="E28" s="298">
        <v>8550</v>
      </c>
      <c r="F28" s="298">
        <f>ROUND(SUMIF(Model_Output!$B$11:$B$3048,N28,Model_Output!$D$11:$D$3048),0)</f>
        <v>5936</v>
      </c>
      <c r="G28" s="298">
        <f>ROUND(SUMIF(Model_Output!$B$11:$B$3048,O28,Model_Output!$D$11:$D$3048),0)</f>
        <v>2230</v>
      </c>
      <c r="H28" s="298">
        <f>ROUND(SUMIF(Model_Output!$B$11:$B$3048,P28,Model_Output!$D$11:$D$3048),0)</f>
        <v>703</v>
      </c>
      <c r="I28" s="298">
        <f t="shared" si="4"/>
        <v>2933</v>
      </c>
      <c r="J28" s="298">
        <f t="shared" si="5"/>
        <v>4713.8</v>
      </c>
      <c r="K28" s="327">
        <f t="shared" si="6"/>
        <v>-0.65695906432748541</v>
      </c>
      <c r="L28" s="300">
        <f t="shared" si="7"/>
        <v>-0.4486783625730994</v>
      </c>
      <c r="N28" s="292" t="s">
        <v>6425</v>
      </c>
      <c r="O28" s="292" t="s">
        <v>6075</v>
      </c>
      <c r="P28" s="292" t="s">
        <v>5723</v>
      </c>
      <c r="Q28" s="292"/>
    </row>
    <row r="29" spans="1:17" x14ac:dyDescent="0.25">
      <c r="A29" s="292" t="s">
        <v>6756</v>
      </c>
      <c r="B29" s="292" t="s">
        <v>6909</v>
      </c>
      <c r="C29" s="292" t="s">
        <v>6950</v>
      </c>
      <c r="D29" s="94">
        <v>1</v>
      </c>
      <c r="E29" s="298">
        <v>15000</v>
      </c>
      <c r="F29" s="298">
        <f>ROUND(SUMIF(Model_Output!$B$11:$B$3048,N29,Model_Output!$D$11:$D$3048),0)</f>
        <v>7144</v>
      </c>
      <c r="G29" s="298">
        <f>ROUND(SUMIF(Model_Output!$B$11:$B$3048,O29,Model_Output!$D$11:$D$3048),0)</f>
        <v>3642</v>
      </c>
      <c r="H29" s="298">
        <f>ROUND(SUMIF(Model_Output!$B$11:$B$3048,P29,Model_Output!$D$11:$D$3048),0)</f>
        <v>12352</v>
      </c>
      <c r="I29" s="298">
        <f t="shared" si="4"/>
        <v>15994</v>
      </c>
      <c r="J29" s="298">
        <f t="shared" si="5"/>
        <v>18137.2</v>
      </c>
      <c r="K29" s="327">
        <f t="shared" si="6"/>
        <v>6.6266666666666668E-2</v>
      </c>
      <c r="L29" s="300">
        <f t="shared" si="7"/>
        <v>0.2091466666666667</v>
      </c>
      <c r="N29" s="292" t="s">
        <v>6427</v>
      </c>
      <c r="O29" s="292" t="s">
        <v>6077</v>
      </c>
      <c r="P29" s="292" t="s">
        <v>5725</v>
      </c>
      <c r="Q29" s="292"/>
    </row>
    <row r="30" spans="1:17" x14ac:dyDescent="0.25">
      <c r="A30" s="292" t="s">
        <v>6757</v>
      </c>
      <c r="B30" s="292" t="s">
        <v>6909</v>
      </c>
      <c r="C30" s="292" t="s">
        <v>6951</v>
      </c>
      <c r="D30" s="94">
        <v>1</v>
      </c>
      <c r="E30" s="298">
        <v>14640</v>
      </c>
      <c r="F30" s="298">
        <f>ROUND(SUMIF(Model_Output!$B$11:$B$3048,N30,Model_Output!$D$11:$D$3048),0)</f>
        <v>1411</v>
      </c>
      <c r="G30" s="298">
        <f>ROUND(SUMIF(Model_Output!$B$11:$B$3048,O30,Model_Output!$D$11:$D$3048),0)</f>
        <v>604</v>
      </c>
      <c r="H30" s="298">
        <f>ROUND(SUMIF(Model_Output!$B$11:$B$3048,P30,Model_Output!$D$11:$D$3048),0)</f>
        <v>12353</v>
      </c>
      <c r="I30" s="298">
        <f t="shared" si="4"/>
        <v>12957</v>
      </c>
      <c r="J30" s="298">
        <f t="shared" si="5"/>
        <v>13380.3</v>
      </c>
      <c r="K30" s="327">
        <f t="shared" si="6"/>
        <v>-0.11495901639344262</v>
      </c>
      <c r="L30" s="300">
        <f t="shared" si="7"/>
        <v>-8.6045081967213166E-2</v>
      </c>
      <c r="N30" s="292" t="s">
        <v>6429</v>
      </c>
      <c r="O30" s="292" t="s">
        <v>6079</v>
      </c>
      <c r="P30" s="292" t="s">
        <v>5727</v>
      </c>
      <c r="Q30" s="292"/>
    </row>
    <row r="31" spans="1:17" x14ac:dyDescent="0.25">
      <c r="A31" s="292" t="s">
        <v>6758</v>
      </c>
      <c r="B31" s="292" t="s">
        <v>6933</v>
      </c>
      <c r="C31" s="292" t="s">
        <v>6952</v>
      </c>
      <c r="D31" s="94">
        <v>1</v>
      </c>
      <c r="E31" s="298">
        <v>3290</v>
      </c>
      <c r="F31" s="298">
        <f>ROUND(SUMIF(Model_Output!$B$11:$B$3048,N31,Model_Output!$D$11:$D$3048),0)</f>
        <v>3957</v>
      </c>
      <c r="G31" s="298">
        <f>ROUND(SUMIF(Model_Output!$B$11:$B$3048,O31,Model_Output!$D$11:$D$3048),0)</f>
        <v>3438</v>
      </c>
      <c r="H31" s="298">
        <f>ROUND(SUMIF(Model_Output!$B$11:$B$3048,P31,Model_Output!$D$11:$D$3048),0)</f>
        <v>1037</v>
      </c>
      <c r="I31" s="298">
        <f t="shared" si="4"/>
        <v>4475</v>
      </c>
      <c r="J31" s="298">
        <f t="shared" si="5"/>
        <v>5662.1</v>
      </c>
      <c r="K31" s="327">
        <f t="shared" si="6"/>
        <v>0.36018237082066867</v>
      </c>
      <c r="L31" s="300">
        <f t="shared" si="7"/>
        <v>0.72100303951367795</v>
      </c>
      <c r="N31" s="292" t="s">
        <v>6431</v>
      </c>
      <c r="O31" s="292" t="s">
        <v>6081</v>
      </c>
      <c r="P31" s="292" t="s">
        <v>5729</v>
      </c>
      <c r="Q31" s="292"/>
    </row>
    <row r="32" spans="1:17" x14ac:dyDescent="0.25">
      <c r="A32" s="292" t="s">
        <v>6759</v>
      </c>
      <c r="B32" s="292" t="s">
        <v>6945</v>
      </c>
      <c r="C32" s="292" t="s">
        <v>6953</v>
      </c>
      <c r="D32" s="94">
        <v>1</v>
      </c>
      <c r="E32" s="298">
        <v>3680</v>
      </c>
      <c r="F32" s="298">
        <f>ROUND(SUMIF(Model_Output!$B$11:$B$3048,N32,Model_Output!$D$11:$D$3048),0)</f>
        <v>6734</v>
      </c>
      <c r="G32" s="298">
        <f>ROUND(SUMIF(Model_Output!$B$11:$B$3048,O32,Model_Output!$D$11:$D$3048),0)</f>
        <v>10525</v>
      </c>
      <c r="H32" s="298">
        <f>ROUND(SUMIF(Model_Output!$B$11:$B$3048,P32,Model_Output!$D$11:$D$3048),0)</f>
        <v>2656</v>
      </c>
      <c r="I32" s="298">
        <f t="shared" si="4"/>
        <v>13181</v>
      </c>
      <c r="J32" s="298">
        <f t="shared" si="5"/>
        <v>15201.2</v>
      </c>
      <c r="K32" s="327">
        <f t="shared" si="6"/>
        <v>2.5817934782608694</v>
      </c>
      <c r="L32" s="300">
        <f t="shared" si="7"/>
        <v>3.1307608695652176</v>
      </c>
      <c r="N32" s="292" t="s">
        <v>6433</v>
      </c>
      <c r="O32" s="292" t="s">
        <v>6083</v>
      </c>
      <c r="P32" s="292" t="s">
        <v>5731</v>
      </c>
      <c r="Q32" s="292"/>
    </row>
    <row r="33" spans="1:17" x14ac:dyDescent="0.25">
      <c r="A33" s="292" t="s">
        <v>6760</v>
      </c>
      <c r="B33" s="292" t="s">
        <v>6927</v>
      </c>
      <c r="C33" s="292" t="s">
        <v>6954</v>
      </c>
      <c r="D33" s="94">
        <v>1</v>
      </c>
      <c r="E33" s="298">
        <v>4800</v>
      </c>
      <c r="F33" s="298">
        <f>ROUND(SUMIF(Model_Output!$B$11:$B$3048,N33,Model_Output!$D$11:$D$3048),0)</f>
        <v>12474</v>
      </c>
      <c r="G33" s="298">
        <f>ROUND(SUMIF(Model_Output!$B$11:$B$3048,O33,Model_Output!$D$11:$D$3048),0)</f>
        <v>9309</v>
      </c>
      <c r="H33" s="298">
        <f>ROUND(SUMIF(Model_Output!$B$11:$B$3048,P33,Model_Output!$D$11:$D$3048),0)</f>
        <v>3448</v>
      </c>
      <c r="I33" s="298">
        <f t="shared" si="4"/>
        <v>12757</v>
      </c>
      <c r="J33" s="298">
        <f t="shared" si="5"/>
        <v>16499.2</v>
      </c>
      <c r="K33" s="327">
        <f t="shared" si="6"/>
        <v>1.6577083333333333</v>
      </c>
      <c r="L33" s="300">
        <f t="shared" si="7"/>
        <v>2.4373333333333336</v>
      </c>
      <c r="N33" s="292" t="s">
        <v>6435</v>
      </c>
      <c r="O33" s="292" t="s">
        <v>6085</v>
      </c>
      <c r="P33" s="292" t="s">
        <v>5733</v>
      </c>
      <c r="Q33" s="292"/>
    </row>
    <row r="34" spans="1:17" x14ac:dyDescent="0.25">
      <c r="A34" s="292" t="s">
        <v>6761</v>
      </c>
      <c r="B34" s="292" t="s">
        <v>6955</v>
      </c>
      <c r="C34" s="292" t="s">
        <v>6956</v>
      </c>
      <c r="D34" s="94">
        <v>3</v>
      </c>
      <c r="E34" s="298">
        <v>2425</v>
      </c>
      <c r="F34" s="298">
        <f>ROUND(SUMIF(Model_Output!$B$11:$B$3048,N34,Model_Output!$D$11:$D$3048),0)</f>
        <v>967</v>
      </c>
      <c r="G34" s="298">
        <f>ROUND(SUMIF(Model_Output!$B$11:$B$3048,O34,Model_Output!$D$11:$D$3048),0)</f>
        <v>490</v>
      </c>
      <c r="H34" s="298">
        <f>ROUND(SUMIF(Model_Output!$B$11:$B$3048,P34,Model_Output!$D$11:$D$3048),0)</f>
        <v>63</v>
      </c>
      <c r="I34" s="298">
        <f t="shared" si="4"/>
        <v>553</v>
      </c>
      <c r="J34" s="298">
        <f t="shared" si="5"/>
        <v>843.09999999999991</v>
      </c>
      <c r="K34" s="327">
        <f t="shared" si="6"/>
        <v>-0.77195876288659793</v>
      </c>
      <c r="L34" s="300">
        <f t="shared" si="7"/>
        <v>-0.65232989690721654</v>
      </c>
      <c r="N34" s="292" t="s">
        <v>6437</v>
      </c>
      <c r="O34" s="292" t="s">
        <v>6087</v>
      </c>
      <c r="P34" s="292" t="s">
        <v>5735</v>
      </c>
      <c r="Q34" s="292"/>
    </row>
    <row r="35" spans="1:17" x14ac:dyDescent="0.25">
      <c r="A35" s="292" t="s">
        <v>6762</v>
      </c>
      <c r="B35" s="292" t="s">
        <v>6957</v>
      </c>
      <c r="C35" s="292" t="s">
        <v>6958</v>
      </c>
      <c r="D35" s="94">
        <v>3</v>
      </c>
      <c r="E35" s="298">
        <v>3268</v>
      </c>
      <c r="F35" s="298">
        <f>ROUND(SUMIF(Model_Output!$B$11:$B$3048,N35,Model_Output!$D$11:$D$3048),0)</f>
        <v>753</v>
      </c>
      <c r="G35" s="298">
        <f>ROUND(SUMIF(Model_Output!$B$11:$B$3048,O35,Model_Output!$D$11:$D$3048),0)</f>
        <v>263</v>
      </c>
      <c r="H35" s="298">
        <f>ROUND(SUMIF(Model_Output!$B$11:$B$3048,P35,Model_Output!$D$11:$D$3048),0)</f>
        <v>60</v>
      </c>
      <c r="I35" s="298">
        <f t="shared" si="4"/>
        <v>323</v>
      </c>
      <c r="J35" s="298">
        <f t="shared" si="5"/>
        <v>548.9</v>
      </c>
      <c r="K35" s="327">
        <f t="shared" si="6"/>
        <v>-0.90116279069767447</v>
      </c>
      <c r="L35" s="300">
        <f t="shared" si="7"/>
        <v>-0.83203794369645045</v>
      </c>
      <c r="N35" s="292" t="s">
        <v>6439</v>
      </c>
      <c r="O35" s="292" t="s">
        <v>6089</v>
      </c>
      <c r="P35" s="292" t="s">
        <v>5737</v>
      </c>
      <c r="Q35" s="292"/>
    </row>
    <row r="36" spans="1:17" x14ac:dyDescent="0.25">
      <c r="A36" s="292" t="s">
        <v>6763</v>
      </c>
      <c r="B36" s="292" t="s">
        <v>6959</v>
      </c>
      <c r="C36" s="292" t="s">
        <v>6960</v>
      </c>
      <c r="D36" s="94">
        <v>3</v>
      </c>
      <c r="E36" s="298">
        <v>580</v>
      </c>
      <c r="F36" s="298">
        <f>ROUND(SUMIF(Model_Output!$B$11:$B$3048,N36,Model_Output!$D$11:$D$3048),0)</f>
        <v>321</v>
      </c>
      <c r="G36" s="298">
        <f>ROUND(SUMIF(Model_Output!$B$11:$B$3048,O36,Model_Output!$D$11:$D$3048),0)</f>
        <v>115</v>
      </c>
      <c r="H36" s="298">
        <f>ROUND(SUMIF(Model_Output!$B$11:$B$3048,P36,Model_Output!$D$11:$D$3048),0)</f>
        <v>27</v>
      </c>
      <c r="I36" s="298">
        <f t="shared" si="4"/>
        <v>142</v>
      </c>
      <c r="J36" s="298">
        <f t="shared" si="5"/>
        <v>238.3</v>
      </c>
      <c r="K36" s="327">
        <f t="shared" si="6"/>
        <v>-0.7551724137931034</v>
      </c>
      <c r="L36" s="300">
        <f t="shared" si="7"/>
        <v>-0.58913793103448275</v>
      </c>
      <c r="N36" s="292" t="s">
        <v>6441</v>
      </c>
      <c r="O36" s="292" t="s">
        <v>6091</v>
      </c>
      <c r="P36" s="292" t="s">
        <v>5739</v>
      </c>
      <c r="Q36" s="292"/>
    </row>
    <row r="37" spans="1:17" x14ac:dyDescent="0.25">
      <c r="A37" s="292" t="s">
        <v>6764</v>
      </c>
      <c r="B37" s="292" t="s">
        <v>6920</v>
      </c>
      <c r="C37" s="292" t="s">
        <v>6961</v>
      </c>
      <c r="D37" s="94">
        <v>3</v>
      </c>
      <c r="E37" s="298">
        <v>1748</v>
      </c>
      <c r="F37" s="298">
        <f>ROUND(SUMIF(Model_Output!$B$11:$B$3048,N37,Model_Output!$D$11:$D$3048),0)</f>
        <v>709</v>
      </c>
      <c r="G37" s="298">
        <f>ROUND(SUMIF(Model_Output!$B$11:$B$3048,O37,Model_Output!$D$11:$D$3048),0)</f>
        <v>351</v>
      </c>
      <c r="H37" s="298">
        <f>ROUND(SUMIF(Model_Output!$B$11:$B$3048,P37,Model_Output!$D$11:$D$3048),0)</f>
        <v>50</v>
      </c>
      <c r="I37" s="298">
        <f t="shared" si="4"/>
        <v>401</v>
      </c>
      <c r="J37" s="298">
        <f t="shared" si="5"/>
        <v>613.70000000000005</v>
      </c>
      <c r="K37" s="327">
        <f t="shared" si="6"/>
        <v>-0.77059496567505725</v>
      </c>
      <c r="L37" s="300">
        <f t="shared" si="7"/>
        <v>-0.64891304347826084</v>
      </c>
      <c r="N37" s="292" t="s">
        <v>6443</v>
      </c>
      <c r="O37" s="292" t="s">
        <v>6093</v>
      </c>
      <c r="P37" s="292" t="s">
        <v>5741</v>
      </c>
      <c r="Q37" s="292"/>
    </row>
    <row r="38" spans="1:17" x14ac:dyDescent="0.25">
      <c r="A38" s="292" t="s">
        <v>6765</v>
      </c>
      <c r="B38" s="292" t="s">
        <v>6962</v>
      </c>
      <c r="C38" s="292" t="s">
        <v>6963</v>
      </c>
      <c r="D38" s="94">
        <v>3</v>
      </c>
      <c r="E38" s="298">
        <v>756</v>
      </c>
      <c r="F38" s="298">
        <f>ROUND(SUMIF(Model_Output!$B$11:$B$3048,N38,Model_Output!$D$11:$D$3048),0)</f>
        <v>171</v>
      </c>
      <c r="G38" s="298">
        <f>ROUND(SUMIF(Model_Output!$B$11:$B$3048,O38,Model_Output!$D$11:$D$3048),0)</f>
        <v>50</v>
      </c>
      <c r="H38" s="298">
        <f>ROUND(SUMIF(Model_Output!$B$11:$B$3048,P38,Model_Output!$D$11:$D$3048),0)</f>
        <v>1</v>
      </c>
      <c r="I38" s="298">
        <f t="shared" si="4"/>
        <v>51</v>
      </c>
      <c r="J38" s="298">
        <f t="shared" si="5"/>
        <v>102.3</v>
      </c>
      <c r="K38" s="327">
        <f t="shared" si="6"/>
        <v>-0.93253968253968256</v>
      </c>
      <c r="L38" s="300">
        <f t="shared" si="7"/>
        <v>-0.86468253968253972</v>
      </c>
      <c r="N38" s="292" t="s">
        <v>6445</v>
      </c>
      <c r="O38" s="292" t="s">
        <v>6095</v>
      </c>
      <c r="P38" s="292" t="s">
        <v>5743</v>
      </c>
      <c r="Q38" s="292"/>
    </row>
    <row r="39" spans="1:17" x14ac:dyDescent="0.25">
      <c r="A39" s="292" t="s">
        <v>6766</v>
      </c>
      <c r="B39" s="292" t="s">
        <v>6964</v>
      </c>
      <c r="C39" s="292" t="s">
        <v>6956</v>
      </c>
      <c r="D39" s="94">
        <v>3</v>
      </c>
      <c r="E39" s="298">
        <v>1428</v>
      </c>
      <c r="F39" s="298">
        <f>ROUND(SUMIF(Model_Output!$B$11:$B$3048,N39,Model_Output!$D$11:$D$3048),0)</f>
        <v>2433</v>
      </c>
      <c r="G39" s="298">
        <f>ROUND(SUMIF(Model_Output!$B$11:$B$3048,O39,Model_Output!$D$11:$D$3048),0)</f>
        <v>1473</v>
      </c>
      <c r="H39" s="298">
        <f>ROUND(SUMIF(Model_Output!$B$11:$B$3048,P39,Model_Output!$D$11:$D$3048),0)</f>
        <v>273</v>
      </c>
      <c r="I39" s="298">
        <f t="shared" si="4"/>
        <v>1746</v>
      </c>
      <c r="J39" s="298">
        <f t="shared" si="5"/>
        <v>2475.9</v>
      </c>
      <c r="K39" s="327">
        <f t="shared" si="6"/>
        <v>0.22268907563025211</v>
      </c>
      <c r="L39" s="300">
        <f t="shared" si="7"/>
        <v>0.73382352941176476</v>
      </c>
      <c r="N39" s="292" t="s">
        <v>6447</v>
      </c>
      <c r="O39" s="292" t="s">
        <v>6097</v>
      </c>
      <c r="P39" s="292" t="s">
        <v>5745</v>
      </c>
      <c r="Q39" s="292"/>
    </row>
    <row r="40" spans="1:17" x14ac:dyDescent="0.25">
      <c r="A40" s="292" t="s">
        <v>6767</v>
      </c>
      <c r="B40" s="292" t="s">
        <v>3621</v>
      </c>
      <c r="C40" s="292" t="s">
        <v>6965</v>
      </c>
      <c r="D40" s="94">
        <v>3</v>
      </c>
      <c r="E40" s="298">
        <v>1044</v>
      </c>
      <c r="F40" s="298">
        <f>ROUND(SUMIF(Model_Output!$B$11:$B$3048,N40,Model_Output!$D$11:$D$3048),0)</f>
        <v>635</v>
      </c>
      <c r="G40" s="298">
        <f>ROUND(SUMIF(Model_Output!$B$11:$B$3048,O40,Model_Output!$D$11:$D$3048),0)</f>
        <v>249</v>
      </c>
      <c r="H40" s="298">
        <f>ROUND(SUMIF(Model_Output!$B$11:$B$3048,P40,Model_Output!$D$11:$D$3048),0)</f>
        <v>32</v>
      </c>
      <c r="I40" s="298">
        <f t="shared" si="4"/>
        <v>281</v>
      </c>
      <c r="J40" s="298">
        <f t="shared" si="5"/>
        <v>471.5</v>
      </c>
      <c r="K40" s="327">
        <f t="shared" si="6"/>
        <v>-0.73084291187739459</v>
      </c>
      <c r="L40" s="300">
        <f t="shared" si="7"/>
        <v>-0.54837164750957856</v>
      </c>
      <c r="N40" s="292" t="s">
        <v>6449</v>
      </c>
      <c r="O40" s="292" t="s">
        <v>6099</v>
      </c>
      <c r="P40" s="292" t="s">
        <v>5747</v>
      </c>
      <c r="Q40" s="292"/>
    </row>
    <row r="41" spans="1:17" x14ac:dyDescent="0.25">
      <c r="A41" s="292" t="s">
        <v>6768</v>
      </c>
      <c r="B41" s="292" t="s">
        <v>6966</v>
      </c>
      <c r="C41" s="292" t="s">
        <v>6967</v>
      </c>
      <c r="D41" s="94">
        <v>3</v>
      </c>
      <c r="E41" s="298">
        <v>1457</v>
      </c>
      <c r="F41" s="298">
        <f>ROUND(SUMIF(Model_Output!$B$11:$B$3048,N41,Model_Output!$D$11:$D$3048),0)</f>
        <v>681</v>
      </c>
      <c r="G41" s="298">
        <f>ROUND(SUMIF(Model_Output!$B$11:$B$3048,O41,Model_Output!$D$11:$D$3048),0)</f>
        <v>365</v>
      </c>
      <c r="H41" s="298">
        <f>ROUND(SUMIF(Model_Output!$B$11:$B$3048,P41,Model_Output!$D$11:$D$3048),0)</f>
        <v>60</v>
      </c>
      <c r="I41" s="298">
        <f t="shared" si="4"/>
        <v>425</v>
      </c>
      <c r="J41" s="298">
        <f t="shared" si="5"/>
        <v>629.29999999999995</v>
      </c>
      <c r="K41" s="327">
        <f t="shared" si="6"/>
        <v>-0.70830473575840769</v>
      </c>
      <c r="L41" s="300">
        <f t="shared" si="7"/>
        <v>-0.56808510638297871</v>
      </c>
      <c r="N41" s="292" t="s">
        <v>6451</v>
      </c>
      <c r="O41" s="292" t="s">
        <v>6101</v>
      </c>
      <c r="P41" s="292" t="s">
        <v>5749</v>
      </c>
      <c r="Q41" s="292"/>
    </row>
    <row r="42" spans="1:17" x14ac:dyDescent="0.25">
      <c r="A42" s="292" t="s">
        <v>6769</v>
      </c>
      <c r="B42" s="292" t="s">
        <v>6968</v>
      </c>
      <c r="C42" s="292" t="s">
        <v>6969</v>
      </c>
      <c r="D42" s="94">
        <v>3</v>
      </c>
      <c r="E42" s="298">
        <v>1483</v>
      </c>
      <c r="F42" s="298">
        <f>ROUND(SUMIF(Model_Output!$B$11:$B$3048,N42,Model_Output!$D$11:$D$3048),0)</f>
        <v>457</v>
      </c>
      <c r="G42" s="298">
        <f>ROUND(SUMIF(Model_Output!$B$11:$B$3048,O42,Model_Output!$D$11:$D$3048),0)</f>
        <v>172</v>
      </c>
      <c r="H42" s="298">
        <f>ROUND(SUMIF(Model_Output!$B$11:$B$3048,P42,Model_Output!$D$11:$D$3048),0)</f>
        <v>22</v>
      </c>
      <c r="I42" s="298">
        <f t="shared" si="4"/>
        <v>194</v>
      </c>
      <c r="J42" s="298">
        <f t="shared" si="5"/>
        <v>331.1</v>
      </c>
      <c r="K42" s="327">
        <f t="shared" si="6"/>
        <v>-0.86918408631153066</v>
      </c>
      <c r="L42" s="300">
        <f t="shared" si="7"/>
        <v>-0.77673634524612278</v>
      </c>
      <c r="N42" s="292" t="s">
        <v>6453</v>
      </c>
      <c r="O42" s="292" t="s">
        <v>6103</v>
      </c>
      <c r="P42" s="292" t="s">
        <v>5751</v>
      </c>
      <c r="Q42" s="292"/>
    </row>
    <row r="43" spans="1:17" x14ac:dyDescent="0.25">
      <c r="A43" s="292" t="s">
        <v>6770</v>
      </c>
      <c r="B43" s="292" t="s">
        <v>6970</v>
      </c>
      <c r="C43" s="292" t="s">
        <v>6971</v>
      </c>
      <c r="D43" s="94">
        <v>3</v>
      </c>
      <c r="E43" s="298">
        <v>1505</v>
      </c>
      <c r="F43" s="298">
        <f>ROUND(SUMIF(Model_Output!$B$11:$B$3048,N43,Model_Output!$D$11:$D$3048),0)</f>
        <v>1816</v>
      </c>
      <c r="G43" s="298">
        <f>ROUND(SUMIF(Model_Output!$B$11:$B$3048,O43,Model_Output!$D$11:$D$3048),0)</f>
        <v>962</v>
      </c>
      <c r="H43" s="298">
        <f>ROUND(SUMIF(Model_Output!$B$11:$B$3048,P43,Model_Output!$D$11:$D$3048),0)</f>
        <v>117</v>
      </c>
      <c r="I43" s="298">
        <f t="shared" si="4"/>
        <v>1079</v>
      </c>
      <c r="J43" s="298">
        <f t="shared" si="5"/>
        <v>1623.8</v>
      </c>
      <c r="K43" s="327">
        <f t="shared" si="6"/>
        <v>-0.28305647840531561</v>
      </c>
      <c r="L43" s="300">
        <f t="shared" si="7"/>
        <v>7.8936877076411935E-2</v>
      </c>
      <c r="N43" s="292" t="s">
        <v>6455</v>
      </c>
      <c r="O43" s="292" t="s">
        <v>6105</v>
      </c>
      <c r="P43" s="292" t="s">
        <v>5753</v>
      </c>
      <c r="Q43" s="292"/>
    </row>
    <row r="44" spans="1:17" x14ac:dyDescent="0.25">
      <c r="A44" s="292" t="s">
        <v>6771</v>
      </c>
      <c r="B44" s="292" t="s">
        <v>6972</v>
      </c>
      <c r="C44" s="292" t="s">
        <v>6973</v>
      </c>
      <c r="D44" s="94">
        <v>3</v>
      </c>
      <c r="E44" s="298">
        <v>1104</v>
      </c>
      <c r="F44" s="298">
        <f>ROUND(SUMIF(Model_Output!$B$11:$B$3048,N44,Model_Output!$D$11:$D$3048),0)</f>
        <v>132</v>
      </c>
      <c r="G44" s="298">
        <f>ROUND(SUMIF(Model_Output!$B$11:$B$3048,O44,Model_Output!$D$11:$D$3048),0)</f>
        <v>37</v>
      </c>
      <c r="H44" s="298">
        <f>ROUND(SUMIF(Model_Output!$B$11:$B$3048,P44,Model_Output!$D$11:$D$3048),0)</f>
        <v>9</v>
      </c>
      <c r="I44" s="298">
        <f t="shared" si="4"/>
        <v>46</v>
      </c>
      <c r="J44" s="298">
        <f t="shared" si="5"/>
        <v>85.6</v>
      </c>
      <c r="K44" s="327">
        <f t="shared" si="6"/>
        <v>-0.95833333333333337</v>
      </c>
      <c r="L44" s="300">
        <f t="shared" si="7"/>
        <v>-0.922463768115942</v>
      </c>
      <c r="N44" s="292" t="s">
        <v>6457</v>
      </c>
      <c r="O44" s="292" t="s">
        <v>6107</v>
      </c>
      <c r="P44" s="292" t="s">
        <v>5755</v>
      </c>
      <c r="Q44" s="292"/>
    </row>
    <row r="45" spans="1:17" x14ac:dyDescent="0.25">
      <c r="A45" s="292" t="s">
        <v>6772</v>
      </c>
      <c r="B45" s="292" t="s">
        <v>6974</v>
      </c>
      <c r="C45" s="292" t="s">
        <v>6975</v>
      </c>
      <c r="D45" s="94">
        <v>3</v>
      </c>
      <c r="E45" s="298">
        <v>1122</v>
      </c>
      <c r="F45" s="298">
        <f>ROUND(SUMIF(Model_Output!$B$11:$B$3048,N45,Model_Output!$D$11:$D$3048),0)</f>
        <v>1425</v>
      </c>
      <c r="G45" s="298">
        <f>ROUND(SUMIF(Model_Output!$B$11:$B$3048,O45,Model_Output!$D$11:$D$3048),0)</f>
        <v>919</v>
      </c>
      <c r="H45" s="298">
        <f>ROUND(SUMIF(Model_Output!$B$11:$B$3048,P45,Model_Output!$D$11:$D$3048),0)</f>
        <v>172</v>
      </c>
      <c r="I45" s="298">
        <f t="shared" si="4"/>
        <v>1091</v>
      </c>
      <c r="J45" s="298">
        <f t="shared" si="5"/>
        <v>1518.5</v>
      </c>
      <c r="K45" s="327">
        <f t="shared" si="6"/>
        <v>-2.7629233511586453E-2</v>
      </c>
      <c r="L45" s="300">
        <f t="shared" si="7"/>
        <v>0.35338680926916222</v>
      </c>
      <c r="N45" s="292" t="s">
        <v>6459</v>
      </c>
      <c r="O45" s="292" t="s">
        <v>6109</v>
      </c>
      <c r="P45" s="292" t="s">
        <v>5757</v>
      </c>
      <c r="Q45" s="292"/>
    </row>
    <row r="46" spans="1:17" x14ac:dyDescent="0.25">
      <c r="A46" s="292" t="s">
        <v>6773</v>
      </c>
      <c r="B46" s="292" t="s">
        <v>6976</v>
      </c>
      <c r="C46" s="292" t="s">
        <v>6977</v>
      </c>
      <c r="D46" s="94">
        <v>3</v>
      </c>
      <c r="E46" s="298">
        <v>550</v>
      </c>
      <c r="F46" s="298">
        <f>ROUND(SUMIF(Model_Output!$B$11:$B$3048,N46,Model_Output!$D$11:$D$3048),0)</f>
        <v>435</v>
      </c>
      <c r="G46" s="298">
        <f>ROUND(SUMIF(Model_Output!$B$11:$B$3048,O46,Model_Output!$D$11:$D$3048),0)</f>
        <v>141</v>
      </c>
      <c r="H46" s="298">
        <f>ROUND(SUMIF(Model_Output!$B$11:$B$3048,P46,Model_Output!$D$11:$D$3048),0)</f>
        <v>3</v>
      </c>
      <c r="I46" s="298">
        <f t="shared" si="4"/>
        <v>144</v>
      </c>
      <c r="J46" s="298">
        <f t="shared" si="5"/>
        <v>274.5</v>
      </c>
      <c r="K46" s="327">
        <f t="shared" si="6"/>
        <v>-0.73818181818181816</v>
      </c>
      <c r="L46" s="300">
        <f t="shared" si="7"/>
        <v>-0.50090909090909086</v>
      </c>
      <c r="N46" s="292" t="s">
        <v>6461</v>
      </c>
      <c r="O46" s="292" t="s">
        <v>6111</v>
      </c>
      <c r="P46" s="292" t="s">
        <v>5759</v>
      </c>
      <c r="Q46" s="292"/>
    </row>
    <row r="47" spans="1:17" x14ac:dyDescent="0.25">
      <c r="A47" s="292" t="s">
        <v>6774</v>
      </c>
      <c r="B47" s="292" t="s">
        <v>6978</v>
      </c>
      <c r="C47" s="292" t="s">
        <v>6977</v>
      </c>
      <c r="D47" s="94">
        <v>3</v>
      </c>
      <c r="E47" s="298">
        <v>897</v>
      </c>
      <c r="F47" s="298">
        <f>ROUND(SUMIF(Model_Output!$B$11:$B$3048,N47,Model_Output!$D$11:$D$3048),0)</f>
        <v>147</v>
      </c>
      <c r="G47" s="298">
        <f>ROUND(SUMIF(Model_Output!$B$11:$B$3048,O47,Model_Output!$D$11:$D$3048),0)</f>
        <v>52</v>
      </c>
      <c r="H47" s="298">
        <f>ROUND(SUMIF(Model_Output!$B$11:$B$3048,P47,Model_Output!$D$11:$D$3048),0)</f>
        <v>5</v>
      </c>
      <c r="I47" s="298">
        <f t="shared" si="4"/>
        <v>57</v>
      </c>
      <c r="J47" s="298">
        <f t="shared" si="5"/>
        <v>101.1</v>
      </c>
      <c r="K47" s="327">
        <f t="shared" si="6"/>
        <v>-0.9364548494983278</v>
      </c>
      <c r="L47" s="300">
        <f t="shared" si="7"/>
        <v>-0.88729096989966549</v>
      </c>
      <c r="N47" s="292" t="s">
        <v>6463</v>
      </c>
      <c r="O47" s="292" t="s">
        <v>6113</v>
      </c>
      <c r="P47" s="292" t="s">
        <v>5761</v>
      </c>
      <c r="Q47" s="292"/>
    </row>
    <row r="48" spans="1:17" x14ac:dyDescent="0.25">
      <c r="A48" s="292" t="s">
        <v>6775</v>
      </c>
      <c r="B48" s="292" t="s">
        <v>6979</v>
      </c>
      <c r="C48" s="292" t="s">
        <v>6980</v>
      </c>
      <c r="D48" s="94">
        <v>3</v>
      </c>
      <c r="E48" s="298">
        <v>837</v>
      </c>
      <c r="F48" s="298">
        <f>ROUND(SUMIF(Model_Output!$B$11:$B$3048,N48,Model_Output!$D$11:$D$3048),0)</f>
        <v>587</v>
      </c>
      <c r="G48" s="298">
        <f>ROUND(SUMIF(Model_Output!$B$11:$B$3048,O48,Model_Output!$D$11:$D$3048),0)</f>
        <v>312</v>
      </c>
      <c r="H48" s="298">
        <f>ROUND(SUMIF(Model_Output!$B$11:$B$3048,P48,Model_Output!$D$11:$D$3048),0)</f>
        <v>55</v>
      </c>
      <c r="I48" s="298">
        <f t="shared" si="4"/>
        <v>367</v>
      </c>
      <c r="J48" s="298">
        <f t="shared" si="5"/>
        <v>543.1</v>
      </c>
      <c r="K48" s="327">
        <f t="shared" si="6"/>
        <v>-0.56152927120669061</v>
      </c>
      <c r="L48" s="300">
        <f t="shared" si="7"/>
        <v>-0.35113500597371561</v>
      </c>
      <c r="N48" s="292" t="s">
        <v>6465</v>
      </c>
      <c r="O48" s="292" t="s">
        <v>6115</v>
      </c>
      <c r="P48" s="292" t="s">
        <v>5763</v>
      </c>
      <c r="Q48" s="292"/>
    </row>
    <row r="49" spans="1:17" x14ac:dyDescent="0.25">
      <c r="A49" s="292" t="s">
        <v>6776</v>
      </c>
      <c r="B49" s="292" t="s">
        <v>6981</v>
      </c>
      <c r="C49" s="292" t="s">
        <v>6982</v>
      </c>
      <c r="D49" s="94">
        <v>3</v>
      </c>
      <c r="E49" s="298">
        <v>908</v>
      </c>
      <c r="F49" s="298">
        <f>ROUND(SUMIF(Model_Output!$B$11:$B$3048,N49,Model_Output!$D$11:$D$3048),0)</f>
        <v>2408</v>
      </c>
      <c r="G49" s="298">
        <f>ROUND(SUMIF(Model_Output!$B$11:$B$3048,O49,Model_Output!$D$11:$D$3048),0)</f>
        <v>1155</v>
      </c>
      <c r="H49" s="298">
        <f>ROUND(SUMIF(Model_Output!$B$11:$B$3048,P49,Model_Output!$D$11:$D$3048),0)</f>
        <v>147</v>
      </c>
      <c r="I49" s="298">
        <f t="shared" si="4"/>
        <v>1302</v>
      </c>
      <c r="J49" s="298">
        <f t="shared" si="5"/>
        <v>2024.4</v>
      </c>
      <c r="K49" s="327">
        <f t="shared" si="6"/>
        <v>0.43392070484581496</v>
      </c>
      <c r="L49" s="300">
        <f t="shared" si="7"/>
        <v>1.2295154185022028</v>
      </c>
      <c r="N49" s="292" t="s">
        <v>6467</v>
      </c>
      <c r="O49" s="292" t="s">
        <v>6117</v>
      </c>
      <c r="P49" s="292" t="s">
        <v>5765</v>
      </c>
      <c r="Q49" s="292"/>
    </row>
    <row r="50" spans="1:17" x14ac:dyDescent="0.25">
      <c r="A50" s="292" t="s">
        <v>6777</v>
      </c>
      <c r="B50" s="292" t="s">
        <v>6983</v>
      </c>
      <c r="C50" s="292" t="s">
        <v>6984</v>
      </c>
      <c r="D50" s="94">
        <v>3</v>
      </c>
      <c r="E50" s="298">
        <v>1376</v>
      </c>
      <c r="F50" s="298">
        <f>ROUND(SUMIF(Model_Output!$B$11:$B$3048,N50,Model_Output!$D$11:$D$3048),0)</f>
        <v>1350</v>
      </c>
      <c r="G50" s="298">
        <f>ROUND(SUMIF(Model_Output!$B$11:$B$3048,O50,Model_Output!$D$11:$D$3048),0)</f>
        <v>429</v>
      </c>
      <c r="H50" s="298">
        <f>ROUND(SUMIF(Model_Output!$B$11:$B$3048,P50,Model_Output!$D$11:$D$3048),0)</f>
        <v>208</v>
      </c>
      <c r="I50" s="298">
        <f t="shared" si="4"/>
        <v>637</v>
      </c>
      <c r="J50" s="298">
        <f t="shared" si="5"/>
        <v>1042</v>
      </c>
      <c r="K50" s="327">
        <f t="shared" si="6"/>
        <v>-0.5370639534883721</v>
      </c>
      <c r="L50" s="300">
        <f t="shared" si="7"/>
        <v>-0.24273255813953487</v>
      </c>
      <c r="N50" s="292" t="s">
        <v>6469</v>
      </c>
      <c r="O50" s="292" t="s">
        <v>6119</v>
      </c>
      <c r="P50" s="292" t="s">
        <v>5767</v>
      </c>
      <c r="Q50" s="292"/>
    </row>
    <row r="51" spans="1:17" x14ac:dyDescent="0.25">
      <c r="A51" s="292" t="s">
        <v>6778</v>
      </c>
      <c r="B51" s="292" t="s">
        <v>6985</v>
      </c>
      <c r="C51" s="292" t="s">
        <v>6986</v>
      </c>
      <c r="D51" s="94">
        <v>3</v>
      </c>
      <c r="E51" s="298">
        <v>957</v>
      </c>
      <c r="F51" s="298">
        <f>ROUND(SUMIF(Model_Output!$B$11:$B$3048,N51,Model_Output!$D$11:$D$3048),0)</f>
        <v>1189</v>
      </c>
      <c r="G51" s="298">
        <f>ROUND(SUMIF(Model_Output!$B$11:$B$3048,O51,Model_Output!$D$11:$D$3048),0)</f>
        <v>549</v>
      </c>
      <c r="H51" s="298">
        <f>ROUND(SUMIF(Model_Output!$B$11:$B$3048,P51,Model_Output!$D$11:$D$3048),0)</f>
        <v>497</v>
      </c>
      <c r="I51" s="298">
        <f t="shared" si="4"/>
        <v>1046</v>
      </c>
      <c r="J51" s="298">
        <f t="shared" si="5"/>
        <v>1402.7</v>
      </c>
      <c r="K51" s="327">
        <f t="shared" si="6"/>
        <v>9.299895506792058E-2</v>
      </c>
      <c r="L51" s="300">
        <f t="shared" si="7"/>
        <v>0.46572622779519335</v>
      </c>
      <c r="N51" s="292" t="s">
        <v>6471</v>
      </c>
      <c r="O51" s="292" t="s">
        <v>6121</v>
      </c>
      <c r="P51" s="292" t="s">
        <v>5769</v>
      </c>
      <c r="Q51" s="292"/>
    </row>
    <row r="52" spans="1:17" x14ac:dyDescent="0.25">
      <c r="A52" s="292" t="s">
        <v>6779</v>
      </c>
      <c r="B52" s="292" t="s">
        <v>6987</v>
      </c>
      <c r="C52" s="292" t="s">
        <v>6988</v>
      </c>
      <c r="D52" s="94">
        <v>3</v>
      </c>
      <c r="E52" s="298">
        <v>763</v>
      </c>
      <c r="F52" s="298">
        <f>ROUND(SUMIF(Model_Output!$B$11:$B$3048,N52,Model_Output!$D$11:$D$3048),0)</f>
        <v>2237</v>
      </c>
      <c r="G52" s="298">
        <f>ROUND(SUMIF(Model_Output!$B$11:$B$3048,O52,Model_Output!$D$11:$D$3048),0)</f>
        <v>1495</v>
      </c>
      <c r="H52" s="298">
        <f>ROUND(SUMIF(Model_Output!$B$11:$B$3048,P52,Model_Output!$D$11:$D$3048),0)</f>
        <v>635</v>
      </c>
      <c r="I52" s="298">
        <f t="shared" si="4"/>
        <v>2130</v>
      </c>
      <c r="J52" s="298">
        <f t="shared" si="5"/>
        <v>2801.1</v>
      </c>
      <c r="K52" s="327">
        <f t="shared" si="6"/>
        <v>1.7916120576671035</v>
      </c>
      <c r="L52" s="300">
        <f t="shared" si="7"/>
        <v>2.6711664482306685</v>
      </c>
      <c r="N52" s="292" t="s">
        <v>6473</v>
      </c>
      <c r="O52" s="292" t="s">
        <v>6123</v>
      </c>
      <c r="P52" s="292" t="s">
        <v>5771</v>
      </c>
      <c r="Q52" s="292"/>
    </row>
    <row r="53" spans="1:17" x14ac:dyDescent="0.25">
      <c r="A53" s="292" t="s">
        <v>6780</v>
      </c>
      <c r="B53" s="292" t="s">
        <v>6989</v>
      </c>
      <c r="C53" s="292" t="s">
        <v>6990</v>
      </c>
      <c r="D53" s="94">
        <v>3</v>
      </c>
      <c r="E53" s="298">
        <v>1643</v>
      </c>
      <c r="F53" s="298">
        <f>ROUND(SUMIF(Model_Output!$B$11:$B$3048,N53,Model_Output!$D$11:$D$3048),0)</f>
        <v>5339</v>
      </c>
      <c r="G53" s="298">
        <f>ROUND(SUMIF(Model_Output!$B$11:$B$3048,O53,Model_Output!$D$11:$D$3048),0)</f>
        <v>3521</v>
      </c>
      <c r="H53" s="298">
        <f>ROUND(SUMIF(Model_Output!$B$11:$B$3048,P53,Model_Output!$D$11:$D$3048),0)</f>
        <v>1400</v>
      </c>
      <c r="I53" s="298">
        <f t="shared" si="4"/>
        <v>4921</v>
      </c>
      <c r="J53" s="298">
        <f t="shared" si="5"/>
        <v>6522.7</v>
      </c>
      <c r="K53" s="327">
        <f t="shared" si="6"/>
        <v>1.9951308581862446</v>
      </c>
      <c r="L53" s="300">
        <f t="shared" si="7"/>
        <v>2.9699939135727327</v>
      </c>
      <c r="N53" s="292" t="s">
        <v>6475</v>
      </c>
      <c r="O53" s="292" t="s">
        <v>6125</v>
      </c>
      <c r="P53" s="292" t="s">
        <v>5773</v>
      </c>
      <c r="Q53" s="292"/>
    </row>
    <row r="54" spans="1:17" x14ac:dyDescent="0.25">
      <c r="A54" s="292" t="s">
        <v>6781</v>
      </c>
      <c r="B54" s="292" t="s">
        <v>6991</v>
      </c>
      <c r="C54" s="292" t="s">
        <v>6992</v>
      </c>
      <c r="D54" s="94">
        <v>3</v>
      </c>
      <c r="E54" s="298">
        <v>1606</v>
      </c>
      <c r="F54" s="298">
        <f>ROUND(SUMIF(Model_Output!$B$11:$B$3048,N54,Model_Output!$D$11:$D$3048),0)</f>
        <v>568</v>
      </c>
      <c r="G54" s="298">
        <f>ROUND(SUMIF(Model_Output!$B$11:$B$3048,O54,Model_Output!$D$11:$D$3048),0)</f>
        <v>297</v>
      </c>
      <c r="H54" s="298">
        <f>ROUND(SUMIF(Model_Output!$B$11:$B$3048,P54,Model_Output!$D$11:$D$3048),0)</f>
        <v>45</v>
      </c>
      <c r="I54" s="298">
        <f t="shared" si="4"/>
        <v>342</v>
      </c>
      <c r="J54" s="298">
        <f t="shared" si="5"/>
        <v>512.4</v>
      </c>
      <c r="K54" s="327">
        <f t="shared" si="6"/>
        <v>-0.78704856787048572</v>
      </c>
      <c r="L54" s="300">
        <f t="shared" si="7"/>
        <v>-0.68094645080946448</v>
      </c>
      <c r="N54" s="292" t="s">
        <v>6477</v>
      </c>
      <c r="O54" s="292" t="s">
        <v>6127</v>
      </c>
      <c r="P54" s="292" t="s">
        <v>5775</v>
      </c>
      <c r="Q54" s="292"/>
    </row>
    <row r="55" spans="1:17" x14ac:dyDescent="0.25">
      <c r="A55" s="292" t="s">
        <v>6782</v>
      </c>
      <c r="B55" s="292" t="s">
        <v>6993</v>
      </c>
      <c r="C55" s="292" t="s">
        <v>6994</v>
      </c>
      <c r="D55" s="94">
        <v>3</v>
      </c>
      <c r="E55" s="298">
        <v>795</v>
      </c>
      <c r="F55" s="298">
        <f>ROUND(SUMIF(Model_Output!$B$11:$B$3048,N55,Model_Output!$D$11:$D$3048),0)</f>
        <v>358</v>
      </c>
      <c r="G55" s="298">
        <f>ROUND(SUMIF(Model_Output!$B$11:$B$3048,O55,Model_Output!$D$11:$D$3048),0)</f>
        <v>170</v>
      </c>
      <c r="H55" s="298">
        <f>ROUND(SUMIF(Model_Output!$B$11:$B$3048,P55,Model_Output!$D$11:$D$3048),0)</f>
        <v>13</v>
      </c>
      <c r="I55" s="298">
        <f t="shared" si="4"/>
        <v>183</v>
      </c>
      <c r="J55" s="298">
        <f t="shared" si="5"/>
        <v>290.39999999999998</v>
      </c>
      <c r="K55" s="327">
        <f t="shared" si="6"/>
        <v>-0.76981132075471703</v>
      </c>
      <c r="L55" s="300">
        <f t="shared" si="7"/>
        <v>-0.63471698113207553</v>
      </c>
      <c r="N55" s="292" t="s">
        <v>6479</v>
      </c>
      <c r="O55" s="292" t="s">
        <v>6129</v>
      </c>
      <c r="P55" s="292" t="s">
        <v>5777</v>
      </c>
      <c r="Q55" s="292"/>
    </row>
    <row r="56" spans="1:17" x14ac:dyDescent="0.25">
      <c r="A56" s="292" t="s">
        <v>6783</v>
      </c>
      <c r="B56" s="292" t="s">
        <v>6995</v>
      </c>
      <c r="C56" s="292" t="s">
        <v>6996</v>
      </c>
      <c r="D56" s="94">
        <v>3</v>
      </c>
      <c r="E56" s="298">
        <v>832</v>
      </c>
      <c r="F56" s="298">
        <f>ROUND(SUMIF(Model_Output!$B$11:$B$3048,N56,Model_Output!$D$11:$D$3048),0)</f>
        <v>579</v>
      </c>
      <c r="G56" s="298">
        <f>ROUND(SUMIF(Model_Output!$B$11:$B$3048,O56,Model_Output!$D$11:$D$3048),0)</f>
        <v>226</v>
      </c>
      <c r="H56" s="298">
        <f>ROUND(SUMIF(Model_Output!$B$11:$B$3048,P56,Model_Output!$D$11:$D$3048),0)</f>
        <v>17</v>
      </c>
      <c r="I56" s="298">
        <f t="shared" si="4"/>
        <v>243</v>
      </c>
      <c r="J56" s="298">
        <f t="shared" si="5"/>
        <v>416.7</v>
      </c>
      <c r="K56" s="327">
        <f t="shared" si="6"/>
        <v>-0.70793269230769229</v>
      </c>
      <c r="L56" s="300">
        <f t="shared" si="7"/>
        <v>-0.49915865384615388</v>
      </c>
      <c r="N56" s="292" t="s">
        <v>6481</v>
      </c>
      <c r="O56" s="292" t="s">
        <v>6131</v>
      </c>
      <c r="P56" s="292" t="s">
        <v>5779</v>
      </c>
      <c r="Q56" s="292"/>
    </row>
    <row r="57" spans="1:17" x14ac:dyDescent="0.25">
      <c r="A57" s="292" t="s">
        <v>6784</v>
      </c>
      <c r="B57" s="292" t="s">
        <v>6997</v>
      </c>
      <c r="C57" s="292" t="s">
        <v>6998</v>
      </c>
      <c r="D57" s="94">
        <v>3</v>
      </c>
      <c r="E57" s="298">
        <v>787</v>
      </c>
      <c r="F57" s="298">
        <f>ROUND(SUMIF(Model_Output!$B$11:$B$3048,N57,Model_Output!$D$11:$D$3048),0)</f>
        <v>337</v>
      </c>
      <c r="G57" s="298">
        <f>ROUND(SUMIF(Model_Output!$B$11:$B$3048,O57,Model_Output!$D$11:$D$3048),0)</f>
        <v>142</v>
      </c>
      <c r="H57" s="298">
        <f>ROUND(SUMIF(Model_Output!$B$11:$B$3048,P57,Model_Output!$D$11:$D$3048),0)</f>
        <v>28</v>
      </c>
      <c r="I57" s="298">
        <f t="shared" si="4"/>
        <v>170</v>
      </c>
      <c r="J57" s="298">
        <f t="shared" si="5"/>
        <v>271.10000000000002</v>
      </c>
      <c r="K57" s="327">
        <f t="shared" si="6"/>
        <v>-0.78398983481575601</v>
      </c>
      <c r="L57" s="300">
        <f t="shared" si="7"/>
        <v>-0.65552731893265559</v>
      </c>
      <c r="N57" s="292" t="s">
        <v>6483</v>
      </c>
      <c r="O57" s="292" t="s">
        <v>6133</v>
      </c>
      <c r="P57" s="292" t="s">
        <v>5781</v>
      </c>
      <c r="Q57" s="292"/>
    </row>
    <row r="58" spans="1:17" x14ac:dyDescent="0.25">
      <c r="A58" s="292" t="s">
        <v>6785</v>
      </c>
      <c r="B58" s="292" t="s">
        <v>6999</v>
      </c>
      <c r="C58" s="292" t="s">
        <v>7000</v>
      </c>
      <c r="D58" s="94">
        <v>3</v>
      </c>
      <c r="E58" s="298">
        <v>905</v>
      </c>
      <c r="F58" s="298">
        <f>ROUND(SUMIF(Model_Output!$B$11:$B$3048,N58,Model_Output!$D$11:$D$3048),0)</f>
        <v>558</v>
      </c>
      <c r="G58" s="298">
        <f>ROUND(SUMIF(Model_Output!$B$11:$B$3048,O58,Model_Output!$D$11:$D$3048),0)</f>
        <v>283</v>
      </c>
      <c r="H58" s="298">
        <f>ROUND(SUMIF(Model_Output!$B$11:$B$3048,P58,Model_Output!$D$11:$D$3048),0)</f>
        <v>113</v>
      </c>
      <c r="I58" s="298">
        <f t="shared" si="4"/>
        <v>396</v>
      </c>
      <c r="J58" s="298">
        <f t="shared" si="5"/>
        <v>563.4</v>
      </c>
      <c r="K58" s="327">
        <f t="shared" si="6"/>
        <v>-0.56243093922651932</v>
      </c>
      <c r="L58" s="300">
        <f t="shared" si="7"/>
        <v>-0.37745856353591162</v>
      </c>
      <c r="M58" s="14"/>
      <c r="N58" s="292" t="s">
        <v>6485</v>
      </c>
      <c r="O58" s="292" t="s">
        <v>6135</v>
      </c>
      <c r="P58" s="292" t="s">
        <v>5783</v>
      </c>
      <c r="Q58" s="14"/>
    </row>
    <row r="59" spans="1:17" x14ac:dyDescent="0.25">
      <c r="A59" s="292" t="s">
        <v>6786</v>
      </c>
      <c r="B59" s="292" t="s">
        <v>7001</v>
      </c>
      <c r="C59" s="292" t="s">
        <v>7002</v>
      </c>
      <c r="D59" s="94">
        <v>3</v>
      </c>
      <c r="E59" s="298">
        <v>907</v>
      </c>
      <c r="F59" s="298">
        <f>ROUND(SUMIF(Model_Output!$B$11:$B$3048,N59,Model_Output!$D$11:$D$3048),0)</f>
        <v>214</v>
      </c>
      <c r="G59" s="298">
        <f>ROUND(SUMIF(Model_Output!$B$11:$B$3048,O59,Model_Output!$D$11:$D$3048),0)</f>
        <v>97</v>
      </c>
      <c r="H59" s="298">
        <f>ROUND(SUMIF(Model_Output!$B$11:$B$3048,P59,Model_Output!$D$11:$D$3048),0)</f>
        <v>20</v>
      </c>
      <c r="I59" s="298">
        <f t="shared" si="4"/>
        <v>117</v>
      </c>
      <c r="J59" s="298">
        <f t="shared" si="5"/>
        <v>181.2</v>
      </c>
      <c r="K59" s="327">
        <f t="shared" si="6"/>
        <v>-0.87100330760749722</v>
      </c>
      <c r="L59" s="300">
        <f t="shared" si="7"/>
        <v>-0.80022050716648285</v>
      </c>
      <c r="M59" s="14"/>
      <c r="N59" s="292" t="s">
        <v>6487</v>
      </c>
      <c r="O59" s="292" t="s">
        <v>6137</v>
      </c>
      <c r="P59" s="292" t="s">
        <v>5785</v>
      </c>
      <c r="Q59" s="14"/>
    </row>
    <row r="60" spans="1:17" x14ac:dyDescent="0.25">
      <c r="A60" s="292" t="s">
        <v>6787</v>
      </c>
      <c r="B60" s="292" t="s">
        <v>7003</v>
      </c>
      <c r="C60" s="292" t="s">
        <v>7004</v>
      </c>
      <c r="D60" s="94">
        <v>3</v>
      </c>
      <c r="E60" s="298">
        <v>2355</v>
      </c>
      <c r="F60" s="298">
        <f>ROUND(SUMIF(Model_Output!$B$11:$B$3048,N60,Model_Output!$D$11:$D$3048),0)</f>
        <v>1614</v>
      </c>
      <c r="G60" s="298">
        <f>ROUND(SUMIF(Model_Output!$B$11:$B$3048,O60,Model_Output!$D$11:$D$3048),0)</f>
        <v>645</v>
      </c>
      <c r="H60" s="298">
        <f>ROUND(SUMIF(Model_Output!$B$11:$B$3048,P60,Model_Output!$D$11:$D$3048),0)</f>
        <v>569</v>
      </c>
      <c r="I60" s="298">
        <f t="shared" si="4"/>
        <v>1214</v>
      </c>
      <c r="J60" s="298">
        <f t="shared" si="5"/>
        <v>1698.2</v>
      </c>
      <c r="K60" s="327">
        <f t="shared" si="6"/>
        <v>-0.48450106157112527</v>
      </c>
      <c r="L60" s="300">
        <f t="shared" si="7"/>
        <v>-0.278895966029724</v>
      </c>
      <c r="M60" s="14"/>
      <c r="N60" s="292" t="s">
        <v>6489</v>
      </c>
      <c r="O60" s="292" t="s">
        <v>6139</v>
      </c>
      <c r="P60" s="292" t="s">
        <v>5787</v>
      </c>
      <c r="Q60" s="14"/>
    </row>
    <row r="61" spans="1:17" x14ac:dyDescent="0.25">
      <c r="A61" s="292" t="s">
        <v>6788</v>
      </c>
      <c r="B61" s="292" t="s">
        <v>7005</v>
      </c>
      <c r="C61" s="292" t="s">
        <v>7006</v>
      </c>
      <c r="D61" s="94">
        <v>3</v>
      </c>
      <c r="E61" s="298">
        <v>3210</v>
      </c>
      <c r="F61" s="298">
        <f>ROUND(SUMIF(Model_Output!$B$11:$B$3048,N61,Model_Output!$D$11:$D$3048),0)</f>
        <v>802</v>
      </c>
      <c r="G61" s="298">
        <f>ROUND(SUMIF(Model_Output!$B$11:$B$3048,O61,Model_Output!$D$11:$D$3048),0)</f>
        <v>298</v>
      </c>
      <c r="H61" s="298">
        <f>ROUND(SUMIF(Model_Output!$B$11:$B$3048,P61,Model_Output!$D$11:$D$3048),0)</f>
        <v>4315</v>
      </c>
      <c r="I61" s="298">
        <f t="shared" si="4"/>
        <v>4613</v>
      </c>
      <c r="J61" s="298">
        <f t="shared" si="5"/>
        <v>4853.6000000000004</v>
      </c>
      <c r="K61" s="327">
        <f t="shared" si="6"/>
        <v>0.43707165109034268</v>
      </c>
      <c r="L61" s="300">
        <f t="shared" si="7"/>
        <v>0.51202492211838013</v>
      </c>
      <c r="M61" s="14"/>
      <c r="N61" s="292" t="s">
        <v>6491</v>
      </c>
      <c r="O61" s="292" t="s">
        <v>6141</v>
      </c>
      <c r="P61" s="292" t="s">
        <v>5789</v>
      </c>
      <c r="Q61" s="14"/>
    </row>
    <row r="62" spans="1:17" x14ac:dyDescent="0.25">
      <c r="A62" s="292" t="s">
        <v>6789</v>
      </c>
      <c r="B62" s="292" t="s">
        <v>7007</v>
      </c>
      <c r="C62" s="292" t="s">
        <v>7008</v>
      </c>
      <c r="D62" s="94">
        <v>3</v>
      </c>
      <c r="E62" s="298">
        <v>868</v>
      </c>
      <c r="F62" s="298">
        <f>ROUND(SUMIF(Model_Output!$B$11:$B$3048,N62,Model_Output!$D$11:$D$3048),0)</f>
        <v>2167</v>
      </c>
      <c r="G62" s="298">
        <f>ROUND(SUMIF(Model_Output!$B$11:$B$3048,O62,Model_Output!$D$11:$D$3048),0)</f>
        <v>914</v>
      </c>
      <c r="H62" s="298">
        <f>ROUND(SUMIF(Model_Output!$B$11:$B$3048,P62,Model_Output!$D$11:$D$3048),0)</f>
        <v>663</v>
      </c>
      <c r="I62" s="298">
        <f t="shared" si="4"/>
        <v>1577</v>
      </c>
      <c r="J62" s="298">
        <f t="shared" si="5"/>
        <v>2227.1</v>
      </c>
      <c r="K62" s="327">
        <f t="shared" si="6"/>
        <v>0.81682027649769584</v>
      </c>
      <c r="L62" s="300">
        <f t="shared" si="7"/>
        <v>1.5657834101382488</v>
      </c>
      <c r="M62" s="14"/>
      <c r="N62" s="292" t="s">
        <v>6493</v>
      </c>
      <c r="O62" s="292" t="s">
        <v>6143</v>
      </c>
      <c r="P62" s="292" t="s">
        <v>5791</v>
      </c>
      <c r="Q62" s="14"/>
    </row>
    <row r="63" spans="1:17" x14ac:dyDescent="0.25">
      <c r="A63" s="292" t="s">
        <v>6790</v>
      </c>
      <c r="B63" s="292" t="s">
        <v>7009</v>
      </c>
      <c r="C63" s="292" t="s">
        <v>7010</v>
      </c>
      <c r="D63" s="94">
        <v>3</v>
      </c>
      <c r="E63" s="298">
        <v>732</v>
      </c>
      <c r="F63" s="298">
        <f>ROUND(SUMIF(Model_Output!$B$11:$B$3048,N63,Model_Output!$D$11:$D$3048),0)</f>
        <v>827</v>
      </c>
      <c r="G63" s="298">
        <f>ROUND(SUMIF(Model_Output!$B$11:$B$3048,O63,Model_Output!$D$11:$D$3048),0)</f>
        <v>391</v>
      </c>
      <c r="H63" s="298">
        <f>ROUND(SUMIF(Model_Output!$B$11:$B$3048,P63,Model_Output!$D$11:$D$3048),0)</f>
        <v>152</v>
      </c>
      <c r="I63" s="298">
        <f t="shared" si="4"/>
        <v>543</v>
      </c>
      <c r="J63" s="298">
        <f t="shared" si="5"/>
        <v>791.1</v>
      </c>
      <c r="K63" s="327">
        <f t="shared" si="6"/>
        <v>-0.25819672131147542</v>
      </c>
      <c r="L63" s="300">
        <f t="shared" si="7"/>
        <v>8.0737704918032824E-2</v>
      </c>
      <c r="M63" s="14"/>
      <c r="N63" s="292" t="s">
        <v>6495</v>
      </c>
      <c r="O63" s="292" t="s">
        <v>6145</v>
      </c>
      <c r="P63" s="292" t="s">
        <v>5793</v>
      </c>
      <c r="Q63" s="14"/>
    </row>
    <row r="64" spans="1:17" x14ac:dyDescent="0.25">
      <c r="A64" s="292" t="s">
        <v>6791</v>
      </c>
      <c r="B64" s="292" t="s">
        <v>7011</v>
      </c>
      <c r="C64" s="292" t="s">
        <v>7012</v>
      </c>
      <c r="D64" s="94">
        <v>3</v>
      </c>
      <c r="E64" s="298">
        <v>1518</v>
      </c>
      <c r="F64" s="298">
        <f>ROUND(SUMIF(Model_Output!$B$11:$B$3048,N64,Model_Output!$D$11:$D$3048),0)</f>
        <v>186</v>
      </c>
      <c r="G64" s="298">
        <f>ROUND(SUMIF(Model_Output!$B$11:$B$3048,O64,Model_Output!$D$11:$D$3048),0)</f>
        <v>103</v>
      </c>
      <c r="H64" s="298">
        <f>ROUND(SUMIF(Model_Output!$B$11:$B$3048,P64,Model_Output!$D$11:$D$3048),0)</f>
        <v>114</v>
      </c>
      <c r="I64" s="298">
        <f t="shared" si="4"/>
        <v>217</v>
      </c>
      <c r="J64" s="298">
        <f t="shared" si="5"/>
        <v>272.8</v>
      </c>
      <c r="K64" s="327">
        <f t="shared" si="6"/>
        <v>-0.85704874835309619</v>
      </c>
      <c r="L64" s="300">
        <f t="shared" si="7"/>
        <v>-0.82028985507246377</v>
      </c>
      <c r="M64" s="14"/>
      <c r="N64" s="292" t="s">
        <v>6497</v>
      </c>
      <c r="O64" s="292" t="s">
        <v>6147</v>
      </c>
      <c r="P64" s="292" t="s">
        <v>5795</v>
      </c>
      <c r="Q64" s="14"/>
    </row>
    <row r="65" spans="1:17" x14ac:dyDescent="0.25">
      <c r="A65" s="292" t="s">
        <v>6792</v>
      </c>
      <c r="B65" s="292" t="s">
        <v>7003</v>
      </c>
      <c r="C65" s="292" t="s">
        <v>7013</v>
      </c>
      <c r="D65" s="94">
        <v>3</v>
      </c>
      <c r="E65" s="298">
        <v>1860</v>
      </c>
      <c r="F65" s="298">
        <f>ROUND(SUMIF(Model_Output!$B$11:$B$3048,N65,Model_Output!$D$11:$D$3048),0)</f>
        <v>377</v>
      </c>
      <c r="G65" s="298">
        <f>ROUND(SUMIF(Model_Output!$B$11:$B$3048,O65,Model_Output!$D$11:$D$3048),0)</f>
        <v>143</v>
      </c>
      <c r="H65" s="298">
        <f>ROUND(SUMIF(Model_Output!$B$11:$B$3048,P65,Model_Output!$D$11:$D$3048),0)</f>
        <v>96</v>
      </c>
      <c r="I65" s="298">
        <f t="shared" si="4"/>
        <v>239</v>
      </c>
      <c r="J65" s="298">
        <f t="shared" si="5"/>
        <v>352.1</v>
      </c>
      <c r="K65" s="327">
        <f t="shared" si="6"/>
        <v>-0.87150537634408598</v>
      </c>
      <c r="L65" s="300">
        <f t="shared" si="7"/>
        <v>-0.81069892473118288</v>
      </c>
      <c r="M65" s="14"/>
      <c r="N65" s="292" t="s">
        <v>6499</v>
      </c>
      <c r="O65" s="292" t="s">
        <v>6149</v>
      </c>
      <c r="P65" s="292" t="s">
        <v>5797</v>
      </c>
      <c r="Q65" s="14"/>
    </row>
    <row r="66" spans="1:17" x14ac:dyDescent="0.25">
      <c r="A66" s="292" t="s">
        <v>6793</v>
      </c>
      <c r="B66" s="292" t="s">
        <v>7014</v>
      </c>
      <c r="C66" s="292" t="s">
        <v>7015</v>
      </c>
      <c r="D66" s="94">
        <v>3</v>
      </c>
      <c r="E66" s="298">
        <v>826</v>
      </c>
      <c r="F66" s="298">
        <f>ROUND(SUMIF(Model_Output!$B$11:$B$3048,N66,Model_Output!$D$11:$D$3048),0)</f>
        <v>590</v>
      </c>
      <c r="G66" s="298">
        <f>ROUND(SUMIF(Model_Output!$B$11:$B$3048,O66,Model_Output!$D$11:$D$3048),0)</f>
        <v>276</v>
      </c>
      <c r="H66" s="298">
        <f>ROUND(SUMIF(Model_Output!$B$11:$B$3048,P66,Model_Output!$D$11:$D$3048),0)</f>
        <v>50</v>
      </c>
      <c r="I66" s="298">
        <f t="shared" si="4"/>
        <v>326</v>
      </c>
      <c r="J66" s="298">
        <f t="shared" si="5"/>
        <v>503</v>
      </c>
      <c r="K66" s="327">
        <f t="shared" si="6"/>
        <v>-0.60532687651331718</v>
      </c>
      <c r="L66" s="300">
        <f t="shared" si="7"/>
        <v>-0.39104116222760288</v>
      </c>
      <c r="M66" s="14"/>
      <c r="N66" s="292" t="s">
        <v>6501</v>
      </c>
      <c r="O66" s="292" t="s">
        <v>6151</v>
      </c>
      <c r="P66" s="292" t="s">
        <v>5799</v>
      </c>
      <c r="Q66" s="14"/>
    </row>
    <row r="67" spans="1:17" x14ac:dyDescent="0.25">
      <c r="A67" s="292" t="s">
        <v>6794</v>
      </c>
      <c r="B67" s="292" t="s">
        <v>7001</v>
      </c>
      <c r="C67" s="292" t="s">
        <v>7016</v>
      </c>
      <c r="D67" s="94">
        <v>3</v>
      </c>
      <c r="E67" s="298">
        <v>580</v>
      </c>
      <c r="F67" s="298">
        <f>ROUND(SUMIF(Model_Output!$B$11:$B$3048,N67,Model_Output!$D$11:$D$3048),0)</f>
        <v>788</v>
      </c>
      <c r="G67" s="298">
        <f>ROUND(SUMIF(Model_Output!$B$11:$B$3048,O67,Model_Output!$D$11:$D$3048),0)</f>
        <v>437</v>
      </c>
      <c r="H67" s="298">
        <f>ROUND(SUMIF(Model_Output!$B$11:$B$3048,P67,Model_Output!$D$11:$D$3048),0)</f>
        <v>171</v>
      </c>
      <c r="I67" s="298">
        <f t="shared" si="4"/>
        <v>608</v>
      </c>
      <c r="J67" s="298">
        <f t="shared" si="5"/>
        <v>844.4</v>
      </c>
      <c r="K67" s="327">
        <f t="shared" si="6"/>
        <v>4.8275862068965517E-2</v>
      </c>
      <c r="L67" s="300">
        <f t="shared" si="7"/>
        <v>0.45586206896551718</v>
      </c>
      <c r="M67" s="14"/>
      <c r="N67" s="292" t="s">
        <v>6503</v>
      </c>
      <c r="O67" s="292" t="s">
        <v>6153</v>
      </c>
      <c r="P67" s="292" t="s">
        <v>5801</v>
      </c>
      <c r="Q67" s="14"/>
    </row>
    <row r="68" spans="1:17" x14ac:dyDescent="0.25">
      <c r="A68" s="292" t="s">
        <v>6795</v>
      </c>
      <c r="B68" s="292" t="s">
        <v>7017</v>
      </c>
      <c r="C68" s="292" t="s">
        <v>7018</v>
      </c>
      <c r="D68" s="94">
        <v>3</v>
      </c>
      <c r="E68" s="298">
        <v>1698</v>
      </c>
      <c r="F68" s="298">
        <f>ROUND(SUMIF(Model_Output!$B$11:$B$3048,N68,Model_Output!$D$11:$D$3048),0)</f>
        <v>973</v>
      </c>
      <c r="G68" s="298">
        <f>ROUND(SUMIF(Model_Output!$B$11:$B$3048,O68,Model_Output!$D$11:$D$3048),0)</f>
        <v>584</v>
      </c>
      <c r="H68" s="298">
        <f>ROUND(SUMIF(Model_Output!$B$11:$B$3048,P68,Model_Output!$D$11:$D$3048),0)</f>
        <v>1159</v>
      </c>
      <c r="I68" s="298">
        <f t="shared" si="4"/>
        <v>1743</v>
      </c>
      <c r="J68" s="298">
        <f t="shared" si="5"/>
        <v>2034.9</v>
      </c>
      <c r="K68" s="327">
        <f t="shared" si="6"/>
        <v>2.6501766784452298E-2</v>
      </c>
      <c r="L68" s="300">
        <f t="shared" si="7"/>
        <v>0.19840989399293291</v>
      </c>
      <c r="M68" s="14"/>
      <c r="N68" s="292" t="s">
        <v>6505</v>
      </c>
      <c r="O68" s="292" t="s">
        <v>6155</v>
      </c>
      <c r="P68" s="292" t="s">
        <v>5803</v>
      </c>
      <c r="Q68" s="14"/>
    </row>
    <row r="69" spans="1:17" x14ac:dyDescent="0.25">
      <c r="A69" s="292" t="s">
        <v>6796</v>
      </c>
      <c r="B69" s="292" t="s">
        <v>4494</v>
      </c>
      <c r="C69" s="292" t="s">
        <v>7019</v>
      </c>
      <c r="D69" s="94">
        <v>3</v>
      </c>
      <c r="E69" s="298">
        <v>1134</v>
      </c>
      <c r="F69" s="298">
        <f>ROUND(SUMIF(Model_Output!$B$11:$B$3048,N69,Model_Output!$D$11:$D$3048),0)</f>
        <v>527</v>
      </c>
      <c r="G69" s="298">
        <f>ROUND(SUMIF(Model_Output!$B$11:$B$3048,O69,Model_Output!$D$11:$D$3048),0)</f>
        <v>268</v>
      </c>
      <c r="H69" s="298">
        <f>ROUND(SUMIF(Model_Output!$B$11:$B$3048,P69,Model_Output!$D$11:$D$3048),0)</f>
        <v>29</v>
      </c>
      <c r="I69" s="298">
        <f t="shared" si="4"/>
        <v>297</v>
      </c>
      <c r="J69" s="298">
        <f t="shared" si="5"/>
        <v>455.1</v>
      </c>
      <c r="K69" s="327">
        <f t="shared" si="6"/>
        <v>-0.73809523809523814</v>
      </c>
      <c r="L69" s="300">
        <f t="shared" si="7"/>
        <v>-0.5986772486772487</v>
      </c>
      <c r="M69" s="14"/>
      <c r="N69" s="292" t="s">
        <v>6507</v>
      </c>
      <c r="O69" s="292" t="s">
        <v>6157</v>
      </c>
      <c r="P69" s="292" t="s">
        <v>5805</v>
      </c>
      <c r="Q69" s="14"/>
    </row>
    <row r="70" spans="1:17" x14ac:dyDescent="0.25">
      <c r="A70" s="292" t="s">
        <v>6797</v>
      </c>
      <c r="B70" s="292" t="s">
        <v>7020</v>
      </c>
      <c r="C70" s="292" t="s">
        <v>7021</v>
      </c>
      <c r="D70" s="94">
        <v>3</v>
      </c>
      <c r="E70" s="298">
        <v>1383</v>
      </c>
      <c r="F70" s="298">
        <f>ROUND(SUMIF(Model_Output!$B$11:$B$3048,N70,Model_Output!$D$11:$D$3048),0)</f>
        <v>1326</v>
      </c>
      <c r="G70" s="298">
        <f>ROUND(SUMIF(Model_Output!$B$11:$B$3048,O70,Model_Output!$D$11:$D$3048),0)</f>
        <v>642</v>
      </c>
      <c r="H70" s="298">
        <f>ROUND(SUMIF(Model_Output!$B$11:$B$3048,P70,Model_Output!$D$11:$D$3048),0)</f>
        <v>90</v>
      </c>
      <c r="I70" s="298">
        <f t="shared" si="4"/>
        <v>732</v>
      </c>
      <c r="J70" s="298">
        <f t="shared" si="5"/>
        <v>1129.8</v>
      </c>
      <c r="K70" s="327">
        <f t="shared" si="6"/>
        <v>-0.47071583514099785</v>
      </c>
      <c r="L70" s="300">
        <f t="shared" si="7"/>
        <v>-0.18308026030368768</v>
      </c>
      <c r="M70" s="14"/>
      <c r="N70" s="292" t="s">
        <v>6509</v>
      </c>
      <c r="O70" s="292" t="s">
        <v>6159</v>
      </c>
      <c r="P70" s="292" t="s">
        <v>5807</v>
      </c>
      <c r="Q70" s="14"/>
    </row>
    <row r="71" spans="1:17" x14ac:dyDescent="0.25">
      <c r="A71" s="292" t="s">
        <v>6798</v>
      </c>
      <c r="B71" s="292" t="s">
        <v>7022</v>
      </c>
      <c r="C71" s="292" t="s">
        <v>7023</v>
      </c>
      <c r="D71" s="94">
        <v>3</v>
      </c>
      <c r="E71" s="298">
        <v>1039</v>
      </c>
      <c r="F71" s="298">
        <f>ROUND(SUMIF(Model_Output!$B$11:$B$3048,N71,Model_Output!$D$11:$D$3048),0)</f>
        <v>491</v>
      </c>
      <c r="G71" s="298">
        <f>ROUND(SUMIF(Model_Output!$B$11:$B$3048,O71,Model_Output!$D$11:$D$3048),0)</f>
        <v>479</v>
      </c>
      <c r="H71" s="298">
        <f>ROUND(SUMIF(Model_Output!$B$11:$B$3048,P71,Model_Output!$D$11:$D$3048),0)</f>
        <v>208</v>
      </c>
      <c r="I71" s="298">
        <f t="shared" si="4"/>
        <v>687</v>
      </c>
      <c r="J71" s="298">
        <f t="shared" si="5"/>
        <v>834.3</v>
      </c>
      <c r="K71" s="327">
        <f t="shared" si="6"/>
        <v>-0.33878729547641961</v>
      </c>
      <c r="L71" s="300">
        <f t="shared" si="7"/>
        <v>-0.19701636188642929</v>
      </c>
      <c r="M71" s="14"/>
      <c r="N71" s="292" t="s">
        <v>6511</v>
      </c>
      <c r="O71" s="292" t="s">
        <v>6161</v>
      </c>
      <c r="P71" s="292" t="s">
        <v>5809</v>
      </c>
      <c r="Q71" s="14"/>
    </row>
    <row r="72" spans="1:17" x14ac:dyDescent="0.25">
      <c r="A72" s="292" t="s">
        <v>6799</v>
      </c>
      <c r="B72" s="292" t="s">
        <v>7017</v>
      </c>
      <c r="C72" s="292" t="s">
        <v>7024</v>
      </c>
      <c r="D72" s="94">
        <v>3</v>
      </c>
      <c r="E72" s="298">
        <v>1370</v>
      </c>
      <c r="F72" s="298">
        <f>ROUND(SUMIF(Model_Output!$B$11:$B$3048,N72,Model_Output!$D$11:$D$3048),0)</f>
        <v>2569</v>
      </c>
      <c r="G72" s="298">
        <f>ROUND(SUMIF(Model_Output!$B$11:$B$3048,O72,Model_Output!$D$11:$D$3048),0)</f>
        <v>1072</v>
      </c>
      <c r="H72" s="298">
        <f>ROUND(SUMIF(Model_Output!$B$11:$B$3048,P72,Model_Output!$D$11:$D$3048),0)</f>
        <v>494</v>
      </c>
      <c r="I72" s="298">
        <f t="shared" si="4"/>
        <v>1566</v>
      </c>
      <c r="J72" s="298">
        <f t="shared" si="5"/>
        <v>2336.6999999999998</v>
      </c>
      <c r="K72" s="327">
        <f t="shared" si="6"/>
        <v>0.14306569343065692</v>
      </c>
      <c r="L72" s="300">
        <f t="shared" si="7"/>
        <v>0.70562043795620422</v>
      </c>
      <c r="M72" s="14"/>
      <c r="N72" s="292" t="s">
        <v>6513</v>
      </c>
      <c r="O72" s="292" t="s">
        <v>6163</v>
      </c>
      <c r="P72" s="292" t="s">
        <v>5811</v>
      </c>
      <c r="Q72" s="14"/>
    </row>
    <row r="73" spans="1:17" x14ac:dyDescent="0.25">
      <c r="A73" s="292" t="s">
        <v>6800</v>
      </c>
      <c r="B73" s="292" t="s">
        <v>7025</v>
      </c>
      <c r="C73" s="292" t="s">
        <v>7026</v>
      </c>
      <c r="D73" s="94">
        <v>3</v>
      </c>
      <c r="E73" s="298">
        <v>628</v>
      </c>
      <c r="F73" s="298">
        <f>ROUND(SUMIF(Model_Output!$B$11:$B$3048,N73,Model_Output!$D$11:$D$3048),0)</f>
        <v>805</v>
      </c>
      <c r="G73" s="298">
        <f>ROUND(SUMIF(Model_Output!$B$11:$B$3048,O73,Model_Output!$D$11:$D$3048),0)</f>
        <v>280</v>
      </c>
      <c r="H73" s="298">
        <f>ROUND(SUMIF(Model_Output!$B$11:$B$3048,P73,Model_Output!$D$11:$D$3048),0)</f>
        <v>191</v>
      </c>
      <c r="I73" s="298">
        <f t="shared" si="4"/>
        <v>471</v>
      </c>
      <c r="J73" s="298">
        <f t="shared" si="5"/>
        <v>712.5</v>
      </c>
      <c r="K73" s="327">
        <f t="shared" si="6"/>
        <v>-0.25</v>
      </c>
      <c r="L73" s="300">
        <f t="shared" si="7"/>
        <v>0.13455414012738853</v>
      </c>
      <c r="M73" s="14"/>
      <c r="N73" s="292" t="s">
        <v>6515</v>
      </c>
      <c r="O73" s="292" t="s">
        <v>6165</v>
      </c>
      <c r="P73" s="292" t="s">
        <v>5813</v>
      </c>
      <c r="Q73" s="14"/>
    </row>
    <row r="74" spans="1:17" x14ac:dyDescent="0.25">
      <c r="A74" s="292" t="s">
        <v>6801</v>
      </c>
      <c r="B74" s="292" t="s">
        <v>7027</v>
      </c>
      <c r="C74" s="292" t="s">
        <v>7028</v>
      </c>
      <c r="D74" s="94">
        <v>3</v>
      </c>
      <c r="E74" s="298">
        <v>853</v>
      </c>
      <c r="F74" s="298">
        <f>ROUND(SUMIF(Model_Output!$B$11:$B$3048,N74,Model_Output!$D$11:$D$3048),0)</f>
        <v>275</v>
      </c>
      <c r="G74" s="298">
        <f>ROUND(SUMIF(Model_Output!$B$11:$B$3048,O74,Model_Output!$D$11:$D$3048),0)</f>
        <v>137</v>
      </c>
      <c r="H74" s="298">
        <f>ROUND(SUMIF(Model_Output!$B$11:$B$3048,P74,Model_Output!$D$11:$D$3048),0)</f>
        <v>15</v>
      </c>
      <c r="I74" s="298">
        <f t="shared" si="4"/>
        <v>152</v>
      </c>
      <c r="J74" s="298">
        <f t="shared" si="5"/>
        <v>234.5</v>
      </c>
      <c r="K74" s="327">
        <f t="shared" si="6"/>
        <v>-0.82180539273153574</v>
      </c>
      <c r="L74" s="300">
        <f t="shared" si="7"/>
        <v>-0.72508792497069163</v>
      </c>
      <c r="M74" s="14"/>
      <c r="N74" s="292" t="s">
        <v>6517</v>
      </c>
      <c r="O74" s="292" t="s">
        <v>6167</v>
      </c>
      <c r="P74" s="292" t="s">
        <v>5815</v>
      </c>
      <c r="Q74" s="14"/>
    </row>
    <row r="75" spans="1:17" x14ac:dyDescent="0.25">
      <c r="A75" s="292" t="s">
        <v>6802</v>
      </c>
      <c r="B75" s="292" t="s">
        <v>7029</v>
      </c>
      <c r="C75" s="292" t="s">
        <v>7030</v>
      </c>
      <c r="D75" s="94">
        <v>3</v>
      </c>
      <c r="E75" s="298">
        <v>425</v>
      </c>
      <c r="F75" s="298">
        <f>ROUND(SUMIF(Model_Output!$B$11:$B$3048,N75,Model_Output!$D$11:$D$3048),0)</f>
        <v>62</v>
      </c>
      <c r="G75" s="298">
        <f>ROUND(SUMIF(Model_Output!$B$11:$B$3048,O75,Model_Output!$D$11:$D$3048),0)</f>
        <v>23</v>
      </c>
      <c r="H75" s="298">
        <f>ROUND(SUMIF(Model_Output!$B$11:$B$3048,P75,Model_Output!$D$11:$D$3048),0)</f>
        <v>1</v>
      </c>
      <c r="I75" s="298">
        <f t="shared" si="4"/>
        <v>24</v>
      </c>
      <c r="J75" s="298">
        <f t="shared" si="5"/>
        <v>42.599999999999994</v>
      </c>
      <c r="K75" s="327">
        <f t="shared" si="6"/>
        <v>-0.94352941176470584</v>
      </c>
      <c r="L75" s="300">
        <f t="shared" si="7"/>
        <v>-0.89976470588235291</v>
      </c>
      <c r="M75" s="14"/>
      <c r="N75" s="292" t="s">
        <v>6519</v>
      </c>
      <c r="O75" s="292" t="s">
        <v>6169</v>
      </c>
      <c r="P75" s="292" t="s">
        <v>5817</v>
      </c>
      <c r="Q75" s="14"/>
    </row>
    <row r="76" spans="1:17" x14ac:dyDescent="0.25">
      <c r="A76" s="292" t="s">
        <v>6803</v>
      </c>
      <c r="B76" s="292" t="s">
        <v>7001</v>
      </c>
      <c r="C76" s="292" t="s">
        <v>7031</v>
      </c>
      <c r="D76" s="94">
        <v>3</v>
      </c>
      <c r="E76" s="298">
        <v>797</v>
      </c>
      <c r="F76" s="298">
        <f>ROUND(SUMIF(Model_Output!$B$11:$B$3048,N76,Model_Output!$D$11:$D$3048),0)</f>
        <v>1493</v>
      </c>
      <c r="G76" s="298">
        <f>ROUND(SUMIF(Model_Output!$B$11:$B$3048,O76,Model_Output!$D$11:$D$3048),0)</f>
        <v>821</v>
      </c>
      <c r="H76" s="298">
        <f>ROUND(SUMIF(Model_Output!$B$11:$B$3048,P76,Model_Output!$D$11:$D$3048),0)</f>
        <v>214</v>
      </c>
      <c r="I76" s="298">
        <f t="shared" si="4"/>
        <v>1035</v>
      </c>
      <c r="J76" s="298">
        <f t="shared" si="5"/>
        <v>1482.9</v>
      </c>
      <c r="K76" s="327">
        <f t="shared" si="6"/>
        <v>0.29861982434127982</v>
      </c>
      <c r="L76" s="300">
        <f t="shared" si="7"/>
        <v>0.86060225846925986</v>
      </c>
      <c r="M76" s="14"/>
      <c r="N76" s="292" t="s">
        <v>6521</v>
      </c>
      <c r="O76" s="292" t="s">
        <v>6171</v>
      </c>
      <c r="P76" s="292" t="s">
        <v>5819</v>
      </c>
      <c r="Q76" s="14"/>
    </row>
    <row r="77" spans="1:17" x14ac:dyDescent="0.25">
      <c r="A77" s="292" t="s">
        <v>6804</v>
      </c>
      <c r="B77" s="292" t="s">
        <v>7025</v>
      </c>
      <c r="C77" s="292" t="s">
        <v>7013</v>
      </c>
      <c r="D77" s="94">
        <v>3</v>
      </c>
      <c r="E77" s="298">
        <v>1601</v>
      </c>
      <c r="F77" s="298">
        <f>ROUND(SUMIF(Model_Output!$B$11:$B$3048,N77,Model_Output!$D$11:$D$3048),0)</f>
        <v>268</v>
      </c>
      <c r="G77" s="298">
        <f>ROUND(SUMIF(Model_Output!$B$11:$B$3048,O77,Model_Output!$D$11:$D$3048),0)</f>
        <v>81</v>
      </c>
      <c r="H77" s="298">
        <f>ROUND(SUMIF(Model_Output!$B$11:$B$3048,P77,Model_Output!$D$11:$D$3048),0)</f>
        <v>40</v>
      </c>
      <c r="I77" s="298">
        <f t="shared" si="4"/>
        <v>121</v>
      </c>
      <c r="J77" s="298">
        <f t="shared" si="5"/>
        <v>201.39999999999998</v>
      </c>
      <c r="K77" s="327">
        <f t="shared" si="6"/>
        <v>-0.92442223610243601</v>
      </c>
      <c r="L77" s="300">
        <f t="shared" si="7"/>
        <v>-0.87420362273579011</v>
      </c>
      <c r="M77" s="14"/>
      <c r="N77" s="292" t="s">
        <v>6523</v>
      </c>
      <c r="O77" s="292" t="s">
        <v>6173</v>
      </c>
      <c r="P77" s="292" t="s">
        <v>5821</v>
      </c>
      <c r="Q77" s="14"/>
    </row>
    <row r="78" spans="1:17" x14ac:dyDescent="0.25">
      <c r="A78" s="292" t="s">
        <v>6805</v>
      </c>
      <c r="B78" s="292" t="s">
        <v>7032</v>
      </c>
      <c r="C78" s="292" t="s">
        <v>7033</v>
      </c>
      <c r="D78" s="94">
        <v>3</v>
      </c>
      <c r="E78" s="298">
        <v>2968</v>
      </c>
      <c r="F78" s="298">
        <f>ROUND(SUMIF(Model_Output!$B$11:$B$3048,N78,Model_Output!$D$11:$D$3048),0)</f>
        <v>2067</v>
      </c>
      <c r="G78" s="298">
        <f>ROUND(SUMIF(Model_Output!$B$11:$B$3048,O78,Model_Output!$D$11:$D$3048),0)</f>
        <v>1207</v>
      </c>
      <c r="H78" s="298">
        <f>ROUND(SUMIF(Model_Output!$B$11:$B$3048,P78,Model_Output!$D$11:$D$3048),0)</f>
        <v>623</v>
      </c>
      <c r="I78" s="298">
        <f t="shared" si="4"/>
        <v>1830</v>
      </c>
      <c r="J78" s="298">
        <f t="shared" si="5"/>
        <v>2450.1</v>
      </c>
      <c r="K78" s="327">
        <f t="shared" si="6"/>
        <v>-0.38342318059299191</v>
      </c>
      <c r="L78" s="300">
        <f t="shared" si="7"/>
        <v>-0.17449460916442053</v>
      </c>
      <c r="M78" s="14"/>
      <c r="N78" s="292" t="s">
        <v>6525</v>
      </c>
      <c r="O78" s="292" t="s">
        <v>6175</v>
      </c>
      <c r="P78" s="292" t="s">
        <v>5823</v>
      </c>
      <c r="Q78" s="14"/>
    </row>
    <row r="79" spans="1:17" x14ac:dyDescent="0.25">
      <c r="A79" s="292" t="s">
        <v>6806</v>
      </c>
      <c r="B79" s="292" t="s">
        <v>7020</v>
      </c>
      <c r="C79" s="292" t="s">
        <v>7034</v>
      </c>
      <c r="D79" s="94">
        <v>3</v>
      </c>
      <c r="E79" s="298">
        <v>551</v>
      </c>
      <c r="F79" s="298">
        <f>ROUND(SUMIF(Model_Output!$B$11:$B$3048,N79,Model_Output!$D$11:$D$3048),0)</f>
        <v>412</v>
      </c>
      <c r="G79" s="298">
        <f>ROUND(SUMIF(Model_Output!$B$11:$B$3048,O79,Model_Output!$D$11:$D$3048),0)</f>
        <v>189</v>
      </c>
      <c r="H79" s="298">
        <f>ROUND(SUMIF(Model_Output!$B$11:$B$3048,P79,Model_Output!$D$11:$D$3048),0)</f>
        <v>24</v>
      </c>
      <c r="I79" s="298">
        <f t="shared" ref="I79:I142" si="8">G79+H79</f>
        <v>213</v>
      </c>
      <c r="J79" s="298">
        <f t="shared" ref="J79:J142" si="9">F79*0.3+G79+H79</f>
        <v>336.6</v>
      </c>
      <c r="K79" s="327">
        <f t="shared" ref="K79:K142" si="10">(I79-E79)/E79</f>
        <v>-0.61343012704174227</v>
      </c>
      <c r="L79" s="300">
        <f t="shared" ref="L79:L142" si="11">(J79-E79)/E79</f>
        <v>-0.38911070780399271</v>
      </c>
      <c r="M79" s="14"/>
      <c r="N79" s="292" t="s">
        <v>6527</v>
      </c>
      <c r="O79" s="292" t="s">
        <v>6177</v>
      </c>
      <c r="P79" s="292" t="s">
        <v>5825</v>
      </c>
      <c r="Q79" s="14"/>
    </row>
    <row r="80" spans="1:17" x14ac:dyDescent="0.25">
      <c r="A80" s="292" t="s">
        <v>6807</v>
      </c>
      <c r="B80" s="292" t="s">
        <v>7007</v>
      </c>
      <c r="C80" s="292" t="s">
        <v>7035</v>
      </c>
      <c r="D80" s="94">
        <v>3</v>
      </c>
      <c r="E80" s="298">
        <v>1691</v>
      </c>
      <c r="F80" s="298">
        <f>ROUND(SUMIF(Model_Output!$B$11:$B$3048,N80,Model_Output!$D$11:$D$3048),0)</f>
        <v>1050</v>
      </c>
      <c r="G80" s="298">
        <f>ROUND(SUMIF(Model_Output!$B$11:$B$3048,O80,Model_Output!$D$11:$D$3048),0)</f>
        <v>480</v>
      </c>
      <c r="H80" s="298">
        <f>ROUND(SUMIF(Model_Output!$B$11:$B$3048,P80,Model_Output!$D$11:$D$3048),0)</f>
        <v>230</v>
      </c>
      <c r="I80" s="298">
        <f t="shared" si="8"/>
        <v>710</v>
      </c>
      <c r="J80" s="298">
        <f t="shared" si="9"/>
        <v>1025</v>
      </c>
      <c r="K80" s="327">
        <f t="shared" si="10"/>
        <v>-0.58013010053222946</v>
      </c>
      <c r="L80" s="300">
        <f t="shared" si="11"/>
        <v>-0.39384979302188056</v>
      </c>
      <c r="N80" s="292" t="s">
        <v>6529</v>
      </c>
      <c r="O80" s="292" t="s">
        <v>6179</v>
      </c>
      <c r="P80" s="292" t="s">
        <v>5827</v>
      </c>
    </row>
    <row r="81" spans="1:16" x14ac:dyDescent="0.25">
      <c r="A81" s="292" t="s">
        <v>6808</v>
      </c>
      <c r="B81" s="292" t="s">
        <v>7036</v>
      </c>
      <c r="C81" s="292" t="s">
        <v>7037</v>
      </c>
      <c r="D81" s="94">
        <v>3</v>
      </c>
      <c r="E81" s="298">
        <v>1000</v>
      </c>
      <c r="F81" s="298">
        <f>ROUND(SUMIF(Model_Output!$B$11:$B$3048,N81,Model_Output!$D$11:$D$3048),0)</f>
        <v>713</v>
      </c>
      <c r="G81" s="298">
        <f>ROUND(SUMIF(Model_Output!$B$11:$B$3048,O81,Model_Output!$D$11:$D$3048),0)</f>
        <v>235</v>
      </c>
      <c r="H81" s="298">
        <f>ROUND(SUMIF(Model_Output!$B$11:$B$3048,P81,Model_Output!$D$11:$D$3048),0)</f>
        <v>35</v>
      </c>
      <c r="I81" s="298">
        <f t="shared" si="8"/>
        <v>270</v>
      </c>
      <c r="J81" s="298">
        <f t="shared" si="9"/>
        <v>483.9</v>
      </c>
      <c r="K81" s="327">
        <f t="shared" si="10"/>
        <v>-0.73</v>
      </c>
      <c r="L81" s="300">
        <f t="shared" si="11"/>
        <v>-0.5161</v>
      </c>
      <c r="N81" s="292" t="s">
        <v>6531</v>
      </c>
      <c r="O81" s="292" t="s">
        <v>6181</v>
      </c>
      <c r="P81" s="292" t="s">
        <v>5829</v>
      </c>
    </row>
    <row r="82" spans="1:16" x14ac:dyDescent="0.25">
      <c r="A82" s="292" t="s">
        <v>6809</v>
      </c>
      <c r="B82" s="292" t="s">
        <v>7038</v>
      </c>
      <c r="C82" s="292" t="s">
        <v>7039</v>
      </c>
      <c r="D82" s="94">
        <v>3</v>
      </c>
      <c r="E82" s="298">
        <v>603</v>
      </c>
      <c r="F82" s="298">
        <f>ROUND(SUMIF(Model_Output!$B$11:$B$3048,N82,Model_Output!$D$11:$D$3048),0)</f>
        <v>762</v>
      </c>
      <c r="G82" s="298">
        <f>ROUND(SUMIF(Model_Output!$B$11:$B$3048,O82,Model_Output!$D$11:$D$3048),0)</f>
        <v>349</v>
      </c>
      <c r="H82" s="298">
        <f>ROUND(SUMIF(Model_Output!$B$11:$B$3048,P82,Model_Output!$D$11:$D$3048),0)</f>
        <v>52</v>
      </c>
      <c r="I82" s="298">
        <f t="shared" si="8"/>
        <v>401</v>
      </c>
      <c r="J82" s="298">
        <f t="shared" si="9"/>
        <v>629.6</v>
      </c>
      <c r="K82" s="327">
        <f t="shared" si="10"/>
        <v>-0.33499170812603646</v>
      </c>
      <c r="L82" s="300">
        <f t="shared" si="11"/>
        <v>4.4112769485903855E-2</v>
      </c>
      <c r="N82" s="292" t="s">
        <v>6533</v>
      </c>
      <c r="O82" s="292" t="s">
        <v>6183</v>
      </c>
      <c r="P82" s="292" t="s">
        <v>5831</v>
      </c>
    </row>
    <row r="83" spans="1:16" x14ac:dyDescent="0.25">
      <c r="A83" s="292" t="s">
        <v>6810</v>
      </c>
      <c r="B83" s="292" t="s">
        <v>7040</v>
      </c>
      <c r="C83" s="292" t="s">
        <v>7041</v>
      </c>
      <c r="D83" s="94">
        <v>3</v>
      </c>
      <c r="E83" s="298">
        <v>978</v>
      </c>
      <c r="F83" s="298">
        <f>ROUND(SUMIF(Model_Output!$B$11:$B$3048,N83,Model_Output!$D$11:$D$3048),0)</f>
        <v>1083</v>
      </c>
      <c r="G83" s="298">
        <f>ROUND(SUMIF(Model_Output!$B$11:$B$3048,O83,Model_Output!$D$11:$D$3048),0)</f>
        <v>507</v>
      </c>
      <c r="H83" s="298">
        <f>ROUND(SUMIF(Model_Output!$B$11:$B$3048,P83,Model_Output!$D$11:$D$3048),0)</f>
        <v>298</v>
      </c>
      <c r="I83" s="298">
        <f t="shared" si="8"/>
        <v>805</v>
      </c>
      <c r="J83" s="298">
        <f t="shared" si="9"/>
        <v>1129.9000000000001</v>
      </c>
      <c r="K83" s="327">
        <f t="shared" si="10"/>
        <v>-0.17689161554192229</v>
      </c>
      <c r="L83" s="300">
        <f t="shared" si="11"/>
        <v>0.15531697341513301</v>
      </c>
      <c r="N83" s="292" t="s">
        <v>6535</v>
      </c>
      <c r="O83" s="292" t="s">
        <v>6185</v>
      </c>
      <c r="P83" s="292" t="s">
        <v>5833</v>
      </c>
    </row>
    <row r="84" spans="1:16" x14ac:dyDescent="0.25">
      <c r="A84" s="292" t="s">
        <v>6811</v>
      </c>
      <c r="B84" s="292" t="s">
        <v>7042</v>
      </c>
      <c r="C84" s="292" t="s">
        <v>7043</v>
      </c>
      <c r="D84" s="94">
        <v>3</v>
      </c>
      <c r="E84" s="298">
        <v>1317</v>
      </c>
      <c r="F84" s="298">
        <f>ROUND(SUMIF(Model_Output!$B$11:$B$3048,N84,Model_Output!$D$11:$D$3048),0)</f>
        <v>216</v>
      </c>
      <c r="G84" s="298">
        <f>ROUND(SUMIF(Model_Output!$B$11:$B$3048,O84,Model_Output!$D$11:$D$3048),0)</f>
        <v>57</v>
      </c>
      <c r="H84" s="298">
        <f>ROUND(SUMIF(Model_Output!$B$11:$B$3048,P84,Model_Output!$D$11:$D$3048),0)</f>
        <v>3</v>
      </c>
      <c r="I84" s="298">
        <f t="shared" si="8"/>
        <v>60</v>
      </c>
      <c r="J84" s="298">
        <f t="shared" si="9"/>
        <v>124.8</v>
      </c>
      <c r="K84" s="327">
        <f t="shared" si="10"/>
        <v>-0.95444191343963558</v>
      </c>
      <c r="L84" s="300">
        <f t="shared" si="11"/>
        <v>-0.90523917995444192</v>
      </c>
      <c r="N84" s="292" t="s">
        <v>6537</v>
      </c>
      <c r="O84" s="292" t="s">
        <v>6187</v>
      </c>
      <c r="P84" s="292" t="s">
        <v>5835</v>
      </c>
    </row>
    <row r="85" spans="1:16" x14ac:dyDescent="0.25">
      <c r="A85" s="292" t="s">
        <v>6812</v>
      </c>
      <c r="B85" s="292" t="s">
        <v>7044</v>
      </c>
      <c r="C85" s="292" t="s">
        <v>7045</v>
      </c>
      <c r="D85" s="94">
        <v>3</v>
      </c>
      <c r="E85" s="298">
        <v>784</v>
      </c>
      <c r="F85" s="298">
        <f>ROUND(SUMIF(Model_Output!$B$11:$B$3048,N85,Model_Output!$D$11:$D$3048),0)</f>
        <v>450</v>
      </c>
      <c r="G85" s="298">
        <f>ROUND(SUMIF(Model_Output!$B$11:$B$3048,O85,Model_Output!$D$11:$D$3048),0)</f>
        <v>245</v>
      </c>
      <c r="H85" s="298">
        <f>ROUND(SUMIF(Model_Output!$B$11:$B$3048,P85,Model_Output!$D$11:$D$3048),0)</f>
        <v>10</v>
      </c>
      <c r="I85" s="298">
        <f t="shared" si="8"/>
        <v>255</v>
      </c>
      <c r="J85" s="298">
        <f t="shared" si="9"/>
        <v>390</v>
      </c>
      <c r="K85" s="327">
        <f t="shared" si="10"/>
        <v>-0.67474489795918369</v>
      </c>
      <c r="L85" s="300">
        <f t="shared" si="11"/>
        <v>-0.50255102040816324</v>
      </c>
      <c r="N85" s="292" t="s">
        <v>6539</v>
      </c>
      <c r="O85" s="292" t="s">
        <v>6189</v>
      </c>
      <c r="P85" s="292" t="s">
        <v>5837</v>
      </c>
    </row>
    <row r="86" spans="1:16" x14ac:dyDescent="0.25">
      <c r="A86" s="292" t="s">
        <v>6813</v>
      </c>
      <c r="B86" s="295" t="s">
        <v>7046</v>
      </c>
      <c r="C86" s="295" t="s">
        <v>7047</v>
      </c>
      <c r="D86" s="94">
        <v>6</v>
      </c>
      <c r="E86" s="298">
        <v>496.5</v>
      </c>
      <c r="F86" s="298">
        <f>ROUND(SUMIF(Model_Output!$B$11:$B$3048,N86,Model_Output!$D$11:$D$3048),0)</f>
        <v>210</v>
      </c>
      <c r="G86" s="298">
        <f>ROUND(SUMIF(Model_Output!$B$11:$B$3048,O86,Model_Output!$D$11:$D$3048),0)</f>
        <v>120</v>
      </c>
      <c r="H86" s="298">
        <f>ROUND(SUMIF(Model_Output!$B$11:$B$3048,P86,Model_Output!$D$11:$D$3048),0)</f>
        <v>23</v>
      </c>
      <c r="I86" s="298">
        <f t="shared" si="8"/>
        <v>143</v>
      </c>
      <c r="J86" s="298">
        <f t="shared" si="9"/>
        <v>206</v>
      </c>
      <c r="K86" s="327">
        <f t="shared" si="10"/>
        <v>-0.71198388721047334</v>
      </c>
      <c r="L86" s="300">
        <f t="shared" si="11"/>
        <v>-0.58509566968781468</v>
      </c>
      <c r="N86" s="292" t="s">
        <v>6541</v>
      </c>
      <c r="O86" s="292" t="s">
        <v>6191</v>
      </c>
      <c r="P86" s="292" t="s">
        <v>5839</v>
      </c>
    </row>
    <row r="87" spans="1:16" x14ac:dyDescent="0.25">
      <c r="A87" s="292" t="s">
        <v>6814</v>
      </c>
      <c r="B87" s="295" t="s">
        <v>7048</v>
      </c>
      <c r="C87" s="295" t="s">
        <v>7049</v>
      </c>
      <c r="D87" s="94">
        <v>6</v>
      </c>
      <c r="E87" s="298">
        <v>323</v>
      </c>
      <c r="F87" s="298">
        <f>ROUND(SUMIF(Model_Output!$B$11:$B$3048,N87,Model_Output!$D$11:$D$3048),0)</f>
        <v>202</v>
      </c>
      <c r="G87" s="298">
        <f>ROUND(SUMIF(Model_Output!$B$11:$B$3048,O87,Model_Output!$D$11:$D$3048),0)</f>
        <v>133</v>
      </c>
      <c r="H87" s="298">
        <f>ROUND(SUMIF(Model_Output!$B$11:$B$3048,P87,Model_Output!$D$11:$D$3048),0)</f>
        <v>39</v>
      </c>
      <c r="I87" s="298">
        <f t="shared" si="8"/>
        <v>172</v>
      </c>
      <c r="J87" s="298">
        <f t="shared" si="9"/>
        <v>232.6</v>
      </c>
      <c r="K87" s="327">
        <f t="shared" si="10"/>
        <v>-0.46749226006191952</v>
      </c>
      <c r="L87" s="300">
        <f t="shared" si="11"/>
        <v>-0.27987616099071211</v>
      </c>
      <c r="N87" s="292" t="s">
        <v>6543</v>
      </c>
      <c r="O87" s="292" t="s">
        <v>6193</v>
      </c>
      <c r="P87" s="292" t="s">
        <v>5841</v>
      </c>
    </row>
    <row r="88" spans="1:16" x14ac:dyDescent="0.25">
      <c r="A88" s="292" t="s">
        <v>6815</v>
      </c>
      <c r="B88" s="295" t="s">
        <v>7048</v>
      </c>
      <c r="C88" s="295" t="s">
        <v>7050</v>
      </c>
      <c r="D88" s="94">
        <v>6</v>
      </c>
      <c r="E88" s="298">
        <v>132</v>
      </c>
      <c r="F88" s="298">
        <f>ROUND(SUMIF(Model_Output!$B$11:$B$3048,N88,Model_Output!$D$11:$D$3048),0)</f>
        <v>2</v>
      </c>
      <c r="G88" s="298">
        <f>ROUND(SUMIF(Model_Output!$B$11:$B$3048,O88,Model_Output!$D$11:$D$3048),0)</f>
        <v>0</v>
      </c>
      <c r="H88" s="298">
        <f>ROUND(SUMIF(Model_Output!$B$11:$B$3048,P88,Model_Output!$D$11:$D$3048),0)</f>
        <v>0</v>
      </c>
      <c r="I88" s="298">
        <f t="shared" si="8"/>
        <v>0</v>
      </c>
      <c r="J88" s="298">
        <f t="shared" si="9"/>
        <v>0.6</v>
      </c>
      <c r="K88" s="327">
        <f t="shared" si="10"/>
        <v>-1</v>
      </c>
      <c r="L88" s="300">
        <f t="shared" si="11"/>
        <v>-0.99545454545454548</v>
      </c>
      <c r="N88" s="292" t="s">
        <v>6545</v>
      </c>
      <c r="O88" s="292" t="s">
        <v>6195</v>
      </c>
      <c r="P88" s="292" t="s">
        <v>5843</v>
      </c>
    </row>
    <row r="89" spans="1:16" x14ac:dyDescent="0.25">
      <c r="A89" s="292" t="s">
        <v>6816</v>
      </c>
      <c r="B89" s="295" t="s">
        <v>7051</v>
      </c>
      <c r="C89" s="295" t="s">
        <v>7052</v>
      </c>
      <c r="D89" s="94">
        <v>3</v>
      </c>
      <c r="E89" s="298">
        <v>281</v>
      </c>
      <c r="F89" s="298">
        <f>ROUND(SUMIF(Model_Output!$B$11:$B$3048,N89,Model_Output!$D$11:$D$3048),0)</f>
        <v>86</v>
      </c>
      <c r="G89" s="298">
        <f>ROUND(SUMIF(Model_Output!$B$11:$B$3048,O89,Model_Output!$D$11:$D$3048),0)</f>
        <v>12</v>
      </c>
      <c r="H89" s="298">
        <f>ROUND(SUMIF(Model_Output!$B$11:$B$3048,P89,Model_Output!$D$11:$D$3048),0)</f>
        <v>1</v>
      </c>
      <c r="I89" s="298">
        <f t="shared" si="8"/>
        <v>13</v>
      </c>
      <c r="J89" s="298">
        <f t="shared" si="9"/>
        <v>38.799999999999997</v>
      </c>
      <c r="K89" s="327">
        <f t="shared" si="10"/>
        <v>-0.9537366548042705</v>
      </c>
      <c r="L89" s="300">
        <f t="shared" si="11"/>
        <v>-0.86192170818505331</v>
      </c>
      <c r="N89" s="292" t="s">
        <v>6547</v>
      </c>
      <c r="O89" s="292" t="s">
        <v>6197</v>
      </c>
      <c r="P89" s="292" t="s">
        <v>5845</v>
      </c>
    </row>
    <row r="90" spans="1:16" x14ac:dyDescent="0.25">
      <c r="A90" s="292" t="s">
        <v>6817</v>
      </c>
      <c r="B90" s="295" t="s">
        <v>7053</v>
      </c>
      <c r="C90" s="295" t="s">
        <v>7054</v>
      </c>
      <c r="D90" s="94">
        <v>3</v>
      </c>
      <c r="E90" s="298">
        <v>390</v>
      </c>
      <c r="F90" s="298">
        <f>ROUND(SUMIF(Model_Output!$B$11:$B$3048,N90,Model_Output!$D$11:$D$3048),0)</f>
        <v>155</v>
      </c>
      <c r="G90" s="298">
        <f>ROUND(SUMIF(Model_Output!$B$11:$B$3048,O90,Model_Output!$D$11:$D$3048),0)</f>
        <v>44</v>
      </c>
      <c r="H90" s="298">
        <f>ROUND(SUMIF(Model_Output!$B$11:$B$3048,P90,Model_Output!$D$11:$D$3048),0)</f>
        <v>2</v>
      </c>
      <c r="I90" s="298">
        <f t="shared" si="8"/>
        <v>46</v>
      </c>
      <c r="J90" s="298">
        <f t="shared" si="9"/>
        <v>92.5</v>
      </c>
      <c r="K90" s="327">
        <f t="shared" si="10"/>
        <v>-0.88205128205128203</v>
      </c>
      <c r="L90" s="300">
        <f t="shared" si="11"/>
        <v>-0.76282051282051277</v>
      </c>
      <c r="N90" s="292" t="s">
        <v>6549</v>
      </c>
      <c r="O90" s="292" t="s">
        <v>6199</v>
      </c>
      <c r="P90" s="292" t="s">
        <v>5847</v>
      </c>
    </row>
    <row r="91" spans="1:16" x14ac:dyDescent="0.25">
      <c r="A91" s="292" t="s">
        <v>6818</v>
      </c>
      <c r="B91" s="295" t="s">
        <v>7055</v>
      </c>
      <c r="C91" s="295" t="s">
        <v>7056</v>
      </c>
      <c r="D91" s="94">
        <v>3</v>
      </c>
      <c r="E91" s="298">
        <v>655.66666666666674</v>
      </c>
      <c r="F91" s="298">
        <f>ROUND(SUMIF(Model_Output!$B$11:$B$3048,N91,Model_Output!$D$11:$D$3048),0)</f>
        <v>217</v>
      </c>
      <c r="G91" s="298">
        <f>ROUND(SUMIF(Model_Output!$B$11:$B$3048,O91,Model_Output!$D$11:$D$3048),0)</f>
        <v>57</v>
      </c>
      <c r="H91" s="298">
        <f>ROUND(SUMIF(Model_Output!$B$11:$B$3048,P91,Model_Output!$D$11:$D$3048),0)</f>
        <v>4</v>
      </c>
      <c r="I91" s="298">
        <f t="shared" si="8"/>
        <v>61</v>
      </c>
      <c r="J91" s="298">
        <f t="shared" si="9"/>
        <v>126.1</v>
      </c>
      <c r="K91" s="327">
        <f t="shared" si="10"/>
        <v>-0.90696492119979666</v>
      </c>
      <c r="L91" s="300">
        <f t="shared" si="11"/>
        <v>-0.8076766649720386</v>
      </c>
      <c r="N91" s="292" t="s">
        <v>6551</v>
      </c>
      <c r="O91" s="292" t="s">
        <v>6201</v>
      </c>
      <c r="P91" s="292" t="s">
        <v>5849</v>
      </c>
    </row>
    <row r="92" spans="1:16" x14ac:dyDescent="0.25">
      <c r="A92" s="292" t="s">
        <v>6819</v>
      </c>
      <c r="B92" s="295" t="s">
        <v>7057</v>
      </c>
      <c r="C92" s="295" t="s">
        <v>7058</v>
      </c>
      <c r="D92" s="94">
        <v>3</v>
      </c>
      <c r="E92" s="298">
        <v>215.75</v>
      </c>
      <c r="F92" s="298">
        <f>ROUND(SUMIF(Model_Output!$B$11:$B$3048,N92,Model_Output!$D$11:$D$3048),0)</f>
        <v>14</v>
      </c>
      <c r="G92" s="298">
        <f>ROUND(SUMIF(Model_Output!$B$11:$B$3048,O92,Model_Output!$D$11:$D$3048),0)</f>
        <v>3</v>
      </c>
      <c r="H92" s="298">
        <f>ROUND(SUMIF(Model_Output!$B$11:$B$3048,P92,Model_Output!$D$11:$D$3048),0)</f>
        <v>0</v>
      </c>
      <c r="I92" s="298">
        <f t="shared" si="8"/>
        <v>3</v>
      </c>
      <c r="J92" s="298">
        <f t="shared" si="9"/>
        <v>7.2</v>
      </c>
      <c r="K92" s="327">
        <f t="shared" si="10"/>
        <v>-0.98609501738122829</v>
      </c>
      <c r="L92" s="300">
        <f t="shared" si="11"/>
        <v>-0.96662804171494787</v>
      </c>
      <c r="N92" s="292" t="s">
        <v>6553</v>
      </c>
      <c r="O92" s="292" t="s">
        <v>6203</v>
      </c>
      <c r="P92" s="292" t="s">
        <v>5851</v>
      </c>
    </row>
    <row r="93" spans="1:16" x14ac:dyDescent="0.25">
      <c r="A93" s="292" t="s">
        <v>6820</v>
      </c>
      <c r="B93" s="295" t="s">
        <v>7059</v>
      </c>
      <c r="C93" s="295" t="s">
        <v>7060</v>
      </c>
      <c r="D93" s="94">
        <v>3</v>
      </c>
      <c r="E93" s="298">
        <v>1146</v>
      </c>
      <c r="F93" s="298">
        <f>ROUND(SUMIF(Model_Output!$B$11:$B$3048,N93,Model_Output!$D$11:$D$3048),0)</f>
        <v>983</v>
      </c>
      <c r="G93" s="298">
        <f>ROUND(SUMIF(Model_Output!$B$11:$B$3048,O93,Model_Output!$D$11:$D$3048),0)</f>
        <v>454</v>
      </c>
      <c r="H93" s="298">
        <f>ROUND(SUMIF(Model_Output!$B$11:$B$3048,P93,Model_Output!$D$11:$D$3048),0)</f>
        <v>92</v>
      </c>
      <c r="I93" s="298">
        <f t="shared" si="8"/>
        <v>546</v>
      </c>
      <c r="J93" s="298">
        <f t="shared" si="9"/>
        <v>840.9</v>
      </c>
      <c r="K93" s="327">
        <f t="shared" si="10"/>
        <v>-0.52356020942408377</v>
      </c>
      <c r="L93" s="300">
        <f t="shared" si="11"/>
        <v>-0.2662303664921466</v>
      </c>
      <c r="N93" s="292" t="s">
        <v>6555</v>
      </c>
      <c r="O93" s="292" t="s">
        <v>6205</v>
      </c>
      <c r="P93" s="292" t="s">
        <v>5853</v>
      </c>
    </row>
    <row r="94" spans="1:16" x14ac:dyDescent="0.25">
      <c r="A94" s="292" t="s">
        <v>6821</v>
      </c>
      <c r="B94" s="295" t="s">
        <v>7059</v>
      </c>
      <c r="C94" s="295" t="s">
        <v>7061</v>
      </c>
      <c r="D94" s="94">
        <v>3</v>
      </c>
      <c r="E94" s="298">
        <v>1061.5</v>
      </c>
      <c r="F94" s="298">
        <f>ROUND(SUMIF(Model_Output!$B$11:$B$3048,N94,Model_Output!$D$11:$D$3048),0)</f>
        <v>959</v>
      </c>
      <c r="G94" s="298">
        <f>ROUND(SUMIF(Model_Output!$B$11:$B$3048,O94,Model_Output!$D$11:$D$3048),0)</f>
        <v>445</v>
      </c>
      <c r="H94" s="298">
        <f>ROUND(SUMIF(Model_Output!$B$11:$B$3048,P94,Model_Output!$D$11:$D$3048),0)</f>
        <v>91</v>
      </c>
      <c r="I94" s="298">
        <f t="shared" si="8"/>
        <v>536</v>
      </c>
      <c r="J94" s="298">
        <f t="shared" si="9"/>
        <v>823.7</v>
      </c>
      <c r="K94" s="327">
        <f t="shared" si="10"/>
        <v>-0.49505416862929819</v>
      </c>
      <c r="L94" s="300">
        <f t="shared" si="11"/>
        <v>-0.22402260951483746</v>
      </c>
      <c r="N94" s="292" t="s">
        <v>6557</v>
      </c>
      <c r="O94" s="292" t="s">
        <v>6207</v>
      </c>
      <c r="P94" s="292" t="s">
        <v>5855</v>
      </c>
    </row>
    <row r="95" spans="1:16" x14ac:dyDescent="0.25">
      <c r="A95" s="292" t="s">
        <v>6822</v>
      </c>
      <c r="B95" s="295" t="s">
        <v>7062</v>
      </c>
      <c r="C95" s="295" t="s">
        <v>7063</v>
      </c>
      <c r="D95" s="94">
        <v>3</v>
      </c>
      <c r="E95" s="298">
        <v>212</v>
      </c>
      <c r="F95" s="298">
        <f>ROUND(SUMIF(Model_Output!$B$11:$B$3048,N95,Model_Output!$D$11:$D$3048),0)</f>
        <v>92</v>
      </c>
      <c r="G95" s="298">
        <f>ROUND(SUMIF(Model_Output!$B$11:$B$3048,O95,Model_Output!$D$11:$D$3048),0)</f>
        <v>20</v>
      </c>
      <c r="H95" s="298">
        <f>ROUND(SUMIF(Model_Output!$B$11:$B$3048,P95,Model_Output!$D$11:$D$3048),0)</f>
        <v>4</v>
      </c>
      <c r="I95" s="298">
        <f t="shared" si="8"/>
        <v>24</v>
      </c>
      <c r="J95" s="298">
        <f t="shared" si="9"/>
        <v>51.599999999999994</v>
      </c>
      <c r="K95" s="327">
        <f t="shared" si="10"/>
        <v>-0.8867924528301887</v>
      </c>
      <c r="L95" s="300">
        <f t="shared" si="11"/>
        <v>-0.75660377358490571</v>
      </c>
      <c r="N95" s="292" t="s">
        <v>6559</v>
      </c>
      <c r="O95" s="292" t="s">
        <v>6209</v>
      </c>
      <c r="P95" s="292" t="s">
        <v>5857</v>
      </c>
    </row>
    <row r="96" spans="1:16" x14ac:dyDescent="0.25">
      <c r="A96" s="292" t="s">
        <v>6823</v>
      </c>
      <c r="B96" s="295" t="s">
        <v>7064</v>
      </c>
      <c r="C96" s="295" t="s">
        <v>7065</v>
      </c>
      <c r="D96" s="94">
        <v>3</v>
      </c>
      <c r="E96" s="298">
        <v>966.5</v>
      </c>
      <c r="F96" s="298">
        <f>ROUND(SUMIF(Model_Output!$B$11:$B$3048,N96,Model_Output!$D$11:$D$3048),0)</f>
        <v>355</v>
      </c>
      <c r="G96" s="298">
        <f>ROUND(SUMIF(Model_Output!$B$11:$B$3048,O96,Model_Output!$D$11:$D$3048),0)</f>
        <v>128</v>
      </c>
      <c r="H96" s="298">
        <f>ROUND(SUMIF(Model_Output!$B$11:$B$3048,P96,Model_Output!$D$11:$D$3048),0)</f>
        <v>10</v>
      </c>
      <c r="I96" s="298">
        <f t="shared" si="8"/>
        <v>138</v>
      </c>
      <c r="J96" s="298">
        <f t="shared" si="9"/>
        <v>244.5</v>
      </c>
      <c r="K96" s="327">
        <f t="shared" si="10"/>
        <v>-0.85721676151060533</v>
      </c>
      <c r="L96" s="300">
        <f t="shared" si="11"/>
        <v>-0.74702534919813757</v>
      </c>
      <c r="N96" s="292" t="s">
        <v>6561</v>
      </c>
      <c r="O96" s="292" t="s">
        <v>6211</v>
      </c>
      <c r="P96" s="292" t="s">
        <v>5859</v>
      </c>
    </row>
    <row r="97" spans="1:16" x14ac:dyDescent="0.25">
      <c r="A97" s="292" t="s">
        <v>6824</v>
      </c>
      <c r="B97" s="295" t="s">
        <v>7066</v>
      </c>
      <c r="C97" s="295" t="s">
        <v>7067</v>
      </c>
      <c r="D97" s="94">
        <v>3</v>
      </c>
      <c r="E97" s="298">
        <v>759</v>
      </c>
      <c r="F97" s="298">
        <f>ROUND(SUMIF(Model_Output!$B$11:$B$3048,N97,Model_Output!$D$11:$D$3048),0)</f>
        <v>302</v>
      </c>
      <c r="G97" s="298">
        <f>ROUND(SUMIF(Model_Output!$B$11:$B$3048,O97,Model_Output!$D$11:$D$3048),0)</f>
        <v>80</v>
      </c>
      <c r="H97" s="298">
        <f>ROUND(SUMIF(Model_Output!$B$11:$B$3048,P97,Model_Output!$D$11:$D$3048),0)</f>
        <v>9</v>
      </c>
      <c r="I97" s="298">
        <f t="shared" si="8"/>
        <v>89</v>
      </c>
      <c r="J97" s="298">
        <f t="shared" si="9"/>
        <v>179.6</v>
      </c>
      <c r="K97" s="327">
        <f t="shared" si="10"/>
        <v>-0.88274044795783924</v>
      </c>
      <c r="L97" s="300">
        <f t="shared" si="11"/>
        <v>-0.76337285902503293</v>
      </c>
      <c r="N97" s="292" t="s">
        <v>6563</v>
      </c>
      <c r="O97" s="292" t="s">
        <v>6213</v>
      </c>
      <c r="P97" s="292" t="s">
        <v>5861</v>
      </c>
    </row>
    <row r="98" spans="1:16" x14ac:dyDescent="0.25">
      <c r="A98" s="292" t="s">
        <v>6825</v>
      </c>
      <c r="B98" s="295" t="s">
        <v>7066</v>
      </c>
      <c r="C98" s="295" t="s">
        <v>7063</v>
      </c>
      <c r="D98" s="94">
        <v>3</v>
      </c>
      <c r="E98" s="298">
        <v>921.5</v>
      </c>
      <c r="F98" s="298">
        <f>ROUND(SUMIF(Model_Output!$B$11:$B$3048,N98,Model_Output!$D$11:$D$3048),0)</f>
        <v>336</v>
      </c>
      <c r="G98" s="298">
        <f>ROUND(SUMIF(Model_Output!$B$11:$B$3048,O98,Model_Output!$D$11:$D$3048),0)</f>
        <v>112</v>
      </c>
      <c r="H98" s="298">
        <f>ROUND(SUMIF(Model_Output!$B$11:$B$3048,P98,Model_Output!$D$11:$D$3048),0)</f>
        <v>47</v>
      </c>
      <c r="I98" s="298">
        <f t="shared" si="8"/>
        <v>159</v>
      </c>
      <c r="J98" s="298">
        <f t="shared" si="9"/>
        <v>259.8</v>
      </c>
      <c r="K98" s="327">
        <f t="shared" si="10"/>
        <v>-0.82745523602821491</v>
      </c>
      <c r="L98" s="300">
        <f t="shared" si="11"/>
        <v>-0.71806836679327191</v>
      </c>
      <c r="N98" s="292" t="s">
        <v>6565</v>
      </c>
      <c r="O98" s="292" t="s">
        <v>6215</v>
      </c>
      <c r="P98" s="292" t="s">
        <v>5863</v>
      </c>
    </row>
    <row r="99" spans="1:16" x14ac:dyDescent="0.25">
      <c r="A99" s="292" t="s">
        <v>6826</v>
      </c>
      <c r="B99" s="295" t="s">
        <v>7068</v>
      </c>
      <c r="C99" s="295" t="s">
        <v>7069</v>
      </c>
      <c r="D99" s="94">
        <v>3</v>
      </c>
      <c r="E99" s="298">
        <v>379</v>
      </c>
      <c r="F99" s="298">
        <f>ROUND(SUMIF(Model_Output!$B$11:$B$3048,N99,Model_Output!$D$11:$D$3048),0)</f>
        <v>250</v>
      </c>
      <c r="G99" s="298">
        <f>ROUND(SUMIF(Model_Output!$B$11:$B$3048,O99,Model_Output!$D$11:$D$3048),0)</f>
        <v>128</v>
      </c>
      <c r="H99" s="298">
        <f>ROUND(SUMIF(Model_Output!$B$11:$B$3048,P99,Model_Output!$D$11:$D$3048),0)</f>
        <v>12</v>
      </c>
      <c r="I99" s="298">
        <f t="shared" si="8"/>
        <v>140</v>
      </c>
      <c r="J99" s="298">
        <f t="shared" si="9"/>
        <v>215</v>
      </c>
      <c r="K99" s="327">
        <f t="shared" si="10"/>
        <v>-0.63060686015831136</v>
      </c>
      <c r="L99" s="300">
        <f t="shared" si="11"/>
        <v>-0.43271767810026385</v>
      </c>
      <c r="N99" s="292" t="s">
        <v>6567</v>
      </c>
      <c r="O99" s="292" t="s">
        <v>6217</v>
      </c>
      <c r="P99" s="292" t="s">
        <v>5865</v>
      </c>
    </row>
    <row r="100" spans="1:16" x14ac:dyDescent="0.25">
      <c r="A100" s="292" t="s">
        <v>6827</v>
      </c>
      <c r="B100" s="295" t="s">
        <v>7070</v>
      </c>
      <c r="C100" s="295" t="s">
        <v>7071</v>
      </c>
      <c r="D100" s="94">
        <v>3</v>
      </c>
      <c r="E100" s="298">
        <v>474</v>
      </c>
      <c r="F100" s="298">
        <f>ROUND(SUMIF(Model_Output!$B$11:$B$3048,N100,Model_Output!$D$11:$D$3048),0)</f>
        <v>233</v>
      </c>
      <c r="G100" s="298">
        <f>ROUND(SUMIF(Model_Output!$B$11:$B$3048,O100,Model_Output!$D$11:$D$3048),0)</f>
        <v>81</v>
      </c>
      <c r="H100" s="298">
        <f>ROUND(SUMIF(Model_Output!$B$11:$B$3048,P100,Model_Output!$D$11:$D$3048),0)</f>
        <v>21</v>
      </c>
      <c r="I100" s="298">
        <f t="shared" si="8"/>
        <v>102</v>
      </c>
      <c r="J100" s="298">
        <f t="shared" si="9"/>
        <v>171.89999999999998</v>
      </c>
      <c r="K100" s="327">
        <f t="shared" si="10"/>
        <v>-0.78481012658227844</v>
      </c>
      <c r="L100" s="300">
        <f t="shared" si="11"/>
        <v>-0.6373417721518988</v>
      </c>
      <c r="N100" s="292" t="s">
        <v>6569</v>
      </c>
      <c r="O100" s="292" t="s">
        <v>6219</v>
      </c>
      <c r="P100" s="292" t="s">
        <v>5867</v>
      </c>
    </row>
    <row r="101" spans="1:16" x14ac:dyDescent="0.25">
      <c r="A101" s="292" t="s">
        <v>6828</v>
      </c>
      <c r="B101" s="295" t="s">
        <v>7070</v>
      </c>
      <c r="C101" s="295" t="s">
        <v>7072</v>
      </c>
      <c r="D101" s="94">
        <v>3</v>
      </c>
      <c r="E101" s="298">
        <v>987</v>
      </c>
      <c r="F101" s="298">
        <f>ROUND(SUMIF(Model_Output!$B$11:$B$3048,N101,Model_Output!$D$11:$D$3048),0)</f>
        <v>429</v>
      </c>
      <c r="G101" s="298">
        <f>ROUND(SUMIF(Model_Output!$B$11:$B$3048,O101,Model_Output!$D$11:$D$3048),0)</f>
        <v>224</v>
      </c>
      <c r="H101" s="298">
        <f>ROUND(SUMIF(Model_Output!$B$11:$B$3048,P101,Model_Output!$D$11:$D$3048),0)</f>
        <v>35</v>
      </c>
      <c r="I101" s="298">
        <f t="shared" si="8"/>
        <v>259</v>
      </c>
      <c r="J101" s="298">
        <f t="shared" si="9"/>
        <v>387.7</v>
      </c>
      <c r="K101" s="327">
        <f t="shared" si="10"/>
        <v>-0.73758865248226946</v>
      </c>
      <c r="L101" s="300">
        <f t="shared" si="11"/>
        <v>-0.60719351570415392</v>
      </c>
      <c r="N101" s="292" t="s">
        <v>6571</v>
      </c>
      <c r="O101" s="292" t="s">
        <v>6221</v>
      </c>
      <c r="P101" s="292" t="s">
        <v>5869</v>
      </c>
    </row>
    <row r="102" spans="1:16" x14ac:dyDescent="0.25">
      <c r="A102" s="292" t="s">
        <v>6829</v>
      </c>
      <c r="B102" s="295" t="s">
        <v>7073</v>
      </c>
      <c r="C102" s="295" t="s">
        <v>7065</v>
      </c>
      <c r="D102" s="94">
        <v>3</v>
      </c>
      <c r="E102" s="298">
        <v>646.5</v>
      </c>
      <c r="F102" s="298">
        <f>ROUND(SUMIF(Model_Output!$B$11:$B$3048,N102,Model_Output!$D$11:$D$3048),0)</f>
        <v>137</v>
      </c>
      <c r="G102" s="298">
        <f>ROUND(SUMIF(Model_Output!$B$11:$B$3048,O102,Model_Output!$D$11:$D$3048),0)</f>
        <v>27</v>
      </c>
      <c r="H102" s="298">
        <f>ROUND(SUMIF(Model_Output!$B$11:$B$3048,P102,Model_Output!$D$11:$D$3048),0)</f>
        <v>1</v>
      </c>
      <c r="I102" s="298">
        <f t="shared" si="8"/>
        <v>28</v>
      </c>
      <c r="J102" s="298">
        <f t="shared" si="9"/>
        <v>69.099999999999994</v>
      </c>
      <c r="K102" s="327">
        <f t="shared" si="10"/>
        <v>-0.95668986852281512</v>
      </c>
      <c r="L102" s="300">
        <f t="shared" si="11"/>
        <v>-0.89311678267594741</v>
      </c>
      <c r="N102" s="292" t="s">
        <v>6573</v>
      </c>
      <c r="O102" s="292" t="s">
        <v>6223</v>
      </c>
      <c r="P102" s="292" t="s">
        <v>5871</v>
      </c>
    </row>
    <row r="103" spans="1:16" x14ac:dyDescent="0.25">
      <c r="A103" s="292" t="s">
        <v>6830</v>
      </c>
      <c r="B103" s="295" t="s">
        <v>7073</v>
      </c>
      <c r="C103" s="295" t="s">
        <v>7074</v>
      </c>
      <c r="D103" s="94">
        <v>3</v>
      </c>
      <c r="E103" s="298">
        <v>174</v>
      </c>
      <c r="F103" s="298">
        <f>ROUND(SUMIF(Model_Output!$B$11:$B$3048,N103,Model_Output!$D$11:$D$3048),0)</f>
        <v>25</v>
      </c>
      <c r="G103" s="298">
        <f>ROUND(SUMIF(Model_Output!$B$11:$B$3048,O103,Model_Output!$D$11:$D$3048),0)</f>
        <v>7</v>
      </c>
      <c r="H103" s="298">
        <f>ROUND(SUMIF(Model_Output!$B$11:$B$3048,P103,Model_Output!$D$11:$D$3048),0)</f>
        <v>0</v>
      </c>
      <c r="I103" s="298">
        <f t="shared" si="8"/>
        <v>7</v>
      </c>
      <c r="J103" s="298">
        <f t="shared" si="9"/>
        <v>14.5</v>
      </c>
      <c r="K103" s="327">
        <f t="shared" si="10"/>
        <v>-0.95977011494252873</v>
      </c>
      <c r="L103" s="300">
        <f t="shared" si="11"/>
        <v>-0.91666666666666663</v>
      </c>
      <c r="N103" s="292" t="s">
        <v>6575</v>
      </c>
      <c r="O103" s="292" t="s">
        <v>6225</v>
      </c>
      <c r="P103" s="292" t="s">
        <v>5873</v>
      </c>
    </row>
    <row r="104" spans="1:16" x14ac:dyDescent="0.25">
      <c r="A104" s="292" t="s">
        <v>6831</v>
      </c>
      <c r="B104" s="295" t="s">
        <v>7075</v>
      </c>
      <c r="C104" s="295" t="s">
        <v>7076</v>
      </c>
      <c r="D104" s="94">
        <v>3</v>
      </c>
      <c r="E104" s="298">
        <v>297</v>
      </c>
      <c r="F104" s="298">
        <f>ROUND(SUMIF(Model_Output!$B$11:$B$3048,N104,Model_Output!$D$11:$D$3048),0)</f>
        <v>46</v>
      </c>
      <c r="G104" s="298">
        <f>ROUND(SUMIF(Model_Output!$B$11:$B$3048,O104,Model_Output!$D$11:$D$3048),0)</f>
        <v>13</v>
      </c>
      <c r="H104" s="298">
        <f>ROUND(SUMIF(Model_Output!$B$11:$B$3048,P104,Model_Output!$D$11:$D$3048),0)</f>
        <v>2</v>
      </c>
      <c r="I104" s="298">
        <f t="shared" si="8"/>
        <v>15</v>
      </c>
      <c r="J104" s="298">
        <f t="shared" si="9"/>
        <v>28.799999999999997</v>
      </c>
      <c r="K104" s="327">
        <f t="shared" si="10"/>
        <v>-0.9494949494949495</v>
      </c>
      <c r="L104" s="300">
        <f t="shared" si="11"/>
        <v>-0.90303030303030296</v>
      </c>
      <c r="N104" s="292" t="s">
        <v>6577</v>
      </c>
      <c r="O104" s="292" t="s">
        <v>6227</v>
      </c>
      <c r="P104" s="292" t="s">
        <v>5875</v>
      </c>
    </row>
    <row r="105" spans="1:16" x14ac:dyDescent="0.25">
      <c r="A105" s="292" t="s">
        <v>6832</v>
      </c>
      <c r="B105" s="295" t="s">
        <v>7075</v>
      </c>
      <c r="C105" s="295" t="s">
        <v>7077</v>
      </c>
      <c r="D105" s="94">
        <v>3</v>
      </c>
      <c r="E105" s="298">
        <v>302</v>
      </c>
      <c r="F105" s="298">
        <f>ROUND(SUMIF(Model_Output!$B$11:$B$3048,N105,Model_Output!$D$11:$D$3048),0)</f>
        <v>2</v>
      </c>
      <c r="G105" s="298">
        <f>ROUND(SUMIF(Model_Output!$B$11:$B$3048,O105,Model_Output!$D$11:$D$3048),0)</f>
        <v>1</v>
      </c>
      <c r="H105" s="298">
        <f>ROUND(SUMIF(Model_Output!$B$11:$B$3048,P105,Model_Output!$D$11:$D$3048),0)</f>
        <v>0</v>
      </c>
      <c r="I105" s="298">
        <f t="shared" si="8"/>
        <v>1</v>
      </c>
      <c r="J105" s="298">
        <f t="shared" si="9"/>
        <v>1.6</v>
      </c>
      <c r="K105" s="327">
        <f t="shared" si="10"/>
        <v>-0.99668874172185429</v>
      </c>
      <c r="L105" s="300">
        <f t="shared" si="11"/>
        <v>-0.99470198675496679</v>
      </c>
      <c r="N105" s="292" t="s">
        <v>6579</v>
      </c>
      <c r="O105" s="292" t="s">
        <v>6229</v>
      </c>
      <c r="P105" s="292" t="s">
        <v>5877</v>
      </c>
    </row>
    <row r="106" spans="1:16" x14ac:dyDescent="0.25">
      <c r="A106" s="292" t="s">
        <v>6833</v>
      </c>
      <c r="B106" s="295" t="s">
        <v>7078</v>
      </c>
      <c r="C106" s="295" t="s">
        <v>7079</v>
      </c>
      <c r="D106" s="94">
        <v>3</v>
      </c>
      <c r="E106" s="298">
        <v>449.66666666666669</v>
      </c>
      <c r="F106" s="298">
        <f>ROUND(SUMIF(Model_Output!$B$11:$B$3048,N106,Model_Output!$D$11:$D$3048),0)</f>
        <v>273</v>
      </c>
      <c r="G106" s="298">
        <f>ROUND(SUMIF(Model_Output!$B$11:$B$3048,O106,Model_Output!$D$11:$D$3048),0)</f>
        <v>75</v>
      </c>
      <c r="H106" s="298">
        <f>ROUND(SUMIF(Model_Output!$B$11:$B$3048,P106,Model_Output!$D$11:$D$3048),0)</f>
        <v>13</v>
      </c>
      <c r="I106" s="298">
        <f t="shared" si="8"/>
        <v>88</v>
      </c>
      <c r="J106" s="298">
        <f t="shared" si="9"/>
        <v>169.89999999999998</v>
      </c>
      <c r="K106" s="327">
        <f t="shared" si="10"/>
        <v>-0.80429948109710903</v>
      </c>
      <c r="L106" s="300">
        <f t="shared" si="11"/>
        <v>-0.62216456634544115</v>
      </c>
      <c r="N106" s="292" t="s">
        <v>6581</v>
      </c>
      <c r="O106" s="292" t="s">
        <v>6231</v>
      </c>
      <c r="P106" s="292" t="s">
        <v>5879</v>
      </c>
    </row>
    <row r="107" spans="1:16" x14ac:dyDescent="0.25">
      <c r="A107" s="292" t="s">
        <v>6834</v>
      </c>
      <c r="B107" s="295" t="s">
        <v>7078</v>
      </c>
      <c r="C107" s="295" t="s">
        <v>7076</v>
      </c>
      <c r="D107" s="94">
        <v>3</v>
      </c>
      <c r="E107" s="298">
        <v>516</v>
      </c>
      <c r="F107" s="298">
        <f>ROUND(SUMIF(Model_Output!$B$11:$B$3048,N107,Model_Output!$D$11:$D$3048),0)</f>
        <v>335</v>
      </c>
      <c r="G107" s="298">
        <f>ROUND(SUMIF(Model_Output!$B$11:$B$3048,O107,Model_Output!$D$11:$D$3048),0)</f>
        <v>107</v>
      </c>
      <c r="H107" s="298">
        <f>ROUND(SUMIF(Model_Output!$B$11:$B$3048,P107,Model_Output!$D$11:$D$3048),0)</f>
        <v>16</v>
      </c>
      <c r="I107" s="298">
        <f t="shared" si="8"/>
        <v>123</v>
      </c>
      <c r="J107" s="298">
        <f t="shared" si="9"/>
        <v>223.5</v>
      </c>
      <c r="K107" s="327">
        <f t="shared" si="10"/>
        <v>-0.76162790697674421</v>
      </c>
      <c r="L107" s="300">
        <f t="shared" si="11"/>
        <v>-0.56686046511627908</v>
      </c>
      <c r="N107" s="292" t="s">
        <v>6583</v>
      </c>
      <c r="O107" s="292" t="s">
        <v>6233</v>
      </c>
      <c r="P107" s="292" t="s">
        <v>5881</v>
      </c>
    </row>
    <row r="108" spans="1:16" x14ac:dyDescent="0.25">
      <c r="A108" s="292" t="s">
        <v>6835</v>
      </c>
      <c r="B108" s="295" t="s">
        <v>7080</v>
      </c>
      <c r="C108" s="295" t="s">
        <v>7081</v>
      </c>
      <c r="D108" s="94">
        <v>3</v>
      </c>
      <c r="E108" s="298">
        <v>910.5</v>
      </c>
      <c r="F108" s="298">
        <f>ROUND(SUMIF(Model_Output!$B$11:$B$3048,N108,Model_Output!$D$11:$D$3048),0)</f>
        <v>540</v>
      </c>
      <c r="G108" s="298">
        <f>ROUND(SUMIF(Model_Output!$B$11:$B$3048,O108,Model_Output!$D$11:$D$3048),0)</f>
        <v>205</v>
      </c>
      <c r="H108" s="298">
        <f>ROUND(SUMIF(Model_Output!$B$11:$B$3048,P108,Model_Output!$D$11:$D$3048),0)</f>
        <v>38</v>
      </c>
      <c r="I108" s="298">
        <f t="shared" si="8"/>
        <v>243</v>
      </c>
      <c r="J108" s="298">
        <f t="shared" si="9"/>
        <v>405</v>
      </c>
      <c r="K108" s="327">
        <f t="shared" si="10"/>
        <v>-0.73311367380560133</v>
      </c>
      <c r="L108" s="300">
        <f t="shared" si="11"/>
        <v>-0.55518945634266881</v>
      </c>
      <c r="N108" s="292" t="s">
        <v>6585</v>
      </c>
      <c r="O108" s="292" t="s">
        <v>6235</v>
      </c>
      <c r="P108" s="292" t="s">
        <v>5883</v>
      </c>
    </row>
    <row r="109" spans="1:16" x14ac:dyDescent="0.25">
      <c r="A109" s="292" t="s">
        <v>6836</v>
      </c>
      <c r="B109" s="295" t="s">
        <v>7082</v>
      </c>
      <c r="C109" s="295" t="s">
        <v>7083</v>
      </c>
      <c r="D109" s="94">
        <v>3</v>
      </c>
      <c r="E109" s="298">
        <v>1740</v>
      </c>
      <c r="F109" s="298">
        <f>ROUND(SUMIF(Model_Output!$B$11:$B$3048,N109,Model_Output!$D$11:$D$3048),0)</f>
        <v>756</v>
      </c>
      <c r="G109" s="298">
        <f>ROUND(SUMIF(Model_Output!$B$11:$B$3048,O109,Model_Output!$D$11:$D$3048),0)</f>
        <v>145</v>
      </c>
      <c r="H109" s="298">
        <f>ROUND(SUMIF(Model_Output!$B$11:$B$3048,P109,Model_Output!$D$11:$D$3048),0)</f>
        <v>20</v>
      </c>
      <c r="I109" s="298">
        <f t="shared" si="8"/>
        <v>165</v>
      </c>
      <c r="J109" s="298">
        <f t="shared" si="9"/>
        <v>391.79999999999995</v>
      </c>
      <c r="K109" s="327">
        <f t="shared" si="10"/>
        <v>-0.90517241379310343</v>
      </c>
      <c r="L109" s="300">
        <f t="shared" si="11"/>
        <v>-0.77482758620689662</v>
      </c>
      <c r="N109" s="292" t="s">
        <v>6587</v>
      </c>
      <c r="O109" s="292" t="s">
        <v>6237</v>
      </c>
      <c r="P109" s="292" t="s">
        <v>5885</v>
      </c>
    </row>
    <row r="110" spans="1:16" x14ac:dyDescent="0.25">
      <c r="A110" s="292" t="s">
        <v>6837</v>
      </c>
      <c r="B110" s="295" t="s">
        <v>7082</v>
      </c>
      <c r="C110" s="295" t="s">
        <v>7065</v>
      </c>
      <c r="D110" s="94">
        <v>3</v>
      </c>
      <c r="E110" s="298">
        <v>2158</v>
      </c>
      <c r="F110" s="298">
        <f>ROUND(SUMIF(Model_Output!$B$11:$B$3048,N110,Model_Output!$D$11:$D$3048),0)</f>
        <v>1079</v>
      </c>
      <c r="G110" s="298">
        <f>ROUND(SUMIF(Model_Output!$B$11:$B$3048,O110,Model_Output!$D$11:$D$3048),0)</f>
        <v>375</v>
      </c>
      <c r="H110" s="298">
        <f>ROUND(SUMIF(Model_Output!$B$11:$B$3048,P110,Model_Output!$D$11:$D$3048),0)</f>
        <v>189</v>
      </c>
      <c r="I110" s="298">
        <f t="shared" si="8"/>
        <v>564</v>
      </c>
      <c r="J110" s="298">
        <f t="shared" si="9"/>
        <v>887.7</v>
      </c>
      <c r="K110" s="327">
        <f t="shared" si="10"/>
        <v>-0.73864689527340133</v>
      </c>
      <c r="L110" s="300">
        <f t="shared" si="11"/>
        <v>-0.5886468952734013</v>
      </c>
      <c r="N110" s="292" t="s">
        <v>6589</v>
      </c>
      <c r="O110" s="292" t="s">
        <v>6239</v>
      </c>
      <c r="P110" s="292" t="s">
        <v>5887</v>
      </c>
    </row>
    <row r="111" spans="1:16" x14ac:dyDescent="0.25">
      <c r="A111" s="292" t="s">
        <v>6838</v>
      </c>
      <c r="B111" s="295" t="s">
        <v>7082</v>
      </c>
      <c r="C111" s="295" t="s">
        <v>7063</v>
      </c>
      <c r="D111" s="94">
        <v>3</v>
      </c>
      <c r="E111" s="298">
        <v>1551</v>
      </c>
      <c r="F111" s="298">
        <f>ROUND(SUMIF(Model_Output!$B$11:$B$3048,N111,Model_Output!$D$11:$D$3048),0)</f>
        <v>613</v>
      </c>
      <c r="G111" s="298">
        <f>ROUND(SUMIF(Model_Output!$B$11:$B$3048,O111,Model_Output!$D$11:$D$3048),0)</f>
        <v>166</v>
      </c>
      <c r="H111" s="298">
        <f>ROUND(SUMIF(Model_Output!$B$11:$B$3048,P111,Model_Output!$D$11:$D$3048),0)</f>
        <v>24</v>
      </c>
      <c r="I111" s="298">
        <f t="shared" si="8"/>
        <v>190</v>
      </c>
      <c r="J111" s="298">
        <f t="shared" si="9"/>
        <v>373.9</v>
      </c>
      <c r="K111" s="327">
        <f t="shared" si="10"/>
        <v>-0.87749838813668601</v>
      </c>
      <c r="L111" s="300">
        <f t="shared" si="11"/>
        <v>-0.75892972275950998</v>
      </c>
      <c r="N111" s="292" t="s">
        <v>6591</v>
      </c>
      <c r="O111" s="292" t="s">
        <v>6241</v>
      </c>
      <c r="P111" s="292" t="s">
        <v>5889</v>
      </c>
    </row>
    <row r="112" spans="1:16" x14ac:dyDescent="0.25">
      <c r="A112" s="292" t="s">
        <v>6839</v>
      </c>
      <c r="B112" s="295" t="s">
        <v>7084</v>
      </c>
      <c r="C112" s="295" t="s">
        <v>7058</v>
      </c>
      <c r="D112" s="94">
        <v>3</v>
      </c>
      <c r="E112" s="298">
        <v>714.5</v>
      </c>
      <c r="F112" s="298">
        <f>ROUND(SUMIF(Model_Output!$B$11:$B$3048,N112,Model_Output!$D$11:$D$3048),0)</f>
        <v>211</v>
      </c>
      <c r="G112" s="298">
        <f>ROUND(SUMIF(Model_Output!$B$11:$B$3048,O112,Model_Output!$D$11:$D$3048),0)</f>
        <v>25</v>
      </c>
      <c r="H112" s="298">
        <f>ROUND(SUMIF(Model_Output!$B$11:$B$3048,P112,Model_Output!$D$11:$D$3048),0)</f>
        <v>0</v>
      </c>
      <c r="I112" s="298">
        <f t="shared" si="8"/>
        <v>25</v>
      </c>
      <c r="J112" s="298">
        <f t="shared" si="9"/>
        <v>88.3</v>
      </c>
      <c r="K112" s="327">
        <f t="shared" si="10"/>
        <v>-0.96501049685094475</v>
      </c>
      <c r="L112" s="300">
        <f t="shared" si="11"/>
        <v>-0.87641707487753684</v>
      </c>
      <c r="N112" s="292" t="s">
        <v>6593</v>
      </c>
      <c r="O112" s="292" t="s">
        <v>6243</v>
      </c>
      <c r="P112" s="292" t="s">
        <v>5891</v>
      </c>
    </row>
    <row r="113" spans="1:16" x14ac:dyDescent="0.25">
      <c r="A113" s="292" t="s">
        <v>6840</v>
      </c>
      <c r="B113" s="295" t="s">
        <v>7085</v>
      </c>
      <c r="C113" s="295" t="s">
        <v>7086</v>
      </c>
      <c r="D113" s="94">
        <v>3</v>
      </c>
      <c r="E113" s="298">
        <v>125</v>
      </c>
      <c r="F113" s="298">
        <f>ROUND(SUMIF(Model_Output!$B$11:$B$3048,N113,Model_Output!$D$11:$D$3048),0)</f>
        <v>27</v>
      </c>
      <c r="G113" s="298">
        <f>ROUND(SUMIF(Model_Output!$B$11:$B$3048,O113,Model_Output!$D$11:$D$3048),0)</f>
        <v>1</v>
      </c>
      <c r="H113" s="298">
        <f>ROUND(SUMIF(Model_Output!$B$11:$B$3048,P113,Model_Output!$D$11:$D$3048),0)</f>
        <v>0</v>
      </c>
      <c r="I113" s="298">
        <f t="shared" si="8"/>
        <v>1</v>
      </c>
      <c r="J113" s="298">
        <f t="shared" si="9"/>
        <v>9.1</v>
      </c>
      <c r="K113" s="327">
        <f t="shared" si="10"/>
        <v>-0.99199999999999999</v>
      </c>
      <c r="L113" s="300">
        <f t="shared" si="11"/>
        <v>-0.92720000000000002</v>
      </c>
      <c r="N113" s="292" t="s">
        <v>6595</v>
      </c>
      <c r="O113" s="292" t="s">
        <v>7199</v>
      </c>
      <c r="P113" s="292" t="s">
        <v>5893</v>
      </c>
    </row>
    <row r="114" spans="1:16" x14ac:dyDescent="0.25">
      <c r="A114" s="292" t="s">
        <v>6841</v>
      </c>
      <c r="B114" s="295" t="s">
        <v>7087</v>
      </c>
      <c r="C114" s="295" t="s">
        <v>7088</v>
      </c>
      <c r="D114" s="94">
        <v>3</v>
      </c>
      <c r="E114" s="298">
        <v>949.66666666666663</v>
      </c>
      <c r="F114" s="298">
        <f>ROUND(SUMIF(Model_Output!$B$11:$B$3048,N114,Model_Output!$D$11:$D$3048),0)</f>
        <v>338</v>
      </c>
      <c r="G114" s="298">
        <f>ROUND(SUMIF(Model_Output!$B$11:$B$3048,O114,Model_Output!$D$11:$D$3048),0)</f>
        <v>167</v>
      </c>
      <c r="H114" s="298">
        <f>ROUND(SUMIF(Model_Output!$B$11:$B$3048,P114,Model_Output!$D$11:$D$3048),0)</f>
        <v>10</v>
      </c>
      <c r="I114" s="298">
        <f t="shared" si="8"/>
        <v>177</v>
      </c>
      <c r="J114" s="298">
        <f t="shared" si="9"/>
        <v>278.39999999999998</v>
      </c>
      <c r="K114" s="327">
        <f t="shared" si="10"/>
        <v>-0.81361881361881361</v>
      </c>
      <c r="L114" s="300">
        <f t="shared" si="11"/>
        <v>-0.70684450684450684</v>
      </c>
      <c r="N114" s="292" t="s">
        <v>6597</v>
      </c>
      <c r="O114" s="292" t="s">
        <v>6246</v>
      </c>
      <c r="P114" s="292" t="s">
        <v>5895</v>
      </c>
    </row>
    <row r="115" spans="1:16" x14ac:dyDescent="0.25">
      <c r="A115" s="292" t="s">
        <v>6842</v>
      </c>
      <c r="B115" s="295" t="s">
        <v>7087</v>
      </c>
      <c r="C115" s="295" t="s">
        <v>7089</v>
      </c>
      <c r="D115" s="94">
        <v>6</v>
      </c>
      <c r="E115" s="298">
        <v>574</v>
      </c>
      <c r="F115" s="298">
        <f>ROUND(SUMIF(Model_Output!$B$11:$B$3048,N115,Model_Output!$D$11:$D$3048),0)</f>
        <v>308</v>
      </c>
      <c r="G115" s="298">
        <f>ROUND(SUMIF(Model_Output!$B$11:$B$3048,O115,Model_Output!$D$11:$D$3048),0)</f>
        <v>127</v>
      </c>
      <c r="H115" s="298">
        <f>ROUND(SUMIF(Model_Output!$B$11:$B$3048,P115,Model_Output!$D$11:$D$3048),0)</f>
        <v>34</v>
      </c>
      <c r="I115" s="298">
        <f t="shared" si="8"/>
        <v>161</v>
      </c>
      <c r="J115" s="298">
        <f t="shared" si="9"/>
        <v>253.39999999999998</v>
      </c>
      <c r="K115" s="327">
        <f t="shared" si="10"/>
        <v>-0.71951219512195119</v>
      </c>
      <c r="L115" s="300">
        <f t="shared" si="11"/>
        <v>-0.55853658536585371</v>
      </c>
      <c r="N115" s="292" t="s">
        <v>6599</v>
      </c>
      <c r="O115" s="292" t="s">
        <v>6248</v>
      </c>
      <c r="P115" s="292" t="s">
        <v>5897</v>
      </c>
    </row>
    <row r="116" spans="1:16" x14ac:dyDescent="0.25">
      <c r="A116" s="292" t="s">
        <v>6843</v>
      </c>
      <c r="B116" s="295" t="s">
        <v>7087</v>
      </c>
      <c r="C116" s="295" t="s">
        <v>7090</v>
      </c>
      <c r="D116" s="94">
        <v>3</v>
      </c>
      <c r="E116" s="298">
        <v>882</v>
      </c>
      <c r="F116" s="298">
        <f>ROUND(SUMIF(Model_Output!$B$11:$B$3048,N116,Model_Output!$D$11:$D$3048),0)</f>
        <v>176</v>
      </c>
      <c r="G116" s="298">
        <f>ROUND(SUMIF(Model_Output!$B$11:$B$3048,O116,Model_Output!$D$11:$D$3048),0)</f>
        <v>52</v>
      </c>
      <c r="H116" s="298">
        <f>ROUND(SUMIF(Model_Output!$B$11:$B$3048,P116,Model_Output!$D$11:$D$3048),0)</f>
        <v>9</v>
      </c>
      <c r="I116" s="298">
        <f t="shared" si="8"/>
        <v>61</v>
      </c>
      <c r="J116" s="298">
        <f t="shared" si="9"/>
        <v>113.8</v>
      </c>
      <c r="K116" s="327">
        <f t="shared" si="10"/>
        <v>-0.93083900226757366</v>
      </c>
      <c r="L116" s="300">
        <f t="shared" si="11"/>
        <v>-0.8709750566893425</v>
      </c>
      <c r="N116" s="292" t="s">
        <v>6601</v>
      </c>
      <c r="O116" s="292" t="s">
        <v>6250</v>
      </c>
      <c r="P116" s="292" t="s">
        <v>5899</v>
      </c>
    </row>
    <row r="117" spans="1:16" x14ac:dyDescent="0.25">
      <c r="A117" s="292" t="s">
        <v>6844</v>
      </c>
      <c r="B117" s="295" t="s">
        <v>7091</v>
      </c>
      <c r="C117" s="295" t="s">
        <v>7092</v>
      </c>
      <c r="D117" s="94">
        <v>3</v>
      </c>
      <c r="E117" s="298">
        <v>315</v>
      </c>
      <c r="F117" s="298">
        <f>ROUND(SUMIF(Model_Output!$B$11:$B$3048,N117,Model_Output!$D$11:$D$3048),0)</f>
        <v>203</v>
      </c>
      <c r="G117" s="298">
        <f>ROUND(SUMIF(Model_Output!$B$11:$B$3048,O117,Model_Output!$D$11:$D$3048),0)</f>
        <v>127</v>
      </c>
      <c r="H117" s="298">
        <f>ROUND(SUMIF(Model_Output!$B$11:$B$3048,P117,Model_Output!$D$11:$D$3048),0)</f>
        <v>23</v>
      </c>
      <c r="I117" s="298">
        <f t="shared" si="8"/>
        <v>150</v>
      </c>
      <c r="J117" s="298">
        <f t="shared" si="9"/>
        <v>210.9</v>
      </c>
      <c r="K117" s="327">
        <f t="shared" si="10"/>
        <v>-0.52380952380952384</v>
      </c>
      <c r="L117" s="300">
        <f t="shared" si="11"/>
        <v>-0.33047619047619048</v>
      </c>
      <c r="N117" s="292" t="s">
        <v>6603</v>
      </c>
      <c r="O117" s="292" t="s">
        <v>6252</v>
      </c>
      <c r="P117" s="292" t="s">
        <v>5901</v>
      </c>
    </row>
    <row r="118" spans="1:16" x14ac:dyDescent="0.25">
      <c r="A118" s="292" t="s">
        <v>6845</v>
      </c>
      <c r="B118" s="295" t="s">
        <v>7091</v>
      </c>
      <c r="C118" s="295" t="s">
        <v>7093</v>
      </c>
      <c r="D118" s="94">
        <v>3</v>
      </c>
      <c r="E118" s="298">
        <v>438</v>
      </c>
      <c r="F118" s="298">
        <f>ROUND(SUMIF(Model_Output!$B$11:$B$3048,N118,Model_Output!$D$11:$D$3048),0)</f>
        <v>219</v>
      </c>
      <c r="G118" s="298">
        <f>ROUND(SUMIF(Model_Output!$B$11:$B$3048,O118,Model_Output!$D$11:$D$3048),0)</f>
        <v>166</v>
      </c>
      <c r="H118" s="298">
        <f>ROUND(SUMIF(Model_Output!$B$11:$B$3048,P118,Model_Output!$D$11:$D$3048),0)</f>
        <v>23</v>
      </c>
      <c r="I118" s="298">
        <f t="shared" si="8"/>
        <v>189</v>
      </c>
      <c r="J118" s="298">
        <f t="shared" si="9"/>
        <v>254.7</v>
      </c>
      <c r="K118" s="327">
        <f t="shared" si="10"/>
        <v>-0.56849315068493156</v>
      </c>
      <c r="L118" s="300">
        <f t="shared" si="11"/>
        <v>-0.41849315068493154</v>
      </c>
      <c r="N118" s="292" t="s">
        <v>6605</v>
      </c>
      <c r="O118" s="292" t="s">
        <v>6254</v>
      </c>
      <c r="P118" s="292" t="s">
        <v>5903</v>
      </c>
    </row>
    <row r="119" spans="1:16" x14ac:dyDescent="0.25">
      <c r="A119" s="292" t="s">
        <v>6846</v>
      </c>
      <c r="B119" s="295" t="s">
        <v>7094</v>
      </c>
      <c r="C119" s="295" t="s">
        <v>7095</v>
      </c>
      <c r="D119" s="94">
        <v>6</v>
      </c>
      <c r="E119" s="298">
        <v>1151</v>
      </c>
      <c r="F119" s="298">
        <f>ROUND(SUMIF(Model_Output!$B$11:$B$3048,N119,Model_Output!$D$11:$D$3048),0)</f>
        <v>685</v>
      </c>
      <c r="G119" s="298">
        <f>ROUND(SUMIF(Model_Output!$B$11:$B$3048,O119,Model_Output!$D$11:$D$3048),0)</f>
        <v>179</v>
      </c>
      <c r="H119" s="298">
        <f>ROUND(SUMIF(Model_Output!$B$11:$B$3048,P119,Model_Output!$D$11:$D$3048),0)</f>
        <v>41</v>
      </c>
      <c r="I119" s="298">
        <f t="shared" si="8"/>
        <v>220</v>
      </c>
      <c r="J119" s="298">
        <f t="shared" si="9"/>
        <v>425.5</v>
      </c>
      <c r="K119" s="327">
        <f t="shared" si="10"/>
        <v>-0.80886185925282361</v>
      </c>
      <c r="L119" s="300">
        <f t="shared" si="11"/>
        <v>-0.63032145960034758</v>
      </c>
      <c r="N119" s="292" t="s">
        <v>6607</v>
      </c>
      <c r="O119" s="292" t="s">
        <v>6256</v>
      </c>
      <c r="P119" s="292" t="s">
        <v>5905</v>
      </c>
    </row>
    <row r="120" spans="1:16" x14ac:dyDescent="0.25">
      <c r="A120" s="292" t="s">
        <v>6847</v>
      </c>
      <c r="B120" s="295" t="s">
        <v>7094</v>
      </c>
      <c r="C120" s="295" t="s">
        <v>7096</v>
      </c>
      <c r="D120" s="94">
        <v>6</v>
      </c>
      <c r="E120" s="298">
        <v>628.66666666666674</v>
      </c>
      <c r="F120" s="298">
        <f>ROUND(SUMIF(Model_Output!$B$11:$B$3048,N120,Model_Output!$D$11:$D$3048),0)</f>
        <v>370</v>
      </c>
      <c r="G120" s="298">
        <f>ROUND(SUMIF(Model_Output!$B$11:$B$3048,O120,Model_Output!$D$11:$D$3048),0)</f>
        <v>93</v>
      </c>
      <c r="H120" s="298">
        <f>ROUND(SUMIF(Model_Output!$B$11:$B$3048,P120,Model_Output!$D$11:$D$3048),0)</f>
        <v>27</v>
      </c>
      <c r="I120" s="298">
        <f t="shared" si="8"/>
        <v>120</v>
      </c>
      <c r="J120" s="298">
        <f t="shared" si="9"/>
        <v>231</v>
      </c>
      <c r="K120" s="327">
        <f t="shared" si="10"/>
        <v>-0.80911983032873813</v>
      </c>
      <c r="L120" s="300">
        <f t="shared" si="11"/>
        <v>-0.63255567338282082</v>
      </c>
      <c r="N120" s="292" t="s">
        <v>6609</v>
      </c>
      <c r="O120" s="292" t="s">
        <v>7200</v>
      </c>
      <c r="P120" s="292" t="s">
        <v>5907</v>
      </c>
    </row>
    <row r="121" spans="1:16" x14ac:dyDescent="0.25">
      <c r="A121" s="292" t="s">
        <v>6848</v>
      </c>
      <c r="B121" s="295" t="s">
        <v>7097</v>
      </c>
      <c r="C121" s="295" t="s">
        <v>7098</v>
      </c>
      <c r="D121" s="94">
        <v>6</v>
      </c>
      <c r="E121" s="298">
        <v>1066</v>
      </c>
      <c r="F121" s="298">
        <f>ROUND(SUMIF(Model_Output!$B$11:$B$3048,N121,Model_Output!$D$11:$D$3048),0)</f>
        <v>325</v>
      </c>
      <c r="G121" s="298">
        <f>ROUND(SUMIF(Model_Output!$B$11:$B$3048,O121,Model_Output!$D$11:$D$3048),0)</f>
        <v>86</v>
      </c>
      <c r="H121" s="298">
        <f>ROUND(SUMIF(Model_Output!$B$11:$B$3048,P121,Model_Output!$D$11:$D$3048),0)</f>
        <v>10</v>
      </c>
      <c r="I121" s="298">
        <f t="shared" si="8"/>
        <v>96</v>
      </c>
      <c r="J121" s="298">
        <f t="shared" si="9"/>
        <v>193.5</v>
      </c>
      <c r="K121" s="327">
        <f t="shared" si="10"/>
        <v>-0.90994371482176362</v>
      </c>
      <c r="L121" s="300">
        <f t="shared" si="11"/>
        <v>-0.8184803001876173</v>
      </c>
      <c r="N121" s="292" t="s">
        <v>6611</v>
      </c>
      <c r="O121" s="292" t="s">
        <v>6259</v>
      </c>
      <c r="P121" s="292" t="s">
        <v>5909</v>
      </c>
    </row>
    <row r="122" spans="1:16" x14ac:dyDescent="0.25">
      <c r="A122" s="292" t="s">
        <v>6849</v>
      </c>
      <c r="B122" s="295" t="s">
        <v>7097</v>
      </c>
      <c r="C122" s="295" t="s">
        <v>7099</v>
      </c>
      <c r="D122" s="94">
        <v>6</v>
      </c>
      <c r="E122" s="298">
        <v>1074</v>
      </c>
      <c r="F122" s="298">
        <f>ROUND(SUMIF(Model_Output!$B$11:$B$3048,N122,Model_Output!$D$11:$D$3048),0)</f>
        <v>290</v>
      </c>
      <c r="G122" s="298">
        <f>ROUND(SUMIF(Model_Output!$B$11:$B$3048,O122,Model_Output!$D$11:$D$3048),0)</f>
        <v>61</v>
      </c>
      <c r="H122" s="298">
        <f>ROUND(SUMIF(Model_Output!$B$11:$B$3048,P122,Model_Output!$D$11:$D$3048),0)</f>
        <v>29</v>
      </c>
      <c r="I122" s="298">
        <f t="shared" si="8"/>
        <v>90</v>
      </c>
      <c r="J122" s="298">
        <f t="shared" si="9"/>
        <v>177</v>
      </c>
      <c r="K122" s="327">
        <f t="shared" si="10"/>
        <v>-0.91620111731843579</v>
      </c>
      <c r="L122" s="300">
        <f t="shared" si="11"/>
        <v>-0.83519553072625696</v>
      </c>
      <c r="N122" s="292" t="s">
        <v>6613</v>
      </c>
      <c r="O122" s="292" t="s">
        <v>6261</v>
      </c>
      <c r="P122" s="292" t="s">
        <v>5911</v>
      </c>
    </row>
    <row r="123" spans="1:16" x14ac:dyDescent="0.25">
      <c r="A123" s="292" t="s">
        <v>6850</v>
      </c>
      <c r="B123" s="295" t="s">
        <v>7100</v>
      </c>
      <c r="C123" s="295" t="s">
        <v>7101</v>
      </c>
      <c r="D123" s="94">
        <v>6</v>
      </c>
      <c r="E123" s="298">
        <v>148</v>
      </c>
      <c r="F123" s="298">
        <f>ROUND(SUMIF(Model_Output!$B$11:$B$3048,N123,Model_Output!$D$11:$D$3048),0)</f>
        <v>62</v>
      </c>
      <c r="G123" s="298">
        <f>ROUND(SUMIF(Model_Output!$B$11:$B$3048,O123,Model_Output!$D$11:$D$3048),0)</f>
        <v>23</v>
      </c>
      <c r="H123" s="298">
        <f>ROUND(SUMIF(Model_Output!$B$11:$B$3048,P123,Model_Output!$D$11:$D$3048),0)</f>
        <v>3</v>
      </c>
      <c r="I123" s="298">
        <f t="shared" si="8"/>
        <v>26</v>
      </c>
      <c r="J123" s="298">
        <f t="shared" si="9"/>
        <v>44.599999999999994</v>
      </c>
      <c r="K123" s="327">
        <f t="shared" si="10"/>
        <v>-0.82432432432432434</v>
      </c>
      <c r="L123" s="300">
        <f t="shared" si="11"/>
        <v>-0.69864864864864873</v>
      </c>
      <c r="N123" s="292" t="s">
        <v>6615</v>
      </c>
      <c r="O123" s="292" t="s">
        <v>6263</v>
      </c>
      <c r="P123" s="292" t="s">
        <v>5913</v>
      </c>
    </row>
    <row r="124" spans="1:16" x14ac:dyDescent="0.25">
      <c r="A124" s="292" t="s">
        <v>6851</v>
      </c>
      <c r="B124" s="295" t="s">
        <v>7102</v>
      </c>
      <c r="C124" s="295" t="s">
        <v>7086</v>
      </c>
      <c r="D124" s="94">
        <v>3</v>
      </c>
      <c r="E124" s="298">
        <v>450</v>
      </c>
      <c r="F124" s="298">
        <f>ROUND(SUMIF(Model_Output!$B$11:$B$3048,N124,Model_Output!$D$11:$D$3048),0)</f>
        <v>267</v>
      </c>
      <c r="G124" s="298">
        <f>ROUND(SUMIF(Model_Output!$B$11:$B$3048,O124,Model_Output!$D$11:$D$3048),0)</f>
        <v>204</v>
      </c>
      <c r="H124" s="298">
        <f>ROUND(SUMIF(Model_Output!$B$11:$B$3048,P124,Model_Output!$D$11:$D$3048),0)</f>
        <v>15</v>
      </c>
      <c r="I124" s="298">
        <f t="shared" si="8"/>
        <v>219</v>
      </c>
      <c r="J124" s="298">
        <f t="shared" si="9"/>
        <v>299.10000000000002</v>
      </c>
      <c r="K124" s="327">
        <f t="shared" si="10"/>
        <v>-0.51333333333333331</v>
      </c>
      <c r="L124" s="300">
        <f t="shared" si="11"/>
        <v>-0.33533333333333326</v>
      </c>
      <c r="N124" s="292" t="s">
        <v>6617</v>
      </c>
      <c r="O124" s="292" t="s">
        <v>6265</v>
      </c>
      <c r="P124" s="292" t="s">
        <v>5915</v>
      </c>
    </row>
    <row r="125" spans="1:16" x14ac:dyDescent="0.25">
      <c r="A125" s="292" t="s">
        <v>6852</v>
      </c>
      <c r="B125" s="295" t="s">
        <v>7103</v>
      </c>
      <c r="C125" s="295" t="s">
        <v>7104</v>
      </c>
      <c r="D125" s="94">
        <v>6</v>
      </c>
      <c r="E125" s="298">
        <v>72</v>
      </c>
      <c r="F125" s="298">
        <f>ROUND(SUMIF(Model_Output!$B$11:$B$3048,N125,Model_Output!$D$11:$D$3048),0)</f>
        <v>364</v>
      </c>
      <c r="G125" s="298">
        <f>ROUND(SUMIF(Model_Output!$B$11:$B$3048,O125,Model_Output!$D$11:$D$3048),0)</f>
        <v>122</v>
      </c>
      <c r="H125" s="298">
        <f>ROUND(SUMIF(Model_Output!$B$11:$B$3048,P125,Model_Output!$D$11:$D$3048),0)</f>
        <v>40</v>
      </c>
      <c r="I125" s="298">
        <f t="shared" si="8"/>
        <v>162</v>
      </c>
      <c r="J125" s="298">
        <f t="shared" si="9"/>
        <v>271.2</v>
      </c>
      <c r="K125" s="327">
        <f t="shared" si="10"/>
        <v>1.25</v>
      </c>
      <c r="L125" s="300">
        <f t="shared" si="11"/>
        <v>2.7666666666666666</v>
      </c>
      <c r="N125" s="292" t="s">
        <v>6619</v>
      </c>
      <c r="O125" s="292" t="s">
        <v>6267</v>
      </c>
      <c r="P125" s="292" t="s">
        <v>5917</v>
      </c>
    </row>
    <row r="126" spans="1:16" x14ac:dyDescent="0.25">
      <c r="A126" s="292" t="s">
        <v>6853</v>
      </c>
      <c r="B126" s="295" t="s">
        <v>7105</v>
      </c>
      <c r="C126" s="295" t="s">
        <v>7106</v>
      </c>
      <c r="D126" s="94">
        <v>3</v>
      </c>
      <c r="E126" s="298">
        <v>653</v>
      </c>
      <c r="F126" s="298">
        <f>ROUND(SUMIF(Model_Output!$B$11:$B$3048,N126,Model_Output!$D$11:$D$3048),0)</f>
        <v>460</v>
      </c>
      <c r="G126" s="298">
        <f>ROUND(SUMIF(Model_Output!$B$11:$B$3048,O126,Model_Output!$D$11:$D$3048),0)</f>
        <v>360</v>
      </c>
      <c r="H126" s="298">
        <f>ROUND(SUMIF(Model_Output!$B$11:$B$3048,P126,Model_Output!$D$11:$D$3048),0)</f>
        <v>51</v>
      </c>
      <c r="I126" s="298">
        <f t="shared" si="8"/>
        <v>411</v>
      </c>
      <c r="J126" s="298">
        <f t="shared" si="9"/>
        <v>549</v>
      </c>
      <c r="K126" s="327">
        <f t="shared" si="10"/>
        <v>-0.37059724349157736</v>
      </c>
      <c r="L126" s="300">
        <f t="shared" si="11"/>
        <v>-0.15926493108728942</v>
      </c>
      <c r="N126" s="292" t="s">
        <v>6621</v>
      </c>
      <c r="O126" s="292" t="s">
        <v>6269</v>
      </c>
      <c r="P126" s="292" t="s">
        <v>5919</v>
      </c>
    </row>
    <row r="127" spans="1:16" x14ac:dyDescent="0.25">
      <c r="A127" s="292" t="s">
        <v>6854</v>
      </c>
      <c r="B127" s="295" t="s">
        <v>7107</v>
      </c>
      <c r="C127" s="295" t="s">
        <v>7108</v>
      </c>
      <c r="D127" s="94">
        <v>6</v>
      </c>
      <c r="E127" s="298">
        <v>138</v>
      </c>
      <c r="F127" s="298">
        <f>ROUND(SUMIF(Model_Output!$B$11:$B$3048,N127,Model_Output!$D$11:$D$3048),0)</f>
        <v>56</v>
      </c>
      <c r="G127" s="298">
        <f>ROUND(SUMIF(Model_Output!$B$11:$B$3048,O127,Model_Output!$D$11:$D$3048),0)</f>
        <v>39</v>
      </c>
      <c r="H127" s="298">
        <f>ROUND(SUMIF(Model_Output!$B$11:$B$3048,P127,Model_Output!$D$11:$D$3048),0)</f>
        <v>3</v>
      </c>
      <c r="I127" s="298">
        <f t="shared" si="8"/>
        <v>42</v>
      </c>
      <c r="J127" s="298">
        <f t="shared" si="9"/>
        <v>58.8</v>
      </c>
      <c r="K127" s="327">
        <f t="shared" si="10"/>
        <v>-0.69565217391304346</v>
      </c>
      <c r="L127" s="300">
        <f t="shared" si="11"/>
        <v>-0.57391304347826089</v>
      </c>
      <c r="N127" s="292" t="s">
        <v>6623</v>
      </c>
      <c r="O127" s="292" t="s">
        <v>6271</v>
      </c>
      <c r="P127" s="292" t="s">
        <v>5921</v>
      </c>
    </row>
    <row r="128" spans="1:16" x14ac:dyDescent="0.25">
      <c r="A128" s="292" t="s">
        <v>6855</v>
      </c>
      <c r="B128" s="295" t="s">
        <v>7109</v>
      </c>
      <c r="C128" s="295" t="s">
        <v>7110</v>
      </c>
      <c r="D128" s="94">
        <v>3</v>
      </c>
      <c r="E128" s="298">
        <v>521</v>
      </c>
      <c r="F128" s="298">
        <f>ROUND(SUMIF(Model_Output!$B$11:$B$3048,N128,Model_Output!$D$11:$D$3048),0)</f>
        <v>263</v>
      </c>
      <c r="G128" s="298">
        <f>ROUND(SUMIF(Model_Output!$B$11:$B$3048,O128,Model_Output!$D$11:$D$3048),0)</f>
        <v>113</v>
      </c>
      <c r="H128" s="298">
        <f>ROUND(SUMIF(Model_Output!$B$11:$B$3048,P128,Model_Output!$D$11:$D$3048),0)</f>
        <v>25</v>
      </c>
      <c r="I128" s="298">
        <f t="shared" si="8"/>
        <v>138</v>
      </c>
      <c r="J128" s="298">
        <f t="shared" si="9"/>
        <v>216.89999999999998</v>
      </c>
      <c r="K128" s="327">
        <f t="shared" si="10"/>
        <v>-0.73512476007677541</v>
      </c>
      <c r="L128" s="300">
        <f t="shared" si="11"/>
        <v>-0.58368522072936668</v>
      </c>
      <c r="N128" s="292" t="s">
        <v>6625</v>
      </c>
      <c r="O128" s="292" t="s">
        <v>6273</v>
      </c>
      <c r="P128" s="292" t="s">
        <v>5923</v>
      </c>
    </row>
    <row r="129" spans="1:16" x14ac:dyDescent="0.25">
      <c r="A129" s="292" t="s">
        <v>6856</v>
      </c>
      <c r="B129" s="295" t="s">
        <v>7109</v>
      </c>
      <c r="C129" s="295" t="s">
        <v>7111</v>
      </c>
      <c r="D129" s="94">
        <v>3</v>
      </c>
      <c r="E129" s="298">
        <v>416</v>
      </c>
      <c r="F129" s="298">
        <f>ROUND(SUMIF(Model_Output!$B$11:$B$3048,N129,Model_Output!$D$11:$D$3048),0)</f>
        <v>243</v>
      </c>
      <c r="G129" s="298">
        <f>ROUND(SUMIF(Model_Output!$B$11:$B$3048,O129,Model_Output!$D$11:$D$3048),0)</f>
        <v>101</v>
      </c>
      <c r="H129" s="298">
        <f>ROUND(SUMIF(Model_Output!$B$11:$B$3048,P129,Model_Output!$D$11:$D$3048),0)</f>
        <v>17</v>
      </c>
      <c r="I129" s="298">
        <f t="shared" si="8"/>
        <v>118</v>
      </c>
      <c r="J129" s="298">
        <f t="shared" si="9"/>
        <v>190.89999999999998</v>
      </c>
      <c r="K129" s="327">
        <f t="shared" si="10"/>
        <v>-0.71634615384615385</v>
      </c>
      <c r="L129" s="300">
        <f t="shared" si="11"/>
        <v>-0.54110576923076925</v>
      </c>
      <c r="N129" s="292" t="s">
        <v>6627</v>
      </c>
      <c r="O129" s="292" t="s">
        <v>6275</v>
      </c>
      <c r="P129" s="292" t="s">
        <v>5925</v>
      </c>
    </row>
    <row r="130" spans="1:16" x14ac:dyDescent="0.25">
      <c r="A130" s="292" t="s">
        <v>6857</v>
      </c>
      <c r="B130" s="295" t="s">
        <v>7112</v>
      </c>
      <c r="C130" s="295" t="s">
        <v>7113</v>
      </c>
      <c r="D130" s="94">
        <v>6</v>
      </c>
      <c r="E130" s="298">
        <v>324</v>
      </c>
      <c r="F130" s="298">
        <f>ROUND(SUMIF(Model_Output!$B$11:$B$3048,N130,Model_Output!$D$11:$D$3048),0)</f>
        <v>100</v>
      </c>
      <c r="G130" s="298">
        <f>ROUND(SUMIF(Model_Output!$B$11:$B$3048,O130,Model_Output!$D$11:$D$3048),0)</f>
        <v>55</v>
      </c>
      <c r="H130" s="298">
        <f>ROUND(SUMIF(Model_Output!$B$11:$B$3048,P130,Model_Output!$D$11:$D$3048),0)</f>
        <v>13</v>
      </c>
      <c r="I130" s="298">
        <f t="shared" si="8"/>
        <v>68</v>
      </c>
      <c r="J130" s="298">
        <f t="shared" si="9"/>
        <v>98</v>
      </c>
      <c r="K130" s="327">
        <f t="shared" si="10"/>
        <v>-0.79012345679012341</v>
      </c>
      <c r="L130" s="300">
        <f t="shared" si="11"/>
        <v>-0.69753086419753085</v>
      </c>
      <c r="N130" s="292" t="s">
        <v>6629</v>
      </c>
      <c r="O130" s="292" t="s">
        <v>6277</v>
      </c>
      <c r="P130" s="292" t="s">
        <v>5927</v>
      </c>
    </row>
    <row r="131" spans="1:16" x14ac:dyDescent="0.25">
      <c r="A131" s="292" t="s">
        <v>6858</v>
      </c>
      <c r="B131" s="295" t="s">
        <v>7114</v>
      </c>
      <c r="C131" s="295" t="s">
        <v>7115</v>
      </c>
      <c r="D131" s="94">
        <v>6</v>
      </c>
      <c r="E131" s="298">
        <v>664</v>
      </c>
      <c r="F131" s="298">
        <f>ROUND(SUMIF(Model_Output!$B$11:$B$3048,N131,Model_Output!$D$11:$D$3048),0)</f>
        <v>395</v>
      </c>
      <c r="G131" s="298">
        <f>ROUND(SUMIF(Model_Output!$B$11:$B$3048,O131,Model_Output!$D$11:$D$3048),0)</f>
        <v>159</v>
      </c>
      <c r="H131" s="298">
        <f>ROUND(SUMIF(Model_Output!$B$11:$B$3048,P131,Model_Output!$D$11:$D$3048),0)</f>
        <v>31</v>
      </c>
      <c r="I131" s="298">
        <f t="shared" si="8"/>
        <v>190</v>
      </c>
      <c r="J131" s="298">
        <f t="shared" si="9"/>
        <v>308.5</v>
      </c>
      <c r="K131" s="327">
        <f t="shared" si="10"/>
        <v>-0.71385542168674698</v>
      </c>
      <c r="L131" s="300">
        <f t="shared" si="11"/>
        <v>-0.53539156626506024</v>
      </c>
      <c r="N131" s="292" t="s">
        <v>6631</v>
      </c>
      <c r="O131" s="292" t="s">
        <v>6279</v>
      </c>
      <c r="P131" s="292" t="s">
        <v>5929</v>
      </c>
    </row>
    <row r="132" spans="1:16" x14ac:dyDescent="0.25">
      <c r="A132" s="292" t="s">
        <v>6859</v>
      </c>
      <c r="B132" s="295" t="s">
        <v>7116</v>
      </c>
      <c r="C132" s="295" t="s">
        <v>7117</v>
      </c>
      <c r="D132" s="94">
        <v>3</v>
      </c>
      <c r="E132" s="298">
        <v>790</v>
      </c>
      <c r="F132" s="298">
        <f>ROUND(SUMIF(Model_Output!$B$11:$B$3048,N132,Model_Output!$D$11:$D$3048),0)</f>
        <v>516</v>
      </c>
      <c r="G132" s="298">
        <f>ROUND(SUMIF(Model_Output!$B$11:$B$3048,O132,Model_Output!$D$11:$D$3048),0)</f>
        <v>228</v>
      </c>
      <c r="H132" s="298">
        <f>ROUND(SUMIF(Model_Output!$B$11:$B$3048,P132,Model_Output!$D$11:$D$3048),0)</f>
        <v>48</v>
      </c>
      <c r="I132" s="298">
        <f t="shared" si="8"/>
        <v>276</v>
      </c>
      <c r="J132" s="298">
        <f t="shared" si="9"/>
        <v>430.79999999999995</v>
      </c>
      <c r="K132" s="327">
        <f t="shared" si="10"/>
        <v>-0.65063291139240509</v>
      </c>
      <c r="L132" s="300">
        <f t="shared" si="11"/>
        <v>-0.45468354430379754</v>
      </c>
      <c r="N132" s="292" t="s">
        <v>6633</v>
      </c>
      <c r="O132" s="292" t="s">
        <v>6281</v>
      </c>
      <c r="P132" s="292" t="s">
        <v>5931</v>
      </c>
    </row>
    <row r="133" spans="1:16" x14ac:dyDescent="0.25">
      <c r="A133" s="292" t="s">
        <v>6860</v>
      </c>
      <c r="B133" s="295" t="s">
        <v>7116</v>
      </c>
      <c r="C133" s="295" t="s">
        <v>7118</v>
      </c>
      <c r="D133" s="94">
        <v>3</v>
      </c>
      <c r="E133" s="298">
        <v>464</v>
      </c>
      <c r="F133" s="298">
        <f>ROUND(SUMIF(Model_Output!$B$11:$B$3048,N133,Model_Output!$D$11:$D$3048),0)</f>
        <v>478</v>
      </c>
      <c r="G133" s="298">
        <f>ROUND(SUMIF(Model_Output!$B$11:$B$3048,O133,Model_Output!$D$11:$D$3048),0)</f>
        <v>217</v>
      </c>
      <c r="H133" s="298">
        <f>ROUND(SUMIF(Model_Output!$B$11:$B$3048,P133,Model_Output!$D$11:$D$3048),0)</f>
        <v>46</v>
      </c>
      <c r="I133" s="298">
        <f t="shared" si="8"/>
        <v>263</v>
      </c>
      <c r="J133" s="298">
        <f t="shared" si="9"/>
        <v>406.4</v>
      </c>
      <c r="K133" s="327">
        <f t="shared" si="10"/>
        <v>-0.43318965517241381</v>
      </c>
      <c r="L133" s="300">
        <f t="shared" si="11"/>
        <v>-0.12413793103448281</v>
      </c>
      <c r="N133" s="292" t="s">
        <v>6635</v>
      </c>
      <c r="O133" s="292" t="s">
        <v>6283</v>
      </c>
      <c r="P133" s="292" t="s">
        <v>5933</v>
      </c>
    </row>
    <row r="134" spans="1:16" x14ac:dyDescent="0.25">
      <c r="A134" s="292" t="s">
        <v>6861</v>
      </c>
      <c r="B134" s="295" t="s">
        <v>7119</v>
      </c>
      <c r="C134" s="295" t="s">
        <v>7120</v>
      </c>
      <c r="D134" s="94">
        <v>6</v>
      </c>
      <c r="E134" s="298">
        <v>458</v>
      </c>
      <c r="F134" s="298">
        <f>ROUND(SUMIF(Model_Output!$B$11:$B$3048,N134,Model_Output!$D$11:$D$3048),0)</f>
        <v>35</v>
      </c>
      <c r="G134" s="298">
        <f>ROUND(SUMIF(Model_Output!$B$11:$B$3048,O134,Model_Output!$D$11:$D$3048),0)</f>
        <v>30</v>
      </c>
      <c r="H134" s="298">
        <f>ROUND(SUMIF(Model_Output!$B$11:$B$3048,P134,Model_Output!$D$11:$D$3048),0)</f>
        <v>5</v>
      </c>
      <c r="I134" s="298">
        <f t="shared" si="8"/>
        <v>35</v>
      </c>
      <c r="J134" s="298">
        <f t="shared" si="9"/>
        <v>45.5</v>
      </c>
      <c r="K134" s="327">
        <f t="shared" si="10"/>
        <v>-0.92358078602620086</v>
      </c>
      <c r="L134" s="300">
        <f t="shared" si="11"/>
        <v>-0.9006550218340611</v>
      </c>
      <c r="N134" s="292" t="s">
        <v>6637</v>
      </c>
      <c r="O134" s="292" t="s">
        <v>6285</v>
      </c>
      <c r="P134" s="292" t="s">
        <v>5935</v>
      </c>
    </row>
    <row r="135" spans="1:16" x14ac:dyDescent="0.25">
      <c r="A135" s="292" t="s">
        <v>6862</v>
      </c>
      <c r="B135" s="295" t="s">
        <v>7121</v>
      </c>
      <c r="C135" s="295" t="s">
        <v>7122</v>
      </c>
      <c r="D135" s="94">
        <v>6</v>
      </c>
      <c r="E135" s="298">
        <v>16</v>
      </c>
      <c r="F135" s="298">
        <f>ROUND(SUMIF(Model_Output!$B$11:$B$3048,N135,Model_Output!$D$11:$D$3048),0)</f>
        <v>0</v>
      </c>
      <c r="G135" s="298">
        <f>ROUND(SUMIF(Model_Output!$B$11:$B$3048,O135,Model_Output!$D$11:$D$3048),0)</f>
        <v>0</v>
      </c>
      <c r="H135" s="298">
        <f>ROUND(SUMIF(Model_Output!$B$11:$B$3048,P135,Model_Output!$D$11:$D$3048),0)</f>
        <v>0</v>
      </c>
      <c r="I135" s="298">
        <f t="shared" si="8"/>
        <v>0</v>
      </c>
      <c r="J135" s="298">
        <f t="shared" si="9"/>
        <v>0</v>
      </c>
      <c r="K135" s="327">
        <f t="shared" si="10"/>
        <v>-1</v>
      </c>
      <c r="L135" s="300">
        <f t="shared" si="11"/>
        <v>-1</v>
      </c>
      <c r="N135" s="292" t="s">
        <v>6639</v>
      </c>
      <c r="O135" s="292" t="s">
        <v>6287</v>
      </c>
      <c r="P135" s="292" t="s">
        <v>5937</v>
      </c>
    </row>
    <row r="136" spans="1:16" x14ac:dyDescent="0.25">
      <c r="A136" s="292" t="s">
        <v>6863</v>
      </c>
      <c r="B136" s="295" t="s">
        <v>7123</v>
      </c>
      <c r="C136" s="295" t="s">
        <v>7124</v>
      </c>
      <c r="D136" s="94">
        <v>3</v>
      </c>
      <c r="E136" s="298">
        <v>748.33333333333337</v>
      </c>
      <c r="F136" s="298">
        <f>ROUND(SUMIF(Model_Output!$B$11:$B$3048,N136,Model_Output!$D$11:$D$3048),0)</f>
        <v>291</v>
      </c>
      <c r="G136" s="298">
        <f>ROUND(SUMIF(Model_Output!$B$11:$B$3048,O136,Model_Output!$D$11:$D$3048),0)</f>
        <v>98</v>
      </c>
      <c r="H136" s="298">
        <f>ROUND(SUMIF(Model_Output!$B$11:$B$3048,P136,Model_Output!$D$11:$D$3048),0)</f>
        <v>11</v>
      </c>
      <c r="I136" s="298">
        <f t="shared" si="8"/>
        <v>109</v>
      </c>
      <c r="J136" s="298">
        <f t="shared" si="9"/>
        <v>196.3</v>
      </c>
      <c r="K136" s="327">
        <f t="shared" si="10"/>
        <v>-0.85434298440979961</v>
      </c>
      <c r="L136" s="300">
        <f t="shared" si="11"/>
        <v>-0.73768374164810679</v>
      </c>
      <c r="N136" s="292" t="s">
        <v>6641</v>
      </c>
      <c r="O136" s="292" t="s">
        <v>6289</v>
      </c>
      <c r="P136" s="292" t="s">
        <v>5939</v>
      </c>
    </row>
    <row r="137" spans="1:16" x14ac:dyDescent="0.25">
      <c r="A137" s="292" t="s">
        <v>6864</v>
      </c>
      <c r="B137" s="295" t="s">
        <v>7125</v>
      </c>
      <c r="C137" s="295" t="s">
        <v>7126</v>
      </c>
      <c r="D137" s="94">
        <v>3</v>
      </c>
      <c r="E137" s="298">
        <v>339</v>
      </c>
      <c r="F137" s="298">
        <f>ROUND(SUMIF(Model_Output!$B$11:$B$3048,N137,Model_Output!$D$11:$D$3048),0)</f>
        <v>201</v>
      </c>
      <c r="G137" s="298">
        <f>ROUND(SUMIF(Model_Output!$B$11:$B$3048,O137,Model_Output!$D$11:$D$3048),0)</f>
        <v>91</v>
      </c>
      <c r="H137" s="298">
        <f>ROUND(SUMIF(Model_Output!$B$11:$B$3048,P137,Model_Output!$D$11:$D$3048),0)</f>
        <v>19</v>
      </c>
      <c r="I137" s="298">
        <f t="shared" si="8"/>
        <v>110</v>
      </c>
      <c r="J137" s="298">
        <f t="shared" si="9"/>
        <v>170.3</v>
      </c>
      <c r="K137" s="327">
        <f t="shared" si="10"/>
        <v>-0.67551622418879054</v>
      </c>
      <c r="L137" s="300">
        <f t="shared" si="11"/>
        <v>-0.49764011799410024</v>
      </c>
      <c r="N137" s="292" t="s">
        <v>6643</v>
      </c>
      <c r="O137" s="292" t="s">
        <v>6291</v>
      </c>
      <c r="P137" s="292" t="s">
        <v>5941</v>
      </c>
    </row>
    <row r="138" spans="1:16" x14ac:dyDescent="0.25">
      <c r="A138" s="292" t="s">
        <v>6865</v>
      </c>
      <c r="B138" s="295" t="s">
        <v>7127</v>
      </c>
      <c r="C138" s="295" t="s">
        <v>7128</v>
      </c>
      <c r="D138" s="94">
        <v>3</v>
      </c>
      <c r="E138" s="298">
        <v>2007</v>
      </c>
      <c r="F138" s="298">
        <f>ROUND(SUMIF(Model_Output!$B$11:$B$3048,N138,Model_Output!$D$11:$D$3048),0)</f>
        <v>4838</v>
      </c>
      <c r="G138" s="298">
        <f>ROUND(SUMIF(Model_Output!$B$11:$B$3048,O138,Model_Output!$D$11:$D$3048),0)</f>
        <v>3188</v>
      </c>
      <c r="H138" s="298">
        <f>ROUND(SUMIF(Model_Output!$B$11:$B$3048,P138,Model_Output!$D$11:$D$3048),0)</f>
        <v>83</v>
      </c>
      <c r="I138" s="298">
        <f t="shared" si="8"/>
        <v>3271</v>
      </c>
      <c r="J138" s="298">
        <f t="shared" si="9"/>
        <v>4722.3999999999996</v>
      </c>
      <c r="K138" s="327">
        <f t="shared" si="10"/>
        <v>0.62979571499750875</v>
      </c>
      <c r="L138" s="300">
        <f t="shared" si="11"/>
        <v>1.3529646238166415</v>
      </c>
      <c r="N138" s="292" t="s">
        <v>6645</v>
      </c>
      <c r="O138" s="292" t="s">
        <v>6293</v>
      </c>
      <c r="P138" s="292" t="s">
        <v>5943</v>
      </c>
    </row>
    <row r="139" spans="1:16" x14ac:dyDescent="0.25">
      <c r="A139" s="292" t="s">
        <v>6866</v>
      </c>
      <c r="B139" s="295" t="s">
        <v>7127</v>
      </c>
      <c r="C139" s="295" t="s">
        <v>7111</v>
      </c>
      <c r="D139" s="94">
        <v>3</v>
      </c>
      <c r="E139" s="298">
        <v>1433</v>
      </c>
      <c r="F139" s="298">
        <f>ROUND(SUMIF(Model_Output!$B$11:$B$3048,N139,Model_Output!$D$11:$D$3048),0)</f>
        <v>788</v>
      </c>
      <c r="G139" s="298">
        <f>ROUND(SUMIF(Model_Output!$B$11:$B$3048,O139,Model_Output!$D$11:$D$3048),0)</f>
        <v>397</v>
      </c>
      <c r="H139" s="298">
        <f>ROUND(SUMIF(Model_Output!$B$11:$B$3048,P139,Model_Output!$D$11:$D$3048),0)</f>
        <v>64</v>
      </c>
      <c r="I139" s="298">
        <f t="shared" si="8"/>
        <v>461</v>
      </c>
      <c r="J139" s="298">
        <f t="shared" si="9"/>
        <v>697.4</v>
      </c>
      <c r="K139" s="327">
        <f t="shared" si="10"/>
        <v>-0.67829727843684573</v>
      </c>
      <c r="L139" s="300">
        <f t="shared" si="11"/>
        <v>-0.51332868108862528</v>
      </c>
      <c r="N139" s="292" t="s">
        <v>6647</v>
      </c>
      <c r="O139" s="292" t="s">
        <v>6295</v>
      </c>
      <c r="P139" s="292" t="s">
        <v>5945</v>
      </c>
    </row>
    <row r="140" spans="1:16" x14ac:dyDescent="0.25">
      <c r="A140" s="292" t="s">
        <v>6867</v>
      </c>
      <c r="B140" s="295" t="s">
        <v>7129</v>
      </c>
      <c r="C140" s="295" t="s">
        <v>7130</v>
      </c>
      <c r="D140" s="94">
        <v>3</v>
      </c>
      <c r="E140" s="298">
        <v>1368.3333333333333</v>
      </c>
      <c r="F140" s="298">
        <f>ROUND(SUMIF(Model_Output!$B$11:$B$3048,N140,Model_Output!$D$11:$D$3048),0)</f>
        <v>883</v>
      </c>
      <c r="G140" s="298">
        <f>ROUND(SUMIF(Model_Output!$B$11:$B$3048,O140,Model_Output!$D$11:$D$3048),0)</f>
        <v>646</v>
      </c>
      <c r="H140" s="298">
        <f>ROUND(SUMIF(Model_Output!$B$11:$B$3048,P140,Model_Output!$D$11:$D$3048),0)</f>
        <v>111</v>
      </c>
      <c r="I140" s="298">
        <f t="shared" si="8"/>
        <v>757</v>
      </c>
      <c r="J140" s="298">
        <f t="shared" si="9"/>
        <v>1021.9</v>
      </c>
      <c r="K140" s="327">
        <f t="shared" si="10"/>
        <v>-0.44677222898903773</v>
      </c>
      <c r="L140" s="300">
        <f t="shared" si="11"/>
        <v>-0.25317904993909862</v>
      </c>
      <c r="N140" s="292" t="s">
        <v>6649</v>
      </c>
      <c r="O140" s="292" t="s">
        <v>6297</v>
      </c>
      <c r="P140" s="292" t="s">
        <v>5947</v>
      </c>
    </row>
    <row r="141" spans="1:16" x14ac:dyDescent="0.25">
      <c r="A141" s="292" t="s">
        <v>6868</v>
      </c>
      <c r="B141" s="295" t="s">
        <v>7129</v>
      </c>
      <c r="C141" s="295" t="s">
        <v>7131</v>
      </c>
      <c r="D141" s="94">
        <v>3</v>
      </c>
      <c r="E141" s="298">
        <v>940</v>
      </c>
      <c r="F141" s="298">
        <f>ROUND(SUMIF(Model_Output!$B$11:$B$3048,N141,Model_Output!$D$11:$D$3048),0)</f>
        <v>759</v>
      </c>
      <c r="G141" s="298">
        <f>ROUND(SUMIF(Model_Output!$B$11:$B$3048,O141,Model_Output!$D$11:$D$3048),0)</f>
        <v>633</v>
      </c>
      <c r="H141" s="298">
        <f>ROUND(SUMIF(Model_Output!$B$11:$B$3048,P141,Model_Output!$D$11:$D$3048),0)</f>
        <v>105</v>
      </c>
      <c r="I141" s="298">
        <f t="shared" si="8"/>
        <v>738</v>
      </c>
      <c r="J141" s="298">
        <f t="shared" si="9"/>
        <v>965.7</v>
      </c>
      <c r="K141" s="327">
        <f t="shared" si="10"/>
        <v>-0.2148936170212766</v>
      </c>
      <c r="L141" s="300">
        <f t="shared" si="11"/>
        <v>2.7340425531914941E-2</v>
      </c>
      <c r="N141" s="292" t="s">
        <v>6651</v>
      </c>
      <c r="O141" s="292" t="s">
        <v>6299</v>
      </c>
      <c r="P141" s="292" t="s">
        <v>5949</v>
      </c>
    </row>
    <row r="142" spans="1:16" x14ac:dyDescent="0.25">
      <c r="A142" s="292" t="s">
        <v>6869</v>
      </c>
      <c r="B142" s="295" t="s">
        <v>7132</v>
      </c>
      <c r="C142" s="295" t="s">
        <v>7133</v>
      </c>
      <c r="D142" s="94">
        <v>6</v>
      </c>
      <c r="E142" s="298">
        <v>243</v>
      </c>
      <c r="F142" s="298">
        <f>ROUND(SUMIF(Model_Output!$B$11:$B$3048,N142,Model_Output!$D$11:$D$3048),0)</f>
        <v>115</v>
      </c>
      <c r="G142" s="298">
        <f>ROUND(SUMIF(Model_Output!$B$11:$B$3048,O142,Model_Output!$D$11:$D$3048),0)</f>
        <v>57</v>
      </c>
      <c r="H142" s="298">
        <f>ROUND(SUMIF(Model_Output!$B$11:$B$3048,P142,Model_Output!$D$11:$D$3048),0)</f>
        <v>6</v>
      </c>
      <c r="I142" s="298">
        <f t="shared" si="8"/>
        <v>63</v>
      </c>
      <c r="J142" s="298">
        <f t="shared" si="9"/>
        <v>97.5</v>
      </c>
      <c r="K142" s="327">
        <f t="shared" si="10"/>
        <v>-0.7407407407407407</v>
      </c>
      <c r="L142" s="300">
        <f t="shared" si="11"/>
        <v>-0.59876543209876543</v>
      </c>
      <c r="N142" s="292" t="s">
        <v>6653</v>
      </c>
      <c r="O142" s="292" t="s">
        <v>6301</v>
      </c>
      <c r="P142" s="292" t="s">
        <v>5951</v>
      </c>
    </row>
    <row r="143" spans="1:16" x14ac:dyDescent="0.25">
      <c r="A143" s="292" t="s">
        <v>6870</v>
      </c>
      <c r="B143" s="295" t="s">
        <v>7134</v>
      </c>
      <c r="C143" s="295" t="s">
        <v>7135</v>
      </c>
      <c r="D143" s="94">
        <v>6</v>
      </c>
      <c r="E143" s="298">
        <v>475</v>
      </c>
      <c r="F143" s="298">
        <f>ROUND(SUMIF(Model_Output!$B$11:$B$3048,N143,Model_Output!$D$11:$D$3048),0)</f>
        <v>175</v>
      </c>
      <c r="G143" s="298">
        <f>ROUND(SUMIF(Model_Output!$B$11:$B$3048,O143,Model_Output!$D$11:$D$3048),0)</f>
        <v>57</v>
      </c>
      <c r="H143" s="298">
        <f>ROUND(SUMIF(Model_Output!$B$11:$B$3048,P143,Model_Output!$D$11:$D$3048),0)</f>
        <v>15</v>
      </c>
      <c r="I143" s="298">
        <f t="shared" ref="I143:I179" si="12">G143+H143</f>
        <v>72</v>
      </c>
      <c r="J143" s="298">
        <f t="shared" ref="J143:J179" si="13">F143*0.3+G143+H143</f>
        <v>124.5</v>
      </c>
      <c r="K143" s="327">
        <f t="shared" ref="K143:K179" si="14">(I143-E143)/E143</f>
        <v>-0.84842105263157896</v>
      </c>
      <c r="L143" s="300">
        <f t="shared" ref="L143:L179" si="15">(J143-E143)/E143</f>
        <v>-0.73789473684210527</v>
      </c>
      <c r="N143" s="292" t="s">
        <v>6655</v>
      </c>
      <c r="O143" s="292" t="s">
        <v>6303</v>
      </c>
      <c r="P143" s="292" t="s">
        <v>5953</v>
      </c>
    </row>
    <row r="144" spans="1:16" x14ac:dyDescent="0.25">
      <c r="A144" s="292" t="s">
        <v>6871</v>
      </c>
      <c r="B144" s="295" t="s">
        <v>7136</v>
      </c>
      <c r="C144" s="295" t="s">
        <v>7088</v>
      </c>
      <c r="D144" s="94">
        <v>3</v>
      </c>
      <c r="E144" s="298">
        <v>377.5</v>
      </c>
      <c r="F144" s="298">
        <f>ROUND(SUMIF(Model_Output!$B$11:$B$3048,N144,Model_Output!$D$11:$D$3048),0)</f>
        <v>132</v>
      </c>
      <c r="G144" s="298">
        <f>ROUND(SUMIF(Model_Output!$B$11:$B$3048,O144,Model_Output!$D$11:$D$3048),0)</f>
        <v>65</v>
      </c>
      <c r="H144" s="298">
        <f>ROUND(SUMIF(Model_Output!$B$11:$B$3048,P144,Model_Output!$D$11:$D$3048),0)</f>
        <v>9</v>
      </c>
      <c r="I144" s="298">
        <f t="shared" si="12"/>
        <v>74</v>
      </c>
      <c r="J144" s="298">
        <f t="shared" si="13"/>
        <v>113.6</v>
      </c>
      <c r="K144" s="327">
        <f t="shared" si="14"/>
        <v>-0.80397350993377481</v>
      </c>
      <c r="L144" s="300">
        <f t="shared" si="15"/>
        <v>-0.69907284768211919</v>
      </c>
      <c r="N144" s="292" t="s">
        <v>6657</v>
      </c>
      <c r="O144" s="292" t="s">
        <v>6305</v>
      </c>
      <c r="P144" s="292" t="s">
        <v>5955</v>
      </c>
    </row>
    <row r="145" spans="1:16" x14ac:dyDescent="0.25">
      <c r="A145" s="292" t="s">
        <v>6872</v>
      </c>
      <c r="B145" s="295" t="s">
        <v>7137</v>
      </c>
      <c r="C145" s="295" t="s">
        <v>7138</v>
      </c>
      <c r="D145" s="94">
        <v>6</v>
      </c>
      <c r="E145" s="298">
        <v>255.66666666666666</v>
      </c>
      <c r="F145" s="298">
        <f>ROUND(SUMIF(Model_Output!$B$11:$B$3048,N145,Model_Output!$D$11:$D$3048),0)</f>
        <v>0</v>
      </c>
      <c r="G145" s="298">
        <f>ROUND(SUMIF(Model_Output!$B$11:$B$3048,O145,Model_Output!$D$11:$D$3048),0)</f>
        <v>0</v>
      </c>
      <c r="H145" s="298">
        <f>ROUND(SUMIF(Model_Output!$B$11:$B$3048,P145,Model_Output!$D$11:$D$3048),0)</f>
        <v>0</v>
      </c>
      <c r="I145" s="298">
        <f t="shared" si="12"/>
        <v>0</v>
      </c>
      <c r="J145" s="298">
        <f t="shared" si="13"/>
        <v>0</v>
      </c>
      <c r="K145" s="327">
        <f t="shared" si="14"/>
        <v>-1</v>
      </c>
      <c r="L145" s="300">
        <f t="shared" si="15"/>
        <v>-1</v>
      </c>
      <c r="N145" s="292" t="s">
        <v>6659</v>
      </c>
      <c r="O145" s="292" t="s">
        <v>6307</v>
      </c>
      <c r="P145" s="292" t="s">
        <v>5957</v>
      </c>
    </row>
    <row r="146" spans="1:16" x14ac:dyDescent="0.25">
      <c r="A146" s="292" t="s">
        <v>6873</v>
      </c>
      <c r="B146" s="295" t="s">
        <v>7139</v>
      </c>
      <c r="C146" s="295" t="s">
        <v>7140</v>
      </c>
      <c r="D146" s="94">
        <v>6</v>
      </c>
      <c r="E146" s="298">
        <v>186</v>
      </c>
      <c r="F146" s="298">
        <f>ROUND(SUMIF(Model_Output!$B$11:$B$3048,N146,Model_Output!$D$11:$D$3048),0)</f>
        <v>5</v>
      </c>
      <c r="G146" s="298">
        <f>ROUND(SUMIF(Model_Output!$B$11:$B$3048,O146,Model_Output!$D$11:$D$3048),0)</f>
        <v>0</v>
      </c>
      <c r="H146" s="298">
        <f>ROUND(SUMIF(Model_Output!$B$11:$B$3048,P146,Model_Output!$D$11:$D$3048),0)</f>
        <v>0</v>
      </c>
      <c r="I146" s="298">
        <f t="shared" si="12"/>
        <v>0</v>
      </c>
      <c r="J146" s="298">
        <f t="shared" si="13"/>
        <v>1.5</v>
      </c>
      <c r="K146" s="327">
        <f t="shared" si="14"/>
        <v>-1</v>
      </c>
      <c r="L146" s="300">
        <f t="shared" si="15"/>
        <v>-0.99193548387096775</v>
      </c>
      <c r="N146" s="292" t="s">
        <v>6661</v>
      </c>
      <c r="O146" s="292" t="s">
        <v>6309</v>
      </c>
      <c r="P146" s="292" t="s">
        <v>5959</v>
      </c>
    </row>
    <row r="147" spans="1:16" x14ac:dyDescent="0.25">
      <c r="A147" s="292" t="s">
        <v>6874</v>
      </c>
      <c r="B147" s="295" t="s">
        <v>7141</v>
      </c>
      <c r="C147" s="295" t="s">
        <v>7142</v>
      </c>
      <c r="D147" s="94">
        <v>6</v>
      </c>
      <c r="E147" s="298">
        <v>189</v>
      </c>
      <c r="F147" s="298">
        <f>ROUND(SUMIF(Model_Output!$B$11:$B$3048,N147,Model_Output!$D$11:$D$3048),0)</f>
        <v>97</v>
      </c>
      <c r="G147" s="298">
        <f>ROUND(SUMIF(Model_Output!$B$11:$B$3048,O147,Model_Output!$D$11:$D$3048),0)</f>
        <v>47</v>
      </c>
      <c r="H147" s="298">
        <f>ROUND(SUMIF(Model_Output!$B$11:$B$3048,P147,Model_Output!$D$11:$D$3048),0)</f>
        <v>1</v>
      </c>
      <c r="I147" s="298">
        <f t="shared" si="12"/>
        <v>48</v>
      </c>
      <c r="J147" s="298">
        <f t="shared" si="13"/>
        <v>77.099999999999994</v>
      </c>
      <c r="K147" s="327">
        <f t="shared" si="14"/>
        <v>-0.74603174603174605</v>
      </c>
      <c r="L147" s="300">
        <f t="shared" si="15"/>
        <v>-0.59206349206349207</v>
      </c>
      <c r="N147" s="292" t="s">
        <v>6663</v>
      </c>
      <c r="O147" s="292" t="s">
        <v>6311</v>
      </c>
      <c r="P147" s="292" t="s">
        <v>5961</v>
      </c>
    </row>
    <row r="148" spans="1:16" x14ac:dyDescent="0.25">
      <c r="A148" s="292" t="s">
        <v>6875</v>
      </c>
      <c r="B148" s="295" t="s">
        <v>7143</v>
      </c>
      <c r="C148" s="295" t="s">
        <v>7144</v>
      </c>
      <c r="D148" s="94">
        <v>6</v>
      </c>
      <c r="E148" s="298">
        <v>622</v>
      </c>
      <c r="F148" s="298">
        <f>ROUND(SUMIF(Model_Output!$B$11:$B$3048,N148,Model_Output!$D$11:$D$3048),0)</f>
        <v>333</v>
      </c>
      <c r="G148" s="298">
        <f>ROUND(SUMIF(Model_Output!$B$11:$B$3048,O148,Model_Output!$D$11:$D$3048),0)</f>
        <v>179</v>
      </c>
      <c r="H148" s="298">
        <f>ROUND(SUMIF(Model_Output!$B$11:$B$3048,P148,Model_Output!$D$11:$D$3048),0)</f>
        <v>18</v>
      </c>
      <c r="I148" s="298">
        <f t="shared" si="12"/>
        <v>197</v>
      </c>
      <c r="J148" s="298">
        <f t="shared" si="13"/>
        <v>296.89999999999998</v>
      </c>
      <c r="K148" s="327">
        <f t="shared" si="14"/>
        <v>-0.68327974276527326</v>
      </c>
      <c r="L148" s="300">
        <f t="shared" si="15"/>
        <v>-0.52266881028938905</v>
      </c>
      <c r="N148" s="292" t="s">
        <v>6665</v>
      </c>
      <c r="O148" s="292" t="s">
        <v>6313</v>
      </c>
      <c r="P148" s="292" t="s">
        <v>5963</v>
      </c>
    </row>
    <row r="149" spans="1:16" x14ac:dyDescent="0.25">
      <c r="A149" s="292" t="s">
        <v>6876</v>
      </c>
      <c r="B149" s="295" t="s">
        <v>7145</v>
      </c>
      <c r="C149" s="295" t="s">
        <v>7146</v>
      </c>
      <c r="D149" s="94">
        <v>3</v>
      </c>
      <c r="E149" s="298">
        <v>324</v>
      </c>
      <c r="F149" s="298">
        <f>ROUND(SUMIF(Model_Output!$B$11:$B$3048,N149,Model_Output!$D$11:$D$3048),0)</f>
        <v>211</v>
      </c>
      <c r="G149" s="298">
        <f>ROUND(SUMIF(Model_Output!$B$11:$B$3048,O149,Model_Output!$D$11:$D$3048),0)</f>
        <v>60</v>
      </c>
      <c r="H149" s="298">
        <f>ROUND(SUMIF(Model_Output!$B$11:$B$3048,P149,Model_Output!$D$11:$D$3048),0)</f>
        <v>12</v>
      </c>
      <c r="I149" s="298">
        <f t="shared" si="12"/>
        <v>72</v>
      </c>
      <c r="J149" s="298">
        <f t="shared" si="13"/>
        <v>135.30000000000001</v>
      </c>
      <c r="K149" s="327">
        <f t="shared" si="14"/>
        <v>-0.77777777777777779</v>
      </c>
      <c r="L149" s="300">
        <f t="shared" si="15"/>
        <v>-0.58240740740740737</v>
      </c>
      <c r="N149" s="292" t="s">
        <v>6667</v>
      </c>
      <c r="O149" s="292" t="s">
        <v>6315</v>
      </c>
      <c r="P149" s="292" t="s">
        <v>5965</v>
      </c>
    </row>
    <row r="150" spans="1:16" x14ac:dyDescent="0.25">
      <c r="A150" s="292" t="s">
        <v>6877</v>
      </c>
      <c r="B150" s="295" t="s">
        <v>7145</v>
      </c>
      <c r="C150" s="295" t="s">
        <v>7147</v>
      </c>
      <c r="D150" s="94">
        <v>3</v>
      </c>
      <c r="E150" s="298">
        <v>278</v>
      </c>
      <c r="F150" s="298">
        <f>ROUND(SUMIF(Model_Output!$B$11:$B$3048,N150,Model_Output!$D$11:$D$3048),0)</f>
        <v>91</v>
      </c>
      <c r="G150" s="298">
        <f>ROUND(SUMIF(Model_Output!$B$11:$B$3048,O150,Model_Output!$D$11:$D$3048),0)</f>
        <v>14</v>
      </c>
      <c r="H150" s="298">
        <f>ROUND(SUMIF(Model_Output!$B$11:$B$3048,P150,Model_Output!$D$11:$D$3048),0)</f>
        <v>10</v>
      </c>
      <c r="I150" s="298">
        <f t="shared" si="12"/>
        <v>24</v>
      </c>
      <c r="J150" s="298">
        <f t="shared" si="13"/>
        <v>51.3</v>
      </c>
      <c r="K150" s="327">
        <f t="shared" si="14"/>
        <v>-0.91366906474820142</v>
      </c>
      <c r="L150" s="300">
        <f t="shared" si="15"/>
        <v>-0.81546762589928057</v>
      </c>
      <c r="N150" s="292" t="s">
        <v>6669</v>
      </c>
      <c r="O150" s="292" t="s">
        <v>6317</v>
      </c>
      <c r="P150" s="292" t="s">
        <v>5967</v>
      </c>
    </row>
    <row r="151" spans="1:16" x14ac:dyDescent="0.25">
      <c r="A151" s="292" t="s">
        <v>6878</v>
      </c>
      <c r="B151" s="295" t="s">
        <v>7145</v>
      </c>
      <c r="C151" s="295" t="s">
        <v>7148</v>
      </c>
      <c r="D151" s="94">
        <v>6</v>
      </c>
      <c r="E151" s="298">
        <v>780</v>
      </c>
      <c r="F151" s="298">
        <f>ROUND(SUMIF(Model_Output!$B$11:$B$3048,N151,Model_Output!$D$11:$D$3048),0)</f>
        <v>347</v>
      </c>
      <c r="G151" s="298">
        <f>ROUND(SUMIF(Model_Output!$B$11:$B$3048,O151,Model_Output!$D$11:$D$3048),0)</f>
        <v>67</v>
      </c>
      <c r="H151" s="298">
        <f>ROUND(SUMIF(Model_Output!$B$11:$B$3048,P151,Model_Output!$D$11:$D$3048),0)</f>
        <v>29</v>
      </c>
      <c r="I151" s="298">
        <f t="shared" si="12"/>
        <v>96</v>
      </c>
      <c r="J151" s="298">
        <f t="shared" si="13"/>
        <v>200.1</v>
      </c>
      <c r="K151" s="327">
        <f t="shared" si="14"/>
        <v>-0.87692307692307692</v>
      </c>
      <c r="L151" s="300">
        <f t="shared" si="15"/>
        <v>-0.7434615384615384</v>
      </c>
      <c r="N151" s="292" t="s">
        <v>6671</v>
      </c>
      <c r="O151" s="292" t="s">
        <v>6319</v>
      </c>
      <c r="P151" s="292" t="s">
        <v>5969</v>
      </c>
    </row>
    <row r="152" spans="1:16" x14ac:dyDescent="0.25">
      <c r="A152" s="292" t="s">
        <v>6879</v>
      </c>
      <c r="B152" s="295" t="s">
        <v>7149</v>
      </c>
      <c r="C152" s="295" t="s">
        <v>7150</v>
      </c>
      <c r="D152" s="94">
        <v>6</v>
      </c>
      <c r="E152" s="298">
        <v>727.66666666666674</v>
      </c>
      <c r="F152" s="298">
        <f>ROUND(SUMIF(Model_Output!$B$11:$B$3048,N152,Model_Output!$D$11:$D$3048),0)</f>
        <v>594</v>
      </c>
      <c r="G152" s="298">
        <f>ROUND(SUMIF(Model_Output!$B$11:$B$3048,O152,Model_Output!$D$11:$D$3048),0)</f>
        <v>368</v>
      </c>
      <c r="H152" s="298">
        <f>ROUND(SUMIF(Model_Output!$B$11:$B$3048,P152,Model_Output!$D$11:$D$3048),0)</f>
        <v>191</v>
      </c>
      <c r="I152" s="298">
        <f t="shared" si="12"/>
        <v>559</v>
      </c>
      <c r="J152" s="298">
        <f t="shared" si="13"/>
        <v>737.2</v>
      </c>
      <c r="K152" s="327">
        <f t="shared" si="14"/>
        <v>-0.23179111314704542</v>
      </c>
      <c r="L152" s="300">
        <f t="shared" si="15"/>
        <v>1.3101236830050347E-2</v>
      </c>
      <c r="N152" s="292" t="s">
        <v>6673</v>
      </c>
      <c r="O152" s="292" t="s">
        <v>6321</v>
      </c>
      <c r="P152" s="292" t="s">
        <v>5971</v>
      </c>
    </row>
    <row r="153" spans="1:16" x14ac:dyDescent="0.25">
      <c r="A153" s="292" t="s">
        <v>6880</v>
      </c>
      <c r="B153" s="295" t="s">
        <v>7149</v>
      </c>
      <c r="C153" s="295" t="s">
        <v>7151</v>
      </c>
      <c r="D153" s="94">
        <v>6</v>
      </c>
      <c r="E153" s="298">
        <v>213</v>
      </c>
      <c r="F153" s="298">
        <f>ROUND(SUMIF(Model_Output!$B$11:$B$3048,N153,Model_Output!$D$11:$D$3048),0)</f>
        <v>442</v>
      </c>
      <c r="G153" s="298">
        <f>ROUND(SUMIF(Model_Output!$B$11:$B$3048,O153,Model_Output!$D$11:$D$3048),0)</f>
        <v>329</v>
      </c>
      <c r="H153" s="298">
        <f>ROUND(SUMIF(Model_Output!$B$11:$B$3048,P153,Model_Output!$D$11:$D$3048),0)</f>
        <v>213</v>
      </c>
      <c r="I153" s="298">
        <f t="shared" si="12"/>
        <v>542</v>
      </c>
      <c r="J153" s="298">
        <f t="shared" si="13"/>
        <v>674.6</v>
      </c>
      <c r="K153" s="327">
        <f t="shared" si="14"/>
        <v>1.5446009389671362</v>
      </c>
      <c r="L153" s="300">
        <f t="shared" si="15"/>
        <v>2.1671361502347417</v>
      </c>
      <c r="N153" s="292" t="s">
        <v>6675</v>
      </c>
      <c r="O153" s="292" t="s">
        <v>6323</v>
      </c>
      <c r="P153" s="292" t="s">
        <v>5973</v>
      </c>
    </row>
    <row r="154" spans="1:16" x14ac:dyDescent="0.25">
      <c r="A154" s="292" t="s">
        <v>6881</v>
      </c>
      <c r="B154" s="295" t="s">
        <v>7152</v>
      </c>
      <c r="C154" s="295" t="s">
        <v>7153</v>
      </c>
      <c r="D154" s="94">
        <v>6</v>
      </c>
      <c r="E154" s="298">
        <v>777.33333333333326</v>
      </c>
      <c r="F154" s="298">
        <f>ROUND(SUMIF(Model_Output!$B$11:$B$3048,N154,Model_Output!$D$11:$D$3048),0)</f>
        <v>297</v>
      </c>
      <c r="G154" s="298">
        <f>ROUND(SUMIF(Model_Output!$B$11:$B$3048,O154,Model_Output!$D$11:$D$3048),0)</f>
        <v>105</v>
      </c>
      <c r="H154" s="298">
        <f>ROUND(SUMIF(Model_Output!$B$11:$B$3048,P154,Model_Output!$D$11:$D$3048),0)</f>
        <v>36</v>
      </c>
      <c r="I154" s="298">
        <f t="shared" si="12"/>
        <v>141</v>
      </c>
      <c r="J154" s="298">
        <f t="shared" si="13"/>
        <v>230.1</v>
      </c>
      <c r="K154" s="327">
        <f t="shared" si="14"/>
        <v>-0.81861063464837047</v>
      </c>
      <c r="L154" s="300">
        <f t="shared" si="15"/>
        <v>-0.70398799313893645</v>
      </c>
      <c r="N154" s="292" t="s">
        <v>6677</v>
      </c>
      <c r="O154" s="292" t="s">
        <v>6325</v>
      </c>
      <c r="P154" s="292" t="s">
        <v>5975</v>
      </c>
    </row>
    <row r="155" spans="1:16" x14ac:dyDescent="0.25">
      <c r="A155" s="292" t="s">
        <v>6882</v>
      </c>
      <c r="B155" s="295" t="s">
        <v>7154</v>
      </c>
      <c r="C155" s="295" t="s">
        <v>7155</v>
      </c>
      <c r="D155" s="94">
        <v>6</v>
      </c>
      <c r="E155" s="298">
        <v>275.66666666666669</v>
      </c>
      <c r="F155" s="298">
        <f>ROUND(SUMIF(Model_Output!$B$11:$B$3048,N155,Model_Output!$D$11:$D$3048),0)</f>
        <v>97</v>
      </c>
      <c r="G155" s="298">
        <f>ROUND(SUMIF(Model_Output!$B$11:$B$3048,O155,Model_Output!$D$11:$D$3048),0)</f>
        <v>56</v>
      </c>
      <c r="H155" s="298">
        <f>ROUND(SUMIF(Model_Output!$B$11:$B$3048,P155,Model_Output!$D$11:$D$3048),0)</f>
        <v>17</v>
      </c>
      <c r="I155" s="298">
        <f t="shared" si="12"/>
        <v>73</v>
      </c>
      <c r="J155" s="298">
        <f t="shared" si="13"/>
        <v>102.1</v>
      </c>
      <c r="K155" s="327">
        <f t="shared" si="14"/>
        <v>-0.73518742442563489</v>
      </c>
      <c r="L155" s="300">
        <f t="shared" si="15"/>
        <v>-0.62962515114873041</v>
      </c>
      <c r="N155" s="292" t="s">
        <v>6679</v>
      </c>
      <c r="O155" s="292" t="s">
        <v>6327</v>
      </c>
      <c r="P155" s="292" t="s">
        <v>5977</v>
      </c>
    </row>
    <row r="156" spans="1:16" x14ac:dyDescent="0.25">
      <c r="A156" s="292" t="s">
        <v>6883</v>
      </c>
      <c r="B156" s="295" t="s">
        <v>7156</v>
      </c>
      <c r="C156" s="295" t="s">
        <v>7157</v>
      </c>
      <c r="D156" s="94">
        <v>6</v>
      </c>
      <c r="E156" s="298">
        <v>479</v>
      </c>
      <c r="F156" s="298">
        <f>ROUND(SUMIF(Model_Output!$B$11:$B$3048,N156,Model_Output!$D$11:$D$3048),0)</f>
        <v>95</v>
      </c>
      <c r="G156" s="298">
        <f>ROUND(SUMIF(Model_Output!$B$11:$B$3048,O156,Model_Output!$D$11:$D$3048),0)</f>
        <v>20</v>
      </c>
      <c r="H156" s="298">
        <f>ROUND(SUMIF(Model_Output!$B$11:$B$3048,P156,Model_Output!$D$11:$D$3048),0)</f>
        <v>5</v>
      </c>
      <c r="I156" s="298">
        <f t="shared" si="12"/>
        <v>25</v>
      </c>
      <c r="J156" s="298">
        <f t="shared" si="13"/>
        <v>53.5</v>
      </c>
      <c r="K156" s="327">
        <f t="shared" si="14"/>
        <v>-0.94780793319415446</v>
      </c>
      <c r="L156" s="300">
        <f t="shared" si="15"/>
        <v>-0.88830897703549061</v>
      </c>
      <c r="N156" s="292" t="s">
        <v>6681</v>
      </c>
      <c r="O156" s="292" t="s">
        <v>6329</v>
      </c>
      <c r="P156" s="292" t="s">
        <v>5979</v>
      </c>
    </row>
    <row r="157" spans="1:16" x14ac:dyDescent="0.25">
      <c r="A157" s="292" t="s">
        <v>6884</v>
      </c>
      <c r="B157" s="295" t="s">
        <v>7158</v>
      </c>
      <c r="C157" s="295" t="s">
        <v>7159</v>
      </c>
      <c r="D157" s="94">
        <v>3</v>
      </c>
      <c r="E157" s="298">
        <v>422</v>
      </c>
      <c r="F157" s="298">
        <f>ROUND(SUMIF(Model_Output!$B$11:$B$3048,N157,Model_Output!$D$11:$D$3048),0)</f>
        <v>200</v>
      </c>
      <c r="G157" s="298">
        <f>ROUND(SUMIF(Model_Output!$B$11:$B$3048,O157,Model_Output!$D$11:$D$3048),0)</f>
        <v>148</v>
      </c>
      <c r="H157" s="298">
        <f>ROUND(SUMIF(Model_Output!$B$11:$B$3048,P157,Model_Output!$D$11:$D$3048),0)</f>
        <v>37</v>
      </c>
      <c r="I157" s="298">
        <f t="shared" si="12"/>
        <v>185</v>
      </c>
      <c r="J157" s="298">
        <f t="shared" si="13"/>
        <v>245</v>
      </c>
      <c r="K157" s="327">
        <f t="shared" si="14"/>
        <v>-0.56161137440758291</v>
      </c>
      <c r="L157" s="300">
        <f t="shared" si="15"/>
        <v>-0.41943127962085308</v>
      </c>
      <c r="N157" s="292" t="s">
        <v>6683</v>
      </c>
      <c r="O157" s="292" t="s">
        <v>6331</v>
      </c>
      <c r="P157" s="292" t="s">
        <v>5981</v>
      </c>
    </row>
    <row r="158" spans="1:16" x14ac:dyDescent="0.25">
      <c r="A158" s="292" t="s">
        <v>6885</v>
      </c>
      <c r="B158" s="295" t="s">
        <v>7158</v>
      </c>
      <c r="C158" s="295" t="s">
        <v>7160</v>
      </c>
      <c r="D158" s="94">
        <v>3</v>
      </c>
      <c r="E158" s="298">
        <v>1378.6666666666667</v>
      </c>
      <c r="F158" s="298">
        <f>ROUND(SUMIF(Model_Output!$B$11:$B$3048,N158,Model_Output!$D$11:$D$3048),0)</f>
        <v>947</v>
      </c>
      <c r="G158" s="298">
        <f>ROUND(SUMIF(Model_Output!$B$11:$B$3048,O158,Model_Output!$D$11:$D$3048),0)</f>
        <v>893</v>
      </c>
      <c r="H158" s="298">
        <f>ROUND(SUMIF(Model_Output!$B$11:$B$3048,P158,Model_Output!$D$11:$D$3048),0)</f>
        <v>226</v>
      </c>
      <c r="I158" s="298">
        <f t="shared" si="12"/>
        <v>1119</v>
      </c>
      <c r="J158" s="298">
        <f t="shared" si="13"/>
        <v>1403.1</v>
      </c>
      <c r="K158" s="327">
        <f t="shared" si="14"/>
        <v>-0.18834622823984531</v>
      </c>
      <c r="L158" s="300">
        <f t="shared" si="15"/>
        <v>1.7722437137330634E-2</v>
      </c>
      <c r="N158" s="292" t="s">
        <v>6685</v>
      </c>
      <c r="O158" s="292" t="s">
        <v>6333</v>
      </c>
      <c r="P158" s="292" t="s">
        <v>5983</v>
      </c>
    </row>
    <row r="159" spans="1:16" x14ac:dyDescent="0.25">
      <c r="A159" s="292" t="s">
        <v>6886</v>
      </c>
      <c r="B159" s="295" t="s">
        <v>7161</v>
      </c>
      <c r="C159" s="295" t="s">
        <v>7162</v>
      </c>
      <c r="D159" s="94">
        <v>3</v>
      </c>
      <c r="E159" s="298">
        <v>1025.6666666666665</v>
      </c>
      <c r="F159" s="298">
        <f>ROUND(SUMIF(Model_Output!$B$11:$B$3048,N159,Model_Output!$D$11:$D$3048),0)</f>
        <v>369</v>
      </c>
      <c r="G159" s="298">
        <f>ROUND(SUMIF(Model_Output!$B$11:$B$3048,O159,Model_Output!$D$11:$D$3048),0)</f>
        <v>149</v>
      </c>
      <c r="H159" s="298">
        <f>ROUND(SUMIF(Model_Output!$B$11:$B$3048,P159,Model_Output!$D$11:$D$3048),0)</f>
        <v>12</v>
      </c>
      <c r="I159" s="298">
        <f t="shared" si="12"/>
        <v>161</v>
      </c>
      <c r="J159" s="298">
        <f t="shared" si="13"/>
        <v>271.7</v>
      </c>
      <c r="K159" s="327">
        <f t="shared" si="14"/>
        <v>-0.84302892427689302</v>
      </c>
      <c r="L159" s="300">
        <f t="shared" si="15"/>
        <v>-0.73509912252193688</v>
      </c>
      <c r="N159" s="292" t="s">
        <v>6687</v>
      </c>
      <c r="O159" s="292" t="s">
        <v>6335</v>
      </c>
      <c r="P159" s="292" t="s">
        <v>5985</v>
      </c>
    </row>
    <row r="160" spans="1:16" x14ac:dyDescent="0.25">
      <c r="A160" s="292" t="s">
        <v>6887</v>
      </c>
      <c r="B160" s="295" t="s">
        <v>7161</v>
      </c>
      <c r="C160" s="295" t="s">
        <v>7163</v>
      </c>
      <c r="D160" s="94">
        <v>3</v>
      </c>
      <c r="E160" s="298">
        <v>827</v>
      </c>
      <c r="F160" s="298">
        <f>ROUND(SUMIF(Model_Output!$B$11:$B$3048,N160,Model_Output!$D$11:$D$3048),0)</f>
        <v>375</v>
      </c>
      <c r="G160" s="298">
        <f>ROUND(SUMIF(Model_Output!$B$11:$B$3048,O160,Model_Output!$D$11:$D$3048),0)</f>
        <v>217</v>
      </c>
      <c r="H160" s="298">
        <f>ROUND(SUMIF(Model_Output!$B$11:$B$3048,P160,Model_Output!$D$11:$D$3048),0)</f>
        <v>48</v>
      </c>
      <c r="I160" s="298">
        <f t="shared" si="12"/>
        <v>265</v>
      </c>
      <c r="J160" s="298">
        <f t="shared" si="13"/>
        <v>377.5</v>
      </c>
      <c r="K160" s="327">
        <f t="shared" si="14"/>
        <v>-0.67956469165659006</v>
      </c>
      <c r="L160" s="300">
        <f t="shared" si="15"/>
        <v>-0.54353083434099159</v>
      </c>
      <c r="N160" s="292" t="s">
        <v>6689</v>
      </c>
      <c r="O160" s="292" t="s">
        <v>6337</v>
      </c>
      <c r="P160" s="292" t="s">
        <v>5987</v>
      </c>
    </row>
    <row r="161" spans="1:16" x14ac:dyDescent="0.25">
      <c r="A161" s="292" t="s">
        <v>6888</v>
      </c>
      <c r="B161" s="295" t="s">
        <v>7164</v>
      </c>
      <c r="C161" s="295" t="s">
        <v>7165</v>
      </c>
      <c r="D161" s="94">
        <v>6</v>
      </c>
      <c r="E161" s="298">
        <v>184</v>
      </c>
      <c r="F161" s="298">
        <f>ROUND(SUMIF(Model_Output!$B$11:$B$3048,N161,Model_Output!$D$11:$D$3048),0)</f>
        <v>18</v>
      </c>
      <c r="G161" s="298">
        <f>ROUND(SUMIF(Model_Output!$B$11:$B$3048,O161,Model_Output!$D$11:$D$3048),0)</f>
        <v>4</v>
      </c>
      <c r="H161" s="298">
        <f>ROUND(SUMIF(Model_Output!$B$11:$B$3048,P161,Model_Output!$D$11:$D$3048),0)</f>
        <v>0</v>
      </c>
      <c r="I161" s="298">
        <f t="shared" si="12"/>
        <v>4</v>
      </c>
      <c r="J161" s="298">
        <f t="shared" si="13"/>
        <v>9.3999999999999986</v>
      </c>
      <c r="K161" s="327">
        <f t="shared" si="14"/>
        <v>-0.97826086956521741</v>
      </c>
      <c r="L161" s="300">
        <f t="shared" si="15"/>
        <v>-0.94891304347826089</v>
      </c>
      <c r="N161" s="292" t="s">
        <v>6691</v>
      </c>
      <c r="O161" s="292" t="s">
        <v>6339</v>
      </c>
      <c r="P161" s="292" t="s">
        <v>5989</v>
      </c>
    </row>
    <row r="162" spans="1:16" x14ac:dyDescent="0.25">
      <c r="A162" s="292" t="s">
        <v>6889</v>
      </c>
      <c r="B162" s="295" t="s">
        <v>7166</v>
      </c>
      <c r="C162" s="295" t="s">
        <v>7167</v>
      </c>
      <c r="D162" s="94">
        <v>3</v>
      </c>
      <c r="E162" s="298">
        <v>1694</v>
      </c>
      <c r="F162" s="298">
        <f>ROUND(SUMIF(Model_Output!$B$11:$B$3048,N162,Model_Output!$D$11:$D$3048),0)</f>
        <v>1091</v>
      </c>
      <c r="G162" s="298">
        <f>ROUND(SUMIF(Model_Output!$B$11:$B$3048,O162,Model_Output!$D$11:$D$3048),0)</f>
        <v>485</v>
      </c>
      <c r="H162" s="298">
        <f>ROUND(SUMIF(Model_Output!$B$11:$B$3048,P162,Model_Output!$D$11:$D$3048),0)</f>
        <v>160</v>
      </c>
      <c r="I162" s="298">
        <f t="shared" si="12"/>
        <v>645</v>
      </c>
      <c r="J162" s="298">
        <f t="shared" si="13"/>
        <v>972.3</v>
      </c>
      <c r="K162" s="327">
        <f t="shared" si="14"/>
        <v>-0.6192443919716647</v>
      </c>
      <c r="L162" s="300">
        <f t="shared" si="15"/>
        <v>-0.42603305785123968</v>
      </c>
      <c r="N162" s="292" t="s">
        <v>6693</v>
      </c>
      <c r="O162" s="292" t="s">
        <v>6341</v>
      </c>
      <c r="P162" s="292" t="s">
        <v>5991</v>
      </c>
    </row>
    <row r="163" spans="1:16" x14ac:dyDescent="0.25">
      <c r="A163" s="292" t="s">
        <v>6890</v>
      </c>
      <c r="B163" s="295" t="s">
        <v>7168</v>
      </c>
      <c r="C163" s="295" t="s">
        <v>7169</v>
      </c>
      <c r="D163" s="94">
        <v>3</v>
      </c>
      <c r="E163" s="298">
        <v>1826</v>
      </c>
      <c r="F163" s="298">
        <f>ROUND(SUMIF(Model_Output!$B$11:$B$3048,N163,Model_Output!$D$11:$D$3048),0)</f>
        <v>1184</v>
      </c>
      <c r="G163" s="298">
        <f>ROUND(SUMIF(Model_Output!$B$11:$B$3048,O163,Model_Output!$D$11:$D$3048),0)</f>
        <v>707</v>
      </c>
      <c r="H163" s="298">
        <f>ROUND(SUMIF(Model_Output!$B$11:$B$3048,P163,Model_Output!$D$11:$D$3048),0)</f>
        <v>127</v>
      </c>
      <c r="I163" s="298">
        <f t="shared" si="12"/>
        <v>834</v>
      </c>
      <c r="J163" s="298">
        <f t="shared" si="13"/>
        <v>1189.2</v>
      </c>
      <c r="K163" s="327">
        <f t="shared" si="14"/>
        <v>-0.54326396495071194</v>
      </c>
      <c r="L163" s="300">
        <f t="shared" si="15"/>
        <v>-0.34874041621029572</v>
      </c>
      <c r="N163" s="292" t="s">
        <v>6695</v>
      </c>
      <c r="O163" s="292" t="s">
        <v>6343</v>
      </c>
      <c r="P163" s="292" t="s">
        <v>5993</v>
      </c>
    </row>
    <row r="164" spans="1:16" x14ac:dyDescent="0.25">
      <c r="A164" s="292" t="s">
        <v>6891</v>
      </c>
      <c r="B164" s="295" t="s">
        <v>7170</v>
      </c>
      <c r="C164" s="295" t="s">
        <v>7171</v>
      </c>
      <c r="D164" s="94">
        <v>3</v>
      </c>
      <c r="E164" s="298">
        <v>616</v>
      </c>
      <c r="F164" s="298">
        <f>ROUND(SUMIF(Model_Output!$B$11:$B$3048,N164,Model_Output!$D$11:$D$3048),0)</f>
        <v>477</v>
      </c>
      <c r="G164" s="298">
        <f>ROUND(SUMIF(Model_Output!$B$11:$B$3048,O164,Model_Output!$D$11:$D$3048),0)</f>
        <v>156</v>
      </c>
      <c r="H164" s="298">
        <f>ROUND(SUMIF(Model_Output!$B$11:$B$3048,P164,Model_Output!$D$11:$D$3048),0)</f>
        <v>6</v>
      </c>
      <c r="I164" s="298">
        <f t="shared" si="12"/>
        <v>162</v>
      </c>
      <c r="J164" s="298">
        <f t="shared" si="13"/>
        <v>305.10000000000002</v>
      </c>
      <c r="K164" s="327">
        <f t="shared" si="14"/>
        <v>-0.73701298701298701</v>
      </c>
      <c r="L164" s="300">
        <f t="shared" si="15"/>
        <v>-0.50470779220779216</v>
      </c>
      <c r="N164" s="292" t="s">
        <v>6697</v>
      </c>
      <c r="O164" s="292" t="s">
        <v>6345</v>
      </c>
      <c r="P164" s="292" t="s">
        <v>5995</v>
      </c>
    </row>
    <row r="165" spans="1:16" x14ac:dyDescent="0.25">
      <c r="A165" s="292" t="s">
        <v>6892</v>
      </c>
      <c r="B165" s="295" t="s">
        <v>7172</v>
      </c>
      <c r="C165" s="295" t="s">
        <v>7173</v>
      </c>
      <c r="D165" s="94">
        <v>3</v>
      </c>
      <c r="E165" s="298">
        <v>1060</v>
      </c>
      <c r="F165" s="298">
        <f>ROUND(SUMIF(Model_Output!$B$11:$B$3048,N165,Model_Output!$D$11:$D$3048),0)</f>
        <v>328</v>
      </c>
      <c r="G165" s="298">
        <f>ROUND(SUMIF(Model_Output!$B$11:$B$3048,O165,Model_Output!$D$11:$D$3048),0)</f>
        <v>111</v>
      </c>
      <c r="H165" s="298">
        <f>ROUND(SUMIF(Model_Output!$B$11:$B$3048,P165,Model_Output!$D$11:$D$3048),0)</f>
        <v>50</v>
      </c>
      <c r="I165" s="298">
        <f t="shared" si="12"/>
        <v>161</v>
      </c>
      <c r="J165" s="298">
        <f t="shared" si="13"/>
        <v>259.39999999999998</v>
      </c>
      <c r="K165" s="327">
        <f t="shared" si="14"/>
        <v>-0.84811320754716979</v>
      </c>
      <c r="L165" s="300">
        <f t="shared" si="15"/>
        <v>-0.75528301886792459</v>
      </c>
      <c r="N165" s="292" t="s">
        <v>6699</v>
      </c>
      <c r="O165" s="292" t="s">
        <v>6347</v>
      </c>
      <c r="P165" s="292" t="s">
        <v>5997</v>
      </c>
    </row>
    <row r="166" spans="1:16" x14ac:dyDescent="0.25">
      <c r="A166" s="292" t="s">
        <v>6893</v>
      </c>
      <c r="B166" s="295" t="s">
        <v>7172</v>
      </c>
      <c r="C166" s="295" t="s">
        <v>7174</v>
      </c>
      <c r="D166" s="94">
        <v>3</v>
      </c>
      <c r="E166" s="298">
        <v>395</v>
      </c>
      <c r="F166" s="298">
        <f>ROUND(SUMIF(Model_Output!$B$11:$B$3048,N166,Model_Output!$D$11:$D$3048),0)</f>
        <v>154</v>
      </c>
      <c r="G166" s="298">
        <f>ROUND(SUMIF(Model_Output!$B$11:$B$3048,O166,Model_Output!$D$11:$D$3048),0)</f>
        <v>17</v>
      </c>
      <c r="H166" s="298">
        <f>ROUND(SUMIF(Model_Output!$B$11:$B$3048,P166,Model_Output!$D$11:$D$3048),0)</f>
        <v>3</v>
      </c>
      <c r="I166" s="298">
        <f t="shared" si="12"/>
        <v>20</v>
      </c>
      <c r="J166" s="298">
        <f t="shared" si="13"/>
        <v>66.199999999999989</v>
      </c>
      <c r="K166" s="327">
        <f t="shared" si="14"/>
        <v>-0.94936708860759489</v>
      </c>
      <c r="L166" s="300">
        <f t="shared" si="15"/>
        <v>-0.83240506329113928</v>
      </c>
      <c r="N166" s="292" t="s">
        <v>6701</v>
      </c>
      <c r="O166" s="292" t="s">
        <v>6349</v>
      </c>
      <c r="P166" s="292" t="s">
        <v>5999</v>
      </c>
    </row>
    <row r="167" spans="1:16" x14ac:dyDescent="0.25">
      <c r="A167" s="292" t="s">
        <v>6894</v>
      </c>
      <c r="B167" s="295" t="s">
        <v>7175</v>
      </c>
      <c r="C167" s="295" t="s">
        <v>7176</v>
      </c>
      <c r="D167" s="94">
        <v>6</v>
      </c>
      <c r="E167" s="298">
        <v>341</v>
      </c>
      <c r="F167" s="298">
        <f>ROUND(SUMIF(Model_Output!$B$11:$B$3048,N167,Model_Output!$D$11:$D$3048),0)</f>
        <v>225</v>
      </c>
      <c r="G167" s="298">
        <f>ROUND(SUMIF(Model_Output!$B$11:$B$3048,O167,Model_Output!$D$11:$D$3048),0)</f>
        <v>183</v>
      </c>
      <c r="H167" s="298">
        <f>ROUND(SUMIF(Model_Output!$B$11:$B$3048,P167,Model_Output!$D$11:$D$3048),0)</f>
        <v>21</v>
      </c>
      <c r="I167" s="298">
        <f t="shared" si="12"/>
        <v>204</v>
      </c>
      <c r="J167" s="298">
        <f t="shared" si="13"/>
        <v>271.5</v>
      </c>
      <c r="K167" s="327">
        <f t="shared" si="14"/>
        <v>-0.40175953079178883</v>
      </c>
      <c r="L167" s="300">
        <f t="shared" si="15"/>
        <v>-0.20381231671554254</v>
      </c>
      <c r="N167" s="292" t="s">
        <v>6703</v>
      </c>
      <c r="O167" s="292" t="s">
        <v>6351</v>
      </c>
      <c r="P167" s="292" t="s">
        <v>6001</v>
      </c>
    </row>
    <row r="168" spans="1:16" x14ac:dyDescent="0.25">
      <c r="A168" s="292" t="s">
        <v>6895</v>
      </c>
      <c r="B168" s="295" t="s">
        <v>7177</v>
      </c>
      <c r="C168" s="295" t="s">
        <v>7178</v>
      </c>
      <c r="D168" s="94">
        <v>3</v>
      </c>
      <c r="E168" s="298">
        <v>607</v>
      </c>
      <c r="F168" s="298">
        <f>ROUND(SUMIF(Model_Output!$B$11:$B$3048,N168,Model_Output!$D$11:$D$3048),0)</f>
        <v>130</v>
      </c>
      <c r="G168" s="298">
        <f>ROUND(SUMIF(Model_Output!$B$11:$B$3048,O168,Model_Output!$D$11:$D$3048),0)</f>
        <v>63</v>
      </c>
      <c r="H168" s="298">
        <f>ROUND(SUMIF(Model_Output!$B$11:$B$3048,P168,Model_Output!$D$11:$D$3048),0)</f>
        <v>8</v>
      </c>
      <c r="I168" s="298">
        <f t="shared" si="12"/>
        <v>71</v>
      </c>
      <c r="J168" s="298">
        <f t="shared" si="13"/>
        <v>110</v>
      </c>
      <c r="K168" s="327">
        <f t="shared" si="14"/>
        <v>-0.88303130148270181</v>
      </c>
      <c r="L168" s="300">
        <f t="shared" si="15"/>
        <v>-0.8187808896210873</v>
      </c>
      <c r="N168" s="292" t="s">
        <v>6705</v>
      </c>
      <c r="O168" s="292" t="s">
        <v>6353</v>
      </c>
      <c r="P168" s="292" t="s">
        <v>6003</v>
      </c>
    </row>
    <row r="169" spans="1:16" x14ac:dyDescent="0.25">
      <c r="A169" s="292" t="s">
        <v>6896</v>
      </c>
      <c r="B169" s="295" t="s">
        <v>7179</v>
      </c>
      <c r="C169" s="295" t="s">
        <v>7180</v>
      </c>
      <c r="D169" s="94">
        <v>6</v>
      </c>
      <c r="E169" s="298">
        <v>293.66666666666669</v>
      </c>
      <c r="F169" s="298">
        <f>ROUND(SUMIF(Model_Output!$B$11:$B$3048,N169,Model_Output!$D$11:$D$3048),0)</f>
        <v>64</v>
      </c>
      <c r="G169" s="298">
        <f>ROUND(SUMIF(Model_Output!$B$11:$B$3048,O169,Model_Output!$D$11:$D$3048),0)</f>
        <v>23</v>
      </c>
      <c r="H169" s="298">
        <f>ROUND(SUMIF(Model_Output!$B$11:$B$3048,P169,Model_Output!$D$11:$D$3048),0)</f>
        <v>2</v>
      </c>
      <c r="I169" s="298">
        <f t="shared" si="12"/>
        <v>25</v>
      </c>
      <c r="J169" s="298">
        <f t="shared" si="13"/>
        <v>44.2</v>
      </c>
      <c r="K169" s="327">
        <f t="shared" si="14"/>
        <v>-0.91486946651532353</v>
      </c>
      <c r="L169" s="300">
        <f t="shared" si="15"/>
        <v>-0.84948921679909195</v>
      </c>
      <c r="N169" s="292" t="s">
        <v>6707</v>
      </c>
      <c r="O169" s="292" t="s">
        <v>6355</v>
      </c>
      <c r="P169" s="292" t="s">
        <v>6005</v>
      </c>
    </row>
    <row r="170" spans="1:16" x14ac:dyDescent="0.25">
      <c r="A170" s="292" t="s">
        <v>6897</v>
      </c>
      <c r="B170" s="295" t="s">
        <v>7181</v>
      </c>
      <c r="C170" s="295" t="s">
        <v>7182</v>
      </c>
      <c r="D170" s="94">
        <v>3</v>
      </c>
      <c r="E170" s="298">
        <v>508</v>
      </c>
      <c r="F170" s="298">
        <f>ROUND(SUMIF(Model_Output!$B$11:$B$3048,N170,Model_Output!$D$11:$D$3048),0)</f>
        <v>114</v>
      </c>
      <c r="G170" s="298">
        <f>ROUND(SUMIF(Model_Output!$B$11:$B$3048,O170,Model_Output!$D$11:$D$3048),0)</f>
        <v>53</v>
      </c>
      <c r="H170" s="298">
        <f>ROUND(SUMIF(Model_Output!$B$11:$B$3048,P170,Model_Output!$D$11:$D$3048),0)</f>
        <v>4</v>
      </c>
      <c r="I170" s="298">
        <f t="shared" si="12"/>
        <v>57</v>
      </c>
      <c r="J170" s="298">
        <f t="shared" si="13"/>
        <v>91.199999999999989</v>
      </c>
      <c r="K170" s="327">
        <f t="shared" si="14"/>
        <v>-0.88779527559055116</v>
      </c>
      <c r="L170" s="300">
        <f t="shared" si="15"/>
        <v>-0.82047244094488192</v>
      </c>
      <c r="N170" s="292" t="s">
        <v>6709</v>
      </c>
      <c r="O170" s="292" t="s">
        <v>6357</v>
      </c>
      <c r="P170" s="292" t="s">
        <v>6007</v>
      </c>
    </row>
    <row r="171" spans="1:16" x14ac:dyDescent="0.25">
      <c r="A171" s="292" t="s">
        <v>6898</v>
      </c>
      <c r="B171" s="295" t="s">
        <v>7183</v>
      </c>
      <c r="C171" s="295" t="s">
        <v>7184</v>
      </c>
      <c r="D171" s="94">
        <v>6</v>
      </c>
      <c r="E171" s="298">
        <v>835.66666666666663</v>
      </c>
      <c r="F171" s="298">
        <f>ROUND(SUMIF(Model_Output!$B$11:$B$3048,N171,Model_Output!$D$11:$D$3048),0)</f>
        <v>355</v>
      </c>
      <c r="G171" s="298">
        <f>ROUND(SUMIF(Model_Output!$B$11:$B$3048,O171,Model_Output!$D$11:$D$3048),0)</f>
        <v>109</v>
      </c>
      <c r="H171" s="298">
        <f>ROUND(SUMIF(Model_Output!$B$11:$B$3048,P171,Model_Output!$D$11:$D$3048),0)</f>
        <v>28</v>
      </c>
      <c r="I171" s="298">
        <f t="shared" si="12"/>
        <v>137</v>
      </c>
      <c r="J171" s="298">
        <f t="shared" si="13"/>
        <v>243.5</v>
      </c>
      <c r="K171" s="327">
        <f t="shared" si="14"/>
        <v>-0.83605903470283205</v>
      </c>
      <c r="L171" s="300">
        <f t="shared" si="15"/>
        <v>-0.70861587554846428</v>
      </c>
      <c r="N171" s="292" t="s">
        <v>6711</v>
      </c>
      <c r="O171" s="292" t="s">
        <v>6359</v>
      </c>
      <c r="P171" s="292" t="s">
        <v>6009</v>
      </c>
    </row>
    <row r="172" spans="1:16" x14ac:dyDescent="0.25">
      <c r="A172" s="292" t="s">
        <v>6899</v>
      </c>
      <c r="B172" s="295" t="s">
        <v>7185</v>
      </c>
      <c r="C172" s="295" t="s">
        <v>7088</v>
      </c>
      <c r="D172" s="94">
        <v>3</v>
      </c>
      <c r="E172" s="298">
        <v>634.5</v>
      </c>
      <c r="F172" s="298">
        <f>ROUND(SUMIF(Model_Output!$B$11:$B$3048,N172,Model_Output!$D$11:$D$3048),0)</f>
        <v>330</v>
      </c>
      <c r="G172" s="298">
        <f>ROUND(SUMIF(Model_Output!$B$11:$B$3048,O172,Model_Output!$D$11:$D$3048),0)</f>
        <v>318</v>
      </c>
      <c r="H172" s="298">
        <f>ROUND(SUMIF(Model_Output!$B$11:$B$3048,P172,Model_Output!$D$11:$D$3048),0)</f>
        <v>102</v>
      </c>
      <c r="I172" s="298">
        <f t="shared" si="12"/>
        <v>420</v>
      </c>
      <c r="J172" s="298">
        <f t="shared" si="13"/>
        <v>519</v>
      </c>
      <c r="K172" s="327">
        <f t="shared" si="14"/>
        <v>-0.33806146572104018</v>
      </c>
      <c r="L172" s="300">
        <f t="shared" si="15"/>
        <v>-0.18203309692671396</v>
      </c>
      <c r="N172" s="292" t="s">
        <v>6713</v>
      </c>
      <c r="O172" s="292" t="s">
        <v>6361</v>
      </c>
      <c r="P172" s="292" t="s">
        <v>6011</v>
      </c>
    </row>
    <row r="173" spans="1:16" x14ac:dyDescent="0.25">
      <c r="A173" s="292" t="s">
        <v>6900</v>
      </c>
      <c r="B173" s="295" t="s">
        <v>7185</v>
      </c>
      <c r="C173" s="295" t="s">
        <v>7186</v>
      </c>
      <c r="D173" s="94">
        <v>3</v>
      </c>
      <c r="E173" s="298">
        <v>337</v>
      </c>
      <c r="F173" s="298">
        <f>ROUND(SUMIF(Model_Output!$B$11:$B$3048,N173,Model_Output!$D$11:$D$3048),0)</f>
        <v>158</v>
      </c>
      <c r="G173" s="298">
        <f>ROUND(SUMIF(Model_Output!$B$11:$B$3048,O173,Model_Output!$D$11:$D$3048),0)</f>
        <v>94</v>
      </c>
      <c r="H173" s="298">
        <f>ROUND(SUMIF(Model_Output!$B$11:$B$3048,P173,Model_Output!$D$11:$D$3048),0)</f>
        <v>40</v>
      </c>
      <c r="I173" s="298">
        <f t="shared" si="12"/>
        <v>134</v>
      </c>
      <c r="J173" s="298">
        <f t="shared" si="13"/>
        <v>181.4</v>
      </c>
      <c r="K173" s="327">
        <f t="shared" si="14"/>
        <v>-0.60237388724035612</v>
      </c>
      <c r="L173" s="300">
        <f t="shared" si="15"/>
        <v>-0.46172106824925813</v>
      </c>
      <c r="N173" s="292" t="s">
        <v>6715</v>
      </c>
      <c r="O173" s="292" t="s">
        <v>6363</v>
      </c>
      <c r="P173" s="292" t="s">
        <v>6013</v>
      </c>
    </row>
    <row r="174" spans="1:16" x14ac:dyDescent="0.25">
      <c r="A174" s="292" t="s">
        <v>6901</v>
      </c>
      <c r="B174" s="295" t="s">
        <v>7185</v>
      </c>
      <c r="C174" s="295" t="s">
        <v>7187</v>
      </c>
      <c r="D174" s="94">
        <v>3</v>
      </c>
      <c r="E174" s="298">
        <v>618.66666666666663</v>
      </c>
      <c r="F174" s="298">
        <f>ROUND(SUMIF(Model_Output!$B$11:$B$3048,N174,Model_Output!$D$11:$D$3048),0)</f>
        <v>309</v>
      </c>
      <c r="G174" s="298">
        <f>ROUND(SUMIF(Model_Output!$B$11:$B$3048,O174,Model_Output!$D$11:$D$3048),0)</f>
        <v>352</v>
      </c>
      <c r="H174" s="298">
        <f>ROUND(SUMIF(Model_Output!$B$11:$B$3048,P174,Model_Output!$D$11:$D$3048),0)</f>
        <v>124</v>
      </c>
      <c r="I174" s="298">
        <f t="shared" si="12"/>
        <v>476</v>
      </c>
      <c r="J174" s="298">
        <f t="shared" si="13"/>
        <v>568.70000000000005</v>
      </c>
      <c r="K174" s="327">
        <f t="shared" si="14"/>
        <v>-0.23060344827586202</v>
      </c>
      <c r="L174" s="300">
        <f t="shared" si="15"/>
        <v>-8.0765086206896416E-2</v>
      </c>
      <c r="N174" s="292" t="s">
        <v>6717</v>
      </c>
      <c r="O174" s="292" t="s">
        <v>6365</v>
      </c>
      <c r="P174" s="292" t="s">
        <v>6015</v>
      </c>
    </row>
    <row r="175" spans="1:16" x14ac:dyDescent="0.25">
      <c r="A175" s="292" t="s">
        <v>6902</v>
      </c>
      <c r="B175" s="295" t="s">
        <v>7185</v>
      </c>
      <c r="C175" s="295" t="s">
        <v>7093</v>
      </c>
      <c r="D175" s="94">
        <v>3</v>
      </c>
      <c r="E175" s="298">
        <v>198</v>
      </c>
      <c r="F175" s="298">
        <f>ROUND(SUMIF(Model_Output!$B$11:$B$3048,N175,Model_Output!$D$11:$D$3048),0)</f>
        <v>198</v>
      </c>
      <c r="G175" s="298">
        <f>ROUND(SUMIF(Model_Output!$B$11:$B$3048,O175,Model_Output!$D$11:$D$3048),0)</f>
        <v>144</v>
      </c>
      <c r="H175" s="298">
        <f>ROUND(SUMIF(Model_Output!$B$11:$B$3048,P175,Model_Output!$D$11:$D$3048),0)</f>
        <v>57</v>
      </c>
      <c r="I175" s="298">
        <f t="shared" si="12"/>
        <v>201</v>
      </c>
      <c r="J175" s="298">
        <f t="shared" si="13"/>
        <v>260.39999999999998</v>
      </c>
      <c r="K175" s="327">
        <f t="shared" si="14"/>
        <v>1.5151515151515152E-2</v>
      </c>
      <c r="L175" s="300">
        <f t="shared" si="15"/>
        <v>0.31515151515151502</v>
      </c>
      <c r="N175" s="292" t="s">
        <v>6719</v>
      </c>
      <c r="O175" s="292" t="s">
        <v>6367</v>
      </c>
      <c r="P175" s="292" t="s">
        <v>6017</v>
      </c>
    </row>
    <row r="176" spans="1:16" x14ac:dyDescent="0.25">
      <c r="A176" s="292" t="s">
        <v>6903</v>
      </c>
      <c r="B176" s="295" t="s">
        <v>7188</v>
      </c>
      <c r="C176" s="295" t="s">
        <v>7189</v>
      </c>
      <c r="D176" s="94">
        <v>6</v>
      </c>
      <c r="E176" s="298">
        <v>1108.5</v>
      </c>
      <c r="F176" s="298">
        <f>ROUND(SUMIF(Model_Output!$B$11:$B$3048,N176,Model_Output!$D$11:$D$3048),0)</f>
        <v>627</v>
      </c>
      <c r="G176" s="298">
        <f>ROUND(SUMIF(Model_Output!$B$11:$B$3048,O176,Model_Output!$D$11:$D$3048),0)</f>
        <v>248</v>
      </c>
      <c r="H176" s="298">
        <f>ROUND(SUMIF(Model_Output!$B$11:$B$3048,P176,Model_Output!$D$11:$D$3048),0)</f>
        <v>20</v>
      </c>
      <c r="I176" s="298">
        <f t="shared" si="12"/>
        <v>268</v>
      </c>
      <c r="J176" s="298">
        <f t="shared" si="13"/>
        <v>456.1</v>
      </c>
      <c r="K176" s="327">
        <f t="shared" si="14"/>
        <v>-0.7582318448353631</v>
      </c>
      <c r="L176" s="300">
        <f t="shared" si="15"/>
        <v>-0.58854307622913848</v>
      </c>
      <c r="N176" s="292" t="s">
        <v>6721</v>
      </c>
      <c r="O176" s="292" t="s">
        <v>6369</v>
      </c>
      <c r="P176" s="292" t="s">
        <v>6019</v>
      </c>
    </row>
    <row r="177" spans="1:16" x14ac:dyDescent="0.25">
      <c r="A177" s="292" t="s">
        <v>6904</v>
      </c>
      <c r="B177" s="295" t="s">
        <v>7190</v>
      </c>
      <c r="C177" s="295" t="s">
        <v>7061</v>
      </c>
      <c r="D177" s="94">
        <v>3</v>
      </c>
      <c r="E177" s="298">
        <v>382</v>
      </c>
      <c r="F177" s="298">
        <f>ROUND(SUMIF(Model_Output!$B$11:$B$3048,N177,Model_Output!$D$11:$D$3048),0)</f>
        <v>198</v>
      </c>
      <c r="G177" s="298">
        <f>ROUND(SUMIF(Model_Output!$B$11:$B$3048,O177,Model_Output!$D$11:$D$3048),0)</f>
        <v>81</v>
      </c>
      <c r="H177" s="298">
        <f>ROUND(SUMIF(Model_Output!$B$11:$B$3048,P177,Model_Output!$D$11:$D$3048),0)</f>
        <v>22</v>
      </c>
      <c r="I177" s="298">
        <f t="shared" si="12"/>
        <v>103</v>
      </c>
      <c r="J177" s="298">
        <f t="shared" si="13"/>
        <v>162.4</v>
      </c>
      <c r="K177" s="327">
        <f t="shared" si="14"/>
        <v>-0.73036649214659688</v>
      </c>
      <c r="L177" s="300">
        <f t="shared" si="15"/>
        <v>-0.57486910994764395</v>
      </c>
      <c r="N177" s="292" t="s">
        <v>6723</v>
      </c>
      <c r="O177" s="292" t="s">
        <v>6371</v>
      </c>
      <c r="P177" s="292" t="s">
        <v>6021</v>
      </c>
    </row>
    <row r="178" spans="1:16" x14ac:dyDescent="0.25">
      <c r="A178" s="292" t="s">
        <v>6905</v>
      </c>
      <c r="B178" s="295" t="s">
        <v>7190</v>
      </c>
      <c r="C178" s="295" t="s">
        <v>7191</v>
      </c>
      <c r="D178" s="94">
        <v>3</v>
      </c>
      <c r="E178" s="298">
        <v>269</v>
      </c>
      <c r="F178" s="298">
        <f>ROUND(SUMIF(Model_Output!$B$11:$B$3048,N178,Model_Output!$D$11:$D$3048),0)</f>
        <v>164</v>
      </c>
      <c r="G178" s="298">
        <f>ROUND(SUMIF(Model_Output!$B$11:$B$3048,O178,Model_Output!$D$11:$D$3048),0)</f>
        <v>55</v>
      </c>
      <c r="H178" s="298">
        <f>ROUND(SUMIF(Model_Output!$B$11:$B$3048,P178,Model_Output!$D$11:$D$3048),0)</f>
        <v>21</v>
      </c>
      <c r="I178" s="298">
        <f t="shared" si="12"/>
        <v>76</v>
      </c>
      <c r="J178" s="298">
        <f t="shared" si="13"/>
        <v>125.19999999999999</v>
      </c>
      <c r="K178" s="327">
        <f t="shared" si="14"/>
        <v>-0.71747211895910779</v>
      </c>
      <c r="L178" s="300">
        <f t="shared" si="15"/>
        <v>-0.53457249070631974</v>
      </c>
      <c r="N178" s="292" t="s">
        <v>6725</v>
      </c>
      <c r="O178" s="292" t="s">
        <v>6373</v>
      </c>
      <c r="P178" s="292" t="s">
        <v>6023</v>
      </c>
    </row>
    <row r="179" spans="1:16" x14ac:dyDescent="0.25">
      <c r="A179" s="95" t="s">
        <v>6906</v>
      </c>
      <c r="B179" s="296" t="s">
        <v>7190</v>
      </c>
      <c r="C179" s="296" t="s">
        <v>7072</v>
      </c>
      <c r="D179" s="284">
        <v>3</v>
      </c>
      <c r="E179" s="298">
        <v>182</v>
      </c>
      <c r="F179" s="298">
        <f>ROUND(SUMIF(Model_Output!$B$11:$B$3048,N179,Model_Output!$D$11:$D$3048),0)</f>
        <v>81</v>
      </c>
      <c r="G179" s="298">
        <f>ROUND(SUMIF(Model_Output!$B$11:$B$3048,O179,Model_Output!$D$11:$D$3048),0)</f>
        <v>14</v>
      </c>
      <c r="H179" s="298">
        <f>ROUND(SUMIF(Model_Output!$B$11:$B$3048,P179,Model_Output!$D$11:$D$3048),0)</f>
        <v>13</v>
      </c>
      <c r="I179" s="298">
        <f t="shared" si="12"/>
        <v>27</v>
      </c>
      <c r="J179" s="298">
        <f t="shared" si="13"/>
        <v>51.3</v>
      </c>
      <c r="K179" s="327">
        <f t="shared" si="14"/>
        <v>-0.85164835164835162</v>
      </c>
      <c r="L179" s="301">
        <f t="shared" si="15"/>
        <v>-0.71813186813186802</v>
      </c>
      <c r="N179" s="292" t="s">
        <v>6727</v>
      </c>
      <c r="O179" s="292" t="s">
        <v>6375</v>
      </c>
      <c r="P179" s="292" t="s">
        <v>6025</v>
      </c>
    </row>
    <row r="180" spans="1:16" x14ac:dyDescent="0.25">
      <c r="A180" s="304"/>
      <c r="B180" s="305"/>
      <c r="C180" s="305"/>
      <c r="D180" s="334"/>
      <c r="E180" s="337" t="s">
        <v>7218</v>
      </c>
      <c r="F180" s="337" t="s">
        <v>1616</v>
      </c>
      <c r="G180" s="337" t="s">
        <v>1616</v>
      </c>
      <c r="H180" s="337" t="s">
        <v>1616</v>
      </c>
      <c r="I180" s="337" t="s">
        <v>1616</v>
      </c>
      <c r="J180" s="337" t="s">
        <v>1616</v>
      </c>
      <c r="K180" s="336"/>
      <c r="L180" s="306"/>
      <c r="N180" s="292"/>
      <c r="O180" s="292"/>
      <c r="P180" s="292"/>
    </row>
    <row r="181" spans="1:16" x14ac:dyDescent="0.25">
      <c r="A181" s="304"/>
      <c r="B181" s="305"/>
      <c r="C181" s="305"/>
      <c r="D181" s="334"/>
      <c r="E181" s="338" t="s">
        <v>4607</v>
      </c>
      <c r="F181" s="338" t="s">
        <v>6730</v>
      </c>
      <c r="G181" s="338" t="s">
        <v>6729</v>
      </c>
      <c r="H181" s="338" t="s">
        <v>6728</v>
      </c>
      <c r="I181" s="338" t="s">
        <v>7198</v>
      </c>
      <c r="J181" s="338" t="s">
        <v>7202</v>
      </c>
      <c r="K181" s="331"/>
      <c r="L181" s="306"/>
      <c r="N181" s="292"/>
      <c r="O181" s="292"/>
      <c r="P181" s="292"/>
    </row>
    <row r="182" spans="1:16" x14ac:dyDescent="0.25">
      <c r="A182" s="311" t="s">
        <v>7203</v>
      </c>
      <c r="B182" s="312"/>
      <c r="C182" s="312"/>
      <c r="D182" s="312"/>
      <c r="E182" s="335">
        <f>SUM(E4:E179)</f>
        <v>285371.25000000012</v>
      </c>
      <c r="F182" s="335">
        <f t="shared" ref="F182:J182" si="16">SUM(F4:F179)</f>
        <v>224506</v>
      </c>
      <c r="G182" s="335">
        <f t="shared" si="16"/>
        <v>158274</v>
      </c>
      <c r="H182" s="335">
        <f t="shared" si="16"/>
        <v>115625</v>
      </c>
      <c r="I182" s="335">
        <f t="shared" si="16"/>
        <v>273899</v>
      </c>
      <c r="J182" s="335">
        <f t="shared" si="16"/>
        <v>341250.79999999993</v>
      </c>
      <c r="K182" s="328">
        <f>(I182-E182)/E182</f>
        <v>-4.0201141495508436E-2</v>
      </c>
      <c r="L182" s="314">
        <f t="shared" ref="L182" si="17">(J182-E182)/E182</f>
        <v>0.19581352361178567</v>
      </c>
    </row>
    <row r="183" spans="1:16" x14ac:dyDescent="0.25">
      <c r="A183" s="315" t="s">
        <v>7204</v>
      </c>
      <c r="B183" s="316"/>
      <c r="C183" s="316"/>
      <c r="D183" s="316"/>
      <c r="E183" s="317"/>
      <c r="F183" s="317"/>
      <c r="G183" s="317"/>
      <c r="H183" s="317"/>
      <c r="I183" s="317"/>
      <c r="J183" s="317"/>
      <c r="K183" s="329"/>
      <c r="L183" s="318"/>
    </row>
    <row r="184" spans="1:16" x14ac:dyDescent="0.25">
      <c r="A184" s="315" t="s">
        <v>7206</v>
      </c>
      <c r="B184" s="316"/>
      <c r="C184" s="316"/>
      <c r="D184" s="316"/>
      <c r="E184" s="319">
        <f>SUMIF($D4:$D179,1,E4:E179)+SUMIF($D4:$D179,2,E4:E179)</f>
        <v>152770</v>
      </c>
      <c r="F184" s="319">
        <f t="shared" ref="F184:I184" si="18">SUMIF($D4:$D179,1,F4:F179)+SUMIF($D4:$D179,2,F4:F179)</f>
        <v>136539</v>
      </c>
      <c r="G184" s="319">
        <f t="shared" si="18"/>
        <v>112207</v>
      </c>
      <c r="H184" s="319">
        <f t="shared" si="18"/>
        <v>93441</v>
      </c>
      <c r="I184" s="319">
        <f t="shared" si="18"/>
        <v>205648</v>
      </c>
      <c r="J184" s="319">
        <f>SUMIF($D4:$D179,1,J4:J179)+SUMIF($D4:$D179,2,J4:J179)</f>
        <v>246609.70000000004</v>
      </c>
      <c r="K184" s="329">
        <f t="shared" ref="K184:K189" si="19">(I184-E184)/E184</f>
        <v>0.34612816652484124</v>
      </c>
      <c r="L184" s="318">
        <f t="shared" ref="L184:L185" si="20">(J184-E184)/E184</f>
        <v>0.61425476206061425</v>
      </c>
    </row>
    <row r="185" spans="1:16" x14ac:dyDescent="0.25">
      <c r="A185" s="315" t="s">
        <v>7207</v>
      </c>
      <c r="B185" s="316"/>
      <c r="C185" s="316"/>
      <c r="D185" s="316"/>
      <c r="E185" s="319">
        <f>E182-E184</f>
        <v>132601.25000000012</v>
      </c>
      <c r="F185" s="319">
        <f t="shared" ref="F185:J185" si="21">F182-F184</f>
        <v>87967</v>
      </c>
      <c r="G185" s="319">
        <f t="shared" si="21"/>
        <v>46067</v>
      </c>
      <c r="H185" s="319">
        <f t="shared" si="21"/>
        <v>22184</v>
      </c>
      <c r="I185" s="319">
        <f t="shared" si="21"/>
        <v>68251</v>
      </c>
      <c r="J185" s="319">
        <f t="shared" si="21"/>
        <v>94641.099999999889</v>
      </c>
      <c r="K185" s="329">
        <f t="shared" si="19"/>
        <v>-0.48529142824822585</v>
      </c>
      <c r="L185" s="318">
        <f t="shared" si="20"/>
        <v>-0.28627294237422496</v>
      </c>
    </row>
    <row r="186" spans="1:16" x14ac:dyDescent="0.25">
      <c r="A186" s="320" t="s">
        <v>7205</v>
      </c>
      <c r="B186" s="321"/>
      <c r="C186" s="321"/>
      <c r="D186" s="321"/>
      <c r="E186" s="322"/>
      <c r="F186" s="322"/>
      <c r="G186" s="322"/>
      <c r="H186" s="322"/>
      <c r="I186" s="322"/>
      <c r="J186" s="322"/>
      <c r="K186" s="330"/>
      <c r="L186" s="323"/>
    </row>
    <row r="187" spans="1:16" x14ac:dyDescent="0.25">
      <c r="A187" s="320" t="s">
        <v>7208</v>
      </c>
      <c r="B187" s="321"/>
      <c r="C187" s="321"/>
      <c r="D187" s="321"/>
      <c r="E187" s="322">
        <f>SUM(E4:E33)</f>
        <v>160960.5</v>
      </c>
      <c r="F187" s="322">
        <f t="shared" ref="F187:I187" si="22">SUM(F4:F33)</f>
        <v>140898</v>
      </c>
      <c r="G187" s="322">
        <f t="shared" si="22"/>
        <v>116098</v>
      </c>
      <c r="H187" s="322">
        <f t="shared" si="22"/>
        <v>98425</v>
      </c>
      <c r="I187" s="322">
        <f t="shared" si="22"/>
        <v>214523</v>
      </c>
      <c r="J187" s="322">
        <f>SUM(J4:J33)</f>
        <v>256792.40000000005</v>
      </c>
      <c r="K187" s="330">
        <f t="shared" ref="K187" si="23">(I187-E187)/E187</f>
        <v>0.33276797723665125</v>
      </c>
      <c r="L187" s="323">
        <f t="shared" ref="L187" si="24">(J187-E187)/E187</f>
        <v>0.59537526287505349</v>
      </c>
    </row>
    <row r="188" spans="1:16" x14ac:dyDescent="0.25">
      <c r="A188" s="320" t="s">
        <v>7209</v>
      </c>
      <c r="B188" s="321"/>
      <c r="C188" s="321"/>
      <c r="D188" s="321"/>
      <c r="E188" s="322">
        <f>SUM(E34:E85)</f>
        <v>64452</v>
      </c>
      <c r="F188" s="322">
        <f t="shared" ref="F188:I188" si="25">SUM(F34:F85)</f>
        <v>49699</v>
      </c>
      <c r="G188" s="322">
        <f t="shared" si="25"/>
        <v>25178</v>
      </c>
      <c r="H188" s="322">
        <f t="shared" si="25"/>
        <v>13918</v>
      </c>
      <c r="I188" s="322">
        <f t="shared" si="25"/>
        <v>39096</v>
      </c>
      <c r="J188" s="322">
        <f>SUM(J34:J85)</f>
        <v>54005.700000000012</v>
      </c>
      <c r="K188" s="330">
        <f t="shared" ref="K188" si="26">(I188-E188)/E188</f>
        <v>-0.39340904859430276</v>
      </c>
      <c r="L188" s="323">
        <f t="shared" ref="L188" si="27">(J188-E188)/E188</f>
        <v>-0.16207875628374585</v>
      </c>
    </row>
    <row r="189" spans="1:16" x14ac:dyDescent="0.25">
      <c r="A189" s="320" t="s">
        <v>7210</v>
      </c>
      <c r="B189" s="321"/>
      <c r="C189" s="321"/>
      <c r="D189" s="321"/>
      <c r="E189" s="322">
        <f>SUM(E86:E179)</f>
        <v>59958.749999999985</v>
      </c>
      <c r="F189" s="322">
        <f t="shared" ref="F189:I189" si="28">SUM(F86:F179)</f>
        <v>33909</v>
      </c>
      <c r="G189" s="322">
        <f t="shared" si="28"/>
        <v>16998</v>
      </c>
      <c r="H189" s="322">
        <f t="shared" si="28"/>
        <v>3282</v>
      </c>
      <c r="I189" s="322">
        <f t="shared" si="28"/>
        <v>20280</v>
      </c>
      <c r="J189" s="322">
        <f>SUM(J86:J179)</f>
        <v>30452.699999999997</v>
      </c>
      <c r="K189" s="330">
        <f t="shared" si="19"/>
        <v>-0.66176746513227835</v>
      </c>
      <c r="L189" s="323">
        <f>(J189-E189)/E189</f>
        <v>-0.49210582275314269</v>
      </c>
    </row>
    <row r="190" spans="1:16" x14ac:dyDescent="0.25">
      <c r="A190" s="308"/>
      <c r="B190" s="308"/>
      <c r="C190" s="308"/>
      <c r="D190" s="308"/>
      <c r="E190" s="309"/>
      <c r="F190" s="309"/>
      <c r="G190" s="309"/>
      <c r="H190" s="309"/>
      <c r="I190" s="309"/>
      <c r="J190" s="309"/>
      <c r="K190" s="333"/>
      <c r="L190" s="310"/>
    </row>
  </sheetData>
  <mergeCells count="5">
    <mergeCell ref="L2:L3"/>
    <mergeCell ref="A2:C2"/>
    <mergeCell ref="E2:E3"/>
    <mergeCell ref="F2:J2"/>
    <mergeCell ref="K2:K3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  <ignoredErrors>
    <ignoredError sqref="E187:E189" formulaRange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AB351"/>
  <sheetViews>
    <sheetView workbookViewId="0"/>
  </sheetViews>
  <sheetFormatPr defaultRowHeight="15.75" x14ac:dyDescent="0.25"/>
  <cols>
    <col min="1" max="1" width="12.140625" style="3" bestFit="1" customWidth="1"/>
    <col min="2" max="4" width="10.7109375" style="3" customWidth="1"/>
    <col min="5" max="11" width="10.7109375" style="2" customWidth="1"/>
    <col min="12" max="12" width="9.140625" style="3"/>
    <col min="13" max="22" width="9.140625" style="3" customWidth="1"/>
    <col min="23" max="16384" width="9.140625" style="3"/>
  </cols>
  <sheetData>
    <row r="1" spans="1:28" ht="16.5" x14ac:dyDescent="0.3">
      <c r="A1" s="64" t="s">
        <v>4587</v>
      </c>
      <c r="B1" s="182"/>
      <c r="C1" s="182"/>
      <c r="D1" s="182"/>
      <c r="E1" s="182"/>
      <c r="F1" s="182"/>
      <c r="G1" s="182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</row>
    <row r="2" spans="1:28" ht="15.75" customHeight="1" x14ac:dyDescent="0.3">
      <c r="A2" s="347" t="s">
        <v>50</v>
      </c>
      <c r="B2" s="347" t="s">
        <v>4588</v>
      </c>
      <c r="C2" s="347"/>
      <c r="D2" s="347"/>
      <c r="E2" s="350" t="s">
        <v>4589</v>
      </c>
      <c r="F2" s="347"/>
      <c r="G2" s="347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</row>
    <row r="3" spans="1:28" ht="16.5" x14ac:dyDescent="0.3">
      <c r="A3" s="389"/>
      <c r="B3" s="252" t="s">
        <v>4590</v>
      </c>
      <c r="C3" s="252" t="s">
        <v>4591</v>
      </c>
      <c r="D3" s="252" t="s">
        <v>4592</v>
      </c>
      <c r="E3" s="253" t="s">
        <v>4590</v>
      </c>
      <c r="F3" s="252" t="s">
        <v>4591</v>
      </c>
      <c r="G3" s="252" t="s">
        <v>4592</v>
      </c>
      <c r="H3" s="63"/>
      <c r="I3" s="63"/>
      <c r="J3" s="63"/>
      <c r="K3" s="63"/>
      <c r="L3" s="63"/>
      <c r="M3" s="63" t="s">
        <v>52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</row>
    <row r="4" spans="1:28" ht="16.5" x14ac:dyDescent="0.3">
      <c r="A4" s="63" t="s">
        <v>4593</v>
      </c>
      <c r="B4" s="88">
        <f>SUMIF(Model_Output!$B$11:$B$3048,M4,Model_Output!$D$11:$D$3048)</f>
        <v>18.766233</v>
      </c>
      <c r="C4" s="88">
        <f>SUMIF(Model_Output!$B$11:$B$3048,N4,Model_Output!$D$11:$D$3048)</f>
        <v>9.8966589999999997</v>
      </c>
      <c r="D4" s="88">
        <f>SUMIF(Model_Output!$B$11:$B$3048,O4,Model_Output!$D$11:$D$3048)</f>
        <v>0.18312100000000001</v>
      </c>
      <c r="E4" s="254">
        <f>SUMIF(Model_Output!$B$11:$B$3048,P4,Model_Output!$D$11:$D$3048)</f>
        <v>46070.976499999997</v>
      </c>
      <c r="F4" s="255">
        <f>SUMIF(Model_Output!$B$11:$B$3048,Q4,Model_Output!$D$11:$D$3048)</f>
        <v>633386.43700000003</v>
      </c>
      <c r="G4" s="255">
        <f>SUMIF(Model_Output!$B$11:$B$3048,R4,Model_Output!$D$11:$D$3048)</f>
        <v>840520.875</v>
      </c>
      <c r="H4" s="63"/>
      <c r="I4" s="63"/>
      <c r="J4" s="63"/>
      <c r="K4" s="63"/>
      <c r="L4" s="63"/>
      <c r="M4" s="63" t="s">
        <v>4250</v>
      </c>
      <c r="N4" s="63" t="s">
        <v>4254</v>
      </c>
      <c r="O4" s="63" t="s">
        <v>4258</v>
      </c>
      <c r="P4" s="63" t="s">
        <v>4252</v>
      </c>
      <c r="Q4" s="63" t="s">
        <v>4256</v>
      </c>
      <c r="R4" s="63" t="s">
        <v>4260</v>
      </c>
      <c r="S4" s="63"/>
      <c r="T4" s="63"/>
      <c r="U4" s="63"/>
      <c r="V4" s="63"/>
      <c r="W4" s="63"/>
      <c r="X4" s="63"/>
      <c r="Y4" s="63"/>
      <c r="Z4" s="63"/>
      <c r="AA4" s="63"/>
      <c r="AB4" s="63"/>
    </row>
    <row r="5" spans="1:28" ht="16.5" x14ac:dyDescent="0.3">
      <c r="A5" s="63" t="s">
        <v>4594</v>
      </c>
      <c r="B5" s="88">
        <f>SUMIF(Model_Output!$B$11:$B$3048,M5,Model_Output!$D$11:$D$3048)</f>
        <v>37.978309000000003</v>
      </c>
      <c r="C5" s="88">
        <f>SUMIF(Model_Output!$B$11:$B$3048,N5,Model_Output!$D$11:$D$3048)</f>
        <v>20.151229000000001</v>
      </c>
      <c r="D5" s="88">
        <f>SUMIF(Model_Output!$B$11:$B$3048,O5,Model_Output!$D$11:$D$3048)</f>
        <v>0.37291800000000003</v>
      </c>
      <c r="E5" s="254">
        <f>SUMIF(Model_Output!$B$11:$B$3048,P5,Model_Output!$D$11:$D$3048)</f>
        <v>93236.796799999996</v>
      </c>
      <c r="F5" s="255">
        <f>SUMIF(Model_Output!$B$11:$B$3048,Q5,Model_Output!$D$11:$D$3048)</f>
        <v>1289681.3700000001</v>
      </c>
      <c r="G5" s="255">
        <f>SUMIF(Model_Output!$B$11:$B$3048,R5,Model_Output!$D$11:$D$3048)</f>
        <v>1711681.37</v>
      </c>
      <c r="H5" s="63"/>
      <c r="I5" s="63"/>
      <c r="J5" s="63"/>
      <c r="K5" s="63"/>
      <c r="L5" s="63"/>
      <c r="M5" s="63" t="s">
        <v>4262</v>
      </c>
      <c r="N5" s="63" t="s">
        <v>4266</v>
      </c>
      <c r="O5" s="63" t="s">
        <v>4270</v>
      </c>
      <c r="P5" s="63" t="s">
        <v>4264</v>
      </c>
      <c r="Q5" s="63" t="s">
        <v>4268</v>
      </c>
      <c r="R5" s="63" t="s">
        <v>4272</v>
      </c>
      <c r="S5" s="63"/>
      <c r="T5" s="63"/>
      <c r="U5" s="63"/>
      <c r="V5" s="63"/>
      <c r="W5" s="63"/>
      <c r="X5" s="63"/>
      <c r="Y5" s="63"/>
      <c r="Z5" s="63"/>
      <c r="AA5" s="63"/>
      <c r="AB5" s="63"/>
    </row>
    <row r="6" spans="1:28" ht="16.5" x14ac:dyDescent="0.3">
      <c r="A6" s="63" t="s">
        <v>4595</v>
      </c>
      <c r="B6" s="88">
        <f>SUMIF(Model_Output!$B$11:$B$3048,M6,Model_Output!$D$11:$D$3048)</f>
        <v>24.656452000000002</v>
      </c>
      <c r="C6" s="88">
        <f>SUMIF(Model_Output!$B$11:$B$3048,N6,Model_Output!$D$11:$D$3048)</f>
        <v>13.100173</v>
      </c>
      <c r="D6" s="88">
        <f>SUMIF(Model_Output!$B$11:$B$3048,O6,Model_Output!$D$11:$D$3048)</f>
        <v>0.24243999999999999</v>
      </c>
      <c r="E6" s="254">
        <f>SUMIF(Model_Output!$B$11:$B$3048,P6,Model_Output!$D$11:$D$3048)</f>
        <v>60532.0625</v>
      </c>
      <c r="F6" s="255">
        <f>SUMIF(Model_Output!$B$11:$B$3048,Q6,Model_Output!$D$11:$D$3048)</f>
        <v>838407.125</v>
      </c>
      <c r="G6" s="255">
        <f>SUMIF(Model_Output!$B$11:$B$3048,R6,Model_Output!$D$11:$D$3048)</f>
        <v>1112791.25</v>
      </c>
      <c r="H6" s="63"/>
      <c r="I6" s="63"/>
      <c r="J6" s="63"/>
      <c r="K6" s="63"/>
      <c r="L6" s="63"/>
      <c r="M6" s="63" t="s">
        <v>4274</v>
      </c>
      <c r="N6" s="63" t="s">
        <v>4278</v>
      </c>
      <c r="O6" s="63" t="s">
        <v>4282</v>
      </c>
      <c r="P6" s="63" t="s">
        <v>4276</v>
      </c>
      <c r="Q6" s="63" t="s">
        <v>4280</v>
      </c>
      <c r="R6" s="63" t="s">
        <v>4284</v>
      </c>
      <c r="S6" s="63"/>
      <c r="T6" s="63"/>
      <c r="U6" s="63"/>
      <c r="V6" s="63"/>
      <c r="W6" s="63"/>
      <c r="X6" s="63"/>
      <c r="Y6" s="63"/>
      <c r="Z6" s="63"/>
      <c r="AA6" s="63"/>
      <c r="AB6" s="63"/>
    </row>
    <row r="7" spans="1:28" ht="16.5" x14ac:dyDescent="0.3">
      <c r="A7" s="63" t="s">
        <v>4596</v>
      </c>
      <c r="B7" s="88">
        <f>SUMIF(Model_Output!$B$11:$B$3048,M7,Model_Output!$D$11:$D$3048)</f>
        <v>19.744197</v>
      </c>
      <c r="C7" s="88">
        <f>SUMIF(Model_Output!$B$11:$B$3048,N7,Model_Output!$D$11:$D$3048)</f>
        <v>10.477342</v>
      </c>
      <c r="D7" s="88">
        <f>SUMIF(Model_Output!$B$11:$B$3048,O7,Model_Output!$D$11:$D$3048)</f>
        <v>0.19389400000000001</v>
      </c>
      <c r="E7" s="254">
        <f>SUMIF(Model_Output!$B$11:$B$3048,P7,Model_Output!$D$11:$D$3048)</f>
        <v>48472.019500000002</v>
      </c>
      <c r="F7" s="255">
        <f>SUMIF(Model_Output!$B$11:$B$3048,Q7,Model_Output!$D$11:$D$3048)</f>
        <v>670552.125</v>
      </c>
      <c r="G7" s="255">
        <f>SUMIF(Model_Output!$B$11:$B$3048,R7,Model_Output!$D$11:$D$3048)</f>
        <v>889973.125</v>
      </c>
      <c r="H7" s="63"/>
      <c r="I7" s="63"/>
      <c r="J7" s="63"/>
      <c r="K7" s="63"/>
      <c r="L7" s="63"/>
      <c r="M7" s="63" t="s">
        <v>4286</v>
      </c>
      <c r="N7" s="63" t="s">
        <v>4290</v>
      </c>
      <c r="O7" s="63" t="s">
        <v>4294</v>
      </c>
      <c r="P7" s="63" t="s">
        <v>4288</v>
      </c>
      <c r="Q7" s="63" t="s">
        <v>4292</v>
      </c>
      <c r="R7" s="63" t="s">
        <v>4296</v>
      </c>
      <c r="S7" s="63"/>
      <c r="T7" s="63"/>
      <c r="U7" s="63"/>
      <c r="V7" s="63"/>
      <c r="W7" s="63"/>
      <c r="X7" s="63"/>
      <c r="Y7" s="63"/>
      <c r="Z7" s="63"/>
      <c r="AA7" s="63"/>
      <c r="AB7" s="63"/>
    </row>
    <row r="8" spans="1:28" ht="16.5" x14ac:dyDescent="0.3">
      <c r="A8" s="69" t="s">
        <v>4597</v>
      </c>
      <c r="B8" s="256">
        <f>SUMIF(Model_Output!$B$11:$B$3048,M8,Model_Output!$D$11:$D$3048)</f>
        <v>9.2536380000000005</v>
      </c>
      <c r="C8" s="256">
        <f>SUMIF(Model_Output!$B$11:$B$3048,N8,Model_Output!$D$11:$D$3048)</f>
        <v>4.7969109999999997</v>
      </c>
      <c r="D8" s="256">
        <f>SUMIF(Model_Output!$B$11:$B$3048,O8,Model_Output!$D$11:$D$3048)</f>
        <v>8.8721999999999995E-2</v>
      </c>
      <c r="E8" s="257">
        <f>SUMIF(Model_Output!$B$11:$B$3048,P8,Model_Output!$D$11:$D$3048)</f>
        <v>22717.7441</v>
      </c>
      <c r="F8" s="258">
        <f>SUMIF(Model_Output!$B$11:$B$3048,Q8,Model_Output!$D$11:$D$3048)</f>
        <v>307002.15600000002</v>
      </c>
      <c r="G8" s="258">
        <f>SUMIF(Model_Output!$B$11:$B$3048,R8,Model_Output!$D$11:$D$3048)</f>
        <v>407232.09299999999</v>
      </c>
      <c r="H8" s="63"/>
      <c r="I8" s="63"/>
      <c r="J8" s="63"/>
      <c r="K8" s="63"/>
      <c r="L8" s="63"/>
      <c r="M8" s="63" t="s">
        <v>4298</v>
      </c>
      <c r="N8" s="63" t="s">
        <v>4302</v>
      </c>
      <c r="O8" s="63" t="s">
        <v>4306</v>
      </c>
      <c r="P8" s="63" t="s">
        <v>4300</v>
      </c>
      <c r="Q8" s="63" t="s">
        <v>4304</v>
      </c>
      <c r="R8" s="63" t="s">
        <v>4308</v>
      </c>
      <c r="S8" s="63"/>
      <c r="T8" s="63"/>
      <c r="U8" s="63"/>
      <c r="V8" s="63"/>
      <c r="W8" s="63"/>
      <c r="X8" s="63"/>
      <c r="Y8" s="63"/>
      <c r="Z8" s="63"/>
      <c r="AA8" s="63"/>
      <c r="AB8" s="63"/>
    </row>
    <row r="9" spans="1:28" ht="16.5" x14ac:dyDescent="0.3">
      <c r="A9" s="63" t="s">
        <v>4598</v>
      </c>
      <c r="B9" s="88">
        <f>SUM(B4:B8)</f>
        <v>110.39882899999999</v>
      </c>
      <c r="C9" s="88">
        <f t="shared" ref="C9:G9" si="0">SUM(C4:C8)</f>
        <v>58.422314</v>
      </c>
      <c r="D9" s="88">
        <f t="shared" si="0"/>
        <v>1.0810950000000001</v>
      </c>
      <c r="E9" s="254">
        <f t="shared" si="0"/>
        <v>271029.59940000001</v>
      </c>
      <c r="F9" s="255">
        <f t="shared" si="0"/>
        <v>3739029.213</v>
      </c>
      <c r="G9" s="255">
        <f t="shared" si="0"/>
        <v>4962198.7130000005</v>
      </c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</row>
    <row r="10" spans="1:28" ht="16.5" x14ac:dyDescent="0.3">
      <c r="A10" s="63"/>
      <c r="B10" s="182"/>
      <c r="C10" s="182"/>
      <c r="D10" s="182"/>
      <c r="E10" s="182"/>
      <c r="F10" s="182"/>
      <c r="G10" s="259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</row>
    <row r="11" spans="1:28" ht="16.5" x14ac:dyDescent="0.3">
      <c r="A11" s="64" t="s">
        <v>4599</v>
      </c>
      <c r="B11" s="182"/>
      <c r="C11" s="182"/>
      <c r="D11" s="182"/>
      <c r="E11" s="182"/>
      <c r="F11" s="182"/>
      <c r="G11" s="182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</row>
    <row r="12" spans="1:28" ht="16.5" x14ac:dyDescent="0.3">
      <c r="A12" s="347" t="s">
        <v>50</v>
      </c>
      <c r="B12" s="347" t="s">
        <v>4600</v>
      </c>
      <c r="C12" s="347"/>
      <c r="D12" s="347"/>
      <c r="E12" s="347"/>
      <c r="F12" s="347"/>
      <c r="G12" s="350" t="s">
        <v>4601</v>
      </c>
      <c r="H12" s="347"/>
      <c r="I12" s="347"/>
      <c r="J12" s="347"/>
      <c r="K12" s="347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</row>
    <row r="13" spans="1:28" ht="16.5" x14ac:dyDescent="0.3">
      <c r="A13" s="389"/>
      <c r="B13" s="252" t="s">
        <v>4311</v>
      </c>
      <c r="C13" s="252" t="s">
        <v>4316</v>
      </c>
      <c r="D13" s="252" t="s">
        <v>4321</v>
      </c>
      <c r="E13" s="252" t="s">
        <v>4326</v>
      </c>
      <c r="F13" s="252" t="s">
        <v>4602</v>
      </c>
      <c r="G13" s="253" t="s">
        <v>4311</v>
      </c>
      <c r="H13" s="252" t="s">
        <v>4316</v>
      </c>
      <c r="I13" s="252" t="s">
        <v>4321</v>
      </c>
      <c r="J13" s="252" t="s">
        <v>4326</v>
      </c>
      <c r="K13" s="252" t="s">
        <v>4602</v>
      </c>
      <c r="L13" s="63"/>
      <c r="M13" s="63" t="s">
        <v>52</v>
      </c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</row>
    <row r="14" spans="1:28" ht="16.5" x14ac:dyDescent="0.3">
      <c r="A14" s="63" t="s">
        <v>4593</v>
      </c>
      <c r="B14" s="68">
        <f>SUMIF(Model_Output!$B$11:$B$3048,M14,Model_Output!$D$11:$D$3048)</f>
        <v>7391.7197200000001</v>
      </c>
      <c r="C14" s="68">
        <f>SUMIF(Model_Output!$B$11:$B$3048,N14,Model_Output!$D$11:$D$3048)</f>
        <v>163.79676799999999</v>
      </c>
      <c r="D14" s="260">
        <f>SUMIF(Model_Output!$B$11:$B$3048,O14,Model_Output!$D$11:$D$3048)</f>
        <v>5.523288</v>
      </c>
      <c r="E14" s="260">
        <f>SUMIF(Model_Output!$B$11:$B$3048,P14,Model_Output!$D$11:$D$3048)</f>
        <v>6.7557400000000003</v>
      </c>
      <c r="F14" s="260">
        <f>SUMIF(Model_Output!$B$11:$B$3048,Q14,Model_Output!$D$11:$D$3048)</f>
        <v>0.18898699999999999</v>
      </c>
      <c r="G14" s="254">
        <f>SUMIF(Model_Output!$B$11:$B$3048,R14,Model_Output!$D$11:$D$3048)</f>
        <v>409131.875</v>
      </c>
      <c r="H14" s="255">
        <f>SUMIF(Model_Output!$B$11:$B$3048,S14,Model_Output!$D$11:$D$3048)</f>
        <v>62242.351499999997</v>
      </c>
      <c r="I14" s="255">
        <f>SUMIF(Model_Output!$B$11:$B$3048,T14,Model_Output!$D$11:$D$3048)</f>
        <v>54128.222600000001</v>
      </c>
      <c r="J14" s="255">
        <f>SUMIF(Model_Output!$B$11:$B$3048,U14,Model_Output!$D$11:$D$3048)</f>
        <v>52694.308499999999</v>
      </c>
      <c r="K14" s="255">
        <f>SUMIF(Model_Output!$B$11:$B$3048,V14,Model_Output!$D$11:$D$3048)</f>
        <v>1228.42517</v>
      </c>
      <c r="L14" s="63"/>
      <c r="M14" s="63" t="s">
        <v>4310</v>
      </c>
      <c r="N14" s="63" t="s">
        <v>4315</v>
      </c>
      <c r="O14" s="63" t="s">
        <v>4320</v>
      </c>
      <c r="P14" s="63" t="s">
        <v>4325</v>
      </c>
      <c r="Q14" s="63" t="s">
        <v>4330</v>
      </c>
      <c r="R14" s="63" t="s">
        <v>4313</v>
      </c>
      <c r="S14" s="63" t="s">
        <v>4318</v>
      </c>
      <c r="T14" s="63" t="s">
        <v>4323</v>
      </c>
      <c r="U14" s="63" t="s">
        <v>4328</v>
      </c>
      <c r="V14" s="63" t="s">
        <v>4332</v>
      </c>
      <c r="W14" s="63"/>
      <c r="X14" s="63"/>
      <c r="Y14" s="63"/>
      <c r="Z14" s="63"/>
      <c r="AA14" s="63"/>
      <c r="AB14" s="63"/>
    </row>
    <row r="15" spans="1:28" ht="16.5" x14ac:dyDescent="0.3">
      <c r="A15" s="63" t="s">
        <v>4594</v>
      </c>
      <c r="B15" s="68">
        <f>SUMIF(Model_Output!$B$11:$B$3048,M15,Model_Output!$D$11:$D$3048)</f>
        <v>15425.188399999999</v>
      </c>
      <c r="C15" s="68">
        <f>SUMIF(Model_Output!$B$11:$B$3048,N15,Model_Output!$D$11:$D$3048)</f>
        <v>339.34628199999997</v>
      </c>
      <c r="D15" s="260">
        <f>SUMIF(Model_Output!$B$11:$B$3048,O15,Model_Output!$D$11:$D$3048)</f>
        <v>11.476423</v>
      </c>
      <c r="E15" s="260">
        <f>SUMIF(Model_Output!$B$11:$B$3048,P15,Model_Output!$D$11:$D$3048)</f>
        <v>14.052001000000001</v>
      </c>
      <c r="F15" s="260">
        <f>SUMIF(Model_Output!$B$11:$B$3048,Q15,Model_Output!$D$11:$D$3048)</f>
        <v>0.392955</v>
      </c>
      <c r="G15" s="254">
        <f>SUMIF(Model_Output!$B$11:$B$3048,R15,Model_Output!$D$11:$D$3048)</f>
        <v>853784.18700000003</v>
      </c>
      <c r="H15" s="255">
        <f>SUMIF(Model_Output!$B$11:$B$3048,S15,Model_Output!$D$11:$D$3048)</f>
        <v>128951.398</v>
      </c>
      <c r="I15" s="255">
        <f>SUMIF(Model_Output!$B$11:$B$3048,T15,Model_Output!$D$11:$D$3048)</f>
        <v>112468.81200000001</v>
      </c>
      <c r="J15" s="255">
        <f>SUMIF(Model_Output!$B$11:$B$3048,U15,Model_Output!$D$11:$D$3048)</f>
        <v>109605.984</v>
      </c>
      <c r="K15" s="255">
        <f>SUMIF(Model_Output!$B$11:$B$3048,V15,Model_Output!$D$11:$D$3048)</f>
        <v>2554.2138599999998</v>
      </c>
      <c r="L15" s="63"/>
      <c r="M15" s="63" t="s">
        <v>4334</v>
      </c>
      <c r="N15" s="63" t="s">
        <v>4338</v>
      </c>
      <c r="O15" s="63" t="s">
        <v>4342</v>
      </c>
      <c r="P15" s="63" t="s">
        <v>4346</v>
      </c>
      <c r="Q15" s="63" t="s">
        <v>4350</v>
      </c>
      <c r="R15" s="63" t="s">
        <v>4336</v>
      </c>
      <c r="S15" s="63" t="s">
        <v>4340</v>
      </c>
      <c r="T15" s="63" t="s">
        <v>4344</v>
      </c>
      <c r="U15" s="63" t="s">
        <v>4348</v>
      </c>
      <c r="V15" s="63" t="s">
        <v>4352</v>
      </c>
      <c r="W15" s="63"/>
      <c r="X15" s="63"/>
      <c r="Y15" s="63"/>
      <c r="Z15" s="63"/>
      <c r="AA15" s="63"/>
      <c r="AB15" s="63"/>
    </row>
    <row r="16" spans="1:28" ht="16.5" x14ac:dyDescent="0.3">
      <c r="A16" s="63" t="s">
        <v>4595</v>
      </c>
      <c r="B16" s="68">
        <f>SUMIF(Model_Output!$B$11:$B$3048,M16,Model_Output!$D$11:$D$3048)</f>
        <v>9972.86132</v>
      </c>
      <c r="C16" s="68">
        <f>SUMIF(Model_Output!$B$11:$B$3048,N16,Model_Output!$D$11:$D$3048)</f>
        <v>225.98793000000001</v>
      </c>
      <c r="D16" s="260">
        <f>SUMIF(Model_Output!$B$11:$B$3048,O16,Model_Output!$D$11:$D$3048)</f>
        <v>7.439254</v>
      </c>
      <c r="E16" s="260">
        <f>SUMIF(Model_Output!$B$11:$B$3048,P16,Model_Output!$D$11:$D$3048)</f>
        <v>9.6981649999999995</v>
      </c>
      <c r="F16" s="260">
        <f>SUMIF(Model_Output!$B$11:$B$3048,Q16,Model_Output!$D$11:$D$3048)</f>
        <v>0.24018600000000001</v>
      </c>
      <c r="G16" s="254">
        <f>SUMIF(Model_Output!$B$11:$B$3048,R16,Model_Output!$D$11:$D$3048)</f>
        <v>551997.25</v>
      </c>
      <c r="H16" s="255">
        <f>SUMIF(Model_Output!$B$11:$B$3048,S16,Model_Output!$D$11:$D$3048)</f>
        <v>85875.328099999999</v>
      </c>
      <c r="I16" s="255">
        <f>SUMIF(Model_Output!$B$11:$B$3048,T16,Model_Output!$D$11:$D$3048)</f>
        <v>72904.664000000004</v>
      </c>
      <c r="J16" s="255">
        <f>SUMIF(Model_Output!$B$11:$B$3048,U16,Model_Output!$D$11:$D$3048)</f>
        <v>75645.945300000007</v>
      </c>
      <c r="K16" s="255">
        <f>SUMIF(Model_Output!$B$11:$B$3048,V16,Model_Output!$D$11:$D$3048)</f>
        <v>1561.20532</v>
      </c>
      <c r="L16" s="63"/>
      <c r="M16" s="63" t="s">
        <v>4354</v>
      </c>
      <c r="N16" s="63" t="s">
        <v>4358</v>
      </c>
      <c r="O16" s="63" t="s">
        <v>4362</v>
      </c>
      <c r="P16" s="63" t="s">
        <v>4366</v>
      </c>
      <c r="Q16" s="63" t="s">
        <v>4370</v>
      </c>
      <c r="R16" s="63" t="s">
        <v>4356</v>
      </c>
      <c r="S16" s="63" t="s">
        <v>4360</v>
      </c>
      <c r="T16" s="63" t="s">
        <v>4364</v>
      </c>
      <c r="U16" s="63" t="s">
        <v>4368</v>
      </c>
      <c r="V16" s="63" t="s">
        <v>4372</v>
      </c>
      <c r="W16" s="63"/>
      <c r="X16" s="63"/>
      <c r="Y16" s="63"/>
      <c r="Z16" s="63"/>
      <c r="AA16" s="63"/>
      <c r="AB16" s="63"/>
    </row>
    <row r="17" spans="1:28" ht="16.5" x14ac:dyDescent="0.3">
      <c r="A17" s="63" t="s">
        <v>4596</v>
      </c>
      <c r="B17" s="68">
        <f>SUMIF(Model_Output!$B$11:$B$3048,M17,Model_Output!$D$11:$D$3048)</f>
        <v>6981.2617099999998</v>
      </c>
      <c r="C17" s="68">
        <f>SUMIF(Model_Output!$B$11:$B$3048,N17,Model_Output!$D$11:$D$3048)</f>
        <v>185.73065099999999</v>
      </c>
      <c r="D17" s="260">
        <f>SUMIF(Model_Output!$B$11:$B$3048,O17,Model_Output!$D$11:$D$3048)</f>
        <v>5.9527200000000002</v>
      </c>
      <c r="E17" s="260">
        <f>SUMIF(Model_Output!$B$11:$B$3048,P17,Model_Output!$D$11:$D$3048)</f>
        <v>7.5520350000000001</v>
      </c>
      <c r="F17" s="260">
        <f>SUMIF(Model_Output!$B$11:$B$3048,Q17,Model_Output!$D$11:$D$3048)</f>
        <v>0.18154000000000001</v>
      </c>
      <c r="G17" s="254">
        <f>SUMIF(Model_Output!$B$11:$B$3048,R17,Model_Output!$D$11:$D$3048)</f>
        <v>386414.40600000002</v>
      </c>
      <c r="H17" s="255">
        <f>SUMIF(Model_Output!$B$11:$B$3048,S17,Model_Output!$D$11:$D$3048)</f>
        <v>70578.070300000007</v>
      </c>
      <c r="I17" s="255">
        <f>SUMIF(Model_Output!$B$11:$B$3048,T17,Model_Output!$D$11:$D$3048)</f>
        <v>58336.695299999999</v>
      </c>
      <c r="J17" s="255">
        <f>SUMIF(Model_Output!$B$11:$B$3048,U17,Model_Output!$D$11:$D$3048)</f>
        <v>58906.093699999998</v>
      </c>
      <c r="K17" s="255">
        <f>SUMIF(Model_Output!$B$11:$B$3048,V17,Model_Output!$D$11:$D$3048)</f>
        <v>1180.0133000000001</v>
      </c>
      <c r="L17" s="63"/>
      <c r="M17" s="63" t="s">
        <v>4374</v>
      </c>
      <c r="N17" s="63" t="s">
        <v>4378</v>
      </c>
      <c r="O17" s="63" t="s">
        <v>4382</v>
      </c>
      <c r="P17" s="63" t="s">
        <v>4386</v>
      </c>
      <c r="Q17" s="63" t="s">
        <v>4390</v>
      </c>
      <c r="R17" s="63" t="s">
        <v>4376</v>
      </c>
      <c r="S17" s="63" t="s">
        <v>4380</v>
      </c>
      <c r="T17" s="63" t="s">
        <v>4384</v>
      </c>
      <c r="U17" s="63" t="s">
        <v>4388</v>
      </c>
      <c r="V17" s="63" t="s">
        <v>4392</v>
      </c>
      <c r="W17" s="63"/>
      <c r="X17" s="63"/>
      <c r="Y17" s="63"/>
      <c r="Z17" s="63"/>
      <c r="AA17" s="63"/>
      <c r="AB17" s="63"/>
    </row>
    <row r="18" spans="1:28" ht="16.5" x14ac:dyDescent="0.3">
      <c r="A18" s="69" t="s">
        <v>4597</v>
      </c>
      <c r="B18" s="86">
        <f>SUMIF(Model_Output!$B$11:$B$3048,M18,Model_Output!$D$11:$D$3048)</f>
        <v>3028.7651300000002</v>
      </c>
      <c r="C18" s="86">
        <f>SUMIF(Model_Output!$B$11:$B$3048,N18,Model_Output!$D$11:$D$3048)</f>
        <v>80.591437999999997</v>
      </c>
      <c r="D18" s="87">
        <f>SUMIF(Model_Output!$B$11:$B$3048,O18,Model_Output!$D$11:$D$3048)</f>
        <v>2.6420089999999998</v>
      </c>
      <c r="E18" s="87">
        <f>SUMIF(Model_Output!$B$11:$B$3048,P18,Model_Output!$D$11:$D$3048)</f>
        <v>3.021423</v>
      </c>
      <c r="F18" s="87">
        <f>SUMIF(Model_Output!$B$11:$B$3048,Q18,Model_Output!$D$11:$D$3048)</f>
        <v>8.4925E-2</v>
      </c>
      <c r="G18" s="257">
        <f>SUMIF(Model_Output!$B$11:$B$3048,R18,Model_Output!$D$11:$D$3048)</f>
        <v>167642.421</v>
      </c>
      <c r="H18" s="258">
        <f>SUMIF(Model_Output!$B$11:$B$3048,S18,Model_Output!$D$11:$D$3048)</f>
        <v>30624.894499999999</v>
      </c>
      <c r="I18" s="258">
        <f>SUMIF(Model_Output!$B$11:$B$3048,T18,Model_Output!$D$11:$D$3048)</f>
        <v>25891.597600000001</v>
      </c>
      <c r="J18" s="258">
        <f>SUMIF(Model_Output!$B$11:$B$3048,U18,Model_Output!$D$11:$D$3048)</f>
        <v>23567.248</v>
      </c>
      <c r="K18" s="258">
        <f>SUMIF(Model_Output!$B$11:$B$3048,V18,Model_Output!$D$11:$D$3048)</f>
        <v>552.01159600000005</v>
      </c>
      <c r="L18" s="63"/>
      <c r="M18" s="63" t="s">
        <v>4394</v>
      </c>
      <c r="N18" s="63" t="s">
        <v>4398</v>
      </c>
      <c r="O18" s="63" t="s">
        <v>4402</v>
      </c>
      <c r="P18" s="63" t="s">
        <v>4406</v>
      </c>
      <c r="Q18" s="63" t="s">
        <v>4410</v>
      </c>
      <c r="R18" s="63" t="s">
        <v>4396</v>
      </c>
      <c r="S18" s="63" t="s">
        <v>4400</v>
      </c>
      <c r="T18" s="63" t="s">
        <v>4404</v>
      </c>
      <c r="U18" s="63" t="s">
        <v>4408</v>
      </c>
      <c r="V18" s="63" t="s">
        <v>4412</v>
      </c>
      <c r="W18" s="63"/>
      <c r="X18" s="63"/>
      <c r="Y18" s="63"/>
      <c r="Z18" s="63"/>
      <c r="AA18" s="63"/>
      <c r="AB18" s="63"/>
    </row>
    <row r="19" spans="1:28" ht="16.5" x14ac:dyDescent="0.3">
      <c r="A19" s="63" t="s">
        <v>4598</v>
      </c>
      <c r="B19" s="68">
        <f>SUM(B14:B18)</f>
        <v>42799.796280000002</v>
      </c>
      <c r="C19" s="68">
        <f t="shared" ref="C19:D19" si="1">SUM(C14:C18)</f>
        <v>995.45306899999991</v>
      </c>
      <c r="D19" s="260">
        <f t="shared" si="1"/>
        <v>33.033694000000004</v>
      </c>
      <c r="E19" s="260">
        <f>SUM(E14:E18)</f>
        <v>41.079363999999998</v>
      </c>
      <c r="F19" s="260">
        <f t="shared" ref="F19" si="2">SUM(F14:F18)</f>
        <v>1.0885929999999999</v>
      </c>
      <c r="G19" s="254">
        <f>SUM(G14:G18)</f>
        <v>2368970.139</v>
      </c>
      <c r="H19" s="255">
        <f>SUM(H14:H18)</f>
        <v>378272.04240000003</v>
      </c>
      <c r="I19" s="255">
        <f>SUM(I14:I18)</f>
        <v>323729.9915</v>
      </c>
      <c r="J19" s="255">
        <f>SUM(J14:J18)</f>
        <v>320419.57949999999</v>
      </c>
      <c r="K19" s="255">
        <f t="shared" ref="K19" si="3">SUM(K14:K18)</f>
        <v>7075.8692460000002</v>
      </c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</row>
    <row r="20" spans="1:28" ht="16.5" x14ac:dyDescent="0.3">
      <c r="A20" s="63"/>
      <c r="B20" s="182"/>
      <c r="C20" s="182"/>
      <c r="D20" s="182"/>
      <c r="E20" s="182"/>
      <c r="F20" s="182"/>
      <c r="G20" s="182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</row>
    <row r="21" spans="1:28" ht="16.5" x14ac:dyDescent="0.3">
      <c r="A21" s="64" t="s">
        <v>4603</v>
      </c>
      <c r="B21" s="182"/>
      <c r="C21" s="182"/>
      <c r="D21" s="182"/>
      <c r="E21" s="182"/>
      <c r="F21" s="182"/>
      <c r="G21" s="182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</row>
    <row r="22" spans="1:28" ht="16.5" x14ac:dyDescent="0.3">
      <c r="A22" s="347" t="s">
        <v>50</v>
      </c>
      <c r="B22" s="347" t="s">
        <v>4604</v>
      </c>
      <c r="C22" s="344"/>
      <c r="D22" s="347" t="s">
        <v>4605</v>
      </c>
      <c r="E22" s="347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</row>
    <row r="23" spans="1:28" ht="16.5" x14ac:dyDescent="0.3">
      <c r="A23" s="389"/>
      <c r="B23" s="252" t="s">
        <v>4606</v>
      </c>
      <c r="C23" s="261" t="s">
        <v>4607</v>
      </c>
      <c r="D23" s="252" t="s">
        <v>4606</v>
      </c>
      <c r="E23" s="252" t="s">
        <v>4607</v>
      </c>
      <c r="F23" s="63"/>
      <c r="G23" s="63"/>
      <c r="H23" s="63"/>
      <c r="I23" s="63"/>
      <c r="J23" s="63"/>
      <c r="K23" s="63"/>
      <c r="L23" s="63"/>
      <c r="M23" s="63" t="s">
        <v>52</v>
      </c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</row>
    <row r="24" spans="1:28" ht="16.5" x14ac:dyDescent="0.3">
      <c r="A24" s="63" t="s">
        <v>4593</v>
      </c>
      <c r="B24" s="68">
        <f>SUMIF(Model_Output!$B$11:$B$3048,M24,Model_Output!$D$11:$D$3048)</f>
        <v>11422486</v>
      </c>
      <c r="C24" s="68">
        <f>SUMIF(Model_Output!$B$11:$B$3048,N24,Model_Output!$D$11:$D$3048)</f>
        <v>2244598.25</v>
      </c>
      <c r="D24" s="254">
        <f>SUMIF(Model_Output!$B$11:$B$3048,O24,Model_Output!$D$11:$D$3048)</f>
        <v>13706.944299999999</v>
      </c>
      <c r="E24" s="255">
        <f>SUMIF(Model_Output!$B$11:$B$3048,P24,Model_Output!$D$11:$D$3048)</f>
        <v>33669.0507</v>
      </c>
      <c r="F24" s="63"/>
      <c r="G24" s="63"/>
      <c r="H24" s="63"/>
      <c r="I24" s="63"/>
      <c r="J24" s="63"/>
      <c r="K24" s="63"/>
      <c r="L24" s="63"/>
      <c r="M24" s="63" t="s">
        <v>4414</v>
      </c>
      <c r="N24" s="63" t="s">
        <v>4416</v>
      </c>
      <c r="O24" s="63" t="s">
        <v>4418</v>
      </c>
      <c r="P24" s="63" t="s">
        <v>4420</v>
      </c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</row>
    <row r="25" spans="1:28" ht="16.5" x14ac:dyDescent="0.3">
      <c r="A25" s="63" t="s">
        <v>4594</v>
      </c>
      <c r="B25" s="68">
        <f>SUMIF(Model_Output!$B$11:$B$3048,M25,Model_Output!$D$11:$D$3048)</f>
        <v>23742056</v>
      </c>
      <c r="C25" s="68">
        <f>SUMIF(Model_Output!$B$11:$B$3048,N25,Model_Output!$D$11:$D$3048)</f>
        <v>4435957</v>
      </c>
      <c r="D25" s="254">
        <f>SUMIF(Model_Output!$B$11:$B$3048,O25,Model_Output!$D$11:$D$3048)</f>
        <v>28490.337800000001</v>
      </c>
      <c r="E25" s="255">
        <f>SUMIF(Model_Output!$B$11:$B$3048,P25,Model_Output!$D$11:$D$3048)</f>
        <v>66539.429600000003</v>
      </c>
      <c r="F25" s="63"/>
      <c r="G25" s="63"/>
      <c r="H25" s="63"/>
      <c r="I25" s="63"/>
      <c r="J25" s="63"/>
      <c r="K25" s="63"/>
      <c r="L25" s="63"/>
      <c r="M25" s="63" t="s">
        <v>4422</v>
      </c>
      <c r="N25" s="63" t="s">
        <v>4424</v>
      </c>
      <c r="O25" s="63" t="s">
        <v>4426</v>
      </c>
      <c r="P25" s="63" t="s">
        <v>4428</v>
      </c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</row>
    <row r="26" spans="1:28" ht="16.5" x14ac:dyDescent="0.3">
      <c r="A26" s="63" t="s">
        <v>4595</v>
      </c>
      <c r="B26" s="68">
        <f>SUMIF(Model_Output!$B$11:$B$3048,M26,Model_Output!$D$11:$D$3048)</f>
        <v>15782358</v>
      </c>
      <c r="C26" s="68">
        <f>SUMIF(Model_Output!$B$11:$B$3048,N26,Model_Output!$D$11:$D$3048)</f>
        <v>2390710.75</v>
      </c>
      <c r="D26" s="254">
        <f>SUMIF(Model_Output!$B$11:$B$3048,O26,Model_Output!$D$11:$D$3048)</f>
        <v>18939.001899999999</v>
      </c>
      <c r="E26" s="255">
        <f>SUMIF(Model_Output!$B$11:$B$3048,P26,Model_Output!$D$11:$D$3048)</f>
        <v>35860.652300000002</v>
      </c>
      <c r="F26" s="63"/>
      <c r="G26" s="63"/>
      <c r="H26" s="63"/>
      <c r="I26" s="63"/>
      <c r="J26" s="63"/>
      <c r="K26" s="63"/>
      <c r="L26" s="63"/>
      <c r="M26" s="63" t="s">
        <v>4430</v>
      </c>
      <c r="N26" s="63" t="s">
        <v>4432</v>
      </c>
      <c r="O26" s="63" t="s">
        <v>4434</v>
      </c>
      <c r="P26" s="63" t="s">
        <v>4436</v>
      </c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</row>
    <row r="27" spans="1:28" ht="16.5" x14ac:dyDescent="0.3">
      <c r="A27" s="63" t="s">
        <v>4596</v>
      </c>
      <c r="B27" s="68">
        <f>SUMIF(Model_Output!$B$11:$B$3048,M27,Model_Output!$D$11:$D$3048)</f>
        <v>13500257</v>
      </c>
      <c r="C27" s="68">
        <f>SUMIF(Model_Output!$B$11:$B$3048,N27,Model_Output!$D$11:$D$3048)</f>
        <v>1168398.8700000001</v>
      </c>
      <c r="D27" s="254">
        <f>SUMIF(Model_Output!$B$11:$B$3048,O27,Model_Output!$D$11:$D$3048)</f>
        <v>16200.1728</v>
      </c>
      <c r="E27" s="255">
        <f>SUMIF(Model_Output!$B$11:$B$3048,P27,Model_Output!$D$11:$D$3048)</f>
        <v>17525.998</v>
      </c>
      <c r="F27" s="63"/>
      <c r="G27" s="63"/>
      <c r="H27" s="63"/>
      <c r="I27" s="63"/>
      <c r="J27" s="63"/>
      <c r="K27" s="63"/>
      <c r="L27" s="63"/>
      <c r="M27" s="63" t="s">
        <v>4438</v>
      </c>
      <c r="N27" s="63" t="s">
        <v>4440</v>
      </c>
      <c r="O27" s="63" t="s">
        <v>4442</v>
      </c>
      <c r="P27" s="63" t="s">
        <v>4444</v>
      </c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</row>
    <row r="28" spans="1:28" ht="16.5" x14ac:dyDescent="0.3">
      <c r="A28" s="69" t="s">
        <v>4597</v>
      </c>
      <c r="B28" s="86">
        <f>SUMIF(Model_Output!$B$11:$B$3048,M28,Model_Output!$D$11:$D$3048)</f>
        <v>5740466</v>
      </c>
      <c r="C28" s="86">
        <f>SUMIF(Model_Output!$B$11:$B$3048,N28,Model_Output!$D$11:$D$3048)</f>
        <v>922079.06200000003</v>
      </c>
      <c r="D28" s="257">
        <f>SUMIF(Model_Output!$B$11:$B$3048,O28,Model_Output!$D$11:$D$3048)</f>
        <v>6888.5742099999998</v>
      </c>
      <c r="E28" s="258">
        <f>SUMIF(Model_Output!$B$11:$B$3048,P28,Model_Output!$D$11:$D$3048)</f>
        <v>13831.198200000001</v>
      </c>
      <c r="F28" s="63"/>
      <c r="G28" s="63"/>
      <c r="H28" s="63"/>
      <c r="I28" s="63"/>
      <c r="J28" s="63"/>
      <c r="K28" s="63"/>
      <c r="L28" s="63"/>
      <c r="M28" s="63" t="s">
        <v>4446</v>
      </c>
      <c r="N28" s="63" t="s">
        <v>4448</v>
      </c>
      <c r="O28" s="63" t="s">
        <v>4450</v>
      </c>
      <c r="P28" s="63" t="s">
        <v>4452</v>
      </c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</row>
    <row r="29" spans="1:28" ht="16.5" x14ac:dyDescent="0.3">
      <c r="A29" s="63" t="s">
        <v>4598</v>
      </c>
      <c r="B29" s="68">
        <f>SUM(B24:B28)</f>
        <v>70187623</v>
      </c>
      <c r="C29" s="68">
        <f t="shared" ref="C29:E29" si="4">SUM(C24:C28)</f>
        <v>11161743.932000002</v>
      </c>
      <c r="D29" s="254">
        <f t="shared" si="4"/>
        <v>84225.031010000006</v>
      </c>
      <c r="E29" s="255">
        <f t="shared" si="4"/>
        <v>167426.32880000002</v>
      </c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</row>
    <row r="30" spans="1:28" ht="16.5" x14ac:dyDescent="0.3">
      <c r="A30" s="63"/>
      <c r="B30" s="182"/>
      <c r="C30" s="182"/>
      <c r="D30" s="182"/>
      <c r="E30" s="182"/>
      <c r="F30" s="182"/>
      <c r="G30" s="182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</row>
    <row r="31" spans="1:28" ht="16.5" x14ac:dyDescent="0.3">
      <c r="A31" s="64" t="s">
        <v>4608</v>
      </c>
      <c r="B31" s="262"/>
      <c r="C31" s="262"/>
      <c r="D31" s="262">
        <v>300</v>
      </c>
      <c r="E31" s="182"/>
      <c r="F31" s="182"/>
      <c r="G31" s="182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</row>
    <row r="32" spans="1:28" ht="16.5" x14ac:dyDescent="0.3">
      <c r="A32" s="63"/>
      <c r="B32" s="182"/>
      <c r="C32" s="182"/>
      <c r="D32" s="182"/>
      <c r="E32" s="182"/>
      <c r="F32" s="182"/>
      <c r="G32" s="182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</row>
    <row r="33" spans="1:28" ht="15.75" customHeight="1" x14ac:dyDescent="0.3">
      <c r="A33" s="64" t="s">
        <v>4609</v>
      </c>
      <c r="B33" s="262"/>
      <c r="C33" s="182"/>
      <c r="D33" s="263">
        <f>D31*SUM(E9:G9)</f>
        <v>2691677257.6200004</v>
      </c>
      <c r="E33" s="182"/>
      <c r="F33" s="182"/>
      <c r="G33" s="182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</row>
    <row r="34" spans="1:28" ht="16.5" x14ac:dyDescent="0.3">
      <c r="A34" s="64" t="s">
        <v>4610</v>
      </c>
      <c r="B34" s="262"/>
      <c r="C34" s="182"/>
      <c r="D34" s="263">
        <f>D31*SUM(G19:K19)</f>
        <v>1019540286.4938</v>
      </c>
      <c r="E34" s="182"/>
      <c r="F34" s="182"/>
      <c r="G34" s="182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</row>
    <row r="35" spans="1:28" ht="16.5" x14ac:dyDescent="0.3">
      <c r="A35" s="64" t="s">
        <v>4611</v>
      </c>
      <c r="B35" s="262"/>
      <c r="C35" s="182"/>
      <c r="D35" s="263">
        <f>D31*SUM(D29:E29)</f>
        <v>75495407.943000004</v>
      </c>
      <c r="E35" s="182"/>
      <c r="F35" s="182"/>
      <c r="G35" s="182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</row>
    <row r="36" spans="1:28" ht="16.5" x14ac:dyDescent="0.3">
      <c r="A36" s="63"/>
      <c r="B36" s="182"/>
      <c r="C36" s="182"/>
      <c r="D36" s="182"/>
      <c r="E36" s="182"/>
      <c r="F36" s="182"/>
      <c r="G36" s="182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</row>
    <row r="37" spans="1:28" ht="16.5" x14ac:dyDescent="0.3">
      <c r="A37" s="63"/>
      <c r="B37" s="182"/>
      <c r="C37" s="182"/>
      <c r="D37" s="182"/>
      <c r="E37" s="182"/>
      <c r="F37" s="182"/>
      <c r="G37" s="182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</row>
    <row r="38" spans="1:28" ht="16.5" x14ac:dyDescent="0.3">
      <c r="A38" s="63"/>
      <c r="B38" s="182"/>
      <c r="C38" s="182"/>
      <c r="D38" s="182"/>
      <c r="E38" s="182"/>
      <c r="F38" s="182"/>
      <c r="G38" s="182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</row>
    <row r="39" spans="1:28" ht="16.5" x14ac:dyDescent="0.3">
      <c r="A39" s="63"/>
      <c r="B39" s="182"/>
      <c r="C39" s="182"/>
      <c r="D39" s="182"/>
      <c r="E39" s="182"/>
      <c r="F39" s="182"/>
      <c r="G39" s="182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</row>
    <row r="40" spans="1:28" ht="16.5" x14ac:dyDescent="0.3">
      <c r="A40" s="63"/>
      <c r="B40" s="182"/>
      <c r="C40" s="182"/>
      <c r="D40" s="182"/>
      <c r="E40" s="182"/>
      <c r="F40" s="182"/>
      <c r="G40" s="182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</row>
    <row r="41" spans="1:28" ht="16.5" x14ac:dyDescent="0.3">
      <c r="A41" s="63"/>
      <c r="B41" s="182"/>
      <c r="C41" s="182"/>
      <c r="D41" s="182"/>
      <c r="E41" s="182"/>
      <c r="F41" s="182"/>
      <c r="G41" s="182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</row>
    <row r="42" spans="1:28" ht="16.5" x14ac:dyDescent="0.3">
      <c r="A42" s="63"/>
      <c r="B42" s="182"/>
      <c r="C42" s="182"/>
      <c r="D42" s="182"/>
      <c r="E42" s="182"/>
      <c r="F42" s="182"/>
      <c r="G42" s="182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</row>
    <row r="43" spans="1:28" ht="16.5" x14ac:dyDescent="0.3">
      <c r="A43" s="63"/>
      <c r="B43" s="182"/>
      <c r="C43" s="182"/>
      <c r="D43" s="182"/>
      <c r="E43" s="182"/>
      <c r="F43" s="182"/>
      <c r="G43" s="182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</row>
    <row r="44" spans="1:28" ht="16.5" x14ac:dyDescent="0.3">
      <c r="A44" s="63"/>
      <c r="B44" s="182"/>
      <c r="C44" s="182"/>
      <c r="D44" s="182"/>
      <c r="E44" s="182"/>
      <c r="F44" s="182"/>
      <c r="G44" s="182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</row>
    <row r="45" spans="1:28" ht="16.5" x14ac:dyDescent="0.3">
      <c r="A45" s="63"/>
      <c r="B45" s="182"/>
      <c r="C45" s="182"/>
      <c r="D45" s="182"/>
      <c r="E45" s="182"/>
      <c r="F45" s="182"/>
      <c r="G45" s="182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</row>
    <row r="46" spans="1:28" ht="16.5" x14ac:dyDescent="0.3">
      <c r="A46" s="63"/>
      <c r="B46" s="182"/>
      <c r="C46" s="182"/>
      <c r="D46" s="182"/>
      <c r="E46" s="182"/>
      <c r="F46" s="182"/>
      <c r="G46" s="182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</row>
    <row r="47" spans="1:28" ht="16.5" x14ac:dyDescent="0.3">
      <c r="A47" s="63"/>
      <c r="B47" s="182"/>
      <c r="C47" s="182"/>
      <c r="D47" s="182"/>
      <c r="E47" s="182"/>
      <c r="F47" s="182"/>
      <c r="G47" s="182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</row>
    <row r="48" spans="1:28" ht="16.5" x14ac:dyDescent="0.3">
      <c r="A48" s="63"/>
      <c r="B48" s="182"/>
      <c r="C48" s="182"/>
      <c r="D48" s="182"/>
      <c r="E48" s="182"/>
      <c r="F48" s="182"/>
      <c r="G48" s="182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</row>
    <row r="49" spans="1:28" ht="16.5" x14ac:dyDescent="0.3">
      <c r="A49" s="63"/>
      <c r="B49" s="182"/>
      <c r="C49" s="182"/>
      <c r="D49" s="182"/>
      <c r="E49" s="182"/>
      <c r="F49" s="182"/>
      <c r="G49" s="182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</row>
    <row r="50" spans="1:28" ht="16.5" x14ac:dyDescent="0.3">
      <c r="A50" s="63"/>
      <c r="B50" s="182"/>
      <c r="C50" s="182"/>
      <c r="D50" s="182"/>
      <c r="E50" s="182"/>
      <c r="F50" s="182"/>
      <c r="G50" s="182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</row>
    <row r="51" spans="1:28" ht="16.5" x14ac:dyDescent="0.3">
      <c r="A51" s="63"/>
      <c r="B51" s="182"/>
      <c r="C51" s="182"/>
      <c r="D51" s="182"/>
      <c r="E51" s="182"/>
      <c r="F51" s="182"/>
      <c r="G51" s="182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</row>
    <row r="52" spans="1:28" ht="16.5" x14ac:dyDescent="0.3">
      <c r="A52" s="63"/>
      <c r="B52" s="182"/>
      <c r="C52" s="182"/>
      <c r="D52" s="182"/>
      <c r="E52" s="182"/>
      <c r="F52" s="182"/>
      <c r="G52" s="182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</row>
    <row r="53" spans="1:28" ht="16.5" x14ac:dyDescent="0.3">
      <c r="A53" s="63"/>
      <c r="B53" s="182"/>
      <c r="C53" s="182"/>
      <c r="D53" s="182"/>
      <c r="E53" s="182"/>
      <c r="F53" s="182"/>
      <c r="G53" s="182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</row>
    <row r="54" spans="1:28" ht="16.5" x14ac:dyDescent="0.3">
      <c r="A54" s="63"/>
      <c r="B54" s="182"/>
      <c r="C54" s="182"/>
      <c r="D54" s="182"/>
      <c r="E54" s="182"/>
      <c r="F54" s="182"/>
      <c r="G54" s="182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</row>
    <row r="55" spans="1:28" ht="16.5" x14ac:dyDescent="0.3">
      <c r="A55" s="63"/>
      <c r="B55" s="182"/>
      <c r="C55" s="182"/>
      <c r="D55" s="182"/>
      <c r="E55" s="182"/>
      <c r="F55" s="182"/>
      <c r="G55" s="182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</row>
    <row r="56" spans="1:28" ht="16.5" x14ac:dyDescent="0.3">
      <c r="A56" s="63"/>
      <c r="B56" s="182"/>
      <c r="C56" s="182"/>
      <c r="D56" s="182"/>
      <c r="E56" s="182"/>
      <c r="F56" s="182"/>
      <c r="G56" s="182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</row>
    <row r="57" spans="1:28" ht="16.5" x14ac:dyDescent="0.3">
      <c r="A57" s="63"/>
      <c r="B57" s="182"/>
      <c r="C57" s="182"/>
      <c r="D57" s="182"/>
      <c r="E57" s="182"/>
      <c r="F57" s="182"/>
      <c r="G57" s="182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</row>
    <row r="58" spans="1:28" ht="16.5" x14ac:dyDescent="0.3">
      <c r="A58" s="63"/>
      <c r="B58" s="182"/>
      <c r="C58" s="182"/>
      <c r="D58" s="182"/>
      <c r="E58" s="182"/>
      <c r="F58" s="182"/>
      <c r="G58" s="182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</row>
    <row r="59" spans="1:28" ht="16.5" x14ac:dyDescent="0.3">
      <c r="A59" s="63"/>
      <c r="B59" s="182"/>
      <c r="C59" s="182"/>
      <c r="D59" s="182"/>
      <c r="E59" s="182"/>
      <c r="F59" s="182"/>
      <c r="G59" s="182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</row>
    <row r="60" spans="1:28" ht="16.5" x14ac:dyDescent="0.3">
      <c r="A60" s="63"/>
      <c r="B60" s="182"/>
      <c r="C60" s="182"/>
      <c r="D60" s="182"/>
      <c r="E60" s="182"/>
      <c r="F60" s="182"/>
      <c r="G60" s="182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</row>
    <row r="61" spans="1:28" ht="16.5" x14ac:dyDescent="0.3">
      <c r="A61" s="63"/>
      <c r="B61" s="182"/>
      <c r="C61" s="182"/>
      <c r="D61" s="182"/>
      <c r="E61" s="182"/>
      <c r="F61" s="182"/>
      <c r="G61" s="182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</row>
    <row r="62" spans="1:28" ht="16.5" x14ac:dyDescent="0.3">
      <c r="A62" s="63"/>
      <c r="B62" s="182"/>
      <c r="C62" s="182"/>
      <c r="D62" s="182"/>
      <c r="E62" s="182"/>
      <c r="F62" s="182"/>
      <c r="G62" s="182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</row>
    <row r="63" spans="1:28" ht="16.5" x14ac:dyDescent="0.3">
      <c r="A63" s="63"/>
      <c r="B63" s="182"/>
      <c r="C63" s="182"/>
      <c r="D63" s="182"/>
      <c r="E63" s="182"/>
      <c r="F63" s="182"/>
      <c r="G63" s="182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</row>
    <row r="64" spans="1:28" ht="16.5" x14ac:dyDescent="0.3">
      <c r="A64" s="63"/>
      <c r="B64" s="182"/>
      <c r="C64" s="182"/>
      <c r="D64" s="182"/>
      <c r="E64" s="182"/>
      <c r="F64" s="182"/>
      <c r="G64" s="182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</row>
    <row r="65" spans="1:28" ht="15.75" customHeight="1" x14ac:dyDescent="0.3">
      <c r="A65" s="63"/>
      <c r="B65" s="182"/>
      <c r="C65" s="182"/>
      <c r="D65" s="182"/>
      <c r="E65" s="182"/>
      <c r="F65" s="182"/>
      <c r="G65" s="182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</row>
    <row r="66" spans="1:28" ht="16.5" x14ac:dyDescent="0.3">
      <c r="A66" s="63"/>
      <c r="B66" s="182"/>
      <c r="C66" s="182"/>
      <c r="D66" s="182"/>
      <c r="E66" s="182"/>
      <c r="F66" s="182"/>
      <c r="G66" s="182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</row>
    <row r="67" spans="1:28" ht="16.5" x14ac:dyDescent="0.3">
      <c r="A67" s="63"/>
      <c r="B67" s="182"/>
      <c r="C67" s="182"/>
      <c r="D67" s="182"/>
      <c r="E67" s="182"/>
      <c r="F67" s="182"/>
      <c r="G67" s="182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</row>
    <row r="68" spans="1:28" ht="16.5" x14ac:dyDescent="0.3">
      <c r="A68" s="63"/>
      <c r="B68" s="182"/>
      <c r="C68" s="182"/>
      <c r="D68" s="182"/>
      <c r="E68" s="182"/>
      <c r="F68" s="182"/>
      <c r="G68" s="182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</row>
    <row r="69" spans="1:28" ht="16.5" x14ac:dyDescent="0.3">
      <c r="A69" s="63"/>
      <c r="B69" s="182"/>
      <c r="C69" s="182"/>
      <c r="D69" s="182"/>
      <c r="E69" s="182"/>
      <c r="F69" s="182"/>
      <c r="G69" s="182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</row>
    <row r="70" spans="1:28" ht="16.5" x14ac:dyDescent="0.3">
      <c r="A70" s="63"/>
      <c r="B70" s="182"/>
      <c r="C70" s="182"/>
      <c r="D70" s="182"/>
      <c r="E70" s="182"/>
      <c r="F70" s="182"/>
      <c r="G70" s="182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</row>
    <row r="71" spans="1:28" ht="16.5" x14ac:dyDescent="0.3">
      <c r="A71" s="63"/>
      <c r="B71" s="182"/>
      <c r="C71" s="182"/>
      <c r="D71" s="182"/>
      <c r="E71" s="182"/>
      <c r="F71" s="182"/>
      <c r="G71" s="182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</row>
    <row r="72" spans="1:28" ht="16.5" x14ac:dyDescent="0.3">
      <c r="A72" s="63"/>
      <c r="B72" s="182"/>
      <c r="C72" s="182"/>
      <c r="D72" s="182"/>
      <c r="E72" s="182"/>
      <c r="F72" s="182"/>
      <c r="G72" s="182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</row>
    <row r="73" spans="1:28" ht="16.5" x14ac:dyDescent="0.3">
      <c r="A73" s="63"/>
      <c r="B73" s="182"/>
      <c r="C73" s="182"/>
      <c r="D73" s="182"/>
      <c r="E73" s="182"/>
      <c r="F73" s="182"/>
      <c r="G73" s="182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</row>
    <row r="74" spans="1:28" ht="16.5" x14ac:dyDescent="0.3">
      <c r="A74" s="63"/>
      <c r="B74" s="182"/>
      <c r="C74" s="182"/>
      <c r="D74" s="182"/>
      <c r="E74" s="182"/>
      <c r="F74" s="182"/>
      <c r="G74" s="182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</row>
    <row r="75" spans="1:28" ht="16.5" x14ac:dyDescent="0.3">
      <c r="A75" s="63"/>
      <c r="B75" s="182"/>
      <c r="C75" s="182"/>
      <c r="D75" s="182"/>
      <c r="E75" s="182"/>
      <c r="F75" s="182"/>
      <c r="G75" s="182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</row>
    <row r="76" spans="1:28" ht="16.5" x14ac:dyDescent="0.3">
      <c r="A76" s="63"/>
      <c r="B76" s="182"/>
      <c r="C76" s="182"/>
      <c r="D76" s="182"/>
      <c r="E76" s="182"/>
      <c r="F76" s="182"/>
      <c r="G76" s="182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</row>
    <row r="77" spans="1:28" ht="16.5" x14ac:dyDescent="0.3">
      <c r="A77" s="63"/>
      <c r="B77" s="182"/>
      <c r="C77" s="182"/>
      <c r="D77" s="182"/>
      <c r="E77" s="182"/>
      <c r="F77" s="182"/>
      <c r="G77" s="182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</row>
    <row r="78" spans="1:28" ht="16.5" x14ac:dyDescent="0.3">
      <c r="A78" s="63"/>
      <c r="B78" s="182"/>
      <c r="C78" s="182"/>
      <c r="D78" s="182"/>
      <c r="E78" s="182"/>
      <c r="F78" s="182"/>
      <c r="G78" s="182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</row>
    <row r="79" spans="1:28" ht="16.5" x14ac:dyDescent="0.3">
      <c r="A79" s="63"/>
      <c r="B79" s="182"/>
      <c r="C79" s="182"/>
      <c r="D79" s="182"/>
      <c r="E79" s="182"/>
      <c r="F79" s="182"/>
      <c r="G79" s="182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63"/>
      <c r="AB79" s="63"/>
    </row>
    <row r="80" spans="1:28" ht="16.5" x14ac:dyDescent="0.3">
      <c r="A80" s="63"/>
      <c r="B80" s="182"/>
      <c r="C80" s="182"/>
      <c r="D80" s="182"/>
      <c r="E80" s="182"/>
      <c r="F80" s="182"/>
      <c r="G80" s="182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  <c r="AA80" s="63"/>
      <c r="AB80" s="63"/>
    </row>
    <row r="81" spans="1:28" ht="16.5" x14ac:dyDescent="0.3">
      <c r="A81" s="63"/>
      <c r="B81" s="182"/>
      <c r="C81" s="182"/>
      <c r="D81" s="182"/>
      <c r="E81" s="182"/>
      <c r="F81" s="182"/>
      <c r="G81" s="182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</row>
    <row r="82" spans="1:28" ht="16.5" x14ac:dyDescent="0.3">
      <c r="A82" s="63"/>
      <c r="B82" s="182"/>
      <c r="C82" s="182"/>
      <c r="D82" s="182"/>
      <c r="E82" s="182"/>
      <c r="F82" s="182"/>
      <c r="G82" s="182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  <c r="AA82" s="63"/>
      <c r="AB82" s="63"/>
    </row>
    <row r="83" spans="1:28" ht="16.5" x14ac:dyDescent="0.3">
      <c r="A83" s="63"/>
      <c r="B83" s="182"/>
      <c r="C83" s="182"/>
      <c r="D83" s="182"/>
      <c r="E83" s="182"/>
      <c r="F83" s="182"/>
      <c r="G83" s="182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  <c r="AA83" s="63"/>
      <c r="AB83" s="63"/>
    </row>
    <row r="84" spans="1:28" ht="16.5" x14ac:dyDescent="0.3">
      <c r="A84" s="63"/>
      <c r="B84" s="182"/>
      <c r="C84" s="182"/>
      <c r="D84" s="182"/>
      <c r="E84" s="182"/>
      <c r="F84" s="182"/>
      <c r="G84" s="182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</row>
    <row r="85" spans="1:28" ht="16.5" x14ac:dyDescent="0.3">
      <c r="A85" s="63"/>
      <c r="B85" s="182"/>
      <c r="C85" s="182"/>
      <c r="D85" s="182"/>
      <c r="E85" s="182"/>
      <c r="F85" s="182"/>
      <c r="G85" s="182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</row>
    <row r="86" spans="1:28" ht="16.5" x14ac:dyDescent="0.3">
      <c r="A86" s="63"/>
      <c r="B86" s="182"/>
      <c r="C86" s="182"/>
      <c r="D86" s="182"/>
      <c r="E86" s="182"/>
      <c r="F86" s="182"/>
      <c r="G86" s="182"/>
      <c r="H86" s="63"/>
      <c r="I86" s="63"/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  <c r="AA86" s="63"/>
      <c r="AB86" s="63"/>
    </row>
    <row r="87" spans="1:28" ht="16.5" x14ac:dyDescent="0.3">
      <c r="A87" s="63"/>
      <c r="B87" s="182"/>
      <c r="C87" s="182"/>
      <c r="D87" s="182"/>
      <c r="E87" s="182"/>
      <c r="F87" s="182"/>
      <c r="G87" s="182"/>
      <c r="H87" s="63"/>
      <c r="I87" s="63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  <c r="AA87" s="63"/>
      <c r="AB87" s="63"/>
    </row>
    <row r="88" spans="1:28" ht="16.5" x14ac:dyDescent="0.3">
      <c r="A88" s="63"/>
      <c r="B88" s="182"/>
      <c r="C88" s="182"/>
      <c r="D88" s="182"/>
      <c r="E88" s="182"/>
      <c r="F88" s="182"/>
      <c r="G88" s="182"/>
      <c r="H88" s="63"/>
      <c r="I88" s="63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63"/>
      <c r="AB88" s="63"/>
    </row>
    <row r="89" spans="1:28" ht="16.5" x14ac:dyDescent="0.3">
      <c r="A89" s="63"/>
      <c r="B89" s="182"/>
      <c r="C89" s="182"/>
      <c r="D89" s="182"/>
      <c r="E89" s="182"/>
      <c r="F89" s="182"/>
      <c r="G89" s="182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</row>
    <row r="90" spans="1:28" ht="16.5" x14ac:dyDescent="0.3">
      <c r="A90" s="63"/>
      <c r="B90" s="182"/>
      <c r="C90" s="182"/>
      <c r="D90" s="182"/>
      <c r="E90" s="182"/>
      <c r="F90" s="182"/>
      <c r="G90" s="182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  <c r="AA90" s="63"/>
      <c r="AB90" s="63"/>
    </row>
    <row r="91" spans="1:28" ht="16.5" x14ac:dyDescent="0.3">
      <c r="A91" s="63"/>
      <c r="B91" s="182"/>
      <c r="C91" s="182"/>
      <c r="D91" s="182"/>
      <c r="E91" s="182"/>
      <c r="F91" s="182"/>
      <c r="G91" s="182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  <c r="AA91" s="63"/>
      <c r="AB91" s="63"/>
    </row>
    <row r="92" spans="1:28" ht="16.5" x14ac:dyDescent="0.3">
      <c r="A92" s="63"/>
      <c r="B92" s="182"/>
      <c r="C92" s="182"/>
      <c r="D92" s="182"/>
      <c r="E92" s="182"/>
      <c r="F92" s="182"/>
      <c r="G92" s="182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  <c r="AA92" s="63"/>
      <c r="AB92" s="63"/>
    </row>
    <row r="93" spans="1:28" ht="16.5" x14ac:dyDescent="0.3">
      <c r="A93" s="63"/>
      <c r="B93" s="182"/>
      <c r="C93" s="182"/>
      <c r="D93" s="182"/>
      <c r="E93" s="182"/>
      <c r="F93" s="182"/>
      <c r="G93" s="182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  <c r="AA93" s="63"/>
      <c r="AB93" s="63"/>
    </row>
    <row r="94" spans="1:28" ht="16.5" x14ac:dyDescent="0.3">
      <c r="A94" s="63"/>
      <c r="B94" s="182"/>
      <c r="C94" s="182"/>
      <c r="D94" s="182"/>
      <c r="E94" s="182"/>
      <c r="F94" s="182"/>
      <c r="G94" s="182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  <c r="AA94" s="63"/>
      <c r="AB94" s="63"/>
    </row>
    <row r="95" spans="1:28" ht="16.5" x14ac:dyDescent="0.3">
      <c r="A95" s="63"/>
      <c r="B95" s="182"/>
      <c r="C95" s="182"/>
      <c r="D95" s="182"/>
      <c r="E95" s="182"/>
      <c r="F95" s="182"/>
      <c r="G95" s="182"/>
      <c r="H95" s="63"/>
      <c r="I95" s="63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  <c r="AA95" s="63"/>
      <c r="AB95" s="63"/>
    </row>
    <row r="96" spans="1:28" ht="15.75" customHeight="1" x14ac:dyDescent="0.3">
      <c r="A96" s="63"/>
      <c r="B96" s="182"/>
      <c r="C96" s="182"/>
      <c r="D96" s="182"/>
      <c r="E96" s="182"/>
      <c r="F96" s="182"/>
      <c r="G96" s="182"/>
      <c r="H96" s="63"/>
      <c r="I96" s="63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  <c r="AA96" s="63"/>
      <c r="AB96" s="63"/>
    </row>
    <row r="97" spans="1:28" ht="16.5" x14ac:dyDescent="0.3">
      <c r="A97" s="63"/>
      <c r="B97" s="182"/>
      <c r="C97" s="182"/>
      <c r="D97" s="182"/>
      <c r="E97" s="182"/>
      <c r="F97" s="182"/>
      <c r="G97" s="182"/>
      <c r="H97" s="63"/>
      <c r="I97" s="63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  <c r="AA97" s="63"/>
      <c r="AB97" s="63"/>
    </row>
    <row r="98" spans="1:28" ht="16.5" x14ac:dyDescent="0.3">
      <c r="A98" s="63"/>
      <c r="B98" s="182"/>
      <c r="C98" s="182"/>
      <c r="D98" s="182"/>
      <c r="E98" s="182"/>
      <c r="F98" s="182"/>
      <c r="G98" s="182"/>
      <c r="H98" s="63"/>
      <c r="I98" s="63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  <c r="AA98" s="63"/>
      <c r="AB98" s="63"/>
    </row>
    <row r="99" spans="1:28" ht="16.5" x14ac:dyDescent="0.3">
      <c r="A99" s="63"/>
      <c r="B99" s="182"/>
      <c r="C99" s="182"/>
      <c r="D99" s="182"/>
      <c r="E99" s="182"/>
      <c r="F99" s="182"/>
      <c r="G99" s="182"/>
      <c r="H99" s="63"/>
      <c r="I99" s="63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  <c r="AA99" s="63"/>
      <c r="AB99" s="63"/>
    </row>
    <row r="100" spans="1:28" ht="16.5" x14ac:dyDescent="0.3">
      <c r="A100" s="63"/>
      <c r="B100" s="182"/>
      <c r="C100" s="182"/>
      <c r="D100" s="182"/>
      <c r="E100" s="182"/>
      <c r="F100" s="182"/>
      <c r="G100" s="182"/>
      <c r="H100" s="63"/>
      <c r="I100" s="63"/>
      <c r="J100" s="63"/>
      <c r="K100" s="63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  <c r="AB100" s="63"/>
    </row>
    <row r="101" spans="1:28" ht="16.5" x14ac:dyDescent="0.3">
      <c r="A101" s="63"/>
      <c r="B101" s="182"/>
      <c r="C101" s="182"/>
      <c r="D101" s="182"/>
      <c r="E101" s="182"/>
      <c r="F101" s="182"/>
      <c r="G101" s="182"/>
      <c r="H101" s="63"/>
      <c r="I101" s="63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/>
      <c r="AA101" s="63"/>
      <c r="AB101" s="63"/>
    </row>
    <row r="102" spans="1:28" ht="16.5" x14ac:dyDescent="0.3">
      <c r="A102" s="63"/>
      <c r="B102" s="182"/>
      <c r="C102" s="182"/>
      <c r="D102" s="182"/>
      <c r="E102" s="182"/>
      <c r="F102" s="182"/>
      <c r="G102" s="182"/>
      <c r="H102" s="63"/>
      <c r="I102" s="63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/>
      <c r="AA102" s="63"/>
      <c r="AB102" s="63"/>
    </row>
    <row r="103" spans="1:28" ht="16.5" x14ac:dyDescent="0.3">
      <c r="A103" s="63"/>
      <c r="B103" s="182"/>
      <c r="C103" s="182"/>
      <c r="D103" s="182"/>
      <c r="E103" s="182"/>
      <c r="F103" s="182"/>
      <c r="G103" s="182"/>
      <c r="H103" s="63"/>
      <c r="I103" s="63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Y103" s="63"/>
      <c r="Z103" s="63"/>
      <c r="AA103" s="63"/>
      <c r="AB103" s="63"/>
    </row>
    <row r="104" spans="1:28" ht="16.5" x14ac:dyDescent="0.3">
      <c r="A104" s="63"/>
      <c r="B104" s="182"/>
      <c r="C104" s="182"/>
      <c r="D104" s="182"/>
      <c r="E104" s="182"/>
      <c r="F104" s="182"/>
      <c r="G104" s="182"/>
      <c r="H104" s="63"/>
      <c r="I104" s="63"/>
      <c r="J104" s="63"/>
      <c r="K104" s="63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Y104" s="63"/>
      <c r="Z104" s="63"/>
      <c r="AA104" s="63"/>
      <c r="AB104" s="63"/>
    </row>
    <row r="105" spans="1:28" ht="16.5" x14ac:dyDescent="0.3">
      <c r="A105" s="63"/>
      <c r="B105" s="182"/>
      <c r="C105" s="182"/>
      <c r="D105" s="182"/>
      <c r="E105" s="182"/>
      <c r="F105" s="182"/>
      <c r="G105" s="182"/>
      <c r="H105" s="63"/>
      <c r="I105" s="63"/>
      <c r="J105" s="63"/>
      <c r="K105" s="6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Y105" s="63"/>
      <c r="Z105" s="63"/>
      <c r="AA105" s="63"/>
      <c r="AB105" s="63"/>
    </row>
    <row r="106" spans="1:28" ht="16.5" x14ac:dyDescent="0.3">
      <c r="A106" s="63"/>
      <c r="B106" s="182"/>
      <c r="C106" s="182"/>
      <c r="D106" s="182"/>
      <c r="E106" s="182"/>
      <c r="F106" s="182"/>
      <c r="G106" s="182"/>
      <c r="H106" s="63"/>
      <c r="I106" s="63"/>
      <c r="J106" s="63"/>
      <c r="K106" s="63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Y106" s="63"/>
      <c r="Z106" s="63"/>
      <c r="AA106" s="63"/>
      <c r="AB106" s="63"/>
    </row>
    <row r="107" spans="1:28" ht="16.5" x14ac:dyDescent="0.3">
      <c r="A107" s="63"/>
      <c r="B107" s="182"/>
      <c r="C107" s="182"/>
      <c r="D107" s="182"/>
      <c r="E107" s="182"/>
      <c r="F107" s="182"/>
      <c r="G107" s="182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</row>
    <row r="108" spans="1:28" ht="16.5" x14ac:dyDescent="0.3">
      <c r="A108" s="63"/>
      <c r="B108" s="182"/>
      <c r="C108" s="182"/>
      <c r="D108" s="182"/>
      <c r="E108" s="182"/>
      <c r="F108" s="182"/>
      <c r="G108" s="182"/>
      <c r="H108" s="63"/>
      <c r="I108" s="63"/>
      <c r="J108" s="63"/>
      <c r="K108" s="6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Y108" s="63"/>
      <c r="Z108" s="63"/>
      <c r="AA108" s="63"/>
      <c r="AB108" s="63"/>
    </row>
    <row r="109" spans="1:28" ht="16.5" x14ac:dyDescent="0.3">
      <c r="A109" s="63"/>
      <c r="B109" s="182"/>
      <c r="C109" s="182"/>
      <c r="D109" s="182"/>
      <c r="E109" s="182"/>
      <c r="F109" s="182"/>
      <c r="G109" s="182"/>
      <c r="H109" s="63"/>
      <c r="I109" s="63"/>
      <c r="J109" s="63"/>
      <c r="K109" s="63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Y109" s="63"/>
      <c r="Z109" s="63"/>
      <c r="AA109" s="63"/>
      <c r="AB109" s="63"/>
    </row>
    <row r="110" spans="1:28" ht="16.5" x14ac:dyDescent="0.3">
      <c r="A110" s="63"/>
      <c r="B110" s="182"/>
      <c r="C110" s="182"/>
      <c r="D110" s="182"/>
      <c r="E110" s="182"/>
      <c r="F110" s="182"/>
      <c r="G110" s="182"/>
      <c r="H110" s="63"/>
      <c r="I110" s="63"/>
      <c r="J110" s="63"/>
      <c r="K110" s="63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Y110" s="63"/>
      <c r="Z110" s="63"/>
      <c r="AA110" s="63"/>
      <c r="AB110" s="63"/>
    </row>
    <row r="111" spans="1:28" ht="16.5" x14ac:dyDescent="0.3">
      <c r="A111" s="63"/>
      <c r="B111" s="182"/>
      <c r="C111" s="182"/>
      <c r="D111" s="182"/>
      <c r="E111" s="182"/>
      <c r="F111" s="182"/>
      <c r="G111" s="182"/>
      <c r="H111" s="63"/>
      <c r="I111" s="63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Y111" s="63"/>
      <c r="Z111" s="63"/>
      <c r="AA111" s="63"/>
      <c r="AB111" s="63"/>
    </row>
    <row r="112" spans="1:28" ht="16.5" x14ac:dyDescent="0.3">
      <c r="A112" s="63"/>
      <c r="B112" s="182"/>
      <c r="C112" s="182"/>
      <c r="D112" s="182"/>
      <c r="E112" s="182"/>
      <c r="F112" s="182"/>
      <c r="G112" s="182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  <c r="AA112" s="63"/>
      <c r="AB112" s="63"/>
    </row>
    <row r="113" spans="1:28" ht="16.5" x14ac:dyDescent="0.3">
      <c r="A113" s="63"/>
      <c r="B113" s="182"/>
      <c r="C113" s="182"/>
      <c r="D113" s="182"/>
      <c r="E113" s="182"/>
      <c r="F113" s="182"/>
      <c r="G113" s="182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63"/>
      <c r="AB113" s="63"/>
    </row>
    <row r="114" spans="1:28" ht="16.5" x14ac:dyDescent="0.3">
      <c r="A114" s="63"/>
      <c r="B114" s="182"/>
      <c r="C114" s="182"/>
      <c r="D114" s="182"/>
      <c r="E114" s="182"/>
      <c r="F114" s="182"/>
      <c r="G114" s="182"/>
      <c r="H114" s="63"/>
      <c r="I114" s="63"/>
      <c r="J114" s="63"/>
      <c r="K114" s="63"/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  <c r="AA114" s="63"/>
      <c r="AB114" s="63"/>
    </row>
    <row r="115" spans="1:28" ht="16.5" x14ac:dyDescent="0.3">
      <c r="A115" s="63"/>
      <c r="B115" s="182"/>
      <c r="C115" s="182"/>
      <c r="D115" s="182"/>
      <c r="E115" s="182"/>
      <c r="F115" s="182"/>
      <c r="G115" s="182"/>
      <c r="H115" s="63"/>
      <c r="I115" s="63"/>
      <c r="J115" s="63"/>
      <c r="K115" s="63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  <c r="AA115" s="63"/>
      <c r="AB115" s="63"/>
    </row>
    <row r="116" spans="1:28" ht="16.5" x14ac:dyDescent="0.3">
      <c r="A116" s="63"/>
      <c r="B116" s="182"/>
      <c r="C116" s="182"/>
      <c r="D116" s="182"/>
      <c r="E116" s="182"/>
      <c r="F116" s="182"/>
      <c r="G116" s="182"/>
      <c r="H116" s="63"/>
      <c r="I116" s="63"/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  <c r="AA116" s="63"/>
      <c r="AB116" s="63"/>
    </row>
    <row r="117" spans="1:28" ht="16.5" x14ac:dyDescent="0.3">
      <c r="A117" s="63"/>
      <c r="B117" s="182"/>
      <c r="C117" s="182"/>
      <c r="D117" s="182"/>
      <c r="E117" s="182"/>
      <c r="F117" s="182"/>
      <c r="G117" s="182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  <c r="AA117" s="63"/>
      <c r="AB117" s="63"/>
    </row>
    <row r="118" spans="1:28" ht="16.5" x14ac:dyDescent="0.3">
      <c r="A118" s="63"/>
      <c r="B118" s="182"/>
      <c r="C118" s="182"/>
      <c r="D118" s="182"/>
      <c r="E118" s="182"/>
      <c r="F118" s="182"/>
      <c r="G118" s="182"/>
      <c r="H118" s="63"/>
      <c r="I118" s="63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  <c r="AA118" s="63"/>
      <c r="AB118" s="63"/>
    </row>
    <row r="119" spans="1:28" ht="16.5" x14ac:dyDescent="0.3">
      <c r="A119" s="63"/>
      <c r="B119" s="182"/>
      <c r="C119" s="182"/>
      <c r="D119" s="182"/>
      <c r="E119" s="182"/>
      <c r="F119" s="182"/>
      <c r="G119" s="182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</row>
    <row r="120" spans="1:28" ht="16.5" x14ac:dyDescent="0.3">
      <c r="A120" s="63"/>
      <c r="B120" s="182"/>
      <c r="C120" s="182"/>
      <c r="D120" s="182"/>
      <c r="E120" s="182"/>
      <c r="F120" s="182"/>
      <c r="G120" s="182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  <c r="AA120" s="63"/>
      <c r="AB120" s="63"/>
    </row>
    <row r="121" spans="1:28" ht="16.5" x14ac:dyDescent="0.3">
      <c r="A121" s="63"/>
      <c r="B121" s="182"/>
      <c r="C121" s="182"/>
      <c r="D121" s="182"/>
      <c r="E121" s="182"/>
      <c r="F121" s="182"/>
      <c r="G121" s="182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  <c r="AA121" s="63"/>
      <c r="AB121" s="63"/>
    </row>
    <row r="122" spans="1:28" ht="16.5" x14ac:dyDescent="0.3">
      <c r="A122" s="63"/>
      <c r="B122" s="182"/>
      <c r="C122" s="182"/>
      <c r="D122" s="182"/>
      <c r="E122" s="182"/>
      <c r="F122" s="182"/>
      <c r="G122" s="182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  <c r="AA122" s="63"/>
      <c r="AB122" s="63"/>
    </row>
    <row r="123" spans="1:28" ht="16.5" x14ac:dyDescent="0.3">
      <c r="A123" s="63"/>
      <c r="B123" s="182"/>
      <c r="C123" s="182"/>
      <c r="D123" s="182"/>
      <c r="E123" s="182"/>
      <c r="F123" s="182"/>
      <c r="G123" s="182"/>
      <c r="H123" s="63"/>
      <c r="I123" s="63"/>
      <c r="J123" s="63"/>
      <c r="K123" s="63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  <c r="AA123" s="63"/>
      <c r="AB123" s="63"/>
    </row>
    <row r="124" spans="1:28" ht="16.5" x14ac:dyDescent="0.3">
      <c r="A124" s="63"/>
      <c r="B124" s="182"/>
      <c r="C124" s="182"/>
      <c r="D124" s="182"/>
      <c r="E124" s="182"/>
      <c r="F124" s="182"/>
      <c r="G124" s="182"/>
      <c r="H124" s="63"/>
      <c r="I124" s="63"/>
      <c r="J124" s="63"/>
      <c r="K124" s="63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  <c r="AA124" s="63"/>
      <c r="AB124" s="63"/>
    </row>
    <row r="125" spans="1:28" ht="16.5" x14ac:dyDescent="0.3">
      <c r="A125" s="63"/>
      <c r="B125" s="182"/>
      <c r="C125" s="182"/>
      <c r="D125" s="182"/>
      <c r="E125" s="182"/>
      <c r="F125" s="182"/>
      <c r="G125" s="182"/>
      <c r="H125" s="63"/>
      <c r="I125" s="63"/>
      <c r="J125" s="63"/>
      <c r="K125" s="63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63"/>
      <c r="AB125" s="63"/>
    </row>
    <row r="126" spans="1:28" ht="16.5" x14ac:dyDescent="0.3">
      <c r="A126" s="63"/>
      <c r="B126" s="182"/>
      <c r="C126" s="182"/>
      <c r="D126" s="182"/>
      <c r="E126" s="182"/>
      <c r="F126" s="182"/>
      <c r="G126" s="182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63"/>
      <c r="AB126" s="63"/>
    </row>
    <row r="127" spans="1:28" ht="16.5" x14ac:dyDescent="0.3">
      <c r="A127" s="63"/>
      <c r="B127" s="182"/>
      <c r="C127" s="182"/>
      <c r="D127" s="182"/>
      <c r="E127" s="182"/>
      <c r="F127" s="182"/>
      <c r="G127" s="182"/>
      <c r="H127" s="63"/>
      <c r="I127" s="63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  <c r="AB127" s="63"/>
    </row>
    <row r="128" spans="1:28" ht="16.5" x14ac:dyDescent="0.3">
      <c r="A128" s="63"/>
      <c r="B128" s="182"/>
      <c r="C128" s="182"/>
      <c r="D128" s="182"/>
      <c r="E128" s="182"/>
      <c r="F128" s="182"/>
      <c r="G128" s="182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  <c r="AA128" s="63"/>
      <c r="AB128" s="63"/>
    </row>
    <row r="129" spans="1:28" ht="16.5" x14ac:dyDescent="0.3">
      <c r="A129" s="63"/>
      <c r="B129" s="182"/>
      <c r="C129" s="182"/>
      <c r="D129" s="182"/>
      <c r="E129" s="182"/>
      <c r="F129" s="182"/>
      <c r="G129" s="182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</row>
    <row r="130" spans="1:28" ht="16.5" x14ac:dyDescent="0.3">
      <c r="A130" s="63"/>
      <c r="B130" s="182"/>
      <c r="C130" s="182"/>
      <c r="D130" s="182"/>
      <c r="E130" s="182"/>
      <c r="F130" s="182"/>
      <c r="G130" s="182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</row>
    <row r="131" spans="1:28" ht="16.5" x14ac:dyDescent="0.3">
      <c r="A131" s="63"/>
      <c r="B131" s="182"/>
      <c r="C131" s="182"/>
      <c r="D131" s="182"/>
      <c r="E131" s="182"/>
      <c r="F131" s="182"/>
      <c r="G131" s="182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</row>
    <row r="132" spans="1:28" ht="16.5" x14ac:dyDescent="0.3">
      <c r="A132" s="63"/>
      <c r="B132" s="182"/>
      <c r="C132" s="182"/>
      <c r="D132" s="182"/>
      <c r="E132" s="182"/>
      <c r="F132" s="182"/>
      <c r="G132" s="182"/>
      <c r="H132" s="63"/>
      <c r="I132" s="63"/>
      <c r="J132" s="63"/>
      <c r="K132" s="63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  <c r="AA132" s="63"/>
      <c r="AB132" s="63"/>
    </row>
    <row r="133" spans="1:28" ht="16.5" x14ac:dyDescent="0.3">
      <c r="A133" s="63"/>
      <c r="B133" s="182"/>
      <c r="C133" s="182"/>
      <c r="D133" s="182"/>
      <c r="E133" s="182"/>
      <c r="F133" s="182"/>
      <c r="G133" s="182"/>
      <c r="H133" s="63"/>
      <c r="I133" s="63"/>
      <c r="J133" s="63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  <c r="AB133" s="63"/>
    </row>
    <row r="134" spans="1:28" ht="16.5" x14ac:dyDescent="0.3">
      <c r="A134" s="63"/>
      <c r="B134" s="182"/>
      <c r="C134" s="182"/>
      <c r="D134" s="182"/>
      <c r="E134" s="182"/>
      <c r="F134" s="182"/>
      <c r="G134" s="182"/>
      <c r="H134" s="63"/>
      <c r="I134" s="63"/>
      <c r="J134" s="63"/>
      <c r="K134" s="63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  <c r="AA134" s="63"/>
      <c r="AB134" s="63"/>
    </row>
    <row r="135" spans="1:28" ht="16.5" x14ac:dyDescent="0.3">
      <c r="A135" s="63"/>
      <c r="B135" s="182"/>
      <c r="C135" s="182"/>
      <c r="D135" s="182"/>
      <c r="E135" s="182"/>
      <c r="F135" s="182"/>
      <c r="G135" s="182"/>
      <c r="H135" s="63"/>
      <c r="I135" s="63"/>
      <c r="J135" s="63"/>
      <c r="K135" s="63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  <c r="AA135" s="63"/>
      <c r="AB135" s="63"/>
    </row>
    <row r="136" spans="1:28" ht="16.5" x14ac:dyDescent="0.3">
      <c r="A136" s="63"/>
      <c r="B136" s="182"/>
      <c r="C136" s="182"/>
      <c r="D136" s="182"/>
      <c r="E136" s="182"/>
      <c r="F136" s="182"/>
      <c r="G136" s="182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63"/>
      <c r="AB136" s="63"/>
    </row>
    <row r="137" spans="1:28" ht="16.5" x14ac:dyDescent="0.3">
      <c r="A137" s="63"/>
      <c r="B137" s="182"/>
      <c r="C137" s="182"/>
      <c r="D137" s="182"/>
      <c r="E137" s="182"/>
      <c r="F137" s="182"/>
      <c r="G137" s="182"/>
      <c r="H137" s="63"/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  <c r="AA137" s="63"/>
      <c r="AB137" s="63"/>
    </row>
    <row r="138" spans="1:28" ht="16.5" x14ac:dyDescent="0.3">
      <c r="A138" s="63"/>
      <c r="B138" s="182"/>
      <c r="C138" s="182"/>
      <c r="D138" s="182"/>
      <c r="E138" s="182"/>
      <c r="F138" s="182"/>
      <c r="G138" s="182"/>
      <c r="H138" s="63"/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A138" s="63"/>
      <c r="AB138" s="63"/>
    </row>
    <row r="139" spans="1:28" ht="16.5" x14ac:dyDescent="0.3">
      <c r="A139" s="63"/>
      <c r="B139" s="182"/>
      <c r="C139" s="182"/>
      <c r="D139" s="182"/>
      <c r="E139" s="182"/>
      <c r="F139" s="182"/>
      <c r="G139" s="182"/>
      <c r="H139" s="63"/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  <c r="AA139" s="63"/>
      <c r="AB139" s="63"/>
    </row>
    <row r="140" spans="1:28" ht="16.5" x14ac:dyDescent="0.3">
      <c r="A140" s="63"/>
      <c r="B140" s="182"/>
      <c r="C140" s="182"/>
      <c r="D140" s="182"/>
      <c r="E140" s="182"/>
      <c r="F140" s="182"/>
      <c r="G140" s="182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  <c r="AB140" s="63"/>
    </row>
    <row r="141" spans="1:28" ht="16.5" x14ac:dyDescent="0.3">
      <c r="A141" s="63"/>
      <c r="B141" s="182"/>
      <c r="C141" s="182"/>
      <c r="D141" s="182"/>
      <c r="E141" s="182"/>
      <c r="F141" s="182"/>
      <c r="G141" s="182"/>
      <c r="H141" s="63"/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  <c r="AA141" s="63"/>
      <c r="AB141" s="63"/>
    </row>
    <row r="142" spans="1:28" ht="16.5" x14ac:dyDescent="0.3">
      <c r="A142" s="63"/>
      <c r="B142" s="182"/>
      <c r="C142" s="182"/>
      <c r="D142" s="182"/>
      <c r="E142" s="182"/>
      <c r="F142" s="182"/>
      <c r="G142" s="182"/>
      <c r="H142" s="63"/>
      <c r="I142" s="63"/>
      <c r="J142" s="63"/>
      <c r="K142" s="63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63"/>
      <c r="AB142" s="63"/>
    </row>
    <row r="143" spans="1:28" ht="16.5" x14ac:dyDescent="0.3">
      <c r="A143" s="63"/>
      <c r="B143" s="182"/>
      <c r="C143" s="182"/>
      <c r="D143" s="182"/>
      <c r="E143" s="182"/>
      <c r="F143" s="182"/>
      <c r="G143" s="182"/>
      <c r="H143" s="63"/>
      <c r="I143" s="63"/>
      <c r="J143" s="63"/>
      <c r="K143" s="63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  <c r="AA143" s="63"/>
      <c r="AB143" s="63"/>
    </row>
    <row r="144" spans="1:28" ht="16.5" x14ac:dyDescent="0.3">
      <c r="A144" s="63"/>
      <c r="B144" s="182"/>
      <c r="C144" s="182"/>
      <c r="D144" s="182"/>
      <c r="E144" s="182"/>
      <c r="F144" s="182"/>
      <c r="G144" s="182"/>
      <c r="H144" s="63"/>
      <c r="I144" s="63"/>
      <c r="J144" s="63"/>
      <c r="K144" s="63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63"/>
      <c r="AB144" s="63"/>
    </row>
    <row r="145" spans="1:28" ht="16.5" x14ac:dyDescent="0.3">
      <c r="A145" s="63"/>
      <c r="B145" s="182"/>
      <c r="C145" s="182"/>
      <c r="D145" s="182"/>
      <c r="E145" s="182"/>
      <c r="F145" s="182"/>
      <c r="G145" s="182"/>
      <c r="H145" s="63"/>
      <c r="I145" s="63"/>
      <c r="J145" s="63"/>
      <c r="K145" s="63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  <c r="AA145" s="63"/>
      <c r="AB145" s="63"/>
    </row>
    <row r="146" spans="1:28" ht="16.5" x14ac:dyDescent="0.3">
      <c r="A146" s="63"/>
      <c r="B146" s="182"/>
      <c r="C146" s="182"/>
      <c r="D146" s="182"/>
      <c r="E146" s="182"/>
      <c r="F146" s="182"/>
      <c r="G146" s="182"/>
      <c r="H146" s="63"/>
      <c r="I146" s="63"/>
      <c r="J146" s="63"/>
      <c r="K146" s="63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  <c r="AA146" s="63"/>
      <c r="AB146" s="63"/>
    </row>
    <row r="147" spans="1:28" ht="16.5" x14ac:dyDescent="0.3">
      <c r="A147" s="63"/>
      <c r="B147" s="182"/>
      <c r="C147" s="182"/>
      <c r="D147" s="182"/>
      <c r="E147" s="182"/>
      <c r="F147" s="182"/>
      <c r="G147" s="182"/>
      <c r="H147" s="63"/>
      <c r="I147" s="63"/>
      <c r="J147" s="63"/>
      <c r="K147" s="63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  <c r="AA147" s="63"/>
      <c r="AB147" s="63"/>
    </row>
    <row r="148" spans="1:28" ht="16.5" x14ac:dyDescent="0.3">
      <c r="A148" s="63"/>
      <c r="B148" s="182"/>
      <c r="C148" s="182"/>
      <c r="D148" s="182"/>
      <c r="E148" s="182"/>
      <c r="F148" s="182"/>
      <c r="G148" s="182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  <c r="AA148" s="63"/>
      <c r="AB148" s="63"/>
    </row>
    <row r="149" spans="1:28" ht="16.5" x14ac:dyDescent="0.3">
      <c r="A149" s="63"/>
      <c r="B149" s="182"/>
      <c r="C149" s="182"/>
      <c r="D149" s="182"/>
      <c r="E149" s="182"/>
      <c r="F149" s="182"/>
      <c r="G149" s="182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  <c r="AA149" s="63"/>
      <c r="AB149" s="63"/>
    </row>
    <row r="150" spans="1:28" ht="16.5" x14ac:dyDescent="0.3">
      <c r="A150" s="63"/>
      <c r="B150" s="182"/>
      <c r="C150" s="182"/>
      <c r="D150" s="182"/>
      <c r="E150" s="182"/>
      <c r="F150" s="182"/>
      <c r="G150" s="182"/>
      <c r="H150" s="63"/>
      <c r="I150" s="63"/>
      <c r="J150" s="63"/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  <c r="AA150" s="63"/>
      <c r="AB150" s="63"/>
    </row>
    <row r="151" spans="1:28" ht="16.5" x14ac:dyDescent="0.3">
      <c r="A151" s="63"/>
      <c r="B151" s="182"/>
      <c r="C151" s="182"/>
      <c r="D151" s="182"/>
      <c r="E151" s="182"/>
      <c r="F151" s="182"/>
      <c r="G151" s="182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  <c r="AA151" s="63"/>
      <c r="AB151" s="63"/>
    </row>
    <row r="152" spans="1:28" ht="16.5" x14ac:dyDescent="0.3">
      <c r="A152" s="63"/>
      <c r="B152" s="182"/>
      <c r="C152" s="182"/>
      <c r="D152" s="182"/>
      <c r="E152" s="182"/>
      <c r="F152" s="182"/>
      <c r="G152" s="182"/>
      <c r="H152" s="63"/>
      <c r="I152" s="63"/>
      <c r="J152" s="63"/>
      <c r="K152" s="63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  <c r="AA152" s="63"/>
      <c r="AB152" s="63"/>
    </row>
    <row r="153" spans="1:28" ht="16.5" x14ac:dyDescent="0.3">
      <c r="A153" s="63"/>
      <c r="B153" s="182"/>
      <c r="C153" s="182"/>
      <c r="D153" s="182"/>
      <c r="E153" s="182"/>
      <c r="F153" s="182"/>
      <c r="G153" s="182"/>
      <c r="H153" s="63"/>
      <c r="I153" s="63"/>
      <c r="J153" s="63"/>
      <c r="K153" s="63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  <c r="AA153" s="63"/>
      <c r="AB153" s="63"/>
    </row>
    <row r="154" spans="1:28" ht="16.5" x14ac:dyDescent="0.3">
      <c r="A154" s="63"/>
      <c r="B154" s="182"/>
      <c r="C154" s="182"/>
      <c r="D154" s="182"/>
      <c r="E154" s="182"/>
      <c r="F154" s="182"/>
      <c r="G154" s="182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  <c r="AA154" s="63"/>
      <c r="AB154" s="63"/>
    </row>
    <row r="155" spans="1:28" ht="16.5" x14ac:dyDescent="0.3">
      <c r="A155" s="63"/>
      <c r="B155" s="182"/>
      <c r="C155" s="182"/>
      <c r="D155" s="182"/>
      <c r="E155" s="182"/>
      <c r="F155" s="182"/>
      <c r="G155" s="182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  <c r="AA155" s="63"/>
      <c r="AB155" s="63"/>
    </row>
    <row r="156" spans="1:28" ht="16.5" x14ac:dyDescent="0.3">
      <c r="A156" s="63"/>
      <c r="B156" s="182"/>
      <c r="C156" s="182"/>
      <c r="D156" s="182"/>
      <c r="E156" s="182"/>
      <c r="F156" s="182"/>
      <c r="G156" s="182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  <c r="AA156" s="63"/>
      <c r="AB156" s="63"/>
    </row>
    <row r="157" spans="1:28" ht="16.5" x14ac:dyDescent="0.3">
      <c r="A157" s="63"/>
      <c r="B157" s="182"/>
      <c r="C157" s="182"/>
      <c r="D157" s="182"/>
      <c r="E157" s="182"/>
      <c r="F157" s="182"/>
      <c r="G157" s="182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  <c r="AA157" s="63"/>
      <c r="AB157" s="63"/>
    </row>
    <row r="158" spans="1:28" ht="16.5" x14ac:dyDescent="0.3">
      <c r="A158" s="63"/>
      <c r="B158" s="182"/>
      <c r="C158" s="182"/>
      <c r="D158" s="182"/>
      <c r="E158" s="182"/>
      <c r="F158" s="182"/>
      <c r="G158" s="182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  <c r="AA158" s="63"/>
      <c r="AB158" s="63"/>
    </row>
    <row r="159" spans="1:28" ht="16.5" x14ac:dyDescent="0.3">
      <c r="A159" s="63"/>
      <c r="B159" s="182"/>
      <c r="C159" s="182"/>
      <c r="D159" s="182"/>
      <c r="E159" s="182"/>
      <c r="F159" s="182"/>
      <c r="G159" s="182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  <c r="AA159" s="63"/>
      <c r="AB159" s="63"/>
    </row>
    <row r="160" spans="1:28" ht="16.5" x14ac:dyDescent="0.3">
      <c r="A160" s="63"/>
      <c r="B160" s="182"/>
      <c r="C160" s="182"/>
      <c r="D160" s="182"/>
      <c r="E160" s="182"/>
      <c r="F160" s="182"/>
      <c r="G160" s="182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  <c r="AA160" s="63"/>
      <c r="AB160" s="63"/>
    </row>
    <row r="161" spans="1:28" ht="16.5" x14ac:dyDescent="0.3">
      <c r="A161" s="63"/>
      <c r="B161" s="182"/>
      <c r="C161" s="182"/>
      <c r="D161" s="182"/>
      <c r="E161" s="182"/>
      <c r="F161" s="182"/>
      <c r="G161" s="182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  <c r="AA161" s="63"/>
      <c r="AB161" s="63"/>
    </row>
    <row r="162" spans="1:28" ht="16.5" x14ac:dyDescent="0.3">
      <c r="A162" s="63"/>
      <c r="B162" s="182"/>
      <c r="C162" s="182"/>
      <c r="D162" s="182"/>
      <c r="E162" s="182"/>
      <c r="F162" s="182"/>
      <c r="G162" s="182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  <c r="AA162" s="63"/>
      <c r="AB162" s="63"/>
    </row>
    <row r="163" spans="1:28" ht="16.5" x14ac:dyDescent="0.3">
      <c r="A163" s="63"/>
      <c r="B163" s="182"/>
      <c r="C163" s="182"/>
      <c r="D163" s="182"/>
      <c r="E163" s="182"/>
      <c r="F163" s="182"/>
      <c r="G163" s="182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  <c r="AA163" s="63"/>
      <c r="AB163" s="63"/>
    </row>
    <row r="164" spans="1:28" ht="16.5" x14ac:dyDescent="0.3">
      <c r="A164" s="63"/>
      <c r="B164" s="182"/>
      <c r="C164" s="182"/>
      <c r="D164" s="182"/>
      <c r="E164" s="182"/>
      <c r="F164" s="182"/>
      <c r="G164" s="182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  <c r="AA164" s="63"/>
      <c r="AB164" s="63"/>
    </row>
    <row r="165" spans="1:28" ht="16.5" x14ac:dyDescent="0.3">
      <c r="A165" s="63"/>
      <c r="B165" s="182"/>
      <c r="C165" s="182"/>
      <c r="D165" s="182"/>
      <c r="E165" s="182"/>
      <c r="F165" s="182"/>
      <c r="G165" s="182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  <c r="AA165" s="63"/>
      <c r="AB165" s="63"/>
    </row>
    <row r="166" spans="1:28" ht="16.5" x14ac:dyDescent="0.3">
      <c r="A166" s="63"/>
      <c r="B166" s="182"/>
      <c r="C166" s="182"/>
      <c r="D166" s="182"/>
      <c r="E166" s="182"/>
      <c r="F166" s="182"/>
      <c r="G166" s="182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  <c r="AA166" s="63"/>
      <c r="AB166" s="63"/>
    </row>
    <row r="167" spans="1:28" ht="16.5" x14ac:dyDescent="0.3">
      <c r="A167" s="63"/>
      <c r="B167" s="182"/>
      <c r="C167" s="182"/>
      <c r="D167" s="182"/>
      <c r="E167" s="182"/>
      <c r="F167" s="182"/>
      <c r="G167" s="182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  <c r="AA167" s="63"/>
      <c r="AB167" s="63"/>
    </row>
    <row r="168" spans="1:28" ht="16.5" x14ac:dyDescent="0.3">
      <c r="A168" s="63"/>
      <c r="B168" s="182"/>
      <c r="C168" s="182"/>
      <c r="D168" s="182"/>
      <c r="E168" s="182"/>
      <c r="F168" s="182"/>
      <c r="G168" s="182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  <c r="AA168" s="63"/>
      <c r="AB168" s="63"/>
    </row>
    <row r="169" spans="1:28" ht="16.5" x14ac:dyDescent="0.3">
      <c r="A169" s="63"/>
      <c r="B169" s="182"/>
      <c r="C169" s="182"/>
      <c r="D169" s="182"/>
      <c r="E169" s="182"/>
      <c r="F169" s="182"/>
      <c r="G169" s="182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  <c r="AA169" s="63"/>
      <c r="AB169" s="63"/>
    </row>
    <row r="170" spans="1:28" ht="16.5" x14ac:dyDescent="0.3">
      <c r="A170" s="63"/>
      <c r="B170" s="182"/>
      <c r="C170" s="182"/>
      <c r="D170" s="182"/>
      <c r="E170" s="182"/>
      <c r="F170" s="182"/>
      <c r="G170" s="182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  <c r="AA170" s="63"/>
      <c r="AB170" s="63"/>
    </row>
    <row r="171" spans="1:28" ht="16.5" x14ac:dyDescent="0.3">
      <c r="A171" s="63"/>
      <c r="B171" s="182"/>
      <c r="C171" s="182"/>
      <c r="D171" s="182"/>
      <c r="E171" s="182"/>
      <c r="F171" s="182"/>
      <c r="G171" s="182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  <c r="AA171" s="63"/>
      <c r="AB171" s="63"/>
    </row>
    <row r="172" spans="1:28" ht="16.5" x14ac:dyDescent="0.3">
      <c r="A172" s="63"/>
      <c r="B172" s="182"/>
      <c r="C172" s="182"/>
      <c r="D172" s="182"/>
      <c r="E172" s="182"/>
      <c r="F172" s="182"/>
      <c r="G172" s="182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  <c r="AA172" s="63"/>
      <c r="AB172" s="63"/>
    </row>
    <row r="173" spans="1:28" ht="16.5" x14ac:dyDescent="0.3">
      <c r="A173" s="63"/>
      <c r="B173" s="182"/>
      <c r="C173" s="182"/>
      <c r="D173" s="182"/>
      <c r="E173" s="182"/>
      <c r="F173" s="182"/>
      <c r="G173" s="182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  <c r="AA173" s="63"/>
      <c r="AB173" s="63"/>
    </row>
    <row r="174" spans="1:28" ht="16.5" x14ac:dyDescent="0.3">
      <c r="A174" s="63"/>
      <c r="B174" s="182"/>
      <c r="C174" s="182"/>
      <c r="D174" s="182"/>
      <c r="E174" s="182"/>
      <c r="F174" s="182"/>
      <c r="G174" s="182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  <c r="AA174" s="63"/>
      <c r="AB174" s="63"/>
    </row>
    <row r="175" spans="1:28" ht="16.5" x14ac:dyDescent="0.3">
      <c r="A175" s="63"/>
      <c r="B175" s="182"/>
      <c r="C175" s="182"/>
      <c r="D175" s="182"/>
      <c r="E175" s="182"/>
      <c r="F175" s="182"/>
      <c r="G175" s="182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  <c r="AA175" s="63"/>
      <c r="AB175" s="63"/>
    </row>
    <row r="176" spans="1:28" ht="16.5" x14ac:dyDescent="0.3">
      <c r="A176" s="63"/>
      <c r="B176" s="182"/>
      <c r="C176" s="182"/>
      <c r="D176" s="182"/>
      <c r="E176" s="182"/>
      <c r="F176" s="182"/>
      <c r="G176" s="182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  <c r="AA176" s="63"/>
      <c r="AB176" s="63"/>
    </row>
    <row r="177" spans="1:28" ht="16.5" x14ac:dyDescent="0.3">
      <c r="A177" s="63"/>
      <c r="B177" s="182"/>
      <c r="C177" s="182"/>
      <c r="D177" s="182"/>
      <c r="E177" s="182"/>
      <c r="F177" s="182"/>
      <c r="G177" s="182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  <c r="AA177" s="63"/>
      <c r="AB177" s="63"/>
    </row>
    <row r="178" spans="1:28" ht="16.5" x14ac:dyDescent="0.3">
      <c r="A178" s="63"/>
      <c r="B178" s="182"/>
      <c r="C178" s="182"/>
      <c r="D178" s="182"/>
      <c r="E178" s="182"/>
      <c r="F178" s="182"/>
      <c r="G178" s="182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  <c r="AA178" s="63"/>
      <c r="AB178" s="63"/>
    </row>
    <row r="179" spans="1:28" ht="16.5" x14ac:dyDescent="0.3">
      <c r="A179" s="63"/>
      <c r="B179" s="182"/>
      <c r="C179" s="182"/>
      <c r="D179" s="182"/>
      <c r="E179" s="182"/>
      <c r="F179" s="182"/>
      <c r="G179" s="182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  <c r="AA179" s="63"/>
      <c r="AB179" s="63"/>
    </row>
    <row r="180" spans="1:28" ht="16.5" x14ac:dyDescent="0.3">
      <c r="A180" s="63"/>
      <c r="B180" s="182"/>
      <c r="C180" s="182"/>
      <c r="D180" s="182"/>
      <c r="E180" s="182"/>
      <c r="F180" s="182"/>
      <c r="G180" s="182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  <c r="AA180" s="63"/>
      <c r="AB180" s="63"/>
    </row>
    <row r="181" spans="1:28" ht="16.5" x14ac:dyDescent="0.3">
      <c r="A181" s="63"/>
      <c r="B181" s="182"/>
      <c r="C181" s="182"/>
      <c r="D181" s="182"/>
      <c r="E181" s="182"/>
      <c r="F181" s="182"/>
      <c r="G181" s="182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  <c r="AA181" s="63"/>
      <c r="AB181" s="63"/>
    </row>
    <row r="182" spans="1:28" ht="16.5" x14ac:dyDescent="0.3">
      <c r="A182" s="63"/>
      <c r="B182" s="182"/>
      <c r="C182" s="182"/>
      <c r="D182" s="182"/>
      <c r="E182" s="182"/>
      <c r="F182" s="182"/>
      <c r="G182" s="182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  <c r="AA182" s="63"/>
      <c r="AB182" s="63"/>
    </row>
    <row r="183" spans="1:28" ht="16.5" x14ac:dyDescent="0.3">
      <c r="A183" s="63"/>
      <c r="B183" s="182"/>
      <c r="C183" s="182"/>
      <c r="D183" s="182"/>
      <c r="E183" s="182"/>
      <c r="F183" s="182"/>
      <c r="G183" s="182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  <c r="AA183" s="63"/>
      <c r="AB183" s="63"/>
    </row>
    <row r="184" spans="1:28" ht="16.5" x14ac:dyDescent="0.3">
      <c r="A184" s="63"/>
      <c r="B184" s="182"/>
      <c r="C184" s="182"/>
      <c r="D184" s="182"/>
      <c r="E184" s="182"/>
      <c r="F184" s="182"/>
      <c r="G184" s="182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  <c r="AA184" s="63"/>
      <c r="AB184" s="63"/>
    </row>
    <row r="185" spans="1:28" ht="16.5" x14ac:dyDescent="0.3">
      <c r="A185" s="63"/>
      <c r="B185" s="182"/>
      <c r="C185" s="182"/>
      <c r="D185" s="182"/>
      <c r="E185" s="182"/>
      <c r="F185" s="182"/>
      <c r="G185" s="182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  <c r="AA185" s="63"/>
      <c r="AB185" s="63"/>
    </row>
    <row r="186" spans="1:28" ht="16.5" x14ac:dyDescent="0.3">
      <c r="A186" s="63"/>
      <c r="B186" s="182"/>
      <c r="C186" s="182"/>
      <c r="D186" s="182"/>
      <c r="E186" s="182"/>
      <c r="F186" s="182"/>
      <c r="G186" s="182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  <c r="AA186" s="63"/>
      <c r="AB186" s="63"/>
    </row>
    <row r="187" spans="1:28" ht="16.5" x14ac:dyDescent="0.3">
      <c r="A187" s="63"/>
      <c r="B187" s="182"/>
      <c r="C187" s="182"/>
      <c r="D187" s="182"/>
      <c r="E187" s="182"/>
      <c r="F187" s="182"/>
      <c r="G187" s="182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  <c r="AA187" s="63"/>
      <c r="AB187" s="63"/>
    </row>
    <row r="188" spans="1:28" ht="16.5" x14ac:dyDescent="0.3">
      <c r="A188" s="63"/>
      <c r="B188" s="182"/>
      <c r="C188" s="182"/>
      <c r="D188" s="182"/>
      <c r="E188" s="182"/>
      <c r="F188" s="182"/>
      <c r="G188" s="182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  <c r="AA188" s="63"/>
      <c r="AB188" s="63"/>
    </row>
    <row r="189" spans="1:28" ht="16.5" x14ac:dyDescent="0.3">
      <c r="A189" s="63"/>
      <c r="B189" s="182"/>
      <c r="C189" s="182"/>
      <c r="D189" s="182"/>
      <c r="E189" s="182"/>
      <c r="F189" s="182"/>
      <c r="G189" s="182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  <c r="AA189" s="63"/>
      <c r="AB189" s="63"/>
    </row>
    <row r="190" spans="1:28" ht="16.5" x14ac:dyDescent="0.3">
      <c r="A190" s="63"/>
      <c r="B190" s="182"/>
      <c r="C190" s="182"/>
      <c r="D190" s="182"/>
      <c r="E190" s="182"/>
      <c r="F190" s="182"/>
      <c r="G190" s="182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  <c r="AA190" s="63"/>
      <c r="AB190" s="63"/>
    </row>
    <row r="191" spans="1:28" ht="16.5" x14ac:dyDescent="0.3">
      <c r="A191" s="63"/>
      <c r="B191" s="182"/>
      <c r="C191" s="182"/>
      <c r="D191" s="182"/>
      <c r="E191" s="182"/>
      <c r="F191" s="182"/>
      <c r="G191" s="182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  <c r="AA191" s="63"/>
      <c r="AB191" s="63"/>
    </row>
    <row r="192" spans="1:28" ht="16.5" x14ac:dyDescent="0.3">
      <c r="A192" s="63"/>
      <c r="B192" s="182"/>
      <c r="C192" s="182"/>
      <c r="D192" s="182"/>
      <c r="E192" s="182"/>
      <c r="F192" s="182"/>
      <c r="G192" s="182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  <c r="AA192" s="63"/>
      <c r="AB192" s="63"/>
    </row>
    <row r="193" spans="1:28" ht="16.5" x14ac:dyDescent="0.3">
      <c r="A193" s="63"/>
      <c r="B193" s="182"/>
      <c r="C193" s="182"/>
      <c r="D193" s="182"/>
      <c r="E193" s="182"/>
      <c r="F193" s="182"/>
      <c r="G193" s="182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  <c r="AA193" s="63"/>
      <c r="AB193" s="63"/>
    </row>
    <row r="194" spans="1:28" ht="16.5" x14ac:dyDescent="0.3">
      <c r="A194" s="63"/>
      <c r="B194" s="182"/>
      <c r="C194" s="182"/>
      <c r="D194" s="182"/>
      <c r="E194" s="182"/>
      <c r="F194" s="182"/>
      <c r="G194" s="182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  <c r="AA194" s="63"/>
      <c r="AB194" s="63"/>
    </row>
    <row r="195" spans="1:28" ht="16.5" x14ac:dyDescent="0.3">
      <c r="A195" s="63"/>
      <c r="B195" s="182"/>
      <c r="C195" s="182"/>
      <c r="D195" s="182"/>
      <c r="E195" s="182"/>
      <c r="F195" s="182"/>
      <c r="G195" s="182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  <c r="AA195" s="63"/>
      <c r="AB195" s="63"/>
    </row>
    <row r="196" spans="1:28" ht="16.5" x14ac:dyDescent="0.3">
      <c r="A196" s="63"/>
      <c r="B196" s="182"/>
      <c r="C196" s="182"/>
      <c r="D196" s="182"/>
      <c r="E196" s="182"/>
      <c r="F196" s="182"/>
      <c r="G196" s="182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  <c r="AA196" s="63"/>
      <c r="AB196" s="63"/>
    </row>
    <row r="197" spans="1:28" ht="16.5" x14ac:dyDescent="0.3">
      <c r="A197" s="63"/>
      <c r="B197" s="182"/>
      <c r="C197" s="182"/>
      <c r="D197" s="182"/>
      <c r="E197" s="182"/>
      <c r="F197" s="182"/>
      <c r="G197" s="182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  <c r="AA197" s="63"/>
      <c r="AB197" s="63"/>
    </row>
    <row r="198" spans="1:28" ht="16.5" x14ac:dyDescent="0.3">
      <c r="A198" s="63"/>
      <c r="B198" s="182"/>
      <c r="C198" s="182"/>
      <c r="D198" s="182"/>
      <c r="E198" s="182"/>
      <c r="F198" s="182"/>
      <c r="G198" s="182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  <c r="AA198" s="63"/>
      <c r="AB198" s="63"/>
    </row>
    <row r="199" spans="1:28" ht="16.5" x14ac:dyDescent="0.3">
      <c r="A199" s="63"/>
      <c r="B199" s="182"/>
      <c r="C199" s="182"/>
      <c r="D199" s="182"/>
      <c r="E199" s="182"/>
      <c r="F199" s="182"/>
      <c r="G199" s="182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  <c r="AA199" s="63"/>
      <c r="AB199" s="63"/>
    </row>
    <row r="200" spans="1:28" ht="16.5" x14ac:dyDescent="0.3">
      <c r="A200" s="63"/>
      <c r="B200" s="182"/>
      <c r="C200" s="182"/>
      <c r="D200" s="182"/>
      <c r="E200" s="182"/>
      <c r="F200" s="182"/>
      <c r="G200" s="182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  <c r="AA200" s="63"/>
      <c r="AB200" s="63"/>
    </row>
    <row r="201" spans="1:28" ht="16.5" x14ac:dyDescent="0.3">
      <c r="A201" s="63"/>
      <c r="B201" s="182"/>
      <c r="C201" s="182"/>
      <c r="D201" s="182"/>
      <c r="E201" s="182"/>
      <c r="F201" s="182"/>
      <c r="G201" s="182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  <c r="AA201" s="63"/>
      <c r="AB201" s="63"/>
    </row>
    <row r="202" spans="1:28" ht="16.5" x14ac:dyDescent="0.3">
      <c r="A202" s="63"/>
      <c r="B202" s="182"/>
      <c r="C202" s="182"/>
      <c r="D202" s="182"/>
      <c r="E202" s="182"/>
      <c r="F202" s="182"/>
      <c r="G202" s="182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  <c r="AA202" s="63"/>
      <c r="AB202" s="63"/>
    </row>
    <row r="203" spans="1:28" ht="16.5" x14ac:dyDescent="0.3">
      <c r="A203" s="63"/>
      <c r="B203" s="182"/>
      <c r="C203" s="182"/>
      <c r="D203" s="182"/>
      <c r="E203" s="182"/>
      <c r="F203" s="182"/>
      <c r="G203" s="182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  <c r="AA203" s="63"/>
      <c r="AB203" s="63"/>
    </row>
    <row r="204" spans="1:28" ht="16.5" x14ac:dyDescent="0.3">
      <c r="A204" s="63"/>
      <c r="B204" s="182"/>
      <c r="C204" s="182"/>
      <c r="D204" s="182"/>
      <c r="E204" s="182"/>
      <c r="F204" s="182"/>
      <c r="G204" s="182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  <c r="AA204" s="63"/>
      <c r="AB204" s="63"/>
    </row>
    <row r="205" spans="1:28" ht="16.5" x14ac:dyDescent="0.3">
      <c r="A205" s="63"/>
      <c r="B205" s="182"/>
      <c r="C205" s="182"/>
      <c r="D205" s="182"/>
      <c r="E205" s="182"/>
      <c r="F205" s="182"/>
      <c r="G205" s="182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  <c r="AA205" s="63"/>
      <c r="AB205" s="63"/>
    </row>
    <row r="206" spans="1:28" ht="16.5" x14ac:dyDescent="0.3">
      <c r="A206" s="63"/>
      <c r="B206" s="182"/>
      <c r="C206" s="182"/>
      <c r="D206" s="182"/>
      <c r="E206" s="182"/>
      <c r="F206" s="182"/>
      <c r="G206" s="182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  <c r="AA206" s="63"/>
      <c r="AB206" s="63"/>
    </row>
    <row r="207" spans="1:28" ht="16.5" x14ac:dyDescent="0.3">
      <c r="A207" s="63"/>
      <c r="B207" s="182"/>
      <c r="C207" s="182"/>
      <c r="D207" s="182"/>
      <c r="E207" s="182"/>
      <c r="F207" s="182"/>
      <c r="G207" s="182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  <c r="AA207" s="63"/>
      <c r="AB207" s="63"/>
    </row>
    <row r="208" spans="1:28" ht="16.5" x14ac:dyDescent="0.3">
      <c r="A208" s="63"/>
      <c r="B208" s="182"/>
      <c r="C208" s="182"/>
      <c r="D208" s="182"/>
      <c r="E208" s="182"/>
      <c r="F208" s="182"/>
      <c r="G208" s="182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  <c r="AA208" s="63"/>
      <c r="AB208" s="63"/>
    </row>
    <row r="209" spans="1:28" ht="16.5" x14ac:dyDescent="0.3">
      <c r="A209" s="63"/>
      <c r="B209" s="182"/>
      <c r="C209" s="182"/>
      <c r="D209" s="182"/>
      <c r="E209" s="182"/>
      <c r="F209" s="182"/>
      <c r="G209" s="182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  <c r="AA209" s="63"/>
      <c r="AB209" s="63"/>
    </row>
    <row r="210" spans="1:28" ht="16.5" x14ac:dyDescent="0.3">
      <c r="A210" s="63"/>
      <c r="B210" s="182"/>
      <c r="C210" s="182"/>
      <c r="D210" s="182"/>
      <c r="E210" s="182"/>
      <c r="F210" s="182"/>
      <c r="G210" s="182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  <c r="AA210" s="63"/>
      <c r="AB210" s="63"/>
    </row>
    <row r="211" spans="1:28" ht="16.5" x14ac:dyDescent="0.3">
      <c r="A211" s="63"/>
      <c r="B211" s="182"/>
      <c r="C211" s="182"/>
      <c r="D211" s="182"/>
      <c r="E211" s="182"/>
      <c r="F211" s="182"/>
      <c r="G211" s="182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  <c r="AA211" s="63"/>
      <c r="AB211" s="63"/>
    </row>
    <row r="212" spans="1:28" ht="16.5" x14ac:dyDescent="0.3">
      <c r="A212" s="63"/>
      <c r="B212" s="182"/>
      <c r="C212" s="182"/>
      <c r="D212" s="182"/>
      <c r="E212" s="182"/>
      <c r="F212" s="182"/>
      <c r="G212" s="182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  <c r="AA212" s="63"/>
      <c r="AB212" s="63"/>
    </row>
    <row r="213" spans="1:28" ht="16.5" x14ac:dyDescent="0.3">
      <c r="A213" s="63"/>
      <c r="B213" s="182"/>
      <c r="C213" s="182"/>
      <c r="D213" s="182"/>
      <c r="E213" s="182"/>
      <c r="F213" s="182"/>
      <c r="G213" s="182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  <c r="AA213" s="63"/>
      <c r="AB213" s="63"/>
    </row>
    <row r="214" spans="1:28" ht="16.5" x14ac:dyDescent="0.3">
      <c r="A214" s="63"/>
      <c r="B214" s="182"/>
      <c r="C214" s="182"/>
      <c r="D214" s="182"/>
      <c r="E214" s="182"/>
      <c r="F214" s="182"/>
      <c r="G214" s="182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  <c r="AA214" s="63"/>
      <c r="AB214" s="63"/>
    </row>
    <row r="215" spans="1:28" ht="16.5" x14ac:dyDescent="0.3">
      <c r="A215" s="63"/>
      <c r="B215" s="182"/>
      <c r="C215" s="182"/>
      <c r="D215" s="182"/>
      <c r="E215" s="182"/>
      <c r="F215" s="182"/>
      <c r="G215" s="182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  <c r="AA215" s="63"/>
      <c r="AB215" s="63"/>
    </row>
    <row r="216" spans="1:28" ht="16.5" x14ac:dyDescent="0.3">
      <c r="A216" s="63"/>
      <c r="B216" s="182"/>
      <c r="C216" s="182"/>
      <c r="D216" s="182"/>
      <c r="E216" s="182"/>
      <c r="F216" s="182"/>
      <c r="G216" s="182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  <c r="AA216" s="63"/>
      <c r="AB216" s="63"/>
    </row>
    <row r="217" spans="1:28" ht="16.5" x14ac:dyDescent="0.3">
      <c r="A217" s="63"/>
      <c r="B217" s="182"/>
      <c r="C217" s="182"/>
      <c r="D217" s="182"/>
      <c r="E217" s="182"/>
      <c r="F217" s="182"/>
      <c r="G217" s="182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  <c r="AA217" s="63"/>
      <c r="AB217" s="63"/>
    </row>
    <row r="218" spans="1:28" ht="16.5" x14ac:dyDescent="0.3">
      <c r="A218" s="63"/>
      <c r="B218" s="182"/>
      <c r="C218" s="182"/>
      <c r="D218" s="182"/>
      <c r="E218" s="182"/>
      <c r="F218" s="182"/>
      <c r="G218" s="182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  <c r="AA218" s="63"/>
      <c r="AB218" s="63"/>
    </row>
    <row r="219" spans="1:28" ht="16.5" x14ac:dyDescent="0.3">
      <c r="A219" s="63"/>
      <c r="B219" s="182"/>
      <c r="C219" s="182"/>
      <c r="D219" s="182"/>
      <c r="E219" s="182"/>
      <c r="F219" s="182"/>
      <c r="G219" s="182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  <c r="AA219" s="63"/>
      <c r="AB219" s="63"/>
    </row>
    <row r="220" spans="1:28" ht="16.5" x14ac:dyDescent="0.3">
      <c r="A220" s="63"/>
      <c r="B220" s="182"/>
      <c r="C220" s="182"/>
      <c r="D220" s="182"/>
      <c r="E220" s="182"/>
      <c r="F220" s="182"/>
      <c r="G220" s="182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  <c r="AA220" s="63"/>
      <c r="AB220" s="63"/>
    </row>
    <row r="221" spans="1:28" ht="16.5" x14ac:dyDescent="0.3">
      <c r="A221" s="63"/>
      <c r="B221" s="182"/>
      <c r="C221" s="182"/>
      <c r="D221" s="182"/>
      <c r="E221" s="182"/>
      <c r="F221" s="182"/>
      <c r="G221" s="182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  <c r="AA221" s="63"/>
      <c r="AB221" s="63"/>
    </row>
    <row r="222" spans="1:28" ht="16.5" x14ac:dyDescent="0.3">
      <c r="A222" s="63"/>
      <c r="B222" s="182"/>
      <c r="C222" s="182"/>
      <c r="D222" s="182"/>
      <c r="E222" s="182"/>
      <c r="F222" s="182"/>
      <c r="G222" s="182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  <c r="AA222" s="63"/>
      <c r="AB222" s="63"/>
    </row>
    <row r="223" spans="1:28" ht="16.5" x14ac:dyDescent="0.3">
      <c r="A223" s="63"/>
      <c r="B223" s="182"/>
      <c r="C223" s="182"/>
      <c r="D223" s="182"/>
      <c r="E223" s="182"/>
      <c r="F223" s="182"/>
      <c r="G223" s="182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  <c r="AA223" s="63"/>
      <c r="AB223" s="63"/>
    </row>
    <row r="224" spans="1:28" ht="16.5" x14ac:dyDescent="0.3">
      <c r="A224" s="63"/>
      <c r="B224" s="182"/>
      <c r="C224" s="182"/>
      <c r="D224" s="182"/>
      <c r="E224" s="182"/>
      <c r="F224" s="182"/>
      <c r="G224" s="182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  <c r="AA224" s="63"/>
      <c r="AB224" s="63"/>
    </row>
    <row r="225" spans="1:28" ht="16.5" x14ac:dyDescent="0.3">
      <c r="A225" s="63"/>
      <c r="B225" s="182"/>
      <c r="C225" s="182"/>
      <c r="D225" s="182"/>
      <c r="E225" s="182"/>
      <c r="F225" s="182"/>
      <c r="G225" s="182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  <c r="AA225" s="63"/>
      <c r="AB225" s="63"/>
    </row>
    <row r="226" spans="1:28" ht="16.5" x14ac:dyDescent="0.3">
      <c r="A226" s="63"/>
      <c r="B226" s="182"/>
      <c r="C226" s="182"/>
      <c r="D226" s="182"/>
      <c r="E226" s="182"/>
      <c r="F226" s="182"/>
      <c r="G226" s="182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  <c r="AA226" s="63"/>
      <c r="AB226" s="63"/>
    </row>
    <row r="227" spans="1:28" ht="16.5" x14ac:dyDescent="0.3">
      <c r="A227" s="63"/>
      <c r="B227" s="182"/>
      <c r="C227" s="182"/>
      <c r="D227" s="182"/>
      <c r="E227" s="182"/>
      <c r="F227" s="182"/>
      <c r="G227" s="182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  <c r="AA227" s="63"/>
      <c r="AB227" s="63"/>
    </row>
    <row r="228" spans="1:28" ht="16.5" x14ac:dyDescent="0.3">
      <c r="A228" s="63"/>
      <c r="B228" s="182"/>
      <c r="C228" s="182"/>
      <c r="D228" s="182"/>
      <c r="E228" s="182"/>
      <c r="F228" s="182"/>
      <c r="G228" s="182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  <c r="AA228" s="63"/>
      <c r="AB228" s="63"/>
    </row>
    <row r="229" spans="1:28" ht="16.5" x14ac:dyDescent="0.3">
      <c r="A229" s="63"/>
      <c r="B229" s="182"/>
      <c r="C229" s="182"/>
      <c r="D229" s="182"/>
      <c r="E229" s="182"/>
      <c r="F229" s="182"/>
      <c r="G229" s="182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  <c r="AA229" s="63"/>
      <c r="AB229" s="63"/>
    </row>
    <row r="230" spans="1:28" ht="16.5" x14ac:dyDescent="0.3">
      <c r="A230" s="63"/>
      <c r="B230" s="182"/>
      <c r="C230" s="182"/>
      <c r="D230" s="182"/>
      <c r="E230" s="182"/>
      <c r="F230" s="182"/>
      <c r="G230" s="182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  <c r="AA230" s="63"/>
      <c r="AB230" s="63"/>
    </row>
    <row r="231" spans="1:28" ht="16.5" x14ac:dyDescent="0.3">
      <c r="A231" s="63"/>
      <c r="B231" s="182"/>
      <c r="C231" s="182"/>
      <c r="D231" s="182"/>
      <c r="E231" s="182"/>
      <c r="F231" s="182"/>
      <c r="G231" s="182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  <c r="AA231" s="63"/>
      <c r="AB231" s="63"/>
    </row>
    <row r="232" spans="1:28" ht="16.5" x14ac:dyDescent="0.3">
      <c r="A232" s="63"/>
      <c r="B232" s="182"/>
      <c r="C232" s="182"/>
      <c r="D232" s="182"/>
      <c r="E232" s="182"/>
      <c r="F232" s="182"/>
      <c r="G232" s="182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  <c r="AA232" s="63"/>
      <c r="AB232" s="63"/>
    </row>
    <row r="233" spans="1:28" ht="16.5" x14ac:dyDescent="0.3">
      <c r="A233" s="63"/>
      <c r="B233" s="182"/>
      <c r="C233" s="182"/>
      <c r="D233" s="182"/>
      <c r="E233" s="182"/>
      <c r="F233" s="182"/>
      <c r="G233" s="182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  <c r="AA233" s="63"/>
      <c r="AB233" s="63"/>
    </row>
    <row r="234" spans="1:28" ht="16.5" x14ac:dyDescent="0.3">
      <c r="A234" s="63"/>
      <c r="B234" s="182"/>
      <c r="C234" s="182"/>
      <c r="D234" s="182"/>
      <c r="E234" s="182"/>
      <c r="F234" s="182"/>
      <c r="G234" s="182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  <c r="AA234" s="63"/>
      <c r="AB234" s="63"/>
    </row>
    <row r="235" spans="1:28" ht="16.5" x14ac:dyDescent="0.3">
      <c r="A235" s="63"/>
      <c r="B235" s="182"/>
      <c r="C235" s="182"/>
      <c r="D235" s="182"/>
      <c r="E235" s="182"/>
      <c r="F235" s="182"/>
      <c r="G235" s="182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  <c r="AA235" s="63"/>
      <c r="AB235" s="63"/>
    </row>
    <row r="236" spans="1:28" ht="16.5" x14ac:dyDescent="0.3">
      <c r="A236" s="63"/>
      <c r="B236" s="182"/>
      <c r="C236" s="182"/>
      <c r="D236" s="182"/>
      <c r="E236" s="182"/>
      <c r="F236" s="182"/>
      <c r="G236" s="182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  <c r="AA236" s="63"/>
      <c r="AB236" s="63"/>
    </row>
    <row r="237" spans="1:28" ht="16.5" x14ac:dyDescent="0.3">
      <c r="A237" s="63"/>
      <c r="B237" s="182"/>
      <c r="C237" s="182"/>
      <c r="D237" s="182"/>
      <c r="E237" s="182"/>
      <c r="F237" s="182"/>
      <c r="G237" s="182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  <c r="AA237" s="63"/>
      <c r="AB237" s="63"/>
    </row>
    <row r="238" spans="1:28" ht="16.5" x14ac:dyDescent="0.3">
      <c r="A238" s="63"/>
      <c r="B238" s="182"/>
      <c r="C238" s="182"/>
      <c r="D238" s="182"/>
      <c r="E238" s="182"/>
      <c r="F238" s="182"/>
      <c r="G238" s="182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  <c r="AA238" s="63"/>
      <c r="AB238" s="63"/>
    </row>
    <row r="239" spans="1:28" ht="16.5" x14ac:dyDescent="0.3">
      <c r="A239" s="63"/>
      <c r="B239" s="182"/>
      <c r="C239" s="182"/>
      <c r="D239" s="182"/>
      <c r="E239" s="182"/>
      <c r="F239" s="182"/>
      <c r="G239" s="182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  <c r="AA239" s="63"/>
      <c r="AB239" s="63"/>
    </row>
    <row r="240" spans="1:28" ht="16.5" x14ac:dyDescent="0.3">
      <c r="A240" s="63"/>
      <c r="B240" s="182"/>
      <c r="C240" s="182"/>
      <c r="D240" s="182"/>
      <c r="E240" s="182"/>
      <c r="F240" s="182"/>
      <c r="G240" s="182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  <c r="AA240" s="63"/>
      <c r="AB240" s="63"/>
    </row>
    <row r="241" spans="1:28" ht="16.5" x14ac:dyDescent="0.3">
      <c r="A241" s="63"/>
      <c r="B241" s="182"/>
      <c r="C241" s="182"/>
      <c r="D241" s="182"/>
      <c r="E241" s="182"/>
      <c r="F241" s="182"/>
      <c r="G241" s="182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  <c r="AA241" s="63"/>
      <c r="AB241" s="63"/>
    </row>
    <row r="242" spans="1:28" ht="16.5" x14ac:dyDescent="0.3">
      <c r="A242" s="63"/>
      <c r="B242" s="182"/>
      <c r="C242" s="182"/>
      <c r="D242" s="182"/>
      <c r="E242" s="182"/>
      <c r="F242" s="182"/>
      <c r="G242" s="182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  <c r="AA242" s="63"/>
      <c r="AB242" s="63"/>
    </row>
    <row r="243" spans="1:28" ht="16.5" x14ac:dyDescent="0.3">
      <c r="A243" s="63"/>
      <c r="B243" s="182"/>
      <c r="C243" s="182"/>
      <c r="D243" s="182"/>
      <c r="E243" s="182"/>
      <c r="F243" s="182"/>
      <c r="G243" s="182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  <c r="AA243" s="63"/>
      <c r="AB243" s="63"/>
    </row>
    <row r="244" spans="1:28" ht="16.5" x14ac:dyDescent="0.3">
      <c r="A244" s="63"/>
      <c r="B244" s="182"/>
      <c r="C244" s="182"/>
      <c r="D244" s="182"/>
      <c r="E244" s="182"/>
      <c r="F244" s="182"/>
      <c r="G244" s="182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  <c r="AA244" s="63"/>
      <c r="AB244" s="63"/>
    </row>
    <row r="245" spans="1:28" ht="16.5" x14ac:dyDescent="0.3">
      <c r="A245" s="63"/>
      <c r="B245" s="182"/>
      <c r="C245" s="182"/>
      <c r="D245" s="182"/>
      <c r="E245" s="182"/>
      <c r="F245" s="182"/>
      <c r="G245" s="182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  <c r="AA245" s="63"/>
      <c r="AB245" s="63"/>
    </row>
    <row r="246" spans="1:28" ht="16.5" x14ac:dyDescent="0.3">
      <c r="A246" s="63"/>
      <c r="B246" s="182"/>
      <c r="C246" s="182"/>
      <c r="D246" s="182"/>
      <c r="E246" s="182"/>
      <c r="F246" s="182"/>
      <c r="G246" s="182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  <c r="AA246" s="63"/>
      <c r="AB246" s="63"/>
    </row>
    <row r="247" spans="1:28" ht="16.5" x14ac:dyDescent="0.3">
      <c r="A247" s="63"/>
      <c r="B247" s="182"/>
      <c r="C247" s="182"/>
      <c r="D247" s="182"/>
      <c r="E247" s="182"/>
      <c r="F247" s="182"/>
      <c r="G247" s="182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  <c r="AA247" s="63"/>
      <c r="AB247" s="63"/>
    </row>
    <row r="248" spans="1:28" ht="16.5" x14ac:dyDescent="0.3">
      <c r="A248" s="63"/>
      <c r="B248" s="182"/>
      <c r="C248" s="182"/>
      <c r="D248" s="182"/>
      <c r="E248" s="182"/>
      <c r="F248" s="182"/>
      <c r="G248" s="182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  <c r="AA248" s="63"/>
      <c r="AB248" s="63"/>
    </row>
    <row r="249" spans="1:28" ht="16.5" x14ac:dyDescent="0.3">
      <c r="A249" s="63"/>
      <c r="B249" s="182"/>
      <c r="C249" s="182"/>
      <c r="D249" s="182"/>
      <c r="E249" s="182"/>
      <c r="F249" s="182"/>
      <c r="G249" s="182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  <c r="AA249" s="63"/>
      <c r="AB249" s="63"/>
    </row>
    <row r="250" spans="1:28" ht="16.5" x14ac:dyDescent="0.3">
      <c r="A250" s="63"/>
      <c r="B250" s="182"/>
      <c r="C250" s="182"/>
      <c r="D250" s="182"/>
      <c r="E250" s="182"/>
      <c r="F250" s="182"/>
      <c r="G250" s="182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  <c r="AA250" s="63"/>
      <c r="AB250" s="63"/>
    </row>
    <row r="251" spans="1:28" ht="16.5" x14ac:dyDescent="0.3">
      <c r="A251" s="63"/>
      <c r="B251" s="182"/>
      <c r="C251" s="182"/>
      <c r="D251" s="182"/>
      <c r="E251" s="182"/>
      <c r="F251" s="182"/>
      <c r="G251" s="182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  <c r="AA251" s="63"/>
      <c r="AB251" s="63"/>
    </row>
    <row r="252" spans="1:28" ht="16.5" x14ac:dyDescent="0.3">
      <c r="A252" s="63"/>
      <c r="B252" s="182"/>
      <c r="C252" s="182"/>
      <c r="D252" s="182"/>
      <c r="E252" s="182"/>
      <c r="F252" s="182"/>
      <c r="G252" s="182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  <c r="AA252" s="63"/>
      <c r="AB252" s="63"/>
    </row>
    <row r="253" spans="1:28" ht="16.5" x14ac:dyDescent="0.3">
      <c r="A253" s="63"/>
      <c r="B253" s="182"/>
      <c r="C253" s="182"/>
      <c r="D253" s="182"/>
      <c r="E253" s="182"/>
      <c r="F253" s="182"/>
      <c r="G253" s="182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  <c r="AA253" s="63"/>
      <c r="AB253" s="63"/>
    </row>
    <row r="254" spans="1:28" ht="16.5" x14ac:dyDescent="0.3">
      <c r="A254" s="63"/>
      <c r="B254" s="182"/>
      <c r="C254" s="182"/>
      <c r="D254" s="182"/>
      <c r="E254" s="182"/>
      <c r="F254" s="182"/>
      <c r="G254" s="182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  <c r="AA254" s="63"/>
      <c r="AB254" s="63"/>
    </row>
    <row r="255" spans="1:28" ht="16.5" x14ac:dyDescent="0.3">
      <c r="A255" s="63"/>
      <c r="B255" s="182"/>
      <c r="C255" s="182"/>
      <c r="D255" s="182"/>
      <c r="E255" s="182"/>
      <c r="F255" s="182"/>
      <c r="G255" s="182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  <c r="AA255" s="63"/>
      <c r="AB255" s="63"/>
    </row>
    <row r="256" spans="1:28" ht="16.5" x14ac:dyDescent="0.3">
      <c r="A256" s="63"/>
      <c r="B256" s="182"/>
      <c r="C256" s="182"/>
      <c r="D256" s="182"/>
      <c r="E256" s="182"/>
      <c r="F256" s="182"/>
      <c r="G256" s="182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  <c r="AA256" s="63"/>
      <c r="AB256" s="63"/>
    </row>
    <row r="257" spans="1:28" ht="16.5" x14ac:dyDescent="0.3">
      <c r="A257" s="63"/>
      <c r="B257" s="182"/>
      <c r="C257" s="182"/>
      <c r="D257" s="182"/>
      <c r="E257" s="182"/>
      <c r="F257" s="182"/>
      <c r="G257" s="182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  <c r="AA257" s="63"/>
      <c r="AB257" s="63"/>
    </row>
    <row r="258" spans="1:28" ht="16.5" x14ac:dyDescent="0.3">
      <c r="A258" s="63"/>
      <c r="B258" s="182"/>
      <c r="C258" s="182"/>
      <c r="D258" s="182"/>
      <c r="E258" s="182"/>
      <c r="F258" s="182"/>
      <c r="G258" s="182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  <c r="AA258" s="63"/>
      <c r="AB258" s="63"/>
    </row>
    <row r="259" spans="1:28" ht="16.5" x14ac:dyDescent="0.3">
      <c r="A259" s="63"/>
      <c r="B259" s="182"/>
      <c r="C259" s="182"/>
      <c r="D259" s="182"/>
      <c r="E259" s="182"/>
      <c r="F259" s="182"/>
      <c r="G259" s="182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  <c r="AA259" s="63"/>
      <c r="AB259" s="63"/>
    </row>
    <row r="260" spans="1:28" ht="16.5" x14ac:dyDescent="0.3">
      <c r="A260" s="63"/>
      <c r="B260" s="182"/>
      <c r="C260" s="182"/>
      <c r="D260" s="182"/>
      <c r="E260" s="182"/>
      <c r="F260" s="182"/>
      <c r="G260" s="182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  <c r="AA260" s="63"/>
      <c r="AB260" s="63"/>
    </row>
    <row r="261" spans="1:28" ht="16.5" x14ac:dyDescent="0.3">
      <c r="A261" s="63"/>
      <c r="B261" s="182"/>
      <c r="C261" s="182"/>
      <c r="D261" s="182"/>
      <c r="E261" s="182"/>
      <c r="F261" s="182"/>
      <c r="G261" s="182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  <c r="AA261" s="63"/>
      <c r="AB261" s="63"/>
    </row>
    <row r="262" spans="1:28" ht="16.5" x14ac:dyDescent="0.3">
      <c r="A262" s="63"/>
      <c r="B262" s="182"/>
      <c r="C262" s="182"/>
      <c r="D262" s="182"/>
      <c r="E262" s="182"/>
      <c r="F262" s="182"/>
      <c r="G262" s="182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  <c r="AA262" s="63"/>
      <c r="AB262" s="63"/>
    </row>
    <row r="263" spans="1:28" ht="16.5" x14ac:dyDescent="0.3">
      <c r="A263" s="63"/>
      <c r="B263" s="182"/>
      <c r="C263" s="182"/>
      <c r="D263" s="182"/>
      <c r="E263" s="182"/>
      <c r="F263" s="182"/>
      <c r="G263" s="182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  <c r="AA263" s="63"/>
      <c r="AB263" s="63"/>
    </row>
    <row r="264" spans="1:28" ht="16.5" x14ac:dyDescent="0.3">
      <c r="A264" s="63"/>
      <c r="B264" s="182"/>
      <c r="C264" s="182"/>
      <c r="D264" s="182"/>
      <c r="E264" s="182"/>
      <c r="F264" s="182"/>
      <c r="G264" s="182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  <c r="AA264" s="63"/>
      <c r="AB264" s="63"/>
    </row>
    <row r="265" spans="1:28" ht="16.5" x14ac:dyDescent="0.3">
      <c r="A265" s="63"/>
      <c r="B265" s="182"/>
      <c r="C265" s="182"/>
      <c r="D265" s="182"/>
      <c r="E265" s="182"/>
      <c r="F265" s="182"/>
      <c r="G265" s="182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  <c r="AA265" s="63"/>
      <c r="AB265" s="63"/>
    </row>
    <row r="266" spans="1:28" ht="16.5" x14ac:dyDescent="0.3">
      <c r="A266" s="63"/>
      <c r="B266" s="182"/>
      <c r="C266" s="182"/>
      <c r="D266" s="182"/>
      <c r="E266" s="182"/>
      <c r="F266" s="182"/>
      <c r="G266" s="182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  <c r="AA266" s="63"/>
      <c r="AB266" s="63"/>
    </row>
    <row r="267" spans="1:28" ht="16.5" x14ac:dyDescent="0.3">
      <c r="A267" s="63"/>
      <c r="B267" s="182"/>
      <c r="C267" s="182"/>
      <c r="D267" s="182"/>
      <c r="E267" s="182"/>
      <c r="F267" s="182"/>
      <c r="G267" s="182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  <c r="AA267" s="63"/>
      <c r="AB267" s="63"/>
    </row>
    <row r="268" spans="1:28" ht="16.5" x14ac:dyDescent="0.3">
      <c r="A268" s="63"/>
      <c r="B268" s="182"/>
      <c r="C268" s="182"/>
      <c r="D268" s="182"/>
      <c r="E268" s="182"/>
      <c r="F268" s="182"/>
      <c r="G268" s="182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  <c r="AA268" s="63"/>
      <c r="AB268" s="63"/>
    </row>
    <row r="269" spans="1:28" ht="16.5" x14ac:dyDescent="0.3">
      <c r="A269" s="63"/>
      <c r="B269" s="182"/>
      <c r="C269" s="182"/>
      <c r="D269" s="182"/>
      <c r="E269" s="182"/>
      <c r="F269" s="182"/>
      <c r="G269" s="182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  <c r="AA269" s="63"/>
      <c r="AB269" s="63"/>
    </row>
    <row r="270" spans="1:28" ht="16.5" x14ac:dyDescent="0.3">
      <c r="A270" s="63"/>
      <c r="B270" s="182"/>
      <c r="C270" s="182"/>
      <c r="D270" s="182"/>
      <c r="E270" s="182"/>
      <c r="F270" s="182"/>
      <c r="G270" s="182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  <c r="AA270" s="63"/>
      <c r="AB270" s="63"/>
    </row>
    <row r="271" spans="1:28" ht="16.5" x14ac:dyDescent="0.3">
      <c r="A271" s="63"/>
      <c r="B271" s="182"/>
      <c r="C271" s="182"/>
      <c r="D271" s="182"/>
      <c r="E271" s="182"/>
      <c r="F271" s="182"/>
      <c r="G271" s="182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  <c r="AA271" s="63"/>
      <c r="AB271" s="63"/>
    </row>
    <row r="272" spans="1:28" ht="16.5" x14ac:dyDescent="0.3">
      <c r="A272" s="63"/>
      <c r="B272" s="182"/>
      <c r="C272" s="182"/>
      <c r="D272" s="182"/>
      <c r="E272" s="182"/>
      <c r="F272" s="182"/>
      <c r="G272" s="182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  <c r="AA272" s="63"/>
      <c r="AB272" s="63"/>
    </row>
    <row r="273" spans="1:28" ht="16.5" x14ac:dyDescent="0.3">
      <c r="A273" s="63"/>
      <c r="B273" s="182"/>
      <c r="C273" s="182"/>
      <c r="D273" s="182"/>
      <c r="E273" s="182"/>
      <c r="F273" s="182"/>
      <c r="G273" s="182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  <c r="AA273" s="63"/>
      <c r="AB273" s="63"/>
    </row>
    <row r="274" spans="1:28" ht="16.5" x14ac:dyDescent="0.3">
      <c r="A274" s="63"/>
      <c r="B274" s="182"/>
      <c r="C274" s="182"/>
      <c r="D274" s="182"/>
      <c r="E274" s="182"/>
      <c r="F274" s="182"/>
      <c r="G274" s="182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  <c r="AA274" s="63"/>
      <c r="AB274" s="63"/>
    </row>
    <row r="275" spans="1:28" ht="16.5" x14ac:dyDescent="0.3">
      <c r="A275" s="63"/>
      <c r="B275" s="182"/>
      <c r="C275" s="182"/>
      <c r="D275" s="182"/>
      <c r="E275" s="182"/>
      <c r="F275" s="182"/>
      <c r="G275" s="182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  <c r="AA275" s="63"/>
      <c r="AB275" s="63"/>
    </row>
    <row r="276" spans="1:28" ht="16.5" x14ac:dyDescent="0.3">
      <c r="A276" s="63"/>
      <c r="B276" s="182"/>
      <c r="C276" s="182"/>
      <c r="D276" s="182"/>
      <c r="E276" s="182"/>
      <c r="F276" s="182"/>
      <c r="G276" s="182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  <c r="AA276" s="63"/>
      <c r="AB276" s="63"/>
    </row>
    <row r="277" spans="1:28" ht="16.5" x14ac:dyDescent="0.3">
      <c r="A277" s="63"/>
      <c r="B277" s="182"/>
      <c r="C277" s="182"/>
      <c r="D277" s="182"/>
      <c r="E277" s="182"/>
      <c r="F277" s="182"/>
      <c r="G277" s="182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  <c r="AA277" s="63"/>
      <c r="AB277" s="63"/>
    </row>
    <row r="278" spans="1:28" ht="16.5" x14ac:dyDescent="0.3">
      <c r="A278" s="63"/>
      <c r="B278" s="182"/>
      <c r="C278" s="182"/>
      <c r="D278" s="182"/>
      <c r="E278" s="182"/>
      <c r="F278" s="182"/>
      <c r="G278" s="182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  <c r="AA278" s="63"/>
      <c r="AB278" s="63"/>
    </row>
    <row r="279" spans="1:28" ht="16.5" x14ac:dyDescent="0.3">
      <c r="A279" s="63"/>
      <c r="B279" s="182"/>
      <c r="C279" s="182"/>
      <c r="D279" s="182"/>
      <c r="E279" s="182"/>
      <c r="F279" s="182"/>
      <c r="G279" s="182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  <c r="AA279" s="63"/>
      <c r="AB279" s="63"/>
    </row>
    <row r="280" spans="1:28" ht="16.5" x14ac:dyDescent="0.3">
      <c r="A280" s="63"/>
      <c r="B280" s="182"/>
      <c r="C280" s="182"/>
      <c r="D280" s="182"/>
      <c r="E280" s="182"/>
      <c r="F280" s="182"/>
      <c r="G280" s="182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  <c r="AA280" s="63"/>
      <c r="AB280" s="63"/>
    </row>
    <row r="281" spans="1:28" ht="16.5" x14ac:dyDescent="0.3">
      <c r="A281" s="63"/>
      <c r="B281" s="182"/>
      <c r="C281" s="182"/>
      <c r="D281" s="182"/>
      <c r="E281" s="182"/>
      <c r="F281" s="182"/>
      <c r="G281" s="182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  <c r="AA281" s="63"/>
      <c r="AB281" s="63"/>
    </row>
    <row r="282" spans="1:28" ht="16.5" x14ac:dyDescent="0.3">
      <c r="A282" s="63"/>
      <c r="B282" s="182"/>
      <c r="C282" s="182"/>
      <c r="D282" s="182"/>
      <c r="E282" s="182"/>
      <c r="F282" s="182"/>
      <c r="G282" s="182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  <c r="AA282" s="63"/>
      <c r="AB282" s="63"/>
    </row>
    <row r="283" spans="1:28" ht="16.5" x14ac:dyDescent="0.3">
      <c r="A283" s="63"/>
      <c r="B283" s="182"/>
      <c r="C283" s="182"/>
      <c r="D283" s="182"/>
      <c r="E283" s="182"/>
      <c r="F283" s="182"/>
      <c r="G283" s="182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  <c r="AA283" s="63"/>
      <c r="AB283" s="63"/>
    </row>
    <row r="284" spans="1:28" ht="16.5" x14ac:dyDescent="0.3">
      <c r="A284" s="63"/>
      <c r="B284" s="182"/>
      <c r="C284" s="182"/>
      <c r="D284" s="182"/>
      <c r="E284" s="182"/>
      <c r="F284" s="182"/>
      <c r="G284" s="182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  <c r="AA284" s="63"/>
      <c r="AB284" s="63"/>
    </row>
    <row r="285" spans="1:28" ht="16.5" x14ac:dyDescent="0.3">
      <c r="A285" s="63"/>
      <c r="B285" s="182"/>
      <c r="C285" s="182"/>
      <c r="D285" s="182"/>
      <c r="E285" s="182"/>
      <c r="F285" s="182"/>
      <c r="G285" s="182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  <c r="AA285" s="63"/>
      <c r="AB285" s="63"/>
    </row>
    <row r="286" spans="1:28" ht="16.5" x14ac:dyDescent="0.3">
      <c r="A286" s="63"/>
      <c r="B286" s="182"/>
      <c r="C286" s="182"/>
      <c r="D286" s="182"/>
      <c r="E286" s="182"/>
      <c r="F286" s="182"/>
      <c r="G286" s="182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  <c r="AA286" s="63"/>
      <c r="AB286" s="63"/>
    </row>
    <row r="287" spans="1:28" ht="16.5" x14ac:dyDescent="0.3">
      <c r="A287" s="63"/>
      <c r="B287" s="182"/>
      <c r="C287" s="182"/>
      <c r="D287" s="182"/>
      <c r="E287" s="182"/>
      <c r="F287" s="182"/>
      <c r="G287" s="182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  <c r="AA287" s="63"/>
      <c r="AB287" s="63"/>
    </row>
    <row r="288" spans="1:28" ht="16.5" x14ac:dyDescent="0.3">
      <c r="A288" s="63"/>
      <c r="B288" s="182"/>
      <c r="C288" s="182"/>
      <c r="D288" s="182"/>
      <c r="E288" s="182"/>
      <c r="F288" s="182"/>
      <c r="G288" s="182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  <c r="AA288" s="63"/>
      <c r="AB288" s="63"/>
    </row>
    <row r="289" spans="1:28" ht="16.5" x14ac:dyDescent="0.3">
      <c r="A289" s="63"/>
      <c r="B289" s="182"/>
      <c r="C289" s="182"/>
      <c r="D289" s="182"/>
      <c r="E289" s="182"/>
      <c r="F289" s="182"/>
      <c r="G289" s="182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  <c r="AA289" s="63"/>
      <c r="AB289" s="63"/>
    </row>
    <row r="290" spans="1:28" ht="16.5" x14ac:dyDescent="0.3">
      <c r="A290" s="63"/>
      <c r="B290" s="182"/>
      <c r="C290" s="182"/>
      <c r="D290" s="182"/>
      <c r="E290" s="182"/>
      <c r="F290" s="182"/>
      <c r="G290" s="182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  <c r="AA290" s="63"/>
      <c r="AB290" s="63"/>
    </row>
    <row r="291" spans="1:28" ht="16.5" x14ac:dyDescent="0.3">
      <c r="A291" s="63"/>
      <c r="B291" s="182"/>
      <c r="C291" s="182"/>
      <c r="D291" s="182"/>
      <c r="E291" s="182"/>
      <c r="F291" s="182"/>
      <c r="G291" s="182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  <c r="AA291" s="63"/>
      <c r="AB291" s="63"/>
    </row>
    <row r="292" spans="1:28" ht="16.5" x14ac:dyDescent="0.3">
      <c r="A292" s="63"/>
      <c r="B292" s="182"/>
      <c r="C292" s="182"/>
      <c r="D292" s="182"/>
      <c r="E292" s="182"/>
      <c r="F292" s="182"/>
      <c r="G292" s="182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  <c r="AA292" s="63"/>
      <c r="AB292" s="63"/>
    </row>
    <row r="293" spans="1:28" ht="16.5" x14ac:dyDescent="0.3">
      <c r="A293" s="63"/>
      <c r="B293" s="182"/>
      <c r="C293" s="182"/>
      <c r="D293" s="182"/>
      <c r="E293" s="182"/>
      <c r="F293" s="182"/>
      <c r="G293" s="182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  <c r="AA293" s="63"/>
      <c r="AB293" s="63"/>
    </row>
    <row r="294" spans="1:28" ht="16.5" x14ac:dyDescent="0.3">
      <c r="A294" s="63"/>
      <c r="B294" s="182"/>
      <c r="C294" s="182"/>
      <c r="D294" s="182"/>
      <c r="E294" s="182"/>
      <c r="F294" s="182"/>
      <c r="G294" s="182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  <c r="AA294" s="63"/>
      <c r="AB294" s="63"/>
    </row>
    <row r="295" spans="1:28" ht="16.5" x14ac:dyDescent="0.3">
      <c r="A295" s="63"/>
      <c r="B295" s="182"/>
      <c r="C295" s="182"/>
      <c r="D295" s="182"/>
      <c r="E295" s="182"/>
      <c r="F295" s="182"/>
      <c r="G295" s="182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  <c r="AA295" s="63"/>
      <c r="AB295" s="63"/>
    </row>
    <row r="296" spans="1:28" ht="16.5" x14ac:dyDescent="0.3">
      <c r="A296" s="63"/>
      <c r="B296" s="182"/>
      <c r="C296" s="182"/>
      <c r="D296" s="182"/>
      <c r="E296" s="182"/>
      <c r="F296" s="182"/>
      <c r="G296" s="182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  <c r="AA296" s="63"/>
      <c r="AB296" s="63"/>
    </row>
    <row r="297" spans="1:28" ht="16.5" x14ac:dyDescent="0.3">
      <c r="A297" s="63"/>
      <c r="B297" s="182"/>
      <c r="C297" s="182"/>
      <c r="D297" s="182"/>
      <c r="E297" s="182"/>
      <c r="F297" s="182"/>
      <c r="G297" s="182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  <c r="AA297" s="63"/>
      <c r="AB297" s="63"/>
    </row>
    <row r="298" spans="1:28" ht="16.5" x14ac:dyDescent="0.3">
      <c r="A298" s="63"/>
      <c r="B298" s="182"/>
      <c r="C298" s="182"/>
      <c r="D298" s="182"/>
      <c r="E298" s="182"/>
      <c r="F298" s="182"/>
      <c r="G298" s="182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  <c r="AA298" s="63"/>
      <c r="AB298" s="63"/>
    </row>
    <row r="299" spans="1:28" ht="16.5" x14ac:dyDescent="0.3">
      <c r="A299" s="63"/>
      <c r="B299" s="182"/>
      <c r="C299" s="182"/>
      <c r="D299" s="182"/>
      <c r="E299" s="182"/>
      <c r="F299" s="182"/>
      <c r="G299" s="182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  <c r="AA299" s="63"/>
      <c r="AB299" s="63"/>
    </row>
    <row r="300" spans="1:28" ht="16.5" x14ac:dyDescent="0.3">
      <c r="A300" s="63"/>
      <c r="B300" s="182"/>
      <c r="C300" s="182"/>
      <c r="D300" s="182"/>
      <c r="E300" s="182"/>
      <c r="F300" s="182"/>
      <c r="G300" s="182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  <c r="AA300" s="63"/>
      <c r="AB300" s="63"/>
    </row>
    <row r="301" spans="1:28" ht="16.5" x14ac:dyDescent="0.3">
      <c r="A301" s="63"/>
      <c r="B301" s="182"/>
      <c r="C301" s="182"/>
      <c r="D301" s="182"/>
      <c r="E301" s="182"/>
      <c r="F301" s="182"/>
      <c r="G301" s="182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  <c r="AA301" s="63"/>
      <c r="AB301" s="63"/>
    </row>
    <row r="302" spans="1:28" ht="16.5" x14ac:dyDescent="0.3">
      <c r="A302" s="63"/>
      <c r="B302" s="182"/>
      <c r="C302" s="182"/>
      <c r="D302" s="182"/>
      <c r="E302" s="182"/>
      <c r="F302" s="182"/>
      <c r="G302" s="182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  <c r="AA302" s="63"/>
      <c r="AB302" s="63"/>
    </row>
    <row r="303" spans="1:28" ht="16.5" x14ac:dyDescent="0.3">
      <c r="A303" s="63"/>
      <c r="B303" s="182"/>
      <c r="C303" s="182"/>
      <c r="D303" s="182"/>
      <c r="E303" s="182"/>
      <c r="F303" s="182"/>
      <c r="G303" s="182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  <c r="AA303" s="63"/>
      <c r="AB303" s="63"/>
    </row>
    <row r="304" spans="1:28" ht="16.5" x14ac:dyDescent="0.3">
      <c r="A304" s="63"/>
      <c r="B304" s="182"/>
      <c r="C304" s="182"/>
      <c r="D304" s="182"/>
      <c r="E304" s="182"/>
      <c r="F304" s="182"/>
      <c r="G304" s="182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  <c r="AA304" s="63"/>
      <c r="AB304" s="63"/>
    </row>
    <row r="305" spans="1:28" ht="16.5" x14ac:dyDescent="0.3">
      <c r="A305" s="63"/>
      <c r="B305" s="182"/>
      <c r="C305" s="182"/>
      <c r="D305" s="182"/>
      <c r="E305" s="182"/>
      <c r="F305" s="182"/>
      <c r="G305" s="182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  <c r="AA305" s="63"/>
      <c r="AB305" s="63"/>
    </row>
    <row r="306" spans="1:28" ht="16.5" x14ac:dyDescent="0.3">
      <c r="A306" s="63"/>
      <c r="B306" s="182"/>
      <c r="C306" s="182"/>
      <c r="D306" s="182"/>
      <c r="E306" s="182"/>
      <c r="F306" s="182"/>
      <c r="G306" s="182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  <c r="AA306" s="63"/>
      <c r="AB306" s="63"/>
    </row>
    <row r="307" spans="1:28" ht="16.5" x14ac:dyDescent="0.3">
      <c r="A307" s="63"/>
      <c r="B307" s="182"/>
      <c r="C307" s="182"/>
      <c r="D307" s="182"/>
      <c r="E307" s="182"/>
      <c r="F307" s="182"/>
      <c r="G307" s="182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  <c r="AA307" s="63"/>
      <c r="AB307" s="63"/>
    </row>
    <row r="308" spans="1:28" ht="16.5" x14ac:dyDescent="0.3">
      <c r="A308" s="63"/>
      <c r="B308" s="182"/>
      <c r="C308" s="182"/>
      <c r="D308" s="182"/>
      <c r="E308" s="182"/>
      <c r="F308" s="182"/>
      <c r="G308" s="182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  <c r="AA308" s="63"/>
      <c r="AB308" s="63"/>
    </row>
    <row r="309" spans="1:28" ht="16.5" x14ac:dyDescent="0.3">
      <c r="A309" s="63"/>
      <c r="B309" s="182"/>
      <c r="C309" s="182"/>
      <c r="D309" s="182"/>
      <c r="E309" s="182"/>
      <c r="F309" s="182"/>
      <c r="G309" s="182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  <c r="AA309" s="63"/>
      <c r="AB309" s="63"/>
    </row>
    <row r="310" spans="1:28" ht="16.5" x14ac:dyDescent="0.3">
      <c r="A310" s="63"/>
      <c r="B310" s="182"/>
      <c r="C310" s="182"/>
      <c r="D310" s="182"/>
      <c r="E310" s="182"/>
      <c r="F310" s="182"/>
      <c r="G310" s="182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  <c r="AA310" s="63"/>
      <c r="AB310" s="63"/>
    </row>
    <row r="311" spans="1:28" ht="16.5" x14ac:dyDescent="0.3">
      <c r="A311" s="63"/>
      <c r="B311" s="182"/>
      <c r="C311" s="182"/>
      <c r="D311" s="182"/>
      <c r="E311" s="182"/>
      <c r="F311" s="182"/>
      <c r="G311" s="182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  <c r="AA311" s="63"/>
      <c r="AB311" s="63"/>
    </row>
    <row r="312" spans="1:28" ht="16.5" x14ac:dyDescent="0.3">
      <c r="A312" s="63"/>
      <c r="B312" s="182"/>
      <c r="C312" s="182"/>
      <c r="D312" s="182"/>
      <c r="E312" s="182"/>
      <c r="F312" s="182"/>
      <c r="G312" s="182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  <c r="AA312" s="63"/>
      <c r="AB312" s="63"/>
    </row>
    <row r="313" spans="1:28" ht="16.5" x14ac:dyDescent="0.3">
      <c r="A313" s="63"/>
      <c r="B313" s="182"/>
      <c r="C313" s="182"/>
      <c r="D313" s="182"/>
      <c r="E313" s="182"/>
      <c r="F313" s="182"/>
      <c r="G313" s="182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  <c r="AA313" s="63"/>
      <c r="AB313" s="63"/>
    </row>
    <row r="314" spans="1:28" ht="16.5" x14ac:dyDescent="0.3">
      <c r="A314" s="63"/>
      <c r="B314" s="182"/>
      <c r="C314" s="182"/>
      <c r="D314" s="182"/>
      <c r="E314" s="182"/>
      <c r="F314" s="182"/>
      <c r="G314" s="182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  <c r="AA314" s="63"/>
      <c r="AB314" s="63"/>
    </row>
    <row r="315" spans="1:28" ht="16.5" x14ac:dyDescent="0.3">
      <c r="A315" s="63"/>
      <c r="B315" s="182"/>
      <c r="C315" s="182"/>
      <c r="D315" s="182"/>
      <c r="E315" s="182"/>
      <c r="F315" s="182"/>
      <c r="G315" s="182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  <c r="AA315" s="63"/>
      <c r="AB315" s="63"/>
    </row>
    <row r="316" spans="1:28" ht="16.5" x14ac:dyDescent="0.3">
      <c r="A316" s="63"/>
      <c r="B316" s="182"/>
      <c r="C316" s="182"/>
      <c r="D316" s="182"/>
      <c r="E316" s="182"/>
      <c r="F316" s="182"/>
      <c r="G316" s="182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  <c r="AA316" s="63"/>
      <c r="AB316" s="63"/>
    </row>
    <row r="317" spans="1:28" ht="16.5" x14ac:dyDescent="0.3">
      <c r="A317" s="63"/>
      <c r="B317" s="182"/>
      <c r="C317" s="182"/>
      <c r="D317" s="182"/>
      <c r="E317" s="182"/>
      <c r="F317" s="182"/>
      <c r="G317" s="182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  <c r="AA317" s="63"/>
      <c r="AB317" s="63"/>
    </row>
    <row r="318" spans="1:28" ht="16.5" x14ac:dyDescent="0.3">
      <c r="A318" s="63"/>
      <c r="B318" s="182"/>
      <c r="C318" s="182"/>
      <c r="D318" s="182"/>
      <c r="E318" s="182"/>
      <c r="F318" s="182"/>
      <c r="G318" s="182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  <c r="AA318" s="63"/>
      <c r="AB318" s="63"/>
    </row>
    <row r="319" spans="1:28" ht="16.5" x14ac:dyDescent="0.3">
      <c r="A319" s="63"/>
      <c r="B319" s="182"/>
      <c r="C319" s="182"/>
      <c r="D319" s="182"/>
      <c r="E319" s="182"/>
      <c r="F319" s="182"/>
      <c r="G319" s="182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  <c r="AA319" s="63"/>
      <c r="AB319" s="63"/>
    </row>
    <row r="320" spans="1:28" ht="16.5" x14ac:dyDescent="0.3">
      <c r="A320" s="63"/>
      <c r="B320" s="182"/>
      <c r="C320" s="182"/>
      <c r="D320" s="182"/>
      <c r="E320" s="182"/>
      <c r="F320" s="182"/>
      <c r="G320" s="182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  <c r="AA320" s="63"/>
      <c r="AB320" s="63"/>
    </row>
    <row r="321" spans="1:28" ht="16.5" x14ac:dyDescent="0.3">
      <c r="A321" s="63"/>
      <c r="B321" s="182"/>
      <c r="C321" s="182"/>
      <c r="D321" s="182"/>
      <c r="E321" s="182"/>
      <c r="F321" s="182"/>
      <c r="G321" s="182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  <c r="AA321" s="63"/>
      <c r="AB321" s="63"/>
    </row>
    <row r="322" spans="1:28" ht="16.5" x14ac:dyDescent="0.3">
      <c r="A322" s="63"/>
      <c r="B322" s="182"/>
      <c r="C322" s="182"/>
      <c r="D322" s="182"/>
      <c r="E322" s="182"/>
      <c r="F322" s="182"/>
      <c r="G322" s="182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  <c r="AA322" s="63"/>
      <c r="AB322" s="63"/>
    </row>
    <row r="323" spans="1:28" ht="16.5" x14ac:dyDescent="0.3">
      <c r="A323" s="63"/>
      <c r="B323" s="182"/>
      <c r="C323" s="182"/>
      <c r="D323" s="182"/>
      <c r="E323" s="182"/>
      <c r="F323" s="182"/>
      <c r="G323" s="182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  <c r="AA323" s="63"/>
      <c r="AB323" s="63"/>
    </row>
    <row r="324" spans="1:28" ht="16.5" x14ac:dyDescent="0.3">
      <c r="A324" s="63"/>
      <c r="B324" s="182"/>
      <c r="C324" s="182"/>
      <c r="D324" s="182"/>
      <c r="E324" s="182"/>
      <c r="F324" s="182"/>
      <c r="G324" s="182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  <c r="AA324" s="63"/>
      <c r="AB324" s="63"/>
    </row>
    <row r="325" spans="1:28" ht="16.5" x14ac:dyDescent="0.3">
      <c r="A325" s="63"/>
      <c r="B325" s="182"/>
      <c r="C325" s="182"/>
      <c r="D325" s="182"/>
      <c r="E325" s="182"/>
      <c r="F325" s="182"/>
      <c r="G325" s="182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  <c r="AA325" s="63"/>
      <c r="AB325" s="63"/>
    </row>
    <row r="326" spans="1:28" ht="16.5" x14ac:dyDescent="0.3">
      <c r="A326" s="63"/>
      <c r="B326" s="182"/>
      <c r="C326" s="182"/>
      <c r="D326" s="182"/>
      <c r="E326" s="182"/>
      <c r="F326" s="182"/>
      <c r="G326" s="182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  <c r="AA326" s="63"/>
      <c r="AB326" s="63"/>
    </row>
    <row r="327" spans="1:28" ht="16.5" x14ac:dyDescent="0.3">
      <c r="A327" s="63"/>
      <c r="B327" s="182"/>
      <c r="C327" s="182"/>
      <c r="D327" s="182"/>
      <c r="E327" s="182"/>
      <c r="F327" s="182"/>
      <c r="G327" s="182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  <c r="AA327" s="63"/>
      <c r="AB327" s="63"/>
    </row>
    <row r="328" spans="1:28" ht="16.5" x14ac:dyDescent="0.3">
      <c r="A328" s="63"/>
      <c r="B328" s="182"/>
      <c r="C328" s="182"/>
      <c r="D328" s="182"/>
      <c r="E328" s="182"/>
      <c r="F328" s="182"/>
      <c r="G328" s="182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  <c r="AA328" s="63"/>
      <c r="AB328" s="63"/>
    </row>
    <row r="329" spans="1:28" ht="16.5" x14ac:dyDescent="0.3">
      <c r="A329" s="63"/>
      <c r="B329" s="182"/>
      <c r="C329" s="182"/>
      <c r="D329" s="182"/>
      <c r="E329" s="182"/>
      <c r="F329" s="182"/>
      <c r="G329" s="182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  <c r="AA329" s="63"/>
      <c r="AB329" s="63"/>
    </row>
    <row r="330" spans="1:28" ht="16.5" x14ac:dyDescent="0.3">
      <c r="A330" s="63"/>
      <c r="B330" s="182"/>
      <c r="C330" s="182"/>
      <c r="D330" s="182"/>
      <c r="E330" s="182"/>
      <c r="F330" s="182"/>
      <c r="G330" s="182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  <c r="AA330" s="63"/>
      <c r="AB330" s="63"/>
    </row>
    <row r="331" spans="1:28" ht="16.5" x14ac:dyDescent="0.3">
      <c r="A331" s="63"/>
      <c r="B331" s="182"/>
      <c r="C331" s="182"/>
      <c r="D331" s="182"/>
      <c r="E331" s="182"/>
      <c r="F331" s="182"/>
      <c r="G331" s="182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  <c r="AA331" s="63"/>
      <c r="AB331" s="63"/>
    </row>
    <row r="332" spans="1:28" ht="16.5" x14ac:dyDescent="0.3">
      <c r="A332" s="63"/>
      <c r="B332" s="182"/>
      <c r="C332" s="182"/>
      <c r="D332" s="182"/>
      <c r="E332" s="182"/>
      <c r="F332" s="182"/>
      <c r="G332" s="182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  <c r="AA332" s="63"/>
      <c r="AB332" s="63"/>
    </row>
    <row r="333" spans="1:28" ht="16.5" x14ac:dyDescent="0.3">
      <c r="A333" s="63"/>
      <c r="B333" s="182"/>
      <c r="C333" s="182"/>
      <c r="D333" s="182"/>
      <c r="E333" s="182"/>
      <c r="F333" s="182"/>
      <c r="G333" s="182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  <c r="AA333" s="63"/>
      <c r="AB333" s="63"/>
    </row>
    <row r="334" spans="1:28" ht="16.5" x14ac:dyDescent="0.3">
      <c r="A334" s="63"/>
      <c r="B334" s="182"/>
      <c r="C334" s="182"/>
      <c r="D334" s="182"/>
      <c r="E334" s="182"/>
      <c r="F334" s="182"/>
      <c r="G334" s="182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  <c r="AA334" s="63"/>
      <c r="AB334" s="63"/>
    </row>
    <row r="335" spans="1:28" ht="16.5" x14ac:dyDescent="0.3">
      <c r="A335" s="63"/>
      <c r="B335" s="182"/>
      <c r="C335" s="182"/>
      <c r="D335" s="182"/>
      <c r="E335" s="182"/>
      <c r="F335" s="182"/>
      <c r="G335" s="182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  <c r="AA335" s="63"/>
      <c r="AB335" s="63"/>
    </row>
    <row r="336" spans="1:28" ht="16.5" x14ac:dyDescent="0.3">
      <c r="A336" s="63"/>
      <c r="B336" s="182"/>
      <c r="C336" s="182"/>
      <c r="D336" s="182"/>
      <c r="E336" s="182"/>
      <c r="F336" s="182"/>
      <c r="G336" s="182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  <c r="AA336" s="63"/>
      <c r="AB336" s="63"/>
    </row>
    <row r="337" spans="1:28" ht="16.5" x14ac:dyDescent="0.3">
      <c r="A337" s="63"/>
      <c r="B337" s="182"/>
      <c r="C337" s="182"/>
      <c r="D337" s="182"/>
      <c r="E337" s="182"/>
      <c r="F337" s="182"/>
      <c r="G337" s="182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  <c r="AA337" s="63"/>
      <c r="AB337" s="63"/>
    </row>
    <row r="338" spans="1:28" ht="16.5" x14ac:dyDescent="0.3">
      <c r="A338" s="63"/>
      <c r="B338" s="182"/>
      <c r="C338" s="182"/>
      <c r="D338" s="182"/>
      <c r="E338" s="182"/>
      <c r="F338" s="182"/>
      <c r="G338" s="182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  <c r="AA338" s="63"/>
      <c r="AB338" s="63"/>
    </row>
    <row r="339" spans="1:28" ht="16.5" x14ac:dyDescent="0.3">
      <c r="A339" s="63"/>
      <c r="B339" s="182"/>
      <c r="C339" s="182"/>
      <c r="D339" s="182"/>
      <c r="E339" s="182"/>
      <c r="F339" s="182"/>
      <c r="G339" s="182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  <c r="AA339" s="63"/>
      <c r="AB339" s="63"/>
    </row>
    <row r="340" spans="1:28" ht="16.5" x14ac:dyDescent="0.3">
      <c r="A340" s="63"/>
      <c r="B340" s="182"/>
      <c r="C340" s="182"/>
      <c r="D340" s="182"/>
      <c r="E340" s="182"/>
      <c r="F340" s="182"/>
      <c r="G340" s="182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  <c r="AA340" s="63"/>
      <c r="AB340" s="63"/>
    </row>
    <row r="341" spans="1:28" ht="16.5" x14ac:dyDescent="0.3">
      <c r="A341" s="63"/>
      <c r="B341" s="182"/>
      <c r="C341" s="182"/>
      <c r="D341" s="182"/>
      <c r="E341" s="182"/>
      <c r="F341" s="182"/>
      <c r="G341" s="182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  <c r="AA341" s="63"/>
      <c r="AB341" s="63"/>
    </row>
    <row r="342" spans="1:28" ht="16.5" x14ac:dyDescent="0.3">
      <c r="A342" s="63"/>
      <c r="B342" s="182"/>
      <c r="C342" s="182"/>
      <c r="D342" s="182"/>
      <c r="E342" s="182"/>
      <c r="F342" s="182"/>
      <c r="G342" s="182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  <c r="AA342" s="63"/>
      <c r="AB342" s="63"/>
    </row>
    <row r="343" spans="1:28" ht="16.5" x14ac:dyDescent="0.3">
      <c r="A343" s="63"/>
      <c r="B343" s="182"/>
      <c r="C343" s="182"/>
      <c r="D343" s="182"/>
      <c r="E343" s="182"/>
      <c r="F343" s="182"/>
      <c r="G343" s="182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  <c r="AA343" s="63"/>
      <c r="AB343" s="63"/>
    </row>
    <row r="344" spans="1:28" ht="16.5" x14ac:dyDescent="0.3">
      <c r="A344" s="63"/>
      <c r="B344" s="182"/>
      <c r="C344" s="182"/>
      <c r="D344" s="182"/>
      <c r="E344" s="182"/>
      <c r="F344" s="182"/>
      <c r="G344" s="182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  <c r="AA344" s="63"/>
      <c r="AB344" s="63"/>
    </row>
    <row r="345" spans="1:28" ht="16.5" x14ac:dyDescent="0.3">
      <c r="A345" s="63"/>
      <c r="B345" s="182"/>
      <c r="C345" s="182"/>
      <c r="D345" s="182"/>
      <c r="E345" s="182"/>
      <c r="F345" s="182"/>
      <c r="G345" s="182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  <c r="AA345" s="63"/>
      <c r="AB345" s="63"/>
    </row>
    <row r="346" spans="1:28" ht="16.5" x14ac:dyDescent="0.3">
      <c r="A346" s="63"/>
      <c r="B346" s="182"/>
      <c r="C346" s="182"/>
      <c r="D346" s="182"/>
      <c r="E346" s="182"/>
      <c r="F346" s="182"/>
      <c r="G346" s="182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  <c r="AA346" s="63"/>
      <c r="AB346" s="63"/>
    </row>
    <row r="347" spans="1:28" ht="16.5" x14ac:dyDescent="0.3">
      <c r="A347" s="63"/>
      <c r="B347" s="182"/>
      <c r="C347" s="182"/>
      <c r="D347" s="182"/>
      <c r="E347" s="182"/>
      <c r="F347" s="182"/>
      <c r="G347" s="182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  <c r="AA347" s="63"/>
      <c r="AB347" s="63"/>
    </row>
    <row r="348" spans="1:28" ht="16.5" x14ac:dyDescent="0.3">
      <c r="A348" s="63"/>
      <c r="B348" s="182"/>
      <c r="C348" s="182"/>
      <c r="D348" s="182"/>
      <c r="E348" s="182"/>
      <c r="F348" s="182"/>
      <c r="G348" s="182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  <c r="AA348" s="63"/>
      <c r="AB348" s="63"/>
    </row>
    <row r="349" spans="1:28" ht="16.5" x14ac:dyDescent="0.3">
      <c r="A349" s="63"/>
      <c r="B349" s="182"/>
      <c r="C349" s="182"/>
      <c r="D349" s="182"/>
      <c r="E349" s="182"/>
      <c r="F349" s="182"/>
      <c r="G349" s="182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  <c r="AA349" s="63"/>
      <c r="AB349" s="63"/>
    </row>
    <row r="350" spans="1:28" ht="16.5" x14ac:dyDescent="0.3">
      <c r="A350" s="63"/>
      <c r="B350" s="182"/>
      <c r="C350" s="182"/>
      <c r="D350" s="182"/>
      <c r="E350" s="182"/>
      <c r="F350" s="182"/>
      <c r="G350" s="182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  <c r="AA350" s="63"/>
      <c r="AB350" s="63"/>
    </row>
    <row r="351" spans="1:28" ht="16.5" x14ac:dyDescent="0.3">
      <c r="A351" s="63"/>
      <c r="B351" s="182"/>
      <c r="C351" s="182"/>
      <c r="D351" s="182"/>
      <c r="E351" s="182"/>
      <c r="F351" s="182"/>
      <c r="G351" s="182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  <c r="AA351" s="63"/>
      <c r="AB351" s="63"/>
    </row>
  </sheetData>
  <mergeCells count="9">
    <mergeCell ref="A22:A23"/>
    <mergeCell ref="B22:C22"/>
    <mergeCell ref="D22:E22"/>
    <mergeCell ref="A2:A3"/>
    <mergeCell ref="B2:D2"/>
    <mergeCell ref="E2:G2"/>
    <mergeCell ref="A12:A13"/>
    <mergeCell ref="B12:F12"/>
    <mergeCell ref="G12:K12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rgb="FF7030A0"/>
  </sheetPr>
  <dimension ref="A1:Y62"/>
  <sheetViews>
    <sheetView workbookViewId="0">
      <selection activeCell="G12" sqref="G12"/>
    </sheetView>
  </sheetViews>
  <sheetFormatPr defaultRowHeight="15.75" x14ac:dyDescent="0.25"/>
  <cols>
    <col min="1" max="1" width="19" style="3" customWidth="1"/>
    <col min="2" max="7" width="12.7109375" style="2" customWidth="1"/>
    <col min="8" max="16384" width="9.140625" style="3"/>
  </cols>
  <sheetData>
    <row r="1" spans="1:25" x14ac:dyDescent="0.25">
      <c r="A1" s="1" t="s">
        <v>915</v>
      </c>
    </row>
    <row r="2" spans="1:25" ht="16.5" thickBot="1" x14ac:dyDescent="0.3">
      <c r="A2" s="39" t="s">
        <v>914</v>
      </c>
      <c r="B2" s="39" t="s">
        <v>44</v>
      </c>
      <c r="C2" s="39" t="s">
        <v>45</v>
      </c>
      <c r="D2" s="39" t="s">
        <v>46</v>
      </c>
      <c r="E2" s="39" t="s">
        <v>47</v>
      </c>
      <c r="F2" s="39" t="s">
        <v>48</v>
      </c>
      <c r="G2" s="39" t="s">
        <v>49</v>
      </c>
      <c r="I2" s="12" t="s">
        <v>44</v>
      </c>
      <c r="J2" s="12" t="s">
        <v>45</v>
      </c>
      <c r="K2" s="12" t="s">
        <v>46</v>
      </c>
      <c r="L2" s="12" t="s">
        <v>47</v>
      </c>
      <c r="M2" s="12" t="s">
        <v>48</v>
      </c>
      <c r="S2" s="39" t="s">
        <v>914</v>
      </c>
      <c r="T2" s="39" t="s">
        <v>44</v>
      </c>
      <c r="U2" s="39" t="s">
        <v>45</v>
      </c>
      <c r="V2" s="39" t="s">
        <v>46</v>
      </c>
      <c r="W2" s="39" t="s">
        <v>47</v>
      </c>
      <c r="X2" s="39" t="s">
        <v>48</v>
      </c>
      <c r="Y2" s="39" t="s">
        <v>49</v>
      </c>
    </row>
    <row r="3" spans="1:25" x14ac:dyDescent="0.25">
      <c r="A3" s="13" t="s">
        <v>902</v>
      </c>
      <c r="B3" s="14">
        <f>ROUND(SUMIF(Model_Output!$B$11:$B$3048,I3,Model_Output!$D$11:$D$3048),-2)</f>
        <v>484100</v>
      </c>
      <c r="C3" s="14">
        <f>ROUND(SUMIF(Model_Output!$B$11:$B$3048,J3,Model_Output!$D$11:$D$3048),-2)</f>
        <v>2323800</v>
      </c>
      <c r="D3" s="14">
        <f>ROUND(SUMIF(Model_Output!$B$11:$B$3048,K3,Model_Output!$D$11:$D$3048),-2)</f>
        <v>958700</v>
      </c>
      <c r="E3" s="14">
        <f>ROUND(SUMIF(Model_Output!$B$11:$B$3048,L3,Model_Output!$D$11:$D$3048),-2)</f>
        <v>970600</v>
      </c>
      <c r="F3" s="14">
        <f>ROUND(SUMIF(Model_Output!$B$11:$B$3048,M3,Model_Output!$D$11:$D$3048),-2)</f>
        <v>151400</v>
      </c>
      <c r="G3" s="14">
        <f t="shared" ref="G3:G13" si="0">SUM(B3:F3)</f>
        <v>4888600</v>
      </c>
      <c r="I3" t="s">
        <v>538</v>
      </c>
      <c r="J3" t="s">
        <v>702</v>
      </c>
      <c r="K3" t="s">
        <v>752</v>
      </c>
      <c r="L3" t="s">
        <v>802</v>
      </c>
      <c r="M3" t="s">
        <v>852</v>
      </c>
      <c r="S3" s="13" t="s">
        <v>902</v>
      </c>
      <c r="T3" s="14">
        <v>484800</v>
      </c>
      <c r="U3" s="14">
        <v>2327700</v>
      </c>
      <c r="V3" s="14">
        <v>959600</v>
      </c>
      <c r="W3" s="14">
        <v>971200</v>
      </c>
      <c r="X3" s="14">
        <v>151000</v>
      </c>
      <c r="Y3" s="14">
        <v>4894300</v>
      </c>
    </row>
    <row r="4" spans="1:25" x14ac:dyDescent="0.25">
      <c r="A4" s="13" t="s">
        <v>903</v>
      </c>
      <c r="B4" s="14">
        <f>ROUND(SUMIF(Model_Output!$B$11:$B$3048,I4,Model_Output!$D$11:$D$3048),-2)</f>
        <v>174600</v>
      </c>
      <c r="C4" s="14">
        <f>ROUND(SUMIF(Model_Output!$B$11:$B$3048,J4,Model_Output!$D$11:$D$3048),-2)</f>
        <v>633300</v>
      </c>
      <c r="D4" s="14">
        <f>ROUND(SUMIF(Model_Output!$B$11:$B$3048,K4,Model_Output!$D$11:$D$3048),-2)</f>
        <v>416200</v>
      </c>
      <c r="E4" s="14">
        <f>ROUND(SUMIF(Model_Output!$B$11:$B$3048,L4,Model_Output!$D$11:$D$3048),-2)</f>
        <v>435200</v>
      </c>
      <c r="F4" s="14">
        <f>ROUND(SUMIF(Model_Output!$B$11:$B$3048,M4,Model_Output!$D$11:$D$3048),-2)</f>
        <v>62900</v>
      </c>
      <c r="G4" s="14">
        <f t="shared" si="0"/>
        <v>1722200</v>
      </c>
      <c r="I4" t="s">
        <v>540</v>
      </c>
      <c r="J4" t="s">
        <v>704</v>
      </c>
      <c r="K4" t="s">
        <v>754</v>
      </c>
      <c r="L4" t="s">
        <v>804</v>
      </c>
      <c r="M4" t="s">
        <v>854</v>
      </c>
      <c r="S4" s="13" t="s">
        <v>903</v>
      </c>
      <c r="T4" s="14">
        <v>175000</v>
      </c>
      <c r="U4" s="14">
        <v>635100</v>
      </c>
      <c r="V4" s="14">
        <v>417200</v>
      </c>
      <c r="W4" s="14">
        <v>435900</v>
      </c>
      <c r="X4" s="14">
        <v>62700</v>
      </c>
      <c r="Y4" s="14">
        <v>1725900</v>
      </c>
    </row>
    <row r="5" spans="1:25" x14ac:dyDescent="0.25">
      <c r="A5" s="13" t="s">
        <v>904</v>
      </c>
      <c r="B5" s="14">
        <f>ROUND(SUMIF(Model_Output!$B$11:$B$3048,I5,Model_Output!$D$11:$D$3048),-2)</f>
        <v>95300</v>
      </c>
      <c r="C5" s="14">
        <f>ROUND(SUMIF(Model_Output!$B$11:$B$3048,J5,Model_Output!$D$11:$D$3048),-2)</f>
        <v>318100</v>
      </c>
      <c r="D5" s="14">
        <f>ROUND(SUMIF(Model_Output!$B$11:$B$3048,K5,Model_Output!$D$11:$D$3048),-2)</f>
        <v>214800</v>
      </c>
      <c r="E5" s="14">
        <f>ROUND(SUMIF(Model_Output!$B$11:$B$3048,L5,Model_Output!$D$11:$D$3048),-2)</f>
        <v>219300</v>
      </c>
      <c r="F5" s="14">
        <f>ROUND(SUMIF(Model_Output!$B$11:$B$3048,M5,Model_Output!$D$11:$D$3048),-2)</f>
        <v>28700</v>
      </c>
      <c r="G5" s="14">
        <f t="shared" si="0"/>
        <v>876200</v>
      </c>
      <c r="I5" t="s">
        <v>542</v>
      </c>
      <c r="J5" t="s">
        <v>706</v>
      </c>
      <c r="K5" t="s">
        <v>756</v>
      </c>
      <c r="L5" t="s">
        <v>806</v>
      </c>
      <c r="M5" t="s">
        <v>856</v>
      </c>
      <c r="S5" s="13" t="s">
        <v>904</v>
      </c>
      <c r="T5" s="14">
        <v>95600</v>
      </c>
      <c r="U5" s="14">
        <v>319100</v>
      </c>
      <c r="V5" s="14">
        <v>215400</v>
      </c>
      <c r="W5" s="14">
        <v>219700</v>
      </c>
      <c r="X5" s="14">
        <v>28600</v>
      </c>
      <c r="Y5" s="14">
        <v>878400</v>
      </c>
    </row>
    <row r="6" spans="1:25" x14ac:dyDescent="0.25">
      <c r="A6" s="13" t="s">
        <v>905</v>
      </c>
      <c r="B6" s="14">
        <f>ROUND(SUMIF(Model_Output!$B$11:$B$3048,I6,Model_Output!$D$11:$D$3048),-2)</f>
        <v>1500</v>
      </c>
      <c r="C6" s="14">
        <f>ROUND(SUMIF(Model_Output!$B$11:$B$3048,J6,Model_Output!$D$11:$D$3048),-2)</f>
        <v>0</v>
      </c>
      <c r="D6" s="14">
        <f>ROUND(SUMIF(Model_Output!$B$11:$B$3048,K6,Model_Output!$D$11:$D$3048),-2)</f>
        <v>1500</v>
      </c>
      <c r="E6" s="14">
        <f>ROUND(SUMIF(Model_Output!$B$11:$B$3048,L6,Model_Output!$D$11:$D$3048),-2)</f>
        <v>0</v>
      </c>
      <c r="F6" s="14">
        <f>ROUND(SUMIF(Model_Output!$B$11:$B$3048,M6,Model_Output!$D$11:$D$3048),-2)</f>
        <v>0</v>
      </c>
      <c r="G6" s="14">
        <f t="shared" si="0"/>
        <v>3000</v>
      </c>
      <c r="I6" t="s">
        <v>544</v>
      </c>
      <c r="J6" t="s">
        <v>708</v>
      </c>
      <c r="K6" t="s">
        <v>758</v>
      </c>
      <c r="L6" t="s">
        <v>808</v>
      </c>
      <c r="M6" t="s">
        <v>858</v>
      </c>
      <c r="S6" s="13" t="s">
        <v>905</v>
      </c>
      <c r="T6" s="14">
        <v>1500</v>
      </c>
      <c r="U6" s="14">
        <v>0</v>
      </c>
      <c r="V6" s="14">
        <v>1500</v>
      </c>
      <c r="W6" s="14">
        <v>0</v>
      </c>
      <c r="X6" s="14">
        <v>0</v>
      </c>
      <c r="Y6" s="14">
        <v>3000</v>
      </c>
    </row>
    <row r="7" spans="1:25" x14ac:dyDescent="0.25">
      <c r="A7" s="13" t="s">
        <v>906</v>
      </c>
      <c r="B7" s="14">
        <f>ROUND(SUMIF(Model_Output!$B$11:$B$3048,I7,Model_Output!$D$11:$D$3048),-2)</f>
        <v>49000</v>
      </c>
      <c r="C7" s="14">
        <f>ROUND(SUMIF(Model_Output!$B$11:$B$3048,J7,Model_Output!$D$11:$D$3048),-2)</f>
        <v>43300</v>
      </c>
      <c r="D7" s="14">
        <f>ROUND(SUMIF(Model_Output!$B$11:$B$3048,K7,Model_Output!$D$11:$D$3048),-2)</f>
        <v>50600</v>
      </c>
      <c r="E7" s="14">
        <f>ROUND(SUMIF(Model_Output!$B$11:$B$3048,L7,Model_Output!$D$11:$D$3048),-2)</f>
        <v>22500</v>
      </c>
      <c r="F7" s="14">
        <f>ROUND(SUMIF(Model_Output!$B$11:$B$3048,M7,Model_Output!$D$11:$D$3048),-2)</f>
        <v>22900</v>
      </c>
      <c r="G7" s="14">
        <f t="shared" si="0"/>
        <v>188300</v>
      </c>
      <c r="I7" t="s">
        <v>546</v>
      </c>
      <c r="J7" t="s">
        <v>710</v>
      </c>
      <c r="K7" t="s">
        <v>760</v>
      </c>
      <c r="L7" t="s">
        <v>810</v>
      </c>
      <c r="M7" t="s">
        <v>860</v>
      </c>
      <c r="S7" s="13" t="s">
        <v>906</v>
      </c>
      <c r="T7" s="14">
        <v>49500</v>
      </c>
      <c r="U7" s="14">
        <v>44000</v>
      </c>
      <c r="V7" s="14">
        <v>50700</v>
      </c>
      <c r="W7" s="14">
        <v>22200</v>
      </c>
      <c r="X7" s="14">
        <v>22300</v>
      </c>
      <c r="Y7" s="14">
        <v>188700</v>
      </c>
    </row>
    <row r="8" spans="1:25" x14ac:dyDescent="0.25">
      <c r="A8" s="13" t="s">
        <v>907</v>
      </c>
      <c r="B8" s="14">
        <f>ROUND(SUMIF(Model_Output!$B$11:$B$3048,I8,Model_Output!$D$11:$D$3048),-2)</f>
        <v>120000</v>
      </c>
      <c r="C8" s="14">
        <f>ROUND(SUMIF(Model_Output!$B$11:$B$3048,J8,Model_Output!$D$11:$D$3048),-2)</f>
        <v>106000</v>
      </c>
      <c r="D8" s="14">
        <f>ROUND(SUMIF(Model_Output!$B$11:$B$3048,K8,Model_Output!$D$11:$D$3048),-2)</f>
        <v>110800</v>
      </c>
      <c r="E8" s="14">
        <f>ROUND(SUMIF(Model_Output!$B$11:$B$3048,L8,Model_Output!$D$11:$D$3048),-2)</f>
        <v>53700</v>
      </c>
      <c r="F8" s="14">
        <f>ROUND(SUMIF(Model_Output!$B$11:$B$3048,M8,Model_Output!$D$11:$D$3048),-2)</f>
        <v>71300</v>
      </c>
      <c r="G8" s="14">
        <f t="shared" si="0"/>
        <v>461800</v>
      </c>
      <c r="I8" t="s">
        <v>548</v>
      </c>
      <c r="J8" t="s">
        <v>712</v>
      </c>
      <c r="K8" t="s">
        <v>762</v>
      </c>
      <c r="L8" t="s">
        <v>812</v>
      </c>
      <c r="M8" t="s">
        <v>862</v>
      </c>
      <c r="S8" s="13" t="s">
        <v>907</v>
      </c>
      <c r="T8" s="14">
        <v>121300</v>
      </c>
      <c r="U8" s="14">
        <v>108200</v>
      </c>
      <c r="V8" s="14">
        <v>110800</v>
      </c>
      <c r="W8" s="14">
        <v>52900</v>
      </c>
      <c r="X8" s="14">
        <v>69200</v>
      </c>
      <c r="Y8" s="14">
        <v>462400</v>
      </c>
    </row>
    <row r="9" spans="1:25" x14ac:dyDescent="0.25">
      <c r="A9" s="13" t="s">
        <v>908</v>
      </c>
      <c r="B9" s="14">
        <f>ROUND(SUMIF(Model_Output!$B$11:$B$3048,I9,Model_Output!$D$11:$D$3048),-2)</f>
        <v>157900</v>
      </c>
      <c r="C9" s="14">
        <f>ROUND(SUMIF(Model_Output!$B$11:$B$3048,J9,Model_Output!$D$11:$D$3048),-2)</f>
        <v>91600</v>
      </c>
      <c r="D9" s="14">
        <f>ROUND(SUMIF(Model_Output!$B$11:$B$3048,K9,Model_Output!$D$11:$D$3048),-2)</f>
        <v>133300</v>
      </c>
      <c r="E9" s="14">
        <f>ROUND(SUMIF(Model_Output!$B$11:$B$3048,L9,Model_Output!$D$11:$D$3048),-2)</f>
        <v>62300</v>
      </c>
      <c r="F9" s="14">
        <f>ROUND(SUMIF(Model_Output!$B$11:$B$3048,M9,Model_Output!$D$11:$D$3048),-2)</f>
        <v>74200</v>
      </c>
      <c r="G9" s="14">
        <f t="shared" si="0"/>
        <v>519300</v>
      </c>
      <c r="I9" t="s">
        <v>550</v>
      </c>
      <c r="J9" t="s">
        <v>714</v>
      </c>
      <c r="K9" t="s">
        <v>764</v>
      </c>
      <c r="L9" t="s">
        <v>814</v>
      </c>
      <c r="M9" t="s">
        <v>864</v>
      </c>
      <c r="S9" s="13" t="s">
        <v>908</v>
      </c>
      <c r="T9" s="14">
        <v>159100</v>
      </c>
      <c r="U9" s="14">
        <v>93900</v>
      </c>
      <c r="V9" s="14">
        <v>133400</v>
      </c>
      <c r="W9" s="14">
        <v>61500</v>
      </c>
      <c r="X9" s="14">
        <v>72000</v>
      </c>
      <c r="Y9" s="14">
        <v>519900</v>
      </c>
    </row>
    <row r="10" spans="1:25" x14ac:dyDescent="0.25">
      <c r="A10" s="13" t="s">
        <v>909</v>
      </c>
      <c r="B10" s="14">
        <f>ROUND(SUMIF(Model_Output!$B$11:$B$3048,I10,Model_Output!$D$11:$D$3048),-2)</f>
        <v>241500</v>
      </c>
      <c r="C10" s="14">
        <f>ROUND(SUMIF(Model_Output!$B$11:$B$3048,J10,Model_Output!$D$11:$D$3048),-2)</f>
        <v>137100</v>
      </c>
      <c r="D10" s="14">
        <f>ROUND(SUMIF(Model_Output!$B$11:$B$3048,K10,Model_Output!$D$11:$D$3048),-2)</f>
        <v>193400</v>
      </c>
      <c r="E10" s="14">
        <f>ROUND(SUMIF(Model_Output!$B$11:$B$3048,L10,Model_Output!$D$11:$D$3048),-2)</f>
        <v>120200</v>
      </c>
      <c r="F10" s="14">
        <f>ROUND(SUMIF(Model_Output!$B$11:$B$3048,M10,Model_Output!$D$11:$D$3048),-2)</f>
        <v>85800</v>
      </c>
      <c r="G10" s="14">
        <f t="shared" si="0"/>
        <v>778000</v>
      </c>
      <c r="I10" t="s">
        <v>552</v>
      </c>
      <c r="J10" t="s">
        <v>716</v>
      </c>
      <c r="K10" t="s">
        <v>766</v>
      </c>
      <c r="L10" t="s">
        <v>816</v>
      </c>
      <c r="M10" t="s">
        <v>866</v>
      </c>
      <c r="S10" s="13" t="s">
        <v>909</v>
      </c>
      <c r="T10" s="14">
        <v>244100</v>
      </c>
      <c r="U10" s="14">
        <v>139900</v>
      </c>
      <c r="V10" s="14">
        <v>194200</v>
      </c>
      <c r="W10" s="14">
        <v>118200</v>
      </c>
      <c r="X10" s="14">
        <v>82500</v>
      </c>
      <c r="Y10" s="14">
        <v>778900</v>
      </c>
    </row>
    <row r="11" spans="1:25" x14ac:dyDescent="0.25">
      <c r="A11" s="13" t="s">
        <v>910</v>
      </c>
      <c r="B11" s="14">
        <f>ROUND(SUMIF(Model_Output!$B$11:$B$3048,I11,Model_Output!$D$11:$D$3048),-2)</f>
        <v>61500</v>
      </c>
      <c r="C11" s="14">
        <f>ROUND(SUMIF(Model_Output!$B$11:$B$3048,J11,Model_Output!$D$11:$D$3048),-2)</f>
        <v>109700</v>
      </c>
      <c r="D11" s="14">
        <f>ROUND(SUMIF(Model_Output!$B$11:$B$3048,K11,Model_Output!$D$11:$D$3048),-2)</f>
        <v>76100</v>
      </c>
      <c r="E11" s="14">
        <f>ROUND(SUMIF(Model_Output!$B$11:$B$3048,L11,Model_Output!$D$11:$D$3048),-2)</f>
        <v>40000</v>
      </c>
      <c r="F11" s="14">
        <f>ROUND(SUMIF(Model_Output!$B$11:$B$3048,M11,Model_Output!$D$11:$D$3048),-2)</f>
        <v>29800</v>
      </c>
      <c r="G11" s="14">
        <f t="shared" si="0"/>
        <v>317100</v>
      </c>
      <c r="I11" t="s">
        <v>554</v>
      </c>
      <c r="J11" t="s">
        <v>718</v>
      </c>
      <c r="K11" t="s">
        <v>768</v>
      </c>
      <c r="L11" t="s">
        <v>818</v>
      </c>
      <c r="M11" t="s">
        <v>868</v>
      </c>
      <c r="S11" s="13" t="s">
        <v>910</v>
      </c>
      <c r="T11" s="14">
        <v>61500</v>
      </c>
      <c r="U11" s="14">
        <v>109700</v>
      </c>
      <c r="V11" s="14">
        <v>76100</v>
      </c>
      <c r="W11" s="14">
        <v>40000</v>
      </c>
      <c r="X11" s="14">
        <v>29800</v>
      </c>
      <c r="Y11" s="14">
        <v>317100</v>
      </c>
    </row>
    <row r="12" spans="1:25" x14ac:dyDescent="0.25">
      <c r="A12" s="13" t="s">
        <v>911</v>
      </c>
      <c r="B12" s="14">
        <f>ROUND(SUMIF(Model_Output!$B$11:$B$3048,I12,Model_Output!$D$11:$D$3048),-2)</f>
        <v>43100</v>
      </c>
      <c r="C12" s="14">
        <f>ROUND(SUMIF(Model_Output!$B$11:$B$3048,J12,Model_Output!$D$11:$D$3048),-2)</f>
        <v>86500</v>
      </c>
      <c r="D12" s="14">
        <f>ROUND(SUMIF(Model_Output!$B$11:$B$3048,K12,Model_Output!$D$11:$D$3048),-2)</f>
        <v>42300</v>
      </c>
      <c r="E12" s="14">
        <f>ROUND(SUMIF(Model_Output!$B$11:$B$3048,L12,Model_Output!$D$11:$D$3048),-2)</f>
        <v>19700</v>
      </c>
      <c r="F12" s="14">
        <f>ROUND(SUMIF(Model_Output!$B$11:$B$3048,M12,Model_Output!$D$11:$D$3048),-2)</f>
        <v>15800</v>
      </c>
      <c r="G12" s="14">
        <f t="shared" si="0"/>
        <v>207400</v>
      </c>
      <c r="I12" t="s">
        <v>556</v>
      </c>
      <c r="J12" t="s">
        <v>720</v>
      </c>
      <c r="K12" t="s">
        <v>770</v>
      </c>
      <c r="L12" t="s">
        <v>820</v>
      </c>
      <c r="M12" t="s">
        <v>870</v>
      </c>
      <c r="S12" s="13" t="s">
        <v>911</v>
      </c>
      <c r="T12" s="14">
        <v>17800</v>
      </c>
      <c r="U12" s="14">
        <v>35600</v>
      </c>
      <c r="V12" s="14">
        <v>17400</v>
      </c>
      <c r="W12" s="14">
        <v>8100</v>
      </c>
      <c r="X12" s="14">
        <v>6500</v>
      </c>
      <c r="Y12" s="14">
        <v>85400</v>
      </c>
    </row>
    <row r="13" spans="1:25" ht="16.5" thickBot="1" x14ac:dyDescent="0.3">
      <c r="A13" s="44" t="s">
        <v>912</v>
      </c>
      <c r="B13" s="38">
        <f>ROUND(SUMIF(Model_Output!$B$11:$B$3048,I13,Model_Output!$D$11:$D$3048),-2)</f>
        <v>21900</v>
      </c>
      <c r="C13" s="38">
        <f>ROUND(SUMIF(Model_Output!$B$11:$B$3048,J13,Model_Output!$D$11:$D$3048),-2)</f>
        <v>49100</v>
      </c>
      <c r="D13" s="38">
        <f>ROUND(SUMIF(Model_Output!$B$11:$B$3048,K13,Model_Output!$D$11:$D$3048),-2)</f>
        <v>19800</v>
      </c>
      <c r="E13" s="38">
        <f>ROUND(SUMIF(Model_Output!$B$11:$B$3048,L13,Model_Output!$D$11:$D$3048),-2)</f>
        <v>7400</v>
      </c>
      <c r="F13" s="38">
        <f>ROUND(SUMIF(Model_Output!$B$11:$B$3048,M13,Model_Output!$D$11:$D$3048),-2)</f>
        <v>6600</v>
      </c>
      <c r="G13" s="38">
        <f t="shared" si="0"/>
        <v>104800</v>
      </c>
      <c r="I13" t="s">
        <v>558</v>
      </c>
      <c r="J13" t="s">
        <v>722</v>
      </c>
      <c r="K13" t="s">
        <v>772</v>
      </c>
      <c r="L13" t="s">
        <v>822</v>
      </c>
      <c r="M13" t="s">
        <v>872</v>
      </c>
      <c r="S13" s="44" t="s">
        <v>912</v>
      </c>
      <c r="T13" s="38">
        <v>24200</v>
      </c>
      <c r="U13" s="38">
        <v>54100</v>
      </c>
      <c r="V13" s="38">
        <v>21900</v>
      </c>
      <c r="W13" s="38">
        <v>8200</v>
      </c>
      <c r="X13" s="38">
        <v>7300</v>
      </c>
      <c r="Y13" s="38">
        <v>115700</v>
      </c>
    </row>
    <row r="14" spans="1:25" x14ac:dyDescent="0.25">
      <c r="A14" s="13" t="s">
        <v>913</v>
      </c>
      <c r="B14" s="14">
        <f>SUM(B3:B13)</f>
        <v>1450400</v>
      </c>
      <c r="C14" s="14">
        <f t="shared" ref="C14:G14" si="1">SUM(C3:C13)</f>
        <v>3898500</v>
      </c>
      <c r="D14" s="14">
        <f t="shared" si="1"/>
        <v>2217500</v>
      </c>
      <c r="E14" s="14">
        <f t="shared" si="1"/>
        <v>1950900</v>
      </c>
      <c r="F14" s="14">
        <f t="shared" si="1"/>
        <v>549400</v>
      </c>
      <c r="G14" s="14">
        <f t="shared" si="1"/>
        <v>10066700</v>
      </c>
      <c r="I14"/>
      <c r="J14"/>
      <c r="K14"/>
      <c r="L14"/>
      <c r="M14"/>
      <c r="S14" s="13" t="s">
        <v>913</v>
      </c>
      <c r="T14" s="14">
        <v>1434400</v>
      </c>
      <c r="U14" s="14">
        <v>3867300</v>
      </c>
      <c r="V14" s="14">
        <v>2198200</v>
      </c>
      <c r="W14" s="14">
        <v>1937900</v>
      </c>
      <c r="X14" s="14">
        <v>531900</v>
      </c>
      <c r="Y14" s="14">
        <v>9969700</v>
      </c>
    </row>
    <row r="16" spans="1:25" x14ac:dyDescent="0.25">
      <c r="A16" s="1" t="s">
        <v>922</v>
      </c>
    </row>
    <row r="17" spans="1:14" ht="16.5" thickBot="1" x14ac:dyDescent="0.3">
      <c r="A17" s="39" t="s">
        <v>914</v>
      </c>
      <c r="B17" s="39" t="s">
        <v>44</v>
      </c>
      <c r="C17" s="39" t="s">
        <v>45</v>
      </c>
      <c r="D17" s="39" t="s">
        <v>46</v>
      </c>
      <c r="E17" s="39" t="s">
        <v>47</v>
      </c>
      <c r="F17" s="39" t="s">
        <v>48</v>
      </c>
      <c r="G17" s="39" t="s">
        <v>49</v>
      </c>
      <c r="I17" s="11"/>
      <c r="J17" s="11"/>
      <c r="K17" s="11"/>
      <c r="L17" s="11"/>
      <c r="M17" s="11"/>
      <c r="N17" s="42"/>
    </row>
    <row r="18" spans="1:14" x14ac:dyDescent="0.25">
      <c r="A18" s="13" t="s">
        <v>920</v>
      </c>
      <c r="B18" s="40">
        <f t="shared" ref="B18:G18" si="2">SUM(B3,B7:B10)/B14</f>
        <v>0.72566188637617213</v>
      </c>
      <c r="C18" s="40">
        <f t="shared" si="2"/>
        <v>0.69303578299345903</v>
      </c>
      <c r="D18" s="40">
        <f t="shared" si="2"/>
        <v>0.65244644870349489</v>
      </c>
      <c r="E18" s="40">
        <f t="shared" si="2"/>
        <v>0.63011943205699938</v>
      </c>
      <c r="F18" s="40">
        <f t="shared" si="2"/>
        <v>0.73825991991263196</v>
      </c>
      <c r="G18" s="40">
        <f t="shared" si="2"/>
        <v>0.67907059910397649</v>
      </c>
      <c r="I18" s="43"/>
      <c r="J18" s="43"/>
      <c r="K18" s="43"/>
      <c r="L18" s="43"/>
      <c r="M18" s="43"/>
      <c r="N18" s="42"/>
    </row>
    <row r="19" spans="1:14" x14ac:dyDescent="0.25">
      <c r="A19" s="13" t="s">
        <v>921</v>
      </c>
      <c r="B19" s="40">
        <f t="shared" ref="B19:G19" si="3">SUM(B4:B6)/B14</f>
        <v>0.18712079426365141</v>
      </c>
      <c r="C19" s="40">
        <f t="shared" si="3"/>
        <v>0.24404258047967167</v>
      </c>
      <c r="D19" s="40">
        <f t="shared" si="3"/>
        <v>0.28523111612175872</v>
      </c>
      <c r="E19" s="40">
        <f t="shared" si="3"/>
        <v>0.33548618586293505</v>
      </c>
      <c r="F19" s="40">
        <f t="shared" si="3"/>
        <v>0.16672733891518018</v>
      </c>
      <c r="G19" s="40">
        <f t="shared" si="3"/>
        <v>0.25841636285972563</v>
      </c>
      <c r="I19"/>
      <c r="J19"/>
      <c r="K19"/>
      <c r="L19"/>
      <c r="M19"/>
    </row>
    <row r="20" spans="1:14" x14ac:dyDescent="0.25">
      <c r="A20" s="13" t="s">
        <v>910</v>
      </c>
      <c r="B20" s="40">
        <f t="shared" ref="B20:G20" si="4">B11/B14</f>
        <v>4.2402095973524546E-2</v>
      </c>
      <c r="C20" s="40">
        <f t="shared" si="4"/>
        <v>2.8139027831217134E-2</v>
      </c>
      <c r="D20" s="40">
        <f t="shared" si="4"/>
        <v>3.431792559188275E-2</v>
      </c>
      <c r="E20" s="40">
        <f t="shared" si="4"/>
        <v>2.0503357424778306E-2</v>
      </c>
      <c r="F20" s="40">
        <f t="shared" si="4"/>
        <v>5.4240990171095738E-2</v>
      </c>
      <c r="G20" s="40">
        <f t="shared" si="4"/>
        <v>3.1499895695709615E-2</v>
      </c>
      <c r="I20"/>
      <c r="J20"/>
      <c r="K20"/>
      <c r="L20"/>
      <c r="M20"/>
    </row>
    <row r="21" spans="1:14" x14ac:dyDescent="0.25">
      <c r="A21" s="13" t="s">
        <v>911</v>
      </c>
      <c r="B21" s="40">
        <f t="shared" ref="B21:G21" si="5">B12/B14</f>
        <v>2.9715940430226146E-2</v>
      </c>
      <c r="C21" s="40">
        <f t="shared" si="5"/>
        <v>2.2188021033730923E-2</v>
      </c>
      <c r="D21" s="40">
        <f t="shared" si="5"/>
        <v>1.907553551296505E-2</v>
      </c>
      <c r="E21" s="40">
        <f t="shared" si="5"/>
        <v>1.0097903531703317E-2</v>
      </c>
      <c r="F21" s="40">
        <f t="shared" si="5"/>
        <v>2.8758645795413179E-2</v>
      </c>
      <c r="G21" s="40">
        <f t="shared" si="5"/>
        <v>2.0602580786156337E-2</v>
      </c>
      <c r="I21"/>
      <c r="J21"/>
      <c r="K21"/>
      <c r="L21"/>
      <c r="M21"/>
    </row>
    <row r="22" spans="1:14" ht="16.5" thickBot="1" x14ac:dyDescent="0.3">
      <c r="A22" s="44" t="s">
        <v>912</v>
      </c>
      <c r="B22" s="41">
        <f t="shared" ref="B22:G22" si="6">B13/B14</f>
        <v>1.5099282956425814E-2</v>
      </c>
      <c r="C22" s="41">
        <f t="shared" si="6"/>
        <v>1.2594587661921251E-2</v>
      </c>
      <c r="D22" s="41">
        <f t="shared" si="6"/>
        <v>8.9289740698985341E-3</v>
      </c>
      <c r="E22" s="41">
        <f t="shared" si="6"/>
        <v>3.7931211235839868E-3</v>
      </c>
      <c r="F22" s="41">
        <f t="shared" si="6"/>
        <v>1.2013105205678923E-2</v>
      </c>
      <c r="G22" s="41">
        <f t="shared" si="6"/>
        <v>1.0410561554431938E-2</v>
      </c>
      <c r="I22"/>
      <c r="J22"/>
      <c r="K22"/>
      <c r="L22"/>
      <c r="M22"/>
    </row>
    <row r="23" spans="1:14" x14ac:dyDescent="0.25">
      <c r="A23" s="13" t="s">
        <v>134</v>
      </c>
      <c r="B23" s="40">
        <f t="shared" ref="B23:G23" si="7">SUM(B18:B22)</f>
        <v>1</v>
      </c>
      <c r="C23" s="40">
        <f t="shared" si="7"/>
        <v>1</v>
      </c>
      <c r="D23" s="40">
        <f t="shared" si="7"/>
        <v>0.99999999999999989</v>
      </c>
      <c r="E23" s="40">
        <f t="shared" si="7"/>
        <v>1</v>
      </c>
      <c r="F23" s="40">
        <f t="shared" si="7"/>
        <v>1</v>
      </c>
      <c r="G23" s="40">
        <f t="shared" si="7"/>
        <v>1</v>
      </c>
      <c r="I23"/>
    </row>
    <row r="25" spans="1:14" x14ac:dyDescent="0.25">
      <c r="A25" s="1" t="s">
        <v>923</v>
      </c>
    </row>
    <row r="26" spans="1:14" ht="16.5" thickBot="1" x14ac:dyDescent="0.3">
      <c r="A26" s="39" t="s">
        <v>914</v>
      </c>
      <c r="B26" s="39" t="s">
        <v>44</v>
      </c>
      <c r="C26" s="39" t="s">
        <v>45</v>
      </c>
      <c r="D26" s="39" t="s">
        <v>46</v>
      </c>
      <c r="E26" s="39" t="s">
        <v>47</v>
      </c>
      <c r="F26" s="39" t="s">
        <v>48</v>
      </c>
      <c r="G26" s="39" t="s">
        <v>49</v>
      </c>
      <c r="I26" s="12" t="s">
        <v>44</v>
      </c>
      <c r="J26" s="12" t="s">
        <v>45</v>
      </c>
      <c r="K26" s="12" t="s">
        <v>46</v>
      </c>
      <c r="L26" s="12" t="s">
        <v>47</v>
      </c>
      <c r="M26" s="12" t="s">
        <v>48</v>
      </c>
    </row>
    <row r="27" spans="1:14" x14ac:dyDescent="0.25">
      <c r="A27" s="13" t="s">
        <v>902</v>
      </c>
      <c r="B27" s="14">
        <f>ROUND(SUMIF(Model_Output!$B$11:$B$3048,I27,Model_Output!$D$11:$D$3048),-2)</f>
        <v>484100</v>
      </c>
      <c r="C27" s="14">
        <f>ROUND(SUMIF(Model_Output!$B$11:$B$3048,J27,Model_Output!$D$11:$D$3048),-2)</f>
        <v>2323800</v>
      </c>
      <c r="D27" s="14">
        <f>ROUND(SUMIF(Model_Output!$B$11:$B$3048,K27,Model_Output!$D$11:$D$3048),-2)</f>
        <v>958700</v>
      </c>
      <c r="E27" s="14">
        <f>ROUND(SUMIF(Model_Output!$B$11:$B$3048,L27,Model_Output!$D$11:$D$3048),-2)</f>
        <v>970600</v>
      </c>
      <c r="F27" s="14">
        <f>ROUND(SUMIF(Model_Output!$B$11:$B$3048,M27,Model_Output!$D$11:$D$3048),-2)</f>
        <v>151400</v>
      </c>
      <c r="G27" s="14">
        <f t="shared" ref="G27:G36" si="8">SUM(B27:F27)</f>
        <v>4888600</v>
      </c>
      <c r="H27" s="145">
        <f>G27+G31+G32+G33+G34</f>
        <v>6836000</v>
      </c>
      <c r="I27" t="s">
        <v>560</v>
      </c>
      <c r="J27" t="s">
        <v>724</v>
      </c>
      <c r="K27" t="s">
        <v>774</v>
      </c>
      <c r="L27" t="s">
        <v>824</v>
      </c>
      <c r="M27" t="s">
        <v>874</v>
      </c>
    </row>
    <row r="28" spans="1:14" x14ac:dyDescent="0.25">
      <c r="A28" s="13" t="s">
        <v>903</v>
      </c>
      <c r="B28" s="14">
        <f>ROUND(SUMIF(Model_Output!$B$11:$B$3048,I28,Model_Output!$D$11:$D$3048),-2)</f>
        <v>349200</v>
      </c>
      <c r="C28" s="14">
        <f>ROUND(SUMIF(Model_Output!$B$11:$B$3048,J28,Model_Output!$D$11:$D$3048),-2)</f>
        <v>1266700</v>
      </c>
      <c r="D28" s="14">
        <f>ROUND(SUMIF(Model_Output!$B$11:$B$3048,K28,Model_Output!$D$11:$D$3048),-2)</f>
        <v>832500</v>
      </c>
      <c r="E28" s="14">
        <f>ROUND(SUMIF(Model_Output!$B$11:$B$3048,L28,Model_Output!$D$11:$D$3048),-2)</f>
        <v>870500</v>
      </c>
      <c r="F28" s="14">
        <f>ROUND(SUMIF(Model_Output!$B$11:$B$3048,M28,Model_Output!$D$11:$D$3048),-2)</f>
        <v>125800</v>
      </c>
      <c r="G28" s="14">
        <f t="shared" si="8"/>
        <v>3444700</v>
      </c>
      <c r="H28" s="145">
        <f>G28+G29+G30</f>
        <v>6528800</v>
      </c>
      <c r="I28" t="s">
        <v>562</v>
      </c>
      <c r="J28" t="s">
        <v>726</v>
      </c>
      <c r="K28" t="s">
        <v>776</v>
      </c>
      <c r="L28" t="s">
        <v>826</v>
      </c>
      <c r="M28" t="s">
        <v>876</v>
      </c>
    </row>
    <row r="29" spans="1:14" x14ac:dyDescent="0.25">
      <c r="A29" s="13" t="s">
        <v>904</v>
      </c>
      <c r="B29" s="14">
        <f>ROUND(SUMIF(Model_Output!$B$11:$B$3048,I29,Model_Output!$D$11:$D$3048),-2)</f>
        <v>333500</v>
      </c>
      <c r="C29" s="14">
        <f>ROUND(SUMIF(Model_Output!$B$11:$B$3048,J29,Model_Output!$D$11:$D$3048),-2)</f>
        <v>1113400</v>
      </c>
      <c r="D29" s="14">
        <f>ROUND(SUMIF(Model_Output!$B$11:$B$3048,K29,Model_Output!$D$11:$D$3048),-2)</f>
        <v>752000</v>
      </c>
      <c r="E29" s="14">
        <f>ROUND(SUMIF(Model_Output!$B$11:$B$3048,L29,Model_Output!$D$11:$D$3048),-2)</f>
        <v>767400</v>
      </c>
      <c r="F29" s="14">
        <f>ROUND(SUMIF(Model_Output!$B$11:$B$3048,M29,Model_Output!$D$11:$D$3048),-2)</f>
        <v>100400</v>
      </c>
      <c r="G29" s="14">
        <f t="shared" si="8"/>
        <v>3066700</v>
      </c>
      <c r="H29" s="145">
        <f>G37</f>
        <v>457300</v>
      </c>
      <c r="I29" t="s">
        <v>564</v>
      </c>
      <c r="J29" t="s">
        <v>728</v>
      </c>
      <c r="K29" t="s">
        <v>778</v>
      </c>
      <c r="L29" t="s">
        <v>828</v>
      </c>
      <c r="M29" t="s">
        <v>878</v>
      </c>
    </row>
    <row r="30" spans="1:14" x14ac:dyDescent="0.25">
      <c r="A30" s="13" t="s">
        <v>905</v>
      </c>
      <c r="B30" s="14">
        <f>ROUND(SUMIF(Model_Output!$B$11:$B$3048,I30,Model_Output!$D$11:$D$3048),-2)</f>
        <v>8700</v>
      </c>
      <c r="C30" s="14">
        <f>ROUND(SUMIF(Model_Output!$B$11:$B$3048,J30,Model_Output!$D$11:$D$3048),-2)</f>
        <v>0</v>
      </c>
      <c r="D30" s="14">
        <f>ROUND(SUMIF(Model_Output!$B$11:$B$3048,K30,Model_Output!$D$11:$D$3048),-2)</f>
        <v>8700</v>
      </c>
      <c r="E30" s="14">
        <f>ROUND(SUMIF(Model_Output!$B$11:$B$3048,L30,Model_Output!$D$11:$D$3048),-2)</f>
        <v>0</v>
      </c>
      <c r="F30" s="14">
        <f>ROUND(SUMIF(Model_Output!$B$11:$B$3048,M30,Model_Output!$D$11:$D$3048),-2)</f>
        <v>0</v>
      </c>
      <c r="G30" s="14">
        <f t="shared" si="8"/>
        <v>17400</v>
      </c>
      <c r="H30" s="145">
        <f>G35+G36</f>
        <v>1436000</v>
      </c>
      <c r="I30" t="s">
        <v>566</v>
      </c>
      <c r="J30" t="s">
        <v>730</v>
      </c>
      <c r="K30" t="s">
        <v>780</v>
      </c>
      <c r="L30" t="s">
        <v>830</v>
      </c>
      <c r="M30" t="s">
        <v>880</v>
      </c>
    </row>
    <row r="31" spans="1:14" x14ac:dyDescent="0.25">
      <c r="A31" s="13" t="s">
        <v>906</v>
      </c>
      <c r="B31" s="14">
        <f>ROUND(SUMIF(Model_Output!$B$11:$B$3048,I31,Model_Output!$D$11:$D$3048),-2)</f>
        <v>49000</v>
      </c>
      <c r="C31" s="14">
        <f>ROUND(SUMIF(Model_Output!$B$11:$B$3048,J31,Model_Output!$D$11:$D$3048),-2)</f>
        <v>43300</v>
      </c>
      <c r="D31" s="14">
        <f>ROUND(SUMIF(Model_Output!$B$11:$B$3048,K31,Model_Output!$D$11:$D$3048),-2)</f>
        <v>50600</v>
      </c>
      <c r="E31" s="14">
        <f>ROUND(SUMIF(Model_Output!$B$11:$B$3048,L31,Model_Output!$D$11:$D$3048),-2)</f>
        <v>22500</v>
      </c>
      <c r="F31" s="14">
        <f>ROUND(SUMIF(Model_Output!$B$11:$B$3048,M31,Model_Output!$D$11:$D$3048),-2)</f>
        <v>22900</v>
      </c>
      <c r="G31" s="14">
        <f t="shared" si="8"/>
        <v>188300</v>
      </c>
      <c r="I31" t="s">
        <v>568</v>
      </c>
      <c r="J31" t="s">
        <v>732</v>
      </c>
      <c r="K31" t="s">
        <v>782</v>
      </c>
      <c r="L31" t="s">
        <v>832</v>
      </c>
      <c r="M31" t="s">
        <v>882</v>
      </c>
    </row>
    <row r="32" spans="1:14" x14ac:dyDescent="0.25">
      <c r="A32" s="13" t="s">
        <v>907</v>
      </c>
      <c r="B32" s="14">
        <f>ROUND(SUMIF(Model_Output!$B$11:$B$3048,I32,Model_Output!$D$11:$D$3048),-2)</f>
        <v>120000</v>
      </c>
      <c r="C32" s="14">
        <f>ROUND(SUMIF(Model_Output!$B$11:$B$3048,J32,Model_Output!$D$11:$D$3048),-2)</f>
        <v>106000</v>
      </c>
      <c r="D32" s="14">
        <f>ROUND(SUMIF(Model_Output!$B$11:$B$3048,K32,Model_Output!$D$11:$D$3048),-2)</f>
        <v>110800</v>
      </c>
      <c r="E32" s="14">
        <f>ROUND(SUMIF(Model_Output!$B$11:$B$3048,L32,Model_Output!$D$11:$D$3048),-2)</f>
        <v>53700</v>
      </c>
      <c r="F32" s="14">
        <f>ROUND(SUMIF(Model_Output!$B$11:$B$3048,M32,Model_Output!$D$11:$D$3048),-2)</f>
        <v>71300</v>
      </c>
      <c r="G32" s="14">
        <f t="shared" si="8"/>
        <v>461800</v>
      </c>
      <c r="I32" t="s">
        <v>570</v>
      </c>
      <c r="J32" t="s">
        <v>734</v>
      </c>
      <c r="K32" t="s">
        <v>784</v>
      </c>
      <c r="L32" t="s">
        <v>834</v>
      </c>
      <c r="M32" t="s">
        <v>884</v>
      </c>
    </row>
    <row r="33" spans="1:16" x14ac:dyDescent="0.25">
      <c r="A33" s="13" t="s">
        <v>908</v>
      </c>
      <c r="B33" s="14">
        <f>ROUND(SUMIF(Model_Output!$B$11:$B$3048,I33,Model_Output!$D$11:$D$3048),-2)</f>
        <v>157900</v>
      </c>
      <c r="C33" s="14">
        <f>ROUND(SUMIF(Model_Output!$B$11:$B$3048,J33,Model_Output!$D$11:$D$3048),-2)</f>
        <v>91600</v>
      </c>
      <c r="D33" s="14">
        <f>ROUND(SUMIF(Model_Output!$B$11:$B$3048,K33,Model_Output!$D$11:$D$3048),-2)</f>
        <v>133300</v>
      </c>
      <c r="E33" s="14">
        <f>ROUND(SUMIF(Model_Output!$B$11:$B$3048,L33,Model_Output!$D$11:$D$3048),-2)</f>
        <v>62300</v>
      </c>
      <c r="F33" s="14">
        <f>ROUND(SUMIF(Model_Output!$B$11:$B$3048,M33,Model_Output!$D$11:$D$3048),-2)</f>
        <v>74200</v>
      </c>
      <c r="G33" s="14">
        <f t="shared" si="8"/>
        <v>519300</v>
      </c>
      <c r="I33" t="s">
        <v>572</v>
      </c>
      <c r="J33" t="s">
        <v>736</v>
      </c>
      <c r="K33" t="s">
        <v>786</v>
      </c>
      <c r="L33" t="s">
        <v>836</v>
      </c>
      <c r="M33" t="s">
        <v>886</v>
      </c>
      <c r="P33" s="3">
        <v>2800</v>
      </c>
    </row>
    <row r="34" spans="1:16" x14ac:dyDescent="0.25">
      <c r="A34" s="13" t="s">
        <v>909</v>
      </c>
      <c r="B34" s="14">
        <f>ROUND(SUMIF(Model_Output!$B$11:$B$3048,I34,Model_Output!$D$11:$D$3048),-2)</f>
        <v>241500</v>
      </c>
      <c r="C34" s="14">
        <f>ROUND(SUMIF(Model_Output!$B$11:$B$3048,J34,Model_Output!$D$11:$D$3048),-2)</f>
        <v>137100</v>
      </c>
      <c r="D34" s="14">
        <f>ROUND(SUMIF(Model_Output!$B$11:$B$3048,K34,Model_Output!$D$11:$D$3048),-2)</f>
        <v>193400</v>
      </c>
      <c r="E34" s="14">
        <f>ROUND(SUMIF(Model_Output!$B$11:$B$3048,L34,Model_Output!$D$11:$D$3048),-2)</f>
        <v>120200</v>
      </c>
      <c r="F34" s="14">
        <f>ROUND(SUMIF(Model_Output!$B$11:$B$3048,M34,Model_Output!$D$11:$D$3048),-2)</f>
        <v>85800</v>
      </c>
      <c r="G34" s="14">
        <f t="shared" si="8"/>
        <v>778000</v>
      </c>
      <c r="I34" t="s">
        <v>574</v>
      </c>
      <c r="J34" t="s">
        <v>738</v>
      </c>
      <c r="K34" t="s">
        <v>788</v>
      </c>
      <c r="L34" t="s">
        <v>838</v>
      </c>
      <c r="M34" t="s">
        <v>888</v>
      </c>
      <c r="P34" s="3">
        <v>1120</v>
      </c>
    </row>
    <row r="35" spans="1:16" x14ac:dyDescent="0.25">
      <c r="A35" s="13" t="s">
        <v>917</v>
      </c>
      <c r="B35" s="14">
        <f>ROUND(SUMIF(Model_Output!$B$11:$B$3048,I35,Model_Output!$D$11:$D$3048),-2)</f>
        <v>192000</v>
      </c>
      <c r="C35" s="14">
        <f>ROUND(SUMIF(Model_Output!$B$11:$B$3048,J35,Model_Output!$D$11:$D$3048),-2)</f>
        <v>518200</v>
      </c>
      <c r="D35" s="14">
        <f>ROUND(SUMIF(Model_Output!$B$11:$B$3048,K35,Model_Output!$D$11:$D$3048),-2)</f>
        <v>328600</v>
      </c>
      <c r="E35" s="14">
        <f>ROUND(SUMIF(Model_Output!$B$11:$B$3048,L35,Model_Output!$D$11:$D$3048),-2)</f>
        <v>224300</v>
      </c>
      <c r="F35" s="14">
        <f>ROUND(SUMIF(Model_Output!$B$11:$B$3048,M35,Model_Output!$D$11:$D$3048),-2)</f>
        <v>25300</v>
      </c>
      <c r="G35" s="14">
        <f t="shared" si="8"/>
        <v>1288400</v>
      </c>
      <c r="I35" t="s">
        <v>582</v>
      </c>
      <c r="J35" t="s">
        <v>746</v>
      </c>
      <c r="K35" t="s">
        <v>796</v>
      </c>
      <c r="L35" t="s">
        <v>846</v>
      </c>
      <c r="M35" t="s">
        <v>896</v>
      </c>
      <c r="P35" s="3">
        <v>1100</v>
      </c>
    </row>
    <row r="36" spans="1:16" x14ac:dyDescent="0.25">
      <c r="A36" s="13" t="s">
        <v>918</v>
      </c>
      <c r="B36" s="14">
        <f>ROUND(SUMIF(Model_Output!$B$11:$B$3048,I36,Model_Output!$D$11:$D$3048),-2)</f>
        <v>32000</v>
      </c>
      <c r="C36" s="14">
        <f>ROUND(SUMIF(Model_Output!$B$11:$B$3048,J36,Model_Output!$D$11:$D$3048),-2)</f>
        <v>41200</v>
      </c>
      <c r="D36" s="14">
        <f>ROUND(SUMIF(Model_Output!$B$11:$B$3048,K36,Model_Output!$D$11:$D$3048),-2)</f>
        <v>41500</v>
      </c>
      <c r="E36" s="14">
        <f>ROUND(SUMIF(Model_Output!$B$11:$B$3048,L36,Model_Output!$D$11:$D$3048),-2)</f>
        <v>29600</v>
      </c>
      <c r="F36" s="14">
        <f>ROUND(SUMIF(Model_Output!$B$11:$B$3048,M36,Model_Output!$D$11:$D$3048),-2)</f>
        <v>3300</v>
      </c>
      <c r="G36" s="14">
        <f t="shared" si="8"/>
        <v>147600</v>
      </c>
      <c r="I36" t="s">
        <v>584</v>
      </c>
      <c r="J36" t="s">
        <v>748</v>
      </c>
      <c r="K36" t="s">
        <v>798</v>
      </c>
      <c r="L36" t="s">
        <v>848</v>
      </c>
      <c r="M36" t="s">
        <v>898</v>
      </c>
    </row>
    <row r="37" spans="1:16" ht="16.5" thickBot="1" x14ac:dyDescent="0.3">
      <c r="A37" s="44" t="s">
        <v>919</v>
      </c>
      <c r="B37" s="38">
        <f>ROUND(SUMIF(Model_Output!$B$11:$B$3048,I37,Model_Output!$D$11:$D$3048),-2)</f>
        <v>115400</v>
      </c>
      <c r="C37" s="38">
        <f>ROUND(SUMIF(Model_Output!$B$11:$B$3048,J37,Model_Output!$D$11:$D$3048),-2)</f>
        <v>132800</v>
      </c>
      <c r="D37" s="38">
        <f>ROUND(SUMIF(Model_Output!$B$11:$B$3048,K37,Model_Output!$D$11:$D$3048),-2)</f>
        <v>130300</v>
      </c>
      <c r="E37" s="38">
        <f>ROUND(SUMIF(Model_Output!$B$11:$B$3048,L37,Model_Output!$D$11:$D$3048),-2)</f>
        <v>51100</v>
      </c>
      <c r="F37" s="38">
        <f>ROUND(SUMIF(Model_Output!$B$11:$B$3048,M37,Model_Output!$D$11:$D$3048),-2)</f>
        <v>27700</v>
      </c>
      <c r="G37" s="38">
        <f>SUM(B37:F37)</f>
        <v>457300</v>
      </c>
      <c r="I37" t="s">
        <v>586</v>
      </c>
      <c r="J37" t="s">
        <v>750</v>
      </c>
      <c r="K37" t="s">
        <v>800</v>
      </c>
      <c r="L37" t="s">
        <v>850</v>
      </c>
      <c r="M37" t="s">
        <v>900</v>
      </c>
    </row>
    <row r="38" spans="1:16" x14ac:dyDescent="0.25">
      <c r="A38" s="13" t="s">
        <v>916</v>
      </c>
      <c r="B38" s="14">
        <f>SUM(B27:B37)</f>
        <v>2083300</v>
      </c>
      <c r="C38" s="14">
        <f t="shared" ref="C38" si="9">SUM(C27:C37)</f>
        <v>5774100</v>
      </c>
      <c r="D38" s="14">
        <f t="shared" ref="D38" si="10">SUM(D27:D37)</f>
        <v>3540400</v>
      </c>
      <c r="E38" s="14">
        <f t="shared" ref="E38" si="11">SUM(E27:E37)</f>
        <v>3172200</v>
      </c>
      <c r="F38" s="14">
        <f t="shared" ref="F38" si="12">SUM(F27:F37)</f>
        <v>688100</v>
      </c>
      <c r="G38" s="14">
        <f t="shared" ref="G38" si="13">SUM(G27:G37)</f>
        <v>15258100</v>
      </c>
      <c r="I38"/>
    </row>
    <row r="39" spans="1:16" x14ac:dyDescent="0.25">
      <c r="I39"/>
    </row>
    <row r="40" spans="1:16" x14ac:dyDescent="0.25">
      <c r="A40" s="1" t="s">
        <v>1622</v>
      </c>
    </row>
    <row r="41" spans="1:16" ht="16.5" thickBot="1" x14ac:dyDescent="0.3">
      <c r="A41" s="39" t="s">
        <v>914</v>
      </c>
      <c r="B41" s="39" t="s">
        <v>44</v>
      </c>
      <c r="C41" s="39" t="s">
        <v>45</v>
      </c>
      <c r="D41" s="39" t="s">
        <v>46</v>
      </c>
      <c r="E41" s="39" t="s">
        <v>47</v>
      </c>
      <c r="F41" s="39" t="s">
        <v>48</v>
      </c>
      <c r="G41" s="39" t="s">
        <v>49</v>
      </c>
      <c r="I41" s="11"/>
      <c r="J41" s="11"/>
      <c r="K41" s="11"/>
      <c r="L41" s="11"/>
      <c r="M41" s="11"/>
      <c r="N41" s="42"/>
    </row>
    <row r="42" spans="1:16" x14ac:dyDescent="0.25">
      <c r="A42" s="13" t="s">
        <v>920</v>
      </c>
      <c r="B42" s="40">
        <f>SUM(B27,B31:B34)/B38</f>
        <v>0.50520808332933331</v>
      </c>
      <c r="C42" s="40">
        <f t="shared" ref="C42:G42" si="14">SUM(C27,C31:C34)/C38</f>
        <v>0.46791707798617965</v>
      </c>
      <c r="D42" s="40">
        <f t="shared" si="14"/>
        <v>0.40865438933453846</v>
      </c>
      <c r="E42" s="40">
        <f t="shared" si="14"/>
        <v>0.38752285480108439</v>
      </c>
      <c r="F42" s="40">
        <f t="shared" si="14"/>
        <v>0.58944920796395872</v>
      </c>
      <c r="G42" s="40">
        <f t="shared" si="14"/>
        <v>0.44802432806181636</v>
      </c>
      <c r="I42" s="43"/>
      <c r="J42" s="43"/>
      <c r="K42" s="43"/>
      <c r="L42" s="43"/>
      <c r="M42" s="43"/>
      <c r="N42" s="42"/>
    </row>
    <row r="43" spans="1:16" x14ac:dyDescent="0.25">
      <c r="A43" s="13" t="s">
        <v>921</v>
      </c>
      <c r="B43" s="40">
        <f>SUM(B28:B30)/B38</f>
        <v>0.33187731003696058</v>
      </c>
      <c r="C43" s="40">
        <f t="shared" ref="C43:G43" si="15">SUM(C28:C30)/C38</f>
        <v>0.4122027675308706</v>
      </c>
      <c r="D43" s="40">
        <f t="shared" si="15"/>
        <v>0.4500056490792001</v>
      </c>
      <c r="E43" s="40">
        <f t="shared" si="15"/>
        <v>0.51632936132652418</v>
      </c>
      <c r="F43" s="40">
        <f t="shared" si="15"/>
        <v>0.32873128905682314</v>
      </c>
      <c r="G43" s="40">
        <f t="shared" si="15"/>
        <v>0.42789075966208112</v>
      </c>
      <c r="I43"/>
      <c r="J43"/>
      <c r="K43"/>
      <c r="L43"/>
      <c r="M43"/>
    </row>
    <row r="44" spans="1:16" x14ac:dyDescent="0.25">
      <c r="A44" s="13" t="s">
        <v>917</v>
      </c>
      <c r="B44" s="40">
        <f>B35/B38</f>
        <v>9.2161474583593334E-2</v>
      </c>
      <c r="C44" s="40">
        <f t="shared" ref="C44:G44" si="16">C35/C38</f>
        <v>8.9745588057013215E-2</v>
      </c>
      <c r="D44" s="40">
        <f t="shared" si="16"/>
        <v>9.2814371257485026E-2</v>
      </c>
      <c r="E44" s="40">
        <f t="shared" si="16"/>
        <v>7.0708025975663572E-2</v>
      </c>
      <c r="F44" s="40">
        <f t="shared" si="16"/>
        <v>3.6767911640749891E-2</v>
      </c>
      <c r="G44" s="40">
        <f t="shared" si="16"/>
        <v>8.4440395593160356E-2</v>
      </c>
      <c r="I44"/>
      <c r="J44"/>
      <c r="K44"/>
      <c r="L44"/>
      <c r="M44"/>
    </row>
    <row r="45" spans="1:16" x14ac:dyDescent="0.25">
      <c r="A45" s="13" t="s">
        <v>918</v>
      </c>
      <c r="B45" s="40">
        <f>B36/B38</f>
        <v>1.5360245763932223E-2</v>
      </c>
      <c r="C45" s="40">
        <f t="shared" ref="C45:G45" si="17">C36/C38</f>
        <v>7.13531113073899E-3</v>
      </c>
      <c r="D45" s="40">
        <f t="shared" si="17"/>
        <v>1.172183934018755E-2</v>
      </c>
      <c r="E45" s="40">
        <f t="shared" si="17"/>
        <v>9.3310636151566744E-3</v>
      </c>
      <c r="F45" s="40">
        <f t="shared" si="17"/>
        <v>4.7958145618369422E-3</v>
      </c>
      <c r="G45" s="40">
        <f t="shared" si="17"/>
        <v>9.673550442060282E-3</v>
      </c>
      <c r="I45"/>
      <c r="J45"/>
      <c r="K45"/>
      <c r="L45"/>
      <c r="M45"/>
    </row>
    <row r="46" spans="1:16" ht="16.5" thickBot="1" x14ac:dyDescent="0.3">
      <c r="A46" s="44" t="s">
        <v>919</v>
      </c>
      <c r="B46" s="41">
        <f>B37/B38</f>
        <v>5.5392886286180582E-2</v>
      </c>
      <c r="C46" s="41">
        <f t="shared" ref="C46:G46" si="18">C37/C38</f>
        <v>2.2999255295197519E-2</v>
      </c>
      <c r="D46" s="41">
        <f t="shared" si="18"/>
        <v>3.680375098858886E-2</v>
      </c>
      <c r="E46" s="41">
        <f t="shared" si="18"/>
        <v>1.6108694281571148E-2</v>
      </c>
      <c r="F46" s="41">
        <f t="shared" si="18"/>
        <v>4.0255776776631301E-2</v>
      </c>
      <c r="G46" s="41">
        <f t="shared" si="18"/>
        <v>2.9970966240881892E-2</v>
      </c>
      <c r="I46"/>
      <c r="J46"/>
      <c r="K46"/>
      <c r="L46"/>
      <c r="M46"/>
    </row>
    <row r="47" spans="1:16" x14ac:dyDescent="0.25">
      <c r="A47" s="13" t="s">
        <v>134</v>
      </c>
      <c r="B47" s="40">
        <f t="shared" ref="B47:G47" si="19">SUM(B42:B46)</f>
        <v>1</v>
      </c>
      <c r="C47" s="40">
        <f t="shared" si="19"/>
        <v>1</v>
      </c>
      <c r="D47" s="40">
        <f t="shared" si="19"/>
        <v>1</v>
      </c>
      <c r="E47" s="40">
        <f t="shared" si="19"/>
        <v>1</v>
      </c>
      <c r="F47" s="40">
        <f t="shared" si="19"/>
        <v>1</v>
      </c>
      <c r="G47" s="40">
        <f t="shared" si="19"/>
        <v>1</v>
      </c>
      <c r="I47"/>
    </row>
    <row r="49" spans="1:14" x14ac:dyDescent="0.25">
      <c r="A49" s="1" t="s">
        <v>1617</v>
      </c>
    </row>
    <row r="50" spans="1:14" ht="16.5" thickBot="1" x14ac:dyDescent="0.3">
      <c r="A50" s="39" t="s">
        <v>914</v>
      </c>
      <c r="B50" s="39" t="s">
        <v>1615</v>
      </c>
      <c r="C50" s="39" t="s">
        <v>1616</v>
      </c>
      <c r="D50" s="3"/>
      <c r="E50" s="79"/>
      <c r="F50" s="79"/>
      <c r="G50" s="79"/>
      <c r="H50" s="79"/>
      <c r="I50" s="79"/>
      <c r="J50" s="42"/>
    </row>
    <row r="51" spans="1:14" x14ac:dyDescent="0.25">
      <c r="A51" s="13" t="s">
        <v>1610</v>
      </c>
      <c r="B51" s="40">
        <v>0.17726836172372218</v>
      </c>
      <c r="C51" s="40">
        <f>B38/G38</f>
        <v>0.13653731460666793</v>
      </c>
      <c r="D51" s="3"/>
      <c r="E51" s="43"/>
      <c r="F51" s="43"/>
      <c r="G51" s="43"/>
      <c r="H51" s="43"/>
      <c r="I51" s="43"/>
      <c r="J51" s="42"/>
    </row>
    <row r="52" spans="1:14" x14ac:dyDescent="0.25">
      <c r="A52" s="13" t="s">
        <v>1611</v>
      </c>
      <c r="B52" s="40">
        <v>0.35350824453981733</v>
      </c>
      <c r="C52" s="40">
        <f>C38/G38</f>
        <v>0.37842850682588264</v>
      </c>
      <c r="D52" s="3"/>
      <c r="E52"/>
      <c r="F52"/>
      <c r="G52"/>
      <c r="H52"/>
      <c r="I52"/>
    </row>
    <row r="53" spans="1:14" x14ac:dyDescent="0.25">
      <c r="A53" s="13" t="s">
        <v>1612</v>
      </c>
      <c r="B53" s="40">
        <v>0.2578037051691966</v>
      </c>
      <c r="C53" s="40">
        <f>D38/G38</f>
        <v>0.23203413269017767</v>
      </c>
      <c r="D53" s="3"/>
      <c r="E53"/>
      <c r="F53"/>
      <c r="G53"/>
      <c r="H53"/>
      <c r="I53"/>
    </row>
    <row r="54" spans="1:14" x14ac:dyDescent="0.25">
      <c r="A54" s="13" t="s">
        <v>1613</v>
      </c>
      <c r="B54" s="40">
        <v>0.15536297771210558</v>
      </c>
      <c r="C54" s="40">
        <f>E38/G38</f>
        <v>0.2079026877527346</v>
      </c>
      <c r="D54" s="3"/>
      <c r="E54"/>
      <c r="F54"/>
      <c r="G54"/>
      <c r="H54"/>
      <c r="I54"/>
    </row>
    <row r="55" spans="1:14" ht="16.5" thickBot="1" x14ac:dyDescent="0.3">
      <c r="A55" s="44" t="s">
        <v>1614</v>
      </c>
      <c r="B55" s="41">
        <v>5.605671085515835E-2</v>
      </c>
      <c r="C55" s="41">
        <f>F38/G38</f>
        <v>4.5097358124537128E-2</v>
      </c>
      <c r="D55" s="3"/>
      <c r="E55"/>
      <c r="F55"/>
      <c r="G55"/>
      <c r="H55"/>
      <c r="I55"/>
    </row>
    <row r="56" spans="1:14" x14ac:dyDescent="0.25">
      <c r="A56" s="13" t="s">
        <v>134</v>
      </c>
      <c r="B56" s="40">
        <f t="shared" ref="B56:C56" si="20">SUM(B51:B55)</f>
        <v>1</v>
      </c>
      <c r="C56" s="40">
        <f t="shared" si="20"/>
        <v>0.99999999999999989</v>
      </c>
      <c r="D56" s="3"/>
      <c r="E56"/>
      <c r="F56" s="3"/>
      <c r="G56" s="3"/>
    </row>
    <row r="58" spans="1:14" x14ac:dyDescent="0.25">
      <c r="K58" s="89"/>
      <c r="L58" s="89"/>
      <c r="M58" s="89"/>
      <c r="N58" s="89"/>
    </row>
    <row r="59" spans="1:14" x14ac:dyDescent="0.25">
      <c r="K59" s="89"/>
      <c r="L59" s="89"/>
      <c r="M59" s="89"/>
      <c r="N59" s="89"/>
    </row>
    <row r="60" spans="1:14" x14ac:dyDescent="0.25">
      <c r="K60" s="89"/>
      <c r="L60" s="89"/>
      <c r="M60" s="89"/>
      <c r="N60" s="89"/>
    </row>
    <row r="61" spans="1:14" x14ac:dyDescent="0.25">
      <c r="K61" s="89"/>
      <c r="L61" s="89"/>
      <c r="M61" s="89"/>
      <c r="N61" s="89"/>
    </row>
    <row r="62" spans="1:14" x14ac:dyDescent="0.25">
      <c r="K62" s="89"/>
      <c r="L62" s="89"/>
      <c r="M62" s="89"/>
      <c r="N62" s="89"/>
    </row>
  </sheetData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  <rowBreaks count="1" manualBreakCount="1">
    <brk id="24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0070C0"/>
  </sheetPr>
  <dimension ref="A1:O115"/>
  <sheetViews>
    <sheetView workbookViewId="0">
      <selection activeCell="A4" sqref="A4"/>
    </sheetView>
  </sheetViews>
  <sheetFormatPr defaultRowHeight="16.5" x14ac:dyDescent="0.3"/>
  <cols>
    <col min="1" max="1" width="25.42578125" style="63" customWidth="1"/>
    <col min="2" max="2" width="12.7109375" style="65" customWidth="1"/>
    <col min="3" max="8" width="12.7109375" style="63" customWidth="1"/>
    <col min="9" max="9" width="13.140625" style="63" bestFit="1" customWidth="1"/>
    <col min="10" max="10" width="4.7109375" style="63" customWidth="1"/>
    <col min="11" max="11" width="10.140625" style="63" bestFit="1" customWidth="1"/>
    <col min="12" max="16384" width="9.140625" style="63"/>
  </cols>
  <sheetData>
    <row r="1" spans="1:15" x14ac:dyDescent="0.3">
      <c r="A1" s="64" t="s">
        <v>1623</v>
      </c>
    </row>
    <row r="2" spans="1:15" ht="16.5" customHeight="1" x14ac:dyDescent="0.3">
      <c r="A2" s="347" t="s">
        <v>981</v>
      </c>
      <c r="B2" s="347" t="s">
        <v>998</v>
      </c>
      <c r="C2" s="345" t="s">
        <v>1378</v>
      </c>
      <c r="D2" s="345"/>
      <c r="E2" s="390" t="s">
        <v>2945</v>
      </c>
      <c r="F2" s="390"/>
      <c r="G2" s="53"/>
      <c r="H2" s="136" t="s">
        <v>2969</v>
      </c>
      <c r="I2" s="136"/>
    </row>
    <row r="3" spans="1:15" ht="33.75" thickBot="1" x14ac:dyDescent="0.35">
      <c r="A3" s="348"/>
      <c r="B3" s="348"/>
      <c r="C3" s="71" t="s">
        <v>1376</v>
      </c>
      <c r="D3" s="71" t="s">
        <v>1377</v>
      </c>
      <c r="E3" s="181" t="s">
        <v>1376</v>
      </c>
      <c r="F3" s="181" t="s">
        <v>1377</v>
      </c>
      <c r="G3" s="139"/>
      <c r="H3" s="139" t="s">
        <v>2970</v>
      </c>
      <c r="I3" s="139"/>
      <c r="K3" s="70" t="s">
        <v>52</v>
      </c>
      <c r="L3" s="69"/>
      <c r="M3" s="69"/>
      <c r="N3" s="69"/>
      <c r="O3" s="69"/>
    </row>
    <row r="4" spans="1:15" x14ac:dyDescent="0.3">
      <c r="A4" s="53" t="s">
        <v>1213</v>
      </c>
      <c r="B4" s="54">
        <f>ROUND(SUMIF(Model_Output!$B$11:$B$3048,K4,Model_Output!$D$11:$D$3048),-2)</f>
        <v>157700</v>
      </c>
      <c r="C4" s="62">
        <f>(ROUND(SUMIF(Model_Output!$B$11:$B$3048,L4,Model_Output!$D$11:$D$3048),-2)+ROUND(SUMIF(Model_Output!$B$11:$B$3048,M4,Model_Output!$D$11:$D$3048),-2))/H24</f>
        <v>8.2884615384615383</v>
      </c>
      <c r="D4" s="62">
        <f>(ROUND(SUMIF(Model_Output!$B$11:$B$3048,N4,Model_Output!$D$11:$D$3048),-2)+ROUND(SUMIF(Model_Output!$B$11:$B$3048,O4,Model_Output!$D$11:$D$3048),-2))/H24</f>
        <v>22.096816976127322</v>
      </c>
      <c r="E4" s="62">
        <v>8.07</v>
      </c>
      <c r="F4" s="62">
        <v>29.91</v>
      </c>
      <c r="G4" s="159">
        <f>(C4-E4)/C4</f>
        <v>2.6357308584686726E-2</v>
      </c>
      <c r="H4" s="62">
        <v>8</v>
      </c>
      <c r="I4" s="62"/>
      <c r="K4" s="63" t="s">
        <v>925</v>
      </c>
      <c r="L4" s="63" t="s">
        <v>1087</v>
      </c>
      <c r="M4" s="63" t="s">
        <v>1088</v>
      </c>
      <c r="N4" s="63" t="s">
        <v>1085</v>
      </c>
      <c r="O4" s="63" t="s">
        <v>1086</v>
      </c>
    </row>
    <row r="5" spans="1:15" x14ac:dyDescent="0.3">
      <c r="A5" s="53" t="s">
        <v>982</v>
      </c>
      <c r="B5" s="54">
        <f>ROUND(SUMIF(Model_Output!$B$11:$B$3048,K5,Model_Output!$D$11:$D$3048),-2)</f>
        <v>5692100</v>
      </c>
      <c r="C5" s="62">
        <f>(ROUND(SUMIF(Model_Output!$B$11:$B$3048,L5,Model_Output!$D$11:$D$3048),-2)+ROUND(SUMIF(Model_Output!$B$11:$B$3048,M5,Model_Output!$D$11:$D$3048),-2))/H34</f>
        <v>5.3417270738805831</v>
      </c>
      <c r="D5" s="62">
        <f>(ROUND(SUMIF(Model_Output!$B$11:$B$3048,N5,Model_Output!$D$11:$D$3048),-2)+ROUND(SUMIF(Model_Output!$B$11:$B$3048,O5,Model_Output!$D$11:$D$3048),-2))/H34</f>
        <v>14.761275511126376</v>
      </c>
      <c r="E5" s="62">
        <v>5.52</v>
      </c>
      <c r="F5" s="62">
        <v>16.274000000000001</v>
      </c>
      <c r="G5" s="159">
        <f t="shared" ref="G5:G9" si="0">(C5-E5)/C5</f>
        <v>-3.337364931861022E-2</v>
      </c>
      <c r="H5" s="62">
        <v>5.5</v>
      </c>
      <c r="I5" s="62"/>
      <c r="K5" s="63" t="s">
        <v>927</v>
      </c>
      <c r="L5" s="63" t="s">
        <v>1096</v>
      </c>
      <c r="M5" s="63" t="s">
        <v>1098</v>
      </c>
      <c r="N5" s="63" t="s">
        <v>1092</v>
      </c>
      <c r="O5" s="63" t="s">
        <v>1094</v>
      </c>
    </row>
    <row r="6" spans="1:15" x14ac:dyDescent="0.3">
      <c r="A6" s="53" t="s">
        <v>984</v>
      </c>
      <c r="B6" s="54">
        <f>ROUND(SUMIF(Model_Output!$B$11:$B$3048,K6,Model_Output!$D$11:$D$3048),-2)</f>
        <v>1307300</v>
      </c>
      <c r="C6" s="62">
        <f>(ROUND(SUMIF(Model_Output!$B$11:$B$3048,L6,Model_Output!$D$11:$D$3048),-2)+ROUND(SUMIF(Model_Output!$B$11:$B$3048,M6,Model_Output!$D$11:$D$3048),-2))/H44</f>
        <v>5.8002241972936188</v>
      </c>
      <c r="D6" s="62">
        <f>(ROUND(SUMIF(Model_Output!$B$11:$B$3048,N6,Model_Output!$D$11:$D$3048),-2)+ROUND(SUMIF(Model_Output!$B$11:$B$3048,O6,Model_Output!$D$11:$D$3048),-2))/H44</f>
        <v>15.464648891024101</v>
      </c>
      <c r="E6" s="62">
        <v>4.62</v>
      </c>
      <c r="F6" s="62">
        <v>14.705</v>
      </c>
      <c r="G6" s="159">
        <f t="shared" si="0"/>
        <v>0.20347906514446643</v>
      </c>
      <c r="H6" s="62">
        <v>4.4000000000000004</v>
      </c>
      <c r="I6" s="62"/>
      <c r="K6" s="63" t="s">
        <v>931</v>
      </c>
      <c r="L6" s="63" t="s">
        <v>1144</v>
      </c>
      <c r="M6" s="63" t="s">
        <v>1146</v>
      </c>
      <c r="N6" s="63" t="s">
        <v>1140</v>
      </c>
      <c r="O6" s="63" t="s">
        <v>1142</v>
      </c>
    </row>
    <row r="7" spans="1:15" x14ac:dyDescent="0.3">
      <c r="A7" s="53" t="s">
        <v>983</v>
      </c>
      <c r="B7" s="54">
        <f>ROUND(SUMIF(Model_Output!$B$11:$B$3048,K7,Model_Output!$D$11:$D$3048),-2)</f>
        <v>1115300</v>
      </c>
      <c r="C7" s="62">
        <f>(ROUND(SUMIF(Model_Output!$B$11:$B$3048,L7,Model_Output!$D$11:$D$3048),-2)+ROUND(SUMIF(Model_Output!$B$11:$B$3048,M7,Model_Output!$D$11:$D$3048),-2))/H54</f>
        <v>4.3528986815965327</v>
      </c>
      <c r="D7" s="62">
        <f>(ROUND(SUMIF(Model_Output!$B$11:$B$3048,N7,Model_Output!$D$11:$D$3048),-2)+ROUND(SUMIF(Model_Output!$B$11:$B$3048,O7,Model_Output!$D$11:$D$3048),-2))/H54</f>
        <v>12.691529709228824</v>
      </c>
      <c r="E7" s="62">
        <v>4.3499999999999996</v>
      </c>
      <c r="F7" s="62">
        <v>18.738</v>
      </c>
      <c r="G7" s="159">
        <f t="shared" si="0"/>
        <v>6.6591984067726939E-4</v>
      </c>
      <c r="H7" s="62">
        <v>3.6</v>
      </c>
      <c r="I7" s="62"/>
      <c r="K7" s="63" t="s">
        <v>929</v>
      </c>
      <c r="L7" s="63" t="s">
        <v>1120</v>
      </c>
      <c r="M7" s="63" t="s">
        <v>1122</v>
      </c>
      <c r="N7" s="63" t="s">
        <v>1116</v>
      </c>
      <c r="O7" s="63" t="s">
        <v>1118</v>
      </c>
    </row>
    <row r="8" spans="1:15" x14ac:dyDescent="0.3">
      <c r="A8" s="53" t="s">
        <v>1214</v>
      </c>
      <c r="B8" s="54">
        <f>ROUND(SUMIF(Model_Output!$B$11:$B$3048,K8,Model_Output!$D$11:$D$3048),-2)</f>
        <v>3137100</v>
      </c>
      <c r="C8" s="62">
        <f>(ROUND(SUMIF(Model_Output!$B$11:$B$3048,L8,Model_Output!$D$11:$D$3048),-2)+ROUND(SUMIF(Model_Output!$B$11:$B$3048,M8,Model_Output!$D$11:$D$3048),-2))/H64</f>
        <v>4.4753267452980552</v>
      </c>
      <c r="D8" s="62">
        <f>(ROUND(SUMIF(Model_Output!$B$11:$B$3048,N8,Model_Output!$D$11:$D$3048),-2)+ROUND(SUMIF(Model_Output!$B$11:$B$3048,O8,Model_Output!$D$11:$D$3048),-2))/H64</f>
        <v>13.30411220911699</v>
      </c>
      <c r="E8" s="62">
        <v>4.58</v>
      </c>
      <c r="F8" s="62">
        <v>14.186999999999999</v>
      </c>
      <c r="G8" s="159">
        <f t="shared" si="0"/>
        <v>-2.3388963680008059E-2</v>
      </c>
      <c r="H8" s="62">
        <v>4.5999999999999996</v>
      </c>
      <c r="I8" s="62"/>
      <c r="K8" s="63" t="s">
        <v>990</v>
      </c>
      <c r="L8" s="63" t="s">
        <v>1168</v>
      </c>
      <c r="M8" s="63" t="s">
        <v>1170</v>
      </c>
      <c r="N8" s="63" t="s">
        <v>1164</v>
      </c>
      <c r="O8" s="63" t="s">
        <v>1166</v>
      </c>
    </row>
    <row r="9" spans="1:15" x14ac:dyDescent="0.3">
      <c r="A9" s="162" t="s">
        <v>1215</v>
      </c>
      <c r="B9" s="54">
        <f>ROUND(SUMIF(Model_Output!$B$11:$B$3048,K9,Model_Output!$D$11:$D$3048),-2)</f>
        <v>1624500</v>
      </c>
      <c r="C9" s="157">
        <f>(ROUND(SUMIF(Model_Output!$B$11:$B$3048,L9,Model_Output!$D$11:$D$3048),-2)+ROUND(SUMIF(Model_Output!$B$11:$B$3048,M9,Model_Output!$D$11:$D$3048),-2))/H74</f>
        <v>6.6427131880589494</v>
      </c>
      <c r="D9" s="62">
        <f>(ROUND(SUMIF(Model_Output!$B$11:$B$3048,N9,Model_Output!$D$11:$D$3048),-2)+ROUND(SUMIF(Model_Output!$B$11:$B$3048,O9,Model_Output!$D$11:$D$3048),-2))/H74</f>
        <v>17.250031490112104</v>
      </c>
      <c r="E9" s="157">
        <v>6.21</v>
      </c>
      <c r="F9" s="62">
        <v>19.57</v>
      </c>
      <c r="G9" s="160">
        <f t="shared" si="0"/>
        <v>6.5141031353995807E-2</v>
      </c>
      <c r="H9" s="62">
        <v>7.1</v>
      </c>
      <c r="I9" s="62"/>
      <c r="K9" s="63" t="s">
        <v>995</v>
      </c>
      <c r="L9" s="63" t="s">
        <v>1192</v>
      </c>
      <c r="M9" s="63" t="s">
        <v>1194</v>
      </c>
      <c r="N9" s="63" t="s">
        <v>1188</v>
      </c>
      <c r="O9" s="63" t="s">
        <v>1190</v>
      </c>
    </row>
    <row r="10" spans="1:15" x14ac:dyDescent="0.3">
      <c r="A10" s="53" t="s">
        <v>985</v>
      </c>
      <c r="B10" s="54">
        <f>ROUND(SUMIF(Model_Output!$B$11:$B$3048,K10,Model_Output!$D$11:$D$3048),-2)</f>
        <v>295500</v>
      </c>
      <c r="C10" s="62">
        <f>(ROUND(SUMIF(Model_Output!$B$11:$B$3048,L10,Model_Output!$D$11:$D$3048),-2)+ROUND(SUMIF(Model_Output!$B$11:$B$3048,M10,Model_Output!$D$11:$D$3048),-2))/H84</f>
        <v>9.5959079283887476</v>
      </c>
      <c r="D10" s="62">
        <f>(ROUND(SUMIF(Model_Output!$B$11:$B$3048,N10,Model_Output!$D$11:$D$3048),-2)+ROUND(SUMIF(Model_Output!$B$11:$B$3048,O10,Model_Output!$D$11:$D$3048),-2))/H84</f>
        <v>23.229813664596275</v>
      </c>
      <c r="E10" s="391">
        <v>11.38</v>
      </c>
      <c r="F10" s="62">
        <v>32.588000000000001</v>
      </c>
      <c r="G10" s="159"/>
      <c r="H10" s="137">
        <v>9.3000000000000007</v>
      </c>
      <c r="I10" s="137"/>
      <c r="K10" s="63" t="s">
        <v>933</v>
      </c>
      <c r="L10" s="63" t="s">
        <v>1216</v>
      </c>
      <c r="M10" s="63" t="s">
        <v>1217</v>
      </c>
      <c r="N10" s="63" t="s">
        <v>1218</v>
      </c>
      <c r="O10" s="63" t="s">
        <v>1219</v>
      </c>
    </row>
    <row r="11" spans="1:15" x14ac:dyDescent="0.3">
      <c r="A11" s="53" t="s">
        <v>986</v>
      </c>
      <c r="B11" s="54">
        <f>ROUND(SUMIF(Model_Output!$B$11:$B$3048,K11,Model_Output!$D$11:$D$3048),-2)</f>
        <v>602800</v>
      </c>
      <c r="C11" s="62">
        <f>(ROUND(SUMIF(Model_Output!$B$11:$B$3048,L11,Model_Output!$D$11:$D$3048),-2)+ROUND(SUMIF(Model_Output!$B$11:$B$3048,M11,Model_Output!$D$11:$D$3048),-2))/H94</f>
        <v>10.720797227036394</v>
      </c>
      <c r="D11" s="62">
        <f>(ROUND(SUMIF(Model_Output!$B$11:$B$3048,N11,Model_Output!$D$11:$D$3048),-2)+ROUND(SUMIF(Model_Output!$B$11:$B$3048,O11,Model_Output!$D$11:$D$3048),-2))/H94</f>
        <v>25.230502599653381</v>
      </c>
      <c r="E11" s="391"/>
      <c r="F11" s="62">
        <v>31.303999999999998</v>
      </c>
      <c r="G11" s="159"/>
      <c r="H11" s="137">
        <v>12</v>
      </c>
      <c r="I11" s="137"/>
      <c r="K11" s="63" t="s">
        <v>935</v>
      </c>
      <c r="L11" s="63" t="s">
        <v>1220</v>
      </c>
      <c r="M11" s="63" t="s">
        <v>1221</v>
      </c>
      <c r="N11" s="63" t="s">
        <v>1222</v>
      </c>
      <c r="O11" s="63" t="s">
        <v>1223</v>
      </c>
    </row>
    <row r="12" spans="1:15" x14ac:dyDescent="0.3">
      <c r="A12" s="53" t="s">
        <v>987</v>
      </c>
      <c r="B12" s="54">
        <f>ROUND(SUMIF(Model_Output!$B$11:$B$3048,K12,Model_Output!$D$11:$D$3048),-2)</f>
        <v>622300</v>
      </c>
      <c r="C12" s="62">
        <f>(ROUND(SUMIF(Model_Output!$B$11:$B$3048,L12,Model_Output!$D$11:$D$3048),-2)+ROUND(SUMIF(Model_Output!$B$11:$B$3048,M12,Model_Output!$D$11:$D$3048),-2))/H104</f>
        <v>12.200746015598508</v>
      </c>
      <c r="D12" s="62">
        <f>(ROUND(SUMIF(Model_Output!$B$11:$B$3048,N12,Model_Output!$D$11:$D$3048),-2)+ROUND(SUMIF(Model_Output!$B$11:$B$3048,O12,Model_Output!$D$11:$D$3048),-2))/H104</f>
        <v>27.6539504916921</v>
      </c>
      <c r="E12" s="391"/>
      <c r="F12" s="62">
        <v>32.506</v>
      </c>
      <c r="G12" s="159"/>
      <c r="H12" s="137">
        <v>12.7</v>
      </c>
      <c r="I12" s="137"/>
      <c r="K12" s="63" t="s">
        <v>937</v>
      </c>
      <c r="L12" s="63" t="s">
        <v>1224</v>
      </c>
      <c r="M12" s="63" t="s">
        <v>1225</v>
      </c>
      <c r="N12" s="63" t="s">
        <v>1226</v>
      </c>
      <c r="O12" s="63" t="s">
        <v>1227</v>
      </c>
    </row>
    <row r="13" spans="1:15" x14ac:dyDescent="0.3">
      <c r="A13" s="53" t="s">
        <v>988</v>
      </c>
      <c r="B13" s="54">
        <f>ROUND(SUMIF(Model_Output!$B$11:$B$3048,K13,Model_Output!$D$11:$D$3048),-2)</f>
        <v>912000</v>
      </c>
      <c r="C13" s="62">
        <f>(ROUND(SUMIF(Model_Output!$B$11:$B$3048,L13,Model_Output!$D$11:$D$3048),-2)+ROUND(SUMIF(Model_Output!$B$11:$B$3048,M13,Model_Output!$D$11:$D$3048),-2))/H114</f>
        <v>13.263892064943974</v>
      </c>
      <c r="D13" s="62">
        <f>(ROUND(SUMIF(Model_Output!$B$11:$B$3048,N13,Model_Output!$D$11:$D$3048),-2)+ROUND(SUMIF(Model_Output!$B$11:$B$3048,O13,Model_Output!$D$11:$D$3048),-2))/H114</f>
        <v>28.966498970958153</v>
      </c>
      <c r="E13" s="391"/>
      <c r="F13" s="87">
        <v>32.101999999999997</v>
      </c>
      <c r="G13" s="159"/>
      <c r="H13" s="137">
        <v>12.7</v>
      </c>
      <c r="I13" s="137"/>
      <c r="K13" s="63" t="s">
        <v>939</v>
      </c>
      <c r="L13" s="63" t="s">
        <v>1228</v>
      </c>
      <c r="M13" s="63" t="s">
        <v>1229</v>
      </c>
      <c r="N13" s="63" t="s">
        <v>1230</v>
      </c>
      <c r="O13" s="63" t="s">
        <v>1231</v>
      </c>
    </row>
    <row r="14" spans="1:15" x14ac:dyDescent="0.3">
      <c r="A14" s="163" t="s">
        <v>2971</v>
      </c>
      <c r="B14" s="86">
        <v>2442700</v>
      </c>
      <c r="C14" s="158">
        <v>12.529041309250378</v>
      </c>
      <c r="D14" s="87">
        <v>30.019003529012345</v>
      </c>
      <c r="E14" s="158">
        <v>11.38</v>
      </c>
      <c r="F14" s="157"/>
      <c r="G14" s="160">
        <f t="shared" ref="G14:G15" si="1">(C14-E14)/C14</f>
        <v>9.1710233918857187E-2</v>
      </c>
      <c r="H14" s="137">
        <v>12</v>
      </c>
      <c r="I14" s="137"/>
    </row>
    <row r="15" spans="1:15" x14ac:dyDescent="0.3">
      <c r="A15" s="162" t="s">
        <v>989</v>
      </c>
      <c r="B15" s="54">
        <f>SUM(B4:B13)</f>
        <v>15466600</v>
      </c>
      <c r="C15" s="161">
        <v>6.5530370445230544</v>
      </c>
      <c r="D15" s="65"/>
      <c r="E15" s="161">
        <v>6.174379371355208</v>
      </c>
      <c r="F15" s="161"/>
      <c r="G15" s="160">
        <f t="shared" si="1"/>
        <v>5.7783539234578823E-2</v>
      </c>
      <c r="H15" s="138">
        <v>6.4</v>
      </c>
      <c r="I15" s="138"/>
    </row>
    <row r="16" spans="1:15" x14ac:dyDescent="0.3">
      <c r="E16" s="156"/>
      <c r="F16" s="156"/>
      <c r="G16" s="156"/>
      <c r="H16" s="156"/>
    </row>
    <row r="17" spans="1:14" x14ac:dyDescent="0.3">
      <c r="A17" s="64" t="s">
        <v>1624</v>
      </c>
    </row>
    <row r="18" spans="1:14" x14ac:dyDescent="0.3">
      <c r="A18" s="347" t="s">
        <v>991</v>
      </c>
      <c r="B18" s="350" t="s">
        <v>992</v>
      </c>
      <c r="C18" s="347"/>
      <c r="D18" s="347"/>
      <c r="E18" s="347"/>
      <c r="F18" s="347"/>
      <c r="G18" s="347"/>
      <c r="H18" s="347"/>
      <c r="I18" s="66"/>
      <c r="J18" s="66"/>
      <c r="K18" s="57"/>
    </row>
    <row r="19" spans="1:14" ht="17.25" thickBot="1" x14ac:dyDescent="0.35">
      <c r="A19" s="348"/>
      <c r="B19" s="59" t="s">
        <v>993</v>
      </c>
      <c r="C19" s="58" t="s">
        <v>994</v>
      </c>
      <c r="D19" s="58" t="s">
        <v>999</v>
      </c>
      <c r="E19" s="58" t="s">
        <v>1000</v>
      </c>
      <c r="F19" s="180"/>
      <c r="G19" s="135"/>
      <c r="H19" s="58" t="s">
        <v>989</v>
      </c>
      <c r="I19" s="66"/>
      <c r="J19" s="66"/>
      <c r="K19" s="67" t="s">
        <v>52</v>
      </c>
      <c r="L19" s="67"/>
      <c r="M19" s="67"/>
      <c r="N19" s="67"/>
    </row>
    <row r="20" spans="1:14" x14ac:dyDescent="0.3">
      <c r="A20" s="53" t="s">
        <v>1001</v>
      </c>
      <c r="B20" s="60">
        <f>ROUND(SUMIF(Model_Output!$B$11:$B$3048,K20,Model_Output!$D$11:$D$3048),-2)</f>
        <v>90200</v>
      </c>
      <c r="C20" s="54">
        <f>ROUND(SUMIF(Model_Output!$B$11:$B$3048,L20,Model_Output!$D$11:$D$3048),-2)</f>
        <v>0</v>
      </c>
      <c r="D20" s="54">
        <f>ROUND(SUMIF(Model_Output!$B$11:$B$3048,M20,Model_Output!$D$11:$D$3048),-2)</f>
        <v>1400</v>
      </c>
      <c r="E20" s="54">
        <f>ROUND(SUMIF(Model_Output!$B$11:$B$3048,N20,Model_Output!$D$11:$D$3048),-2)</f>
        <v>700</v>
      </c>
      <c r="F20" s="54"/>
      <c r="G20" s="54"/>
      <c r="H20" s="54">
        <f>SUM(B20:E20)</f>
        <v>92300</v>
      </c>
      <c r="K20" s="63" t="s">
        <v>949</v>
      </c>
      <c r="L20" s="63" t="s">
        <v>957</v>
      </c>
      <c r="M20" s="63" t="s">
        <v>965</v>
      </c>
      <c r="N20" s="63" t="s">
        <v>973</v>
      </c>
    </row>
    <row r="21" spans="1:14" x14ac:dyDescent="0.3">
      <c r="A21" s="53" t="s">
        <v>1002</v>
      </c>
      <c r="B21" s="60">
        <f>ROUND(SUMIF(Model_Output!$B$11:$B$3048,K21,Model_Output!$D$11:$D$3048),-2)</f>
        <v>700</v>
      </c>
      <c r="C21" s="54">
        <f>ROUND(SUMIF(Model_Output!$B$11:$B$3048,L21,Model_Output!$D$11:$D$3048),-2)</f>
        <v>5400</v>
      </c>
      <c r="D21" s="54">
        <f>ROUND(SUMIF(Model_Output!$B$11:$B$3048,M21,Model_Output!$D$11:$D$3048),-2)</f>
        <v>700</v>
      </c>
      <c r="E21" s="54">
        <f>ROUND(SUMIF(Model_Output!$B$11:$B$3048,N21,Model_Output!$D$11:$D$3048),-2)</f>
        <v>200</v>
      </c>
      <c r="F21" s="54"/>
      <c r="G21" s="54"/>
      <c r="H21" s="54">
        <f t="shared" ref="H21:H23" si="2">SUM(B21:E21)</f>
        <v>7000</v>
      </c>
      <c r="K21" s="63" t="s">
        <v>955</v>
      </c>
      <c r="L21" s="63" t="s">
        <v>963</v>
      </c>
      <c r="M21" s="63" t="s">
        <v>971</v>
      </c>
      <c r="N21" s="63" t="s">
        <v>979</v>
      </c>
    </row>
    <row r="22" spans="1:14" x14ac:dyDescent="0.3">
      <c r="A22" s="53" t="s">
        <v>1003</v>
      </c>
      <c r="B22" s="60">
        <f>ROUND(SUMIF(Model_Output!$B$11:$B$3048,K22,Model_Output!$D$11:$D$3048),-2)</f>
        <v>2700</v>
      </c>
      <c r="C22" s="54">
        <f>ROUND(SUMIF(Model_Output!$B$11:$B$3048,L22,Model_Output!$D$11:$D$3048),-2)</f>
        <v>100</v>
      </c>
      <c r="D22" s="54">
        <f>ROUND(SUMIF(Model_Output!$B$11:$B$3048,M22,Model_Output!$D$11:$D$3048),-2)</f>
        <v>25100</v>
      </c>
      <c r="E22" s="54">
        <f>ROUND(SUMIF(Model_Output!$B$11:$B$3048,N22,Model_Output!$D$11:$D$3048),-2)</f>
        <v>0</v>
      </c>
      <c r="F22" s="54"/>
      <c r="G22" s="54"/>
      <c r="H22" s="54">
        <f t="shared" si="2"/>
        <v>27900</v>
      </c>
      <c r="K22" s="63" t="s">
        <v>953</v>
      </c>
      <c r="L22" s="63" t="s">
        <v>961</v>
      </c>
      <c r="M22" s="63" t="s">
        <v>969</v>
      </c>
      <c r="N22" s="63" t="s">
        <v>977</v>
      </c>
    </row>
    <row r="23" spans="1:14" ht="17.25" thickBot="1" x14ac:dyDescent="0.35">
      <c r="A23" s="55" t="s">
        <v>1004</v>
      </c>
      <c r="B23" s="61">
        <f>ROUND(SUMIF(Model_Output!$B$11:$B$3048,K23,Model_Output!$D$11:$D$3048),-2)</f>
        <v>13000</v>
      </c>
      <c r="C23" s="56">
        <f>ROUND(SUMIF(Model_Output!$B$11:$B$3048,L23,Model_Output!$D$11:$D$3048),-2)</f>
        <v>0</v>
      </c>
      <c r="D23" s="56">
        <f>ROUND(SUMIF(Model_Output!$B$11:$B$3048,M23,Model_Output!$D$11:$D$3048),-2)</f>
        <v>0</v>
      </c>
      <c r="E23" s="56">
        <f>ROUND(SUMIF(Model_Output!$B$11:$B$3048,N23,Model_Output!$D$11:$D$3048),-2)</f>
        <v>10600</v>
      </c>
      <c r="F23" s="56"/>
      <c r="G23" s="56"/>
      <c r="H23" s="56">
        <f t="shared" si="2"/>
        <v>23600</v>
      </c>
      <c r="K23" s="63" t="s">
        <v>951</v>
      </c>
      <c r="L23" s="63" t="s">
        <v>959</v>
      </c>
      <c r="M23" s="63" t="s">
        <v>967</v>
      </c>
      <c r="N23" s="63" t="s">
        <v>975</v>
      </c>
    </row>
    <row r="24" spans="1:14" x14ac:dyDescent="0.3">
      <c r="A24" s="53" t="s">
        <v>989</v>
      </c>
      <c r="B24" s="60">
        <f>SUM(B20:B23)</f>
        <v>106600</v>
      </c>
      <c r="C24" s="54">
        <f>SUM(C20:C23)</f>
        <v>5500</v>
      </c>
      <c r="D24" s="54">
        <f t="shared" ref="D24" si="3">SUM(D20:D23)</f>
        <v>27200</v>
      </c>
      <c r="E24" s="54">
        <f>SUM(E20:E23)</f>
        <v>11500</v>
      </c>
      <c r="F24" s="54"/>
      <c r="G24" s="54"/>
      <c r="H24" s="54">
        <f>SUM(H20:H23)</f>
        <v>150800</v>
      </c>
      <c r="I24" s="63" t="s">
        <v>1211</v>
      </c>
    </row>
    <row r="25" spans="1:14" x14ac:dyDescent="0.3">
      <c r="H25" s="68">
        <f>B4</f>
        <v>157700</v>
      </c>
      <c r="I25" s="63" t="s">
        <v>1212</v>
      </c>
    </row>
    <row r="27" spans="1:14" x14ac:dyDescent="0.3">
      <c r="A27" s="64" t="s">
        <v>1625</v>
      </c>
    </row>
    <row r="28" spans="1:14" x14ac:dyDescent="0.3">
      <c r="A28" s="347" t="s">
        <v>991</v>
      </c>
      <c r="B28" s="350" t="s">
        <v>992</v>
      </c>
      <c r="C28" s="347"/>
      <c r="D28" s="347"/>
      <c r="E28" s="347"/>
      <c r="F28" s="347"/>
      <c r="G28" s="347"/>
      <c r="H28" s="347"/>
      <c r="I28" s="66"/>
      <c r="J28" s="66"/>
      <c r="K28" s="57"/>
    </row>
    <row r="29" spans="1:14" ht="17.25" thickBot="1" x14ac:dyDescent="0.35">
      <c r="A29" s="348"/>
      <c r="B29" s="59" t="s">
        <v>993</v>
      </c>
      <c r="C29" s="58" t="s">
        <v>994</v>
      </c>
      <c r="D29" s="58" t="s">
        <v>999</v>
      </c>
      <c r="E29" s="58" t="s">
        <v>1000</v>
      </c>
      <c r="F29" s="180"/>
      <c r="G29" s="135"/>
      <c r="H29" s="58" t="s">
        <v>989</v>
      </c>
      <c r="I29" s="66"/>
      <c r="J29" s="66"/>
      <c r="K29" s="67" t="s">
        <v>52</v>
      </c>
      <c r="L29" s="67"/>
      <c r="M29" s="67"/>
      <c r="N29" s="67"/>
    </row>
    <row r="30" spans="1:14" x14ac:dyDescent="0.3">
      <c r="A30" s="53" t="s">
        <v>1001</v>
      </c>
      <c r="B30" s="60">
        <f>ROUND(SUMIF(Model_Output!$B$11:$B$3048,K30,Model_Output!$D$11:$D$3048),-2)</f>
        <v>2851700</v>
      </c>
      <c r="C30" s="54">
        <f>ROUND(SUMIF(Model_Output!$B$11:$B$3048,L30,Model_Output!$D$11:$D$3048),-2)</f>
        <v>0</v>
      </c>
      <c r="D30" s="54">
        <f>ROUND(SUMIF(Model_Output!$B$11:$B$3048,M30,Model_Output!$D$11:$D$3048),-2)</f>
        <v>19000</v>
      </c>
      <c r="E30" s="54">
        <f>ROUND(SUMIF(Model_Output!$B$11:$B$3048,N30,Model_Output!$D$11:$D$3048),-2)</f>
        <v>46400</v>
      </c>
      <c r="F30" s="54"/>
      <c r="G30" s="54"/>
      <c r="H30" s="54">
        <f>SUM(B30:E30)</f>
        <v>2917100</v>
      </c>
      <c r="K30" s="63" t="s">
        <v>1005</v>
      </c>
      <c r="L30" s="63" t="s">
        <v>1006</v>
      </c>
      <c r="M30" s="63" t="s">
        <v>1007</v>
      </c>
      <c r="N30" s="63" t="s">
        <v>1008</v>
      </c>
    </row>
    <row r="31" spans="1:14" x14ac:dyDescent="0.3">
      <c r="A31" s="53" t="s">
        <v>1002</v>
      </c>
      <c r="B31" s="60">
        <f>ROUND(SUMIF(Model_Output!$B$11:$B$3048,K31,Model_Output!$D$11:$D$3048),-2)</f>
        <v>300</v>
      </c>
      <c r="C31" s="54">
        <f>ROUND(SUMIF(Model_Output!$B$11:$B$3048,L31,Model_Output!$D$11:$D$3048),-2)</f>
        <v>348800</v>
      </c>
      <c r="D31" s="54">
        <f>ROUND(SUMIF(Model_Output!$B$11:$B$3048,M31,Model_Output!$D$11:$D$3048),-2)</f>
        <v>7700</v>
      </c>
      <c r="E31" s="54">
        <f>ROUND(SUMIF(Model_Output!$B$11:$B$3048,N31,Model_Output!$D$11:$D$3048),-2)</f>
        <v>0</v>
      </c>
      <c r="F31" s="54"/>
      <c r="G31" s="54"/>
      <c r="H31" s="54">
        <f t="shared" ref="H31:H33" si="4">SUM(B31:E31)</f>
        <v>356800</v>
      </c>
      <c r="K31" s="63" t="s">
        <v>1009</v>
      </c>
      <c r="L31" s="63" t="s">
        <v>1010</v>
      </c>
      <c r="M31" s="63" t="s">
        <v>1011</v>
      </c>
      <c r="N31" s="63" t="s">
        <v>1012</v>
      </c>
    </row>
    <row r="32" spans="1:14" x14ac:dyDescent="0.3">
      <c r="A32" s="53" t="s">
        <v>1003</v>
      </c>
      <c r="B32" s="60">
        <f>ROUND(SUMIF(Model_Output!$B$11:$B$3048,K32,Model_Output!$D$11:$D$3048),-2)</f>
        <v>145500</v>
      </c>
      <c r="C32" s="54">
        <f>ROUND(SUMIF(Model_Output!$B$11:$B$3048,L32,Model_Output!$D$11:$D$3048),-2)</f>
        <v>8600</v>
      </c>
      <c r="D32" s="54">
        <f>ROUND(SUMIF(Model_Output!$B$11:$B$3048,M32,Model_Output!$D$11:$D$3048),-2)</f>
        <v>1030800</v>
      </c>
      <c r="E32" s="54">
        <f>ROUND(SUMIF(Model_Output!$B$11:$B$3048,N32,Model_Output!$D$11:$D$3048),-2)</f>
        <v>0</v>
      </c>
      <c r="F32" s="54"/>
      <c r="G32" s="54"/>
      <c r="H32" s="54">
        <f t="shared" si="4"/>
        <v>1184900</v>
      </c>
      <c r="K32" s="63" t="s">
        <v>1013</v>
      </c>
      <c r="L32" s="63" t="s">
        <v>1014</v>
      </c>
      <c r="M32" s="63" t="s">
        <v>1015</v>
      </c>
      <c r="N32" s="63" t="s">
        <v>1016</v>
      </c>
    </row>
    <row r="33" spans="1:14" ht="17.25" thickBot="1" x14ac:dyDescent="0.35">
      <c r="A33" s="55" t="s">
        <v>1004</v>
      </c>
      <c r="B33" s="61">
        <f>ROUND(SUMIF(Model_Output!$B$11:$B$3048,K33,Model_Output!$D$11:$D$3048),-2)</f>
        <v>167300</v>
      </c>
      <c r="C33" s="56">
        <f>ROUND(SUMIF(Model_Output!$B$11:$B$3048,L33,Model_Output!$D$11:$D$3048),-2)</f>
        <v>0</v>
      </c>
      <c r="D33" s="56">
        <f>ROUND(SUMIF(Model_Output!$B$11:$B$3048,M33,Model_Output!$D$11:$D$3048),-2)</f>
        <v>0</v>
      </c>
      <c r="E33" s="56">
        <f>ROUND(SUMIF(Model_Output!$B$11:$B$3048,N33,Model_Output!$D$11:$D$3048),-2)</f>
        <v>905800</v>
      </c>
      <c r="F33" s="56"/>
      <c r="G33" s="56"/>
      <c r="H33" s="56">
        <f t="shared" si="4"/>
        <v>1073100</v>
      </c>
      <c r="K33" s="63" t="s">
        <v>1017</v>
      </c>
      <c r="L33" s="63" t="s">
        <v>1018</v>
      </c>
      <c r="M33" s="63" t="s">
        <v>1019</v>
      </c>
      <c r="N33" s="63" t="s">
        <v>1020</v>
      </c>
    </row>
    <row r="34" spans="1:14" x14ac:dyDescent="0.3">
      <c r="A34" s="53" t="s">
        <v>989</v>
      </c>
      <c r="B34" s="60">
        <f>SUM(B30:B33)</f>
        <v>3164800</v>
      </c>
      <c r="C34" s="54">
        <f>SUM(C30:C33)</f>
        <v>357400</v>
      </c>
      <c r="D34" s="54">
        <f t="shared" ref="D34" si="5">SUM(D30:D33)</f>
        <v>1057500</v>
      </c>
      <c r="E34" s="54">
        <f>SUM(E30:E33)</f>
        <v>952200</v>
      </c>
      <c r="F34" s="54"/>
      <c r="G34" s="54"/>
      <c r="H34" s="54">
        <f>SUM(H30:H33)</f>
        <v>5531900</v>
      </c>
      <c r="I34" s="63" t="s">
        <v>1211</v>
      </c>
    </row>
    <row r="35" spans="1:14" x14ac:dyDescent="0.3">
      <c r="H35" s="68">
        <f>B5</f>
        <v>5692100</v>
      </c>
      <c r="I35" s="63" t="s">
        <v>1212</v>
      </c>
    </row>
    <row r="37" spans="1:14" x14ac:dyDescent="0.3">
      <c r="A37" s="64" t="s">
        <v>1626</v>
      </c>
    </row>
    <row r="38" spans="1:14" x14ac:dyDescent="0.3">
      <c r="A38" s="347" t="s">
        <v>991</v>
      </c>
      <c r="B38" s="350" t="s">
        <v>992</v>
      </c>
      <c r="C38" s="347"/>
      <c r="D38" s="347"/>
      <c r="E38" s="347"/>
      <c r="F38" s="347"/>
      <c r="G38" s="347"/>
      <c r="H38" s="347"/>
      <c r="I38" s="66"/>
      <c r="J38" s="66"/>
      <c r="K38" s="57"/>
    </row>
    <row r="39" spans="1:14" ht="17.25" thickBot="1" x14ac:dyDescent="0.35">
      <c r="A39" s="348"/>
      <c r="B39" s="59" t="s">
        <v>993</v>
      </c>
      <c r="C39" s="58" t="s">
        <v>994</v>
      </c>
      <c r="D39" s="58" t="s">
        <v>999</v>
      </c>
      <c r="E39" s="58" t="s">
        <v>1000</v>
      </c>
      <c r="F39" s="180"/>
      <c r="G39" s="135"/>
      <c r="H39" s="58" t="s">
        <v>989</v>
      </c>
      <c r="I39" s="66"/>
      <c r="J39" s="66"/>
      <c r="K39" s="67" t="s">
        <v>52</v>
      </c>
      <c r="L39" s="67"/>
      <c r="M39" s="67"/>
      <c r="N39" s="67"/>
    </row>
    <row r="40" spans="1:14" x14ac:dyDescent="0.3">
      <c r="A40" s="53" t="s">
        <v>1001</v>
      </c>
      <c r="B40" s="60">
        <f>ROUND(SUMIF(Model_Output!$B$11:$B$3048,K40,Model_Output!$D$11:$D$3048),-2)</f>
        <v>665600</v>
      </c>
      <c r="C40" s="54">
        <f>ROUND(SUMIF(Model_Output!$B$11:$B$3048,L40,Model_Output!$D$11:$D$3048),-2)</f>
        <v>0</v>
      </c>
      <c r="D40" s="54">
        <f>ROUND(SUMIF(Model_Output!$B$11:$B$3048,M40,Model_Output!$D$11:$D$3048),-2)</f>
        <v>500</v>
      </c>
      <c r="E40" s="54">
        <f>ROUND(SUMIF(Model_Output!$B$11:$B$3048,N40,Model_Output!$D$11:$D$3048),-2)</f>
        <v>3000</v>
      </c>
      <c r="F40" s="54"/>
      <c r="G40" s="54"/>
      <c r="H40" s="54">
        <f>SUM(B40:E40)</f>
        <v>669100</v>
      </c>
      <c r="K40" s="63" t="s">
        <v>1021</v>
      </c>
      <c r="L40" s="63" t="s">
        <v>1022</v>
      </c>
      <c r="M40" s="63" t="s">
        <v>1023</v>
      </c>
      <c r="N40" s="63" t="s">
        <v>1024</v>
      </c>
    </row>
    <row r="41" spans="1:14" x14ac:dyDescent="0.3">
      <c r="A41" s="53" t="s">
        <v>1002</v>
      </c>
      <c r="B41" s="60">
        <f>ROUND(SUMIF(Model_Output!$B$11:$B$3048,K41,Model_Output!$D$11:$D$3048),-2)</f>
        <v>4500</v>
      </c>
      <c r="C41" s="54">
        <f>ROUND(SUMIF(Model_Output!$B$11:$B$3048,L41,Model_Output!$D$11:$D$3048),-2)</f>
        <v>70800</v>
      </c>
      <c r="D41" s="54">
        <f>ROUND(SUMIF(Model_Output!$B$11:$B$3048,M41,Model_Output!$D$11:$D$3048),-2)</f>
        <v>5300</v>
      </c>
      <c r="E41" s="54">
        <f>ROUND(SUMIF(Model_Output!$B$11:$B$3048,N41,Model_Output!$D$11:$D$3048),-2)</f>
        <v>800</v>
      </c>
      <c r="F41" s="54"/>
      <c r="G41" s="54"/>
      <c r="H41" s="54">
        <f t="shared" ref="H41:H43" si="6">SUM(B41:E41)</f>
        <v>81400</v>
      </c>
      <c r="K41" s="63" t="s">
        <v>1025</v>
      </c>
      <c r="L41" s="63" t="s">
        <v>1026</v>
      </c>
      <c r="M41" s="63" t="s">
        <v>1027</v>
      </c>
      <c r="N41" s="63" t="s">
        <v>1028</v>
      </c>
    </row>
    <row r="42" spans="1:14" x14ac:dyDescent="0.3">
      <c r="A42" s="53" t="s">
        <v>1003</v>
      </c>
      <c r="B42" s="60">
        <f>ROUND(SUMIF(Model_Output!$B$11:$B$3048,K42,Model_Output!$D$11:$D$3048),-2)</f>
        <v>61100</v>
      </c>
      <c r="C42" s="54">
        <f>ROUND(SUMIF(Model_Output!$B$11:$B$3048,L42,Model_Output!$D$11:$D$3048),-2)</f>
        <v>100</v>
      </c>
      <c r="D42" s="54">
        <f>ROUND(SUMIF(Model_Output!$B$11:$B$3048,M42,Model_Output!$D$11:$D$3048),-2)</f>
        <v>201600</v>
      </c>
      <c r="E42" s="54">
        <f>ROUND(SUMIF(Model_Output!$B$11:$B$3048,N42,Model_Output!$D$11:$D$3048),-2)</f>
        <v>0</v>
      </c>
      <c r="F42" s="54"/>
      <c r="G42" s="54"/>
      <c r="H42" s="54">
        <f t="shared" si="6"/>
        <v>262800</v>
      </c>
      <c r="K42" s="63" t="s">
        <v>1029</v>
      </c>
      <c r="L42" s="63" t="s">
        <v>1030</v>
      </c>
      <c r="M42" s="63" t="s">
        <v>1031</v>
      </c>
      <c r="N42" s="63" t="s">
        <v>1032</v>
      </c>
    </row>
    <row r="43" spans="1:14" ht="17.25" thickBot="1" x14ac:dyDescent="0.35">
      <c r="A43" s="55" t="s">
        <v>1004</v>
      </c>
      <c r="B43" s="61">
        <f>ROUND(SUMIF(Model_Output!$B$11:$B$3048,K43,Model_Output!$D$11:$D$3048),-2)</f>
        <v>47100</v>
      </c>
      <c r="C43" s="56">
        <f>ROUND(SUMIF(Model_Output!$B$11:$B$3048,L43,Model_Output!$D$11:$D$3048),-2)</f>
        <v>0</v>
      </c>
      <c r="D43" s="56">
        <f>ROUND(SUMIF(Model_Output!$B$11:$B$3048,M43,Model_Output!$D$11:$D$3048),-2)</f>
        <v>0</v>
      </c>
      <c r="E43" s="56">
        <f>ROUND(SUMIF(Model_Output!$B$11:$B$3048,N43,Model_Output!$D$11:$D$3048),-2)</f>
        <v>188500</v>
      </c>
      <c r="F43" s="56"/>
      <c r="G43" s="56"/>
      <c r="H43" s="56">
        <f t="shared" si="6"/>
        <v>235600</v>
      </c>
      <c r="K43" s="63" t="s">
        <v>1033</v>
      </c>
      <c r="L43" s="63" t="s">
        <v>1034</v>
      </c>
      <c r="M43" s="63" t="s">
        <v>1035</v>
      </c>
      <c r="N43" s="63" t="s">
        <v>1036</v>
      </c>
    </row>
    <row r="44" spans="1:14" x14ac:dyDescent="0.3">
      <c r="A44" s="53" t="s">
        <v>989</v>
      </c>
      <c r="B44" s="60">
        <f>SUM(B40:B43)</f>
        <v>778300</v>
      </c>
      <c r="C44" s="54">
        <f>SUM(C40:C43)</f>
        <v>70900</v>
      </c>
      <c r="D44" s="54">
        <f t="shared" ref="D44" si="7">SUM(D40:D43)</f>
        <v>207400</v>
      </c>
      <c r="E44" s="54">
        <f>SUM(E40:E43)</f>
        <v>192300</v>
      </c>
      <c r="F44" s="54"/>
      <c r="G44" s="54"/>
      <c r="H44" s="54">
        <f>SUM(H40:H43)</f>
        <v>1248900</v>
      </c>
      <c r="I44" s="63" t="s">
        <v>1211</v>
      </c>
    </row>
    <row r="45" spans="1:14" x14ac:dyDescent="0.3">
      <c r="H45" s="68">
        <f>B6</f>
        <v>1307300</v>
      </c>
      <c r="I45" s="63" t="s">
        <v>1212</v>
      </c>
    </row>
    <row r="47" spans="1:14" x14ac:dyDescent="0.3">
      <c r="A47" s="64" t="s">
        <v>1627</v>
      </c>
    </row>
    <row r="48" spans="1:14" x14ac:dyDescent="0.3">
      <c r="A48" s="347" t="s">
        <v>991</v>
      </c>
      <c r="B48" s="350" t="s">
        <v>992</v>
      </c>
      <c r="C48" s="347"/>
      <c r="D48" s="347"/>
      <c r="E48" s="347"/>
      <c r="F48" s="347"/>
      <c r="G48" s="347"/>
      <c r="H48" s="347"/>
      <c r="I48" s="66"/>
      <c r="J48" s="66"/>
      <c r="K48" s="57"/>
    </row>
    <row r="49" spans="1:14" ht="17.25" thickBot="1" x14ac:dyDescent="0.35">
      <c r="A49" s="348"/>
      <c r="B49" s="59" t="s">
        <v>993</v>
      </c>
      <c r="C49" s="58" t="s">
        <v>994</v>
      </c>
      <c r="D49" s="58" t="s">
        <v>999</v>
      </c>
      <c r="E49" s="58" t="s">
        <v>1000</v>
      </c>
      <c r="F49" s="180"/>
      <c r="G49" s="135"/>
      <c r="H49" s="58" t="s">
        <v>989</v>
      </c>
      <c r="I49" s="66"/>
      <c r="J49" s="66"/>
      <c r="K49" s="67" t="s">
        <v>52</v>
      </c>
      <c r="L49" s="67"/>
      <c r="M49" s="67"/>
      <c r="N49" s="67"/>
    </row>
    <row r="50" spans="1:14" x14ac:dyDescent="0.3">
      <c r="A50" s="53" t="s">
        <v>1001</v>
      </c>
      <c r="B50" s="60">
        <f>ROUND(SUMIF(Model_Output!$B$11:$B$3048,K50,Model_Output!$D$11:$D$3048),-2)</f>
        <v>547100</v>
      </c>
      <c r="C50" s="54">
        <f>ROUND(SUMIF(Model_Output!$B$11:$B$3048,L50,Model_Output!$D$11:$D$3048),-2)</f>
        <v>100</v>
      </c>
      <c r="D50" s="54">
        <f>ROUND(SUMIF(Model_Output!$B$11:$B$3048,M50,Model_Output!$D$11:$D$3048),-2)</f>
        <v>11000</v>
      </c>
      <c r="E50" s="54">
        <f>ROUND(SUMIF(Model_Output!$B$11:$B$3048,N50,Model_Output!$D$11:$D$3048),-2)</f>
        <v>14200</v>
      </c>
      <c r="F50" s="54"/>
      <c r="G50" s="54"/>
      <c r="H50" s="54">
        <f>SUM(B50:E50)</f>
        <v>572400</v>
      </c>
      <c r="K50" s="63" t="s">
        <v>1037</v>
      </c>
      <c r="L50" s="63" t="s">
        <v>1038</v>
      </c>
      <c r="M50" s="63" t="s">
        <v>1039</v>
      </c>
      <c r="N50" s="63" t="s">
        <v>1040</v>
      </c>
    </row>
    <row r="51" spans="1:14" x14ac:dyDescent="0.3">
      <c r="A51" s="53" t="s">
        <v>1002</v>
      </c>
      <c r="B51" s="60">
        <f>ROUND(SUMIF(Model_Output!$B$11:$B$3048,K51,Model_Output!$D$11:$D$3048),-2)</f>
        <v>0</v>
      </c>
      <c r="C51" s="54">
        <f>ROUND(SUMIF(Model_Output!$B$11:$B$3048,L51,Model_Output!$D$11:$D$3048),-2)</f>
        <v>81100</v>
      </c>
      <c r="D51" s="54">
        <f>ROUND(SUMIF(Model_Output!$B$11:$B$3048,M51,Model_Output!$D$11:$D$3048),-2)</f>
        <v>1500</v>
      </c>
      <c r="E51" s="54">
        <f>ROUND(SUMIF(Model_Output!$B$11:$B$3048,N51,Model_Output!$D$11:$D$3048),-2)</f>
        <v>0</v>
      </c>
      <c r="F51" s="54"/>
      <c r="G51" s="54"/>
      <c r="H51" s="54">
        <f t="shared" ref="H51:H53" si="8">SUM(B51:E51)</f>
        <v>82600</v>
      </c>
      <c r="K51" s="63" t="s">
        <v>1041</v>
      </c>
      <c r="L51" s="63" t="s">
        <v>1042</v>
      </c>
      <c r="M51" s="63" t="s">
        <v>1043</v>
      </c>
      <c r="N51" s="63" t="s">
        <v>1044</v>
      </c>
    </row>
    <row r="52" spans="1:14" x14ac:dyDescent="0.3">
      <c r="A52" s="53" t="s">
        <v>1003</v>
      </c>
      <c r="B52" s="60">
        <f>ROUND(SUMIF(Model_Output!$B$11:$B$3048,K52,Model_Output!$D$11:$D$3048),-2)</f>
        <v>10200</v>
      </c>
      <c r="C52" s="54">
        <f>ROUND(SUMIF(Model_Output!$B$11:$B$3048,L52,Model_Output!$D$11:$D$3048),-2)</f>
        <v>1800</v>
      </c>
      <c r="D52" s="54">
        <f>ROUND(SUMIF(Model_Output!$B$11:$B$3048,M52,Model_Output!$D$11:$D$3048),-2)</f>
        <v>246700</v>
      </c>
      <c r="E52" s="54">
        <f>ROUND(SUMIF(Model_Output!$B$11:$B$3048,N52,Model_Output!$D$11:$D$3048),-2)</f>
        <v>0</v>
      </c>
      <c r="F52" s="54"/>
      <c r="G52" s="54"/>
      <c r="H52" s="54">
        <f t="shared" si="8"/>
        <v>258700</v>
      </c>
      <c r="K52" s="63" t="s">
        <v>1045</v>
      </c>
      <c r="L52" s="63" t="s">
        <v>1046</v>
      </c>
      <c r="M52" s="63" t="s">
        <v>1047</v>
      </c>
      <c r="N52" s="63" t="s">
        <v>1048</v>
      </c>
    </row>
    <row r="53" spans="1:14" ht="17.25" thickBot="1" x14ac:dyDescent="0.35">
      <c r="A53" s="55" t="s">
        <v>1004</v>
      </c>
      <c r="B53" s="61">
        <f>ROUND(SUMIF(Model_Output!$B$11:$B$3048,K53,Model_Output!$D$11:$D$3048),-2)</f>
        <v>14800</v>
      </c>
      <c r="C53" s="56">
        <f>ROUND(SUMIF(Model_Output!$B$11:$B$3048,L53,Model_Output!$D$11:$D$3048),-2)</f>
        <v>0</v>
      </c>
      <c r="D53" s="56">
        <f>ROUND(SUMIF(Model_Output!$B$11:$B$3048,M53,Model_Output!$D$11:$D$3048),-2)</f>
        <v>0</v>
      </c>
      <c r="E53" s="56">
        <f>ROUND(SUMIF(Model_Output!$B$11:$B$3048,N53,Model_Output!$D$11:$D$3048),-2)</f>
        <v>178900</v>
      </c>
      <c r="F53" s="56"/>
      <c r="G53" s="56"/>
      <c r="H53" s="56">
        <f t="shared" si="8"/>
        <v>193700</v>
      </c>
      <c r="K53" s="63" t="s">
        <v>1049</v>
      </c>
      <c r="L53" s="63" t="s">
        <v>1050</v>
      </c>
      <c r="M53" s="63" t="s">
        <v>1051</v>
      </c>
      <c r="N53" s="63" t="s">
        <v>1067</v>
      </c>
    </row>
    <row r="54" spans="1:14" x14ac:dyDescent="0.3">
      <c r="A54" s="53" t="s">
        <v>989</v>
      </c>
      <c r="B54" s="60">
        <f>SUM(B50:B53)</f>
        <v>572100</v>
      </c>
      <c r="C54" s="54">
        <f>SUM(C50:C53)</f>
        <v>83000</v>
      </c>
      <c r="D54" s="54">
        <f t="shared" ref="D54" si="9">SUM(D50:D53)</f>
        <v>259200</v>
      </c>
      <c r="E54" s="54">
        <f>SUM(E50:E53)</f>
        <v>193100</v>
      </c>
      <c r="F54" s="54"/>
      <c r="G54" s="54"/>
      <c r="H54" s="54">
        <f>SUM(H50:H53)</f>
        <v>1107400</v>
      </c>
      <c r="I54" s="63" t="s">
        <v>1211</v>
      </c>
    </row>
    <row r="55" spans="1:14" x14ac:dyDescent="0.3">
      <c r="H55" s="68">
        <f>B7</f>
        <v>1115300</v>
      </c>
      <c r="I55" s="63" t="s">
        <v>1212</v>
      </c>
    </row>
    <row r="57" spans="1:14" x14ac:dyDescent="0.3">
      <c r="A57" s="64" t="s">
        <v>1628</v>
      </c>
    </row>
    <row r="58" spans="1:14" x14ac:dyDescent="0.3">
      <c r="A58" s="347" t="s">
        <v>991</v>
      </c>
      <c r="B58" s="350" t="s">
        <v>992</v>
      </c>
      <c r="C58" s="347"/>
      <c r="D58" s="347"/>
      <c r="E58" s="347"/>
      <c r="F58" s="347"/>
      <c r="G58" s="347"/>
      <c r="H58" s="347"/>
      <c r="I58" s="66"/>
      <c r="J58" s="66"/>
      <c r="K58" s="57"/>
    </row>
    <row r="59" spans="1:14" ht="17.25" thickBot="1" x14ac:dyDescent="0.35">
      <c r="A59" s="348"/>
      <c r="B59" s="59" t="s">
        <v>993</v>
      </c>
      <c r="C59" s="58" t="s">
        <v>994</v>
      </c>
      <c r="D59" s="58" t="s">
        <v>999</v>
      </c>
      <c r="E59" s="58" t="s">
        <v>1000</v>
      </c>
      <c r="F59" s="180"/>
      <c r="G59" s="135"/>
      <c r="H59" s="58" t="s">
        <v>989</v>
      </c>
      <c r="I59" s="66"/>
      <c r="J59" s="66"/>
      <c r="K59" s="67" t="s">
        <v>52</v>
      </c>
      <c r="L59" s="67"/>
      <c r="M59" s="67"/>
      <c r="N59" s="67"/>
    </row>
    <row r="60" spans="1:14" x14ac:dyDescent="0.3">
      <c r="A60" s="53" t="s">
        <v>1001</v>
      </c>
      <c r="B60" s="60">
        <f>ROUND(SUMIF(Model_Output!$B$11:$B$3048,K60,Model_Output!$D$11:$D$3048),-2)</f>
        <v>1705400</v>
      </c>
      <c r="C60" s="54">
        <f>ROUND(SUMIF(Model_Output!$B$11:$B$3048,L60,Model_Output!$D$11:$D$3048),-2)</f>
        <v>0</v>
      </c>
      <c r="D60" s="54">
        <f>ROUND(SUMIF(Model_Output!$B$11:$B$3048,M60,Model_Output!$D$11:$D$3048),-2)</f>
        <v>26700</v>
      </c>
      <c r="E60" s="54">
        <f>ROUND(SUMIF(Model_Output!$B$11:$B$3048,N60,Model_Output!$D$11:$D$3048),-2)</f>
        <v>47000</v>
      </c>
      <c r="F60" s="54"/>
      <c r="G60" s="54"/>
      <c r="H60" s="54">
        <f>SUM(B60:E60)</f>
        <v>1779100</v>
      </c>
      <c r="K60" s="63" t="s">
        <v>1052</v>
      </c>
      <c r="L60" s="63" t="s">
        <v>1053</v>
      </c>
      <c r="M60" s="63" t="s">
        <v>1054</v>
      </c>
      <c r="N60" s="63" t="s">
        <v>1055</v>
      </c>
    </row>
    <row r="61" spans="1:14" x14ac:dyDescent="0.3">
      <c r="A61" s="53" t="s">
        <v>1002</v>
      </c>
      <c r="B61" s="60">
        <f>ROUND(SUMIF(Model_Output!$B$11:$B$3048,K61,Model_Output!$D$11:$D$3048),-2)</f>
        <v>0</v>
      </c>
      <c r="C61" s="54">
        <f>ROUND(SUMIF(Model_Output!$B$11:$B$3048,L61,Model_Output!$D$11:$D$3048),-2)</f>
        <v>194400</v>
      </c>
      <c r="D61" s="54">
        <f>ROUND(SUMIF(Model_Output!$B$11:$B$3048,M61,Model_Output!$D$11:$D$3048),-2)</f>
        <v>4300</v>
      </c>
      <c r="E61" s="54">
        <f>ROUND(SUMIF(Model_Output!$B$11:$B$3048,N61,Model_Output!$D$11:$D$3048),-2)</f>
        <v>0</v>
      </c>
      <c r="F61" s="54"/>
      <c r="G61" s="54"/>
      <c r="H61" s="54">
        <f t="shared" ref="H61:H63" si="10">SUM(B61:E61)</f>
        <v>198700</v>
      </c>
      <c r="K61" s="63" t="s">
        <v>1056</v>
      </c>
      <c r="L61" s="63" t="s">
        <v>1057</v>
      </c>
      <c r="M61" s="63" t="s">
        <v>1058</v>
      </c>
      <c r="N61" s="63" t="s">
        <v>1059</v>
      </c>
    </row>
    <row r="62" spans="1:14" x14ac:dyDescent="0.3">
      <c r="A62" s="53" t="s">
        <v>1003</v>
      </c>
      <c r="B62" s="60">
        <f>ROUND(SUMIF(Model_Output!$B$11:$B$3048,K62,Model_Output!$D$11:$D$3048),-2)</f>
        <v>27200</v>
      </c>
      <c r="C62" s="54">
        <f>ROUND(SUMIF(Model_Output!$B$11:$B$3048,L62,Model_Output!$D$11:$D$3048),-2)</f>
        <v>3800</v>
      </c>
      <c r="D62" s="54">
        <f>ROUND(SUMIF(Model_Output!$B$11:$B$3048,M62,Model_Output!$D$11:$D$3048),-2)</f>
        <v>577900</v>
      </c>
      <c r="E62" s="54">
        <f>ROUND(SUMIF(Model_Output!$B$11:$B$3048,N62,Model_Output!$D$11:$D$3048),-2)</f>
        <v>0</v>
      </c>
      <c r="F62" s="54"/>
      <c r="G62" s="54"/>
      <c r="H62" s="54">
        <f t="shared" si="10"/>
        <v>608900</v>
      </c>
      <c r="K62" s="63" t="s">
        <v>1060</v>
      </c>
      <c r="L62" s="63" t="s">
        <v>1061</v>
      </c>
      <c r="M62" s="63" t="s">
        <v>1062</v>
      </c>
      <c r="N62" s="63" t="s">
        <v>1063</v>
      </c>
    </row>
    <row r="63" spans="1:14" ht="17.25" thickBot="1" x14ac:dyDescent="0.35">
      <c r="A63" s="55" t="s">
        <v>1004</v>
      </c>
      <c r="B63" s="61">
        <f>ROUND(SUMIF(Model_Output!$B$11:$B$3048,K63,Model_Output!$D$11:$D$3048),-2)</f>
        <v>46800</v>
      </c>
      <c r="C63" s="56">
        <f>ROUND(SUMIF(Model_Output!$B$11:$B$3048,L63,Model_Output!$D$11:$D$3048),-2)</f>
        <v>0</v>
      </c>
      <c r="D63" s="56">
        <f>ROUND(SUMIF(Model_Output!$B$11:$B$3048,M63,Model_Output!$D$11:$D$3048),-2)</f>
        <v>0</v>
      </c>
      <c r="E63" s="56">
        <f>ROUND(SUMIF(Model_Output!$B$11:$B$3048,N63,Model_Output!$D$11:$D$3048),-2)</f>
        <v>503500</v>
      </c>
      <c r="F63" s="56"/>
      <c r="G63" s="56"/>
      <c r="H63" s="56">
        <f t="shared" si="10"/>
        <v>550300</v>
      </c>
      <c r="K63" s="63" t="s">
        <v>1064</v>
      </c>
      <c r="L63" s="63" t="s">
        <v>1065</v>
      </c>
      <c r="M63" s="63" t="s">
        <v>1066</v>
      </c>
      <c r="N63" s="63" t="s">
        <v>1068</v>
      </c>
    </row>
    <row r="64" spans="1:14" x14ac:dyDescent="0.3">
      <c r="A64" s="53" t="s">
        <v>989</v>
      </c>
      <c r="B64" s="60">
        <f>SUM(B60:B63)</f>
        <v>1779400</v>
      </c>
      <c r="C64" s="54">
        <f>SUM(C60:C63)</f>
        <v>198200</v>
      </c>
      <c r="D64" s="54">
        <f t="shared" ref="D64" si="11">SUM(D60:D63)</f>
        <v>608900</v>
      </c>
      <c r="E64" s="54">
        <f>SUM(E60:E63)</f>
        <v>550500</v>
      </c>
      <c r="F64" s="54"/>
      <c r="G64" s="54"/>
      <c r="H64" s="54">
        <f>SUM(H60:H63)</f>
        <v>3137000</v>
      </c>
      <c r="I64" s="63" t="s">
        <v>1211</v>
      </c>
    </row>
    <row r="65" spans="1:14" x14ac:dyDescent="0.3">
      <c r="H65" s="68">
        <f>B8</f>
        <v>3137100</v>
      </c>
      <c r="I65" s="63" t="s">
        <v>1212</v>
      </c>
    </row>
    <row r="67" spans="1:14" x14ac:dyDescent="0.3">
      <c r="A67" s="64" t="s">
        <v>1629</v>
      </c>
    </row>
    <row r="68" spans="1:14" x14ac:dyDescent="0.3">
      <c r="A68" s="347" t="s">
        <v>991</v>
      </c>
      <c r="B68" s="350" t="s">
        <v>992</v>
      </c>
      <c r="C68" s="347"/>
      <c r="D68" s="347"/>
      <c r="E68" s="347"/>
      <c r="F68" s="347"/>
      <c r="G68" s="347"/>
      <c r="H68" s="347"/>
      <c r="I68" s="66"/>
      <c r="J68" s="66"/>
      <c r="K68" s="57"/>
    </row>
    <row r="69" spans="1:14" ht="17.25" thickBot="1" x14ac:dyDescent="0.35">
      <c r="A69" s="348"/>
      <c r="B69" s="59" t="s">
        <v>993</v>
      </c>
      <c r="C69" s="58" t="s">
        <v>994</v>
      </c>
      <c r="D69" s="58" t="s">
        <v>999</v>
      </c>
      <c r="E69" s="58" t="s">
        <v>1000</v>
      </c>
      <c r="F69" s="180"/>
      <c r="G69" s="135"/>
      <c r="H69" s="58" t="s">
        <v>989</v>
      </c>
      <c r="I69" s="66"/>
      <c r="J69" s="66"/>
      <c r="K69" s="67" t="s">
        <v>52</v>
      </c>
      <c r="L69" s="67"/>
      <c r="M69" s="67"/>
      <c r="N69" s="67"/>
    </row>
    <row r="70" spans="1:14" x14ac:dyDescent="0.3">
      <c r="A70" s="53" t="s">
        <v>1001</v>
      </c>
      <c r="B70" s="60">
        <f>ROUND(SUMIF(Model_Output!$B$11:$B$3048,K70,Model_Output!$D$11:$D$3048),-2)</f>
        <v>974900</v>
      </c>
      <c r="C70" s="54">
        <f>ROUND(SUMIF(Model_Output!$B$11:$B$3048,L70,Model_Output!$D$11:$D$3048),-2)</f>
        <v>100</v>
      </c>
      <c r="D70" s="54">
        <f>ROUND(SUMIF(Model_Output!$B$11:$B$3048,M70,Model_Output!$D$11:$D$3048),-2)</f>
        <v>22400</v>
      </c>
      <c r="E70" s="54">
        <f>ROUND(SUMIF(Model_Output!$B$11:$B$3048,N70,Model_Output!$D$11:$D$3048),-2)</f>
        <v>37900</v>
      </c>
      <c r="F70" s="54"/>
      <c r="G70" s="54"/>
      <c r="H70" s="54">
        <f>SUM(B70:E70)</f>
        <v>1035300</v>
      </c>
      <c r="K70" s="63" t="s">
        <v>1069</v>
      </c>
      <c r="L70" s="63" t="s">
        <v>1070</v>
      </c>
      <c r="M70" s="63" t="s">
        <v>1071</v>
      </c>
      <c r="N70" s="63" t="s">
        <v>1072</v>
      </c>
    </row>
    <row r="71" spans="1:14" x14ac:dyDescent="0.3">
      <c r="A71" s="53" t="s">
        <v>1002</v>
      </c>
      <c r="B71" s="60">
        <f>ROUND(SUMIF(Model_Output!$B$11:$B$3048,K71,Model_Output!$D$11:$D$3048),-2)</f>
        <v>100</v>
      </c>
      <c r="C71" s="54">
        <f>ROUND(SUMIF(Model_Output!$B$11:$B$3048,L71,Model_Output!$D$11:$D$3048),-2)</f>
        <v>78200</v>
      </c>
      <c r="D71" s="54">
        <f>ROUND(SUMIF(Model_Output!$B$11:$B$3048,M71,Model_Output!$D$11:$D$3048),-2)</f>
        <v>2600</v>
      </c>
      <c r="E71" s="54">
        <f>ROUND(SUMIF(Model_Output!$B$11:$B$3048,N71,Model_Output!$D$11:$D$3048),-2)</f>
        <v>0</v>
      </c>
      <c r="F71" s="54"/>
      <c r="G71" s="54"/>
      <c r="H71" s="54">
        <f t="shared" ref="H71:H73" si="12">SUM(B71:E71)</f>
        <v>80900</v>
      </c>
      <c r="K71" s="63" t="s">
        <v>1073</v>
      </c>
      <c r="L71" s="63" t="s">
        <v>1074</v>
      </c>
      <c r="M71" s="63" t="s">
        <v>1075</v>
      </c>
      <c r="N71" s="63" t="s">
        <v>1076</v>
      </c>
    </row>
    <row r="72" spans="1:14" x14ac:dyDescent="0.3">
      <c r="A72" s="53" t="s">
        <v>1003</v>
      </c>
      <c r="B72" s="60">
        <f>ROUND(SUMIF(Model_Output!$B$11:$B$3048,K72,Model_Output!$D$11:$D$3048),-2)</f>
        <v>22500</v>
      </c>
      <c r="C72" s="54">
        <f>ROUND(SUMIF(Model_Output!$B$11:$B$3048,L72,Model_Output!$D$11:$D$3048),-2)</f>
        <v>2500</v>
      </c>
      <c r="D72" s="54">
        <f>ROUND(SUMIF(Model_Output!$B$11:$B$3048,M72,Model_Output!$D$11:$D$3048),-2)</f>
        <v>232300</v>
      </c>
      <c r="E72" s="54">
        <f>ROUND(SUMIF(Model_Output!$B$11:$B$3048,N72,Model_Output!$D$11:$D$3048),-2)</f>
        <v>0</v>
      </c>
      <c r="F72" s="54"/>
      <c r="G72" s="54"/>
      <c r="H72" s="54">
        <f t="shared" si="12"/>
        <v>257300</v>
      </c>
      <c r="K72" s="63" t="s">
        <v>1077</v>
      </c>
      <c r="L72" s="63" t="s">
        <v>1078</v>
      </c>
      <c r="M72" s="63" t="s">
        <v>1079</v>
      </c>
      <c r="N72" s="63" t="s">
        <v>1080</v>
      </c>
    </row>
    <row r="73" spans="1:14" ht="17.25" thickBot="1" x14ac:dyDescent="0.35">
      <c r="A73" s="55" t="s">
        <v>1004</v>
      </c>
      <c r="B73" s="61">
        <f>ROUND(SUMIF(Model_Output!$B$11:$B$3048,K73,Model_Output!$D$11:$D$3048),-2)</f>
        <v>37900</v>
      </c>
      <c r="C73" s="56">
        <f>ROUND(SUMIF(Model_Output!$B$11:$B$3048,L73,Model_Output!$D$11:$D$3048),-2)</f>
        <v>0</v>
      </c>
      <c r="D73" s="56">
        <f>ROUND(SUMIF(Model_Output!$B$11:$B$3048,M73,Model_Output!$D$11:$D$3048),-2)</f>
        <v>0</v>
      </c>
      <c r="E73" s="56">
        <f>ROUND(SUMIF(Model_Output!$B$11:$B$3048,N73,Model_Output!$D$11:$D$3048),-2)</f>
        <v>176400</v>
      </c>
      <c r="F73" s="56"/>
      <c r="G73" s="56"/>
      <c r="H73" s="56">
        <f t="shared" si="12"/>
        <v>214300</v>
      </c>
      <c r="K73" s="63" t="s">
        <v>1081</v>
      </c>
      <c r="L73" s="63" t="s">
        <v>1082</v>
      </c>
      <c r="M73" s="63" t="s">
        <v>1083</v>
      </c>
      <c r="N73" s="63" t="s">
        <v>1084</v>
      </c>
    </row>
    <row r="74" spans="1:14" x14ac:dyDescent="0.3">
      <c r="A74" s="53" t="s">
        <v>989</v>
      </c>
      <c r="B74" s="60">
        <f>SUM(B70:B73)</f>
        <v>1035400</v>
      </c>
      <c r="C74" s="54">
        <f>SUM(C70:C73)</f>
        <v>80800</v>
      </c>
      <c r="D74" s="54">
        <f t="shared" ref="D74" si="13">SUM(D70:D73)</f>
        <v>257300</v>
      </c>
      <c r="E74" s="54">
        <f>SUM(E70:E73)</f>
        <v>214300</v>
      </c>
      <c r="F74" s="54"/>
      <c r="G74" s="54"/>
      <c r="H74" s="54">
        <f>SUM(H70:H73)</f>
        <v>1587800</v>
      </c>
      <c r="I74" s="63" t="s">
        <v>1211</v>
      </c>
    </row>
    <row r="75" spans="1:14" x14ac:dyDescent="0.3">
      <c r="H75" s="68">
        <f>B9</f>
        <v>1624500</v>
      </c>
      <c r="I75" s="63" t="s">
        <v>1212</v>
      </c>
    </row>
    <row r="77" spans="1:14" x14ac:dyDescent="0.3">
      <c r="A77" s="64" t="s">
        <v>1630</v>
      </c>
    </row>
    <row r="78" spans="1:14" x14ac:dyDescent="0.3">
      <c r="A78" s="347" t="s">
        <v>991</v>
      </c>
      <c r="B78" s="350" t="s">
        <v>992</v>
      </c>
      <c r="C78" s="347"/>
      <c r="D78" s="347"/>
      <c r="E78" s="347"/>
      <c r="F78" s="347"/>
      <c r="G78" s="347"/>
      <c r="H78" s="347"/>
      <c r="I78" s="66"/>
      <c r="J78" s="66"/>
      <c r="K78" s="57"/>
    </row>
    <row r="79" spans="1:14" ht="17.25" thickBot="1" x14ac:dyDescent="0.35">
      <c r="A79" s="348"/>
      <c r="B79" s="59" t="s">
        <v>993</v>
      </c>
      <c r="C79" s="58" t="s">
        <v>994</v>
      </c>
      <c r="D79" s="58" t="s">
        <v>999</v>
      </c>
      <c r="E79" s="58" t="s">
        <v>1000</v>
      </c>
      <c r="F79" s="180"/>
      <c r="G79" s="135"/>
      <c r="H79" s="58" t="s">
        <v>989</v>
      </c>
      <c r="I79" s="66"/>
      <c r="J79" s="66"/>
      <c r="K79" s="67" t="s">
        <v>52</v>
      </c>
      <c r="L79" s="67"/>
      <c r="M79" s="67"/>
      <c r="N79" s="67"/>
    </row>
    <row r="80" spans="1:14" x14ac:dyDescent="0.3">
      <c r="A80" s="53" t="s">
        <v>1001</v>
      </c>
      <c r="B80" s="60">
        <f>ROUND(SUMIF(Model_Output!$B$11:$B$3048,K80,Model_Output!$D$11:$D$3048),-2)</f>
        <v>144400</v>
      </c>
      <c r="C80" s="54">
        <f>ROUND(SUMIF(Model_Output!$B$11:$B$3048,L80,Model_Output!$D$11:$D$3048),-2)</f>
        <v>0</v>
      </c>
      <c r="D80" s="54">
        <f>ROUND(SUMIF(Model_Output!$B$11:$B$3048,M80,Model_Output!$D$11:$D$3048),-2)</f>
        <v>500</v>
      </c>
      <c r="E80" s="54">
        <f>ROUND(SUMIF(Model_Output!$B$11:$B$3048,N80,Model_Output!$D$11:$D$3048),-2)</f>
        <v>2200</v>
      </c>
      <c r="F80" s="54"/>
      <c r="G80" s="54"/>
      <c r="H80" s="54">
        <f>SUM(B80:E80)</f>
        <v>147100</v>
      </c>
      <c r="K80" s="63" t="s">
        <v>1237</v>
      </c>
      <c r="L80" s="63" t="s">
        <v>1245</v>
      </c>
      <c r="M80" s="63" t="s">
        <v>1253</v>
      </c>
      <c r="N80" s="63" t="s">
        <v>1261</v>
      </c>
    </row>
    <row r="81" spans="1:14" x14ac:dyDescent="0.3">
      <c r="A81" s="53" t="s">
        <v>1002</v>
      </c>
      <c r="B81" s="60">
        <f>ROUND(SUMIF(Model_Output!$B$11:$B$3048,K81,Model_Output!$D$11:$D$3048),-2)</f>
        <v>1600</v>
      </c>
      <c r="C81" s="54">
        <f>ROUND(SUMIF(Model_Output!$B$11:$B$3048,L81,Model_Output!$D$11:$D$3048),-2)</f>
        <v>14600</v>
      </c>
      <c r="D81" s="54">
        <f>ROUND(SUMIF(Model_Output!$B$11:$B$3048,M81,Model_Output!$D$11:$D$3048),-2)</f>
        <v>2400</v>
      </c>
      <c r="E81" s="54">
        <f>ROUND(SUMIF(Model_Output!$B$11:$B$3048,N81,Model_Output!$D$11:$D$3048),-2)</f>
        <v>200</v>
      </c>
      <c r="F81" s="54"/>
      <c r="G81" s="54"/>
      <c r="H81" s="54">
        <f t="shared" ref="H81:H83" si="14">SUM(B81:E81)</f>
        <v>18800</v>
      </c>
      <c r="K81" s="63" t="s">
        <v>1243</v>
      </c>
      <c r="L81" s="63" t="s">
        <v>1251</v>
      </c>
      <c r="M81" s="63" t="s">
        <v>1259</v>
      </c>
      <c r="N81" s="63" t="s">
        <v>1267</v>
      </c>
    </row>
    <row r="82" spans="1:14" x14ac:dyDescent="0.3">
      <c r="A82" s="53" t="s">
        <v>1003</v>
      </c>
      <c r="B82" s="60">
        <f>ROUND(SUMIF(Model_Output!$B$11:$B$3048,K82,Model_Output!$D$11:$D$3048),-2)</f>
        <v>21700</v>
      </c>
      <c r="C82" s="54">
        <f>ROUND(SUMIF(Model_Output!$B$11:$B$3048,L82,Model_Output!$D$11:$D$3048),-2)</f>
        <v>100</v>
      </c>
      <c r="D82" s="54">
        <f>ROUND(SUMIF(Model_Output!$B$11:$B$3048,M82,Model_Output!$D$11:$D$3048),-2)</f>
        <v>40300</v>
      </c>
      <c r="E82" s="54">
        <f>ROUND(SUMIF(Model_Output!$B$11:$B$3048,N82,Model_Output!$D$11:$D$3048),-2)</f>
        <v>0</v>
      </c>
      <c r="F82" s="54"/>
      <c r="G82" s="54"/>
      <c r="H82" s="54">
        <f t="shared" si="14"/>
        <v>62100</v>
      </c>
      <c r="K82" s="63" t="s">
        <v>1241</v>
      </c>
      <c r="L82" s="63" t="s">
        <v>1249</v>
      </c>
      <c r="M82" s="63" t="s">
        <v>1257</v>
      </c>
      <c r="N82" s="63" t="s">
        <v>1265</v>
      </c>
    </row>
    <row r="83" spans="1:14" ht="17.25" thickBot="1" x14ac:dyDescent="0.35">
      <c r="A83" s="55" t="s">
        <v>1004</v>
      </c>
      <c r="B83" s="61">
        <f>ROUND(SUMIF(Model_Output!$B$11:$B$3048,K83,Model_Output!$D$11:$D$3048),-2)</f>
        <v>14300</v>
      </c>
      <c r="C83" s="56">
        <f>ROUND(SUMIF(Model_Output!$B$11:$B$3048,L83,Model_Output!$D$11:$D$3048),-2)</f>
        <v>0</v>
      </c>
      <c r="D83" s="56">
        <f>ROUND(SUMIF(Model_Output!$B$11:$B$3048,M83,Model_Output!$D$11:$D$3048),-2)</f>
        <v>0</v>
      </c>
      <c r="E83" s="56">
        <f>ROUND(SUMIF(Model_Output!$B$11:$B$3048,N83,Model_Output!$D$11:$D$3048),-2)</f>
        <v>31400</v>
      </c>
      <c r="F83" s="56"/>
      <c r="G83" s="56"/>
      <c r="H83" s="56">
        <f t="shared" si="14"/>
        <v>45700</v>
      </c>
      <c r="K83" s="63" t="s">
        <v>1239</v>
      </c>
      <c r="L83" s="63" t="s">
        <v>1247</v>
      </c>
      <c r="M83" s="63" t="s">
        <v>1255</v>
      </c>
      <c r="N83" s="63" t="s">
        <v>1263</v>
      </c>
    </row>
    <row r="84" spans="1:14" x14ac:dyDescent="0.3">
      <c r="A84" s="53" t="s">
        <v>989</v>
      </c>
      <c r="B84" s="60">
        <f>SUM(B80:B83)</f>
        <v>182000</v>
      </c>
      <c r="C84" s="54">
        <f>SUM(C80:C83)</f>
        <v>14700</v>
      </c>
      <c r="D84" s="54">
        <f t="shared" ref="D84" si="15">SUM(D80:D83)</f>
        <v>43200</v>
      </c>
      <c r="E84" s="54">
        <f>SUM(E80:E83)</f>
        <v>33800</v>
      </c>
      <c r="F84" s="54"/>
      <c r="G84" s="54"/>
      <c r="H84" s="54">
        <f>SUM(H80:H83)</f>
        <v>273700</v>
      </c>
      <c r="I84" s="63" t="s">
        <v>1211</v>
      </c>
    </row>
    <row r="85" spans="1:14" x14ac:dyDescent="0.3">
      <c r="H85" s="68">
        <f>B10</f>
        <v>295500</v>
      </c>
      <c r="I85" s="63" t="s">
        <v>1212</v>
      </c>
    </row>
    <row r="87" spans="1:14" x14ac:dyDescent="0.3">
      <c r="A87" s="64" t="s">
        <v>1631</v>
      </c>
    </row>
    <row r="88" spans="1:14" x14ac:dyDescent="0.3">
      <c r="A88" s="347" t="s">
        <v>991</v>
      </c>
      <c r="B88" s="350" t="s">
        <v>992</v>
      </c>
      <c r="C88" s="347"/>
      <c r="D88" s="347"/>
      <c r="E88" s="347"/>
      <c r="F88" s="347"/>
      <c r="G88" s="347"/>
      <c r="H88" s="347"/>
      <c r="I88" s="66"/>
      <c r="J88" s="66"/>
      <c r="K88" s="57"/>
    </row>
    <row r="89" spans="1:14" ht="17.25" thickBot="1" x14ac:dyDescent="0.35">
      <c r="A89" s="348"/>
      <c r="B89" s="59" t="s">
        <v>993</v>
      </c>
      <c r="C89" s="58" t="s">
        <v>994</v>
      </c>
      <c r="D89" s="58" t="s">
        <v>999</v>
      </c>
      <c r="E89" s="58" t="s">
        <v>1000</v>
      </c>
      <c r="F89" s="180"/>
      <c r="G89" s="135"/>
      <c r="H89" s="58" t="s">
        <v>989</v>
      </c>
      <c r="I89" s="66"/>
      <c r="J89" s="66"/>
      <c r="K89" s="67" t="s">
        <v>52</v>
      </c>
      <c r="L89" s="67"/>
      <c r="M89" s="67"/>
      <c r="N89" s="67"/>
    </row>
    <row r="90" spans="1:14" x14ac:dyDescent="0.3">
      <c r="A90" s="53" t="s">
        <v>1001</v>
      </c>
      <c r="B90" s="60">
        <f>ROUND(SUMIF(Model_Output!$B$11:$B$3048,K90,Model_Output!$D$11:$D$3048),-2)</f>
        <v>294400</v>
      </c>
      <c r="C90" s="54">
        <f>ROUND(SUMIF(Model_Output!$B$11:$B$3048,L90,Model_Output!$D$11:$D$3048),-2)</f>
        <v>0</v>
      </c>
      <c r="D90" s="54">
        <f>ROUND(SUMIF(Model_Output!$B$11:$B$3048,M90,Model_Output!$D$11:$D$3048),-2)</f>
        <v>3400</v>
      </c>
      <c r="E90" s="54">
        <f>ROUND(SUMIF(Model_Output!$B$11:$B$3048,N90,Model_Output!$D$11:$D$3048),-2)</f>
        <v>6700</v>
      </c>
      <c r="F90" s="54"/>
      <c r="G90" s="54"/>
      <c r="H90" s="54">
        <f>SUM(B90:E90)</f>
        <v>304500</v>
      </c>
      <c r="K90" s="63" t="s">
        <v>1273</v>
      </c>
      <c r="L90" s="63" t="s">
        <v>1281</v>
      </c>
      <c r="M90" s="63" t="s">
        <v>1289</v>
      </c>
      <c r="N90" s="63" t="s">
        <v>1297</v>
      </c>
    </row>
    <row r="91" spans="1:14" x14ac:dyDescent="0.3">
      <c r="A91" s="53" t="s">
        <v>1002</v>
      </c>
      <c r="B91" s="60">
        <f>ROUND(SUMIF(Model_Output!$B$11:$B$3048,K91,Model_Output!$D$11:$D$3048),-2)</f>
        <v>4500</v>
      </c>
      <c r="C91" s="54">
        <f>ROUND(SUMIF(Model_Output!$B$11:$B$3048,L91,Model_Output!$D$11:$D$3048),-2)</f>
        <v>30000</v>
      </c>
      <c r="D91" s="54">
        <f>ROUND(SUMIF(Model_Output!$B$11:$B$3048,M91,Model_Output!$D$11:$D$3048),-2)</f>
        <v>4300</v>
      </c>
      <c r="E91" s="54">
        <f>ROUND(SUMIF(Model_Output!$B$11:$B$3048,N91,Model_Output!$D$11:$D$3048),-2)</f>
        <v>400</v>
      </c>
      <c r="F91" s="54"/>
      <c r="G91" s="54"/>
      <c r="H91" s="54">
        <f t="shared" ref="H91:H93" si="16">SUM(B91:E91)</f>
        <v>39200</v>
      </c>
      <c r="K91" s="63" t="s">
        <v>1279</v>
      </c>
      <c r="L91" s="63" t="s">
        <v>1287</v>
      </c>
      <c r="M91" s="63" t="s">
        <v>1295</v>
      </c>
      <c r="N91" s="63" t="s">
        <v>1303</v>
      </c>
    </row>
    <row r="92" spans="1:14" x14ac:dyDescent="0.3">
      <c r="A92" s="53" t="s">
        <v>1003</v>
      </c>
      <c r="B92" s="60">
        <f>ROUND(SUMIF(Model_Output!$B$11:$B$3048,K92,Model_Output!$D$11:$D$3048),-2)</f>
        <v>39800</v>
      </c>
      <c r="C92" s="54">
        <f>ROUND(SUMIF(Model_Output!$B$11:$B$3048,L92,Model_Output!$D$11:$D$3048),-2)</f>
        <v>700</v>
      </c>
      <c r="D92" s="54">
        <f>ROUND(SUMIF(Model_Output!$B$11:$B$3048,M92,Model_Output!$D$11:$D$3048),-2)</f>
        <v>84300</v>
      </c>
      <c r="E92" s="54">
        <f>ROUND(SUMIF(Model_Output!$B$11:$B$3048,N92,Model_Output!$D$11:$D$3048),-2)</f>
        <v>100</v>
      </c>
      <c r="F92" s="54"/>
      <c r="G92" s="54"/>
      <c r="H92" s="54">
        <f t="shared" si="16"/>
        <v>124900</v>
      </c>
      <c r="K92" s="63" t="s">
        <v>1277</v>
      </c>
      <c r="L92" s="63" t="s">
        <v>1285</v>
      </c>
      <c r="M92" s="63" t="s">
        <v>1293</v>
      </c>
      <c r="N92" s="63" t="s">
        <v>1301</v>
      </c>
    </row>
    <row r="93" spans="1:14" ht="17.25" thickBot="1" x14ac:dyDescent="0.35">
      <c r="A93" s="55" t="s">
        <v>1004</v>
      </c>
      <c r="B93" s="61">
        <f>ROUND(SUMIF(Model_Output!$B$11:$B$3048,K93,Model_Output!$D$11:$D$3048),-2)</f>
        <v>39400</v>
      </c>
      <c r="C93" s="56">
        <f>ROUND(SUMIF(Model_Output!$B$11:$B$3048,L93,Model_Output!$D$11:$D$3048),-2)</f>
        <v>0</v>
      </c>
      <c r="D93" s="56">
        <f>ROUND(SUMIF(Model_Output!$B$11:$B$3048,M93,Model_Output!$D$11:$D$3048),-2)</f>
        <v>0</v>
      </c>
      <c r="E93" s="56">
        <f>ROUND(SUMIF(Model_Output!$B$11:$B$3048,N93,Model_Output!$D$11:$D$3048),-2)</f>
        <v>69000</v>
      </c>
      <c r="F93" s="56"/>
      <c r="G93" s="56"/>
      <c r="H93" s="56">
        <f t="shared" si="16"/>
        <v>108400</v>
      </c>
      <c r="K93" s="63" t="s">
        <v>1275</v>
      </c>
      <c r="L93" s="63" t="s">
        <v>1283</v>
      </c>
      <c r="M93" s="63" t="s">
        <v>1291</v>
      </c>
      <c r="N93" s="63" t="s">
        <v>1299</v>
      </c>
    </row>
    <row r="94" spans="1:14" x14ac:dyDescent="0.3">
      <c r="A94" s="53" t="s">
        <v>989</v>
      </c>
      <c r="B94" s="60">
        <f>SUM(B90:B93)</f>
        <v>378100</v>
      </c>
      <c r="C94" s="54">
        <f>SUM(C90:C93)</f>
        <v>30700</v>
      </c>
      <c r="D94" s="54">
        <f t="shared" ref="D94" si="17">SUM(D90:D93)</f>
        <v>92000</v>
      </c>
      <c r="E94" s="54">
        <f>SUM(E90:E93)</f>
        <v>76200</v>
      </c>
      <c r="F94" s="54"/>
      <c r="G94" s="54"/>
      <c r="H94" s="54">
        <f>SUM(H90:H93)</f>
        <v>577000</v>
      </c>
      <c r="I94" s="63" t="s">
        <v>1211</v>
      </c>
    </row>
    <row r="95" spans="1:14" x14ac:dyDescent="0.3">
      <c r="H95" s="68">
        <f>B11</f>
        <v>602800</v>
      </c>
      <c r="I95" s="63" t="s">
        <v>1212</v>
      </c>
    </row>
    <row r="97" spans="1:14" x14ac:dyDescent="0.3">
      <c r="A97" s="64" t="s">
        <v>1632</v>
      </c>
    </row>
    <row r="98" spans="1:14" x14ac:dyDescent="0.3">
      <c r="A98" s="347" t="s">
        <v>991</v>
      </c>
      <c r="B98" s="350" t="s">
        <v>992</v>
      </c>
      <c r="C98" s="347"/>
      <c r="D98" s="347"/>
      <c r="E98" s="347"/>
      <c r="F98" s="347"/>
      <c r="G98" s="347"/>
      <c r="H98" s="347"/>
      <c r="I98" s="66"/>
      <c r="J98" s="66"/>
      <c r="K98" s="57"/>
    </row>
    <row r="99" spans="1:14" ht="17.25" thickBot="1" x14ac:dyDescent="0.35">
      <c r="A99" s="348"/>
      <c r="B99" s="59" t="s">
        <v>993</v>
      </c>
      <c r="C99" s="58" t="s">
        <v>994</v>
      </c>
      <c r="D99" s="58" t="s">
        <v>999</v>
      </c>
      <c r="E99" s="58" t="s">
        <v>1000</v>
      </c>
      <c r="F99" s="180"/>
      <c r="G99" s="135"/>
      <c r="H99" s="58" t="s">
        <v>989</v>
      </c>
      <c r="I99" s="66"/>
      <c r="J99" s="66"/>
      <c r="K99" s="67" t="s">
        <v>52</v>
      </c>
      <c r="L99" s="67"/>
      <c r="M99" s="67"/>
      <c r="N99" s="67"/>
    </row>
    <row r="100" spans="1:14" x14ac:dyDescent="0.3">
      <c r="A100" s="53" t="s">
        <v>1001</v>
      </c>
      <c r="B100" s="60">
        <f>ROUND(SUMIF(Model_Output!$B$11:$B$3048,K100,Model_Output!$D$11:$D$3048),-2)</f>
        <v>289900</v>
      </c>
      <c r="C100" s="54">
        <f>ROUND(SUMIF(Model_Output!$B$11:$B$3048,L100,Model_Output!$D$11:$D$3048),-2)</f>
        <v>100</v>
      </c>
      <c r="D100" s="54">
        <f>ROUND(SUMIF(Model_Output!$B$11:$B$3048,M100,Model_Output!$D$11:$D$3048),-2)</f>
        <v>7100</v>
      </c>
      <c r="E100" s="54">
        <f>ROUND(SUMIF(Model_Output!$B$11:$B$3048,N100,Model_Output!$D$11:$D$3048),-2)</f>
        <v>8600</v>
      </c>
      <c r="F100" s="54"/>
      <c r="G100" s="54"/>
      <c r="H100" s="54">
        <f>SUM(B100:E100)</f>
        <v>305700</v>
      </c>
      <c r="K100" s="63" t="s">
        <v>1309</v>
      </c>
      <c r="L100" s="63" t="s">
        <v>1317</v>
      </c>
      <c r="M100" s="63" t="s">
        <v>1325</v>
      </c>
      <c r="N100" s="63" t="s">
        <v>1333</v>
      </c>
    </row>
    <row r="101" spans="1:14" x14ac:dyDescent="0.3">
      <c r="A101" s="53" t="s">
        <v>1002</v>
      </c>
      <c r="B101" s="60">
        <f>ROUND(SUMIF(Model_Output!$B$11:$B$3048,K101,Model_Output!$D$11:$D$3048),-2)</f>
        <v>4200</v>
      </c>
      <c r="C101" s="54">
        <f>ROUND(SUMIF(Model_Output!$B$11:$B$3048,L101,Model_Output!$D$11:$D$3048),-2)</f>
        <v>28700</v>
      </c>
      <c r="D101" s="54">
        <f>ROUND(SUMIF(Model_Output!$B$11:$B$3048,M101,Model_Output!$D$11:$D$3048),-2)</f>
        <v>3200</v>
      </c>
      <c r="E101" s="54">
        <f>ROUND(SUMIF(Model_Output!$B$11:$B$3048,N101,Model_Output!$D$11:$D$3048),-2)</f>
        <v>400</v>
      </c>
      <c r="F101" s="54"/>
      <c r="G101" s="54"/>
      <c r="H101" s="54">
        <f t="shared" ref="H101:H103" si="18">SUM(B101:E101)</f>
        <v>36500</v>
      </c>
      <c r="K101" s="63" t="s">
        <v>1315</v>
      </c>
      <c r="L101" s="63" t="s">
        <v>1323</v>
      </c>
      <c r="M101" s="63" t="s">
        <v>1331</v>
      </c>
      <c r="N101" s="63" t="s">
        <v>1339</v>
      </c>
    </row>
    <row r="102" spans="1:14" x14ac:dyDescent="0.3">
      <c r="A102" s="53" t="s">
        <v>1003</v>
      </c>
      <c r="B102" s="60">
        <f>ROUND(SUMIF(Model_Output!$B$11:$B$3048,K102,Model_Output!$D$11:$D$3048),-2)</f>
        <v>39300</v>
      </c>
      <c r="C102" s="54">
        <f>ROUND(SUMIF(Model_Output!$B$11:$B$3048,L102,Model_Output!$D$11:$D$3048),-2)</f>
        <v>2200</v>
      </c>
      <c r="D102" s="54">
        <f>ROUND(SUMIF(Model_Output!$B$11:$B$3048,M102,Model_Output!$D$11:$D$3048),-2)</f>
        <v>82200</v>
      </c>
      <c r="E102" s="54">
        <f>ROUND(SUMIF(Model_Output!$B$11:$B$3048,N102,Model_Output!$D$11:$D$3048),-2)</f>
        <v>100</v>
      </c>
      <c r="F102" s="54"/>
      <c r="G102" s="54"/>
      <c r="H102" s="54">
        <f t="shared" si="18"/>
        <v>123800</v>
      </c>
      <c r="K102" s="63" t="s">
        <v>1313</v>
      </c>
      <c r="L102" s="63" t="s">
        <v>1321</v>
      </c>
      <c r="M102" s="63" t="s">
        <v>1329</v>
      </c>
      <c r="N102" s="63" t="s">
        <v>1337</v>
      </c>
    </row>
    <row r="103" spans="1:14" ht="17.25" thickBot="1" x14ac:dyDescent="0.35">
      <c r="A103" s="55" t="s">
        <v>1004</v>
      </c>
      <c r="B103" s="61">
        <f>ROUND(SUMIF(Model_Output!$B$11:$B$3048,K103,Model_Output!$D$11:$D$3048),-2)</f>
        <v>53000</v>
      </c>
      <c r="C103" s="56">
        <f>ROUND(SUMIF(Model_Output!$B$11:$B$3048,L103,Model_Output!$D$11:$D$3048),-2)</f>
        <v>0</v>
      </c>
      <c r="D103" s="56">
        <f>ROUND(SUMIF(Model_Output!$B$11:$B$3048,M103,Model_Output!$D$11:$D$3048),-2)</f>
        <v>0</v>
      </c>
      <c r="E103" s="56">
        <f>ROUND(SUMIF(Model_Output!$B$11:$B$3048,N103,Model_Output!$D$11:$D$3048),-2)</f>
        <v>70800</v>
      </c>
      <c r="F103" s="56"/>
      <c r="G103" s="56"/>
      <c r="H103" s="56">
        <f t="shared" si="18"/>
        <v>123800</v>
      </c>
      <c r="K103" s="63" t="s">
        <v>1311</v>
      </c>
      <c r="L103" s="63" t="s">
        <v>1319</v>
      </c>
      <c r="M103" s="63" t="s">
        <v>1327</v>
      </c>
      <c r="N103" s="63" t="s">
        <v>1335</v>
      </c>
    </row>
    <row r="104" spans="1:14" x14ac:dyDescent="0.3">
      <c r="A104" s="53" t="s">
        <v>989</v>
      </c>
      <c r="B104" s="60">
        <f>SUM(B100:B103)</f>
        <v>386400</v>
      </c>
      <c r="C104" s="54">
        <f>SUM(C100:C103)</f>
        <v>31000</v>
      </c>
      <c r="D104" s="54">
        <f t="shared" ref="D104" si="19">SUM(D100:D103)</f>
        <v>92500</v>
      </c>
      <c r="E104" s="54">
        <f>SUM(E100:E103)</f>
        <v>79900</v>
      </c>
      <c r="F104" s="54"/>
      <c r="G104" s="54"/>
      <c r="H104" s="54">
        <f>SUM(H100:H103)</f>
        <v>589800</v>
      </c>
      <c r="I104" s="63" t="s">
        <v>1211</v>
      </c>
    </row>
    <row r="105" spans="1:14" x14ac:dyDescent="0.3">
      <c r="H105" s="68">
        <f>B12</f>
        <v>622300</v>
      </c>
      <c r="I105" s="63" t="s">
        <v>1212</v>
      </c>
    </row>
    <row r="107" spans="1:14" x14ac:dyDescent="0.3">
      <c r="A107" s="64" t="s">
        <v>1633</v>
      </c>
    </row>
    <row r="108" spans="1:14" x14ac:dyDescent="0.3">
      <c r="A108" s="347" t="s">
        <v>991</v>
      </c>
      <c r="B108" s="350" t="s">
        <v>992</v>
      </c>
      <c r="C108" s="347"/>
      <c r="D108" s="347"/>
      <c r="E108" s="347"/>
      <c r="F108" s="347"/>
      <c r="G108" s="347"/>
      <c r="H108" s="347"/>
      <c r="I108" s="66"/>
      <c r="J108" s="66"/>
      <c r="K108" s="57"/>
    </row>
    <row r="109" spans="1:14" ht="17.25" thickBot="1" x14ac:dyDescent="0.35">
      <c r="A109" s="348"/>
      <c r="B109" s="59" t="s">
        <v>993</v>
      </c>
      <c r="C109" s="58" t="s">
        <v>994</v>
      </c>
      <c r="D109" s="58" t="s">
        <v>999</v>
      </c>
      <c r="E109" s="58" t="s">
        <v>1000</v>
      </c>
      <c r="F109" s="180"/>
      <c r="G109" s="135"/>
      <c r="H109" s="58" t="s">
        <v>989</v>
      </c>
      <c r="I109" s="66"/>
      <c r="J109" s="66"/>
      <c r="K109" s="67" t="s">
        <v>52</v>
      </c>
      <c r="L109" s="67"/>
      <c r="M109" s="67"/>
      <c r="N109" s="67"/>
    </row>
    <row r="110" spans="1:14" x14ac:dyDescent="0.3">
      <c r="A110" s="53" t="s">
        <v>1001</v>
      </c>
      <c r="B110" s="60">
        <f>ROUND(SUMIF(Model_Output!$B$11:$B$3048,K110,Model_Output!$D$11:$D$3048),-2)</f>
        <v>467700</v>
      </c>
      <c r="C110" s="54">
        <f>ROUND(SUMIF(Model_Output!$B$11:$B$3048,L110,Model_Output!$D$11:$D$3048),-2)</f>
        <v>1500</v>
      </c>
      <c r="D110" s="54">
        <f>ROUND(SUMIF(Model_Output!$B$11:$B$3048,M110,Model_Output!$D$11:$D$3048),-2)</f>
        <v>30600</v>
      </c>
      <c r="E110" s="54">
        <f>ROUND(SUMIF(Model_Output!$B$11:$B$3048,N110,Model_Output!$D$11:$D$3048),-2)</f>
        <v>29000</v>
      </c>
      <c r="F110" s="54"/>
      <c r="G110" s="54"/>
      <c r="H110" s="54">
        <f>SUM(B110:E110)</f>
        <v>528800</v>
      </c>
      <c r="K110" s="63" t="s">
        <v>1345</v>
      </c>
      <c r="L110" s="63" t="s">
        <v>1353</v>
      </c>
      <c r="M110" s="63" t="s">
        <v>1361</v>
      </c>
      <c r="N110" s="63" t="s">
        <v>1369</v>
      </c>
    </row>
    <row r="111" spans="1:14" x14ac:dyDescent="0.3">
      <c r="A111" s="53" t="s">
        <v>1002</v>
      </c>
      <c r="B111" s="60">
        <f>ROUND(SUMIF(Model_Output!$B$11:$B$3048,K111,Model_Output!$D$11:$D$3048),-2)</f>
        <v>3800</v>
      </c>
      <c r="C111" s="54">
        <f>ROUND(SUMIF(Model_Output!$B$11:$B$3048,L111,Model_Output!$D$11:$D$3048),-2)</f>
        <v>37000</v>
      </c>
      <c r="D111" s="54">
        <f>ROUND(SUMIF(Model_Output!$B$11:$B$3048,M111,Model_Output!$D$11:$D$3048),-2)</f>
        <v>4200</v>
      </c>
      <c r="E111" s="54">
        <f>ROUND(SUMIF(Model_Output!$B$11:$B$3048,N111,Model_Output!$D$11:$D$3048),-2)</f>
        <v>300</v>
      </c>
      <c r="F111" s="54"/>
      <c r="G111" s="54"/>
      <c r="H111" s="54">
        <f t="shared" ref="H111:H113" si="20">SUM(B111:E111)</f>
        <v>45300</v>
      </c>
      <c r="K111" s="63" t="s">
        <v>1351</v>
      </c>
      <c r="L111" s="63" t="s">
        <v>1359</v>
      </c>
      <c r="M111" s="63" t="s">
        <v>1367</v>
      </c>
      <c r="N111" s="63" t="s">
        <v>1375</v>
      </c>
    </row>
    <row r="112" spans="1:14" x14ac:dyDescent="0.3">
      <c r="A112" s="53" t="s">
        <v>1003</v>
      </c>
      <c r="B112" s="60">
        <f>ROUND(SUMIF(Model_Output!$B$11:$B$3048,K112,Model_Output!$D$11:$D$3048),-2)</f>
        <v>30800</v>
      </c>
      <c r="C112" s="54">
        <f>ROUND(SUMIF(Model_Output!$B$11:$B$3048,L112,Model_Output!$D$11:$D$3048),-2)</f>
        <v>6700</v>
      </c>
      <c r="D112" s="54">
        <f>ROUND(SUMIF(Model_Output!$B$11:$B$3048,M112,Model_Output!$D$11:$D$3048),-2)</f>
        <v>101100</v>
      </c>
      <c r="E112" s="54">
        <f>ROUND(SUMIF(Model_Output!$B$11:$B$3048,N112,Model_Output!$D$11:$D$3048),-2)</f>
        <v>200</v>
      </c>
      <c r="F112" s="54"/>
      <c r="G112" s="54"/>
      <c r="H112" s="54">
        <f t="shared" si="20"/>
        <v>138800</v>
      </c>
      <c r="K112" s="63" t="s">
        <v>1349</v>
      </c>
      <c r="L112" s="63" t="s">
        <v>1357</v>
      </c>
      <c r="M112" s="63" t="s">
        <v>1365</v>
      </c>
      <c r="N112" s="63" t="s">
        <v>1373</v>
      </c>
    </row>
    <row r="113" spans="1:14" ht="17.25" thickBot="1" x14ac:dyDescent="0.35">
      <c r="A113" s="55" t="s">
        <v>1004</v>
      </c>
      <c r="B113" s="61">
        <f>ROUND(SUMIF(Model_Output!$B$11:$B$3048,K113,Model_Output!$D$11:$D$3048),-2)</f>
        <v>72000</v>
      </c>
      <c r="C113" s="56">
        <f>ROUND(SUMIF(Model_Output!$B$11:$B$3048,L113,Model_Output!$D$11:$D$3048),-2)</f>
        <v>300</v>
      </c>
      <c r="D113" s="56">
        <f>ROUND(SUMIF(Model_Output!$B$11:$B$3048,M113,Model_Output!$D$11:$D$3048),-2)</f>
        <v>700</v>
      </c>
      <c r="E113" s="56">
        <f>ROUND(SUMIF(Model_Output!$B$11:$B$3048,N113,Model_Output!$D$11:$D$3048),-2)</f>
        <v>88700</v>
      </c>
      <c r="F113" s="56"/>
      <c r="G113" s="56"/>
      <c r="H113" s="56">
        <f t="shared" si="20"/>
        <v>161700</v>
      </c>
      <c r="K113" s="63" t="s">
        <v>1347</v>
      </c>
      <c r="L113" s="63" t="s">
        <v>1355</v>
      </c>
      <c r="M113" s="63" t="s">
        <v>1363</v>
      </c>
      <c r="N113" s="63" t="s">
        <v>1371</v>
      </c>
    </row>
    <row r="114" spans="1:14" x14ac:dyDescent="0.3">
      <c r="A114" s="53" t="s">
        <v>989</v>
      </c>
      <c r="B114" s="60">
        <f>SUM(B110:B113)</f>
        <v>574300</v>
      </c>
      <c r="C114" s="54">
        <f>SUM(C110:C113)</f>
        <v>45500</v>
      </c>
      <c r="D114" s="54">
        <f t="shared" ref="D114" si="21">SUM(D110:D113)</f>
        <v>136600</v>
      </c>
      <c r="E114" s="54">
        <f>SUM(E110:E113)</f>
        <v>118200</v>
      </c>
      <c r="F114" s="54"/>
      <c r="G114" s="54"/>
      <c r="H114" s="54">
        <f>SUM(H110:H113)</f>
        <v>874600</v>
      </c>
      <c r="I114" s="63" t="s">
        <v>1211</v>
      </c>
    </row>
    <row r="115" spans="1:14" x14ac:dyDescent="0.3">
      <c r="H115" s="68">
        <f>B13</f>
        <v>912000</v>
      </c>
      <c r="I115" s="63" t="s">
        <v>1212</v>
      </c>
    </row>
  </sheetData>
  <mergeCells count="25">
    <mergeCell ref="E2:F2"/>
    <mergeCell ref="A98:A99"/>
    <mergeCell ref="B98:H98"/>
    <mergeCell ref="A108:A109"/>
    <mergeCell ref="B108:H108"/>
    <mergeCell ref="A2:A3"/>
    <mergeCell ref="B2:B3"/>
    <mergeCell ref="E10:E13"/>
    <mergeCell ref="C2:D2"/>
    <mergeCell ref="A78:A79"/>
    <mergeCell ref="B78:H78"/>
    <mergeCell ref="A88:A89"/>
    <mergeCell ref="B88:H88"/>
    <mergeCell ref="A18:A19"/>
    <mergeCell ref="B18:H18"/>
    <mergeCell ref="A28:A29"/>
    <mergeCell ref="A58:A59"/>
    <mergeCell ref="B58:H58"/>
    <mergeCell ref="A68:A69"/>
    <mergeCell ref="B68:H68"/>
    <mergeCell ref="B28:H28"/>
    <mergeCell ref="A38:A39"/>
    <mergeCell ref="B38:H38"/>
    <mergeCell ref="A48:A49"/>
    <mergeCell ref="B48:H48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  <rowBreaks count="3" manualBreakCount="3">
    <brk id="26" max="16383" man="1"/>
    <brk id="56" max="16383" man="1"/>
    <brk id="86" max="1638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O340"/>
  <sheetViews>
    <sheetView topLeftCell="A139" workbookViewId="0">
      <selection activeCell="A28" sqref="A28"/>
    </sheetView>
  </sheetViews>
  <sheetFormatPr defaultRowHeight="16.5" x14ac:dyDescent="0.3"/>
  <cols>
    <col min="1" max="10" width="12.7109375" style="63" customWidth="1"/>
    <col min="11" max="11" width="11.28515625" style="63" customWidth="1"/>
    <col min="12" max="12" width="12.7109375" style="107" customWidth="1"/>
    <col min="13" max="14" width="12.7109375" style="63" customWidth="1"/>
    <col min="15" max="15" width="10.140625" style="63" bestFit="1" customWidth="1"/>
    <col min="16" max="16384" width="9.140625" style="63"/>
  </cols>
  <sheetData>
    <row r="1" spans="1:15" x14ac:dyDescent="0.3">
      <c r="K1" s="64" t="s">
        <v>1764</v>
      </c>
    </row>
    <row r="2" spans="1:15" x14ac:dyDescent="0.3">
      <c r="A2" s="53"/>
      <c r="B2" s="53"/>
      <c r="C2" s="53"/>
      <c r="D2" s="53"/>
      <c r="E2" s="53"/>
      <c r="F2" s="53"/>
      <c r="G2" s="53"/>
      <c r="H2" s="53"/>
      <c r="I2" s="53"/>
      <c r="J2" s="53"/>
      <c r="K2" s="347" t="s">
        <v>981</v>
      </c>
      <c r="L2" s="347" t="s">
        <v>989</v>
      </c>
      <c r="M2" s="390" t="s">
        <v>1791</v>
      </c>
      <c r="N2" s="347" t="s">
        <v>2945</v>
      </c>
    </row>
    <row r="3" spans="1:15" ht="17.25" thickBot="1" x14ac:dyDescent="0.35">
      <c r="A3" s="108"/>
      <c r="B3" s="108"/>
      <c r="C3" s="108"/>
      <c r="D3" s="108"/>
      <c r="E3" s="108"/>
      <c r="F3" s="108"/>
      <c r="G3" s="108"/>
      <c r="H3" s="108"/>
      <c r="I3" s="108"/>
      <c r="J3" s="108"/>
      <c r="K3" s="348"/>
      <c r="L3" s="348"/>
      <c r="M3" s="392"/>
      <c r="N3" s="348"/>
      <c r="O3" s="70" t="s">
        <v>52</v>
      </c>
    </row>
    <row r="4" spans="1:15" x14ac:dyDescent="0.3">
      <c r="A4" s="62"/>
      <c r="B4" s="62"/>
      <c r="C4" s="62"/>
      <c r="D4" s="62"/>
      <c r="E4" s="62"/>
      <c r="F4" s="62"/>
      <c r="G4" s="62"/>
      <c r="H4" s="62"/>
      <c r="I4" s="62"/>
      <c r="J4" s="62"/>
      <c r="K4" s="53" t="s">
        <v>1765</v>
      </c>
      <c r="L4" s="54">
        <f>ROUND(SUMIF(Model_Output!$B$11:$B$3048,O4,Model_Output!$D$11:$D$3048),-2)</f>
        <v>14300</v>
      </c>
      <c r="M4" s="91">
        <f t="shared" ref="M4:M29" si="0">L4/$L$30</f>
        <v>9.4639311714096619E-2</v>
      </c>
      <c r="N4" s="90">
        <v>7.1874999999999994E-2</v>
      </c>
      <c r="O4" t="s">
        <v>1793</v>
      </c>
    </row>
    <row r="5" spans="1:15" x14ac:dyDescent="0.3">
      <c r="A5" s="62"/>
      <c r="B5" s="62"/>
      <c r="C5" s="62"/>
      <c r="D5" s="62"/>
      <c r="E5" s="62"/>
      <c r="F5" s="62"/>
      <c r="G5" s="62"/>
      <c r="H5" s="62"/>
      <c r="I5" s="62"/>
      <c r="J5" s="62"/>
      <c r="K5" s="53" t="s">
        <v>1766</v>
      </c>
      <c r="L5" s="54">
        <f>ROUND(SUMIF(Model_Output!$B$11:$B$3048,O5,Model_Output!$D$11:$D$3048),-2)</f>
        <v>11300</v>
      </c>
      <c r="M5" s="91">
        <f t="shared" si="0"/>
        <v>7.4784910655195241E-2</v>
      </c>
      <c r="N5" s="90">
        <v>5.3124999999999999E-2</v>
      </c>
      <c r="O5" t="s">
        <v>1795</v>
      </c>
    </row>
    <row r="6" spans="1:15" x14ac:dyDescent="0.3">
      <c r="A6" s="62"/>
      <c r="B6" s="62"/>
      <c r="C6" s="62"/>
      <c r="D6" s="62"/>
      <c r="E6" s="62"/>
      <c r="F6" s="62"/>
      <c r="G6" s="62"/>
      <c r="H6" s="62"/>
      <c r="I6" s="62"/>
      <c r="J6" s="62"/>
      <c r="K6" s="53" t="s">
        <v>1767</v>
      </c>
      <c r="L6" s="54">
        <f>ROUND(SUMIF(Model_Output!$B$11:$B$3048,O6,Model_Output!$D$11:$D$3048),-2)</f>
        <v>12600</v>
      </c>
      <c r="M6" s="91">
        <f t="shared" si="0"/>
        <v>8.3388484447385836E-2</v>
      </c>
      <c r="N6" s="90">
        <v>6.25E-2</v>
      </c>
      <c r="O6" t="s">
        <v>1797</v>
      </c>
    </row>
    <row r="7" spans="1:15" x14ac:dyDescent="0.3">
      <c r="A7" s="62"/>
      <c r="B7" s="62"/>
      <c r="C7" s="62"/>
      <c r="D7" s="62"/>
      <c r="E7" s="62"/>
      <c r="F7" s="62"/>
      <c r="G7" s="62"/>
      <c r="H7" s="62"/>
      <c r="I7" s="62"/>
      <c r="J7" s="62"/>
      <c r="K7" s="53" t="s">
        <v>1768</v>
      </c>
      <c r="L7" s="54">
        <f>ROUND(SUMIF(Model_Output!$B$11:$B$3048,O7,Model_Output!$D$11:$D$3048),-2)</f>
        <v>14700</v>
      </c>
      <c r="M7" s="91">
        <f t="shared" si="0"/>
        <v>9.7286565188616808E-2</v>
      </c>
      <c r="N7" s="90">
        <v>9.6875000000000003E-2</v>
      </c>
      <c r="O7" t="s">
        <v>1799</v>
      </c>
    </row>
    <row r="8" spans="1:15" x14ac:dyDescent="0.3">
      <c r="A8" s="62"/>
      <c r="B8" s="62"/>
      <c r="C8" s="62"/>
      <c r="D8" s="62"/>
      <c r="E8" s="62"/>
      <c r="F8" s="62"/>
      <c r="G8" s="62"/>
      <c r="H8" s="62"/>
      <c r="I8" s="62"/>
      <c r="J8" s="62"/>
      <c r="K8" s="53" t="s">
        <v>1769</v>
      </c>
      <c r="L8" s="54">
        <f>ROUND(SUMIF(Model_Output!$B$11:$B$3048,O8,Model_Output!$D$11:$D$3048),-2)</f>
        <v>12800</v>
      </c>
      <c r="M8" s="91">
        <f t="shared" si="0"/>
        <v>8.471211118464593E-2</v>
      </c>
      <c r="N8" s="90">
        <v>0.10312499999999999</v>
      </c>
      <c r="O8" t="s">
        <v>1801</v>
      </c>
    </row>
    <row r="9" spans="1:15" x14ac:dyDescent="0.3">
      <c r="A9" s="62"/>
      <c r="B9" s="62"/>
      <c r="C9" s="62"/>
      <c r="D9" s="62"/>
      <c r="E9" s="62"/>
      <c r="F9" s="62"/>
      <c r="G9" s="62"/>
      <c r="H9" s="62"/>
      <c r="I9" s="62"/>
      <c r="J9" s="62"/>
      <c r="K9" s="53" t="s">
        <v>1770</v>
      </c>
      <c r="L9" s="54">
        <f>ROUND(SUMIF(Model_Output!$B$11:$B$3048,O9,Model_Output!$D$11:$D$3048),-2)</f>
        <v>9600</v>
      </c>
      <c r="M9" s="91">
        <f t="shared" si="0"/>
        <v>6.3534083388484444E-2</v>
      </c>
      <c r="N9" s="90">
        <v>7.8125E-2</v>
      </c>
      <c r="O9" t="s">
        <v>1803</v>
      </c>
    </row>
    <row r="10" spans="1:15" x14ac:dyDescent="0.3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53" t="s">
        <v>1771</v>
      </c>
      <c r="L10" s="54">
        <f>ROUND(SUMIF(Model_Output!$B$11:$B$3048,O10,Model_Output!$D$11:$D$3048),-2)</f>
        <v>7700</v>
      </c>
      <c r="M10" s="91">
        <f t="shared" si="0"/>
        <v>5.0959629384513566E-2</v>
      </c>
      <c r="N10" s="90">
        <v>7.4999999999999997E-2</v>
      </c>
      <c r="O10" t="s">
        <v>1805</v>
      </c>
    </row>
    <row r="11" spans="1:15" x14ac:dyDescent="0.3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53" t="s">
        <v>1772</v>
      </c>
      <c r="L11" s="54">
        <f>ROUND(SUMIF(Model_Output!$B$11:$B$3048,O11,Model_Output!$D$11:$D$3048),-2)</f>
        <v>7100</v>
      </c>
      <c r="M11" s="91">
        <f t="shared" si="0"/>
        <v>4.6988749172733289E-2</v>
      </c>
      <c r="N11" s="90">
        <v>3.7499999999999999E-2</v>
      </c>
      <c r="O11" t="s">
        <v>1807</v>
      </c>
    </row>
    <row r="12" spans="1:15" x14ac:dyDescent="0.3">
      <c r="A12" s="62"/>
      <c r="B12" s="62"/>
      <c r="C12" s="62"/>
      <c r="D12" s="62"/>
      <c r="E12" s="62"/>
      <c r="F12" s="62"/>
      <c r="G12" s="62"/>
      <c r="H12" s="62"/>
      <c r="I12" s="62"/>
      <c r="J12" s="62"/>
      <c r="K12" s="53" t="s">
        <v>1773</v>
      </c>
      <c r="L12" s="54">
        <f>ROUND(SUMIF(Model_Output!$B$11:$B$3048,O12,Model_Output!$D$11:$D$3048),-2)</f>
        <v>6800</v>
      </c>
      <c r="M12" s="91">
        <f t="shared" si="0"/>
        <v>4.5003309066843147E-2</v>
      </c>
      <c r="N12" s="90">
        <v>4.3749999999999997E-2</v>
      </c>
      <c r="O12" t="s">
        <v>1809</v>
      </c>
    </row>
    <row r="13" spans="1:15" x14ac:dyDescent="0.3">
      <c r="A13" s="62"/>
      <c r="B13" s="62"/>
      <c r="C13" s="62"/>
      <c r="D13" s="62"/>
      <c r="E13" s="62"/>
      <c r="F13" s="62"/>
      <c r="G13" s="62"/>
      <c r="H13" s="62"/>
      <c r="I13" s="62"/>
      <c r="J13" s="62"/>
      <c r="K13" s="53" t="s">
        <v>1774</v>
      </c>
      <c r="L13" s="54">
        <f>ROUND(SUMIF(Model_Output!$B$11:$B$3048,O13,Model_Output!$D$11:$D$3048),-2)</f>
        <v>6300</v>
      </c>
      <c r="M13" s="91">
        <f t="shared" si="0"/>
        <v>4.1694242223692918E-2</v>
      </c>
      <c r="N13" s="90">
        <v>2.1874999999999999E-2</v>
      </c>
      <c r="O13" t="s">
        <v>1811</v>
      </c>
    </row>
    <row r="14" spans="1:15" x14ac:dyDescent="0.3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53" t="s">
        <v>1775</v>
      </c>
      <c r="L14" s="54">
        <f>ROUND(SUMIF(Model_Output!$B$11:$B$3048,O14,Model_Output!$D$11:$D$3048),-2)</f>
        <v>6400</v>
      </c>
      <c r="M14" s="91">
        <f t="shared" si="0"/>
        <v>4.2356055592322965E-2</v>
      </c>
      <c r="N14" s="90">
        <v>4.3749999999999997E-2</v>
      </c>
      <c r="O14" t="s">
        <v>1813</v>
      </c>
    </row>
    <row r="15" spans="1:15" x14ac:dyDescent="0.3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53" t="s">
        <v>1776</v>
      </c>
      <c r="L15" s="54">
        <f>ROUND(SUMIF(Model_Output!$B$11:$B$3048,O15,Model_Output!$D$11:$D$3048),-2)</f>
        <v>5200</v>
      </c>
      <c r="M15" s="91">
        <f t="shared" si="0"/>
        <v>3.4414295168762411E-2</v>
      </c>
      <c r="N15" s="90">
        <v>6.25E-2</v>
      </c>
      <c r="O15" t="s">
        <v>1815</v>
      </c>
    </row>
    <row r="16" spans="1:15" x14ac:dyDescent="0.3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53" t="s">
        <v>1777</v>
      </c>
      <c r="L16" s="54">
        <f>ROUND(SUMIF(Model_Output!$B$11:$B$3048,O16,Model_Output!$D$11:$D$3048),-2)</f>
        <v>4200</v>
      </c>
      <c r="M16" s="91">
        <f t="shared" si="0"/>
        <v>2.7796161482461945E-2</v>
      </c>
      <c r="N16" s="90">
        <v>3.4375000000000003E-2</v>
      </c>
      <c r="O16" t="s">
        <v>1817</v>
      </c>
    </row>
    <row r="17" spans="1:15" x14ac:dyDescent="0.3">
      <c r="A17" s="62"/>
      <c r="B17" s="62"/>
      <c r="C17" s="62"/>
      <c r="D17" s="62"/>
      <c r="E17" s="62"/>
      <c r="F17" s="62"/>
      <c r="G17" s="62"/>
      <c r="H17" s="62"/>
      <c r="I17" s="62"/>
      <c r="J17" s="62"/>
      <c r="K17" s="53" t="s">
        <v>1778</v>
      </c>
      <c r="L17" s="54">
        <f>ROUND(SUMIF(Model_Output!$B$11:$B$3048,O17,Model_Output!$D$11:$D$3048),-2)</f>
        <v>4100</v>
      </c>
      <c r="M17" s="91">
        <f t="shared" si="0"/>
        <v>2.7134348113831898E-2</v>
      </c>
      <c r="N17" s="90">
        <v>1.8749999999999999E-2</v>
      </c>
      <c r="O17" t="s">
        <v>1819</v>
      </c>
    </row>
    <row r="18" spans="1:15" x14ac:dyDescent="0.3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53" t="s">
        <v>1779</v>
      </c>
      <c r="L18" s="54">
        <f>ROUND(SUMIF(Model_Output!$B$11:$B$3048,O18,Model_Output!$D$11:$D$3048),-2)</f>
        <v>3400</v>
      </c>
      <c r="M18" s="91">
        <f t="shared" si="0"/>
        <v>2.2501654533421574E-2</v>
      </c>
      <c r="N18" s="90">
        <v>6.2500000000000003E-3</v>
      </c>
      <c r="O18" t="s">
        <v>1821</v>
      </c>
    </row>
    <row r="19" spans="1:15" x14ac:dyDescent="0.3">
      <c r="A19" s="62"/>
      <c r="B19" s="62"/>
      <c r="C19" s="62"/>
      <c r="D19" s="62"/>
      <c r="E19" s="62"/>
      <c r="F19" s="62"/>
      <c r="G19" s="62"/>
      <c r="H19" s="62"/>
      <c r="I19" s="62"/>
      <c r="J19" s="62"/>
      <c r="K19" s="53" t="s">
        <v>1780</v>
      </c>
      <c r="L19" s="54">
        <f>ROUND(SUMIF(Model_Output!$B$11:$B$3048,O19,Model_Output!$D$11:$D$3048),-2)</f>
        <v>2900</v>
      </c>
      <c r="M19" s="91">
        <f t="shared" si="0"/>
        <v>1.9192587690271344E-2</v>
      </c>
      <c r="N19" s="90">
        <v>6.2500000000000003E-3</v>
      </c>
      <c r="O19" t="s">
        <v>1823</v>
      </c>
    </row>
    <row r="20" spans="1:15" x14ac:dyDescent="0.3">
      <c r="A20" s="62"/>
      <c r="B20" s="62"/>
      <c r="C20" s="62"/>
      <c r="D20" s="62"/>
      <c r="E20" s="62"/>
      <c r="F20" s="62"/>
      <c r="G20" s="62"/>
      <c r="H20" s="62"/>
      <c r="I20" s="62"/>
      <c r="J20" s="62"/>
      <c r="K20" s="53" t="s">
        <v>1781</v>
      </c>
      <c r="L20" s="54">
        <f>ROUND(SUMIF(Model_Output!$B$11:$B$3048,O20,Model_Output!$D$11:$D$3048),-2)</f>
        <v>2800</v>
      </c>
      <c r="M20" s="91">
        <f t="shared" si="0"/>
        <v>1.8530774321641297E-2</v>
      </c>
      <c r="N20" s="90">
        <v>2.5000000000000001E-2</v>
      </c>
      <c r="O20" t="s">
        <v>1825</v>
      </c>
    </row>
    <row r="21" spans="1:15" x14ac:dyDescent="0.3">
      <c r="A21" s="62"/>
      <c r="B21" s="62"/>
      <c r="C21" s="62"/>
      <c r="D21" s="62"/>
      <c r="E21" s="62"/>
      <c r="F21" s="62"/>
      <c r="G21" s="62"/>
      <c r="H21" s="62"/>
      <c r="I21" s="62"/>
      <c r="J21" s="62"/>
      <c r="K21" s="53" t="s">
        <v>1782</v>
      </c>
      <c r="L21" s="54">
        <f>ROUND(SUMIF(Model_Output!$B$11:$B$3048,O21,Model_Output!$D$11:$D$3048),-2)</f>
        <v>2700</v>
      </c>
      <c r="M21" s="91">
        <f t="shared" si="0"/>
        <v>1.7868960953011249E-2</v>
      </c>
      <c r="N21" s="90">
        <v>1.2500000000000001E-2</v>
      </c>
      <c r="O21" t="s">
        <v>1827</v>
      </c>
    </row>
    <row r="22" spans="1:15" x14ac:dyDescent="0.3">
      <c r="A22" s="62"/>
      <c r="B22" s="62"/>
      <c r="C22" s="62"/>
      <c r="D22" s="62"/>
      <c r="E22" s="62"/>
      <c r="F22" s="62"/>
      <c r="G22" s="62"/>
      <c r="H22" s="62"/>
      <c r="I22" s="62"/>
      <c r="J22" s="62"/>
      <c r="K22" s="53" t="s">
        <v>1783</v>
      </c>
      <c r="L22" s="54">
        <f>ROUND(SUMIF(Model_Output!$B$11:$B$3048,O22,Model_Output!$D$11:$D$3048),-2)</f>
        <v>2400</v>
      </c>
      <c r="M22" s="91">
        <f t="shared" si="0"/>
        <v>1.5883520847121111E-2</v>
      </c>
      <c r="N22" s="90">
        <v>6.2500000000000003E-3</v>
      </c>
      <c r="O22" t="s">
        <v>1829</v>
      </c>
    </row>
    <row r="23" spans="1:15" x14ac:dyDescent="0.3">
      <c r="A23" s="62"/>
      <c r="B23" s="62"/>
      <c r="C23" s="62"/>
      <c r="D23" s="62"/>
      <c r="E23" s="62"/>
      <c r="F23" s="62"/>
      <c r="G23" s="62"/>
      <c r="H23" s="62"/>
      <c r="I23" s="62"/>
      <c r="J23" s="62"/>
      <c r="K23" s="53" t="s">
        <v>1784</v>
      </c>
      <c r="L23" s="54">
        <f>ROUND(SUMIF(Model_Output!$B$11:$B$3048,O23,Model_Output!$D$11:$D$3048),-2)</f>
        <v>2000</v>
      </c>
      <c r="M23" s="91">
        <f t="shared" si="0"/>
        <v>1.3236267372600927E-2</v>
      </c>
      <c r="N23" s="90">
        <v>1.8749999999999999E-2</v>
      </c>
      <c r="O23" t="s">
        <v>1831</v>
      </c>
    </row>
    <row r="24" spans="1:15" x14ac:dyDescent="0.3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53" t="s">
        <v>1785</v>
      </c>
      <c r="L24" s="54">
        <f>ROUND(SUMIF(Model_Output!$B$11:$B$3048,O24,Model_Output!$D$11:$D$3048),-2)</f>
        <v>1600</v>
      </c>
      <c r="M24" s="91">
        <f t="shared" si="0"/>
        <v>1.0589013898080741E-2</v>
      </c>
      <c r="N24" s="90">
        <v>6.2500000000000003E-3</v>
      </c>
      <c r="O24" t="s">
        <v>1833</v>
      </c>
    </row>
    <row r="25" spans="1:15" x14ac:dyDescent="0.3">
      <c r="A25" s="62"/>
      <c r="B25" s="62"/>
      <c r="C25" s="62"/>
      <c r="D25" s="62"/>
      <c r="E25" s="62"/>
      <c r="F25" s="62"/>
      <c r="G25" s="62"/>
      <c r="H25" s="62"/>
      <c r="I25" s="62"/>
      <c r="J25" s="62"/>
      <c r="K25" s="53" t="s">
        <v>1786</v>
      </c>
      <c r="L25" s="54">
        <f>ROUND(SUMIF(Model_Output!$B$11:$B$3048,O25,Model_Output!$D$11:$D$3048),-2)</f>
        <v>1500</v>
      </c>
      <c r="M25" s="91">
        <f t="shared" si="0"/>
        <v>9.9272005294506957E-3</v>
      </c>
      <c r="N25" s="90">
        <v>6.2500000000000003E-3</v>
      </c>
      <c r="O25" t="s">
        <v>1835</v>
      </c>
    </row>
    <row r="26" spans="1:15" x14ac:dyDescent="0.3">
      <c r="A26" s="62"/>
      <c r="B26" s="62"/>
      <c r="C26" s="62"/>
      <c r="D26" s="62"/>
      <c r="E26" s="62"/>
      <c r="F26" s="62"/>
      <c r="G26" s="62"/>
      <c r="H26" s="62"/>
      <c r="I26" s="62"/>
      <c r="J26" s="62"/>
      <c r="K26" s="53" t="s">
        <v>1787</v>
      </c>
      <c r="L26" s="54">
        <f>ROUND(SUMIF(Model_Output!$B$11:$B$3048,O26,Model_Output!$D$11:$D$3048),-2)</f>
        <v>1400</v>
      </c>
      <c r="M26" s="91">
        <f t="shared" si="0"/>
        <v>9.2653871608206484E-3</v>
      </c>
      <c r="N26" s="90">
        <v>3.1250000000000002E-3</v>
      </c>
      <c r="O26" t="s">
        <v>1837</v>
      </c>
    </row>
    <row r="27" spans="1:15" x14ac:dyDescent="0.3">
      <c r="A27" s="62"/>
      <c r="B27" s="62"/>
      <c r="C27" s="62"/>
      <c r="D27" s="62"/>
      <c r="E27" s="62"/>
      <c r="F27" s="62"/>
      <c r="G27" s="62"/>
      <c r="H27" s="62"/>
      <c r="I27" s="62"/>
      <c r="J27" s="62"/>
      <c r="K27" s="53" t="s">
        <v>1788</v>
      </c>
      <c r="L27" s="54">
        <f>ROUND(SUMIF(Model_Output!$B$11:$B$3048,O27,Model_Output!$D$11:$D$3048),-2)</f>
        <v>1100</v>
      </c>
      <c r="M27" s="91">
        <f t="shared" si="0"/>
        <v>7.2799470549305099E-3</v>
      </c>
      <c r="N27" s="90">
        <v>1.2500000000000001E-2</v>
      </c>
      <c r="O27" t="s">
        <v>1839</v>
      </c>
    </row>
    <row r="28" spans="1:15" x14ac:dyDescent="0.3">
      <c r="A28" s="62"/>
      <c r="B28" s="62"/>
      <c r="C28" s="62"/>
      <c r="D28" s="62"/>
      <c r="E28" s="62"/>
      <c r="F28" s="62"/>
      <c r="G28" s="62"/>
      <c r="H28" s="62"/>
      <c r="I28" s="62"/>
      <c r="J28" s="62"/>
      <c r="K28" s="53" t="s">
        <v>1789</v>
      </c>
      <c r="L28" s="54">
        <f>ROUND(SUMIF(Model_Output!$B$11:$B$3048,O28,Model_Output!$D$11:$D$3048),-2)</f>
        <v>900</v>
      </c>
      <c r="M28" s="91">
        <f t="shared" si="0"/>
        <v>5.9563203176704171E-3</v>
      </c>
      <c r="N28" s="90">
        <v>9.3749999999999997E-3</v>
      </c>
      <c r="O28" t="s">
        <v>1841</v>
      </c>
    </row>
    <row r="29" spans="1:15" ht="17.25" thickBot="1" x14ac:dyDescent="0.35">
      <c r="A29" s="62"/>
      <c r="B29" s="62"/>
      <c r="C29" s="62"/>
      <c r="D29" s="62"/>
      <c r="E29" s="62"/>
      <c r="F29" s="62"/>
      <c r="G29" s="62"/>
      <c r="H29" s="62"/>
      <c r="I29" s="62"/>
      <c r="J29" s="62"/>
      <c r="K29" s="55" t="s">
        <v>1790</v>
      </c>
      <c r="L29" s="56">
        <f>ROUND(SUMIF(Model_Output!$B$11:$B$3048,O29,Model_Output!$D$11:$D$3048),-2)</f>
        <v>5300</v>
      </c>
      <c r="M29" s="110">
        <f t="shared" si="0"/>
        <v>3.5076108537392459E-2</v>
      </c>
      <c r="N29" s="110">
        <v>8.4375000000000006E-2</v>
      </c>
      <c r="O29" t="s">
        <v>1843</v>
      </c>
    </row>
    <row r="30" spans="1:15" x14ac:dyDescent="0.3">
      <c r="K30" s="63" t="s">
        <v>134</v>
      </c>
      <c r="L30" s="68">
        <f>SUM(L4:L29)</f>
        <v>151100</v>
      </c>
      <c r="M30" s="90">
        <f>SUM(M4:M29)</f>
        <v>1</v>
      </c>
      <c r="N30" s="90">
        <f>SUM(N4:N29)</f>
        <v>0.99999999999999978</v>
      </c>
    </row>
    <row r="31" spans="1:15" x14ac:dyDescent="0.3">
      <c r="L31" s="68"/>
    </row>
    <row r="32" spans="1:15" x14ac:dyDescent="0.3">
      <c r="K32" s="64" t="s">
        <v>1844</v>
      </c>
    </row>
    <row r="33" spans="1:15" x14ac:dyDescent="0.3">
      <c r="K33" s="103" t="s">
        <v>981</v>
      </c>
      <c r="L33" s="103" t="s">
        <v>989</v>
      </c>
      <c r="M33" s="105" t="s">
        <v>1791</v>
      </c>
      <c r="N33" s="347" t="s">
        <v>2945</v>
      </c>
    </row>
    <row r="34" spans="1:15" ht="17.25" thickBot="1" x14ac:dyDescent="0.35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104"/>
      <c r="L34" s="104"/>
      <c r="M34" s="106"/>
      <c r="N34" s="348"/>
      <c r="O34" s="70" t="s">
        <v>52</v>
      </c>
    </row>
    <row r="35" spans="1:15" x14ac:dyDescent="0.3">
      <c r="A35" s="108"/>
      <c r="B35" s="108"/>
      <c r="C35" s="108"/>
      <c r="D35" s="108"/>
      <c r="E35" s="108"/>
      <c r="F35" s="108"/>
      <c r="G35" s="108"/>
      <c r="H35" s="108"/>
      <c r="I35" s="108"/>
      <c r="J35" s="108"/>
      <c r="K35" s="53" t="s">
        <v>1765</v>
      </c>
      <c r="L35" s="54">
        <f>ROUND(SUMIF(Model_Output!$B$11:$B$3048,O35,Model_Output!$D$11:$D$3048),-2)</f>
        <v>540300</v>
      </c>
      <c r="M35" s="91">
        <f t="shared" ref="M35:M60" si="1">L35/$L$61</f>
        <v>9.7768850768145052E-2</v>
      </c>
      <c r="N35" s="90">
        <v>0.10699167008056808</v>
      </c>
      <c r="O35" t="s">
        <v>1845</v>
      </c>
    </row>
    <row r="36" spans="1:15" x14ac:dyDescent="0.3">
      <c r="A36" s="62"/>
      <c r="B36" s="62"/>
      <c r="C36" s="62"/>
      <c r="D36" s="62"/>
      <c r="E36" s="62"/>
      <c r="F36" s="62"/>
      <c r="G36" s="62"/>
      <c r="H36" s="62"/>
      <c r="I36" s="62"/>
      <c r="J36" s="62"/>
      <c r="K36" s="53" t="s">
        <v>1766</v>
      </c>
      <c r="L36" s="54">
        <f>ROUND(SUMIF(Model_Output!$B$11:$B$3048,O36,Model_Output!$D$11:$D$3048),-2)</f>
        <v>881800</v>
      </c>
      <c r="M36" s="91">
        <f t="shared" si="1"/>
        <v>0.15956426542171073</v>
      </c>
      <c r="N36" s="90">
        <v>0.18612590468387272</v>
      </c>
      <c r="O36" t="s">
        <v>1846</v>
      </c>
    </row>
    <row r="37" spans="1:15" x14ac:dyDescent="0.3">
      <c r="A37" s="62"/>
      <c r="B37" s="62"/>
      <c r="C37" s="62"/>
      <c r="D37" s="62"/>
      <c r="E37" s="62"/>
      <c r="F37" s="62"/>
      <c r="G37" s="62"/>
      <c r="H37" s="62"/>
      <c r="I37" s="62"/>
      <c r="J37" s="62"/>
      <c r="K37" s="53" t="s">
        <v>1767</v>
      </c>
      <c r="L37" s="54">
        <f>ROUND(SUMIF(Model_Output!$B$11:$B$3048,O37,Model_Output!$D$11:$D$3048),-2)</f>
        <v>780700</v>
      </c>
      <c r="M37" s="91">
        <f t="shared" si="1"/>
        <v>0.14126992743788791</v>
      </c>
      <c r="N37" s="90">
        <v>0.13635122217670353</v>
      </c>
      <c r="O37" t="s">
        <v>1847</v>
      </c>
    </row>
    <row r="38" spans="1:15" x14ac:dyDescent="0.3">
      <c r="A38" s="62"/>
      <c r="B38" s="62"/>
      <c r="C38" s="62"/>
      <c r="D38" s="62"/>
      <c r="E38" s="62"/>
      <c r="F38" s="62"/>
      <c r="G38" s="62"/>
      <c r="H38" s="62"/>
      <c r="I38" s="62"/>
      <c r="J38" s="62"/>
      <c r="K38" s="53" t="s">
        <v>1768</v>
      </c>
      <c r="L38" s="54">
        <f>ROUND(SUMIF(Model_Output!$B$11:$B$3048,O38,Model_Output!$D$11:$D$3048),-2)</f>
        <v>651900</v>
      </c>
      <c r="M38" s="91">
        <f t="shared" si="1"/>
        <v>0.1179631941805548</v>
      </c>
      <c r="N38" s="90">
        <v>0.116209203878192</v>
      </c>
      <c r="O38" t="s">
        <v>1848</v>
      </c>
    </row>
    <row r="39" spans="1:15" x14ac:dyDescent="0.3">
      <c r="A39" s="62"/>
      <c r="B39" s="62"/>
      <c r="C39" s="62"/>
      <c r="D39" s="62"/>
      <c r="E39" s="62"/>
      <c r="F39" s="62"/>
      <c r="G39" s="62"/>
      <c r="H39" s="62"/>
      <c r="I39" s="62"/>
      <c r="J39" s="62"/>
      <c r="K39" s="53" t="s">
        <v>1769</v>
      </c>
      <c r="L39" s="54">
        <f>ROUND(SUMIF(Model_Output!$B$11:$B$3048,O39,Model_Output!$D$11:$D$3048),-2)</f>
        <v>509700</v>
      </c>
      <c r="M39" s="91">
        <f t="shared" si="1"/>
        <v>9.2231692090548836E-2</v>
      </c>
      <c r="N39" s="90">
        <v>8.3504028403659697E-2</v>
      </c>
      <c r="O39" t="s">
        <v>1849</v>
      </c>
    </row>
    <row r="40" spans="1:15" x14ac:dyDescent="0.3">
      <c r="A40" s="62"/>
      <c r="B40" s="62"/>
      <c r="C40" s="62"/>
      <c r="D40" s="62"/>
      <c r="E40" s="62"/>
      <c r="F40" s="62"/>
      <c r="G40" s="62"/>
      <c r="H40" s="62"/>
      <c r="I40" s="62"/>
      <c r="J40" s="62"/>
      <c r="K40" s="53" t="s">
        <v>1770</v>
      </c>
      <c r="L40" s="54">
        <f>ROUND(SUMIF(Model_Output!$B$11:$B$3048,O40,Model_Output!$D$11:$D$3048),-2)</f>
        <v>408400</v>
      </c>
      <c r="M40" s="91">
        <f t="shared" si="1"/>
        <v>7.3901163527133884E-2</v>
      </c>
      <c r="N40" s="90">
        <v>6.6571077427283895E-2</v>
      </c>
      <c r="O40" t="s">
        <v>1850</v>
      </c>
    </row>
    <row r="41" spans="1:15" x14ac:dyDescent="0.3">
      <c r="A41" s="62"/>
      <c r="B41" s="62"/>
      <c r="C41" s="62"/>
      <c r="D41" s="62"/>
      <c r="E41" s="62"/>
      <c r="F41" s="62"/>
      <c r="G41" s="62"/>
      <c r="H41" s="62"/>
      <c r="I41" s="62"/>
      <c r="J41" s="62"/>
      <c r="K41" s="53" t="s">
        <v>1771</v>
      </c>
      <c r="L41" s="54">
        <f>ROUND(SUMIF(Model_Output!$B$11:$B$3048,O41,Model_Output!$D$11:$D$3048),-2)</f>
        <v>329400</v>
      </c>
      <c r="M41" s="91">
        <f t="shared" si="1"/>
        <v>5.9605884588241682E-2</v>
      </c>
      <c r="N41" s="90">
        <v>6.1108835176840091E-2</v>
      </c>
      <c r="O41" t="s">
        <v>1851</v>
      </c>
    </row>
    <row r="42" spans="1:15" x14ac:dyDescent="0.3">
      <c r="A42" s="62"/>
      <c r="B42" s="62"/>
      <c r="C42" s="62"/>
      <c r="D42" s="62"/>
      <c r="E42" s="62"/>
      <c r="F42" s="62"/>
      <c r="G42" s="62"/>
      <c r="H42" s="62"/>
      <c r="I42" s="62"/>
      <c r="J42" s="62"/>
      <c r="K42" s="53" t="s">
        <v>1772</v>
      </c>
      <c r="L42" s="54">
        <f>ROUND(SUMIF(Model_Output!$B$11:$B$3048,O42,Model_Output!$D$11:$D$3048),-2)</f>
        <v>266700</v>
      </c>
      <c r="M42" s="91">
        <f t="shared" si="1"/>
        <v>4.8260137886108244E-2</v>
      </c>
      <c r="N42" s="90">
        <v>3.7348081387409533E-2</v>
      </c>
      <c r="O42" t="s">
        <v>1852</v>
      </c>
    </row>
    <row r="43" spans="1:15" x14ac:dyDescent="0.3">
      <c r="A43" s="62"/>
      <c r="B43" s="62"/>
      <c r="C43" s="62"/>
      <c r="D43" s="62"/>
      <c r="E43" s="62"/>
      <c r="F43" s="62"/>
      <c r="G43" s="62"/>
      <c r="H43" s="62"/>
      <c r="I43" s="62"/>
      <c r="J43" s="62"/>
      <c r="K43" s="53" t="s">
        <v>1773</v>
      </c>
      <c r="L43" s="54">
        <f>ROUND(SUMIF(Model_Output!$B$11:$B$3048,O43,Model_Output!$D$11:$D$3048),-2)</f>
        <v>214500</v>
      </c>
      <c r="M43" s="91">
        <f t="shared" si="1"/>
        <v>3.8814396612561752E-2</v>
      </c>
      <c r="N43" s="90">
        <v>2.806226956165506E-2</v>
      </c>
      <c r="O43" t="s">
        <v>1853</v>
      </c>
    </row>
    <row r="44" spans="1:15" x14ac:dyDescent="0.3">
      <c r="A44" s="62"/>
      <c r="B44" s="62"/>
      <c r="C44" s="62"/>
      <c r="D44" s="62"/>
      <c r="E44" s="62"/>
      <c r="F44" s="62"/>
      <c r="G44" s="62"/>
      <c r="H44" s="62"/>
      <c r="I44" s="62"/>
      <c r="J44" s="62"/>
      <c r="K44" s="53" t="s">
        <v>1774</v>
      </c>
      <c r="L44" s="54">
        <f>ROUND(SUMIF(Model_Output!$B$11:$B$3048,O44,Model_Output!$D$11:$D$3048),-2)</f>
        <v>169600</v>
      </c>
      <c r="M44" s="91">
        <f t="shared" si="1"/>
        <v>3.0689611494128077E-2</v>
      </c>
      <c r="N44" s="90">
        <v>2.3282807592516729E-2</v>
      </c>
      <c r="O44" t="s">
        <v>1854</v>
      </c>
    </row>
    <row r="45" spans="1:15" x14ac:dyDescent="0.3">
      <c r="A45" s="62"/>
      <c r="B45" s="62"/>
      <c r="C45" s="62"/>
      <c r="D45" s="62"/>
      <c r="E45" s="62"/>
      <c r="F45" s="62"/>
      <c r="G45" s="62"/>
      <c r="H45" s="62"/>
      <c r="I45" s="62"/>
      <c r="J45" s="62"/>
      <c r="K45" s="53" t="s">
        <v>1775</v>
      </c>
      <c r="L45" s="54">
        <f>ROUND(SUMIF(Model_Output!$B$11:$B$3048,O45,Model_Output!$D$11:$D$3048),-2)</f>
        <v>141200</v>
      </c>
      <c r="M45" s="91">
        <f t="shared" si="1"/>
        <v>2.5550549192045309E-2</v>
      </c>
      <c r="N45" s="90">
        <v>2.0893076607947564E-2</v>
      </c>
      <c r="O45" t="s">
        <v>1855</v>
      </c>
    </row>
    <row r="46" spans="1:15" x14ac:dyDescent="0.3">
      <c r="A46" s="62"/>
      <c r="B46" s="62"/>
      <c r="C46" s="62"/>
      <c r="D46" s="62"/>
      <c r="E46" s="62"/>
      <c r="F46" s="62"/>
      <c r="G46" s="62"/>
      <c r="H46" s="62"/>
      <c r="I46" s="62"/>
      <c r="J46" s="62"/>
      <c r="K46" s="53" t="s">
        <v>1776</v>
      </c>
      <c r="L46" s="54">
        <f>ROUND(SUMIF(Model_Output!$B$11:$B$3048,O46,Model_Output!$D$11:$D$3048),-2)</f>
        <v>117200</v>
      </c>
      <c r="M46" s="91">
        <f t="shared" si="1"/>
        <v>2.1207679640989449E-2</v>
      </c>
      <c r="N46" s="90">
        <v>1.7206063088897994E-2</v>
      </c>
      <c r="O46" t="s">
        <v>1856</v>
      </c>
    </row>
    <row r="47" spans="1:15" x14ac:dyDescent="0.3">
      <c r="A47" s="62"/>
      <c r="B47" s="62"/>
      <c r="C47" s="62"/>
      <c r="D47" s="62"/>
      <c r="E47" s="62"/>
      <c r="F47" s="62"/>
      <c r="G47" s="62"/>
      <c r="H47" s="62"/>
      <c r="I47" s="62"/>
      <c r="J47" s="62"/>
      <c r="K47" s="53" t="s">
        <v>1777</v>
      </c>
      <c r="L47" s="54">
        <f>ROUND(SUMIF(Model_Output!$B$11:$B$3048,O47,Model_Output!$D$11:$D$3048),-2)</f>
        <v>95700</v>
      </c>
      <c r="M47" s="91">
        <f t="shared" si="1"/>
        <v>1.7317192334835241E-2</v>
      </c>
      <c r="N47" s="90">
        <v>1.5499112385634303E-2</v>
      </c>
      <c r="O47" t="s">
        <v>1857</v>
      </c>
    </row>
    <row r="48" spans="1:15" x14ac:dyDescent="0.3">
      <c r="A48" s="62"/>
      <c r="B48" s="62"/>
      <c r="C48" s="62"/>
      <c r="D48" s="62"/>
      <c r="E48" s="62"/>
      <c r="F48" s="62"/>
      <c r="G48" s="62"/>
      <c r="H48" s="62"/>
      <c r="I48" s="62"/>
      <c r="J48" s="62"/>
      <c r="K48" s="53" t="s">
        <v>1778</v>
      </c>
      <c r="L48" s="54">
        <f>ROUND(SUMIF(Model_Output!$B$11:$B$3048,O48,Model_Output!$D$11:$D$3048),-2)</f>
        <v>77400</v>
      </c>
      <c r="M48" s="91">
        <f t="shared" si="1"/>
        <v>1.4005754302155149E-2</v>
      </c>
      <c r="N48" s="90">
        <v>1.4065273794892804E-2</v>
      </c>
      <c r="O48" t="s">
        <v>1858</v>
      </c>
    </row>
    <row r="49" spans="1:15" x14ac:dyDescent="0.3">
      <c r="A49" s="62"/>
      <c r="B49" s="62"/>
      <c r="C49" s="62"/>
      <c r="D49" s="62"/>
      <c r="E49" s="62"/>
      <c r="F49" s="62"/>
      <c r="G49" s="62"/>
      <c r="H49" s="62"/>
      <c r="I49" s="62"/>
      <c r="J49" s="62"/>
      <c r="K49" s="53" t="s">
        <v>1779</v>
      </c>
      <c r="L49" s="54">
        <f>ROUND(SUMIF(Model_Output!$B$11:$B$3048,O49,Model_Output!$D$11:$D$3048),-2)</f>
        <v>62300</v>
      </c>
      <c r="M49" s="91">
        <f t="shared" si="1"/>
        <v>1.127336554294917E-2</v>
      </c>
      <c r="N49" s="90">
        <v>1.3177659429195685E-2</v>
      </c>
      <c r="O49" t="s">
        <v>1859</v>
      </c>
    </row>
    <row r="50" spans="1:15" x14ac:dyDescent="0.3">
      <c r="A50" s="62"/>
      <c r="B50" s="62"/>
      <c r="C50" s="62"/>
      <c r="D50" s="62"/>
      <c r="E50" s="62"/>
      <c r="F50" s="62"/>
      <c r="G50" s="62"/>
      <c r="H50" s="62"/>
      <c r="I50" s="62"/>
      <c r="J50" s="62"/>
      <c r="K50" s="53" t="s">
        <v>1780</v>
      </c>
      <c r="L50" s="54">
        <f>ROUND(SUMIF(Model_Output!$B$11:$B$3048,O50,Model_Output!$D$11:$D$3048),-2)</f>
        <v>50500</v>
      </c>
      <c r="M50" s="91">
        <f t="shared" si="1"/>
        <v>9.1381213470133719E-3</v>
      </c>
      <c r="N50" s="90">
        <v>6.759524784924211E-3</v>
      </c>
      <c r="O50" t="s">
        <v>1860</v>
      </c>
    </row>
    <row r="51" spans="1:15" x14ac:dyDescent="0.3">
      <c r="A51" s="62"/>
      <c r="B51" s="62"/>
      <c r="C51" s="62"/>
      <c r="D51" s="62"/>
      <c r="E51" s="62"/>
      <c r="F51" s="62"/>
      <c r="G51" s="62"/>
      <c r="H51" s="62"/>
      <c r="I51" s="62"/>
      <c r="J51" s="62"/>
      <c r="K51" s="53" t="s">
        <v>1781</v>
      </c>
      <c r="L51" s="54">
        <f>ROUND(SUMIF(Model_Output!$B$11:$B$3048,O51,Model_Output!$D$11:$D$3048),-2)</f>
        <v>39900</v>
      </c>
      <c r="M51" s="91">
        <f t="shared" si="1"/>
        <v>7.2200206286303671E-3</v>
      </c>
      <c r="N51" s="90">
        <v>8.4664754881879009E-3</v>
      </c>
      <c r="O51" t="s">
        <v>1861</v>
      </c>
    </row>
    <row r="52" spans="1:15" x14ac:dyDescent="0.3">
      <c r="A52" s="62"/>
      <c r="B52" s="62"/>
      <c r="C52" s="62"/>
      <c r="D52" s="62"/>
      <c r="E52" s="62"/>
      <c r="F52" s="62"/>
      <c r="G52" s="62"/>
      <c r="H52" s="62"/>
      <c r="I52" s="62"/>
      <c r="J52" s="62"/>
      <c r="K52" s="53" t="s">
        <v>1782</v>
      </c>
      <c r="L52" s="54">
        <f>ROUND(SUMIF(Model_Output!$B$11:$B$3048,O52,Model_Output!$D$11:$D$3048),-2)</f>
        <v>33900</v>
      </c>
      <c r="M52" s="91">
        <f t="shared" si="1"/>
        <v>6.1343032408664021E-3</v>
      </c>
      <c r="N52" s="90">
        <v>5.8036323910965453E-3</v>
      </c>
      <c r="O52" t="s">
        <v>1862</v>
      </c>
    </row>
    <row r="53" spans="1:15" x14ac:dyDescent="0.3">
      <c r="A53" s="62"/>
      <c r="B53" s="62"/>
      <c r="C53" s="62"/>
      <c r="D53" s="62"/>
      <c r="E53" s="62"/>
      <c r="F53" s="62"/>
      <c r="G53" s="62"/>
      <c r="H53" s="62"/>
      <c r="I53" s="62"/>
      <c r="J53" s="62"/>
      <c r="K53" s="53" t="s">
        <v>1783</v>
      </c>
      <c r="L53" s="54">
        <f>ROUND(SUMIF(Model_Output!$B$11:$B$3048,O53,Model_Output!$D$11:$D$3048),-2)</f>
        <v>27000</v>
      </c>
      <c r="M53" s="91">
        <f t="shared" si="1"/>
        <v>4.8857282449378424E-3</v>
      </c>
      <c r="N53" s="90">
        <v>4.5063498566161406E-3</v>
      </c>
      <c r="O53" t="s">
        <v>1863</v>
      </c>
    </row>
    <row r="54" spans="1:15" x14ac:dyDescent="0.3">
      <c r="A54" s="62"/>
      <c r="B54" s="62"/>
      <c r="C54" s="62"/>
      <c r="D54" s="62"/>
      <c r="E54" s="62"/>
      <c r="F54" s="62"/>
      <c r="G54" s="62"/>
      <c r="H54" s="62"/>
      <c r="I54" s="62"/>
      <c r="J54" s="62"/>
      <c r="K54" s="53" t="s">
        <v>1784</v>
      </c>
      <c r="L54" s="54">
        <f>ROUND(SUMIF(Model_Output!$B$11:$B$3048,O54,Model_Output!$D$11:$D$3048),-2)</f>
        <v>23400</v>
      </c>
      <c r="M54" s="91">
        <f t="shared" si="1"/>
        <v>4.2342978122794639E-3</v>
      </c>
      <c r="N54" s="90">
        <v>5.3939642223132592E-3</v>
      </c>
      <c r="O54" t="s">
        <v>1864</v>
      </c>
    </row>
    <row r="55" spans="1:15" x14ac:dyDescent="0.3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53" t="s">
        <v>1785</v>
      </c>
      <c r="L55" s="54">
        <f>ROUND(SUMIF(Model_Output!$B$11:$B$3048,O55,Model_Output!$D$11:$D$3048),-2)</f>
        <v>18400</v>
      </c>
      <c r="M55" s="91">
        <f t="shared" si="1"/>
        <v>3.3295333224761595E-3</v>
      </c>
      <c r="N55" s="90">
        <v>3.0725112658746417E-3</v>
      </c>
      <c r="O55" t="s">
        <v>1865</v>
      </c>
    </row>
    <row r="56" spans="1:15" x14ac:dyDescent="0.3">
      <c r="A56" s="62"/>
      <c r="B56" s="62"/>
      <c r="C56" s="62"/>
      <c r="D56" s="62"/>
      <c r="E56" s="62"/>
      <c r="F56" s="62"/>
      <c r="G56" s="62"/>
      <c r="H56" s="62"/>
      <c r="I56" s="62"/>
      <c r="J56" s="62"/>
      <c r="K56" s="53" t="s">
        <v>1786</v>
      </c>
      <c r="L56" s="54">
        <f>ROUND(SUMIF(Model_Output!$B$11:$B$3048,O56,Model_Output!$D$11:$D$3048),-2)</f>
        <v>15300</v>
      </c>
      <c r="M56" s="91">
        <f t="shared" si="1"/>
        <v>2.7685793387981108E-3</v>
      </c>
      <c r="N56" s="90">
        <v>2.8676771814829987E-3</v>
      </c>
      <c r="O56" t="s">
        <v>1866</v>
      </c>
    </row>
    <row r="57" spans="1:15" x14ac:dyDescent="0.3">
      <c r="A57" s="62"/>
      <c r="B57" s="62"/>
      <c r="C57" s="62"/>
      <c r="D57" s="62"/>
      <c r="E57" s="62"/>
      <c r="F57" s="62"/>
      <c r="G57" s="62"/>
      <c r="H57" s="62"/>
      <c r="I57" s="62"/>
      <c r="J57" s="62"/>
      <c r="K57" s="53" t="s">
        <v>1787</v>
      </c>
      <c r="L57" s="54">
        <f>ROUND(SUMIF(Model_Output!$B$11:$B$3048,O57,Model_Output!$D$11:$D$3048),-2)</f>
        <v>14800</v>
      </c>
      <c r="M57" s="91">
        <f t="shared" si="1"/>
        <v>2.6781028898177806E-3</v>
      </c>
      <c r="N57" s="90">
        <v>3.2090673221357368E-3</v>
      </c>
      <c r="O57" t="s">
        <v>1867</v>
      </c>
    </row>
    <row r="58" spans="1:15" x14ac:dyDescent="0.3">
      <c r="A58" s="62"/>
      <c r="B58" s="62"/>
      <c r="C58" s="62"/>
      <c r="D58" s="62"/>
      <c r="E58" s="62"/>
      <c r="F58" s="62"/>
      <c r="G58" s="62"/>
      <c r="H58" s="62"/>
      <c r="I58" s="62"/>
      <c r="J58" s="62"/>
      <c r="K58" s="53" t="s">
        <v>1788</v>
      </c>
      <c r="L58" s="54">
        <f>ROUND(SUMIF(Model_Output!$B$11:$B$3048,O58,Model_Output!$D$11:$D$3048),-2)</f>
        <v>10200</v>
      </c>
      <c r="M58" s="91">
        <f t="shared" si="1"/>
        <v>1.8457195591987405E-3</v>
      </c>
      <c r="N58" s="90">
        <v>1.7069507032636897E-3</v>
      </c>
      <c r="O58" t="s">
        <v>1868</v>
      </c>
    </row>
    <row r="59" spans="1:15" x14ac:dyDescent="0.3">
      <c r="A59" s="62"/>
      <c r="B59" s="62"/>
      <c r="C59" s="62"/>
      <c r="D59" s="62"/>
      <c r="E59" s="62"/>
      <c r="F59" s="62"/>
      <c r="G59" s="62"/>
      <c r="H59" s="62"/>
      <c r="I59" s="62"/>
      <c r="J59" s="62"/>
      <c r="K59" s="53" t="s">
        <v>1789</v>
      </c>
      <c r="L59" s="54">
        <f>ROUND(SUMIF(Model_Output!$B$11:$B$3048,O59,Model_Output!$D$11:$D$3048),-2)</f>
        <v>8200</v>
      </c>
      <c r="M59" s="91">
        <f t="shared" si="1"/>
        <v>1.483813763277419E-3</v>
      </c>
      <c r="N59" s="90">
        <v>1.0241704219582138E-3</v>
      </c>
      <c r="O59" t="s">
        <v>1869</v>
      </c>
    </row>
    <row r="60" spans="1:15" ht="17.25" thickBot="1" x14ac:dyDescent="0.35">
      <c r="A60" s="62"/>
      <c r="B60" s="62"/>
      <c r="C60" s="62"/>
      <c r="D60" s="62"/>
      <c r="E60" s="62"/>
      <c r="F60" s="62"/>
      <c r="G60" s="62"/>
      <c r="H60" s="62"/>
      <c r="I60" s="62"/>
      <c r="J60" s="62"/>
      <c r="K60" s="55" t="s">
        <v>1790</v>
      </c>
      <c r="L60" s="56">
        <f>ROUND(SUMIF(Model_Output!$B$11:$B$3048,O60,Model_Output!$D$11:$D$3048),-2)</f>
        <v>37900</v>
      </c>
      <c r="M60" s="110">
        <f t="shared" si="1"/>
        <v>6.858114832709046E-3</v>
      </c>
      <c r="N60" s="110">
        <v>3.0793390686876962E-2</v>
      </c>
      <c r="O60" t="s">
        <v>1870</v>
      </c>
    </row>
    <row r="61" spans="1:15" x14ac:dyDescent="0.3">
      <c r="A61" s="62"/>
      <c r="B61" s="62"/>
      <c r="C61" s="62"/>
      <c r="D61" s="62"/>
      <c r="E61" s="62"/>
      <c r="F61" s="62"/>
      <c r="G61" s="62"/>
      <c r="H61" s="62"/>
      <c r="I61" s="62"/>
      <c r="J61" s="62"/>
      <c r="K61" s="63" t="s">
        <v>134</v>
      </c>
      <c r="L61" s="68">
        <f>SUM(L35:L60)</f>
        <v>5526300</v>
      </c>
      <c r="M61" s="90">
        <f>SUM(M35:M60)</f>
        <v>1.0000000000000002</v>
      </c>
      <c r="N61" s="90">
        <f>SUM(N35:N60)</f>
        <v>0.99999999999999967</v>
      </c>
    </row>
    <row r="63" spans="1:15" x14ac:dyDescent="0.3">
      <c r="K63" s="64" t="s">
        <v>1871</v>
      </c>
    </row>
    <row r="64" spans="1:15" x14ac:dyDescent="0.3">
      <c r="K64" s="103" t="s">
        <v>981</v>
      </c>
      <c r="L64" s="103" t="s">
        <v>989</v>
      </c>
      <c r="M64" s="105" t="s">
        <v>1791</v>
      </c>
      <c r="N64" s="347" t="s">
        <v>2945</v>
      </c>
    </row>
    <row r="65" spans="1:15" ht="17.25" thickBot="1" x14ac:dyDescent="0.35">
      <c r="K65" s="104"/>
      <c r="L65" s="104"/>
      <c r="M65" s="106"/>
      <c r="N65" s="348"/>
      <c r="O65" s="70" t="s">
        <v>52</v>
      </c>
    </row>
    <row r="66" spans="1:15" x14ac:dyDescent="0.3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 t="s">
        <v>1765</v>
      </c>
      <c r="L66" s="54">
        <f>ROUND(SUMIF(Model_Output!$B$11:$B$3048,O66,Model_Output!$D$11:$D$3048),-2)</f>
        <v>149900</v>
      </c>
      <c r="M66" s="91">
        <f t="shared" ref="M66:M91" si="2">L66/$L$92</f>
        <v>0.12013143131912166</v>
      </c>
      <c r="N66" s="90">
        <v>0.13574660633484162</v>
      </c>
      <c r="O66" t="s">
        <v>1872</v>
      </c>
    </row>
    <row r="67" spans="1:15" x14ac:dyDescent="0.3">
      <c r="A67" s="108"/>
      <c r="B67" s="108"/>
      <c r="C67" s="108"/>
      <c r="D67" s="108"/>
      <c r="E67" s="108"/>
      <c r="F67" s="108"/>
      <c r="G67" s="108"/>
      <c r="H67" s="108"/>
      <c r="I67" s="108"/>
      <c r="J67" s="108"/>
      <c r="K67" s="53" t="s">
        <v>1766</v>
      </c>
      <c r="L67" s="54">
        <f>ROUND(SUMIF(Model_Output!$B$11:$B$3048,O67,Model_Output!$D$11:$D$3048),-2)</f>
        <v>209300</v>
      </c>
      <c r="M67" s="91">
        <f t="shared" si="2"/>
        <v>0.16773521397659882</v>
      </c>
      <c r="N67" s="90">
        <v>0.19937782805429866</v>
      </c>
      <c r="O67" t="s">
        <v>1873</v>
      </c>
    </row>
    <row r="68" spans="1:15" x14ac:dyDescent="0.3">
      <c r="A68" s="62"/>
      <c r="B68" s="62"/>
      <c r="C68" s="62"/>
      <c r="D68" s="62"/>
      <c r="E68" s="62"/>
      <c r="F68" s="62"/>
      <c r="G68" s="62"/>
      <c r="H68" s="62"/>
      <c r="I68" s="62"/>
      <c r="J68" s="62"/>
      <c r="K68" s="53" t="s">
        <v>1767</v>
      </c>
      <c r="L68" s="54">
        <f>ROUND(SUMIF(Model_Output!$B$11:$B$3048,O68,Model_Output!$D$11:$D$3048),-2)</f>
        <v>167000</v>
      </c>
      <c r="M68" s="91">
        <f t="shared" si="2"/>
        <v>0.13383555056900145</v>
      </c>
      <c r="N68" s="90">
        <v>0.15526018099547512</v>
      </c>
      <c r="O68" t="s">
        <v>1874</v>
      </c>
    </row>
    <row r="69" spans="1:15" x14ac:dyDescent="0.3">
      <c r="A69" s="62"/>
      <c r="B69" s="62"/>
      <c r="C69" s="62"/>
      <c r="D69" s="62"/>
      <c r="E69" s="62"/>
      <c r="F69" s="62"/>
      <c r="G69" s="62"/>
      <c r="H69" s="62"/>
      <c r="I69" s="62"/>
      <c r="J69" s="62"/>
      <c r="K69" s="53" t="s">
        <v>1768</v>
      </c>
      <c r="L69" s="54">
        <f>ROUND(SUMIF(Model_Output!$B$11:$B$3048,O69,Model_Output!$D$11:$D$3048),-2)</f>
        <v>131800</v>
      </c>
      <c r="M69" s="91">
        <f t="shared" si="2"/>
        <v>0.10562590158679276</v>
      </c>
      <c r="N69" s="90">
        <v>0.12641402714932126</v>
      </c>
      <c r="O69" t="s">
        <v>1875</v>
      </c>
    </row>
    <row r="70" spans="1:15" x14ac:dyDescent="0.3">
      <c r="A70" s="62"/>
      <c r="B70" s="62"/>
      <c r="C70" s="62"/>
      <c r="D70" s="62"/>
      <c r="E70" s="62"/>
      <c r="F70" s="62"/>
      <c r="G70" s="62"/>
      <c r="H70" s="62"/>
      <c r="I70" s="62"/>
      <c r="J70" s="62"/>
      <c r="K70" s="53" t="s">
        <v>1769</v>
      </c>
      <c r="L70" s="54">
        <f>ROUND(SUMIF(Model_Output!$B$11:$B$3048,O70,Model_Output!$D$11:$D$3048),-2)</f>
        <v>99700</v>
      </c>
      <c r="M70" s="91">
        <f t="shared" si="2"/>
        <v>7.9900625100176315E-2</v>
      </c>
      <c r="N70" s="90">
        <v>7.7488687782805432E-2</v>
      </c>
      <c r="O70" t="s">
        <v>1876</v>
      </c>
    </row>
    <row r="71" spans="1:15" x14ac:dyDescent="0.3">
      <c r="A71" s="62"/>
      <c r="B71" s="62"/>
      <c r="C71" s="62"/>
      <c r="D71" s="62"/>
      <c r="E71" s="62"/>
      <c r="F71" s="62"/>
      <c r="G71" s="62"/>
      <c r="H71" s="62"/>
      <c r="I71" s="62"/>
      <c r="J71" s="62"/>
      <c r="K71" s="53" t="s">
        <v>1770</v>
      </c>
      <c r="L71" s="54">
        <f>ROUND(SUMIF(Model_Output!$B$11:$B$3048,O71,Model_Output!$D$11:$D$3048),-2)</f>
        <v>82500</v>
      </c>
      <c r="M71" s="91">
        <f t="shared" si="2"/>
        <v>6.6116364802051616E-2</v>
      </c>
      <c r="N71" s="90">
        <v>7.1549773755656104E-2</v>
      </c>
      <c r="O71" t="s">
        <v>1877</v>
      </c>
    </row>
    <row r="72" spans="1:15" x14ac:dyDescent="0.3">
      <c r="A72" s="62"/>
      <c r="B72" s="62"/>
      <c r="C72" s="62"/>
      <c r="D72" s="62"/>
      <c r="E72" s="62"/>
      <c r="F72" s="62"/>
      <c r="G72" s="62"/>
      <c r="H72" s="62"/>
      <c r="I72" s="62"/>
      <c r="J72" s="62"/>
      <c r="K72" s="53" t="s">
        <v>1771</v>
      </c>
      <c r="L72" s="54">
        <f>ROUND(SUMIF(Model_Output!$B$11:$B$3048,O72,Model_Output!$D$11:$D$3048),-2)</f>
        <v>64500</v>
      </c>
      <c r="M72" s="91">
        <f t="shared" si="2"/>
        <v>5.1690976117967621E-2</v>
      </c>
      <c r="N72" s="90">
        <v>5.1470588235294115E-2</v>
      </c>
      <c r="O72" t="s">
        <v>1878</v>
      </c>
    </row>
    <row r="73" spans="1:15" x14ac:dyDescent="0.3">
      <c r="A73" s="62"/>
      <c r="B73" s="62"/>
      <c r="C73" s="62"/>
      <c r="D73" s="62"/>
      <c r="E73" s="62"/>
      <c r="F73" s="62"/>
      <c r="G73" s="62"/>
      <c r="H73" s="62"/>
      <c r="I73" s="62"/>
      <c r="J73" s="62"/>
      <c r="K73" s="53" t="s">
        <v>1772</v>
      </c>
      <c r="L73" s="54">
        <f>ROUND(SUMIF(Model_Output!$B$11:$B$3048,O73,Model_Output!$D$11:$D$3048),-2)</f>
        <v>52200</v>
      </c>
      <c r="M73" s="91">
        <f t="shared" si="2"/>
        <v>4.1833627183843564E-2</v>
      </c>
      <c r="N73" s="90">
        <v>3.223981900452489E-2</v>
      </c>
      <c r="O73" t="s">
        <v>1879</v>
      </c>
    </row>
    <row r="74" spans="1:15" x14ac:dyDescent="0.3">
      <c r="A74" s="62"/>
      <c r="B74" s="62"/>
      <c r="C74" s="62"/>
      <c r="D74" s="62"/>
      <c r="E74" s="62"/>
      <c r="F74" s="62"/>
      <c r="G74" s="62"/>
      <c r="H74" s="62"/>
      <c r="I74" s="62"/>
      <c r="J74" s="62"/>
      <c r="K74" s="53" t="s">
        <v>1773</v>
      </c>
      <c r="L74" s="54">
        <f>ROUND(SUMIF(Model_Output!$B$11:$B$3048,O74,Model_Output!$D$11:$D$3048),-2)</f>
        <v>44400</v>
      </c>
      <c r="M74" s="91">
        <f t="shared" si="2"/>
        <v>3.5582625420740505E-2</v>
      </c>
      <c r="N74" s="90">
        <v>1.9513574660633484E-2</v>
      </c>
      <c r="O74" t="s">
        <v>1880</v>
      </c>
    </row>
    <row r="75" spans="1:15" x14ac:dyDescent="0.3">
      <c r="A75" s="62"/>
      <c r="B75" s="62"/>
      <c r="C75" s="62"/>
      <c r="D75" s="62"/>
      <c r="E75" s="62"/>
      <c r="F75" s="62"/>
      <c r="G75" s="62"/>
      <c r="H75" s="62"/>
      <c r="I75" s="62"/>
      <c r="J75" s="62"/>
      <c r="K75" s="53" t="s">
        <v>1774</v>
      </c>
      <c r="L75" s="54">
        <f>ROUND(SUMIF(Model_Output!$B$11:$B$3048,O75,Model_Output!$D$11:$D$3048),-2)</f>
        <v>34700</v>
      </c>
      <c r="M75" s="91">
        <f t="shared" si="2"/>
        <v>2.7808943740984131E-2</v>
      </c>
      <c r="N75" s="90">
        <v>1.6402714932126698E-2</v>
      </c>
      <c r="O75" t="s">
        <v>1881</v>
      </c>
    </row>
    <row r="76" spans="1:15" x14ac:dyDescent="0.3">
      <c r="A76" s="62"/>
      <c r="B76" s="62"/>
      <c r="C76" s="62"/>
      <c r="D76" s="62"/>
      <c r="E76" s="62"/>
      <c r="F76" s="62"/>
      <c r="G76" s="62"/>
      <c r="H76" s="62"/>
      <c r="I76" s="62"/>
      <c r="J76" s="62"/>
      <c r="K76" s="53" t="s">
        <v>1775</v>
      </c>
      <c r="L76" s="54">
        <f>ROUND(SUMIF(Model_Output!$B$11:$B$3048,O76,Model_Output!$D$11:$D$3048),-2)</f>
        <v>30800</v>
      </c>
      <c r="M76" s="91">
        <f t="shared" si="2"/>
        <v>2.4683442859432601E-2</v>
      </c>
      <c r="N76" s="90">
        <v>1.5837104072398189E-2</v>
      </c>
      <c r="O76" t="s">
        <v>1882</v>
      </c>
    </row>
    <row r="77" spans="1:15" x14ac:dyDescent="0.3">
      <c r="A77" s="62"/>
      <c r="B77" s="62"/>
      <c r="C77" s="62"/>
      <c r="D77" s="62"/>
      <c r="E77" s="62"/>
      <c r="F77" s="62"/>
      <c r="G77" s="62"/>
      <c r="H77" s="62"/>
      <c r="I77" s="62"/>
      <c r="J77" s="62"/>
      <c r="K77" s="53" t="s">
        <v>1776</v>
      </c>
      <c r="L77" s="54">
        <f>ROUND(SUMIF(Model_Output!$B$11:$B$3048,O77,Model_Output!$D$11:$D$3048),-2)</f>
        <v>24400</v>
      </c>
      <c r="M77" s="91">
        <f t="shared" si="2"/>
        <v>1.9554415771758295E-2</v>
      </c>
      <c r="N77" s="90">
        <v>1.6402714932126698E-2</v>
      </c>
      <c r="O77" t="s">
        <v>1883</v>
      </c>
    </row>
    <row r="78" spans="1:15" x14ac:dyDescent="0.3">
      <c r="A78" s="62"/>
      <c r="B78" s="62"/>
      <c r="C78" s="62"/>
      <c r="D78" s="62"/>
      <c r="E78" s="62"/>
      <c r="F78" s="62"/>
      <c r="G78" s="62"/>
      <c r="H78" s="62"/>
      <c r="I78" s="62"/>
      <c r="J78" s="62"/>
      <c r="K78" s="53" t="s">
        <v>1777</v>
      </c>
      <c r="L78" s="54">
        <f>ROUND(SUMIF(Model_Output!$B$11:$B$3048,O78,Model_Output!$D$11:$D$3048),-2)</f>
        <v>22200</v>
      </c>
      <c r="M78" s="91">
        <f t="shared" si="2"/>
        <v>1.7791312710370252E-2</v>
      </c>
      <c r="N78" s="90">
        <v>1.3857466063348416E-2</v>
      </c>
      <c r="O78" t="s">
        <v>1884</v>
      </c>
    </row>
    <row r="79" spans="1:15" x14ac:dyDescent="0.3">
      <c r="A79" s="62"/>
      <c r="B79" s="62"/>
      <c r="C79" s="62"/>
      <c r="D79" s="62"/>
      <c r="E79" s="62"/>
      <c r="F79" s="62"/>
      <c r="G79" s="62"/>
      <c r="H79" s="62"/>
      <c r="I79" s="62"/>
      <c r="J79" s="62"/>
      <c r="K79" s="53" t="s">
        <v>1778</v>
      </c>
      <c r="L79" s="54">
        <f>ROUND(SUMIF(Model_Output!$B$11:$B$3048,O79,Model_Output!$D$11:$D$3048),-2)</f>
        <v>18900</v>
      </c>
      <c r="M79" s="91">
        <f t="shared" si="2"/>
        <v>1.5146658118288187E-2</v>
      </c>
      <c r="N79" s="90">
        <v>1.3009049773755657E-2</v>
      </c>
      <c r="O79" t="s">
        <v>1885</v>
      </c>
    </row>
    <row r="80" spans="1:15" x14ac:dyDescent="0.3">
      <c r="A80" s="62"/>
      <c r="B80" s="62"/>
      <c r="C80" s="62"/>
      <c r="D80" s="62"/>
      <c r="E80" s="62"/>
      <c r="F80" s="62"/>
      <c r="G80" s="62"/>
      <c r="H80" s="62"/>
      <c r="I80" s="62"/>
      <c r="J80" s="62"/>
      <c r="K80" s="53" t="s">
        <v>1779</v>
      </c>
      <c r="L80" s="54">
        <f>ROUND(SUMIF(Model_Output!$B$11:$B$3048,O80,Model_Output!$D$11:$D$3048),-2)</f>
        <v>16100</v>
      </c>
      <c r="M80" s="91">
        <f t="shared" si="2"/>
        <v>1.2902708767430679E-2</v>
      </c>
      <c r="N80" s="90">
        <v>8.4841628959276012E-3</v>
      </c>
      <c r="O80" t="s">
        <v>1886</v>
      </c>
    </row>
    <row r="81" spans="1:15" x14ac:dyDescent="0.3">
      <c r="A81" s="62"/>
      <c r="B81" s="62"/>
      <c r="C81" s="62"/>
      <c r="D81" s="62"/>
      <c r="E81" s="62"/>
      <c r="F81" s="62"/>
      <c r="G81" s="62"/>
      <c r="H81" s="62"/>
      <c r="I81" s="62"/>
      <c r="J81" s="62"/>
      <c r="K81" s="53" t="s">
        <v>1780</v>
      </c>
      <c r="L81" s="54">
        <f>ROUND(SUMIF(Model_Output!$B$11:$B$3048,O81,Model_Output!$D$11:$D$3048),-2)</f>
        <v>13400</v>
      </c>
      <c r="M81" s="91">
        <f t="shared" si="2"/>
        <v>1.0738900464818079E-2</v>
      </c>
      <c r="N81" s="90">
        <v>9.0497737556561094E-3</v>
      </c>
      <c r="O81" t="s">
        <v>1887</v>
      </c>
    </row>
    <row r="82" spans="1:15" x14ac:dyDescent="0.3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53" t="s">
        <v>1781</v>
      </c>
      <c r="L82" s="54">
        <f>ROUND(SUMIF(Model_Output!$B$11:$B$3048,O82,Model_Output!$D$11:$D$3048),-2)</f>
        <v>10600</v>
      </c>
      <c r="M82" s="91">
        <f t="shared" si="2"/>
        <v>8.4949511139605707E-3</v>
      </c>
      <c r="N82" s="90">
        <v>5.3733031674208145E-3</v>
      </c>
      <c r="O82" t="s">
        <v>1888</v>
      </c>
    </row>
    <row r="83" spans="1:15" x14ac:dyDescent="0.3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53" t="s">
        <v>1782</v>
      </c>
      <c r="L83" s="54">
        <f>ROUND(SUMIF(Model_Output!$B$11:$B$3048,O83,Model_Output!$D$11:$D$3048),-2)</f>
        <v>9700</v>
      </c>
      <c r="M83" s="91">
        <f t="shared" si="2"/>
        <v>7.7736816797563712E-3</v>
      </c>
      <c r="N83" s="90">
        <v>3.9592760180995473E-3</v>
      </c>
      <c r="O83" t="s">
        <v>1889</v>
      </c>
    </row>
    <row r="84" spans="1:15" x14ac:dyDescent="0.3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53" t="s">
        <v>1783</v>
      </c>
      <c r="L84" s="54">
        <f>ROUND(SUMIF(Model_Output!$B$11:$B$3048,O84,Model_Output!$D$11:$D$3048),-2)</f>
        <v>8100</v>
      </c>
      <c r="M84" s="91">
        <f t="shared" si="2"/>
        <v>6.4914249078377945E-3</v>
      </c>
      <c r="N84" s="90">
        <v>8.484162895927602E-4</v>
      </c>
      <c r="O84" t="s">
        <v>1890</v>
      </c>
    </row>
    <row r="85" spans="1:15" x14ac:dyDescent="0.3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53" t="s">
        <v>1784</v>
      </c>
      <c r="L85" s="54">
        <f>ROUND(SUMIF(Model_Output!$B$11:$B$3048,O85,Model_Output!$D$11:$D$3048),-2)</f>
        <v>7300</v>
      </c>
      <c r="M85" s="91">
        <f t="shared" si="2"/>
        <v>5.8502965218785062E-3</v>
      </c>
      <c r="N85" s="90">
        <v>2.2624434389140274E-3</v>
      </c>
      <c r="O85" t="s">
        <v>1891</v>
      </c>
    </row>
    <row r="86" spans="1:15" x14ac:dyDescent="0.3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53" t="s">
        <v>1785</v>
      </c>
      <c r="L86" s="54">
        <f>ROUND(SUMIF(Model_Output!$B$11:$B$3048,O86,Model_Output!$D$11:$D$3048),-2)</f>
        <v>6300</v>
      </c>
      <c r="M86" s="91">
        <f t="shared" si="2"/>
        <v>5.0488860394293953E-3</v>
      </c>
      <c r="N86" s="90">
        <v>3.9592760180995473E-3</v>
      </c>
      <c r="O86" t="s">
        <v>1892</v>
      </c>
    </row>
    <row r="87" spans="1:15" x14ac:dyDescent="0.3">
      <c r="A87" s="62"/>
      <c r="B87" s="62"/>
      <c r="C87" s="62"/>
      <c r="D87" s="62"/>
      <c r="E87" s="62"/>
      <c r="F87" s="62"/>
      <c r="G87" s="62"/>
      <c r="H87" s="62"/>
      <c r="I87" s="62"/>
      <c r="J87" s="62"/>
      <c r="K87" s="53" t="s">
        <v>1786</v>
      </c>
      <c r="L87" s="54">
        <f>ROUND(SUMIF(Model_Output!$B$11:$B$3048,O87,Model_Output!$D$11:$D$3048),-2)</f>
        <v>5700</v>
      </c>
      <c r="M87" s="91">
        <f t="shared" si="2"/>
        <v>4.5680397499599295E-3</v>
      </c>
      <c r="N87" s="90">
        <v>2.8280542986425339E-3</v>
      </c>
      <c r="O87" t="s">
        <v>1893</v>
      </c>
    </row>
    <row r="88" spans="1:15" x14ac:dyDescent="0.3">
      <c r="A88" s="62"/>
      <c r="B88" s="62"/>
      <c r="C88" s="62"/>
      <c r="D88" s="62"/>
      <c r="E88" s="62"/>
      <c r="F88" s="62"/>
      <c r="G88" s="62"/>
      <c r="H88" s="62"/>
      <c r="I88" s="62"/>
      <c r="J88" s="62"/>
      <c r="K88" s="53" t="s">
        <v>1787</v>
      </c>
      <c r="L88" s="54">
        <f>ROUND(SUMIF(Model_Output!$B$11:$B$3048,O88,Model_Output!$D$11:$D$3048),-2)</f>
        <v>5400</v>
      </c>
      <c r="M88" s="91">
        <f t="shared" si="2"/>
        <v>4.3276166052251966E-3</v>
      </c>
      <c r="N88" s="90">
        <v>3.1108597285067871E-3</v>
      </c>
      <c r="O88" t="s">
        <v>1894</v>
      </c>
    </row>
    <row r="89" spans="1:15" x14ac:dyDescent="0.3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53" t="s">
        <v>1788</v>
      </c>
      <c r="L89" s="54">
        <f>ROUND(SUMIF(Model_Output!$B$11:$B$3048,O89,Model_Output!$D$11:$D$3048),-2)</f>
        <v>5100</v>
      </c>
      <c r="M89" s="91">
        <f t="shared" si="2"/>
        <v>4.0871934604904629E-3</v>
      </c>
      <c r="N89" s="90">
        <v>1.9796380090497737E-3</v>
      </c>
      <c r="O89" t="s">
        <v>1895</v>
      </c>
    </row>
    <row r="90" spans="1:15" x14ac:dyDescent="0.3">
      <c r="A90" s="62"/>
      <c r="B90" s="62"/>
      <c r="C90" s="62"/>
      <c r="D90" s="62"/>
      <c r="E90" s="62"/>
      <c r="F90" s="62"/>
      <c r="G90" s="62"/>
      <c r="H90" s="62"/>
      <c r="I90" s="62"/>
      <c r="J90" s="62"/>
      <c r="K90" s="53" t="s">
        <v>1789</v>
      </c>
      <c r="L90" s="54">
        <f>ROUND(SUMIF(Model_Output!$B$11:$B$3048,O90,Model_Output!$D$11:$D$3048),-2)</f>
        <v>3900</v>
      </c>
      <c r="M90" s="91">
        <f t="shared" si="2"/>
        <v>3.1255008815515308E-3</v>
      </c>
      <c r="N90" s="90">
        <v>1.4140271493212669E-3</v>
      </c>
      <c r="O90" t="s">
        <v>1896</v>
      </c>
    </row>
    <row r="91" spans="1:15" ht="17.25" thickBot="1" x14ac:dyDescent="0.35">
      <c r="A91" s="62"/>
      <c r="B91" s="62"/>
      <c r="C91" s="62"/>
      <c r="D91" s="62"/>
      <c r="E91" s="62"/>
      <c r="F91" s="62"/>
      <c r="G91" s="62"/>
      <c r="H91" s="62"/>
      <c r="I91" s="62"/>
      <c r="J91" s="62"/>
      <c r="K91" s="55" t="s">
        <v>1790</v>
      </c>
      <c r="L91" s="56">
        <f>ROUND(SUMIF(Model_Output!$B$11:$B$3048,O91,Model_Output!$D$11:$D$3048),-2)</f>
        <v>23900</v>
      </c>
      <c r="M91" s="110">
        <f t="shared" si="2"/>
        <v>1.9153710530533739E-2</v>
      </c>
      <c r="N91" s="110">
        <v>1.2160633484162896E-2</v>
      </c>
      <c r="O91" t="s">
        <v>1897</v>
      </c>
    </row>
    <row r="92" spans="1:15" x14ac:dyDescent="0.3">
      <c r="A92" s="62"/>
      <c r="B92" s="62"/>
      <c r="C92" s="62"/>
      <c r="D92" s="62"/>
      <c r="E92" s="62"/>
      <c r="F92" s="62"/>
      <c r="G92" s="62"/>
      <c r="H92" s="62"/>
      <c r="I92" s="62"/>
      <c r="J92" s="62"/>
      <c r="K92" s="63" t="s">
        <v>134</v>
      </c>
      <c r="L92" s="68">
        <f>SUM(L66:L91)</f>
        <v>1247800</v>
      </c>
      <c r="M92" s="90">
        <f>SUM(M66:M91)</f>
        <v>1</v>
      </c>
      <c r="N92" s="90">
        <f>SUM(N66:N91)</f>
        <v>0.99999999999999989</v>
      </c>
    </row>
    <row r="93" spans="1:15" x14ac:dyDescent="0.3">
      <c r="A93" s="62"/>
      <c r="B93" s="62"/>
      <c r="C93" s="62"/>
      <c r="D93" s="62"/>
      <c r="E93" s="62"/>
      <c r="F93" s="62"/>
      <c r="G93" s="62"/>
      <c r="H93" s="62"/>
      <c r="I93" s="62"/>
      <c r="J93" s="62"/>
    </row>
    <row r="94" spans="1:15" x14ac:dyDescent="0.3">
      <c r="K94" s="64" t="s">
        <v>1950</v>
      </c>
    </row>
    <row r="95" spans="1:15" x14ac:dyDescent="0.3">
      <c r="K95" s="103" t="s">
        <v>981</v>
      </c>
      <c r="L95" s="103" t="s">
        <v>989</v>
      </c>
      <c r="M95" s="105" t="s">
        <v>1791</v>
      </c>
      <c r="N95" s="347" t="s">
        <v>2945</v>
      </c>
    </row>
    <row r="96" spans="1:15" ht="17.25" thickBot="1" x14ac:dyDescent="0.35">
      <c r="K96" s="104"/>
      <c r="L96" s="104"/>
      <c r="M96" s="106"/>
      <c r="N96" s="348"/>
      <c r="O96" s="70" t="s">
        <v>52</v>
      </c>
    </row>
    <row r="97" spans="1:15" x14ac:dyDescent="0.3">
      <c r="K97" s="53" t="s">
        <v>1765</v>
      </c>
      <c r="L97" s="54">
        <f>ROUND(SUMIF(Model_Output!$B$11:$B$3048,O97,Model_Output!$D$11:$D$3048),-2)</f>
        <v>399500</v>
      </c>
      <c r="M97" s="91">
        <f t="shared" ref="M97:M122" si="3">L97/$L$123</f>
        <v>0.12745254426543309</v>
      </c>
      <c r="N97" s="90">
        <v>0.16116995666827155</v>
      </c>
      <c r="O97" t="s">
        <v>1952</v>
      </c>
    </row>
    <row r="98" spans="1:15" x14ac:dyDescent="0.3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 t="s">
        <v>1766</v>
      </c>
      <c r="L98" s="54">
        <f>ROUND(SUMIF(Model_Output!$B$11:$B$3048,O98,Model_Output!$D$11:$D$3048),-2)</f>
        <v>554500</v>
      </c>
      <c r="M98" s="91">
        <f t="shared" si="3"/>
        <v>0.17690221725953104</v>
      </c>
      <c r="N98" s="90">
        <v>0.21280693307655271</v>
      </c>
      <c r="O98" t="s">
        <v>1953</v>
      </c>
    </row>
    <row r="99" spans="1:15" x14ac:dyDescent="0.3">
      <c r="A99" s="108"/>
      <c r="B99" s="108"/>
      <c r="C99" s="108"/>
      <c r="D99" s="108"/>
      <c r="E99" s="108"/>
      <c r="F99" s="108"/>
      <c r="G99" s="108"/>
      <c r="H99" s="108"/>
      <c r="I99" s="108"/>
      <c r="J99" s="108"/>
      <c r="K99" s="53" t="s">
        <v>1767</v>
      </c>
      <c r="L99" s="54">
        <f>ROUND(SUMIF(Model_Output!$B$11:$B$3048,O99,Model_Output!$D$11:$D$3048),-2)</f>
        <v>468400</v>
      </c>
      <c r="M99" s="91">
        <f t="shared" si="3"/>
        <v>0.14943372148668049</v>
      </c>
      <c r="N99" s="90">
        <v>0.13962445835339432</v>
      </c>
      <c r="O99" t="s">
        <v>1954</v>
      </c>
    </row>
    <row r="100" spans="1:15" x14ac:dyDescent="0.3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53" t="s">
        <v>1768</v>
      </c>
      <c r="L100" s="54">
        <f>ROUND(SUMIF(Model_Output!$B$11:$B$3048,O100,Model_Output!$D$11:$D$3048),-2)</f>
        <v>383700</v>
      </c>
      <c r="M100" s="91">
        <f t="shared" si="3"/>
        <v>0.12241186792151858</v>
      </c>
      <c r="N100" s="90">
        <v>0.10748675974963891</v>
      </c>
      <c r="O100" t="s">
        <v>1955</v>
      </c>
    </row>
    <row r="101" spans="1:15" x14ac:dyDescent="0.3">
      <c r="A101" s="62"/>
      <c r="B101" s="62"/>
      <c r="C101" s="62"/>
      <c r="D101" s="62"/>
      <c r="E101" s="62"/>
      <c r="F101" s="62"/>
      <c r="G101" s="62"/>
      <c r="H101" s="62"/>
      <c r="I101" s="62"/>
      <c r="J101" s="62"/>
      <c r="K101" s="53" t="s">
        <v>1769</v>
      </c>
      <c r="L101" s="54">
        <f>ROUND(SUMIF(Model_Output!$B$11:$B$3048,O101,Model_Output!$D$11:$D$3048),-2)</f>
        <v>297900</v>
      </c>
      <c r="M101" s="91">
        <f t="shared" si="3"/>
        <v>9.5039081193172753E-2</v>
      </c>
      <c r="N101" s="90">
        <v>7.751564756860857E-2</v>
      </c>
      <c r="O101" t="s">
        <v>1956</v>
      </c>
    </row>
    <row r="102" spans="1:15" x14ac:dyDescent="0.3">
      <c r="A102" s="62"/>
      <c r="B102" s="62"/>
      <c r="C102" s="62"/>
      <c r="D102" s="62"/>
      <c r="E102" s="62"/>
      <c r="F102" s="62"/>
      <c r="G102" s="62"/>
      <c r="H102" s="62"/>
      <c r="I102" s="62"/>
      <c r="J102" s="62"/>
      <c r="K102" s="53" t="s">
        <v>1770</v>
      </c>
      <c r="L102" s="54">
        <f>ROUND(SUMIF(Model_Output!$B$11:$B$3048,O102,Model_Output!$D$11:$D$3048),-2)</f>
        <v>234600</v>
      </c>
      <c r="M102" s="91">
        <f t="shared" si="3"/>
        <v>7.4844472802679848E-2</v>
      </c>
      <c r="N102" s="90">
        <v>4.8627828598940777E-2</v>
      </c>
      <c r="O102" t="s">
        <v>1957</v>
      </c>
    </row>
    <row r="103" spans="1:15" x14ac:dyDescent="0.3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53" t="s">
        <v>1771</v>
      </c>
      <c r="L103" s="54">
        <f>ROUND(SUMIF(Model_Output!$B$11:$B$3048,O103,Model_Output!$D$11:$D$3048),-2)</f>
        <v>179100</v>
      </c>
      <c r="M103" s="91">
        <f t="shared" si="3"/>
        <v>5.7138299569309298E-2</v>
      </c>
      <c r="N103" s="90">
        <v>4.513721714010592E-2</v>
      </c>
      <c r="O103" t="s">
        <v>1958</v>
      </c>
    </row>
    <row r="104" spans="1:15" x14ac:dyDescent="0.3">
      <c r="A104" s="62"/>
      <c r="B104" s="62"/>
      <c r="C104" s="62"/>
      <c r="D104" s="62"/>
      <c r="E104" s="62"/>
      <c r="F104" s="62"/>
      <c r="G104" s="62"/>
      <c r="H104" s="62"/>
      <c r="I104" s="62"/>
      <c r="J104" s="62"/>
      <c r="K104" s="53" t="s">
        <v>1772</v>
      </c>
      <c r="L104" s="54">
        <f>ROUND(SUMIF(Model_Output!$B$11:$B$3048,O104,Model_Output!$D$11:$D$3048),-2)</f>
        <v>140000</v>
      </c>
      <c r="M104" s="91">
        <f t="shared" si="3"/>
        <v>4.4664220768862659E-2</v>
      </c>
      <c r="N104" s="90">
        <v>3.0693307655272027E-2</v>
      </c>
      <c r="O104" t="s">
        <v>1959</v>
      </c>
    </row>
    <row r="105" spans="1:15" x14ac:dyDescent="0.3">
      <c r="A105" s="62"/>
      <c r="B105" s="62"/>
      <c r="C105" s="62"/>
      <c r="D105" s="62"/>
      <c r="E105" s="62"/>
      <c r="F105" s="62"/>
      <c r="G105" s="62"/>
      <c r="H105" s="62"/>
      <c r="I105" s="62"/>
      <c r="J105" s="62"/>
      <c r="K105" s="53" t="s">
        <v>1773</v>
      </c>
      <c r="L105" s="54">
        <f>ROUND(SUMIF(Model_Output!$B$11:$B$3048,O105,Model_Output!$D$11:$D$3048),-2)</f>
        <v>108900</v>
      </c>
      <c r="M105" s="91">
        <f t="shared" si="3"/>
        <v>3.4742383155208167E-2</v>
      </c>
      <c r="N105" s="90">
        <v>2.2026961964371691E-2</v>
      </c>
      <c r="O105" t="s">
        <v>1960</v>
      </c>
    </row>
    <row r="106" spans="1:15" x14ac:dyDescent="0.3">
      <c r="A106" s="62"/>
      <c r="B106" s="62"/>
      <c r="C106" s="62"/>
      <c r="D106" s="62"/>
      <c r="E106" s="62"/>
      <c r="F106" s="62"/>
      <c r="G106" s="62"/>
      <c r="H106" s="62"/>
      <c r="I106" s="62"/>
      <c r="J106" s="62"/>
      <c r="K106" s="53" t="s">
        <v>1774</v>
      </c>
      <c r="L106" s="54">
        <f>ROUND(SUMIF(Model_Output!$B$11:$B$3048,O106,Model_Output!$D$11:$D$3048),-2)</f>
        <v>83000</v>
      </c>
      <c r="M106" s="91">
        <f t="shared" si="3"/>
        <v>2.6479502312968577E-2</v>
      </c>
      <c r="N106" s="90">
        <v>1.8295618680789601E-2</v>
      </c>
      <c r="O106" t="s">
        <v>1961</v>
      </c>
    </row>
    <row r="107" spans="1:15" x14ac:dyDescent="0.3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53" t="s">
        <v>1775</v>
      </c>
      <c r="L107" s="54">
        <f>ROUND(SUMIF(Model_Output!$B$11:$B$3048,O107,Model_Output!$D$11:$D$3048),-2)</f>
        <v>66500</v>
      </c>
      <c r="M107" s="91">
        <f t="shared" si="3"/>
        <v>2.1215504865209761E-2</v>
      </c>
      <c r="N107" s="90">
        <v>1.7332691381800675E-2</v>
      </c>
      <c r="O107" t="s">
        <v>1962</v>
      </c>
    </row>
    <row r="108" spans="1:15" x14ac:dyDescent="0.3">
      <c r="A108" s="62"/>
      <c r="B108" s="62"/>
      <c r="C108" s="62"/>
      <c r="D108" s="62"/>
      <c r="E108" s="62"/>
      <c r="F108" s="62"/>
      <c r="G108" s="62"/>
      <c r="H108" s="62"/>
      <c r="I108" s="62"/>
      <c r="J108" s="62"/>
      <c r="K108" s="53" t="s">
        <v>1776</v>
      </c>
      <c r="L108" s="54">
        <f>ROUND(SUMIF(Model_Output!$B$11:$B$3048,O108,Model_Output!$D$11:$D$3048),-2)</f>
        <v>50800</v>
      </c>
      <c r="M108" s="91">
        <f t="shared" si="3"/>
        <v>1.6206731536130163E-2</v>
      </c>
      <c r="N108" s="90">
        <v>1.1916225324987963E-2</v>
      </c>
      <c r="O108" t="s">
        <v>1963</v>
      </c>
    </row>
    <row r="109" spans="1:15" x14ac:dyDescent="0.3">
      <c r="A109" s="62"/>
      <c r="B109" s="62"/>
      <c r="C109" s="62"/>
      <c r="D109" s="62"/>
      <c r="E109" s="62"/>
      <c r="F109" s="62"/>
      <c r="G109" s="62"/>
      <c r="H109" s="62"/>
      <c r="I109" s="62"/>
      <c r="J109" s="62"/>
      <c r="K109" s="53" t="s">
        <v>1777</v>
      </c>
      <c r="L109" s="54">
        <f>ROUND(SUMIF(Model_Output!$B$11:$B$3048,O109,Model_Output!$D$11:$D$3048),-2)</f>
        <v>39500</v>
      </c>
      <c r="M109" s="91">
        <f t="shared" si="3"/>
        <v>1.260169085978625E-2</v>
      </c>
      <c r="N109" s="90">
        <v>1.2156957149735194E-2</v>
      </c>
      <c r="O109" t="s">
        <v>1964</v>
      </c>
    </row>
    <row r="110" spans="1:15" x14ac:dyDescent="0.3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53" t="s">
        <v>1778</v>
      </c>
      <c r="L110" s="54">
        <f>ROUND(SUMIF(Model_Output!$B$11:$B$3048,O110,Model_Output!$D$11:$D$3048),-2)</f>
        <v>30600</v>
      </c>
      <c r="M110" s="91">
        <f t="shared" si="3"/>
        <v>9.7623225394799801E-3</v>
      </c>
      <c r="N110" s="90">
        <v>1.0351468464130958E-2</v>
      </c>
      <c r="O110" t="s">
        <v>1965</v>
      </c>
    </row>
    <row r="111" spans="1:15" x14ac:dyDescent="0.3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53" t="s">
        <v>1779</v>
      </c>
      <c r="L111" s="54">
        <f>ROUND(SUMIF(Model_Output!$B$11:$B$3048,O111,Model_Output!$D$11:$D$3048),-2)</f>
        <v>23300</v>
      </c>
      <c r="M111" s="91">
        <f t="shared" si="3"/>
        <v>7.4334024565321424E-3</v>
      </c>
      <c r="N111" s="90">
        <v>6.8608570052961001E-3</v>
      </c>
      <c r="O111" t="s">
        <v>1966</v>
      </c>
    </row>
    <row r="112" spans="1:15" x14ac:dyDescent="0.3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53" t="s">
        <v>1780</v>
      </c>
      <c r="L112" s="54">
        <f>ROUND(SUMIF(Model_Output!$B$11:$B$3048,O112,Model_Output!$D$11:$D$3048),-2)</f>
        <v>17400</v>
      </c>
      <c r="M112" s="91">
        <f t="shared" si="3"/>
        <v>5.5511245812729301E-3</v>
      </c>
      <c r="N112" s="90">
        <v>7.2219547424169474E-3</v>
      </c>
      <c r="O112" t="s">
        <v>1967</v>
      </c>
    </row>
    <row r="113" spans="1:15" x14ac:dyDescent="0.3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53" t="s">
        <v>1781</v>
      </c>
      <c r="L113" s="54">
        <f>ROUND(SUMIF(Model_Output!$B$11:$B$3048,O113,Model_Output!$D$11:$D$3048),-2)</f>
        <v>13100</v>
      </c>
      <c r="M113" s="91">
        <f t="shared" si="3"/>
        <v>4.1792949433721487E-3</v>
      </c>
      <c r="N113" s="90">
        <v>5.6571978815599423E-3</v>
      </c>
      <c r="O113" t="s">
        <v>1968</v>
      </c>
    </row>
    <row r="114" spans="1:15" x14ac:dyDescent="0.3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53" t="s">
        <v>1782</v>
      </c>
      <c r="L114" s="54">
        <f>ROUND(SUMIF(Model_Output!$B$11:$B$3048,O114,Model_Output!$D$11:$D$3048),-2)</f>
        <v>10300</v>
      </c>
      <c r="M114" s="91">
        <f t="shared" si="3"/>
        <v>3.2860105279948954E-3</v>
      </c>
      <c r="N114" s="90">
        <v>3.4906114588348579E-3</v>
      </c>
      <c r="O114" t="s">
        <v>1969</v>
      </c>
    </row>
    <row r="115" spans="1:15" x14ac:dyDescent="0.3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53" t="s">
        <v>1783</v>
      </c>
      <c r="L115" s="54">
        <f>ROUND(SUMIF(Model_Output!$B$11:$B$3048,O115,Model_Output!$D$11:$D$3048),-2)</f>
        <v>7400</v>
      </c>
      <c r="M115" s="91">
        <f t="shared" si="3"/>
        <v>2.3608230977827404E-3</v>
      </c>
      <c r="N115" s="90">
        <v>4.212806933076553E-3</v>
      </c>
      <c r="O115" t="s">
        <v>1970</v>
      </c>
    </row>
    <row r="116" spans="1:15" x14ac:dyDescent="0.3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53" t="s">
        <v>1784</v>
      </c>
      <c r="L116" s="54">
        <f>ROUND(SUMIF(Model_Output!$B$11:$B$3048,O116,Model_Output!$D$11:$D$3048),-2)</f>
        <v>6200</v>
      </c>
      <c r="M116" s="91">
        <f t="shared" si="3"/>
        <v>1.9779869197639175E-3</v>
      </c>
      <c r="N116" s="90">
        <v>3.2498796340876264E-3</v>
      </c>
      <c r="O116" t="s">
        <v>1971</v>
      </c>
    </row>
    <row r="117" spans="1:15" x14ac:dyDescent="0.3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53" t="s">
        <v>1785</v>
      </c>
      <c r="L117" s="54">
        <f>ROUND(SUMIF(Model_Output!$B$11:$B$3048,O117,Model_Output!$D$11:$D$3048),-2)</f>
        <v>4100</v>
      </c>
      <c r="M117" s="91">
        <f t="shared" si="3"/>
        <v>1.3080236082309779E-3</v>
      </c>
      <c r="N117" s="90">
        <v>1.8054886856042369E-3</v>
      </c>
      <c r="O117" t="s">
        <v>1972</v>
      </c>
    </row>
    <row r="118" spans="1:15" x14ac:dyDescent="0.3">
      <c r="A118" s="62"/>
      <c r="B118" s="62"/>
      <c r="C118" s="62"/>
      <c r="D118" s="62"/>
      <c r="E118" s="62"/>
      <c r="F118" s="62"/>
      <c r="G118" s="62"/>
      <c r="H118" s="62"/>
      <c r="I118" s="62"/>
      <c r="J118" s="62"/>
      <c r="K118" s="53" t="s">
        <v>1786</v>
      </c>
      <c r="L118" s="54">
        <f>ROUND(SUMIF(Model_Output!$B$11:$B$3048,O118,Model_Output!$D$11:$D$3048),-2)</f>
        <v>3800</v>
      </c>
      <c r="M118" s="91">
        <f t="shared" si="3"/>
        <v>1.2123145637262722E-3</v>
      </c>
      <c r="N118" s="90">
        <v>1.5647568608570053E-3</v>
      </c>
      <c r="O118" t="s">
        <v>1973</v>
      </c>
    </row>
    <row r="119" spans="1:15" x14ac:dyDescent="0.3">
      <c r="A119" s="62"/>
      <c r="B119" s="62"/>
      <c r="C119" s="62"/>
      <c r="D119" s="62"/>
      <c r="E119" s="62"/>
      <c r="F119" s="62"/>
      <c r="G119" s="62"/>
      <c r="H119" s="62"/>
      <c r="I119" s="62"/>
      <c r="J119" s="62"/>
      <c r="K119" s="53" t="s">
        <v>1787</v>
      </c>
      <c r="L119" s="54">
        <f>ROUND(SUMIF(Model_Output!$B$11:$B$3048,O119,Model_Output!$D$11:$D$3048),-2)</f>
        <v>3400</v>
      </c>
      <c r="M119" s="91">
        <f t="shared" si="3"/>
        <v>1.0847025043866645E-3</v>
      </c>
      <c r="N119" s="90">
        <v>1.5647568608570053E-3</v>
      </c>
      <c r="O119" t="s">
        <v>1974</v>
      </c>
    </row>
    <row r="120" spans="1:15" x14ac:dyDescent="0.3">
      <c r="A120" s="62"/>
      <c r="B120" s="62"/>
      <c r="C120" s="62"/>
      <c r="D120" s="62"/>
      <c r="E120" s="62"/>
      <c r="F120" s="62"/>
      <c r="G120" s="62"/>
      <c r="H120" s="62"/>
      <c r="I120" s="62"/>
      <c r="J120" s="62"/>
      <c r="K120" s="53" t="s">
        <v>1788</v>
      </c>
      <c r="L120" s="54">
        <f>ROUND(SUMIF(Model_Output!$B$11:$B$3048,O120,Model_Output!$D$11:$D$3048),-2)</f>
        <v>1800</v>
      </c>
      <c r="M120" s="91">
        <f t="shared" si="3"/>
        <v>5.7425426702823422E-4</v>
      </c>
      <c r="N120" s="90">
        <v>3.1295137217140106E-3</v>
      </c>
      <c r="O120" t="s">
        <v>1975</v>
      </c>
    </row>
    <row r="121" spans="1:15" x14ac:dyDescent="0.3">
      <c r="A121" s="62"/>
      <c r="B121" s="62"/>
      <c r="C121" s="62"/>
      <c r="D121" s="62"/>
      <c r="E121" s="62"/>
      <c r="F121" s="62"/>
      <c r="G121" s="62"/>
      <c r="H121" s="62"/>
      <c r="I121" s="62"/>
      <c r="J121" s="62"/>
      <c r="K121" s="53" t="s">
        <v>1789</v>
      </c>
      <c r="L121" s="54">
        <f>ROUND(SUMIF(Model_Output!$B$11:$B$3048,O121,Model_Output!$D$11:$D$3048),-2)</f>
        <v>1300</v>
      </c>
      <c r="M121" s="91">
        <f t="shared" si="3"/>
        <v>4.147391928537247E-4</v>
      </c>
      <c r="N121" s="90">
        <v>1.5647568608570053E-3</v>
      </c>
      <c r="O121" t="s">
        <v>1976</v>
      </c>
    </row>
    <row r="122" spans="1:15" ht="17.25" thickBot="1" x14ac:dyDescent="0.35">
      <c r="A122" s="62"/>
      <c r="B122" s="62"/>
      <c r="C122" s="62"/>
      <c r="D122" s="62"/>
      <c r="E122" s="62"/>
      <c r="F122" s="62"/>
      <c r="G122" s="62"/>
      <c r="H122" s="62"/>
      <c r="I122" s="62"/>
      <c r="J122" s="62"/>
      <c r="K122" s="55" t="s">
        <v>1790</v>
      </c>
      <c r="L122" s="56">
        <f>ROUND(SUMIF(Model_Output!$B$11:$B$3048,O122,Model_Output!$D$11:$D$3048),-2)</f>
        <v>5400</v>
      </c>
      <c r="M122" s="110">
        <f t="shared" si="3"/>
        <v>1.7227628010847026E-3</v>
      </c>
      <c r="N122" s="110">
        <v>4.4535387578237842E-2</v>
      </c>
      <c r="O122" t="s">
        <v>1977</v>
      </c>
    </row>
    <row r="123" spans="1:15" x14ac:dyDescent="0.3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3" t="s">
        <v>134</v>
      </c>
      <c r="L123" s="68">
        <f>SUM(L97:L122)</f>
        <v>3134500</v>
      </c>
      <c r="M123" s="90">
        <f>SUM(M97:M122)</f>
        <v>0.99999999999999989</v>
      </c>
      <c r="N123" s="90">
        <f>SUM(N97:N122)</f>
        <v>1</v>
      </c>
    </row>
    <row r="124" spans="1:15" x14ac:dyDescent="0.3">
      <c r="A124" s="62"/>
      <c r="B124" s="62"/>
      <c r="C124" s="62"/>
      <c r="D124" s="62"/>
      <c r="E124" s="62"/>
      <c r="F124" s="62"/>
      <c r="G124" s="62"/>
      <c r="H124" s="62"/>
      <c r="I124" s="62"/>
      <c r="J124" s="62"/>
    </row>
    <row r="125" spans="1:15" x14ac:dyDescent="0.3">
      <c r="A125" s="62"/>
      <c r="B125" s="62"/>
      <c r="C125" s="62"/>
      <c r="D125" s="62"/>
      <c r="E125" s="62"/>
      <c r="F125" s="62"/>
      <c r="G125" s="62"/>
      <c r="H125" s="62"/>
      <c r="I125" s="62"/>
      <c r="J125" s="62"/>
      <c r="K125" s="64" t="s">
        <v>1951</v>
      </c>
    </row>
    <row r="126" spans="1:15" x14ac:dyDescent="0.3">
      <c r="K126" s="103" t="s">
        <v>981</v>
      </c>
      <c r="L126" s="103" t="s">
        <v>989</v>
      </c>
      <c r="M126" s="105" t="s">
        <v>1791</v>
      </c>
      <c r="N126" s="347" t="s">
        <v>2945</v>
      </c>
    </row>
    <row r="127" spans="1:15" ht="17.25" thickBot="1" x14ac:dyDescent="0.35">
      <c r="K127" s="104"/>
      <c r="L127" s="104"/>
      <c r="M127" s="106"/>
      <c r="N127" s="348"/>
      <c r="O127" s="70" t="s">
        <v>52</v>
      </c>
    </row>
    <row r="128" spans="1:15" x14ac:dyDescent="0.3">
      <c r="K128" s="53" t="s">
        <v>1765</v>
      </c>
      <c r="L128" s="54">
        <f>ROUND(SUMIF(Model_Output!$B$11:$B$3048,O128,Model_Output!$D$11:$D$3048),-2)</f>
        <v>166800</v>
      </c>
      <c r="M128" s="91">
        <f t="shared" ref="M128:M153" si="4">L128/$L$154</f>
        <v>0.1051835035944003</v>
      </c>
      <c r="N128" s="90">
        <v>0.18119374703931787</v>
      </c>
      <c r="O128" t="s">
        <v>1978</v>
      </c>
    </row>
    <row r="129" spans="1:15" x14ac:dyDescent="0.3">
      <c r="K129" s="53" t="s">
        <v>1766</v>
      </c>
      <c r="L129" s="54">
        <f>ROUND(SUMIF(Model_Output!$B$11:$B$3048,O129,Model_Output!$D$11:$D$3048),-2)</f>
        <v>199400</v>
      </c>
      <c r="M129" s="91">
        <f t="shared" si="4"/>
        <v>0.12574095093958884</v>
      </c>
      <c r="N129" s="90">
        <v>0.14684983420180009</v>
      </c>
      <c r="O129" t="s">
        <v>1979</v>
      </c>
    </row>
    <row r="130" spans="1:15" x14ac:dyDescent="0.3">
      <c r="K130" s="53" t="s">
        <v>1767</v>
      </c>
      <c r="L130" s="54">
        <f>ROUND(SUMIF(Model_Output!$B$11:$B$3048,O130,Model_Output!$D$11:$D$3048),-2)</f>
        <v>155800</v>
      </c>
      <c r="M130" s="91">
        <f t="shared" si="4"/>
        <v>9.8246941606759994E-2</v>
      </c>
      <c r="N130" s="90">
        <v>0.11203221222169588</v>
      </c>
      <c r="O130" t="s">
        <v>1980</v>
      </c>
    </row>
    <row r="131" spans="1:15" x14ac:dyDescent="0.3">
      <c r="A131" s="53"/>
      <c r="B131" s="53"/>
      <c r="C131" s="53"/>
      <c r="D131" s="53"/>
      <c r="E131" s="53"/>
      <c r="F131" s="53"/>
      <c r="G131" s="53"/>
      <c r="H131" s="53"/>
      <c r="I131" s="53"/>
      <c r="J131" s="53"/>
      <c r="K131" s="53" t="s">
        <v>1768</v>
      </c>
      <c r="L131" s="54">
        <f>ROUND(SUMIF(Model_Output!$B$11:$B$3048,O131,Model_Output!$D$11:$D$3048),-2)</f>
        <v>143700</v>
      </c>
      <c r="M131" s="91">
        <f t="shared" si="4"/>
        <v>9.0616723420355663E-2</v>
      </c>
      <c r="N131" s="90">
        <v>8.0530554239696822E-2</v>
      </c>
      <c r="O131" t="s">
        <v>1981</v>
      </c>
    </row>
    <row r="132" spans="1:15" x14ac:dyDescent="0.3">
      <c r="A132" s="108"/>
      <c r="B132" s="108"/>
      <c r="C132" s="108"/>
      <c r="D132" s="108"/>
      <c r="E132" s="108"/>
      <c r="F132" s="108"/>
      <c r="G132" s="108"/>
      <c r="H132" s="108"/>
      <c r="I132" s="108"/>
      <c r="J132" s="108"/>
      <c r="K132" s="53" t="s">
        <v>1769</v>
      </c>
      <c r="L132" s="54">
        <f>ROUND(SUMIF(Model_Output!$B$11:$B$3048,O132,Model_Output!$D$11:$D$3048),-2)</f>
        <v>131100</v>
      </c>
      <c r="M132" s="91">
        <f t="shared" si="4"/>
        <v>8.2671206961785842E-2</v>
      </c>
      <c r="N132" s="90">
        <v>6.3003315963998108E-2</v>
      </c>
      <c r="O132" t="s">
        <v>1982</v>
      </c>
    </row>
    <row r="133" spans="1:15" x14ac:dyDescent="0.3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53" t="s">
        <v>1770</v>
      </c>
      <c r="L133" s="54">
        <f>ROUND(SUMIF(Model_Output!$B$11:$B$3048,O133,Model_Output!$D$11:$D$3048),-2)</f>
        <v>117100</v>
      </c>
      <c r="M133" s="91">
        <f t="shared" si="4"/>
        <v>7.384285534115273E-2</v>
      </c>
      <c r="N133" s="90">
        <v>4.0738986262434863E-2</v>
      </c>
      <c r="O133" t="s">
        <v>1983</v>
      </c>
    </row>
    <row r="134" spans="1:15" x14ac:dyDescent="0.3">
      <c r="A134" s="62"/>
      <c r="B134" s="62"/>
      <c r="C134" s="62"/>
      <c r="D134" s="62"/>
      <c r="E134" s="62"/>
      <c r="F134" s="62"/>
      <c r="G134" s="62"/>
      <c r="H134" s="62"/>
      <c r="I134" s="62"/>
      <c r="J134" s="62"/>
      <c r="K134" s="53" t="s">
        <v>1771</v>
      </c>
      <c r="L134" s="54">
        <f>ROUND(SUMIF(Model_Output!$B$11:$B$3048,O134,Model_Output!$D$11:$D$3048),-2)</f>
        <v>91600</v>
      </c>
      <c r="M134" s="91">
        <f t="shared" si="4"/>
        <v>5.7762643460713838E-2</v>
      </c>
      <c r="N134" s="90">
        <v>4.4765513974419704E-2</v>
      </c>
      <c r="O134" t="s">
        <v>1984</v>
      </c>
    </row>
    <row r="135" spans="1:15" x14ac:dyDescent="0.3">
      <c r="A135" s="62"/>
      <c r="B135" s="62"/>
      <c r="C135" s="62"/>
      <c r="D135" s="62"/>
      <c r="E135" s="62"/>
      <c r="F135" s="62"/>
      <c r="G135" s="62"/>
      <c r="H135" s="62"/>
      <c r="I135" s="62"/>
      <c r="J135" s="62"/>
      <c r="K135" s="53" t="s">
        <v>1772</v>
      </c>
      <c r="L135" s="54">
        <f>ROUND(SUMIF(Model_Output!$B$11:$B$3048,O135,Model_Output!$D$11:$D$3048),-2)</f>
        <v>80500</v>
      </c>
      <c r="M135" s="91">
        <f t="shared" si="4"/>
        <v>5.0763021818640432E-2</v>
      </c>
      <c r="N135" s="90">
        <v>2.8422548555187114E-2</v>
      </c>
      <c r="O135" t="s">
        <v>1985</v>
      </c>
    </row>
    <row r="136" spans="1:15" x14ac:dyDescent="0.3">
      <c r="A136" s="62"/>
      <c r="B136" s="62"/>
      <c r="C136" s="62"/>
      <c r="D136" s="62"/>
      <c r="E136" s="62"/>
      <c r="F136" s="62"/>
      <c r="G136" s="62"/>
      <c r="H136" s="62"/>
      <c r="I136" s="62"/>
      <c r="J136" s="62"/>
      <c r="K136" s="53" t="s">
        <v>1773</v>
      </c>
      <c r="L136" s="54">
        <f>ROUND(SUMIF(Model_Output!$B$11:$B$3048,O136,Model_Output!$D$11:$D$3048),-2)</f>
        <v>70700</v>
      </c>
      <c r="M136" s="91">
        <f t="shared" si="4"/>
        <v>4.458317568419725E-2</v>
      </c>
      <c r="N136" s="90">
        <v>3.0080530554239697E-2</v>
      </c>
      <c r="O136" t="s">
        <v>1986</v>
      </c>
    </row>
    <row r="137" spans="1:15" x14ac:dyDescent="0.3">
      <c r="A137" s="62"/>
      <c r="B137" s="62"/>
      <c r="C137" s="62"/>
      <c r="D137" s="62"/>
      <c r="E137" s="62"/>
      <c r="F137" s="62"/>
      <c r="G137" s="62"/>
      <c r="H137" s="62"/>
      <c r="I137" s="62"/>
      <c r="J137" s="62"/>
      <c r="K137" s="53" t="s">
        <v>1774</v>
      </c>
      <c r="L137" s="54">
        <f>ROUND(SUMIF(Model_Output!$B$11:$B$3048,O137,Model_Output!$D$11:$D$3048),-2)</f>
        <v>63400</v>
      </c>
      <c r="M137" s="91">
        <f t="shared" si="4"/>
        <v>3.9979820910581408E-2</v>
      </c>
      <c r="N137" s="90">
        <v>2.6527711984841308E-2</v>
      </c>
      <c r="O137" t="s">
        <v>1987</v>
      </c>
    </row>
    <row r="138" spans="1:15" x14ac:dyDescent="0.3">
      <c r="A138" s="62"/>
      <c r="B138" s="62"/>
      <c r="C138" s="62"/>
      <c r="D138" s="62"/>
      <c r="E138" s="62"/>
      <c r="F138" s="62"/>
      <c r="G138" s="62"/>
      <c r="H138" s="62"/>
      <c r="I138" s="62"/>
      <c r="J138" s="62"/>
      <c r="K138" s="53" t="s">
        <v>1775</v>
      </c>
      <c r="L138" s="54">
        <f>ROUND(SUMIF(Model_Output!$B$11:$B$3048,O138,Model_Output!$D$11:$D$3048),-2)</f>
        <v>58100</v>
      </c>
      <c r="M138" s="91">
        <f t="shared" si="4"/>
        <v>3.6637659225627443E-2</v>
      </c>
      <c r="N138" s="90">
        <v>2.2501184272856467E-2</v>
      </c>
      <c r="O138" t="s">
        <v>1988</v>
      </c>
    </row>
    <row r="139" spans="1:15" x14ac:dyDescent="0.3">
      <c r="A139" s="62"/>
      <c r="B139" s="62"/>
      <c r="C139" s="62"/>
      <c r="D139" s="62"/>
      <c r="E139" s="62"/>
      <c r="F139" s="62"/>
      <c r="G139" s="62"/>
      <c r="H139" s="62"/>
      <c r="I139" s="62"/>
      <c r="J139" s="62"/>
      <c r="K139" s="53" t="s">
        <v>1776</v>
      </c>
      <c r="L139" s="54">
        <f>ROUND(SUMIF(Model_Output!$B$11:$B$3048,O139,Model_Output!$D$11:$D$3048),-2)</f>
        <v>48600</v>
      </c>
      <c r="M139" s="91">
        <f t="shared" si="4"/>
        <v>3.0646992054483541E-2</v>
      </c>
      <c r="N139" s="90">
        <v>2.0132638559924206E-2</v>
      </c>
      <c r="O139" t="s">
        <v>1989</v>
      </c>
    </row>
    <row r="140" spans="1:15" x14ac:dyDescent="0.3">
      <c r="A140" s="62"/>
      <c r="B140" s="62"/>
      <c r="C140" s="62"/>
      <c r="D140" s="62"/>
      <c r="E140" s="62"/>
      <c r="F140" s="62"/>
      <c r="G140" s="62"/>
      <c r="H140" s="62"/>
      <c r="I140" s="62"/>
      <c r="J140" s="62"/>
      <c r="K140" s="53" t="s">
        <v>1777</v>
      </c>
      <c r="L140" s="54">
        <f>ROUND(SUMIF(Model_Output!$B$11:$B$3048,O140,Model_Output!$D$11:$D$3048),-2)</f>
        <v>42700</v>
      </c>
      <c r="M140" s="91">
        <f t="shared" si="4"/>
        <v>2.6926472442931011E-2</v>
      </c>
      <c r="N140" s="90">
        <v>1.8474656560871626E-2</v>
      </c>
      <c r="O140" t="s">
        <v>1990</v>
      </c>
    </row>
    <row r="141" spans="1:15" x14ac:dyDescent="0.3">
      <c r="A141" s="62"/>
      <c r="B141" s="62"/>
      <c r="C141" s="62"/>
      <c r="D141" s="62"/>
      <c r="E141" s="62"/>
      <c r="F141" s="62"/>
      <c r="G141" s="62"/>
      <c r="H141" s="62"/>
      <c r="I141" s="62"/>
      <c r="J141" s="62"/>
      <c r="K141" s="53" t="s">
        <v>1778</v>
      </c>
      <c r="L141" s="54">
        <f>ROUND(SUMIF(Model_Output!$B$11:$B$3048,O141,Model_Output!$D$11:$D$3048),-2)</f>
        <v>37400</v>
      </c>
      <c r="M141" s="91">
        <f t="shared" si="4"/>
        <v>2.3584310757977046E-2</v>
      </c>
      <c r="N141" s="90">
        <v>2.2264329701563241E-2</v>
      </c>
      <c r="O141" t="s">
        <v>1991</v>
      </c>
    </row>
    <row r="142" spans="1:15" x14ac:dyDescent="0.3">
      <c r="A142" s="62"/>
      <c r="B142" s="62"/>
      <c r="C142" s="62"/>
      <c r="D142" s="62"/>
      <c r="E142" s="62"/>
      <c r="F142" s="62"/>
      <c r="G142" s="62"/>
      <c r="H142" s="62"/>
      <c r="I142" s="62"/>
      <c r="J142" s="62"/>
      <c r="K142" s="53" t="s">
        <v>1779</v>
      </c>
      <c r="L142" s="54">
        <f>ROUND(SUMIF(Model_Output!$B$11:$B$3048,O142,Model_Output!$D$11:$D$3048),-2)</f>
        <v>31400</v>
      </c>
      <c r="M142" s="91">
        <f t="shared" si="4"/>
        <v>1.9800731491991425E-2</v>
      </c>
      <c r="N142" s="90">
        <v>1.6106110847939364E-2</v>
      </c>
      <c r="O142" t="s">
        <v>1992</v>
      </c>
    </row>
    <row r="143" spans="1:15" x14ac:dyDescent="0.3">
      <c r="A143" s="62"/>
      <c r="B143" s="62"/>
      <c r="C143" s="62"/>
      <c r="D143" s="62"/>
      <c r="E143" s="62"/>
      <c r="F143" s="62"/>
      <c r="G143" s="62"/>
      <c r="H143" s="62"/>
      <c r="I143" s="62"/>
      <c r="J143" s="62"/>
      <c r="K143" s="53" t="s">
        <v>1780</v>
      </c>
      <c r="L143" s="54">
        <f>ROUND(SUMIF(Model_Output!$B$11:$B$3048,O143,Model_Output!$D$11:$D$3048),-2)</f>
        <v>26400</v>
      </c>
      <c r="M143" s="91">
        <f t="shared" si="4"/>
        <v>1.6647748770336739E-2</v>
      </c>
      <c r="N143" s="90">
        <v>1.3263855992420654E-2</v>
      </c>
      <c r="O143" t="s">
        <v>1993</v>
      </c>
    </row>
    <row r="144" spans="1:15" x14ac:dyDescent="0.3">
      <c r="A144" s="62"/>
      <c r="B144" s="62"/>
      <c r="C144" s="62"/>
      <c r="D144" s="62"/>
      <c r="E144" s="62"/>
      <c r="F144" s="62"/>
      <c r="G144" s="62"/>
      <c r="H144" s="62"/>
      <c r="I144" s="62"/>
      <c r="J144" s="62"/>
      <c r="K144" s="53" t="s">
        <v>1781</v>
      </c>
      <c r="L144" s="54">
        <f>ROUND(SUMIF(Model_Output!$B$11:$B$3048,O144,Model_Output!$D$11:$D$3048),-2)</f>
        <v>21500</v>
      </c>
      <c r="M144" s="91">
        <f t="shared" si="4"/>
        <v>1.3557825703115147E-2</v>
      </c>
      <c r="N144" s="90">
        <v>1.0421601136901942E-2</v>
      </c>
      <c r="O144" t="s">
        <v>1994</v>
      </c>
    </row>
    <row r="145" spans="1:15" x14ac:dyDescent="0.3">
      <c r="A145" s="62"/>
      <c r="B145" s="62"/>
      <c r="C145" s="62"/>
      <c r="D145" s="62"/>
      <c r="E145" s="62"/>
      <c r="F145" s="62"/>
      <c r="G145" s="62"/>
      <c r="H145" s="62"/>
      <c r="I145" s="62"/>
      <c r="J145" s="62"/>
      <c r="K145" s="53" t="s">
        <v>1782</v>
      </c>
      <c r="L145" s="54">
        <f>ROUND(SUMIF(Model_Output!$B$11:$B$3048,O145,Model_Output!$D$11:$D$3048),-2)</f>
        <v>17600</v>
      </c>
      <c r="M145" s="91">
        <f t="shared" si="4"/>
        <v>1.1098499180224493E-2</v>
      </c>
      <c r="N145" s="90">
        <v>1.0184746565608716E-2</v>
      </c>
      <c r="O145" t="s">
        <v>1995</v>
      </c>
    </row>
    <row r="146" spans="1:15" x14ac:dyDescent="0.3">
      <c r="A146" s="62"/>
      <c r="B146" s="62"/>
      <c r="C146" s="62"/>
      <c r="D146" s="62"/>
      <c r="E146" s="62"/>
      <c r="F146" s="62"/>
      <c r="G146" s="62"/>
      <c r="H146" s="62"/>
      <c r="I146" s="62"/>
      <c r="J146" s="62"/>
      <c r="K146" s="53" t="s">
        <v>1783</v>
      </c>
      <c r="L146" s="54">
        <f>ROUND(SUMIF(Model_Output!$B$11:$B$3048,O146,Model_Output!$D$11:$D$3048),-2)</f>
        <v>14300</v>
      </c>
      <c r="M146" s="91">
        <f t="shared" si="4"/>
        <v>9.0175305839324E-3</v>
      </c>
      <c r="N146" s="90">
        <v>9.0004737091425868E-3</v>
      </c>
      <c r="O146" t="s">
        <v>1996</v>
      </c>
    </row>
    <row r="147" spans="1:15" x14ac:dyDescent="0.3">
      <c r="A147" s="62"/>
      <c r="B147" s="62"/>
      <c r="C147" s="62"/>
      <c r="D147" s="62"/>
      <c r="E147" s="62"/>
      <c r="F147" s="62"/>
      <c r="G147" s="62"/>
      <c r="H147" s="62"/>
      <c r="I147" s="62"/>
      <c r="J147" s="62"/>
      <c r="K147" s="53" t="s">
        <v>1784</v>
      </c>
      <c r="L147" s="54">
        <f>ROUND(SUMIF(Model_Output!$B$11:$B$3048,O147,Model_Output!$D$11:$D$3048),-2)</f>
        <v>11900</v>
      </c>
      <c r="M147" s="91">
        <f t="shared" si="4"/>
        <v>7.5040988775381514E-3</v>
      </c>
      <c r="N147" s="90">
        <v>6.8687825675035532E-3</v>
      </c>
      <c r="O147" t="s">
        <v>1997</v>
      </c>
    </row>
    <row r="148" spans="1:15" x14ac:dyDescent="0.3">
      <c r="A148" s="62"/>
      <c r="B148" s="62"/>
      <c r="C148" s="62"/>
      <c r="D148" s="62"/>
      <c r="E148" s="62"/>
      <c r="F148" s="62"/>
      <c r="G148" s="62"/>
      <c r="H148" s="62"/>
      <c r="I148" s="62"/>
      <c r="J148" s="62"/>
      <c r="K148" s="53" t="s">
        <v>1785</v>
      </c>
      <c r="L148" s="54">
        <f>ROUND(SUMIF(Model_Output!$B$11:$B$3048,O148,Model_Output!$D$11:$D$3048),-2)</f>
        <v>9500</v>
      </c>
      <c r="M148" s="91">
        <f t="shared" si="4"/>
        <v>5.9906671711439019E-3</v>
      </c>
      <c r="N148" s="90">
        <v>4.5002368545712934E-3</v>
      </c>
      <c r="O148" t="s">
        <v>1998</v>
      </c>
    </row>
    <row r="149" spans="1:15" x14ac:dyDescent="0.3">
      <c r="A149" s="62"/>
      <c r="B149" s="62"/>
      <c r="C149" s="62"/>
      <c r="D149" s="62"/>
      <c r="E149" s="62"/>
      <c r="F149" s="62"/>
      <c r="G149" s="62"/>
      <c r="H149" s="62"/>
      <c r="I149" s="62"/>
      <c r="J149" s="62"/>
      <c r="K149" s="53" t="s">
        <v>1786</v>
      </c>
      <c r="L149" s="54">
        <f>ROUND(SUMIF(Model_Output!$B$11:$B$3048,O149,Model_Output!$D$11:$D$3048),-2)</f>
        <v>8400</v>
      </c>
      <c r="M149" s="91">
        <f t="shared" si="4"/>
        <v>5.2970109723798715E-3</v>
      </c>
      <c r="N149" s="90">
        <v>5.9213642823306486E-3</v>
      </c>
      <c r="O149" t="s">
        <v>1999</v>
      </c>
    </row>
    <row r="150" spans="1:15" x14ac:dyDescent="0.3">
      <c r="A150" s="62"/>
      <c r="B150" s="62"/>
      <c r="C150" s="62"/>
      <c r="D150" s="62"/>
      <c r="E150" s="62"/>
      <c r="F150" s="62"/>
      <c r="G150" s="62"/>
      <c r="H150" s="62"/>
      <c r="I150" s="62"/>
      <c r="J150" s="62"/>
      <c r="K150" s="53" t="s">
        <v>1787</v>
      </c>
      <c r="L150" s="54">
        <f>ROUND(SUMIF(Model_Output!$B$11:$B$3048,O150,Model_Output!$D$11:$D$3048),-2)</f>
        <v>7100</v>
      </c>
      <c r="M150" s="91">
        <f t="shared" si="4"/>
        <v>4.4772354647496532E-3</v>
      </c>
      <c r="N150" s="90">
        <v>3.3159639981051635E-3</v>
      </c>
      <c r="O150" t="s">
        <v>2000</v>
      </c>
    </row>
    <row r="151" spans="1:15" x14ac:dyDescent="0.3">
      <c r="A151" s="62"/>
      <c r="B151" s="62"/>
      <c r="C151" s="62"/>
      <c r="D151" s="62"/>
      <c r="E151" s="62"/>
      <c r="F151" s="62"/>
      <c r="G151" s="62"/>
      <c r="H151" s="62"/>
      <c r="I151" s="62"/>
      <c r="J151" s="62"/>
      <c r="K151" s="53" t="s">
        <v>1788</v>
      </c>
      <c r="L151" s="54">
        <f>ROUND(SUMIF(Model_Output!$B$11:$B$3048,O151,Model_Output!$D$11:$D$3048),-2)</f>
        <v>5600</v>
      </c>
      <c r="M151" s="91">
        <f t="shared" si="4"/>
        <v>3.5313406482532475E-3</v>
      </c>
      <c r="N151" s="90">
        <v>4.9739459971577448E-3</v>
      </c>
      <c r="O151" t="s">
        <v>2001</v>
      </c>
    </row>
    <row r="152" spans="1:15" x14ac:dyDescent="0.3">
      <c r="A152" s="62"/>
      <c r="B152" s="62"/>
      <c r="C152" s="62"/>
      <c r="D152" s="62"/>
      <c r="E152" s="62"/>
      <c r="F152" s="62"/>
      <c r="G152" s="62"/>
      <c r="H152" s="62"/>
      <c r="I152" s="62"/>
      <c r="J152" s="62"/>
      <c r="K152" s="53" t="s">
        <v>1789</v>
      </c>
      <c r="L152" s="54">
        <f>ROUND(SUMIF(Model_Output!$B$11:$B$3048,O152,Model_Output!$D$11:$D$3048),-2)</f>
        <v>4700</v>
      </c>
      <c r="M152" s="91">
        <f t="shared" si="4"/>
        <v>2.9638037583554042E-3</v>
      </c>
      <c r="N152" s="90">
        <v>3.0791094268119374E-3</v>
      </c>
      <c r="O152" t="s">
        <v>2002</v>
      </c>
    </row>
    <row r="153" spans="1:15" ht="17.25" thickBot="1" x14ac:dyDescent="0.35">
      <c r="A153" s="62"/>
      <c r="B153" s="62"/>
      <c r="C153" s="62"/>
      <c r="D153" s="62"/>
      <c r="E153" s="62"/>
      <c r="F153" s="62"/>
      <c r="G153" s="62"/>
      <c r="H153" s="62"/>
      <c r="I153" s="62"/>
      <c r="J153" s="62"/>
      <c r="K153" s="55" t="s">
        <v>1790</v>
      </c>
      <c r="L153" s="56">
        <f>ROUND(SUMIF(Model_Output!$B$11:$B$3048,O153,Model_Output!$D$11:$D$3048),-2)</f>
        <v>20500</v>
      </c>
      <c r="M153" s="110">
        <f t="shared" si="4"/>
        <v>1.292722915878421E-2</v>
      </c>
      <c r="N153" s="110">
        <v>7.4846044528659408E-2</v>
      </c>
      <c r="O153" t="s">
        <v>2003</v>
      </c>
    </row>
    <row r="154" spans="1:15" x14ac:dyDescent="0.3">
      <c r="A154" s="62"/>
      <c r="B154" s="62"/>
      <c r="C154" s="62"/>
      <c r="D154" s="62"/>
      <c r="E154" s="62"/>
      <c r="F154" s="62"/>
      <c r="G154" s="62"/>
      <c r="H154" s="62"/>
      <c r="I154" s="62"/>
      <c r="J154" s="62"/>
      <c r="K154" s="63" t="s">
        <v>134</v>
      </c>
      <c r="L154" s="68">
        <f>SUM(L128:L153)</f>
        <v>1585800</v>
      </c>
      <c r="M154" s="90">
        <f>SUM(M128:M153)</f>
        <v>0.99999999999999989</v>
      </c>
      <c r="N154" s="90">
        <f>SUM(N128:N153)</f>
        <v>1.0000000000000002</v>
      </c>
    </row>
    <row r="155" spans="1:15" x14ac:dyDescent="0.3">
      <c r="A155" s="62"/>
      <c r="B155" s="62"/>
      <c r="C155" s="62"/>
      <c r="D155" s="62"/>
      <c r="E155" s="62"/>
      <c r="F155" s="62"/>
      <c r="G155" s="62"/>
      <c r="H155" s="62"/>
      <c r="I155" s="62"/>
      <c r="J155" s="62"/>
    </row>
    <row r="156" spans="1:15" x14ac:dyDescent="0.3">
      <c r="A156" s="62"/>
      <c r="B156" s="62"/>
      <c r="C156" s="62"/>
      <c r="D156" s="62"/>
      <c r="E156" s="62"/>
      <c r="F156" s="62"/>
      <c r="G156" s="62"/>
      <c r="H156" s="62"/>
      <c r="I156" s="62"/>
      <c r="J156" s="62"/>
      <c r="K156" s="64" t="s">
        <v>2108</v>
      </c>
    </row>
    <row r="157" spans="1:15" x14ac:dyDescent="0.3">
      <c r="A157" s="62"/>
      <c r="B157" s="62"/>
      <c r="C157" s="62"/>
      <c r="D157" s="62"/>
      <c r="E157" s="62"/>
      <c r="F157" s="62"/>
      <c r="G157" s="62"/>
      <c r="H157" s="62"/>
      <c r="I157" s="62"/>
      <c r="J157" s="62"/>
      <c r="K157" s="103" t="s">
        <v>981</v>
      </c>
      <c r="L157" s="103" t="s">
        <v>989</v>
      </c>
      <c r="M157" s="105" t="s">
        <v>1791</v>
      </c>
      <c r="N157" s="347" t="s">
        <v>2945</v>
      </c>
    </row>
    <row r="158" spans="1:15" ht="17.25" thickBot="1" x14ac:dyDescent="0.35">
      <c r="K158" s="104"/>
      <c r="L158" s="104"/>
      <c r="M158" s="106"/>
      <c r="N158" s="348"/>
      <c r="O158" s="70" t="s">
        <v>52</v>
      </c>
    </row>
    <row r="159" spans="1:15" x14ac:dyDescent="0.3">
      <c r="K159" s="53" t="s">
        <v>1765</v>
      </c>
      <c r="L159" s="54">
        <f>ROUND(SUMIF(Model_Output!$B$11:$B$3048,O159,Model_Output!$D$11:$D$3048),-2)</f>
        <v>125700</v>
      </c>
      <c r="M159" s="91">
        <f t="shared" ref="M159:M184" si="5">L159/$L$185</f>
        <v>0.11360144600090374</v>
      </c>
      <c r="N159" s="90">
        <v>9.4763092269326679E-2</v>
      </c>
      <c r="O159" t="s">
        <v>2057</v>
      </c>
    </row>
    <row r="160" spans="1:15" x14ac:dyDescent="0.3">
      <c r="K160" s="53" t="s">
        <v>1766</v>
      </c>
      <c r="L160" s="54">
        <f>ROUND(SUMIF(Model_Output!$B$11:$B$3048,O160,Model_Output!$D$11:$D$3048),-2)</f>
        <v>208500</v>
      </c>
      <c r="M160" s="91">
        <f t="shared" si="5"/>
        <v>0.18843199276999548</v>
      </c>
      <c r="N160" s="90">
        <v>0.2237263982899893</v>
      </c>
      <c r="O160" t="s">
        <v>2059</v>
      </c>
    </row>
    <row r="161" spans="1:15" x14ac:dyDescent="0.3">
      <c r="K161" s="53" t="s">
        <v>1767</v>
      </c>
      <c r="L161" s="54">
        <f>ROUND(SUMIF(Model_Output!$B$11:$B$3048,O161,Model_Output!$D$11:$D$3048),-2)</f>
        <v>173400</v>
      </c>
      <c r="M161" s="91">
        <f t="shared" si="5"/>
        <v>0.15671034794396746</v>
      </c>
      <c r="N161" s="90">
        <v>0.15532597078731741</v>
      </c>
      <c r="O161" t="s">
        <v>2061</v>
      </c>
    </row>
    <row r="162" spans="1:15" x14ac:dyDescent="0.3">
      <c r="K162" s="53" t="s">
        <v>1768</v>
      </c>
      <c r="L162" s="54">
        <f>ROUND(SUMIF(Model_Output!$B$11:$B$3048,O162,Model_Output!$D$11:$D$3048),-2)</f>
        <v>143800</v>
      </c>
      <c r="M162" s="91">
        <f t="shared" si="5"/>
        <v>0.129959331224582</v>
      </c>
      <c r="N162" s="90">
        <v>0.13858211613822585</v>
      </c>
      <c r="O162" t="s">
        <v>2063</v>
      </c>
    </row>
    <row r="163" spans="1:15" x14ac:dyDescent="0.3">
      <c r="A163" s="53"/>
      <c r="B163" s="53"/>
      <c r="C163" s="53"/>
      <c r="D163" s="53"/>
      <c r="E163" s="53"/>
      <c r="F163" s="53"/>
      <c r="G163" s="53"/>
      <c r="H163" s="53"/>
      <c r="I163" s="53"/>
      <c r="J163" s="53"/>
      <c r="K163" s="53" t="s">
        <v>1769</v>
      </c>
      <c r="L163" s="54">
        <f>ROUND(SUMIF(Model_Output!$B$11:$B$3048,O163,Model_Output!$D$11:$D$3048),-2)</f>
        <v>106900</v>
      </c>
      <c r="M163" s="91">
        <f t="shared" si="5"/>
        <v>9.6610935381834614E-2</v>
      </c>
      <c r="N163" s="90">
        <v>0.11221945137157108</v>
      </c>
      <c r="O163" t="s">
        <v>2065</v>
      </c>
    </row>
    <row r="164" spans="1:15" x14ac:dyDescent="0.3">
      <c r="A164" s="108"/>
      <c r="B164" s="108"/>
      <c r="C164" s="108"/>
      <c r="D164" s="108"/>
      <c r="E164" s="108"/>
      <c r="F164" s="108"/>
      <c r="G164" s="108"/>
      <c r="H164" s="108"/>
      <c r="I164" s="108"/>
      <c r="J164" s="108"/>
      <c r="K164" s="53" t="s">
        <v>1770</v>
      </c>
      <c r="L164" s="54">
        <f>ROUND(SUMIF(Model_Output!$B$11:$B$3048,O164,Model_Output!$D$11:$D$3048),-2)</f>
        <v>84200</v>
      </c>
      <c r="M164" s="91">
        <f t="shared" si="5"/>
        <v>7.6095797559873474E-2</v>
      </c>
      <c r="N164" s="90">
        <v>6.4125400783754893E-2</v>
      </c>
      <c r="O164" t="s">
        <v>2067</v>
      </c>
    </row>
    <row r="165" spans="1:15" x14ac:dyDescent="0.3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53" t="s">
        <v>1771</v>
      </c>
      <c r="L165" s="54">
        <f>ROUND(SUMIF(Model_Output!$B$11:$B$3048,O165,Model_Output!$D$11:$D$3048),-2)</f>
        <v>64000</v>
      </c>
      <c r="M165" s="91">
        <f t="shared" si="5"/>
        <v>5.7840036150022596E-2</v>
      </c>
      <c r="N165" s="90">
        <v>4.4175276095475599E-2</v>
      </c>
      <c r="O165" t="s">
        <v>2069</v>
      </c>
    </row>
    <row r="166" spans="1:15" x14ac:dyDescent="0.3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53" t="s">
        <v>1772</v>
      </c>
      <c r="L166" s="54">
        <f>ROUND(SUMIF(Model_Output!$B$11:$B$3048,O166,Model_Output!$D$11:$D$3048),-2)</f>
        <v>47200</v>
      </c>
      <c r="M166" s="91">
        <f t="shared" si="5"/>
        <v>4.265702666064166E-2</v>
      </c>
      <c r="N166" s="90">
        <v>3.5981474884218025E-2</v>
      </c>
      <c r="O166" t="s">
        <v>2071</v>
      </c>
    </row>
    <row r="167" spans="1:15" x14ac:dyDescent="0.3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53" t="s">
        <v>1773</v>
      </c>
      <c r="L167" s="54">
        <f>ROUND(SUMIF(Model_Output!$B$11:$B$3048,O167,Model_Output!$D$11:$D$3048),-2)</f>
        <v>36400</v>
      </c>
      <c r="M167" s="91">
        <f t="shared" si="5"/>
        <v>3.2896520560325347E-2</v>
      </c>
      <c r="N167" s="90">
        <v>2.8500178126113287E-2</v>
      </c>
      <c r="O167" t="s">
        <v>2073</v>
      </c>
    </row>
    <row r="168" spans="1:15" x14ac:dyDescent="0.3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53" t="s">
        <v>1774</v>
      </c>
      <c r="L168" s="54">
        <f>ROUND(SUMIF(Model_Output!$B$11:$B$3048,O168,Model_Output!$D$11:$D$3048),-2)</f>
        <v>27700</v>
      </c>
      <c r="M168" s="91">
        <f t="shared" si="5"/>
        <v>2.5033890646181653E-2</v>
      </c>
      <c r="N168" s="90">
        <v>2.3868899180619879E-2</v>
      </c>
      <c r="O168" t="s">
        <v>2075</v>
      </c>
    </row>
    <row r="169" spans="1:15" x14ac:dyDescent="0.3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53" t="s">
        <v>1775</v>
      </c>
      <c r="L169" s="54">
        <f>ROUND(SUMIF(Model_Output!$B$11:$B$3048,O169,Model_Output!$D$11:$D$3048),-2)</f>
        <v>21600</v>
      </c>
      <c r="M169" s="91">
        <f t="shared" si="5"/>
        <v>1.9521012200632626E-2</v>
      </c>
      <c r="N169" s="90">
        <v>1.6743854649091557E-2</v>
      </c>
      <c r="O169" t="s">
        <v>2077</v>
      </c>
    </row>
    <row r="170" spans="1:15" x14ac:dyDescent="0.3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53" t="s">
        <v>1776</v>
      </c>
      <c r="L170" s="54">
        <f>ROUND(SUMIF(Model_Output!$B$11:$B$3048,O170,Model_Output!$D$11:$D$3048),-2)</f>
        <v>16800</v>
      </c>
      <c r="M170" s="91">
        <f t="shared" si="5"/>
        <v>1.5183009489380931E-2</v>
      </c>
      <c r="N170" s="90">
        <v>1.2112575703598147E-2</v>
      </c>
      <c r="O170" t="s">
        <v>2079</v>
      </c>
    </row>
    <row r="171" spans="1:15" x14ac:dyDescent="0.3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53" t="s">
        <v>1777</v>
      </c>
      <c r="L171" s="54">
        <f>ROUND(SUMIF(Model_Output!$B$11:$B$3048,O171,Model_Output!$D$11:$D$3048),-2)</f>
        <v>12200</v>
      </c>
      <c r="M171" s="91">
        <f t="shared" si="5"/>
        <v>1.1025756891098058E-2</v>
      </c>
      <c r="N171" s="90">
        <v>6.4125400783754897E-3</v>
      </c>
      <c r="O171" t="s">
        <v>2081</v>
      </c>
    </row>
    <row r="172" spans="1:15" x14ac:dyDescent="0.3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53" t="s">
        <v>1778</v>
      </c>
      <c r="L172" s="54">
        <f>ROUND(SUMIF(Model_Output!$B$11:$B$3048,O172,Model_Output!$D$11:$D$3048),-2)</f>
        <v>9000</v>
      </c>
      <c r="M172" s="91">
        <f t="shared" si="5"/>
        <v>8.1337550835969274E-3</v>
      </c>
      <c r="N172" s="90">
        <v>8.9063056644104032E-3</v>
      </c>
      <c r="O172" t="s">
        <v>2083</v>
      </c>
    </row>
    <row r="173" spans="1:15" x14ac:dyDescent="0.3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53" t="s">
        <v>1779</v>
      </c>
      <c r="L173" s="54">
        <f>ROUND(SUMIF(Model_Output!$B$11:$B$3048,O173,Model_Output!$D$11:$D$3048),-2)</f>
        <v>7000</v>
      </c>
      <c r="M173" s="91">
        <f t="shared" si="5"/>
        <v>6.3262539539087215E-3</v>
      </c>
      <c r="N173" s="90">
        <v>7.8375489846811541E-3</v>
      </c>
      <c r="O173" t="s">
        <v>2085</v>
      </c>
    </row>
    <row r="174" spans="1:15" x14ac:dyDescent="0.3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53" t="s">
        <v>1780</v>
      </c>
      <c r="L174" s="54">
        <f>ROUND(SUMIF(Model_Output!$B$11:$B$3048,O174,Model_Output!$D$11:$D$3048),-2)</f>
        <v>5300</v>
      </c>
      <c r="M174" s="91">
        <f t="shared" si="5"/>
        <v>4.7898779936737463E-3</v>
      </c>
      <c r="N174" s="90">
        <v>8.5500534378339862E-3</v>
      </c>
      <c r="O174" t="s">
        <v>2087</v>
      </c>
    </row>
    <row r="175" spans="1:15" x14ac:dyDescent="0.3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53" t="s">
        <v>1781</v>
      </c>
      <c r="L175" s="54">
        <f>ROUND(SUMIF(Model_Output!$B$11:$B$3048,O175,Model_Output!$D$11:$D$3048),-2)</f>
        <v>3800</v>
      </c>
      <c r="M175" s="91">
        <f t="shared" si="5"/>
        <v>3.4342521464075914E-3</v>
      </c>
      <c r="N175" s="90">
        <v>2.8500178126113287E-3</v>
      </c>
      <c r="O175" t="s">
        <v>2089</v>
      </c>
    </row>
    <row r="176" spans="1:15" x14ac:dyDescent="0.3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53" t="s">
        <v>1782</v>
      </c>
      <c r="L176" s="54">
        <f>ROUND(SUMIF(Model_Output!$B$11:$B$3048,O176,Model_Output!$D$11:$D$3048),-2)</f>
        <v>3200</v>
      </c>
      <c r="M176" s="91">
        <f t="shared" si="5"/>
        <v>2.8920018075011297E-3</v>
      </c>
      <c r="N176" s="90">
        <v>2.8500178126113287E-3</v>
      </c>
      <c r="O176" t="s">
        <v>2091</v>
      </c>
    </row>
    <row r="177" spans="1:15" x14ac:dyDescent="0.3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53" t="s">
        <v>1783</v>
      </c>
      <c r="L177" s="54">
        <f>ROUND(SUMIF(Model_Output!$B$11:$B$3048,O177,Model_Output!$D$11:$D$3048),-2)</f>
        <v>2100</v>
      </c>
      <c r="M177" s="91">
        <f t="shared" si="5"/>
        <v>1.8978761861726163E-3</v>
      </c>
      <c r="N177" s="90">
        <v>2.4937655860349127E-3</v>
      </c>
      <c r="O177" t="s">
        <v>2093</v>
      </c>
    </row>
    <row r="178" spans="1:15" x14ac:dyDescent="0.3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53" t="s">
        <v>1784</v>
      </c>
      <c r="L178" s="54">
        <f>ROUND(SUMIF(Model_Output!$B$11:$B$3048,O178,Model_Output!$D$11:$D$3048),-2)</f>
        <v>2000</v>
      </c>
      <c r="M178" s="91">
        <f t="shared" si="5"/>
        <v>1.8075011296882061E-3</v>
      </c>
      <c r="N178" s="90">
        <v>7.1250445315283219E-4</v>
      </c>
      <c r="O178" t="s">
        <v>2095</v>
      </c>
    </row>
    <row r="179" spans="1:15" x14ac:dyDescent="0.3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53" t="s">
        <v>1785</v>
      </c>
      <c r="L179" s="54">
        <f>ROUND(SUMIF(Model_Output!$B$11:$B$3048,O179,Model_Output!$D$11:$D$3048),-2)</f>
        <v>1100</v>
      </c>
      <c r="M179" s="91">
        <f t="shared" si="5"/>
        <v>9.9412562132851338E-4</v>
      </c>
      <c r="N179" s="90">
        <v>1.4250089063056644E-3</v>
      </c>
      <c r="O179" t="s">
        <v>2097</v>
      </c>
    </row>
    <row r="180" spans="1:15" x14ac:dyDescent="0.3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53" t="s">
        <v>1786</v>
      </c>
      <c r="L180" s="54">
        <f>ROUND(SUMIF(Model_Output!$B$11:$B$3048,O180,Model_Output!$D$11:$D$3048),-2)</f>
        <v>1000</v>
      </c>
      <c r="M180" s="91">
        <f t="shared" si="5"/>
        <v>9.0375056484410306E-4</v>
      </c>
      <c r="N180" s="90">
        <v>1.4250089063056644E-3</v>
      </c>
      <c r="O180" t="s">
        <v>2099</v>
      </c>
    </row>
    <row r="181" spans="1:15" x14ac:dyDescent="0.3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53" t="s">
        <v>1787</v>
      </c>
      <c r="L181" s="54">
        <f>ROUND(SUMIF(Model_Output!$B$11:$B$3048,O181,Model_Output!$D$11:$D$3048),-2)</f>
        <v>900</v>
      </c>
      <c r="M181" s="91">
        <f t="shared" si="5"/>
        <v>8.1337550835969274E-4</v>
      </c>
      <c r="N181" s="90">
        <v>7.1250445315283219E-4</v>
      </c>
      <c r="O181" t="s">
        <v>2101</v>
      </c>
    </row>
    <row r="182" spans="1:15" x14ac:dyDescent="0.3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53" t="s">
        <v>1788</v>
      </c>
      <c r="L182" s="54">
        <f>ROUND(SUMIF(Model_Output!$B$11:$B$3048,O182,Model_Output!$D$11:$D$3048),-2)</f>
        <v>500</v>
      </c>
      <c r="M182" s="91">
        <f t="shared" si="5"/>
        <v>4.5187528242205153E-4</v>
      </c>
      <c r="N182" s="90">
        <v>3.5625222657641609E-4</v>
      </c>
      <c r="O182" t="s">
        <v>2103</v>
      </c>
    </row>
    <row r="183" spans="1:15" x14ac:dyDescent="0.3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53" t="s">
        <v>1789</v>
      </c>
      <c r="L183" s="54">
        <f>ROUND(SUMIF(Model_Output!$B$11:$B$3048,O183,Model_Output!$D$11:$D$3048),-2)</f>
        <v>400</v>
      </c>
      <c r="M183" s="91">
        <f t="shared" si="5"/>
        <v>3.6150022593764121E-4</v>
      </c>
      <c r="N183" s="90">
        <v>7.1250445315283219E-4</v>
      </c>
      <c r="O183" t="s">
        <v>2105</v>
      </c>
    </row>
    <row r="184" spans="1:15" ht="17.25" thickBot="1" x14ac:dyDescent="0.35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55" t="s">
        <v>1790</v>
      </c>
      <c r="L184" s="56">
        <f>ROUND(SUMIF(Model_Output!$B$11:$B$3048,O184,Model_Output!$D$11:$D$3048),-2)</f>
        <v>1800</v>
      </c>
      <c r="M184" s="110">
        <f t="shared" si="5"/>
        <v>1.6267510167193855E-3</v>
      </c>
      <c r="N184" s="110">
        <v>4.6312789454934092E-3</v>
      </c>
      <c r="O184" t="s">
        <v>2107</v>
      </c>
    </row>
    <row r="185" spans="1:15" x14ac:dyDescent="0.3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3" t="s">
        <v>134</v>
      </c>
      <c r="L185" s="68">
        <f>SUM(L159:L184)</f>
        <v>1106500</v>
      </c>
      <c r="M185" s="90">
        <f>SUM(M159:M184)</f>
        <v>1</v>
      </c>
      <c r="N185" s="90">
        <f>SUM(N159:N184)</f>
        <v>0.99999999999999989</v>
      </c>
    </row>
    <row r="186" spans="1:15" x14ac:dyDescent="0.3">
      <c r="A186" s="62"/>
      <c r="B186" s="62"/>
      <c r="C186" s="62"/>
      <c r="D186" s="62"/>
      <c r="E186" s="62"/>
      <c r="F186" s="62"/>
      <c r="G186" s="62"/>
      <c r="H186" s="62"/>
      <c r="I186" s="62"/>
      <c r="J186" s="62"/>
    </row>
    <row r="187" spans="1:15" x14ac:dyDescent="0.3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4" t="s">
        <v>2109</v>
      </c>
    </row>
    <row r="188" spans="1:15" x14ac:dyDescent="0.3">
      <c r="K188" s="103" t="s">
        <v>981</v>
      </c>
      <c r="L188" s="103" t="s">
        <v>989</v>
      </c>
      <c r="M188" s="105" t="s">
        <v>1791</v>
      </c>
      <c r="N188" s="53"/>
    </row>
    <row r="189" spans="1:15" ht="17.25" thickBot="1" x14ac:dyDescent="0.35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104"/>
      <c r="L189" s="104"/>
      <c r="M189" s="106"/>
      <c r="N189" s="108"/>
      <c r="O189" s="70" t="s">
        <v>52</v>
      </c>
    </row>
    <row r="190" spans="1:15" x14ac:dyDescent="0.3">
      <c r="K190" s="53" t="s">
        <v>1765</v>
      </c>
      <c r="L190" s="54">
        <f>ROUND(SUMIF(Model_Output!$B$11:$B$3048,O190,Model_Output!$D$11:$D$3048),-2)</f>
        <v>15900</v>
      </c>
      <c r="M190" s="91">
        <f t="shared" ref="M190:M215" si="6">L190/$L$216</f>
        <v>5.8220432076162579E-2</v>
      </c>
      <c r="N190" s="62"/>
      <c r="O190" t="s">
        <v>2110</v>
      </c>
    </row>
    <row r="191" spans="1:15" x14ac:dyDescent="0.3">
      <c r="K191" s="53" t="s">
        <v>1766</v>
      </c>
      <c r="L191" s="54">
        <f>ROUND(SUMIF(Model_Output!$B$11:$B$3048,O191,Model_Output!$D$11:$D$3048),-2)</f>
        <v>25600</v>
      </c>
      <c r="M191" s="91">
        <f t="shared" si="6"/>
        <v>9.3738557305016484E-2</v>
      </c>
      <c r="N191" s="62"/>
      <c r="O191" t="s">
        <v>2111</v>
      </c>
    </row>
    <row r="192" spans="1:15" x14ac:dyDescent="0.3">
      <c r="K192" s="53" t="s">
        <v>1767</v>
      </c>
      <c r="L192" s="54">
        <f>ROUND(SUMIF(Model_Output!$B$11:$B$3048,O192,Model_Output!$D$11:$D$3048),-2)</f>
        <v>23500</v>
      </c>
      <c r="M192" s="91">
        <f t="shared" si="6"/>
        <v>8.6049066276089339E-2</v>
      </c>
      <c r="N192" s="62"/>
      <c r="O192" t="s">
        <v>2112</v>
      </c>
    </row>
    <row r="193" spans="1:15" x14ac:dyDescent="0.3">
      <c r="K193" s="53" t="s">
        <v>1768</v>
      </c>
      <c r="L193" s="54">
        <f>ROUND(SUMIF(Model_Output!$B$11:$B$3048,O193,Model_Output!$D$11:$D$3048),-2)</f>
        <v>21500</v>
      </c>
      <c r="M193" s="91">
        <f t="shared" si="6"/>
        <v>7.8725741486634929E-2</v>
      </c>
      <c r="N193" s="62"/>
      <c r="O193" t="s">
        <v>2113</v>
      </c>
    </row>
    <row r="194" spans="1:15" x14ac:dyDescent="0.3">
      <c r="K194" s="53" t="s">
        <v>1769</v>
      </c>
      <c r="L194" s="54">
        <f>ROUND(SUMIF(Model_Output!$B$11:$B$3048,O194,Model_Output!$D$11:$D$3048),-2)</f>
        <v>19900</v>
      </c>
      <c r="M194" s="91">
        <f t="shared" si="6"/>
        <v>7.28670816550714E-2</v>
      </c>
      <c r="N194" s="62"/>
      <c r="O194" t="s">
        <v>2114</v>
      </c>
    </row>
    <row r="195" spans="1:15" x14ac:dyDescent="0.3">
      <c r="A195" s="53"/>
      <c r="B195" s="53"/>
      <c r="C195" s="53"/>
      <c r="D195" s="53"/>
      <c r="E195" s="53"/>
      <c r="F195" s="53"/>
      <c r="G195" s="53"/>
      <c r="H195" s="53"/>
      <c r="I195" s="53"/>
      <c r="J195" s="53"/>
      <c r="K195" s="53" t="s">
        <v>1770</v>
      </c>
      <c r="L195" s="54">
        <f>ROUND(SUMIF(Model_Output!$B$11:$B$3048,O195,Model_Output!$D$11:$D$3048),-2)</f>
        <v>17700</v>
      </c>
      <c r="M195" s="91">
        <f t="shared" si="6"/>
        <v>6.4811424386671548E-2</v>
      </c>
      <c r="N195" s="62"/>
      <c r="O195" t="s">
        <v>2115</v>
      </c>
    </row>
    <row r="196" spans="1:15" x14ac:dyDescent="0.3">
      <c r="A196" s="108"/>
      <c r="B196" s="108"/>
      <c r="C196" s="108"/>
      <c r="D196" s="108"/>
      <c r="E196" s="108"/>
      <c r="F196" s="108"/>
      <c r="G196" s="108"/>
      <c r="H196" s="108"/>
      <c r="I196" s="108"/>
      <c r="J196" s="108"/>
      <c r="K196" s="53" t="s">
        <v>1771</v>
      </c>
      <c r="L196" s="54">
        <f>ROUND(SUMIF(Model_Output!$B$11:$B$3048,O196,Model_Output!$D$11:$D$3048),-2)</f>
        <v>15400</v>
      </c>
      <c r="M196" s="91">
        <f t="shared" si="6"/>
        <v>5.6389600878798976E-2</v>
      </c>
      <c r="N196" s="62"/>
      <c r="O196" t="s">
        <v>2116</v>
      </c>
    </row>
    <row r="197" spans="1:15" x14ac:dyDescent="0.3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53" t="s">
        <v>1772</v>
      </c>
      <c r="L197" s="54">
        <f>ROUND(SUMIF(Model_Output!$B$11:$B$3048,O197,Model_Output!$D$11:$D$3048),-2)</f>
        <v>13900</v>
      </c>
      <c r="M197" s="91">
        <f t="shared" si="6"/>
        <v>5.0897107286708168E-2</v>
      </c>
      <c r="N197" s="62"/>
      <c r="O197" t="s">
        <v>2117</v>
      </c>
    </row>
    <row r="198" spans="1:15" x14ac:dyDescent="0.3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53" t="s">
        <v>1773</v>
      </c>
      <c r="L198" s="54">
        <f>ROUND(SUMIF(Model_Output!$B$11:$B$3048,O198,Model_Output!$D$11:$D$3048),-2)</f>
        <v>12400</v>
      </c>
      <c r="M198" s="91">
        <f t="shared" si="6"/>
        <v>4.5404613694617353E-2</v>
      </c>
      <c r="N198" s="62"/>
      <c r="O198" t="s">
        <v>2118</v>
      </c>
    </row>
    <row r="199" spans="1:15" x14ac:dyDescent="0.3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53" t="s">
        <v>1774</v>
      </c>
      <c r="L199" s="54">
        <f>ROUND(SUMIF(Model_Output!$B$11:$B$3048,O199,Model_Output!$D$11:$D$3048),-2)</f>
        <v>11300</v>
      </c>
      <c r="M199" s="91">
        <f t="shared" si="6"/>
        <v>4.1376785060417427E-2</v>
      </c>
      <c r="N199" s="62"/>
      <c r="O199" t="s">
        <v>2119</v>
      </c>
    </row>
    <row r="200" spans="1:15" x14ac:dyDescent="0.3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53" t="s">
        <v>1775</v>
      </c>
      <c r="L200" s="54">
        <f>ROUND(SUMIF(Model_Output!$B$11:$B$3048,O200,Model_Output!$D$11:$D$3048),-2)</f>
        <v>10500</v>
      </c>
      <c r="M200" s="91">
        <f t="shared" si="6"/>
        <v>3.8447455144635663E-2</v>
      </c>
      <c r="N200" s="62"/>
      <c r="O200" t="s">
        <v>2120</v>
      </c>
    </row>
    <row r="201" spans="1:15" x14ac:dyDescent="0.3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53" t="s">
        <v>1776</v>
      </c>
      <c r="L201" s="54">
        <f>ROUND(SUMIF(Model_Output!$B$11:$B$3048,O201,Model_Output!$D$11:$D$3048),-2)</f>
        <v>9000</v>
      </c>
      <c r="M201" s="91">
        <f t="shared" si="6"/>
        <v>3.2954961552544855E-2</v>
      </c>
      <c r="N201" s="62"/>
      <c r="O201" t="s">
        <v>2121</v>
      </c>
    </row>
    <row r="202" spans="1:15" x14ac:dyDescent="0.3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53" t="s">
        <v>1777</v>
      </c>
      <c r="L202" s="54">
        <f>ROUND(SUMIF(Model_Output!$B$11:$B$3048,O202,Model_Output!$D$11:$D$3048),-2)</f>
        <v>7900</v>
      </c>
      <c r="M202" s="91">
        <f t="shared" si="6"/>
        <v>2.8927132918344929E-2</v>
      </c>
      <c r="N202" s="62"/>
      <c r="O202" t="s">
        <v>2122</v>
      </c>
    </row>
    <row r="203" spans="1:15" x14ac:dyDescent="0.3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53" t="s">
        <v>1778</v>
      </c>
      <c r="L203" s="54">
        <f>ROUND(SUMIF(Model_Output!$B$11:$B$3048,O203,Model_Output!$D$11:$D$3048),-2)</f>
        <v>7100</v>
      </c>
      <c r="M203" s="91">
        <f t="shared" si="6"/>
        <v>2.5997803002563165E-2</v>
      </c>
      <c r="N203" s="62"/>
      <c r="O203" t="s">
        <v>2123</v>
      </c>
    </row>
    <row r="204" spans="1:15" x14ac:dyDescent="0.3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53" t="s">
        <v>1779</v>
      </c>
      <c r="L204" s="54">
        <f>ROUND(SUMIF(Model_Output!$B$11:$B$3048,O204,Model_Output!$D$11:$D$3048),-2)</f>
        <v>6400</v>
      </c>
      <c r="M204" s="91">
        <f t="shared" si="6"/>
        <v>2.3434639326254121E-2</v>
      </c>
      <c r="N204" s="62"/>
      <c r="O204" t="s">
        <v>2124</v>
      </c>
    </row>
    <row r="205" spans="1:15" x14ac:dyDescent="0.3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53" t="s">
        <v>1780</v>
      </c>
      <c r="L205" s="54">
        <f>ROUND(SUMIF(Model_Output!$B$11:$B$3048,O205,Model_Output!$D$11:$D$3048),-2)</f>
        <v>5600</v>
      </c>
      <c r="M205" s="91">
        <f t="shared" si="6"/>
        <v>2.0505309410472353E-2</v>
      </c>
      <c r="N205" s="62"/>
      <c r="O205" t="s">
        <v>2125</v>
      </c>
    </row>
    <row r="206" spans="1:15" x14ac:dyDescent="0.3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53" t="s">
        <v>1781</v>
      </c>
      <c r="L206" s="54">
        <f>ROUND(SUMIF(Model_Output!$B$11:$B$3048,O206,Model_Output!$D$11:$D$3048),-2)</f>
        <v>4900</v>
      </c>
      <c r="M206" s="91">
        <f t="shared" si="6"/>
        <v>1.794214573416331E-2</v>
      </c>
      <c r="N206" s="62"/>
      <c r="O206" t="s">
        <v>2126</v>
      </c>
    </row>
    <row r="207" spans="1:15" x14ac:dyDescent="0.3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53" t="s">
        <v>1782</v>
      </c>
      <c r="L207" s="54">
        <f>ROUND(SUMIF(Model_Output!$B$11:$B$3048,O207,Model_Output!$D$11:$D$3048),-2)</f>
        <v>4500</v>
      </c>
      <c r="M207" s="91">
        <f t="shared" si="6"/>
        <v>1.6477480776272427E-2</v>
      </c>
      <c r="N207" s="62"/>
      <c r="O207" t="s">
        <v>2127</v>
      </c>
    </row>
    <row r="208" spans="1:15" x14ac:dyDescent="0.3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53" t="s">
        <v>1783</v>
      </c>
      <c r="L208" s="54">
        <f>ROUND(SUMIF(Model_Output!$B$11:$B$3048,O208,Model_Output!$D$11:$D$3048),-2)</f>
        <v>4000</v>
      </c>
      <c r="M208" s="91">
        <f t="shared" si="6"/>
        <v>1.4646649578908825E-2</v>
      </c>
      <c r="N208" s="62"/>
      <c r="O208" t="s">
        <v>2128</v>
      </c>
    </row>
    <row r="209" spans="1:15" x14ac:dyDescent="0.3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53" t="s">
        <v>1784</v>
      </c>
      <c r="L209" s="54">
        <f>ROUND(SUMIF(Model_Output!$B$11:$B$3048,O209,Model_Output!$D$11:$D$3048),-2)</f>
        <v>3600</v>
      </c>
      <c r="M209" s="91">
        <f t="shared" si="6"/>
        <v>1.3181984621017943E-2</v>
      </c>
      <c r="N209" s="62"/>
      <c r="O209" t="s">
        <v>2129</v>
      </c>
    </row>
    <row r="210" spans="1:15" x14ac:dyDescent="0.3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53" t="s">
        <v>1785</v>
      </c>
      <c r="L210" s="54">
        <f>ROUND(SUMIF(Model_Output!$B$11:$B$3048,O210,Model_Output!$D$11:$D$3048),-2)</f>
        <v>3200</v>
      </c>
      <c r="M210" s="91">
        <f t="shared" si="6"/>
        <v>1.1717319663127061E-2</v>
      </c>
      <c r="N210" s="62"/>
      <c r="O210" t="s">
        <v>2130</v>
      </c>
    </row>
    <row r="211" spans="1:15" x14ac:dyDescent="0.3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53" t="s">
        <v>1786</v>
      </c>
      <c r="L211" s="54">
        <f>ROUND(SUMIF(Model_Output!$B$11:$B$3048,O211,Model_Output!$D$11:$D$3048),-2)</f>
        <v>3000</v>
      </c>
      <c r="M211" s="91">
        <f t="shared" si="6"/>
        <v>1.0984987184181618E-2</v>
      </c>
      <c r="N211" s="62"/>
      <c r="O211" t="s">
        <v>2131</v>
      </c>
    </row>
    <row r="212" spans="1:15" x14ac:dyDescent="0.3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53" t="s">
        <v>1787</v>
      </c>
      <c r="L212" s="54">
        <f>ROUND(SUMIF(Model_Output!$B$11:$B$3048,O212,Model_Output!$D$11:$D$3048),-2)</f>
        <v>2700</v>
      </c>
      <c r="M212" s="91">
        <f t="shared" si="6"/>
        <v>9.8864884657634561E-3</v>
      </c>
      <c r="N212" s="62"/>
      <c r="O212" t="s">
        <v>2132</v>
      </c>
    </row>
    <row r="213" spans="1:15" x14ac:dyDescent="0.3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53" t="s">
        <v>1788</v>
      </c>
      <c r="L213" s="54">
        <f>ROUND(SUMIF(Model_Output!$B$11:$B$3048,O213,Model_Output!$D$11:$D$3048),-2)</f>
        <v>2400</v>
      </c>
      <c r="M213" s="91">
        <f t="shared" si="6"/>
        <v>8.7879897473452945E-3</v>
      </c>
      <c r="N213" s="62"/>
      <c r="O213" t="s">
        <v>2133</v>
      </c>
    </row>
    <row r="214" spans="1:15" x14ac:dyDescent="0.3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53" t="s">
        <v>1789</v>
      </c>
      <c r="L214" s="54">
        <f>ROUND(SUMIF(Model_Output!$B$11:$B$3048,O214,Model_Output!$D$11:$D$3048),-2)</f>
        <v>2100</v>
      </c>
      <c r="M214" s="91">
        <f t="shared" si="6"/>
        <v>7.6894910289271329E-3</v>
      </c>
      <c r="N214" s="62"/>
      <c r="O214" t="s">
        <v>2134</v>
      </c>
    </row>
    <row r="215" spans="1:15" ht="17.25" thickBot="1" x14ac:dyDescent="0.35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55" t="s">
        <v>1790</v>
      </c>
      <c r="L215" s="56">
        <f>ROUND(SUMIF(Model_Output!$B$11:$B$3048,O215,Model_Output!$D$11:$D$3048),-2)</f>
        <v>19100</v>
      </c>
      <c r="M215" s="110">
        <f t="shared" si="6"/>
        <v>6.9937751739289636E-2</v>
      </c>
      <c r="N215" s="62"/>
      <c r="O215" t="s">
        <v>2135</v>
      </c>
    </row>
    <row r="216" spans="1:15" x14ac:dyDescent="0.3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3" t="s">
        <v>134</v>
      </c>
      <c r="L216" s="68">
        <f>SUM(L190:L215)</f>
        <v>273100</v>
      </c>
      <c r="M216" s="90">
        <f>SUM(M190:M215)</f>
        <v>0.99999999999999989</v>
      </c>
    </row>
    <row r="217" spans="1:15" x14ac:dyDescent="0.3">
      <c r="A217" s="62"/>
      <c r="B217" s="62"/>
      <c r="C217" s="62"/>
      <c r="D217" s="62"/>
      <c r="E217" s="62"/>
      <c r="F217" s="62"/>
      <c r="G217" s="62"/>
      <c r="H217" s="62"/>
      <c r="I217" s="62"/>
      <c r="J217" s="62"/>
    </row>
    <row r="218" spans="1:15" x14ac:dyDescent="0.3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4" t="s">
        <v>2136</v>
      </c>
    </row>
    <row r="219" spans="1:15" x14ac:dyDescent="0.3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103" t="s">
        <v>981</v>
      </c>
      <c r="L219" s="103" t="s">
        <v>989</v>
      </c>
      <c r="M219" s="105" t="s">
        <v>1791</v>
      </c>
      <c r="N219" s="53"/>
    </row>
    <row r="220" spans="1:15" ht="17.25" thickBot="1" x14ac:dyDescent="0.35">
      <c r="K220" s="104"/>
      <c r="L220" s="104"/>
      <c r="M220" s="106"/>
      <c r="N220" s="108"/>
      <c r="O220" s="70" t="s">
        <v>52</v>
      </c>
    </row>
    <row r="221" spans="1:15" x14ac:dyDescent="0.3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53" t="s">
        <v>1765</v>
      </c>
      <c r="L221" s="54">
        <f>ROUND(SUMIF(Model_Output!$B$11:$B$3048,O221,Model_Output!$D$11:$D$3048),-2)</f>
        <v>18400</v>
      </c>
      <c r="M221" s="91">
        <f t="shared" ref="M221:M246" si="7">L221/$L$247</f>
        <v>3.1911203607353451E-2</v>
      </c>
      <c r="N221" s="62"/>
      <c r="O221" t="s">
        <v>2137</v>
      </c>
    </row>
    <row r="222" spans="1:15" x14ac:dyDescent="0.3">
      <c r="K222" s="53" t="s">
        <v>1766</v>
      </c>
      <c r="L222" s="54">
        <f>ROUND(SUMIF(Model_Output!$B$11:$B$3048,O222,Model_Output!$D$11:$D$3048),-2)</f>
        <v>38800</v>
      </c>
      <c r="M222" s="91">
        <f t="shared" si="7"/>
        <v>6.7291016302462717E-2</v>
      </c>
      <c r="N222" s="62"/>
      <c r="O222" t="s">
        <v>2138</v>
      </c>
    </row>
    <row r="223" spans="1:15" x14ac:dyDescent="0.3">
      <c r="K223" s="53" t="s">
        <v>1767</v>
      </c>
      <c r="L223" s="54">
        <f>ROUND(SUMIF(Model_Output!$B$11:$B$3048,O223,Model_Output!$D$11:$D$3048),-2)</f>
        <v>41700</v>
      </c>
      <c r="M223" s="91">
        <f t="shared" si="7"/>
        <v>7.232049947970863E-2</v>
      </c>
      <c r="N223" s="62"/>
      <c r="O223" t="s">
        <v>2139</v>
      </c>
    </row>
    <row r="224" spans="1:15" x14ac:dyDescent="0.3">
      <c r="K224" s="53" t="s">
        <v>1768</v>
      </c>
      <c r="L224" s="54">
        <f>ROUND(SUMIF(Model_Output!$B$11:$B$3048,O224,Model_Output!$D$11:$D$3048),-2)</f>
        <v>41400</v>
      </c>
      <c r="M224" s="91">
        <f t="shared" si="7"/>
        <v>7.1800208116545264E-2</v>
      </c>
      <c r="N224" s="62"/>
      <c r="O224" t="s">
        <v>2140</v>
      </c>
    </row>
    <row r="225" spans="1:15" x14ac:dyDescent="0.3">
      <c r="K225" s="53" t="s">
        <v>1769</v>
      </c>
      <c r="L225" s="54">
        <f>ROUND(SUMIF(Model_Output!$B$11:$B$3048,O225,Model_Output!$D$11:$D$3048),-2)</f>
        <v>39400</v>
      </c>
      <c r="M225" s="91">
        <f t="shared" si="7"/>
        <v>6.833159902878945E-2</v>
      </c>
      <c r="N225" s="62"/>
      <c r="O225" t="s">
        <v>2141</v>
      </c>
    </row>
    <row r="226" spans="1:15" x14ac:dyDescent="0.3">
      <c r="K226" s="53" t="s">
        <v>1770</v>
      </c>
      <c r="L226" s="54">
        <f>ROUND(SUMIF(Model_Output!$B$11:$B$3048,O226,Model_Output!$D$11:$D$3048),-2)</f>
        <v>37400</v>
      </c>
      <c r="M226" s="91">
        <f t="shared" si="7"/>
        <v>6.486298994103365E-2</v>
      </c>
      <c r="N226" s="62"/>
      <c r="O226" t="s">
        <v>2142</v>
      </c>
    </row>
    <row r="227" spans="1:15" x14ac:dyDescent="0.3">
      <c r="A227" s="53"/>
      <c r="B227" s="53"/>
      <c r="C227" s="53"/>
      <c r="D227" s="53"/>
      <c r="E227" s="53"/>
      <c r="F227" s="53"/>
      <c r="G227" s="53"/>
      <c r="H227" s="53"/>
      <c r="I227" s="53"/>
      <c r="J227" s="53"/>
      <c r="K227" s="53" t="s">
        <v>1771</v>
      </c>
      <c r="L227" s="54">
        <f>ROUND(SUMIF(Model_Output!$B$11:$B$3048,O227,Model_Output!$D$11:$D$3048),-2)</f>
        <v>33500</v>
      </c>
      <c r="M227" s="91">
        <f t="shared" si="7"/>
        <v>5.8099202219909815E-2</v>
      </c>
      <c r="N227" s="62"/>
      <c r="O227" t="s">
        <v>2143</v>
      </c>
    </row>
    <row r="228" spans="1:15" x14ac:dyDescent="0.3">
      <c r="A228" s="108"/>
      <c r="B228" s="108"/>
      <c r="C228" s="108"/>
      <c r="D228" s="108"/>
      <c r="E228" s="108"/>
      <c r="F228" s="108"/>
      <c r="G228" s="108"/>
      <c r="H228" s="108"/>
      <c r="I228" s="108"/>
      <c r="J228" s="108"/>
      <c r="K228" s="53" t="s">
        <v>1772</v>
      </c>
      <c r="L228" s="54">
        <f>ROUND(SUMIF(Model_Output!$B$11:$B$3048,O228,Model_Output!$D$11:$D$3048),-2)</f>
        <v>31200</v>
      </c>
      <c r="M228" s="91">
        <f t="shared" si="7"/>
        <v>5.4110301768990635E-2</v>
      </c>
      <c r="N228" s="62"/>
      <c r="O228" t="s">
        <v>2144</v>
      </c>
    </row>
    <row r="229" spans="1:15" x14ac:dyDescent="0.3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53" t="s">
        <v>1773</v>
      </c>
      <c r="L229" s="54">
        <f>ROUND(SUMIF(Model_Output!$B$11:$B$3048,O229,Model_Output!$D$11:$D$3048),-2)</f>
        <v>28100</v>
      </c>
      <c r="M229" s="91">
        <f t="shared" si="7"/>
        <v>4.8733957682969127E-2</v>
      </c>
      <c r="N229" s="62"/>
      <c r="O229" t="s">
        <v>2145</v>
      </c>
    </row>
    <row r="230" spans="1:15" x14ac:dyDescent="0.3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53" t="s">
        <v>1774</v>
      </c>
      <c r="L230" s="54">
        <f>ROUND(SUMIF(Model_Output!$B$11:$B$3048,O230,Model_Output!$D$11:$D$3048),-2)</f>
        <v>25900</v>
      </c>
      <c r="M230" s="91">
        <f t="shared" si="7"/>
        <v>4.491848768643774E-2</v>
      </c>
      <c r="N230" s="62"/>
      <c r="O230" t="s">
        <v>2146</v>
      </c>
    </row>
    <row r="231" spans="1:15" x14ac:dyDescent="0.3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53" t="s">
        <v>1775</v>
      </c>
      <c r="L231" s="54">
        <f>ROUND(SUMIF(Model_Output!$B$11:$B$3048,O231,Model_Output!$D$11:$D$3048),-2)</f>
        <v>24000</v>
      </c>
      <c r="M231" s="91">
        <f t="shared" si="7"/>
        <v>4.1623309053069719E-2</v>
      </c>
      <c r="N231" s="62"/>
      <c r="O231" t="s">
        <v>2147</v>
      </c>
    </row>
    <row r="232" spans="1:15" x14ac:dyDescent="0.3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53" t="s">
        <v>1776</v>
      </c>
      <c r="L232" s="54">
        <f>ROUND(SUMIF(Model_Output!$B$11:$B$3048,O232,Model_Output!$D$11:$D$3048),-2)</f>
        <v>21600</v>
      </c>
      <c r="M232" s="91">
        <f t="shared" si="7"/>
        <v>3.7460978147762745E-2</v>
      </c>
      <c r="N232" s="62"/>
      <c r="O232" t="s">
        <v>2148</v>
      </c>
    </row>
    <row r="233" spans="1:15" x14ac:dyDescent="0.3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53" t="s">
        <v>1777</v>
      </c>
      <c r="L233" s="54">
        <f>ROUND(SUMIF(Model_Output!$B$11:$B$3048,O233,Model_Output!$D$11:$D$3048),-2)</f>
        <v>19700</v>
      </c>
      <c r="M233" s="91">
        <f t="shared" si="7"/>
        <v>3.4165799514394725E-2</v>
      </c>
      <c r="N233" s="62"/>
      <c r="O233" t="s">
        <v>2149</v>
      </c>
    </row>
    <row r="234" spans="1:15" x14ac:dyDescent="0.3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53" t="s">
        <v>1778</v>
      </c>
      <c r="L234" s="54">
        <f>ROUND(SUMIF(Model_Output!$B$11:$B$3048,O234,Model_Output!$D$11:$D$3048),-2)</f>
        <v>18400</v>
      </c>
      <c r="M234" s="91">
        <f t="shared" si="7"/>
        <v>3.1911203607353451E-2</v>
      </c>
      <c r="N234" s="62"/>
      <c r="O234" t="s">
        <v>2150</v>
      </c>
    </row>
    <row r="235" spans="1:15" x14ac:dyDescent="0.3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53" t="s">
        <v>1779</v>
      </c>
      <c r="L235" s="54">
        <f>ROUND(SUMIF(Model_Output!$B$11:$B$3048,O235,Model_Output!$D$11:$D$3048),-2)</f>
        <v>16700</v>
      </c>
      <c r="M235" s="91">
        <f t="shared" si="7"/>
        <v>2.8962885882761014E-2</v>
      </c>
      <c r="N235" s="62"/>
      <c r="O235" t="s">
        <v>2151</v>
      </c>
    </row>
    <row r="236" spans="1:15" x14ac:dyDescent="0.3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53" t="s">
        <v>1780</v>
      </c>
      <c r="L236" s="54">
        <f>ROUND(SUMIF(Model_Output!$B$11:$B$3048,O236,Model_Output!$D$11:$D$3048),-2)</f>
        <v>14700</v>
      </c>
      <c r="M236" s="91">
        <f t="shared" si="7"/>
        <v>2.5494276795005204E-2</v>
      </c>
      <c r="N236" s="62"/>
      <c r="O236" t="s">
        <v>2152</v>
      </c>
    </row>
    <row r="237" spans="1:15" x14ac:dyDescent="0.3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53" t="s">
        <v>1781</v>
      </c>
      <c r="L237" s="54">
        <f>ROUND(SUMIF(Model_Output!$B$11:$B$3048,O237,Model_Output!$D$11:$D$3048),-2)</f>
        <v>13200</v>
      </c>
      <c r="M237" s="91">
        <f t="shared" si="7"/>
        <v>2.2892819979188347E-2</v>
      </c>
      <c r="N237" s="62"/>
      <c r="O237" t="s">
        <v>2153</v>
      </c>
    </row>
    <row r="238" spans="1:15" x14ac:dyDescent="0.3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53" t="s">
        <v>1782</v>
      </c>
      <c r="L238" s="54">
        <f>ROUND(SUMIF(Model_Output!$B$11:$B$3048,O238,Model_Output!$D$11:$D$3048),-2)</f>
        <v>11900</v>
      </c>
      <c r="M238" s="91">
        <f t="shared" si="7"/>
        <v>2.063822407214707E-2</v>
      </c>
      <c r="N238" s="62"/>
      <c r="O238" t="s">
        <v>2154</v>
      </c>
    </row>
    <row r="239" spans="1:15" x14ac:dyDescent="0.3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53" t="s">
        <v>1783</v>
      </c>
      <c r="L239" s="54">
        <f>ROUND(SUMIF(Model_Output!$B$11:$B$3048,O239,Model_Output!$D$11:$D$3048),-2)</f>
        <v>10500</v>
      </c>
      <c r="M239" s="91">
        <f t="shared" si="7"/>
        <v>1.8210197710718003E-2</v>
      </c>
      <c r="N239" s="62"/>
      <c r="O239" t="s">
        <v>2155</v>
      </c>
    </row>
    <row r="240" spans="1:15" x14ac:dyDescent="0.3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53" t="s">
        <v>1784</v>
      </c>
      <c r="L240" s="54">
        <f>ROUND(SUMIF(Model_Output!$B$11:$B$3048,O240,Model_Output!$D$11:$D$3048),-2)</f>
        <v>9500</v>
      </c>
      <c r="M240" s="91">
        <f t="shared" si="7"/>
        <v>1.6475893166840096E-2</v>
      </c>
      <c r="N240" s="62"/>
      <c r="O240" t="s">
        <v>2156</v>
      </c>
    </row>
    <row r="241" spans="1:15" x14ac:dyDescent="0.3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53" t="s">
        <v>1785</v>
      </c>
      <c r="L241" s="54">
        <f>ROUND(SUMIF(Model_Output!$B$11:$B$3048,O241,Model_Output!$D$11:$D$3048),-2)</f>
        <v>8500</v>
      </c>
      <c r="M241" s="91">
        <f t="shared" si="7"/>
        <v>1.4741588622962192E-2</v>
      </c>
      <c r="N241" s="62"/>
      <c r="O241" t="s">
        <v>2157</v>
      </c>
    </row>
    <row r="242" spans="1:15" x14ac:dyDescent="0.3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53" t="s">
        <v>1786</v>
      </c>
      <c r="L242" s="54">
        <f>ROUND(SUMIF(Model_Output!$B$11:$B$3048,O242,Model_Output!$D$11:$D$3048),-2)</f>
        <v>8000</v>
      </c>
      <c r="M242" s="91">
        <f t="shared" si="7"/>
        <v>1.387443635102324E-2</v>
      </c>
      <c r="N242" s="62"/>
      <c r="O242" t="s">
        <v>2158</v>
      </c>
    </row>
    <row r="243" spans="1:15" x14ac:dyDescent="0.3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53" t="s">
        <v>1787</v>
      </c>
      <c r="L243" s="54">
        <f>ROUND(SUMIF(Model_Output!$B$11:$B$3048,O243,Model_Output!$D$11:$D$3048),-2)</f>
        <v>7200</v>
      </c>
      <c r="M243" s="91">
        <f t="shared" si="7"/>
        <v>1.2486992715920915E-2</v>
      </c>
      <c r="N243" s="62"/>
      <c r="O243" t="s">
        <v>2159</v>
      </c>
    </row>
    <row r="244" spans="1:15" x14ac:dyDescent="0.3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53" t="s">
        <v>1788</v>
      </c>
      <c r="L244" s="54">
        <f>ROUND(SUMIF(Model_Output!$B$11:$B$3048,O244,Model_Output!$D$11:$D$3048),-2)</f>
        <v>6400</v>
      </c>
      <c r="M244" s="91">
        <f t="shared" si="7"/>
        <v>1.1099549080818592E-2</v>
      </c>
      <c r="N244" s="62"/>
      <c r="O244" t="s">
        <v>2160</v>
      </c>
    </row>
    <row r="245" spans="1:15" x14ac:dyDescent="0.3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53" t="s">
        <v>1789</v>
      </c>
      <c r="L245" s="54">
        <f>ROUND(SUMIF(Model_Output!$B$11:$B$3048,O245,Model_Output!$D$11:$D$3048),-2)</f>
        <v>5600</v>
      </c>
      <c r="M245" s="91">
        <f t="shared" si="7"/>
        <v>9.7121054457162681E-3</v>
      </c>
      <c r="N245" s="62"/>
      <c r="O245" t="s">
        <v>2161</v>
      </c>
    </row>
    <row r="246" spans="1:15" ht="17.25" thickBot="1" x14ac:dyDescent="0.35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55" t="s">
        <v>1790</v>
      </c>
      <c r="L246" s="56">
        <f>ROUND(SUMIF(Model_Output!$B$11:$B$3048,O246,Model_Output!$D$11:$D$3048),-2)</f>
        <v>44900</v>
      </c>
      <c r="M246" s="110">
        <f t="shared" si="7"/>
        <v>7.7870274020117938E-2</v>
      </c>
      <c r="N246" s="62"/>
      <c r="O246" t="s">
        <v>2162</v>
      </c>
    </row>
    <row r="247" spans="1:15" x14ac:dyDescent="0.3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3" t="s">
        <v>134</v>
      </c>
      <c r="L247" s="68">
        <f>SUM(L221:L246)</f>
        <v>576600</v>
      </c>
      <c r="M247" s="90">
        <f>SUM(M221:M246)</f>
        <v>0.99999999999999967</v>
      </c>
    </row>
    <row r="248" spans="1:15" x14ac:dyDescent="0.3">
      <c r="A248" s="62"/>
      <c r="B248" s="62"/>
      <c r="C248" s="62"/>
      <c r="D248" s="62"/>
      <c r="E248" s="62"/>
      <c r="F248" s="62"/>
      <c r="G248" s="62"/>
      <c r="H248" s="62"/>
      <c r="I248" s="62"/>
      <c r="J248" s="62"/>
    </row>
    <row r="249" spans="1:15" x14ac:dyDescent="0.3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4" t="s">
        <v>2163</v>
      </c>
    </row>
    <row r="250" spans="1:15" x14ac:dyDescent="0.3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103" t="s">
        <v>981</v>
      </c>
      <c r="L250" s="103" t="s">
        <v>989</v>
      </c>
      <c r="M250" s="105" t="s">
        <v>1791</v>
      </c>
      <c r="N250" s="53"/>
    </row>
    <row r="251" spans="1:15" ht="17.25" thickBot="1" x14ac:dyDescent="0.35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104"/>
      <c r="L251" s="104"/>
      <c r="M251" s="106"/>
      <c r="N251" s="108"/>
      <c r="O251" s="70" t="s">
        <v>52</v>
      </c>
    </row>
    <row r="252" spans="1:15" x14ac:dyDescent="0.3">
      <c r="K252" s="53" t="s">
        <v>1765</v>
      </c>
      <c r="L252" s="54">
        <f>ROUND(SUMIF(Model_Output!$B$11:$B$3048,O252,Model_Output!$D$11:$D$3048),-2)</f>
        <v>12400</v>
      </c>
      <c r="M252" s="91">
        <f t="shared" ref="M252:M277" si="8">L252/$L$278</f>
        <v>2.1038344078724125E-2</v>
      </c>
      <c r="N252" s="62"/>
      <c r="O252" t="s">
        <v>2164</v>
      </c>
    </row>
    <row r="253" spans="1:15" x14ac:dyDescent="0.3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53" t="s">
        <v>1766</v>
      </c>
      <c r="L253" s="54">
        <f>ROUND(SUMIF(Model_Output!$B$11:$B$3048,O253,Model_Output!$D$11:$D$3048),-2)</f>
        <v>28400</v>
      </c>
      <c r="M253" s="91">
        <f t="shared" si="8"/>
        <v>4.8184594502884287E-2</v>
      </c>
      <c r="N253" s="62"/>
      <c r="O253" t="s">
        <v>2165</v>
      </c>
    </row>
    <row r="254" spans="1:15" x14ac:dyDescent="0.3">
      <c r="K254" s="53" t="s">
        <v>1767</v>
      </c>
      <c r="L254" s="54">
        <f>ROUND(SUMIF(Model_Output!$B$11:$B$3048,O254,Model_Output!$D$11:$D$3048),-2)</f>
        <v>32700</v>
      </c>
      <c r="M254" s="91">
        <f t="shared" si="8"/>
        <v>5.5480149304377335E-2</v>
      </c>
      <c r="N254" s="62"/>
      <c r="O254" t="s">
        <v>2166</v>
      </c>
    </row>
    <row r="255" spans="1:15" x14ac:dyDescent="0.3">
      <c r="K255" s="53" t="s">
        <v>1768</v>
      </c>
      <c r="L255" s="54">
        <f>ROUND(SUMIF(Model_Output!$B$11:$B$3048,O255,Model_Output!$D$11:$D$3048),-2)</f>
        <v>35100</v>
      </c>
      <c r="M255" s="91">
        <f t="shared" si="8"/>
        <v>5.9552086868001355E-2</v>
      </c>
      <c r="N255" s="62"/>
      <c r="O255" t="s">
        <v>2167</v>
      </c>
    </row>
    <row r="256" spans="1:15" x14ac:dyDescent="0.3">
      <c r="K256" s="53" t="s">
        <v>1769</v>
      </c>
      <c r="L256" s="54">
        <f>ROUND(SUMIF(Model_Output!$B$11:$B$3048,O256,Model_Output!$D$11:$D$3048),-2)</f>
        <v>35200</v>
      </c>
      <c r="M256" s="91">
        <f t="shared" si="8"/>
        <v>5.9721750933152358E-2</v>
      </c>
      <c r="N256" s="62"/>
      <c r="O256" t="s">
        <v>2168</v>
      </c>
    </row>
    <row r="257" spans="1:15" x14ac:dyDescent="0.3">
      <c r="K257" s="53" t="s">
        <v>1770</v>
      </c>
      <c r="L257" s="54">
        <f>ROUND(SUMIF(Model_Output!$B$11:$B$3048,O257,Model_Output!$D$11:$D$3048),-2)</f>
        <v>35000</v>
      </c>
      <c r="M257" s="91">
        <f t="shared" si="8"/>
        <v>5.9382422802850353E-2</v>
      </c>
      <c r="N257" s="62"/>
      <c r="O257" t="s">
        <v>2169</v>
      </c>
    </row>
    <row r="258" spans="1:15" x14ac:dyDescent="0.3">
      <c r="K258" s="53" t="s">
        <v>1771</v>
      </c>
      <c r="L258" s="54">
        <f>ROUND(SUMIF(Model_Output!$B$11:$B$3048,O258,Model_Output!$D$11:$D$3048),-2)</f>
        <v>32800</v>
      </c>
      <c r="M258" s="91">
        <f t="shared" si="8"/>
        <v>5.5649813369528331E-2</v>
      </c>
      <c r="N258" s="62"/>
      <c r="O258" t="s">
        <v>2170</v>
      </c>
    </row>
    <row r="259" spans="1:15" x14ac:dyDescent="0.3">
      <c r="A259" s="53"/>
      <c r="B259" s="53"/>
      <c r="C259" s="53"/>
      <c r="D259" s="53"/>
      <c r="E259" s="53"/>
      <c r="F259" s="53"/>
      <c r="G259" s="53"/>
      <c r="H259" s="53"/>
      <c r="I259" s="53"/>
      <c r="J259" s="53"/>
      <c r="K259" s="53" t="s">
        <v>1772</v>
      </c>
      <c r="L259" s="54">
        <f>ROUND(SUMIF(Model_Output!$B$11:$B$3048,O259,Model_Output!$D$11:$D$3048),-2)</f>
        <v>31100</v>
      </c>
      <c r="M259" s="91">
        <f t="shared" si="8"/>
        <v>5.2765524261961315E-2</v>
      </c>
      <c r="N259" s="62"/>
      <c r="O259" t="s">
        <v>2171</v>
      </c>
    </row>
    <row r="260" spans="1:15" x14ac:dyDescent="0.3">
      <c r="A260" s="108"/>
      <c r="B260" s="108"/>
      <c r="C260" s="108"/>
      <c r="D260" s="108"/>
      <c r="E260" s="108"/>
      <c r="F260" s="108"/>
      <c r="G260" s="108"/>
      <c r="H260" s="108"/>
      <c r="I260" s="108"/>
      <c r="J260" s="108"/>
      <c r="K260" s="53" t="s">
        <v>1773</v>
      </c>
      <c r="L260" s="54">
        <f>ROUND(SUMIF(Model_Output!$B$11:$B$3048,O260,Model_Output!$D$11:$D$3048),-2)</f>
        <v>28600</v>
      </c>
      <c r="M260" s="91">
        <f t="shared" si="8"/>
        <v>4.8523922633186292E-2</v>
      </c>
      <c r="N260" s="62"/>
      <c r="O260" t="s">
        <v>2172</v>
      </c>
    </row>
    <row r="261" spans="1:15" x14ac:dyDescent="0.3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53" t="s">
        <v>1774</v>
      </c>
      <c r="L261" s="54">
        <f>ROUND(SUMIF(Model_Output!$B$11:$B$3048,O261,Model_Output!$D$11:$D$3048),-2)</f>
        <v>27100</v>
      </c>
      <c r="M261" s="91">
        <f t="shared" si="8"/>
        <v>4.5978961655921274E-2</v>
      </c>
      <c r="N261" s="62"/>
      <c r="O261" t="s">
        <v>2173</v>
      </c>
    </row>
    <row r="262" spans="1:15" x14ac:dyDescent="0.3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53" t="s">
        <v>1775</v>
      </c>
      <c r="L262" s="54">
        <f>ROUND(SUMIF(Model_Output!$B$11:$B$3048,O262,Model_Output!$D$11:$D$3048),-2)</f>
        <v>25500</v>
      </c>
      <c r="M262" s="91">
        <f t="shared" si="8"/>
        <v>4.3264336613505261E-2</v>
      </c>
      <c r="N262" s="62"/>
      <c r="O262" t="s">
        <v>2174</v>
      </c>
    </row>
    <row r="263" spans="1:15" x14ac:dyDescent="0.3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53" t="s">
        <v>1776</v>
      </c>
      <c r="L263" s="54">
        <f>ROUND(SUMIF(Model_Output!$B$11:$B$3048,O263,Model_Output!$D$11:$D$3048),-2)</f>
        <v>23600</v>
      </c>
      <c r="M263" s="91">
        <f t="shared" si="8"/>
        <v>4.004071937563624E-2</v>
      </c>
      <c r="N263" s="62"/>
      <c r="O263" t="s">
        <v>2175</v>
      </c>
    </row>
    <row r="264" spans="1:15" x14ac:dyDescent="0.3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53" t="s">
        <v>1777</v>
      </c>
      <c r="L264" s="54">
        <f>ROUND(SUMIF(Model_Output!$B$11:$B$3048,O264,Model_Output!$D$11:$D$3048),-2)</f>
        <v>22300</v>
      </c>
      <c r="M264" s="91">
        <f t="shared" si="8"/>
        <v>3.7835086528673227E-2</v>
      </c>
      <c r="N264" s="62"/>
      <c r="O264" t="s">
        <v>2176</v>
      </c>
    </row>
    <row r="265" spans="1:15" x14ac:dyDescent="0.3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53" t="s">
        <v>1778</v>
      </c>
      <c r="L265" s="54">
        <f>ROUND(SUMIF(Model_Output!$B$11:$B$3048,O265,Model_Output!$D$11:$D$3048),-2)</f>
        <v>21400</v>
      </c>
      <c r="M265" s="91">
        <f t="shared" si="8"/>
        <v>3.6308109942314218E-2</v>
      </c>
      <c r="N265" s="62"/>
      <c r="O265" t="s">
        <v>2177</v>
      </c>
    </row>
    <row r="266" spans="1:15" x14ac:dyDescent="0.3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53" t="s">
        <v>1779</v>
      </c>
      <c r="L266" s="54">
        <f>ROUND(SUMIF(Model_Output!$B$11:$B$3048,O266,Model_Output!$D$11:$D$3048),-2)</f>
        <v>19300</v>
      </c>
      <c r="M266" s="91">
        <f t="shared" si="8"/>
        <v>3.2745164574143198E-2</v>
      </c>
      <c r="N266" s="62"/>
      <c r="O266" t="s">
        <v>2178</v>
      </c>
    </row>
    <row r="267" spans="1:15" x14ac:dyDescent="0.3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53" t="s">
        <v>1780</v>
      </c>
      <c r="L267" s="54">
        <f>ROUND(SUMIF(Model_Output!$B$11:$B$3048,O267,Model_Output!$D$11:$D$3048),-2)</f>
        <v>17800</v>
      </c>
      <c r="M267" s="91">
        <f t="shared" si="8"/>
        <v>3.0200203596878181E-2</v>
      </c>
      <c r="N267" s="62"/>
      <c r="O267" t="s">
        <v>2179</v>
      </c>
    </row>
    <row r="268" spans="1:15" x14ac:dyDescent="0.3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53" t="s">
        <v>1781</v>
      </c>
      <c r="L268" s="54">
        <f>ROUND(SUMIF(Model_Output!$B$11:$B$3048,O268,Model_Output!$D$11:$D$3048),-2)</f>
        <v>16400</v>
      </c>
      <c r="M268" s="91">
        <f t="shared" si="8"/>
        <v>2.7824906684764165E-2</v>
      </c>
      <c r="N268" s="62"/>
      <c r="O268" t="s">
        <v>2180</v>
      </c>
    </row>
    <row r="269" spans="1:15" x14ac:dyDescent="0.3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53" t="s">
        <v>1782</v>
      </c>
      <c r="L269" s="54">
        <f>ROUND(SUMIF(Model_Output!$B$11:$B$3048,O269,Model_Output!$D$11:$D$3048),-2)</f>
        <v>14700</v>
      </c>
      <c r="M269" s="91">
        <f t="shared" si="8"/>
        <v>2.4940617577197149E-2</v>
      </c>
      <c r="N269" s="62"/>
      <c r="O269" t="s">
        <v>2181</v>
      </c>
    </row>
    <row r="270" spans="1:15" x14ac:dyDescent="0.3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53" t="s">
        <v>1783</v>
      </c>
      <c r="L270" s="54">
        <f>ROUND(SUMIF(Model_Output!$B$11:$B$3048,O270,Model_Output!$D$11:$D$3048),-2)</f>
        <v>13000</v>
      </c>
      <c r="M270" s="91">
        <f t="shared" si="8"/>
        <v>2.2056328469630133E-2</v>
      </c>
      <c r="N270" s="62"/>
      <c r="O270" t="s">
        <v>2182</v>
      </c>
    </row>
    <row r="271" spans="1:15" x14ac:dyDescent="0.3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53" t="s">
        <v>1784</v>
      </c>
      <c r="L271" s="54">
        <f>ROUND(SUMIF(Model_Output!$B$11:$B$3048,O271,Model_Output!$D$11:$D$3048),-2)</f>
        <v>11900</v>
      </c>
      <c r="M271" s="91">
        <f t="shared" si="8"/>
        <v>2.0190023752969122E-2</v>
      </c>
      <c r="N271" s="62"/>
      <c r="O271" t="s">
        <v>2183</v>
      </c>
    </row>
    <row r="272" spans="1:15" x14ac:dyDescent="0.3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53" t="s">
        <v>1785</v>
      </c>
      <c r="L272" s="54">
        <f>ROUND(SUMIF(Model_Output!$B$11:$B$3048,O272,Model_Output!$D$11:$D$3048),-2)</f>
        <v>10900</v>
      </c>
      <c r="M272" s="91">
        <f t="shared" si="8"/>
        <v>1.8493383101459111E-2</v>
      </c>
      <c r="N272" s="62"/>
      <c r="O272" t="s">
        <v>2184</v>
      </c>
    </row>
    <row r="273" spans="1:15" x14ac:dyDescent="0.3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53" t="s">
        <v>1786</v>
      </c>
      <c r="L273" s="54">
        <f>ROUND(SUMIF(Model_Output!$B$11:$B$3048,O273,Model_Output!$D$11:$D$3048),-2)</f>
        <v>10100</v>
      </c>
      <c r="M273" s="91">
        <f t="shared" si="8"/>
        <v>1.7136070580251104E-2</v>
      </c>
      <c r="N273" s="62"/>
      <c r="O273" t="s">
        <v>2185</v>
      </c>
    </row>
    <row r="274" spans="1:15" x14ac:dyDescent="0.3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53" t="s">
        <v>1787</v>
      </c>
      <c r="L274" s="54">
        <f>ROUND(SUMIF(Model_Output!$B$11:$B$3048,O274,Model_Output!$D$11:$D$3048),-2)</f>
        <v>9300</v>
      </c>
      <c r="M274" s="91">
        <f t="shared" si="8"/>
        <v>1.5778758059043094E-2</v>
      </c>
      <c r="N274" s="62"/>
      <c r="O274" t="s">
        <v>2186</v>
      </c>
    </row>
    <row r="275" spans="1:15" x14ac:dyDescent="0.3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53" t="s">
        <v>1788</v>
      </c>
      <c r="L275" s="54">
        <f>ROUND(SUMIF(Model_Output!$B$11:$B$3048,O275,Model_Output!$D$11:$D$3048),-2)</f>
        <v>8300</v>
      </c>
      <c r="M275" s="91">
        <f t="shared" si="8"/>
        <v>1.4082117407533085E-2</v>
      </c>
      <c r="N275" s="62"/>
      <c r="O275" t="s">
        <v>2187</v>
      </c>
    </row>
    <row r="276" spans="1:15" x14ac:dyDescent="0.3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53" t="s">
        <v>1789</v>
      </c>
      <c r="L276" s="54">
        <f>ROUND(SUMIF(Model_Output!$B$11:$B$3048,O276,Model_Output!$D$11:$D$3048),-2)</f>
        <v>7200</v>
      </c>
      <c r="M276" s="91">
        <f t="shared" si="8"/>
        <v>1.2215812690872073E-2</v>
      </c>
      <c r="N276" s="62"/>
      <c r="O276" t="s">
        <v>2188</v>
      </c>
    </row>
    <row r="277" spans="1:15" ht="17.25" thickBot="1" x14ac:dyDescent="0.35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55" t="s">
        <v>1790</v>
      </c>
      <c r="L277" s="56">
        <f>ROUND(SUMIF(Model_Output!$B$11:$B$3048,O277,Model_Output!$D$11:$D$3048),-2)</f>
        <v>59300</v>
      </c>
      <c r="M277" s="110">
        <f t="shared" si="8"/>
        <v>0.1006107906345436</v>
      </c>
      <c r="N277" s="62"/>
      <c r="O277" t="s">
        <v>2189</v>
      </c>
    </row>
    <row r="278" spans="1:15" x14ac:dyDescent="0.3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3" t="s">
        <v>134</v>
      </c>
      <c r="L278" s="68">
        <f>SUM(L252:L277)</f>
        <v>589400</v>
      </c>
      <c r="M278" s="90">
        <f>SUM(M252:M277)</f>
        <v>0.99999999999999967</v>
      </c>
    </row>
    <row r="279" spans="1:15" x14ac:dyDescent="0.3">
      <c r="A279" s="62"/>
      <c r="B279" s="62"/>
      <c r="C279" s="62"/>
      <c r="D279" s="62"/>
      <c r="E279" s="62"/>
      <c r="F279" s="62"/>
      <c r="G279" s="62"/>
      <c r="H279" s="62"/>
      <c r="I279" s="62"/>
      <c r="J279" s="62"/>
    </row>
    <row r="280" spans="1:15" x14ac:dyDescent="0.3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4" t="s">
        <v>2190</v>
      </c>
    </row>
    <row r="281" spans="1:15" x14ac:dyDescent="0.3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103" t="s">
        <v>981</v>
      </c>
      <c r="L281" s="103" t="s">
        <v>989</v>
      </c>
      <c r="M281" s="105" t="s">
        <v>1791</v>
      </c>
      <c r="N281" s="53"/>
    </row>
    <row r="282" spans="1:15" ht="17.25" thickBot="1" x14ac:dyDescent="0.35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104"/>
      <c r="L282" s="104"/>
      <c r="M282" s="106"/>
      <c r="N282" s="108"/>
      <c r="O282" s="70" t="s">
        <v>52</v>
      </c>
    </row>
    <row r="283" spans="1:15" x14ac:dyDescent="0.3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53" t="s">
        <v>1765</v>
      </c>
      <c r="L283" s="54">
        <f>ROUND(SUMIF(Model_Output!$B$11:$B$3048,O283,Model_Output!$D$11:$D$3048),-2)</f>
        <v>12200</v>
      </c>
      <c r="M283" s="91">
        <f t="shared" ref="M283:M308" si="9">L283/$L$309</f>
        <v>1.3968399358827571E-2</v>
      </c>
      <c r="N283" s="62"/>
      <c r="O283" t="s">
        <v>2191</v>
      </c>
    </row>
    <row r="284" spans="1:15" x14ac:dyDescent="0.3">
      <c r="K284" s="53" t="s">
        <v>1766</v>
      </c>
      <c r="L284" s="54">
        <f>ROUND(SUMIF(Model_Output!$B$11:$B$3048,O284,Model_Output!$D$11:$D$3048),-2)</f>
        <v>30000</v>
      </c>
      <c r="M284" s="91">
        <f t="shared" si="9"/>
        <v>3.4348523013510421E-2</v>
      </c>
      <c r="N284" s="62"/>
      <c r="O284" t="s">
        <v>2192</v>
      </c>
    </row>
    <row r="285" spans="1:15" x14ac:dyDescent="0.3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53" t="s">
        <v>1767</v>
      </c>
      <c r="L285" s="54">
        <f>ROUND(SUMIF(Model_Output!$B$11:$B$3048,O285,Model_Output!$D$11:$D$3048),-2)</f>
        <v>38900</v>
      </c>
      <c r="M285" s="91">
        <f t="shared" si="9"/>
        <v>4.4538584840851846E-2</v>
      </c>
      <c r="N285" s="62"/>
      <c r="O285" t="s">
        <v>2193</v>
      </c>
    </row>
    <row r="286" spans="1:15" x14ac:dyDescent="0.3">
      <c r="K286" s="53" t="s">
        <v>1768</v>
      </c>
      <c r="L286" s="54">
        <f>ROUND(SUMIF(Model_Output!$B$11:$B$3048,O286,Model_Output!$D$11:$D$3048),-2)</f>
        <v>43800</v>
      </c>
      <c r="M286" s="91">
        <f t="shared" si="9"/>
        <v>5.0148843599725212E-2</v>
      </c>
      <c r="N286" s="62"/>
      <c r="O286" t="s">
        <v>2194</v>
      </c>
    </row>
    <row r="287" spans="1:15" x14ac:dyDescent="0.3">
      <c r="K287" s="53" t="s">
        <v>1769</v>
      </c>
      <c r="L287" s="54">
        <f>ROUND(SUMIF(Model_Output!$B$11:$B$3048,O287,Model_Output!$D$11:$D$3048),-2)</f>
        <v>46000</v>
      </c>
      <c r="M287" s="91">
        <f t="shared" si="9"/>
        <v>5.2667735287382646E-2</v>
      </c>
      <c r="N287" s="62"/>
      <c r="O287" t="s">
        <v>2195</v>
      </c>
    </row>
    <row r="288" spans="1:15" x14ac:dyDescent="0.3">
      <c r="K288" s="53" t="s">
        <v>1770</v>
      </c>
      <c r="L288" s="54">
        <f>ROUND(SUMIF(Model_Output!$B$11:$B$3048,O288,Model_Output!$D$11:$D$3048),-2)</f>
        <v>48200</v>
      </c>
      <c r="M288" s="91">
        <f t="shared" si="9"/>
        <v>5.5186626975040072E-2</v>
      </c>
      <c r="N288" s="62"/>
      <c r="O288" t="s">
        <v>2196</v>
      </c>
    </row>
    <row r="289" spans="1:15" x14ac:dyDescent="0.3">
      <c r="K289" s="53" t="s">
        <v>1771</v>
      </c>
      <c r="L289" s="54">
        <f>ROUND(SUMIF(Model_Output!$B$11:$B$3048,O289,Model_Output!$D$11:$D$3048),-2)</f>
        <v>45900</v>
      </c>
      <c r="M289" s="91">
        <f t="shared" si="9"/>
        <v>5.255324021067094E-2</v>
      </c>
      <c r="N289" s="62"/>
      <c r="O289" t="s">
        <v>2197</v>
      </c>
    </row>
    <row r="290" spans="1:15" x14ac:dyDescent="0.3">
      <c r="K290" s="53" t="s">
        <v>1772</v>
      </c>
      <c r="L290" s="54">
        <f>ROUND(SUMIF(Model_Output!$B$11:$B$3048,O290,Model_Output!$D$11:$D$3048),-2)</f>
        <v>43500</v>
      </c>
      <c r="M290" s="91">
        <f t="shared" si="9"/>
        <v>4.9805358369590109E-2</v>
      </c>
      <c r="N290" s="62"/>
      <c r="O290" t="s">
        <v>2198</v>
      </c>
    </row>
    <row r="291" spans="1:15" x14ac:dyDescent="0.3">
      <c r="A291" s="53"/>
      <c r="B291" s="53"/>
      <c r="C291" s="53"/>
      <c r="D291" s="53"/>
      <c r="E291" s="53"/>
      <c r="F291" s="53"/>
      <c r="G291" s="53"/>
      <c r="H291" s="53"/>
      <c r="I291" s="53"/>
      <c r="J291" s="53"/>
      <c r="K291" s="53" t="s">
        <v>1773</v>
      </c>
      <c r="L291" s="54">
        <f>ROUND(SUMIF(Model_Output!$B$11:$B$3048,O291,Model_Output!$D$11:$D$3048),-2)</f>
        <v>40800</v>
      </c>
      <c r="M291" s="91">
        <f t="shared" si="9"/>
        <v>4.6713991298374169E-2</v>
      </c>
      <c r="N291" s="62"/>
      <c r="O291" t="s">
        <v>2199</v>
      </c>
    </row>
    <row r="292" spans="1:15" x14ac:dyDescent="0.3">
      <c r="A292" s="108"/>
      <c r="B292" s="108"/>
      <c r="C292" s="108"/>
      <c r="D292" s="108"/>
      <c r="E292" s="108"/>
      <c r="F292" s="108"/>
      <c r="G292" s="108"/>
      <c r="H292" s="108"/>
      <c r="I292" s="108"/>
      <c r="J292" s="108"/>
      <c r="K292" s="53" t="s">
        <v>1774</v>
      </c>
      <c r="L292" s="54">
        <f>ROUND(SUMIF(Model_Output!$B$11:$B$3048,O292,Model_Output!$D$11:$D$3048),-2)</f>
        <v>40200</v>
      </c>
      <c r="M292" s="91">
        <f t="shared" si="9"/>
        <v>4.6027020838103963E-2</v>
      </c>
      <c r="N292" s="62"/>
      <c r="O292" t="s">
        <v>2200</v>
      </c>
    </row>
    <row r="293" spans="1:15" x14ac:dyDescent="0.3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53" t="s">
        <v>1775</v>
      </c>
      <c r="L293" s="54">
        <f>ROUND(SUMIF(Model_Output!$B$11:$B$3048,O293,Model_Output!$D$11:$D$3048),-2)</f>
        <v>38700</v>
      </c>
      <c r="M293" s="91">
        <f t="shared" si="9"/>
        <v>4.4309594687428441E-2</v>
      </c>
      <c r="N293" s="62"/>
      <c r="O293" t="s">
        <v>2201</v>
      </c>
    </row>
    <row r="294" spans="1:15" x14ac:dyDescent="0.3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53" t="s">
        <v>1776</v>
      </c>
      <c r="L294" s="54">
        <f>ROUND(SUMIF(Model_Output!$B$11:$B$3048,O294,Model_Output!$D$11:$D$3048),-2)</f>
        <v>37200</v>
      </c>
      <c r="M294" s="91">
        <f t="shared" si="9"/>
        <v>4.259216853675292E-2</v>
      </c>
      <c r="N294" s="62"/>
      <c r="O294" t="s">
        <v>2202</v>
      </c>
    </row>
    <row r="295" spans="1:15" x14ac:dyDescent="0.3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53" t="s">
        <v>1777</v>
      </c>
      <c r="L295" s="54">
        <f>ROUND(SUMIF(Model_Output!$B$11:$B$3048,O295,Model_Output!$D$11:$D$3048),-2)</f>
        <v>36200</v>
      </c>
      <c r="M295" s="91">
        <f t="shared" si="9"/>
        <v>4.1447217769635905E-2</v>
      </c>
      <c r="N295" s="62"/>
      <c r="O295" t="s">
        <v>2203</v>
      </c>
    </row>
    <row r="296" spans="1:15" x14ac:dyDescent="0.3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53" t="s">
        <v>1778</v>
      </c>
      <c r="L296" s="54">
        <f>ROUND(SUMIF(Model_Output!$B$11:$B$3048,O296,Model_Output!$D$11:$D$3048),-2)</f>
        <v>35300</v>
      </c>
      <c r="M296" s="91">
        <f t="shared" si="9"/>
        <v>4.0416762079230596E-2</v>
      </c>
      <c r="N296" s="62"/>
      <c r="O296" t="s">
        <v>2204</v>
      </c>
    </row>
    <row r="297" spans="1:15" x14ac:dyDescent="0.3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53" t="s">
        <v>1779</v>
      </c>
      <c r="L297" s="54">
        <f>ROUND(SUMIF(Model_Output!$B$11:$B$3048,O297,Model_Output!$D$11:$D$3048),-2)</f>
        <v>31900</v>
      </c>
      <c r="M297" s="91">
        <f t="shared" si="9"/>
        <v>3.6523929471032744E-2</v>
      </c>
      <c r="N297" s="62"/>
      <c r="O297" t="s">
        <v>2205</v>
      </c>
    </row>
    <row r="298" spans="1:15" x14ac:dyDescent="0.3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53" t="s">
        <v>1780</v>
      </c>
      <c r="L298" s="54">
        <f>ROUND(SUMIF(Model_Output!$B$11:$B$3048,O298,Model_Output!$D$11:$D$3048),-2)</f>
        <v>29400</v>
      </c>
      <c r="M298" s="91">
        <f t="shared" si="9"/>
        <v>3.3661552553240208E-2</v>
      </c>
      <c r="N298" s="62"/>
      <c r="O298" t="s">
        <v>2206</v>
      </c>
    </row>
    <row r="299" spans="1:15" x14ac:dyDescent="0.3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53" t="s">
        <v>1781</v>
      </c>
      <c r="L299" s="54">
        <f>ROUND(SUMIF(Model_Output!$B$11:$B$3048,O299,Model_Output!$D$11:$D$3048),-2)</f>
        <v>27200</v>
      </c>
      <c r="M299" s="91">
        <f t="shared" si="9"/>
        <v>3.1142660865582782E-2</v>
      </c>
      <c r="N299" s="62"/>
      <c r="O299" t="s">
        <v>2207</v>
      </c>
    </row>
    <row r="300" spans="1:15" x14ac:dyDescent="0.3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53" t="s">
        <v>1782</v>
      </c>
      <c r="L300" s="54">
        <f>ROUND(SUMIF(Model_Output!$B$11:$B$3048,O300,Model_Output!$D$11:$D$3048),-2)</f>
        <v>24500</v>
      </c>
      <c r="M300" s="91">
        <f t="shared" si="9"/>
        <v>2.8051293794366841E-2</v>
      </c>
      <c r="N300" s="62"/>
      <c r="O300" t="s">
        <v>2208</v>
      </c>
    </row>
    <row r="301" spans="1:15" x14ac:dyDescent="0.3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53" t="s">
        <v>1783</v>
      </c>
      <c r="L301" s="54">
        <f>ROUND(SUMIF(Model_Output!$B$11:$B$3048,O301,Model_Output!$D$11:$D$3048),-2)</f>
        <v>22600</v>
      </c>
      <c r="M301" s="91">
        <f t="shared" si="9"/>
        <v>2.5875887336844514E-2</v>
      </c>
      <c r="N301" s="62"/>
      <c r="O301" t="s">
        <v>2209</v>
      </c>
    </row>
    <row r="302" spans="1:15" x14ac:dyDescent="0.3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53" t="s">
        <v>1784</v>
      </c>
      <c r="L302" s="54">
        <f>ROUND(SUMIF(Model_Output!$B$11:$B$3048,O302,Model_Output!$D$11:$D$3048),-2)</f>
        <v>21000</v>
      </c>
      <c r="M302" s="91">
        <f t="shared" si="9"/>
        <v>2.4043966109457294E-2</v>
      </c>
      <c r="N302" s="62"/>
      <c r="O302" t="s">
        <v>2210</v>
      </c>
    </row>
    <row r="303" spans="1:15" x14ac:dyDescent="0.3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53" t="s">
        <v>1785</v>
      </c>
      <c r="L303" s="54">
        <f>ROUND(SUMIF(Model_Output!$B$11:$B$3048,O303,Model_Output!$D$11:$D$3048),-2)</f>
        <v>19600</v>
      </c>
      <c r="M303" s="91">
        <f t="shared" si="9"/>
        <v>2.2441035035493474E-2</v>
      </c>
      <c r="N303" s="62"/>
      <c r="O303" t="s">
        <v>2211</v>
      </c>
    </row>
    <row r="304" spans="1:15" x14ac:dyDescent="0.3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53" t="s">
        <v>1786</v>
      </c>
      <c r="L304" s="54">
        <f>ROUND(SUMIF(Model_Output!$B$11:$B$3048,O304,Model_Output!$D$11:$D$3048),-2)</f>
        <v>18100</v>
      </c>
      <c r="M304" s="91">
        <f t="shared" si="9"/>
        <v>2.0723608884817953E-2</v>
      </c>
      <c r="N304" s="62"/>
      <c r="O304" t="s">
        <v>2212</v>
      </c>
    </row>
    <row r="305" spans="1:15" x14ac:dyDescent="0.3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53" t="s">
        <v>1787</v>
      </c>
      <c r="L305" s="54">
        <f>ROUND(SUMIF(Model_Output!$B$11:$B$3048,O305,Model_Output!$D$11:$D$3048),-2)</f>
        <v>16300</v>
      </c>
      <c r="M305" s="91">
        <f t="shared" si="9"/>
        <v>1.8662697504007328E-2</v>
      </c>
      <c r="N305" s="62"/>
      <c r="O305" t="s">
        <v>2213</v>
      </c>
    </row>
    <row r="306" spans="1:15" x14ac:dyDescent="0.3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53" t="s">
        <v>1788</v>
      </c>
      <c r="L306" s="54">
        <f>ROUND(SUMIF(Model_Output!$B$11:$B$3048,O306,Model_Output!$D$11:$D$3048),-2)</f>
        <v>14500</v>
      </c>
      <c r="M306" s="91">
        <f t="shared" si="9"/>
        <v>1.6601786123196703E-2</v>
      </c>
      <c r="N306" s="62"/>
      <c r="O306" t="s">
        <v>2214</v>
      </c>
    </row>
    <row r="307" spans="1:15" x14ac:dyDescent="0.3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53" t="s">
        <v>1789</v>
      </c>
      <c r="L307" s="54">
        <f>ROUND(SUMIF(Model_Output!$B$11:$B$3048,O307,Model_Output!$D$11:$D$3048),-2)</f>
        <v>12700</v>
      </c>
      <c r="M307" s="91">
        <f t="shared" si="9"/>
        <v>1.4540874742386077E-2</v>
      </c>
      <c r="N307" s="62"/>
      <c r="O307" t="s">
        <v>2215</v>
      </c>
    </row>
    <row r="308" spans="1:15" ht="17.25" thickBot="1" x14ac:dyDescent="0.35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55" t="s">
        <v>1790</v>
      </c>
      <c r="L308" s="56">
        <f>ROUND(SUMIF(Model_Output!$B$11:$B$3048,O308,Model_Output!$D$11:$D$3048),-2)</f>
        <v>98700</v>
      </c>
      <c r="M308" s="110">
        <f t="shared" si="9"/>
        <v>0.11300664071444928</v>
      </c>
      <c r="N308" s="62"/>
      <c r="O308" t="s">
        <v>2216</v>
      </c>
    </row>
    <row r="309" spans="1:15" x14ac:dyDescent="0.3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3" t="s">
        <v>134</v>
      </c>
      <c r="L309" s="68">
        <f>SUM(L283:L308)</f>
        <v>873400</v>
      </c>
      <c r="M309" s="90">
        <f>SUM(M283:M308)</f>
        <v>1</v>
      </c>
    </row>
    <row r="310" spans="1:15" x14ac:dyDescent="0.3">
      <c r="A310" s="62"/>
      <c r="B310" s="62"/>
      <c r="C310" s="62"/>
      <c r="D310" s="62"/>
      <c r="E310" s="62"/>
      <c r="F310" s="62"/>
      <c r="G310" s="62"/>
      <c r="H310" s="62"/>
      <c r="I310" s="62"/>
      <c r="J310" s="62"/>
    </row>
    <row r="311" spans="1:15" x14ac:dyDescent="0.3">
      <c r="K311" s="64" t="s">
        <v>2946</v>
      </c>
    </row>
    <row r="312" spans="1:15" x14ac:dyDescent="0.3">
      <c r="K312" s="121" t="s">
        <v>981</v>
      </c>
      <c r="L312" s="121" t="s">
        <v>989</v>
      </c>
      <c r="M312" s="123" t="s">
        <v>1791</v>
      </c>
      <c r="N312" s="125" t="s">
        <v>2945</v>
      </c>
    </row>
    <row r="313" spans="1:15" ht="17.25" thickBot="1" x14ac:dyDescent="0.35">
      <c r="K313" s="122"/>
      <c r="L313" s="122"/>
      <c r="M313" s="124"/>
    </row>
    <row r="314" spans="1:15" x14ac:dyDescent="0.3">
      <c r="K314" s="53" t="s">
        <v>1765</v>
      </c>
      <c r="L314" s="54">
        <f>L190+L221+L252+L283</f>
        <v>58900</v>
      </c>
      <c r="M314" s="91">
        <f>L314/$L$340</f>
        <v>2.5470270270270271E-2</v>
      </c>
      <c r="N314" s="90">
        <v>2.5295614428977698E-2</v>
      </c>
    </row>
    <row r="315" spans="1:15" x14ac:dyDescent="0.3">
      <c r="K315" s="53" t="s">
        <v>1766</v>
      </c>
      <c r="L315" s="54">
        <f t="shared" ref="L315:L339" si="10">L191+L222+L253+L284</f>
        <v>122800</v>
      </c>
      <c r="M315" s="91">
        <f t="shared" ref="M315:M339" si="11">L315/$L$340</f>
        <v>5.3102702702702703E-2</v>
      </c>
      <c r="N315" s="90">
        <v>5.9571920371201917E-2</v>
      </c>
    </row>
    <row r="316" spans="1:15" x14ac:dyDescent="0.3">
      <c r="K316" s="53" t="s">
        <v>1767</v>
      </c>
      <c r="L316" s="54">
        <f t="shared" si="10"/>
        <v>136800</v>
      </c>
      <c r="M316" s="91">
        <f t="shared" si="11"/>
        <v>5.9156756756756759E-2</v>
      </c>
      <c r="N316" s="90">
        <v>6.9750037419547967E-2</v>
      </c>
    </row>
    <row r="317" spans="1:15" x14ac:dyDescent="0.3">
      <c r="K317" s="53" t="s">
        <v>1768</v>
      </c>
      <c r="L317" s="54">
        <f t="shared" si="10"/>
        <v>141800</v>
      </c>
      <c r="M317" s="91">
        <f t="shared" si="11"/>
        <v>6.131891891891892E-2</v>
      </c>
      <c r="N317" s="90">
        <v>6.8253255500673557E-2</v>
      </c>
    </row>
    <row r="318" spans="1:15" x14ac:dyDescent="0.3">
      <c r="K318" s="53" t="s">
        <v>1769</v>
      </c>
      <c r="L318" s="54">
        <f t="shared" si="10"/>
        <v>140500</v>
      </c>
      <c r="M318" s="91">
        <f t="shared" si="11"/>
        <v>6.0756756756756757E-2</v>
      </c>
      <c r="N318" s="90">
        <v>6.1966771441400989E-2</v>
      </c>
    </row>
    <row r="319" spans="1:15" x14ac:dyDescent="0.3">
      <c r="K319" s="53" t="s">
        <v>1770</v>
      </c>
      <c r="L319" s="54">
        <f t="shared" si="10"/>
        <v>138300</v>
      </c>
      <c r="M319" s="91">
        <f t="shared" si="11"/>
        <v>5.9805405405405403E-2</v>
      </c>
      <c r="N319" s="90">
        <v>6.8253255500673557E-2</v>
      </c>
    </row>
    <row r="320" spans="1:15" x14ac:dyDescent="0.3">
      <c r="K320" s="53" t="s">
        <v>1771</v>
      </c>
      <c r="L320" s="54">
        <f t="shared" si="10"/>
        <v>127600</v>
      </c>
      <c r="M320" s="91">
        <f t="shared" si="11"/>
        <v>5.5178378378378377E-2</v>
      </c>
      <c r="N320" s="90">
        <v>5.8374494836102381E-2</v>
      </c>
    </row>
    <row r="321" spans="11:14" x14ac:dyDescent="0.3">
      <c r="K321" s="53" t="s">
        <v>1772</v>
      </c>
      <c r="L321" s="54">
        <f t="shared" si="10"/>
        <v>119700</v>
      </c>
      <c r="M321" s="91">
        <f t="shared" si="11"/>
        <v>5.1762162162162159E-2</v>
      </c>
      <c r="N321" s="90">
        <v>5.0890585241730277E-2</v>
      </c>
    </row>
    <row r="322" spans="11:14" x14ac:dyDescent="0.3">
      <c r="K322" s="53" t="s">
        <v>1773</v>
      </c>
      <c r="L322" s="54">
        <f t="shared" si="10"/>
        <v>109900</v>
      </c>
      <c r="M322" s="91">
        <f t="shared" si="11"/>
        <v>4.7524324324324324E-2</v>
      </c>
      <c r="N322" s="90">
        <v>3.8916329890734923E-2</v>
      </c>
    </row>
    <row r="323" spans="11:14" x14ac:dyDescent="0.3">
      <c r="K323" s="53" t="s">
        <v>1774</v>
      </c>
      <c r="L323" s="54">
        <f t="shared" si="10"/>
        <v>104500</v>
      </c>
      <c r="M323" s="91">
        <f t="shared" si="11"/>
        <v>4.518918918918919E-2</v>
      </c>
      <c r="N323" s="90">
        <v>4.1311180960933995E-2</v>
      </c>
    </row>
    <row r="324" spans="11:14" x14ac:dyDescent="0.3">
      <c r="K324" s="53" t="s">
        <v>1775</v>
      </c>
      <c r="L324" s="54">
        <f t="shared" si="10"/>
        <v>98700</v>
      </c>
      <c r="M324" s="91">
        <f t="shared" si="11"/>
        <v>4.2681081081081082E-2</v>
      </c>
      <c r="N324" s="90">
        <v>3.2330489447687474E-2</v>
      </c>
    </row>
    <row r="325" spans="11:14" x14ac:dyDescent="0.3">
      <c r="K325" s="53" t="s">
        <v>1776</v>
      </c>
      <c r="L325" s="54">
        <f t="shared" si="10"/>
        <v>91400</v>
      </c>
      <c r="M325" s="91">
        <f t="shared" si="11"/>
        <v>3.9524324324324324E-2</v>
      </c>
      <c r="N325" s="90">
        <v>3.3677593174674447E-2</v>
      </c>
    </row>
    <row r="326" spans="11:14" x14ac:dyDescent="0.3">
      <c r="K326" s="53" t="s">
        <v>1777</v>
      </c>
      <c r="L326" s="54">
        <f t="shared" si="10"/>
        <v>86100</v>
      </c>
      <c r="M326" s="91">
        <f t="shared" si="11"/>
        <v>3.7232432432432433E-2</v>
      </c>
      <c r="N326" s="90">
        <v>3.6072444244873519E-2</v>
      </c>
    </row>
    <row r="327" spans="11:14" x14ac:dyDescent="0.3">
      <c r="K327" s="53" t="s">
        <v>1778</v>
      </c>
      <c r="L327" s="54">
        <f t="shared" si="10"/>
        <v>82200</v>
      </c>
      <c r="M327" s="91">
        <f t="shared" si="11"/>
        <v>3.5545945945945949E-2</v>
      </c>
      <c r="N327" s="90">
        <v>3.5473731477323751E-2</v>
      </c>
    </row>
    <row r="328" spans="11:14" x14ac:dyDescent="0.3">
      <c r="K328" s="53" t="s">
        <v>1779</v>
      </c>
      <c r="L328" s="54">
        <f t="shared" si="10"/>
        <v>74300</v>
      </c>
      <c r="M328" s="91">
        <f t="shared" si="11"/>
        <v>3.2129729729729731E-2</v>
      </c>
      <c r="N328" s="90">
        <v>3.1881454872025143E-2</v>
      </c>
    </row>
    <row r="329" spans="11:14" x14ac:dyDescent="0.3">
      <c r="K329" s="53" t="s">
        <v>1780</v>
      </c>
      <c r="L329" s="54">
        <f t="shared" si="10"/>
        <v>67500</v>
      </c>
      <c r="M329" s="91">
        <f t="shared" si="11"/>
        <v>2.9189189189189189E-2</v>
      </c>
      <c r="N329" s="90">
        <v>3.3976949558449335E-2</v>
      </c>
    </row>
    <row r="330" spans="11:14" x14ac:dyDescent="0.3">
      <c r="K330" s="53" t="s">
        <v>1781</v>
      </c>
      <c r="L330" s="54">
        <f t="shared" si="10"/>
        <v>61700</v>
      </c>
      <c r="M330" s="91">
        <f t="shared" si="11"/>
        <v>2.6681081081081082E-2</v>
      </c>
      <c r="N330" s="90">
        <v>2.3798832510103278E-2</v>
      </c>
    </row>
    <row r="331" spans="11:14" x14ac:dyDescent="0.3">
      <c r="K331" s="53" t="s">
        <v>1782</v>
      </c>
      <c r="L331" s="54">
        <f t="shared" si="10"/>
        <v>55600</v>
      </c>
      <c r="M331" s="91">
        <f t="shared" si="11"/>
        <v>2.4043243243243244E-2</v>
      </c>
      <c r="N331" s="90">
        <v>1.8111061218380482E-2</v>
      </c>
    </row>
    <row r="332" spans="11:14" x14ac:dyDescent="0.3">
      <c r="K332" s="53" t="s">
        <v>1783</v>
      </c>
      <c r="L332" s="54">
        <f t="shared" si="10"/>
        <v>50100</v>
      </c>
      <c r="M332" s="91">
        <f t="shared" si="11"/>
        <v>2.1664864864864866E-2</v>
      </c>
      <c r="N332" s="90">
        <v>1.870977398593025E-2</v>
      </c>
    </row>
    <row r="333" spans="11:14" x14ac:dyDescent="0.3">
      <c r="K333" s="53" t="s">
        <v>1784</v>
      </c>
      <c r="L333" s="54">
        <f t="shared" si="10"/>
        <v>46000</v>
      </c>
      <c r="M333" s="91">
        <f t="shared" si="11"/>
        <v>1.9891891891891892E-2</v>
      </c>
      <c r="N333" s="90">
        <v>1.9458164945367461E-2</v>
      </c>
    </row>
    <row r="334" spans="11:14" x14ac:dyDescent="0.3">
      <c r="K334" s="53" t="s">
        <v>1785</v>
      </c>
      <c r="L334" s="54">
        <f t="shared" si="10"/>
        <v>42200</v>
      </c>
      <c r="M334" s="91">
        <f t="shared" si="11"/>
        <v>1.8248648648648648E-2</v>
      </c>
      <c r="N334" s="90">
        <v>1.7512348450830714E-2</v>
      </c>
    </row>
    <row r="335" spans="11:14" x14ac:dyDescent="0.3">
      <c r="K335" s="53" t="s">
        <v>1786</v>
      </c>
      <c r="L335" s="54">
        <f t="shared" si="10"/>
        <v>39200</v>
      </c>
      <c r="M335" s="91">
        <f t="shared" si="11"/>
        <v>1.6951351351351351E-2</v>
      </c>
      <c r="N335" s="90">
        <v>1.4069750037419547E-2</v>
      </c>
    </row>
    <row r="336" spans="11:14" x14ac:dyDescent="0.3">
      <c r="K336" s="53" t="s">
        <v>1787</v>
      </c>
      <c r="L336" s="54">
        <f t="shared" si="10"/>
        <v>35500</v>
      </c>
      <c r="M336" s="91">
        <f t="shared" si="11"/>
        <v>1.5351351351351352E-2</v>
      </c>
      <c r="N336" s="90">
        <v>1.3920071845532105E-2</v>
      </c>
    </row>
    <row r="337" spans="11:14" x14ac:dyDescent="0.3">
      <c r="K337" s="53" t="s">
        <v>1788</v>
      </c>
      <c r="L337" s="54">
        <f t="shared" si="10"/>
        <v>31600</v>
      </c>
      <c r="M337" s="91">
        <f t="shared" si="11"/>
        <v>1.3664864864864864E-2</v>
      </c>
      <c r="N337" s="90">
        <v>9.1303697051339627E-3</v>
      </c>
    </row>
    <row r="338" spans="11:14" x14ac:dyDescent="0.3">
      <c r="K338" s="53" t="s">
        <v>1789</v>
      </c>
      <c r="L338" s="54">
        <f t="shared" si="10"/>
        <v>27600</v>
      </c>
      <c r="M338" s="91">
        <f t="shared" si="11"/>
        <v>1.1935135135135135E-2</v>
      </c>
      <c r="N338" s="90">
        <v>1.0178117048346057E-2</v>
      </c>
    </row>
    <row r="339" spans="11:14" ht="17.25" thickBot="1" x14ac:dyDescent="0.35">
      <c r="K339" s="55" t="s">
        <v>1790</v>
      </c>
      <c r="L339" s="56">
        <f t="shared" si="10"/>
        <v>222000</v>
      </c>
      <c r="M339" s="110">
        <f t="shared" si="11"/>
        <v>9.6000000000000002E-2</v>
      </c>
      <c r="N339" s="90">
        <v>0.10911540188594522</v>
      </c>
    </row>
    <row r="340" spans="11:14" x14ac:dyDescent="0.3">
      <c r="K340" s="63" t="s">
        <v>134</v>
      </c>
      <c r="L340" s="68">
        <f>SUM(L314:L339)</f>
        <v>2312500</v>
      </c>
      <c r="M340" s="90">
        <f>SUM(M314:M339)</f>
        <v>0.99999999999999989</v>
      </c>
    </row>
  </sheetData>
  <mergeCells count="9">
    <mergeCell ref="N64:N65"/>
    <mergeCell ref="N157:N158"/>
    <mergeCell ref="N95:N96"/>
    <mergeCell ref="N126:N127"/>
    <mergeCell ref="K2:K3"/>
    <mergeCell ref="L2:L3"/>
    <mergeCell ref="M2:M3"/>
    <mergeCell ref="N2:N3"/>
    <mergeCell ref="N33:N34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rgb="FFFFFF00"/>
  </sheetPr>
  <dimension ref="A1:M34"/>
  <sheetViews>
    <sheetView zoomScaleNormal="100" workbookViewId="0"/>
  </sheetViews>
  <sheetFormatPr defaultRowHeight="16.5" x14ac:dyDescent="0.3"/>
  <cols>
    <col min="1" max="1" width="25.42578125" style="63" customWidth="1"/>
    <col min="2" max="2" width="12.7109375" style="83" customWidth="1"/>
    <col min="3" max="6" width="12.7109375" style="63" customWidth="1"/>
    <col min="7" max="7" width="13.140625" style="63" bestFit="1" customWidth="1"/>
    <col min="8" max="8" width="4.7109375" style="63" customWidth="1"/>
    <col min="9" max="9" width="10.140625" style="63" bestFit="1" customWidth="1"/>
    <col min="10" max="16384" width="9.140625" style="63"/>
  </cols>
  <sheetData>
    <row r="1" spans="1:13" x14ac:dyDescent="0.3">
      <c r="A1" s="64" t="s">
        <v>1634</v>
      </c>
    </row>
    <row r="2" spans="1:13" x14ac:dyDescent="0.3">
      <c r="A2" s="347" t="s">
        <v>981</v>
      </c>
      <c r="B2" s="347" t="s">
        <v>998</v>
      </c>
      <c r="C2" s="345" t="s">
        <v>1378</v>
      </c>
      <c r="D2" s="345"/>
      <c r="E2" s="342"/>
      <c r="F2" s="53"/>
    </row>
    <row r="3" spans="1:13" ht="33.75" thickBot="1" x14ac:dyDescent="0.35">
      <c r="A3" s="348"/>
      <c r="B3" s="348"/>
      <c r="C3" s="82" t="s">
        <v>1376</v>
      </c>
      <c r="D3" s="82" t="s">
        <v>1377</v>
      </c>
      <c r="E3" s="342"/>
      <c r="F3" s="84"/>
      <c r="I3" s="70" t="s">
        <v>52</v>
      </c>
      <c r="J3" s="69"/>
      <c r="K3" s="69"/>
      <c r="L3" s="69"/>
      <c r="M3" s="69"/>
    </row>
    <row r="4" spans="1:13" x14ac:dyDescent="0.3">
      <c r="A4" s="53" t="s">
        <v>910</v>
      </c>
      <c r="B4" s="54">
        <f>ROUND(SUMIF(Model_Output!$B$11:$B$3048,I4,Model_Output!$D$11:$D$3048),-2)</f>
        <v>317200</v>
      </c>
      <c r="C4" s="62">
        <f>(ROUND(SUMIF(Model_Output!$B$11:$B$3048,J4,Model_Output!$D$11:$D$3048),-2)+ROUND(SUMIF(Model_Output!$B$11:$B$3048,K4,Model_Output!$D$11:$D$3048),-2))/F16</f>
        <v>15.5705734089477</v>
      </c>
      <c r="D4" s="62">
        <f>(ROUND(SUMIF(Model_Output!$B$11:$B$3048,L4,Model_Output!$D$11:$D$3048),-2)+ROUND(SUMIF(Model_Output!$B$11:$B$3048,M4,Model_Output!$D$11:$D$3048),-2))/F16</f>
        <v>26.982041587901701</v>
      </c>
      <c r="E4" s="62"/>
      <c r="F4" s="62"/>
      <c r="I4" t="s">
        <v>941</v>
      </c>
      <c r="J4" s="63" t="s">
        <v>1457</v>
      </c>
      <c r="K4" s="63" t="s">
        <v>1458</v>
      </c>
      <c r="L4" s="63" t="s">
        <v>1455</v>
      </c>
      <c r="M4" s="63" t="s">
        <v>1456</v>
      </c>
    </row>
    <row r="5" spans="1:13" x14ac:dyDescent="0.3">
      <c r="A5" s="53" t="s">
        <v>911</v>
      </c>
      <c r="B5" s="54">
        <f>ROUND(SUMIF(Model_Output!$B$11:$B$3048,I5,Model_Output!$D$11:$D$3048),-2)</f>
        <v>138200</v>
      </c>
      <c r="C5" s="62">
        <f>(ROUND(SUMIF(Model_Output!$B$11:$B$3048,J5,Model_Output!$D$11:$D$3048),-2)+ROUND(SUMIF(Model_Output!$B$11:$B$3048,K5,Model_Output!$D$11:$D$3048),-2))/F25</f>
        <v>28.548877624909487</v>
      </c>
      <c r="D5" s="62">
        <f>(ROUND(SUMIF(Model_Output!$B$11:$B$3048,L5,Model_Output!$D$11:$D$3048),-2)+ROUND(SUMIF(Model_Output!$B$11:$B$3048,M5,Model_Output!$D$11:$D$3048),-2))/F25</f>
        <v>45.826212889210716</v>
      </c>
      <c r="E5" s="62"/>
      <c r="F5" s="62"/>
      <c r="I5" t="s">
        <v>943</v>
      </c>
      <c r="J5" s="63" t="s">
        <v>1482</v>
      </c>
      <c r="K5" s="63" t="s">
        <v>1484</v>
      </c>
      <c r="L5" s="63" t="s">
        <v>1478</v>
      </c>
      <c r="M5" s="63" t="s">
        <v>1480</v>
      </c>
    </row>
    <row r="6" spans="1:13" x14ac:dyDescent="0.3">
      <c r="A6" s="67" t="s">
        <v>912</v>
      </c>
      <c r="B6" s="86">
        <f>ROUND(SUMIF(Model_Output!$B$11:$B$3048,I6,Model_Output!$D$11:$D$3048),-2)</f>
        <v>28700</v>
      </c>
      <c r="C6" s="87">
        <f>(ROUND(SUMIF(Model_Output!$B$11:$B$3048,J6,Model_Output!$D$11:$D$3048),-2)+ROUND(SUMIF(Model_Output!$B$11:$B$3048,K6,Model_Output!$D$11:$D$3048),-2))/F34</f>
        <v>29.332167832167833</v>
      </c>
      <c r="D6" s="87">
        <f>(ROUND(SUMIF(Model_Output!$B$11:$B$3048,L6,Model_Output!$D$11:$D$3048),-2)+ROUND(SUMIF(Model_Output!$B$11:$B$3048,M6,Model_Output!$D$11:$D$3048),-2))/F34</f>
        <v>46.594405594405593</v>
      </c>
      <c r="E6" s="62"/>
      <c r="F6" s="62"/>
      <c r="I6" t="s">
        <v>945</v>
      </c>
      <c r="J6" s="63" t="s">
        <v>1522</v>
      </c>
      <c r="K6" s="63" t="s">
        <v>1524</v>
      </c>
      <c r="L6" s="63" t="s">
        <v>1518</v>
      </c>
      <c r="M6" s="63" t="s">
        <v>1520</v>
      </c>
    </row>
    <row r="7" spans="1:13" x14ac:dyDescent="0.3">
      <c r="A7" s="53" t="s">
        <v>1609</v>
      </c>
      <c r="B7" s="54">
        <f>SUM(B4:B6)</f>
        <v>484100</v>
      </c>
      <c r="C7" s="88">
        <f>(((ROUND(SUMIF(Model_Output!$B$11:$B$3048,J4,Model_Output!$D$11:$D$3048),-2)+ROUND(SUMIF(Model_Output!$B$11:$B$3048,K4,Model_Output!$D$11:$D$3048),-2)))+((ROUND(SUMIF(Model_Output!$B$11:$B$3048,J5,Model_Output!$D$11:$D$3048),-2)+ROUND(SUMIF(Model_Output!$B$11:$B$3048,K5,Model_Output!$D$11:$D$3048),-2)))+(ROUND(SUMIF(Model_Output!$B$11:$B$3048,J6,Model_Output!$D$11:$D$3048),-2)+ROUND(SUMIF(Model_Output!$B$11:$B$3048,K6,Model_Output!$D$11:$D$3048),-2)))/(SUM(F16,F25,F34))</f>
        <v>20.085932658541623</v>
      </c>
      <c r="D7" s="88">
        <f>((ROUND(SUMIF(Model_Output!$B$11:$B$3048,L4,Model_Output!$D$11:$D$3048),-2)+ROUND(SUMIF(Model_Output!$B$11:$B$3048,M4,Model_Output!$D$11:$D$3048),-2))+(ROUND(SUMIF(Model_Output!$B$11:$B$3048,L5,Model_Output!$D$11:$D$3048),-2)+ROUND(SUMIF(Model_Output!$B$11:$B$3048,M5,Model_Output!$D$11:$D$3048),-2))+(ROUND(SUMIF(Model_Output!$B$11:$B$3048,L6,Model_Output!$D$11:$D$3048),-2)+ROUND(SUMIF(Model_Output!$B$11:$B$3048,M6,Model_Output!$D$11:$D$3048),-2)))/SUM(F16,F25,F34)</f>
        <v>33.516422226812644</v>
      </c>
      <c r="E7" s="80"/>
      <c r="F7" s="80"/>
    </row>
    <row r="9" spans="1:13" x14ac:dyDescent="0.3">
      <c r="A9" s="64" t="s">
        <v>1635</v>
      </c>
    </row>
    <row r="10" spans="1:13" x14ac:dyDescent="0.3">
      <c r="A10" s="347" t="s">
        <v>991</v>
      </c>
      <c r="B10" s="350" t="s">
        <v>992</v>
      </c>
      <c r="C10" s="347"/>
      <c r="D10" s="347"/>
      <c r="E10" s="347"/>
      <c r="F10" s="347"/>
      <c r="G10" s="66"/>
      <c r="H10" s="66"/>
      <c r="I10" s="80"/>
    </row>
    <row r="11" spans="1:13" ht="17.25" thickBot="1" x14ac:dyDescent="0.35">
      <c r="A11" s="348"/>
      <c r="B11" s="59" t="s">
        <v>993</v>
      </c>
      <c r="C11" s="81" t="s">
        <v>994</v>
      </c>
      <c r="D11" s="81" t="s">
        <v>999</v>
      </c>
      <c r="E11" s="81" t="s">
        <v>1000</v>
      </c>
      <c r="F11" s="81" t="s">
        <v>989</v>
      </c>
      <c r="G11" s="66"/>
      <c r="H11" s="66"/>
      <c r="I11" s="67" t="s">
        <v>52</v>
      </c>
      <c r="J11" s="67"/>
      <c r="K11" s="67"/>
      <c r="L11" s="67"/>
    </row>
    <row r="12" spans="1:13" x14ac:dyDescent="0.3">
      <c r="A12" s="53" t="s">
        <v>1001</v>
      </c>
      <c r="B12" s="60">
        <f>ROUND(SUMIF(Model_Output!$B$11:$B$3048,I12,Model_Output!$D$11:$D$3048),-2)</f>
        <v>151200</v>
      </c>
      <c r="C12" s="54">
        <f>ROUND(SUMIF(Model_Output!$B$11:$B$3048,J12,Model_Output!$D$11:$D$3048),-2)</f>
        <v>1500</v>
      </c>
      <c r="D12" s="54">
        <f>ROUND(SUMIF(Model_Output!$B$11:$B$3048,K12,Model_Output!$D$11:$D$3048),-2)</f>
        <v>19700</v>
      </c>
      <c r="E12" s="54">
        <f>ROUND(SUMIF(Model_Output!$B$11:$B$3048,L12,Model_Output!$D$11:$D$3048),-2)</f>
        <v>20800</v>
      </c>
      <c r="F12" s="54">
        <f>SUM(B12:E12)</f>
        <v>193200</v>
      </c>
      <c r="I12" s="63" t="s">
        <v>1459</v>
      </c>
      <c r="J12" s="63" t="s">
        <v>1463</v>
      </c>
      <c r="K12" t="s">
        <v>1467</v>
      </c>
      <c r="L12" t="s">
        <v>1471</v>
      </c>
    </row>
    <row r="13" spans="1:13" x14ac:dyDescent="0.3">
      <c r="A13" s="53" t="s">
        <v>1002</v>
      </c>
      <c r="B13" s="60">
        <f>ROUND(SUMIF(Model_Output!$B$11:$B$3048,I13,Model_Output!$D$11:$D$3048),-2)</f>
        <v>16900</v>
      </c>
      <c r="C13" s="54">
        <f>ROUND(SUMIF(Model_Output!$B$11:$B$3048,J13,Model_Output!$D$11:$D$3048),-2)</f>
        <v>200</v>
      </c>
      <c r="D13" s="54">
        <f>ROUND(SUMIF(Model_Output!$B$11:$B$3048,K13,Model_Output!$D$11:$D$3048),-2)</f>
        <v>600</v>
      </c>
      <c r="E13" s="54">
        <f>ROUND(SUMIF(Model_Output!$B$11:$B$3048,L13,Model_Output!$D$11:$D$3048),-2)</f>
        <v>33600</v>
      </c>
      <c r="F13" s="54">
        <f t="shared" ref="F13:F15" si="0">SUM(B13:E13)</f>
        <v>51300</v>
      </c>
      <c r="I13" s="63" t="s">
        <v>1460</v>
      </c>
      <c r="J13" s="63" t="s">
        <v>1464</v>
      </c>
      <c r="K13" t="s">
        <v>1468</v>
      </c>
      <c r="L13" t="s">
        <v>1472</v>
      </c>
    </row>
    <row r="14" spans="1:13" x14ac:dyDescent="0.3">
      <c r="A14" s="53" t="s">
        <v>1003</v>
      </c>
      <c r="B14" s="60">
        <f>ROUND(SUMIF(Model_Output!$B$11:$B$3048,I14,Model_Output!$D$11:$D$3048),-2)</f>
        <v>14300</v>
      </c>
      <c r="C14" s="54">
        <f>ROUND(SUMIF(Model_Output!$B$11:$B$3048,J14,Model_Output!$D$11:$D$3048),-2)</f>
        <v>2900</v>
      </c>
      <c r="D14" s="54">
        <f>ROUND(SUMIF(Model_Output!$B$11:$B$3048,K14,Model_Output!$D$11:$D$3048),-2)</f>
        <v>38000</v>
      </c>
      <c r="E14" s="54">
        <f>ROUND(SUMIF(Model_Output!$B$11:$B$3048,L14,Model_Output!$D$11:$D$3048),-2)</f>
        <v>400</v>
      </c>
      <c r="F14" s="54">
        <f t="shared" si="0"/>
        <v>55600</v>
      </c>
      <c r="I14" s="63" t="s">
        <v>1461</v>
      </c>
      <c r="J14" s="63" t="s">
        <v>1465</v>
      </c>
      <c r="K14" t="s">
        <v>1469</v>
      </c>
      <c r="L14" t="s">
        <v>1474</v>
      </c>
    </row>
    <row r="15" spans="1:13" ht="17.25" thickBot="1" x14ac:dyDescent="0.35">
      <c r="A15" s="55" t="s">
        <v>1004</v>
      </c>
      <c r="B15" s="61">
        <f>ROUND(SUMIF(Model_Output!$B$11:$B$3048,I15,Model_Output!$D$11:$D$3048),-2)</f>
        <v>1900</v>
      </c>
      <c r="C15" s="56">
        <f>ROUND(SUMIF(Model_Output!$B$11:$B$3048,J15,Model_Output!$D$11:$D$3048),-2)</f>
        <v>12300</v>
      </c>
      <c r="D15" s="56">
        <f>ROUND(SUMIF(Model_Output!$B$11:$B$3048,K15,Model_Output!$D$11:$D$3048),-2)</f>
        <v>2800</v>
      </c>
      <c r="E15" s="56">
        <f>ROUND(SUMIF(Model_Output!$B$11:$B$3048,L15,Model_Output!$D$11:$D$3048),-2)</f>
        <v>300</v>
      </c>
      <c r="F15" s="56">
        <f t="shared" si="0"/>
        <v>17300</v>
      </c>
      <c r="I15" s="63" t="s">
        <v>1462</v>
      </c>
      <c r="J15" s="63" t="s">
        <v>1466</v>
      </c>
      <c r="K15" t="s">
        <v>1470</v>
      </c>
      <c r="L15" t="s">
        <v>1476</v>
      </c>
    </row>
    <row r="16" spans="1:13" x14ac:dyDescent="0.3">
      <c r="A16" s="53" t="s">
        <v>989</v>
      </c>
      <c r="B16" s="60">
        <f>SUM(B12:B15)</f>
        <v>184300</v>
      </c>
      <c r="C16" s="54">
        <f>SUM(C12:C15)</f>
        <v>16900</v>
      </c>
      <c r="D16" s="54">
        <f t="shared" ref="D16" si="1">SUM(D12:D15)</f>
        <v>61100</v>
      </c>
      <c r="E16" s="54">
        <f>SUM(E12:E15)</f>
        <v>55100</v>
      </c>
      <c r="F16" s="54">
        <f>SUM(F12:F15)</f>
        <v>317400</v>
      </c>
      <c r="G16" s="63" t="s">
        <v>1212</v>
      </c>
    </row>
    <row r="18" spans="1:12" x14ac:dyDescent="0.3">
      <c r="A18" s="64" t="s">
        <v>1636</v>
      </c>
    </row>
    <row r="19" spans="1:12" x14ac:dyDescent="0.3">
      <c r="A19" s="347" t="s">
        <v>991</v>
      </c>
      <c r="B19" s="350" t="s">
        <v>992</v>
      </c>
      <c r="C19" s="347"/>
      <c r="D19" s="347"/>
      <c r="E19" s="347"/>
      <c r="F19" s="347"/>
      <c r="G19" s="66"/>
      <c r="H19" s="66"/>
      <c r="I19" s="80"/>
    </row>
    <row r="20" spans="1:12" ht="17.25" thickBot="1" x14ac:dyDescent="0.35">
      <c r="A20" s="348"/>
      <c r="B20" s="59" t="s">
        <v>993</v>
      </c>
      <c r="C20" s="81" t="s">
        <v>994</v>
      </c>
      <c r="D20" s="81" t="s">
        <v>999</v>
      </c>
      <c r="E20" s="81" t="s">
        <v>1000</v>
      </c>
      <c r="F20" s="81" t="s">
        <v>989</v>
      </c>
      <c r="G20" s="66"/>
      <c r="H20" s="66"/>
      <c r="I20" s="67" t="s">
        <v>52</v>
      </c>
      <c r="J20" s="67"/>
      <c r="K20" s="67"/>
      <c r="L20" s="67"/>
    </row>
    <row r="21" spans="1:12" x14ac:dyDescent="0.3">
      <c r="A21" s="53" t="s">
        <v>1001</v>
      </c>
      <c r="B21" s="60">
        <f>ROUND(SUMIF(Model_Output!$B$11:$B$3048,I21,Model_Output!$D$11:$D$3048),-2)</f>
        <v>51000</v>
      </c>
      <c r="C21" s="54">
        <f>ROUND(SUMIF(Model_Output!$B$11:$B$3048,J21,Model_Output!$D$11:$D$3048),-2)</f>
        <v>3500</v>
      </c>
      <c r="D21" s="54">
        <f>ROUND(SUMIF(Model_Output!$B$11:$B$3048,K21,Model_Output!$D$11:$D$3048),-2)</f>
        <v>15000</v>
      </c>
      <c r="E21" s="54">
        <f>ROUND(SUMIF(Model_Output!$B$11:$B$3048,L21,Model_Output!$D$11:$D$3048),-2)</f>
        <v>14300</v>
      </c>
      <c r="F21" s="54">
        <f>SUM(B21:E21)</f>
        <v>83800</v>
      </c>
      <c r="I21" s="63" t="s">
        <v>1486</v>
      </c>
      <c r="J21" s="63" t="s">
        <v>1494</v>
      </c>
      <c r="K21" t="s">
        <v>1502</v>
      </c>
      <c r="L21" t="s">
        <v>1510</v>
      </c>
    </row>
    <row r="22" spans="1:12" x14ac:dyDescent="0.3">
      <c r="A22" s="53" t="s">
        <v>1002</v>
      </c>
      <c r="B22" s="60">
        <f>ROUND(SUMIF(Model_Output!$B$11:$B$3048,I22,Model_Output!$D$11:$D$3048),-2)</f>
        <v>12600</v>
      </c>
      <c r="C22" s="54">
        <f>ROUND(SUMIF(Model_Output!$B$11:$B$3048,J22,Model_Output!$D$11:$D$3048),-2)</f>
        <v>900</v>
      </c>
      <c r="D22" s="54">
        <f>ROUND(SUMIF(Model_Output!$B$11:$B$3048,K22,Model_Output!$D$11:$D$3048),-2)</f>
        <v>3100</v>
      </c>
      <c r="E22" s="54">
        <f>ROUND(SUMIF(Model_Output!$B$11:$B$3048,L22,Model_Output!$D$11:$D$3048),-2)</f>
        <v>6000</v>
      </c>
      <c r="F22" s="54">
        <f t="shared" ref="F22:F24" si="2">SUM(B22:E22)</f>
        <v>22600</v>
      </c>
      <c r="I22" s="63" t="s">
        <v>1488</v>
      </c>
      <c r="J22" s="63" t="s">
        <v>1496</v>
      </c>
      <c r="K22" t="s">
        <v>1504</v>
      </c>
      <c r="L22" t="s">
        <v>1512</v>
      </c>
    </row>
    <row r="23" spans="1:12" x14ac:dyDescent="0.3">
      <c r="A23" s="53" t="s">
        <v>1003</v>
      </c>
      <c r="B23" s="60">
        <f>ROUND(SUMIF(Model_Output!$B$11:$B$3048,I23,Model_Output!$D$11:$D$3048),-2)</f>
        <v>12600</v>
      </c>
      <c r="C23" s="54">
        <f>ROUND(SUMIF(Model_Output!$B$11:$B$3048,J23,Model_Output!$D$11:$D$3048),-2)</f>
        <v>1600</v>
      </c>
      <c r="D23" s="54">
        <f>ROUND(SUMIF(Model_Output!$B$11:$B$3048,K23,Model_Output!$D$11:$D$3048),-2)</f>
        <v>7000</v>
      </c>
      <c r="E23" s="54">
        <f>ROUND(SUMIF(Model_Output!$B$11:$B$3048,L23,Model_Output!$D$11:$D$3048),-2)</f>
        <v>2900</v>
      </c>
      <c r="F23" s="54">
        <f t="shared" si="2"/>
        <v>24100</v>
      </c>
      <c r="I23" s="63" t="s">
        <v>1490</v>
      </c>
      <c r="J23" s="63" t="s">
        <v>1498</v>
      </c>
      <c r="K23" t="s">
        <v>1506</v>
      </c>
      <c r="L23" t="s">
        <v>1514</v>
      </c>
    </row>
    <row r="24" spans="1:12" ht="17.25" thickBot="1" x14ac:dyDescent="0.35">
      <c r="A24" s="55" t="s">
        <v>1004</v>
      </c>
      <c r="B24" s="61">
        <f>ROUND(SUMIF(Model_Output!$B$11:$B$3048,I24,Model_Output!$D$11:$D$3048),-2)</f>
        <v>3700</v>
      </c>
      <c r="C24" s="56">
        <f>ROUND(SUMIF(Model_Output!$B$11:$B$3048,J24,Model_Output!$D$11:$D$3048),-2)</f>
        <v>1000</v>
      </c>
      <c r="D24" s="56">
        <f>ROUND(SUMIF(Model_Output!$B$11:$B$3048,K24,Model_Output!$D$11:$D$3048),-2)</f>
        <v>1800</v>
      </c>
      <c r="E24" s="56">
        <f>ROUND(SUMIF(Model_Output!$B$11:$B$3048,L24,Model_Output!$D$11:$D$3048),-2)</f>
        <v>1100</v>
      </c>
      <c r="F24" s="56">
        <f t="shared" si="2"/>
        <v>7600</v>
      </c>
      <c r="I24" s="63" t="s">
        <v>1492</v>
      </c>
      <c r="J24" s="63" t="s">
        <v>1500</v>
      </c>
      <c r="K24" t="s">
        <v>1508</v>
      </c>
      <c r="L24" t="s">
        <v>1516</v>
      </c>
    </row>
    <row r="25" spans="1:12" x14ac:dyDescent="0.3">
      <c r="A25" s="53" t="s">
        <v>989</v>
      </c>
      <c r="B25" s="60">
        <f>SUM(B21:B24)</f>
        <v>79900</v>
      </c>
      <c r="C25" s="54">
        <f>SUM(C21:C24)</f>
        <v>7000</v>
      </c>
      <c r="D25" s="54">
        <f t="shared" ref="D25" si="3">SUM(D21:D24)</f>
        <v>26900</v>
      </c>
      <c r="E25" s="54">
        <f>SUM(E21:E24)</f>
        <v>24300</v>
      </c>
      <c r="F25" s="54">
        <f>SUM(F21:F24)</f>
        <v>138100</v>
      </c>
      <c r="G25" s="63" t="s">
        <v>1212</v>
      </c>
    </row>
    <row r="27" spans="1:12" x14ac:dyDescent="0.3">
      <c r="A27" s="64" t="s">
        <v>1637</v>
      </c>
    </row>
    <row r="28" spans="1:12" x14ac:dyDescent="0.3">
      <c r="A28" s="347" t="s">
        <v>991</v>
      </c>
      <c r="B28" s="350" t="s">
        <v>992</v>
      </c>
      <c r="C28" s="347"/>
      <c r="D28" s="347"/>
      <c r="E28" s="347"/>
      <c r="F28" s="347"/>
      <c r="G28" s="66"/>
      <c r="H28" s="66"/>
      <c r="I28" s="80"/>
    </row>
    <row r="29" spans="1:12" ht="17.25" thickBot="1" x14ac:dyDescent="0.35">
      <c r="A29" s="348"/>
      <c r="B29" s="59" t="s">
        <v>993</v>
      </c>
      <c r="C29" s="81" t="s">
        <v>994</v>
      </c>
      <c r="D29" s="81" t="s">
        <v>999</v>
      </c>
      <c r="E29" s="81" t="s">
        <v>1000</v>
      </c>
      <c r="F29" s="81" t="s">
        <v>989</v>
      </c>
      <c r="G29" s="66"/>
      <c r="H29" s="66"/>
      <c r="I29" s="67" t="s">
        <v>52</v>
      </c>
      <c r="J29" s="67"/>
      <c r="K29" s="67"/>
      <c r="L29" s="67"/>
    </row>
    <row r="30" spans="1:12" x14ac:dyDescent="0.3">
      <c r="A30" s="53" t="s">
        <v>1001</v>
      </c>
      <c r="B30" s="60">
        <f>ROUND(SUMIF(Model_Output!$B$11:$B$3048,I30,Model_Output!$D$11:$D$3048),-2)</f>
        <v>13600</v>
      </c>
      <c r="C30" s="54">
        <f>ROUND(SUMIF(Model_Output!$B$11:$B$3048,J30,Model_Output!$D$11:$D$3048),-2)</f>
        <v>600</v>
      </c>
      <c r="D30" s="54">
        <f>ROUND(SUMIF(Model_Output!$B$11:$B$3048,K30,Model_Output!$D$11:$D$3048),-2)</f>
        <v>3500</v>
      </c>
      <c r="E30" s="54">
        <f>ROUND(SUMIF(Model_Output!$B$11:$B$3048,L30,Model_Output!$D$11:$D$3048),-2)</f>
        <v>1100</v>
      </c>
      <c r="F30" s="54">
        <f>SUM(B30:E30)</f>
        <v>18800</v>
      </c>
      <c r="I30" s="63" t="s">
        <v>1526</v>
      </c>
      <c r="J30" s="63" t="s">
        <v>1534</v>
      </c>
      <c r="K30" t="s">
        <v>1542</v>
      </c>
      <c r="L30" t="s">
        <v>1550</v>
      </c>
    </row>
    <row r="31" spans="1:12" x14ac:dyDescent="0.3">
      <c r="A31" s="53" t="s">
        <v>1002</v>
      </c>
      <c r="B31" s="60">
        <f>ROUND(SUMIF(Model_Output!$B$11:$B$3048,I31,Model_Output!$D$11:$D$3048),-2)</f>
        <v>2900</v>
      </c>
      <c r="C31" s="54">
        <f>ROUND(SUMIF(Model_Output!$B$11:$B$3048,J31,Model_Output!$D$11:$D$3048),-2)</f>
        <v>100</v>
      </c>
      <c r="D31" s="54">
        <f>ROUND(SUMIF(Model_Output!$B$11:$B$3048,K31,Model_Output!$D$11:$D$3048),-2)</f>
        <v>700</v>
      </c>
      <c r="E31" s="54">
        <f>ROUND(SUMIF(Model_Output!$B$11:$B$3048,L31,Model_Output!$D$11:$D$3048),-2)</f>
        <v>200</v>
      </c>
      <c r="F31" s="54">
        <f t="shared" ref="F31:F33" si="4">SUM(B31:E31)</f>
        <v>3900</v>
      </c>
      <c r="I31" s="63" t="s">
        <v>1528</v>
      </c>
      <c r="J31" s="63" t="s">
        <v>1536</v>
      </c>
      <c r="K31" t="s">
        <v>1544</v>
      </c>
      <c r="L31" t="s">
        <v>1552</v>
      </c>
    </row>
    <row r="32" spans="1:12" x14ac:dyDescent="0.3">
      <c r="A32" s="53" t="s">
        <v>1003</v>
      </c>
      <c r="B32" s="60">
        <f>ROUND(SUMIF(Model_Output!$B$11:$B$3048,I32,Model_Output!$D$11:$D$3048),-2)</f>
        <v>3100</v>
      </c>
      <c r="C32" s="54">
        <f>ROUND(SUMIF(Model_Output!$B$11:$B$3048,J32,Model_Output!$D$11:$D$3048),-2)</f>
        <v>100</v>
      </c>
      <c r="D32" s="54">
        <f>ROUND(SUMIF(Model_Output!$B$11:$B$3048,K32,Model_Output!$D$11:$D$3048),-2)</f>
        <v>800</v>
      </c>
      <c r="E32" s="54">
        <f>ROUND(SUMIF(Model_Output!$B$11:$B$3048,L32,Model_Output!$D$11:$D$3048),-2)</f>
        <v>300</v>
      </c>
      <c r="F32" s="54">
        <f t="shared" si="4"/>
        <v>4300</v>
      </c>
      <c r="I32" s="63" t="s">
        <v>1530</v>
      </c>
      <c r="J32" s="63" t="s">
        <v>1538</v>
      </c>
      <c r="K32" t="s">
        <v>1546</v>
      </c>
      <c r="L32" t="s">
        <v>1554</v>
      </c>
    </row>
    <row r="33" spans="1:12" ht="17.25" thickBot="1" x14ac:dyDescent="0.35">
      <c r="A33" s="55" t="s">
        <v>1004</v>
      </c>
      <c r="B33" s="61">
        <f>ROUND(SUMIF(Model_Output!$B$11:$B$3048,I33,Model_Output!$D$11:$D$3048),-2)</f>
        <v>1100</v>
      </c>
      <c r="C33" s="56">
        <f>ROUND(SUMIF(Model_Output!$B$11:$B$3048,J33,Model_Output!$D$11:$D$3048),-2)</f>
        <v>100</v>
      </c>
      <c r="D33" s="56">
        <f>ROUND(SUMIF(Model_Output!$B$11:$B$3048,K33,Model_Output!$D$11:$D$3048),-2)</f>
        <v>300</v>
      </c>
      <c r="E33" s="56">
        <f>ROUND(SUMIF(Model_Output!$B$11:$B$3048,L33,Model_Output!$D$11:$D$3048),-2)</f>
        <v>100</v>
      </c>
      <c r="F33" s="56">
        <f t="shared" si="4"/>
        <v>1600</v>
      </c>
      <c r="I33" s="63" t="s">
        <v>1532</v>
      </c>
      <c r="J33" s="63" t="s">
        <v>1540</v>
      </c>
      <c r="K33" t="s">
        <v>1548</v>
      </c>
      <c r="L33" t="s">
        <v>1556</v>
      </c>
    </row>
    <row r="34" spans="1:12" x14ac:dyDescent="0.3">
      <c r="A34" s="53" t="s">
        <v>989</v>
      </c>
      <c r="B34" s="60">
        <f>SUM(B30:B33)</f>
        <v>20700</v>
      </c>
      <c r="C34" s="54">
        <f>SUM(C30:C33)</f>
        <v>900</v>
      </c>
      <c r="D34" s="54">
        <f t="shared" ref="D34" si="5">SUM(D30:D33)</f>
        <v>5300</v>
      </c>
      <c r="E34" s="54">
        <f>SUM(E30:E33)</f>
        <v>1700</v>
      </c>
      <c r="F34" s="54">
        <f>SUM(F30:F33)</f>
        <v>28600</v>
      </c>
      <c r="G34" s="63" t="s">
        <v>1212</v>
      </c>
    </row>
  </sheetData>
  <mergeCells count="10">
    <mergeCell ref="A19:A20"/>
    <mergeCell ref="B19:F19"/>
    <mergeCell ref="A28:A29"/>
    <mergeCell ref="B28:F28"/>
    <mergeCell ref="A2:A3"/>
    <mergeCell ref="B2:B3"/>
    <mergeCell ref="C2:D2"/>
    <mergeCell ref="E2:E3"/>
    <mergeCell ref="A10:A11"/>
    <mergeCell ref="B10:F10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  <rowBreaks count="1" manualBreakCount="1">
    <brk id="26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C00000"/>
    <pageSetUpPr fitToPage="1"/>
  </sheetPr>
  <dimension ref="A1:V105"/>
  <sheetViews>
    <sheetView workbookViewId="0"/>
  </sheetViews>
  <sheetFormatPr defaultRowHeight="16.5" x14ac:dyDescent="0.3"/>
  <cols>
    <col min="1" max="1" width="25.42578125" style="63" customWidth="1"/>
    <col min="2" max="2" width="10.7109375" style="75" customWidth="1"/>
    <col min="3" max="3" width="12.7109375" style="63" customWidth="1"/>
    <col min="4" max="11" width="10.7109375" style="63" customWidth="1"/>
    <col min="12" max="16384" width="9.140625" style="63"/>
  </cols>
  <sheetData>
    <row r="1" spans="1:21" x14ac:dyDescent="0.3">
      <c r="A1" s="64" t="s">
        <v>1638</v>
      </c>
    </row>
    <row r="2" spans="1:21" ht="16.5" customHeight="1" x14ac:dyDescent="0.3">
      <c r="A2" s="347" t="s">
        <v>981</v>
      </c>
      <c r="B2" s="342" t="s">
        <v>1453</v>
      </c>
      <c r="C2" s="345" t="s">
        <v>1415</v>
      </c>
      <c r="D2" s="345"/>
      <c r="E2" s="345"/>
      <c r="F2" s="345"/>
      <c r="G2" s="345"/>
      <c r="H2" s="345"/>
      <c r="I2" s="345"/>
      <c r="J2" s="53"/>
    </row>
    <row r="3" spans="1:21" ht="16.5" customHeight="1" x14ac:dyDescent="0.3">
      <c r="A3" s="347"/>
      <c r="B3" s="342"/>
      <c r="C3" s="342" t="s">
        <v>1416</v>
      </c>
      <c r="D3" s="342" t="s">
        <v>903</v>
      </c>
      <c r="E3" s="342" t="s">
        <v>904</v>
      </c>
      <c r="F3" s="345" t="s">
        <v>919</v>
      </c>
      <c r="G3" s="345"/>
      <c r="H3" s="342" t="s">
        <v>917</v>
      </c>
      <c r="I3" s="342" t="s">
        <v>918</v>
      </c>
      <c r="J3" s="53"/>
    </row>
    <row r="4" spans="1:21" ht="17.25" thickBot="1" x14ac:dyDescent="0.35">
      <c r="A4" s="348"/>
      <c r="B4" s="392"/>
      <c r="C4" s="392"/>
      <c r="D4" s="392"/>
      <c r="E4" s="392"/>
      <c r="F4" s="74" t="s">
        <v>917</v>
      </c>
      <c r="G4" s="78" t="s">
        <v>1418</v>
      </c>
      <c r="H4" s="392"/>
      <c r="I4" s="392"/>
      <c r="J4" s="72"/>
      <c r="M4" s="70" t="s">
        <v>52</v>
      </c>
      <c r="N4" s="70"/>
      <c r="O4" s="69"/>
      <c r="P4" s="69"/>
      <c r="Q4" s="69"/>
      <c r="R4" s="69"/>
      <c r="S4" s="69"/>
      <c r="T4" s="69"/>
      <c r="U4" s="69"/>
    </row>
    <row r="5" spans="1:21" x14ac:dyDescent="0.3">
      <c r="A5" s="53" t="s">
        <v>1213</v>
      </c>
      <c r="B5" s="54">
        <f>'Vehicle Trip Distribution'!H24</f>
        <v>150800</v>
      </c>
      <c r="C5" s="76">
        <f>SUMIF(Model_Output!$B$11:$B$3048,O5,Model_Output!$D$11:$D$3048)/$B5</f>
        <v>0.59270893766578259</v>
      </c>
      <c r="D5" s="76">
        <f>SUMIF(Model_Output!$B$11:$B$3048,P5,Model_Output!$D$11:$D$3048)/$B5</f>
        <v>7.4209515251989391E-2</v>
      </c>
      <c r="E5" s="76">
        <f>SUMIF(Model_Output!$B$11:$B$3048,Q5,Model_Output!$D$11:$D$3048)/$B5</f>
        <v>3.9216570822281166E-2</v>
      </c>
      <c r="F5" s="76">
        <f>SUMIF(Model_Output!$B$11:$B$3048,R5,Model_Output!$D$11:$D$3048)/$B5</f>
        <v>0.18171558952254641</v>
      </c>
      <c r="G5" s="76">
        <f>SUMIF(Model_Output!$B$11:$B$3048,S5,Model_Output!$D$11:$D$3048)/$B5</f>
        <v>0</v>
      </c>
      <c r="H5" s="76">
        <f>SUMIF(Model_Output!$B$11:$B$3048,T5,Model_Output!$D$11:$D$3048)/$B5</f>
        <v>7.8987289124668431E-2</v>
      </c>
      <c r="I5" s="76">
        <f>SUMIF(Model_Output!$B$11:$B$3048,U5,Model_Output!$D$11:$D$3048)/$B5</f>
        <v>3.4383826591511936E-2</v>
      </c>
      <c r="J5" s="77"/>
      <c r="M5" s="63" t="s">
        <v>925</v>
      </c>
      <c r="O5" s="63" t="s">
        <v>1380</v>
      </c>
      <c r="P5" s="63" t="s">
        <v>1382</v>
      </c>
      <c r="Q5" s="63" t="s">
        <v>1384</v>
      </c>
      <c r="R5" s="63" t="s">
        <v>1386</v>
      </c>
      <c r="T5" s="63" t="s">
        <v>1388</v>
      </c>
      <c r="U5" s="63" t="s">
        <v>1390</v>
      </c>
    </row>
    <row r="6" spans="1:21" x14ac:dyDescent="0.3">
      <c r="A6" s="53" t="s">
        <v>982</v>
      </c>
      <c r="B6" s="54">
        <f>'Vehicle Trip Distribution'!H34+'Vehicle Trip Distribution'!H44</f>
        <v>6780800</v>
      </c>
      <c r="C6" s="76">
        <f>SUMIF(Model_Output!$B$11:$B$3048,O6,Model_Output!$D$11:$D$3048)/$B6</f>
        <v>0.36851378155969799</v>
      </c>
      <c r="D6" s="76">
        <f>SUMIF(Model_Output!$B$11:$B$3048,P6,Model_Output!$D$11:$D$3048)/$B6</f>
        <v>0.27161147947144881</v>
      </c>
      <c r="E6" s="76">
        <f>SUMIF(Model_Output!$B$11:$B$3048,Q6,Model_Output!$D$11:$D$3048)/$B6</f>
        <v>0.24790638567720624</v>
      </c>
      <c r="F6" s="76">
        <f>SUMIF(Model_Output!$B$11:$B$3048,R6,Model_Output!$D$11:$D$3048)/$B6</f>
        <v>1.6171609987022179E-2</v>
      </c>
      <c r="G6" s="76">
        <f>SUMIF(Model_Output!$B$11:$B$3048,S6,Model_Output!$D$11:$D$3048)/$B6</f>
        <v>0</v>
      </c>
      <c r="H6" s="76">
        <f>SUMIF(Model_Output!$B$11:$B$3048,T6,Model_Output!$D$11:$D$3048)/$B6</f>
        <v>8.8858265248938181E-2</v>
      </c>
      <c r="I6" s="76">
        <f>SUMIF(Model_Output!$B$11:$B$3048,U6,Model_Output!$D$11:$D$3048)/$B6</f>
        <v>6.976434712718263E-3</v>
      </c>
      <c r="J6" s="62"/>
      <c r="M6" s="63" t="s">
        <v>927</v>
      </c>
      <c r="N6" s="63" t="s">
        <v>931</v>
      </c>
      <c r="O6" s="63" t="s">
        <v>1392</v>
      </c>
      <c r="P6" s="63" t="s">
        <v>1394</v>
      </c>
      <c r="Q6" s="63" t="s">
        <v>1396</v>
      </c>
      <c r="R6" s="63" t="s">
        <v>1398</v>
      </c>
      <c r="T6" s="63" t="s">
        <v>1400</v>
      </c>
      <c r="U6" s="63" t="s">
        <v>1402</v>
      </c>
    </row>
    <row r="7" spans="1:21" x14ac:dyDescent="0.3">
      <c r="A7" s="53" t="s">
        <v>983</v>
      </c>
      <c r="B7" s="54">
        <f>'Vehicle Trip Distribution'!H54</f>
        <v>1107400</v>
      </c>
      <c r="C7" s="76">
        <f>SUMIF(Model_Output!$B$11:$B$3048,O7,Model_Output!$D$11:$D$3048)/$B7</f>
        <v>8.6831514087050754E-2</v>
      </c>
      <c r="D7" s="76">
        <f>SUMIF(Model_Output!$B$11:$B$3048,P7,Model_Output!$D$11:$D$3048)/$B7</f>
        <v>0.29329888658118114</v>
      </c>
      <c r="E7" s="76">
        <f>SUMIF(Model_Output!$B$11:$B$3048,Q7,Model_Output!$D$11:$D$3048)/$B7</f>
        <v>0.43280742008307743</v>
      </c>
      <c r="F7" s="76">
        <f>SUMIF(Model_Output!$B$11:$B$3048,R7,Model_Output!$D$11:$D$3048)/$B7</f>
        <v>2.3405682770453313E-2</v>
      </c>
      <c r="G7" s="76">
        <f>SUMIF(Model_Output!$B$11:$B$3048,S7,Model_Output!$D$11:$D$3048)/$B7</f>
        <v>0</v>
      </c>
      <c r="H7" s="76">
        <f>SUMIF(Model_Output!$B$11:$B$3048,T7,Model_Output!$D$11:$D$3048)/$B7</f>
        <v>0.14224252754199024</v>
      </c>
      <c r="I7" s="76">
        <f>SUMIF(Model_Output!$B$11:$B$3048,U7,Model_Output!$D$11:$D$3048)/$B7</f>
        <v>2.1357749864547589E-2</v>
      </c>
      <c r="J7" s="62"/>
      <c r="M7" s="63" t="s">
        <v>929</v>
      </c>
      <c r="O7" s="63" t="s">
        <v>1419</v>
      </c>
      <c r="P7" s="63" t="s">
        <v>1420</v>
      </c>
      <c r="Q7" s="63" t="s">
        <v>1421</v>
      </c>
      <c r="R7" s="63" t="s">
        <v>1422</v>
      </c>
      <c r="T7" s="63" t="s">
        <v>1423</v>
      </c>
      <c r="U7" s="63" t="s">
        <v>1424</v>
      </c>
    </row>
    <row r="8" spans="1:21" x14ac:dyDescent="0.3">
      <c r="A8" s="53" t="s">
        <v>1417</v>
      </c>
      <c r="B8" s="54">
        <f>'Vehicle Trip Distribution'!H64+'Vehicle Trip Distribution'!H74</f>
        <v>4724800</v>
      </c>
      <c r="C8" s="76">
        <f>SUMIF(Model_Output!$B$11:$B$3048,O8,Model_Output!$D$11:$D$3048)/$B8</f>
        <v>0.44886222697257028</v>
      </c>
      <c r="D8" s="76">
        <f>SUMIF(Model_Output!$B$11:$B$3048,P8,Model_Output!$D$11:$D$3048)/$B8</f>
        <v>0.23689648239078903</v>
      </c>
      <c r="E8" s="76">
        <f>SUMIF(Model_Output!$B$11:$B$3048,Q8,Model_Output!$D$11:$D$3048)/$B8</f>
        <v>0.19936789641889605</v>
      </c>
      <c r="F8" s="76">
        <f>SUMIF(Model_Output!$B$11:$B$3048,R8,Model_Output!$D$11:$D$3048)/$B8</f>
        <v>1.466317687521165E-2</v>
      </c>
      <c r="G8" s="76">
        <f>SUMIF(Model_Output!$B$11:$B$3048,S8,Model_Output!$D$11:$D$3048)/$B8</f>
        <v>0</v>
      </c>
      <c r="H8" s="76">
        <f>SUMIF(Model_Output!$B$11:$B$3048,T8,Model_Output!$D$11:$D$3048)/$B8</f>
        <v>9.5081094649508979E-2</v>
      </c>
      <c r="I8" s="76">
        <f>SUMIF(Model_Output!$B$11:$B$3048,U8,Model_Output!$D$11:$D$3048)/$B8</f>
        <v>5.1380002116491698E-3</v>
      </c>
      <c r="J8" s="62"/>
      <c r="M8" s="63" t="s">
        <v>995</v>
      </c>
      <c r="N8" s="63" t="s">
        <v>990</v>
      </c>
      <c r="O8" s="63" t="s">
        <v>1404</v>
      </c>
      <c r="P8" s="63" t="s">
        <v>1406</v>
      </c>
      <c r="Q8" s="63" t="s">
        <v>1408</v>
      </c>
      <c r="R8" s="63" t="s">
        <v>1410</v>
      </c>
      <c r="T8" s="63" t="s">
        <v>1412</v>
      </c>
      <c r="U8" s="63" t="s">
        <v>1414</v>
      </c>
    </row>
    <row r="9" spans="1:21" x14ac:dyDescent="0.3">
      <c r="A9" s="53" t="s">
        <v>985</v>
      </c>
      <c r="B9" s="54">
        <f>'Vehicle Trip Distribution'!H84</f>
        <v>273700</v>
      </c>
      <c r="C9" s="76">
        <f>SUMIF(Model_Output!$B$11:$B$3048,O9,Model_Output!$D$11:$D$3048)/$B9</f>
        <v>0.60723733649981726</v>
      </c>
      <c r="D9" s="76">
        <f>SUMIF(Model_Output!$B$11:$B$3048,P9,Model_Output!$D$11:$D$3048)/$B9</f>
        <v>0.11079248191450494</v>
      </c>
      <c r="E9" s="76">
        <f>SUMIF(Model_Output!$B$11:$B$3048,Q9,Model_Output!$D$11:$D$3048)/$B9</f>
        <v>1.825806865180855E-2</v>
      </c>
      <c r="F9" s="76">
        <f>SUMIF(Model_Output!$B$11:$B$3048,R9,Model_Output!$D$11:$D$3048)/$B9</f>
        <v>0.15500652210449398</v>
      </c>
      <c r="G9" s="76">
        <f>SUMIF(Model_Output!$B$11:$B$3048,S9,Model_Output!$D$11:$D$3048)/$B9</f>
        <v>1.8608157581293389E-2</v>
      </c>
      <c r="H9" s="76">
        <f>SUMIF(Model_Output!$B$11:$B$3048,T9,Model_Output!$D$11:$D$3048)/$B9</f>
        <v>8.0730248812568503E-2</v>
      </c>
      <c r="I9" s="76">
        <f>SUMIF(Model_Output!$B$11:$B$3048,U9,Model_Output!$D$11:$D$3048)/$B9</f>
        <v>9.2366417245158938E-3</v>
      </c>
      <c r="J9" s="62"/>
      <c r="M9" s="63" t="s">
        <v>933</v>
      </c>
      <c r="O9" s="63" t="s">
        <v>1425</v>
      </c>
      <c r="P9" s="63" t="s">
        <v>1426</v>
      </c>
      <c r="Q9" s="63" t="s">
        <v>1427</v>
      </c>
      <c r="R9" s="63" t="s">
        <v>1428</v>
      </c>
      <c r="S9" s="63" t="s">
        <v>1431</v>
      </c>
      <c r="T9" s="63" t="s">
        <v>1429</v>
      </c>
      <c r="U9" s="63" t="s">
        <v>1430</v>
      </c>
    </row>
    <row r="10" spans="1:21" x14ac:dyDescent="0.3">
      <c r="A10" s="53" t="s">
        <v>986</v>
      </c>
      <c r="B10" s="54">
        <f>'Vehicle Trip Distribution'!H94</f>
        <v>577000</v>
      </c>
      <c r="C10" s="76">
        <f>SUMIF(Model_Output!$B$11:$B$3048,O10,Model_Output!$D$11:$D$3048)/$B10</f>
        <v>0.73589298093587519</v>
      </c>
      <c r="D10" s="76">
        <f>SUMIF(Model_Output!$B$11:$B$3048,P10,Model_Output!$D$11:$D$3048)/$B10</f>
        <v>7.1689205892547653E-2</v>
      </c>
      <c r="E10" s="76">
        <f>SUMIF(Model_Output!$B$11:$B$3048,Q10,Model_Output!$D$11:$D$3048)/$B10</f>
        <v>1.4873827105719236E-2</v>
      </c>
      <c r="F10" s="76">
        <f>SUMIF(Model_Output!$B$11:$B$3048,R10,Model_Output!$D$11:$D$3048)/$B10</f>
        <v>8.8559229982668977E-2</v>
      </c>
      <c r="G10" s="76">
        <f>SUMIF(Model_Output!$B$11:$B$3048,S10,Model_Output!$D$11:$D$3048)/$B10</f>
        <v>2.5431896187175045E-2</v>
      </c>
      <c r="H10" s="76">
        <f>SUMIF(Model_Output!$B$11:$B$3048,T10,Model_Output!$D$11:$D$3048)/$B10</f>
        <v>3.5073876776429806E-2</v>
      </c>
      <c r="I10" s="76">
        <f>SUMIF(Model_Output!$B$11:$B$3048,U10,Model_Output!$D$11:$D$3048)/$B10</f>
        <v>2.8690400866551127E-2</v>
      </c>
      <c r="J10" s="62"/>
      <c r="M10" s="63" t="s">
        <v>935</v>
      </c>
      <c r="O10" s="63" t="s">
        <v>1432</v>
      </c>
      <c r="P10" s="63" t="s">
        <v>1433</v>
      </c>
      <c r="Q10" s="63" t="s">
        <v>1434</v>
      </c>
      <c r="R10" s="63" t="s">
        <v>1435</v>
      </c>
      <c r="S10" s="63" t="s">
        <v>1436</v>
      </c>
      <c r="T10" s="63" t="s">
        <v>1437</v>
      </c>
      <c r="U10" s="63" t="s">
        <v>1438</v>
      </c>
    </row>
    <row r="11" spans="1:21" x14ac:dyDescent="0.3">
      <c r="A11" s="53" t="s">
        <v>987</v>
      </c>
      <c r="B11" s="54">
        <f>'Vehicle Trip Distribution'!H104</f>
        <v>589800</v>
      </c>
      <c r="C11" s="76">
        <f>SUMIF(Model_Output!$B$11:$B$3048,O11,Model_Output!$D$11:$D$3048)/$B11</f>
        <v>0.80353408952187189</v>
      </c>
      <c r="D11" s="76">
        <f>SUMIF(Model_Output!$B$11:$B$3048,P11,Model_Output!$D$11:$D$3048)/$B11</f>
        <v>6.0591288741946428E-2</v>
      </c>
      <c r="E11" s="76">
        <f>SUMIF(Model_Output!$B$11:$B$3048,Q11,Model_Output!$D$11:$D$3048)/$B11</f>
        <v>1.5236267514411666E-2</v>
      </c>
      <c r="F11" s="76">
        <f>SUMIF(Model_Output!$B$11:$B$3048,R11,Model_Output!$D$11:$D$3048)/$B11</f>
        <v>5.4643966937945064E-2</v>
      </c>
      <c r="G11" s="76">
        <f>SUMIF(Model_Output!$B$11:$B$3048,S11,Model_Output!$D$11:$D$3048)/$B11</f>
        <v>2.7326066463207867E-2</v>
      </c>
      <c r="H11" s="76">
        <f>SUMIF(Model_Output!$B$11:$B$3048,T11,Model_Output!$D$11:$D$3048)/$B11</f>
        <v>1.7795882841641231E-2</v>
      </c>
      <c r="I11" s="76">
        <f>SUMIF(Model_Output!$B$11:$B$3048,U11,Model_Output!$D$11:$D$3048)/$B11</f>
        <v>2.1048756527636488E-2</v>
      </c>
      <c r="J11" s="62"/>
      <c r="M11" s="63" t="s">
        <v>937</v>
      </c>
      <c r="O11" s="63" t="s">
        <v>1439</v>
      </c>
      <c r="P11" s="63" t="s">
        <v>1440</v>
      </c>
      <c r="Q11" s="63" t="s">
        <v>1441</v>
      </c>
      <c r="R11" s="63" t="s">
        <v>1442</v>
      </c>
      <c r="S11" s="63" t="s">
        <v>1443</v>
      </c>
      <c r="T11" s="63" t="s">
        <v>1444</v>
      </c>
      <c r="U11" s="63" t="s">
        <v>1445</v>
      </c>
    </row>
    <row r="12" spans="1:21" ht="17.25" thickBot="1" x14ac:dyDescent="0.35">
      <c r="A12" s="55" t="s">
        <v>988</v>
      </c>
      <c r="B12" s="56">
        <f>'Vehicle Trip Distribution'!H114</f>
        <v>874600</v>
      </c>
      <c r="C12" s="85">
        <f>SUMIF(Model_Output!$B$11:$B$3048,O12,Model_Output!$D$11:$D$3048)/$B12</f>
        <v>0.82235193231191406</v>
      </c>
      <c r="D12" s="85">
        <f>SUMIF(Model_Output!$B$11:$B$3048,P12,Model_Output!$D$11:$D$3048)/$B12</f>
        <v>5.8872783786874001E-2</v>
      </c>
      <c r="E12" s="85">
        <f>SUMIF(Model_Output!$B$11:$B$3048,Q12,Model_Output!$D$11:$D$3048)/$B12</f>
        <v>1.2253920878115712E-2</v>
      </c>
      <c r="F12" s="85">
        <f>SUMIF(Model_Output!$B$11:$B$3048,R12,Model_Output!$D$11:$D$3048)/$B12</f>
        <v>4.4685052366796249E-2</v>
      </c>
      <c r="G12" s="85">
        <f>SUMIF(Model_Output!$B$11:$B$3048,S12,Model_Output!$D$11:$D$3048)/$B12</f>
        <v>2.805330642579465E-2</v>
      </c>
      <c r="H12" s="85">
        <f>SUMIF(Model_Output!$B$11:$B$3048,T12,Model_Output!$D$11:$D$3048)/$B12</f>
        <v>1.5683736565286988E-2</v>
      </c>
      <c r="I12" s="85">
        <f>SUMIF(Model_Output!$B$11:$B$3048,U12,Model_Output!$D$11:$D$3048)/$B12</f>
        <v>1.783531168534187E-2</v>
      </c>
      <c r="J12" s="62"/>
      <c r="M12" s="63" t="s">
        <v>939</v>
      </c>
      <c r="O12" s="63" t="s">
        <v>1446</v>
      </c>
      <c r="P12" s="63" t="s">
        <v>1447</v>
      </c>
      <c r="Q12" s="63" t="s">
        <v>1448</v>
      </c>
      <c r="R12" s="63" t="s">
        <v>1449</v>
      </c>
      <c r="S12" s="63" t="s">
        <v>1450</v>
      </c>
      <c r="T12" s="63" t="s">
        <v>1451</v>
      </c>
      <c r="U12" s="63" t="s">
        <v>1452</v>
      </c>
    </row>
    <row r="13" spans="1:21" x14ac:dyDescent="0.3">
      <c r="A13" s="53" t="s">
        <v>1454</v>
      </c>
      <c r="B13" s="54">
        <f>SUM(B5:B12)</f>
        <v>15078900</v>
      </c>
      <c r="C13" s="91">
        <f>(SUMIF(Model_Output!$B$11:$B$3048,O5,Model_Output!$D$11:$D$3048)+SUMIF(Model_Output!$B$11:$B$3048,O6,Model_Output!$D$11:$D$3048)+SUMIF(Model_Output!$B$11:$B$3048,O7,Model_Output!$D$11:$D$3048)+SUMIF(Model_Output!$B$11:$B$3048,O8,Model_Output!$D$11:$D$3048)+SUMIF(Model_Output!$B$11:$B$3048,O9,Model_Output!$D$11:$D$3048)+SUMIF(Model_Output!$B$11:$B$3048,O10,Model_Output!$D$11:$D$3048)+SUMIF(Model_Output!$B$11:$B$3048,O11,Model_Output!$D$11:$D$3048)+SUMIF(Model_Output!$B$11:$B$3048,O12,Model_Output!$D$11:$D$3048))/$B13</f>
        <v>0.43697516009125337</v>
      </c>
      <c r="D13" s="91">
        <f>(SUMIF(Model_Output!$B$11:$B$3048,P5,Model_Output!$D$11:$D$3048)+SUMIF(Model_Output!$B$11:$B$3048,P6,Model_Output!$D$11:$D$3048)+SUMIF(Model_Output!$B$11:$B$3048,P7,Model_Output!$D$11:$D$3048)+SUMIF(Model_Output!$B$11:$B$3048,P8,Model_Output!$D$11:$D$3048)+SUMIF(Model_Output!$B$11:$B$3048,P9,Model_Output!$D$11:$D$3048)+SUMIF(Model_Output!$B$11:$B$3048,P10,Model_Output!$D$11:$D$3048)+SUMIF(Model_Output!$B$11:$B$3048,P11,Model_Output!$D$11:$D$3048)+SUMIF(Model_Output!$B$11:$B$3048,P12,Model_Output!$D$11:$D$3048))/$B13</f>
        <v>0.22919026287063382</v>
      </c>
      <c r="E13" s="91">
        <f>(SUMIF(Model_Output!$B$11:$B$3048,Q5,Model_Output!$D$11:$D$3048)+SUMIF(Model_Output!$B$11:$B$3048,Q6,Model_Output!$D$11:$D$3048)+SUMIF(Model_Output!$B$11:$B$3048,Q7,Model_Output!$D$11:$D$3048)+SUMIF(Model_Output!$B$11:$B$3048,Q8,Model_Output!$D$11:$D$3048)+SUMIF(Model_Output!$B$11:$B$3048,Q9,Model_Output!$D$11:$D$3048)+SUMIF(Model_Output!$B$11:$B$3048,Q10,Model_Output!$D$11:$D$3048)+SUMIF(Model_Output!$B$11:$B$3048,Q11,Model_Output!$D$11:$D$3048)+SUMIF(Model_Output!$B$11:$B$3048,Q12,Model_Output!$D$11:$D$3048))/$B13</f>
        <v>0.20833515138969025</v>
      </c>
      <c r="F13" s="91">
        <f>(SUMIF(Model_Output!$B$11:$B$3048,R5,Model_Output!$D$11:$D$3048)+SUMIF(Model_Output!$B$11:$B$3048,R6,Model_Output!$D$11:$D$3048)+SUMIF(Model_Output!$B$11:$B$3048,R7,Model_Output!$D$11:$D$3048)+SUMIF(Model_Output!$B$11:$B$3048,R8,Model_Output!$D$11:$D$3048)+SUMIF(Model_Output!$B$11:$B$3048,R9,Model_Output!$D$11:$D$3048)+SUMIF(Model_Output!$B$11:$B$3048,R10,Model_Output!$D$11:$D$3048)+SUMIF(Model_Output!$B$11:$B$3048,R11,Model_Output!$D$11:$D$3048)+SUMIF(Model_Output!$B$11:$B$3048,R12,Model_Output!$D$11:$D$3048))/$B13</f>
        <v>2.6334395373667836E-2</v>
      </c>
      <c r="G13" s="91">
        <f>(SUMIF(Model_Output!$B$11:$B$3048,S5,Model_Output!$D$11:$D$3048)+SUMIF(Model_Output!$B$11:$B$3048,S6,Model_Output!$D$11:$D$3048)+SUMIF(Model_Output!$B$11:$B$3048,S7,Model_Output!$D$11:$D$3048)+SUMIF(Model_Output!$B$11:$B$3048,S8,Model_Output!$D$11:$D$3048)+SUMIF(Model_Output!$B$11:$B$3048,S9,Model_Output!$D$11:$D$3048)+SUMIF(Model_Output!$B$11:$B$3048,S10,Model_Output!$D$11:$D$3048)+SUMIF(Model_Output!$B$11:$B$3048,S11,Model_Output!$D$11:$D$3048)+SUMIF(Model_Output!$B$11:$B$3048,S12,Model_Output!$D$11:$D$3048))/$B13</f>
        <v>4.0068965660625113E-3</v>
      </c>
      <c r="H13" s="91">
        <f>(SUMIF(Model_Output!$B$11:$B$3048,T5,Model_Output!$D$11:$D$3048)+SUMIF(Model_Output!$B$11:$B$3048,T6,Model_Output!$D$11:$D$3048)+SUMIF(Model_Output!$B$11:$B$3048,T7,Model_Output!$D$11:$D$3048)+SUMIF(Model_Output!$B$11:$B$3048,T8,Model_Output!$D$11:$D$3048)+SUMIF(Model_Output!$B$11:$B$3048,T9,Model_Output!$D$11:$D$3048)+SUMIF(Model_Output!$B$11:$B$3048,T10,Model_Output!$D$11:$D$3048)+SUMIF(Model_Output!$B$11:$B$3048,T11,Model_Output!$D$11:$D$3048)+SUMIF(Model_Output!$B$11:$B$3048,T12,Model_Output!$D$11:$D$3048))/$B13</f>
        <v>8.5400555935777805E-2</v>
      </c>
      <c r="I13" s="91">
        <f>(SUMIF(Model_Output!$B$11:$B$3048,U5,Model_Output!$D$11:$D$3048)+SUMIF(Model_Output!$B$11:$B$3048,U6,Model_Output!$D$11:$D$3048)+SUMIF(Model_Output!$B$11:$B$3048,U7,Model_Output!$D$11:$D$3048)+SUMIF(Model_Output!$B$11:$B$3048,U8,Model_Output!$D$11:$D$3048)+SUMIF(Model_Output!$B$11:$B$3048,U9,Model_Output!$D$11:$D$3048)+SUMIF(Model_Output!$B$11:$B$3048,U10,Model_Output!$D$11:$D$3048)+SUMIF(Model_Output!$B$11:$B$3048,U11,Model_Output!$D$11:$D$3048)+SUMIF(Model_Output!$B$11:$B$3048,U12,Model_Output!$D$11:$D$3048))/$B13</f>
        <v>9.7828247080357315E-3</v>
      </c>
      <c r="J13" s="73"/>
    </row>
    <row r="14" spans="1:21" x14ac:dyDescent="0.3">
      <c r="A14" s="63" t="s">
        <v>1639</v>
      </c>
      <c r="C14" s="90">
        <v>0.42362025696111832</v>
      </c>
      <c r="D14" s="90">
        <v>0.21594649913211686</v>
      </c>
      <c r="E14" s="90">
        <v>0.20091830487744602</v>
      </c>
      <c r="F14" s="90">
        <v>2.7686915359965147E-2</v>
      </c>
      <c r="G14" s="90">
        <v>7.6954431050573636E-3</v>
      </c>
      <c r="H14" s="90">
        <v>8.6364222436831395E-2</v>
      </c>
      <c r="I14" s="90">
        <v>8.6322448786588339E-3</v>
      </c>
      <c r="J14" s="90">
        <v>2.9000000000000001E-2</v>
      </c>
      <c r="K14" s="63" t="s">
        <v>1640</v>
      </c>
    </row>
    <row r="16" spans="1:21" x14ac:dyDescent="0.3">
      <c r="A16" s="63" t="s">
        <v>1762</v>
      </c>
      <c r="B16" s="92" t="s">
        <v>920</v>
      </c>
      <c r="C16" s="92" t="s">
        <v>1641</v>
      </c>
      <c r="D16" s="92" t="s">
        <v>919</v>
      </c>
      <c r="E16" s="92" t="s">
        <v>1642</v>
      </c>
    </row>
    <row r="17" spans="1:22" x14ac:dyDescent="0.3">
      <c r="A17" s="63" t="s">
        <v>1763</v>
      </c>
      <c r="B17" s="90">
        <f>C13</f>
        <v>0.43697516009125337</v>
      </c>
      <c r="C17" s="90">
        <f>D13+E13</f>
        <v>0.4375254142603241</v>
      </c>
      <c r="D17" s="90">
        <f>F13+G13</f>
        <v>3.0341291939730348E-2</v>
      </c>
      <c r="E17" s="90">
        <f>H13+I13</f>
        <v>9.5183380643813542E-2</v>
      </c>
    </row>
    <row r="19" spans="1:22" x14ac:dyDescent="0.3">
      <c r="A19" s="64" t="s">
        <v>2646</v>
      </c>
    </row>
    <row r="20" spans="1:22" s="111" customFormat="1" ht="50.25" thickBot="1" x14ac:dyDescent="0.35">
      <c r="A20" s="114" t="s">
        <v>2329</v>
      </c>
      <c r="B20" s="118" t="s">
        <v>2321</v>
      </c>
      <c r="C20" s="118" t="s">
        <v>2322</v>
      </c>
      <c r="D20" s="118" t="s">
        <v>2323</v>
      </c>
      <c r="E20" s="118" t="s">
        <v>2643</v>
      </c>
      <c r="F20" s="118" t="s">
        <v>2324</v>
      </c>
      <c r="G20" s="118" t="s">
        <v>2644</v>
      </c>
      <c r="H20" s="118" t="s">
        <v>2645</v>
      </c>
      <c r="I20" s="118" t="s">
        <v>2326</v>
      </c>
      <c r="J20" s="118" t="s">
        <v>2647</v>
      </c>
      <c r="K20" s="118" t="s">
        <v>2498</v>
      </c>
      <c r="M20" s="126"/>
      <c r="N20" s="126"/>
      <c r="O20" s="66"/>
      <c r="P20" s="66"/>
      <c r="Q20" s="66"/>
      <c r="R20" s="66"/>
      <c r="S20" s="66"/>
      <c r="T20" s="66"/>
      <c r="U20" s="66"/>
      <c r="V20" s="127"/>
    </row>
    <row r="21" spans="1:22" x14ac:dyDescent="0.3">
      <c r="A21" s="63" t="s">
        <v>920</v>
      </c>
      <c r="B21" s="128">
        <f>D37/D$41</f>
        <v>0.48396733718382795</v>
      </c>
      <c r="C21" s="128">
        <f>I37/I$41</f>
        <v>0.67431850789096126</v>
      </c>
      <c r="D21" s="128">
        <f>H44/H$48</f>
        <v>0.81340012523481531</v>
      </c>
      <c r="E21" s="128">
        <f>G51/G$55</f>
        <v>0.82803030303030301</v>
      </c>
      <c r="F21" s="128">
        <f>C58/C$62</f>
        <v>0.26078396277071775</v>
      </c>
      <c r="G21" s="128">
        <f>D58/D$62</f>
        <v>0.5468025949953661</v>
      </c>
      <c r="H21" s="128">
        <f>G58/G$62</f>
        <v>0.55340343110127288</v>
      </c>
      <c r="I21" s="128">
        <f>B65/B$69</f>
        <v>0.70112535985344149</v>
      </c>
      <c r="J21" s="128">
        <f>SUM(B37:I37,B44:I44,B51:I51,B58:I58,B65:D65)/SUM(B$41:I$41,B$48:I$48,B$55:I$55,B$62:I$62,B$69:D$69)</f>
        <v>0.62511188332543566</v>
      </c>
      <c r="K21" s="128">
        <f>J37/J$41</f>
        <v>0.83074761101742556</v>
      </c>
      <c r="M21" s="66"/>
      <c r="N21" s="66"/>
      <c r="O21" s="66"/>
      <c r="P21" s="66"/>
      <c r="Q21" s="66"/>
      <c r="R21" s="66"/>
      <c r="S21" s="66"/>
      <c r="T21" s="66"/>
      <c r="U21" s="66"/>
      <c r="V21" s="66"/>
    </row>
    <row r="22" spans="1:22" x14ac:dyDescent="0.3">
      <c r="A22" s="63" t="s">
        <v>2327</v>
      </c>
      <c r="B22" s="128">
        <f>D38/D$41</f>
        <v>0.14080860386377217</v>
      </c>
      <c r="C22" s="128">
        <f t="shared" ref="C22:C24" si="0">I38/I$41</f>
        <v>8.6800573888091828E-2</v>
      </c>
      <c r="D22" s="128">
        <f>H45/H$48</f>
        <v>7.0131496556042575E-2</v>
      </c>
      <c r="E22" s="128">
        <f t="shared" ref="E22:E24" si="1">G52/G$55</f>
        <v>8.6363636363636365E-2</v>
      </c>
      <c r="F22" s="128">
        <f t="shared" ref="F22:F24" si="2">C59/C$62</f>
        <v>8.6271702165741898E-2</v>
      </c>
      <c r="G22" s="128">
        <f t="shared" ref="G22:G24" si="3">D59/D$62</f>
        <v>9.2307692307692313E-2</v>
      </c>
      <c r="H22" s="128">
        <f t="shared" ref="H22:H24" si="4">G59/G$62</f>
        <v>9.3801881571665746E-2</v>
      </c>
      <c r="I22" s="128">
        <f t="shared" ref="I22:I24" si="5">B66/B$69</f>
        <v>8.8196807118555348E-2</v>
      </c>
      <c r="J22" s="128">
        <f t="shared" ref="J22:J24" si="6">SUM(B38:I38,B45:I45,B52:I52,B59:I59,B66:D66)/SUM(B$41:I$41,B$48:I$48,B$55:I$55,B$62:I$62,B$69:D$69)</f>
        <v>8.7466435002369294E-2</v>
      </c>
      <c r="K22" s="128">
        <f>J38/J$41</f>
        <v>7.9121496828073554E-2</v>
      </c>
      <c r="M22" s="66"/>
      <c r="N22" s="66"/>
      <c r="O22" s="66"/>
      <c r="P22" s="66"/>
      <c r="Q22" s="66"/>
      <c r="R22" s="66"/>
      <c r="S22" s="66"/>
      <c r="T22" s="66"/>
      <c r="U22" s="66"/>
      <c r="V22" s="66"/>
    </row>
    <row r="23" spans="1:22" x14ac:dyDescent="0.3">
      <c r="A23" s="63" t="s">
        <v>919</v>
      </c>
      <c r="B23" s="128">
        <f>D39/D$41</f>
        <v>0.29655447122087236</v>
      </c>
      <c r="C23" s="128">
        <f t="shared" si="0"/>
        <v>0.13271162123385941</v>
      </c>
      <c r="D23" s="128">
        <f>H46/H$48</f>
        <v>7.1383844708829053E-2</v>
      </c>
      <c r="E23" s="128">
        <f t="shared" si="1"/>
        <v>5.3787878787878787E-2</v>
      </c>
      <c r="F23" s="128">
        <f t="shared" si="2"/>
        <v>0.4647097428554382</v>
      </c>
      <c r="G23" s="128">
        <f t="shared" si="3"/>
        <v>0.21797961075069508</v>
      </c>
      <c r="H23" s="128">
        <f t="shared" si="4"/>
        <v>0.23215273934698394</v>
      </c>
      <c r="I23" s="128">
        <f t="shared" si="5"/>
        <v>0.12666841141062549</v>
      </c>
      <c r="J23" s="128">
        <f t="shared" si="6"/>
        <v>0.19461117253725058</v>
      </c>
      <c r="K23" s="128">
        <f>J39/J$41</f>
        <v>4.7747530715490247E-2</v>
      </c>
      <c r="M23" s="66"/>
      <c r="N23" s="66"/>
      <c r="O23" s="66"/>
      <c r="P23" s="66"/>
      <c r="Q23" s="66"/>
      <c r="R23" s="66"/>
      <c r="S23" s="66"/>
      <c r="T23" s="66"/>
      <c r="U23" s="66"/>
      <c r="V23" s="66"/>
    </row>
    <row r="24" spans="1:22" ht="17.25" thickBot="1" x14ac:dyDescent="0.35">
      <c r="A24" s="113" t="s">
        <v>2328</v>
      </c>
      <c r="B24" s="85">
        <f>D40/D$41</f>
        <v>7.8669587731527588E-2</v>
      </c>
      <c r="C24" s="85">
        <f t="shared" si="0"/>
        <v>0.10616929698708752</v>
      </c>
      <c r="D24" s="85">
        <f>H47/H$48</f>
        <v>4.5084533500313086E-2</v>
      </c>
      <c r="E24" s="85">
        <f t="shared" si="1"/>
        <v>3.1818181818181815E-2</v>
      </c>
      <c r="F24" s="85">
        <f t="shared" si="2"/>
        <v>0.18823459220810215</v>
      </c>
      <c r="G24" s="85">
        <f t="shared" si="3"/>
        <v>0.14291010194624654</v>
      </c>
      <c r="H24" s="85">
        <f t="shared" si="4"/>
        <v>0.12064194798007748</v>
      </c>
      <c r="I24" s="85">
        <f t="shared" si="5"/>
        <v>8.400942161737765E-2</v>
      </c>
      <c r="J24" s="85">
        <f t="shared" si="6"/>
        <v>9.2810509134944458E-2</v>
      </c>
      <c r="K24" s="85">
        <f>J40/J$41</f>
        <v>4.2383361439010683E-2</v>
      </c>
      <c r="M24" s="66"/>
      <c r="N24" s="66"/>
      <c r="O24" s="66"/>
      <c r="P24" s="66"/>
      <c r="Q24" s="66"/>
      <c r="R24" s="66"/>
      <c r="S24" s="66"/>
      <c r="T24" s="66"/>
      <c r="U24" s="66"/>
      <c r="V24" s="66"/>
    </row>
    <row r="25" spans="1:22" x14ac:dyDescent="0.3">
      <c r="A25" s="63" t="s">
        <v>134</v>
      </c>
      <c r="B25" s="128">
        <f t="shared" ref="B25:I25" si="7">SUM(B21:B24)</f>
        <v>1</v>
      </c>
      <c r="C25" s="128">
        <f t="shared" si="7"/>
        <v>1</v>
      </c>
      <c r="D25" s="128">
        <f t="shared" si="7"/>
        <v>1</v>
      </c>
      <c r="E25" s="128">
        <f t="shared" si="7"/>
        <v>1</v>
      </c>
      <c r="F25" s="128">
        <f t="shared" si="7"/>
        <v>1</v>
      </c>
      <c r="G25" s="128">
        <f t="shared" si="7"/>
        <v>1</v>
      </c>
      <c r="H25" s="128">
        <f t="shared" si="7"/>
        <v>1.0000000000000002</v>
      </c>
      <c r="I25" s="128">
        <f t="shared" si="7"/>
        <v>1</v>
      </c>
      <c r="J25" s="128">
        <f>SUM(J21:J24)</f>
        <v>1</v>
      </c>
      <c r="K25" s="128">
        <f>SUM(K21:K24)</f>
        <v>1</v>
      </c>
      <c r="M25" s="66"/>
      <c r="N25" s="66"/>
      <c r="O25" s="66"/>
      <c r="P25" s="66"/>
      <c r="Q25" s="66"/>
      <c r="R25" s="66"/>
      <c r="S25" s="66"/>
      <c r="T25" s="66"/>
      <c r="U25" s="66"/>
      <c r="V25" s="66"/>
    </row>
    <row r="26" spans="1:22" x14ac:dyDescent="0.3">
      <c r="B26" s="68"/>
      <c r="C26" s="68"/>
      <c r="D26" s="68"/>
      <c r="E26" s="68"/>
      <c r="F26" s="68"/>
      <c r="G26" s="68"/>
      <c r="H26" s="68"/>
      <c r="I26" s="68"/>
      <c r="J26" s="68"/>
    </row>
    <row r="27" spans="1:22" x14ac:dyDescent="0.3">
      <c r="A27" s="64" t="s">
        <v>2944</v>
      </c>
      <c r="B27" s="119"/>
    </row>
    <row r="28" spans="1:22" s="111" customFormat="1" ht="50.25" thickBot="1" x14ac:dyDescent="0.35">
      <c r="A28" s="114" t="s">
        <v>2329</v>
      </c>
      <c r="B28" s="118" t="s">
        <v>2321</v>
      </c>
      <c r="C28" s="118" t="s">
        <v>2322</v>
      </c>
      <c r="D28" s="118" t="s">
        <v>2323</v>
      </c>
      <c r="E28" s="118" t="s">
        <v>2643</v>
      </c>
      <c r="F28" s="118" t="s">
        <v>2324</v>
      </c>
      <c r="G28" s="118" t="s">
        <v>2644</v>
      </c>
      <c r="H28" s="118" t="s">
        <v>2645</v>
      </c>
      <c r="I28" s="118" t="s">
        <v>2326</v>
      </c>
      <c r="J28" s="118" t="s">
        <v>2647</v>
      </c>
      <c r="K28" s="118" t="s">
        <v>2498</v>
      </c>
      <c r="M28" s="126"/>
      <c r="N28" s="126"/>
      <c r="O28" s="66"/>
      <c r="P28" s="66"/>
      <c r="Q28" s="66"/>
      <c r="R28" s="66"/>
      <c r="S28" s="66"/>
      <c r="T28" s="66"/>
      <c r="U28" s="66"/>
      <c r="V28" s="127"/>
    </row>
    <row r="29" spans="1:22" x14ac:dyDescent="0.3">
      <c r="A29" s="63" t="s">
        <v>920</v>
      </c>
      <c r="B29" s="128">
        <f>D73/D$77</f>
        <v>0.25927244673906591</v>
      </c>
      <c r="C29" s="128">
        <f>I73/I$77</f>
        <v>0.33587301587301588</v>
      </c>
      <c r="D29" s="128">
        <f>H80/H$84</f>
        <v>0.40975657065270099</v>
      </c>
      <c r="E29" s="128">
        <f>G87/G$91</f>
        <v>0.39987345776652961</v>
      </c>
      <c r="F29" s="128">
        <f>C94/C$98</f>
        <v>0.24429630342703118</v>
      </c>
      <c r="G29" s="128">
        <f>D94/D$98</f>
        <v>0.34651468654099077</v>
      </c>
      <c r="H29" s="128">
        <f>G94/G$98</f>
        <v>0.34302769487054902</v>
      </c>
      <c r="I29" s="128">
        <f>B101/B$105</f>
        <v>0.3499898846854137</v>
      </c>
      <c r="J29" s="128">
        <f>SUM(B73:I73,B80:I80,B87:I87,B94:I94,B101:D101)/SUM(B$77:I$77,B$84:I$84,B$91:I$91,B$98:I$98,B$105:D$105)</f>
        <v>0.35482896306948569</v>
      </c>
      <c r="K29" s="128">
        <f>J73/J$77</f>
        <v>0.38202580409968917</v>
      </c>
      <c r="M29" s="66"/>
      <c r="N29" s="66"/>
      <c r="O29" s="66"/>
      <c r="P29" s="66"/>
      <c r="Q29" s="66"/>
      <c r="R29" s="66"/>
      <c r="S29" s="66"/>
      <c r="T29" s="66"/>
      <c r="U29" s="66"/>
      <c r="V29" s="66"/>
    </row>
    <row r="30" spans="1:22" x14ac:dyDescent="0.3">
      <c r="A30" s="63" t="s">
        <v>2327</v>
      </c>
      <c r="B30" s="128">
        <f t="shared" ref="B30:B32" si="8">D74/D$77</f>
        <v>0.49801198741914426</v>
      </c>
      <c r="C30" s="128">
        <f t="shared" ref="C30:C32" si="9">I74/I$77</f>
        <v>0.47767195767195769</v>
      </c>
      <c r="D30" s="128">
        <f t="shared" ref="D30:D32" si="10">H81/H$84</f>
        <v>0.48782853263504994</v>
      </c>
      <c r="E30" s="128">
        <f t="shared" ref="E30:E32" si="11">G88/G$91</f>
        <v>0.47484973109775386</v>
      </c>
      <c r="F30" s="128">
        <f t="shared" ref="F30:G30" si="12">C95/C$98</f>
        <v>0.48955525606469003</v>
      </c>
      <c r="G30" s="128">
        <f t="shared" si="12"/>
        <v>0.42893467777290661</v>
      </c>
      <c r="H30" s="128">
        <f t="shared" ref="H30:H32" si="13">G95/G$98</f>
        <v>0.38127299229541195</v>
      </c>
      <c r="I30" s="128">
        <f t="shared" ref="I30:I32" si="14">B102/B$105</f>
        <v>0.4591341290714141</v>
      </c>
      <c r="J30" s="128">
        <f t="shared" ref="J30:J32" si="15">SUM(B74:I74,B81:I81,B88:I88,B95:I95,B102:D102)/SUM(B$77:I$77,B$84:I$84,B$91:I$91,B$98:I$98,B$105:D$105)</f>
        <v>0.4796186090628155</v>
      </c>
      <c r="K30" s="128">
        <f t="shared" ref="K30:K32" si="16">J74/J$77</f>
        <v>0.50752397889561607</v>
      </c>
      <c r="M30" s="66"/>
      <c r="N30" s="66"/>
      <c r="O30" s="66"/>
      <c r="P30" s="66"/>
      <c r="Q30" s="66"/>
      <c r="R30" s="66"/>
      <c r="S30" s="66"/>
      <c r="T30" s="66"/>
      <c r="U30" s="66"/>
      <c r="V30" s="66"/>
    </row>
    <row r="31" spans="1:22" x14ac:dyDescent="0.3">
      <c r="A31" s="63" t="s">
        <v>919</v>
      </c>
      <c r="B31" s="128">
        <f t="shared" si="8"/>
        <v>2.3915494629398848E-2</v>
      </c>
      <c r="C31" s="128">
        <f t="shared" si="9"/>
        <v>2.0317460317460317E-2</v>
      </c>
      <c r="D31" s="128">
        <f t="shared" si="10"/>
        <v>1.8135971292794102E-2</v>
      </c>
      <c r="E31" s="128">
        <f t="shared" si="11"/>
        <v>1.2812401138880101E-2</v>
      </c>
      <c r="F31" s="128">
        <f t="shared" ref="F31:G31" si="17">C96/C$98</f>
        <v>3.6219676549865229E-2</v>
      </c>
      <c r="G31" s="128">
        <f t="shared" si="17"/>
        <v>3.011836913634371E-2</v>
      </c>
      <c r="H31" s="128">
        <f t="shared" si="13"/>
        <v>0.10522662594572083</v>
      </c>
      <c r="I31" s="128">
        <f t="shared" si="14"/>
        <v>3.3683997572324501E-2</v>
      </c>
      <c r="J31" s="128">
        <f t="shared" si="15"/>
        <v>2.7181562280084448E-2</v>
      </c>
      <c r="K31" s="128">
        <f t="shared" si="16"/>
        <v>1.5881492282909096E-2</v>
      </c>
      <c r="M31" s="66"/>
      <c r="N31" s="66"/>
      <c r="O31" s="66"/>
      <c r="P31" s="66"/>
      <c r="Q31" s="66"/>
      <c r="R31" s="66"/>
      <c r="S31" s="66"/>
      <c r="T31" s="66"/>
      <c r="U31" s="66"/>
      <c r="V31" s="66"/>
    </row>
    <row r="32" spans="1:22" ht="17.25" thickBot="1" x14ac:dyDescent="0.35">
      <c r="A32" s="113" t="s">
        <v>2328</v>
      </c>
      <c r="B32" s="85">
        <f t="shared" si="8"/>
        <v>0.21880007121239095</v>
      </c>
      <c r="C32" s="85">
        <f t="shared" si="9"/>
        <v>0.16613756613756614</v>
      </c>
      <c r="D32" s="85">
        <f t="shared" si="10"/>
        <v>8.4278925419454948E-2</v>
      </c>
      <c r="E32" s="85">
        <f t="shared" si="11"/>
        <v>0.11246440999683645</v>
      </c>
      <c r="F32" s="85">
        <f t="shared" ref="F32:G32" si="18">C97/C$98</f>
        <v>0.22992876395841355</v>
      </c>
      <c r="G32" s="85">
        <f t="shared" si="18"/>
        <v>0.19443226654975887</v>
      </c>
      <c r="H32" s="85">
        <f t="shared" si="13"/>
        <v>0.17047268688831818</v>
      </c>
      <c r="I32" s="85">
        <f t="shared" si="14"/>
        <v>0.15719198867084766</v>
      </c>
      <c r="J32" s="85">
        <f t="shared" si="15"/>
        <v>0.13837086558761436</v>
      </c>
      <c r="K32" s="85">
        <f t="shared" si="16"/>
        <v>9.4568724721785694E-2</v>
      </c>
      <c r="M32" s="66"/>
      <c r="N32" s="66"/>
      <c r="O32" s="66"/>
      <c r="P32" s="66"/>
      <c r="Q32" s="66"/>
      <c r="R32" s="66"/>
      <c r="S32" s="66"/>
      <c r="T32" s="66"/>
      <c r="U32" s="66"/>
      <c r="V32" s="66"/>
    </row>
    <row r="33" spans="1:22" x14ac:dyDescent="0.3">
      <c r="A33" s="63" t="s">
        <v>134</v>
      </c>
      <c r="B33" s="128">
        <f t="shared" ref="B33:I33" si="19">SUM(B29:B32)</f>
        <v>1</v>
      </c>
      <c r="C33" s="128">
        <f t="shared" si="19"/>
        <v>1</v>
      </c>
      <c r="D33" s="128">
        <f t="shared" si="19"/>
        <v>0.99999999999999989</v>
      </c>
      <c r="E33" s="128">
        <f t="shared" si="19"/>
        <v>1</v>
      </c>
      <c r="F33" s="128">
        <f t="shared" si="19"/>
        <v>1</v>
      </c>
      <c r="G33" s="128">
        <f t="shared" si="19"/>
        <v>0.99999999999999989</v>
      </c>
      <c r="H33" s="128">
        <f t="shared" si="19"/>
        <v>1</v>
      </c>
      <c r="I33" s="128">
        <f t="shared" si="19"/>
        <v>1</v>
      </c>
      <c r="J33" s="128">
        <f>SUM(J29:J32)</f>
        <v>1</v>
      </c>
      <c r="K33" s="128">
        <f>SUM(K29:K32)</f>
        <v>1</v>
      </c>
      <c r="M33" s="66"/>
      <c r="N33" s="66"/>
      <c r="O33" s="66"/>
      <c r="P33" s="66"/>
      <c r="Q33" s="66"/>
      <c r="R33" s="66"/>
      <c r="S33" s="66"/>
      <c r="T33" s="66"/>
      <c r="U33" s="66"/>
      <c r="V33" s="66"/>
    </row>
    <row r="34" spans="1:22" x14ac:dyDescent="0.3">
      <c r="B34" s="68"/>
      <c r="C34" s="68"/>
      <c r="D34" s="68"/>
      <c r="E34" s="68"/>
      <c r="F34" s="68"/>
      <c r="G34" s="68"/>
      <c r="H34" s="68"/>
      <c r="I34" s="68"/>
      <c r="J34" s="68"/>
    </row>
    <row r="35" spans="1:22" x14ac:dyDescent="0.3">
      <c r="A35" s="64" t="s">
        <v>2942</v>
      </c>
      <c r="B35" s="119"/>
    </row>
    <row r="36" spans="1:22" s="111" customFormat="1" ht="50.25" thickBot="1" x14ac:dyDescent="0.35">
      <c r="A36" s="114" t="s">
        <v>2329</v>
      </c>
      <c r="B36" s="112" t="s">
        <v>595</v>
      </c>
      <c r="C36" s="112" t="s">
        <v>2474</v>
      </c>
      <c r="D36" s="112" t="s">
        <v>2321</v>
      </c>
      <c r="E36" s="112" t="s">
        <v>2488</v>
      </c>
      <c r="F36" s="112" t="s">
        <v>2496</v>
      </c>
      <c r="G36" s="112" t="s">
        <v>2481</v>
      </c>
      <c r="H36" s="112" t="s">
        <v>2479</v>
      </c>
      <c r="I36" s="112" t="s">
        <v>2322</v>
      </c>
      <c r="J36" s="112" t="s">
        <v>2498</v>
      </c>
      <c r="K36" s="109"/>
      <c r="M36" s="70" t="s">
        <v>52</v>
      </c>
      <c r="N36" s="70"/>
      <c r="O36" s="69"/>
      <c r="P36" s="69"/>
      <c r="Q36" s="69"/>
      <c r="R36" s="69"/>
      <c r="S36" s="69"/>
      <c r="T36" s="69"/>
      <c r="U36" s="69"/>
    </row>
    <row r="37" spans="1:22" x14ac:dyDescent="0.3">
      <c r="A37" s="63" t="s">
        <v>920</v>
      </c>
      <c r="B37" s="68">
        <f>ROUND(SUMIF(Model_Output!$B$11:$B$3048,M37,Model_Output!$D$11:$D$3048),-1)</f>
        <v>3830</v>
      </c>
      <c r="C37" s="68">
        <f>ROUND(SUMIF(Model_Output!$B$11:$B$3048,N37,Model_Output!$D$11:$D$3048),-1)</f>
        <v>13820</v>
      </c>
      <c r="D37" s="68">
        <f>ROUND(SUMIF(Model_Output!$B$11:$B$3048,O37,Model_Output!$D$11:$D$3048),-1)</f>
        <v>24300</v>
      </c>
      <c r="E37" s="68">
        <f>ROUND(SUMIF(Model_Output!$B$11:$B$3048,P37,Model_Output!$D$11:$D$3048),-1)</f>
        <v>7650</v>
      </c>
      <c r="F37" s="68">
        <f>ROUND(SUMIF(Model_Output!$B$11:$B$3048,Q37,Model_Output!$D$11:$D$3048),-1)</f>
        <v>1780</v>
      </c>
      <c r="G37" s="68">
        <f>ROUND(SUMIF(Model_Output!$B$11:$B$3048,R37,Model_Output!$D$11:$D$3048),-1)</f>
        <v>5000</v>
      </c>
      <c r="H37" s="68">
        <f>ROUND(SUMIF(Model_Output!$B$11:$B$3048,S37,Model_Output!$D$11:$D$3048),-1)</f>
        <v>39080</v>
      </c>
      <c r="I37" s="68">
        <f>ROUND(SUMIF(Model_Output!$B$11:$B$3048,T37,Model_Output!$D$11:$D$3048),-1)</f>
        <v>9400</v>
      </c>
      <c r="J37" s="68">
        <f>ROUND(SUMIF(Model_Output!$B$11:$B$3048,U37,Model_Output!$D$11:$D$3048),-1)</f>
        <v>1034530</v>
      </c>
      <c r="M37" s="63" t="s">
        <v>2499</v>
      </c>
      <c r="N37" s="63" t="s">
        <v>2503</v>
      </c>
      <c r="O37" s="63" t="s">
        <v>2507</v>
      </c>
      <c r="P37" s="63" t="s">
        <v>2511</v>
      </c>
      <c r="Q37" s="63" t="s">
        <v>2515</v>
      </c>
      <c r="R37" s="63" t="s">
        <v>2519</v>
      </c>
      <c r="S37" s="63" t="s">
        <v>2523</v>
      </c>
      <c r="T37" s="63" t="s">
        <v>2527</v>
      </c>
      <c r="U37" s="63" t="s">
        <v>2531</v>
      </c>
    </row>
    <row r="38" spans="1:22" x14ac:dyDescent="0.3">
      <c r="A38" s="63" t="s">
        <v>2327</v>
      </c>
      <c r="B38" s="68">
        <f>ROUND(SUMIF(Model_Output!$B$11:$B$3048,M38,Model_Output!$D$11:$D$3048),-1)</f>
        <v>360</v>
      </c>
      <c r="C38" s="68">
        <f>ROUND(SUMIF(Model_Output!$B$11:$B$3048,N38,Model_Output!$D$11:$D$3048),-1)</f>
        <v>1350</v>
      </c>
      <c r="D38" s="68">
        <f>ROUND(SUMIF(Model_Output!$B$11:$B$3048,O38,Model_Output!$D$11:$D$3048),-1)</f>
        <v>7070</v>
      </c>
      <c r="E38" s="68">
        <f>ROUND(SUMIF(Model_Output!$B$11:$B$3048,P38,Model_Output!$D$11:$D$3048),-1)</f>
        <v>680</v>
      </c>
      <c r="F38" s="68">
        <f>ROUND(SUMIF(Model_Output!$B$11:$B$3048,Q38,Model_Output!$D$11:$D$3048),-1)</f>
        <v>210</v>
      </c>
      <c r="G38" s="68">
        <f>ROUND(SUMIF(Model_Output!$B$11:$B$3048,R38,Model_Output!$D$11:$D$3048),-1)</f>
        <v>500</v>
      </c>
      <c r="H38" s="68">
        <f>ROUND(SUMIF(Model_Output!$B$11:$B$3048,S38,Model_Output!$D$11:$D$3048),-1)</f>
        <v>3930</v>
      </c>
      <c r="I38" s="68">
        <f>ROUND(SUMIF(Model_Output!$B$11:$B$3048,T38,Model_Output!$D$11:$D$3048),-1)</f>
        <v>1210</v>
      </c>
      <c r="J38" s="68">
        <f>ROUND(SUMIF(Model_Output!$B$11:$B$3048,U38,Model_Output!$D$11:$D$3048),-1)</f>
        <v>98530</v>
      </c>
      <c r="M38" s="63" t="s">
        <v>2500</v>
      </c>
      <c r="N38" s="63" t="s">
        <v>2504</v>
      </c>
      <c r="O38" s="63" t="s">
        <v>2508</v>
      </c>
      <c r="P38" s="63" t="s">
        <v>2512</v>
      </c>
      <c r="Q38" s="63" t="s">
        <v>2516</v>
      </c>
      <c r="R38" s="63" t="s">
        <v>2520</v>
      </c>
      <c r="S38" s="63" t="s">
        <v>2524</v>
      </c>
      <c r="T38" s="63" t="s">
        <v>2528</v>
      </c>
      <c r="U38" s="63" t="s">
        <v>2532</v>
      </c>
    </row>
    <row r="39" spans="1:22" x14ac:dyDescent="0.3">
      <c r="A39" s="63" t="s">
        <v>919</v>
      </c>
      <c r="B39" s="68">
        <f>ROUND(SUMIF(Model_Output!$B$11:$B$3048,M39,Model_Output!$D$11:$D$3048),-1)</f>
        <v>170</v>
      </c>
      <c r="C39" s="68">
        <f>ROUND(SUMIF(Model_Output!$B$11:$B$3048,N39,Model_Output!$D$11:$D$3048),-1)</f>
        <v>1560</v>
      </c>
      <c r="D39" s="68">
        <f>ROUND(SUMIF(Model_Output!$B$11:$B$3048,O39,Model_Output!$D$11:$D$3048),-1)</f>
        <v>14890</v>
      </c>
      <c r="E39" s="68">
        <f>ROUND(SUMIF(Model_Output!$B$11:$B$3048,P39,Model_Output!$D$11:$D$3048),-1)</f>
        <v>550</v>
      </c>
      <c r="F39" s="68">
        <f>ROUND(SUMIF(Model_Output!$B$11:$B$3048,Q39,Model_Output!$D$11:$D$3048),-1)</f>
        <v>250</v>
      </c>
      <c r="G39" s="68">
        <f>ROUND(SUMIF(Model_Output!$B$11:$B$3048,R39,Model_Output!$D$11:$D$3048),-1)</f>
        <v>300</v>
      </c>
      <c r="H39" s="68">
        <f>ROUND(SUMIF(Model_Output!$B$11:$B$3048,S39,Model_Output!$D$11:$D$3048),-1)</f>
        <v>3570</v>
      </c>
      <c r="I39" s="68">
        <f>ROUND(SUMIF(Model_Output!$B$11:$B$3048,T39,Model_Output!$D$11:$D$3048),-1)</f>
        <v>1850</v>
      </c>
      <c r="J39" s="68">
        <f>ROUND(SUMIF(Model_Output!$B$11:$B$3048,U39,Model_Output!$D$11:$D$3048),-1)</f>
        <v>59460</v>
      </c>
      <c r="M39" s="63" t="s">
        <v>2501</v>
      </c>
      <c r="N39" s="63" t="s">
        <v>2505</v>
      </c>
      <c r="O39" s="63" t="s">
        <v>2509</v>
      </c>
      <c r="P39" s="63" t="s">
        <v>2513</v>
      </c>
      <c r="Q39" s="63" t="s">
        <v>2517</v>
      </c>
      <c r="R39" s="63" t="s">
        <v>2521</v>
      </c>
      <c r="S39" s="63" t="s">
        <v>2525</v>
      </c>
      <c r="T39" s="63" t="s">
        <v>2529</v>
      </c>
      <c r="U39" s="63" t="s">
        <v>2533</v>
      </c>
    </row>
    <row r="40" spans="1:22" ht="17.25" thickBot="1" x14ac:dyDescent="0.35">
      <c r="A40" s="113" t="s">
        <v>2328</v>
      </c>
      <c r="B40" s="56">
        <f>ROUND(SUMIF(Model_Output!$B$11:$B$3048,M40,Model_Output!$D$11:$D$3048),-1)</f>
        <v>150</v>
      </c>
      <c r="C40" s="56">
        <f>ROUND(SUMIF(Model_Output!$B$11:$B$3048,N40,Model_Output!$D$11:$D$3048),-1)</f>
        <v>1460</v>
      </c>
      <c r="D40" s="56">
        <f>ROUND(SUMIF(Model_Output!$B$11:$B$3048,O40,Model_Output!$D$11:$D$3048),-1)</f>
        <v>3950</v>
      </c>
      <c r="E40" s="56">
        <f>ROUND(SUMIF(Model_Output!$B$11:$B$3048,P40,Model_Output!$D$11:$D$3048),-1)</f>
        <v>240</v>
      </c>
      <c r="F40" s="56">
        <f>ROUND(SUMIF(Model_Output!$B$11:$B$3048,Q40,Model_Output!$D$11:$D$3048),-1)</f>
        <v>470</v>
      </c>
      <c r="G40" s="56">
        <f>ROUND(SUMIF(Model_Output!$B$11:$B$3048,R40,Model_Output!$D$11:$D$3048),-1)</f>
        <v>260</v>
      </c>
      <c r="H40" s="56">
        <f>ROUND(SUMIF(Model_Output!$B$11:$B$3048,S40,Model_Output!$D$11:$D$3048),-1)</f>
        <v>1170</v>
      </c>
      <c r="I40" s="56">
        <f>ROUND(SUMIF(Model_Output!$B$11:$B$3048,T40,Model_Output!$D$11:$D$3048),-1)</f>
        <v>1480</v>
      </c>
      <c r="J40" s="56">
        <f>ROUND(SUMIF(Model_Output!$B$11:$B$3048,U40,Model_Output!$D$11:$D$3048),-1)</f>
        <v>52780</v>
      </c>
      <c r="M40" s="63" t="s">
        <v>2502</v>
      </c>
      <c r="N40" s="63" t="s">
        <v>2506</v>
      </c>
      <c r="O40" s="63" t="s">
        <v>2510</v>
      </c>
      <c r="P40" s="63" t="s">
        <v>2514</v>
      </c>
      <c r="Q40" s="63" t="s">
        <v>2518</v>
      </c>
      <c r="R40" s="63" t="s">
        <v>2522</v>
      </c>
      <c r="S40" s="63" t="s">
        <v>2526</v>
      </c>
      <c r="T40" s="63" t="s">
        <v>2530</v>
      </c>
      <c r="U40" s="63" t="s">
        <v>2534</v>
      </c>
    </row>
    <row r="41" spans="1:22" x14ac:dyDescent="0.3">
      <c r="A41" s="63" t="s">
        <v>134</v>
      </c>
      <c r="B41" s="68">
        <f t="shared" ref="B41:J41" si="20">SUM(B37:B40)</f>
        <v>4510</v>
      </c>
      <c r="C41" s="68">
        <f t="shared" si="20"/>
        <v>18190</v>
      </c>
      <c r="D41" s="68">
        <f t="shared" si="20"/>
        <v>50210</v>
      </c>
      <c r="E41" s="68">
        <f t="shared" si="20"/>
        <v>9120</v>
      </c>
      <c r="F41" s="68">
        <f t="shared" si="20"/>
        <v>2710</v>
      </c>
      <c r="G41" s="68">
        <f t="shared" si="20"/>
        <v>6060</v>
      </c>
      <c r="H41" s="68">
        <f t="shared" si="20"/>
        <v>47750</v>
      </c>
      <c r="I41" s="68">
        <f t="shared" si="20"/>
        <v>13940</v>
      </c>
      <c r="J41" s="68">
        <f t="shared" si="20"/>
        <v>1245300</v>
      </c>
    </row>
    <row r="43" spans="1:22" s="111" customFormat="1" ht="33.75" thickBot="1" x14ac:dyDescent="0.35">
      <c r="A43" s="114" t="s">
        <v>2329</v>
      </c>
      <c r="B43" s="116" t="s">
        <v>2483</v>
      </c>
      <c r="C43" s="116" t="s">
        <v>2494</v>
      </c>
      <c r="D43" s="116" t="s">
        <v>599</v>
      </c>
      <c r="E43" s="116" t="s">
        <v>2482</v>
      </c>
      <c r="F43" s="116" t="s">
        <v>2486</v>
      </c>
      <c r="G43" s="116" t="s">
        <v>2490</v>
      </c>
      <c r="H43" s="116" t="s">
        <v>2323</v>
      </c>
      <c r="I43" s="116" t="s">
        <v>2480</v>
      </c>
      <c r="J43" s="116" t="s">
        <v>2498</v>
      </c>
      <c r="K43" s="115"/>
      <c r="M43" s="70" t="s">
        <v>52</v>
      </c>
      <c r="N43" s="70"/>
      <c r="O43" s="69"/>
      <c r="P43" s="69"/>
      <c r="Q43" s="69"/>
      <c r="R43" s="69"/>
      <c r="S43" s="69"/>
      <c r="T43" s="69"/>
      <c r="U43" s="69"/>
    </row>
    <row r="44" spans="1:22" x14ac:dyDescent="0.3">
      <c r="A44" s="63" t="s">
        <v>920</v>
      </c>
      <c r="B44" s="68">
        <f>ROUND(SUMIF(Model_Output!$B$11:$B$3048,M44,Model_Output!$D$11:$D$3048),-1)</f>
        <v>5010</v>
      </c>
      <c r="C44" s="68">
        <f>ROUND(SUMIF(Model_Output!$B$11:$B$3048,N44,Model_Output!$D$11:$D$3048),-1)</f>
        <v>2140</v>
      </c>
      <c r="D44" s="68">
        <f>ROUND(SUMIF(Model_Output!$B$11:$B$3048,O44,Model_Output!$D$11:$D$3048),-1)</f>
        <v>4260</v>
      </c>
      <c r="E44" s="68">
        <f>ROUND(SUMIF(Model_Output!$B$11:$B$3048,P44,Model_Output!$D$11:$D$3048),-1)</f>
        <v>15400</v>
      </c>
      <c r="F44" s="68">
        <f>ROUND(SUMIF(Model_Output!$B$11:$B$3048,Q44,Model_Output!$D$11:$D$3048),-1)</f>
        <v>11590</v>
      </c>
      <c r="G44" s="68">
        <f>ROUND(SUMIF(Model_Output!$B$11:$B$3048,R44,Model_Output!$D$11:$D$3048),-1)</f>
        <v>5930</v>
      </c>
      <c r="H44" s="68">
        <f>ROUND(SUMIF(Model_Output!$B$11:$B$3048,S44,Model_Output!$D$11:$D$3048),-1)</f>
        <v>12990</v>
      </c>
      <c r="I44" s="68">
        <f>ROUND(SUMIF(Model_Output!$B$11:$B$3048,T44,Model_Output!$D$11:$D$3048),-1)</f>
        <v>10950</v>
      </c>
      <c r="J44" s="68">
        <f>ROUND(SUMIF(Model_Output!$B$11:$B$3048,U44,Model_Output!$D$11:$D$3048),-1)</f>
        <v>1034530</v>
      </c>
      <c r="M44" s="63" t="s">
        <v>2535</v>
      </c>
      <c r="N44" s="63" t="s">
        <v>2539</v>
      </c>
      <c r="O44" s="63" t="s">
        <v>2543</v>
      </c>
      <c r="P44" s="63" t="s">
        <v>2547</v>
      </c>
      <c r="Q44" s="63" t="s">
        <v>2551</v>
      </c>
      <c r="R44" s="63" t="s">
        <v>2555</v>
      </c>
      <c r="S44" s="63" t="s">
        <v>2559</v>
      </c>
      <c r="T44" s="63" t="s">
        <v>2563</v>
      </c>
      <c r="U44" s="63" t="s">
        <v>2531</v>
      </c>
    </row>
    <row r="45" spans="1:22" x14ac:dyDescent="0.3">
      <c r="A45" s="63" t="s">
        <v>2327</v>
      </c>
      <c r="B45" s="68">
        <f>ROUND(SUMIF(Model_Output!$B$11:$B$3048,M45,Model_Output!$D$11:$D$3048),-1)</f>
        <v>470</v>
      </c>
      <c r="C45" s="68">
        <f>ROUND(SUMIF(Model_Output!$B$11:$B$3048,N45,Model_Output!$D$11:$D$3048),-1)</f>
        <v>170</v>
      </c>
      <c r="D45" s="68">
        <f>ROUND(SUMIF(Model_Output!$B$11:$B$3048,O45,Model_Output!$D$11:$D$3048),-1)</f>
        <v>400</v>
      </c>
      <c r="E45" s="68">
        <f>ROUND(SUMIF(Model_Output!$B$11:$B$3048,P45,Model_Output!$D$11:$D$3048),-1)</f>
        <v>1450</v>
      </c>
      <c r="F45" s="68">
        <f>ROUND(SUMIF(Model_Output!$B$11:$B$3048,Q45,Model_Output!$D$11:$D$3048),-1)</f>
        <v>1230</v>
      </c>
      <c r="G45" s="68">
        <f>ROUND(SUMIF(Model_Output!$B$11:$B$3048,R45,Model_Output!$D$11:$D$3048),-1)</f>
        <v>500</v>
      </c>
      <c r="H45" s="68">
        <f>ROUND(SUMIF(Model_Output!$B$11:$B$3048,S45,Model_Output!$D$11:$D$3048),-1)</f>
        <v>1120</v>
      </c>
      <c r="I45" s="68">
        <f>ROUND(SUMIF(Model_Output!$B$11:$B$3048,T45,Model_Output!$D$11:$D$3048),-1)</f>
        <v>1100</v>
      </c>
      <c r="J45" s="68">
        <f>ROUND(SUMIF(Model_Output!$B$11:$B$3048,U45,Model_Output!$D$11:$D$3048),-1)</f>
        <v>98530</v>
      </c>
      <c r="M45" s="63" t="s">
        <v>2536</v>
      </c>
      <c r="N45" s="63" t="s">
        <v>2540</v>
      </c>
      <c r="O45" s="63" t="s">
        <v>2544</v>
      </c>
      <c r="P45" s="63" t="s">
        <v>2548</v>
      </c>
      <c r="Q45" s="63" t="s">
        <v>2552</v>
      </c>
      <c r="R45" s="63" t="s">
        <v>2556</v>
      </c>
      <c r="S45" s="63" t="s">
        <v>2560</v>
      </c>
      <c r="T45" s="63" t="s">
        <v>2564</v>
      </c>
      <c r="U45" s="63" t="s">
        <v>2532</v>
      </c>
    </row>
    <row r="46" spans="1:22" x14ac:dyDescent="0.3">
      <c r="A46" s="63" t="s">
        <v>919</v>
      </c>
      <c r="B46" s="68">
        <f>ROUND(SUMIF(Model_Output!$B$11:$B$3048,M46,Model_Output!$D$11:$D$3048),-1)</f>
        <v>280</v>
      </c>
      <c r="C46" s="68">
        <f>ROUND(SUMIF(Model_Output!$B$11:$B$3048,N46,Model_Output!$D$11:$D$3048),-1)</f>
        <v>60</v>
      </c>
      <c r="D46" s="68">
        <f>ROUND(SUMIF(Model_Output!$B$11:$B$3048,O46,Model_Output!$D$11:$D$3048),-1)</f>
        <v>250</v>
      </c>
      <c r="E46" s="68">
        <f>ROUND(SUMIF(Model_Output!$B$11:$B$3048,P46,Model_Output!$D$11:$D$3048),-1)</f>
        <v>630</v>
      </c>
      <c r="F46" s="68">
        <f>ROUND(SUMIF(Model_Output!$B$11:$B$3048,Q46,Model_Output!$D$11:$D$3048),-1)</f>
        <v>720</v>
      </c>
      <c r="G46" s="68">
        <f>ROUND(SUMIF(Model_Output!$B$11:$B$3048,R46,Model_Output!$D$11:$D$3048),-1)</f>
        <v>460</v>
      </c>
      <c r="H46" s="68">
        <f>ROUND(SUMIF(Model_Output!$B$11:$B$3048,S46,Model_Output!$D$11:$D$3048),-1)</f>
        <v>1140</v>
      </c>
      <c r="I46" s="68">
        <f>ROUND(SUMIF(Model_Output!$B$11:$B$3048,T46,Model_Output!$D$11:$D$3048),-1)</f>
        <v>560</v>
      </c>
      <c r="J46" s="68">
        <f>ROUND(SUMIF(Model_Output!$B$11:$B$3048,U46,Model_Output!$D$11:$D$3048),-1)</f>
        <v>59460</v>
      </c>
      <c r="M46" s="63" t="s">
        <v>2537</v>
      </c>
      <c r="N46" s="63" t="s">
        <v>2541</v>
      </c>
      <c r="O46" s="63" t="s">
        <v>2545</v>
      </c>
      <c r="P46" s="63" t="s">
        <v>2549</v>
      </c>
      <c r="Q46" s="63" t="s">
        <v>2553</v>
      </c>
      <c r="R46" s="63" t="s">
        <v>2557</v>
      </c>
      <c r="S46" s="63" t="s">
        <v>2561</v>
      </c>
      <c r="T46" s="63" t="s">
        <v>2565</v>
      </c>
      <c r="U46" s="63" t="s">
        <v>2533</v>
      </c>
    </row>
    <row r="47" spans="1:22" ht="17.25" thickBot="1" x14ac:dyDescent="0.35">
      <c r="A47" s="113" t="s">
        <v>2328</v>
      </c>
      <c r="B47" s="56">
        <f>ROUND(SUMIF(Model_Output!$B$11:$B$3048,M47,Model_Output!$D$11:$D$3048),-1)</f>
        <v>230</v>
      </c>
      <c r="C47" s="56">
        <f>ROUND(SUMIF(Model_Output!$B$11:$B$3048,N47,Model_Output!$D$11:$D$3048),-1)</f>
        <v>120</v>
      </c>
      <c r="D47" s="56">
        <f>ROUND(SUMIF(Model_Output!$B$11:$B$3048,O47,Model_Output!$D$11:$D$3048),-1)</f>
        <v>180</v>
      </c>
      <c r="E47" s="56">
        <f>ROUND(SUMIF(Model_Output!$B$11:$B$3048,P47,Model_Output!$D$11:$D$3048),-1)</f>
        <v>330</v>
      </c>
      <c r="F47" s="56">
        <f>ROUND(SUMIF(Model_Output!$B$11:$B$3048,Q47,Model_Output!$D$11:$D$3048),-1)</f>
        <v>530</v>
      </c>
      <c r="G47" s="56">
        <f>ROUND(SUMIF(Model_Output!$B$11:$B$3048,R47,Model_Output!$D$11:$D$3048),-1)</f>
        <v>380</v>
      </c>
      <c r="H47" s="56">
        <f>ROUND(SUMIF(Model_Output!$B$11:$B$3048,S47,Model_Output!$D$11:$D$3048),-1)</f>
        <v>720</v>
      </c>
      <c r="I47" s="56">
        <f>ROUND(SUMIF(Model_Output!$B$11:$B$3048,T47,Model_Output!$D$11:$D$3048),-1)</f>
        <v>270</v>
      </c>
      <c r="J47" s="56">
        <f>ROUND(SUMIF(Model_Output!$B$11:$B$3048,U47,Model_Output!$D$11:$D$3048),-1)</f>
        <v>52780</v>
      </c>
      <c r="M47" s="63" t="s">
        <v>2538</v>
      </c>
      <c r="N47" s="63" t="s">
        <v>2542</v>
      </c>
      <c r="O47" s="63" t="s">
        <v>2546</v>
      </c>
      <c r="P47" s="63" t="s">
        <v>2550</v>
      </c>
      <c r="Q47" s="63" t="s">
        <v>2554</v>
      </c>
      <c r="R47" s="63" t="s">
        <v>2558</v>
      </c>
      <c r="S47" s="63" t="s">
        <v>2562</v>
      </c>
      <c r="T47" s="63" t="s">
        <v>2566</v>
      </c>
      <c r="U47" s="63" t="s">
        <v>2534</v>
      </c>
    </row>
    <row r="48" spans="1:22" x14ac:dyDescent="0.3">
      <c r="A48" s="63" t="s">
        <v>134</v>
      </c>
      <c r="B48" s="68">
        <f t="shared" ref="B48:J48" si="21">SUM(B44:B47)</f>
        <v>5990</v>
      </c>
      <c r="C48" s="68">
        <f t="shared" si="21"/>
        <v>2490</v>
      </c>
      <c r="D48" s="68">
        <f t="shared" si="21"/>
        <v>5090</v>
      </c>
      <c r="E48" s="68">
        <f t="shared" si="21"/>
        <v>17810</v>
      </c>
      <c r="F48" s="68">
        <f t="shared" si="21"/>
        <v>14070</v>
      </c>
      <c r="G48" s="68">
        <f t="shared" si="21"/>
        <v>7270</v>
      </c>
      <c r="H48" s="68">
        <f t="shared" si="21"/>
        <v>15970</v>
      </c>
      <c r="I48" s="68">
        <f t="shared" si="21"/>
        <v>12880</v>
      </c>
      <c r="J48" s="68">
        <f t="shared" si="21"/>
        <v>1245300</v>
      </c>
    </row>
    <row r="50" spans="1:21" s="111" customFormat="1" ht="83.25" thickBot="1" x14ac:dyDescent="0.35">
      <c r="A50" s="114" t="s">
        <v>2329</v>
      </c>
      <c r="B50" s="116" t="s">
        <v>2487</v>
      </c>
      <c r="C50" s="116" t="s">
        <v>2491</v>
      </c>
      <c r="D50" s="116" t="s">
        <v>2497</v>
      </c>
      <c r="E50" s="116" t="s">
        <v>2492</v>
      </c>
      <c r="F50" s="116" t="s">
        <v>2493</v>
      </c>
      <c r="G50" s="116" t="s">
        <v>2485</v>
      </c>
      <c r="H50" s="116" t="s">
        <v>2484</v>
      </c>
      <c r="I50" s="116" t="s">
        <v>601</v>
      </c>
      <c r="J50" s="116" t="s">
        <v>2498</v>
      </c>
      <c r="K50" s="115"/>
      <c r="M50" s="70" t="s">
        <v>52</v>
      </c>
      <c r="N50" s="70"/>
      <c r="O50" s="69"/>
      <c r="P50" s="69"/>
      <c r="Q50" s="69"/>
      <c r="R50" s="69"/>
      <c r="S50" s="69"/>
      <c r="T50" s="69"/>
      <c r="U50" s="69"/>
    </row>
    <row r="51" spans="1:21" x14ac:dyDescent="0.3">
      <c r="A51" s="63" t="s">
        <v>920</v>
      </c>
      <c r="B51" s="68">
        <f>ROUND(SUMIF(Model_Output!$B$11:$B$3048,M51,Model_Output!$D$11:$D$3048),-1)</f>
        <v>22510</v>
      </c>
      <c r="C51" s="68">
        <f>ROUND(SUMIF(Model_Output!$B$11:$B$3048,N51,Model_Output!$D$11:$D$3048),-1)</f>
        <v>6870</v>
      </c>
      <c r="D51" s="68">
        <f>ROUND(SUMIF(Model_Output!$B$11:$B$3048,O51,Model_Output!$D$11:$D$3048),-1)</f>
        <v>520</v>
      </c>
      <c r="E51" s="68">
        <f>ROUND(SUMIF(Model_Output!$B$11:$B$3048,P51,Model_Output!$D$11:$D$3048),-1)</f>
        <v>2850</v>
      </c>
      <c r="F51" s="68">
        <f>ROUND(SUMIF(Model_Output!$B$11:$B$3048,Q51,Model_Output!$D$11:$D$3048),-1)</f>
        <v>7660</v>
      </c>
      <c r="G51" s="68">
        <f>ROUND(SUMIF(Model_Output!$B$11:$B$3048,R51,Model_Output!$D$11:$D$3048),-1)</f>
        <v>10930</v>
      </c>
      <c r="H51" s="68">
        <f>ROUND(SUMIF(Model_Output!$B$11:$B$3048,S51,Model_Output!$D$11:$D$3048),-1)</f>
        <v>28070</v>
      </c>
      <c r="I51" s="68">
        <f>ROUND(SUMIF(Model_Output!$B$11:$B$3048,T51,Model_Output!$D$11:$D$3048),-1)</f>
        <v>11290</v>
      </c>
      <c r="J51" s="68">
        <f>ROUND(SUMIF(Model_Output!$B$11:$B$3048,U51,Model_Output!$D$11:$D$3048),-1)</f>
        <v>1034530</v>
      </c>
      <c r="M51" s="63" t="s">
        <v>2567</v>
      </c>
      <c r="N51" s="63" t="s">
        <v>2571</v>
      </c>
      <c r="O51" s="63" t="s">
        <v>2575</v>
      </c>
      <c r="P51" s="63" t="s">
        <v>2579</v>
      </c>
      <c r="Q51" s="63" t="s">
        <v>2583</v>
      </c>
      <c r="R51" s="63" t="s">
        <v>2587</v>
      </c>
      <c r="S51" s="63" t="s">
        <v>2591</v>
      </c>
      <c r="T51" s="63" t="s">
        <v>2595</v>
      </c>
      <c r="U51" s="63" t="s">
        <v>2531</v>
      </c>
    </row>
    <row r="52" spans="1:21" x14ac:dyDescent="0.3">
      <c r="A52" s="63" t="s">
        <v>2327</v>
      </c>
      <c r="B52" s="68">
        <f>ROUND(SUMIF(Model_Output!$B$11:$B$3048,M52,Model_Output!$D$11:$D$3048),-1)</f>
        <v>1860</v>
      </c>
      <c r="C52" s="68">
        <f>ROUND(SUMIF(Model_Output!$B$11:$B$3048,N52,Model_Output!$D$11:$D$3048),-1)</f>
        <v>620</v>
      </c>
      <c r="D52" s="68">
        <f>ROUND(SUMIF(Model_Output!$B$11:$B$3048,O52,Model_Output!$D$11:$D$3048),-1)</f>
        <v>40</v>
      </c>
      <c r="E52" s="68">
        <f>ROUND(SUMIF(Model_Output!$B$11:$B$3048,P52,Model_Output!$D$11:$D$3048),-1)</f>
        <v>250</v>
      </c>
      <c r="F52" s="68">
        <f>ROUND(SUMIF(Model_Output!$B$11:$B$3048,Q52,Model_Output!$D$11:$D$3048),-1)</f>
        <v>640</v>
      </c>
      <c r="G52" s="68">
        <f>ROUND(SUMIF(Model_Output!$B$11:$B$3048,R52,Model_Output!$D$11:$D$3048),-1)</f>
        <v>1140</v>
      </c>
      <c r="H52" s="68">
        <f>ROUND(SUMIF(Model_Output!$B$11:$B$3048,S52,Model_Output!$D$11:$D$3048),-1)</f>
        <v>3020</v>
      </c>
      <c r="I52" s="68">
        <f>ROUND(SUMIF(Model_Output!$B$11:$B$3048,T52,Model_Output!$D$11:$D$3048),-1)</f>
        <v>1090</v>
      </c>
      <c r="J52" s="68">
        <f>ROUND(SUMIF(Model_Output!$B$11:$B$3048,U52,Model_Output!$D$11:$D$3048),-1)</f>
        <v>98530</v>
      </c>
      <c r="M52" s="63" t="s">
        <v>2568</v>
      </c>
      <c r="N52" s="63" t="s">
        <v>2572</v>
      </c>
      <c r="O52" s="63" t="s">
        <v>2576</v>
      </c>
      <c r="P52" s="63" t="s">
        <v>2580</v>
      </c>
      <c r="Q52" s="63" t="s">
        <v>2584</v>
      </c>
      <c r="R52" s="63" t="s">
        <v>2588</v>
      </c>
      <c r="S52" s="63" t="s">
        <v>2592</v>
      </c>
      <c r="T52" s="63" t="s">
        <v>2596</v>
      </c>
      <c r="U52" s="63" t="s">
        <v>2532</v>
      </c>
    </row>
    <row r="53" spans="1:21" x14ac:dyDescent="0.3">
      <c r="A53" s="63" t="s">
        <v>919</v>
      </c>
      <c r="B53" s="68">
        <f>ROUND(SUMIF(Model_Output!$B$11:$B$3048,M53,Model_Output!$D$11:$D$3048),-1)</f>
        <v>1350</v>
      </c>
      <c r="C53" s="68">
        <f>ROUND(SUMIF(Model_Output!$B$11:$B$3048,N53,Model_Output!$D$11:$D$3048),-1)</f>
        <v>310</v>
      </c>
      <c r="D53" s="68">
        <f>ROUND(SUMIF(Model_Output!$B$11:$B$3048,O53,Model_Output!$D$11:$D$3048),-1)</f>
        <v>0</v>
      </c>
      <c r="E53" s="68">
        <f>ROUND(SUMIF(Model_Output!$B$11:$B$3048,P53,Model_Output!$D$11:$D$3048),-1)</f>
        <v>180</v>
      </c>
      <c r="F53" s="68">
        <f>ROUND(SUMIF(Model_Output!$B$11:$B$3048,Q53,Model_Output!$D$11:$D$3048),-1)</f>
        <v>400</v>
      </c>
      <c r="G53" s="68">
        <f>ROUND(SUMIF(Model_Output!$B$11:$B$3048,R53,Model_Output!$D$11:$D$3048),-1)</f>
        <v>710</v>
      </c>
      <c r="H53" s="68">
        <f>ROUND(SUMIF(Model_Output!$B$11:$B$3048,S53,Model_Output!$D$11:$D$3048),-1)</f>
        <v>2270</v>
      </c>
      <c r="I53" s="68">
        <f>ROUND(SUMIF(Model_Output!$B$11:$B$3048,T53,Model_Output!$D$11:$D$3048),-1)</f>
        <v>640</v>
      </c>
      <c r="J53" s="68">
        <f>ROUND(SUMIF(Model_Output!$B$11:$B$3048,U53,Model_Output!$D$11:$D$3048),-1)</f>
        <v>59460</v>
      </c>
      <c r="M53" s="63" t="s">
        <v>2569</v>
      </c>
      <c r="N53" s="63" t="s">
        <v>2573</v>
      </c>
      <c r="O53" s="63" t="s">
        <v>2577</v>
      </c>
      <c r="P53" s="63" t="s">
        <v>2581</v>
      </c>
      <c r="Q53" s="63" t="s">
        <v>2585</v>
      </c>
      <c r="R53" s="63" t="s">
        <v>2589</v>
      </c>
      <c r="S53" s="63" t="s">
        <v>2593</v>
      </c>
      <c r="T53" s="63" t="s">
        <v>2597</v>
      </c>
      <c r="U53" s="63" t="s">
        <v>2533</v>
      </c>
    </row>
    <row r="54" spans="1:21" ht="17.25" thickBot="1" x14ac:dyDescent="0.35">
      <c r="A54" s="113" t="s">
        <v>2328</v>
      </c>
      <c r="B54" s="56">
        <f>ROUND(SUMIF(Model_Output!$B$11:$B$3048,M54,Model_Output!$D$11:$D$3048),-1)</f>
        <v>840</v>
      </c>
      <c r="C54" s="56">
        <f>ROUND(SUMIF(Model_Output!$B$11:$B$3048,N54,Model_Output!$D$11:$D$3048),-1)</f>
        <v>140</v>
      </c>
      <c r="D54" s="56">
        <f>ROUND(SUMIF(Model_Output!$B$11:$B$3048,O54,Model_Output!$D$11:$D$3048),-1)</f>
        <v>0</v>
      </c>
      <c r="E54" s="56">
        <f>ROUND(SUMIF(Model_Output!$B$11:$B$3048,P54,Model_Output!$D$11:$D$3048),-1)</f>
        <v>160</v>
      </c>
      <c r="F54" s="56">
        <f>ROUND(SUMIF(Model_Output!$B$11:$B$3048,Q54,Model_Output!$D$11:$D$3048),-1)</f>
        <v>420</v>
      </c>
      <c r="G54" s="56">
        <f>ROUND(SUMIF(Model_Output!$B$11:$B$3048,R54,Model_Output!$D$11:$D$3048),-1)</f>
        <v>420</v>
      </c>
      <c r="H54" s="56">
        <f>ROUND(SUMIF(Model_Output!$B$11:$B$3048,S54,Model_Output!$D$11:$D$3048),-1)</f>
        <v>1060</v>
      </c>
      <c r="I54" s="56">
        <f>ROUND(SUMIF(Model_Output!$B$11:$B$3048,T54,Model_Output!$D$11:$D$3048),-1)</f>
        <v>410</v>
      </c>
      <c r="J54" s="56">
        <f>ROUND(SUMIF(Model_Output!$B$11:$B$3048,U54,Model_Output!$D$11:$D$3048),-1)</f>
        <v>52780</v>
      </c>
      <c r="M54" s="63" t="s">
        <v>2570</v>
      </c>
      <c r="N54" s="63" t="s">
        <v>2574</v>
      </c>
      <c r="O54" s="63" t="s">
        <v>2578</v>
      </c>
      <c r="P54" s="63" t="s">
        <v>2582</v>
      </c>
      <c r="Q54" s="63" t="s">
        <v>2586</v>
      </c>
      <c r="R54" s="63" t="s">
        <v>2590</v>
      </c>
      <c r="S54" s="63" t="s">
        <v>2594</v>
      </c>
      <c r="T54" s="63" t="s">
        <v>2598</v>
      </c>
      <c r="U54" s="63" t="s">
        <v>2534</v>
      </c>
    </row>
    <row r="55" spans="1:21" x14ac:dyDescent="0.3">
      <c r="A55" s="63" t="s">
        <v>134</v>
      </c>
      <c r="B55" s="68">
        <f t="shared" ref="B55:J55" si="22">SUM(B51:B54)</f>
        <v>26560</v>
      </c>
      <c r="C55" s="68">
        <f t="shared" si="22"/>
        <v>7940</v>
      </c>
      <c r="D55" s="68">
        <f t="shared" si="22"/>
        <v>560</v>
      </c>
      <c r="E55" s="68">
        <f t="shared" si="22"/>
        <v>3440</v>
      </c>
      <c r="F55" s="68">
        <f t="shared" si="22"/>
        <v>9120</v>
      </c>
      <c r="G55" s="68">
        <f t="shared" si="22"/>
        <v>13200</v>
      </c>
      <c r="H55" s="68">
        <f t="shared" si="22"/>
        <v>34420</v>
      </c>
      <c r="I55" s="68">
        <f t="shared" si="22"/>
        <v>13430</v>
      </c>
      <c r="J55" s="68">
        <f t="shared" si="22"/>
        <v>1245300</v>
      </c>
    </row>
    <row r="57" spans="1:21" s="111" customFormat="1" ht="50.25" thickBot="1" x14ac:dyDescent="0.35">
      <c r="A57" s="114" t="s">
        <v>2329</v>
      </c>
      <c r="B57" s="118" t="s">
        <v>598</v>
      </c>
      <c r="C57" s="118" t="s">
        <v>2324</v>
      </c>
      <c r="D57" s="118" t="s">
        <v>2478</v>
      </c>
      <c r="E57" s="118" t="s">
        <v>2325</v>
      </c>
      <c r="F57" s="118" t="s">
        <v>2477</v>
      </c>
      <c r="G57" s="118" t="s">
        <v>2475</v>
      </c>
      <c r="H57" s="118" t="s">
        <v>2476</v>
      </c>
      <c r="I57" s="118" t="s">
        <v>2495</v>
      </c>
      <c r="J57" s="118" t="s">
        <v>2498</v>
      </c>
      <c r="K57" s="117"/>
      <c r="M57" s="70" t="s">
        <v>52</v>
      </c>
      <c r="N57" s="70"/>
      <c r="O57" s="69"/>
      <c r="P57" s="69"/>
      <c r="Q57" s="69"/>
      <c r="R57" s="69"/>
      <c r="S57" s="69"/>
      <c r="T57" s="69"/>
      <c r="U57" s="69"/>
    </row>
    <row r="58" spans="1:21" x14ac:dyDescent="0.3">
      <c r="A58" s="63" t="s">
        <v>920</v>
      </c>
      <c r="B58" s="68">
        <f>ROUND(SUMIF(Model_Output!$B$11:$B$3048,M58,Model_Output!$D$11:$D$3048),-1)</f>
        <v>16170</v>
      </c>
      <c r="C58" s="68">
        <f>ROUND(SUMIF(Model_Output!$B$11:$B$3048,N58,Model_Output!$D$11:$D$3048),-1)</f>
        <v>43710</v>
      </c>
      <c r="D58" s="68">
        <f>ROUND(SUMIF(Model_Output!$B$11:$B$3048,O58,Model_Output!$D$11:$D$3048),-1)</f>
        <v>29500</v>
      </c>
      <c r="E58" s="68">
        <f>ROUND(SUMIF(Model_Output!$B$11:$B$3048,P58,Model_Output!$D$11:$D$3048),-1)</f>
        <v>11650</v>
      </c>
      <c r="F58" s="68">
        <f>ROUND(SUMIF(Model_Output!$B$11:$B$3048,Q58,Model_Output!$D$11:$D$3048),-1)</f>
        <v>15920</v>
      </c>
      <c r="G58" s="68">
        <f>ROUND(SUMIF(Model_Output!$B$11:$B$3048,R58,Model_Output!$D$11:$D$3048),-1)</f>
        <v>20000</v>
      </c>
      <c r="H58" s="68">
        <f>ROUND(SUMIF(Model_Output!$B$11:$B$3048,S58,Model_Output!$D$11:$D$3048),-1)</f>
        <v>10040</v>
      </c>
      <c r="I58" s="68">
        <f>ROUND(SUMIF(Model_Output!$B$11:$B$3048,T58,Model_Output!$D$11:$D$3048),-1)</f>
        <v>11290</v>
      </c>
      <c r="J58" s="68">
        <f>ROUND(SUMIF(Model_Output!$B$11:$B$3048,U58,Model_Output!$D$11:$D$3048),-1)</f>
        <v>1034530</v>
      </c>
      <c r="M58" s="63" t="s">
        <v>2599</v>
      </c>
      <c r="N58" s="63" t="s">
        <v>2603</v>
      </c>
      <c r="O58" s="63" t="s">
        <v>2607</v>
      </c>
      <c r="P58" s="63" t="s">
        <v>2642</v>
      </c>
      <c r="Q58" s="63" t="s">
        <v>2613</v>
      </c>
      <c r="R58" s="63" t="s">
        <v>2617</v>
      </c>
      <c r="S58" s="63" t="s">
        <v>2621</v>
      </c>
      <c r="T58" s="63" t="s">
        <v>2625</v>
      </c>
      <c r="U58" s="63" t="s">
        <v>2531</v>
      </c>
    </row>
    <row r="59" spans="1:21" x14ac:dyDescent="0.3">
      <c r="A59" s="63" t="s">
        <v>2327</v>
      </c>
      <c r="B59" s="68">
        <f>ROUND(SUMIF(Model_Output!$B$11:$B$3048,M59,Model_Output!$D$11:$D$3048),-1)</f>
        <v>1620</v>
      </c>
      <c r="C59" s="68">
        <f>ROUND(SUMIF(Model_Output!$B$11:$B$3048,N59,Model_Output!$D$11:$D$3048),-1)</f>
        <v>14460</v>
      </c>
      <c r="D59" s="68">
        <f>ROUND(SUMIF(Model_Output!$B$11:$B$3048,O59,Model_Output!$D$11:$D$3048),-1)</f>
        <v>4980</v>
      </c>
      <c r="E59" s="68">
        <f>ROUND(SUMIF(Model_Output!$B$11:$B$3048,P59,Model_Output!$D$11:$D$3048),-1)</f>
        <v>1040</v>
      </c>
      <c r="F59" s="68">
        <f>ROUND(SUMIF(Model_Output!$B$11:$B$3048,Q59,Model_Output!$D$11:$D$3048),-1)</f>
        <v>2200</v>
      </c>
      <c r="G59" s="68">
        <f>ROUND(SUMIF(Model_Output!$B$11:$B$3048,R59,Model_Output!$D$11:$D$3048),-1)</f>
        <v>3390</v>
      </c>
      <c r="H59" s="68">
        <f>ROUND(SUMIF(Model_Output!$B$11:$B$3048,S59,Model_Output!$D$11:$D$3048),-1)</f>
        <v>1550</v>
      </c>
      <c r="I59" s="68">
        <f>ROUND(SUMIF(Model_Output!$B$11:$B$3048,T59,Model_Output!$D$11:$D$3048),-1)</f>
        <v>930</v>
      </c>
      <c r="J59" s="68">
        <f>ROUND(SUMIF(Model_Output!$B$11:$B$3048,U59,Model_Output!$D$11:$D$3048),-1)</f>
        <v>98530</v>
      </c>
      <c r="M59" s="63" t="s">
        <v>2600</v>
      </c>
      <c r="N59" s="63" t="s">
        <v>2604</v>
      </c>
      <c r="O59" s="63" t="s">
        <v>2608</v>
      </c>
      <c r="P59" s="63" t="s">
        <v>2610</v>
      </c>
      <c r="Q59" s="63" t="s">
        <v>2614</v>
      </c>
      <c r="R59" s="63" t="s">
        <v>2618</v>
      </c>
      <c r="S59" s="63" t="s">
        <v>2622</v>
      </c>
      <c r="T59" s="63" t="s">
        <v>2626</v>
      </c>
      <c r="U59" s="63" t="s">
        <v>2532</v>
      </c>
    </row>
    <row r="60" spans="1:21" x14ac:dyDescent="0.3">
      <c r="A60" s="63" t="s">
        <v>919</v>
      </c>
      <c r="B60" s="68">
        <f>ROUND(SUMIF(Model_Output!$B$11:$B$3048,M60,Model_Output!$D$11:$D$3048),-1)</f>
        <v>1170</v>
      </c>
      <c r="C60" s="68">
        <f>ROUND(SUMIF(Model_Output!$B$11:$B$3048,N60,Model_Output!$D$11:$D$3048),-1)</f>
        <v>77890</v>
      </c>
      <c r="D60" s="68">
        <f>ROUND(SUMIF(Model_Output!$B$11:$B$3048,O60,Model_Output!$D$11:$D$3048),-1)</f>
        <v>11760</v>
      </c>
      <c r="E60" s="68">
        <f>ROUND(SUMIF(Model_Output!$B$11:$B$3048,P60,Model_Output!$D$11:$D$3048),-1)</f>
        <v>1030</v>
      </c>
      <c r="F60" s="68">
        <f>ROUND(SUMIF(Model_Output!$B$11:$B$3048,Q60,Model_Output!$D$11:$D$3048),-1)</f>
        <v>4240</v>
      </c>
      <c r="G60" s="68">
        <f>ROUND(SUMIF(Model_Output!$B$11:$B$3048,R60,Model_Output!$D$11:$D$3048),-1)</f>
        <v>8390</v>
      </c>
      <c r="H60" s="68">
        <f>ROUND(SUMIF(Model_Output!$B$11:$B$3048,S60,Model_Output!$D$11:$D$3048),-1)</f>
        <v>3340</v>
      </c>
      <c r="I60" s="68">
        <f>ROUND(SUMIF(Model_Output!$B$11:$B$3048,T60,Model_Output!$D$11:$D$3048),-1)</f>
        <v>430</v>
      </c>
      <c r="J60" s="68">
        <f>ROUND(SUMIF(Model_Output!$B$11:$B$3048,U60,Model_Output!$D$11:$D$3048),-1)</f>
        <v>59460</v>
      </c>
      <c r="M60" s="63" t="s">
        <v>2601</v>
      </c>
      <c r="N60" s="63" t="s">
        <v>2605</v>
      </c>
      <c r="O60" s="63" t="s">
        <v>2609</v>
      </c>
      <c r="P60" s="63" t="s">
        <v>2611</v>
      </c>
      <c r="Q60" s="63" t="s">
        <v>2615</v>
      </c>
      <c r="R60" s="63" t="s">
        <v>2619</v>
      </c>
      <c r="S60" s="63" t="s">
        <v>2623</v>
      </c>
      <c r="T60" s="63" t="s">
        <v>2627</v>
      </c>
      <c r="U60" s="63" t="s">
        <v>2533</v>
      </c>
    </row>
    <row r="61" spans="1:21" ht="17.25" thickBot="1" x14ac:dyDescent="0.35">
      <c r="A61" s="113" t="s">
        <v>2328</v>
      </c>
      <c r="B61" s="56">
        <f>ROUND(SUMIF(Model_Output!$B$11:$B$3048,M61,Model_Output!$D$11:$D$3048),-1)</f>
        <v>590</v>
      </c>
      <c r="C61" s="56">
        <f>ROUND(SUMIF(Model_Output!$B$11:$B$3048,N61,Model_Output!$D$11:$D$3048),-1)</f>
        <v>31550</v>
      </c>
      <c r="D61" s="56">
        <f>ROUND(SUMIF(Model_Output!$B$11:$B$3048,O61,Model_Output!$D$11:$D$3048),-1)</f>
        <v>7710</v>
      </c>
      <c r="E61" s="56">
        <f>ROUND(SUMIF(Model_Output!$B$11:$B$3048,P61,Model_Output!$D$11:$D$3048),-1)</f>
        <v>930</v>
      </c>
      <c r="F61" s="56">
        <f>ROUND(SUMIF(Model_Output!$B$11:$B$3048,Q61,Model_Output!$D$11:$D$3048),-1)</f>
        <v>2950</v>
      </c>
      <c r="G61" s="56">
        <f>ROUND(SUMIF(Model_Output!$B$11:$B$3048,R61,Model_Output!$D$11:$D$3048),-1)</f>
        <v>4360</v>
      </c>
      <c r="H61" s="56">
        <f>ROUND(SUMIF(Model_Output!$B$11:$B$3048,S61,Model_Output!$D$11:$D$3048),-1)</f>
        <v>2310</v>
      </c>
      <c r="I61" s="56">
        <f>ROUND(SUMIF(Model_Output!$B$11:$B$3048,T61,Model_Output!$D$11:$D$3048),-1)</f>
        <v>700</v>
      </c>
      <c r="J61" s="56">
        <f>ROUND(SUMIF(Model_Output!$B$11:$B$3048,U61,Model_Output!$D$11:$D$3048),-1)</f>
        <v>52780</v>
      </c>
      <c r="M61" s="63" t="s">
        <v>2602</v>
      </c>
      <c r="N61" s="63" t="s">
        <v>2606</v>
      </c>
      <c r="O61" s="63" t="s">
        <v>2641</v>
      </c>
      <c r="P61" s="63" t="s">
        <v>2612</v>
      </c>
      <c r="Q61" s="63" t="s">
        <v>2616</v>
      </c>
      <c r="R61" s="63" t="s">
        <v>2620</v>
      </c>
      <c r="S61" s="63" t="s">
        <v>2624</v>
      </c>
      <c r="T61" s="63" t="s">
        <v>2628</v>
      </c>
      <c r="U61" s="63" t="s">
        <v>2534</v>
      </c>
    </row>
    <row r="62" spans="1:21" x14ac:dyDescent="0.3">
      <c r="A62" s="63" t="s">
        <v>134</v>
      </c>
      <c r="B62" s="68">
        <f t="shared" ref="B62:J62" si="23">SUM(B58:B61)</f>
        <v>19550</v>
      </c>
      <c r="C62" s="68">
        <f t="shared" si="23"/>
        <v>167610</v>
      </c>
      <c r="D62" s="68">
        <f t="shared" si="23"/>
        <v>53950</v>
      </c>
      <c r="E62" s="68">
        <f t="shared" si="23"/>
        <v>14650</v>
      </c>
      <c r="F62" s="68">
        <f t="shared" si="23"/>
        <v>25310</v>
      </c>
      <c r="G62" s="68">
        <f t="shared" si="23"/>
        <v>36140</v>
      </c>
      <c r="H62" s="68">
        <f t="shared" si="23"/>
        <v>17240</v>
      </c>
      <c r="I62" s="68">
        <f t="shared" si="23"/>
        <v>13350</v>
      </c>
      <c r="J62" s="68">
        <f t="shared" si="23"/>
        <v>1245300</v>
      </c>
    </row>
    <row r="64" spans="1:21" s="111" customFormat="1" ht="33.75" thickBot="1" x14ac:dyDescent="0.35">
      <c r="A64" s="114" t="s">
        <v>2329</v>
      </c>
      <c r="B64" s="118" t="s">
        <v>2326</v>
      </c>
      <c r="C64" s="118" t="s">
        <v>2489</v>
      </c>
      <c r="D64" s="118" t="s">
        <v>600</v>
      </c>
      <c r="E64" s="118" t="s">
        <v>2498</v>
      </c>
      <c r="F64" s="120"/>
      <c r="G64" s="120"/>
      <c r="H64" s="120"/>
      <c r="I64" s="120"/>
      <c r="K64" s="117"/>
      <c r="M64" s="70" t="s">
        <v>52</v>
      </c>
      <c r="N64" s="70"/>
      <c r="O64" s="69"/>
      <c r="P64" s="69"/>
    </row>
    <row r="65" spans="1:21" x14ac:dyDescent="0.3">
      <c r="A65" s="63" t="s">
        <v>920</v>
      </c>
      <c r="B65" s="68">
        <f>ROUND(SUMIF(Model_Output!$B$11:$B$3048,M65,Model_Output!$D$11:$D$3048),-1)</f>
        <v>26790</v>
      </c>
      <c r="C65" s="68">
        <f>ROUND(SUMIF(Model_Output!$B$11:$B$3048,N65,Model_Output!$D$11:$D$3048),-1)</f>
        <v>7650</v>
      </c>
      <c r="D65" s="68">
        <f>ROUND(SUMIF(Model_Output!$B$11:$B$3048,O65,Model_Output!$D$11:$D$3048),-1)</f>
        <v>18360</v>
      </c>
      <c r="E65" s="68">
        <f>ROUND(SUMIF(Model_Output!$B$11:$B$3048,P65,Model_Output!$D$11:$D$3048),-1)</f>
        <v>1034530</v>
      </c>
      <c r="F65" s="54"/>
      <c r="G65" s="54"/>
      <c r="H65" s="54"/>
      <c r="I65" s="54"/>
      <c r="M65" s="63" t="s">
        <v>2629</v>
      </c>
      <c r="N65" s="63" t="s">
        <v>2633</v>
      </c>
      <c r="O65" s="63" t="s">
        <v>2637</v>
      </c>
      <c r="P65" s="63" t="s">
        <v>2531</v>
      </c>
    </row>
    <row r="66" spans="1:21" x14ac:dyDescent="0.3">
      <c r="A66" s="63" t="s">
        <v>2327</v>
      </c>
      <c r="B66" s="68">
        <f>ROUND(SUMIF(Model_Output!$B$11:$B$3048,M66,Model_Output!$D$11:$D$3048),-1)</f>
        <v>3370</v>
      </c>
      <c r="C66" s="68">
        <f>ROUND(SUMIF(Model_Output!$B$11:$B$3048,N66,Model_Output!$D$11:$D$3048),-1)</f>
        <v>680</v>
      </c>
      <c r="D66" s="68">
        <f>ROUND(SUMIF(Model_Output!$B$11:$B$3048,O66,Model_Output!$D$11:$D$3048),-1)</f>
        <v>1820</v>
      </c>
      <c r="E66" s="68">
        <f>ROUND(SUMIF(Model_Output!$B$11:$B$3048,P66,Model_Output!$D$11:$D$3048),-1)</f>
        <v>98530</v>
      </c>
      <c r="F66" s="54"/>
      <c r="G66" s="54"/>
      <c r="H66" s="54"/>
      <c r="I66" s="54"/>
      <c r="M66" s="63" t="s">
        <v>2630</v>
      </c>
      <c r="N66" s="63" t="s">
        <v>2634</v>
      </c>
      <c r="O66" s="63" t="s">
        <v>2638</v>
      </c>
      <c r="P66" s="63" t="s">
        <v>2532</v>
      </c>
    </row>
    <row r="67" spans="1:21" x14ac:dyDescent="0.3">
      <c r="A67" s="63" t="s">
        <v>919</v>
      </c>
      <c r="B67" s="68">
        <f>ROUND(SUMIF(Model_Output!$B$11:$B$3048,M67,Model_Output!$D$11:$D$3048),-1)</f>
        <v>4840</v>
      </c>
      <c r="C67" s="68">
        <f>ROUND(SUMIF(Model_Output!$B$11:$B$3048,N67,Model_Output!$D$11:$D$3048),-1)</f>
        <v>600</v>
      </c>
      <c r="D67" s="68">
        <f>ROUND(SUMIF(Model_Output!$B$11:$B$3048,O67,Model_Output!$D$11:$D$3048),-1)</f>
        <v>1060</v>
      </c>
      <c r="E67" s="68">
        <f>ROUND(SUMIF(Model_Output!$B$11:$B$3048,P67,Model_Output!$D$11:$D$3048),-1)</f>
        <v>59460</v>
      </c>
      <c r="F67" s="54"/>
      <c r="G67" s="54"/>
      <c r="H67" s="54"/>
      <c r="I67" s="54"/>
      <c r="M67" s="63" t="s">
        <v>2631</v>
      </c>
      <c r="N67" s="63" t="s">
        <v>2635</v>
      </c>
      <c r="O67" s="63" t="s">
        <v>2639</v>
      </c>
      <c r="P67" s="63" t="s">
        <v>2533</v>
      </c>
    </row>
    <row r="68" spans="1:21" ht="17.25" thickBot="1" x14ac:dyDescent="0.35">
      <c r="A68" s="113" t="s">
        <v>2328</v>
      </c>
      <c r="B68" s="56">
        <f>ROUND(SUMIF(Model_Output!$B$11:$B$3048,M68,Model_Output!$D$11:$D$3048),-1)</f>
        <v>3210</v>
      </c>
      <c r="C68" s="56">
        <f>ROUND(SUMIF(Model_Output!$B$11:$B$3048,N68,Model_Output!$D$11:$D$3048),-1)</f>
        <v>430</v>
      </c>
      <c r="D68" s="56">
        <f>ROUND(SUMIF(Model_Output!$B$11:$B$3048,O68,Model_Output!$D$11:$D$3048),-1)</f>
        <v>380</v>
      </c>
      <c r="E68" s="56">
        <f>ROUND(SUMIF(Model_Output!$B$11:$B$3048,P68,Model_Output!$D$11:$D$3048),-1)</f>
        <v>52780</v>
      </c>
      <c r="F68" s="54"/>
      <c r="G68" s="54"/>
      <c r="H68" s="54"/>
      <c r="I68" s="54"/>
      <c r="M68" s="63" t="s">
        <v>2632</v>
      </c>
      <c r="N68" s="63" t="s">
        <v>2636</v>
      </c>
      <c r="O68" s="63" t="s">
        <v>2640</v>
      </c>
      <c r="P68" s="63" t="s">
        <v>2534</v>
      </c>
    </row>
    <row r="69" spans="1:21" x14ac:dyDescent="0.3">
      <c r="A69" s="63" t="s">
        <v>134</v>
      </c>
      <c r="B69" s="68">
        <f t="shared" ref="B69:D69" si="24">SUM(B65:B68)</f>
        <v>38210</v>
      </c>
      <c r="C69" s="68">
        <f t="shared" si="24"/>
        <v>9360</v>
      </c>
      <c r="D69" s="68">
        <f t="shared" si="24"/>
        <v>21620</v>
      </c>
      <c r="E69" s="68">
        <f>SUM(E65:E68)</f>
        <v>1245300</v>
      </c>
      <c r="F69" s="54"/>
      <c r="G69" s="54"/>
      <c r="H69" s="54"/>
      <c r="I69" s="54"/>
    </row>
    <row r="71" spans="1:21" x14ac:dyDescent="0.3">
      <c r="A71" s="64" t="s">
        <v>2943</v>
      </c>
      <c r="B71" s="119"/>
    </row>
    <row r="72" spans="1:21" s="111" customFormat="1" ht="50.25" thickBot="1" x14ac:dyDescent="0.35">
      <c r="A72" s="114" t="s">
        <v>2329</v>
      </c>
      <c r="B72" s="118" t="s">
        <v>595</v>
      </c>
      <c r="C72" s="118" t="s">
        <v>2474</v>
      </c>
      <c r="D72" s="118" t="s">
        <v>2321</v>
      </c>
      <c r="E72" s="118" t="s">
        <v>2488</v>
      </c>
      <c r="F72" s="118" t="s">
        <v>2496</v>
      </c>
      <c r="G72" s="118" t="s">
        <v>2481</v>
      </c>
      <c r="H72" s="118" t="s">
        <v>2479</v>
      </c>
      <c r="I72" s="118" t="s">
        <v>2322</v>
      </c>
      <c r="J72" s="118" t="s">
        <v>2498</v>
      </c>
      <c r="K72" s="117"/>
      <c r="M72" s="70" t="s">
        <v>52</v>
      </c>
      <c r="N72" s="70"/>
      <c r="O72" s="69"/>
      <c r="P72" s="69"/>
      <c r="Q72" s="69"/>
      <c r="R72" s="69"/>
      <c r="S72" s="69"/>
      <c r="T72" s="69"/>
      <c r="U72" s="69"/>
    </row>
    <row r="73" spans="1:21" x14ac:dyDescent="0.3">
      <c r="A73" s="63" t="s">
        <v>920</v>
      </c>
      <c r="B73" s="68">
        <f>ROUND(SUMIF(Model_Output!$B$11:$B$3048,M73,Model_Output!$D$11:$D$3048),-1)</f>
        <v>6240</v>
      </c>
      <c r="C73" s="68">
        <f>ROUND(SUMIF(Model_Output!$B$11:$B$3048,N73,Model_Output!$D$11:$D$3048),-1)</f>
        <v>23020</v>
      </c>
      <c r="D73" s="68">
        <f>ROUND(SUMIF(Model_Output!$B$11:$B$3048,O73,Model_Output!$D$11:$D$3048),-1)</f>
        <v>43690</v>
      </c>
      <c r="E73" s="68">
        <f>ROUND(SUMIF(Model_Output!$B$11:$B$3048,P73,Model_Output!$D$11:$D$3048),-1)</f>
        <v>9890</v>
      </c>
      <c r="F73" s="68">
        <f>ROUND(SUMIF(Model_Output!$B$11:$B$3048,Q73,Model_Output!$D$11:$D$3048),-1)</f>
        <v>2750</v>
      </c>
      <c r="G73" s="68">
        <f>ROUND(SUMIF(Model_Output!$B$11:$B$3048,R73,Model_Output!$D$11:$D$3048),-1)</f>
        <v>17610</v>
      </c>
      <c r="H73" s="68">
        <f>ROUND(SUMIF(Model_Output!$B$11:$B$3048,S73,Model_Output!$D$11:$D$3048),-1)</f>
        <v>36890</v>
      </c>
      <c r="I73" s="68">
        <f>ROUND(SUMIF(Model_Output!$B$11:$B$3048,T73,Model_Output!$D$11:$D$3048),-1)</f>
        <v>15870</v>
      </c>
      <c r="J73" s="68">
        <f>ROUND(SUMIF(Model_Output!$B$11:$B$3048,U73,Model_Output!$D$11:$D$3048),-1)</f>
        <v>3877390</v>
      </c>
      <c r="M73" s="63" t="s">
        <v>2657</v>
      </c>
      <c r="N73" s="63" t="s">
        <v>2665</v>
      </c>
      <c r="O73" s="63" t="s">
        <v>2673</v>
      </c>
      <c r="P73" s="63" t="s">
        <v>2681</v>
      </c>
      <c r="Q73" s="63" t="s">
        <v>2689</v>
      </c>
      <c r="R73" s="63" t="s">
        <v>2697</v>
      </c>
      <c r="S73" s="63" t="s">
        <v>2705</v>
      </c>
      <c r="T73" s="63" t="s">
        <v>2713</v>
      </c>
      <c r="U73" s="63" t="s">
        <v>2935</v>
      </c>
    </row>
    <row r="74" spans="1:21" x14ac:dyDescent="0.3">
      <c r="A74" s="63" t="s">
        <v>2327</v>
      </c>
      <c r="B74" s="68">
        <f>ROUND(SUMIF(Model_Output!$B$11:$B$3048,M74,Model_Output!$D$11:$D$3048),-1)</f>
        <v>10890</v>
      </c>
      <c r="C74" s="68">
        <f>ROUND(SUMIF(Model_Output!$B$11:$B$3048,N74,Model_Output!$D$11:$D$3048),-1)</f>
        <v>26390</v>
      </c>
      <c r="D74" s="68">
        <f>ROUND(SUMIF(Model_Output!$B$11:$B$3048,O74,Model_Output!$D$11:$D$3048),-1)</f>
        <v>83920</v>
      </c>
      <c r="E74" s="68">
        <f>ROUND(SUMIF(Model_Output!$B$11:$B$3048,P74,Model_Output!$D$11:$D$3048),-1)</f>
        <v>13750</v>
      </c>
      <c r="F74" s="68">
        <f>ROUND(SUMIF(Model_Output!$B$11:$B$3048,Q74,Model_Output!$D$11:$D$3048),-1)</f>
        <v>3950</v>
      </c>
      <c r="G74" s="68">
        <f>ROUND(SUMIF(Model_Output!$B$11:$B$3048,R74,Model_Output!$D$11:$D$3048),-1)</f>
        <v>23130</v>
      </c>
      <c r="H74" s="68">
        <f>ROUND(SUMIF(Model_Output!$B$11:$B$3048,S74,Model_Output!$D$11:$D$3048),-1)</f>
        <v>43770</v>
      </c>
      <c r="I74" s="68">
        <f>ROUND(SUMIF(Model_Output!$B$11:$B$3048,T74,Model_Output!$D$11:$D$3048),-1)</f>
        <v>22570</v>
      </c>
      <c r="J74" s="68">
        <f>ROUND(SUMIF(Model_Output!$B$11:$B$3048,U74,Model_Output!$D$11:$D$3048),-1)</f>
        <v>5151140</v>
      </c>
      <c r="M74" s="63" t="s">
        <v>2659</v>
      </c>
      <c r="N74" s="63" t="s">
        <v>2667</v>
      </c>
      <c r="O74" s="63" t="s">
        <v>2675</v>
      </c>
      <c r="P74" s="63" t="s">
        <v>2683</v>
      </c>
      <c r="Q74" s="63" t="s">
        <v>2691</v>
      </c>
      <c r="R74" s="63" t="s">
        <v>2699</v>
      </c>
      <c r="S74" s="63" t="s">
        <v>2707</v>
      </c>
      <c r="T74" s="63" t="s">
        <v>2715</v>
      </c>
      <c r="U74" s="63" t="s">
        <v>2937</v>
      </c>
    </row>
    <row r="75" spans="1:21" x14ac:dyDescent="0.3">
      <c r="A75" s="63" t="s">
        <v>919</v>
      </c>
      <c r="B75" s="68">
        <f>ROUND(SUMIF(Model_Output!$B$11:$B$3048,M75,Model_Output!$D$11:$D$3048),-1)</f>
        <v>290</v>
      </c>
      <c r="C75" s="68">
        <f>ROUND(SUMIF(Model_Output!$B$11:$B$3048,N75,Model_Output!$D$11:$D$3048),-1)</f>
        <v>1070</v>
      </c>
      <c r="D75" s="68">
        <f>ROUND(SUMIF(Model_Output!$B$11:$B$3048,O75,Model_Output!$D$11:$D$3048),-1)</f>
        <v>4030</v>
      </c>
      <c r="E75" s="68">
        <f>ROUND(SUMIF(Model_Output!$B$11:$B$3048,P75,Model_Output!$D$11:$D$3048),-1)</f>
        <v>370</v>
      </c>
      <c r="F75" s="68">
        <f>ROUND(SUMIF(Model_Output!$B$11:$B$3048,Q75,Model_Output!$D$11:$D$3048),-1)</f>
        <v>150</v>
      </c>
      <c r="G75" s="68">
        <f>ROUND(SUMIF(Model_Output!$B$11:$B$3048,R75,Model_Output!$D$11:$D$3048),-1)</f>
        <v>770</v>
      </c>
      <c r="H75" s="68">
        <f>ROUND(SUMIF(Model_Output!$B$11:$B$3048,S75,Model_Output!$D$11:$D$3048),-1)</f>
        <v>1550</v>
      </c>
      <c r="I75" s="68">
        <f>ROUND(SUMIF(Model_Output!$B$11:$B$3048,T75,Model_Output!$D$11:$D$3048),-1)</f>
        <v>960</v>
      </c>
      <c r="J75" s="68">
        <f>ROUND(SUMIF(Model_Output!$B$11:$B$3048,U75,Model_Output!$D$11:$D$3048),-1)</f>
        <v>161190</v>
      </c>
      <c r="M75" s="63" t="s">
        <v>2661</v>
      </c>
      <c r="N75" s="63" t="s">
        <v>2669</v>
      </c>
      <c r="O75" s="63" t="s">
        <v>2677</v>
      </c>
      <c r="P75" s="63" t="s">
        <v>2685</v>
      </c>
      <c r="Q75" s="63" t="s">
        <v>2693</v>
      </c>
      <c r="R75" s="63" t="s">
        <v>2701</v>
      </c>
      <c r="S75" s="63" t="s">
        <v>2709</v>
      </c>
      <c r="T75" s="63" t="s">
        <v>2717</v>
      </c>
      <c r="U75" s="63" t="s">
        <v>2939</v>
      </c>
    </row>
    <row r="76" spans="1:21" ht="17.25" thickBot="1" x14ac:dyDescent="0.35">
      <c r="A76" s="113" t="s">
        <v>2328</v>
      </c>
      <c r="B76" s="56">
        <f>ROUND(SUMIF(Model_Output!$B$11:$B$3048,M76,Model_Output!$D$11:$D$3048),-1)</f>
        <v>2010</v>
      </c>
      <c r="C76" s="56">
        <f>ROUND(SUMIF(Model_Output!$B$11:$B$3048,N76,Model_Output!$D$11:$D$3048),-1)</f>
        <v>7200</v>
      </c>
      <c r="D76" s="56">
        <f>ROUND(SUMIF(Model_Output!$B$11:$B$3048,O76,Model_Output!$D$11:$D$3048),-1)</f>
        <v>36870</v>
      </c>
      <c r="E76" s="56">
        <f>ROUND(SUMIF(Model_Output!$B$11:$B$3048,P76,Model_Output!$D$11:$D$3048),-1)</f>
        <v>1490</v>
      </c>
      <c r="F76" s="56">
        <f>ROUND(SUMIF(Model_Output!$B$11:$B$3048,Q76,Model_Output!$D$11:$D$3048),-1)</f>
        <v>1930</v>
      </c>
      <c r="G76" s="56">
        <f>ROUND(SUMIF(Model_Output!$B$11:$B$3048,R76,Model_Output!$D$11:$D$3048),-1)</f>
        <v>4900</v>
      </c>
      <c r="H76" s="56">
        <f>ROUND(SUMIF(Model_Output!$B$11:$B$3048,S76,Model_Output!$D$11:$D$3048),-1)</f>
        <v>2970</v>
      </c>
      <c r="I76" s="56">
        <f>ROUND(SUMIF(Model_Output!$B$11:$B$3048,T76,Model_Output!$D$11:$D$3048),-1)</f>
        <v>7850</v>
      </c>
      <c r="J76" s="56">
        <f>ROUND(SUMIF(Model_Output!$B$11:$B$3048,U76,Model_Output!$D$11:$D$3048),-1)</f>
        <v>959830</v>
      </c>
      <c r="M76" s="63" t="s">
        <v>2663</v>
      </c>
      <c r="N76" s="63" t="s">
        <v>2671</v>
      </c>
      <c r="O76" s="63" t="s">
        <v>2679</v>
      </c>
      <c r="P76" s="63" t="s">
        <v>2687</v>
      </c>
      <c r="Q76" s="63" t="s">
        <v>2695</v>
      </c>
      <c r="R76" s="63" t="s">
        <v>2703</v>
      </c>
      <c r="S76" s="63" t="s">
        <v>2711</v>
      </c>
      <c r="T76" s="63" t="s">
        <v>2719</v>
      </c>
      <c r="U76" s="63" t="s">
        <v>2941</v>
      </c>
    </row>
    <row r="77" spans="1:21" x14ac:dyDescent="0.3">
      <c r="A77" s="63" t="s">
        <v>134</v>
      </c>
      <c r="B77" s="68">
        <f t="shared" ref="B77:J77" si="25">SUM(B73:B76)</f>
        <v>19430</v>
      </c>
      <c r="C77" s="68">
        <f t="shared" si="25"/>
        <v>57680</v>
      </c>
      <c r="D77" s="68">
        <f t="shared" si="25"/>
        <v>168510</v>
      </c>
      <c r="E77" s="68">
        <f t="shared" si="25"/>
        <v>25500</v>
      </c>
      <c r="F77" s="68">
        <f t="shared" si="25"/>
        <v>8780</v>
      </c>
      <c r="G77" s="68">
        <f t="shared" si="25"/>
        <v>46410</v>
      </c>
      <c r="H77" s="68">
        <f t="shared" si="25"/>
        <v>85180</v>
      </c>
      <c r="I77" s="68">
        <f t="shared" si="25"/>
        <v>47250</v>
      </c>
      <c r="J77" s="68">
        <f t="shared" si="25"/>
        <v>10149550</v>
      </c>
    </row>
    <row r="78" spans="1:21" x14ac:dyDescent="0.3">
      <c r="B78" s="119"/>
    </row>
    <row r="79" spans="1:21" s="111" customFormat="1" ht="33.75" thickBot="1" x14ac:dyDescent="0.35">
      <c r="A79" s="114" t="s">
        <v>2329</v>
      </c>
      <c r="B79" s="118" t="s">
        <v>2483</v>
      </c>
      <c r="C79" s="118" t="s">
        <v>2494</v>
      </c>
      <c r="D79" s="118" t="s">
        <v>599</v>
      </c>
      <c r="E79" s="118" t="s">
        <v>2482</v>
      </c>
      <c r="F79" s="118" t="s">
        <v>2486</v>
      </c>
      <c r="G79" s="118" t="s">
        <v>2490</v>
      </c>
      <c r="H79" s="118" t="s">
        <v>2323</v>
      </c>
      <c r="I79" s="118" t="s">
        <v>2480</v>
      </c>
      <c r="J79" s="118" t="s">
        <v>2498</v>
      </c>
      <c r="K79" s="117"/>
      <c r="M79" s="70" t="s">
        <v>52</v>
      </c>
      <c r="N79" s="70"/>
      <c r="O79" s="69"/>
      <c r="P79" s="69"/>
      <c r="Q79" s="69"/>
      <c r="R79" s="69"/>
      <c r="S79" s="69"/>
      <c r="T79" s="69"/>
      <c r="U79" s="69"/>
    </row>
    <row r="80" spans="1:21" x14ac:dyDescent="0.3">
      <c r="A80" s="63" t="s">
        <v>920</v>
      </c>
      <c r="B80" s="68">
        <f>ROUND(SUMIF(Model_Output!$B$11:$B$3048,M80,Model_Output!$D$11:$D$3048),-1)</f>
        <v>16770</v>
      </c>
      <c r="C80" s="68">
        <f>ROUND(SUMIF(Model_Output!$B$11:$B$3048,N80,Model_Output!$D$11:$D$3048),-1)</f>
        <v>8660</v>
      </c>
      <c r="D80" s="68">
        <f>ROUND(SUMIF(Model_Output!$B$11:$B$3048,O80,Model_Output!$D$11:$D$3048),-1)</f>
        <v>7460</v>
      </c>
      <c r="E80" s="68">
        <f>ROUND(SUMIF(Model_Output!$B$11:$B$3048,P80,Model_Output!$D$11:$D$3048),-1)</f>
        <v>13620</v>
      </c>
      <c r="F80" s="68">
        <f>ROUND(SUMIF(Model_Output!$B$11:$B$3048,Q80,Model_Output!$D$11:$D$3048),-1)</f>
        <v>24830</v>
      </c>
      <c r="G80" s="68">
        <f>ROUND(SUMIF(Model_Output!$B$11:$B$3048,R80,Model_Output!$D$11:$D$3048),-1)</f>
        <v>16080</v>
      </c>
      <c r="H80" s="68">
        <f>ROUND(SUMIF(Model_Output!$B$11:$B$3048,S80,Model_Output!$D$11:$D$3048),-1)</f>
        <v>42250</v>
      </c>
      <c r="I80" s="68">
        <f>ROUND(SUMIF(Model_Output!$B$11:$B$3048,T80,Model_Output!$D$11:$D$3048),-1)</f>
        <v>6030</v>
      </c>
      <c r="J80" s="68">
        <f>ROUND(SUMIF(Model_Output!$B$11:$B$3048,U80,Model_Output!$D$11:$D$3048),-1)</f>
        <v>3877390</v>
      </c>
      <c r="M80" s="63" t="s">
        <v>2721</v>
      </c>
      <c r="N80" s="63" t="s">
        <v>2729</v>
      </c>
      <c r="O80" s="63" t="s">
        <v>2737</v>
      </c>
      <c r="P80" s="63" t="s">
        <v>2745</v>
      </c>
      <c r="Q80" s="63" t="s">
        <v>2753</v>
      </c>
      <c r="R80" s="63" t="s">
        <v>2761</v>
      </c>
      <c r="S80" s="63" t="s">
        <v>2769</v>
      </c>
      <c r="T80" s="63" t="s">
        <v>2777</v>
      </c>
      <c r="U80" s="63" t="s">
        <v>2935</v>
      </c>
    </row>
    <row r="81" spans="1:21" x14ac:dyDescent="0.3">
      <c r="A81" s="63" t="s">
        <v>2327</v>
      </c>
      <c r="B81" s="68">
        <f>ROUND(SUMIF(Model_Output!$B$11:$B$3048,M81,Model_Output!$D$11:$D$3048),-1)</f>
        <v>20450</v>
      </c>
      <c r="C81" s="68">
        <f>ROUND(SUMIF(Model_Output!$B$11:$B$3048,N81,Model_Output!$D$11:$D$3048),-1)</f>
        <v>10770</v>
      </c>
      <c r="D81" s="68">
        <f>ROUND(SUMIF(Model_Output!$B$11:$B$3048,O81,Model_Output!$D$11:$D$3048),-1)</f>
        <v>9810</v>
      </c>
      <c r="E81" s="68">
        <f>ROUND(SUMIF(Model_Output!$B$11:$B$3048,P81,Model_Output!$D$11:$D$3048),-1)</f>
        <v>16140</v>
      </c>
      <c r="F81" s="68">
        <f>ROUND(SUMIF(Model_Output!$B$11:$B$3048,Q81,Model_Output!$D$11:$D$3048),-1)</f>
        <v>26860</v>
      </c>
      <c r="G81" s="68">
        <f>ROUND(SUMIF(Model_Output!$B$11:$B$3048,R81,Model_Output!$D$11:$D$3048),-1)</f>
        <v>19920</v>
      </c>
      <c r="H81" s="68">
        <f>ROUND(SUMIF(Model_Output!$B$11:$B$3048,S81,Model_Output!$D$11:$D$3048),-1)</f>
        <v>50300</v>
      </c>
      <c r="I81" s="68">
        <f>ROUND(SUMIF(Model_Output!$B$11:$B$3048,T81,Model_Output!$D$11:$D$3048),-1)</f>
        <v>7100</v>
      </c>
      <c r="J81" s="68">
        <f>ROUND(SUMIF(Model_Output!$B$11:$B$3048,U81,Model_Output!$D$11:$D$3048),-1)</f>
        <v>5151140</v>
      </c>
      <c r="M81" s="63" t="s">
        <v>2723</v>
      </c>
      <c r="N81" s="63" t="s">
        <v>2731</v>
      </c>
      <c r="O81" s="63" t="s">
        <v>2739</v>
      </c>
      <c r="P81" s="63" t="s">
        <v>2747</v>
      </c>
      <c r="Q81" s="63" t="s">
        <v>2755</v>
      </c>
      <c r="R81" s="63" t="s">
        <v>2763</v>
      </c>
      <c r="S81" s="63" t="s">
        <v>2771</v>
      </c>
      <c r="T81" s="63" t="s">
        <v>2779</v>
      </c>
      <c r="U81" s="63" t="s">
        <v>2937</v>
      </c>
    </row>
    <row r="82" spans="1:21" x14ac:dyDescent="0.3">
      <c r="A82" s="63" t="s">
        <v>919</v>
      </c>
      <c r="B82" s="68">
        <f>ROUND(SUMIF(Model_Output!$B$11:$B$3048,M82,Model_Output!$D$11:$D$3048),-1)</f>
        <v>610</v>
      </c>
      <c r="C82" s="68">
        <f>ROUND(SUMIF(Model_Output!$B$11:$B$3048,N82,Model_Output!$D$11:$D$3048),-1)</f>
        <v>300</v>
      </c>
      <c r="D82" s="68">
        <f>ROUND(SUMIF(Model_Output!$B$11:$B$3048,O82,Model_Output!$D$11:$D$3048),-1)</f>
        <v>310</v>
      </c>
      <c r="E82" s="68">
        <f>ROUND(SUMIF(Model_Output!$B$11:$B$3048,P82,Model_Output!$D$11:$D$3048),-1)</f>
        <v>350</v>
      </c>
      <c r="F82" s="68">
        <f>ROUND(SUMIF(Model_Output!$B$11:$B$3048,Q82,Model_Output!$D$11:$D$3048),-1)</f>
        <v>1140</v>
      </c>
      <c r="G82" s="68">
        <f>ROUND(SUMIF(Model_Output!$B$11:$B$3048,R82,Model_Output!$D$11:$D$3048),-1)</f>
        <v>780</v>
      </c>
      <c r="H82" s="68">
        <f>ROUND(SUMIF(Model_Output!$B$11:$B$3048,S82,Model_Output!$D$11:$D$3048),-1)</f>
        <v>1870</v>
      </c>
      <c r="I82" s="68">
        <f>ROUND(SUMIF(Model_Output!$B$11:$B$3048,T82,Model_Output!$D$11:$D$3048),-1)</f>
        <v>140</v>
      </c>
      <c r="J82" s="68">
        <f>ROUND(SUMIF(Model_Output!$B$11:$B$3048,U82,Model_Output!$D$11:$D$3048),-1)</f>
        <v>161190</v>
      </c>
      <c r="M82" s="63" t="s">
        <v>2725</v>
      </c>
      <c r="N82" s="63" t="s">
        <v>2733</v>
      </c>
      <c r="O82" s="63" t="s">
        <v>2741</v>
      </c>
      <c r="P82" s="63" t="s">
        <v>2749</v>
      </c>
      <c r="Q82" s="63" t="s">
        <v>2757</v>
      </c>
      <c r="R82" s="63" t="s">
        <v>2765</v>
      </c>
      <c r="S82" s="63" t="s">
        <v>2773</v>
      </c>
      <c r="T82" s="63" t="s">
        <v>2781</v>
      </c>
      <c r="U82" s="63" t="s">
        <v>2939</v>
      </c>
    </row>
    <row r="83" spans="1:21" ht="17.25" thickBot="1" x14ac:dyDescent="0.35">
      <c r="A83" s="113" t="s">
        <v>2328</v>
      </c>
      <c r="B83" s="56">
        <f>ROUND(SUMIF(Model_Output!$B$11:$B$3048,M83,Model_Output!$D$11:$D$3048),-1)</f>
        <v>3640</v>
      </c>
      <c r="C83" s="56">
        <f>ROUND(SUMIF(Model_Output!$B$11:$B$3048,N83,Model_Output!$D$11:$D$3048),-1)</f>
        <v>1340</v>
      </c>
      <c r="D83" s="56">
        <f>ROUND(SUMIF(Model_Output!$B$11:$B$3048,O83,Model_Output!$D$11:$D$3048),-1)</f>
        <v>1620</v>
      </c>
      <c r="E83" s="56">
        <f>ROUND(SUMIF(Model_Output!$B$11:$B$3048,P83,Model_Output!$D$11:$D$3048),-1)</f>
        <v>840</v>
      </c>
      <c r="F83" s="56">
        <f>ROUND(SUMIF(Model_Output!$B$11:$B$3048,Q83,Model_Output!$D$11:$D$3048),-1)</f>
        <v>4950</v>
      </c>
      <c r="G83" s="56">
        <f>ROUND(SUMIF(Model_Output!$B$11:$B$3048,R83,Model_Output!$D$11:$D$3048),-1)</f>
        <v>4370</v>
      </c>
      <c r="H83" s="56">
        <f>ROUND(SUMIF(Model_Output!$B$11:$B$3048,S83,Model_Output!$D$11:$D$3048),-1)</f>
        <v>8690</v>
      </c>
      <c r="I83" s="56">
        <f>ROUND(SUMIF(Model_Output!$B$11:$B$3048,T83,Model_Output!$D$11:$D$3048),-1)</f>
        <v>340</v>
      </c>
      <c r="J83" s="56">
        <f>ROUND(SUMIF(Model_Output!$B$11:$B$3048,U83,Model_Output!$D$11:$D$3048),-1)</f>
        <v>959830</v>
      </c>
      <c r="M83" s="63" t="s">
        <v>2727</v>
      </c>
      <c r="N83" s="63" t="s">
        <v>2735</v>
      </c>
      <c r="O83" s="63" t="s">
        <v>2743</v>
      </c>
      <c r="P83" s="63" t="s">
        <v>2751</v>
      </c>
      <c r="Q83" s="63" t="s">
        <v>2759</v>
      </c>
      <c r="R83" s="63" t="s">
        <v>2767</v>
      </c>
      <c r="S83" s="63" t="s">
        <v>2775</v>
      </c>
      <c r="T83" s="63" t="s">
        <v>2782</v>
      </c>
      <c r="U83" s="63" t="s">
        <v>2941</v>
      </c>
    </row>
    <row r="84" spans="1:21" x14ac:dyDescent="0.3">
      <c r="A84" s="63" t="s">
        <v>134</v>
      </c>
      <c r="B84" s="68">
        <f t="shared" ref="B84:J84" si="26">SUM(B80:B83)</f>
        <v>41470</v>
      </c>
      <c r="C84" s="68">
        <f t="shared" si="26"/>
        <v>21070</v>
      </c>
      <c r="D84" s="68">
        <f t="shared" si="26"/>
        <v>19200</v>
      </c>
      <c r="E84" s="68">
        <f t="shared" si="26"/>
        <v>30950</v>
      </c>
      <c r="F84" s="68">
        <f t="shared" si="26"/>
        <v>57780</v>
      </c>
      <c r="G84" s="68">
        <f t="shared" si="26"/>
        <v>41150</v>
      </c>
      <c r="H84" s="68">
        <f t="shared" si="26"/>
        <v>103110</v>
      </c>
      <c r="I84" s="68">
        <f t="shared" si="26"/>
        <v>13610</v>
      </c>
      <c r="J84" s="68">
        <f t="shared" si="26"/>
        <v>10149550</v>
      </c>
    </row>
    <row r="85" spans="1:21" x14ac:dyDescent="0.3">
      <c r="B85" s="119"/>
    </row>
    <row r="86" spans="1:21" s="111" customFormat="1" ht="83.25" thickBot="1" x14ac:dyDescent="0.35">
      <c r="A86" s="114" t="s">
        <v>2329</v>
      </c>
      <c r="B86" s="118" t="s">
        <v>2487</v>
      </c>
      <c r="C86" s="118" t="s">
        <v>2491</v>
      </c>
      <c r="D86" s="118" t="s">
        <v>2497</v>
      </c>
      <c r="E86" s="118" t="s">
        <v>2492</v>
      </c>
      <c r="F86" s="118" t="s">
        <v>2493</v>
      </c>
      <c r="G86" s="118" t="s">
        <v>2485</v>
      </c>
      <c r="H86" s="118" t="s">
        <v>2484</v>
      </c>
      <c r="I86" s="118" t="s">
        <v>601</v>
      </c>
      <c r="J86" s="118" t="s">
        <v>2498</v>
      </c>
      <c r="K86" s="117"/>
      <c r="M86" s="70" t="s">
        <v>52</v>
      </c>
      <c r="N86" s="70"/>
      <c r="O86" s="69"/>
      <c r="P86" s="69"/>
      <c r="Q86" s="69"/>
      <c r="R86" s="69"/>
      <c r="S86" s="69"/>
      <c r="T86" s="69"/>
      <c r="U86" s="69"/>
    </row>
    <row r="87" spans="1:21" x14ac:dyDescent="0.3">
      <c r="A87" s="63" t="s">
        <v>920</v>
      </c>
      <c r="B87" s="68">
        <f>ROUND(SUMIF(Model_Output!$B$11:$B$3048,M87,Model_Output!$D$11:$D$3048),-1)</f>
        <v>9950</v>
      </c>
      <c r="C87" s="68">
        <f>ROUND(SUMIF(Model_Output!$B$11:$B$3048,N87,Model_Output!$D$11:$D$3048),-1)</f>
        <v>3330</v>
      </c>
      <c r="D87" s="68">
        <f>ROUND(SUMIF(Model_Output!$B$11:$B$3048,O87,Model_Output!$D$11:$D$3048),-1)</f>
        <v>530</v>
      </c>
      <c r="E87" s="68">
        <f>ROUND(SUMIF(Model_Output!$B$11:$B$3048,P87,Model_Output!$D$11:$D$3048),-1)</f>
        <v>7540</v>
      </c>
      <c r="F87" s="68">
        <f>ROUND(SUMIF(Model_Output!$B$11:$B$3048,Q87,Model_Output!$D$11:$D$3048),-1)</f>
        <v>30950</v>
      </c>
      <c r="G87" s="68">
        <f>ROUND(SUMIF(Model_Output!$B$11:$B$3048,R87,Model_Output!$D$11:$D$3048),-1)</f>
        <v>25280</v>
      </c>
      <c r="H87" s="68">
        <f>ROUND(SUMIF(Model_Output!$B$11:$B$3048,S87,Model_Output!$D$11:$D$3048),-1)</f>
        <v>23210</v>
      </c>
      <c r="I87" s="68">
        <f>ROUND(SUMIF(Model_Output!$B$11:$B$3048,T87,Model_Output!$D$11:$D$3048),-1)</f>
        <v>19410</v>
      </c>
      <c r="J87" s="68">
        <f>ROUND(SUMIF(Model_Output!$B$11:$B$3048,U87,Model_Output!$D$11:$D$3048),-1)</f>
        <v>3877390</v>
      </c>
      <c r="M87" s="63" t="s">
        <v>2784</v>
      </c>
      <c r="N87" s="63" t="s">
        <v>2792</v>
      </c>
      <c r="O87" s="63" t="s">
        <v>2800</v>
      </c>
      <c r="P87" s="63" t="s">
        <v>2808</v>
      </c>
      <c r="Q87" s="63" t="s">
        <v>2816</v>
      </c>
      <c r="R87" s="63" t="s">
        <v>2824</v>
      </c>
      <c r="S87" s="63" t="s">
        <v>2832</v>
      </c>
      <c r="T87" s="63" t="s">
        <v>2840</v>
      </c>
      <c r="U87" s="63" t="s">
        <v>2935</v>
      </c>
    </row>
    <row r="88" spans="1:21" x14ac:dyDescent="0.3">
      <c r="A88" s="63" t="s">
        <v>2327</v>
      </c>
      <c r="B88" s="68">
        <f>ROUND(SUMIF(Model_Output!$B$11:$B$3048,M88,Model_Output!$D$11:$D$3048),-1)</f>
        <v>11850</v>
      </c>
      <c r="C88" s="68">
        <f>ROUND(SUMIF(Model_Output!$B$11:$B$3048,N88,Model_Output!$D$11:$D$3048),-1)</f>
        <v>3830</v>
      </c>
      <c r="D88" s="68">
        <f>ROUND(SUMIF(Model_Output!$B$11:$B$3048,O88,Model_Output!$D$11:$D$3048),-1)</f>
        <v>600</v>
      </c>
      <c r="E88" s="68">
        <f>ROUND(SUMIF(Model_Output!$B$11:$B$3048,P88,Model_Output!$D$11:$D$3048),-1)</f>
        <v>10680</v>
      </c>
      <c r="F88" s="68">
        <f>ROUND(SUMIF(Model_Output!$B$11:$B$3048,Q88,Model_Output!$D$11:$D$3048),-1)</f>
        <v>35070</v>
      </c>
      <c r="G88" s="68">
        <f>ROUND(SUMIF(Model_Output!$B$11:$B$3048,R88,Model_Output!$D$11:$D$3048),-1)</f>
        <v>30020</v>
      </c>
      <c r="H88" s="68">
        <f>ROUND(SUMIF(Model_Output!$B$11:$B$3048,S88,Model_Output!$D$11:$D$3048),-1)</f>
        <v>25180</v>
      </c>
      <c r="I88" s="68">
        <f>ROUND(SUMIF(Model_Output!$B$11:$B$3048,T88,Model_Output!$D$11:$D$3048),-1)</f>
        <v>24310</v>
      </c>
      <c r="J88" s="68">
        <f>ROUND(SUMIF(Model_Output!$B$11:$B$3048,U88,Model_Output!$D$11:$D$3048),-1)</f>
        <v>5151140</v>
      </c>
      <c r="M88" s="63" t="s">
        <v>2786</v>
      </c>
      <c r="N88" s="63" t="s">
        <v>2794</v>
      </c>
      <c r="O88" s="63" t="s">
        <v>2802</v>
      </c>
      <c r="P88" s="63" t="s">
        <v>2810</v>
      </c>
      <c r="Q88" s="63" t="s">
        <v>2818</v>
      </c>
      <c r="R88" s="63" t="s">
        <v>2826</v>
      </c>
      <c r="S88" s="63" t="s">
        <v>2834</v>
      </c>
      <c r="T88" s="63" t="s">
        <v>2842</v>
      </c>
      <c r="U88" s="63" t="s">
        <v>2937</v>
      </c>
    </row>
    <row r="89" spans="1:21" x14ac:dyDescent="0.3">
      <c r="A89" s="63" t="s">
        <v>919</v>
      </c>
      <c r="B89" s="68">
        <f>ROUND(SUMIF(Model_Output!$B$11:$B$3048,M89,Model_Output!$D$11:$D$3048),-1)</f>
        <v>310</v>
      </c>
      <c r="C89" s="68">
        <f>ROUND(SUMIF(Model_Output!$B$11:$B$3048,N89,Model_Output!$D$11:$D$3048),-1)</f>
        <v>80</v>
      </c>
      <c r="D89" s="68">
        <f>ROUND(SUMIF(Model_Output!$B$11:$B$3048,O89,Model_Output!$D$11:$D$3048),-1)</f>
        <v>10</v>
      </c>
      <c r="E89" s="68">
        <f>ROUND(SUMIF(Model_Output!$B$11:$B$3048,P89,Model_Output!$D$11:$D$3048),-1)</f>
        <v>260</v>
      </c>
      <c r="F89" s="68">
        <f>ROUND(SUMIF(Model_Output!$B$11:$B$3048,Q89,Model_Output!$D$11:$D$3048),-1)</f>
        <v>1210</v>
      </c>
      <c r="G89" s="68">
        <f>ROUND(SUMIF(Model_Output!$B$11:$B$3048,R89,Model_Output!$D$11:$D$3048),-1)</f>
        <v>810</v>
      </c>
      <c r="H89" s="68">
        <f>ROUND(SUMIF(Model_Output!$B$11:$B$3048,S89,Model_Output!$D$11:$D$3048),-1)</f>
        <v>880</v>
      </c>
      <c r="I89" s="68">
        <f>ROUND(SUMIF(Model_Output!$B$11:$B$3048,T89,Model_Output!$D$11:$D$3048),-1)</f>
        <v>700</v>
      </c>
      <c r="J89" s="68">
        <f>ROUND(SUMIF(Model_Output!$B$11:$B$3048,U89,Model_Output!$D$11:$D$3048),-1)</f>
        <v>161190</v>
      </c>
      <c r="M89" s="63" t="s">
        <v>2788</v>
      </c>
      <c r="N89" s="63" t="s">
        <v>2796</v>
      </c>
      <c r="O89" s="63" t="s">
        <v>2804</v>
      </c>
      <c r="P89" s="63" t="s">
        <v>2812</v>
      </c>
      <c r="Q89" s="63" t="s">
        <v>2820</v>
      </c>
      <c r="R89" s="63" t="s">
        <v>2828</v>
      </c>
      <c r="S89" s="63" t="s">
        <v>2836</v>
      </c>
      <c r="T89" s="63" t="s">
        <v>2844</v>
      </c>
      <c r="U89" s="63" t="s">
        <v>2939</v>
      </c>
    </row>
    <row r="90" spans="1:21" ht="17.25" thickBot="1" x14ac:dyDescent="0.35">
      <c r="A90" s="113" t="s">
        <v>2328</v>
      </c>
      <c r="B90" s="56">
        <f>ROUND(SUMIF(Model_Output!$B$11:$B$3048,M90,Model_Output!$D$11:$D$3048),-1)</f>
        <v>1210</v>
      </c>
      <c r="C90" s="56">
        <f>ROUND(SUMIF(Model_Output!$B$11:$B$3048,N90,Model_Output!$D$11:$D$3048),-1)</f>
        <v>210</v>
      </c>
      <c r="D90" s="56">
        <f>ROUND(SUMIF(Model_Output!$B$11:$B$3048,O90,Model_Output!$D$11:$D$3048),-1)</f>
        <v>20</v>
      </c>
      <c r="E90" s="56">
        <f>ROUND(SUMIF(Model_Output!$B$11:$B$3048,P90,Model_Output!$D$11:$D$3048),-1)</f>
        <v>2210</v>
      </c>
      <c r="F90" s="56">
        <f>ROUND(SUMIF(Model_Output!$B$11:$B$3048,Q90,Model_Output!$D$11:$D$3048),-1)</f>
        <v>6930</v>
      </c>
      <c r="G90" s="56">
        <f>ROUND(SUMIF(Model_Output!$B$11:$B$3048,R90,Model_Output!$D$11:$D$3048),-1)</f>
        <v>7110</v>
      </c>
      <c r="H90" s="56">
        <f>ROUND(SUMIF(Model_Output!$B$11:$B$3048,S90,Model_Output!$D$11:$D$3048),-1)</f>
        <v>6940</v>
      </c>
      <c r="I90" s="56">
        <f>ROUND(SUMIF(Model_Output!$B$11:$B$3048,T90,Model_Output!$D$11:$D$3048),-1)</f>
        <v>3760</v>
      </c>
      <c r="J90" s="56">
        <f>ROUND(SUMIF(Model_Output!$B$11:$B$3048,U90,Model_Output!$D$11:$D$3048),-1)</f>
        <v>959830</v>
      </c>
      <c r="M90" s="63" t="s">
        <v>2790</v>
      </c>
      <c r="N90" s="63" t="s">
        <v>2798</v>
      </c>
      <c r="O90" s="63" t="s">
        <v>2806</v>
      </c>
      <c r="P90" s="63" t="s">
        <v>2814</v>
      </c>
      <c r="Q90" s="63" t="s">
        <v>2822</v>
      </c>
      <c r="R90" s="63" t="s">
        <v>2830</v>
      </c>
      <c r="S90" s="63" t="s">
        <v>2838</v>
      </c>
      <c r="T90" s="63" t="s">
        <v>2846</v>
      </c>
      <c r="U90" s="63" t="s">
        <v>2941</v>
      </c>
    </row>
    <row r="91" spans="1:21" x14ac:dyDescent="0.3">
      <c r="A91" s="63" t="s">
        <v>134</v>
      </c>
      <c r="B91" s="68">
        <f t="shared" ref="B91:J91" si="27">SUM(B87:B90)</f>
        <v>23320</v>
      </c>
      <c r="C91" s="68">
        <f t="shared" si="27"/>
        <v>7450</v>
      </c>
      <c r="D91" s="68">
        <f t="shared" si="27"/>
        <v>1160</v>
      </c>
      <c r="E91" s="68">
        <f t="shared" si="27"/>
        <v>20690</v>
      </c>
      <c r="F91" s="68">
        <f t="shared" si="27"/>
        <v>74160</v>
      </c>
      <c r="G91" s="68">
        <f t="shared" si="27"/>
        <v>63220</v>
      </c>
      <c r="H91" s="68">
        <f t="shared" si="27"/>
        <v>56210</v>
      </c>
      <c r="I91" s="68">
        <f t="shared" si="27"/>
        <v>48180</v>
      </c>
      <c r="J91" s="68">
        <f t="shared" si="27"/>
        <v>10149550</v>
      </c>
    </row>
    <row r="92" spans="1:21" x14ac:dyDescent="0.3">
      <c r="B92" s="119"/>
    </row>
    <row r="93" spans="1:21" s="111" customFormat="1" ht="50.25" thickBot="1" x14ac:dyDescent="0.35">
      <c r="A93" s="114" t="s">
        <v>2329</v>
      </c>
      <c r="B93" s="118" t="s">
        <v>598</v>
      </c>
      <c r="C93" s="118" t="s">
        <v>2324</v>
      </c>
      <c r="D93" s="118" t="s">
        <v>2478</v>
      </c>
      <c r="E93" s="118" t="s">
        <v>2325</v>
      </c>
      <c r="F93" s="118" t="s">
        <v>2477</v>
      </c>
      <c r="G93" s="118" t="s">
        <v>2475</v>
      </c>
      <c r="H93" s="118" t="s">
        <v>2476</v>
      </c>
      <c r="I93" s="118" t="s">
        <v>2495</v>
      </c>
      <c r="J93" s="118" t="s">
        <v>2498</v>
      </c>
      <c r="K93" s="117"/>
      <c r="M93" s="70" t="s">
        <v>52</v>
      </c>
      <c r="N93" s="70"/>
      <c r="O93" s="69"/>
      <c r="P93" s="69"/>
      <c r="Q93" s="69"/>
      <c r="R93" s="69"/>
      <c r="S93" s="69"/>
      <c r="T93" s="69"/>
      <c r="U93" s="69"/>
    </row>
    <row r="94" spans="1:21" x14ac:dyDescent="0.3">
      <c r="A94" s="63" t="s">
        <v>920</v>
      </c>
      <c r="B94" s="68">
        <f>ROUND(SUMIF(Model_Output!$B$11:$B$3048,M94,Model_Output!$D$11:$D$3048),-1)</f>
        <v>68950</v>
      </c>
      <c r="C94" s="68">
        <f>ROUND(SUMIF(Model_Output!$B$11:$B$3048,N94,Model_Output!$D$11:$D$3048),-1)</f>
        <v>101510</v>
      </c>
      <c r="D94" s="68">
        <f>ROUND(SUMIF(Model_Output!$B$11:$B$3048,O94,Model_Output!$D$11:$D$3048),-1)</f>
        <v>79040</v>
      </c>
      <c r="E94" s="68">
        <f>ROUND(SUMIF(Model_Output!$B$11:$B$3048,P94,Model_Output!$D$11:$D$3048),-1)</f>
        <v>26140</v>
      </c>
      <c r="F94" s="68">
        <f>ROUND(SUMIF(Model_Output!$B$11:$B$3048,Q94,Model_Output!$D$11:$D$3048),-1)</f>
        <v>19050</v>
      </c>
      <c r="G94" s="68">
        <f>ROUND(SUMIF(Model_Output!$B$11:$B$3048,R94,Model_Output!$D$11:$D$3048),-1)</f>
        <v>49420</v>
      </c>
      <c r="H94" s="68">
        <f>ROUND(SUMIF(Model_Output!$B$11:$B$3048,S94,Model_Output!$D$11:$D$3048),-1)</f>
        <v>30950</v>
      </c>
      <c r="I94" s="68">
        <f>ROUND(SUMIF(Model_Output!$B$11:$B$3048,T94,Model_Output!$D$11:$D$3048),-1)</f>
        <v>34340</v>
      </c>
      <c r="J94" s="68">
        <f>ROUND(SUMIF(Model_Output!$B$11:$B$3048,U94,Model_Output!$D$11:$D$3048),-1)</f>
        <v>3877390</v>
      </c>
      <c r="M94" s="63" t="s">
        <v>2848</v>
      </c>
      <c r="N94" s="63" t="s">
        <v>2856</v>
      </c>
      <c r="O94" s="63" t="s">
        <v>2864</v>
      </c>
      <c r="P94" s="63" t="s">
        <v>2872</v>
      </c>
      <c r="Q94" s="63" t="s">
        <v>2880</v>
      </c>
      <c r="R94" s="63" t="s">
        <v>2888</v>
      </c>
      <c r="S94" s="63" t="s">
        <v>2896</v>
      </c>
      <c r="T94" s="63" t="s">
        <v>2904</v>
      </c>
      <c r="U94" s="63" t="s">
        <v>2935</v>
      </c>
    </row>
    <row r="95" spans="1:21" x14ac:dyDescent="0.3">
      <c r="A95" s="63" t="s">
        <v>2327</v>
      </c>
      <c r="B95" s="68">
        <f>ROUND(SUMIF(Model_Output!$B$11:$B$3048,M95,Model_Output!$D$11:$D$3048),-1)</f>
        <v>90090</v>
      </c>
      <c r="C95" s="68">
        <f>ROUND(SUMIF(Model_Output!$B$11:$B$3048,N95,Model_Output!$D$11:$D$3048),-1)</f>
        <v>203420</v>
      </c>
      <c r="D95" s="68">
        <f>ROUND(SUMIF(Model_Output!$B$11:$B$3048,O95,Model_Output!$D$11:$D$3048),-1)</f>
        <v>97840</v>
      </c>
      <c r="E95" s="68">
        <f>ROUND(SUMIF(Model_Output!$B$11:$B$3048,P95,Model_Output!$D$11:$D$3048),-1)</f>
        <v>30650</v>
      </c>
      <c r="F95" s="68">
        <f>ROUND(SUMIF(Model_Output!$B$11:$B$3048,Q95,Model_Output!$D$11:$D$3048),-1)</f>
        <v>25210</v>
      </c>
      <c r="G95" s="68">
        <f>ROUND(SUMIF(Model_Output!$B$11:$B$3048,R95,Model_Output!$D$11:$D$3048),-1)</f>
        <v>54930</v>
      </c>
      <c r="H95" s="68">
        <f>ROUND(SUMIF(Model_Output!$B$11:$B$3048,S95,Model_Output!$D$11:$D$3048),-1)</f>
        <v>42780</v>
      </c>
      <c r="I95" s="68">
        <f>ROUND(SUMIF(Model_Output!$B$11:$B$3048,T95,Model_Output!$D$11:$D$3048),-1)</f>
        <v>45100</v>
      </c>
      <c r="J95" s="68">
        <f>ROUND(SUMIF(Model_Output!$B$11:$B$3048,U95,Model_Output!$D$11:$D$3048),-1)</f>
        <v>5151140</v>
      </c>
      <c r="M95" s="63" t="s">
        <v>2850</v>
      </c>
      <c r="N95" s="63" t="s">
        <v>2858</v>
      </c>
      <c r="O95" s="63" t="s">
        <v>2866</v>
      </c>
      <c r="P95" s="63" t="s">
        <v>2874</v>
      </c>
      <c r="Q95" s="63" t="s">
        <v>2882</v>
      </c>
      <c r="R95" s="63" t="s">
        <v>2890</v>
      </c>
      <c r="S95" s="63" t="s">
        <v>2898</v>
      </c>
      <c r="T95" s="63" t="s">
        <v>2906</v>
      </c>
      <c r="U95" s="63" t="s">
        <v>2937</v>
      </c>
    </row>
    <row r="96" spans="1:21" x14ac:dyDescent="0.3">
      <c r="A96" s="63" t="s">
        <v>919</v>
      </c>
      <c r="B96" s="68">
        <f>ROUND(SUMIF(Model_Output!$B$11:$B$3048,M96,Model_Output!$D$11:$D$3048),-1)</f>
        <v>3360</v>
      </c>
      <c r="C96" s="68">
        <f>ROUND(SUMIF(Model_Output!$B$11:$B$3048,N96,Model_Output!$D$11:$D$3048),-1)</f>
        <v>15050</v>
      </c>
      <c r="D96" s="68">
        <f>ROUND(SUMIF(Model_Output!$B$11:$B$3048,O96,Model_Output!$D$11:$D$3048),-1)</f>
        <v>6870</v>
      </c>
      <c r="E96" s="68">
        <f>ROUND(SUMIF(Model_Output!$B$11:$B$3048,P96,Model_Output!$D$11:$D$3048),-1)</f>
        <v>1150</v>
      </c>
      <c r="F96" s="68">
        <f>ROUND(SUMIF(Model_Output!$B$11:$B$3048,Q96,Model_Output!$D$11:$D$3048),-1)</f>
        <v>1220</v>
      </c>
      <c r="G96" s="68">
        <f>ROUND(SUMIF(Model_Output!$B$11:$B$3048,R96,Model_Output!$D$11:$D$3048),-1)</f>
        <v>15160</v>
      </c>
      <c r="H96" s="68">
        <f>ROUND(SUMIF(Model_Output!$B$11:$B$3048,S96,Model_Output!$D$11:$D$3048),-1)</f>
        <v>2140</v>
      </c>
      <c r="I96" s="68">
        <f>ROUND(SUMIF(Model_Output!$B$11:$B$3048,T96,Model_Output!$D$11:$D$3048),-1)</f>
        <v>1040</v>
      </c>
      <c r="J96" s="68">
        <f>ROUND(SUMIF(Model_Output!$B$11:$B$3048,U96,Model_Output!$D$11:$D$3048),-1)</f>
        <v>161190</v>
      </c>
      <c r="M96" s="63" t="s">
        <v>2852</v>
      </c>
      <c r="N96" s="63" t="s">
        <v>2860</v>
      </c>
      <c r="O96" s="63" t="s">
        <v>2868</v>
      </c>
      <c r="P96" s="63" t="s">
        <v>2876</v>
      </c>
      <c r="Q96" s="63" t="s">
        <v>2884</v>
      </c>
      <c r="R96" s="63" t="s">
        <v>2892</v>
      </c>
      <c r="S96" s="63" t="s">
        <v>2900</v>
      </c>
      <c r="T96" s="63" t="s">
        <v>2908</v>
      </c>
      <c r="U96" s="63" t="s">
        <v>2939</v>
      </c>
    </row>
    <row r="97" spans="1:21" ht="17.25" thickBot="1" x14ac:dyDescent="0.35">
      <c r="A97" s="113" t="s">
        <v>2328</v>
      </c>
      <c r="B97" s="56">
        <f>ROUND(SUMIF(Model_Output!$B$11:$B$3048,M97,Model_Output!$D$11:$D$3048),-1)</f>
        <v>9920</v>
      </c>
      <c r="C97" s="56">
        <f>ROUND(SUMIF(Model_Output!$B$11:$B$3048,N97,Model_Output!$D$11:$D$3048),-1)</f>
        <v>95540</v>
      </c>
      <c r="D97" s="56">
        <f>ROUND(SUMIF(Model_Output!$B$11:$B$3048,O97,Model_Output!$D$11:$D$3048),-1)</f>
        <v>44350</v>
      </c>
      <c r="E97" s="56">
        <f>ROUND(SUMIF(Model_Output!$B$11:$B$3048,P97,Model_Output!$D$11:$D$3048),-1)</f>
        <v>6180</v>
      </c>
      <c r="F97" s="56">
        <f>ROUND(SUMIF(Model_Output!$B$11:$B$3048,Q97,Model_Output!$D$11:$D$3048),-1)</f>
        <v>7690</v>
      </c>
      <c r="G97" s="56">
        <f>ROUND(SUMIF(Model_Output!$B$11:$B$3048,R97,Model_Output!$D$11:$D$3048),-1)</f>
        <v>24560</v>
      </c>
      <c r="H97" s="56">
        <f>ROUND(SUMIF(Model_Output!$B$11:$B$3048,S97,Model_Output!$D$11:$D$3048),-1)</f>
        <v>13740</v>
      </c>
      <c r="I97" s="56">
        <f>ROUND(SUMIF(Model_Output!$B$11:$B$3048,T97,Model_Output!$D$11:$D$3048),-1)</f>
        <v>11870</v>
      </c>
      <c r="J97" s="56">
        <f>ROUND(SUMIF(Model_Output!$B$11:$B$3048,U97,Model_Output!$D$11:$D$3048),-1)</f>
        <v>959830</v>
      </c>
      <c r="M97" s="63" t="s">
        <v>2854</v>
      </c>
      <c r="N97" s="63" t="s">
        <v>2862</v>
      </c>
      <c r="O97" s="63" t="s">
        <v>2870</v>
      </c>
      <c r="P97" s="63" t="s">
        <v>2878</v>
      </c>
      <c r="Q97" s="63" t="s">
        <v>2886</v>
      </c>
      <c r="R97" s="63" t="s">
        <v>2894</v>
      </c>
      <c r="S97" s="63" t="s">
        <v>2902</v>
      </c>
      <c r="T97" s="63" t="s">
        <v>2910</v>
      </c>
      <c r="U97" s="63" t="s">
        <v>2941</v>
      </c>
    </row>
    <row r="98" spans="1:21" x14ac:dyDescent="0.3">
      <c r="A98" s="63" t="s">
        <v>134</v>
      </c>
      <c r="B98" s="68">
        <f t="shared" ref="B98:J98" si="28">SUM(B94:B97)</f>
        <v>172320</v>
      </c>
      <c r="C98" s="68">
        <f t="shared" si="28"/>
        <v>415520</v>
      </c>
      <c r="D98" s="68">
        <f t="shared" si="28"/>
        <v>228100</v>
      </c>
      <c r="E98" s="68">
        <f t="shared" si="28"/>
        <v>64120</v>
      </c>
      <c r="F98" s="68">
        <f t="shared" si="28"/>
        <v>53170</v>
      </c>
      <c r="G98" s="68">
        <f t="shared" si="28"/>
        <v>144070</v>
      </c>
      <c r="H98" s="68">
        <f t="shared" si="28"/>
        <v>89610</v>
      </c>
      <c r="I98" s="68">
        <f t="shared" si="28"/>
        <v>92350</v>
      </c>
      <c r="J98" s="68">
        <f t="shared" si="28"/>
        <v>10149550</v>
      </c>
    </row>
    <row r="99" spans="1:21" x14ac:dyDescent="0.3">
      <c r="B99" s="119"/>
    </row>
    <row r="100" spans="1:21" s="111" customFormat="1" ht="33.75" thickBot="1" x14ac:dyDescent="0.35">
      <c r="A100" s="114" t="s">
        <v>2329</v>
      </c>
      <c r="B100" s="118" t="s">
        <v>2326</v>
      </c>
      <c r="C100" s="118" t="s">
        <v>2489</v>
      </c>
      <c r="D100" s="118" t="s">
        <v>600</v>
      </c>
      <c r="E100" s="118" t="s">
        <v>2498</v>
      </c>
      <c r="F100" s="120"/>
      <c r="G100" s="120"/>
      <c r="H100" s="120"/>
      <c r="I100" s="120"/>
      <c r="K100" s="117"/>
      <c r="M100" s="70" t="s">
        <v>52</v>
      </c>
      <c r="N100" s="70"/>
      <c r="O100" s="69"/>
      <c r="P100" s="69"/>
    </row>
    <row r="101" spans="1:21" x14ac:dyDescent="0.3">
      <c r="A101" s="63" t="s">
        <v>920</v>
      </c>
      <c r="B101" s="68">
        <f>ROUND(SUMIF(Model_Output!$B$11:$B$3048,M101,Model_Output!$D$11:$D$3048),-1)</f>
        <v>34600</v>
      </c>
      <c r="C101" s="68">
        <f>ROUND(SUMIF(Model_Output!$B$11:$B$3048,N101,Model_Output!$D$11:$D$3048),-1)</f>
        <v>25830</v>
      </c>
      <c r="D101" s="68">
        <f>ROUND(SUMIF(Model_Output!$B$11:$B$3048,O101,Model_Output!$D$11:$D$3048),-1)</f>
        <v>46060</v>
      </c>
      <c r="E101" s="68">
        <f>ROUND(SUMIF(Model_Output!$B$11:$B$3048,P101,Model_Output!$D$11:$D$3048),-1)</f>
        <v>3877390</v>
      </c>
      <c r="F101" s="54"/>
      <c r="G101" s="54"/>
      <c r="H101" s="54"/>
      <c r="I101" s="54"/>
      <c r="M101" s="63" t="s">
        <v>2912</v>
      </c>
      <c r="N101" s="63" t="s">
        <v>2920</v>
      </c>
      <c r="O101" s="63" t="s">
        <v>2927</v>
      </c>
      <c r="P101" s="63" t="s">
        <v>2935</v>
      </c>
    </row>
    <row r="102" spans="1:21" x14ac:dyDescent="0.3">
      <c r="A102" s="63" t="s">
        <v>2327</v>
      </c>
      <c r="B102" s="68">
        <f>ROUND(SUMIF(Model_Output!$B$11:$B$3048,M102,Model_Output!$D$11:$D$3048),-1)</f>
        <v>45390</v>
      </c>
      <c r="C102" s="68">
        <f>ROUND(SUMIF(Model_Output!$B$11:$B$3048,N102,Model_Output!$D$11:$D$3048),-1)</f>
        <v>30310</v>
      </c>
      <c r="D102" s="68">
        <f>ROUND(SUMIF(Model_Output!$B$11:$B$3048,O102,Model_Output!$D$11:$D$3048),-1)</f>
        <v>57050</v>
      </c>
      <c r="E102" s="68">
        <f>ROUND(SUMIF(Model_Output!$B$11:$B$3048,P102,Model_Output!$D$11:$D$3048),-1)</f>
        <v>5151140</v>
      </c>
      <c r="F102" s="54"/>
      <c r="G102" s="54"/>
      <c r="H102" s="54"/>
      <c r="I102" s="54"/>
      <c r="M102" s="63" t="s">
        <v>2914</v>
      </c>
      <c r="N102" s="63" t="s">
        <v>2922</v>
      </c>
      <c r="O102" s="63" t="s">
        <v>2929</v>
      </c>
      <c r="P102" s="63" t="s">
        <v>2937</v>
      </c>
    </row>
    <row r="103" spans="1:21" x14ac:dyDescent="0.3">
      <c r="A103" s="63" t="s">
        <v>919</v>
      </c>
      <c r="B103" s="68">
        <f>ROUND(SUMIF(Model_Output!$B$11:$B$3048,M103,Model_Output!$D$11:$D$3048),-1)</f>
        <v>3330</v>
      </c>
      <c r="C103" s="68">
        <f>ROUND(SUMIF(Model_Output!$B$11:$B$3048,N103,Model_Output!$D$11:$D$3048),-1)</f>
        <v>1110</v>
      </c>
      <c r="D103" s="68">
        <f>ROUND(SUMIF(Model_Output!$B$11:$B$3048,O103,Model_Output!$D$11:$D$3048),-1)</f>
        <v>1690</v>
      </c>
      <c r="E103" s="68">
        <f>ROUND(SUMIF(Model_Output!$B$11:$B$3048,P103,Model_Output!$D$11:$D$3048),-1)</f>
        <v>161190</v>
      </c>
      <c r="F103" s="54"/>
      <c r="G103" s="54"/>
      <c r="H103" s="54"/>
      <c r="I103" s="54"/>
      <c r="M103" s="63" t="s">
        <v>2916</v>
      </c>
      <c r="N103" s="63" t="s">
        <v>2923</v>
      </c>
      <c r="O103" s="63" t="s">
        <v>2931</v>
      </c>
      <c r="P103" s="63" t="s">
        <v>2939</v>
      </c>
    </row>
    <row r="104" spans="1:21" ht="17.25" thickBot="1" x14ac:dyDescent="0.35">
      <c r="A104" s="113" t="s">
        <v>2328</v>
      </c>
      <c r="B104" s="56">
        <f>ROUND(SUMIF(Model_Output!$B$11:$B$3048,M104,Model_Output!$D$11:$D$3048),-1)</f>
        <v>15540</v>
      </c>
      <c r="C104" s="56">
        <f>ROUND(SUMIF(Model_Output!$B$11:$B$3048,N104,Model_Output!$D$11:$D$3048),-1)</f>
        <v>5900</v>
      </c>
      <c r="D104" s="56">
        <f>ROUND(SUMIF(Model_Output!$B$11:$B$3048,O104,Model_Output!$D$11:$D$3048),-1)</f>
        <v>7100</v>
      </c>
      <c r="E104" s="56">
        <f>ROUND(SUMIF(Model_Output!$B$11:$B$3048,P104,Model_Output!$D$11:$D$3048),-1)</f>
        <v>959830</v>
      </c>
      <c r="F104" s="54"/>
      <c r="G104" s="54"/>
      <c r="H104" s="54"/>
      <c r="I104" s="54"/>
      <c r="M104" s="63" t="s">
        <v>2918</v>
      </c>
      <c r="N104" s="63" t="s">
        <v>2925</v>
      </c>
      <c r="O104" s="63" t="s">
        <v>2933</v>
      </c>
      <c r="P104" s="63" t="s">
        <v>2941</v>
      </c>
    </row>
    <row r="105" spans="1:21" x14ac:dyDescent="0.3">
      <c r="A105" s="63" t="s">
        <v>134</v>
      </c>
      <c r="B105" s="68">
        <f t="shared" ref="B105:D105" si="29">SUM(B101:B104)</f>
        <v>98860</v>
      </c>
      <c r="C105" s="68">
        <f t="shared" si="29"/>
        <v>63150</v>
      </c>
      <c r="D105" s="68">
        <f t="shared" si="29"/>
        <v>111900</v>
      </c>
      <c r="E105" s="68">
        <f>SUM(E101:E104)</f>
        <v>10149550</v>
      </c>
      <c r="F105" s="54"/>
      <c r="G105" s="54"/>
      <c r="H105" s="54"/>
      <c r="I105" s="54"/>
    </row>
  </sheetData>
  <mergeCells count="9">
    <mergeCell ref="C2:I2"/>
    <mergeCell ref="A2:A4"/>
    <mergeCell ref="B2:B4"/>
    <mergeCell ref="C3:C4"/>
    <mergeCell ref="D3:D4"/>
    <mergeCell ref="E3:E4"/>
    <mergeCell ref="F3:G3"/>
    <mergeCell ref="H3:H4"/>
    <mergeCell ref="I3:I4"/>
  </mergeCells>
  <pageMargins left="0.7" right="0.7" top="0.75" bottom="0.75" header="0.3" footer="0.3"/>
  <pageSetup scale="90" fitToHeight="0"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  <rowBreaks count="1" manualBreakCount="1">
    <brk id="26" max="1638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CX17476"/>
  <sheetViews>
    <sheetView workbookViewId="0">
      <selection activeCell="B17" sqref="B17"/>
    </sheetView>
  </sheetViews>
  <sheetFormatPr defaultRowHeight="15.75" x14ac:dyDescent="0.25"/>
  <cols>
    <col min="1" max="1" width="8.7109375" style="3" customWidth="1"/>
    <col min="2" max="2" width="21" style="3" bestFit="1" customWidth="1"/>
    <col min="3" max="3" width="10.7109375" style="3" customWidth="1"/>
    <col min="4" max="4" width="12.7109375" style="3" customWidth="1"/>
    <col min="5" max="6" width="10.7109375" style="2" customWidth="1"/>
    <col min="7" max="7" width="11.7109375" style="2" customWidth="1"/>
    <col min="8" max="10" width="10.7109375" style="2" customWidth="1"/>
    <col min="11" max="11" width="9.85546875" style="3" customWidth="1"/>
    <col min="12" max="12" width="10.140625" style="3" customWidth="1"/>
    <col min="13" max="90" width="9.140625" style="3"/>
    <col min="91" max="91" width="32.28515625" style="3" customWidth="1"/>
    <col min="92" max="16384" width="9.140625" style="3"/>
  </cols>
  <sheetData>
    <row r="1" spans="1:102" x14ac:dyDescent="0.25">
      <c r="A1" s="151" t="s">
        <v>2962</v>
      </c>
      <c r="B1" s="1"/>
      <c r="C1" s="1"/>
      <c r="D1" s="1"/>
      <c r="J1" s="2" t="s">
        <v>134</v>
      </c>
      <c r="K1" s="2" t="s">
        <v>43</v>
      </c>
      <c r="L1" s="2" t="s">
        <v>587</v>
      </c>
      <c r="P1" s="2" t="s">
        <v>134</v>
      </c>
      <c r="Q1" s="2" t="s">
        <v>43</v>
      </c>
      <c r="R1" s="2" t="s">
        <v>587</v>
      </c>
      <c r="S1" s="2" t="s">
        <v>134</v>
      </c>
      <c r="T1" s="2" t="s">
        <v>43</v>
      </c>
      <c r="U1" s="2" t="s">
        <v>587</v>
      </c>
      <c r="AJ1" s="3" t="s">
        <v>2964</v>
      </c>
      <c r="AQ1" s="3" t="s">
        <v>2964</v>
      </c>
      <c r="AY1" s="3" t="s">
        <v>2965</v>
      </c>
      <c r="BF1" s="3" t="s">
        <v>2965</v>
      </c>
      <c r="BK1" s="3" t="s">
        <v>3071</v>
      </c>
      <c r="BN1" s="3" t="s">
        <v>3072</v>
      </c>
      <c r="BT1" s="3" t="s">
        <v>3074</v>
      </c>
      <c r="BU1" s="3" t="s">
        <v>3076</v>
      </c>
      <c r="BX1" s="3" t="s">
        <v>3075</v>
      </c>
      <c r="BY1" s="3" t="s">
        <v>3076</v>
      </c>
      <c r="CO1" s="3" t="s">
        <v>3607</v>
      </c>
    </row>
    <row r="2" spans="1:102" x14ac:dyDescent="0.25">
      <c r="A2" s="376" t="s">
        <v>588</v>
      </c>
      <c r="B2" s="377"/>
      <c r="C2" s="377"/>
      <c r="D2" s="378" t="s">
        <v>901</v>
      </c>
      <c r="E2" s="378" t="s">
        <v>2956</v>
      </c>
      <c r="F2" s="378" t="s">
        <v>2957</v>
      </c>
      <c r="G2" s="378" t="s">
        <v>2958</v>
      </c>
      <c r="H2" s="378" t="s">
        <v>2959</v>
      </c>
      <c r="I2" s="378" t="s">
        <v>2960</v>
      </c>
      <c r="J2" s="372" t="s">
        <v>980</v>
      </c>
      <c r="K2" s="372" t="s">
        <v>980</v>
      </c>
      <c r="L2" s="372" t="s">
        <v>980</v>
      </c>
      <c r="CO2" s="3" t="s">
        <v>3078</v>
      </c>
      <c r="CP2" s="3" t="s">
        <v>3077</v>
      </c>
      <c r="CQ2" s="3" t="s">
        <v>3608</v>
      </c>
    </row>
    <row r="3" spans="1:102" x14ac:dyDescent="0.25">
      <c r="A3" s="34" t="s">
        <v>590</v>
      </c>
      <c r="B3" s="133" t="s">
        <v>589</v>
      </c>
      <c r="C3" s="133" t="s">
        <v>619</v>
      </c>
      <c r="D3" s="379"/>
      <c r="E3" s="379"/>
      <c r="F3" s="379"/>
      <c r="G3" s="379"/>
      <c r="H3" s="379"/>
      <c r="I3" s="379"/>
      <c r="J3" s="373"/>
      <c r="K3" s="373"/>
      <c r="L3" s="373"/>
      <c r="AE3" s="3">
        <v>163959</v>
      </c>
      <c r="AF3" s="3">
        <v>164589</v>
      </c>
      <c r="AG3" s="3">
        <v>1</v>
      </c>
      <c r="AH3" s="3">
        <v>2</v>
      </c>
      <c r="AI3" s="3">
        <v>4345.4859999999999</v>
      </c>
      <c r="AJ3" s="3">
        <v>12834.09</v>
      </c>
      <c r="AL3" s="3">
        <v>161111</v>
      </c>
      <c r="AM3" s="3">
        <v>162425</v>
      </c>
      <c r="AN3" s="3">
        <v>1</v>
      </c>
      <c r="AO3" s="3">
        <v>3</v>
      </c>
      <c r="AP3" s="3">
        <v>1639.278</v>
      </c>
      <c r="AQ3" s="3">
        <v>4300.1719999999996</v>
      </c>
      <c r="AT3" s="3">
        <v>163959</v>
      </c>
      <c r="AU3" s="3">
        <v>164589</v>
      </c>
      <c r="AV3" s="3">
        <v>1</v>
      </c>
      <c r="AW3" s="3">
        <v>2</v>
      </c>
      <c r="AX3" s="3">
        <v>4282.9030000000002</v>
      </c>
      <c r="AY3" s="3">
        <v>13226.31</v>
      </c>
      <c r="BA3" s="3">
        <v>161111</v>
      </c>
      <c r="BB3" s="3">
        <v>162425</v>
      </c>
      <c r="BC3" s="3">
        <v>1</v>
      </c>
      <c r="BD3" s="3">
        <v>3</v>
      </c>
      <c r="BE3" s="3">
        <v>1772.8420000000001</v>
      </c>
      <c r="BF3" s="3">
        <v>4788.3109999999997</v>
      </c>
      <c r="BI3" s="3">
        <v>1</v>
      </c>
      <c r="BJ3" s="3">
        <v>1</v>
      </c>
      <c r="BK3" s="3">
        <v>50830.83</v>
      </c>
      <c r="BN3" s="3">
        <v>3</v>
      </c>
      <c r="BO3" s="3">
        <v>1</v>
      </c>
      <c r="BP3" s="3">
        <v>3810.6390000000001</v>
      </c>
      <c r="BR3" s="3" t="s">
        <v>3073</v>
      </c>
      <c r="BS3" s="3">
        <v>2</v>
      </c>
      <c r="BT3" s="3">
        <v>1</v>
      </c>
      <c r="BU3" s="3">
        <v>12440.21</v>
      </c>
      <c r="BW3" s="3">
        <v>3</v>
      </c>
      <c r="BX3" s="3">
        <v>1</v>
      </c>
      <c r="BY3" s="3">
        <v>3416.3389999999999</v>
      </c>
      <c r="CG3" s="174">
        <v>177303</v>
      </c>
      <c r="CH3" s="174">
        <v>3733</v>
      </c>
      <c r="CI3" s="174">
        <v>5</v>
      </c>
      <c r="CJ3" s="174">
        <v>59455.18</v>
      </c>
      <c r="CK3" s="174">
        <v>59455.18</v>
      </c>
      <c r="CM3" s="3" t="s">
        <v>3609</v>
      </c>
      <c r="CN3" s="173">
        <v>3733</v>
      </c>
      <c r="CO3" s="175">
        <f t="shared" ref="CO3:CO66" si="0">SUMIF(CG$3:CG$17476,$CN3,$CK$3:$CK$17476)</f>
        <v>58061.66</v>
      </c>
      <c r="CP3" s="175">
        <f t="shared" ref="CP3:CP66" si="1">SUMIF(CH$3:CH$17476,$CN3,$CK$3:$CK$17476)</f>
        <v>59455.18</v>
      </c>
      <c r="CQ3" s="176">
        <f t="shared" ref="CQ3:CQ66" si="2">CO3+CP3</f>
        <v>117516.84</v>
      </c>
      <c r="CU3" s="174">
        <v>177303</v>
      </c>
      <c r="CV3" s="174">
        <v>3733</v>
      </c>
      <c r="CW3" s="174">
        <v>5</v>
      </c>
      <c r="CX3" s="174">
        <v>59455.18</v>
      </c>
    </row>
    <row r="4" spans="1:102" x14ac:dyDescent="0.25">
      <c r="A4" s="134">
        <v>4</v>
      </c>
      <c r="B4" s="28" t="s">
        <v>593</v>
      </c>
      <c r="C4" s="28" t="s">
        <v>620</v>
      </c>
      <c r="D4" s="29">
        <v>271777</v>
      </c>
      <c r="E4" s="29">
        <v>204000</v>
      </c>
      <c r="F4" s="29">
        <v>67777</v>
      </c>
      <c r="G4" s="29">
        <f>H4+I4</f>
        <v>278000</v>
      </c>
      <c r="H4" s="29">
        <v>230830</v>
      </c>
      <c r="I4" s="29">
        <v>47170</v>
      </c>
      <c r="J4" s="47">
        <f>(G4-D4)/D4</f>
        <v>2.2897449011505755E-2</v>
      </c>
      <c r="K4" s="47">
        <f t="shared" ref="K4:L4" si="3">(H4-E4)/E4</f>
        <v>0.13151960784313727</v>
      </c>
      <c r="L4" s="47">
        <f t="shared" si="3"/>
        <v>-0.30404119391534001</v>
      </c>
      <c r="N4" s="145"/>
      <c r="O4" s="145"/>
      <c r="P4" s="145">
        <f>G4-G36</f>
        <v>-718.17410000000382</v>
      </c>
      <c r="Q4" s="145">
        <f t="shared" ref="Q4:R4" si="4">H4-H36</f>
        <v>-538.55999999999767</v>
      </c>
      <c r="R4" s="145">
        <f t="shared" si="4"/>
        <v>-179.61410000000615</v>
      </c>
      <c r="S4" s="146">
        <f>IF(G4&gt;0,P4/G4,0)</f>
        <v>-2.5833600719424596E-3</v>
      </c>
      <c r="T4" s="146">
        <f t="shared" ref="T4:U4" si="5">IF(H4&gt;0,Q4/H4,0)</f>
        <v>-2.3331456049906756E-3</v>
      </c>
      <c r="U4" s="146">
        <f t="shared" si="5"/>
        <v>-3.8078036887853753E-3</v>
      </c>
      <c r="V4" s="145"/>
      <c r="W4" s="145"/>
      <c r="X4" s="145"/>
      <c r="Y4" s="145"/>
      <c r="Z4" s="145"/>
      <c r="AA4" s="145"/>
      <c r="AB4" s="145"/>
      <c r="AC4" s="145"/>
      <c r="AD4" s="145"/>
      <c r="AE4" s="3">
        <v>163959</v>
      </c>
      <c r="AF4" s="3">
        <v>166226</v>
      </c>
      <c r="AG4" s="3">
        <v>1</v>
      </c>
      <c r="AH4" s="3">
        <v>1</v>
      </c>
      <c r="AI4" s="3">
        <v>19295.14</v>
      </c>
      <c r="AJ4" s="3">
        <v>54160.79</v>
      </c>
      <c r="AL4" s="3">
        <v>161992</v>
      </c>
      <c r="AM4" s="3">
        <v>183581</v>
      </c>
      <c r="AN4" s="3">
        <v>1</v>
      </c>
      <c r="AO4" s="3">
        <v>3</v>
      </c>
      <c r="AP4" s="3">
        <v>3840.4110000000001</v>
      </c>
      <c r="AQ4" s="3">
        <v>10563.67</v>
      </c>
      <c r="AT4" s="3">
        <v>163959</v>
      </c>
      <c r="AU4" s="3">
        <v>166226</v>
      </c>
      <c r="AV4" s="3">
        <v>1</v>
      </c>
      <c r="AW4" s="3">
        <v>1</v>
      </c>
      <c r="AX4" s="3">
        <v>20353.98</v>
      </c>
      <c r="AY4" s="3">
        <v>57531.99</v>
      </c>
      <c r="BA4" s="3">
        <v>161992</v>
      </c>
      <c r="BB4" s="3">
        <v>183581</v>
      </c>
      <c r="BC4" s="3">
        <v>1</v>
      </c>
      <c r="BD4" s="3">
        <v>3</v>
      </c>
      <c r="BE4" s="3">
        <v>3326.5230000000001</v>
      </c>
      <c r="BF4" s="3">
        <v>9000.2160000000003</v>
      </c>
      <c r="BI4" s="3">
        <v>1</v>
      </c>
      <c r="BJ4" s="3">
        <v>1</v>
      </c>
      <c r="BK4" s="3">
        <v>46521.68</v>
      </c>
      <c r="BN4" s="3">
        <v>3</v>
      </c>
      <c r="BO4" s="3">
        <v>1</v>
      </c>
      <c r="BP4" s="3">
        <v>10381.67</v>
      </c>
      <c r="BR4" s="3" t="s">
        <v>3073</v>
      </c>
      <c r="BS4" s="3">
        <v>1</v>
      </c>
      <c r="BT4" s="3">
        <v>1</v>
      </c>
      <c r="BU4" s="3">
        <v>48601.14</v>
      </c>
      <c r="BW4" s="3">
        <v>3</v>
      </c>
      <c r="BX4" s="3">
        <v>1</v>
      </c>
      <c r="BY4" s="3">
        <v>11267.46</v>
      </c>
      <c r="CG4" s="174">
        <v>3733</v>
      </c>
      <c r="CH4" s="174">
        <v>177318</v>
      </c>
      <c r="CI4" s="174">
        <v>5</v>
      </c>
      <c r="CJ4" s="174">
        <v>58061.66</v>
      </c>
      <c r="CK4" s="174">
        <v>58061.66</v>
      </c>
      <c r="CM4" s="3" t="s">
        <v>598</v>
      </c>
      <c r="CN4" s="173">
        <v>983</v>
      </c>
      <c r="CO4" s="175">
        <f t="shared" si="0"/>
        <v>53398.34</v>
      </c>
      <c r="CP4" s="175">
        <f t="shared" si="1"/>
        <v>51572.91</v>
      </c>
      <c r="CQ4" s="176">
        <f t="shared" si="2"/>
        <v>104971.25</v>
      </c>
      <c r="CU4" s="174">
        <v>3733</v>
      </c>
      <c r="CV4" s="174">
        <v>177318</v>
      </c>
      <c r="CW4" s="174">
        <v>5</v>
      </c>
      <c r="CX4" s="174">
        <v>58061.66</v>
      </c>
    </row>
    <row r="5" spans="1:102" x14ac:dyDescent="0.25">
      <c r="A5" s="134">
        <v>14</v>
      </c>
      <c r="B5" s="28" t="s">
        <v>595</v>
      </c>
      <c r="C5" s="28" t="s">
        <v>620</v>
      </c>
      <c r="D5" s="380">
        <v>534811</v>
      </c>
      <c r="E5" s="380">
        <v>349830</v>
      </c>
      <c r="F5" s="380">
        <v>184981</v>
      </c>
      <c r="G5" s="380">
        <f>H5+I5</f>
        <v>505730</v>
      </c>
      <c r="H5" s="380">
        <v>374130</v>
      </c>
      <c r="I5" s="380">
        <v>131600</v>
      </c>
      <c r="J5" s="374">
        <f>(SUM(G5:G6)-D5)/D5</f>
        <v>-5.4376218888541931E-2</v>
      </c>
      <c r="K5" s="374">
        <f t="shared" ref="K5:L5" si="6">(SUM(H5:H6)-E5)/E5</f>
        <v>6.9462310264985852E-2</v>
      </c>
      <c r="L5" s="374">
        <f t="shared" si="6"/>
        <v>-0.28857558343829909</v>
      </c>
      <c r="N5" s="145"/>
      <c r="O5" s="145"/>
      <c r="P5" s="145">
        <f>G5-G37-G38</f>
        <v>-990.47120000002906</v>
      </c>
      <c r="Q5" s="145">
        <f t="shared" ref="Q5:R5" si="7">H5-H37-H38</f>
        <v>-858.89000000001397</v>
      </c>
      <c r="R5" s="145">
        <f t="shared" si="7"/>
        <v>-131.58120000000054</v>
      </c>
      <c r="S5" s="146">
        <f>IF(G5&gt;0,P5/G5,0)</f>
        <v>-1.9584980127736718E-3</v>
      </c>
      <c r="T5" s="146">
        <f t="shared" ref="T5" si="8">IF(H5&gt;0,Q5/H5,0)</f>
        <v>-2.2956993558389169E-3</v>
      </c>
      <c r="U5" s="146">
        <f t="shared" ref="U5" si="9">IF(I5&gt;0,R5/I5,0)</f>
        <v>-9.9985714285714695E-4</v>
      </c>
      <c r="V5" s="145"/>
      <c r="W5" s="145"/>
      <c r="X5" s="145"/>
      <c r="Y5" s="145"/>
      <c r="Z5" s="145"/>
      <c r="AA5" s="145"/>
      <c r="AB5" s="145"/>
      <c r="AC5" s="145"/>
      <c r="AD5" s="145"/>
      <c r="AE5" s="3">
        <v>164738</v>
      </c>
      <c r="AF5" s="3">
        <v>164301</v>
      </c>
      <c r="AG5" s="3">
        <v>1</v>
      </c>
      <c r="AH5" s="3">
        <v>2</v>
      </c>
      <c r="AI5" s="3">
        <v>7162.2269999999999</v>
      </c>
      <c r="AJ5" s="3">
        <v>21942.560000000001</v>
      </c>
      <c r="AL5" s="3">
        <v>162425</v>
      </c>
      <c r="AM5" s="3">
        <v>161111</v>
      </c>
      <c r="AN5" s="3">
        <v>1</v>
      </c>
      <c r="AO5" s="3">
        <v>3</v>
      </c>
      <c r="AP5" s="3">
        <v>1472.192</v>
      </c>
      <c r="AQ5" s="3">
        <v>3971.4050000000002</v>
      </c>
      <c r="AT5" s="3">
        <v>164738</v>
      </c>
      <c r="AU5" s="3">
        <v>164301</v>
      </c>
      <c r="AV5" s="3">
        <v>1</v>
      </c>
      <c r="AW5" s="3">
        <v>2</v>
      </c>
      <c r="AX5" s="3">
        <v>7647.0529999999999</v>
      </c>
      <c r="AY5" s="3">
        <v>24002.41</v>
      </c>
      <c r="BA5" s="3">
        <v>162425</v>
      </c>
      <c r="BB5" s="3">
        <v>161111</v>
      </c>
      <c r="BC5" s="3">
        <v>1</v>
      </c>
      <c r="BD5" s="3">
        <v>3</v>
      </c>
      <c r="BE5" s="3">
        <v>1497.462</v>
      </c>
      <c r="BF5" s="3">
        <v>4277.8050000000003</v>
      </c>
      <c r="BI5" s="3">
        <v>2</v>
      </c>
      <c r="BJ5" s="3">
        <v>1</v>
      </c>
      <c r="BK5" s="3">
        <v>12359.05</v>
      </c>
      <c r="BN5" s="3">
        <v>3</v>
      </c>
      <c r="BO5" s="3">
        <v>1</v>
      </c>
      <c r="BP5" s="3">
        <v>3475.931</v>
      </c>
      <c r="BR5" s="3" t="s">
        <v>3073</v>
      </c>
      <c r="BS5" s="3">
        <v>2</v>
      </c>
      <c r="BT5" s="3">
        <v>1</v>
      </c>
      <c r="BU5" s="3">
        <v>19942.330000000002</v>
      </c>
      <c r="BW5" s="3">
        <v>3</v>
      </c>
      <c r="BX5" s="3">
        <v>1</v>
      </c>
      <c r="BY5" s="3">
        <v>3196.6640000000002</v>
      </c>
      <c r="CG5" s="174">
        <v>983</v>
      </c>
      <c r="CH5" s="174">
        <v>117533</v>
      </c>
      <c r="CI5" s="174">
        <v>5</v>
      </c>
      <c r="CJ5" s="174">
        <v>53398.34</v>
      </c>
      <c r="CK5" s="174">
        <v>53398.34</v>
      </c>
      <c r="CM5" s="3" t="s">
        <v>3599</v>
      </c>
      <c r="CN5" s="173">
        <v>649</v>
      </c>
      <c r="CO5" s="175">
        <f t="shared" si="0"/>
        <v>37869.96</v>
      </c>
      <c r="CP5" s="175">
        <f t="shared" si="1"/>
        <v>35193.97</v>
      </c>
      <c r="CQ5" s="176">
        <f t="shared" si="2"/>
        <v>73063.929999999993</v>
      </c>
      <c r="CU5" s="174">
        <v>983</v>
      </c>
      <c r="CV5" s="174">
        <v>117533</v>
      </c>
      <c r="CW5" s="174">
        <v>5</v>
      </c>
      <c r="CX5" s="174">
        <v>53398.34</v>
      </c>
    </row>
    <row r="6" spans="1:102" x14ac:dyDescent="0.25">
      <c r="A6" s="34">
        <v>15</v>
      </c>
      <c r="B6" s="15" t="s">
        <v>596</v>
      </c>
      <c r="C6" s="15" t="s">
        <v>620</v>
      </c>
      <c r="D6" s="381"/>
      <c r="E6" s="381"/>
      <c r="F6" s="381"/>
      <c r="G6" s="381">
        <f>H6+I6</f>
        <v>0</v>
      </c>
      <c r="H6" s="381"/>
      <c r="I6" s="381"/>
      <c r="J6" s="375"/>
      <c r="K6" s="375"/>
      <c r="L6" s="375"/>
      <c r="N6" s="145"/>
      <c r="O6" s="145"/>
      <c r="P6" s="145"/>
      <c r="Q6" s="145"/>
      <c r="R6" s="145"/>
      <c r="S6" s="145"/>
      <c r="T6" s="145"/>
      <c r="U6" s="145"/>
      <c r="V6" s="145"/>
      <c r="W6" s="145"/>
      <c r="X6" s="145"/>
      <c r="Y6" s="145"/>
      <c r="Z6" s="145"/>
      <c r="AA6" s="145"/>
      <c r="AB6" s="145"/>
      <c r="AC6" s="145"/>
      <c r="AD6" s="145"/>
      <c r="AE6" s="3">
        <v>166296</v>
      </c>
      <c r="AF6" s="3">
        <v>164301</v>
      </c>
      <c r="AG6" s="3">
        <v>1</v>
      </c>
      <c r="AH6" s="3">
        <v>1</v>
      </c>
      <c r="AI6" s="3">
        <v>17537.93</v>
      </c>
      <c r="AJ6" s="3">
        <v>50258.93</v>
      </c>
      <c r="AL6" s="3">
        <v>162465</v>
      </c>
      <c r="AM6" s="3">
        <v>162864</v>
      </c>
      <c r="AN6" s="3">
        <v>1</v>
      </c>
      <c r="AO6" s="3">
        <v>3</v>
      </c>
      <c r="AP6" s="3">
        <v>1676.1110000000001</v>
      </c>
      <c r="AQ6" s="3">
        <v>4202.7910000000002</v>
      </c>
      <c r="AT6" s="3">
        <v>166296</v>
      </c>
      <c r="AU6" s="3">
        <v>164301</v>
      </c>
      <c r="AV6" s="3">
        <v>1</v>
      </c>
      <c r="AW6" s="3">
        <v>1</v>
      </c>
      <c r="AX6" s="3">
        <v>17651.93</v>
      </c>
      <c r="AY6" s="3">
        <v>51743.360000000001</v>
      </c>
      <c r="BA6" s="3">
        <v>162465</v>
      </c>
      <c r="BB6" s="3">
        <v>162864</v>
      </c>
      <c r="BC6" s="3">
        <v>1</v>
      </c>
      <c r="BD6" s="3">
        <v>3</v>
      </c>
      <c r="BE6" s="3">
        <v>1498.059</v>
      </c>
      <c r="BF6" s="3">
        <v>3781.9949999999999</v>
      </c>
      <c r="BI6" s="3">
        <v>2</v>
      </c>
      <c r="BJ6" s="3">
        <v>1</v>
      </c>
      <c r="BK6" s="3">
        <v>21317.15</v>
      </c>
      <c r="BN6" s="3">
        <v>3</v>
      </c>
      <c r="BO6" s="3">
        <v>1</v>
      </c>
      <c r="BP6" s="3">
        <v>4070.3530000000001</v>
      </c>
      <c r="BR6" s="3" t="s">
        <v>3073</v>
      </c>
      <c r="BS6" s="3">
        <v>1</v>
      </c>
      <c r="BT6" s="3">
        <v>1</v>
      </c>
      <c r="BU6" s="3">
        <v>45736</v>
      </c>
      <c r="BW6" s="3">
        <v>3</v>
      </c>
      <c r="BX6" s="3">
        <v>1</v>
      </c>
      <c r="BY6" s="3">
        <v>4482.6229999999996</v>
      </c>
      <c r="CG6" s="174">
        <v>117533</v>
      </c>
      <c r="CH6" s="174">
        <v>983</v>
      </c>
      <c r="CI6" s="174">
        <v>5</v>
      </c>
      <c r="CJ6" s="174">
        <v>51572.91</v>
      </c>
      <c r="CK6" s="174">
        <v>51572.91</v>
      </c>
      <c r="CM6" s="3" t="s">
        <v>3610</v>
      </c>
      <c r="CN6" s="173">
        <v>3744</v>
      </c>
      <c r="CO6" s="175">
        <f t="shared" si="0"/>
        <v>27160.75</v>
      </c>
      <c r="CP6" s="175">
        <f t="shared" si="1"/>
        <v>26437.62</v>
      </c>
      <c r="CQ6" s="176">
        <f t="shared" si="2"/>
        <v>53598.369999999995</v>
      </c>
      <c r="CU6" s="174">
        <v>117533</v>
      </c>
      <c r="CV6" s="174">
        <v>983</v>
      </c>
      <c r="CW6" s="174">
        <v>5</v>
      </c>
      <c r="CX6" s="174">
        <v>51572.91</v>
      </c>
    </row>
    <row r="7" spans="1:102" x14ac:dyDescent="0.25">
      <c r="A7" s="31">
        <v>22</v>
      </c>
      <c r="B7" s="32" t="s">
        <v>600</v>
      </c>
      <c r="C7" s="32" t="s">
        <v>620</v>
      </c>
      <c r="D7" s="14">
        <v>239527</v>
      </c>
      <c r="E7" s="14">
        <v>158050</v>
      </c>
      <c r="F7" s="14">
        <v>81477</v>
      </c>
      <c r="G7" s="14">
        <f t="shared" ref="G7:G29" si="10">H7+I7</f>
        <v>220260</v>
      </c>
      <c r="H7" s="14">
        <v>184130</v>
      </c>
      <c r="I7" s="14">
        <v>36130</v>
      </c>
      <c r="J7" s="48">
        <f t="shared" ref="J7:J30" si="11">(G7-D7)/D7</f>
        <v>-8.0437695959119426E-2</v>
      </c>
      <c r="K7" s="48">
        <f t="shared" ref="K7:L22" si="12">(H7-E7)/E7</f>
        <v>0.16501107244542867</v>
      </c>
      <c r="L7" s="48">
        <f t="shared" si="12"/>
        <v>-0.55656197454496359</v>
      </c>
      <c r="N7" s="145"/>
      <c r="O7" s="145"/>
      <c r="P7" s="145">
        <f t="shared" ref="P7:P29" si="13">G7-G39</f>
        <v>78.09340000001248</v>
      </c>
      <c r="Q7" s="145">
        <f t="shared" ref="Q7:Q29" si="14">H7-H39</f>
        <v>213.14999999999418</v>
      </c>
      <c r="R7" s="145">
        <f t="shared" ref="R7:R29" si="15">I7-I39</f>
        <v>-135.05659999999625</v>
      </c>
      <c r="S7" s="146">
        <f t="shared" ref="S7:S29" si="16">IF(G7&gt;0,P7/G7,0)</f>
        <v>3.5455098519936656E-4</v>
      </c>
      <c r="T7" s="146">
        <f t="shared" ref="T7:T29" si="17">IF(H7&gt;0,Q7/H7,0)</f>
        <v>1.157606039211395E-3</v>
      </c>
      <c r="U7" s="146">
        <f t="shared" ref="U7:U29" si="18">IF(I7&gt;0,R7/I7,0)</f>
        <v>-3.7380736230278508E-3</v>
      </c>
      <c r="V7" s="145"/>
      <c r="W7" s="145"/>
      <c r="X7" s="145"/>
      <c r="Y7" s="145"/>
      <c r="Z7" s="145"/>
      <c r="AA7" s="145"/>
      <c r="AB7" s="145"/>
      <c r="AC7" s="145"/>
      <c r="AD7" s="145"/>
      <c r="AE7" s="3">
        <v>166827</v>
      </c>
      <c r="AF7" s="3">
        <v>166777</v>
      </c>
      <c r="AG7" s="3">
        <v>3</v>
      </c>
      <c r="AH7" s="3">
        <v>1</v>
      </c>
      <c r="AI7" s="3">
        <v>15852.02</v>
      </c>
      <c r="AJ7" s="3">
        <v>45272.19</v>
      </c>
      <c r="AL7" s="3">
        <v>162468</v>
      </c>
      <c r="AM7" s="3">
        <v>162632</v>
      </c>
      <c r="AN7" s="3">
        <v>1</v>
      </c>
      <c r="AO7" s="3">
        <v>3</v>
      </c>
      <c r="AP7" s="3">
        <v>290.36180000000002</v>
      </c>
      <c r="AQ7" s="3">
        <v>632.12180000000001</v>
      </c>
      <c r="AT7" s="3">
        <v>166827</v>
      </c>
      <c r="AU7" s="3">
        <v>166777</v>
      </c>
      <c r="AV7" s="3">
        <v>3</v>
      </c>
      <c r="AW7" s="3">
        <v>1</v>
      </c>
      <c r="AX7" s="3">
        <v>15871.53</v>
      </c>
      <c r="AY7" s="3">
        <v>46276.14</v>
      </c>
      <c r="BA7" s="3">
        <v>162468</v>
      </c>
      <c r="BB7" s="3">
        <v>162632</v>
      </c>
      <c r="BC7" s="3">
        <v>1</v>
      </c>
      <c r="BD7" s="3">
        <v>3</v>
      </c>
      <c r="BE7" s="3">
        <v>356.44799999999998</v>
      </c>
      <c r="BF7" s="3">
        <v>835.06979999999999</v>
      </c>
      <c r="BI7" s="3">
        <v>1</v>
      </c>
      <c r="BJ7" s="3">
        <v>3</v>
      </c>
      <c r="BK7" s="3">
        <v>42278.9</v>
      </c>
      <c r="BN7" s="3">
        <v>3</v>
      </c>
      <c r="BO7" s="3">
        <v>1</v>
      </c>
      <c r="BP7" s="3">
        <v>641.58169999999996</v>
      </c>
      <c r="BR7" s="3" t="s">
        <v>3073</v>
      </c>
      <c r="BS7" s="3">
        <v>1</v>
      </c>
      <c r="BT7" s="3">
        <v>3</v>
      </c>
      <c r="BU7" s="3">
        <v>41605.449999999997</v>
      </c>
      <c r="BW7" s="3">
        <v>3</v>
      </c>
      <c r="BX7" s="3">
        <v>1</v>
      </c>
      <c r="BY7" s="3">
        <v>353.76580000000001</v>
      </c>
      <c r="CG7" s="174">
        <v>3744</v>
      </c>
      <c r="CH7" s="174">
        <v>4024</v>
      </c>
      <c r="CI7" s="174">
        <v>5</v>
      </c>
      <c r="CJ7" s="174">
        <v>27160.75</v>
      </c>
      <c r="CK7" s="174">
        <v>27160.75</v>
      </c>
      <c r="CM7" s="3" t="s">
        <v>3600</v>
      </c>
      <c r="CN7" s="173">
        <v>973</v>
      </c>
      <c r="CO7" s="175">
        <f t="shared" si="0"/>
        <v>27420.196</v>
      </c>
      <c r="CP7" s="175">
        <f t="shared" si="1"/>
        <v>25082.454000000002</v>
      </c>
      <c r="CQ7" s="176">
        <f t="shared" si="2"/>
        <v>52502.65</v>
      </c>
      <c r="CU7" s="174">
        <v>3744</v>
      </c>
      <c r="CV7" s="174">
        <v>4024</v>
      </c>
      <c r="CW7" s="174">
        <v>5</v>
      </c>
      <c r="CX7" s="174">
        <v>27160.75</v>
      </c>
    </row>
    <row r="8" spans="1:102" x14ac:dyDescent="0.25">
      <c r="A8" s="31">
        <v>23</v>
      </c>
      <c r="B8" s="32" t="s">
        <v>601</v>
      </c>
      <c r="C8" s="32" t="s">
        <v>620</v>
      </c>
      <c r="D8" s="14">
        <v>81758</v>
      </c>
      <c r="E8" s="14">
        <v>0</v>
      </c>
      <c r="F8" s="14">
        <v>81758</v>
      </c>
      <c r="G8" s="14">
        <f t="shared" si="10"/>
        <v>59270</v>
      </c>
      <c r="H8" s="14">
        <v>0</v>
      </c>
      <c r="I8" s="14">
        <v>59270</v>
      </c>
      <c r="J8" s="48">
        <f t="shared" si="11"/>
        <v>-0.27505565204628291</v>
      </c>
      <c r="K8" s="48"/>
      <c r="L8" s="48">
        <f t="shared" si="12"/>
        <v>-0.27505565204628291</v>
      </c>
      <c r="N8" s="145"/>
      <c r="O8" s="145"/>
      <c r="P8" s="145">
        <f t="shared" si="13"/>
        <v>-117.59360000000015</v>
      </c>
      <c r="Q8" s="145">
        <f t="shared" si="14"/>
        <v>0</v>
      </c>
      <c r="R8" s="145">
        <f t="shared" si="15"/>
        <v>-117.59360000000015</v>
      </c>
      <c r="S8" s="146">
        <f t="shared" si="16"/>
        <v>-1.9840323941285667E-3</v>
      </c>
      <c r="T8" s="146">
        <f t="shared" si="17"/>
        <v>0</v>
      </c>
      <c r="U8" s="146">
        <f t="shared" si="18"/>
        <v>-1.9840323941285667E-3</v>
      </c>
      <c r="V8" s="145"/>
      <c r="W8" s="145"/>
      <c r="X8" s="145"/>
      <c r="Y8" s="145"/>
      <c r="Z8" s="145"/>
      <c r="AA8" s="145"/>
      <c r="AB8" s="145"/>
      <c r="AC8" s="145"/>
      <c r="AD8" s="145"/>
      <c r="AE8" s="3">
        <v>166841</v>
      </c>
      <c r="AF8" s="3">
        <v>166862</v>
      </c>
      <c r="AG8" s="3">
        <v>3</v>
      </c>
      <c r="AH8" s="3">
        <v>1</v>
      </c>
      <c r="AI8" s="3">
        <v>15705.91</v>
      </c>
      <c r="AJ8" s="3">
        <v>44726.17</v>
      </c>
      <c r="AL8" s="3">
        <v>162632</v>
      </c>
      <c r="AM8" s="3">
        <v>162468</v>
      </c>
      <c r="AN8" s="3">
        <v>1</v>
      </c>
      <c r="AO8" s="3">
        <v>3</v>
      </c>
      <c r="AP8" s="3">
        <v>276.60449999999997</v>
      </c>
      <c r="AQ8" s="3">
        <v>663.03250000000003</v>
      </c>
      <c r="AT8" s="3">
        <v>166841</v>
      </c>
      <c r="AU8" s="3">
        <v>166862</v>
      </c>
      <c r="AV8" s="3">
        <v>3</v>
      </c>
      <c r="AW8" s="3">
        <v>1</v>
      </c>
      <c r="AX8" s="3">
        <v>15659.08</v>
      </c>
      <c r="AY8" s="3">
        <v>45364.5</v>
      </c>
      <c r="BA8" s="3">
        <v>162632</v>
      </c>
      <c r="BB8" s="3">
        <v>162468</v>
      </c>
      <c r="BC8" s="3">
        <v>1</v>
      </c>
      <c r="BD8" s="3">
        <v>3</v>
      </c>
      <c r="BE8" s="3">
        <v>313.90859999999998</v>
      </c>
      <c r="BF8" s="3">
        <v>766.29049999999995</v>
      </c>
      <c r="BI8" s="3">
        <v>1</v>
      </c>
      <c r="BJ8" s="3">
        <v>3</v>
      </c>
      <c r="BK8" s="3">
        <v>41417.29</v>
      </c>
      <c r="BN8" s="3">
        <v>3</v>
      </c>
      <c r="BO8" s="3">
        <v>1</v>
      </c>
      <c r="BP8" s="3">
        <v>663.03489999999999</v>
      </c>
      <c r="BR8" s="3" t="s">
        <v>3073</v>
      </c>
      <c r="BS8" s="3">
        <v>1</v>
      </c>
      <c r="BT8" s="3">
        <v>3</v>
      </c>
      <c r="BU8" s="3">
        <v>40816.76</v>
      </c>
      <c r="BW8" s="3">
        <v>3</v>
      </c>
      <c r="BX8" s="3">
        <v>1</v>
      </c>
      <c r="BY8" s="3">
        <v>428.74529999999999</v>
      </c>
      <c r="CG8" s="174">
        <v>4020</v>
      </c>
      <c r="CH8" s="174">
        <v>3744</v>
      </c>
      <c r="CI8" s="174">
        <v>5</v>
      </c>
      <c r="CJ8" s="174">
        <v>26437.62</v>
      </c>
      <c r="CK8" s="174">
        <v>26437.62</v>
      </c>
      <c r="CM8" s="3" t="s">
        <v>3601</v>
      </c>
      <c r="CN8" s="173">
        <v>2570</v>
      </c>
      <c r="CO8" s="175">
        <f t="shared" si="0"/>
        <v>26459.609</v>
      </c>
      <c r="CP8" s="175">
        <f t="shared" si="1"/>
        <v>24342.236000000001</v>
      </c>
      <c r="CQ8" s="176">
        <f t="shared" si="2"/>
        <v>50801.845000000001</v>
      </c>
      <c r="CU8" s="174">
        <v>4020</v>
      </c>
      <c r="CV8" s="174">
        <v>3744</v>
      </c>
      <c r="CW8" s="174">
        <v>5</v>
      </c>
      <c r="CX8" s="174">
        <v>26437.62</v>
      </c>
    </row>
    <row r="9" spans="1:102" x14ac:dyDescent="0.25">
      <c r="A9" s="31">
        <v>29</v>
      </c>
      <c r="B9" s="32" t="s">
        <v>602</v>
      </c>
      <c r="C9" s="32" t="s">
        <v>620</v>
      </c>
      <c r="D9" s="14">
        <v>490806</v>
      </c>
      <c r="E9" s="14">
        <v>321820</v>
      </c>
      <c r="F9" s="14">
        <v>168986</v>
      </c>
      <c r="G9" s="14">
        <f t="shared" si="10"/>
        <v>487340</v>
      </c>
      <c r="H9" s="14">
        <v>351370</v>
      </c>
      <c r="I9" s="14">
        <v>135970</v>
      </c>
      <c r="J9" s="48">
        <f t="shared" si="11"/>
        <v>-7.0618533595758811E-3</v>
      </c>
      <c r="K9" s="48">
        <f t="shared" si="12"/>
        <v>9.1821515132682871E-2</v>
      </c>
      <c r="L9" s="48">
        <f t="shared" si="12"/>
        <v>-0.19537713183340633</v>
      </c>
      <c r="N9" s="145"/>
      <c r="O9" s="145"/>
      <c r="P9" s="145">
        <f t="shared" si="13"/>
        <v>1041.453600000008</v>
      </c>
      <c r="Q9" s="145">
        <f t="shared" si="14"/>
        <v>-1110.8299999999581</v>
      </c>
      <c r="R9" s="145">
        <f t="shared" si="15"/>
        <v>2152.2835999999952</v>
      </c>
      <c r="S9" s="146">
        <f t="shared" si="16"/>
        <v>2.1370164566832353E-3</v>
      </c>
      <c r="T9" s="146">
        <f t="shared" si="17"/>
        <v>-3.1614252781966535E-3</v>
      </c>
      <c r="U9" s="146">
        <f t="shared" si="18"/>
        <v>1.5829106420533905E-2</v>
      </c>
      <c r="V9" s="145"/>
      <c r="W9" s="145"/>
      <c r="X9" s="145"/>
      <c r="Y9" s="145"/>
      <c r="Z9" s="145"/>
      <c r="AA9" s="145"/>
      <c r="AB9" s="145"/>
      <c r="AC9" s="145"/>
      <c r="AD9" s="145"/>
      <c r="AE9" s="3">
        <v>150629</v>
      </c>
      <c r="AF9" s="3">
        <v>150956</v>
      </c>
      <c r="AG9" s="3">
        <v>4</v>
      </c>
      <c r="AH9" s="3">
        <v>1</v>
      </c>
      <c r="AI9" s="3">
        <v>6716.491</v>
      </c>
      <c r="AJ9" s="3">
        <v>22989.38</v>
      </c>
      <c r="AL9" s="3">
        <v>162828</v>
      </c>
      <c r="AM9" s="3">
        <v>163692</v>
      </c>
      <c r="AN9" s="3">
        <v>1</v>
      </c>
      <c r="AO9" s="3">
        <v>3</v>
      </c>
      <c r="AP9" s="3">
        <v>3618.5540000000001</v>
      </c>
      <c r="AQ9" s="3">
        <v>9371.6080000000002</v>
      </c>
      <c r="AT9" s="3">
        <v>150629</v>
      </c>
      <c r="AU9" s="3">
        <v>150956</v>
      </c>
      <c r="AV9" s="3">
        <v>4</v>
      </c>
      <c r="AW9" s="3">
        <v>1</v>
      </c>
      <c r="AX9" s="3">
        <v>6037.8869999999997</v>
      </c>
      <c r="AY9" s="3">
        <v>21365.62</v>
      </c>
      <c r="BA9" s="3">
        <v>162828</v>
      </c>
      <c r="BB9" s="3">
        <v>163692</v>
      </c>
      <c r="BC9" s="3">
        <v>1</v>
      </c>
      <c r="BD9" s="3">
        <v>3</v>
      </c>
      <c r="BE9" s="3">
        <v>2826.7289999999998</v>
      </c>
      <c r="BF9" s="3">
        <v>7624.6319999999996</v>
      </c>
      <c r="BI9" s="3">
        <v>1</v>
      </c>
      <c r="BJ9" s="3">
        <v>4</v>
      </c>
      <c r="BK9" s="3">
        <v>23245.32</v>
      </c>
      <c r="BN9" s="3">
        <v>3</v>
      </c>
      <c r="BO9" s="3">
        <v>1</v>
      </c>
      <c r="BP9" s="3">
        <v>8027.3</v>
      </c>
      <c r="BR9" s="3" t="s">
        <v>3073</v>
      </c>
      <c r="BS9" s="3">
        <v>1</v>
      </c>
      <c r="BT9" s="3">
        <v>4</v>
      </c>
      <c r="BU9" s="3">
        <v>24329.16</v>
      </c>
      <c r="BW9" s="3">
        <v>3</v>
      </c>
      <c r="BX9" s="3">
        <v>1</v>
      </c>
      <c r="BY9" s="3">
        <v>6385.23</v>
      </c>
      <c r="CG9" s="174">
        <v>649</v>
      </c>
      <c r="CH9" s="174">
        <v>89415</v>
      </c>
      <c r="CI9" s="174">
        <v>5</v>
      </c>
      <c r="CJ9" s="174">
        <v>25329.16</v>
      </c>
      <c r="CK9" s="174">
        <v>25329.16</v>
      </c>
      <c r="CM9" s="3" t="s">
        <v>3602</v>
      </c>
      <c r="CN9" s="173">
        <v>302</v>
      </c>
      <c r="CO9" s="175">
        <f t="shared" si="0"/>
        <v>22229.002</v>
      </c>
      <c r="CP9" s="175">
        <f t="shared" si="1"/>
        <v>24085.276999999998</v>
      </c>
      <c r="CQ9" s="176">
        <f t="shared" si="2"/>
        <v>46314.278999999995</v>
      </c>
      <c r="CU9" s="174">
        <v>649</v>
      </c>
      <c r="CV9" s="174">
        <v>89415</v>
      </c>
      <c r="CW9" s="174">
        <v>5</v>
      </c>
      <c r="CX9" s="174">
        <v>25329.16</v>
      </c>
    </row>
    <row r="10" spans="1:102" x14ac:dyDescent="0.25">
      <c r="A10" s="31">
        <v>30</v>
      </c>
      <c r="B10" s="32" t="s">
        <v>603</v>
      </c>
      <c r="C10" s="32" t="s">
        <v>620</v>
      </c>
      <c r="D10" s="14">
        <v>354612</v>
      </c>
      <c r="E10" s="14">
        <v>203080</v>
      </c>
      <c r="F10" s="14">
        <v>151532</v>
      </c>
      <c r="G10" s="14">
        <f t="shared" si="10"/>
        <v>357550</v>
      </c>
      <c r="H10" s="14">
        <v>219390</v>
      </c>
      <c r="I10" s="14">
        <v>138160</v>
      </c>
      <c r="J10" s="48">
        <f t="shared" si="11"/>
        <v>8.2851116149481683E-3</v>
      </c>
      <c r="K10" s="48">
        <f t="shared" si="12"/>
        <v>8.0313177073074657E-2</v>
      </c>
      <c r="L10" s="48">
        <f t="shared" si="12"/>
        <v>-8.8245387112953044E-2</v>
      </c>
      <c r="N10" s="145"/>
      <c r="O10" s="145"/>
      <c r="P10" s="145">
        <f t="shared" si="13"/>
        <v>2382.6207000000286</v>
      </c>
      <c r="Q10" s="153">
        <f t="shared" si="14"/>
        <v>-15153.74099999998</v>
      </c>
      <c r="R10" s="153">
        <f t="shared" si="15"/>
        <v>17536.361700000009</v>
      </c>
      <c r="S10" s="146">
        <f t="shared" si="16"/>
        <v>6.6637412949238665E-3</v>
      </c>
      <c r="T10" s="146">
        <f t="shared" si="17"/>
        <v>-6.9072159168603764E-2</v>
      </c>
      <c r="U10" s="146">
        <f t="shared" si="18"/>
        <v>0.12692792197452235</v>
      </c>
      <c r="V10" s="145"/>
      <c r="W10" s="145"/>
      <c r="X10" s="145"/>
      <c r="Y10" s="145"/>
      <c r="Z10" s="145"/>
      <c r="AA10" s="145"/>
      <c r="AB10" s="145"/>
      <c r="AC10" s="145"/>
      <c r="AD10" s="145"/>
      <c r="AE10" s="3">
        <v>150976</v>
      </c>
      <c r="AF10" s="3">
        <v>150644</v>
      </c>
      <c r="AG10" s="3">
        <v>4</v>
      </c>
      <c r="AH10" s="3">
        <v>1</v>
      </c>
      <c r="AI10" s="3">
        <v>9209.6090000000004</v>
      </c>
      <c r="AJ10" s="3">
        <v>25273.25</v>
      </c>
      <c r="AL10" s="3">
        <v>162864</v>
      </c>
      <c r="AM10" s="3">
        <v>162465</v>
      </c>
      <c r="AN10" s="3">
        <v>1</v>
      </c>
      <c r="AO10" s="3">
        <v>3</v>
      </c>
      <c r="AP10" s="3">
        <v>1183.5999999999999</v>
      </c>
      <c r="AQ10" s="3">
        <v>3179.4479999999999</v>
      </c>
      <c r="AT10" s="3">
        <v>150976</v>
      </c>
      <c r="AU10" s="3">
        <v>150644</v>
      </c>
      <c r="AV10" s="3">
        <v>4</v>
      </c>
      <c r="AW10" s="3">
        <v>1</v>
      </c>
      <c r="AX10" s="3">
        <v>8274.3960000000006</v>
      </c>
      <c r="AY10" s="3">
        <v>23392.15</v>
      </c>
      <c r="BA10" s="3">
        <v>162864</v>
      </c>
      <c r="BB10" s="3">
        <v>162465</v>
      </c>
      <c r="BC10" s="3">
        <v>1</v>
      </c>
      <c r="BD10" s="3">
        <v>3</v>
      </c>
      <c r="BE10" s="3">
        <v>1150.357</v>
      </c>
      <c r="BF10" s="3">
        <v>3006.6729999999998</v>
      </c>
      <c r="BI10" s="3">
        <v>1</v>
      </c>
      <c r="BJ10" s="3">
        <v>4</v>
      </c>
      <c r="BK10" s="3">
        <v>23937.38</v>
      </c>
      <c r="BN10" s="3">
        <v>3</v>
      </c>
      <c r="BO10" s="3">
        <v>1</v>
      </c>
      <c r="BP10" s="3">
        <v>3328.7910000000002</v>
      </c>
      <c r="BR10" s="3" t="s">
        <v>3073</v>
      </c>
      <c r="BS10" s="3">
        <v>1</v>
      </c>
      <c r="BT10" s="3">
        <v>4</v>
      </c>
      <c r="BU10" s="3">
        <v>24953.41</v>
      </c>
      <c r="BW10" s="3">
        <v>3</v>
      </c>
      <c r="BX10" s="3">
        <v>1</v>
      </c>
      <c r="BY10" s="3">
        <v>4021.9789999999998</v>
      </c>
      <c r="CG10" s="174">
        <v>89415</v>
      </c>
      <c r="CH10" s="174">
        <v>649</v>
      </c>
      <c r="CI10" s="174">
        <v>5</v>
      </c>
      <c r="CJ10" s="174">
        <v>24916.19</v>
      </c>
      <c r="CK10" s="174">
        <v>24916.19</v>
      </c>
      <c r="CM10" s="3" t="s">
        <v>3603</v>
      </c>
      <c r="CN10" s="173">
        <v>1545</v>
      </c>
      <c r="CO10" s="175">
        <f t="shared" si="0"/>
        <v>23577.8262</v>
      </c>
      <c r="CP10" s="175">
        <f t="shared" si="1"/>
        <v>21444.206099999999</v>
      </c>
      <c r="CQ10" s="176">
        <f t="shared" si="2"/>
        <v>45022.032299999999</v>
      </c>
      <c r="CU10" s="174">
        <v>89415</v>
      </c>
      <c r="CV10" s="174">
        <v>649</v>
      </c>
      <c r="CW10" s="174">
        <v>5</v>
      </c>
      <c r="CX10" s="174">
        <v>24916.19</v>
      </c>
    </row>
    <row r="11" spans="1:102" x14ac:dyDescent="0.25">
      <c r="A11" s="31">
        <v>32</v>
      </c>
      <c r="B11" s="32" t="s">
        <v>604</v>
      </c>
      <c r="C11" s="32" t="s">
        <v>620</v>
      </c>
      <c r="D11" s="14">
        <v>250220</v>
      </c>
      <c r="E11" s="14">
        <v>250220</v>
      </c>
      <c r="F11" s="14">
        <v>0</v>
      </c>
      <c r="G11" s="14">
        <f t="shared" si="10"/>
        <v>319759</v>
      </c>
      <c r="H11" s="14">
        <v>319759</v>
      </c>
      <c r="I11" s="14">
        <v>0</v>
      </c>
      <c r="J11" s="48">
        <f t="shared" si="11"/>
        <v>0.27791143793461753</v>
      </c>
      <c r="K11" s="48">
        <f t="shared" si="12"/>
        <v>0.27791143793461753</v>
      </c>
      <c r="L11" s="48"/>
      <c r="N11" s="145"/>
      <c r="O11" s="145"/>
      <c r="P11" s="145">
        <f t="shared" si="13"/>
        <v>-75.668000000005122</v>
      </c>
      <c r="Q11" s="145">
        <f t="shared" si="14"/>
        <v>-75.668000000005122</v>
      </c>
      <c r="R11" s="145">
        <f t="shared" si="15"/>
        <v>0</v>
      </c>
      <c r="S11" s="146">
        <f t="shared" si="16"/>
        <v>-2.3664072004229785E-4</v>
      </c>
      <c r="T11" s="146">
        <f t="shared" si="17"/>
        <v>-2.3664072004229785E-4</v>
      </c>
      <c r="U11" s="146">
        <f t="shared" si="18"/>
        <v>0</v>
      </c>
      <c r="V11" s="145"/>
      <c r="W11" s="145"/>
      <c r="X11" s="145"/>
      <c r="Y11" s="145"/>
      <c r="Z11" s="145"/>
      <c r="AA11" s="145"/>
      <c r="AB11" s="145"/>
      <c r="AC11" s="145"/>
      <c r="AD11" s="145"/>
      <c r="AE11" s="3">
        <v>151500</v>
      </c>
      <c r="AF11" s="3">
        <v>151799</v>
      </c>
      <c r="AG11" s="3">
        <v>4</v>
      </c>
      <c r="AH11" s="3">
        <v>1</v>
      </c>
      <c r="AI11" s="3">
        <v>29602.89</v>
      </c>
      <c r="AJ11" s="3">
        <v>94634.31</v>
      </c>
      <c r="AL11" s="3">
        <v>163004</v>
      </c>
      <c r="AM11" s="3">
        <v>163196</v>
      </c>
      <c r="AN11" s="3">
        <v>1</v>
      </c>
      <c r="AO11" s="3">
        <v>3</v>
      </c>
      <c r="AP11" s="3">
        <v>99.105580000000003</v>
      </c>
      <c r="AQ11" s="3">
        <v>217.35570000000001</v>
      </c>
      <c r="AT11" s="3">
        <v>151500</v>
      </c>
      <c r="AU11" s="3">
        <v>151799</v>
      </c>
      <c r="AV11" s="3">
        <v>4</v>
      </c>
      <c r="AW11" s="3">
        <v>1</v>
      </c>
      <c r="AX11" s="3">
        <v>29047.17</v>
      </c>
      <c r="AY11" s="3">
        <v>94586.25</v>
      </c>
      <c r="BA11" s="3">
        <v>163004</v>
      </c>
      <c r="BB11" s="3">
        <v>163196</v>
      </c>
      <c r="BC11" s="3">
        <v>1</v>
      </c>
      <c r="BD11" s="3">
        <v>3</v>
      </c>
      <c r="BE11" s="3">
        <v>46.693739999999998</v>
      </c>
      <c r="BF11" s="3">
        <v>110.8171</v>
      </c>
      <c r="BI11" s="3">
        <v>1</v>
      </c>
      <c r="BJ11" s="3">
        <v>4</v>
      </c>
      <c r="BK11" s="3">
        <v>98091.17</v>
      </c>
      <c r="BN11" s="3">
        <v>3</v>
      </c>
      <c r="BO11" s="3">
        <v>1</v>
      </c>
      <c r="BP11" s="3">
        <v>230.38759999999999</v>
      </c>
      <c r="BR11" s="3" t="s">
        <v>3073</v>
      </c>
      <c r="BS11" s="3">
        <v>1</v>
      </c>
      <c r="BT11" s="3">
        <v>4</v>
      </c>
      <c r="BU11" s="3">
        <v>97482.52</v>
      </c>
      <c r="BW11" s="3">
        <v>3</v>
      </c>
      <c r="BX11" s="3">
        <v>1</v>
      </c>
      <c r="BY11" s="3">
        <v>225.10740000000001</v>
      </c>
      <c r="CG11" s="174">
        <v>1545</v>
      </c>
      <c r="CH11" s="174">
        <v>84307</v>
      </c>
      <c r="CI11" s="174">
        <v>5</v>
      </c>
      <c r="CJ11" s="174">
        <v>20487.63</v>
      </c>
      <c r="CK11" s="174">
        <v>20487.63</v>
      </c>
      <c r="CM11" s="3" t="s">
        <v>3605</v>
      </c>
      <c r="CN11" s="173">
        <v>2309</v>
      </c>
      <c r="CO11" s="175">
        <f t="shared" si="0"/>
        <v>20467.739999999998</v>
      </c>
      <c r="CP11" s="175">
        <f t="shared" si="1"/>
        <v>21702.578000000001</v>
      </c>
      <c r="CQ11" s="176">
        <f t="shared" si="2"/>
        <v>42170.317999999999</v>
      </c>
      <c r="CU11" s="174">
        <v>1545</v>
      </c>
      <c r="CV11" s="174">
        <v>84307</v>
      </c>
      <c r="CW11" s="174">
        <v>5</v>
      </c>
      <c r="CX11" s="174">
        <v>20487.63</v>
      </c>
    </row>
    <row r="12" spans="1:102" x14ac:dyDescent="0.25">
      <c r="A12" s="31">
        <v>35</v>
      </c>
      <c r="B12" s="32" t="s">
        <v>605</v>
      </c>
      <c r="C12" s="32" t="s">
        <v>620</v>
      </c>
      <c r="D12" s="14">
        <v>521155</v>
      </c>
      <c r="E12" s="14">
        <v>352990</v>
      </c>
      <c r="F12" s="14">
        <v>168165</v>
      </c>
      <c r="G12" s="14">
        <f t="shared" si="10"/>
        <v>592480</v>
      </c>
      <c r="H12" s="14">
        <v>424690</v>
      </c>
      <c r="I12" s="14">
        <v>167790</v>
      </c>
      <c r="J12" s="48">
        <f t="shared" si="11"/>
        <v>0.13685947558787692</v>
      </c>
      <c r="K12" s="48">
        <f t="shared" si="12"/>
        <v>0.2031219014702966</v>
      </c>
      <c r="L12" s="48">
        <f t="shared" si="12"/>
        <v>-2.22995272500223E-3</v>
      </c>
      <c r="N12" s="145"/>
      <c r="O12" s="145"/>
      <c r="P12" s="145">
        <f t="shared" si="13"/>
        <v>-227.68000000005122</v>
      </c>
      <c r="Q12" s="145">
        <f t="shared" si="14"/>
        <v>-908.78000000002794</v>
      </c>
      <c r="R12" s="145">
        <f t="shared" si="15"/>
        <v>681.09999999997672</v>
      </c>
      <c r="S12" s="146">
        <f t="shared" si="16"/>
        <v>-3.8428301377270327E-4</v>
      </c>
      <c r="T12" s="146">
        <f t="shared" si="17"/>
        <v>-2.1398667263180858E-3</v>
      </c>
      <c r="U12" s="146">
        <f t="shared" si="18"/>
        <v>4.0592407175634821E-3</v>
      </c>
      <c r="V12" s="145"/>
      <c r="W12" s="145"/>
      <c r="X12" s="145"/>
      <c r="Y12" s="145"/>
      <c r="Z12" s="145"/>
      <c r="AA12" s="145"/>
      <c r="AB12" s="145"/>
      <c r="AC12" s="145"/>
      <c r="AD12" s="145"/>
      <c r="AE12" s="3">
        <v>151851</v>
      </c>
      <c r="AF12" s="3">
        <v>198200</v>
      </c>
      <c r="AG12" s="3">
        <v>4</v>
      </c>
      <c r="AH12" s="3">
        <v>1</v>
      </c>
      <c r="AI12" s="3">
        <v>30613.89</v>
      </c>
      <c r="AJ12" s="3">
        <v>92049.85</v>
      </c>
      <c r="AL12" s="3">
        <v>163072</v>
      </c>
      <c r="AM12" s="3">
        <v>163527</v>
      </c>
      <c r="AN12" s="3">
        <v>1</v>
      </c>
      <c r="AO12" s="3">
        <v>3</v>
      </c>
      <c r="AP12" s="3">
        <v>637.36130000000003</v>
      </c>
      <c r="AQ12" s="3">
        <v>1439.16</v>
      </c>
      <c r="AT12" s="3">
        <v>151851</v>
      </c>
      <c r="AU12" s="3">
        <v>198200</v>
      </c>
      <c r="AV12" s="3">
        <v>4</v>
      </c>
      <c r="AW12" s="3">
        <v>1</v>
      </c>
      <c r="AX12" s="3">
        <v>30164.76</v>
      </c>
      <c r="AY12" s="3">
        <v>92024.54</v>
      </c>
      <c r="BA12" s="3">
        <v>163072</v>
      </c>
      <c r="BB12" s="3">
        <v>163527</v>
      </c>
      <c r="BC12" s="3">
        <v>1</v>
      </c>
      <c r="BD12" s="3">
        <v>3</v>
      </c>
      <c r="BE12" s="3">
        <v>326.44529999999997</v>
      </c>
      <c r="BF12" s="3">
        <v>729.37649999999996</v>
      </c>
      <c r="BI12" s="3">
        <v>1</v>
      </c>
      <c r="BJ12" s="3">
        <v>4</v>
      </c>
      <c r="BK12" s="3">
        <v>92841.75</v>
      </c>
      <c r="BN12" s="3">
        <v>3</v>
      </c>
      <c r="BO12" s="3">
        <v>1</v>
      </c>
      <c r="BP12" s="3">
        <v>1269.0340000000001</v>
      </c>
      <c r="BR12" s="3" t="s">
        <v>3073</v>
      </c>
      <c r="BS12" s="3">
        <v>1</v>
      </c>
      <c r="BT12" s="3">
        <v>4</v>
      </c>
      <c r="BU12" s="3">
        <v>92149.34</v>
      </c>
      <c r="BW12" s="3">
        <v>3</v>
      </c>
      <c r="BX12" s="3">
        <v>1</v>
      </c>
      <c r="BY12" s="3">
        <v>1971.905</v>
      </c>
      <c r="CG12" s="174">
        <v>84307</v>
      </c>
      <c r="CH12" s="174">
        <v>1545</v>
      </c>
      <c r="CI12" s="174">
        <v>5</v>
      </c>
      <c r="CJ12" s="174">
        <v>18503.650000000001</v>
      </c>
      <c r="CK12" s="174">
        <v>18503.650000000001</v>
      </c>
      <c r="CM12" s="3" t="s">
        <v>3606</v>
      </c>
      <c r="CN12" s="173">
        <v>2959</v>
      </c>
      <c r="CO12" s="175">
        <f t="shared" si="0"/>
        <v>20963.954000000002</v>
      </c>
      <c r="CP12" s="175">
        <f t="shared" si="1"/>
        <v>19439.694</v>
      </c>
      <c r="CQ12" s="176">
        <f t="shared" si="2"/>
        <v>40403.648000000001</v>
      </c>
      <c r="CU12" s="174">
        <v>84307</v>
      </c>
      <c r="CV12" s="174">
        <v>1545</v>
      </c>
      <c r="CW12" s="174">
        <v>5</v>
      </c>
      <c r="CX12" s="174">
        <v>18503.650000000001</v>
      </c>
    </row>
    <row r="13" spans="1:102" x14ac:dyDescent="0.25">
      <c r="A13" s="31">
        <v>37</v>
      </c>
      <c r="B13" s="32" t="s">
        <v>606</v>
      </c>
      <c r="C13" s="32" t="s">
        <v>620</v>
      </c>
      <c r="D13" s="14">
        <v>381331</v>
      </c>
      <c r="E13" s="14">
        <v>276420</v>
      </c>
      <c r="F13" s="14">
        <v>104911</v>
      </c>
      <c r="G13" s="14">
        <f t="shared" si="10"/>
        <v>426120</v>
      </c>
      <c r="H13" s="14">
        <v>333100</v>
      </c>
      <c r="I13" s="14">
        <v>93020</v>
      </c>
      <c r="J13" s="48">
        <f t="shared" si="11"/>
        <v>0.11745439001812075</v>
      </c>
      <c r="K13" s="48">
        <f t="shared" si="12"/>
        <v>0.20505028579697562</v>
      </c>
      <c r="L13" s="48">
        <f t="shared" si="12"/>
        <v>-0.11334369131930874</v>
      </c>
      <c r="N13" s="145"/>
      <c r="O13" s="145"/>
      <c r="P13" s="145">
        <f t="shared" si="13"/>
        <v>-236.98220000008587</v>
      </c>
      <c r="Q13" s="145">
        <f t="shared" si="14"/>
        <v>-366.67800000007264</v>
      </c>
      <c r="R13" s="145">
        <f t="shared" si="15"/>
        <v>129.69580000001588</v>
      </c>
      <c r="S13" s="146">
        <f t="shared" si="16"/>
        <v>-5.5613958509360246E-4</v>
      </c>
      <c r="T13" s="146">
        <f t="shared" si="17"/>
        <v>-1.1008045631944541E-3</v>
      </c>
      <c r="U13" s="146">
        <f t="shared" si="18"/>
        <v>1.3942786497529119E-3</v>
      </c>
      <c r="V13" s="145"/>
      <c r="W13" s="145"/>
      <c r="X13" s="145"/>
      <c r="Y13" s="145"/>
      <c r="Z13" s="145"/>
      <c r="AA13" s="145"/>
      <c r="AB13" s="145"/>
      <c r="AC13" s="145"/>
      <c r="AD13" s="145"/>
      <c r="AE13" s="3">
        <v>155418</v>
      </c>
      <c r="AF13" s="3">
        <v>155778</v>
      </c>
      <c r="AG13" s="3">
        <v>5</v>
      </c>
      <c r="AH13" s="3">
        <v>1</v>
      </c>
      <c r="AI13" s="3">
        <v>25147.39</v>
      </c>
      <c r="AJ13" s="3">
        <v>75084.2</v>
      </c>
      <c r="AL13" s="3">
        <v>163196</v>
      </c>
      <c r="AM13" s="3">
        <v>163004</v>
      </c>
      <c r="AN13" s="3">
        <v>1</v>
      </c>
      <c r="AO13" s="3">
        <v>3</v>
      </c>
      <c r="AP13" s="3">
        <v>99.785110000000003</v>
      </c>
      <c r="AQ13" s="3">
        <v>229.6985</v>
      </c>
      <c r="AT13" s="3">
        <v>155418</v>
      </c>
      <c r="AU13" s="3">
        <v>155778</v>
      </c>
      <c r="AV13" s="3">
        <v>5</v>
      </c>
      <c r="AW13" s="3">
        <v>1</v>
      </c>
      <c r="AX13" s="3">
        <v>25990.32</v>
      </c>
      <c r="AY13" s="3">
        <v>78639.8</v>
      </c>
      <c r="BA13" s="3">
        <v>163196</v>
      </c>
      <c r="BB13" s="3">
        <v>163004</v>
      </c>
      <c r="BC13" s="3">
        <v>1</v>
      </c>
      <c r="BD13" s="3">
        <v>3</v>
      </c>
      <c r="BE13" s="3">
        <v>50.194890000000001</v>
      </c>
      <c r="BF13" s="3">
        <v>135.65770000000001</v>
      </c>
      <c r="BI13" s="3">
        <v>1</v>
      </c>
      <c r="BJ13" s="3">
        <v>5</v>
      </c>
      <c r="BK13" s="3">
        <v>72393.3</v>
      </c>
      <c r="BN13" s="3">
        <v>3</v>
      </c>
      <c r="BO13" s="3">
        <v>1</v>
      </c>
      <c r="BP13" s="3">
        <v>246.77869999999999</v>
      </c>
      <c r="BR13" s="3" t="s">
        <v>3073</v>
      </c>
      <c r="BS13" s="3">
        <v>1</v>
      </c>
      <c r="BT13" s="3">
        <v>5</v>
      </c>
      <c r="BU13" s="3">
        <v>70249.52</v>
      </c>
      <c r="BW13" s="3">
        <v>3</v>
      </c>
      <c r="BX13" s="3">
        <v>1</v>
      </c>
      <c r="BY13" s="3">
        <v>250.976</v>
      </c>
      <c r="CG13" s="174">
        <v>3739</v>
      </c>
      <c r="CH13" s="174">
        <v>121343</v>
      </c>
      <c r="CI13" s="174">
        <v>5</v>
      </c>
      <c r="CJ13" s="174">
        <v>17498.18</v>
      </c>
      <c r="CK13" s="174">
        <v>17498.18</v>
      </c>
      <c r="CM13" s="3" t="s">
        <v>3604</v>
      </c>
      <c r="CN13" s="173">
        <v>974</v>
      </c>
      <c r="CO13" s="175">
        <f t="shared" si="0"/>
        <v>20655.624</v>
      </c>
      <c r="CP13" s="175">
        <f t="shared" si="1"/>
        <v>19211.745999999999</v>
      </c>
      <c r="CQ13" s="176">
        <f t="shared" si="2"/>
        <v>39867.369999999995</v>
      </c>
      <c r="CU13" s="174">
        <v>3739</v>
      </c>
      <c r="CV13" s="174">
        <v>121343</v>
      </c>
      <c r="CW13" s="174">
        <v>5</v>
      </c>
      <c r="CX13" s="174">
        <v>17498.18</v>
      </c>
    </row>
    <row r="14" spans="1:102" x14ac:dyDescent="0.25">
      <c r="A14" s="31">
        <v>41</v>
      </c>
      <c r="B14" s="32" t="s">
        <v>607</v>
      </c>
      <c r="C14" s="32" t="s">
        <v>620</v>
      </c>
      <c r="D14" s="14">
        <v>327021</v>
      </c>
      <c r="E14" s="14">
        <v>197000</v>
      </c>
      <c r="F14" s="14">
        <v>130021</v>
      </c>
      <c r="G14" s="14">
        <f t="shared" si="10"/>
        <v>344370</v>
      </c>
      <c r="H14" s="14">
        <v>222650</v>
      </c>
      <c r="I14" s="14">
        <v>121720</v>
      </c>
      <c r="J14" s="48">
        <f t="shared" si="11"/>
        <v>5.3051638885576152E-2</v>
      </c>
      <c r="K14" s="48">
        <f t="shared" si="12"/>
        <v>0.13020304568527918</v>
      </c>
      <c r="L14" s="48">
        <f t="shared" si="12"/>
        <v>-6.384353296775136E-2</v>
      </c>
      <c r="N14" s="145"/>
      <c r="O14" s="145"/>
      <c r="P14" s="145">
        <f t="shared" si="13"/>
        <v>414.70730000000913</v>
      </c>
      <c r="Q14" s="145">
        <f t="shared" si="14"/>
        <v>-129.83999999999651</v>
      </c>
      <c r="R14" s="145">
        <f t="shared" si="15"/>
        <v>544.54730000000563</v>
      </c>
      <c r="S14" s="146">
        <f t="shared" si="16"/>
        <v>1.2042492086999713E-3</v>
      </c>
      <c r="T14" s="146">
        <f t="shared" si="17"/>
        <v>-5.8315742196270604E-4</v>
      </c>
      <c r="U14" s="146">
        <f t="shared" si="18"/>
        <v>4.4737701281630437E-3</v>
      </c>
      <c r="V14" s="145"/>
      <c r="W14" s="145"/>
      <c r="X14" s="145"/>
      <c r="Y14" s="145"/>
      <c r="Z14" s="145"/>
      <c r="AA14" s="145"/>
      <c r="AB14" s="145"/>
      <c r="AC14" s="145"/>
      <c r="AD14" s="145"/>
      <c r="AE14" s="3">
        <v>155715</v>
      </c>
      <c r="AF14" s="3">
        <v>155389</v>
      </c>
      <c r="AG14" s="3">
        <v>5</v>
      </c>
      <c r="AH14" s="3">
        <v>1</v>
      </c>
      <c r="AI14" s="3">
        <v>26849.95</v>
      </c>
      <c r="AJ14" s="3">
        <v>78823.44</v>
      </c>
      <c r="AL14" s="3">
        <v>163210</v>
      </c>
      <c r="AM14" s="3">
        <v>163390</v>
      </c>
      <c r="AN14" s="3">
        <v>1</v>
      </c>
      <c r="AO14" s="3">
        <v>3</v>
      </c>
      <c r="AP14" s="3">
        <v>897.49680000000001</v>
      </c>
      <c r="AQ14" s="3">
        <v>2119.4070000000002</v>
      </c>
      <c r="AT14" s="3">
        <v>155715</v>
      </c>
      <c r="AU14" s="3">
        <v>155389</v>
      </c>
      <c r="AV14" s="3">
        <v>5</v>
      </c>
      <c r="AW14" s="3">
        <v>1</v>
      </c>
      <c r="AX14" s="3">
        <v>27729.05</v>
      </c>
      <c r="AY14" s="3">
        <v>82178.87</v>
      </c>
      <c r="BA14" s="3">
        <v>163210</v>
      </c>
      <c r="BB14" s="3">
        <v>163390</v>
      </c>
      <c r="BC14" s="3">
        <v>1</v>
      </c>
      <c r="BD14" s="3">
        <v>3</v>
      </c>
      <c r="BE14" s="3">
        <v>722.3433</v>
      </c>
      <c r="BF14" s="3">
        <v>1781.104</v>
      </c>
      <c r="BI14" s="3">
        <v>1</v>
      </c>
      <c r="BJ14" s="3">
        <v>5</v>
      </c>
      <c r="BK14" s="3">
        <v>75078.649999999994</v>
      </c>
      <c r="BN14" s="3">
        <v>3</v>
      </c>
      <c r="BO14" s="3">
        <v>1</v>
      </c>
      <c r="BP14" s="3">
        <v>2089.9580000000001</v>
      </c>
      <c r="BR14" s="3" t="s">
        <v>3073</v>
      </c>
      <c r="BS14" s="3">
        <v>1</v>
      </c>
      <c r="BT14" s="3">
        <v>5</v>
      </c>
      <c r="BU14" s="3">
        <v>72658.31</v>
      </c>
      <c r="BW14" s="3">
        <v>3</v>
      </c>
      <c r="BX14" s="3">
        <v>1</v>
      </c>
      <c r="BY14" s="3">
        <v>2292.94</v>
      </c>
      <c r="CG14" s="174">
        <v>121345</v>
      </c>
      <c r="CH14" s="174">
        <v>3739</v>
      </c>
      <c r="CI14" s="174">
        <v>5</v>
      </c>
      <c r="CJ14" s="174">
        <v>16869.240000000002</v>
      </c>
      <c r="CK14" s="174">
        <v>16869.240000000002</v>
      </c>
      <c r="CM14" s="3" t="s">
        <v>3611</v>
      </c>
      <c r="CN14" s="173">
        <v>3739</v>
      </c>
      <c r="CO14" s="175">
        <f t="shared" si="0"/>
        <v>17498.18</v>
      </c>
      <c r="CP14" s="175">
        <f t="shared" si="1"/>
        <v>16869.240000000002</v>
      </c>
      <c r="CQ14" s="176">
        <f t="shared" si="2"/>
        <v>34367.42</v>
      </c>
      <c r="CU14" s="174">
        <v>121345</v>
      </c>
      <c r="CV14" s="174">
        <v>3739</v>
      </c>
      <c r="CW14" s="174">
        <v>5</v>
      </c>
      <c r="CX14" s="174">
        <v>16869.240000000002</v>
      </c>
    </row>
    <row r="15" spans="1:102" x14ac:dyDescent="0.25">
      <c r="A15" s="31">
        <v>43</v>
      </c>
      <c r="B15" s="32" t="s">
        <v>608</v>
      </c>
      <c r="C15" s="32" t="s">
        <v>620</v>
      </c>
      <c r="D15" s="14">
        <v>231368</v>
      </c>
      <c r="E15" s="14">
        <v>112000</v>
      </c>
      <c r="F15" s="14">
        <v>119368</v>
      </c>
      <c r="G15" s="14">
        <f t="shared" si="10"/>
        <v>272970</v>
      </c>
      <c r="H15" s="14">
        <v>146310</v>
      </c>
      <c r="I15" s="14">
        <v>126660</v>
      </c>
      <c r="J15" s="48">
        <f t="shared" si="11"/>
        <v>0.17980878946094533</v>
      </c>
      <c r="K15" s="48">
        <f t="shared" si="12"/>
        <v>0.3063392857142857</v>
      </c>
      <c r="L15" s="48">
        <f t="shared" si="12"/>
        <v>6.1088398900877958E-2</v>
      </c>
      <c r="N15" s="145"/>
      <c r="O15" s="145"/>
      <c r="P15" s="145">
        <f t="shared" si="13"/>
        <v>330.85300000000279</v>
      </c>
      <c r="Q15" s="145">
        <f t="shared" si="14"/>
        <v>111.0800000000163</v>
      </c>
      <c r="R15" s="145">
        <f t="shared" si="15"/>
        <v>219.77300000000105</v>
      </c>
      <c r="S15" s="146">
        <f t="shared" si="16"/>
        <v>1.2120489431073115E-3</v>
      </c>
      <c r="T15" s="146">
        <f t="shared" si="17"/>
        <v>7.5920989679458884E-4</v>
      </c>
      <c r="U15" s="146">
        <f t="shared" si="18"/>
        <v>1.7351413232275467E-3</v>
      </c>
      <c r="V15" s="145"/>
      <c r="W15" s="145"/>
      <c r="X15" s="145"/>
      <c r="Y15" s="145"/>
      <c r="Z15" s="145"/>
      <c r="AA15" s="145"/>
      <c r="AB15" s="145"/>
      <c r="AC15" s="145"/>
      <c r="AD15" s="145"/>
      <c r="AE15" s="3">
        <v>152440</v>
      </c>
      <c r="AF15" s="3">
        <v>185054</v>
      </c>
      <c r="AG15" s="3">
        <v>6</v>
      </c>
      <c r="AH15" s="3">
        <v>1</v>
      </c>
      <c r="AI15" s="3">
        <v>16970.38</v>
      </c>
      <c r="AJ15" s="3">
        <v>52960.52</v>
      </c>
      <c r="AL15" s="3">
        <v>163215</v>
      </c>
      <c r="AM15" s="3">
        <v>163527</v>
      </c>
      <c r="AN15" s="3">
        <v>1</v>
      </c>
      <c r="AO15" s="3">
        <v>3</v>
      </c>
      <c r="AP15" s="3">
        <v>2908.47</v>
      </c>
      <c r="AQ15" s="3">
        <v>7656.8580000000002</v>
      </c>
      <c r="AT15" s="3">
        <v>152440</v>
      </c>
      <c r="AU15" s="3">
        <v>185054</v>
      </c>
      <c r="AV15" s="3">
        <v>6</v>
      </c>
      <c r="AW15" s="3">
        <v>1</v>
      </c>
      <c r="AX15" s="3">
        <v>18271.97</v>
      </c>
      <c r="AY15" s="3">
        <v>56638.78</v>
      </c>
      <c r="BA15" s="3">
        <v>163215</v>
      </c>
      <c r="BB15" s="3">
        <v>163527</v>
      </c>
      <c r="BC15" s="3">
        <v>1</v>
      </c>
      <c r="BD15" s="3">
        <v>3</v>
      </c>
      <c r="BE15" s="3">
        <v>1822.472</v>
      </c>
      <c r="BF15" s="3">
        <v>4609.933</v>
      </c>
      <c r="BI15" s="3">
        <v>1</v>
      </c>
      <c r="BJ15" s="3">
        <v>6</v>
      </c>
      <c r="BK15" s="3">
        <v>51368.1</v>
      </c>
      <c r="BN15" s="3">
        <v>3</v>
      </c>
      <c r="BO15" s="3">
        <v>1</v>
      </c>
      <c r="BP15" s="3">
        <v>7201.1559999999999</v>
      </c>
      <c r="BR15" s="3" t="s">
        <v>3073</v>
      </c>
      <c r="BS15" s="3">
        <v>1</v>
      </c>
      <c r="BT15" s="3">
        <v>6</v>
      </c>
      <c r="BU15" s="3">
        <v>50333.38</v>
      </c>
      <c r="BW15" s="3">
        <v>3</v>
      </c>
      <c r="BX15" s="3">
        <v>1</v>
      </c>
      <c r="BY15" s="3">
        <v>10462.89</v>
      </c>
      <c r="CG15" s="174">
        <v>1166</v>
      </c>
      <c r="CH15" s="174">
        <v>142326</v>
      </c>
      <c r="CI15" s="174">
        <v>5</v>
      </c>
      <c r="CJ15" s="174">
        <v>16321.01</v>
      </c>
      <c r="CK15" s="174">
        <v>16321.01</v>
      </c>
      <c r="CM15" s="3" t="s">
        <v>3612</v>
      </c>
      <c r="CN15" s="173">
        <v>2172</v>
      </c>
      <c r="CO15" s="175">
        <f t="shared" si="0"/>
        <v>16118.052</v>
      </c>
      <c r="CP15" s="175">
        <f t="shared" si="1"/>
        <v>15108.620999999999</v>
      </c>
      <c r="CQ15" s="176">
        <f t="shared" si="2"/>
        <v>31226.672999999999</v>
      </c>
      <c r="CU15" s="174">
        <v>1166</v>
      </c>
      <c r="CV15" s="174">
        <v>142326</v>
      </c>
      <c r="CW15" s="174">
        <v>5</v>
      </c>
      <c r="CX15" s="174">
        <v>16321.01</v>
      </c>
    </row>
    <row r="16" spans="1:102" x14ac:dyDescent="0.25">
      <c r="A16" s="31">
        <v>44</v>
      </c>
      <c r="B16" s="32" t="s">
        <v>609</v>
      </c>
      <c r="C16" s="32" t="s">
        <v>620</v>
      </c>
      <c r="D16" s="14">
        <v>255590</v>
      </c>
      <c r="E16" s="14">
        <v>170000</v>
      </c>
      <c r="F16" s="14">
        <v>85590</v>
      </c>
      <c r="G16" s="14">
        <f t="shared" si="10"/>
        <v>284780</v>
      </c>
      <c r="H16" s="14">
        <v>197920</v>
      </c>
      <c r="I16" s="14">
        <v>86860</v>
      </c>
      <c r="J16" s="48">
        <f t="shared" si="11"/>
        <v>0.11420634610117766</v>
      </c>
      <c r="K16" s="48">
        <f t="shared" si="12"/>
        <v>0.16423529411764706</v>
      </c>
      <c r="L16" s="48">
        <f t="shared" si="12"/>
        <v>1.4838182030611052E-2</v>
      </c>
      <c r="N16" s="145"/>
      <c r="O16" s="145"/>
      <c r="P16" s="145">
        <f t="shared" si="13"/>
        <v>2145.9980000000214</v>
      </c>
      <c r="Q16" s="145">
        <f t="shared" si="14"/>
        <v>466.17999999999302</v>
      </c>
      <c r="R16" s="145">
        <f t="shared" si="15"/>
        <v>1679.8179999999993</v>
      </c>
      <c r="S16" s="146">
        <f t="shared" si="16"/>
        <v>7.5356345248964868E-3</v>
      </c>
      <c r="T16" s="146">
        <f t="shared" si="17"/>
        <v>2.3553961196442655E-3</v>
      </c>
      <c r="U16" s="146">
        <f t="shared" si="18"/>
        <v>1.9339373704812333E-2</v>
      </c>
      <c r="V16" s="145"/>
      <c r="W16" s="145"/>
      <c r="X16" s="145"/>
      <c r="Y16" s="145"/>
      <c r="Z16" s="145"/>
      <c r="AA16" s="145"/>
      <c r="AB16" s="145"/>
      <c r="AC16" s="145"/>
      <c r="AD16" s="145"/>
      <c r="AE16" s="3">
        <v>152474</v>
      </c>
      <c r="AF16" s="3">
        <v>152477</v>
      </c>
      <c r="AG16" s="3">
        <v>6</v>
      </c>
      <c r="AH16" s="3">
        <v>1</v>
      </c>
      <c r="AI16" s="3">
        <v>19706.009999999998</v>
      </c>
      <c r="AJ16" s="3">
        <v>56809.21</v>
      </c>
      <c r="AL16" s="3">
        <v>163345</v>
      </c>
      <c r="AM16" s="3">
        <v>163630</v>
      </c>
      <c r="AN16" s="3">
        <v>1</v>
      </c>
      <c r="AO16" s="3">
        <v>3</v>
      </c>
      <c r="AP16" s="3">
        <v>542.41060000000004</v>
      </c>
      <c r="AQ16" s="3">
        <v>1318.3340000000001</v>
      </c>
      <c r="AT16" s="3">
        <v>152474</v>
      </c>
      <c r="AU16" s="3">
        <v>152477</v>
      </c>
      <c r="AV16" s="3">
        <v>6</v>
      </c>
      <c r="AW16" s="3">
        <v>1</v>
      </c>
      <c r="AX16" s="3">
        <v>20349.28</v>
      </c>
      <c r="AY16" s="3">
        <v>58671.5</v>
      </c>
      <c r="BA16" s="3">
        <v>163345</v>
      </c>
      <c r="BB16" s="3">
        <v>163630</v>
      </c>
      <c r="BC16" s="3">
        <v>1</v>
      </c>
      <c r="BD16" s="3">
        <v>3</v>
      </c>
      <c r="BE16" s="3">
        <v>127.0705</v>
      </c>
      <c r="BF16" s="3">
        <v>351.78280000000001</v>
      </c>
      <c r="BI16" s="3">
        <v>1</v>
      </c>
      <c r="BJ16" s="3">
        <v>6</v>
      </c>
      <c r="BK16" s="3">
        <v>53913.45</v>
      </c>
      <c r="BN16" s="3">
        <v>3</v>
      </c>
      <c r="BO16" s="3">
        <v>1</v>
      </c>
      <c r="BP16" s="3">
        <v>1235.4449999999999</v>
      </c>
      <c r="BR16" s="3" t="s">
        <v>3073</v>
      </c>
      <c r="BS16" s="3">
        <v>1</v>
      </c>
      <c r="BT16" s="3">
        <v>6</v>
      </c>
      <c r="BU16" s="3">
        <v>52420.21</v>
      </c>
      <c r="BW16" s="3">
        <v>3</v>
      </c>
      <c r="BX16" s="3">
        <v>1</v>
      </c>
      <c r="BY16" s="3">
        <v>1302.45</v>
      </c>
      <c r="CG16" s="174">
        <v>186166</v>
      </c>
      <c r="CH16" s="174">
        <v>2309</v>
      </c>
      <c r="CI16" s="174">
        <v>5</v>
      </c>
      <c r="CJ16" s="174">
        <v>15139.26</v>
      </c>
      <c r="CK16" s="174">
        <v>15139.26</v>
      </c>
      <c r="CM16" s="3" t="s">
        <v>3613</v>
      </c>
      <c r="CN16" s="173">
        <v>1166</v>
      </c>
      <c r="CO16" s="175">
        <f t="shared" si="0"/>
        <v>16321.01</v>
      </c>
      <c r="CP16" s="175">
        <f t="shared" si="1"/>
        <v>14875.76</v>
      </c>
      <c r="CQ16" s="176">
        <f t="shared" si="2"/>
        <v>31196.77</v>
      </c>
      <c r="CU16" s="174">
        <v>186166</v>
      </c>
      <c r="CV16" s="174">
        <v>2309</v>
      </c>
      <c r="CW16" s="174">
        <v>5</v>
      </c>
      <c r="CX16" s="174">
        <v>15139.26</v>
      </c>
    </row>
    <row r="17" spans="1:102" x14ac:dyDescent="0.25">
      <c r="A17" s="34">
        <v>46</v>
      </c>
      <c r="B17" s="15" t="s">
        <v>610</v>
      </c>
      <c r="C17" s="15" t="s">
        <v>620</v>
      </c>
      <c r="D17" s="8">
        <v>350492</v>
      </c>
      <c r="E17" s="8">
        <v>233000</v>
      </c>
      <c r="F17" s="8">
        <v>117492</v>
      </c>
      <c r="G17" s="8">
        <f t="shared" si="10"/>
        <v>366950</v>
      </c>
      <c r="H17" s="8">
        <v>256850</v>
      </c>
      <c r="I17" s="8">
        <v>110100</v>
      </c>
      <c r="J17" s="49">
        <f t="shared" si="11"/>
        <v>4.6956849229083691E-2</v>
      </c>
      <c r="K17" s="49">
        <f t="shared" si="12"/>
        <v>0.10236051502145922</v>
      </c>
      <c r="L17" s="49">
        <f t="shared" si="12"/>
        <v>-6.2914921867020732E-2</v>
      </c>
      <c r="N17" s="145"/>
      <c r="O17" s="145"/>
      <c r="P17" s="145">
        <f t="shared" si="13"/>
        <v>-25.628399999928661</v>
      </c>
      <c r="Q17" s="145">
        <f t="shared" si="14"/>
        <v>-288.04899999996996</v>
      </c>
      <c r="R17" s="145">
        <f t="shared" si="15"/>
        <v>262.4206000000122</v>
      </c>
      <c r="S17" s="146">
        <f t="shared" si="16"/>
        <v>-6.9841667801958464E-5</v>
      </c>
      <c r="T17" s="146">
        <f t="shared" si="17"/>
        <v>-1.1214677827524624E-3</v>
      </c>
      <c r="U17" s="146">
        <f t="shared" si="18"/>
        <v>2.3834750227067414E-3</v>
      </c>
      <c r="V17" s="145"/>
      <c r="W17" s="145"/>
      <c r="X17" s="145"/>
      <c r="Y17" s="145"/>
      <c r="Z17" s="145"/>
      <c r="AA17" s="145"/>
      <c r="AB17" s="145"/>
      <c r="AC17" s="145"/>
      <c r="AD17" s="145"/>
      <c r="AE17" s="3">
        <v>199243</v>
      </c>
      <c r="AF17" s="3">
        <v>199244</v>
      </c>
      <c r="AG17" s="3">
        <v>6</v>
      </c>
      <c r="AH17" s="3">
        <v>1</v>
      </c>
      <c r="AI17" s="3">
        <v>2560.4479999999999</v>
      </c>
      <c r="AJ17" s="3">
        <v>7261.1869999999999</v>
      </c>
      <c r="AL17" s="3">
        <v>163390</v>
      </c>
      <c r="AM17" s="3">
        <v>163210</v>
      </c>
      <c r="AN17" s="3">
        <v>1</v>
      </c>
      <c r="AO17" s="3">
        <v>3</v>
      </c>
      <c r="AP17" s="3">
        <v>1273.173</v>
      </c>
      <c r="AQ17" s="3">
        <v>3242.6370000000002</v>
      </c>
      <c r="AT17" s="3">
        <v>199243</v>
      </c>
      <c r="AU17" s="3">
        <v>199244</v>
      </c>
      <c r="AV17" s="3">
        <v>6</v>
      </c>
      <c r="AW17" s="3">
        <v>1</v>
      </c>
      <c r="AX17" s="3">
        <v>2855.5639999999999</v>
      </c>
      <c r="AY17" s="3">
        <v>8188.9409999999998</v>
      </c>
      <c r="BA17" s="3">
        <v>163390</v>
      </c>
      <c r="BB17" s="3">
        <v>163210</v>
      </c>
      <c r="BC17" s="3">
        <v>1</v>
      </c>
      <c r="BD17" s="3">
        <v>3</v>
      </c>
      <c r="BE17" s="3">
        <v>1179.1659999999999</v>
      </c>
      <c r="BF17" s="3">
        <v>2869.7269999999999</v>
      </c>
      <c r="BI17" s="3">
        <v>1</v>
      </c>
      <c r="BJ17" s="3">
        <v>6</v>
      </c>
      <c r="BK17" s="3">
        <v>6641.8789999999999</v>
      </c>
      <c r="BN17" s="3">
        <v>3</v>
      </c>
      <c r="BO17" s="3">
        <v>1</v>
      </c>
      <c r="BP17" s="3">
        <v>3022.694</v>
      </c>
      <c r="BR17" s="3" t="s">
        <v>3073</v>
      </c>
      <c r="BS17" s="3">
        <v>1</v>
      </c>
      <c r="BT17" s="3">
        <v>6</v>
      </c>
      <c r="BU17" s="3">
        <v>6035.5389999999998</v>
      </c>
      <c r="BW17" s="3">
        <v>3</v>
      </c>
      <c r="BX17" s="3">
        <v>1</v>
      </c>
      <c r="BY17" s="3">
        <v>2512.502</v>
      </c>
      <c r="CG17" s="174">
        <v>1653</v>
      </c>
      <c r="CH17" s="174">
        <v>71928</v>
      </c>
      <c r="CI17" s="174">
        <v>5</v>
      </c>
      <c r="CJ17" s="174">
        <v>14937.99</v>
      </c>
      <c r="CK17" s="174">
        <v>14937.99</v>
      </c>
      <c r="CM17" s="3" t="s">
        <v>3614</v>
      </c>
      <c r="CN17" s="173">
        <v>1615</v>
      </c>
      <c r="CO17" s="175">
        <f t="shared" si="0"/>
        <v>14851.905000000001</v>
      </c>
      <c r="CP17" s="175">
        <f t="shared" si="1"/>
        <v>15071.014999999999</v>
      </c>
      <c r="CQ17" s="176">
        <f t="shared" si="2"/>
        <v>29922.92</v>
      </c>
      <c r="CU17" s="174">
        <v>1653</v>
      </c>
      <c r="CV17" s="174">
        <v>71928</v>
      </c>
      <c r="CW17" s="174">
        <v>5</v>
      </c>
      <c r="CX17" s="174">
        <v>14937.99</v>
      </c>
    </row>
    <row r="18" spans="1:102" x14ac:dyDescent="0.25">
      <c r="A18" s="18">
        <v>2</v>
      </c>
      <c r="B18" s="19" t="s">
        <v>591</v>
      </c>
      <c r="C18" s="19" t="s">
        <v>621</v>
      </c>
      <c r="D18" s="20">
        <v>285859</v>
      </c>
      <c r="E18" s="20">
        <v>0</v>
      </c>
      <c r="F18" s="20">
        <v>285859</v>
      </c>
      <c r="G18" s="20">
        <f t="shared" si="10"/>
        <v>232390</v>
      </c>
      <c r="H18" s="20">
        <v>0</v>
      </c>
      <c r="I18" s="20">
        <v>232390</v>
      </c>
      <c r="J18" s="50">
        <f t="shared" si="11"/>
        <v>-0.18704676081564686</v>
      </c>
      <c r="K18" s="50"/>
      <c r="L18" s="50">
        <f t="shared" si="12"/>
        <v>-0.18704676081564686</v>
      </c>
      <c r="N18" s="145"/>
      <c r="O18" s="145"/>
      <c r="P18" s="145">
        <f t="shared" si="13"/>
        <v>275.68756999992183</v>
      </c>
      <c r="Q18" s="145">
        <f t="shared" si="14"/>
        <v>0</v>
      </c>
      <c r="R18" s="145">
        <f t="shared" si="15"/>
        <v>275.68756999992183</v>
      </c>
      <c r="S18" s="146">
        <f t="shared" si="16"/>
        <v>1.1863142562069016E-3</v>
      </c>
      <c r="T18" s="146">
        <f t="shared" si="17"/>
        <v>0</v>
      </c>
      <c r="U18" s="146">
        <f t="shared" si="18"/>
        <v>1.1863142562069016E-3</v>
      </c>
      <c r="V18" s="152"/>
      <c r="W18" s="152"/>
      <c r="X18" s="152"/>
      <c r="Y18" s="152"/>
      <c r="Z18" s="152"/>
      <c r="AA18" s="152"/>
      <c r="AB18" s="152"/>
      <c r="AC18" s="152"/>
      <c r="AD18" s="152"/>
      <c r="AE18" s="3">
        <v>199517</v>
      </c>
      <c r="AF18" s="3">
        <v>199518</v>
      </c>
      <c r="AG18" s="3">
        <v>6</v>
      </c>
      <c r="AH18" s="3">
        <v>1</v>
      </c>
      <c r="AI18" s="3">
        <v>2393.3989999999999</v>
      </c>
      <c r="AJ18" s="3">
        <v>6742.7349999999997</v>
      </c>
      <c r="AL18" s="3">
        <v>163527</v>
      </c>
      <c r="AM18" s="3">
        <v>163072</v>
      </c>
      <c r="AN18" s="3">
        <v>1</v>
      </c>
      <c r="AO18" s="3">
        <v>3</v>
      </c>
      <c r="AP18" s="3">
        <v>512.68700000000001</v>
      </c>
      <c r="AQ18" s="3">
        <v>1450.9829999999999</v>
      </c>
      <c r="AT18" s="3">
        <v>199517</v>
      </c>
      <c r="AU18" s="3">
        <v>199518</v>
      </c>
      <c r="AV18" s="3">
        <v>6</v>
      </c>
      <c r="AW18" s="3">
        <v>1</v>
      </c>
      <c r="AX18" s="3">
        <v>2584.6559999999999</v>
      </c>
      <c r="AY18" s="3">
        <v>7187.1009999999997</v>
      </c>
      <c r="BA18" s="3">
        <v>163527</v>
      </c>
      <c r="BB18" s="3">
        <v>163072</v>
      </c>
      <c r="BC18" s="3">
        <v>1</v>
      </c>
      <c r="BD18" s="3">
        <v>3</v>
      </c>
      <c r="BE18" s="3">
        <v>351.45729999999998</v>
      </c>
      <c r="BF18" s="3">
        <v>1010.8339999999999</v>
      </c>
      <c r="BI18" s="3">
        <v>1</v>
      </c>
      <c r="BJ18" s="3">
        <v>6</v>
      </c>
      <c r="BK18" s="3">
        <v>6385.3630000000003</v>
      </c>
      <c r="BN18" s="3">
        <v>3</v>
      </c>
      <c r="BO18" s="3">
        <v>1</v>
      </c>
      <c r="BP18" s="3">
        <v>1356.931</v>
      </c>
      <c r="BR18" s="3" t="s">
        <v>3073</v>
      </c>
      <c r="BS18" s="3">
        <v>1</v>
      </c>
      <c r="BT18" s="3">
        <v>6</v>
      </c>
      <c r="BU18" s="3">
        <v>6085.4449999999997</v>
      </c>
      <c r="BW18" s="3">
        <v>3</v>
      </c>
      <c r="BX18" s="3">
        <v>1</v>
      </c>
      <c r="BY18" s="3">
        <v>1707.5889999999999</v>
      </c>
      <c r="CG18" s="174">
        <v>142326</v>
      </c>
      <c r="CH18" s="174">
        <v>1166</v>
      </c>
      <c r="CI18" s="174">
        <v>5</v>
      </c>
      <c r="CJ18" s="174">
        <v>14875.76</v>
      </c>
      <c r="CK18" s="174">
        <v>14875.76</v>
      </c>
      <c r="CM18" s="3" t="s">
        <v>3615</v>
      </c>
      <c r="CN18" s="173">
        <v>1733</v>
      </c>
      <c r="CO18" s="175">
        <f t="shared" si="0"/>
        <v>14697.502</v>
      </c>
      <c r="CP18" s="175">
        <f t="shared" si="1"/>
        <v>14710.896000000001</v>
      </c>
      <c r="CQ18" s="176">
        <f t="shared" si="2"/>
        <v>29408.398000000001</v>
      </c>
      <c r="CU18" s="174">
        <v>142326</v>
      </c>
      <c r="CV18" s="174">
        <v>1166</v>
      </c>
      <c r="CW18" s="174">
        <v>5</v>
      </c>
      <c r="CX18" s="174">
        <v>14875.76</v>
      </c>
    </row>
    <row r="19" spans="1:102" x14ac:dyDescent="0.25">
      <c r="A19" s="22">
        <v>3</v>
      </c>
      <c r="B19" s="23" t="s">
        <v>592</v>
      </c>
      <c r="C19" s="23" t="s">
        <v>621</v>
      </c>
      <c r="D19" s="24">
        <v>118726</v>
      </c>
      <c r="E19" s="24">
        <v>80000</v>
      </c>
      <c r="F19" s="24">
        <v>38726</v>
      </c>
      <c r="G19" s="24">
        <f t="shared" si="10"/>
        <v>122980</v>
      </c>
      <c r="H19" s="24">
        <v>91730</v>
      </c>
      <c r="I19" s="24">
        <v>31250</v>
      </c>
      <c r="J19" s="51">
        <f t="shared" si="11"/>
        <v>3.5830399407038055E-2</v>
      </c>
      <c r="K19" s="51">
        <f t="shared" si="12"/>
        <v>0.14662500000000001</v>
      </c>
      <c r="L19" s="51">
        <f t="shared" si="12"/>
        <v>-0.19304859784124362</v>
      </c>
      <c r="N19" s="145"/>
      <c r="O19" s="145"/>
      <c r="P19" s="145">
        <f t="shared" si="13"/>
        <v>128.77989999999409</v>
      </c>
      <c r="Q19" s="145">
        <f t="shared" si="14"/>
        <v>89.360000000000582</v>
      </c>
      <c r="R19" s="145">
        <f t="shared" si="15"/>
        <v>39.41990000000078</v>
      </c>
      <c r="S19" s="146">
        <f t="shared" si="16"/>
        <v>1.0471613270449998E-3</v>
      </c>
      <c r="T19" s="146">
        <f t="shared" si="17"/>
        <v>9.7416330535267175E-4</v>
      </c>
      <c r="U19" s="146">
        <f t="shared" si="18"/>
        <v>1.2614368000000249E-3</v>
      </c>
      <c r="V19" s="145"/>
      <c r="W19" s="145"/>
      <c r="X19" s="145"/>
      <c r="Y19" s="145"/>
      <c r="Z19" s="145"/>
      <c r="AA19" s="145"/>
      <c r="AB19" s="145"/>
      <c r="AC19" s="145"/>
      <c r="AD19" s="145"/>
      <c r="AE19" s="3">
        <v>145421</v>
      </c>
      <c r="AF19" s="3">
        <v>183636</v>
      </c>
      <c r="AG19" s="3">
        <v>7</v>
      </c>
      <c r="AH19" s="3">
        <v>1</v>
      </c>
      <c r="AI19" s="3">
        <v>14046.69</v>
      </c>
      <c r="AJ19" s="3">
        <v>41182.67</v>
      </c>
      <c r="AL19" s="3">
        <v>163527</v>
      </c>
      <c r="AM19" s="3">
        <v>163215</v>
      </c>
      <c r="AN19" s="3">
        <v>1</v>
      </c>
      <c r="AO19" s="3">
        <v>3</v>
      </c>
      <c r="AP19" s="3">
        <v>2905.422</v>
      </c>
      <c r="AQ19" s="3">
        <v>7552.2960000000003</v>
      </c>
      <c r="AT19" s="3">
        <v>145421</v>
      </c>
      <c r="AU19" s="3">
        <v>183636</v>
      </c>
      <c r="AV19" s="3">
        <v>7</v>
      </c>
      <c r="AW19" s="3">
        <v>1</v>
      </c>
      <c r="AX19" s="3">
        <v>13533.1</v>
      </c>
      <c r="AY19" s="3">
        <v>40024.11</v>
      </c>
      <c r="BA19" s="3">
        <v>163527</v>
      </c>
      <c r="BB19" s="3">
        <v>163215</v>
      </c>
      <c r="BC19" s="3">
        <v>1</v>
      </c>
      <c r="BD19" s="3">
        <v>3</v>
      </c>
      <c r="BE19" s="3">
        <v>1806.1990000000001</v>
      </c>
      <c r="BF19" s="3">
        <v>4965.1949999999997</v>
      </c>
      <c r="BI19" s="3">
        <v>1</v>
      </c>
      <c r="BJ19" s="3">
        <v>7</v>
      </c>
      <c r="BK19" s="3">
        <v>36048.559999999998</v>
      </c>
      <c r="BN19" s="3">
        <v>3</v>
      </c>
      <c r="BO19" s="3">
        <v>1</v>
      </c>
      <c r="BP19" s="3">
        <v>6839.0870000000004</v>
      </c>
      <c r="BR19" s="3" t="s">
        <v>3073</v>
      </c>
      <c r="BS19" s="3">
        <v>1</v>
      </c>
      <c r="BT19" s="3">
        <v>7</v>
      </c>
      <c r="BU19" s="3">
        <v>36463.800000000003</v>
      </c>
      <c r="BW19" s="3">
        <v>3</v>
      </c>
      <c r="BX19" s="3">
        <v>1</v>
      </c>
      <c r="BY19" s="3">
        <v>10628.23</v>
      </c>
      <c r="CG19" s="174">
        <v>71928</v>
      </c>
      <c r="CH19" s="174">
        <v>1653</v>
      </c>
      <c r="CI19" s="174">
        <v>5</v>
      </c>
      <c r="CJ19" s="174">
        <v>14177.66</v>
      </c>
      <c r="CK19" s="174">
        <v>14177.66</v>
      </c>
      <c r="CM19" s="3" t="s">
        <v>3616</v>
      </c>
      <c r="CN19" s="173">
        <v>1653</v>
      </c>
      <c r="CO19" s="175">
        <f t="shared" si="0"/>
        <v>14937.99</v>
      </c>
      <c r="CP19" s="175">
        <f t="shared" si="1"/>
        <v>14177.66</v>
      </c>
      <c r="CQ19" s="176">
        <f t="shared" si="2"/>
        <v>29115.65</v>
      </c>
      <c r="CU19" s="174">
        <v>71928</v>
      </c>
      <c r="CV19" s="174">
        <v>1653</v>
      </c>
      <c r="CW19" s="174">
        <v>5</v>
      </c>
      <c r="CX19" s="174">
        <v>14177.66</v>
      </c>
    </row>
    <row r="20" spans="1:102" x14ac:dyDescent="0.25">
      <c r="A20" s="22">
        <v>7</v>
      </c>
      <c r="B20" s="23" t="s">
        <v>594</v>
      </c>
      <c r="C20" s="23" t="s">
        <v>621</v>
      </c>
      <c r="D20" s="24">
        <v>79000</v>
      </c>
      <c r="E20" s="24">
        <v>79000</v>
      </c>
      <c r="F20" s="24">
        <v>0</v>
      </c>
      <c r="G20" s="24">
        <f t="shared" si="10"/>
        <v>88920</v>
      </c>
      <c r="H20" s="24">
        <v>88920</v>
      </c>
      <c r="I20" s="24">
        <v>0</v>
      </c>
      <c r="J20" s="51">
        <f t="shared" si="11"/>
        <v>0.12556962025316457</v>
      </c>
      <c r="K20" s="51">
        <f t="shared" si="12"/>
        <v>0.12556962025316457</v>
      </c>
      <c r="L20" s="51"/>
      <c r="N20" s="145"/>
      <c r="O20" s="145"/>
      <c r="P20" s="145">
        <f t="shared" si="13"/>
        <v>-136.76900000000023</v>
      </c>
      <c r="Q20" s="145">
        <f t="shared" si="14"/>
        <v>-136.76900000000023</v>
      </c>
      <c r="R20" s="145">
        <f t="shared" si="15"/>
        <v>0</v>
      </c>
      <c r="S20" s="146">
        <f t="shared" si="16"/>
        <v>-1.5381129104813341E-3</v>
      </c>
      <c r="T20" s="146">
        <f t="shared" si="17"/>
        <v>-1.5381129104813341E-3</v>
      </c>
      <c r="U20" s="146">
        <f t="shared" si="18"/>
        <v>0</v>
      </c>
      <c r="V20" s="145"/>
      <c r="W20" s="145"/>
      <c r="X20" s="145"/>
      <c r="Y20" s="145"/>
      <c r="Z20" s="145"/>
      <c r="AA20" s="145"/>
      <c r="AB20" s="145"/>
      <c r="AC20" s="145"/>
      <c r="AD20" s="145"/>
      <c r="AE20" s="3">
        <v>183637</v>
      </c>
      <c r="AF20" s="3">
        <v>145416</v>
      </c>
      <c r="AG20" s="3">
        <v>7</v>
      </c>
      <c r="AH20" s="3">
        <v>1</v>
      </c>
      <c r="AI20" s="3">
        <v>11270.42</v>
      </c>
      <c r="AJ20" s="3">
        <v>39123.160000000003</v>
      </c>
      <c r="AL20" s="3">
        <v>163630</v>
      </c>
      <c r="AM20" s="3">
        <v>163345</v>
      </c>
      <c r="AN20" s="3">
        <v>1</v>
      </c>
      <c r="AO20" s="3">
        <v>3</v>
      </c>
      <c r="AP20" s="3">
        <v>89.185699999999997</v>
      </c>
      <c r="AQ20" s="3">
        <v>214.8708</v>
      </c>
      <c r="AT20" s="3">
        <v>183637</v>
      </c>
      <c r="AU20" s="3">
        <v>145416</v>
      </c>
      <c r="AV20" s="3">
        <v>7</v>
      </c>
      <c r="AW20" s="3">
        <v>1</v>
      </c>
      <c r="AX20" s="3">
        <v>10665.92</v>
      </c>
      <c r="AY20" s="3">
        <v>37749.61</v>
      </c>
      <c r="BA20" s="3">
        <v>163630</v>
      </c>
      <c r="BB20" s="3">
        <v>163345</v>
      </c>
      <c r="BC20" s="3">
        <v>1</v>
      </c>
      <c r="BD20" s="3">
        <v>3</v>
      </c>
      <c r="BE20" s="3">
        <v>105.02670000000001</v>
      </c>
      <c r="BF20" s="3">
        <v>301.93</v>
      </c>
      <c r="BI20" s="3">
        <v>1</v>
      </c>
      <c r="BJ20" s="3">
        <v>7</v>
      </c>
      <c r="BK20" s="3">
        <v>35445.39</v>
      </c>
      <c r="BN20" s="3">
        <v>3</v>
      </c>
      <c r="BO20" s="3">
        <v>1</v>
      </c>
      <c r="BP20" s="3">
        <v>234.9342</v>
      </c>
      <c r="BR20" s="3" t="s">
        <v>3073</v>
      </c>
      <c r="BS20" s="3">
        <v>1</v>
      </c>
      <c r="BT20" s="3">
        <v>7</v>
      </c>
      <c r="BU20" s="3">
        <v>36181.199999999997</v>
      </c>
      <c r="BW20" s="3">
        <v>3</v>
      </c>
      <c r="BX20" s="3">
        <v>1</v>
      </c>
      <c r="BY20" s="3">
        <v>504.44150000000002</v>
      </c>
      <c r="CG20" s="174">
        <v>78770</v>
      </c>
      <c r="CH20" s="174">
        <v>1615</v>
      </c>
      <c r="CI20" s="174">
        <v>5</v>
      </c>
      <c r="CJ20" s="174">
        <v>13845.93</v>
      </c>
      <c r="CK20" s="174">
        <v>13845.93</v>
      </c>
      <c r="CM20" s="3" t="s">
        <v>3617</v>
      </c>
      <c r="CN20" s="173">
        <v>1494</v>
      </c>
      <c r="CO20" s="175">
        <f t="shared" si="0"/>
        <v>14489.861199999999</v>
      </c>
      <c r="CP20" s="175">
        <f t="shared" si="1"/>
        <v>14337.117</v>
      </c>
      <c r="CQ20" s="176">
        <f t="shared" si="2"/>
        <v>28826.978199999998</v>
      </c>
      <c r="CU20" s="174">
        <v>78770</v>
      </c>
      <c r="CV20" s="174">
        <v>1615</v>
      </c>
      <c r="CW20" s="174">
        <v>5</v>
      </c>
      <c r="CX20" s="174">
        <v>13845.93</v>
      </c>
    </row>
    <row r="21" spans="1:102" x14ac:dyDescent="0.25">
      <c r="A21" s="22">
        <v>18</v>
      </c>
      <c r="B21" s="23" t="s">
        <v>597</v>
      </c>
      <c r="C21" s="23" t="s">
        <v>621</v>
      </c>
      <c r="D21" s="24">
        <v>61921</v>
      </c>
      <c r="E21" s="24">
        <v>0</v>
      </c>
      <c r="F21" s="24">
        <v>61921</v>
      </c>
      <c r="G21" s="24">
        <f t="shared" si="10"/>
        <v>64400</v>
      </c>
      <c r="H21" s="24">
        <v>0</v>
      </c>
      <c r="I21" s="24">
        <v>64400</v>
      </c>
      <c r="J21" s="51">
        <f t="shared" si="11"/>
        <v>4.0034883157571748E-2</v>
      </c>
      <c r="K21" s="51"/>
      <c r="L21" s="51">
        <f t="shared" si="12"/>
        <v>4.0034883157571748E-2</v>
      </c>
      <c r="N21" s="145"/>
      <c r="O21" s="145"/>
      <c r="P21" s="145">
        <f t="shared" si="13"/>
        <v>376.0089999999982</v>
      </c>
      <c r="Q21" s="145">
        <f t="shared" si="14"/>
        <v>0</v>
      </c>
      <c r="R21" s="145">
        <f t="shared" si="15"/>
        <v>376.0089999999982</v>
      </c>
      <c r="S21" s="146">
        <f t="shared" si="16"/>
        <v>5.8386490683229536E-3</v>
      </c>
      <c r="T21" s="146">
        <f t="shared" si="17"/>
        <v>0</v>
      </c>
      <c r="U21" s="146">
        <f t="shared" si="18"/>
        <v>5.8386490683229536E-3</v>
      </c>
      <c r="V21" s="145"/>
      <c r="W21" s="145"/>
      <c r="X21" s="145"/>
      <c r="Y21" s="145"/>
      <c r="Z21" s="145"/>
      <c r="AA21" s="145"/>
      <c r="AB21" s="145"/>
      <c r="AC21" s="145"/>
      <c r="AD21" s="145"/>
      <c r="AE21" s="3">
        <v>199201</v>
      </c>
      <c r="AF21" s="3">
        <v>199312</v>
      </c>
      <c r="AG21" s="3">
        <v>7</v>
      </c>
      <c r="AH21" s="3">
        <v>1</v>
      </c>
      <c r="AI21" s="3">
        <v>1684.2840000000001</v>
      </c>
      <c r="AJ21" s="3">
        <v>6028.3289999999997</v>
      </c>
      <c r="AL21" s="3">
        <v>163692</v>
      </c>
      <c r="AM21" s="3">
        <v>162828</v>
      </c>
      <c r="AN21" s="3">
        <v>1</v>
      </c>
      <c r="AO21" s="3">
        <v>3</v>
      </c>
      <c r="AP21" s="3">
        <v>2948.2730000000001</v>
      </c>
      <c r="AQ21" s="3">
        <v>8023.1580000000004</v>
      </c>
      <c r="AT21" s="3">
        <v>199201</v>
      </c>
      <c r="AU21" s="3">
        <v>199312</v>
      </c>
      <c r="AV21" s="3">
        <v>7</v>
      </c>
      <c r="AW21" s="3">
        <v>1</v>
      </c>
      <c r="AX21" s="3">
        <v>1628.57</v>
      </c>
      <c r="AY21" s="3">
        <v>5687.5720000000001</v>
      </c>
      <c r="BA21" s="3">
        <v>163692</v>
      </c>
      <c r="BB21" s="3">
        <v>162828</v>
      </c>
      <c r="BC21" s="3">
        <v>1</v>
      </c>
      <c r="BD21" s="3">
        <v>3</v>
      </c>
      <c r="BE21" s="3">
        <v>2616.3780000000002</v>
      </c>
      <c r="BF21" s="3">
        <v>7130.3909999999996</v>
      </c>
      <c r="BI21" s="3">
        <v>1</v>
      </c>
      <c r="BJ21" s="3">
        <v>7</v>
      </c>
      <c r="BK21" s="3">
        <v>5460.9629999999997</v>
      </c>
      <c r="BN21" s="3">
        <v>3</v>
      </c>
      <c r="BO21" s="3">
        <v>1</v>
      </c>
      <c r="BP21" s="3">
        <v>7107.5039999999999</v>
      </c>
      <c r="BR21" s="3" t="s">
        <v>3073</v>
      </c>
      <c r="BS21" s="3">
        <v>1</v>
      </c>
      <c r="BT21" s="3">
        <v>7</v>
      </c>
      <c r="BU21" s="3">
        <v>5624.4250000000002</v>
      </c>
      <c r="BW21" s="3">
        <v>3</v>
      </c>
      <c r="BX21" s="3">
        <v>1</v>
      </c>
      <c r="BY21" s="3">
        <v>5990.7730000000001</v>
      </c>
      <c r="CG21" s="174">
        <v>39954</v>
      </c>
      <c r="CH21" s="174">
        <v>2570</v>
      </c>
      <c r="CI21" s="174">
        <v>5</v>
      </c>
      <c r="CJ21" s="174">
        <v>13599.23</v>
      </c>
      <c r="CK21" s="174">
        <v>13599.23</v>
      </c>
      <c r="CM21" s="3" t="s">
        <v>3618</v>
      </c>
      <c r="CN21" s="173">
        <v>1468</v>
      </c>
      <c r="CO21" s="175">
        <f t="shared" si="0"/>
        <v>14354.1181</v>
      </c>
      <c r="CP21" s="175">
        <f t="shared" si="1"/>
        <v>14334.308499999999</v>
      </c>
      <c r="CQ21" s="176">
        <f t="shared" si="2"/>
        <v>28688.426599999999</v>
      </c>
      <c r="CU21" s="174">
        <v>39954</v>
      </c>
      <c r="CV21" s="174">
        <v>2570</v>
      </c>
      <c r="CW21" s="174">
        <v>5</v>
      </c>
      <c r="CX21" s="174">
        <v>13599.23</v>
      </c>
    </row>
    <row r="22" spans="1:102" x14ac:dyDescent="0.25">
      <c r="A22" s="22">
        <v>19</v>
      </c>
      <c r="B22" s="23" t="s">
        <v>598</v>
      </c>
      <c r="C22" s="23" t="s">
        <v>621</v>
      </c>
      <c r="D22" s="24">
        <v>71364</v>
      </c>
      <c r="E22" s="24">
        <v>0</v>
      </c>
      <c r="F22" s="24">
        <v>71364</v>
      </c>
      <c r="G22" s="24">
        <f t="shared" si="10"/>
        <v>66290</v>
      </c>
      <c r="H22" s="24">
        <v>0</v>
      </c>
      <c r="I22" s="24">
        <v>66290</v>
      </c>
      <c r="J22" s="51">
        <f t="shared" si="11"/>
        <v>-7.1100274648282044E-2</v>
      </c>
      <c r="K22" s="51"/>
      <c r="L22" s="51">
        <f t="shared" si="12"/>
        <v>-7.1100274648282044E-2</v>
      </c>
      <c r="N22" s="145"/>
      <c r="O22" s="145"/>
      <c r="P22" s="145">
        <f t="shared" si="13"/>
        <v>-115.33999999999651</v>
      </c>
      <c r="Q22" s="145">
        <f t="shared" si="14"/>
        <v>0</v>
      </c>
      <c r="R22" s="145">
        <f t="shared" si="15"/>
        <v>-115.33999999999651</v>
      </c>
      <c r="S22" s="146">
        <f t="shared" si="16"/>
        <v>-1.7399306079347791E-3</v>
      </c>
      <c r="T22" s="146">
        <f t="shared" si="17"/>
        <v>0</v>
      </c>
      <c r="U22" s="146">
        <f t="shared" si="18"/>
        <v>-1.7399306079347791E-3</v>
      </c>
      <c r="V22" s="145"/>
      <c r="W22" s="145"/>
      <c r="X22" s="145"/>
      <c r="Y22" s="145"/>
      <c r="Z22" s="145"/>
      <c r="AA22" s="145"/>
      <c r="AB22" s="145"/>
      <c r="AC22" s="145"/>
      <c r="AD22" s="145"/>
      <c r="AE22" s="3">
        <v>199311</v>
      </c>
      <c r="AF22" s="3">
        <v>199204</v>
      </c>
      <c r="AG22" s="3">
        <v>7</v>
      </c>
      <c r="AH22" s="3">
        <v>1</v>
      </c>
      <c r="AI22" s="3">
        <v>2361.7280000000001</v>
      </c>
      <c r="AJ22" s="3">
        <v>5910.1409999999996</v>
      </c>
      <c r="AL22" s="3">
        <v>163743</v>
      </c>
      <c r="AM22" s="3">
        <v>164296</v>
      </c>
      <c r="AN22" s="3">
        <v>1</v>
      </c>
      <c r="AO22" s="3">
        <v>3</v>
      </c>
      <c r="AP22" s="3">
        <v>226.6174</v>
      </c>
      <c r="AQ22" s="3">
        <v>564.19290000000001</v>
      </c>
      <c r="AT22" s="3">
        <v>199311</v>
      </c>
      <c r="AU22" s="3">
        <v>199204</v>
      </c>
      <c r="AV22" s="3">
        <v>7</v>
      </c>
      <c r="AW22" s="3">
        <v>1</v>
      </c>
      <c r="AX22" s="3">
        <v>2192.2979999999998</v>
      </c>
      <c r="AY22" s="3">
        <v>5595.4769999999999</v>
      </c>
      <c r="BA22" s="3">
        <v>163743</v>
      </c>
      <c r="BB22" s="3">
        <v>164296</v>
      </c>
      <c r="BC22" s="3">
        <v>1</v>
      </c>
      <c r="BD22" s="3">
        <v>3</v>
      </c>
      <c r="BE22" s="3">
        <v>175.5676</v>
      </c>
      <c r="BF22" s="3">
        <v>488.73840000000001</v>
      </c>
      <c r="BI22" s="3">
        <v>1</v>
      </c>
      <c r="BJ22" s="3">
        <v>7</v>
      </c>
      <c r="BK22" s="3">
        <v>4725.7079999999996</v>
      </c>
      <c r="BN22" s="3">
        <v>3</v>
      </c>
      <c r="BO22" s="3">
        <v>1</v>
      </c>
      <c r="BP22" s="3">
        <v>559.74040000000002</v>
      </c>
      <c r="BR22" s="3" t="s">
        <v>3073</v>
      </c>
      <c r="BS22" s="3">
        <v>1</v>
      </c>
      <c r="BT22" s="3">
        <v>7</v>
      </c>
      <c r="BU22" s="3">
        <v>4842.8599999999997</v>
      </c>
      <c r="BW22" s="3">
        <v>3</v>
      </c>
      <c r="BX22" s="3">
        <v>1</v>
      </c>
      <c r="BY22" s="3">
        <v>677.36320000000001</v>
      </c>
      <c r="CG22" s="174">
        <v>2570</v>
      </c>
      <c r="CH22" s="174">
        <v>39954</v>
      </c>
      <c r="CI22" s="174">
        <v>5</v>
      </c>
      <c r="CJ22" s="174">
        <v>13260.78</v>
      </c>
      <c r="CK22" s="174">
        <v>13260.78</v>
      </c>
      <c r="CM22" s="3" t="s">
        <v>3619</v>
      </c>
      <c r="CN22" s="173">
        <v>3408</v>
      </c>
      <c r="CO22" s="175">
        <f t="shared" si="0"/>
        <v>14543.34</v>
      </c>
      <c r="CP22" s="175">
        <f t="shared" si="1"/>
        <v>14068.944</v>
      </c>
      <c r="CQ22" s="176">
        <f t="shared" si="2"/>
        <v>28612.284</v>
      </c>
      <c r="CU22" s="174">
        <v>2570</v>
      </c>
      <c r="CV22" s="174">
        <v>39954</v>
      </c>
      <c r="CW22" s="174">
        <v>5</v>
      </c>
      <c r="CX22" s="174">
        <v>13260.78</v>
      </c>
    </row>
    <row r="23" spans="1:102" x14ac:dyDescent="0.25">
      <c r="A23" s="22">
        <v>20</v>
      </c>
      <c r="B23" s="23" t="s">
        <v>599</v>
      </c>
      <c r="C23" s="23" t="s">
        <v>621</v>
      </c>
      <c r="D23" s="24">
        <v>508617</v>
      </c>
      <c r="E23" s="24">
        <v>321000</v>
      </c>
      <c r="F23" s="24">
        <v>187617</v>
      </c>
      <c r="G23" s="24">
        <f t="shared" si="10"/>
        <v>483330</v>
      </c>
      <c r="H23" s="24">
        <v>338230</v>
      </c>
      <c r="I23" s="24">
        <v>145100</v>
      </c>
      <c r="J23" s="51">
        <f t="shared" si="11"/>
        <v>-4.9717174219501115E-2</v>
      </c>
      <c r="K23" s="51">
        <f t="shared" ref="K23:L30" si="19">(H23-E23)/E23</f>
        <v>5.3676012461059193E-2</v>
      </c>
      <c r="L23" s="51">
        <f t="shared" si="19"/>
        <v>-0.22661592499613575</v>
      </c>
      <c r="N23" s="145"/>
      <c r="O23" s="145"/>
      <c r="P23" s="145">
        <f t="shared" si="13"/>
        <v>-1615.2223999999696</v>
      </c>
      <c r="Q23" s="145">
        <f t="shared" si="14"/>
        <v>-895.26000000000931</v>
      </c>
      <c r="R23" s="145">
        <f t="shared" si="15"/>
        <v>-719.96239999998943</v>
      </c>
      <c r="S23" s="146">
        <f t="shared" si="16"/>
        <v>-3.3418624956033549E-3</v>
      </c>
      <c r="T23" s="146">
        <f t="shared" si="17"/>
        <v>-2.6468970818673957E-3</v>
      </c>
      <c r="U23" s="146">
        <f t="shared" si="18"/>
        <v>-4.9618359751894513E-3</v>
      </c>
      <c r="V23" s="145"/>
      <c r="W23" s="145"/>
      <c r="X23" s="145"/>
      <c r="Y23" s="145"/>
      <c r="Z23" s="145"/>
      <c r="AA23" s="145"/>
      <c r="AB23" s="145"/>
      <c r="AC23" s="145"/>
      <c r="AD23" s="145"/>
      <c r="AE23" s="3">
        <v>166913</v>
      </c>
      <c r="AF23" s="3">
        <v>166983</v>
      </c>
      <c r="AG23" s="3">
        <v>8</v>
      </c>
      <c r="AH23" s="3">
        <v>1</v>
      </c>
      <c r="AI23" s="3">
        <v>15213.97</v>
      </c>
      <c r="AJ23" s="3">
        <v>44374.91</v>
      </c>
      <c r="AL23" s="3">
        <v>163884</v>
      </c>
      <c r="AM23" s="3">
        <v>164470</v>
      </c>
      <c r="AN23" s="3">
        <v>1</v>
      </c>
      <c r="AO23" s="3">
        <v>3</v>
      </c>
      <c r="AP23" s="3">
        <v>4872.232</v>
      </c>
      <c r="AQ23" s="3">
        <v>13748.45</v>
      </c>
      <c r="AT23" s="3">
        <v>166913</v>
      </c>
      <c r="AU23" s="3">
        <v>166983</v>
      </c>
      <c r="AV23" s="3">
        <v>8</v>
      </c>
      <c r="AW23" s="3">
        <v>1</v>
      </c>
      <c r="AX23" s="3">
        <v>15580.76</v>
      </c>
      <c r="AY23" s="3">
        <v>46092.53</v>
      </c>
      <c r="BA23" s="3">
        <v>163884</v>
      </c>
      <c r="BB23" s="3">
        <v>164470</v>
      </c>
      <c r="BC23" s="3">
        <v>1</v>
      </c>
      <c r="BD23" s="3">
        <v>3</v>
      </c>
      <c r="BE23" s="3">
        <v>4031.2890000000002</v>
      </c>
      <c r="BF23" s="3">
        <v>11742.32</v>
      </c>
      <c r="BI23" s="3">
        <v>1</v>
      </c>
      <c r="BJ23" s="3">
        <v>8</v>
      </c>
      <c r="BK23" s="3">
        <v>42595.98</v>
      </c>
      <c r="BN23" s="3">
        <v>3</v>
      </c>
      <c r="BO23" s="3">
        <v>1</v>
      </c>
      <c r="BP23" s="3">
        <v>12724.74</v>
      </c>
      <c r="BR23" s="3" t="s">
        <v>3073</v>
      </c>
      <c r="BS23" s="3">
        <v>1</v>
      </c>
      <c r="BT23" s="3">
        <v>8</v>
      </c>
      <c r="BU23" s="3">
        <v>41459.53</v>
      </c>
      <c r="BW23" s="3">
        <v>3</v>
      </c>
      <c r="BX23" s="3">
        <v>1</v>
      </c>
      <c r="BY23" s="3">
        <v>13500.42</v>
      </c>
      <c r="CG23" s="174">
        <v>57860</v>
      </c>
      <c r="CH23" s="174">
        <v>1897</v>
      </c>
      <c r="CI23" s="174">
        <v>5</v>
      </c>
      <c r="CJ23" s="174">
        <v>12923.78</v>
      </c>
      <c r="CK23" s="174">
        <v>12923.78</v>
      </c>
      <c r="CM23" s="3" t="s">
        <v>3620</v>
      </c>
      <c r="CN23" s="173">
        <v>3427</v>
      </c>
      <c r="CO23" s="175">
        <f t="shared" si="0"/>
        <v>14159.799000000001</v>
      </c>
      <c r="CP23" s="175">
        <f t="shared" si="1"/>
        <v>14153.429</v>
      </c>
      <c r="CQ23" s="176">
        <f t="shared" si="2"/>
        <v>28313.228000000003</v>
      </c>
      <c r="CU23" s="174">
        <v>57860</v>
      </c>
      <c r="CV23" s="174">
        <v>1897</v>
      </c>
      <c r="CW23" s="174">
        <v>5</v>
      </c>
      <c r="CX23" s="174">
        <v>12923.78</v>
      </c>
    </row>
    <row r="24" spans="1:102" x14ac:dyDescent="0.25">
      <c r="A24" s="22">
        <v>54</v>
      </c>
      <c r="B24" s="23" t="s">
        <v>611</v>
      </c>
      <c r="C24" s="23" t="s">
        <v>621</v>
      </c>
      <c r="D24" s="24">
        <v>58503</v>
      </c>
      <c r="E24" s="24">
        <v>44000</v>
      </c>
      <c r="F24" s="24">
        <v>14503</v>
      </c>
      <c r="G24" s="24">
        <f t="shared" si="10"/>
        <v>74990</v>
      </c>
      <c r="H24" s="24">
        <v>54830</v>
      </c>
      <c r="I24" s="24">
        <v>20160</v>
      </c>
      <c r="J24" s="51">
        <f t="shared" si="11"/>
        <v>0.28181460779789069</v>
      </c>
      <c r="K24" s="51">
        <f t="shared" si="19"/>
        <v>0.24613636363636363</v>
      </c>
      <c r="L24" s="51">
        <f t="shared" si="19"/>
        <v>0.39005722953871613</v>
      </c>
      <c r="N24" s="145"/>
      <c r="O24" s="145"/>
      <c r="P24" s="145">
        <f t="shared" si="13"/>
        <v>-43.3353000000061</v>
      </c>
      <c r="Q24" s="145">
        <f t="shared" si="14"/>
        <v>21.029999999998836</v>
      </c>
      <c r="R24" s="145">
        <f t="shared" si="15"/>
        <v>-64.365300000004936</v>
      </c>
      <c r="S24" s="146">
        <f t="shared" si="16"/>
        <v>-5.7788105080685561E-4</v>
      </c>
      <c r="T24" s="146">
        <f t="shared" si="17"/>
        <v>3.8354915192410791E-4</v>
      </c>
      <c r="U24" s="146">
        <f t="shared" si="18"/>
        <v>-3.1927232142859589E-3</v>
      </c>
      <c r="V24" s="145"/>
      <c r="W24" s="145"/>
      <c r="X24" s="145"/>
      <c r="Y24" s="145"/>
      <c r="Z24" s="145"/>
      <c r="AA24" s="145"/>
      <c r="AB24" s="145"/>
      <c r="AC24" s="145"/>
      <c r="AD24" s="145"/>
      <c r="AE24" s="3">
        <v>167038</v>
      </c>
      <c r="AF24" s="3">
        <v>166980</v>
      </c>
      <c r="AG24" s="3">
        <v>8</v>
      </c>
      <c r="AH24" s="3">
        <v>1</v>
      </c>
      <c r="AI24" s="3">
        <v>15375.14</v>
      </c>
      <c r="AJ24" s="3">
        <v>44382.68</v>
      </c>
      <c r="AL24" s="3">
        <v>163889</v>
      </c>
      <c r="AM24" s="3">
        <v>164476</v>
      </c>
      <c r="AN24" s="3">
        <v>1</v>
      </c>
      <c r="AO24" s="3">
        <v>3</v>
      </c>
      <c r="AP24" s="3">
        <v>1078.7360000000001</v>
      </c>
      <c r="AQ24" s="3">
        <v>2826.6529999999998</v>
      </c>
      <c r="AT24" s="3">
        <v>167038</v>
      </c>
      <c r="AU24" s="3">
        <v>166980</v>
      </c>
      <c r="AV24" s="3">
        <v>8</v>
      </c>
      <c r="AW24" s="3">
        <v>1</v>
      </c>
      <c r="AX24" s="3">
        <v>15561.55</v>
      </c>
      <c r="AY24" s="3">
        <v>45725.03</v>
      </c>
      <c r="BA24" s="3">
        <v>163889</v>
      </c>
      <c r="BB24" s="3">
        <v>164476</v>
      </c>
      <c r="BC24" s="3">
        <v>1</v>
      </c>
      <c r="BD24" s="3">
        <v>3</v>
      </c>
      <c r="BE24" s="3">
        <v>924.42229999999995</v>
      </c>
      <c r="BF24" s="3">
        <v>2667.636</v>
      </c>
      <c r="BI24" s="3">
        <v>1</v>
      </c>
      <c r="BJ24" s="3">
        <v>8</v>
      </c>
      <c r="BK24" s="3">
        <v>41961.5</v>
      </c>
      <c r="BN24" s="3">
        <v>3</v>
      </c>
      <c r="BO24" s="3">
        <v>1</v>
      </c>
      <c r="BP24" s="3">
        <v>2891.0639999999999</v>
      </c>
      <c r="BR24" s="3" t="s">
        <v>3073</v>
      </c>
      <c r="BS24" s="3">
        <v>1</v>
      </c>
      <c r="BT24" s="3">
        <v>8</v>
      </c>
      <c r="BU24" s="3">
        <v>41177.4</v>
      </c>
      <c r="BW24" s="3">
        <v>3</v>
      </c>
      <c r="BX24" s="3">
        <v>1</v>
      </c>
      <c r="BY24" s="3">
        <v>3169.2370000000001</v>
      </c>
      <c r="CG24" s="174">
        <v>74582</v>
      </c>
      <c r="CH24" s="174">
        <v>302</v>
      </c>
      <c r="CI24" s="174">
        <v>5</v>
      </c>
      <c r="CJ24" s="174">
        <v>12908.04</v>
      </c>
      <c r="CK24" s="174">
        <v>12908.04</v>
      </c>
      <c r="CM24" s="3" t="s">
        <v>3623</v>
      </c>
      <c r="CN24" s="173">
        <v>1897</v>
      </c>
      <c r="CO24" s="175">
        <f t="shared" si="0"/>
        <v>13240.073399999999</v>
      </c>
      <c r="CP24" s="175">
        <f t="shared" si="1"/>
        <v>13281.180200000001</v>
      </c>
      <c r="CQ24" s="176">
        <f t="shared" si="2"/>
        <v>26521.2536</v>
      </c>
      <c r="CU24" s="174">
        <v>74582</v>
      </c>
      <c r="CV24" s="174">
        <v>302</v>
      </c>
      <c r="CW24" s="174">
        <v>5</v>
      </c>
      <c r="CX24" s="174">
        <v>12908.04</v>
      </c>
    </row>
    <row r="25" spans="1:102" x14ac:dyDescent="0.25">
      <c r="A25" s="22">
        <v>57</v>
      </c>
      <c r="B25" s="23" t="s">
        <v>612</v>
      </c>
      <c r="C25" s="23" t="s">
        <v>621</v>
      </c>
      <c r="D25" s="24">
        <v>97177</v>
      </c>
      <c r="E25" s="24">
        <v>49000</v>
      </c>
      <c r="F25" s="24">
        <v>48177</v>
      </c>
      <c r="G25" s="24">
        <f t="shared" si="10"/>
        <v>90060</v>
      </c>
      <c r="H25" s="24">
        <v>55400</v>
      </c>
      <c r="I25" s="24">
        <v>34660</v>
      </c>
      <c r="J25" s="51">
        <f t="shared" si="11"/>
        <v>-7.3237494468855802E-2</v>
      </c>
      <c r="K25" s="51">
        <f t="shared" si="19"/>
        <v>0.1306122448979592</v>
      </c>
      <c r="L25" s="51">
        <f t="shared" si="19"/>
        <v>-0.28056956639060132</v>
      </c>
      <c r="N25" s="145"/>
      <c r="O25" s="145"/>
      <c r="P25" s="145">
        <f t="shared" si="13"/>
        <v>-107.37159999999858</v>
      </c>
      <c r="Q25" s="145">
        <f t="shared" si="14"/>
        <v>-162.43000000000029</v>
      </c>
      <c r="R25" s="145">
        <f t="shared" si="15"/>
        <v>55.058400000001711</v>
      </c>
      <c r="S25" s="146">
        <f t="shared" si="16"/>
        <v>-1.1922229624694491E-3</v>
      </c>
      <c r="T25" s="146">
        <f t="shared" si="17"/>
        <v>-2.9319494584837597E-3</v>
      </c>
      <c r="U25" s="146">
        <f t="shared" si="18"/>
        <v>1.5885285631852774E-3</v>
      </c>
      <c r="V25" s="145"/>
      <c r="W25" s="145"/>
      <c r="X25" s="145"/>
      <c r="Y25" s="145"/>
      <c r="Z25" s="145"/>
      <c r="AA25" s="145"/>
      <c r="AB25" s="145"/>
      <c r="AC25" s="145"/>
      <c r="AD25" s="145"/>
      <c r="AE25" s="3">
        <v>159540</v>
      </c>
      <c r="AF25" s="3">
        <v>160648</v>
      </c>
      <c r="AG25" s="3">
        <v>9</v>
      </c>
      <c r="AH25" s="3">
        <v>1</v>
      </c>
      <c r="AI25" s="3">
        <v>11585.5</v>
      </c>
      <c r="AJ25" s="3">
        <v>34839.79</v>
      </c>
      <c r="AL25" s="3">
        <v>164296</v>
      </c>
      <c r="AM25" s="3">
        <v>163743</v>
      </c>
      <c r="AN25" s="3">
        <v>1</v>
      </c>
      <c r="AO25" s="3">
        <v>3</v>
      </c>
      <c r="AP25" s="3">
        <v>311.48579999999998</v>
      </c>
      <c r="AQ25" s="3">
        <v>796.90369999999996</v>
      </c>
      <c r="AT25" s="3">
        <v>159540</v>
      </c>
      <c r="AU25" s="3">
        <v>160648</v>
      </c>
      <c r="AV25" s="3">
        <v>9</v>
      </c>
      <c r="AW25" s="3">
        <v>1</v>
      </c>
      <c r="AX25" s="3">
        <v>11297.51</v>
      </c>
      <c r="AY25" s="3">
        <v>35268.550000000003</v>
      </c>
      <c r="BA25" s="3">
        <v>164296</v>
      </c>
      <c r="BB25" s="3">
        <v>163743</v>
      </c>
      <c r="BC25" s="3">
        <v>1</v>
      </c>
      <c r="BD25" s="3">
        <v>3</v>
      </c>
      <c r="BE25" s="3">
        <v>355.80110000000002</v>
      </c>
      <c r="BF25" s="3">
        <v>793.90210000000002</v>
      </c>
      <c r="BI25" s="3">
        <v>1</v>
      </c>
      <c r="BJ25" s="3">
        <v>9</v>
      </c>
      <c r="BK25" s="3">
        <v>31198.05</v>
      </c>
      <c r="BN25" s="3">
        <v>3</v>
      </c>
      <c r="BO25" s="3">
        <v>1</v>
      </c>
      <c r="BP25" s="3">
        <v>758.68730000000005</v>
      </c>
      <c r="BR25" s="3" t="s">
        <v>3073</v>
      </c>
      <c r="BS25" s="3">
        <v>1</v>
      </c>
      <c r="BT25" s="3">
        <v>9</v>
      </c>
      <c r="BU25" s="3">
        <v>31075.19</v>
      </c>
      <c r="BW25" s="3">
        <v>3</v>
      </c>
      <c r="BX25" s="3">
        <v>1</v>
      </c>
      <c r="BY25" s="3">
        <v>787.19050000000004</v>
      </c>
      <c r="CG25" s="174">
        <v>1897</v>
      </c>
      <c r="CH25" s="174">
        <v>57860</v>
      </c>
      <c r="CI25" s="174">
        <v>5</v>
      </c>
      <c r="CJ25" s="174">
        <v>12872.84</v>
      </c>
      <c r="CK25" s="174">
        <v>12872.84</v>
      </c>
      <c r="CM25" s="3" t="s">
        <v>3621</v>
      </c>
      <c r="CN25" s="173">
        <v>69</v>
      </c>
      <c r="CO25" s="175">
        <f t="shared" si="0"/>
        <v>13333.76944</v>
      </c>
      <c r="CP25" s="175">
        <f t="shared" si="1"/>
        <v>12372.922070000001</v>
      </c>
      <c r="CQ25" s="176">
        <f t="shared" si="2"/>
        <v>25706.691510000001</v>
      </c>
      <c r="CU25" s="174">
        <v>1897</v>
      </c>
      <c r="CV25" s="174">
        <v>57860</v>
      </c>
      <c r="CW25" s="174">
        <v>5</v>
      </c>
      <c r="CX25" s="174">
        <v>12872.84</v>
      </c>
    </row>
    <row r="26" spans="1:102" x14ac:dyDescent="0.25">
      <c r="A26" s="22">
        <v>58</v>
      </c>
      <c r="B26" s="23" t="s">
        <v>613</v>
      </c>
      <c r="C26" s="23" t="s">
        <v>621</v>
      </c>
      <c r="D26" s="24">
        <v>21000</v>
      </c>
      <c r="E26" s="24">
        <v>0</v>
      </c>
      <c r="F26" s="24">
        <v>21000</v>
      </c>
      <c r="G26" s="24">
        <f t="shared" si="10"/>
        <v>21730</v>
      </c>
      <c r="H26" s="24">
        <v>0</v>
      </c>
      <c r="I26" s="24">
        <v>21730</v>
      </c>
      <c r="J26" s="51">
        <f t="shared" si="11"/>
        <v>3.4761904761904765E-2</v>
      </c>
      <c r="K26" s="51"/>
      <c r="L26" s="51">
        <f t="shared" si="19"/>
        <v>3.4761904761904765E-2</v>
      </c>
      <c r="N26" s="145"/>
      <c r="O26" s="145"/>
      <c r="P26" s="145">
        <f t="shared" si="13"/>
        <v>-11.770000000000437</v>
      </c>
      <c r="Q26" s="145">
        <f t="shared" si="14"/>
        <v>0</v>
      </c>
      <c r="R26" s="145">
        <f t="shared" si="15"/>
        <v>-11.770000000000437</v>
      </c>
      <c r="S26" s="146">
        <f t="shared" si="16"/>
        <v>-5.4164749194663764E-4</v>
      </c>
      <c r="T26" s="146">
        <f t="shared" si="17"/>
        <v>0</v>
      </c>
      <c r="U26" s="146">
        <f t="shared" si="18"/>
        <v>-5.4164749194663764E-4</v>
      </c>
      <c r="V26" s="145"/>
      <c r="W26" s="145"/>
      <c r="X26" s="145"/>
      <c r="Y26" s="145"/>
      <c r="Z26" s="145"/>
      <c r="AA26" s="145"/>
      <c r="AB26" s="145"/>
      <c r="AC26" s="145"/>
      <c r="AD26" s="145"/>
      <c r="AE26" s="3">
        <v>160592</v>
      </c>
      <c r="AF26" s="3">
        <v>159332</v>
      </c>
      <c r="AG26" s="3">
        <v>9</v>
      </c>
      <c r="AH26" s="3">
        <v>1</v>
      </c>
      <c r="AI26" s="3">
        <v>12952.03</v>
      </c>
      <c r="AJ26" s="3">
        <v>37290.92</v>
      </c>
      <c r="AL26" s="3">
        <v>164470</v>
      </c>
      <c r="AM26" s="3">
        <v>163884</v>
      </c>
      <c r="AN26" s="3">
        <v>1</v>
      </c>
      <c r="AO26" s="3">
        <v>3</v>
      </c>
      <c r="AP26" s="3">
        <v>4178.1809999999996</v>
      </c>
      <c r="AQ26" s="3">
        <v>11970.92</v>
      </c>
      <c r="AT26" s="3">
        <v>160592</v>
      </c>
      <c r="AU26" s="3">
        <v>159332</v>
      </c>
      <c r="AV26" s="3">
        <v>9</v>
      </c>
      <c r="AW26" s="3">
        <v>1</v>
      </c>
      <c r="AX26" s="3">
        <v>12944.79</v>
      </c>
      <c r="AY26" s="3">
        <v>38031.089999999997</v>
      </c>
      <c r="BA26" s="3">
        <v>164470</v>
      </c>
      <c r="BB26" s="3">
        <v>163884</v>
      </c>
      <c r="BC26" s="3">
        <v>1</v>
      </c>
      <c r="BD26" s="3">
        <v>3</v>
      </c>
      <c r="BE26" s="3">
        <v>3642.585</v>
      </c>
      <c r="BF26" s="3">
        <v>10382.9</v>
      </c>
      <c r="BI26" s="3">
        <v>1</v>
      </c>
      <c r="BJ26" s="3">
        <v>9</v>
      </c>
      <c r="BK26" s="3">
        <v>33942.43</v>
      </c>
      <c r="BN26" s="3">
        <v>3</v>
      </c>
      <c r="BO26" s="3">
        <v>1</v>
      </c>
      <c r="BP26" s="3">
        <v>11444.47</v>
      </c>
      <c r="BR26" s="3" t="s">
        <v>3073</v>
      </c>
      <c r="BS26" s="3">
        <v>1</v>
      </c>
      <c r="BT26" s="3">
        <v>9</v>
      </c>
      <c r="BU26" s="3">
        <v>33305.9</v>
      </c>
      <c r="BW26" s="3">
        <v>3</v>
      </c>
      <c r="BX26" s="3">
        <v>1</v>
      </c>
      <c r="BY26" s="3">
        <v>12288.85</v>
      </c>
      <c r="CG26" s="174">
        <v>649</v>
      </c>
      <c r="CH26" s="174">
        <v>89731</v>
      </c>
      <c r="CI26" s="174">
        <v>5</v>
      </c>
      <c r="CJ26" s="174">
        <v>12540.8</v>
      </c>
      <c r="CK26" s="174">
        <v>12540.8</v>
      </c>
      <c r="CM26" s="3" t="s">
        <v>3622</v>
      </c>
      <c r="CN26" s="173">
        <v>324</v>
      </c>
      <c r="CO26" s="175">
        <f t="shared" si="0"/>
        <v>13118.30061</v>
      </c>
      <c r="CP26" s="175">
        <f t="shared" si="1"/>
        <v>12549.635020000002</v>
      </c>
      <c r="CQ26" s="176">
        <f t="shared" si="2"/>
        <v>25667.93563</v>
      </c>
      <c r="CU26" s="174">
        <v>649</v>
      </c>
      <c r="CV26" s="174">
        <v>89731</v>
      </c>
      <c r="CW26" s="174">
        <v>5</v>
      </c>
      <c r="CX26" s="174">
        <v>12540.8</v>
      </c>
    </row>
    <row r="27" spans="1:102" x14ac:dyDescent="0.25">
      <c r="A27" s="22">
        <v>60</v>
      </c>
      <c r="B27" s="23" t="s">
        <v>614</v>
      </c>
      <c r="C27" s="23" t="s">
        <v>621</v>
      </c>
      <c r="D27" s="24">
        <v>17466</v>
      </c>
      <c r="E27" s="24">
        <v>0</v>
      </c>
      <c r="F27" s="150">
        <v>17466</v>
      </c>
      <c r="G27" s="24">
        <f t="shared" si="10"/>
        <v>9732</v>
      </c>
      <c r="H27" s="24">
        <v>0</v>
      </c>
      <c r="I27" s="150">
        <v>9732</v>
      </c>
      <c r="J27" s="51">
        <f t="shared" si="11"/>
        <v>-0.44280316042597045</v>
      </c>
      <c r="K27" s="51"/>
      <c r="L27" s="51">
        <f t="shared" si="19"/>
        <v>-0.44280316042597045</v>
      </c>
      <c r="N27" s="145"/>
      <c r="O27" s="145"/>
      <c r="P27" s="145">
        <f t="shared" si="13"/>
        <v>868</v>
      </c>
      <c r="Q27" s="145">
        <f t="shared" si="14"/>
        <v>0</v>
      </c>
      <c r="R27" s="145">
        <f t="shared" si="15"/>
        <v>868</v>
      </c>
      <c r="S27" s="146">
        <f t="shared" si="16"/>
        <v>8.9190300041101525E-2</v>
      </c>
      <c r="T27" s="146">
        <f t="shared" si="17"/>
        <v>0</v>
      </c>
      <c r="U27" s="154">
        <f t="shared" si="18"/>
        <v>8.9190300041101525E-2</v>
      </c>
      <c r="V27" s="145"/>
      <c r="W27" s="145"/>
      <c r="X27" s="145"/>
      <c r="Y27" s="145"/>
      <c r="Z27" s="145"/>
      <c r="AA27" s="145"/>
      <c r="AB27" s="145"/>
      <c r="AC27" s="145"/>
      <c r="AD27" s="145"/>
      <c r="AE27" s="3">
        <v>143933</v>
      </c>
      <c r="AF27" s="3">
        <v>148846</v>
      </c>
      <c r="AG27" s="3">
        <v>10</v>
      </c>
      <c r="AH27" s="3">
        <v>1</v>
      </c>
      <c r="AI27" s="3">
        <v>23797.05</v>
      </c>
      <c r="AJ27" s="3">
        <v>80546.179999999993</v>
      </c>
      <c r="AL27" s="3">
        <v>164476</v>
      </c>
      <c r="AM27" s="3">
        <v>163889</v>
      </c>
      <c r="AN27" s="3">
        <v>1</v>
      </c>
      <c r="AO27" s="3">
        <v>3</v>
      </c>
      <c r="AP27" s="3">
        <v>1245.1890000000001</v>
      </c>
      <c r="AQ27" s="3">
        <v>3249.06</v>
      </c>
      <c r="AT27" s="3">
        <v>143933</v>
      </c>
      <c r="AU27" s="3">
        <v>148846</v>
      </c>
      <c r="AV27" s="3">
        <v>10</v>
      </c>
      <c r="AW27" s="3">
        <v>1</v>
      </c>
      <c r="AX27" s="3">
        <v>23453.32</v>
      </c>
      <c r="AY27" s="3">
        <v>81287.45</v>
      </c>
      <c r="BA27" s="3">
        <v>164476</v>
      </c>
      <c r="BB27" s="3">
        <v>163889</v>
      </c>
      <c r="BC27" s="3">
        <v>1</v>
      </c>
      <c r="BD27" s="3">
        <v>3</v>
      </c>
      <c r="BE27" s="3">
        <v>1130.752</v>
      </c>
      <c r="BF27" s="3">
        <v>2951.893</v>
      </c>
      <c r="BI27" s="3">
        <v>1</v>
      </c>
      <c r="BJ27" s="3">
        <v>10</v>
      </c>
      <c r="BK27" s="3">
        <v>83860.14</v>
      </c>
      <c r="BN27" s="3">
        <v>3</v>
      </c>
      <c r="BO27" s="3">
        <v>1</v>
      </c>
      <c r="BP27" s="3">
        <v>3252.54</v>
      </c>
      <c r="BR27" s="3" t="s">
        <v>3073</v>
      </c>
      <c r="BS27" s="3">
        <v>1</v>
      </c>
      <c r="BT27" s="3">
        <v>10</v>
      </c>
      <c r="BU27" s="3">
        <v>83319.06</v>
      </c>
      <c r="BW27" s="3">
        <v>3</v>
      </c>
      <c r="BX27" s="3">
        <v>1</v>
      </c>
      <c r="BY27" s="3">
        <v>3156.9209999999998</v>
      </c>
      <c r="CG27" s="174">
        <v>1444</v>
      </c>
      <c r="CH27" s="174">
        <v>99272</v>
      </c>
      <c r="CI27" s="174">
        <v>5</v>
      </c>
      <c r="CJ27" s="174">
        <v>12396.84</v>
      </c>
      <c r="CK27" s="174">
        <v>12396.84</v>
      </c>
      <c r="CM27" s="3" t="s">
        <v>3624</v>
      </c>
      <c r="CN27" s="173">
        <v>1613</v>
      </c>
      <c r="CO27" s="175">
        <f t="shared" si="0"/>
        <v>12382.373</v>
      </c>
      <c r="CP27" s="175">
        <f t="shared" si="1"/>
        <v>13067.095000000001</v>
      </c>
      <c r="CQ27" s="176">
        <f t="shared" si="2"/>
        <v>25449.468000000001</v>
      </c>
      <c r="CU27" s="174">
        <v>1444</v>
      </c>
      <c r="CV27" s="174">
        <v>99272</v>
      </c>
      <c r="CW27" s="174">
        <v>5</v>
      </c>
      <c r="CX27" s="174">
        <v>12396.84</v>
      </c>
    </row>
    <row r="28" spans="1:102" x14ac:dyDescent="0.25">
      <c r="A28" s="22">
        <v>66</v>
      </c>
      <c r="B28" s="23" t="s">
        <v>615</v>
      </c>
      <c r="C28" s="23" t="s">
        <v>621</v>
      </c>
      <c r="D28" s="24">
        <v>93227</v>
      </c>
      <c r="E28" s="24">
        <v>0</v>
      </c>
      <c r="F28" s="24">
        <v>93227</v>
      </c>
      <c r="G28" s="24">
        <f t="shared" si="10"/>
        <v>92310</v>
      </c>
      <c r="H28" s="24">
        <v>0</v>
      </c>
      <c r="I28" s="24">
        <v>92310</v>
      </c>
      <c r="J28" s="51">
        <f t="shared" si="11"/>
        <v>-9.8362062492625534E-3</v>
      </c>
      <c r="K28" s="51"/>
      <c r="L28" s="51">
        <f t="shared" si="19"/>
        <v>-9.8362062492625534E-3</v>
      </c>
      <c r="N28" s="145"/>
      <c r="O28" s="145"/>
      <c r="P28" s="145">
        <f t="shared" si="13"/>
        <v>-250.13999999998487</v>
      </c>
      <c r="Q28" s="145">
        <f t="shared" si="14"/>
        <v>0</v>
      </c>
      <c r="R28" s="145">
        <f t="shared" si="15"/>
        <v>-250.13999999998487</v>
      </c>
      <c r="S28" s="146">
        <f t="shared" si="16"/>
        <v>-2.7097822554434498E-3</v>
      </c>
      <c r="T28" s="146">
        <f t="shared" si="17"/>
        <v>0</v>
      </c>
      <c r="U28" s="146">
        <f t="shared" si="18"/>
        <v>-2.7097822554434498E-3</v>
      </c>
      <c r="V28" s="145"/>
      <c r="W28" s="145"/>
      <c r="X28" s="145"/>
      <c r="Y28" s="145"/>
      <c r="Z28" s="145"/>
      <c r="AA28" s="145"/>
      <c r="AB28" s="145"/>
      <c r="AC28" s="145"/>
      <c r="AD28" s="145"/>
      <c r="AE28" s="3">
        <v>148803</v>
      </c>
      <c r="AF28" s="3">
        <v>147420</v>
      </c>
      <c r="AG28" s="3">
        <v>10</v>
      </c>
      <c r="AH28" s="3">
        <v>1</v>
      </c>
      <c r="AI28" s="3">
        <v>25725.41</v>
      </c>
      <c r="AJ28" s="3">
        <v>78988.429999999993</v>
      </c>
      <c r="AL28" s="3">
        <v>183581</v>
      </c>
      <c r="AM28" s="3">
        <v>161992</v>
      </c>
      <c r="AN28" s="3">
        <v>1</v>
      </c>
      <c r="AO28" s="3">
        <v>3</v>
      </c>
      <c r="AP28" s="3">
        <v>3830.3580000000002</v>
      </c>
      <c r="AQ28" s="3">
        <v>10465.84</v>
      </c>
      <c r="AT28" s="3">
        <v>148803</v>
      </c>
      <c r="AU28" s="3">
        <v>147420</v>
      </c>
      <c r="AV28" s="3">
        <v>10</v>
      </c>
      <c r="AW28" s="3">
        <v>1</v>
      </c>
      <c r="AX28" s="3">
        <v>25411.41</v>
      </c>
      <c r="AY28" s="3">
        <v>79377.42</v>
      </c>
      <c r="BA28" s="3">
        <v>183581</v>
      </c>
      <c r="BB28" s="3">
        <v>161992</v>
      </c>
      <c r="BC28" s="3">
        <v>1</v>
      </c>
      <c r="BD28" s="3">
        <v>3</v>
      </c>
      <c r="BE28" s="3">
        <v>3263.201</v>
      </c>
      <c r="BF28" s="3">
        <v>8890.2479999999996</v>
      </c>
      <c r="BI28" s="3">
        <v>1</v>
      </c>
      <c r="BJ28" s="3">
        <v>10</v>
      </c>
      <c r="BK28" s="3">
        <v>78893.23</v>
      </c>
      <c r="BN28" s="3">
        <v>3</v>
      </c>
      <c r="BO28" s="3">
        <v>1</v>
      </c>
      <c r="BP28" s="3">
        <v>10062.290000000001</v>
      </c>
      <c r="BR28" s="3" t="s">
        <v>3073</v>
      </c>
      <c r="BS28" s="3">
        <v>1</v>
      </c>
      <c r="BT28" s="3">
        <v>10</v>
      </c>
      <c r="BU28" s="3">
        <v>78615.710000000006</v>
      </c>
      <c r="BW28" s="3">
        <v>3</v>
      </c>
      <c r="BX28" s="3">
        <v>1</v>
      </c>
      <c r="BY28" s="3">
        <v>10819.64</v>
      </c>
      <c r="CG28" s="174">
        <v>176705</v>
      </c>
      <c r="CH28" s="174">
        <v>3427</v>
      </c>
      <c r="CI28" s="174">
        <v>5</v>
      </c>
      <c r="CJ28" s="174">
        <v>12395.5</v>
      </c>
      <c r="CK28" s="174">
        <v>12395.5</v>
      </c>
      <c r="CM28" s="3" t="s">
        <v>3626</v>
      </c>
      <c r="CN28" s="173">
        <v>2564</v>
      </c>
      <c r="CO28" s="175">
        <f t="shared" si="0"/>
        <v>12517.93</v>
      </c>
      <c r="CP28" s="175">
        <f t="shared" si="1"/>
        <v>12787.199000000001</v>
      </c>
      <c r="CQ28" s="176">
        <f t="shared" si="2"/>
        <v>25305.129000000001</v>
      </c>
      <c r="CU28" s="174">
        <v>176705</v>
      </c>
      <c r="CV28" s="174">
        <v>3427</v>
      </c>
      <c r="CW28" s="174">
        <v>5</v>
      </c>
      <c r="CX28" s="174">
        <v>12395.5</v>
      </c>
    </row>
    <row r="29" spans="1:102" x14ac:dyDescent="0.25">
      <c r="A29" s="26">
        <v>71</v>
      </c>
      <c r="B29" s="16" t="s">
        <v>616</v>
      </c>
      <c r="C29" s="16" t="s">
        <v>621</v>
      </c>
      <c r="D29" s="17">
        <v>98331</v>
      </c>
      <c r="E29" s="17">
        <v>32000</v>
      </c>
      <c r="F29" s="17">
        <v>66331</v>
      </c>
      <c r="G29" s="17">
        <f t="shared" si="10"/>
        <v>125160</v>
      </c>
      <c r="H29" s="17">
        <v>49830</v>
      </c>
      <c r="I29" s="17">
        <v>75330</v>
      </c>
      <c r="J29" s="52">
        <f t="shared" si="11"/>
        <v>0.27284376239436192</v>
      </c>
      <c r="K29" s="52">
        <f t="shared" si="19"/>
        <v>0.55718749999999995</v>
      </c>
      <c r="L29" s="52">
        <f t="shared" si="19"/>
        <v>0.13566808882724518</v>
      </c>
      <c r="N29" s="145"/>
      <c r="O29" s="145"/>
      <c r="P29" s="145">
        <f t="shared" si="13"/>
        <v>-113.85199999999895</v>
      </c>
      <c r="Q29" s="145">
        <f t="shared" si="14"/>
        <v>128.72000000000116</v>
      </c>
      <c r="R29" s="145">
        <f t="shared" si="15"/>
        <v>-242.57200000000012</v>
      </c>
      <c r="S29" s="146">
        <f t="shared" si="16"/>
        <v>-9.0965164589324821E-4</v>
      </c>
      <c r="T29" s="146">
        <f t="shared" si="17"/>
        <v>2.5831828215934411E-3</v>
      </c>
      <c r="U29" s="146">
        <f t="shared" si="18"/>
        <v>-3.2201247842824918E-3</v>
      </c>
      <c r="V29" s="145"/>
      <c r="W29" s="145"/>
      <c r="X29" s="145"/>
      <c r="Y29" s="145"/>
      <c r="Z29" s="145"/>
      <c r="AA29" s="145"/>
      <c r="AB29" s="145"/>
      <c r="AC29" s="145"/>
      <c r="AD29" s="145"/>
      <c r="AE29" s="3">
        <v>199281</v>
      </c>
      <c r="AF29" s="3">
        <v>199279</v>
      </c>
      <c r="AG29" s="3">
        <v>10</v>
      </c>
      <c r="AH29" s="3">
        <v>1</v>
      </c>
      <c r="AI29" s="3">
        <v>4820.5959999999995</v>
      </c>
      <c r="AJ29" s="3">
        <v>12957.34</v>
      </c>
      <c r="AL29" s="3">
        <v>167516</v>
      </c>
      <c r="AM29" s="3">
        <v>168795</v>
      </c>
      <c r="AN29" s="3">
        <v>2</v>
      </c>
      <c r="AO29" s="3">
        <v>3</v>
      </c>
      <c r="AP29" s="3">
        <v>1382.1379999999999</v>
      </c>
      <c r="AQ29" s="3">
        <v>4694.1360000000004</v>
      </c>
      <c r="AT29" s="3">
        <v>199281</v>
      </c>
      <c r="AU29" s="3">
        <v>199279</v>
      </c>
      <c r="AV29" s="3">
        <v>10</v>
      </c>
      <c r="AW29" s="3">
        <v>1</v>
      </c>
      <c r="AX29" s="3">
        <v>4707.7640000000001</v>
      </c>
      <c r="AY29" s="3">
        <v>13023.66</v>
      </c>
      <c r="BA29" s="3">
        <v>167516</v>
      </c>
      <c r="BB29" s="3">
        <v>168795</v>
      </c>
      <c r="BC29" s="3">
        <v>2</v>
      </c>
      <c r="BD29" s="3">
        <v>3</v>
      </c>
      <c r="BE29" s="3">
        <v>1024.348</v>
      </c>
      <c r="BF29" s="3">
        <v>3696.3470000000002</v>
      </c>
      <c r="BI29" s="3">
        <v>1</v>
      </c>
      <c r="BJ29" s="3">
        <v>10</v>
      </c>
      <c r="BK29" s="3">
        <v>14764.64</v>
      </c>
      <c r="BN29" s="3">
        <v>3</v>
      </c>
      <c r="BO29" s="3">
        <v>2</v>
      </c>
      <c r="BP29" s="3">
        <v>4633.7049999999999</v>
      </c>
      <c r="BR29" s="3" t="s">
        <v>3073</v>
      </c>
      <c r="BS29" s="3">
        <v>1</v>
      </c>
      <c r="BT29" s="3">
        <v>10</v>
      </c>
      <c r="BU29" s="3">
        <v>14659.2</v>
      </c>
      <c r="BW29" s="3">
        <v>3</v>
      </c>
      <c r="BX29" s="3">
        <v>2</v>
      </c>
      <c r="BY29" s="3">
        <v>5413.6629999999996</v>
      </c>
      <c r="CG29" s="174">
        <v>3427</v>
      </c>
      <c r="CH29" s="174">
        <v>176705</v>
      </c>
      <c r="CI29" s="174">
        <v>5</v>
      </c>
      <c r="CJ29" s="174">
        <v>12372.27</v>
      </c>
      <c r="CK29" s="174">
        <v>12372.27</v>
      </c>
      <c r="CM29" s="3" t="s">
        <v>3625</v>
      </c>
      <c r="CN29" s="173">
        <v>1548</v>
      </c>
      <c r="CO29" s="175">
        <f t="shared" si="0"/>
        <v>12866.883</v>
      </c>
      <c r="CP29" s="175">
        <f t="shared" si="1"/>
        <v>12368.0301</v>
      </c>
      <c r="CQ29" s="176">
        <f t="shared" si="2"/>
        <v>25234.913099999998</v>
      </c>
      <c r="CU29" s="174">
        <v>3427</v>
      </c>
      <c r="CV29" s="174">
        <v>176705</v>
      </c>
      <c r="CW29" s="174">
        <v>5</v>
      </c>
      <c r="CX29" s="174">
        <v>12372.27</v>
      </c>
    </row>
    <row r="30" spans="1:102" x14ac:dyDescent="0.25">
      <c r="A30" s="37" t="s">
        <v>134</v>
      </c>
      <c r="B30" s="7"/>
      <c r="C30" s="7"/>
      <c r="D30" s="8">
        <f t="shared" ref="D30:I30" si="20">SUM(D4:D29)</f>
        <v>5801659</v>
      </c>
      <c r="E30" s="8">
        <f t="shared" si="20"/>
        <v>3433410</v>
      </c>
      <c r="F30" s="8">
        <f t="shared" si="20"/>
        <v>2368249</v>
      </c>
      <c r="G30" s="8">
        <f t="shared" si="20"/>
        <v>5987871</v>
      </c>
      <c r="H30" s="8">
        <f t="shared" si="20"/>
        <v>3940069</v>
      </c>
      <c r="I30" s="8">
        <f t="shared" si="20"/>
        <v>2047802</v>
      </c>
      <c r="J30" s="49">
        <f t="shared" si="11"/>
        <v>3.2096336582346535E-2</v>
      </c>
      <c r="K30" s="49">
        <f t="shared" si="19"/>
        <v>0.14756728733241878</v>
      </c>
      <c r="L30" s="49">
        <f t="shared" si="19"/>
        <v>-0.13530967394053581</v>
      </c>
      <c r="AE30" s="3">
        <v>199765</v>
      </c>
      <c r="AF30" s="3">
        <v>199799</v>
      </c>
      <c r="AG30" s="3">
        <v>10</v>
      </c>
      <c r="AH30" s="3">
        <v>1</v>
      </c>
      <c r="AI30" s="3">
        <v>3542.5070000000001</v>
      </c>
      <c r="AJ30" s="3">
        <v>11148.78</v>
      </c>
      <c r="AL30" s="3">
        <v>168184</v>
      </c>
      <c r="AM30" s="3">
        <v>168801</v>
      </c>
      <c r="AN30" s="3">
        <v>2</v>
      </c>
      <c r="AO30" s="3">
        <v>3</v>
      </c>
      <c r="AP30" s="3">
        <v>1190.5350000000001</v>
      </c>
      <c r="AQ30" s="3">
        <v>3880.9969999999998</v>
      </c>
      <c r="AT30" s="3">
        <v>199765</v>
      </c>
      <c r="AU30" s="3">
        <v>199799</v>
      </c>
      <c r="AV30" s="3">
        <v>10</v>
      </c>
      <c r="AW30" s="3">
        <v>1</v>
      </c>
      <c r="AX30" s="3">
        <v>3406.2069999999999</v>
      </c>
      <c r="AY30" s="3">
        <v>10914.54</v>
      </c>
      <c r="BA30" s="3">
        <v>168184</v>
      </c>
      <c r="BB30" s="3">
        <v>168801</v>
      </c>
      <c r="BC30" s="3">
        <v>2</v>
      </c>
      <c r="BD30" s="3">
        <v>3</v>
      </c>
      <c r="BE30" s="3">
        <v>1085.854</v>
      </c>
      <c r="BF30" s="3">
        <v>3384.7220000000002</v>
      </c>
      <c r="BI30" s="3">
        <v>1</v>
      </c>
      <c r="BJ30" s="3">
        <v>10</v>
      </c>
      <c r="BK30" s="3">
        <v>12525.25</v>
      </c>
      <c r="BN30" s="3">
        <v>3</v>
      </c>
      <c r="BO30" s="3">
        <v>2</v>
      </c>
      <c r="BP30" s="3">
        <v>3741.85</v>
      </c>
      <c r="BR30" s="3" t="s">
        <v>3073</v>
      </c>
      <c r="BS30" s="3">
        <v>1</v>
      </c>
      <c r="BT30" s="3">
        <v>10</v>
      </c>
      <c r="BU30" s="3">
        <v>12590.49</v>
      </c>
      <c r="BW30" s="3">
        <v>3</v>
      </c>
      <c r="BX30" s="3">
        <v>2</v>
      </c>
      <c r="BY30" s="3">
        <v>4214.6859999999997</v>
      </c>
      <c r="CG30" s="174">
        <v>1615</v>
      </c>
      <c r="CH30" s="174">
        <v>78770</v>
      </c>
      <c r="CI30" s="174">
        <v>5</v>
      </c>
      <c r="CJ30" s="174">
        <v>12280.28</v>
      </c>
      <c r="CK30" s="174">
        <v>12280.28</v>
      </c>
      <c r="CN30" s="3">
        <v>3070</v>
      </c>
      <c r="CO30" s="169">
        <f t="shared" si="0"/>
        <v>11907.741</v>
      </c>
      <c r="CP30" s="169">
        <f t="shared" si="1"/>
        <v>13007.838</v>
      </c>
      <c r="CQ30" s="170">
        <f t="shared" si="2"/>
        <v>24915.578999999998</v>
      </c>
      <c r="CU30" s="174">
        <v>1615</v>
      </c>
      <c r="CV30" s="174">
        <v>78770</v>
      </c>
      <c r="CW30" s="174">
        <v>5</v>
      </c>
      <c r="CX30" s="174">
        <v>12280.28</v>
      </c>
    </row>
    <row r="31" spans="1:102" x14ac:dyDescent="0.25">
      <c r="AE31" s="3">
        <v>147625</v>
      </c>
      <c r="AF31" s="3">
        <v>149034</v>
      </c>
      <c r="AG31" s="3">
        <v>11</v>
      </c>
      <c r="AH31" s="3">
        <v>1</v>
      </c>
      <c r="AI31" s="3">
        <v>14053.5</v>
      </c>
      <c r="AJ31" s="3">
        <v>45154.27</v>
      </c>
      <c r="AL31" s="3">
        <v>168278</v>
      </c>
      <c r="AM31" s="3">
        <v>168907</v>
      </c>
      <c r="AN31" s="3">
        <v>2</v>
      </c>
      <c r="AO31" s="3">
        <v>3</v>
      </c>
      <c r="AP31" s="3">
        <v>388.97719999999998</v>
      </c>
      <c r="AQ31" s="3">
        <v>1387.4159999999999</v>
      </c>
      <c r="AT31" s="3">
        <v>147625</v>
      </c>
      <c r="AU31" s="3">
        <v>149034</v>
      </c>
      <c r="AV31" s="3">
        <v>11</v>
      </c>
      <c r="AW31" s="3">
        <v>1</v>
      </c>
      <c r="AX31" s="3">
        <v>14097.98</v>
      </c>
      <c r="AY31" s="3">
        <v>46116.66</v>
      </c>
      <c r="BA31" s="3">
        <v>168278</v>
      </c>
      <c r="BB31" s="3">
        <v>168907</v>
      </c>
      <c r="BC31" s="3">
        <v>2</v>
      </c>
      <c r="BD31" s="3">
        <v>3</v>
      </c>
      <c r="BE31" s="3">
        <v>348.16050000000001</v>
      </c>
      <c r="BF31" s="3">
        <v>1332.4939999999999</v>
      </c>
      <c r="BI31" s="3">
        <v>1</v>
      </c>
      <c r="BJ31" s="3">
        <v>11</v>
      </c>
      <c r="BK31" s="3">
        <v>45500.5</v>
      </c>
      <c r="BN31" s="3">
        <v>3</v>
      </c>
      <c r="BO31" s="3">
        <v>2</v>
      </c>
      <c r="BP31" s="3">
        <v>1315.903</v>
      </c>
      <c r="BR31" s="3" t="s">
        <v>3073</v>
      </c>
      <c r="BS31" s="3">
        <v>1</v>
      </c>
      <c r="BT31" s="3">
        <v>11</v>
      </c>
      <c r="BU31" s="3">
        <v>44841.5</v>
      </c>
      <c r="BW31" s="3">
        <v>3</v>
      </c>
      <c r="BX31" s="3">
        <v>2</v>
      </c>
      <c r="BY31" s="3">
        <v>1137.979</v>
      </c>
      <c r="CG31" s="174">
        <v>92965</v>
      </c>
      <c r="CH31" s="174">
        <v>1468</v>
      </c>
      <c r="CI31" s="174">
        <v>5</v>
      </c>
      <c r="CJ31" s="174">
        <v>11972.2</v>
      </c>
      <c r="CK31" s="174">
        <v>11972.2</v>
      </c>
      <c r="CN31" s="3">
        <v>1547</v>
      </c>
      <c r="CO31" s="169">
        <f t="shared" si="0"/>
        <v>12298.799799999999</v>
      </c>
      <c r="CP31" s="169">
        <f t="shared" si="1"/>
        <v>12168.250435</v>
      </c>
      <c r="CQ31" s="170">
        <f t="shared" si="2"/>
        <v>24467.050234999999</v>
      </c>
      <c r="CU31" s="174">
        <v>92965</v>
      </c>
      <c r="CV31" s="174">
        <v>1468</v>
      </c>
      <c r="CW31" s="174">
        <v>5</v>
      </c>
      <c r="CX31" s="174">
        <v>11972.2</v>
      </c>
    </row>
    <row r="32" spans="1:102" x14ac:dyDescent="0.25">
      <c r="AE32" s="3">
        <v>149032</v>
      </c>
      <c r="AF32" s="3">
        <v>148240</v>
      </c>
      <c r="AG32" s="3">
        <v>11</v>
      </c>
      <c r="AH32" s="3">
        <v>1</v>
      </c>
      <c r="AI32" s="3">
        <v>16780.599999999999</v>
      </c>
      <c r="AJ32" s="3">
        <v>52282.9</v>
      </c>
      <c r="AL32" s="3">
        <v>168388</v>
      </c>
      <c r="AM32" s="3">
        <v>168783</v>
      </c>
      <c r="AN32" s="3">
        <v>2</v>
      </c>
      <c r="AO32" s="3">
        <v>3</v>
      </c>
      <c r="AP32" s="3">
        <v>1444.2860000000001</v>
      </c>
      <c r="AQ32" s="3">
        <v>4724.4889999999996</v>
      </c>
      <c r="AT32" s="3">
        <v>149032</v>
      </c>
      <c r="AU32" s="3">
        <v>148240</v>
      </c>
      <c r="AV32" s="3">
        <v>11</v>
      </c>
      <c r="AW32" s="3">
        <v>1</v>
      </c>
      <c r="AX32" s="3">
        <v>17314.330000000002</v>
      </c>
      <c r="AY32" s="3">
        <v>54194.8</v>
      </c>
      <c r="BA32" s="3">
        <v>168388</v>
      </c>
      <c r="BB32" s="3">
        <v>168783</v>
      </c>
      <c r="BC32" s="3">
        <v>2</v>
      </c>
      <c r="BD32" s="3">
        <v>3</v>
      </c>
      <c r="BE32" s="3">
        <v>1176.0619999999999</v>
      </c>
      <c r="BF32" s="3">
        <v>4040.377</v>
      </c>
      <c r="BI32" s="3">
        <v>1</v>
      </c>
      <c r="BJ32" s="3">
        <v>11</v>
      </c>
      <c r="BK32" s="3">
        <v>52013.32</v>
      </c>
      <c r="BN32" s="3">
        <v>3</v>
      </c>
      <c r="BO32" s="3">
        <v>2</v>
      </c>
      <c r="BP32" s="3">
        <v>4628.7889999999998</v>
      </c>
      <c r="BR32" s="3" t="s">
        <v>3073</v>
      </c>
      <c r="BS32" s="3">
        <v>1</v>
      </c>
      <c r="BT32" s="3">
        <v>11</v>
      </c>
      <c r="BU32" s="3">
        <v>51599.45</v>
      </c>
      <c r="BW32" s="3">
        <v>3</v>
      </c>
      <c r="BX32" s="3">
        <v>2</v>
      </c>
      <c r="BY32" s="3">
        <v>4813.9790000000003</v>
      </c>
      <c r="CG32" s="174">
        <v>99272</v>
      </c>
      <c r="CH32" s="174">
        <v>1444</v>
      </c>
      <c r="CI32" s="174">
        <v>5</v>
      </c>
      <c r="CJ32" s="174">
        <v>11875.91</v>
      </c>
      <c r="CK32" s="174">
        <v>11875.91</v>
      </c>
      <c r="CN32" s="3">
        <v>1444</v>
      </c>
      <c r="CO32" s="169">
        <f t="shared" si="0"/>
        <v>12396.84</v>
      </c>
      <c r="CP32" s="169">
        <f t="shared" si="1"/>
        <v>11875.91</v>
      </c>
      <c r="CQ32" s="170">
        <f t="shared" si="2"/>
        <v>24272.75</v>
      </c>
      <c r="CU32" s="174">
        <v>99272</v>
      </c>
      <c r="CV32" s="174">
        <v>1444</v>
      </c>
      <c r="CW32" s="174">
        <v>5</v>
      </c>
      <c r="CX32" s="174">
        <v>11875.91</v>
      </c>
    </row>
    <row r="33" spans="1:102" x14ac:dyDescent="0.25">
      <c r="A33" s="151" t="s">
        <v>2961</v>
      </c>
      <c r="B33" s="1"/>
      <c r="C33" s="1"/>
      <c r="D33" s="1"/>
      <c r="J33" s="2" t="s">
        <v>134</v>
      </c>
      <c r="K33" s="2" t="s">
        <v>43</v>
      </c>
      <c r="L33" s="2" t="s">
        <v>587</v>
      </c>
      <c r="AE33" s="3">
        <v>140672</v>
      </c>
      <c r="AF33" s="3">
        <v>183616</v>
      </c>
      <c r="AG33" s="3">
        <v>12</v>
      </c>
      <c r="AH33" s="3">
        <v>1</v>
      </c>
      <c r="AI33" s="3">
        <v>19184.52</v>
      </c>
      <c r="AJ33" s="3">
        <v>56221.41</v>
      </c>
      <c r="AL33" s="3">
        <v>168421</v>
      </c>
      <c r="AM33" s="3">
        <v>168738</v>
      </c>
      <c r="AN33" s="3">
        <v>2</v>
      </c>
      <c r="AO33" s="3">
        <v>3</v>
      </c>
      <c r="AP33" s="3">
        <v>5526.7219999999998</v>
      </c>
      <c r="AQ33" s="3">
        <v>18261.099999999999</v>
      </c>
      <c r="AT33" s="3">
        <v>140672</v>
      </c>
      <c r="AU33" s="3">
        <v>183616</v>
      </c>
      <c r="AV33" s="3">
        <v>12</v>
      </c>
      <c r="AW33" s="3">
        <v>1</v>
      </c>
      <c r="AX33" s="3">
        <v>19558.740000000002</v>
      </c>
      <c r="AY33" s="3">
        <v>58095.79</v>
      </c>
      <c r="BA33" s="3">
        <v>168421</v>
      </c>
      <c r="BB33" s="3">
        <v>168738</v>
      </c>
      <c r="BC33" s="3">
        <v>2</v>
      </c>
      <c r="BD33" s="3">
        <v>3</v>
      </c>
      <c r="BE33" s="3">
        <v>4691.5370000000003</v>
      </c>
      <c r="BF33" s="3">
        <v>16037.47</v>
      </c>
      <c r="BI33" s="3">
        <v>1</v>
      </c>
      <c r="BJ33" s="3">
        <v>12</v>
      </c>
      <c r="BK33" s="3">
        <v>52704.51</v>
      </c>
      <c r="BN33" s="3">
        <v>3</v>
      </c>
      <c r="BO33" s="3">
        <v>2</v>
      </c>
      <c r="BP33" s="3">
        <v>18267.689999999999</v>
      </c>
      <c r="BR33" s="3" t="s">
        <v>3073</v>
      </c>
      <c r="BS33" s="3">
        <v>1</v>
      </c>
      <c r="BT33" s="3">
        <v>12</v>
      </c>
      <c r="BU33" s="3">
        <v>50915.8</v>
      </c>
      <c r="BW33" s="3">
        <v>3</v>
      </c>
      <c r="BX33" s="3">
        <v>2</v>
      </c>
      <c r="BY33" s="3">
        <v>20424.12</v>
      </c>
      <c r="CG33" s="174">
        <v>1468</v>
      </c>
      <c r="CH33" s="174">
        <v>92965</v>
      </c>
      <c r="CI33" s="174">
        <v>5</v>
      </c>
      <c r="CJ33" s="174">
        <v>11783.06</v>
      </c>
      <c r="CK33" s="174">
        <v>11783.06</v>
      </c>
      <c r="CN33" s="3">
        <v>289</v>
      </c>
      <c r="CO33" s="169">
        <f t="shared" si="0"/>
        <v>12493.635</v>
      </c>
      <c r="CP33" s="169">
        <f t="shared" si="1"/>
        <v>11653.834000000001</v>
      </c>
      <c r="CQ33" s="170">
        <f t="shared" si="2"/>
        <v>24147.469000000001</v>
      </c>
      <c r="CU33" s="174">
        <v>1468</v>
      </c>
      <c r="CV33" s="174">
        <v>92965</v>
      </c>
      <c r="CW33" s="174">
        <v>5</v>
      </c>
      <c r="CX33" s="174">
        <v>11783.06</v>
      </c>
    </row>
    <row r="34" spans="1:102" x14ac:dyDescent="0.25">
      <c r="A34" s="376" t="s">
        <v>588</v>
      </c>
      <c r="B34" s="377"/>
      <c r="C34" s="377"/>
      <c r="D34" s="378" t="s">
        <v>901</v>
      </c>
      <c r="E34" s="378" t="s">
        <v>2956</v>
      </c>
      <c r="F34" s="378" t="s">
        <v>2957</v>
      </c>
      <c r="G34" s="378" t="s">
        <v>2958</v>
      </c>
      <c r="H34" s="378" t="s">
        <v>2959</v>
      </c>
      <c r="I34" s="378" t="s">
        <v>2960</v>
      </c>
      <c r="J34" s="372" t="s">
        <v>980</v>
      </c>
      <c r="K34" s="372" t="s">
        <v>980</v>
      </c>
      <c r="L34" s="372" t="s">
        <v>980</v>
      </c>
      <c r="AE34" s="3">
        <v>140680</v>
      </c>
      <c r="AF34" s="3">
        <v>140720</v>
      </c>
      <c r="AG34" s="3">
        <v>12</v>
      </c>
      <c r="AH34" s="3">
        <v>1</v>
      </c>
      <c r="AI34" s="3">
        <v>15891.55</v>
      </c>
      <c r="AJ34" s="3">
        <v>46836.32</v>
      </c>
      <c r="AL34" s="3">
        <v>168513</v>
      </c>
      <c r="AM34" s="3">
        <v>168846</v>
      </c>
      <c r="AN34" s="3">
        <v>2</v>
      </c>
      <c r="AO34" s="3">
        <v>3</v>
      </c>
      <c r="AP34" s="3">
        <v>410.13369999999998</v>
      </c>
      <c r="AQ34" s="3">
        <v>1082.623</v>
      </c>
      <c r="AT34" s="3">
        <v>140680</v>
      </c>
      <c r="AU34" s="3">
        <v>140720</v>
      </c>
      <c r="AV34" s="3">
        <v>12</v>
      </c>
      <c r="AW34" s="3">
        <v>1</v>
      </c>
      <c r="AX34" s="3">
        <v>16462.46</v>
      </c>
      <c r="AY34" s="3">
        <v>49024.13</v>
      </c>
      <c r="BA34" s="3">
        <v>168513</v>
      </c>
      <c r="BB34" s="3">
        <v>168846</v>
      </c>
      <c r="BC34" s="3">
        <v>2</v>
      </c>
      <c r="BD34" s="3">
        <v>3</v>
      </c>
      <c r="BE34" s="3">
        <v>393.30610000000001</v>
      </c>
      <c r="BF34" s="3">
        <v>1166.8230000000001</v>
      </c>
      <c r="BI34" s="3">
        <v>1</v>
      </c>
      <c r="BJ34" s="3">
        <v>12</v>
      </c>
      <c r="BK34" s="3">
        <v>43920.27</v>
      </c>
      <c r="BN34" s="3">
        <v>3</v>
      </c>
      <c r="BO34" s="3">
        <v>2</v>
      </c>
      <c r="BP34" s="3">
        <v>1056.5160000000001</v>
      </c>
      <c r="BR34" s="3" t="s">
        <v>3073</v>
      </c>
      <c r="BS34" s="3">
        <v>1</v>
      </c>
      <c r="BT34" s="3">
        <v>12</v>
      </c>
      <c r="BU34" s="3">
        <v>42743.69</v>
      </c>
      <c r="BW34" s="3">
        <v>3</v>
      </c>
      <c r="BX34" s="3">
        <v>2</v>
      </c>
      <c r="BY34" s="3">
        <v>1126.01</v>
      </c>
      <c r="CG34" s="174">
        <v>6696</v>
      </c>
      <c r="CH34" s="174">
        <v>3746</v>
      </c>
      <c r="CI34" s="174">
        <v>5</v>
      </c>
      <c r="CJ34" s="174">
        <v>11636.08</v>
      </c>
      <c r="CK34" s="174">
        <v>11636.08</v>
      </c>
      <c r="CN34" s="3">
        <v>1612</v>
      </c>
      <c r="CO34" s="169">
        <f t="shared" si="0"/>
        <v>11854.234</v>
      </c>
      <c r="CP34" s="169">
        <f t="shared" si="1"/>
        <v>12257.562999999998</v>
      </c>
      <c r="CQ34" s="170">
        <f t="shared" si="2"/>
        <v>24111.796999999999</v>
      </c>
      <c r="CU34" s="174">
        <v>6696</v>
      </c>
      <c r="CV34" s="174">
        <v>3746</v>
      </c>
      <c r="CW34" s="174">
        <v>5</v>
      </c>
      <c r="CX34" s="174">
        <v>11636.08</v>
      </c>
    </row>
    <row r="35" spans="1:102" x14ac:dyDescent="0.25">
      <c r="A35" s="34" t="s">
        <v>590</v>
      </c>
      <c r="B35" s="133" t="s">
        <v>589</v>
      </c>
      <c r="C35" s="133" t="s">
        <v>619</v>
      </c>
      <c r="D35" s="379"/>
      <c r="E35" s="379"/>
      <c r="F35" s="379"/>
      <c r="G35" s="379"/>
      <c r="H35" s="379"/>
      <c r="I35" s="379"/>
      <c r="J35" s="373"/>
      <c r="K35" s="373"/>
      <c r="L35" s="373"/>
      <c r="AE35" s="3">
        <v>141661</v>
      </c>
      <c r="AF35" s="3">
        <v>198209</v>
      </c>
      <c r="AG35" s="3">
        <v>13</v>
      </c>
      <c r="AH35" s="3">
        <v>1</v>
      </c>
      <c r="AI35" s="3">
        <v>0</v>
      </c>
      <c r="AJ35" s="3">
        <v>0</v>
      </c>
      <c r="AL35" s="3">
        <v>168521</v>
      </c>
      <c r="AM35" s="3">
        <v>168723</v>
      </c>
      <c r="AN35" s="3">
        <v>2</v>
      </c>
      <c r="AO35" s="3">
        <v>3</v>
      </c>
      <c r="AP35" s="3">
        <v>129.47139999999999</v>
      </c>
      <c r="AQ35" s="3">
        <v>1157.2280000000001</v>
      </c>
      <c r="AT35" s="3">
        <v>141661</v>
      </c>
      <c r="AU35" s="3">
        <v>198209</v>
      </c>
      <c r="AV35" s="3">
        <v>13</v>
      </c>
      <c r="AW35" s="3">
        <v>1</v>
      </c>
      <c r="AX35" s="3">
        <v>0</v>
      </c>
      <c r="AY35" s="3">
        <v>0</v>
      </c>
      <c r="BA35" s="3">
        <v>168521</v>
      </c>
      <c r="BB35" s="3">
        <v>168723</v>
      </c>
      <c r="BC35" s="3">
        <v>2</v>
      </c>
      <c r="BD35" s="3">
        <v>3</v>
      </c>
      <c r="BE35" s="3">
        <v>175.03819999999999</v>
      </c>
      <c r="BF35" s="3">
        <v>1279.721</v>
      </c>
      <c r="BI35" s="3">
        <v>1</v>
      </c>
      <c r="BJ35" s="3">
        <v>13</v>
      </c>
      <c r="BK35" s="3">
        <v>26458.59</v>
      </c>
      <c r="BN35" s="3">
        <v>3</v>
      </c>
      <c r="BO35" s="3">
        <v>2</v>
      </c>
      <c r="BP35" s="3">
        <v>1085.7080000000001</v>
      </c>
      <c r="BR35" s="3" t="s">
        <v>3073</v>
      </c>
      <c r="BS35" s="3">
        <v>1</v>
      </c>
      <c r="BT35" s="3">
        <v>13</v>
      </c>
      <c r="BU35" s="3">
        <v>25692.55</v>
      </c>
      <c r="BW35" s="3">
        <v>3</v>
      </c>
      <c r="BX35" s="3">
        <v>2</v>
      </c>
      <c r="BY35" s="3">
        <v>1043.2380000000001</v>
      </c>
      <c r="CG35" s="174">
        <v>3746</v>
      </c>
      <c r="CH35" s="174">
        <v>6696</v>
      </c>
      <c r="CI35" s="174">
        <v>5</v>
      </c>
      <c r="CJ35" s="174">
        <v>11599.86</v>
      </c>
      <c r="CK35" s="174">
        <v>11599.86</v>
      </c>
      <c r="CN35" s="3">
        <v>3626</v>
      </c>
      <c r="CO35" s="169">
        <f t="shared" si="0"/>
        <v>11354.646000000001</v>
      </c>
      <c r="CP35" s="169">
        <f t="shared" si="1"/>
        <v>12496.515500000001</v>
      </c>
      <c r="CQ35" s="170">
        <f t="shared" si="2"/>
        <v>23851.161500000002</v>
      </c>
      <c r="CU35" s="174">
        <v>3746</v>
      </c>
      <c r="CV35" s="174">
        <v>6696</v>
      </c>
      <c r="CW35" s="174">
        <v>5</v>
      </c>
      <c r="CX35" s="174">
        <v>11599.86</v>
      </c>
    </row>
    <row r="36" spans="1:102" x14ac:dyDescent="0.25">
      <c r="A36" s="134">
        <v>4</v>
      </c>
      <c r="B36" s="28" t="s">
        <v>593</v>
      </c>
      <c r="C36" s="28" t="s">
        <v>620</v>
      </c>
      <c r="D36" s="29">
        <v>271777</v>
      </c>
      <c r="E36" s="29">
        <v>204000</v>
      </c>
      <c r="F36" s="29">
        <v>67777</v>
      </c>
      <c r="G36" s="29">
        <f>H36+I36</f>
        <v>278718.1741</v>
      </c>
      <c r="H36" s="29">
        <v>231368.56</v>
      </c>
      <c r="I36" s="29">
        <v>47349.614100000006</v>
      </c>
      <c r="J36" s="47">
        <f>(G36-D36)/D36</f>
        <v>2.5539961438973878E-2</v>
      </c>
      <c r="K36" s="47">
        <f t="shared" ref="K36" si="21">(H36-E36)/E36</f>
        <v>0.13415960784313724</v>
      </c>
      <c r="L36" s="47">
        <f t="shared" ref="L36" si="22">(I36-F36)/F36</f>
        <v>-0.30139111940628815</v>
      </c>
      <c r="M36" s="3">
        <v>278719</v>
      </c>
      <c r="N36" s="145">
        <f t="shared" ref="N36:N61" si="23">M36-G36</f>
        <v>0.82589999999618158</v>
      </c>
      <c r="O36" s="145"/>
      <c r="P36" s="145">
        <f>G36-G68</f>
        <v>-8828.8583000000217</v>
      </c>
      <c r="Q36" s="145">
        <f t="shared" ref="Q36" si="24">H36-H68</f>
        <v>-3578.2300000000105</v>
      </c>
      <c r="R36" s="145">
        <f t="shared" ref="R36" si="25">I36-I68</f>
        <v>-5250.6282999999967</v>
      </c>
      <c r="S36" s="146">
        <f>IF(G36&gt;0,P36/G36,0)</f>
        <v>-3.1676650898381516E-2</v>
      </c>
      <c r="T36" s="146">
        <f t="shared" ref="T36" si="26">IF(H36&gt;0,Q36/H36,0)</f>
        <v>-1.5465497991602708E-2</v>
      </c>
      <c r="U36" s="146">
        <f t="shared" ref="U36" si="27">IF(I36&gt;0,R36/I36,0)</f>
        <v>-0.11089062497765945</v>
      </c>
      <c r="V36" s="145"/>
      <c r="W36" s="145"/>
      <c r="X36" s="145"/>
      <c r="Y36" s="145"/>
      <c r="Z36" s="145"/>
      <c r="AA36" s="145"/>
      <c r="AB36" s="145"/>
      <c r="AC36" s="145"/>
      <c r="AD36" s="145"/>
      <c r="AE36" s="3">
        <v>141666</v>
      </c>
      <c r="AF36" s="3">
        <v>198209</v>
      </c>
      <c r="AG36" s="3">
        <v>13</v>
      </c>
      <c r="AH36" s="3">
        <v>1</v>
      </c>
      <c r="AI36" s="3">
        <v>9979.777</v>
      </c>
      <c r="AJ36" s="3">
        <v>29849.84</v>
      </c>
      <c r="AL36" s="3">
        <v>168582</v>
      </c>
      <c r="AM36" s="3">
        <v>168721</v>
      </c>
      <c r="AN36" s="3">
        <v>2</v>
      </c>
      <c r="AO36" s="3">
        <v>3</v>
      </c>
      <c r="AP36" s="3">
        <v>4796.1130000000003</v>
      </c>
      <c r="AQ36" s="3">
        <v>14970.53</v>
      </c>
      <c r="AT36" s="3">
        <v>141666</v>
      </c>
      <c r="AU36" s="3">
        <v>198209</v>
      </c>
      <c r="AV36" s="3">
        <v>13</v>
      </c>
      <c r="AW36" s="3">
        <v>1</v>
      </c>
      <c r="AX36" s="3">
        <v>10290.43</v>
      </c>
      <c r="AY36" s="3">
        <v>31151.11</v>
      </c>
      <c r="BA36" s="3">
        <v>168582</v>
      </c>
      <c r="BB36" s="3">
        <v>168721</v>
      </c>
      <c r="BC36" s="3">
        <v>2</v>
      </c>
      <c r="BD36" s="3">
        <v>3</v>
      </c>
      <c r="BE36" s="3">
        <v>4448.8050000000003</v>
      </c>
      <c r="BF36" s="3">
        <v>14135.98</v>
      </c>
      <c r="BI36" s="3">
        <v>1</v>
      </c>
      <c r="BJ36" s="3">
        <v>13</v>
      </c>
      <c r="BK36" s="3">
        <v>30313.91</v>
      </c>
      <c r="BN36" s="3">
        <v>3</v>
      </c>
      <c r="BO36" s="3">
        <v>2</v>
      </c>
      <c r="BP36" s="3">
        <v>14209.89</v>
      </c>
      <c r="BR36" s="3" t="s">
        <v>3073</v>
      </c>
      <c r="BS36" s="3">
        <v>1</v>
      </c>
      <c r="BT36" s="3">
        <v>13</v>
      </c>
      <c r="BU36" s="3">
        <v>30063.7</v>
      </c>
      <c r="BW36" s="3">
        <v>3</v>
      </c>
      <c r="BX36" s="3">
        <v>2</v>
      </c>
      <c r="BY36" s="3">
        <v>14052.39</v>
      </c>
      <c r="CG36" s="174">
        <v>3734</v>
      </c>
      <c r="CH36" s="174">
        <v>182033</v>
      </c>
      <c r="CI36" s="174">
        <v>5</v>
      </c>
      <c r="CJ36" s="174">
        <v>11376.47</v>
      </c>
      <c r="CK36" s="174">
        <v>11376.47</v>
      </c>
      <c r="CN36" s="3">
        <v>3315</v>
      </c>
      <c r="CO36" s="169">
        <f t="shared" si="0"/>
        <v>12162.813</v>
      </c>
      <c r="CP36" s="169">
        <f t="shared" si="1"/>
        <v>11550.118999999999</v>
      </c>
      <c r="CQ36" s="170">
        <f t="shared" si="2"/>
        <v>23712.932000000001</v>
      </c>
      <c r="CU36" s="174">
        <v>3734</v>
      </c>
      <c r="CV36" s="174">
        <v>182033</v>
      </c>
      <c r="CW36" s="174">
        <v>5</v>
      </c>
      <c r="CX36" s="174">
        <v>11376.47</v>
      </c>
    </row>
    <row r="37" spans="1:102" x14ac:dyDescent="0.25">
      <c r="A37" s="134">
        <v>14</v>
      </c>
      <c r="B37" s="28" t="s">
        <v>595</v>
      </c>
      <c r="C37" s="28" t="s">
        <v>620</v>
      </c>
      <c r="D37" s="380">
        <v>534811</v>
      </c>
      <c r="E37" s="380">
        <v>349830</v>
      </c>
      <c r="F37" s="380">
        <v>184981</v>
      </c>
      <c r="G37" s="143">
        <f>H37+I37</f>
        <v>235319.576</v>
      </c>
      <c r="H37" s="29">
        <v>185875.88</v>
      </c>
      <c r="I37" s="29">
        <v>49443.695999999996</v>
      </c>
      <c r="J37" s="374">
        <f>(SUM(G37:G38)-D37)/D37</f>
        <v>-5.2524216592403618E-2</v>
      </c>
      <c r="K37" s="374">
        <f t="shared" ref="K37" si="28">(SUM(H37:H38)-E37)/E37</f>
        <v>7.1917474201755177E-2</v>
      </c>
      <c r="L37" s="374">
        <f t="shared" ref="L37" si="29">(SUM(I37:I38)-F37)/F37</f>
        <v>-0.28786426065379678</v>
      </c>
      <c r="M37" s="3">
        <v>235319</v>
      </c>
      <c r="N37" s="145">
        <f t="shared" si="23"/>
        <v>-0.57600000000093132</v>
      </c>
      <c r="O37" s="145"/>
      <c r="P37" s="145">
        <f t="shared" ref="P37:P38" si="30">G37-G69</f>
        <v>-6267.9189999999362</v>
      </c>
      <c r="Q37" s="145">
        <f t="shared" ref="Q37:Q38" si="31">H37-H69</f>
        <v>-75.259999999951106</v>
      </c>
      <c r="R37" s="145">
        <f t="shared" ref="R37:R38" si="32">I37-I69</f>
        <v>-6192.6589999999997</v>
      </c>
      <c r="S37" s="146">
        <f t="shared" ref="S37:S38" si="33">IF(G37&gt;0,P37/G37,0)</f>
        <v>-2.6635773812544759E-2</v>
      </c>
      <c r="T37" s="146">
        <f t="shared" ref="T37:T38" si="34">IF(H37&gt;0,Q37/H37,0)</f>
        <v>-4.0489384636646295E-4</v>
      </c>
      <c r="U37" s="146">
        <f t="shared" ref="U37:U38" si="35">IF(I37&gt;0,R37/I37,0)</f>
        <v>-0.1252466846329611</v>
      </c>
      <c r="V37" s="145"/>
      <c r="W37" s="145"/>
      <c r="X37" s="145"/>
      <c r="Y37" s="145"/>
      <c r="Z37" s="145"/>
      <c r="AA37" s="145"/>
      <c r="AB37" s="145"/>
      <c r="AC37" s="145"/>
      <c r="AD37" s="145"/>
      <c r="AE37" s="3">
        <v>183899</v>
      </c>
      <c r="AF37" s="3">
        <v>141739</v>
      </c>
      <c r="AG37" s="3">
        <v>13</v>
      </c>
      <c r="AH37" s="3">
        <v>1</v>
      </c>
      <c r="AI37" s="3">
        <v>11085.8</v>
      </c>
      <c r="AJ37" s="3">
        <v>33210.160000000003</v>
      </c>
      <c r="AL37" s="3">
        <v>168600</v>
      </c>
      <c r="AM37" s="3">
        <v>168742</v>
      </c>
      <c r="AN37" s="3">
        <v>2</v>
      </c>
      <c r="AO37" s="3">
        <v>3</v>
      </c>
      <c r="AP37" s="3">
        <v>731.73940000000005</v>
      </c>
      <c r="AQ37" s="3">
        <v>2118.8780000000002</v>
      </c>
      <c r="AT37" s="3">
        <v>183899</v>
      </c>
      <c r="AU37" s="3">
        <v>141739</v>
      </c>
      <c r="AV37" s="3">
        <v>13</v>
      </c>
      <c r="AW37" s="3">
        <v>1</v>
      </c>
      <c r="AX37" s="3">
        <v>11687.21</v>
      </c>
      <c r="AY37" s="3">
        <v>35110.79</v>
      </c>
      <c r="BA37" s="3">
        <v>168600</v>
      </c>
      <c r="BB37" s="3">
        <v>168742</v>
      </c>
      <c r="BC37" s="3">
        <v>2</v>
      </c>
      <c r="BD37" s="3">
        <v>3</v>
      </c>
      <c r="BE37" s="3">
        <v>692.09439999999995</v>
      </c>
      <c r="BF37" s="3">
        <v>2166.076</v>
      </c>
      <c r="BI37" s="3">
        <v>1</v>
      </c>
      <c r="BJ37" s="3">
        <v>14</v>
      </c>
      <c r="BK37" s="3">
        <v>81350.009999999995</v>
      </c>
      <c r="BN37" s="3">
        <v>3</v>
      </c>
      <c r="BO37" s="3">
        <v>2</v>
      </c>
      <c r="BP37" s="3">
        <v>2191.69</v>
      </c>
      <c r="BR37" s="3" t="s">
        <v>3073</v>
      </c>
      <c r="BS37" s="3">
        <v>1</v>
      </c>
      <c r="BT37" s="3">
        <v>14</v>
      </c>
      <c r="BU37" s="3">
        <v>82543.490000000005</v>
      </c>
      <c r="BW37" s="3">
        <v>3</v>
      </c>
      <c r="BX37" s="3">
        <v>2</v>
      </c>
      <c r="BY37" s="3">
        <v>2298.6889999999999</v>
      </c>
      <c r="CG37" s="174">
        <v>1613</v>
      </c>
      <c r="CH37" s="174">
        <v>78129</v>
      </c>
      <c r="CI37" s="174">
        <v>5</v>
      </c>
      <c r="CJ37" s="174">
        <v>11155.96</v>
      </c>
      <c r="CK37" s="174">
        <v>11155.96</v>
      </c>
      <c r="CN37" s="3">
        <v>3317</v>
      </c>
      <c r="CO37" s="169">
        <f t="shared" si="0"/>
        <v>12103.953</v>
      </c>
      <c r="CP37" s="169">
        <f t="shared" si="1"/>
        <v>11139.495999999999</v>
      </c>
      <c r="CQ37" s="170">
        <f t="shared" si="2"/>
        <v>23243.449000000001</v>
      </c>
      <c r="CU37" s="174">
        <v>1613</v>
      </c>
      <c r="CV37" s="174">
        <v>78129</v>
      </c>
      <c r="CW37" s="174">
        <v>5</v>
      </c>
      <c r="CX37" s="174">
        <v>11155.96</v>
      </c>
    </row>
    <row r="38" spans="1:102" x14ac:dyDescent="0.25">
      <c r="A38" s="34">
        <v>15</v>
      </c>
      <c r="B38" s="15" t="s">
        <v>596</v>
      </c>
      <c r="C38" s="15" t="s">
        <v>620</v>
      </c>
      <c r="D38" s="381"/>
      <c r="E38" s="381"/>
      <c r="F38" s="381"/>
      <c r="G38" s="144">
        <f>H38+I38</f>
        <v>271400.89520000003</v>
      </c>
      <c r="H38" s="8">
        <v>189113.01</v>
      </c>
      <c r="I38" s="8">
        <v>82287.885200000004</v>
      </c>
      <c r="J38" s="375"/>
      <c r="K38" s="375"/>
      <c r="L38" s="375"/>
      <c r="M38" s="3">
        <v>271401</v>
      </c>
      <c r="N38" s="145">
        <f t="shared" si="23"/>
        <v>0.10479999997187406</v>
      </c>
      <c r="O38" s="145"/>
      <c r="P38" s="145">
        <f t="shared" si="30"/>
        <v>-7233.9903000000049</v>
      </c>
      <c r="Q38" s="145">
        <f t="shared" si="31"/>
        <v>2561.9700000000012</v>
      </c>
      <c r="R38" s="145">
        <f t="shared" si="32"/>
        <v>-9795.9603000000061</v>
      </c>
      <c r="S38" s="146">
        <f t="shared" si="33"/>
        <v>-2.6654261013653445E-2</v>
      </c>
      <c r="T38" s="146">
        <f t="shared" si="34"/>
        <v>1.3547296402294063E-2</v>
      </c>
      <c r="U38" s="146">
        <f t="shared" si="35"/>
        <v>-0.11904498792490545</v>
      </c>
      <c r="V38" s="145"/>
      <c r="W38" s="145"/>
      <c r="X38" s="145"/>
      <c r="Y38" s="145"/>
      <c r="Z38" s="145"/>
      <c r="AA38" s="145"/>
      <c r="AB38" s="145"/>
      <c r="AC38" s="145"/>
      <c r="AD38" s="145"/>
      <c r="AE38" s="3">
        <v>133419</v>
      </c>
      <c r="AF38" s="3">
        <v>183622</v>
      </c>
      <c r="AG38" s="3">
        <v>14</v>
      </c>
      <c r="AH38" s="3">
        <v>1</v>
      </c>
      <c r="AI38" s="3">
        <v>22344.9</v>
      </c>
      <c r="AJ38" s="3">
        <v>77317.119999999995</v>
      </c>
      <c r="AL38" s="3">
        <v>168645</v>
      </c>
      <c r="AM38" s="3">
        <v>168767</v>
      </c>
      <c r="AN38" s="3">
        <v>2</v>
      </c>
      <c r="AO38" s="3">
        <v>3</v>
      </c>
      <c r="AP38" s="3">
        <v>433.24709999999999</v>
      </c>
      <c r="AQ38" s="3">
        <v>1224.836</v>
      </c>
      <c r="AT38" s="3">
        <v>133419</v>
      </c>
      <c r="AU38" s="3">
        <v>183622</v>
      </c>
      <c r="AV38" s="3">
        <v>14</v>
      </c>
      <c r="AW38" s="3">
        <v>1</v>
      </c>
      <c r="AX38" s="3">
        <v>22126.32</v>
      </c>
      <c r="AY38" s="3">
        <v>77546.14</v>
      </c>
      <c r="BA38" s="3">
        <v>168645</v>
      </c>
      <c r="BB38" s="3">
        <v>168767</v>
      </c>
      <c r="BC38" s="3">
        <v>2</v>
      </c>
      <c r="BD38" s="3">
        <v>3</v>
      </c>
      <c r="BE38" s="3">
        <v>397.00700000000001</v>
      </c>
      <c r="BF38" s="3">
        <v>1242.1369999999999</v>
      </c>
      <c r="BI38" s="3">
        <v>1</v>
      </c>
      <c r="BJ38" s="3">
        <v>14</v>
      </c>
      <c r="BK38" s="3">
        <v>80768.39</v>
      </c>
      <c r="BN38" s="3">
        <v>3</v>
      </c>
      <c r="BO38" s="3">
        <v>2</v>
      </c>
      <c r="BP38" s="3">
        <v>1273.5170000000001</v>
      </c>
      <c r="BR38" s="3" t="s">
        <v>3073</v>
      </c>
      <c r="BS38" s="3">
        <v>1</v>
      </c>
      <c r="BT38" s="3">
        <v>14</v>
      </c>
      <c r="BU38" s="3">
        <v>83668.3</v>
      </c>
      <c r="BW38" s="3">
        <v>3</v>
      </c>
      <c r="BX38" s="3">
        <v>2</v>
      </c>
      <c r="BY38" s="3">
        <v>1253.9469999999999</v>
      </c>
      <c r="CG38" s="174">
        <v>973</v>
      </c>
      <c r="CH38" s="174">
        <v>115239</v>
      </c>
      <c r="CI38" s="174">
        <v>5</v>
      </c>
      <c r="CJ38" s="174">
        <v>11006.41</v>
      </c>
      <c r="CK38" s="174">
        <v>11006.41</v>
      </c>
      <c r="CN38" s="3">
        <v>3746</v>
      </c>
      <c r="CO38" s="169">
        <f t="shared" si="0"/>
        <v>11599.86</v>
      </c>
      <c r="CP38" s="169">
        <f t="shared" si="1"/>
        <v>11636.08</v>
      </c>
      <c r="CQ38" s="170">
        <f t="shared" si="2"/>
        <v>23235.940000000002</v>
      </c>
      <c r="CU38" s="174">
        <v>973</v>
      </c>
      <c r="CV38" s="174">
        <v>115239</v>
      </c>
      <c r="CW38" s="174">
        <v>5</v>
      </c>
      <c r="CX38" s="174">
        <v>11006.41</v>
      </c>
    </row>
    <row r="39" spans="1:102" x14ac:dyDescent="0.25">
      <c r="A39" s="31">
        <v>22</v>
      </c>
      <c r="B39" s="32" t="s">
        <v>600</v>
      </c>
      <c r="C39" s="32" t="s">
        <v>620</v>
      </c>
      <c r="D39" s="14">
        <v>239527</v>
      </c>
      <c r="E39" s="14">
        <v>158050</v>
      </c>
      <c r="F39" s="14">
        <v>81477</v>
      </c>
      <c r="G39" s="14">
        <f t="shared" ref="G39:G61" si="36">H39+I39</f>
        <v>220181.90659999999</v>
      </c>
      <c r="H39" s="14">
        <v>183916.85</v>
      </c>
      <c r="I39" s="14">
        <v>36265.056599999996</v>
      </c>
      <c r="J39" s="48">
        <f t="shared" ref="J39:J62" si="37">(G39-D39)/D39</f>
        <v>-8.0763727679969324E-2</v>
      </c>
      <c r="K39" s="48">
        <f t="shared" ref="K39" si="38">(H39-E39)/E39</f>
        <v>0.16366244859221768</v>
      </c>
      <c r="L39" s="48">
        <f t="shared" ref="L39:L42" si="39">(I39-F39)/F39</f>
        <v>-0.55490437055856257</v>
      </c>
      <c r="M39" s="3">
        <v>220182</v>
      </c>
      <c r="N39" s="145">
        <f t="shared" si="23"/>
        <v>9.3400000012479722E-2</v>
      </c>
      <c r="O39" s="145"/>
      <c r="P39" s="145">
        <f t="shared" ref="P39:P61" si="40">G39-G71</f>
        <v>-2901.922600000049</v>
      </c>
      <c r="Q39" s="145">
        <f t="shared" ref="Q39:Q61" si="41">H39-H71</f>
        <v>4782.109999999986</v>
      </c>
      <c r="R39" s="145">
        <f t="shared" ref="R39:R61" si="42">I39-I71</f>
        <v>-7684.0326000000059</v>
      </c>
      <c r="S39" s="146">
        <f t="shared" ref="S39:S61" si="43">IF(G39&gt;0,P39/G39,0)</f>
        <v>-1.3179659695071644E-2</v>
      </c>
      <c r="T39" s="146">
        <f t="shared" ref="T39:T61" si="44">IF(H39&gt;0,Q39/H39,0)</f>
        <v>2.6001478385476839E-2</v>
      </c>
      <c r="U39" s="146">
        <f t="shared" ref="U39:U61" si="45">IF(I39&gt;0,R39/I39,0)</f>
        <v>-0.21188530559194016</v>
      </c>
      <c r="V39" s="145"/>
      <c r="W39" s="145"/>
      <c r="X39" s="145"/>
      <c r="Y39" s="145"/>
      <c r="Z39" s="145"/>
      <c r="AA39" s="145"/>
      <c r="AB39" s="145"/>
      <c r="AC39" s="145"/>
      <c r="AD39" s="145"/>
      <c r="AE39" s="3">
        <v>183620</v>
      </c>
      <c r="AF39" s="3">
        <v>185403</v>
      </c>
      <c r="AG39" s="3">
        <v>14</v>
      </c>
      <c r="AH39" s="3">
        <v>1</v>
      </c>
      <c r="AI39" s="3">
        <v>27150.66</v>
      </c>
      <c r="AJ39" s="3">
        <v>80623.789999999994</v>
      </c>
      <c r="AL39" s="3">
        <v>168654</v>
      </c>
      <c r="AM39" s="3">
        <v>168937</v>
      </c>
      <c r="AN39" s="3">
        <v>2</v>
      </c>
      <c r="AO39" s="3">
        <v>3</v>
      </c>
      <c r="AP39" s="3">
        <v>1965.2470000000001</v>
      </c>
      <c r="AQ39" s="3">
        <v>5628.098</v>
      </c>
      <c r="AT39" s="3">
        <v>183620</v>
      </c>
      <c r="AU39" s="3">
        <v>185403</v>
      </c>
      <c r="AV39" s="3">
        <v>14</v>
      </c>
      <c r="AW39" s="3">
        <v>1</v>
      </c>
      <c r="AX39" s="3">
        <v>26672.36</v>
      </c>
      <c r="AY39" s="3">
        <v>80530.320000000007</v>
      </c>
      <c r="BA39" s="3">
        <v>168654</v>
      </c>
      <c r="BB39" s="3">
        <v>168937</v>
      </c>
      <c r="BC39" s="3">
        <v>2</v>
      </c>
      <c r="BD39" s="3">
        <v>3</v>
      </c>
      <c r="BE39" s="3">
        <v>1567.453</v>
      </c>
      <c r="BF39" s="3">
        <v>4668.2610000000004</v>
      </c>
      <c r="BI39" s="3">
        <v>1</v>
      </c>
      <c r="BJ39" s="3">
        <v>14</v>
      </c>
      <c r="BK39" s="3">
        <v>14328.9</v>
      </c>
      <c r="BN39" s="3">
        <v>3</v>
      </c>
      <c r="BO39" s="3">
        <v>2</v>
      </c>
      <c r="BP39" s="3">
        <v>5449.1840000000002</v>
      </c>
      <c r="BR39" s="3" t="s">
        <v>3073</v>
      </c>
      <c r="BS39" s="3">
        <v>1</v>
      </c>
      <c r="BT39" s="3">
        <v>14</v>
      </c>
      <c r="BU39" s="3">
        <v>15070.36</v>
      </c>
      <c r="BW39" s="3">
        <v>3</v>
      </c>
      <c r="BX39" s="3">
        <v>2</v>
      </c>
      <c r="BY39" s="3">
        <v>5674.9170000000004</v>
      </c>
      <c r="CG39" s="174">
        <v>94729</v>
      </c>
      <c r="CH39" s="174">
        <v>1976</v>
      </c>
      <c r="CI39" s="174">
        <v>5</v>
      </c>
      <c r="CJ39" s="174">
        <v>10860.81</v>
      </c>
      <c r="CK39" s="174">
        <v>10860.81</v>
      </c>
      <c r="CN39" s="3">
        <v>3528</v>
      </c>
      <c r="CO39" s="169">
        <f t="shared" si="0"/>
        <v>12132.879000000001</v>
      </c>
      <c r="CP39" s="169">
        <f t="shared" si="1"/>
        <v>10980.588</v>
      </c>
      <c r="CQ39" s="170">
        <f t="shared" si="2"/>
        <v>23113.467000000001</v>
      </c>
      <c r="CU39" s="174">
        <v>94729</v>
      </c>
      <c r="CV39" s="174">
        <v>1976</v>
      </c>
      <c r="CW39" s="174">
        <v>5</v>
      </c>
      <c r="CX39" s="174">
        <v>10860.81</v>
      </c>
    </row>
    <row r="40" spans="1:102" x14ac:dyDescent="0.25">
      <c r="A40" s="31">
        <v>23</v>
      </c>
      <c r="B40" s="32" t="s">
        <v>601</v>
      </c>
      <c r="C40" s="32" t="s">
        <v>620</v>
      </c>
      <c r="D40" s="14">
        <v>81758</v>
      </c>
      <c r="E40" s="14">
        <v>0</v>
      </c>
      <c r="F40" s="14">
        <v>81758</v>
      </c>
      <c r="G40" s="14">
        <f t="shared" si="36"/>
        <v>59387.5936</v>
      </c>
      <c r="H40" s="14">
        <v>0</v>
      </c>
      <c r="I40" s="14">
        <v>59387.5936</v>
      </c>
      <c r="J40" s="48">
        <f t="shared" si="37"/>
        <v>-0.27361733897600232</v>
      </c>
      <c r="K40" s="48"/>
      <c r="L40" s="48">
        <f t="shared" si="39"/>
        <v>-0.27361733897600232</v>
      </c>
      <c r="M40" s="3">
        <v>59388</v>
      </c>
      <c r="N40" s="145">
        <f t="shared" si="23"/>
        <v>0.40639999999984866</v>
      </c>
      <c r="O40" s="145"/>
      <c r="P40" s="145">
        <f t="shared" si="40"/>
        <v>-12322.436499999989</v>
      </c>
      <c r="Q40" s="145">
        <f t="shared" si="41"/>
        <v>0</v>
      </c>
      <c r="R40" s="145">
        <f t="shared" si="42"/>
        <v>-12322.436499999989</v>
      </c>
      <c r="S40" s="146">
        <f t="shared" si="43"/>
        <v>-0.20749176306076139</v>
      </c>
      <c r="T40" s="146">
        <f t="shared" si="44"/>
        <v>0</v>
      </c>
      <c r="U40" s="146">
        <f t="shared" si="45"/>
        <v>-0.20749176306076139</v>
      </c>
      <c r="V40" s="145"/>
      <c r="W40" s="145"/>
      <c r="X40" s="145"/>
      <c r="Y40" s="145"/>
      <c r="Z40" s="145"/>
      <c r="AA40" s="145"/>
      <c r="AB40" s="145"/>
      <c r="AC40" s="145"/>
      <c r="AD40" s="145"/>
      <c r="AE40" s="3">
        <v>199277</v>
      </c>
      <c r="AF40" s="3">
        <v>199278</v>
      </c>
      <c r="AG40" s="3">
        <v>14</v>
      </c>
      <c r="AH40" s="3">
        <v>1</v>
      </c>
      <c r="AI40" s="3">
        <v>4414.3760000000002</v>
      </c>
      <c r="AJ40" s="3">
        <v>13319.55</v>
      </c>
      <c r="AL40" s="3">
        <v>168668</v>
      </c>
      <c r="AM40" s="3">
        <v>168899</v>
      </c>
      <c r="AN40" s="3">
        <v>2</v>
      </c>
      <c r="AO40" s="3">
        <v>3</v>
      </c>
      <c r="AP40" s="3">
        <v>7081.31</v>
      </c>
      <c r="AQ40" s="3">
        <v>22959.14</v>
      </c>
      <c r="AT40" s="3">
        <v>199277</v>
      </c>
      <c r="AU40" s="3">
        <v>199278</v>
      </c>
      <c r="AV40" s="3">
        <v>14</v>
      </c>
      <c r="AW40" s="3">
        <v>1</v>
      </c>
      <c r="AX40" s="3">
        <v>4169.0240000000003</v>
      </c>
      <c r="AY40" s="3">
        <v>13185.52</v>
      </c>
      <c r="BA40" s="3">
        <v>168668</v>
      </c>
      <c r="BB40" s="3">
        <v>168899</v>
      </c>
      <c r="BC40" s="3">
        <v>2</v>
      </c>
      <c r="BD40" s="3">
        <v>3</v>
      </c>
      <c r="BE40" s="3">
        <v>7187.5630000000001</v>
      </c>
      <c r="BF40" s="3">
        <v>23766.67</v>
      </c>
      <c r="BI40" s="3">
        <v>1</v>
      </c>
      <c r="BJ40" s="3">
        <v>14</v>
      </c>
      <c r="BK40" s="3">
        <v>16056.13</v>
      </c>
      <c r="BN40" s="3">
        <v>3</v>
      </c>
      <c r="BO40" s="3">
        <v>2</v>
      </c>
      <c r="BP40" s="3">
        <v>21942.61</v>
      </c>
      <c r="BR40" s="3" t="s">
        <v>3073</v>
      </c>
      <c r="BS40" s="3">
        <v>1</v>
      </c>
      <c r="BT40" s="3">
        <v>14</v>
      </c>
      <c r="BU40" s="3">
        <v>16936.39</v>
      </c>
      <c r="BW40" s="3">
        <v>3</v>
      </c>
      <c r="BX40" s="3">
        <v>2</v>
      </c>
      <c r="BY40" s="3">
        <v>21322.87</v>
      </c>
      <c r="CG40" s="174">
        <v>302</v>
      </c>
      <c r="CH40" s="174">
        <v>74582</v>
      </c>
      <c r="CI40" s="174">
        <v>5</v>
      </c>
      <c r="CJ40" s="174">
        <v>10852.89</v>
      </c>
      <c r="CK40" s="174">
        <v>10852.89</v>
      </c>
      <c r="CN40" s="3">
        <v>1046</v>
      </c>
      <c r="CO40" s="169">
        <f t="shared" si="0"/>
        <v>11351.4285</v>
      </c>
      <c r="CP40" s="169">
        <f t="shared" si="1"/>
        <v>11517.402</v>
      </c>
      <c r="CQ40" s="170">
        <f t="shared" si="2"/>
        <v>22868.8305</v>
      </c>
      <c r="CU40" s="174">
        <v>302</v>
      </c>
      <c r="CV40" s="174">
        <v>74582</v>
      </c>
      <c r="CW40" s="174">
        <v>5</v>
      </c>
      <c r="CX40" s="174">
        <v>10852.89</v>
      </c>
    </row>
    <row r="41" spans="1:102" x14ac:dyDescent="0.25">
      <c r="A41" s="31">
        <v>29</v>
      </c>
      <c r="B41" s="32" t="s">
        <v>602</v>
      </c>
      <c r="C41" s="32" t="s">
        <v>620</v>
      </c>
      <c r="D41" s="14">
        <v>490806</v>
      </c>
      <c r="E41" s="14">
        <v>321820</v>
      </c>
      <c r="F41" s="14">
        <v>168986</v>
      </c>
      <c r="G41" s="14">
        <f t="shared" si="36"/>
        <v>486298.54639999999</v>
      </c>
      <c r="H41" s="14">
        <v>352480.82999999996</v>
      </c>
      <c r="I41" s="14">
        <v>133817.7164</v>
      </c>
      <c r="J41" s="48">
        <f t="shared" si="37"/>
        <v>-9.1837785194150198E-3</v>
      </c>
      <c r="K41" s="48">
        <f t="shared" ref="K41:K49" si="46">(H41-E41)/E41</f>
        <v>9.5273227269902297E-2</v>
      </c>
      <c r="L41" s="48">
        <f t="shared" si="39"/>
        <v>-0.20811359284201056</v>
      </c>
      <c r="M41" s="3">
        <v>486299</v>
      </c>
      <c r="N41" s="153">
        <f t="shared" si="23"/>
        <v>0.45360000000800937</v>
      </c>
      <c r="O41" s="155" t="s">
        <v>2966</v>
      </c>
      <c r="P41" s="145">
        <f t="shared" si="40"/>
        <v>-24193.146100000013</v>
      </c>
      <c r="Q41" s="145">
        <f t="shared" si="41"/>
        <v>3466.6299999999464</v>
      </c>
      <c r="R41" s="145">
        <f t="shared" si="42"/>
        <v>-27659.776099999988</v>
      </c>
      <c r="S41" s="146">
        <f t="shared" si="43"/>
        <v>-4.9749575192232186E-2</v>
      </c>
      <c r="T41" s="146">
        <f t="shared" si="44"/>
        <v>9.8349462011875846E-3</v>
      </c>
      <c r="U41" s="146">
        <f t="shared" si="45"/>
        <v>-0.20669741529082009</v>
      </c>
      <c r="V41" s="145"/>
      <c r="W41" s="145"/>
      <c r="X41" s="145"/>
      <c r="Y41" s="145"/>
      <c r="Z41" s="145"/>
      <c r="AA41" s="145"/>
      <c r="AB41" s="145"/>
      <c r="AC41" s="145"/>
      <c r="AD41" s="145"/>
      <c r="AE41" s="3">
        <v>199422</v>
      </c>
      <c r="AF41" s="3">
        <v>199392</v>
      </c>
      <c r="AG41" s="3">
        <v>14</v>
      </c>
      <c r="AH41" s="3">
        <v>1</v>
      </c>
      <c r="AI41" s="3">
        <v>5623.3190000000004</v>
      </c>
      <c r="AJ41" s="3">
        <v>14690.68</v>
      </c>
      <c r="AL41" s="3">
        <v>168695</v>
      </c>
      <c r="AM41" s="3">
        <v>168944</v>
      </c>
      <c r="AN41" s="3">
        <v>2</v>
      </c>
      <c r="AO41" s="3">
        <v>3</v>
      </c>
      <c r="AP41" s="3">
        <v>2179.0729999999999</v>
      </c>
      <c r="AQ41" s="3">
        <v>6524.1279999999997</v>
      </c>
      <c r="AT41" s="3">
        <v>199422</v>
      </c>
      <c r="AU41" s="3">
        <v>199392</v>
      </c>
      <c r="AV41" s="3">
        <v>14</v>
      </c>
      <c r="AW41" s="3">
        <v>1</v>
      </c>
      <c r="AX41" s="3">
        <v>5521.7929999999997</v>
      </c>
      <c r="AY41" s="3">
        <v>14613.9</v>
      </c>
      <c r="BA41" s="3">
        <v>168695</v>
      </c>
      <c r="BB41" s="3">
        <v>168944</v>
      </c>
      <c r="BC41" s="3">
        <v>2</v>
      </c>
      <c r="BD41" s="3">
        <v>3</v>
      </c>
      <c r="BE41" s="3">
        <v>1898.4179999999999</v>
      </c>
      <c r="BF41" s="3">
        <v>5865.6629999999996</v>
      </c>
      <c r="BI41" s="3">
        <v>1</v>
      </c>
      <c r="BJ41" s="3">
        <v>15</v>
      </c>
      <c r="BK41" s="3">
        <v>60078.5</v>
      </c>
      <c r="BN41" s="3">
        <v>3</v>
      </c>
      <c r="BO41" s="3">
        <v>2</v>
      </c>
      <c r="BP41" s="3">
        <v>6290.3320000000003</v>
      </c>
      <c r="BR41" s="3" t="s">
        <v>3073</v>
      </c>
      <c r="BS41" s="3">
        <v>1</v>
      </c>
      <c r="BT41" s="3">
        <v>15</v>
      </c>
      <c r="BU41" s="3">
        <v>60561.05</v>
      </c>
      <c r="BW41" s="3">
        <v>3</v>
      </c>
      <c r="BX41" s="3">
        <v>2</v>
      </c>
      <c r="BY41" s="3">
        <v>6752.3029999999999</v>
      </c>
      <c r="CG41" s="174">
        <v>974</v>
      </c>
      <c r="CH41" s="174">
        <v>117157</v>
      </c>
      <c r="CI41" s="174">
        <v>5</v>
      </c>
      <c r="CJ41" s="174">
        <v>10850.36</v>
      </c>
      <c r="CK41" s="174">
        <v>10850.36</v>
      </c>
      <c r="CN41" s="3">
        <v>3734</v>
      </c>
      <c r="CO41" s="169">
        <f t="shared" si="0"/>
        <v>11376.47</v>
      </c>
      <c r="CP41" s="169">
        <f t="shared" si="1"/>
        <v>10719.2</v>
      </c>
      <c r="CQ41" s="170">
        <f t="shared" si="2"/>
        <v>22095.67</v>
      </c>
      <c r="CU41" s="174">
        <v>974</v>
      </c>
      <c r="CV41" s="174">
        <v>117157</v>
      </c>
      <c r="CW41" s="174">
        <v>5</v>
      </c>
      <c r="CX41" s="174">
        <v>10850.36</v>
      </c>
    </row>
    <row r="42" spans="1:102" x14ac:dyDescent="0.25">
      <c r="A42" s="31">
        <v>30</v>
      </c>
      <c r="B42" s="32" t="s">
        <v>603</v>
      </c>
      <c r="C42" s="32" t="s">
        <v>620</v>
      </c>
      <c r="D42" s="14">
        <v>354612</v>
      </c>
      <c r="E42" s="14">
        <v>203080</v>
      </c>
      <c r="F42" s="14">
        <v>151532</v>
      </c>
      <c r="G42" s="14">
        <f t="shared" si="36"/>
        <v>355167.37929999997</v>
      </c>
      <c r="H42" s="14">
        <v>234543.74099999998</v>
      </c>
      <c r="I42" s="14">
        <v>120623.63829999999</v>
      </c>
      <c r="J42" s="48">
        <f t="shared" si="37"/>
        <v>1.5661604796227183E-3</v>
      </c>
      <c r="K42" s="48">
        <f t="shared" si="46"/>
        <v>0.15493274079180608</v>
      </c>
      <c r="L42" s="48">
        <f t="shared" si="39"/>
        <v>-0.20397250547739096</v>
      </c>
      <c r="M42" s="3">
        <v>355166</v>
      </c>
      <c r="N42" s="145">
        <f t="shared" si="23"/>
        <v>-1.3792999999714084</v>
      </c>
      <c r="O42" s="145"/>
      <c r="P42" s="145">
        <f t="shared" si="40"/>
        <v>-11977.690499999968</v>
      </c>
      <c r="Q42" s="145">
        <f t="shared" si="41"/>
        <v>1899.9020000000019</v>
      </c>
      <c r="R42" s="145">
        <f t="shared" si="42"/>
        <v>-13877.592499999999</v>
      </c>
      <c r="S42" s="146">
        <f t="shared" si="43"/>
        <v>-3.3724072643176915E-2</v>
      </c>
      <c r="T42" s="146">
        <f t="shared" si="44"/>
        <v>8.1004165444773131E-3</v>
      </c>
      <c r="U42" s="146">
        <f t="shared" si="45"/>
        <v>-0.11504869771450095</v>
      </c>
      <c r="V42" s="145"/>
      <c r="W42" s="145"/>
      <c r="X42" s="145"/>
      <c r="Y42" s="145"/>
      <c r="Z42" s="145"/>
      <c r="AA42" s="145"/>
      <c r="AB42" s="145"/>
      <c r="AC42" s="145"/>
      <c r="AD42" s="145"/>
      <c r="AE42" s="3">
        <v>134006</v>
      </c>
      <c r="AF42" s="3">
        <v>135756</v>
      </c>
      <c r="AG42" s="3">
        <v>15</v>
      </c>
      <c r="AH42" s="3">
        <v>1</v>
      </c>
      <c r="AI42" s="3">
        <v>18694.740000000002</v>
      </c>
      <c r="AJ42" s="3">
        <v>60284.84</v>
      </c>
      <c r="AL42" s="3">
        <v>168709</v>
      </c>
      <c r="AM42" s="3">
        <v>168992</v>
      </c>
      <c r="AN42" s="3">
        <v>2</v>
      </c>
      <c r="AO42" s="3">
        <v>3</v>
      </c>
      <c r="AP42" s="3">
        <v>5091.3440000000001</v>
      </c>
      <c r="AQ42" s="3">
        <v>13815.48</v>
      </c>
      <c r="AT42" s="3">
        <v>134006</v>
      </c>
      <c r="AU42" s="3">
        <v>135756</v>
      </c>
      <c r="AV42" s="3">
        <v>15</v>
      </c>
      <c r="AW42" s="3">
        <v>1</v>
      </c>
      <c r="AX42" s="3">
        <v>18026.32</v>
      </c>
      <c r="AY42" s="3">
        <v>59923.72</v>
      </c>
      <c r="BA42" s="3">
        <v>168709</v>
      </c>
      <c r="BB42" s="3">
        <v>168992</v>
      </c>
      <c r="BC42" s="3">
        <v>2</v>
      </c>
      <c r="BD42" s="3">
        <v>3</v>
      </c>
      <c r="BE42" s="3">
        <v>4503.0619999999999</v>
      </c>
      <c r="BF42" s="3">
        <v>12583.45</v>
      </c>
      <c r="BI42" s="3">
        <v>1</v>
      </c>
      <c r="BJ42" s="3">
        <v>15</v>
      </c>
      <c r="BK42" s="3">
        <v>26591.85</v>
      </c>
      <c r="BN42" s="3">
        <v>3</v>
      </c>
      <c r="BO42" s="3">
        <v>2</v>
      </c>
      <c r="BP42" s="3">
        <v>13420.72</v>
      </c>
      <c r="BR42" s="3" t="s">
        <v>3073</v>
      </c>
      <c r="BS42" s="3">
        <v>1</v>
      </c>
      <c r="BT42" s="3">
        <v>15</v>
      </c>
      <c r="BU42" s="3">
        <v>26465.17</v>
      </c>
      <c r="BW42" s="3">
        <v>3</v>
      </c>
      <c r="BX42" s="3">
        <v>2</v>
      </c>
      <c r="BY42" s="3">
        <v>13788.02</v>
      </c>
      <c r="CG42" s="174">
        <v>78129</v>
      </c>
      <c r="CH42" s="174">
        <v>1613</v>
      </c>
      <c r="CI42" s="174">
        <v>5</v>
      </c>
      <c r="CJ42" s="174">
        <v>10802.85</v>
      </c>
      <c r="CK42" s="174">
        <v>10802.85</v>
      </c>
      <c r="CN42" s="3">
        <v>1123</v>
      </c>
      <c r="CO42" s="169">
        <f t="shared" si="0"/>
        <v>11122.329000000002</v>
      </c>
      <c r="CP42" s="169">
        <f t="shared" si="1"/>
        <v>10969.627</v>
      </c>
      <c r="CQ42" s="170">
        <f t="shared" si="2"/>
        <v>22091.956000000002</v>
      </c>
      <c r="CU42" s="174">
        <v>78129</v>
      </c>
      <c r="CV42" s="174">
        <v>1613</v>
      </c>
      <c r="CW42" s="174">
        <v>5</v>
      </c>
      <c r="CX42" s="174">
        <v>10802.85</v>
      </c>
    </row>
    <row r="43" spans="1:102" x14ac:dyDescent="0.25">
      <c r="A43" s="31">
        <v>32</v>
      </c>
      <c r="B43" s="32" t="s">
        <v>604</v>
      </c>
      <c r="C43" s="32" t="s">
        <v>620</v>
      </c>
      <c r="D43" s="14">
        <v>250220</v>
      </c>
      <c r="E43" s="14">
        <v>250220</v>
      </c>
      <c r="F43" s="14">
        <v>0</v>
      </c>
      <c r="G43" s="14">
        <f t="shared" si="36"/>
        <v>319834.66800000001</v>
      </c>
      <c r="H43" s="14">
        <v>319834.66800000001</v>
      </c>
      <c r="I43" s="14">
        <v>0</v>
      </c>
      <c r="J43" s="48">
        <f t="shared" si="37"/>
        <v>0.27821384381744069</v>
      </c>
      <c r="K43" s="48">
        <f t="shared" si="46"/>
        <v>0.27821384381744069</v>
      </c>
      <c r="L43" s="48"/>
      <c r="M43" s="3">
        <v>319835</v>
      </c>
      <c r="N43" s="145">
        <f t="shared" si="23"/>
        <v>0.33199999999487773</v>
      </c>
      <c r="O43" s="145"/>
      <c r="P43" s="145">
        <f t="shared" si="40"/>
        <v>-1952.1660000000265</v>
      </c>
      <c r="Q43" s="145">
        <f t="shared" si="41"/>
        <v>-1952.1660000000265</v>
      </c>
      <c r="R43" s="145">
        <f t="shared" si="42"/>
        <v>0</v>
      </c>
      <c r="S43" s="146">
        <f t="shared" si="43"/>
        <v>-6.1036722885838834E-3</v>
      </c>
      <c r="T43" s="146">
        <f t="shared" si="44"/>
        <v>-6.1036722885838834E-3</v>
      </c>
      <c r="U43" s="146">
        <f t="shared" si="45"/>
        <v>0</v>
      </c>
      <c r="V43" s="145"/>
      <c r="W43" s="145"/>
      <c r="X43" s="145"/>
      <c r="Y43" s="145"/>
      <c r="Z43" s="145"/>
      <c r="AA43" s="145"/>
      <c r="AB43" s="145"/>
      <c r="AC43" s="145"/>
      <c r="AD43" s="145"/>
      <c r="AE43" s="3">
        <v>134849</v>
      </c>
      <c r="AF43" s="3">
        <v>133686</v>
      </c>
      <c r="AG43" s="3">
        <v>15</v>
      </c>
      <c r="AH43" s="3">
        <v>1</v>
      </c>
      <c r="AI43" s="3">
        <v>10145.34</v>
      </c>
      <c r="AJ43" s="3">
        <v>29923.38</v>
      </c>
      <c r="AL43" s="3">
        <v>168721</v>
      </c>
      <c r="AM43" s="3">
        <v>168582</v>
      </c>
      <c r="AN43" s="3">
        <v>2</v>
      </c>
      <c r="AO43" s="3">
        <v>3</v>
      </c>
      <c r="AP43" s="3">
        <v>4847.5600000000004</v>
      </c>
      <c r="AQ43" s="3">
        <v>14702.22</v>
      </c>
      <c r="AT43" s="3">
        <v>134849</v>
      </c>
      <c r="AU43" s="3">
        <v>133686</v>
      </c>
      <c r="AV43" s="3">
        <v>15</v>
      </c>
      <c r="AW43" s="3">
        <v>1</v>
      </c>
      <c r="AX43" s="3">
        <v>10301.25</v>
      </c>
      <c r="AY43" s="3">
        <v>30734.58</v>
      </c>
      <c r="BA43" s="3">
        <v>168721</v>
      </c>
      <c r="BB43" s="3">
        <v>168582</v>
      </c>
      <c r="BC43" s="3">
        <v>2</v>
      </c>
      <c r="BD43" s="3">
        <v>3</v>
      </c>
      <c r="BE43" s="3">
        <v>4491.7349999999997</v>
      </c>
      <c r="BF43" s="3">
        <v>13355.51</v>
      </c>
      <c r="BI43" s="3">
        <v>1</v>
      </c>
      <c r="BJ43" s="3">
        <v>15</v>
      </c>
      <c r="BK43" s="3">
        <v>48751.58</v>
      </c>
      <c r="BN43" s="3">
        <v>3</v>
      </c>
      <c r="BO43" s="3">
        <v>2</v>
      </c>
      <c r="BP43" s="3">
        <v>14122.17</v>
      </c>
      <c r="BR43" s="3" t="s">
        <v>3073</v>
      </c>
      <c r="BS43" s="3">
        <v>1</v>
      </c>
      <c r="BT43" s="3">
        <v>15</v>
      </c>
      <c r="BU43" s="3">
        <v>47817.95</v>
      </c>
      <c r="BW43" s="3">
        <v>3</v>
      </c>
      <c r="BX43" s="3">
        <v>2</v>
      </c>
      <c r="BY43" s="3">
        <v>14318.87</v>
      </c>
      <c r="CG43" s="174">
        <v>1976</v>
      </c>
      <c r="CH43" s="174">
        <v>94729</v>
      </c>
      <c r="CI43" s="174">
        <v>5</v>
      </c>
      <c r="CJ43" s="174">
        <v>10776.78</v>
      </c>
      <c r="CK43" s="174">
        <v>10776.78</v>
      </c>
      <c r="CN43" s="3">
        <v>1976</v>
      </c>
      <c r="CO43" s="169">
        <f t="shared" si="0"/>
        <v>10776.78</v>
      </c>
      <c r="CP43" s="169">
        <f t="shared" si="1"/>
        <v>10860.81</v>
      </c>
      <c r="CQ43" s="170">
        <f t="shared" si="2"/>
        <v>21637.59</v>
      </c>
      <c r="CU43" s="174">
        <v>1976</v>
      </c>
      <c r="CV43" s="174">
        <v>94729</v>
      </c>
      <c r="CW43" s="174">
        <v>5</v>
      </c>
      <c r="CX43" s="174">
        <v>10776.78</v>
      </c>
    </row>
    <row r="44" spans="1:102" x14ac:dyDescent="0.25">
      <c r="A44" s="31">
        <v>35</v>
      </c>
      <c r="B44" s="32" t="s">
        <v>605</v>
      </c>
      <c r="C44" s="32" t="s">
        <v>620</v>
      </c>
      <c r="D44" s="14">
        <v>521155</v>
      </c>
      <c r="E44" s="14">
        <v>352990</v>
      </c>
      <c r="F44" s="14">
        <v>168165</v>
      </c>
      <c r="G44" s="14">
        <f t="shared" si="36"/>
        <v>592707.68000000005</v>
      </c>
      <c r="H44" s="14">
        <v>425598.78</v>
      </c>
      <c r="I44" s="14">
        <v>167108.90000000002</v>
      </c>
      <c r="J44" s="48">
        <f t="shared" si="37"/>
        <v>0.13729635137339188</v>
      </c>
      <c r="K44" s="48">
        <f t="shared" si="46"/>
        <v>0.20569642199495744</v>
      </c>
      <c r="L44" s="48">
        <f t="shared" ref="L44:L51" si="47">(I44-F44)/F44</f>
        <v>-6.2801415276661421E-3</v>
      </c>
      <c r="M44" s="3">
        <v>592708</v>
      </c>
      <c r="N44" s="145">
        <f t="shared" si="23"/>
        <v>0.31999999994877726</v>
      </c>
      <c r="O44" s="145"/>
      <c r="P44" s="145">
        <f t="shared" si="40"/>
        <v>-33308.670000000042</v>
      </c>
      <c r="Q44" s="145">
        <f t="shared" si="41"/>
        <v>-397.73000000003958</v>
      </c>
      <c r="R44" s="145">
        <f t="shared" si="42"/>
        <v>-32910.939999999973</v>
      </c>
      <c r="S44" s="146">
        <f t="shared" si="43"/>
        <v>-5.6197466515028181E-2</v>
      </c>
      <c r="T44" s="146">
        <f t="shared" si="44"/>
        <v>-9.3451865628007571E-4</v>
      </c>
      <c r="U44" s="146">
        <f t="shared" si="45"/>
        <v>-0.19694307125473251</v>
      </c>
      <c r="V44" s="145"/>
      <c r="W44" s="145"/>
      <c r="X44" s="145"/>
      <c r="Y44" s="145"/>
      <c r="Z44" s="145"/>
      <c r="AA44" s="145"/>
      <c r="AB44" s="145"/>
      <c r="AC44" s="145"/>
      <c r="AD44" s="145"/>
      <c r="AE44" s="3">
        <v>135157</v>
      </c>
      <c r="AF44" s="3">
        <v>134008</v>
      </c>
      <c r="AG44" s="3">
        <v>15</v>
      </c>
      <c r="AH44" s="3">
        <v>1</v>
      </c>
      <c r="AI44" s="3">
        <v>14655.03</v>
      </c>
      <c r="AJ44" s="3">
        <v>49072.29</v>
      </c>
      <c r="AL44" s="3">
        <v>168723</v>
      </c>
      <c r="AM44" s="3">
        <v>168521</v>
      </c>
      <c r="AN44" s="3">
        <v>2</v>
      </c>
      <c r="AO44" s="3">
        <v>3</v>
      </c>
      <c r="AP44" s="3">
        <v>316.6814</v>
      </c>
      <c r="AQ44" s="3">
        <v>1014.8049999999999</v>
      </c>
      <c r="AT44" s="3">
        <v>135157</v>
      </c>
      <c r="AU44" s="3">
        <v>134008</v>
      </c>
      <c r="AV44" s="3">
        <v>15</v>
      </c>
      <c r="AW44" s="3">
        <v>1</v>
      </c>
      <c r="AX44" s="3">
        <v>14799.02</v>
      </c>
      <c r="AY44" s="3">
        <v>50306.95</v>
      </c>
      <c r="BA44" s="3">
        <v>168723</v>
      </c>
      <c r="BB44" s="3">
        <v>168521</v>
      </c>
      <c r="BC44" s="3">
        <v>2</v>
      </c>
      <c r="BD44" s="3">
        <v>3</v>
      </c>
      <c r="BE44" s="3">
        <v>619.01089999999999</v>
      </c>
      <c r="BF44" s="3">
        <v>1537.7190000000001</v>
      </c>
      <c r="BI44" s="3">
        <v>1</v>
      </c>
      <c r="BJ44" s="3">
        <v>15</v>
      </c>
      <c r="BK44" s="3">
        <v>28808</v>
      </c>
      <c r="BN44" s="3">
        <v>3</v>
      </c>
      <c r="BO44" s="3">
        <v>2</v>
      </c>
      <c r="BP44" s="3">
        <v>899.55050000000006</v>
      </c>
      <c r="BR44" s="3" t="s">
        <v>3073</v>
      </c>
      <c r="BS44" s="3">
        <v>1</v>
      </c>
      <c r="BT44" s="3">
        <v>15</v>
      </c>
      <c r="BU44" s="3">
        <v>28591.26</v>
      </c>
      <c r="BW44" s="3">
        <v>3</v>
      </c>
      <c r="BX44" s="3">
        <v>2</v>
      </c>
      <c r="BY44" s="3">
        <v>586.74959999999999</v>
      </c>
      <c r="CG44" s="174">
        <v>182033</v>
      </c>
      <c r="CH44" s="174">
        <v>3734</v>
      </c>
      <c r="CI44" s="174">
        <v>5</v>
      </c>
      <c r="CJ44" s="174">
        <v>10719.2</v>
      </c>
      <c r="CK44" s="174">
        <v>10719.2</v>
      </c>
      <c r="CN44" s="3">
        <v>3046</v>
      </c>
      <c r="CO44" s="169">
        <f t="shared" si="0"/>
        <v>10985.150729999999</v>
      </c>
      <c r="CP44" s="169">
        <f t="shared" si="1"/>
        <v>10273.207490000001</v>
      </c>
      <c r="CQ44" s="170">
        <f t="shared" si="2"/>
        <v>21258.358220000002</v>
      </c>
      <c r="CU44" s="174">
        <v>182033</v>
      </c>
      <c r="CV44" s="174">
        <v>3734</v>
      </c>
      <c r="CW44" s="174">
        <v>5</v>
      </c>
      <c r="CX44" s="174">
        <v>10719.2</v>
      </c>
    </row>
    <row r="45" spans="1:102" x14ac:dyDescent="0.25">
      <c r="A45" s="31">
        <v>37</v>
      </c>
      <c r="B45" s="32" t="s">
        <v>606</v>
      </c>
      <c r="C45" s="32" t="s">
        <v>620</v>
      </c>
      <c r="D45" s="14">
        <v>381331</v>
      </c>
      <c r="E45" s="14">
        <v>276420</v>
      </c>
      <c r="F45" s="14">
        <v>104911</v>
      </c>
      <c r="G45" s="14">
        <f t="shared" si="36"/>
        <v>426356.98220000009</v>
      </c>
      <c r="H45" s="14">
        <v>333466.67800000007</v>
      </c>
      <c r="I45" s="14">
        <v>92890.304199999984</v>
      </c>
      <c r="J45" s="48">
        <f t="shared" si="37"/>
        <v>0.11807585063894645</v>
      </c>
      <c r="K45" s="48">
        <f t="shared" si="46"/>
        <v>0.20637681065045971</v>
      </c>
      <c r="L45" s="48">
        <f t="shared" si="47"/>
        <v>-0.11457993728017096</v>
      </c>
      <c r="M45" s="3">
        <v>426357</v>
      </c>
      <c r="N45" s="145">
        <f t="shared" si="23"/>
        <v>1.7799999914132059E-2</v>
      </c>
      <c r="O45" s="145"/>
      <c r="P45" s="145">
        <f t="shared" si="40"/>
        <v>-3736.7433999999193</v>
      </c>
      <c r="Q45" s="145">
        <f t="shared" si="41"/>
        <v>9255.9550000000745</v>
      </c>
      <c r="R45" s="145">
        <f t="shared" si="42"/>
        <v>-12992.698400000023</v>
      </c>
      <c r="S45" s="146">
        <f t="shared" si="43"/>
        <v>-8.7643537129809407E-3</v>
      </c>
      <c r="T45" s="146">
        <f t="shared" si="44"/>
        <v>2.775676135172964E-2</v>
      </c>
      <c r="U45" s="146">
        <f t="shared" si="45"/>
        <v>-0.13987141620319965</v>
      </c>
      <c r="V45" s="145"/>
      <c r="W45" s="145"/>
      <c r="X45" s="145"/>
      <c r="Y45" s="145"/>
      <c r="Z45" s="145"/>
      <c r="AA45" s="145"/>
      <c r="AB45" s="145"/>
      <c r="AC45" s="145"/>
      <c r="AD45" s="145"/>
      <c r="AE45" s="3">
        <v>183897</v>
      </c>
      <c r="AF45" s="3">
        <v>184616</v>
      </c>
      <c r="AG45" s="3">
        <v>15</v>
      </c>
      <c r="AH45" s="3">
        <v>1</v>
      </c>
      <c r="AI45" s="3">
        <v>10680.55</v>
      </c>
      <c r="AJ45" s="3">
        <v>31827.21</v>
      </c>
      <c r="AL45" s="3">
        <v>168725</v>
      </c>
      <c r="AM45" s="3">
        <v>168740</v>
      </c>
      <c r="AN45" s="3">
        <v>2</v>
      </c>
      <c r="AO45" s="3">
        <v>3</v>
      </c>
      <c r="AP45" s="3">
        <v>84.988619999999997</v>
      </c>
      <c r="AQ45" s="3">
        <v>264.8546</v>
      </c>
      <c r="AT45" s="3">
        <v>183897</v>
      </c>
      <c r="AU45" s="3">
        <v>184616</v>
      </c>
      <c r="AV45" s="3">
        <v>15</v>
      </c>
      <c r="AW45" s="3">
        <v>1</v>
      </c>
      <c r="AX45" s="3">
        <v>10989.82</v>
      </c>
      <c r="AY45" s="3">
        <v>32768.25</v>
      </c>
      <c r="BA45" s="3">
        <v>168725</v>
      </c>
      <c r="BB45" s="3">
        <v>168740</v>
      </c>
      <c r="BC45" s="3">
        <v>2</v>
      </c>
      <c r="BD45" s="3">
        <v>3</v>
      </c>
      <c r="BE45" s="3">
        <v>57.935420000000001</v>
      </c>
      <c r="BF45" s="3">
        <v>172.44839999999999</v>
      </c>
      <c r="BI45" s="3">
        <v>1</v>
      </c>
      <c r="BJ45" s="3">
        <v>15</v>
      </c>
      <c r="BK45" s="3">
        <v>15450.44</v>
      </c>
      <c r="BN45" s="3">
        <v>3</v>
      </c>
      <c r="BO45" s="3">
        <v>2</v>
      </c>
      <c r="BP45" s="3">
        <v>280.76620000000003</v>
      </c>
      <c r="BR45" s="3" t="s">
        <v>3073</v>
      </c>
      <c r="BS45" s="3">
        <v>1</v>
      </c>
      <c r="BT45" s="3">
        <v>15</v>
      </c>
      <c r="BU45" s="3">
        <v>15113.69</v>
      </c>
      <c r="BW45" s="3">
        <v>3</v>
      </c>
      <c r="BX45" s="3">
        <v>2</v>
      </c>
      <c r="BY45" s="3">
        <v>330.40339999999998</v>
      </c>
      <c r="CG45" s="174">
        <v>115769</v>
      </c>
      <c r="CH45" s="174">
        <v>973</v>
      </c>
      <c r="CI45" s="174">
        <v>5</v>
      </c>
      <c r="CJ45" s="174">
        <v>10386.280000000001</v>
      </c>
      <c r="CK45" s="174">
        <v>10386.280000000001</v>
      </c>
      <c r="CN45" s="3">
        <v>1570</v>
      </c>
      <c r="CO45" s="169">
        <f t="shared" si="0"/>
        <v>10726.23965</v>
      </c>
      <c r="CP45" s="169">
        <f t="shared" si="1"/>
        <v>10518.518260000001</v>
      </c>
      <c r="CQ45" s="170">
        <f t="shared" si="2"/>
        <v>21244.75791</v>
      </c>
      <c r="CU45" s="174">
        <v>115769</v>
      </c>
      <c r="CV45" s="174">
        <v>973</v>
      </c>
      <c r="CW45" s="174">
        <v>5</v>
      </c>
      <c r="CX45" s="174">
        <v>10386.280000000001</v>
      </c>
    </row>
    <row r="46" spans="1:102" x14ac:dyDescent="0.25">
      <c r="A46" s="31">
        <v>41</v>
      </c>
      <c r="B46" s="32" t="s">
        <v>607</v>
      </c>
      <c r="C46" s="32" t="s">
        <v>620</v>
      </c>
      <c r="D46" s="14">
        <v>327021</v>
      </c>
      <c r="E46" s="14">
        <v>197000</v>
      </c>
      <c r="F46" s="14">
        <v>130021</v>
      </c>
      <c r="G46" s="14">
        <f t="shared" si="36"/>
        <v>343955.29269999999</v>
      </c>
      <c r="H46" s="14">
        <v>222779.84</v>
      </c>
      <c r="I46" s="14">
        <v>121175.45269999999</v>
      </c>
      <c r="J46" s="48">
        <f t="shared" si="37"/>
        <v>5.1783502282727996E-2</v>
      </c>
      <c r="K46" s="48">
        <f t="shared" si="46"/>
        <v>0.1308621319796954</v>
      </c>
      <c r="L46" s="48">
        <f t="shared" si="47"/>
        <v>-6.8031681805246894E-2</v>
      </c>
      <c r="M46" s="3">
        <v>343955</v>
      </c>
      <c r="N46" s="153">
        <f t="shared" si="23"/>
        <v>-0.29269999999087304</v>
      </c>
      <c r="O46" s="155" t="s">
        <v>2967</v>
      </c>
      <c r="P46" s="145">
        <f t="shared" si="40"/>
        <v>-25831.099999999977</v>
      </c>
      <c r="Q46" s="145">
        <f t="shared" si="41"/>
        <v>-960.0899999999674</v>
      </c>
      <c r="R46" s="145">
        <f t="shared" si="42"/>
        <v>-24871.010000000009</v>
      </c>
      <c r="S46" s="146">
        <f t="shared" si="43"/>
        <v>-7.5100167225890108E-2</v>
      </c>
      <c r="T46" s="146">
        <f t="shared" si="44"/>
        <v>-4.3095910294215466E-3</v>
      </c>
      <c r="U46" s="146">
        <f t="shared" si="45"/>
        <v>-0.20524792312164403</v>
      </c>
      <c r="V46" s="145"/>
      <c r="W46" s="145"/>
      <c r="X46" s="145"/>
      <c r="Y46" s="145"/>
      <c r="Z46" s="145"/>
      <c r="AA46" s="145"/>
      <c r="AB46" s="145"/>
      <c r="AC46" s="145"/>
      <c r="AD46" s="145"/>
      <c r="AE46" s="3">
        <v>199623</v>
      </c>
      <c r="AF46" s="3">
        <v>199358</v>
      </c>
      <c r="AG46" s="3">
        <v>15</v>
      </c>
      <c r="AH46" s="3">
        <v>1</v>
      </c>
      <c r="AI46" s="3">
        <v>6134.701</v>
      </c>
      <c r="AJ46" s="3">
        <v>15443.32</v>
      </c>
      <c r="AL46" s="3">
        <v>168725</v>
      </c>
      <c r="AM46" s="3">
        <v>168957</v>
      </c>
      <c r="AN46" s="3">
        <v>2</v>
      </c>
      <c r="AO46" s="3">
        <v>3</v>
      </c>
      <c r="AP46" s="3">
        <v>619.27629999999999</v>
      </c>
      <c r="AQ46" s="3">
        <v>2257.569</v>
      </c>
      <c r="AT46" s="3">
        <v>199623</v>
      </c>
      <c r="AU46" s="3">
        <v>199358</v>
      </c>
      <c r="AV46" s="3">
        <v>15</v>
      </c>
      <c r="AW46" s="3">
        <v>1</v>
      </c>
      <c r="AX46" s="3">
        <v>6124.1509999999998</v>
      </c>
      <c r="AY46" s="3">
        <v>15379.51</v>
      </c>
      <c r="BA46" s="3">
        <v>168725</v>
      </c>
      <c r="BB46" s="3">
        <v>168957</v>
      </c>
      <c r="BC46" s="3">
        <v>2</v>
      </c>
      <c r="BD46" s="3">
        <v>3</v>
      </c>
      <c r="BE46" s="3">
        <v>583.42780000000005</v>
      </c>
      <c r="BF46" s="3">
        <v>2093.0100000000002</v>
      </c>
      <c r="BI46" s="3">
        <v>2</v>
      </c>
      <c r="BJ46" s="3">
        <v>16</v>
      </c>
      <c r="BK46" s="3">
        <v>31372.93</v>
      </c>
      <c r="BN46" s="3">
        <v>3</v>
      </c>
      <c r="BO46" s="3">
        <v>2</v>
      </c>
      <c r="BP46" s="3">
        <v>2110.2559999999999</v>
      </c>
      <c r="BR46" s="3" t="s">
        <v>3073</v>
      </c>
      <c r="BS46" s="3">
        <v>2</v>
      </c>
      <c r="BT46" s="3">
        <v>16</v>
      </c>
      <c r="BU46" s="3">
        <v>28851.99</v>
      </c>
      <c r="BW46" s="3">
        <v>3</v>
      </c>
      <c r="BX46" s="3">
        <v>2</v>
      </c>
      <c r="BY46" s="3">
        <v>2108.3220000000001</v>
      </c>
      <c r="CG46" s="174">
        <v>1547</v>
      </c>
      <c r="CH46" s="174">
        <v>85105</v>
      </c>
      <c r="CI46" s="174">
        <v>5</v>
      </c>
      <c r="CJ46" s="174">
        <v>10366.58</v>
      </c>
      <c r="CK46" s="174">
        <v>10366.58</v>
      </c>
      <c r="CN46" s="3">
        <v>3353</v>
      </c>
      <c r="CO46" s="169">
        <f t="shared" si="0"/>
        <v>10155.379999999999</v>
      </c>
      <c r="CP46" s="169">
        <f t="shared" si="1"/>
        <v>11047.971300000001</v>
      </c>
      <c r="CQ46" s="170">
        <f t="shared" si="2"/>
        <v>21203.351300000002</v>
      </c>
      <c r="CU46" s="174">
        <v>1547</v>
      </c>
      <c r="CV46" s="174">
        <v>85105</v>
      </c>
      <c r="CW46" s="174">
        <v>5</v>
      </c>
      <c r="CX46" s="174">
        <v>10366.58</v>
      </c>
    </row>
    <row r="47" spans="1:102" x14ac:dyDescent="0.25">
      <c r="A47" s="31">
        <v>43</v>
      </c>
      <c r="B47" s="32" t="s">
        <v>608</v>
      </c>
      <c r="C47" s="32" t="s">
        <v>620</v>
      </c>
      <c r="D47" s="14">
        <v>231368</v>
      </c>
      <c r="E47" s="14">
        <v>112000</v>
      </c>
      <c r="F47" s="14">
        <v>119368</v>
      </c>
      <c r="G47" s="14">
        <f t="shared" si="36"/>
        <v>272639.147</v>
      </c>
      <c r="H47" s="14">
        <v>146198.91999999998</v>
      </c>
      <c r="I47" s="14">
        <v>126440.227</v>
      </c>
      <c r="J47" s="48">
        <f t="shared" si="37"/>
        <v>0.17837880346461049</v>
      </c>
      <c r="K47" s="48">
        <f t="shared" si="46"/>
        <v>0.30534749999999983</v>
      </c>
      <c r="L47" s="48">
        <f t="shared" si="47"/>
        <v>5.9247260572347686E-2</v>
      </c>
      <c r="M47" s="3">
        <v>272639</v>
      </c>
      <c r="N47" s="153">
        <f t="shared" si="23"/>
        <v>-0.14699999999720603</v>
      </c>
      <c r="O47" s="155" t="s">
        <v>2968</v>
      </c>
      <c r="P47" s="145">
        <f t="shared" si="40"/>
        <v>-18561</v>
      </c>
      <c r="Q47" s="145">
        <f t="shared" si="41"/>
        <v>4246.4599999999919</v>
      </c>
      <c r="R47" s="145">
        <f t="shared" si="42"/>
        <v>-22807.460000000006</v>
      </c>
      <c r="S47" s="146">
        <f t="shared" si="43"/>
        <v>-6.80789982078399E-2</v>
      </c>
      <c r="T47" s="146">
        <f t="shared" si="44"/>
        <v>2.904576860075295E-2</v>
      </c>
      <c r="U47" s="146">
        <f t="shared" si="45"/>
        <v>-0.18038135916981551</v>
      </c>
      <c r="V47" s="145"/>
      <c r="W47" s="145"/>
      <c r="X47" s="145"/>
      <c r="Y47" s="145"/>
      <c r="Z47" s="145"/>
      <c r="AA47" s="145"/>
      <c r="AB47" s="145"/>
      <c r="AC47" s="145"/>
      <c r="AD47" s="145"/>
      <c r="AE47" s="3">
        <v>127657</v>
      </c>
      <c r="AF47" s="3">
        <v>127702</v>
      </c>
      <c r="AG47" s="3">
        <v>16</v>
      </c>
      <c r="AH47" s="3">
        <v>2</v>
      </c>
      <c r="AI47" s="3">
        <v>10977.26</v>
      </c>
      <c r="AJ47" s="3">
        <v>32843.69</v>
      </c>
      <c r="AL47" s="3">
        <v>168738</v>
      </c>
      <c r="AM47" s="3">
        <v>168421</v>
      </c>
      <c r="AN47" s="3">
        <v>2</v>
      </c>
      <c r="AO47" s="3">
        <v>3</v>
      </c>
      <c r="AP47" s="3">
        <v>6390.0919999999996</v>
      </c>
      <c r="AQ47" s="3">
        <v>19294.48</v>
      </c>
      <c r="AT47" s="3">
        <v>127657</v>
      </c>
      <c r="AU47" s="3">
        <v>127702</v>
      </c>
      <c r="AV47" s="3">
        <v>16</v>
      </c>
      <c r="AW47" s="3">
        <v>2</v>
      </c>
      <c r="AX47" s="3">
        <v>11445.22</v>
      </c>
      <c r="AY47" s="3">
        <v>34126.61</v>
      </c>
      <c r="BA47" s="3">
        <v>168738</v>
      </c>
      <c r="BB47" s="3">
        <v>168421</v>
      </c>
      <c r="BC47" s="3">
        <v>2</v>
      </c>
      <c r="BD47" s="3">
        <v>3</v>
      </c>
      <c r="BE47" s="3">
        <v>6055.5690000000004</v>
      </c>
      <c r="BF47" s="3">
        <v>17956.53</v>
      </c>
      <c r="BI47" s="3">
        <v>2</v>
      </c>
      <c r="BJ47" s="3">
        <v>16</v>
      </c>
      <c r="BK47" s="3">
        <v>31429.64</v>
      </c>
      <c r="BN47" s="3">
        <v>3</v>
      </c>
      <c r="BO47" s="3">
        <v>2</v>
      </c>
      <c r="BP47" s="3">
        <v>18931.509999999998</v>
      </c>
      <c r="BR47" s="3" t="s">
        <v>3073</v>
      </c>
      <c r="BS47" s="3">
        <v>2</v>
      </c>
      <c r="BT47" s="3">
        <v>16</v>
      </c>
      <c r="BU47" s="3">
        <v>29819.43</v>
      </c>
      <c r="BW47" s="3">
        <v>3</v>
      </c>
      <c r="BX47" s="3">
        <v>2</v>
      </c>
      <c r="BY47" s="3">
        <v>21930.47</v>
      </c>
      <c r="CG47" s="174">
        <v>2309</v>
      </c>
      <c r="CH47" s="174">
        <v>186166</v>
      </c>
      <c r="CI47" s="174">
        <v>5</v>
      </c>
      <c r="CJ47" s="174">
        <v>10353.31</v>
      </c>
      <c r="CK47" s="174">
        <v>10353.31</v>
      </c>
      <c r="CN47" s="3">
        <v>304</v>
      </c>
      <c r="CO47" s="169">
        <f t="shared" si="0"/>
        <v>10766.70572</v>
      </c>
      <c r="CP47" s="169">
        <f t="shared" si="1"/>
        <v>10395.49015</v>
      </c>
      <c r="CQ47" s="170">
        <f t="shared" si="2"/>
        <v>21162.19587</v>
      </c>
      <c r="CU47" s="174">
        <v>2309</v>
      </c>
      <c r="CV47" s="174">
        <v>186166</v>
      </c>
      <c r="CW47" s="174">
        <v>5</v>
      </c>
      <c r="CX47" s="174">
        <v>10353.31</v>
      </c>
    </row>
    <row r="48" spans="1:102" x14ac:dyDescent="0.25">
      <c r="A48" s="31">
        <v>44</v>
      </c>
      <c r="B48" s="32" t="s">
        <v>609</v>
      </c>
      <c r="C48" s="32" t="s">
        <v>620</v>
      </c>
      <c r="D48" s="14">
        <v>255590</v>
      </c>
      <c r="E48" s="14">
        <v>170000</v>
      </c>
      <c r="F48" s="14">
        <v>85590</v>
      </c>
      <c r="G48" s="14">
        <f t="shared" si="36"/>
        <v>282634.00199999998</v>
      </c>
      <c r="H48" s="14">
        <v>197453.82</v>
      </c>
      <c r="I48" s="14">
        <v>85180.182000000001</v>
      </c>
      <c r="J48" s="48">
        <f t="shared" si="37"/>
        <v>0.10581009429163887</v>
      </c>
      <c r="K48" s="48">
        <f t="shared" si="46"/>
        <v>0.16149305882352946</v>
      </c>
      <c r="L48" s="48">
        <f t="shared" si="47"/>
        <v>-4.7881528215912988E-3</v>
      </c>
      <c r="M48" s="3">
        <v>282634</v>
      </c>
      <c r="N48" s="145">
        <f t="shared" si="23"/>
        <v>-1.9999999785795808E-3</v>
      </c>
      <c r="O48" s="145"/>
      <c r="P48" s="145">
        <f t="shared" si="40"/>
        <v>-13458.27700000006</v>
      </c>
      <c r="Q48" s="145">
        <f t="shared" si="41"/>
        <v>627.95999999999185</v>
      </c>
      <c r="R48" s="145">
        <f t="shared" si="42"/>
        <v>-14086.237000000008</v>
      </c>
      <c r="S48" s="146">
        <f t="shared" si="43"/>
        <v>-4.7617331618861843E-2</v>
      </c>
      <c r="T48" s="146">
        <f t="shared" si="44"/>
        <v>3.1802879275771509E-3</v>
      </c>
      <c r="U48" s="146">
        <f t="shared" si="45"/>
        <v>-0.1653698861549745</v>
      </c>
      <c r="V48" s="145"/>
      <c r="W48" s="145"/>
      <c r="X48" s="145"/>
      <c r="Y48" s="145"/>
      <c r="Z48" s="145"/>
      <c r="AA48" s="145"/>
      <c r="AB48" s="145"/>
      <c r="AC48" s="145"/>
      <c r="AD48" s="145"/>
      <c r="AE48" s="3">
        <v>127702</v>
      </c>
      <c r="AF48" s="3">
        <v>127657</v>
      </c>
      <c r="AG48" s="3">
        <v>16</v>
      </c>
      <c r="AH48" s="3">
        <v>2</v>
      </c>
      <c r="AI48" s="3">
        <v>11461.9</v>
      </c>
      <c r="AJ48" s="3">
        <v>33333.29</v>
      </c>
      <c r="AL48" s="3">
        <v>168740</v>
      </c>
      <c r="AM48" s="3">
        <v>168725</v>
      </c>
      <c r="AN48" s="3">
        <v>2</v>
      </c>
      <c r="AO48" s="3">
        <v>3</v>
      </c>
      <c r="AP48" s="3">
        <v>114.9007</v>
      </c>
      <c r="AQ48" s="3">
        <v>327.20510000000002</v>
      </c>
      <c r="AT48" s="3">
        <v>127702</v>
      </c>
      <c r="AU48" s="3">
        <v>127657</v>
      </c>
      <c r="AV48" s="3">
        <v>16</v>
      </c>
      <c r="AW48" s="3">
        <v>2</v>
      </c>
      <c r="AX48" s="3">
        <v>11682.68</v>
      </c>
      <c r="AY48" s="3">
        <v>34704.71</v>
      </c>
      <c r="BA48" s="3">
        <v>168740</v>
      </c>
      <c r="BB48" s="3">
        <v>168725</v>
      </c>
      <c r="BC48" s="3">
        <v>2</v>
      </c>
      <c r="BD48" s="3">
        <v>3</v>
      </c>
      <c r="BE48" s="3">
        <v>48.422289999999997</v>
      </c>
      <c r="BF48" s="3">
        <v>239.6277</v>
      </c>
      <c r="BI48" s="3">
        <v>1</v>
      </c>
      <c r="BJ48" s="3">
        <v>20</v>
      </c>
      <c r="BK48" s="3">
        <v>42901.86</v>
      </c>
      <c r="BN48" s="3">
        <v>3</v>
      </c>
      <c r="BO48" s="3">
        <v>2</v>
      </c>
      <c r="BP48" s="3">
        <v>317.50959999999998</v>
      </c>
      <c r="BR48" s="3" t="s">
        <v>3073</v>
      </c>
      <c r="BS48" s="3">
        <v>1</v>
      </c>
      <c r="BT48" s="3">
        <v>20</v>
      </c>
      <c r="BU48" s="3">
        <v>43350.68</v>
      </c>
      <c r="BW48" s="3">
        <v>3</v>
      </c>
      <c r="BX48" s="3">
        <v>2</v>
      </c>
      <c r="BY48" s="3">
        <v>357.90019999999998</v>
      </c>
      <c r="CG48" s="174">
        <v>3375</v>
      </c>
      <c r="CH48" s="174">
        <v>168449</v>
      </c>
      <c r="CI48" s="174">
        <v>5</v>
      </c>
      <c r="CJ48" s="174">
        <v>10301.25</v>
      </c>
      <c r="CK48" s="174">
        <v>10301.25</v>
      </c>
      <c r="CN48" s="3">
        <v>2099</v>
      </c>
      <c r="CO48" s="169">
        <f t="shared" si="0"/>
        <v>10197.106</v>
      </c>
      <c r="CP48" s="169">
        <f t="shared" si="1"/>
        <v>10422.773000000001</v>
      </c>
      <c r="CQ48" s="170">
        <f t="shared" si="2"/>
        <v>20619.879000000001</v>
      </c>
      <c r="CU48" s="174">
        <v>3375</v>
      </c>
      <c r="CV48" s="174">
        <v>168449</v>
      </c>
      <c r="CW48" s="174">
        <v>5</v>
      </c>
      <c r="CX48" s="174">
        <v>10301.25</v>
      </c>
    </row>
    <row r="49" spans="1:102" x14ac:dyDescent="0.25">
      <c r="A49" s="34">
        <v>46</v>
      </c>
      <c r="B49" s="15" t="s">
        <v>610</v>
      </c>
      <c r="C49" s="15" t="s">
        <v>620</v>
      </c>
      <c r="D49" s="8">
        <v>350492</v>
      </c>
      <c r="E49" s="8">
        <v>233000</v>
      </c>
      <c r="F49" s="8">
        <v>117492</v>
      </c>
      <c r="G49" s="8">
        <f t="shared" si="36"/>
        <v>366975.62839999993</v>
      </c>
      <c r="H49" s="8">
        <v>257138.04899999997</v>
      </c>
      <c r="I49" s="8">
        <v>109837.57939999999</v>
      </c>
      <c r="J49" s="49">
        <f t="shared" si="37"/>
        <v>4.702997044155053E-2</v>
      </c>
      <c r="K49" s="49">
        <f t="shared" si="46"/>
        <v>0.1035967768240342</v>
      </c>
      <c r="L49" s="49">
        <f t="shared" si="47"/>
        <v>-6.5148440744901878E-2</v>
      </c>
      <c r="M49" s="3">
        <v>366976</v>
      </c>
      <c r="N49" s="145">
        <f t="shared" si="23"/>
        <v>0.37160000007133931</v>
      </c>
      <c r="O49" s="145"/>
      <c r="P49" s="145">
        <f t="shared" si="40"/>
        <v>-16144.558200000087</v>
      </c>
      <c r="Q49" s="145">
        <f t="shared" si="41"/>
        <v>2442.9009999999835</v>
      </c>
      <c r="R49" s="145">
        <f t="shared" si="42"/>
        <v>-18587.459200000012</v>
      </c>
      <c r="S49" s="146">
        <f t="shared" si="43"/>
        <v>-4.3993543305286403E-2</v>
      </c>
      <c r="T49" s="146">
        <f t="shared" si="44"/>
        <v>9.5003481962328482E-3</v>
      </c>
      <c r="U49" s="146">
        <f t="shared" si="45"/>
        <v>-0.16922677376482692</v>
      </c>
      <c r="V49" s="145"/>
      <c r="W49" s="145"/>
      <c r="X49" s="145"/>
      <c r="Y49" s="145"/>
      <c r="Z49" s="145"/>
      <c r="AA49" s="145"/>
      <c r="AB49" s="145"/>
      <c r="AC49" s="145"/>
      <c r="AD49" s="145"/>
      <c r="AE49" s="3">
        <v>118192</v>
      </c>
      <c r="AF49" s="3">
        <v>119546</v>
      </c>
      <c r="AG49" s="3">
        <v>20</v>
      </c>
      <c r="AH49" s="3">
        <v>1</v>
      </c>
      <c r="AI49" s="3">
        <v>13411.34</v>
      </c>
      <c r="AJ49" s="3">
        <v>43555.7</v>
      </c>
      <c r="AL49" s="3">
        <v>168742</v>
      </c>
      <c r="AM49" s="3">
        <v>168600</v>
      </c>
      <c r="AN49" s="3">
        <v>2</v>
      </c>
      <c r="AO49" s="3">
        <v>3</v>
      </c>
      <c r="AP49" s="3">
        <v>827.83810000000005</v>
      </c>
      <c r="AQ49" s="3">
        <v>1805.329</v>
      </c>
      <c r="AT49" s="3">
        <v>118192</v>
      </c>
      <c r="AU49" s="3">
        <v>119546</v>
      </c>
      <c r="AV49" s="3">
        <v>20</v>
      </c>
      <c r="AW49" s="3">
        <v>1</v>
      </c>
      <c r="AX49" s="3">
        <v>13389.4</v>
      </c>
      <c r="AY49" s="3">
        <v>44674.44</v>
      </c>
      <c r="BA49" s="3">
        <v>168742</v>
      </c>
      <c r="BB49" s="3">
        <v>168600</v>
      </c>
      <c r="BC49" s="3">
        <v>2</v>
      </c>
      <c r="BD49" s="3">
        <v>3</v>
      </c>
      <c r="BE49" s="3">
        <v>754.28120000000001</v>
      </c>
      <c r="BF49" s="3">
        <v>1773.5450000000001</v>
      </c>
      <c r="BI49" s="3">
        <v>1</v>
      </c>
      <c r="BJ49" s="3">
        <v>20</v>
      </c>
      <c r="BK49" s="3">
        <v>46733.45</v>
      </c>
      <c r="BN49" s="3">
        <v>3</v>
      </c>
      <c r="BO49" s="3">
        <v>2</v>
      </c>
      <c r="BP49" s="3">
        <v>1795.6220000000001</v>
      </c>
      <c r="BR49" s="3" t="s">
        <v>3073</v>
      </c>
      <c r="BS49" s="3">
        <v>1</v>
      </c>
      <c r="BT49" s="3">
        <v>20</v>
      </c>
      <c r="BU49" s="3">
        <v>47877.83</v>
      </c>
      <c r="BW49" s="3">
        <v>3</v>
      </c>
      <c r="BX49" s="3">
        <v>2</v>
      </c>
      <c r="BY49" s="3">
        <v>1960.76</v>
      </c>
      <c r="CG49" s="174">
        <v>104476</v>
      </c>
      <c r="CH49" s="174">
        <v>1983</v>
      </c>
      <c r="CI49" s="174">
        <v>5</v>
      </c>
      <c r="CJ49" s="174">
        <v>10289.9</v>
      </c>
      <c r="CK49" s="174">
        <v>10289.9</v>
      </c>
      <c r="CN49" s="3">
        <v>1983</v>
      </c>
      <c r="CO49" s="169">
        <f t="shared" si="0"/>
        <v>10279.120000000001</v>
      </c>
      <c r="CP49" s="169">
        <f t="shared" si="1"/>
        <v>10289.9</v>
      </c>
      <c r="CQ49" s="170">
        <f t="shared" si="2"/>
        <v>20569.02</v>
      </c>
      <c r="CU49" s="174">
        <v>104476</v>
      </c>
      <c r="CV49" s="174">
        <v>1983</v>
      </c>
      <c r="CW49" s="174">
        <v>5</v>
      </c>
      <c r="CX49" s="174">
        <v>10289.9</v>
      </c>
    </row>
    <row r="50" spans="1:102" x14ac:dyDescent="0.25">
      <c r="A50" s="18">
        <v>2</v>
      </c>
      <c r="B50" s="19" t="s">
        <v>591</v>
      </c>
      <c r="C50" s="19" t="s">
        <v>621</v>
      </c>
      <c r="D50" s="20">
        <v>285859</v>
      </c>
      <c r="E50" s="20">
        <v>0</v>
      </c>
      <c r="F50" s="20">
        <v>285859</v>
      </c>
      <c r="G50" s="20">
        <f t="shared" si="36"/>
        <v>232114.31243000008</v>
      </c>
      <c r="H50" s="20">
        <v>0</v>
      </c>
      <c r="I50" s="20">
        <v>232114.31243000008</v>
      </c>
      <c r="J50" s="50">
        <f t="shared" si="37"/>
        <v>-0.18801117883292084</v>
      </c>
      <c r="K50" s="50"/>
      <c r="L50" s="50">
        <f t="shared" si="47"/>
        <v>-0.18801117883292084</v>
      </c>
      <c r="M50" s="3">
        <v>210356</v>
      </c>
      <c r="N50" s="152">
        <f t="shared" si="23"/>
        <v>-21758.312430000078</v>
      </c>
      <c r="O50" s="152"/>
      <c r="P50" s="145">
        <f t="shared" si="40"/>
        <v>-23263.343669999886</v>
      </c>
      <c r="Q50" s="145">
        <f t="shared" si="41"/>
        <v>0</v>
      </c>
      <c r="R50" s="145">
        <f t="shared" si="42"/>
        <v>-23263.343669999886</v>
      </c>
      <c r="S50" s="146">
        <f t="shared" si="43"/>
        <v>-0.10022365026290886</v>
      </c>
      <c r="T50" s="146">
        <f t="shared" si="44"/>
        <v>0</v>
      </c>
      <c r="U50" s="146">
        <f t="shared" si="45"/>
        <v>-0.10022365026290886</v>
      </c>
      <c r="V50" s="152"/>
      <c r="W50" s="152"/>
      <c r="X50" s="152"/>
      <c r="Y50" s="152"/>
      <c r="Z50" s="152"/>
      <c r="AA50" s="152"/>
      <c r="AB50" s="152"/>
      <c r="AC50" s="152"/>
      <c r="AD50" s="152"/>
      <c r="AE50" s="3">
        <v>119548</v>
      </c>
      <c r="AF50" s="3">
        <v>118632</v>
      </c>
      <c r="AG50" s="3">
        <v>20</v>
      </c>
      <c r="AH50" s="3">
        <v>1</v>
      </c>
      <c r="AI50" s="3">
        <v>14570.61</v>
      </c>
      <c r="AJ50" s="3">
        <v>47418.52</v>
      </c>
      <c r="AL50" s="3">
        <v>168767</v>
      </c>
      <c r="AM50" s="3">
        <v>168645</v>
      </c>
      <c r="AN50" s="3">
        <v>2</v>
      </c>
      <c r="AO50" s="3">
        <v>3</v>
      </c>
      <c r="AP50" s="3">
        <v>373.30630000000002</v>
      </c>
      <c r="AQ50" s="3">
        <v>944.47310000000004</v>
      </c>
      <c r="AT50" s="3">
        <v>119548</v>
      </c>
      <c r="AU50" s="3">
        <v>118632</v>
      </c>
      <c r="AV50" s="3">
        <v>20</v>
      </c>
      <c r="AW50" s="3">
        <v>1</v>
      </c>
      <c r="AX50" s="3">
        <v>14841.83</v>
      </c>
      <c r="AY50" s="3">
        <v>48535.61</v>
      </c>
      <c r="BA50" s="3">
        <v>168767</v>
      </c>
      <c r="BB50" s="3">
        <v>168645</v>
      </c>
      <c r="BC50" s="3">
        <v>2</v>
      </c>
      <c r="BD50" s="3">
        <v>3</v>
      </c>
      <c r="BE50" s="3">
        <v>258.56369999999998</v>
      </c>
      <c r="BF50" s="3">
        <v>690.02449999999999</v>
      </c>
      <c r="BI50" s="3">
        <v>1</v>
      </c>
      <c r="BJ50" s="3">
        <v>20</v>
      </c>
      <c r="BK50" s="3">
        <v>88707.520000000004</v>
      </c>
      <c r="BN50" s="3">
        <v>3</v>
      </c>
      <c r="BO50" s="3">
        <v>2</v>
      </c>
      <c r="BP50" s="3">
        <v>989.05330000000004</v>
      </c>
      <c r="BR50" s="3" t="s">
        <v>3073</v>
      </c>
      <c r="BS50" s="3">
        <v>1</v>
      </c>
      <c r="BT50" s="3">
        <v>20</v>
      </c>
      <c r="BU50" s="3">
        <v>92851.22</v>
      </c>
      <c r="BW50" s="3">
        <v>3</v>
      </c>
      <c r="BX50" s="3">
        <v>2</v>
      </c>
      <c r="BY50" s="3">
        <v>1057.106</v>
      </c>
      <c r="CG50" s="174">
        <v>1983</v>
      </c>
      <c r="CH50" s="174">
        <v>104476</v>
      </c>
      <c r="CI50" s="174">
        <v>5</v>
      </c>
      <c r="CJ50" s="174">
        <v>10279.120000000001</v>
      </c>
      <c r="CK50" s="174">
        <v>10279.120000000001</v>
      </c>
      <c r="CN50" s="3">
        <v>3375</v>
      </c>
      <c r="CO50" s="169">
        <f t="shared" si="0"/>
        <v>10301.25</v>
      </c>
      <c r="CP50" s="169">
        <f t="shared" si="1"/>
        <v>10140.6</v>
      </c>
      <c r="CQ50" s="170">
        <f t="shared" si="2"/>
        <v>20441.849999999999</v>
      </c>
      <c r="CU50" s="174">
        <v>1983</v>
      </c>
      <c r="CV50" s="174">
        <v>104476</v>
      </c>
      <c r="CW50" s="174">
        <v>5</v>
      </c>
      <c r="CX50" s="174">
        <v>10279.120000000001</v>
      </c>
    </row>
    <row r="51" spans="1:102" x14ac:dyDescent="0.25">
      <c r="A51" s="22">
        <v>3</v>
      </c>
      <c r="B51" s="23" t="s">
        <v>592</v>
      </c>
      <c r="C51" s="23" t="s">
        <v>621</v>
      </c>
      <c r="D51" s="24">
        <v>118726</v>
      </c>
      <c r="E51" s="24">
        <v>80000</v>
      </c>
      <c r="F51" s="24">
        <v>38726</v>
      </c>
      <c r="G51" s="24">
        <f t="shared" si="36"/>
        <v>122851.22010000001</v>
      </c>
      <c r="H51" s="24">
        <v>91640.639999999999</v>
      </c>
      <c r="I51" s="24">
        <v>31210.580099999999</v>
      </c>
      <c r="J51" s="51">
        <f t="shared" si="37"/>
        <v>3.4745717871401426E-2</v>
      </c>
      <c r="K51" s="51">
        <f t="shared" ref="K51:K52" si="48">(H51-E51)/E51</f>
        <v>0.145508</v>
      </c>
      <c r="L51" s="51">
        <f t="shared" si="47"/>
        <v>-0.1940665160357383</v>
      </c>
      <c r="M51" s="3">
        <v>134000</v>
      </c>
      <c r="N51" s="152">
        <f t="shared" si="23"/>
        <v>11148.779899999994</v>
      </c>
      <c r="O51" s="152"/>
      <c r="P51" s="145">
        <f t="shared" si="40"/>
        <v>-3101.6092999999819</v>
      </c>
      <c r="Q51" s="145">
        <f t="shared" si="41"/>
        <v>1642.2799999999988</v>
      </c>
      <c r="R51" s="145">
        <f t="shared" si="42"/>
        <v>-4743.8892999999953</v>
      </c>
      <c r="S51" s="146">
        <f t="shared" si="43"/>
        <v>-2.5246874206664729E-2</v>
      </c>
      <c r="T51" s="146">
        <f t="shared" si="44"/>
        <v>1.7920870041937712E-2</v>
      </c>
      <c r="U51" s="146">
        <f t="shared" si="45"/>
        <v>-0.15199619118902552</v>
      </c>
      <c r="V51" s="152"/>
      <c r="W51" s="152"/>
      <c r="X51" s="152"/>
      <c r="Y51" s="152"/>
      <c r="Z51" s="152"/>
      <c r="AA51" s="152"/>
      <c r="AB51" s="152"/>
      <c r="AC51" s="152"/>
      <c r="AD51" s="152"/>
      <c r="AE51" s="3">
        <v>119657</v>
      </c>
      <c r="AF51" s="3">
        <v>120117</v>
      </c>
      <c r="AG51" s="3">
        <v>20</v>
      </c>
      <c r="AH51" s="3">
        <v>1</v>
      </c>
      <c r="AI51" s="3">
        <v>25777.32</v>
      </c>
      <c r="AJ51" s="3">
        <v>87448.88</v>
      </c>
      <c r="AL51" s="3">
        <v>168783</v>
      </c>
      <c r="AM51" s="3">
        <v>168388</v>
      </c>
      <c r="AN51" s="3">
        <v>2</v>
      </c>
      <c r="AO51" s="3">
        <v>3</v>
      </c>
      <c r="AP51" s="3">
        <v>1625.23</v>
      </c>
      <c r="AQ51" s="3">
        <v>4363.6130000000003</v>
      </c>
      <c r="AT51" s="3">
        <v>119657</v>
      </c>
      <c r="AU51" s="3">
        <v>120117</v>
      </c>
      <c r="AV51" s="3">
        <v>20</v>
      </c>
      <c r="AW51" s="3">
        <v>1</v>
      </c>
      <c r="AX51" s="3">
        <v>25684.37</v>
      </c>
      <c r="AY51" s="3">
        <v>88674.34</v>
      </c>
      <c r="BA51" s="3">
        <v>168783</v>
      </c>
      <c r="BB51" s="3">
        <v>168388</v>
      </c>
      <c r="BC51" s="3">
        <v>2</v>
      </c>
      <c r="BD51" s="3">
        <v>3</v>
      </c>
      <c r="BE51" s="3">
        <v>1313.12</v>
      </c>
      <c r="BF51" s="3">
        <v>3597.248</v>
      </c>
      <c r="BI51" s="3">
        <v>1</v>
      </c>
      <c r="BJ51" s="3">
        <v>20</v>
      </c>
      <c r="BK51" s="3">
        <v>93672.53</v>
      </c>
      <c r="BN51" s="3">
        <v>3</v>
      </c>
      <c r="BO51" s="3">
        <v>2</v>
      </c>
      <c r="BP51" s="3">
        <v>4068.4180000000001</v>
      </c>
      <c r="BR51" s="3" t="s">
        <v>3073</v>
      </c>
      <c r="BS51" s="3">
        <v>1</v>
      </c>
      <c r="BT51" s="3">
        <v>20</v>
      </c>
      <c r="BU51" s="3">
        <v>96884.57</v>
      </c>
      <c r="BW51" s="3">
        <v>3</v>
      </c>
      <c r="BX51" s="3">
        <v>2</v>
      </c>
      <c r="BY51" s="3">
        <v>4482.6509999999998</v>
      </c>
      <c r="CG51" s="174">
        <v>89731</v>
      </c>
      <c r="CH51" s="174">
        <v>649</v>
      </c>
      <c r="CI51" s="174">
        <v>5</v>
      </c>
      <c r="CJ51" s="174">
        <v>10277.780000000001</v>
      </c>
      <c r="CK51" s="174">
        <v>10277.780000000001</v>
      </c>
      <c r="CN51" s="3">
        <v>3411</v>
      </c>
      <c r="CO51" s="169">
        <f t="shared" si="0"/>
        <v>10179.84</v>
      </c>
      <c r="CP51" s="169">
        <f t="shared" si="1"/>
        <v>10200.719999999999</v>
      </c>
      <c r="CQ51" s="170">
        <f t="shared" si="2"/>
        <v>20380.559999999998</v>
      </c>
      <c r="CU51" s="174">
        <v>89731</v>
      </c>
      <c r="CV51" s="174">
        <v>649</v>
      </c>
      <c r="CW51" s="174">
        <v>5</v>
      </c>
      <c r="CX51" s="174">
        <v>10277.780000000001</v>
      </c>
    </row>
    <row r="52" spans="1:102" x14ac:dyDescent="0.25">
      <c r="A52" s="22">
        <v>7</v>
      </c>
      <c r="B52" s="23" t="s">
        <v>594</v>
      </c>
      <c r="C52" s="23" t="s">
        <v>621</v>
      </c>
      <c r="D52" s="24">
        <v>79000</v>
      </c>
      <c r="E52" s="24">
        <v>79000</v>
      </c>
      <c r="F52" s="24">
        <v>0</v>
      </c>
      <c r="G52" s="24">
        <f t="shared" si="36"/>
        <v>89056.769</v>
      </c>
      <c r="H52" s="24">
        <v>89056.769</v>
      </c>
      <c r="I52" s="24">
        <v>0</v>
      </c>
      <c r="J52" s="51">
        <f t="shared" si="37"/>
        <v>0.12730087341772153</v>
      </c>
      <c r="K52" s="51">
        <f t="shared" si="48"/>
        <v>0.12730087341772153</v>
      </c>
      <c r="L52" s="51"/>
      <c r="M52" s="3">
        <v>89057</v>
      </c>
      <c r="N52" s="145">
        <f t="shared" si="23"/>
        <v>0.23099999999976717</v>
      </c>
      <c r="O52" s="145"/>
      <c r="P52" s="145">
        <f t="shared" si="40"/>
        <v>-3187.5310000000027</v>
      </c>
      <c r="Q52" s="145">
        <f t="shared" si="41"/>
        <v>-3187.5310000000027</v>
      </c>
      <c r="R52" s="145">
        <f t="shared" si="42"/>
        <v>0</v>
      </c>
      <c r="S52" s="146">
        <f t="shared" si="43"/>
        <v>-3.579212490855134E-2</v>
      </c>
      <c r="T52" s="146">
        <f t="shared" si="44"/>
        <v>-3.579212490855134E-2</v>
      </c>
      <c r="U52" s="146">
        <f t="shared" si="45"/>
        <v>0</v>
      </c>
      <c r="V52" s="145"/>
      <c r="W52" s="145"/>
      <c r="X52" s="145"/>
      <c r="Y52" s="145"/>
      <c r="Z52" s="145"/>
      <c r="AA52" s="145"/>
      <c r="AB52" s="145"/>
      <c r="AC52" s="145"/>
      <c r="AD52" s="145"/>
      <c r="AE52" s="3">
        <v>183689</v>
      </c>
      <c r="AF52" s="3">
        <v>119700</v>
      </c>
      <c r="AG52" s="3">
        <v>20</v>
      </c>
      <c r="AH52" s="3">
        <v>1</v>
      </c>
      <c r="AI52" s="3">
        <v>30395.03</v>
      </c>
      <c r="AJ52" s="3">
        <v>92524.46</v>
      </c>
      <c r="AL52" s="3">
        <v>168795</v>
      </c>
      <c r="AM52" s="3">
        <v>167516</v>
      </c>
      <c r="AN52" s="3">
        <v>2</v>
      </c>
      <c r="AO52" s="3">
        <v>3</v>
      </c>
      <c r="AP52" s="3">
        <v>1839.6289999999999</v>
      </c>
      <c r="AQ52" s="3">
        <v>4972.2049999999999</v>
      </c>
      <c r="AT52" s="3">
        <v>183689</v>
      </c>
      <c r="AU52" s="3">
        <v>119700</v>
      </c>
      <c r="AV52" s="3">
        <v>20</v>
      </c>
      <c r="AW52" s="3">
        <v>1</v>
      </c>
      <c r="AX52" s="3">
        <v>31258.36</v>
      </c>
      <c r="AY52" s="3">
        <v>96338.23</v>
      </c>
      <c r="BA52" s="3">
        <v>168795</v>
      </c>
      <c r="BB52" s="3">
        <v>167516</v>
      </c>
      <c r="BC52" s="3">
        <v>2</v>
      </c>
      <c r="BD52" s="3">
        <v>3</v>
      </c>
      <c r="BE52" s="3">
        <v>1597.9829999999999</v>
      </c>
      <c r="BF52" s="3">
        <v>4316.8519999999999</v>
      </c>
      <c r="BI52" s="3">
        <v>1</v>
      </c>
      <c r="BJ52" s="3">
        <v>20</v>
      </c>
      <c r="BK52" s="3">
        <v>14976.96</v>
      </c>
      <c r="BN52" s="3">
        <v>3</v>
      </c>
      <c r="BO52" s="3">
        <v>2</v>
      </c>
      <c r="BP52" s="3">
        <v>4754.3509999999997</v>
      </c>
      <c r="BR52" s="3" t="s">
        <v>3073</v>
      </c>
      <c r="BS52" s="3">
        <v>1</v>
      </c>
      <c r="BT52" s="3">
        <v>20</v>
      </c>
      <c r="BU52" s="3">
        <v>15303.73</v>
      </c>
      <c r="BW52" s="3">
        <v>3</v>
      </c>
      <c r="BX52" s="3">
        <v>2</v>
      </c>
      <c r="BY52" s="3">
        <v>5273.759</v>
      </c>
      <c r="CG52" s="174">
        <v>176980</v>
      </c>
      <c r="CH52" s="174">
        <v>3353</v>
      </c>
      <c r="CI52" s="174">
        <v>5</v>
      </c>
      <c r="CJ52" s="174">
        <v>10255.44</v>
      </c>
      <c r="CK52" s="174">
        <v>10255.44</v>
      </c>
      <c r="CN52" s="3">
        <v>1551</v>
      </c>
      <c r="CO52" s="169">
        <f t="shared" si="0"/>
        <v>10098.478999999999</v>
      </c>
      <c r="CP52" s="169">
        <f t="shared" si="1"/>
        <v>10168.859</v>
      </c>
      <c r="CQ52" s="170">
        <f t="shared" si="2"/>
        <v>20267.338</v>
      </c>
      <c r="CU52" s="174">
        <v>176980</v>
      </c>
      <c r="CV52" s="174">
        <v>3353</v>
      </c>
      <c r="CW52" s="174">
        <v>5</v>
      </c>
      <c r="CX52" s="174">
        <v>10255.44</v>
      </c>
    </row>
    <row r="53" spans="1:102" x14ac:dyDescent="0.25">
      <c r="A53" s="22">
        <v>18</v>
      </c>
      <c r="B53" s="23" t="s">
        <v>597</v>
      </c>
      <c r="C53" s="23" t="s">
        <v>621</v>
      </c>
      <c r="D53" s="24">
        <v>61921</v>
      </c>
      <c r="E53" s="24">
        <v>0</v>
      </c>
      <c r="F53" s="24">
        <v>61921</v>
      </c>
      <c r="G53" s="24">
        <f t="shared" si="36"/>
        <v>64023.991000000002</v>
      </c>
      <c r="H53" s="24">
        <v>0</v>
      </c>
      <c r="I53" s="24">
        <v>64023.991000000002</v>
      </c>
      <c r="J53" s="51">
        <f t="shared" si="37"/>
        <v>3.3962484456000419E-2</v>
      </c>
      <c r="K53" s="51"/>
      <c r="L53" s="51">
        <f t="shared" ref="L53:L62" si="49">(I53-F53)/F53</f>
        <v>3.3962484456000419E-2</v>
      </c>
      <c r="M53" s="3">
        <v>64024</v>
      </c>
      <c r="N53" s="145">
        <f t="shared" si="23"/>
        <v>8.9999999981955625E-3</v>
      </c>
      <c r="O53" s="145"/>
      <c r="P53" s="145">
        <f t="shared" si="40"/>
        <v>-3212.8719999999812</v>
      </c>
      <c r="Q53" s="145">
        <f t="shared" si="41"/>
        <v>0</v>
      </c>
      <c r="R53" s="145">
        <f t="shared" si="42"/>
        <v>-3212.8719999999812</v>
      </c>
      <c r="S53" s="146">
        <f t="shared" si="43"/>
        <v>-5.0182313689254097E-2</v>
      </c>
      <c r="T53" s="146">
        <f t="shared" si="44"/>
        <v>0</v>
      </c>
      <c r="U53" s="146">
        <f t="shared" si="45"/>
        <v>-5.0182313689254097E-2</v>
      </c>
      <c r="V53" s="145"/>
      <c r="W53" s="145"/>
      <c r="X53" s="145"/>
      <c r="Y53" s="145"/>
      <c r="Z53" s="145"/>
      <c r="AA53" s="145"/>
      <c r="AB53" s="145"/>
      <c r="AC53" s="145"/>
      <c r="AD53" s="145"/>
      <c r="AE53" s="3">
        <v>199297</v>
      </c>
      <c r="AF53" s="3">
        <v>199354</v>
      </c>
      <c r="AG53" s="3">
        <v>20</v>
      </c>
      <c r="AH53" s="3">
        <v>1</v>
      </c>
      <c r="AI53" s="3">
        <v>5525.7</v>
      </c>
      <c r="AJ53" s="3">
        <v>15187.52</v>
      </c>
      <c r="AL53" s="3">
        <v>168801</v>
      </c>
      <c r="AM53" s="3">
        <v>168184</v>
      </c>
      <c r="AN53" s="3">
        <v>2</v>
      </c>
      <c r="AO53" s="3">
        <v>3</v>
      </c>
      <c r="AP53" s="3">
        <v>1439.846</v>
      </c>
      <c r="AQ53" s="3">
        <v>3857.7829999999999</v>
      </c>
      <c r="AT53" s="3">
        <v>199297</v>
      </c>
      <c r="AU53" s="3">
        <v>199354</v>
      </c>
      <c r="AV53" s="3">
        <v>20</v>
      </c>
      <c r="AW53" s="3">
        <v>1</v>
      </c>
      <c r="AX53" s="3">
        <v>5566.9359999999997</v>
      </c>
      <c r="AY53" s="3">
        <v>15405</v>
      </c>
      <c r="BA53" s="3">
        <v>168801</v>
      </c>
      <c r="BB53" s="3">
        <v>168184</v>
      </c>
      <c r="BC53" s="3">
        <v>2</v>
      </c>
      <c r="BD53" s="3">
        <v>3</v>
      </c>
      <c r="BE53" s="3">
        <v>1121.2170000000001</v>
      </c>
      <c r="BF53" s="3">
        <v>3064.2359999999999</v>
      </c>
      <c r="BI53" s="3">
        <v>1</v>
      </c>
      <c r="BJ53" s="3">
        <v>20</v>
      </c>
      <c r="BK53" s="3">
        <v>14934.08</v>
      </c>
      <c r="BN53" s="3">
        <v>3</v>
      </c>
      <c r="BO53" s="3">
        <v>2</v>
      </c>
      <c r="BP53" s="3">
        <v>3603.61</v>
      </c>
      <c r="BR53" s="3" t="s">
        <v>3073</v>
      </c>
      <c r="BS53" s="3">
        <v>1</v>
      </c>
      <c r="BT53" s="3">
        <v>20</v>
      </c>
      <c r="BU53" s="3">
        <v>15390.25</v>
      </c>
      <c r="BW53" s="3">
        <v>3</v>
      </c>
      <c r="BX53" s="3">
        <v>2</v>
      </c>
      <c r="BY53" s="3">
        <v>3957.4070000000002</v>
      </c>
      <c r="CG53" s="174">
        <v>174074</v>
      </c>
      <c r="CH53" s="174">
        <v>3411</v>
      </c>
      <c r="CI53" s="174">
        <v>5</v>
      </c>
      <c r="CJ53" s="174">
        <v>10200.719999999999</v>
      </c>
      <c r="CK53" s="174">
        <v>10200.719999999999</v>
      </c>
      <c r="CN53" s="3">
        <v>3307</v>
      </c>
      <c r="CO53" s="169">
        <f t="shared" si="0"/>
        <v>10168.358</v>
      </c>
      <c r="CP53" s="169">
        <f t="shared" si="1"/>
        <v>9803.5778000000009</v>
      </c>
      <c r="CQ53" s="170">
        <f t="shared" si="2"/>
        <v>19971.935799999999</v>
      </c>
      <c r="CU53" s="174">
        <v>174074</v>
      </c>
      <c r="CV53" s="174">
        <v>3411</v>
      </c>
      <c r="CW53" s="174">
        <v>5</v>
      </c>
      <c r="CX53" s="174">
        <v>10200.719999999999</v>
      </c>
    </row>
    <row r="54" spans="1:102" x14ac:dyDescent="0.25">
      <c r="A54" s="22">
        <v>19</v>
      </c>
      <c r="B54" s="23" t="s">
        <v>598</v>
      </c>
      <c r="C54" s="23" t="s">
        <v>621</v>
      </c>
      <c r="D54" s="24">
        <v>71364</v>
      </c>
      <c r="E54" s="24">
        <v>0</v>
      </c>
      <c r="F54" s="24">
        <v>71364</v>
      </c>
      <c r="G54" s="24">
        <f t="shared" si="36"/>
        <v>66405.34</v>
      </c>
      <c r="H54" s="24">
        <v>0</v>
      </c>
      <c r="I54" s="24">
        <v>66405.34</v>
      </c>
      <c r="J54" s="51">
        <f t="shared" si="37"/>
        <v>-6.9484053584440389E-2</v>
      </c>
      <c r="K54" s="51"/>
      <c r="L54" s="51">
        <f t="shared" si="49"/>
        <v>-6.9484053584440389E-2</v>
      </c>
      <c r="M54" s="3">
        <v>66405</v>
      </c>
      <c r="N54" s="145">
        <f t="shared" si="23"/>
        <v>-0.33999999999650754</v>
      </c>
      <c r="O54" s="145"/>
      <c r="P54" s="145">
        <f t="shared" si="40"/>
        <v>-11662.459700000007</v>
      </c>
      <c r="Q54" s="145">
        <f t="shared" si="41"/>
        <v>0</v>
      </c>
      <c r="R54" s="145">
        <f t="shared" si="42"/>
        <v>-11662.459700000007</v>
      </c>
      <c r="S54" s="146">
        <f t="shared" si="43"/>
        <v>-0.17562532922804111</v>
      </c>
      <c r="T54" s="146">
        <f t="shared" si="44"/>
        <v>0</v>
      </c>
      <c r="U54" s="146">
        <f t="shared" si="45"/>
        <v>-0.17562532922804111</v>
      </c>
      <c r="V54" s="145"/>
      <c r="W54" s="145"/>
      <c r="X54" s="145"/>
      <c r="Y54" s="145"/>
      <c r="Z54" s="145"/>
      <c r="AA54" s="145"/>
      <c r="AB54" s="145"/>
      <c r="AC54" s="145"/>
      <c r="AD54" s="145"/>
      <c r="AE54" s="3">
        <v>199302</v>
      </c>
      <c r="AF54" s="3">
        <v>199303</v>
      </c>
      <c r="AG54" s="3">
        <v>20</v>
      </c>
      <c r="AH54" s="3">
        <v>1</v>
      </c>
      <c r="AI54" s="3">
        <v>5957.3140000000003</v>
      </c>
      <c r="AJ54" s="3">
        <v>15189.69</v>
      </c>
      <c r="AL54" s="3">
        <v>168816</v>
      </c>
      <c r="AM54" s="3">
        <v>168934</v>
      </c>
      <c r="AN54" s="3">
        <v>2</v>
      </c>
      <c r="AO54" s="3">
        <v>3</v>
      </c>
      <c r="AP54" s="3">
        <v>1998.704</v>
      </c>
      <c r="AQ54" s="3">
        <v>5832.5630000000001</v>
      </c>
      <c r="AT54" s="3">
        <v>199302</v>
      </c>
      <c r="AU54" s="3">
        <v>199303</v>
      </c>
      <c r="AV54" s="3">
        <v>20</v>
      </c>
      <c r="AW54" s="3">
        <v>1</v>
      </c>
      <c r="AX54" s="3">
        <v>6049.2139999999999</v>
      </c>
      <c r="AY54" s="3">
        <v>15280.23</v>
      </c>
      <c r="BA54" s="3">
        <v>168816</v>
      </c>
      <c r="BB54" s="3">
        <v>168934</v>
      </c>
      <c r="BC54" s="3">
        <v>2</v>
      </c>
      <c r="BD54" s="3">
        <v>3</v>
      </c>
      <c r="BE54" s="3">
        <v>1342.019</v>
      </c>
      <c r="BF54" s="3">
        <v>4098.7359999999999</v>
      </c>
      <c r="BI54" s="3">
        <v>1</v>
      </c>
      <c r="BJ54" s="3">
        <v>20</v>
      </c>
      <c r="BK54" s="3">
        <v>18077.87</v>
      </c>
      <c r="BN54" s="3">
        <v>3</v>
      </c>
      <c r="BO54" s="3">
        <v>2</v>
      </c>
      <c r="BP54" s="3">
        <v>5619.2290000000003</v>
      </c>
      <c r="BR54" s="3" t="s">
        <v>3073</v>
      </c>
      <c r="BS54" s="3">
        <v>1</v>
      </c>
      <c r="BT54" s="3">
        <v>20</v>
      </c>
      <c r="BU54" s="3">
        <v>18824.88</v>
      </c>
      <c r="BW54" s="3">
        <v>3</v>
      </c>
      <c r="BX54" s="3">
        <v>2</v>
      </c>
      <c r="BY54" s="3">
        <v>6235.8119999999999</v>
      </c>
      <c r="CG54" s="174">
        <v>3411</v>
      </c>
      <c r="CH54" s="174">
        <v>174074</v>
      </c>
      <c r="CI54" s="174">
        <v>5</v>
      </c>
      <c r="CJ54" s="174">
        <v>10179.84</v>
      </c>
      <c r="CK54" s="174">
        <v>10179.84</v>
      </c>
      <c r="CN54" s="3">
        <v>2398</v>
      </c>
      <c r="CO54" s="169">
        <f t="shared" si="0"/>
        <v>9720.139000000001</v>
      </c>
      <c r="CP54" s="169">
        <f t="shared" si="1"/>
        <v>9761.6149999999998</v>
      </c>
      <c r="CQ54" s="170">
        <f t="shared" si="2"/>
        <v>19481.754000000001</v>
      </c>
      <c r="CU54" s="174">
        <v>3411</v>
      </c>
      <c r="CV54" s="174">
        <v>174074</v>
      </c>
      <c r="CW54" s="174">
        <v>5</v>
      </c>
      <c r="CX54" s="174">
        <v>10179.84</v>
      </c>
    </row>
    <row r="55" spans="1:102" x14ac:dyDescent="0.25">
      <c r="A55" s="22">
        <v>20</v>
      </c>
      <c r="B55" s="23" t="s">
        <v>599</v>
      </c>
      <c r="C55" s="23" t="s">
        <v>621</v>
      </c>
      <c r="D55" s="24">
        <v>508617</v>
      </c>
      <c r="E55" s="24">
        <v>321000</v>
      </c>
      <c r="F55" s="24">
        <v>187617</v>
      </c>
      <c r="G55" s="24">
        <f t="shared" si="36"/>
        <v>484945.22239999997</v>
      </c>
      <c r="H55" s="24">
        <v>339125.26</v>
      </c>
      <c r="I55" s="24">
        <v>145819.96239999999</v>
      </c>
      <c r="J55" s="51">
        <f t="shared" si="37"/>
        <v>-4.6541459683809294E-2</v>
      </c>
      <c r="K55" s="51">
        <f t="shared" ref="K55:K57" si="50">(H55-E55)/E55</f>
        <v>5.6464984423676041E-2</v>
      </c>
      <c r="L55" s="51">
        <f t="shared" si="49"/>
        <v>-0.22277852007014295</v>
      </c>
      <c r="M55" s="3">
        <v>484947</v>
      </c>
      <c r="N55" s="145">
        <f t="shared" si="23"/>
        <v>1.7776000000303611</v>
      </c>
      <c r="O55" s="145"/>
      <c r="P55" s="145">
        <f t="shared" si="40"/>
        <v>-12210.131100000057</v>
      </c>
      <c r="Q55" s="145">
        <f t="shared" si="41"/>
        <v>8171.9899999999907</v>
      </c>
      <c r="R55" s="145">
        <f t="shared" si="42"/>
        <v>-20382.121100000018</v>
      </c>
      <c r="S55" s="146">
        <f t="shared" si="43"/>
        <v>-2.5178371774799566E-2</v>
      </c>
      <c r="T55" s="146">
        <f t="shared" si="44"/>
        <v>2.4097261289235696E-2</v>
      </c>
      <c r="U55" s="146">
        <f t="shared" si="45"/>
        <v>-0.13977593166626698</v>
      </c>
      <c r="V55" s="145"/>
      <c r="W55" s="145"/>
      <c r="X55" s="145"/>
      <c r="Y55" s="145"/>
      <c r="Z55" s="145"/>
      <c r="AA55" s="145"/>
      <c r="AB55" s="145"/>
      <c r="AC55" s="145"/>
      <c r="AD55" s="145"/>
      <c r="AE55" s="3">
        <v>199375</v>
      </c>
      <c r="AF55" s="3">
        <v>199376</v>
      </c>
      <c r="AG55" s="3">
        <v>20</v>
      </c>
      <c r="AH55" s="3">
        <v>1</v>
      </c>
      <c r="AI55" s="3">
        <v>6501.2</v>
      </c>
      <c r="AJ55" s="3">
        <v>17099.79</v>
      </c>
      <c r="AL55" s="3">
        <v>168833</v>
      </c>
      <c r="AM55" s="3">
        <v>168946</v>
      </c>
      <c r="AN55" s="3">
        <v>2</v>
      </c>
      <c r="AO55" s="3">
        <v>3</v>
      </c>
      <c r="AP55" s="3">
        <v>4544.6009999999997</v>
      </c>
      <c r="AQ55" s="3">
        <v>13610.43</v>
      </c>
      <c r="AT55" s="3">
        <v>199375</v>
      </c>
      <c r="AU55" s="3">
        <v>199376</v>
      </c>
      <c r="AV55" s="3">
        <v>20</v>
      </c>
      <c r="AW55" s="3">
        <v>1</v>
      </c>
      <c r="AX55" s="3">
        <v>6548.9059999999999</v>
      </c>
      <c r="AY55" s="3">
        <v>17503.89</v>
      </c>
      <c r="BA55" s="3">
        <v>168833</v>
      </c>
      <c r="BB55" s="3">
        <v>168946</v>
      </c>
      <c r="BC55" s="3">
        <v>2</v>
      </c>
      <c r="BD55" s="3">
        <v>3</v>
      </c>
      <c r="BE55" s="3">
        <v>3634.0680000000002</v>
      </c>
      <c r="BF55" s="3">
        <v>11576.93</v>
      </c>
      <c r="BI55" s="3">
        <v>1</v>
      </c>
      <c r="BJ55" s="3">
        <v>20</v>
      </c>
      <c r="BK55" s="3">
        <v>13696.61</v>
      </c>
      <c r="BN55" s="3">
        <v>3</v>
      </c>
      <c r="BO55" s="3">
        <v>2</v>
      </c>
      <c r="BP55" s="3">
        <v>12995.64</v>
      </c>
      <c r="BR55" s="3" t="s">
        <v>3073</v>
      </c>
      <c r="BS55" s="3">
        <v>1</v>
      </c>
      <c r="BT55" s="3">
        <v>20</v>
      </c>
      <c r="BU55" s="3">
        <v>13835.05</v>
      </c>
      <c r="BW55" s="3">
        <v>3</v>
      </c>
      <c r="BX55" s="3">
        <v>2</v>
      </c>
      <c r="BY55" s="3">
        <v>14242.06</v>
      </c>
      <c r="CG55" s="174">
        <v>117157</v>
      </c>
      <c r="CH55" s="174">
        <v>974</v>
      </c>
      <c r="CI55" s="174">
        <v>5</v>
      </c>
      <c r="CJ55" s="174">
        <v>10169.98</v>
      </c>
      <c r="CK55" s="174">
        <v>10169.98</v>
      </c>
      <c r="CN55" s="3">
        <v>2394</v>
      </c>
      <c r="CO55" s="169">
        <f t="shared" si="0"/>
        <v>9878.9947000000011</v>
      </c>
      <c r="CP55" s="169">
        <f t="shared" si="1"/>
        <v>9574.2920399999985</v>
      </c>
      <c r="CQ55" s="170">
        <f t="shared" si="2"/>
        <v>19453.28674</v>
      </c>
      <c r="CU55" s="174">
        <v>117157</v>
      </c>
      <c r="CV55" s="174">
        <v>974</v>
      </c>
      <c r="CW55" s="174">
        <v>5</v>
      </c>
      <c r="CX55" s="174">
        <v>10169.98</v>
      </c>
    </row>
    <row r="56" spans="1:102" x14ac:dyDescent="0.25">
      <c r="A56" s="22">
        <v>54</v>
      </c>
      <c r="B56" s="23" t="s">
        <v>611</v>
      </c>
      <c r="C56" s="23" t="s">
        <v>621</v>
      </c>
      <c r="D56" s="24">
        <v>58503</v>
      </c>
      <c r="E56" s="24">
        <v>44000</v>
      </c>
      <c r="F56" s="24">
        <v>14503</v>
      </c>
      <c r="G56" s="24">
        <f t="shared" si="36"/>
        <v>75033.335300000006</v>
      </c>
      <c r="H56" s="24">
        <v>54808.97</v>
      </c>
      <c r="I56" s="24">
        <v>20224.365300000005</v>
      </c>
      <c r="J56" s="51">
        <f t="shared" si="37"/>
        <v>0.28255534417038453</v>
      </c>
      <c r="K56" s="51">
        <f t="shared" si="50"/>
        <v>0.24565840909090911</v>
      </c>
      <c r="L56" s="51">
        <f t="shared" si="49"/>
        <v>0.3944952975246504</v>
      </c>
      <c r="M56" s="3">
        <v>75033</v>
      </c>
      <c r="N56" s="145">
        <f t="shared" si="23"/>
        <v>-0.33530000000610016</v>
      </c>
      <c r="O56" s="145"/>
      <c r="P56" s="145">
        <f t="shared" si="40"/>
        <v>-2119.7748999999894</v>
      </c>
      <c r="Q56" s="145">
        <f t="shared" si="41"/>
        <v>-325.64999999999418</v>
      </c>
      <c r="R56" s="145">
        <f t="shared" si="42"/>
        <v>-1794.1248999999953</v>
      </c>
      <c r="S56" s="146">
        <f t="shared" si="43"/>
        <v>-2.8251108544284441E-2</v>
      </c>
      <c r="T56" s="146">
        <f t="shared" si="44"/>
        <v>-5.9415456995450594E-3</v>
      </c>
      <c r="U56" s="146">
        <f t="shared" si="45"/>
        <v>-8.8711060811386494E-2</v>
      </c>
      <c r="V56" s="145"/>
      <c r="W56" s="145"/>
      <c r="X56" s="145"/>
      <c r="Y56" s="145"/>
      <c r="Z56" s="145"/>
      <c r="AA56" s="145"/>
      <c r="AB56" s="145"/>
      <c r="AC56" s="145"/>
      <c r="AD56" s="145"/>
      <c r="AE56" s="3">
        <v>199435</v>
      </c>
      <c r="AF56" s="3">
        <v>199436</v>
      </c>
      <c r="AG56" s="3">
        <v>20</v>
      </c>
      <c r="AH56" s="3">
        <v>1</v>
      </c>
      <c r="AI56" s="3">
        <v>4067.741</v>
      </c>
      <c r="AJ56" s="3">
        <v>12528.71</v>
      </c>
      <c r="AL56" s="3">
        <v>168846</v>
      </c>
      <c r="AM56" s="3">
        <v>168513</v>
      </c>
      <c r="AN56" s="3">
        <v>2</v>
      </c>
      <c r="AO56" s="3">
        <v>3</v>
      </c>
      <c r="AP56" s="3">
        <v>0</v>
      </c>
      <c r="AQ56" s="3">
        <v>0</v>
      </c>
      <c r="AT56" s="3">
        <v>199435</v>
      </c>
      <c r="AU56" s="3">
        <v>199436</v>
      </c>
      <c r="AV56" s="3">
        <v>20</v>
      </c>
      <c r="AW56" s="3">
        <v>1</v>
      </c>
      <c r="AX56" s="3">
        <v>4024.1179999999999</v>
      </c>
      <c r="AY56" s="3">
        <v>12713.52</v>
      </c>
      <c r="BA56" s="3">
        <v>168846</v>
      </c>
      <c r="BB56" s="3">
        <v>168513</v>
      </c>
      <c r="BC56" s="3">
        <v>2</v>
      </c>
      <c r="BD56" s="3">
        <v>3</v>
      </c>
      <c r="BE56" s="3">
        <v>0</v>
      </c>
      <c r="BF56" s="3">
        <v>71.397930000000002</v>
      </c>
      <c r="BI56" s="3">
        <v>1</v>
      </c>
      <c r="BJ56" s="3">
        <v>22</v>
      </c>
      <c r="BK56" s="3">
        <v>71400.89</v>
      </c>
      <c r="BN56" s="3">
        <v>3</v>
      </c>
      <c r="BO56" s="3">
        <v>2</v>
      </c>
      <c r="BP56" s="3">
        <v>0</v>
      </c>
      <c r="BR56" s="3" t="s">
        <v>3073</v>
      </c>
      <c r="BS56" s="3">
        <v>1</v>
      </c>
      <c r="BT56" s="3">
        <v>22</v>
      </c>
      <c r="BU56" s="3">
        <v>71087.14</v>
      </c>
      <c r="BW56" s="3">
        <v>3</v>
      </c>
      <c r="BX56" s="3">
        <v>2</v>
      </c>
      <c r="BY56" s="3">
        <v>1042.579</v>
      </c>
      <c r="CG56" s="174">
        <v>168449</v>
      </c>
      <c r="CH56" s="174">
        <v>3375</v>
      </c>
      <c r="CI56" s="174">
        <v>5</v>
      </c>
      <c r="CJ56" s="174">
        <v>10140.6</v>
      </c>
      <c r="CK56" s="174">
        <v>10140.6</v>
      </c>
      <c r="CN56" s="3">
        <v>972</v>
      </c>
      <c r="CO56" s="169">
        <f t="shared" si="0"/>
        <v>9807.2150000000001</v>
      </c>
      <c r="CP56" s="169">
        <f t="shared" si="1"/>
        <v>9536.9700000000012</v>
      </c>
      <c r="CQ56" s="170">
        <f t="shared" si="2"/>
        <v>19344.185000000001</v>
      </c>
      <c r="CU56" s="174">
        <v>168449</v>
      </c>
      <c r="CV56" s="174">
        <v>3375</v>
      </c>
      <c r="CW56" s="174">
        <v>5</v>
      </c>
      <c r="CX56" s="174">
        <v>10140.6</v>
      </c>
    </row>
    <row r="57" spans="1:102" x14ac:dyDescent="0.25">
      <c r="A57" s="22">
        <v>57</v>
      </c>
      <c r="B57" s="23" t="s">
        <v>612</v>
      </c>
      <c r="C57" s="23" t="s">
        <v>621</v>
      </c>
      <c r="D57" s="24">
        <v>97177</v>
      </c>
      <c r="E57" s="24">
        <v>49000</v>
      </c>
      <c r="F57" s="24">
        <v>48177</v>
      </c>
      <c r="G57" s="24">
        <f t="shared" si="36"/>
        <v>90167.371599999999</v>
      </c>
      <c r="H57" s="24">
        <v>55562.43</v>
      </c>
      <c r="I57" s="24">
        <v>34604.941599999998</v>
      </c>
      <c r="J57" s="51">
        <f t="shared" si="37"/>
        <v>-7.2132586929005843E-2</v>
      </c>
      <c r="K57" s="51">
        <f t="shared" si="50"/>
        <v>0.13392714285714286</v>
      </c>
      <c r="L57" s="51">
        <f t="shared" si="49"/>
        <v>-0.2817124021836146</v>
      </c>
      <c r="M57" s="3">
        <v>90167</v>
      </c>
      <c r="N57" s="145">
        <f t="shared" si="23"/>
        <v>-0.37159999999857973</v>
      </c>
      <c r="O57" s="145"/>
      <c r="P57" s="145">
        <f t="shared" si="40"/>
        <v>-762.02140000001236</v>
      </c>
      <c r="Q57" s="145">
        <f t="shared" si="41"/>
        <v>1463.5599999999977</v>
      </c>
      <c r="R57" s="145">
        <f t="shared" si="42"/>
        <v>-2225.58140000001</v>
      </c>
      <c r="S57" s="146">
        <f t="shared" si="43"/>
        <v>-8.4511879017665891E-3</v>
      </c>
      <c r="T57" s="146">
        <f t="shared" si="44"/>
        <v>2.634082058686054E-2</v>
      </c>
      <c r="U57" s="146">
        <f t="shared" si="45"/>
        <v>-6.4313976475545043E-2</v>
      </c>
      <c r="V57" s="145"/>
      <c r="W57" s="145"/>
      <c r="X57" s="145"/>
      <c r="Y57" s="145"/>
      <c r="Z57" s="145"/>
      <c r="AA57" s="145"/>
      <c r="AB57" s="145"/>
      <c r="AC57" s="145"/>
      <c r="AD57" s="145"/>
      <c r="AE57" s="3">
        <v>114369</v>
      </c>
      <c r="AF57" s="3">
        <v>114386</v>
      </c>
      <c r="AG57" s="3">
        <v>22</v>
      </c>
      <c r="AH57" s="3">
        <v>1</v>
      </c>
      <c r="AI57" s="3">
        <v>24583.279999999999</v>
      </c>
      <c r="AJ57" s="3">
        <v>76354.97</v>
      </c>
      <c r="AL57" s="3">
        <v>168899</v>
      </c>
      <c r="AM57" s="3">
        <v>168668</v>
      </c>
      <c r="AN57" s="3">
        <v>2</v>
      </c>
      <c r="AO57" s="3">
        <v>3</v>
      </c>
      <c r="AP57" s="3">
        <v>7404.5410000000002</v>
      </c>
      <c r="AQ57" s="3">
        <v>21625.41</v>
      </c>
      <c r="AT57" s="3">
        <v>114369</v>
      </c>
      <c r="AU57" s="3">
        <v>114386</v>
      </c>
      <c r="AV57" s="3">
        <v>22</v>
      </c>
      <c r="AW57" s="3">
        <v>1</v>
      </c>
      <c r="AX57" s="3">
        <v>25537.51</v>
      </c>
      <c r="AY57" s="3">
        <v>79184.22</v>
      </c>
      <c r="BA57" s="3">
        <v>168899</v>
      </c>
      <c r="BB57" s="3">
        <v>168668</v>
      </c>
      <c r="BC57" s="3">
        <v>2</v>
      </c>
      <c r="BD57" s="3">
        <v>3</v>
      </c>
      <c r="BE57" s="3">
        <v>6958.6019999999999</v>
      </c>
      <c r="BF57" s="3">
        <v>21013.26</v>
      </c>
      <c r="BI57" s="3">
        <v>1</v>
      </c>
      <c r="BJ57" s="3">
        <v>22</v>
      </c>
      <c r="BK57" s="3">
        <v>64261.57</v>
      </c>
      <c r="BN57" s="3">
        <v>3</v>
      </c>
      <c r="BO57" s="3">
        <v>2</v>
      </c>
      <c r="BP57" s="3">
        <v>20573.8</v>
      </c>
      <c r="BR57" s="3" t="s">
        <v>3073</v>
      </c>
      <c r="BS57" s="3">
        <v>1</v>
      </c>
      <c r="BT57" s="3">
        <v>22</v>
      </c>
      <c r="BU57" s="3">
        <v>62590.8</v>
      </c>
      <c r="BW57" s="3">
        <v>3</v>
      </c>
      <c r="BX57" s="3">
        <v>2</v>
      </c>
      <c r="BY57" s="3">
        <v>20247.09</v>
      </c>
      <c r="CG57" s="174">
        <v>2309</v>
      </c>
      <c r="CH57" s="174">
        <v>186158</v>
      </c>
      <c r="CI57" s="174">
        <v>5</v>
      </c>
      <c r="CJ57" s="174">
        <v>10114.43</v>
      </c>
      <c r="CK57" s="174">
        <v>10114.43</v>
      </c>
      <c r="CN57" s="3">
        <v>3492</v>
      </c>
      <c r="CO57" s="169">
        <f t="shared" si="0"/>
        <v>9663.0427999999993</v>
      </c>
      <c r="CP57" s="169">
        <f t="shared" si="1"/>
        <v>9478.7860999999994</v>
      </c>
      <c r="CQ57" s="170">
        <f t="shared" si="2"/>
        <v>19141.8289</v>
      </c>
      <c r="CU57" s="174">
        <v>2309</v>
      </c>
      <c r="CV57" s="174">
        <v>186158</v>
      </c>
      <c r="CW57" s="174">
        <v>5</v>
      </c>
      <c r="CX57" s="174">
        <v>10114.43</v>
      </c>
    </row>
    <row r="58" spans="1:102" x14ac:dyDescent="0.25">
      <c r="A58" s="22">
        <v>58</v>
      </c>
      <c r="B58" s="23" t="s">
        <v>613</v>
      </c>
      <c r="C58" s="23" t="s">
        <v>621</v>
      </c>
      <c r="D58" s="24">
        <v>21000</v>
      </c>
      <c r="E58" s="24">
        <v>0</v>
      </c>
      <c r="F58" s="24">
        <v>21000</v>
      </c>
      <c r="G58" s="24">
        <f t="shared" si="36"/>
        <v>21741.77</v>
      </c>
      <c r="H58" s="24">
        <v>0</v>
      </c>
      <c r="I58" s="24">
        <v>21741.77</v>
      </c>
      <c r="J58" s="51">
        <f t="shared" si="37"/>
        <v>3.5322380952380973E-2</v>
      </c>
      <c r="K58" s="51"/>
      <c r="L58" s="51">
        <f t="shared" si="49"/>
        <v>3.5322380952380973E-2</v>
      </c>
      <c r="M58" s="3">
        <v>21742</v>
      </c>
      <c r="N58" s="145">
        <f t="shared" si="23"/>
        <v>0.22999999999956344</v>
      </c>
      <c r="O58" s="145"/>
      <c r="P58" s="145">
        <f t="shared" si="40"/>
        <v>-2619.1800000000003</v>
      </c>
      <c r="Q58" s="145">
        <f t="shared" si="41"/>
        <v>0</v>
      </c>
      <c r="R58" s="145">
        <f t="shared" si="42"/>
        <v>-2619.1800000000003</v>
      </c>
      <c r="S58" s="146">
        <f t="shared" si="43"/>
        <v>-0.1204676528175949</v>
      </c>
      <c r="T58" s="146">
        <f t="shared" si="44"/>
        <v>0</v>
      </c>
      <c r="U58" s="146">
        <f t="shared" si="45"/>
        <v>-0.1204676528175949</v>
      </c>
      <c r="V58" s="145"/>
      <c r="W58" s="145"/>
      <c r="X58" s="145"/>
      <c r="Y58" s="145"/>
      <c r="Z58" s="145"/>
      <c r="AA58" s="145"/>
      <c r="AB58" s="145"/>
      <c r="AC58" s="145"/>
      <c r="AD58" s="145"/>
      <c r="AE58" s="3">
        <v>114406</v>
      </c>
      <c r="AF58" s="3">
        <v>114409</v>
      </c>
      <c r="AG58" s="3">
        <v>22</v>
      </c>
      <c r="AH58" s="3">
        <v>1</v>
      </c>
      <c r="AI58" s="3">
        <v>21354.67</v>
      </c>
      <c r="AJ58" s="3">
        <v>68148.61</v>
      </c>
      <c r="AL58" s="3">
        <v>168907</v>
      </c>
      <c r="AM58" s="3">
        <v>168278</v>
      </c>
      <c r="AN58" s="3">
        <v>2</v>
      </c>
      <c r="AO58" s="3">
        <v>3</v>
      </c>
      <c r="AP58" s="3">
        <v>678.41769999999997</v>
      </c>
      <c r="AQ58" s="3">
        <v>1611.5</v>
      </c>
      <c r="AT58" s="3">
        <v>114406</v>
      </c>
      <c r="AU58" s="3">
        <v>114409</v>
      </c>
      <c r="AV58" s="3">
        <v>22</v>
      </c>
      <c r="AW58" s="3">
        <v>1</v>
      </c>
      <c r="AX58" s="3">
        <v>21749.08</v>
      </c>
      <c r="AY58" s="3">
        <v>70313.83</v>
      </c>
      <c r="BA58" s="3">
        <v>168907</v>
      </c>
      <c r="BB58" s="3">
        <v>168278</v>
      </c>
      <c r="BC58" s="3">
        <v>2</v>
      </c>
      <c r="BD58" s="3">
        <v>3</v>
      </c>
      <c r="BE58" s="3">
        <v>812.18100000000004</v>
      </c>
      <c r="BF58" s="3">
        <v>1944.2080000000001</v>
      </c>
      <c r="BI58" s="3">
        <v>1</v>
      </c>
      <c r="BJ58" s="3">
        <v>22</v>
      </c>
      <c r="BK58" s="3">
        <v>16108.74</v>
      </c>
      <c r="BN58" s="3">
        <v>3</v>
      </c>
      <c r="BO58" s="3">
        <v>2</v>
      </c>
      <c r="BP58" s="3">
        <v>1450.8109999999999</v>
      </c>
      <c r="BR58" s="3" t="s">
        <v>3073</v>
      </c>
      <c r="BS58" s="3">
        <v>1</v>
      </c>
      <c r="BT58" s="3">
        <v>22</v>
      </c>
      <c r="BU58" s="3">
        <v>16975.099999999999</v>
      </c>
      <c r="BW58" s="3">
        <v>3</v>
      </c>
      <c r="BX58" s="3">
        <v>2</v>
      </c>
      <c r="BY58" s="3">
        <v>1171.6199999999999</v>
      </c>
      <c r="CG58" s="174">
        <v>85105</v>
      </c>
      <c r="CH58" s="174">
        <v>1547</v>
      </c>
      <c r="CI58" s="174">
        <v>5</v>
      </c>
      <c r="CJ58" s="174">
        <v>10078.33</v>
      </c>
      <c r="CK58" s="174">
        <v>10078.33</v>
      </c>
      <c r="CN58" s="3">
        <v>3749</v>
      </c>
      <c r="CO58" s="169">
        <f t="shared" si="0"/>
        <v>9571.2639999999992</v>
      </c>
      <c r="CP58" s="169">
        <f t="shared" si="1"/>
        <v>9556.4639999999999</v>
      </c>
      <c r="CQ58" s="170">
        <f t="shared" si="2"/>
        <v>19127.727999999999</v>
      </c>
      <c r="CU58" s="174">
        <v>85105</v>
      </c>
      <c r="CV58" s="174">
        <v>1547</v>
      </c>
      <c r="CW58" s="174">
        <v>5</v>
      </c>
      <c r="CX58" s="174">
        <v>10078.33</v>
      </c>
    </row>
    <row r="59" spans="1:102" x14ac:dyDescent="0.25">
      <c r="A59" s="22">
        <v>60</v>
      </c>
      <c r="B59" s="23" t="s">
        <v>614</v>
      </c>
      <c r="C59" s="23" t="s">
        <v>621</v>
      </c>
      <c r="D59" s="24">
        <v>17466</v>
      </c>
      <c r="E59" s="24">
        <v>0</v>
      </c>
      <c r="F59" s="150">
        <v>17466</v>
      </c>
      <c r="G59" s="24">
        <f t="shared" si="36"/>
        <v>8864</v>
      </c>
      <c r="H59" s="24">
        <v>0</v>
      </c>
      <c r="I59" s="150">
        <v>8864</v>
      </c>
      <c r="J59" s="51">
        <f t="shared" si="37"/>
        <v>-0.49249971372953166</v>
      </c>
      <c r="K59" s="51"/>
      <c r="L59" s="51">
        <f t="shared" si="49"/>
        <v>-0.49249971372953166</v>
      </c>
      <c r="M59" s="3">
        <v>8864</v>
      </c>
      <c r="N59" s="145">
        <f t="shared" si="23"/>
        <v>0</v>
      </c>
      <c r="O59" s="145"/>
      <c r="P59" s="145">
        <f t="shared" si="40"/>
        <v>-358</v>
      </c>
      <c r="Q59" s="145">
        <f t="shared" si="41"/>
        <v>0</v>
      </c>
      <c r="R59" s="145">
        <f t="shared" si="42"/>
        <v>-358</v>
      </c>
      <c r="S59" s="146">
        <f t="shared" si="43"/>
        <v>-4.0388086642599276E-2</v>
      </c>
      <c r="T59" s="146">
        <f t="shared" si="44"/>
        <v>0</v>
      </c>
      <c r="U59" s="154">
        <f t="shared" si="45"/>
        <v>-4.0388086642599276E-2</v>
      </c>
      <c r="V59" s="145"/>
      <c r="W59" s="145"/>
      <c r="X59" s="145"/>
      <c r="Y59" s="145"/>
      <c r="Z59" s="145"/>
      <c r="AA59" s="145"/>
      <c r="AB59" s="145"/>
      <c r="AC59" s="145"/>
      <c r="AD59" s="145"/>
      <c r="AE59" s="3">
        <v>199301</v>
      </c>
      <c r="AF59" s="3">
        <v>199299</v>
      </c>
      <c r="AG59" s="3">
        <v>22</v>
      </c>
      <c r="AH59" s="3">
        <v>1</v>
      </c>
      <c r="AI59" s="3">
        <v>7419.415</v>
      </c>
      <c r="AJ59" s="3">
        <v>19225.72</v>
      </c>
      <c r="AL59" s="3">
        <v>168934</v>
      </c>
      <c r="AM59" s="3">
        <v>168816</v>
      </c>
      <c r="AN59" s="3">
        <v>2</v>
      </c>
      <c r="AO59" s="3">
        <v>3</v>
      </c>
      <c r="AP59" s="3">
        <v>1638.9079999999999</v>
      </c>
      <c r="AQ59" s="3">
        <v>4250.277</v>
      </c>
      <c r="AT59" s="3">
        <v>199301</v>
      </c>
      <c r="AU59" s="3">
        <v>199299</v>
      </c>
      <c r="AV59" s="3">
        <v>22</v>
      </c>
      <c r="AW59" s="3">
        <v>1</v>
      </c>
      <c r="AX59" s="3">
        <v>7250.4589999999998</v>
      </c>
      <c r="AY59" s="3">
        <v>19061.509999999998</v>
      </c>
      <c r="BA59" s="3">
        <v>168934</v>
      </c>
      <c r="BB59" s="3">
        <v>168816</v>
      </c>
      <c r="BC59" s="3">
        <v>2</v>
      </c>
      <c r="BD59" s="3">
        <v>3</v>
      </c>
      <c r="BE59" s="3">
        <v>1273.932</v>
      </c>
      <c r="BF59" s="3">
        <v>3187.4969999999998</v>
      </c>
      <c r="BI59" s="3">
        <v>1</v>
      </c>
      <c r="BJ59" s="3">
        <v>22</v>
      </c>
      <c r="BK59" s="3">
        <v>13142.5</v>
      </c>
      <c r="BN59" s="3">
        <v>3</v>
      </c>
      <c r="BO59" s="3">
        <v>2</v>
      </c>
      <c r="BP59" s="3">
        <v>4029.8339999999998</v>
      </c>
      <c r="BR59" s="3" t="s">
        <v>3073</v>
      </c>
      <c r="BS59" s="3">
        <v>1</v>
      </c>
      <c r="BT59" s="3">
        <v>22</v>
      </c>
      <c r="BU59" s="3">
        <v>13171.65</v>
      </c>
      <c r="BW59" s="3">
        <v>3</v>
      </c>
      <c r="BX59" s="3">
        <v>2</v>
      </c>
      <c r="BY59" s="3">
        <v>4990.6180000000004</v>
      </c>
      <c r="CG59" s="174">
        <v>1548</v>
      </c>
      <c r="CH59" s="174">
        <v>84319</v>
      </c>
      <c r="CI59" s="174">
        <v>5</v>
      </c>
      <c r="CJ59" s="174">
        <v>10041.799999999999</v>
      </c>
      <c r="CK59" s="174">
        <v>10041.799999999999</v>
      </c>
      <c r="CN59" s="3">
        <v>1011</v>
      </c>
      <c r="CO59" s="169">
        <f t="shared" si="0"/>
        <v>9467.4050000000007</v>
      </c>
      <c r="CP59" s="169">
        <f t="shared" si="1"/>
        <v>9623.1609999999982</v>
      </c>
      <c r="CQ59" s="170">
        <f t="shared" si="2"/>
        <v>19090.565999999999</v>
      </c>
      <c r="CU59" s="174">
        <v>1548</v>
      </c>
      <c r="CV59" s="174">
        <v>84319</v>
      </c>
      <c r="CW59" s="174">
        <v>5</v>
      </c>
      <c r="CX59" s="174">
        <v>10041.799999999999</v>
      </c>
    </row>
    <row r="60" spans="1:102" x14ac:dyDescent="0.25">
      <c r="A60" s="22">
        <v>66</v>
      </c>
      <c r="B60" s="23" t="s">
        <v>615</v>
      </c>
      <c r="C60" s="23" t="s">
        <v>621</v>
      </c>
      <c r="D60" s="24">
        <v>93227</v>
      </c>
      <c r="E60" s="24">
        <v>0</v>
      </c>
      <c r="F60" s="24">
        <v>93227</v>
      </c>
      <c r="G60" s="24">
        <f t="shared" si="36"/>
        <v>92560.139999999985</v>
      </c>
      <c r="H60" s="24">
        <v>0</v>
      </c>
      <c r="I60" s="24">
        <v>92560.139999999985</v>
      </c>
      <c r="J60" s="51">
        <f t="shared" si="37"/>
        <v>-7.1530779709742367E-3</v>
      </c>
      <c r="K60" s="51"/>
      <c r="L60" s="51">
        <f t="shared" si="49"/>
        <v>-7.1530779709742367E-3</v>
      </c>
      <c r="M60" s="3">
        <v>92561</v>
      </c>
      <c r="N60" s="145">
        <f t="shared" si="23"/>
        <v>0.86000000001513399</v>
      </c>
      <c r="O60" s="145"/>
      <c r="P60" s="145">
        <f t="shared" si="40"/>
        <v>-4304.9770000000135</v>
      </c>
      <c r="Q60" s="145">
        <f t="shared" si="41"/>
        <v>0</v>
      </c>
      <c r="R60" s="145">
        <f t="shared" si="42"/>
        <v>-4304.9770000000135</v>
      </c>
      <c r="S60" s="146">
        <f t="shared" si="43"/>
        <v>-4.6510052815391313E-2</v>
      </c>
      <c r="T60" s="146">
        <f t="shared" si="44"/>
        <v>0</v>
      </c>
      <c r="U60" s="146">
        <f t="shared" si="45"/>
        <v>-4.6510052815391313E-2</v>
      </c>
      <c r="V60" s="145"/>
      <c r="W60" s="145"/>
      <c r="X60" s="145"/>
      <c r="Y60" s="145"/>
      <c r="Z60" s="145"/>
      <c r="AA60" s="145"/>
      <c r="AB60" s="145"/>
      <c r="AC60" s="145"/>
      <c r="AD60" s="145"/>
      <c r="AE60" s="3">
        <v>199369</v>
      </c>
      <c r="AF60" s="3">
        <v>199370</v>
      </c>
      <c r="AG60" s="3">
        <v>22</v>
      </c>
      <c r="AH60" s="3">
        <v>1</v>
      </c>
      <c r="AI60" s="3">
        <v>6420.3</v>
      </c>
      <c r="AJ60" s="3">
        <v>15405.44</v>
      </c>
      <c r="AL60" s="3">
        <v>168937</v>
      </c>
      <c r="AM60" s="3">
        <v>168654</v>
      </c>
      <c r="AN60" s="3">
        <v>2</v>
      </c>
      <c r="AO60" s="3">
        <v>3</v>
      </c>
      <c r="AP60" s="3">
        <v>1532.894</v>
      </c>
      <c r="AQ60" s="3">
        <v>4069.268</v>
      </c>
      <c r="AT60" s="3">
        <v>199369</v>
      </c>
      <c r="AU60" s="3">
        <v>199370</v>
      </c>
      <c r="AV60" s="3">
        <v>22</v>
      </c>
      <c r="AW60" s="3">
        <v>1</v>
      </c>
      <c r="AX60" s="3">
        <v>6398.6210000000001</v>
      </c>
      <c r="AY60" s="3">
        <v>15357.29</v>
      </c>
      <c r="BA60" s="3">
        <v>168937</v>
      </c>
      <c r="BB60" s="3">
        <v>168654</v>
      </c>
      <c r="BC60" s="3">
        <v>2</v>
      </c>
      <c r="BD60" s="3">
        <v>3</v>
      </c>
      <c r="BE60" s="3">
        <v>818.62599999999998</v>
      </c>
      <c r="BF60" s="3">
        <v>2294.9780000000001</v>
      </c>
      <c r="BI60" s="3">
        <v>1</v>
      </c>
      <c r="BJ60" s="3">
        <v>24</v>
      </c>
      <c r="BK60" s="3">
        <v>63415.11</v>
      </c>
      <c r="BN60" s="3">
        <v>3</v>
      </c>
      <c r="BO60" s="3">
        <v>2</v>
      </c>
      <c r="BP60" s="3">
        <v>4186.9189999999999</v>
      </c>
      <c r="BR60" s="3" t="s">
        <v>3073</v>
      </c>
      <c r="BS60" s="3">
        <v>1</v>
      </c>
      <c r="BT60" s="3">
        <v>24</v>
      </c>
      <c r="BU60" s="3">
        <v>62407.88</v>
      </c>
      <c r="BW60" s="3">
        <v>3</v>
      </c>
      <c r="BX60" s="3">
        <v>2</v>
      </c>
      <c r="BY60" s="3">
        <v>4993.4359999999997</v>
      </c>
      <c r="CG60" s="174">
        <v>974</v>
      </c>
      <c r="CH60" s="174">
        <v>117177</v>
      </c>
      <c r="CI60" s="174">
        <v>5</v>
      </c>
      <c r="CJ60" s="174">
        <v>9805.2639999999992</v>
      </c>
      <c r="CK60" s="174">
        <v>9805.2639999999992</v>
      </c>
      <c r="CN60" s="3">
        <v>2440</v>
      </c>
      <c r="CO60" s="169">
        <f t="shared" si="0"/>
        <v>9458.0069999999996</v>
      </c>
      <c r="CP60" s="169">
        <f t="shared" si="1"/>
        <v>9572.9</v>
      </c>
      <c r="CQ60" s="170">
        <f t="shared" si="2"/>
        <v>19030.906999999999</v>
      </c>
      <c r="CU60" s="174">
        <v>974</v>
      </c>
      <c r="CV60" s="174">
        <v>117177</v>
      </c>
      <c r="CW60" s="174">
        <v>5</v>
      </c>
      <c r="CX60" s="174">
        <v>9805.2639999999992</v>
      </c>
    </row>
    <row r="61" spans="1:102" x14ac:dyDescent="0.25">
      <c r="A61" s="26">
        <v>71</v>
      </c>
      <c r="B61" s="16" t="s">
        <v>616</v>
      </c>
      <c r="C61" s="16" t="s">
        <v>621</v>
      </c>
      <c r="D61" s="17">
        <v>98331</v>
      </c>
      <c r="E61" s="17">
        <v>32000</v>
      </c>
      <c r="F61" s="17">
        <v>66331</v>
      </c>
      <c r="G61" s="17">
        <f t="shared" si="36"/>
        <v>125273.852</v>
      </c>
      <c r="H61" s="17">
        <v>49701.279999999999</v>
      </c>
      <c r="I61" s="17">
        <v>75572.572</v>
      </c>
      <c r="J61" s="52">
        <f t="shared" si="37"/>
        <v>0.2740016068177889</v>
      </c>
      <c r="K61" s="52">
        <f t="shared" ref="K61:K62" si="51">(H61-E61)/E61</f>
        <v>0.55316500000000002</v>
      </c>
      <c r="L61" s="52">
        <f t="shared" si="49"/>
        <v>0.13932508178679653</v>
      </c>
      <c r="M61" s="3">
        <v>125274</v>
      </c>
      <c r="N61" s="145">
        <f t="shared" si="23"/>
        <v>0.14800000000104774</v>
      </c>
      <c r="O61" s="145"/>
      <c r="P61" s="145">
        <f t="shared" si="40"/>
        <v>-6008.3059999999969</v>
      </c>
      <c r="Q61" s="145">
        <f t="shared" si="41"/>
        <v>1969.3899999999994</v>
      </c>
      <c r="R61" s="145">
        <f t="shared" si="42"/>
        <v>-7977.6959999999963</v>
      </c>
      <c r="S61" s="146">
        <f t="shared" si="43"/>
        <v>-4.7961373455651359E-2</v>
      </c>
      <c r="T61" s="146">
        <f t="shared" si="44"/>
        <v>3.9624532808812958E-2</v>
      </c>
      <c r="U61" s="146">
        <f t="shared" si="45"/>
        <v>-0.10556337820552139</v>
      </c>
      <c r="V61" s="145"/>
      <c r="W61" s="145"/>
      <c r="X61" s="145"/>
      <c r="Y61" s="145"/>
      <c r="Z61" s="145"/>
      <c r="AA61" s="145"/>
      <c r="AB61" s="145"/>
      <c r="AC61" s="145"/>
      <c r="AD61" s="145"/>
      <c r="AE61" s="3">
        <v>112257</v>
      </c>
      <c r="AF61" s="3">
        <v>112386</v>
      </c>
      <c r="AG61" s="3">
        <v>24</v>
      </c>
      <c r="AH61" s="3">
        <v>1</v>
      </c>
      <c r="AI61" s="3">
        <v>20174.91</v>
      </c>
      <c r="AJ61" s="3">
        <v>67293.009999999995</v>
      </c>
      <c r="AL61" s="3">
        <v>168944</v>
      </c>
      <c r="AM61" s="3">
        <v>168695</v>
      </c>
      <c r="AN61" s="3">
        <v>2</v>
      </c>
      <c r="AO61" s="3">
        <v>3</v>
      </c>
      <c r="AP61" s="3">
        <v>2458.335</v>
      </c>
      <c r="AQ61" s="3">
        <v>6706.9059999999999</v>
      </c>
      <c r="AT61" s="3">
        <v>112257</v>
      </c>
      <c r="AU61" s="3">
        <v>112386</v>
      </c>
      <c r="AV61" s="3">
        <v>24</v>
      </c>
      <c r="AW61" s="3">
        <v>1</v>
      </c>
      <c r="AX61" s="3">
        <v>20651.38</v>
      </c>
      <c r="AY61" s="3">
        <v>69051.289999999994</v>
      </c>
      <c r="BA61" s="3">
        <v>168944</v>
      </c>
      <c r="BB61" s="3">
        <v>168695</v>
      </c>
      <c r="BC61" s="3">
        <v>2</v>
      </c>
      <c r="BD61" s="3">
        <v>3</v>
      </c>
      <c r="BE61" s="3">
        <v>2188.5369999999998</v>
      </c>
      <c r="BF61" s="3">
        <v>6052.3860000000004</v>
      </c>
      <c r="BI61" s="3">
        <v>1</v>
      </c>
      <c r="BJ61" s="3">
        <v>24</v>
      </c>
      <c r="BK61" s="3">
        <v>63301.45</v>
      </c>
      <c r="BN61" s="3">
        <v>3</v>
      </c>
      <c r="BO61" s="3">
        <v>2</v>
      </c>
      <c r="BP61" s="3">
        <v>6321.9769999999999</v>
      </c>
      <c r="BR61" s="3" t="s">
        <v>3073</v>
      </c>
      <c r="BS61" s="3">
        <v>1</v>
      </c>
      <c r="BT61" s="3">
        <v>24</v>
      </c>
      <c r="BU61" s="3">
        <v>62454.13</v>
      </c>
      <c r="BW61" s="3">
        <v>3</v>
      </c>
      <c r="BX61" s="3">
        <v>2</v>
      </c>
      <c r="BY61" s="3">
        <v>6771.4740000000002</v>
      </c>
      <c r="CG61" s="174">
        <v>3749</v>
      </c>
      <c r="CH61" s="174">
        <v>112966</v>
      </c>
      <c r="CI61" s="174">
        <v>5</v>
      </c>
      <c r="CJ61" s="174">
        <v>9571.2639999999992</v>
      </c>
      <c r="CK61" s="174">
        <v>9571.2639999999992</v>
      </c>
      <c r="CN61" s="3">
        <v>1611</v>
      </c>
      <c r="CO61" s="169">
        <f t="shared" si="0"/>
        <v>9439.3889000000017</v>
      </c>
      <c r="CP61" s="169">
        <f t="shared" si="1"/>
        <v>9570.4755000000005</v>
      </c>
      <c r="CQ61" s="170">
        <f t="shared" si="2"/>
        <v>19009.864400000002</v>
      </c>
      <c r="CU61" s="174">
        <v>3749</v>
      </c>
      <c r="CV61" s="174">
        <v>112966</v>
      </c>
      <c r="CW61" s="174">
        <v>5</v>
      </c>
      <c r="CX61" s="174">
        <v>9571.2639999999992</v>
      </c>
    </row>
    <row r="62" spans="1:102" x14ac:dyDescent="0.25">
      <c r="A62" s="37" t="s">
        <v>134</v>
      </c>
      <c r="B62" s="7"/>
      <c r="C62" s="7"/>
      <c r="D62" s="8">
        <f t="shared" ref="D62:I62" si="52">SUM(D36:D61)</f>
        <v>5801659</v>
      </c>
      <c r="E62" s="8">
        <f t="shared" si="52"/>
        <v>3433410</v>
      </c>
      <c r="F62" s="8">
        <f t="shared" si="52"/>
        <v>2368249</v>
      </c>
      <c r="G62" s="8">
        <f t="shared" si="52"/>
        <v>5984614.7953300001</v>
      </c>
      <c r="H62" s="8">
        <f t="shared" si="52"/>
        <v>3959664.9750000001</v>
      </c>
      <c r="I62" s="8">
        <f t="shared" si="52"/>
        <v>2024949.82033</v>
      </c>
      <c r="J62" s="49">
        <f t="shared" si="37"/>
        <v>3.1535082522085513E-2</v>
      </c>
      <c r="K62" s="49">
        <f t="shared" si="51"/>
        <v>0.15327472541875281</v>
      </c>
      <c r="L62" s="49">
        <f t="shared" si="49"/>
        <v>-0.14495907299865848</v>
      </c>
      <c r="AE62" s="3">
        <v>112395</v>
      </c>
      <c r="AF62" s="3">
        <v>112274</v>
      </c>
      <c r="AG62" s="3">
        <v>24</v>
      </c>
      <c r="AH62" s="3">
        <v>1</v>
      </c>
      <c r="AI62" s="3">
        <v>19231.419999999998</v>
      </c>
      <c r="AJ62" s="3">
        <v>66713.89</v>
      </c>
      <c r="AL62" s="3">
        <v>168946</v>
      </c>
      <c r="AM62" s="3">
        <v>168833</v>
      </c>
      <c r="AN62" s="3">
        <v>2</v>
      </c>
      <c r="AO62" s="3">
        <v>3</v>
      </c>
      <c r="AP62" s="3">
        <v>5853.48</v>
      </c>
      <c r="AQ62" s="3">
        <v>15488.96</v>
      </c>
      <c r="AT62" s="3">
        <v>112395</v>
      </c>
      <c r="AU62" s="3">
        <v>112274</v>
      </c>
      <c r="AV62" s="3">
        <v>24</v>
      </c>
      <c r="AW62" s="3">
        <v>1</v>
      </c>
      <c r="AX62" s="3">
        <v>19729.7</v>
      </c>
      <c r="AY62" s="3">
        <v>68357.45</v>
      </c>
      <c r="BA62" s="3">
        <v>168946</v>
      </c>
      <c r="BB62" s="3">
        <v>168833</v>
      </c>
      <c r="BC62" s="3">
        <v>2</v>
      </c>
      <c r="BD62" s="3">
        <v>3</v>
      </c>
      <c r="BE62" s="3">
        <v>4750.2479999999996</v>
      </c>
      <c r="BF62" s="3">
        <v>12925.86</v>
      </c>
      <c r="BI62" s="3">
        <v>1</v>
      </c>
      <c r="BJ62" s="3">
        <v>24</v>
      </c>
      <c r="BK62" s="3">
        <v>15591.12</v>
      </c>
      <c r="BN62" s="3">
        <v>3</v>
      </c>
      <c r="BO62" s="3">
        <v>2</v>
      </c>
      <c r="BP62" s="3">
        <v>14600.98</v>
      </c>
      <c r="BR62" s="3" t="s">
        <v>3073</v>
      </c>
      <c r="BS62" s="3">
        <v>1</v>
      </c>
      <c r="BT62" s="3">
        <v>24</v>
      </c>
      <c r="BU62" s="3">
        <v>15696.53</v>
      </c>
      <c r="BW62" s="3">
        <v>3</v>
      </c>
      <c r="BX62" s="3">
        <v>2</v>
      </c>
      <c r="BY62" s="3">
        <v>15440.4</v>
      </c>
      <c r="CG62" s="174">
        <v>112966</v>
      </c>
      <c r="CH62" s="174">
        <v>3749</v>
      </c>
      <c r="CI62" s="174">
        <v>5</v>
      </c>
      <c r="CJ62" s="174">
        <v>9556.4639999999999</v>
      </c>
      <c r="CK62" s="174">
        <v>9556.4639999999999</v>
      </c>
      <c r="CN62" s="3">
        <v>3518</v>
      </c>
      <c r="CO62" s="169">
        <f t="shared" si="0"/>
        <v>9205.9940000000006</v>
      </c>
      <c r="CP62" s="169">
        <f t="shared" si="1"/>
        <v>9777.1319999999996</v>
      </c>
      <c r="CQ62" s="170">
        <f t="shared" si="2"/>
        <v>18983.126</v>
      </c>
      <c r="CU62" s="174">
        <v>112966</v>
      </c>
      <c r="CV62" s="174">
        <v>3749</v>
      </c>
      <c r="CW62" s="174">
        <v>5</v>
      </c>
      <c r="CX62" s="174">
        <v>9556.4639999999999</v>
      </c>
    </row>
    <row r="63" spans="1:102" x14ac:dyDescent="0.25">
      <c r="AE63" s="3">
        <v>199290</v>
      </c>
      <c r="AF63" s="3">
        <v>199616</v>
      </c>
      <c r="AG63" s="3">
        <v>24</v>
      </c>
      <c r="AH63" s="3">
        <v>1</v>
      </c>
      <c r="AI63" s="3">
        <v>7420.643</v>
      </c>
      <c r="AJ63" s="3">
        <v>19243.46</v>
      </c>
      <c r="AL63" s="3">
        <v>168957</v>
      </c>
      <c r="AM63" s="3">
        <v>168725</v>
      </c>
      <c r="AN63" s="3">
        <v>2</v>
      </c>
      <c r="AO63" s="3">
        <v>3</v>
      </c>
      <c r="AP63" s="3">
        <v>689.17160000000001</v>
      </c>
      <c r="AQ63" s="3">
        <v>1846.5319999999999</v>
      </c>
      <c r="AT63" s="3">
        <v>199290</v>
      </c>
      <c r="AU63" s="3">
        <v>199616</v>
      </c>
      <c r="AV63" s="3">
        <v>24</v>
      </c>
      <c r="AW63" s="3">
        <v>1</v>
      </c>
      <c r="AX63" s="3">
        <v>7045.4070000000002</v>
      </c>
      <c r="AY63" s="3">
        <v>18639.93</v>
      </c>
      <c r="BA63" s="3">
        <v>168957</v>
      </c>
      <c r="BB63" s="3">
        <v>168725</v>
      </c>
      <c r="BC63" s="3">
        <v>2</v>
      </c>
      <c r="BD63" s="3">
        <v>3</v>
      </c>
      <c r="BE63" s="3">
        <v>669.55520000000001</v>
      </c>
      <c r="BF63" s="3">
        <v>1740.5650000000001</v>
      </c>
      <c r="BI63" s="3">
        <v>1</v>
      </c>
      <c r="BJ63" s="3">
        <v>24</v>
      </c>
      <c r="BK63" s="3">
        <v>14273.35</v>
      </c>
      <c r="BN63" s="3">
        <v>3</v>
      </c>
      <c r="BO63" s="3">
        <v>2</v>
      </c>
      <c r="BP63" s="3">
        <v>1743.1880000000001</v>
      </c>
      <c r="BR63" s="3" t="s">
        <v>3073</v>
      </c>
      <c r="BS63" s="3">
        <v>1</v>
      </c>
      <c r="BT63" s="3">
        <v>24</v>
      </c>
      <c r="BU63" s="3">
        <v>15257.02</v>
      </c>
      <c r="BW63" s="3">
        <v>3</v>
      </c>
      <c r="BX63" s="3">
        <v>2</v>
      </c>
      <c r="BY63" s="3">
        <v>1724.3050000000001</v>
      </c>
      <c r="CG63" s="174">
        <v>1570</v>
      </c>
      <c r="CH63" s="174">
        <v>83320</v>
      </c>
      <c r="CI63" s="174">
        <v>5</v>
      </c>
      <c r="CJ63" s="174">
        <v>9414.9220000000005</v>
      </c>
      <c r="CK63" s="174">
        <v>9414.9220000000005</v>
      </c>
      <c r="CN63" s="3">
        <v>2391</v>
      </c>
      <c r="CO63" s="169">
        <f t="shared" si="0"/>
        <v>9638.7250000000004</v>
      </c>
      <c r="CP63" s="169">
        <f t="shared" si="1"/>
        <v>9329.1869999999999</v>
      </c>
      <c r="CQ63" s="170">
        <f t="shared" si="2"/>
        <v>18967.912</v>
      </c>
      <c r="CU63" s="174">
        <v>1570</v>
      </c>
      <c r="CV63" s="174">
        <v>83320</v>
      </c>
      <c r="CW63" s="174">
        <v>5</v>
      </c>
      <c r="CX63" s="174">
        <v>9414.9220000000005</v>
      </c>
    </row>
    <row r="64" spans="1:102" x14ac:dyDescent="0.25">
      <c r="AE64" s="3">
        <v>199608</v>
      </c>
      <c r="AF64" s="3">
        <v>199609</v>
      </c>
      <c r="AG64" s="3">
        <v>24</v>
      </c>
      <c r="AH64" s="3">
        <v>1</v>
      </c>
      <c r="AI64" s="3">
        <v>6607.4660000000003</v>
      </c>
      <c r="AJ64" s="3">
        <v>17843.53</v>
      </c>
      <c r="AL64" s="3">
        <v>168992</v>
      </c>
      <c r="AM64" s="3">
        <v>168709</v>
      </c>
      <c r="AN64" s="3">
        <v>2</v>
      </c>
      <c r="AO64" s="3">
        <v>3</v>
      </c>
      <c r="AP64" s="3">
        <v>4836.183</v>
      </c>
      <c r="AQ64" s="3">
        <v>13263.25</v>
      </c>
      <c r="AT64" s="3">
        <v>199608</v>
      </c>
      <c r="AU64" s="3">
        <v>199609</v>
      </c>
      <c r="AV64" s="3">
        <v>24</v>
      </c>
      <c r="AW64" s="3">
        <v>1</v>
      </c>
      <c r="AX64" s="3">
        <v>6202.48</v>
      </c>
      <c r="AY64" s="3">
        <v>17157.34</v>
      </c>
      <c r="BA64" s="3">
        <v>168992</v>
      </c>
      <c r="BB64" s="3">
        <v>168709</v>
      </c>
      <c r="BC64" s="3">
        <v>2</v>
      </c>
      <c r="BD64" s="3">
        <v>3</v>
      </c>
      <c r="BE64" s="3">
        <v>4351.5709999999999</v>
      </c>
      <c r="BF64" s="3">
        <v>12199.63</v>
      </c>
      <c r="BI64" s="3">
        <v>1</v>
      </c>
      <c r="BJ64" s="3">
        <v>26</v>
      </c>
      <c r="BK64" s="3">
        <v>62152.12</v>
      </c>
      <c r="BN64" s="3">
        <v>3</v>
      </c>
      <c r="BO64" s="3">
        <v>2</v>
      </c>
      <c r="BP64" s="3">
        <v>12806.03</v>
      </c>
      <c r="BR64" s="3" t="s">
        <v>3073</v>
      </c>
      <c r="BS64" s="3">
        <v>1</v>
      </c>
      <c r="BT64" s="3">
        <v>26</v>
      </c>
      <c r="BU64" s="3">
        <v>61125.11</v>
      </c>
      <c r="BW64" s="3">
        <v>3</v>
      </c>
      <c r="BX64" s="3">
        <v>2</v>
      </c>
      <c r="BY64" s="3">
        <v>13387.53</v>
      </c>
      <c r="CG64" s="174">
        <v>83320</v>
      </c>
      <c r="CH64" s="174">
        <v>1570</v>
      </c>
      <c r="CI64" s="174">
        <v>5</v>
      </c>
      <c r="CJ64" s="174">
        <v>9398.7829999999994</v>
      </c>
      <c r="CK64" s="174">
        <v>9398.7829999999994</v>
      </c>
      <c r="CN64" s="3">
        <v>503</v>
      </c>
      <c r="CO64" s="169">
        <f t="shared" si="0"/>
        <v>9861.6709460000002</v>
      </c>
      <c r="CP64" s="169">
        <f t="shared" si="1"/>
        <v>9046.9720109999998</v>
      </c>
      <c r="CQ64" s="170">
        <f t="shared" si="2"/>
        <v>18908.642957</v>
      </c>
      <c r="CU64" s="174">
        <v>83320</v>
      </c>
      <c r="CV64" s="174">
        <v>1570</v>
      </c>
      <c r="CW64" s="174">
        <v>5</v>
      </c>
      <c r="CX64" s="174">
        <v>9398.7829999999994</v>
      </c>
    </row>
    <row r="65" spans="1:102" x14ac:dyDescent="0.25">
      <c r="A65" s="151" t="s">
        <v>2963</v>
      </c>
      <c r="B65" s="1"/>
      <c r="C65" s="1"/>
      <c r="D65" s="1"/>
      <c r="J65" s="2" t="s">
        <v>134</v>
      </c>
      <c r="K65" s="2" t="s">
        <v>43</v>
      </c>
      <c r="L65" s="2" t="s">
        <v>587</v>
      </c>
      <c r="AE65" s="3">
        <v>94059</v>
      </c>
      <c r="AF65" s="3">
        <v>94051</v>
      </c>
      <c r="AG65" s="3">
        <v>26</v>
      </c>
      <c r="AH65" s="3">
        <v>1</v>
      </c>
      <c r="AI65" s="3">
        <v>23717.91</v>
      </c>
      <c r="AJ65" s="3">
        <v>67662.100000000006</v>
      </c>
      <c r="AL65" s="3">
        <v>169177</v>
      </c>
      <c r="AM65" s="3">
        <v>169458</v>
      </c>
      <c r="AN65" s="3">
        <v>2</v>
      </c>
      <c r="AO65" s="3">
        <v>3</v>
      </c>
      <c r="AP65" s="3">
        <v>450.04539999999997</v>
      </c>
      <c r="AQ65" s="3">
        <v>1460.9780000000001</v>
      </c>
      <c r="AT65" s="3">
        <v>94059</v>
      </c>
      <c r="AU65" s="3">
        <v>94051</v>
      </c>
      <c r="AV65" s="3">
        <v>26</v>
      </c>
      <c r="AW65" s="3">
        <v>1</v>
      </c>
      <c r="AX65" s="3">
        <v>23427.89</v>
      </c>
      <c r="AY65" s="3">
        <v>68833.23</v>
      </c>
      <c r="BA65" s="3">
        <v>169177</v>
      </c>
      <c r="BB65" s="3">
        <v>169458</v>
      </c>
      <c r="BC65" s="3">
        <v>2</v>
      </c>
      <c r="BD65" s="3">
        <v>3</v>
      </c>
      <c r="BE65" s="3">
        <v>530.81550000000004</v>
      </c>
      <c r="BF65" s="3">
        <v>1575.5319999999999</v>
      </c>
      <c r="BI65" s="3">
        <v>1</v>
      </c>
      <c r="BJ65" s="3">
        <v>26</v>
      </c>
      <c r="BK65" s="3">
        <v>58947.34</v>
      </c>
      <c r="BN65" s="3">
        <v>3</v>
      </c>
      <c r="BO65" s="3">
        <v>2</v>
      </c>
      <c r="BP65" s="3">
        <v>1445.3910000000001</v>
      </c>
      <c r="BR65" s="3" t="s">
        <v>3073</v>
      </c>
      <c r="BS65" s="3">
        <v>1</v>
      </c>
      <c r="BT65" s="3">
        <v>26</v>
      </c>
      <c r="BU65" s="3">
        <v>58466.77</v>
      </c>
      <c r="BW65" s="3">
        <v>3</v>
      </c>
      <c r="BX65" s="3">
        <v>2</v>
      </c>
      <c r="BY65" s="3">
        <v>1420.98</v>
      </c>
      <c r="CG65" s="174">
        <v>973</v>
      </c>
      <c r="CH65" s="174">
        <v>115769</v>
      </c>
      <c r="CI65" s="174">
        <v>5</v>
      </c>
      <c r="CJ65" s="174">
        <v>9355.9449999999997</v>
      </c>
      <c r="CK65" s="174">
        <v>9355.9449999999997</v>
      </c>
      <c r="CN65" s="3">
        <v>3430</v>
      </c>
      <c r="CO65" s="169">
        <f t="shared" si="0"/>
        <v>9421.3443599999991</v>
      </c>
      <c r="CP65" s="169">
        <f t="shared" si="1"/>
        <v>9462.3674300000002</v>
      </c>
      <c r="CQ65" s="170">
        <f t="shared" si="2"/>
        <v>18883.711790000001</v>
      </c>
      <c r="CU65" s="174">
        <v>973</v>
      </c>
      <c r="CV65" s="174">
        <v>115769</v>
      </c>
      <c r="CW65" s="174">
        <v>5</v>
      </c>
      <c r="CX65" s="174">
        <v>9355.9449999999997</v>
      </c>
    </row>
    <row r="66" spans="1:102" x14ac:dyDescent="0.25">
      <c r="A66" s="376" t="s">
        <v>588</v>
      </c>
      <c r="B66" s="377"/>
      <c r="C66" s="377"/>
      <c r="D66" s="378" t="s">
        <v>901</v>
      </c>
      <c r="E66" s="378" t="s">
        <v>2956</v>
      </c>
      <c r="F66" s="378" t="s">
        <v>2957</v>
      </c>
      <c r="G66" s="378" t="s">
        <v>2958</v>
      </c>
      <c r="H66" s="378" t="s">
        <v>2959</v>
      </c>
      <c r="I66" s="378" t="s">
        <v>2960</v>
      </c>
      <c r="J66" s="372" t="s">
        <v>980</v>
      </c>
      <c r="K66" s="372" t="s">
        <v>980</v>
      </c>
      <c r="L66" s="372" t="s">
        <v>980</v>
      </c>
      <c r="AE66" s="3">
        <v>94128</v>
      </c>
      <c r="AF66" s="3">
        <v>94138</v>
      </c>
      <c r="AG66" s="3">
        <v>26</v>
      </c>
      <c r="AH66" s="3">
        <v>1</v>
      </c>
      <c r="AI66" s="3">
        <v>23294.66</v>
      </c>
      <c r="AJ66" s="3">
        <v>63894.87</v>
      </c>
      <c r="AL66" s="3">
        <v>169398</v>
      </c>
      <c r="AM66" s="3">
        <v>169877</v>
      </c>
      <c r="AN66" s="3">
        <v>2</v>
      </c>
      <c r="AO66" s="3">
        <v>3</v>
      </c>
      <c r="AP66" s="3">
        <v>1352.6949999999999</v>
      </c>
      <c r="AQ66" s="3">
        <v>3657.5630000000001</v>
      </c>
      <c r="AT66" s="3">
        <v>94128</v>
      </c>
      <c r="AU66" s="3">
        <v>94138</v>
      </c>
      <c r="AV66" s="3">
        <v>26</v>
      </c>
      <c r="AW66" s="3">
        <v>1</v>
      </c>
      <c r="AX66" s="3">
        <v>23283.75</v>
      </c>
      <c r="AY66" s="3">
        <v>63826.76</v>
      </c>
      <c r="BA66" s="3">
        <v>169398</v>
      </c>
      <c r="BB66" s="3">
        <v>169877</v>
      </c>
      <c r="BC66" s="3">
        <v>2</v>
      </c>
      <c r="BD66" s="3">
        <v>3</v>
      </c>
      <c r="BE66" s="3">
        <v>1326.9349999999999</v>
      </c>
      <c r="BF66" s="3">
        <v>3599.3330000000001</v>
      </c>
      <c r="BI66" s="3">
        <v>2</v>
      </c>
      <c r="BJ66" s="3">
        <v>26</v>
      </c>
      <c r="BK66" s="3">
        <v>37762.620000000003</v>
      </c>
      <c r="BN66" s="3">
        <v>3</v>
      </c>
      <c r="BO66" s="3">
        <v>2</v>
      </c>
      <c r="BP66" s="3">
        <v>3654.6010000000001</v>
      </c>
      <c r="BR66" s="3" t="s">
        <v>3073</v>
      </c>
      <c r="BS66" s="3">
        <v>2</v>
      </c>
      <c r="BT66" s="3">
        <v>26</v>
      </c>
      <c r="BU66" s="3">
        <v>37151.980000000003</v>
      </c>
      <c r="BW66" s="3">
        <v>3</v>
      </c>
      <c r="BX66" s="3">
        <v>2</v>
      </c>
      <c r="BY66" s="3">
        <v>3680.125</v>
      </c>
      <c r="CG66" s="174">
        <v>1494</v>
      </c>
      <c r="CH66" s="174">
        <v>90333</v>
      </c>
      <c r="CI66" s="174">
        <v>5</v>
      </c>
      <c r="CJ66" s="174">
        <v>9282.7579999999998</v>
      </c>
      <c r="CK66" s="174">
        <v>9282.7579999999998</v>
      </c>
      <c r="CN66" s="3">
        <v>3435</v>
      </c>
      <c r="CO66" s="169">
        <f t="shared" si="0"/>
        <v>9450.0278999999991</v>
      </c>
      <c r="CP66" s="169">
        <f t="shared" si="1"/>
        <v>9420.7128999999986</v>
      </c>
      <c r="CQ66" s="170">
        <f t="shared" si="2"/>
        <v>18870.7408</v>
      </c>
      <c r="CU66" s="174">
        <v>1494</v>
      </c>
      <c r="CV66" s="174">
        <v>90333</v>
      </c>
      <c r="CW66" s="174">
        <v>5</v>
      </c>
      <c r="CX66" s="174">
        <v>9282.7579999999998</v>
      </c>
    </row>
    <row r="67" spans="1:102" x14ac:dyDescent="0.25">
      <c r="A67" s="34" t="s">
        <v>590</v>
      </c>
      <c r="B67" s="133" t="s">
        <v>589</v>
      </c>
      <c r="C67" s="133" t="s">
        <v>619</v>
      </c>
      <c r="D67" s="379"/>
      <c r="E67" s="379"/>
      <c r="F67" s="379"/>
      <c r="G67" s="379"/>
      <c r="H67" s="379"/>
      <c r="I67" s="379"/>
      <c r="J67" s="373"/>
      <c r="K67" s="373"/>
      <c r="L67" s="373"/>
      <c r="AE67" s="3">
        <v>100613</v>
      </c>
      <c r="AF67" s="3">
        <v>100742</v>
      </c>
      <c r="AG67" s="3">
        <v>26</v>
      </c>
      <c r="AH67" s="3">
        <v>2</v>
      </c>
      <c r="AI67" s="3">
        <v>13088.32</v>
      </c>
      <c r="AJ67" s="3">
        <v>39137.86</v>
      </c>
      <c r="AL67" s="3">
        <v>169458</v>
      </c>
      <c r="AM67" s="3">
        <v>169177</v>
      </c>
      <c r="AN67" s="3">
        <v>2</v>
      </c>
      <c r="AO67" s="3">
        <v>3</v>
      </c>
      <c r="AP67" s="3">
        <v>391.38299999999998</v>
      </c>
      <c r="AQ67" s="3">
        <v>1390.68</v>
      </c>
      <c r="AT67" s="3">
        <v>100613</v>
      </c>
      <c r="AU67" s="3">
        <v>100742</v>
      </c>
      <c r="AV67" s="3">
        <v>26</v>
      </c>
      <c r="AW67" s="3">
        <v>2</v>
      </c>
      <c r="AX67" s="3">
        <v>12588.71</v>
      </c>
      <c r="AY67" s="3">
        <v>39104.550000000003</v>
      </c>
      <c r="BA67" s="3">
        <v>169458</v>
      </c>
      <c r="BB67" s="3">
        <v>169177</v>
      </c>
      <c r="BC67" s="3">
        <v>2</v>
      </c>
      <c r="BD67" s="3">
        <v>3</v>
      </c>
      <c r="BE67" s="3">
        <v>427.83749999999998</v>
      </c>
      <c r="BF67" s="3">
        <v>1511.385</v>
      </c>
      <c r="BI67" s="3">
        <v>2</v>
      </c>
      <c r="BJ67" s="3">
        <v>26</v>
      </c>
      <c r="BK67" s="3">
        <v>43504.25</v>
      </c>
      <c r="BN67" s="3">
        <v>3</v>
      </c>
      <c r="BO67" s="3">
        <v>2</v>
      </c>
      <c r="BP67" s="3">
        <v>1390.008</v>
      </c>
      <c r="BR67" s="3" t="s">
        <v>3073</v>
      </c>
      <c r="BS67" s="3">
        <v>2</v>
      </c>
      <c r="BT67" s="3">
        <v>26</v>
      </c>
      <c r="BU67" s="3">
        <v>42958.48</v>
      </c>
      <c r="BW67" s="3">
        <v>3</v>
      </c>
      <c r="BX67" s="3">
        <v>2</v>
      </c>
      <c r="BY67" s="3">
        <v>1388.0119999999999</v>
      </c>
      <c r="CG67" s="174">
        <v>84319</v>
      </c>
      <c r="CH67" s="174">
        <v>1548</v>
      </c>
      <c r="CI67" s="174">
        <v>5</v>
      </c>
      <c r="CJ67" s="174">
        <v>9241.0319999999992</v>
      </c>
      <c r="CK67" s="174">
        <v>9241.0319999999992</v>
      </c>
      <c r="CN67" s="3">
        <v>2586</v>
      </c>
      <c r="CO67" s="169">
        <f t="shared" ref="CO67:CO130" si="53">SUMIF(CG$3:CG$17476,$CN67,$CK$3:$CK$17476)</f>
        <v>9273.018799999998</v>
      </c>
      <c r="CP67" s="169">
        <f t="shared" ref="CP67:CP130" si="54">SUMIF(CH$3:CH$17476,$CN67,$CK$3:$CK$17476)</f>
        <v>9436.1105000000007</v>
      </c>
      <c r="CQ67" s="170">
        <f t="shared" ref="CQ67:CQ130" si="55">CO67+CP67</f>
        <v>18709.129300000001</v>
      </c>
      <c r="CU67" s="174">
        <v>84319</v>
      </c>
      <c r="CV67" s="174">
        <v>1548</v>
      </c>
      <c r="CW67" s="174">
        <v>5</v>
      </c>
      <c r="CX67" s="174">
        <v>9241.0319999999992</v>
      </c>
    </row>
    <row r="68" spans="1:102" x14ac:dyDescent="0.25">
      <c r="A68" s="134">
        <v>4</v>
      </c>
      <c r="B68" s="28" t="s">
        <v>593</v>
      </c>
      <c r="C68" s="28" t="s">
        <v>620</v>
      </c>
      <c r="D68" s="29">
        <v>271777</v>
      </c>
      <c r="E68" s="29">
        <v>204000</v>
      </c>
      <c r="F68" s="29">
        <v>67777</v>
      </c>
      <c r="G68" s="29">
        <f>H68+I68</f>
        <v>287547.03240000003</v>
      </c>
      <c r="H68" s="29">
        <v>234946.79</v>
      </c>
      <c r="I68" s="29">
        <v>52600.242400000003</v>
      </c>
      <c r="J68" s="47">
        <f>(G68-D68)/D68</f>
        <v>5.80256327798159E-2</v>
      </c>
      <c r="K68" s="47">
        <f t="shared" ref="K68" si="56">(H68-E68)/E68</f>
        <v>0.15169995098039218</v>
      </c>
      <c r="L68" s="47">
        <f t="shared" ref="L68" si="57">(I68-F68)/F68</f>
        <v>-0.22392194402230842</v>
      </c>
      <c r="M68" s="3">
        <v>287546</v>
      </c>
      <c r="N68" s="145">
        <f>M68-G68</f>
        <v>-1.0324000000255182</v>
      </c>
      <c r="O68" s="145"/>
      <c r="P68" s="145"/>
      <c r="Q68" s="145"/>
      <c r="R68" s="145"/>
      <c r="S68" s="145"/>
      <c r="T68" s="145"/>
      <c r="U68" s="145"/>
      <c r="V68" s="145"/>
      <c r="W68" s="145"/>
      <c r="X68" s="145"/>
      <c r="Y68" s="145"/>
      <c r="Z68" s="145"/>
      <c r="AA68" s="145"/>
      <c r="AB68" s="145"/>
      <c r="AC68" s="145"/>
      <c r="AD68" s="145"/>
      <c r="AE68" s="3">
        <v>100802</v>
      </c>
      <c r="AF68" s="3">
        <v>100672</v>
      </c>
      <c r="AG68" s="3">
        <v>26</v>
      </c>
      <c r="AH68" s="3">
        <v>2</v>
      </c>
      <c r="AI68" s="3">
        <v>16523.3</v>
      </c>
      <c r="AJ68" s="3">
        <v>45263.57</v>
      </c>
      <c r="AL68" s="3">
        <v>169877</v>
      </c>
      <c r="AM68" s="3">
        <v>169398</v>
      </c>
      <c r="AN68" s="3">
        <v>2</v>
      </c>
      <c r="AO68" s="3">
        <v>3</v>
      </c>
      <c r="AP68" s="3">
        <v>1233.7739999999999</v>
      </c>
      <c r="AQ68" s="3">
        <v>3685</v>
      </c>
      <c r="AT68" s="3">
        <v>100802</v>
      </c>
      <c r="AU68" s="3">
        <v>100672</v>
      </c>
      <c r="AV68" s="3">
        <v>26</v>
      </c>
      <c r="AW68" s="3">
        <v>2</v>
      </c>
      <c r="AX68" s="3">
        <v>16090.64</v>
      </c>
      <c r="AY68" s="3">
        <v>45955.25</v>
      </c>
      <c r="BA68" s="3">
        <v>169877</v>
      </c>
      <c r="BB68" s="3">
        <v>169398</v>
      </c>
      <c r="BC68" s="3">
        <v>2</v>
      </c>
      <c r="BD68" s="3">
        <v>3</v>
      </c>
      <c r="BE68" s="3">
        <v>1211.1379999999999</v>
      </c>
      <c r="BF68" s="3">
        <v>3747.116</v>
      </c>
      <c r="BI68" s="3">
        <v>2</v>
      </c>
      <c r="BJ68" s="3">
        <v>26</v>
      </c>
      <c r="BK68" s="3">
        <v>6679.1130000000003</v>
      </c>
      <c r="BN68" s="3">
        <v>3</v>
      </c>
      <c r="BO68" s="3">
        <v>2</v>
      </c>
      <c r="BP68" s="3">
        <v>3582.433</v>
      </c>
      <c r="BR68" s="3" t="s">
        <v>3073</v>
      </c>
      <c r="BS68" s="3">
        <v>2</v>
      </c>
      <c r="BT68" s="3">
        <v>26</v>
      </c>
      <c r="BU68" s="3">
        <v>6671.6059999999998</v>
      </c>
      <c r="BW68" s="3">
        <v>3</v>
      </c>
      <c r="BX68" s="3">
        <v>2</v>
      </c>
      <c r="BY68" s="3">
        <v>3507.21</v>
      </c>
      <c r="CG68" s="174">
        <v>104838</v>
      </c>
      <c r="CH68" s="174">
        <v>1979</v>
      </c>
      <c r="CI68" s="174">
        <v>5</v>
      </c>
      <c r="CJ68" s="174">
        <v>9102.3739999999998</v>
      </c>
      <c r="CK68" s="174">
        <v>9102.3739999999998</v>
      </c>
      <c r="CN68" s="3">
        <v>1718</v>
      </c>
      <c r="CO68" s="169">
        <f t="shared" si="53"/>
        <v>9290.8768999999993</v>
      </c>
      <c r="CP68" s="169">
        <f t="shared" si="54"/>
        <v>8899.6117999999988</v>
      </c>
      <c r="CQ68" s="170">
        <f t="shared" si="55"/>
        <v>18190.488699999998</v>
      </c>
      <c r="CU68" s="174">
        <v>104838</v>
      </c>
      <c r="CV68" s="174">
        <v>1979</v>
      </c>
      <c r="CW68" s="174">
        <v>5</v>
      </c>
      <c r="CX68" s="174">
        <v>9102.3739999999998</v>
      </c>
    </row>
    <row r="69" spans="1:102" x14ac:dyDescent="0.25">
      <c r="A69" s="134">
        <v>14</v>
      </c>
      <c r="B69" s="28" t="s">
        <v>595</v>
      </c>
      <c r="C69" s="28" t="s">
        <v>620</v>
      </c>
      <c r="D69" s="380">
        <v>534811</v>
      </c>
      <c r="E69" s="380">
        <v>349830</v>
      </c>
      <c r="F69" s="380">
        <v>184981</v>
      </c>
      <c r="G69" s="29">
        <f t="shared" ref="G69:G70" si="58">H69+I69</f>
        <v>241587.49499999994</v>
      </c>
      <c r="H69" s="29">
        <v>185951.13999999996</v>
      </c>
      <c r="I69" s="29">
        <v>55636.354999999996</v>
      </c>
      <c r="J69" s="374">
        <f>(SUM(G69:G70)-D69)/D69</f>
        <v>-2.7278084220406892E-2</v>
      </c>
      <c r="K69" s="374">
        <f t="shared" ref="K69" si="59">(SUM(H69:H70)-E69)/E69</f>
        <v>6.4809135865991865E-2</v>
      </c>
      <c r="L69" s="374">
        <f t="shared" ref="L69" si="60">(SUM(I69:I70)-F69)/F69</f>
        <v>-0.2014304144750001</v>
      </c>
      <c r="M69" s="3">
        <v>241587</v>
      </c>
      <c r="N69" s="145">
        <f t="shared" ref="N69:N93" si="61">M69-G69</f>
        <v>-0.49499999993713573</v>
      </c>
      <c r="O69" s="145"/>
      <c r="P69" s="145"/>
      <c r="Q69" s="145"/>
      <c r="R69" s="145"/>
      <c r="S69" s="145"/>
      <c r="T69" s="145"/>
      <c r="U69" s="145"/>
      <c r="V69" s="145"/>
      <c r="W69" s="145"/>
      <c r="X69" s="145"/>
      <c r="Y69" s="145"/>
      <c r="Z69" s="145"/>
      <c r="AA69" s="145"/>
      <c r="AB69" s="145"/>
      <c r="AC69" s="145"/>
      <c r="AD69" s="145"/>
      <c r="AE69" s="3">
        <v>198853</v>
      </c>
      <c r="AF69" s="3">
        <v>198854</v>
      </c>
      <c r="AG69" s="3">
        <v>26</v>
      </c>
      <c r="AH69" s="3">
        <v>2</v>
      </c>
      <c r="AI69" s="3">
        <v>2558.5039999999999</v>
      </c>
      <c r="AJ69" s="3">
        <v>6688.085</v>
      </c>
      <c r="AL69" s="3">
        <v>169886</v>
      </c>
      <c r="AM69" s="3">
        <v>169894</v>
      </c>
      <c r="AN69" s="3">
        <v>2</v>
      </c>
      <c r="AO69" s="3">
        <v>3</v>
      </c>
      <c r="AP69" s="3">
        <v>118.9828</v>
      </c>
      <c r="AQ69" s="3">
        <v>331.48410000000001</v>
      </c>
      <c r="AT69" s="3">
        <v>198853</v>
      </c>
      <c r="AU69" s="3">
        <v>198854</v>
      </c>
      <c r="AV69" s="3">
        <v>26</v>
      </c>
      <c r="AW69" s="3">
        <v>2</v>
      </c>
      <c r="AX69" s="3">
        <v>2406.6469999999999</v>
      </c>
      <c r="AY69" s="3">
        <v>6622.7709999999997</v>
      </c>
      <c r="BA69" s="3">
        <v>169886</v>
      </c>
      <c r="BB69" s="3">
        <v>169894</v>
      </c>
      <c r="BC69" s="3">
        <v>2</v>
      </c>
      <c r="BD69" s="3">
        <v>3</v>
      </c>
      <c r="BE69" s="3">
        <v>72.187979999999996</v>
      </c>
      <c r="BF69" s="3">
        <v>150.72890000000001</v>
      </c>
      <c r="BI69" s="3">
        <v>2</v>
      </c>
      <c r="BJ69" s="3">
        <v>26</v>
      </c>
      <c r="BK69" s="3">
        <v>7466.5360000000001</v>
      </c>
      <c r="BN69" s="3">
        <v>3</v>
      </c>
      <c r="BO69" s="3">
        <v>2</v>
      </c>
      <c r="BP69" s="3">
        <v>328.52670000000001</v>
      </c>
      <c r="BR69" s="3" t="s">
        <v>3073</v>
      </c>
      <c r="BS69" s="3">
        <v>2</v>
      </c>
      <c r="BT69" s="3">
        <v>26</v>
      </c>
      <c r="BU69" s="3">
        <v>6922.0450000000001</v>
      </c>
      <c r="BW69" s="3">
        <v>3</v>
      </c>
      <c r="BX69" s="3">
        <v>2</v>
      </c>
      <c r="BY69" s="3">
        <v>393.3587</v>
      </c>
      <c r="CG69" s="174">
        <v>1979</v>
      </c>
      <c r="CH69" s="174">
        <v>104838</v>
      </c>
      <c r="CI69" s="174">
        <v>5</v>
      </c>
      <c r="CJ69" s="174">
        <v>9063.8919999999998</v>
      </c>
      <c r="CK69" s="174">
        <v>9063.8919999999998</v>
      </c>
      <c r="CN69" s="3">
        <v>1979</v>
      </c>
      <c r="CO69" s="169">
        <f t="shared" si="53"/>
        <v>9063.8919999999998</v>
      </c>
      <c r="CP69" s="169">
        <f t="shared" si="54"/>
        <v>9102.3739999999998</v>
      </c>
      <c r="CQ69" s="170">
        <f t="shared" si="55"/>
        <v>18166.266</v>
      </c>
      <c r="CU69" s="174">
        <v>1979</v>
      </c>
      <c r="CV69" s="174">
        <v>104838</v>
      </c>
      <c r="CW69" s="174">
        <v>5</v>
      </c>
      <c r="CX69" s="174">
        <v>9063.8919999999998</v>
      </c>
    </row>
    <row r="70" spans="1:102" x14ac:dyDescent="0.25">
      <c r="A70" s="34">
        <v>15</v>
      </c>
      <c r="B70" s="15" t="s">
        <v>596</v>
      </c>
      <c r="C70" s="15" t="s">
        <v>620</v>
      </c>
      <c r="D70" s="381"/>
      <c r="E70" s="381"/>
      <c r="F70" s="381"/>
      <c r="G70" s="8">
        <f t="shared" si="58"/>
        <v>278634.88550000003</v>
      </c>
      <c r="H70" s="8">
        <v>186551.04000000001</v>
      </c>
      <c r="I70" s="8">
        <v>92083.84550000001</v>
      </c>
      <c r="J70" s="375"/>
      <c r="K70" s="375"/>
      <c r="L70" s="375"/>
      <c r="M70" s="3">
        <v>278635</v>
      </c>
      <c r="N70" s="145">
        <f t="shared" si="61"/>
        <v>0.11449999996693805</v>
      </c>
      <c r="O70" s="145"/>
      <c r="P70" s="145"/>
      <c r="Q70" s="145"/>
      <c r="R70" s="145"/>
      <c r="S70" s="145"/>
      <c r="T70" s="145"/>
      <c r="U70" s="145"/>
      <c r="V70" s="145"/>
      <c r="W70" s="145"/>
      <c r="X70" s="145"/>
      <c r="Y70" s="145"/>
      <c r="Z70" s="145"/>
      <c r="AA70" s="145"/>
      <c r="AB70" s="145"/>
      <c r="AC70" s="145"/>
      <c r="AD70" s="145"/>
      <c r="AE70" s="3">
        <v>199169</v>
      </c>
      <c r="AF70" s="3">
        <v>199170</v>
      </c>
      <c r="AG70" s="3">
        <v>26</v>
      </c>
      <c r="AH70" s="3">
        <v>2</v>
      </c>
      <c r="AI70" s="3">
        <v>3306.1529999999998</v>
      </c>
      <c r="AJ70" s="3">
        <v>8060.7790000000005</v>
      </c>
      <c r="AL70" s="3">
        <v>169894</v>
      </c>
      <c r="AM70" s="3">
        <v>169886</v>
      </c>
      <c r="AN70" s="3">
        <v>2</v>
      </c>
      <c r="AO70" s="3">
        <v>3</v>
      </c>
      <c r="AP70" s="3">
        <v>112.7159</v>
      </c>
      <c r="AQ70" s="3">
        <v>313.23919999999998</v>
      </c>
      <c r="AT70" s="3">
        <v>199169</v>
      </c>
      <c r="AU70" s="3">
        <v>199170</v>
      </c>
      <c r="AV70" s="3">
        <v>26</v>
      </c>
      <c r="AW70" s="3">
        <v>2</v>
      </c>
      <c r="AX70" s="3">
        <v>3613.9580000000001</v>
      </c>
      <c r="AY70" s="3">
        <v>8542.9380000000001</v>
      </c>
      <c r="BA70" s="3">
        <v>169894</v>
      </c>
      <c r="BB70" s="3">
        <v>169886</v>
      </c>
      <c r="BC70" s="3">
        <v>2</v>
      </c>
      <c r="BD70" s="3">
        <v>3</v>
      </c>
      <c r="BE70" s="3">
        <v>93.260300000000001</v>
      </c>
      <c r="BF70" s="3">
        <v>261.82799999999997</v>
      </c>
      <c r="BI70" s="3">
        <v>1</v>
      </c>
      <c r="BJ70" s="3">
        <v>27</v>
      </c>
      <c r="BK70" s="3">
        <v>81396.22</v>
      </c>
      <c r="BN70" s="3">
        <v>3</v>
      </c>
      <c r="BO70" s="3">
        <v>2</v>
      </c>
      <c r="BP70" s="3">
        <v>337.62759999999997</v>
      </c>
      <c r="BR70" s="3" t="s">
        <v>3073</v>
      </c>
      <c r="BS70" s="3">
        <v>1</v>
      </c>
      <c r="BT70" s="3">
        <v>27</v>
      </c>
      <c r="BU70" s="3">
        <v>80912.960000000006</v>
      </c>
      <c r="BW70" s="3">
        <v>3</v>
      </c>
      <c r="BX70" s="3">
        <v>2</v>
      </c>
      <c r="BY70" s="3">
        <v>370.10050000000001</v>
      </c>
      <c r="CG70" s="174">
        <v>117177</v>
      </c>
      <c r="CH70" s="174">
        <v>974</v>
      </c>
      <c r="CI70" s="174">
        <v>5</v>
      </c>
      <c r="CJ70" s="174">
        <v>9041.7659999999996</v>
      </c>
      <c r="CK70" s="174">
        <v>9041.7659999999996</v>
      </c>
      <c r="CN70" s="3">
        <v>398</v>
      </c>
      <c r="CO70" s="169">
        <f t="shared" si="53"/>
        <v>8890.3658000000014</v>
      </c>
      <c r="CP70" s="169">
        <f t="shared" si="54"/>
        <v>8886.3779000000013</v>
      </c>
      <c r="CQ70" s="170">
        <f t="shared" si="55"/>
        <v>17776.743700000003</v>
      </c>
      <c r="CU70" s="174">
        <v>117177</v>
      </c>
      <c r="CV70" s="174">
        <v>974</v>
      </c>
      <c r="CW70" s="174">
        <v>5</v>
      </c>
      <c r="CX70" s="174">
        <v>9041.7659999999996</v>
      </c>
    </row>
    <row r="71" spans="1:102" x14ac:dyDescent="0.25">
      <c r="A71" s="31">
        <v>22</v>
      </c>
      <c r="B71" s="32" t="s">
        <v>600</v>
      </c>
      <c r="C71" s="32" t="s">
        <v>620</v>
      </c>
      <c r="D71" s="14">
        <v>239527</v>
      </c>
      <c r="E71" s="14">
        <v>158050</v>
      </c>
      <c r="F71" s="14">
        <v>81477</v>
      </c>
      <c r="G71" s="14">
        <f t="shared" ref="G71:G93" si="62">H71+I71</f>
        <v>223083.82920000004</v>
      </c>
      <c r="H71" s="14">
        <v>179134.74000000002</v>
      </c>
      <c r="I71" s="14">
        <v>43949.089200000002</v>
      </c>
      <c r="J71" s="48">
        <f t="shared" ref="J71:J94" si="63">(G71-D71)/D71</f>
        <v>-6.8648506431425116E-2</v>
      </c>
      <c r="K71" s="48">
        <f t="shared" ref="K71" si="64">(H71-E71)/E71</f>
        <v>0.13340550458715608</v>
      </c>
      <c r="L71" s="48">
        <f t="shared" ref="L71:L74" si="65">(I71-F71)/F71</f>
        <v>-0.46059514709672666</v>
      </c>
      <c r="M71" s="3">
        <v>223083</v>
      </c>
      <c r="N71" s="145">
        <f t="shared" si="61"/>
        <v>-0.82920000003650784</v>
      </c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3">
        <v>102979</v>
      </c>
      <c r="AF71" s="3">
        <v>104554</v>
      </c>
      <c r="AG71" s="3">
        <v>27</v>
      </c>
      <c r="AH71" s="3">
        <v>1</v>
      </c>
      <c r="AI71" s="3">
        <v>24670</v>
      </c>
      <c r="AJ71" s="3">
        <v>82610.55</v>
      </c>
      <c r="AL71" s="3">
        <v>158734</v>
      </c>
      <c r="AM71" s="3">
        <v>158758</v>
      </c>
      <c r="AN71" s="3">
        <v>3</v>
      </c>
      <c r="AO71" s="3">
        <v>3</v>
      </c>
      <c r="AP71" s="3">
        <v>332.6807</v>
      </c>
      <c r="AQ71" s="3">
        <v>818.98860000000002</v>
      </c>
      <c r="AT71" s="3">
        <v>102979</v>
      </c>
      <c r="AU71" s="3">
        <v>104554</v>
      </c>
      <c r="AV71" s="3">
        <v>27</v>
      </c>
      <c r="AW71" s="3">
        <v>1</v>
      </c>
      <c r="AX71" s="3">
        <v>24074.71</v>
      </c>
      <c r="AY71" s="3">
        <v>82313.98</v>
      </c>
      <c r="BA71" s="3">
        <v>158734</v>
      </c>
      <c r="BB71" s="3">
        <v>158758</v>
      </c>
      <c r="BC71" s="3">
        <v>3</v>
      </c>
      <c r="BD71" s="3">
        <v>3</v>
      </c>
      <c r="BE71" s="3">
        <v>302.41120000000001</v>
      </c>
      <c r="BF71" s="3">
        <v>711.90419999999995</v>
      </c>
      <c r="BI71" s="3">
        <v>1</v>
      </c>
      <c r="BJ71" s="3">
        <v>27</v>
      </c>
      <c r="BK71" s="3">
        <v>80991</v>
      </c>
      <c r="BN71" s="3">
        <v>3</v>
      </c>
      <c r="BO71" s="3">
        <v>3</v>
      </c>
      <c r="BP71" s="3">
        <v>802.08249999999998</v>
      </c>
      <c r="BR71" s="3" t="s">
        <v>3073</v>
      </c>
      <c r="BS71" s="3">
        <v>1</v>
      </c>
      <c r="BT71" s="3">
        <v>27</v>
      </c>
      <c r="BU71" s="3">
        <v>80561.5</v>
      </c>
      <c r="BW71" s="3">
        <v>3</v>
      </c>
      <c r="BX71" s="3">
        <v>3</v>
      </c>
      <c r="BY71" s="3">
        <v>822.34910000000002</v>
      </c>
      <c r="CG71" s="174">
        <v>2172</v>
      </c>
      <c r="CH71" s="174">
        <v>186123</v>
      </c>
      <c r="CI71" s="174">
        <v>5</v>
      </c>
      <c r="CJ71" s="174">
        <v>8980.2119999999995</v>
      </c>
      <c r="CK71" s="174">
        <v>8980.2119999999995</v>
      </c>
      <c r="CN71" s="3">
        <v>2363</v>
      </c>
      <c r="CO71" s="169">
        <f t="shared" si="53"/>
        <v>8818.4660000000003</v>
      </c>
      <c r="CP71" s="169">
        <f t="shared" si="54"/>
        <v>8894.65</v>
      </c>
      <c r="CQ71" s="170">
        <f t="shared" si="55"/>
        <v>17713.116000000002</v>
      </c>
      <c r="CU71" s="174">
        <v>2172</v>
      </c>
      <c r="CV71" s="174">
        <v>186123</v>
      </c>
      <c r="CW71" s="174">
        <v>5</v>
      </c>
      <c r="CX71" s="174">
        <v>8980.2119999999995</v>
      </c>
    </row>
    <row r="72" spans="1:102" x14ac:dyDescent="0.25">
      <c r="A72" s="31">
        <v>23</v>
      </c>
      <c r="B72" s="32" t="s">
        <v>601</v>
      </c>
      <c r="C72" s="32" t="s">
        <v>620</v>
      </c>
      <c r="D72" s="14">
        <v>81758</v>
      </c>
      <c r="E72" s="14">
        <v>0</v>
      </c>
      <c r="F72" s="14">
        <v>81758</v>
      </c>
      <c r="G72" s="14">
        <f t="shared" si="62"/>
        <v>71710.030099999989</v>
      </c>
      <c r="H72" s="14">
        <v>0</v>
      </c>
      <c r="I72" s="14">
        <v>71710.030099999989</v>
      </c>
      <c r="J72" s="48">
        <f t="shared" si="63"/>
        <v>-0.12289891998336568</v>
      </c>
      <c r="K72" s="48"/>
      <c r="L72" s="48">
        <f t="shared" si="65"/>
        <v>-0.12289891998336568</v>
      </c>
      <c r="M72" s="3">
        <v>71709</v>
      </c>
      <c r="N72" s="145">
        <f t="shared" si="61"/>
        <v>-1.0300999999890337</v>
      </c>
      <c r="O72" s="145"/>
      <c r="P72" s="145"/>
      <c r="Q72" s="145"/>
      <c r="R72" s="145"/>
      <c r="S72" s="145"/>
      <c r="T72" s="145"/>
      <c r="U72" s="145"/>
      <c r="V72" s="145"/>
      <c r="W72" s="145"/>
      <c r="X72" s="145"/>
      <c r="Y72" s="145"/>
      <c r="Z72" s="145"/>
      <c r="AA72" s="145"/>
      <c r="AB72" s="145"/>
      <c r="AC72" s="145"/>
      <c r="AD72" s="145"/>
      <c r="AE72" s="3">
        <v>104558</v>
      </c>
      <c r="AF72" s="3">
        <v>102669</v>
      </c>
      <c r="AG72" s="3">
        <v>27</v>
      </c>
      <c r="AH72" s="3">
        <v>1</v>
      </c>
      <c r="AI72" s="3">
        <v>27622.31</v>
      </c>
      <c r="AJ72" s="3">
        <v>85541.13</v>
      </c>
      <c r="AL72" s="3">
        <v>158758</v>
      </c>
      <c r="AM72" s="3">
        <v>158734</v>
      </c>
      <c r="AN72" s="3">
        <v>3</v>
      </c>
      <c r="AO72" s="3">
        <v>3</v>
      </c>
      <c r="AP72" s="3">
        <v>364.36989999999997</v>
      </c>
      <c r="AQ72" s="3">
        <v>835.17769999999996</v>
      </c>
      <c r="AT72" s="3">
        <v>104558</v>
      </c>
      <c r="AU72" s="3">
        <v>102669</v>
      </c>
      <c r="AV72" s="3">
        <v>27</v>
      </c>
      <c r="AW72" s="3">
        <v>1</v>
      </c>
      <c r="AX72" s="3">
        <v>27223.11</v>
      </c>
      <c r="AY72" s="3">
        <v>84196.28</v>
      </c>
      <c r="BA72" s="3">
        <v>158758</v>
      </c>
      <c r="BB72" s="3">
        <v>158734</v>
      </c>
      <c r="BC72" s="3">
        <v>3</v>
      </c>
      <c r="BD72" s="3">
        <v>3</v>
      </c>
      <c r="BE72" s="3">
        <v>340.81619999999998</v>
      </c>
      <c r="BF72" s="3">
        <v>820.08330000000001</v>
      </c>
      <c r="BI72" s="3">
        <v>1</v>
      </c>
      <c r="BJ72" s="3">
        <v>27</v>
      </c>
      <c r="BK72" s="3">
        <v>14168.32</v>
      </c>
      <c r="BN72" s="3">
        <v>3</v>
      </c>
      <c r="BO72" s="3">
        <v>3</v>
      </c>
      <c r="BP72" s="3">
        <v>838.22080000000005</v>
      </c>
      <c r="BR72" s="3" t="s">
        <v>3073</v>
      </c>
      <c r="BS72" s="3">
        <v>1</v>
      </c>
      <c r="BT72" s="3">
        <v>27</v>
      </c>
      <c r="BU72" s="3">
        <v>14117.77</v>
      </c>
      <c r="BW72" s="3">
        <v>3</v>
      </c>
      <c r="BX72" s="3">
        <v>3</v>
      </c>
      <c r="BY72" s="3">
        <v>828.67939999999999</v>
      </c>
      <c r="CG72" s="174">
        <v>115832</v>
      </c>
      <c r="CH72" s="174">
        <v>973</v>
      </c>
      <c r="CI72" s="174">
        <v>5</v>
      </c>
      <c r="CJ72" s="174">
        <v>8973.19</v>
      </c>
      <c r="CK72" s="174">
        <v>8973.19</v>
      </c>
      <c r="CN72" s="3">
        <v>1104</v>
      </c>
      <c r="CO72" s="169">
        <f t="shared" si="53"/>
        <v>9181.2366200000015</v>
      </c>
      <c r="CP72" s="169">
        <f t="shared" si="54"/>
        <v>8519.6491399999995</v>
      </c>
      <c r="CQ72" s="170">
        <f t="shared" si="55"/>
        <v>17700.885760000001</v>
      </c>
      <c r="CU72" s="174">
        <v>115832</v>
      </c>
      <c r="CV72" s="174">
        <v>973</v>
      </c>
      <c r="CW72" s="174">
        <v>5</v>
      </c>
      <c r="CX72" s="174">
        <v>8973.19</v>
      </c>
    </row>
    <row r="73" spans="1:102" x14ac:dyDescent="0.25">
      <c r="A73" s="31">
        <v>29</v>
      </c>
      <c r="B73" s="32" t="s">
        <v>602</v>
      </c>
      <c r="C73" s="32" t="s">
        <v>620</v>
      </c>
      <c r="D73" s="14">
        <v>490806</v>
      </c>
      <c r="E73" s="14">
        <v>321820</v>
      </c>
      <c r="F73" s="14">
        <v>168986</v>
      </c>
      <c r="G73" s="14">
        <f t="shared" si="62"/>
        <v>510491.6925</v>
      </c>
      <c r="H73" s="14">
        <v>349014.2</v>
      </c>
      <c r="I73" s="14">
        <v>161477.49249999999</v>
      </c>
      <c r="J73" s="48">
        <f t="shared" si="63"/>
        <v>4.0108907592816725E-2</v>
      </c>
      <c r="K73" s="48">
        <f t="shared" ref="K73:K81" si="66">(H73-E73)/E73</f>
        <v>8.4501274004101706E-2</v>
      </c>
      <c r="L73" s="48">
        <f t="shared" si="65"/>
        <v>-4.4432719278520154E-2</v>
      </c>
      <c r="M73" s="3">
        <v>510492</v>
      </c>
      <c r="N73" s="153">
        <f t="shared" si="61"/>
        <v>0.30749999999534339</v>
      </c>
      <c r="O73" s="155" t="s">
        <v>2966</v>
      </c>
      <c r="P73" s="145"/>
      <c r="Q73" s="145"/>
      <c r="R73" s="145"/>
      <c r="S73" s="145"/>
      <c r="T73" s="145"/>
      <c r="U73" s="145"/>
      <c r="V73" s="145"/>
      <c r="W73" s="145"/>
      <c r="X73" s="145"/>
      <c r="Y73" s="145"/>
      <c r="Z73" s="145"/>
      <c r="AA73" s="145"/>
      <c r="AB73" s="145"/>
      <c r="AC73" s="145"/>
      <c r="AD73" s="145"/>
      <c r="AE73" s="3">
        <v>199271</v>
      </c>
      <c r="AF73" s="3">
        <v>199272</v>
      </c>
      <c r="AG73" s="3">
        <v>27</v>
      </c>
      <c r="AH73" s="3">
        <v>1</v>
      </c>
      <c r="AI73" s="3">
        <v>5656.3869999999997</v>
      </c>
      <c r="AJ73" s="3">
        <v>15067.48</v>
      </c>
      <c r="AL73" s="3">
        <v>160121</v>
      </c>
      <c r="AM73" s="3">
        <v>160128</v>
      </c>
      <c r="AN73" s="3">
        <v>3</v>
      </c>
      <c r="AO73" s="3">
        <v>3</v>
      </c>
      <c r="AP73" s="3">
        <v>2136.607</v>
      </c>
      <c r="AQ73" s="3">
        <v>6269.9840000000004</v>
      </c>
      <c r="AT73" s="3">
        <v>199271</v>
      </c>
      <c r="AU73" s="3">
        <v>199272</v>
      </c>
      <c r="AV73" s="3">
        <v>27</v>
      </c>
      <c r="AW73" s="3">
        <v>1</v>
      </c>
      <c r="AX73" s="3">
        <v>5385.7179999999998</v>
      </c>
      <c r="AY73" s="3">
        <v>14862.94</v>
      </c>
      <c r="BA73" s="3">
        <v>160121</v>
      </c>
      <c r="BB73" s="3">
        <v>160128</v>
      </c>
      <c r="BC73" s="3">
        <v>3</v>
      </c>
      <c r="BD73" s="3">
        <v>3</v>
      </c>
      <c r="BE73" s="3">
        <v>1751.5740000000001</v>
      </c>
      <c r="BF73" s="3">
        <v>5219.9229999999998</v>
      </c>
      <c r="BI73" s="3">
        <v>1</v>
      </c>
      <c r="BJ73" s="3">
        <v>27</v>
      </c>
      <c r="BK73" s="3">
        <v>15897.31</v>
      </c>
      <c r="BN73" s="3">
        <v>3</v>
      </c>
      <c r="BO73" s="3">
        <v>3</v>
      </c>
      <c r="BP73" s="3">
        <v>5045.0039999999999</v>
      </c>
      <c r="BR73" s="3" t="s">
        <v>3073</v>
      </c>
      <c r="BS73" s="3">
        <v>1</v>
      </c>
      <c r="BT73" s="3">
        <v>27</v>
      </c>
      <c r="BU73" s="3">
        <v>15726.53</v>
      </c>
      <c r="BW73" s="3">
        <v>3</v>
      </c>
      <c r="BX73" s="3">
        <v>3</v>
      </c>
      <c r="BY73" s="3">
        <v>5782.6769999999997</v>
      </c>
      <c r="CG73" s="174">
        <v>2392</v>
      </c>
      <c r="CH73" s="174">
        <v>28132</v>
      </c>
      <c r="CI73" s="174">
        <v>5</v>
      </c>
      <c r="CJ73" s="174">
        <v>8961.1530000000002</v>
      </c>
      <c r="CK73" s="174">
        <v>8961.1530000000002</v>
      </c>
      <c r="CN73" s="3">
        <v>1970</v>
      </c>
      <c r="CO73" s="169">
        <f t="shared" si="53"/>
        <v>9069.2350000000006</v>
      </c>
      <c r="CP73" s="169">
        <f t="shared" si="54"/>
        <v>8613.3009999999995</v>
      </c>
      <c r="CQ73" s="170">
        <f t="shared" si="55"/>
        <v>17682.536</v>
      </c>
      <c r="CU73" s="174">
        <v>2392</v>
      </c>
      <c r="CV73" s="174">
        <v>28132</v>
      </c>
      <c r="CW73" s="174">
        <v>5</v>
      </c>
      <c r="CX73" s="174">
        <v>8961.1530000000002</v>
      </c>
    </row>
    <row r="74" spans="1:102" x14ac:dyDescent="0.25">
      <c r="A74" s="31">
        <v>30</v>
      </c>
      <c r="B74" s="32" t="s">
        <v>603</v>
      </c>
      <c r="C74" s="32" t="s">
        <v>620</v>
      </c>
      <c r="D74" s="14">
        <v>354612</v>
      </c>
      <c r="E74" s="14">
        <v>203080</v>
      </c>
      <c r="F74" s="14">
        <v>151532</v>
      </c>
      <c r="G74" s="14">
        <f t="shared" si="62"/>
        <v>367145.06979999994</v>
      </c>
      <c r="H74" s="14">
        <v>232643.83899999998</v>
      </c>
      <c r="I74" s="14">
        <v>134501.23079999999</v>
      </c>
      <c r="J74" s="48">
        <f t="shared" si="63"/>
        <v>3.5343050432585302E-2</v>
      </c>
      <c r="K74" s="48">
        <f t="shared" si="66"/>
        <v>0.1455773045105376</v>
      </c>
      <c r="L74" s="48">
        <f t="shared" si="65"/>
        <v>-0.11239057888762775</v>
      </c>
      <c r="M74" s="3">
        <v>367144</v>
      </c>
      <c r="N74" s="145">
        <f t="shared" si="61"/>
        <v>-1.0697999999392778</v>
      </c>
      <c r="O74" s="145"/>
      <c r="P74" s="145"/>
      <c r="Q74" s="145"/>
      <c r="R74" s="145"/>
      <c r="S74" s="145"/>
      <c r="T74" s="145"/>
      <c r="U74" s="145"/>
      <c r="V74" s="145"/>
      <c r="W74" s="145"/>
      <c r="X74" s="145"/>
      <c r="Y74" s="145"/>
      <c r="Z74" s="145"/>
      <c r="AA74" s="145"/>
      <c r="AB74" s="145"/>
      <c r="AC74" s="145"/>
      <c r="AD74" s="145"/>
      <c r="AE74" s="3">
        <v>199273</v>
      </c>
      <c r="AF74" s="3">
        <v>199173</v>
      </c>
      <c r="AG74" s="3">
        <v>27</v>
      </c>
      <c r="AH74" s="3">
        <v>1</v>
      </c>
      <c r="AI74" s="3">
        <v>6257.9380000000001</v>
      </c>
      <c r="AJ74" s="3">
        <v>16568.53</v>
      </c>
      <c r="AL74" s="3">
        <v>160128</v>
      </c>
      <c r="AM74" s="3">
        <v>160121</v>
      </c>
      <c r="AN74" s="3">
        <v>3</v>
      </c>
      <c r="AO74" s="3">
        <v>3</v>
      </c>
      <c r="AP74" s="3">
        <v>2434.56</v>
      </c>
      <c r="AQ74" s="3">
        <v>6460.317</v>
      </c>
      <c r="AT74" s="3">
        <v>199273</v>
      </c>
      <c r="AU74" s="3">
        <v>199173</v>
      </c>
      <c r="AV74" s="3">
        <v>27</v>
      </c>
      <c r="AW74" s="3">
        <v>1</v>
      </c>
      <c r="AX74" s="3">
        <v>6088.2550000000001</v>
      </c>
      <c r="AY74" s="3">
        <v>16303.18</v>
      </c>
      <c r="BA74" s="3">
        <v>160128</v>
      </c>
      <c r="BB74" s="3">
        <v>160121</v>
      </c>
      <c r="BC74" s="3">
        <v>3</v>
      </c>
      <c r="BD74" s="3">
        <v>3</v>
      </c>
      <c r="BE74" s="3">
        <v>1916.086</v>
      </c>
      <c r="BF74" s="3">
        <v>5322.0619999999999</v>
      </c>
      <c r="BI74" s="3">
        <v>1</v>
      </c>
      <c r="BJ74" s="3">
        <v>28</v>
      </c>
      <c r="BK74" s="3">
        <v>59951.7</v>
      </c>
      <c r="BN74" s="3">
        <v>3</v>
      </c>
      <c r="BO74" s="3">
        <v>3</v>
      </c>
      <c r="BP74" s="3">
        <v>5511.7920000000004</v>
      </c>
      <c r="BR74" s="3" t="s">
        <v>3073</v>
      </c>
      <c r="BS74" s="3">
        <v>1</v>
      </c>
      <c r="BT74" s="3">
        <v>28</v>
      </c>
      <c r="BU74" s="3">
        <v>59206.79</v>
      </c>
      <c r="BW74" s="3">
        <v>3</v>
      </c>
      <c r="BX74" s="3">
        <v>3</v>
      </c>
      <c r="BY74" s="3">
        <v>5277.6419999999998</v>
      </c>
      <c r="CG74" s="174">
        <v>2959</v>
      </c>
      <c r="CH74" s="174">
        <v>155183</v>
      </c>
      <c r="CI74" s="174">
        <v>5</v>
      </c>
      <c r="CJ74" s="174">
        <v>8898.8880000000008</v>
      </c>
      <c r="CK74" s="174">
        <v>8898.8880000000008</v>
      </c>
      <c r="CN74" s="3">
        <v>2481</v>
      </c>
      <c r="CO74" s="169">
        <f t="shared" si="53"/>
        <v>8850.9809999999998</v>
      </c>
      <c r="CP74" s="169">
        <f t="shared" si="54"/>
        <v>8747.4920000000002</v>
      </c>
      <c r="CQ74" s="170">
        <f t="shared" si="55"/>
        <v>17598.472999999998</v>
      </c>
      <c r="CU74" s="174">
        <v>2959</v>
      </c>
      <c r="CV74" s="174">
        <v>155183</v>
      </c>
      <c r="CW74" s="174">
        <v>5</v>
      </c>
      <c r="CX74" s="174">
        <v>8898.8880000000008</v>
      </c>
    </row>
    <row r="75" spans="1:102" x14ac:dyDescent="0.25">
      <c r="A75" s="31">
        <v>32</v>
      </c>
      <c r="B75" s="32" t="s">
        <v>604</v>
      </c>
      <c r="C75" s="32" t="s">
        <v>620</v>
      </c>
      <c r="D75" s="14">
        <v>250220</v>
      </c>
      <c r="E75" s="14">
        <v>250220</v>
      </c>
      <c r="F75" s="14">
        <v>0</v>
      </c>
      <c r="G75" s="14">
        <f t="shared" si="62"/>
        <v>321786.83400000003</v>
      </c>
      <c r="H75" s="14">
        <v>321786.83400000003</v>
      </c>
      <c r="I75" s="14">
        <v>0</v>
      </c>
      <c r="J75" s="48">
        <f t="shared" si="63"/>
        <v>0.2860156422348335</v>
      </c>
      <c r="K75" s="48">
        <f t="shared" si="66"/>
        <v>0.2860156422348335</v>
      </c>
      <c r="L75" s="48"/>
      <c r="M75" s="3">
        <v>321788</v>
      </c>
      <c r="N75" s="145">
        <f t="shared" si="61"/>
        <v>1.165999999968335</v>
      </c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3">
        <v>106026</v>
      </c>
      <c r="AF75" s="3">
        <v>108032</v>
      </c>
      <c r="AG75" s="3">
        <v>28</v>
      </c>
      <c r="AH75" s="3">
        <v>1</v>
      </c>
      <c r="AI75" s="3">
        <v>18683</v>
      </c>
      <c r="AJ75" s="3">
        <v>63554.98</v>
      </c>
      <c r="AL75" s="3">
        <v>161560</v>
      </c>
      <c r="AM75" s="3">
        <v>161563</v>
      </c>
      <c r="AN75" s="3">
        <v>3</v>
      </c>
      <c r="AO75" s="3">
        <v>3</v>
      </c>
      <c r="AP75" s="3">
        <v>254.78030000000001</v>
      </c>
      <c r="AQ75" s="3">
        <v>666.46720000000005</v>
      </c>
      <c r="AT75" s="3">
        <v>106026</v>
      </c>
      <c r="AU75" s="3">
        <v>108032</v>
      </c>
      <c r="AV75" s="3">
        <v>28</v>
      </c>
      <c r="AW75" s="3">
        <v>1</v>
      </c>
      <c r="AX75" s="3">
        <v>18919.34</v>
      </c>
      <c r="AY75" s="3">
        <v>65087.05</v>
      </c>
      <c r="BA75" s="3">
        <v>161560</v>
      </c>
      <c r="BB75" s="3">
        <v>161563</v>
      </c>
      <c r="BC75" s="3">
        <v>3</v>
      </c>
      <c r="BD75" s="3">
        <v>3</v>
      </c>
      <c r="BE75" s="3">
        <v>183.40799999999999</v>
      </c>
      <c r="BF75" s="3">
        <v>455.34530000000001</v>
      </c>
      <c r="BI75" s="3">
        <v>1</v>
      </c>
      <c r="BJ75" s="3">
        <v>28</v>
      </c>
      <c r="BK75" s="3">
        <v>63494.12</v>
      </c>
      <c r="BN75" s="3">
        <v>3</v>
      </c>
      <c r="BO75" s="3">
        <v>3</v>
      </c>
      <c r="BP75" s="3">
        <v>609.88660000000004</v>
      </c>
      <c r="BR75" s="3" t="s">
        <v>3073</v>
      </c>
      <c r="BS75" s="3">
        <v>1</v>
      </c>
      <c r="BT75" s="3">
        <v>28</v>
      </c>
      <c r="BU75" s="3">
        <v>62523.05</v>
      </c>
      <c r="BW75" s="3">
        <v>3</v>
      </c>
      <c r="BX75" s="3">
        <v>3</v>
      </c>
      <c r="BY75" s="3">
        <v>673.11630000000002</v>
      </c>
      <c r="CG75" s="174">
        <v>36976</v>
      </c>
      <c r="CH75" s="174">
        <v>2363</v>
      </c>
      <c r="CI75" s="174">
        <v>5</v>
      </c>
      <c r="CJ75" s="174">
        <v>8894.65</v>
      </c>
      <c r="CK75" s="174">
        <v>8894.65</v>
      </c>
      <c r="CN75" s="3">
        <v>1161</v>
      </c>
      <c r="CO75" s="169">
        <f t="shared" si="53"/>
        <v>8753.2545000000009</v>
      </c>
      <c r="CP75" s="169">
        <f t="shared" si="54"/>
        <v>8838.3565099999996</v>
      </c>
      <c r="CQ75" s="170">
        <f t="shared" si="55"/>
        <v>17591.611010000001</v>
      </c>
      <c r="CU75" s="174">
        <v>36976</v>
      </c>
      <c r="CV75" s="174">
        <v>2363</v>
      </c>
      <c r="CW75" s="174">
        <v>5</v>
      </c>
      <c r="CX75" s="174">
        <v>8894.65</v>
      </c>
    </row>
    <row r="76" spans="1:102" x14ac:dyDescent="0.25">
      <c r="A76" s="31">
        <v>35</v>
      </c>
      <c r="B76" s="32" t="s">
        <v>605</v>
      </c>
      <c r="C76" s="32" t="s">
        <v>620</v>
      </c>
      <c r="D76" s="14">
        <v>521155</v>
      </c>
      <c r="E76" s="14">
        <v>352990</v>
      </c>
      <c r="F76" s="14">
        <v>168165</v>
      </c>
      <c r="G76" s="14">
        <f t="shared" si="62"/>
        <v>626016.35000000009</v>
      </c>
      <c r="H76" s="14">
        <v>425996.51000000007</v>
      </c>
      <c r="I76" s="14">
        <v>200019.84</v>
      </c>
      <c r="J76" s="48">
        <f t="shared" si="63"/>
        <v>0.2012095249973618</v>
      </c>
      <c r="K76" s="48">
        <f t="shared" si="66"/>
        <v>0.20682316779512186</v>
      </c>
      <c r="L76" s="48">
        <f t="shared" ref="L76:L83" si="67">(I76-F76)/F76</f>
        <v>0.18942609936669341</v>
      </c>
      <c r="M76" s="3">
        <v>626016</v>
      </c>
      <c r="N76" s="145">
        <f t="shared" si="61"/>
        <v>-0.35000000009313226</v>
      </c>
      <c r="O76" s="145"/>
      <c r="P76" s="145"/>
      <c r="Q76" s="145"/>
      <c r="R76" s="145"/>
      <c r="S76" s="145"/>
      <c r="T76" s="145"/>
      <c r="U76" s="145"/>
      <c r="V76" s="145"/>
      <c r="W76" s="145"/>
      <c r="X76" s="145"/>
      <c r="Y76" s="145"/>
      <c r="Z76" s="145"/>
      <c r="AA76" s="145"/>
      <c r="AB76" s="145"/>
      <c r="AC76" s="145"/>
      <c r="AD76" s="145"/>
      <c r="AE76" s="3">
        <v>184263</v>
      </c>
      <c r="AF76" s="3">
        <v>106025</v>
      </c>
      <c r="AG76" s="3">
        <v>28</v>
      </c>
      <c r="AH76" s="3">
        <v>1</v>
      </c>
      <c r="AI76" s="3">
        <v>19506.900000000001</v>
      </c>
      <c r="AJ76" s="3">
        <v>67372.06</v>
      </c>
      <c r="AL76" s="3">
        <v>161563</v>
      </c>
      <c r="AM76" s="3">
        <v>161560</v>
      </c>
      <c r="AN76" s="3">
        <v>3</v>
      </c>
      <c r="AO76" s="3">
        <v>3</v>
      </c>
      <c r="AP76" s="3">
        <v>347.34679999999997</v>
      </c>
      <c r="AQ76" s="3">
        <v>803.77499999999998</v>
      </c>
      <c r="AT76" s="3">
        <v>184263</v>
      </c>
      <c r="AU76" s="3">
        <v>106025</v>
      </c>
      <c r="AV76" s="3">
        <v>28</v>
      </c>
      <c r="AW76" s="3">
        <v>1</v>
      </c>
      <c r="AX76" s="3">
        <v>19755.060000000001</v>
      </c>
      <c r="AY76" s="3">
        <v>69096.87</v>
      </c>
      <c r="BA76" s="3">
        <v>161563</v>
      </c>
      <c r="BB76" s="3">
        <v>161560</v>
      </c>
      <c r="BC76" s="3">
        <v>3</v>
      </c>
      <c r="BD76" s="3">
        <v>3</v>
      </c>
      <c r="BE76" s="3">
        <v>225.51509999999999</v>
      </c>
      <c r="BF76" s="3">
        <v>562.15989999999999</v>
      </c>
      <c r="BI76" s="3">
        <v>1</v>
      </c>
      <c r="BJ76" s="3">
        <v>28</v>
      </c>
      <c r="BK76" s="3">
        <v>10091.41</v>
      </c>
      <c r="BN76" s="3">
        <v>3</v>
      </c>
      <c r="BO76" s="3">
        <v>3</v>
      </c>
      <c r="BP76" s="3">
        <v>776.95889999999997</v>
      </c>
      <c r="BR76" s="3" t="s">
        <v>3073</v>
      </c>
      <c r="BS76" s="3">
        <v>1</v>
      </c>
      <c r="BT76" s="3">
        <v>28</v>
      </c>
      <c r="BU76" s="3">
        <v>9846.1319999999996</v>
      </c>
      <c r="BW76" s="3">
        <v>3</v>
      </c>
      <c r="BX76" s="3">
        <v>3</v>
      </c>
      <c r="BY76" s="3">
        <v>949.5412</v>
      </c>
      <c r="CG76" s="174">
        <v>2363</v>
      </c>
      <c r="CH76" s="174">
        <v>36976</v>
      </c>
      <c r="CI76" s="174">
        <v>5</v>
      </c>
      <c r="CJ76" s="174">
        <v>8818.4660000000003</v>
      </c>
      <c r="CK76" s="174">
        <v>8818.4660000000003</v>
      </c>
      <c r="CN76" s="3">
        <v>1517</v>
      </c>
      <c r="CO76" s="169">
        <f t="shared" si="53"/>
        <v>8525.6389999999992</v>
      </c>
      <c r="CP76" s="169">
        <f t="shared" si="54"/>
        <v>9058.3690000000006</v>
      </c>
      <c r="CQ76" s="170">
        <f t="shared" si="55"/>
        <v>17584.008000000002</v>
      </c>
      <c r="CU76" s="174">
        <v>2363</v>
      </c>
      <c r="CV76" s="174">
        <v>36976</v>
      </c>
      <c r="CW76" s="174">
        <v>5</v>
      </c>
      <c r="CX76" s="174">
        <v>8818.4660000000003</v>
      </c>
    </row>
    <row r="77" spans="1:102" x14ac:dyDescent="0.25">
      <c r="A77" s="31">
        <v>37</v>
      </c>
      <c r="B77" s="32" t="s">
        <v>606</v>
      </c>
      <c r="C77" s="32" t="s">
        <v>620</v>
      </c>
      <c r="D77" s="14">
        <v>381331</v>
      </c>
      <c r="E77" s="14">
        <v>276420</v>
      </c>
      <c r="F77" s="14">
        <v>104911</v>
      </c>
      <c r="G77" s="14">
        <f t="shared" si="62"/>
        <v>430093.72560000001</v>
      </c>
      <c r="H77" s="14">
        <v>324210.723</v>
      </c>
      <c r="I77" s="14">
        <v>105883.00260000001</v>
      </c>
      <c r="J77" s="48">
        <f t="shared" si="63"/>
        <v>0.12787506287188821</v>
      </c>
      <c r="K77" s="48">
        <f t="shared" si="66"/>
        <v>0.17289169741697416</v>
      </c>
      <c r="L77" s="48">
        <f t="shared" si="67"/>
        <v>9.2650208271773896E-3</v>
      </c>
      <c r="M77" s="3">
        <v>430094</v>
      </c>
      <c r="N77" s="145">
        <f t="shared" si="61"/>
        <v>0.27439999999478459</v>
      </c>
      <c r="O77" s="145"/>
      <c r="P77" s="145"/>
      <c r="Q77" s="145"/>
      <c r="R77" s="145"/>
      <c r="S77" s="145"/>
      <c r="T77" s="145"/>
      <c r="U77" s="145"/>
      <c r="V77" s="145"/>
      <c r="W77" s="145"/>
      <c r="X77" s="145"/>
      <c r="Y77" s="145"/>
      <c r="Z77" s="145"/>
      <c r="AA77" s="145"/>
      <c r="AB77" s="145"/>
      <c r="AC77" s="145"/>
      <c r="AD77" s="145"/>
      <c r="AE77" s="3">
        <v>199335</v>
      </c>
      <c r="AF77" s="3">
        <v>199336</v>
      </c>
      <c r="AG77" s="3">
        <v>28</v>
      </c>
      <c r="AH77" s="3">
        <v>1</v>
      </c>
      <c r="AI77" s="3">
        <v>4559.5209999999997</v>
      </c>
      <c r="AJ77" s="3">
        <v>12465.38</v>
      </c>
      <c r="AL77" s="3">
        <v>162124</v>
      </c>
      <c r="AM77" s="3">
        <v>162181</v>
      </c>
      <c r="AN77" s="3">
        <v>3</v>
      </c>
      <c r="AO77" s="3">
        <v>3</v>
      </c>
      <c r="AP77" s="3">
        <v>246.04230000000001</v>
      </c>
      <c r="AQ77" s="3">
        <v>591.62490000000003</v>
      </c>
      <c r="AT77" s="3">
        <v>199335</v>
      </c>
      <c r="AU77" s="3">
        <v>199336</v>
      </c>
      <c r="AV77" s="3">
        <v>28</v>
      </c>
      <c r="AW77" s="3">
        <v>1</v>
      </c>
      <c r="AX77" s="3">
        <v>4241.152</v>
      </c>
      <c r="AY77" s="3">
        <v>12015.18</v>
      </c>
      <c r="BA77" s="3">
        <v>162124</v>
      </c>
      <c r="BB77" s="3">
        <v>162181</v>
      </c>
      <c r="BC77" s="3">
        <v>3</v>
      </c>
      <c r="BD77" s="3">
        <v>3</v>
      </c>
      <c r="BE77" s="3">
        <v>232.8914</v>
      </c>
      <c r="BF77" s="3">
        <v>544.69949999999994</v>
      </c>
      <c r="BI77" s="3">
        <v>1</v>
      </c>
      <c r="BJ77" s="3">
        <v>28</v>
      </c>
      <c r="BK77" s="3">
        <v>10077.129999999999</v>
      </c>
      <c r="BN77" s="3">
        <v>3</v>
      </c>
      <c r="BO77" s="3">
        <v>3</v>
      </c>
      <c r="BP77" s="3">
        <v>563.71230000000003</v>
      </c>
      <c r="BR77" s="3" t="s">
        <v>3073</v>
      </c>
      <c r="BS77" s="3">
        <v>1</v>
      </c>
      <c r="BT77" s="3">
        <v>28</v>
      </c>
      <c r="BU77" s="3">
        <v>9601.1890000000003</v>
      </c>
      <c r="BW77" s="3">
        <v>3</v>
      </c>
      <c r="BX77" s="3">
        <v>3</v>
      </c>
      <c r="BY77" s="3">
        <v>692.66210000000001</v>
      </c>
      <c r="CG77" s="174">
        <v>3353</v>
      </c>
      <c r="CH77" s="174">
        <v>176980</v>
      </c>
      <c r="CI77" s="174">
        <v>5</v>
      </c>
      <c r="CJ77" s="174">
        <v>8727.5319999999992</v>
      </c>
      <c r="CK77" s="174">
        <v>8727.5319999999992</v>
      </c>
      <c r="CN77" s="3">
        <v>631</v>
      </c>
      <c r="CO77" s="169">
        <f t="shared" si="53"/>
        <v>8873.5655999999999</v>
      </c>
      <c r="CP77" s="169">
        <f t="shared" si="54"/>
        <v>8624.4195999999993</v>
      </c>
      <c r="CQ77" s="170">
        <f t="shared" si="55"/>
        <v>17497.985199999999</v>
      </c>
      <c r="CU77" s="174">
        <v>3353</v>
      </c>
      <c r="CV77" s="174">
        <v>176980</v>
      </c>
      <c r="CW77" s="174">
        <v>5</v>
      </c>
      <c r="CX77" s="174">
        <v>8727.5319999999992</v>
      </c>
    </row>
    <row r="78" spans="1:102" x14ac:dyDescent="0.25">
      <c r="A78" s="31">
        <v>41</v>
      </c>
      <c r="B78" s="32" t="s">
        <v>607</v>
      </c>
      <c r="C78" s="32" t="s">
        <v>620</v>
      </c>
      <c r="D78" s="14">
        <v>327021</v>
      </c>
      <c r="E78" s="14">
        <v>197000</v>
      </c>
      <c r="F78" s="14">
        <v>130021</v>
      </c>
      <c r="G78" s="14">
        <f t="shared" si="62"/>
        <v>369786.39269999997</v>
      </c>
      <c r="H78" s="14">
        <v>223739.92999999996</v>
      </c>
      <c r="I78" s="14">
        <v>146046.4627</v>
      </c>
      <c r="J78" s="48">
        <f t="shared" si="63"/>
        <v>0.13077261918959324</v>
      </c>
      <c r="K78" s="48">
        <f t="shared" si="66"/>
        <v>0.13573568527918764</v>
      </c>
      <c r="L78" s="48">
        <f t="shared" si="67"/>
        <v>0.12325287991939766</v>
      </c>
      <c r="M78" s="3">
        <v>369786</v>
      </c>
      <c r="N78" s="153">
        <f t="shared" si="61"/>
        <v>-0.39269999996758997</v>
      </c>
      <c r="O78" s="155" t="s">
        <v>2967</v>
      </c>
      <c r="P78" s="145"/>
      <c r="Q78" s="145"/>
      <c r="R78" s="145"/>
      <c r="S78" s="145"/>
      <c r="T78" s="145"/>
      <c r="U78" s="145"/>
      <c r="V78" s="145"/>
      <c r="W78" s="145"/>
      <c r="X78" s="145"/>
      <c r="Y78" s="145"/>
      <c r="Z78" s="145"/>
      <c r="AA78" s="145"/>
      <c r="AB78" s="145"/>
      <c r="AC78" s="145"/>
      <c r="AD78" s="145"/>
      <c r="AE78" s="3">
        <v>199613</v>
      </c>
      <c r="AF78" s="3">
        <v>199614</v>
      </c>
      <c r="AG78" s="3">
        <v>28</v>
      </c>
      <c r="AH78" s="3">
        <v>1</v>
      </c>
      <c r="AI78" s="3">
        <v>4647.3829999999998</v>
      </c>
      <c r="AJ78" s="3">
        <v>12675.43</v>
      </c>
      <c r="AL78" s="3">
        <v>162181</v>
      </c>
      <c r="AM78" s="3">
        <v>162124</v>
      </c>
      <c r="AN78" s="3">
        <v>3</v>
      </c>
      <c r="AO78" s="3">
        <v>3</v>
      </c>
      <c r="AP78" s="3">
        <v>354.92129999999997</v>
      </c>
      <c r="AQ78" s="3">
        <v>1056.9190000000001</v>
      </c>
      <c r="AT78" s="3">
        <v>199613</v>
      </c>
      <c r="AU78" s="3">
        <v>199614</v>
      </c>
      <c r="AV78" s="3">
        <v>28</v>
      </c>
      <c r="AW78" s="3">
        <v>1</v>
      </c>
      <c r="AX78" s="3">
        <v>4473.6589999999997</v>
      </c>
      <c r="AY78" s="3">
        <v>12374.76</v>
      </c>
      <c r="BA78" s="3">
        <v>162181</v>
      </c>
      <c r="BB78" s="3">
        <v>162124</v>
      </c>
      <c r="BC78" s="3">
        <v>3</v>
      </c>
      <c r="BD78" s="3">
        <v>3</v>
      </c>
      <c r="BE78" s="3">
        <v>332.28649999999999</v>
      </c>
      <c r="BF78" s="3">
        <v>1014.163</v>
      </c>
      <c r="BI78" s="3">
        <v>1</v>
      </c>
      <c r="BJ78" s="3">
        <v>29</v>
      </c>
      <c r="BK78" s="3">
        <v>49313.15</v>
      </c>
      <c r="BN78" s="3">
        <v>3</v>
      </c>
      <c r="BO78" s="3">
        <v>3</v>
      </c>
      <c r="BP78" s="3">
        <v>851.96569999999997</v>
      </c>
      <c r="BR78" s="3" t="s">
        <v>3073</v>
      </c>
      <c r="BS78" s="3">
        <v>1</v>
      </c>
      <c r="BT78" s="3">
        <v>29</v>
      </c>
      <c r="BU78" s="3">
        <v>47951.79</v>
      </c>
      <c r="BW78" s="3">
        <v>3</v>
      </c>
      <c r="BX78" s="3">
        <v>3</v>
      </c>
      <c r="BY78" s="3">
        <v>774.99789999999996</v>
      </c>
      <c r="CG78" s="174">
        <v>186123</v>
      </c>
      <c r="CH78" s="174">
        <v>2172</v>
      </c>
      <c r="CI78" s="174">
        <v>5</v>
      </c>
      <c r="CJ78" s="174">
        <v>8668.5630000000001</v>
      </c>
      <c r="CK78" s="174">
        <v>8668.5630000000001</v>
      </c>
      <c r="CN78" s="3">
        <v>3440</v>
      </c>
      <c r="CO78" s="169">
        <f t="shared" si="53"/>
        <v>8646.0211999999992</v>
      </c>
      <c r="CP78" s="169">
        <f t="shared" si="54"/>
        <v>8828.1121000000003</v>
      </c>
      <c r="CQ78" s="170">
        <f t="shared" si="55"/>
        <v>17474.133300000001</v>
      </c>
      <c r="CU78" s="174">
        <v>186123</v>
      </c>
      <c r="CV78" s="174">
        <v>2172</v>
      </c>
      <c r="CW78" s="174">
        <v>5</v>
      </c>
      <c r="CX78" s="174">
        <v>8668.5630000000001</v>
      </c>
    </row>
    <row r="79" spans="1:102" x14ac:dyDescent="0.25">
      <c r="A79" s="31">
        <v>43</v>
      </c>
      <c r="B79" s="32" t="s">
        <v>608</v>
      </c>
      <c r="C79" s="32" t="s">
        <v>620</v>
      </c>
      <c r="D79" s="14">
        <v>231368</v>
      </c>
      <c r="E79" s="14">
        <v>112000</v>
      </c>
      <c r="F79" s="14">
        <v>119368</v>
      </c>
      <c r="G79" s="14">
        <f t="shared" si="62"/>
        <v>291200.147</v>
      </c>
      <c r="H79" s="14">
        <v>141952.46</v>
      </c>
      <c r="I79" s="14">
        <v>149247.68700000001</v>
      </c>
      <c r="J79" s="48">
        <f t="shared" si="63"/>
        <v>0.25860165191383422</v>
      </c>
      <c r="K79" s="48">
        <f t="shared" si="66"/>
        <v>0.26743267857142849</v>
      </c>
      <c r="L79" s="48">
        <f t="shared" si="67"/>
        <v>0.25031572113129152</v>
      </c>
      <c r="M79" s="3">
        <v>291200</v>
      </c>
      <c r="N79" s="153">
        <f t="shared" si="61"/>
        <v>-0.14699999999720603</v>
      </c>
      <c r="O79" s="155" t="s">
        <v>2968</v>
      </c>
      <c r="P79" s="145"/>
      <c r="Q79" s="145"/>
      <c r="R79" s="145"/>
      <c r="S79" s="145"/>
      <c r="T79" s="145"/>
      <c r="U79" s="145"/>
      <c r="V79" s="145"/>
      <c r="W79" s="145"/>
      <c r="X79" s="145"/>
      <c r="Y79" s="145"/>
      <c r="Z79" s="145"/>
      <c r="AA79" s="145"/>
      <c r="AB79" s="145"/>
      <c r="AC79" s="145"/>
      <c r="AD79" s="145"/>
      <c r="AE79" s="3">
        <v>89862</v>
      </c>
      <c r="AF79" s="3">
        <v>91400</v>
      </c>
      <c r="AG79" s="3">
        <v>29</v>
      </c>
      <c r="AH79" s="3">
        <v>1</v>
      </c>
      <c r="AI79" s="3">
        <v>18052.75</v>
      </c>
      <c r="AJ79" s="3">
        <v>52193.27</v>
      </c>
      <c r="AL79" s="3">
        <v>164400</v>
      </c>
      <c r="AM79" s="3">
        <v>164406</v>
      </c>
      <c r="AN79" s="3">
        <v>3</v>
      </c>
      <c r="AO79" s="3">
        <v>3</v>
      </c>
      <c r="AP79" s="3">
        <v>256.69880000000001</v>
      </c>
      <c r="AQ79" s="3">
        <v>724.15599999999995</v>
      </c>
      <c r="AT79" s="3">
        <v>89862</v>
      </c>
      <c r="AU79" s="3">
        <v>91400</v>
      </c>
      <c r="AV79" s="3">
        <v>29</v>
      </c>
      <c r="AW79" s="3">
        <v>1</v>
      </c>
      <c r="AX79" s="3">
        <v>17575.07</v>
      </c>
      <c r="AY79" s="3">
        <v>51956.52</v>
      </c>
      <c r="BA79" s="3">
        <v>164400</v>
      </c>
      <c r="BB79" s="3">
        <v>164406</v>
      </c>
      <c r="BC79" s="3">
        <v>3</v>
      </c>
      <c r="BD79" s="3">
        <v>3</v>
      </c>
      <c r="BE79" s="3">
        <v>186.5291</v>
      </c>
      <c r="BF79" s="3">
        <v>657.46500000000003</v>
      </c>
      <c r="BI79" s="3">
        <v>1</v>
      </c>
      <c r="BJ79" s="3">
        <v>29</v>
      </c>
      <c r="BK79" s="3">
        <v>94934.78</v>
      </c>
      <c r="BN79" s="3">
        <v>3</v>
      </c>
      <c r="BO79" s="3">
        <v>3</v>
      </c>
      <c r="BP79" s="3">
        <v>610.49069999999995</v>
      </c>
      <c r="BR79" s="3" t="s">
        <v>3073</v>
      </c>
      <c r="BS79" s="3">
        <v>1</v>
      </c>
      <c r="BT79" s="3">
        <v>29</v>
      </c>
      <c r="BU79" s="3">
        <v>94035.67</v>
      </c>
      <c r="BW79" s="3">
        <v>3</v>
      </c>
      <c r="BX79" s="3">
        <v>3</v>
      </c>
      <c r="BY79" s="3">
        <v>588.30930000000001</v>
      </c>
      <c r="CG79" s="174">
        <v>324</v>
      </c>
      <c r="CH79" s="174">
        <v>75212</v>
      </c>
      <c r="CI79" s="174">
        <v>5</v>
      </c>
      <c r="CJ79" s="174">
        <v>8652.5259999999998</v>
      </c>
      <c r="CK79" s="174">
        <v>8652.5259999999998</v>
      </c>
      <c r="CN79" s="3">
        <v>2392</v>
      </c>
      <c r="CO79" s="169">
        <f t="shared" si="53"/>
        <v>8961.1530000000002</v>
      </c>
      <c r="CP79" s="169">
        <f t="shared" si="54"/>
        <v>8427.7910000000011</v>
      </c>
      <c r="CQ79" s="170">
        <f t="shared" si="55"/>
        <v>17388.944000000003</v>
      </c>
      <c r="CU79" s="174">
        <v>324</v>
      </c>
      <c r="CV79" s="174">
        <v>75212</v>
      </c>
      <c r="CW79" s="174">
        <v>5</v>
      </c>
      <c r="CX79" s="174">
        <v>8652.5259999999998</v>
      </c>
    </row>
    <row r="80" spans="1:102" x14ac:dyDescent="0.25">
      <c r="A80" s="31">
        <v>44</v>
      </c>
      <c r="B80" s="32" t="s">
        <v>609</v>
      </c>
      <c r="C80" s="32" t="s">
        <v>620</v>
      </c>
      <c r="D80" s="14">
        <v>255590</v>
      </c>
      <c r="E80" s="14">
        <v>170000</v>
      </c>
      <c r="F80" s="14">
        <v>85590</v>
      </c>
      <c r="G80" s="14">
        <f t="shared" si="62"/>
        <v>296092.27900000004</v>
      </c>
      <c r="H80" s="14">
        <v>196825.86000000002</v>
      </c>
      <c r="I80" s="14">
        <v>99266.419000000009</v>
      </c>
      <c r="J80" s="48">
        <f t="shared" si="63"/>
        <v>0.15846582025900871</v>
      </c>
      <c r="K80" s="48">
        <f t="shared" si="66"/>
        <v>0.15779917647058833</v>
      </c>
      <c r="L80" s="48">
        <f t="shared" si="67"/>
        <v>0.15978991704638404</v>
      </c>
      <c r="M80" s="3">
        <v>296091</v>
      </c>
      <c r="N80" s="145">
        <f t="shared" si="61"/>
        <v>-1.2790000000386499</v>
      </c>
      <c r="O80" s="145"/>
      <c r="P80" s="145"/>
      <c r="Q80" s="145"/>
      <c r="R80" s="145"/>
      <c r="S80" s="145"/>
      <c r="T80" s="145"/>
      <c r="U80" s="145"/>
      <c r="V80" s="145"/>
      <c r="W80" s="145"/>
      <c r="X80" s="145"/>
      <c r="Y80" s="145"/>
      <c r="Z80" s="145"/>
      <c r="AA80" s="145"/>
      <c r="AB80" s="145"/>
      <c r="AC80" s="145"/>
      <c r="AD80" s="145"/>
      <c r="AE80" s="3">
        <v>89933</v>
      </c>
      <c r="AF80" s="3">
        <v>91504</v>
      </c>
      <c r="AG80" s="3">
        <v>29</v>
      </c>
      <c r="AH80" s="3">
        <v>1</v>
      </c>
      <c r="AI80" s="3">
        <v>31395.31</v>
      </c>
      <c r="AJ80" s="3">
        <v>98973.46</v>
      </c>
      <c r="AL80" s="3">
        <v>164406</v>
      </c>
      <c r="AM80" s="3">
        <v>164400</v>
      </c>
      <c r="AN80" s="3">
        <v>3</v>
      </c>
      <c r="AO80" s="3">
        <v>3</v>
      </c>
      <c r="AP80" s="3">
        <v>281.75459999999998</v>
      </c>
      <c r="AQ80" s="3">
        <v>669.49800000000005</v>
      </c>
      <c r="AT80" s="3">
        <v>89933</v>
      </c>
      <c r="AU80" s="3">
        <v>91504</v>
      </c>
      <c r="AV80" s="3">
        <v>29</v>
      </c>
      <c r="AW80" s="3">
        <v>1</v>
      </c>
      <c r="AX80" s="3">
        <v>31175.94</v>
      </c>
      <c r="AY80" s="3">
        <v>100552.4</v>
      </c>
      <c r="BA80" s="3">
        <v>164406</v>
      </c>
      <c r="BB80" s="3">
        <v>164400</v>
      </c>
      <c r="BC80" s="3">
        <v>3</v>
      </c>
      <c r="BD80" s="3">
        <v>3</v>
      </c>
      <c r="BE80" s="3">
        <v>231.59100000000001</v>
      </c>
      <c r="BF80" s="3">
        <v>541.23689999999999</v>
      </c>
      <c r="BI80" s="3">
        <v>1</v>
      </c>
      <c r="BJ80" s="3">
        <v>29</v>
      </c>
      <c r="BK80" s="3">
        <v>49456.67</v>
      </c>
      <c r="BN80" s="3">
        <v>3</v>
      </c>
      <c r="BO80" s="3">
        <v>3</v>
      </c>
      <c r="BP80" s="3">
        <v>586.07510000000002</v>
      </c>
      <c r="BR80" s="3" t="s">
        <v>3073</v>
      </c>
      <c r="BS80" s="3">
        <v>1</v>
      </c>
      <c r="BT80" s="3">
        <v>29</v>
      </c>
      <c r="BU80" s="3">
        <v>49113.73</v>
      </c>
      <c r="BW80" s="3">
        <v>3</v>
      </c>
      <c r="BX80" s="3">
        <v>3</v>
      </c>
      <c r="BY80" s="3">
        <v>607.55870000000004</v>
      </c>
      <c r="CG80" s="174">
        <v>90333</v>
      </c>
      <c r="CH80" s="174">
        <v>1494</v>
      </c>
      <c r="CI80" s="174">
        <v>5</v>
      </c>
      <c r="CJ80" s="174">
        <v>8539.9930000000004</v>
      </c>
      <c r="CK80" s="174">
        <v>8539.9930000000004</v>
      </c>
      <c r="CN80" s="3">
        <v>2537</v>
      </c>
      <c r="CO80" s="169">
        <f t="shared" si="53"/>
        <v>8722.1955600000001</v>
      </c>
      <c r="CP80" s="169">
        <f t="shared" si="54"/>
        <v>8638.6970000000001</v>
      </c>
      <c r="CQ80" s="170">
        <f t="shared" si="55"/>
        <v>17360.89256</v>
      </c>
      <c r="CU80" s="174">
        <v>90333</v>
      </c>
      <c r="CV80" s="174">
        <v>1494</v>
      </c>
      <c r="CW80" s="174">
        <v>5</v>
      </c>
      <c r="CX80" s="174">
        <v>8539.9930000000004</v>
      </c>
    </row>
    <row r="81" spans="1:102" x14ac:dyDescent="0.25">
      <c r="A81" s="34">
        <v>46</v>
      </c>
      <c r="B81" s="15" t="s">
        <v>610</v>
      </c>
      <c r="C81" s="15" t="s">
        <v>620</v>
      </c>
      <c r="D81" s="8">
        <v>350492</v>
      </c>
      <c r="E81" s="8">
        <v>233000</v>
      </c>
      <c r="F81" s="8">
        <v>117492</v>
      </c>
      <c r="G81" s="8">
        <f t="shared" si="62"/>
        <v>383120.18660000002</v>
      </c>
      <c r="H81" s="8">
        <v>254695.14799999999</v>
      </c>
      <c r="I81" s="8">
        <v>128425.0386</v>
      </c>
      <c r="J81" s="49">
        <f t="shared" si="63"/>
        <v>9.3092528788103618E-2</v>
      </c>
      <c r="K81" s="49">
        <f t="shared" si="66"/>
        <v>9.3112223175965611E-2</v>
      </c>
      <c r="L81" s="49">
        <f t="shared" si="67"/>
        <v>9.3053472576856297E-2</v>
      </c>
      <c r="M81" s="3">
        <v>383120</v>
      </c>
      <c r="N81" s="145">
        <f t="shared" si="61"/>
        <v>-0.18660000001545995</v>
      </c>
      <c r="O81" s="145"/>
      <c r="P81" s="145"/>
      <c r="Q81" s="145"/>
      <c r="R81" s="145"/>
      <c r="S81" s="145"/>
      <c r="T81" s="145"/>
      <c r="U81" s="145"/>
      <c r="V81" s="145"/>
      <c r="W81" s="145"/>
      <c r="X81" s="145"/>
      <c r="Y81" s="145"/>
      <c r="Z81" s="145"/>
      <c r="AA81" s="145"/>
      <c r="AB81" s="145"/>
      <c r="AC81" s="145"/>
      <c r="AD81" s="145"/>
      <c r="AE81" s="3">
        <v>91402</v>
      </c>
      <c r="AF81" s="3">
        <v>89865</v>
      </c>
      <c r="AG81" s="3">
        <v>29</v>
      </c>
      <c r="AH81" s="3">
        <v>1</v>
      </c>
      <c r="AI81" s="3">
        <v>19085.16</v>
      </c>
      <c r="AJ81" s="3">
        <v>52536.39</v>
      </c>
      <c r="AL81" s="3">
        <v>165848</v>
      </c>
      <c r="AM81" s="3">
        <v>165855</v>
      </c>
      <c r="AN81" s="3">
        <v>3</v>
      </c>
      <c r="AO81" s="3">
        <v>3</v>
      </c>
      <c r="AP81" s="3">
        <v>427.1259</v>
      </c>
      <c r="AQ81" s="3">
        <v>1564.566</v>
      </c>
      <c r="AT81" s="3">
        <v>91402</v>
      </c>
      <c r="AU81" s="3">
        <v>89865</v>
      </c>
      <c r="AV81" s="3">
        <v>29</v>
      </c>
      <c r="AW81" s="3">
        <v>1</v>
      </c>
      <c r="AX81" s="3">
        <v>19119.09</v>
      </c>
      <c r="AY81" s="3">
        <v>54085.67</v>
      </c>
      <c r="BA81" s="3">
        <v>165848</v>
      </c>
      <c r="BB81" s="3">
        <v>165855</v>
      </c>
      <c r="BC81" s="3">
        <v>3</v>
      </c>
      <c r="BD81" s="3">
        <v>3</v>
      </c>
      <c r="BE81" s="3">
        <v>290.56229999999999</v>
      </c>
      <c r="BF81" s="3">
        <v>1380.9390000000001</v>
      </c>
      <c r="BI81" s="3">
        <v>1</v>
      </c>
      <c r="BJ81" s="3">
        <v>29</v>
      </c>
      <c r="BK81" s="3">
        <v>100778.4</v>
      </c>
      <c r="BN81" s="3">
        <v>3</v>
      </c>
      <c r="BO81" s="3">
        <v>3</v>
      </c>
      <c r="BP81" s="3">
        <v>1302.463</v>
      </c>
      <c r="BR81" s="3" t="s">
        <v>3073</v>
      </c>
      <c r="BS81" s="3">
        <v>1</v>
      </c>
      <c r="BT81" s="3">
        <v>29</v>
      </c>
      <c r="BU81" s="3">
        <v>100079.1</v>
      </c>
      <c r="BW81" s="3">
        <v>3</v>
      </c>
      <c r="BX81" s="3">
        <v>3</v>
      </c>
      <c r="BY81" s="3">
        <v>1305.855</v>
      </c>
      <c r="CG81" s="174">
        <v>3748</v>
      </c>
      <c r="CH81" s="174">
        <v>35642</v>
      </c>
      <c r="CI81" s="174">
        <v>5</v>
      </c>
      <c r="CJ81" s="174">
        <v>8528.2029999999995</v>
      </c>
      <c r="CK81" s="174">
        <v>8528.2029999999995</v>
      </c>
      <c r="CN81" s="3">
        <v>1330</v>
      </c>
      <c r="CO81" s="169">
        <f t="shared" si="53"/>
        <v>8726.0509999999995</v>
      </c>
      <c r="CP81" s="169">
        <f t="shared" si="54"/>
        <v>8586.396999999999</v>
      </c>
      <c r="CQ81" s="170">
        <f t="shared" si="55"/>
        <v>17312.447999999997</v>
      </c>
      <c r="CU81" s="174">
        <v>3748</v>
      </c>
      <c r="CV81" s="174">
        <v>35642</v>
      </c>
      <c r="CW81" s="174">
        <v>5</v>
      </c>
      <c r="CX81" s="174">
        <v>8528.2029999999995</v>
      </c>
    </row>
    <row r="82" spans="1:102" x14ac:dyDescent="0.25">
      <c r="A82" s="18">
        <v>2</v>
      </c>
      <c r="B82" s="19" t="s">
        <v>591</v>
      </c>
      <c r="C82" s="19" t="s">
        <v>621</v>
      </c>
      <c r="D82" s="20">
        <v>285859</v>
      </c>
      <c r="E82" s="20">
        <v>0</v>
      </c>
      <c r="F82" s="20">
        <v>285859</v>
      </c>
      <c r="G82" s="20">
        <f t="shared" si="62"/>
        <v>255377.65609999996</v>
      </c>
      <c r="H82" s="20">
        <v>0</v>
      </c>
      <c r="I82" s="20">
        <v>255377.65609999996</v>
      </c>
      <c r="J82" s="50">
        <f t="shared" si="63"/>
        <v>-0.10663069520287986</v>
      </c>
      <c r="K82" s="50"/>
      <c r="L82" s="50">
        <f t="shared" si="67"/>
        <v>-0.10663069520287986</v>
      </c>
      <c r="M82" s="3">
        <v>233639</v>
      </c>
      <c r="N82" s="152">
        <f t="shared" si="61"/>
        <v>-21738.656099999964</v>
      </c>
      <c r="O82" s="152"/>
      <c r="P82" s="152"/>
      <c r="Q82" s="152"/>
      <c r="R82" s="152"/>
      <c r="S82" s="152"/>
      <c r="T82" s="152"/>
      <c r="U82" s="152"/>
      <c r="V82" s="152"/>
      <c r="W82" s="152"/>
      <c r="X82" s="152"/>
      <c r="Y82" s="152"/>
      <c r="Z82" s="152"/>
      <c r="AA82" s="152"/>
      <c r="AB82" s="152"/>
      <c r="AC82" s="152"/>
      <c r="AD82" s="152"/>
      <c r="AE82" s="3">
        <v>198203</v>
      </c>
      <c r="AF82" s="3">
        <v>89937</v>
      </c>
      <c r="AG82" s="3">
        <v>29</v>
      </c>
      <c r="AH82" s="3">
        <v>1</v>
      </c>
      <c r="AI82" s="3">
        <v>34621.71</v>
      </c>
      <c r="AJ82" s="3">
        <v>107202.3</v>
      </c>
      <c r="AL82" s="3">
        <v>165855</v>
      </c>
      <c r="AM82" s="3">
        <v>165848</v>
      </c>
      <c r="AN82" s="3">
        <v>3</v>
      </c>
      <c r="AO82" s="3">
        <v>3</v>
      </c>
      <c r="AP82" s="3">
        <v>453.7577</v>
      </c>
      <c r="AQ82" s="3">
        <v>1262.2449999999999</v>
      </c>
      <c r="AT82" s="3">
        <v>198203</v>
      </c>
      <c r="AU82" s="3">
        <v>89937</v>
      </c>
      <c r="AV82" s="3">
        <v>29</v>
      </c>
      <c r="AW82" s="3">
        <v>1</v>
      </c>
      <c r="AX82" s="3">
        <v>34921.19</v>
      </c>
      <c r="AY82" s="3">
        <v>107817.3</v>
      </c>
      <c r="BA82" s="3">
        <v>165855</v>
      </c>
      <c r="BB82" s="3">
        <v>165848</v>
      </c>
      <c r="BC82" s="3">
        <v>3</v>
      </c>
      <c r="BD82" s="3">
        <v>3</v>
      </c>
      <c r="BE82" s="3">
        <v>454.79160000000002</v>
      </c>
      <c r="BF82" s="3">
        <v>1213.569</v>
      </c>
      <c r="BI82" s="3">
        <v>1</v>
      </c>
      <c r="BJ82" s="3">
        <v>29</v>
      </c>
      <c r="BK82" s="3">
        <v>16127.36</v>
      </c>
      <c r="BN82" s="3">
        <v>3</v>
      </c>
      <c r="BO82" s="3">
        <v>3</v>
      </c>
      <c r="BP82" s="3">
        <v>1130.9860000000001</v>
      </c>
      <c r="BR82" s="3" t="s">
        <v>3073</v>
      </c>
      <c r="BS82" s="3">
        <v>1</v>
      </c>
      <c r="BT82" s="3">
        <v>29</v>
      </c>
      <c r="BU82" s="3">
        <v>16044.56</v>
      </c>
      <c r="BW82" s="3">
        <v>3</v>
      </c>
      <c r="BX82" s="3">
        <v>3</v>
      </c>
      <c r="BY82" s="3">
        <v>1182.0409999999999</v>
      </c>
      <c r="CG82" s="174">
        <v>72438</v>
      </c>
      <c r="CH82" s="174">
        <v>296</v>
      </c>
      <c r="CI82" s="174">
        <v>5</v>
      </c>
      <c r="CJ82" s="174">
        <v>8504.7739999999994</v>
      </c>
      <c r="CK82" s="174">
        <v>8504.7739999999994</v>
      </c>
      <c r="CN82" s="3">
        <v>3075</v>
      </c>
      <c r="CO82" s="169">
        <f t="shared" si="53"/>
        <v>8639.2132999999994</v>
      </c>
      <c r="CP82" s="169">
        <f t="shared" si="54"/>
        <v>8667.3004000000001</v>
      </c>
      <c r="CQ82" s="170">
        <f t="shared" si="55"/>
        <v>17306.5137</v>
      </c>
      <c r="CU82" s="174">
        <v>72438</v>
      </c>
      <c r="CV82" s="174">
        <v>296</v>
      </c>
      <c r="CW82" s="174">
        <v>5</v>
      </c>
      <c r="CX82" s="174">
        <v>8504.7739999999994</v>
      </c>
    </row>
    <row r="83" spans="1:102" x14ac:dyDescent="0.25">
      <c r="A83" s="22">
        <v>3</v>
      </c>
      <c r="B83" s="23" t="s">
        <v>592</v>
      </c>
      <c r="C83" s="23" t="s">
        <v>621</v>
      </c>
      <c r="D83" s="24">
        <v>118726</v>
      </c>
      <c r="E83" s="24">
        <v>80000</v>
      </c>
      <c r="F83" s="24">
        <v>38726</v>
      </c>
      <c r="G83" s="24">
        <f t="shared" si="62"/>
        <v>125952.82939999999</v>
      </c>
      <c r="H83" s="24">
        <v>89998.36</v>
      </c>
      <c r="I83" s="24">
        <v>35954.469399999994</v>
      </c>
      <c r="J83" s="51">
        <f t="shared" si="63"/>
        <v>6.0869812846385693E-2</v>
      </c>
      <c r="K83" s="51">
        <f t="shared" ref="K83:K84" si="68">(H83-E83)/E83</f>
        <v>0.12497950000000001</v>
      </c>
      <c r="L83" s="51">
        <f t="shared" si="67"/>
        <v>-7.1567696121468918E-2</v>
      </c>
      <c r="M83" s="3">
        <v>138177</v>
      </c>
      <c r="N83" s="145">
        <f t="shared" si="61"/>
        <v>12224.170600000012</v>
      </c>
      <c r="O83" s="145"/>
      <c r="P83" s="145"/>
      <c r="Q83" s="145"/>
      <c r="R83" s="145"/>
      <c r="S83" s="145"/>
      <c r="T83" s="145"/>
      <c r="U83" s="145"/>
      <c r="V83" s="145"/>
      <c r="W83" s="145"/>
      <c r="X83" s="145"/>
      <c r="Y83" s="145"/>
      <c r="Z83" s="145"/>
      <c r="AA83" s="145"/>
      <c r="AB83" s="145"/>
      <c r="AC83" s="145"/>
      <c r="AD83" s="145"/>
      <c r="AE83" s="3">
        <v>199163</v>
      </c>
      <c r="AF83" s="3">
        <v>199459</v>
      </c>
      <c r="AG83" s="3">
        <v>29</v>
      </c>
      <c r="AH83" s="3">
        <v>1</v>
      </c>
      <c r="AI83" s="3">
        <v>7135.8810000000003</v>
      </c>
      <c r="AJ83" s="3">
        <v>17660.39</v>
      </c>
      <c r="AL83" s="3">
        <v>167485</v>
      </c>
      <c r="AM83" s="3">
        <v>167487</v>
      </c>
      <c r="AN83" s="3">
        <v>3</v>
      </c>
      <c r="AO83" s="3">
        <v>3</v>
      </c>
      <c r="AP83" s="3">
        <v>2300.0920000000001</v>
      </c>
      <c r="AQ83" s="3">
        <v>6996.5150000000003</v>
      </c>
      <c r="AT83" s="3">
        <v>199163</v>
      </c>
      <c r="AU83" s="3">
        <v>199459</v>
      </c>
      <c r="AV83" s="3">
        <v>29</v>
      </c>
      <c r="AW83" s="3">
        <v>1</v>
      </c>
      <c r="AX83" s="3">
        <v>7028.6530000000002</v>
      </c>
      <c r="AY83" s="3">
        <v>17727.13</v>
      </c>
      <c r="BA83" s="3">
        <v>167485</v>
      </c>
      <c r="BB83" s="3">
        <v>167487</v>
      </c>
      <c r="BC83" s="3">
        <v>3</v>
      </c>
      <c r="BD83" s="3">
        <v>3</v>
      </c>
      <c r="BE83" s="3">
        <v>1957.3520000000001</v>
      </c>
      <c r="BF83" s="3">
        <v>5932.3940000000002</v>
      </c>
      <c r="BI83" s="3">
        <v>1</v>
      </c>
      <c r="BJ83" s="3">
        <v>29</v>
      </c>
      <c r="BK83" s="3">
        <v>19321.5</v>
      </c>
      <c r="BN83" s="3">
        <v>3</v>
      </c>
      <c r="BO83" s="3">
        <v>3</v>
      </c>
      <c r="BP83" s="3">
        <v>6102.6310000000003</v>
      </c>
      <c r="BR83" s="3" t="s">
        <v>3073</v>
      </c>
      <c r="BS83" s="3">
        <v>1</v>
      </c>
      <c r="BT83" s="3">
        <v>29</v>
      </c>
      <c r="BU83" s="3">
        <v>19209.55</v>
      </c>
      <c r="BW83" s="3">
        <v>3</v>
      </c>
      <c r="BX83" s="3">
        <v>3</v>
      </c>
      <c r="BY83" s="3">
        <v>6870.2</v>
      </c>
      <c r="CG83" s="174">
        <v>174933</v>
      </c>
      <c r="CH83" s="174">
        <v>3408</v>
      </c>
      <c r="CI83" s="174">
        <v>5</v>
      </c>
      <c r="CJ83" s="174">
        <v>8495.0419999999995</v>
      </c>
      <c r="CK83" s="174">
        <v>8495.0419999999995</v>
      </c>
      <c r="CN83" s="3">
        <v>3436</v>
      </c>
      <c r="CO83" s="169">
        <f t="shared" si="53"/>
        <v>8752.3029999999999</v>
      </c>
      <c r="CP83" s="169">
        <f t="shared" si="54"/>
        <v>8503.7024000000001</v>
      </c>
      <c r="CQ83" s="170">
        <f t="shared" si="55"/>
        <v>17256.005400000002</v>
      </c>
      <c r="CU83" s="174">
        <v>174933</v>
      </c>
      <c r="CV83" s="174">
        <v>3408</v>
      </c>
      <c r="CW83" s="174">
        <v>5</v>
      </c>
      <c r="CX83" s="174">
        <v>8495.0419999999995</v>
      </c>
    </row>
    <row r="84" spans="1:102" x14ac:dyDescent="0.25">
      <c r="A84" s="22">
        <v>7</v>
      </c>
      <c r="B84" s="23" t="s">
        <v>594</v>
      </c>
      <c r="C84" s="23" t="s">
        <v>621</v>
      </c>
      <c r="D84" s="24">
        <v>79000</v>
      </c>
      <c r="E84" s="24">
        <v>79000</v>
      </c>
      <c r="F84" s="24">
        <v>0</v>
      </c>
      <c r="G84" s="24">
        <f t="shared" si="62"/>
        <v>92244.3</v>
      </c>
      <c r="H84" s="24">
        <v>92244.3</v>
      </c>
      <c r="I84" s="24">
        <v>0</v>
      </c>
      <c r="J84" s="51">
        <f t="shared" si="63"/>
        <v>0.16764936708860764</v>
      </c>
      <c r="K84" s="51">
        <f t="shared" si="68"/>
        <v>0.16764936708860764</v>
      </c>
      <c r="L84" s="51"/>
      <c r="M84" s="3">
        <v>92245</v>
      </c>
      <c r="N84" s="145">
        <f t="shared" si="61"/>
        <v>0.69999999999708962</v>
      </c>
      <c r="O84" s="145"/>
      <c r="P84" s="145"/>
      <c r="Q84" s="145"/>
      <c r="R84" s="145"/>
      <c r="S84" s="145"/>
      <c r="T84" s="145"/>
      <c r="U84" s="145"/>
      <c r="V84" s="145"/>
      <c r="W84" s="145"/>
      <c r="X84" s="145"/>
      <c r="Y84" s="145"/>
      <c r="Z84" s="145"/>
      <c r="AA84" s="145"/>
      <c r="AB84" s="145"/>
      <c r="AC84" s="145"/>
      <c r="AD84" s="145"/>
      <c r="AE84" s="3">
        <v>199530</v>
      </c>
      <c r="AF84" s="3">
        <v>198845</v>
      </c>
      <c r="AG84" s="3">
        <v>29</v>
      </c>
      <c r="AH84" s="3">
        <v>1</v>
      </c>
      <c r="AI84" s="3">
        <v>7793.3580000000002</v>
      </c>
      <c r="AJ84" s="3">
        <v>20448.39</v>
      </c>
      <c r="AL84" s="3">
        <v>167487</v>
      </c>
      <c r="AM84" s="3">
        <v>167485</v>
      </c>
      <c r="AN84" s="3">
        <v>3</v>
      </c>
      <c r="AO84" s="3">
        <v>3</v>
      </c>
      <c r="AP84" s="3">
        <v>2686.6669999999999</v>
      </c>
      <c r="AQ84" s="3">
        <v>7234.2359999999999</v>
      </c>
      <c r="AT84" s="3">
        <v>199530</v>
      </c>
      <c r="AU84" s="3">
        <v>198845</v>
      </c>
      <c r="AV84" s="3">
        <v>29</v>
      </c>
      <c r="AW84" s="3">
        <v>1</v>
      </c>
      <c r="AX84" s="3">
        <v>7756.7290000000003</v>
      </c>
      <c r="AY84" s="3">
        <v>20341.810000000001</v>
      </c>
      <c r="BA84" s="3">
        <v>167487</v>
      </c>
      <c r="BB84" s="3">
        <v>167485</v>
      </c>
      <c r="BC84" s="3">
        <v>3</v>
      </c>
      <c r="BD84" s="3">
        <v>3</v>
      </c>
      <c r="BE84" s="3">
        <v>2506.663</v>
      </c>
      <c r="BF84" s="3">
        <v>6834.6360000000004</v>
      </c>
      <c r="BI84" s="3">
        <v>1</v>
      </c>
      <c r="BJ84" s="3">
        <v>30</v>
      </c>
      <c r="BK84" s="3">
        <v>47175.93</v>
      </c>
      <c r="BN84" s="3">
        <v>3</v>
      </c>
      <c r="BO84" s="3">
        <v>3</v>
      </c>
      <c r="BP84" s="3">
        <v>6560.3980000000001</v>
      </c>
      <c r="BR84" s="3" t="s">
        <v>3073</v>
      </c>
      <c r="BS84" s="3">
        <v>2</v>
      </c>
      <c r="BT84" s="3">
        <v>30</v>
      </c>
      <c r="BU84" s="3">
        <v>33830.949999999997</v>
      </c>
      <c r="BW84" s="3">
        <v>3</v>
      </c>
      <c r="BX84" s="3">
        <v>3</v>
      </c>
      <c r="BY84" s="3">
        <v>7304.2250000000004</v>
      </c>
      <c r="CG84" s="174">
        <v>174774</v>
      </c>
      <c r="CH84" s="174">
        <v>3074</v>
      </c>
      <c r="CI84" s="174">
        <v>5</v>
      </c>
      <c r="CJ84" s="174">
        <v>8487.6080000000002</v>
      </c>
      <c r="CK84" s="174">
        <v>8487.6080000000002</v>
      </c>
      <c r="CN84" s="3">
        <v>282</v>
      </c>
      <c r="CO84" s="169">
        <f t="shared" si="53"/>
        <v>8745.52</v>
      </c>
      <c r="CP84" s="169">
        <f t="shared" si="54"/>
        <v>8464.9351000000006</v>
      </c>
      <c r="CQ84" s="170">
        <f t="shared" si="55"/>
        <v>17210.455099999999</v>
      </c>
      <c r="CU84" s="174">
        <v>174774</v>
      </c>
      <c r="CV84" s="174">
        <v>3074</v>
      </c>
      <c r="CW84" s="174">
        <v>5</v>
      </c>
      <c r="CX84" s="174">
        <v>8487.6080000000002</v>
      </c>
    </row>
    <row r="85" spans="1:102" x14ac:dyDescent="0.25">
      <c r="A85" s="22">
        <v>18</v>
      </c>
      <c r="B85" s="23" t="s">
        <v>597</v>
      </c>
      <c r="C85" s="23" t="s">
        <v>621</v>
      </c>
      <c r="D85" s="24">
        <v>61921</v>
      </c>
      <c r="E85" s="24">
        <v>0</v>
      </c>
      <c r="F85" s="24">
        <v>61921</v>
      </c>
      <c r="G85" s="24">
        <f t="shared" si="62"/>
        <v>67236.862999999983</v>
      </c>
      <c r="H85" s="24">
        <v>0</v>
      </c>
      <c r="I85" s="24">
        <v>67236.862999999983</v>
      </c>
      <c r="J85" s="51">
        <f t="shared" si="63"/>
        <v>8.5849114193891948E-2</v>
      </c>
      <c r="K85" s="51"/>
      <c r="L85" s="51">
        <f t="shared" ref="L85:L94" si="69">(I85-F85)/F85</f>
        <v>8.5849114193891948E-2</v>
      </c>
      <c r="M85" s="3">
        <v>67237</v>
      </c>
      <c r="N85" s="145">
        <f t="shared" si="61"/>
        <v>0.13700000001699664</v>
      </c>
      <c r="O85" s="145"/>
      <c r="P85" s="145"/>
      <c r="Q85" s="145"/>
      <c r="R85" s="145"/>
      <c r="S85" s="145"/>
      <c r="T85" s="145"/>
      <c r="U85" s="145"/>
      <c r="V85" s="145"/>
      <c r="W85" s="145"/>
      <c r="X85" s="145"/>
      <c r="Y85" s="145"/>
      <c r="Z85" s="145"/>
      <c r="AA85" s="145"/>
      <c r="AB85" s="145"/>
      <c r="AC85" s="145"/>
      <c r="AD85" s="145"/>
      <c r="AE85" s="3">
        <v>90173</v>
      </c>
      <c r="AF85" s="3">
        <v>91077</v>
      </c>
      <c r="AG85" s="3">
        <v>30</v>
      </c>
      <c r="AH85" s="3">
        <v>2</v>
      </c>
      <c r="AI85" s="3">
        <v>12368.75</v>
      </c>
      <c r="AJ85" s="3">
        <v>38188.97</v>
      </c>
      <c r="AL85" s="3">
        <v>147482</v>
      </c>
      <c r="AM85" s="3">
        <v>148312</v>
      </c>
      <c r="AN85" s="3">
        <v>4</v>
      </c>
      <c r="AO85" s="3">
        <v>3</v>
      </c>
      <c r="AP85" s="3">
        <v>89.358429999999998</v>
      </c>
      <c r="AQ85" s="3">
        <v>467.31389999999999</v>
      </c>
      <c r="AT85" s="3">
        <v>90173</v>
      </c>
      <c r="AU85" s="3">
        <v>91077</v>
      </c>
      <c r="AV85" s="3">
        <v>30</v>
      </c>
      <c r="AW85" s="3">
        <v>2</v>
      </c>
      <c r="AX85" s="3">
        <v>12601.85</v>
      </c>
      <c r="AY85" s="3">
        <v>40191.480000000003</v>
      </c>
      <c r="BA85" s="3">
        <v>147482</v>
      </c>
      <c r="BB85" s="3">
        <v>148312</v>
      </c>
      <c r="BC85" s="3">
        <v>4</v>
      </c>
      <c r="BD85" s="3">
        <v>3</v>
      </c>
      <c r="BE85" s="3">
        <v>69.869829999999993</v>
      </c>
      <c r="BF85" s="3">
        <v>348.66320000000002</v>
      </c>
      <c r="BI85" s="3">
        <v>1</v>
      </c>
      <c r="BJ85" s="3">
        <v>30</v>
      </c>
      <c r="BK85" s="3">
        <v>49260.72</v>
      </c>
      <c r="BN85" s="3">
        <v>0</v>
      </c>
      <c r="BO85" s="3">
        <v>4</v>
      </c>
      <c r="BP85" s="3">
        <v>0</v>
      </c>
      <c r="BR85" s="3" t="s">
        <v>3073</v>
      </c>
      <c r="BS85" s="3">
        <v>1</v>
      </c>
      <c r="BT85" s="3">
        <v>30</v>
      </c>
      <c r="BU85" s="3">
        <v>46564.62</v>
      </c>
      <c r="BW85" s="3">
        <v>3</v>
      </c>
      <c r="BX85" s="3">
        <v>4</v>
      </c>
      <c r="BY85" s="3">
        <v>505.60469999999998</v>
      </c>
      <c r="CG85" s="174">
        <v>75212</v>
      </c>
      <c r="CH85" s="174">
        <v>324</v>
      </c>
      <c r="CI85" s="174">
        <v>5</v>
      </c>
      <c r="CJ85" s="174">
        <v>8459.4320000000007</v>
      </c>
      <c r="CK85" s="174">
        <v>8459.4320000000007</v>
      </c>
      <c r="CN85" s="3">
        <v>3642</v>
      </c>
      <c r="CO85" s="169">
        <f t="shared" si="53"/>
        <v>8487.73</v>
      </c>
      <c r="CP85" s="169">
        <f t="shared" si="54"/>
        <v>8628.5560000000005</v>
      </c>
      <c r="CQ85" s="170">
        <f t="shared" si="55"/>
        <v>17116.286</v>
      </c>
      <c r="CU85" s="174">
        <v>75212</v>
      </c>
      <c r="CV85" s="174">
        <v>324</v>
      </c>
      <c r="CW85" s="174">
        <v>5</v>
      </c>
      <c r="CX85" s="174">
        <v>8459.4320000000007</v>
      </c>
    </row>
    <row r="86" spans="1:102" x14ac:dyDescent="0.25">
      <c r="A86" s="22">
        <v>19</v>
      </c>
      <c r="B86" s="23" t="s">
        <v>598</v>
      </c>
      <c r="C86" s="23" t="s">
        <v>621</v>
      </c>
      <c r="D86" s="24">
        <v>71364</v>
      </c>
      <c r="E86" s="24">
        <v>0</v>
      </c>
      <c r="F86" s="24">
        <v>71364</v>
      </c>
      <c r="G86" s="24">
        <f t="shared" si="62"/>
        <v>78067.799700000003</v>
      </c>
      <c r="H86" s="24">
        <v>0</v>
      </c>
      <c r="I86" s="24">
        <v>78067.799700000003</v>
      </c>
      <c r="J86" s="51">
        <f t="shared" si="63"/>
        <v>9.3938115856734533E-2</v>
      </c>
      <c r="K86" s="51"/>
      <c r="L86" s="51">
        <f t="shared" si="69"/>
        <v>9.3938115856734533E-2</v>
      </c>
      <c r="M86" s="3">
        <v>78068</v>
      </c>
      <c r="N86" s="145">
        <f t="shared" si="61"/>
        <v>0.20029999999678694</v>
      </c>
      <c r="O86" s="145"/>
      <c r="P86" s="145"/>
      <c r="Q86" s="145"/>
      <c r="R86" s="145"/>
      <c r="S86" s="145"/>
      <c r="T86" s="145"/>
      <c r="U86" s="145"/>
      <c r="V86" s="145"/>
      <c r="W86" s="145"/>
      <c r="X86" s="145"/>
      <c r="Y86" s="145"/>
      <c r="Z86" s="145"/>
      <c r="AA86" s="145"/>
      <c r="AB86" s="145"/>
      <c r="AC86" s="145"/>
      <c r="AD86" s="145"/>
      <c r="AE86" s="3">
        <v>90173</v>
      </c>
      <c r="AF86" s="3">
        <v>91658</v>
      </c>
      <c r="AG86" s="3">
        <v>30</v>
      </c>
      <c r="AH86" s="3">
        <v>1</v>
      </c>
      <c r="AI86" s="3">
        <v>14657.03</v>
      </c>
      <c r="AJ86" s="3">
        <v>50547.83</v>
      </c>
      <c r="AL86" s="3">
        <v>148312</v>
      </c>
      <c r="AM86" s="3">
        <v>147482</v>
      </c>
      <c r="AN86" s="3">
        <v>4</v>
      </c>
      <c r="AO86" s="3">
        <v>3</v>
      </c>
      <c r="AP86" s="3">
        <v>176.81479999999999</v>
      </c>
      <c r="AQ86" s="3">
        <v>543.9597</v>
      </c>
      <c r="AT86" s="3">
        <v>90173</v>
      </c>
      <c r="AU86" s="3">
        <v>91658</v>
      </c>
      <c r="AV86" s="3">
        <v>30</v>
      </c>
      <c r="AW86" s="3">
        <v>1</v>
      </c>
      <c r="AX86" s="3">
        <v>14276.69</v>
      </c>
      <c r="AY86" s="3">
        <v>50414.57</v>
      </c>
      <c r="BA86" s="3">
        <v>148312</v>
      </c>
      <c r="BB86" s="3">
        <v>147482</v>
      </c>
      <c r="BC86" s="3">
        <v>4</v>
      </c>
      <c r="BD86" s="3">
        <v>3</v>
      </c>
      <c r="BE86" s="3">
        <v>44.509430000000002</v>
      </c>
      <c r="BF86" s="3">
        <v>188.84280000000001</v>
      </c>
      <c r="BI86" s="3">
        <v>1</v>
      </c>
      <c r="BJ86" s="3">
        <v>30</v>
      </c>
      <c r="BK86" s="3">
        <v>9263.5079999999998</v>
      </c>
      <c r="BN86" s="3">
        <v>0</v>
      </c>
      <c r="BO86" s="3">
        <v>4</v>
      </c>
      <c r="BP86" s="3">
        <v>0</v>
      </c>
      <c r="BR86" s="3" t="s">
        <v>3073</v>
      </c>
      <c r="BS86" s="3">
        <v>2</v>
      </c>
      <c r="BT86" s="3">
        <v>30</v>
      </c>
      <c r="BU86" s="3">
        <v>7205.3779999999997</v>
      </c>
      <c r="BW86" s="3">
        <v>3</v>
      </c>
      <c r="BX86" s="3">
        <v>4</v>
      </c>
      <c r="BY86" s="3">
        <v>616.3229</v>
      </c>
      <c r="CG86" s="174">
        <v>2959</v>
      </c>
      <c r="CH86" s="174">
        <v>155746</v>
      </c>
      <c r="CI86" s="174">
        <v>5</v>
      </c>
      <c r="CJ86" s="174">
        <v>8452.84</v>
      </c>
      <c r="CK86" s="174">
        <v>8452.84</v>
      </c>
      <c r="CN86" s="3">
        <v>3074</v>
      </c>
      <c r="CO86" s="169">
        <f t="shared" si="53"/>
        <v>8361.4159999999993</v>
      </c>
      <c r="CP86" s="169">
        <f t="shared" si="54"/>
        <v>8487.6080000000002</v>
      </c>
      <c r="CQ86" s="170">
        <f t="shared" si="55"/>
        <v>16849.023999999998</v>
      </c>
      <c r="CU86" s="174">
        <v>2959</v>
      </c>
      <c r="CV86" s="174">
        <v>155746</v>
      </c>
      <c r="CW86" s="174">
        <v>5</v>
      </c>
      <c r="CX86" s="174">
        <v>8452.84</v>
      </c>
    </row>
    <row r="87" spans="1:102" x14ac:dyDescent="0.25">
      <c r="A87" s="22">
        <v>20</v>
      </c>
      <c r="B87" s="23" t="s">
        <v>599</v>
      </c>
      <c r="C87" s="23" t="s">
        <v>621</v>
      </c>
      <c r="D87" s="24">
        <v>508617</v>
      </c>
      <c r="E87" s="24">
        <v>321000</v>
      </c>
      <c r="F87" s="24">
        <v>187617</v>
      </c>
      <c r="G87" s="24">
        <f t="shared" si="62"/>
        <v>497155.35350000003</v>
      </c>
      <c r="H87" s="24">
        <v>330953.27</v>
      </c>
      <c r="I87" s="24">
        <v>166202.08350000001</v>
      </c>
      <c r="J87" s="51">
        <f t="shared" si="63"/>
        <v>-2.2534926083870522E-2</v>
      </c>
      <c r="K87" s="51">
        <f t="shared" ref="K87:K89" si="70">(H87-E87)/E87</f>
        <v>3.1007071651090401E-2</v>
      </c>
      <c r="L87" s="51">
        <f t="shared" si="69"/>
        <v>-0.11414166360191236</v>
      </c>
      <c r="M87" s="3">
        <v>497154</v>
      </c>
      <c r="N87" s="145">
        <f t="shared" si="61"/>
        <v>-1.3535000000265427</v>
      </c>
      <c r="O87" s="145"/>
      <c r="P87" s="145"/>
      <c r="Q87" s="145"/>
      <c r="R87" s="145"/>
      <c r="S87" s="145"/>
      <c r="T87" s="145"/>
      <c r="U87" s="145"/>
      <c r="V87" s="145"/>
      <c r="W87" s="145"/>
      <c r="X87" s="145"/>
      <c r="Y87" s="145"/>
      <c r="Z87" s="145"/>
      <c r="AA87" s="145"/>
      <c r="AB87" s="145"/>
      <c r="AC87" s="145"/>
      <c r="AD87" s="145"/>
      <c r="AE87" s="3">
        <v>90942</v>
      </c>
      <c r="AF87" s="3">
        <v>184348</v>
      </c>
      <c r="AG87" s="3">
        <v>30</v>
      </c>
      <c r="AH87" s="3">
        <v>2</v>
      </c>
      <c r="AI87" s="3">
        <v>1785.6130000000001</v>
      </c>
      <c r="AJ87" s="3">
        <v>6174.3329999999996</v>
      </c>
      <c r="AL87" s="3">
        <v>149419</v>
      </c>
      <c r="AM87" s="3">
        <v>149902</v>
      </c>
      <c r="AN87" s="3">
        <v>4</v>
      </c>
      <c r="AO87" s="3">
        <v>3</v>
      </c>
      <c r="AP87" s="3">
        <v>224.66220000000001</v>
      </c>
      <c r="AQ87" s="3">
        <v>951.93430000000001</v>
      </c>
      <c r="AT87" s="3">
        <v>90942</v>
      </c>
      <c r="AU87" s="3">
        <v>184348</v>
      </c>
      <c r="AV87" s="3">
        <v>30</v>
      </c>
      <c r="AW87" s="3">
        <v>2</v>
      </c>
      <c r="AX87" s="3">
        <v>1702.662</v>
      </c>
      <c r="AY87" s="3">
        <v>5330.6639999999998</v>
      </c>
      <c r="BA87" s="3">
        <v>149419</v>
      </c>
      <c r="BB87" s="3">
        <v>149902</v>
      </c>
      <c r="BC87" s="3">
        <v>4</v>
      </c>
      <c r="BD87" s="3">
        <v>3</v>
      </c>
      <c r="BE87" s="3">
        <v>194.50239999999999</v>
      </c>
      <c r="BF87" s="3">
        <v>745.35220000000004</v>
      </c>
      <c r="BI87" s="3">
        <v>1</v>
      </c>
      <c r="BJ87" s="3">
        <v>30</v>
      </c>
      <c r="BK87" s="3">
        <v>9864.1640000000007</v>
      </c>
      <c r="BN87" s="3">
        <v>3</v>
      </c>
      <c r="BO87" s="3">
        <v>4</v>
      </c>
      <c r="BP87" s="3">
        <v>505.51229999999998</v>
      </c>
      <c r="BR87" s="3" t="s">
        <v>3073</v>
      </c>
      <c r="BS87" s="3">
        <v>2</v>
      </c>
      <c r="BT87" s="3">
        <v>30</v>
      </c>
      <c r="BU87" s="3">
        <v>9478.7070000000003</v>
      </c>
      <c r="BW87" s="3">
        <v>3</v>
      </c>
      <c r="BX87" s="3">
        <v>4</v>
      </c>
      <c r="BY87" s="3">
        <v>1077.537</v>
      </c>
      <c r="CG87" s="174">
        <v>155183</v>
      </c>
      <c r="CH87" s="174">
        <v>2959</v>
      </c>
      <c r="CI87" s="174">
        <v>5</v>
      </c>
      <c r="CJ87" s="174">
        <v>8450.4089999999997</v>
      </c>
      <c r="CK87" s="174">
        <v>8450.4089999999997</v>
      </c>
      <c r="CN87" s="3">
        <v>2441</v>
      </c>
      <c r="CO87" s="169">
        <f t="shared" si="53"/>
        <v>8412.51</v>
      </c>
      <c r="CP87" s="169">
        <f t="shared" si="54"/>
        <v>8405.4125999999997</v>
      </c>
      <c r="CQ87" s="170">
        <f t="shared" si="55"/>
        <v>16817.922599999998</v>
      </c>
      <c r="CU87" s="174">
        <v>155183</v>
      </c>
      <c r="CV87" s="174">
        <v>2959</v>
      </c>
      <c r="CW87" s="174">
        <v>5</v>
      </c>
      <c r="CX87" s="174">
        <v>8450.4089999999997</v>
      </c>
    </row>
    <row r="88" spans="1:102" x14ac:dyDescent="0.25">
      <c r="A88" s="22">
        <v>54</v>
      </c>
      <c r="B88" s="23" t="s">
        <v>611</v>
      </c>
      <c r="C88" s="23" t="s">
        <v>621</v>
      </c>
      <c r="D88" s="24">
        <v>58503</v>
      </c>
      <c r="E88" s="24">
        <v>44000</v>
      </c>
      <c r="F88" s="24">
        <v>14503</v>
      </c>
      <c r="G88" s="24">
        <f t="shared" si="62"/>
        <v>77153.110199999996</v>
      </c>
      <c r="H88" s="24">
        <v>55134.619999999995</v>
      </c>
      <c r="I88" s="24">
        <v>22018.4902</v>
      </c>
      <c r="J88" s="51">
        <f t="shared" si="63"/>
        <v>0.31878895441259414</v>
      </c>
      <c r="K88" s="51">
        <f t="shared" si="70"/>
        <v>0.25305954545454534</v>
      </c>
      <c r="L88" s="51">
        <f t="shared" si="69"/>
        <v>0.51820245466455217</v>
      </c>
      <c r="M88" s="3">
        <v>77152</v>
      </c>
      <c r="N88" s="145">
        <f t="shared" si="61"/>
        <v>-1.1101999999955297</v>
      </c>
      <c r="O88" s="145"/>
      <c r="P88" s="145"/>
      <c r="Q88" s="145"/>
      <c r="R88" s="145"/>
      <c r="S88" s="145"/>
      <c r="T88" s="145"/>
      <c r="U88" s="145"/>
      <c r="V88" s="145"/>
      <c r="W88" s="145"/>
      <c r="X88" s="145"/>
      <c r="Y88" s="145"/>
      <c r="Z88" s="145"/>
      <c r="AA88" s="145"/>
      <c r="AB88" s="145"/>
      <c r="AC88" s="145"/>
      <c r="AD88" s="145"/>
      <c r="AE88" s="3">
        <v>184354</v>
      </c>
      <c r="AF88" s="3">
        <v>90768</v>
      </c>
      <c r="AG88" s="3">
        <v>30</v>
      </c>
      <c r="AH88" s="3">
        <v>2</v>
      </c>
      <c r="AI88" s="3">
        <v>3755.078</v>
      </c>
      <c r="AJ88" s="3">
        <v>10747.78</v>
      </c>
      <c r="AL88" s="3">
        <v>149902</v>
      </c>
      <c r="AM88" s="3">
        <v>149419</v>
      </c>
      <c r="AN88" s="3">
        <v>4</v>
      </c>
      <c r="AO88" s="3">
        <v>3</v>
      </c>
      <c r="AP88" s="3">
        <v>446.34879999999998</v>
      </c>
      <c r="AQ88" s="3">
        <v>1240.08</v>
      </c>
      <c r="AT88" s="3">
        <v>184354</v>
      </c>
      <c r="AU88" s="3">
        <v>90768</v>
      </c>
      <c r="AV88" s="3">
        <v>30</v>
      </c>
      <c r="AW88" s="3">
        <v>2</v>
      </c>
      <c r="AX88" s="3">
        <v>3054.5639999999999</v>
      </c>
      <c r="AY88" s="3">
        <v>9300.0640000000003</v>
      </c>
      <c r="BA88" s="3">
        <v>149902</v>
      </c>
      <c r="BB88" s="3">
        <v>149419</v>
      </c>
      <c r="BC88" s="3">
        <v>4</v>
      </c>
      <c r="BD88" s="3">
        <v>3</v>
      </c>
      <c r="BE88" s="3">
        <v>221.4639</v>
      </c>
      <c r="BF88" s="3">
        <v>660.51530000000002</v>
      </c>
      <c r="BI88" s="3">
        <v>2</v>
      </c>
      <c r="BJ88" s="3">
        <v>30</v>
      </c>
      <c r="BK88" s="3">
        <v>35164.06</v>
      </c>
      <c r="BN88" s="3">
        <v>3</v>
      </c>
      <c r="BO88" s="3">
        <v>4</v>
      </c>
      <c r="BP88" s="3">
        <v>527.59370000000001</v>
      </c>
      <c r="BR88" s="3" t="s">
        <v>3073</v>
      </c>
      <c r="BS88" s="3">
        <v>2</v>
      </c>
      <c r="BT88" s="3">
        <v>30</v>
      </c>
      <c r="BU88" s="3">
        <v>37304.75</v>
      </c>
      <c r="BW88" s="3">
        <v>3</v>
      </c>
      <c r="BX88" s="3">
        <v>4</v>
      </c>
      <c r="BY88" s="3">
        <v>1377.4570000000001</v>
      </c>
      <c r="CG88" s="174">
        <v>3408</v>
      </c>
      <c r="CH88" s="174">
        <v>174933</v>
      </c>
      <c r="CI88" s="174">
        <v>5</v>
      </c>
      <c r="CJ88" s="174">
        <v>8391.8289999999997</v>
      </c>
      <c r="CK88" s="174">
        <v>8391.8289999999997</v>
      </c>
      <c r="CN88" s="3">
        <v>1125</v>
      </c>
      <c r="CO88" s="169">
        <f t="shared" si="53"/>
        <v>8754.7426699999996</v>
      </c>
      <c r="CP88" s="169">
        <f t="shared" si="54"/>
        <v>8049.9560000000001</v>
      </c>
      <c r="CQ88" s="170">
        <f t="shared" si="55"/>
        <v>16804.698669999998</v>
      </c>
      <c r="CU88" s="174">
        <v>3408</v>
      </c>
      <c r="CV88" s="174">
        <v>174933</v>
      </c>
      <c r="CW88" s="174">
        <v>5</v>
      </c>
      <c r="CX88" s="174">
        <v>8391.8289999999997</v>
      </c>
    </row>
    <row r="89" spans="1:102" x14ac:dyDescent="0.25">
      <c r="A89" s="22">
        <v>57</v>
      </c>
      <c r="B89" s="23" t="s">
        <v>612</v>
      </c>
      <c r="C89" s="23" t="s">
        <v>621</v>
      </c>
      <c r="D89" s="24">
        <v>97177</v>
      </c>
      <c r="E89" s="24">
        <v>49000</v>
      </c>
      <c r="F89" s="24">
        <v>48177</v>
      </c>
      <c r="G89" s="24">
        <f t="shared" si="62"/>
        <v>90929.393000000011</v>
      </c>
      <c r="H89" s="24">
        <v>54098.87</v>
      </c>
      <c r="I89" s="24">
        <v>36830.523000000008</v>
      </c>
      <c r="J89" s="51">
        <f t="shared" si="63"/>
        <v>-6.4291005073216806E-2</v>
      </c>
      <c r="K89" s="51">
        <f t="shared" si="70"/>
        <v>0.10405857142857149</v>
      </c>
      <c r="L89" s="51">
        <f t="shared" si="69"/>
        <v>-0.23551647051497585</v>
      </c>
      <c r="M89" s="3">
        <v>90930</v>
      </c>
      <c r="N89" s="145">
        <f t="shared" si="61"/>
        <v>0.60699999998905696</v>
      </c>
      <c r="O89" s="145"/>
      <c r="P89" s="145"/>
      <c r="Q89" s="145"/>
      <c r="R89" s="145"/>
      <c r="S89" s="145"/>
      <c r="T89" s="145"/>
      <c r="U89" s="145"/>
      <c r="V89" s="145"/>
      <c r="W89" s="145"/>
      <c r="X89" s="145"/>
      <c r="Y89" s="145"/>
      <c r="Z89" s="145"/>
      <c r="AA89" s="145"/>
      <c r="AB89" s="145"/>
      <c r="AC89" s="145"/>
      <c r="AD89" s="145"/>
      <c r="AE89" s="3">
        <v>184523</v>
      </c>
      <c r="AF89" s="3">
        <v>184627</v>
      </c>
      <c r="AG89" s="3">
        <v>30</v>
      </c>
      <c r="AH89" s="3">
        <v>2</v>
      </c>
      <c r="AI89" s="3">
        <v>14501.06</v>
      </c>
      <c r="AJ89" s="3">
        <v>43421.41</v>
      </c>
      <c r="AL89" s="3">
        <v>151294</v>
      </c>
      <c r="AM89" s="3">
        <v>151384</v>
      </c>
      <c r="AN89" s="3">
        <v>4</v>
      </c>
      <c r="AO89" s="3">
        <v>3</v>
      </c>
      <c r="AP89" s="3">
        <v>563.33010000000002</v>
      </c>
      <c r="AQ89" s="3">
        <v>2199.828</v>
      </c>
      <c r="AT89" s="3">
        <v>184523</v>
      </c>
      <c r="AU89" s="3">
        <v>184627</v>
      </c>
      <c r="AV89" s="3">
        <v>30</v>
      </c>
      <c r="AW89" s="3">
        <v>2</v>
      </c>
      <c r="AX89" s="3">
        <v>15331.44</v>
      </c>
      <c r="AY89" s="3">
        <v>46217.7</v>
      </c>
      <c r="BA89" s="3">
        <v>151294</v>
      </c>
      <c r="BB89" s="3">
        <v>151384</v>
      </c>
      <c r="BC89" s="3">
        <v>4</v>
      </c>
      <c r="BD89" s="3">
        <v>3</v>
      </c>
      <c r="BE89" s="3">
        <v>387.19499999999999</v>
      </c>
      <c r="BF89" s="3">
        <v>1267.3230000000001</v>
      </c>
      <c r="BI89" s="3">
        <v>2</v>
      </c>
      <c r="BJ89" s="3">
        <v>30</v>
      </c>
      <c r="BK89" s="3">
        <v>5119.3</v>
      </c>
      <c r="BN89" s="3">
        <v>3</v>
      </c>
      <c r="BO89" s="3">
        <v>4</v>
      </c>
      <c r="BP89" s="3">
        <v>1029.72</v>
      </c>
      <c r="BR89" s="3" t="s">
        <v>3073</v>
      </c>
      <c r="BS89" s="3">
        <v>1</v>
      </c>
      <c r="BT89" s="3">
        <v>30</v>
      </c>
      <c r="BU89" s="3">
        <v>49563.94</v>
      </c>
      <c r="BW89" s="3">
        <v>3</v>
      </c>
      <c r="BX89" s="3">
        <v>4</v>
      </c>
      <c r="BY89" s="3">
        <v>3447.5650000000001</v>
      </c>
      <c r="CG89" s="174">
        <v>80604</v>
      </c>
      <c r="CH89" s="174">
        <v>1612</v>
      </c>
      <c r="CI89" s="174">
        <v>5</v>
      </c>
      <c r="CJ89" s="174">
        <v>8390.9969999999994</v>
      </c>
      <c r="CK89" s="174">
        <v>8390.9969999999994</v>
      </c>
      <c r="CN89" s="3">
        <v>2008</v>
      </c>
      <c r="CO89" s="169">
        <f t="shared" si="53"/>
        <v>8399.3760000000002</v>
      </c>
      <c r="CP89" s="169">
        <f t="shared" si="54"/>
        <v>8366.2839999999997</v>
      </c>
      <c r="CQ89" s="170">
        <f t="shared" si="55"/>
        <v>16765.66</v>
      </c>
      <c r="CU89" s="174">
        <v>80604</v>
      </c>
      <c r="CV89" s="174">
        <v>1612</v>
      </c>
      <c r="CW89" s="174">
        <v>5</v>
      </c>
      <c r="CX89" s="174">
        <v>8390.9969999999994</v>
      </c>
    </row>
    <row r="90" spans="1:102" x14ac:dyDescent="0.25">
      <c r="A90" s="22">
        <v>58</v>
      </c>
      <c r="B90" s="23" t="s">
        <v>613</v>
      </c>
      <c r="C90" s="23" t="s">
        <v>621</v>
      </c>
      <c r="D90" s="24">
        <v>21000</v>
      </c>
      <c r="E90" s="24">
        <v>0</v>
      </c>
      <c r="F90" s="24">
        <v>21000</v>
      </c>
      <c r="G90" s="24">
        <f t="shared" si="62"/>
        <v>24360.95</v>
      </c>
      <c r="H90" s="24">
        <v>0</v>
      </c>
      <c r="I90" s="24">
        <v>24360.95</v>
      </c>
      <c r="J90" s="51">
        <f t="shared" si="63"/>
        <v>0.16004523809523813</v>
      </c>
      <c r="K90" s="51"/>
      <c r="L90" s="51">
        <f t="shared" si="69"/>
        <v>0.16004523809523813</v>
      </c>
      <c r="M90" s="3">
        <v>24361</v>
      </c>
      <c r="N90" s="145">
        <f t="shared" si="61"/>
        <v>4.9999999999272404E-2</v>
      </c>
      <c r="O90" s="145"/>
      <c r="P90" s="145"/>
      <c r="Q90" s="145"/>
      <c r="R90" s="145"/>
      <c r="S90" s="145"/>
      <c r="T90" s="145"/>
      <c r="U90" s="145"/>
      <c r="V90" s="145"/>
      <c r="W90" s="145"/>
      <c r="X90" s="145"/>
      <c r="Y90" s="145"/>
      <c r="Z90" s="145"/>
      <c r="AA90" s="145"/>
      <c r="AB90" s="145"/>
      <c r="AC90" s="145"/>
      <c r="AD90" s="145"/>
      <c r="AE90" s="3">
        <v>184525</v>
      </c>
      <c r="AF90" s="3">
        <v>184627</v>
      </c>
      <c r="AG90" s="3">
        <v>30</v>
      </c>
      <c r="AH90" s="3">
        <v>1</v>
      </c>
      <c r="AI90" s="3">
        <v>15631.65</v>
      </c>
      <c r="AJ90" s="3">
        <v>52356.09</v>
      </c>
      <c r="AL90" s="3">
        <v>151384</v>
      </c>
      <c r="AM90" s="3">
        <v>151294</v>
      </c>
      <c r="AN90" s="3">
        <v>4</v>
      </c>
      <c r="AO90" s="3">
        <v>3</v>
      </c>
      <c r="AP90" s="3">
        <v>343.9676</v>
      </c>
      <c r="AQ90" s="3">
        <v>952.69650000000001</v>
      </c>
      <c r="AT90" s="3">
        <v>184525</v>
      </c>
      <c r="AU90" s="3">
        <v>184627</v>
      </c>
      <c r="AV90" s="3">
        <v>30</v>
      </c>
      <c r="AW90" s="3">
        <v>1</v>
      </c>
      <c r="AX90" s="3">
        <v>15390.19</v>
      </c>
      <c r="AY90" s="3">
        <v>52094.36</v>
      </c>
      <c r="BA90" s="3">
        <v>151384</v>
      </c>
      <c r="BB90" s="3">
        <v>151294</v>
      </c>
      <c r="BC90" s="3">
        <v>4</v>
      </c>
      <c r="BD90" s="3">
        <v>3</v>
      </c>
      <c r="BE90" s="3">
        <v>198.2217</v>
      </c>
      <c r="BF90" s="3">
        <v>517.24760000000003</v>
      </c>
      <c r="BI90" s="3">
        <v>2</v>
      </c>
      <c r="BJ90" s="3">
        <v>30</v>
      </c>
      <c r="BK90" s="3">
        <v>8646.5040000000008</v>
      </c>
      <c r="BN90" s="3">
        <v>3</v>
      </c>
      <c r="BO90" s="3">
        <v>4</v>
      </c>
      <c r="BP90" s="3">
        <v>1279.3009999999999</v>
      </c>
      <c r="BR90" s="3" t="s">
        <v>3073</v>
      </c>
      <c r="BS90" s="3">
        <v>2</v>
      </c>
      <c r="BT90" s="3">
        <v>30</v>
      </c>
      <c r="BU90" s="3">
        <v>6362.9759999999997</v>
      </c>
      <c r="BW90" s="3">
        <v>3</v>
      </c>
      <c r="BX90" s="3">
        <v>4</v>
      </c>
      <c r="BY90" s="3">
        <v>1683.7819999999999</v>
      </c>
      <c r="CG90" s="174">
        <v>3074</v>
      </c>
      <c r="CH90" s="174">
        <v>174774</v>
      </c>
      <c r="CI90" s="174">
        <v>5</v>
      </c>
      <c r="CJ90" s="174">
        <v>8361.4159999999993</v>
      </c>
      <c r="CK90" s="174">
        <v>8361.4159999999993</v>
      </c>
      <c r="CN90" s="3">
        <v>2526</v>
      </c>
      <c r="CO90" s="169">
        <f t="shared" si="53"/>
        <v>8230.9874</v>
      </c>
      <c r="CP90" s="169">
        <f t="shared" si="54"/>
        <v>8473.8850000000002</v>
      </c>
      <c r="CQ90" s="170">
        <f t="shared" si="55"/>
        <v>16704.8724</v>
      </c>
      <c r="CU90" s="174">
        <v>3074</v>
      </c>
      <c r="CV90" s="174">
        <v>174774</v>
      </c>
      <c r="CW90" s="174">
        <v>5</v>
      </c>
      <c r="CX90" s="174">
        <v>8361.4159999999993</v>
      </c>
    </row>
    <row r="91" spans="1:102" x14ac:dyDescent="0.25">
      <c r="A91" s="22">
        <v>60</v>
      </c>
      <c r="B91" s="23" t="s">
        <v>614</v>
      </c>
      <c r="C91" s="23" t="s">
        <v>621</v>
      </c>
      <c r="D91" s="24">
        <v>17466</v>
      </c>
      <c r="E91" s="24">
        <v>0</v>
      </c>
      <c r="F91" s="150">
        <v>17466</v>
      </c>
      <c r="G91" s="24">
        <f t="shared" si="62"/>
        <v>9222</v>
      </c>
      <c r="H91" s="24">
        <v>0</v>
      </c>
      <c r="I91" s="150">
        <v>9222</v>
      </c>
      <c r="J91" s="51">
        <f t="shared" si="63"/>
        <v>-0.47200274819649607</v>
      </c>
      <c r="K91" s="51"/>
      <c r="L91" s="51">
        <f t="shared" si="69"/>
        <v>-0.47200274819649607</v>
      </c>
      <c r="M91" s="3">
        <v>9222</v>
      </c>
      <c r="N91" s="145">
        <f t="shared" si="61"/>
        <v>0</v>
      </c>
      <c r="O91" s="145"/>
      <c r="P91" s="145"/>
      <c r="Q91" s="145"/>
      <c r="R91" s="145"/>
      <c r="S91" s="145"/>
      <c r="T91" s="145"/>
      <c r="U91" s="145"/>
      <c r="V91" s="145"/>
      <c r="W91" s="145"/>
      <c r="X91" s="145"/>
      <c r="Y91" s="145"/>
      <c r="Z91" s="145"/>
      <c r="AA91" s="145"/>
      <c r="AB91" s="145"/>
      <c r="AC91" s="145"/>
      <c r="AD91" s="145"/>
      <c r="AE91" s="3">
        <v>199071</v>
      </c>
      <c r="AF91" s="3">
        <v>199072</v>
      </c>
      <c r="AG91" s="3">
        <v>30</v>
      </c>
      <c r="AH91" s="3">
        <v>2</v>
      </c>
      <c r="AI91" s="3">
        <v>3821.498</v>
      </c>
      <c r="AJ91" s="3">
        <v>8846.0759999999991</v>
      </c>
      <c r="AL91" s="3">
        <v>151981</v>
      </c>
      <c r="AM91" s="3">
        <v>152095</v>
      </c>
      <c r="AN91" s="3">
        <v>4</v>
      </c>
      <c r="AO91" s="3">
        <v>3</v>
      </c>
      <c r="AP91" s="3">
        <v>7523.6120000000001</v>
      </c>
      <c r="AQ91" s="3">
        <v>23301.72</v>
      </c>
      <c r="AT91" s="3">
        <v>199071</v>
      </c>
      <c r="AU91" s="3">
        <v>199072</v>
      </c>
      <c r="AV91" s="3">
        <v>30</v>
      </c>
      <c r="AW91" s="3">
        <v>2</v>
      </c>
      <c r="AX91" s="3">
        <v>4090.1640000000002</v>
      </c>
      <c r="AY91" s="3">
        <v>9592.6149999999998</v>
      </c>
      <c r="BA91" s="3">
        <v>151981</v>
      </c>
      <c r="BB91" s="3">
        <v>152095</v>
      </c>
      <c r="BC91" s="3">
        <v>4</v>
      </c>
      <c r="BD91" s="3">
        <v>3</v>
      </c>
      <c r="BE91" s="3">
        <v>7285.7370000000001</v>
      </c>
      <c r="BF91" s="3">
        <v>22760.65</v>
      </c>
      <c r="BI91" s="3">
        <v>2</v>
      </c>
      <c r="BJ91" s="3">
        <v>30</v>
      </c>
      <c r="BK91" s="3">
        <v>38183.589999999997</v>
      </c>
      <c r="BN91" s="3">
        <v>3</v>
      </c>
      <c r="BO91" s="3">
        <v>4</v>
      </c>
      <c r="BP91" s="3">
        <v>2829.7269999999999</v>
      </c>
      <c r="BR91" s="3" t="s">
        <v>3073</v>
      </c>
      <c r="BS91" s="3">
        <v>1</v>
      </c>
      <c r="BT91" s="3">
        <v>30</v>
      </c>
      <c r="BU91" s="3">
        <v>9375.1039999999994</v>
      </c>
      <c r="BW91" s="3">
        <v>0</v>
      </c>
      <c r="BX91" s="3">
        <v>4</v>
      </c>
      <c r="BY91" s="3">
        <v>0</v>
      </c>
      <c r="CG91" s="174">
        <v>6304</v>
      </c>
      <c r="CH91" s="174">
        <v>2099</v>
      </c>
      <c r="CI91" s="174">
        <v>5</v>
      </c>
      <c r="CJ91" s="174">
        <v>8327.8080000000009</v>
      </c>
      <c r="CK91" s="174">
        <v>8327.8080000000009</v>
      </c>
      <c r="CN91" s="3">
        <v>3286</v>
      </c>
      <c r="CO91" s="169">
        <f t="shared" si="53"/>
        <v>8197.3590000000004</v>
      </c>
      <c r="CP91" s="169">
        <f t="shared" si="54"/>
        <v>8505.7829999999994</v>
      </c>
      <c r="CQ91" s="170">
        <f t="shared" si="55"/>
        <v>16703.142</v>
      </c>
      <c r="CU91" s="174">
        <v>6304</v>
      </c>
      <c r="CV91" s="174">
        <v>2099</v>
      </c>
      <c r="CW91" s="174">
        <v>5</v>
      </c>
      <c r="CX91" s="174">
        <v>8327.8080000000009</v>
      </c>
    </row>
    <row r="92" spans="1:102" x14ac:dyDescent="0.25">
      <c r="A92" s="22">
        <v>66</v>
      </c>
      <c r="B92" s="23" t="s">
        <v>615</v>
      </c>
      <c r="C92" s="23" t="s">
        <v>621</v>
      </c>
      <c r="D92" s="24">
        <v>93227</v>
      </c>
      <c r="E92" s="24">
        <v>0</v>
      </c>
      <c r="F92" s="24">
        <v>93227</v>
      </c>
      <c r="G92" s="24">
        <f t="shared" si="62"/>
        <v>96865.116999999998</v>
      </c>
      <c r="H92" s="24">
        <v>0</v>
      </c>
      <c r="I92" s="24">
        <v>96865.116999999998</v>
      </c>
      <c r="J92" s="51">
        <f t="shared" si="63"/>
        <v>3.9024284810194453E-2</v>
      </c>
      <c r="K92" s="51"/>
      <c r="L92" s="51">
        <f t="shared" si="69"/>
        <v>3.9024284810194453E-2</v>
      </c>
      <c r="M92" s="3">
        <v>96864</v>
      </c>
      <c r="N92" s="145">
        <f t="shared" si="61"/>
        <v>-1.1169999999983702</v>
      </c>
      <c r="O92" s="145"/>
      <c r="P92" s="145"/>
      <c r="Q92" s="145"/>
      <c r="R92" s="145"/>
      <c r="S92" s="145"/>
      <c r="T92" s="145"/>
      <c r="U92" s="145"/>
      <c r="V92" s="145"/>
      <c r="W92" s="145"/>
      <c r="X92" s="145"/>
      <c r="Y92" s="145"/>
      <c r="Z92" s="145"/>
      <c r="AA92" s="145"/>
      <c r="AB92" s="145"/>
      <c r="AC92" s="145"/>
      <c r="AD92" s="145"/>
      <c r="AE92" s="3">
        <v>199071</v>
      </c>
      <c r="AF92" s="3">
        <v>199191</v>
      </c>
      <c r="AG92" s="3">
        <v>30</v>
      </c>
      <c r="AH92" s="3">
        <v>1</v>
      </c>
      <c r="AI92" s="3">
        <v>3764.578</v>
      </c>
      <c r="AJ92" s="3">
        <v>10639.86</v>
      </c>
      <c r="AL92" s="3">
        <v>152095</v>
      </c>
      <c r="AM92" s="3">
        <v>151981</v>
      </c>
      <c r="AN92" s="3">
        <v>4</v>
      </c>
      <c r="AO92" s="3">
        <v>3</v>
      </c>
      <c r="AP92" s="3">
        <v>8376.3359999999993</v>
      </c>
      <c r="AQ92" s="3">
        <v>22942.71</v>
      </c>
      <c r="AT92" s="3">
        <v>199071</v>
      </c>
      <c r="AU92" s="3">
        <v>199191</v>
      </c>
      <c r="AV92" s="3">
        <v>30</v>
      </c>
      <c r="AW92" s="3">
        <v>1</v>
      </c>
      <c r="AX92" s="3">
        <v>3472.9259999999999</v>
      </c>
      <c r="AY92" s="3">
        <v>9953.098</v>
      </c>
      <c r="BA92" s="3">
        <v>152095</v>
      </c>
      <c r="BB92" s="3">
        <v>151981</v>
      </c>
      <c r="BC92" s="3">
        <v>4</v>
      </c>
      <c r="BD92" s="3">
        <v>3</v>
      </c>
      <c r="BE92" s="3">
        <v>7549.9189999999999</v>
      </c>
      <c r="BF92" s="3">
        <v>20861.02</v>
      </c>
      <c r="BI92" s="3">
        <v>2</v>
      </c>
      <c r="BJ92" s="3">
        <v>30</v>
      </c>
      <c r="BK92" s="3">
        <v>6755.6120000000001</v>
      </c>
      <c r="BN92" s="3">
        <v>3</v>
      </c>
      <c r="BO92" s="3">
        <v>4</v>
      </c>
      <c r="BP92" s="3">
        <v>1065.9829999999999</v>
      </c>
      <c r="BR92" s="3" t="s">
        <v>3073</v>
      </c>
      <c r="BS92" s="3">
        <v>1</v>
      </c>
      <c r="BT92" s="3">
        <v>30</v>
      </c>
      <c r="BU92" s="3">
        <v>9848.732</v>
      </c>
      <c r="BW92" s="3">
        <v>3</v>
      </c>
      <c r="BX92" s="3">
        <v>4</v>
      </c>
      <c r="BY92" s="3">
        <v>21872.78</v>
      </c>
      <c r="CG92" s="174">
        <v>40598</v>
      </c>
      <c r="CH92" s="174">
        <v>2570</v>
      </c>
      <c r="CI92" s="174">
        <v>5</v>
      </c>
      <c r="CJ92" s="174">
        <v>8325.9140000000007</v>
      </c>
      <c r="CK92" s="174">
        <v>8325.9140000000007</v>
      </c>
      <c r="CN92" s="3">
        <v>1796</v>
      </c>
      <c r="CO92" s="169">
        <f t="shared" si="53"/>
        <v>8362.5390000000007</v>
      </c>
      <c r="CP92" s="169">
        <f t="shared" si="54"/>
        <v>8317.0380000000005</v>
      </c>
      <c r="CQ92" s="170">
        <f t="shared" si="55"/>
        <v>16679.577000000001</v>
      </c>
      <c r="CU92" s="174">
        <v>40598</v>
      </c>
      <c r="CV92" s="174">
        <v>2570</v>
      </c>
      <c r="CW92" s="174">
        <v>5</v>
      </c>
      <c r="CX92" s="174">
        <v>8325.9140000000007</v>
      </c>
    </row>
    <row r="93" spans="1:102" x14ac:dyDescent="0.25">
      <c r="A93" s="26">
        <v>71</v>
      </c>
      <c r="B93" s="16" t="s">
        <v>616</v>
      </c>
      <c r="C93" s="16" t="s">
        <v>621</v>
      </c>
      <c r="D93" s="17">
        <v>98331</v>
      </c>
      <c r="E93" s="17">
        <v>32000</v>
      </c>
      <c r="F93" s="17">
        <v>66331</v>
      </c>
      <c r="G93" s="17">
        <f t="shared" si="62"/>
        <v>131282.158</v>
      </c>
      <c r="H93" s="17">
        <v>47731.89</v>
      </c>
      <c r="I93" s="17">
        <v>83550.267999999996</v>
      </c>
      <c r="J93" s="52">
        <f t="shared" si="63"/>
        <v>0.33510447366547674</v>
      </c>
      <c r="K93" s="52">
        <f t="shared" ref="K93:K94" si="71">(H93-E93)/E93</f>
        <v>0.4916215625</v>
      </c>
      <c r="L93" s="52">
        <f t="shared" si="69"/>
        <v>0.25959608629449271</v>
      </c>
      <c r="M93" s="3">
        <v>131282</v>
      </c>
      <c r="N93" s="145">
        <f t="shared" si="61"/>
        <v>-0.15799999999580905</v>
      </c>
      <c r="O93" s="145"/>
      <c r="P93" s="145"/>
      <c r="Q93" s="145"/>
      <c r="R93" s="145"/>
      <c r="S93" s="145"/>
      <c r="T93" s="145"/>
      <c r="U93" s="145"/>
      <c r="V93" s="145"/>
      <c r="W93" s="145"/>
      <c r="X93" s="145"/>
      <c r="Y93" s="145"/>
      <c r="Z93" s="145"/>
      <c r="AA93" s="145"/>
      <c r="AB93" s="145"/>
      <c r="AC93" s="145"/>
      <c r="AD93" s="145"/>
      <c r="AE93" s="3">
        <v>199350</v>
      </c>
      <c r="AF93" s="3">
        <v>199351</v>
      </c>
      <c r="AG93" s="3">
        <v>30</v>
      </c>
      <c r="AH93" s="3">
        <v>1</v>
      </c>
      <c r="AI93" s="3">
        <v>4256.84</v>
      </c>
      <c r="AJ93" s="3">
        <v>11721.49</v>
      </c>
      <c r="AL93" s="3">
        <v>154619</v>
      </c>
      <c r="AM93" s="3">
        <v>155460</v>
      </c>
      <c r="AN93" s="3">
        <v>5</v>
      </c>
      <c r="AO93" s="3">
        <v>3</v>
      </c>
      <c r="AP93" s="3">
        <v>4665.0450000000001</v>
      </c>
      <c r="AQ93" s="3">
        <v>12436.36</v>
      </c>
      <c r="AT93" s="3">
        <v>199350</v>
      </c>
      <c r="AU93" s="3">
        <v>199351</v>
      </c>
      <c r="AV93" s="3">
        <v>30</v>
      </c>
      <c r="AW93" s="3">
        <v>1</v>
      </c>
      <c r="AX93" s="3">
        <v>4151.2460000000001</v>
      </c>
      <c r="AY93" s="3">
        <v>11449.19</v>
      </c>
      <c r="BA93" s="3">
        <v>154619</v>
      </c>
      <c r="BB93" s="3">
        <v>155460</v>
      </c>
      <c r="BC93" s="3">
        <v>5</v>
      </c>
      <c r="BD93" s="3">
        <v>3</v>
      </c>
      <c r="BE93" s="3">
        <v>3767.578</v>
      </c>
      <c r="BF93" s="3">
        <v>10273.52</v>
      </c>
      <c r="BI93" s="3">
        <v>1</v>
      </c>
      <c r="BJ93" s="3">
        <v>31</v>
      </c>
      <c r="BK93" s="3">
        <v>52283.96</v>
      </c>
      <c r="BN93" s="3">
        <v>3</v>
      </c>
      <c r="BO93" s="3">
        <v>4</v>
      </c>
      <c r="BP93" s="3">
        <v>21399.05</v>
      </c>
      <c r="BR93" s="3" t="s">
        <v>3073</v>
      </c>
      <c r="BS93" s="3">
        <v>1</v>
      </c>
      <c r="BT93" s="3">
        <v>31</v>
      </c>
      <c r="BU93" s="3">
        <v>50296.36</v>
      </c>
      <c r="BW93" s="3">
        <v>3</v>
      </c>
      <c r="BX93" s="3">
        <v>4</v>
      </c>
      <c r="BY93" s="3">
        <v>21669.87</v>
      </c>
      <c r="CG93" s="174">
        <v>171816</v>
      </c>
      <c r="CH93" s="174">
        <v>3070</v>
      </c>
      <c r="CI93" s="174">
        <v>5</v>
      </c>
      <c r="CJ93" s="174">
        <v>8259.1959999999999</v>
      </c>
      <c r="CK93" s="174">
        <v>8259.1959999999999</v>
      </c>
      <c r="CN93" s="3">
        <v>3748</v>
      </c>
      <c r="CO93" s="169">
        <f t="shared" si="53"/>
        <v>8528.2029999999995</v>
      </c>
      <c r="CP93" s="169">
        <f t="shared" si="54"/>
        <v>8129.4350000000004</v>
      </c>
      <c r="CQ93" s="170">
        <f t="shared" si="55"/>
        <v>16657.637999999999</v>
      </c>
      <c r="CU93" s="174">
        <v>171816</v>
      </c>
      <c r="CV93" s="174">
        <v>3070</v>
      </c>
      <c r="CW93" s="174">
        <v>5</v>
      </c>
      <c r="CX93" s="174">
        <v>8259.1959999999999</v>
      </c>
    </row>
    <row r="94" spans="1:102" x14ac:dyDescent="0.25">
      <c r="A94" s="37" t="s">
        <v>134</v>
      </c>
      <c r="B94" s="7"/>
      <c r="C94" s="7"/>
      <c r="D94" s="8">
        <f t="shared" ref="D94:I94" si="72">SUM(D68:D93)</f>
        <v>5801659</v>
      </c>
      <c r="E94" s="8">
        <f t="shared" si="72"/>
        <v>3433410</v>
      </c>
      <c r="F94" s="8">
        <f t="shared" si="72"/>
        <v>2368249</v>
      </c>
      <c r="G94" s="8">
        <f t="shared" si="72"/>
        <v>6244143.4793000007</v>
      </c>
      <c r="H94" s="8">
        <f t="shared" si="72"/>
        <v>3927610.5239999997</v>
      </c>
      <c r="I94" s="8">
        <f t="shared" si="72"/>
        <v>2316532.9553000005</v>
      </c>
      <c r="J94" s="49">
        <f t="shared" si="63"/>
        <v>7.6268612012529644E-2</v>
      </c>
      <c r="K94" s="49">
        <f t="shared" si="71"/>
        <v>0.14393868602934101</v>
      </c>
      <c r="L94" s="49">
        <f t="shared" si="69"/>
        <v>-2.1837249672648232E-2</v>
      </c>
      <c r="AE94" s="3">
        <v>95974</v>
      </c>
      <c r="AF94" s="3">
        <v>184922</v>
      </c>
      <c r="AG94" s="3">
        <v>31</v>
      </c>
      <c r="AH94" s="3">
        <v>1</v>
      </c>
      <c r="AI94" s="3">
        <v>17667.57</v>
      </c>
      <c r="AJ94" s="3">
        <v>56838.74</v>
      </c>
      <c r="AL94" s="3">
        <v>154763</v>
      </c>
      <c r="AM94" s="3">
        <v>155712</v>
      </c>
      <c r="AN94" s="3">
        <v>5</v>
      </c>
      <c r="AO94" s="3">
        <v>3</v>
      </c>
      <c r="AP94" s="3">
        <v>1775.546</v>
      </c>
      <c r="AQ94" s="3">
        <v>4522.9750000000004</v>
      </c>
      <c r="AT94" s="3">
        <v>95974</v>
      </c>
      <c r="AU94" s="3">
        <v>184922</v>
      </c>
      <c r="AV94" s="3">
        <v>31</v>
      </c>
      <c r="AW94" s="3">
        <v>1</v>
      </c>
      <c r="AX94" s="3">
        <v>17684.32</v>
      </c>
      <c r="AY94" s="3">
        <v>58548.84</v>
      </c>
      <c r="BA94" s="3">
        <v>154763</v>
      </c>
      <c r="BB94" s="3">
        <v>155712</v>
      </c>
      <c r="BC94" s="3">
        <v>5</v>
      </c>
      <c r="BD94" s="3">
        <v>3</v>
      </c>
      <c r="BE94" s="3">
        <v>1670.348</v>
      </c>
      <c r="BF94" s="3">
        <v>4280.1000000000004</v>
      </c>
      <c r="BI94" s="3">
        <v>1</v>
      </c>
      <c r="BJ94" s="3">
        <v>31</v>
      </c>
      <c r="BK94" s="3">
        <v>58380.82</v>
      </c>
      <c r="BN94" s="3">
        <v>3</v>
      </c>
      <c r="BO94" s="3">
        <v>4</v>
      </c>
      <c r="BP94" s="3">
        <v>20602.740000000002</v>
      </c>
      <c r="BR94" s="3" t="s">
        <v>3073</v>
      </c>
      <c r="BS94" s="3">
        <v>1</v>
      </c>
      <c r="BT94" s="3">
        <v>31</v>
      </c>
      <c r="BU94" s="3">
        <v>56461.96</v>
      </c>
      <c r="BW94" s="3">
        <v>0</v>
      </c>
      <c r="BX94" s="3">
        <v>4</v>
      </c>
      <c r="BY94" s="3">
        <v>0</v>
      </c>
      <c r="CG94" s="174">
        <v>2570</v>
      </c>
      <c r="CH94" s="174">
        <v>40598</v>
      </c>
      <c r="CI94" s="174">
        <v>5</v>
      </c>
      <c r="CJ94" s="174">
        <v>8152.8450000000003</v>
      </c>
      <c r="CK94" s="174">
        <v>8152.8450000000003</v>
      </c>
      <c r="CN94" s="3">
        <v>1466</v>
      </c>
      <c r="CO94" s="169">
        <f t="shared" si="53"/>
        <v>8571.0590000000011</v>
      </c>
      <c r="CP94" s="169">
        <f t="shared" si="54"/>
        <v>8024.1</v>
      </c>
      <c r="CQ94" s="170">
        <f t="shared" si="55"/>
        <v>16595.159</v>
      </c>
      <c r="CU94" s="174">
        <v>2570</v>
      </c>
      <c r="CV94" s="174">
        <v>40598</v>
      </c>
      <c r="CW94" s="174">
        <v>5</v>
      </c>
      <c r="CX94" s="174">
        <v>8152.8450000000003</v>
      </c>
    </row>
    <row r="95" spans="1:102" x14ac:dyDescent="0.25">
      <c r="AE95" s="3">
        <v>99727</v>
      </c>
      <c r="AF95" s="3">
        <v>96448</v>
      </c>
      <c r="AG95" s="3">
        <v>31</v>
      </c>
      <c r="AH95" s="3">
        <v>1</v>
      </c>
      <c r="AI95" s="3">
        <v>23060.12</v>
      </c>
      <c r="AJ95" s="3">
        <v>63962.64</v>
      </c>
      <c r="AL95" s="3">
        <v>154963</v>
      </c>
      <c r="AM95" s="3">
        <v>155213</v>
      </c>
      <c r="AN95" s="3">
        <v>5</v>
      </c>
      <c r="AO95" s="3">
        <v>3</v>
      </c>
      <c r="AP95" s="3">
        <v>2645.355</v>
      </c>
      <c r="AQ95" s="3">
        <v>6952.4250000000002</v>
      </c>
      <c r="AT95" s="3">
        <v>99727</v>
      </c>
      <c r="AU95" s="3">
        <v>96448</v>
      </c>
      <c r="AV95" s="3">
        <v>31</v>
      </c>
      <c r="AW95" s="3">
        <v>1</v>
      </c>
      <c r="AX95" s="3">
        <v>22945.62</v>
      </c>
      <c r="AY95" s="3">
        <v>64708.63</v>
      </c>
      <c r="BA95" s="3">
        <v>154963</v>
      </c>
      <c r="BB95" s="3">
        <v>155213</v>
      </c>
      <c r="BC95" s="3">
        <v>5</v>
      </c>
      <c r="BD95" s="3">
        <v>3</v>
      </c>
      <c r="BE95" s="3">
        <v>1584.5630000000001</v>
      </c>
      <c r="BF95" s="3">
        <v>4432.21</v>
      </c>
      <c r="BI95" s="3">
        <v>1</v>
      </c>
      <c r="BJ95" s="3">
        <v>31</v>
      </c>
      <c r="BK95" s="3">
        <v>69355.81</v>
      </c>
      <c r="BN95" s="3">
        <v>0</v>
      </c>
      <c r="BO95" s="3">
        <v>5</v>
      </c>
      <c r="BP95" s="3">
        <v>0</v>
      </c>
      <c r="BR95" s="3" t="s">
        <v>3073</v>
      </c>
      <c r="BS95" s="3">
        <v>1</v>
      </c>
      <c r="BT95" s="3">
        <v>31</v>
      </c>
      <c r="BU95" s="3">
        <v>66362.62</v>
      </c>
      <c r="BW95" s="3">
        <v>0</v>
      </c>
      <c r="BX95" s="3">
        <v>5</v>
      </c>
      <c r="BY95" s="3">
        <v>0</v>
      </c>
      <c r="CG95" s="174">
        <v>35642</v>
      </c>
      <c r="CH95" s="174">
        <v>3748</v>
      </c>
      <c r="CI95" s="174">
        <v>5</v>
      </c>
      <c r="CJ95" s="174">
        <v>8129.4350000000004</v>
      </c>
      <c r="CK95" s="174">
        <v>8129.4350000000004</v>
      </c>
      <c r="CN95" s="3">
        <v>296</v>
      </c>
      <c r="CO95" s="169">
        <f t="shared" si="53"/>
        <v>8024.5424199999998</v>
      </c>
      <c r="CP95" s="169">
        <f t="shared" si="54"/>
        <v>8552.7625900000003</v>
      </c>
      <c r="CQ95" s="170">
        <f t="shared" si="55"/>
        <v>16577.30501</v>
      </c>
      <c r="CU95" s="174">
        <v>35642</v>
      </c>
      <c r="CV95" s="174">
        <v>3748</v>
      </c>
      <c r="CW95" s="174">
        <v>5</v>
      </c>
      <c r="CX95" s="174">
        <v>8129.4350000000004</v>
      </c>
    </row>
    <row r="96" spans="1:102" x14ac:dyDescent="0.25">
      <c r="A96" s="151" t="s">
        <v>3070</v>
      </c>
      <c r="B96" s="1"/>
      <c r="C96" s="1"/>
      <c r="D96" s="1"/>
      <c r="J96" s="2" t="s">
        <v>134</v>
      </c>
      <c r="K96" s="2" t="s">
        <v>43</v>
      </c>
      <c r="L96" s="2" t="s">
        <v>587</v>
      </c>
      <c r="AE96" s="3">
        <v>184922</v>
      </c>
      <c r="AF96" s="3">
        <v>99586</v>
      </c>
      <c r="AG96" s="3">
        <v>31</v>
      </c>
      <c r="AH96" s="3">
        <v>1</v>
      </c>
      <c r="AI96" s="3">
        <v>25100.77</v>
      </c>
      <c r="AJ96" s="3">
        <v>77445.38</v>
      </c>
      <c r="AL96" s="3">
        <v>154969</v>
      </c>
      <c r="AM96" s="3">
        <v>155171</v>
      </c>
      <c r="AN96" s="3">
        <v>5</v>
      </c>
      <c r="AO96" s="3">
        <v>3</v>
      </c>
      <c r="AP96" s="3">
        <v>583.98339999999996</v>
      </c>
      <c r="AQ96" s="3">
        <v>1475.529</v>
      </c>
      <c r="AT96" s="3">
        <v>184922</v>
      </c>
      <c r="AU96" s="3">
        <v>99586</v>
      </c>
      <c r="AV96" s="3">
        <v>31</v>
      </c>
      <c r="AW96" s="3">
        <v>1</v>
      </c>
      <c r="AX96" s="3">
        <v>24905.759999999998</v>
      </c>
      <c r="AY96" s="3">
        <v>78918.62</v>
      </c>
      <c r="BA96" s="3">
        <v>154969</v>
      </c>
      <c r="BB96" s="3">
        <v>155171</v>
      </c>
      <c r="BC96" s="3">
        <v>5</v>
      </c>
      <c r="BD96" s="3">
        <v>3</v>
      </c>
      <c r="BE96" s="3">
        <v>668.43809999999996</v>
      </c>
      <c r="BF96" s="3">
        <v>1792.76</v>
      </c>
      <c r="BI96" s="3">
        <v>1</v>
      </c>
      <c r="BJ96" s="3">
        <v>31</v>
      </c>
      <c r="BK96" s="3">
        <v>9107.7639999999992</v>
      </c>
      <c r="BN96" s="3">
        <v>0</v>
      </c>
      <c r="BO96" s="3">
        <v>5</v>
      </c>
      <c r="BP96" s="3">
        <v>0</v>
      </c>
      <c r="BR96" s="3" t="s">
        <v>3073</v>
      </c>
      <c r="BS96" s="3">
        <v>1</v>
      </c>
      <c r="BT96" s="3">
        <v>31</v>
      </c>
      <c r="BU96" s="3">
        <v>8578.7890000000007</v>
      </c>
      <c r="BW96" s="3">
        <v>3</v>
      </c>
      <c r="BX96" s="3">
        <v>5</v>
      </c>
      <c r="BY96" s="3">
        <v>11980.68</v>
      </c>
      <c r="CG96" s="174">
        <v>174947</v>
      </c>
      <c r="CH96" s="174">
        <v>3075</v>
      </c>
      <c r="CI96" s="174">
        <v>5</v>
      </c>
      <c r="CJ96" s="174">
        <v>8116.7060000000001</v>
      </c>
      <c r="CK96" s="174">
        <v>8116.7060000000001</v>
      </c>
      <c r="CN96" s="3">
        <v>3297</v>
      </c>
      <c r="CO96" s="169">
        <f t="shared" si="53"/>
        <v>8545.9660000000003</v>
      </c>
      <c r="CP96" s="169">
        <f t="shared" si="54"/>
        <v>8029.2780000000002</v>
      </c>
      <c r="CQ96" s="170">
        <f t="shared" si="55"/>
        <v>16575.243999999999</v>
      </c>
      <c r="CU96" s="174">
        <v>174947</v>
      </c>
      <c r="CV96" s="174">
        <v>3075</v>
      </c>
      <c r="CW96" s="174">
        <v>5</v>
      </c>
      <c r="CX96" s="174">
        <v>8116.7060000000001</v>
      </c>
    </row>
    <row r="97" spans="1:102" x14ac:dyDescent="0.25">
      <c r="A97" s="376" t="s">
        <v>588</v>
      </c>
      <c r="B97" s="377"/>
      <c r="C97" s="377"/>
      <c r="D97" s="378" t="s">
        <v>901</v>
      </c>
      <c r="E97" s="378" t="s">
        <v>2956</v>
      </c>
      <c r="F97" s="378" t="s">
        <v>2957</v>
      </c>
      <c r="G97" s="378" t="s">
        <v>2958</v>
      </c>
      <c r="H97" s="378" t="s">
        <v>2959</v>
      </c>
      <c r="I97" s="378" t="s">
        <v>2960</v>
      </c>
      <c r="J97" s="372" t="s">
        <v>980</v>
      </c>
      <c r="K97" s="372" t="s">
        <v>980</v>
      </c>
      <c r="L97" s="372" t="s">
        <v>980</v>
      </c>
      <c r="AE97" s="3">
        <v>199199</v>
      </c>
      <c r="AF97" s="3">
        <v>199360</v>
      </c>
      <c r="AG97" s="3">
        <v>31</v>
      </c>
      <c r="AH97" s="3">
        <v>1</v>
      </c>
      <c r="AI97" s="3">
        <v>4356.5919999999996</v>
      </c>
      <c r="AJ97" s="3">
        <v>12259.12</v>
      </c>
      <c r="AL97" s="3">
        <v>154970</v>
      </c>
      <c r="AM97" s="3">
        <v>155224</v>
      </c>
      <c r="AN97" s="3">
        <v>5</v>
      </c>
      <c r="AO97" s="3">
        <v>3</v>
      </c>
      <c r="AP97" s="3">
        <v>904.56420000000003</v>
      </c>
      <c r="AQ97" s="3">
        <v>2158.8209999999999</v>
      </c>
      <c r="AT97" s="3">
        <v>199199</v>
      </c>
      <c r="AU97" s="3">
        <v>199360</v>
      </c>
      <c r="AV97" s="3">
        <v>31</v>
      </c>
      <c r="AW97" s="3">
        <v>1</v>
      </c>
      <c r="AX97" s="3">
        <v>4355.0720000000001</v>
      </c>
      <c r="AY97" s="3">
        <v>12320.44</v>
      </c>
      <c r="BA97" s="3">
        <v>154970</v>
      </c>
      <c r="BB97" s="3">
        <v>155224</v>
      </c>
      <c r="BC97" s="3">
        <v>5</v>
      </c>
      <c r="BD97" s="3">
        <v>3</v>
      </c>
      <c r="BE97" s="3">
        <v>424.39780000000002</v>
      </c>
      <c r="BF97" s="3">
        <v>1069.6969999999999</v>
      </c>
      <c r="BI97" s="3">
        <v>1</v>
      </c>
      <c r="BJ97" s="3">
        <v>31</v>
      </c>
      <c r="BK97" s="3">
        <v>7693.3649999999998</v>
      </c>
      <c r="BN97" s="3">
        <v>3</v>
      </c>
      <c r="BO97" s="3">
        <v>5</v>
      </c>
      <c r="BP97" s="3">
        <v>11063.38</v>
      </c>
      <c r="BR97" s="3" t="s">
        <v>3073</v>
      </c>
      <c r="BS97" s="3">
        <v>1</v>
      </c>
      <c r="BT97" s="3">
        <v>31</v>
      </c>
      <c r="BU97" s="3">
        <v>7254.5039999999999</v>
      </c>
      <c r="BW97" s="3">
        <v>3</v>
      </c>
      <c r="BX97" s="3">
        <v>5</v>
      </c>
      <c r="BY97" s="3">
        <v>4331.5630000000001</v>
      </c>
      <c r="CG97" s="174">
        <v>3075</v>
      </c>
      <c r="CH97" s="174">
        <v>174947</v>
      </c>
      <c r="CI97" s="174">
        <v>5</v>
      </c>
      <c r="CJ97" s="174">
        <v>8109.4279999999999</v>
      </c>
      <c r="CK97" s="174">
        <v>8109.4279999999999</v>
      </c>
      <c r="CN97" s="3">
        <v>2808</v>
      </c>
      <c r="CO97" s="169">
        <f t="shared" si="53"/>
        <v>7971.0124000000005</v>
      </c>
      <c r="CP97" s="169">
        <f t="shared" si="54"/>
        <v>8502.0579999999991</v>
      </c>
      <c r="CQ97" s="170">
        <f t="shared" si="55"/>
        <v>16473.070400000001</v>
      </c>
      <c r="CU97" s="174">
        <v>3075</v>
      </c>
      <c r="CV97" s="174">
        <v>174947</v>
      </c>
      <c r="CW97" s="174">
        <v>5</v>
      </c>
      <c r="CX97" s="174">
        <v>8109.4279999999999</v>
      </c>
    </row>
    <row r="98" spans="1:102" x14ac:dyDescent="0.25">
      <c r="A98" s="34" t="s">
        <v>590</v>
      </c>
      <c r="B98" s="141" t="s">
        <v>589</v>
      </c>
      <c r="C98" s="141" t="s">
        <v>619</v>
      </c>
      <c r="D98" s="379"/>
      <c r="E98" s="379"/>
      <c r="F98" s="379"/>
      <c r="G98" s="379"/>
      <c r="H98" s="379"/>
      <c r="I98" s="379"/>
      <c r="J98" s="373"/>
      <c r="K98" s="373"/>
      <c r="L98" s="373"/>
      <c r="AE98" s="3">
        <v>199353</v>
      </c>
      <c r="AF98" s="3">
        <v>199282</v>
      </c>
      <c r="AG98" s="3">
        <v>31</v>
      </c>
      <c r="AH98" s="3">
        <v>1</v>
      </c>
      <c r="AI98" s="3">
        <v>4024.8159999999998</v>
      </c>
      <c r="AJ98" s="3">
        <v>10445.780000000001</v>
      </c>
      <c r="AL98" s="3">
        <v>154983</v>
      </c>
      <c r="AM98" s="3">
        <v>155183</v>
      </c>
      <c r="AN98" s="3">
        <v>5</v>
      </c>
      <c r="AO98" s="3">
        <v>3</v>
      </c>
      <c r="AP98" s="3">
        <v>2443.0160000000001</v>
      </c>
      <c r="AQ98" s="3">
        <v>6023.6909999999998</v>
      </c>
      <c r="AT98" s="3">
        <v>199353</v>
      </c>
      <c r="AU98" s="3">
        <v>199282</v>
      </c>
      <c r="AV98" s="3">
        <v>31</v>
      </c>
      <c r="AW98" s="3">
        <v>1</v>
      </c>
      <c r="AX98" s="3">
        <v>4157.0450000000001</v>
      </c>
      <c r="AY98" s="3">
        <v>10485.49</v>
      </c>
      <c r="BA98" s="3">
        <v>154983</v>
      </c>
      <c r="BB98" s="3">
        <v>155183</v>
      </c>
      <c r="BC98" s="3">
        <v>5</v>
      </c>
      <c r="BD98" s="3">
        <v>3</v>
      </c>
      <c r="BE98" s="3">
        <v>1940.3430000000001</v>
      </c>
      <c r="BF98" s="3">
        <v>4358.982</v>
      </c>
      <c r="BI98" s="3">
        <v>1</v>
      </c>
      <c r="BJ98" s="3">
        <v>32</v>
      </c>
      <c r="BK98" s="3">
        <v>52185.71</v>
      </c>
      <c r="BN98" s="3">
        <v>3</v>
      </c>
      <c r="BO98" s="3">
        <v>5</v>
      </c>
      <c r="BP98" s="3">
        <v>4146.09</v>
      </c>
      <c r="BR98" s="3" t="s">
        <v>3073</v>
      </c>
      <c r="BS98" s="3">
        <v>1</v>
      </c>
      <c r="BT98" s="3">
        <v>32</v>
      </c>
      <c r="BU98" s="3">
        <v>52255.96</v>
      </c>
      <c r="BW98" s="3">
        <v>3</v>
      </c>
      <c r="BX98" s="3">
        <v>5</v>
      </c>
      <c r="BY98" s="3">
        <v>7532.0959999999995</v>
      </c>
      <c r="CG98" s="174">
        <v>2099</v>
      </c>
      <c r="CH98" s="174">
        <v>6304</v>
      </c>
      <c r="CI98" s="174">
        <v>5</v>
      </c>
      <c r="CJ98" s="174">
        <v>8090.73</v>
      </c>
      <c r="CK98" s="174">
        <v>8090.73</v>
      </c>
      <c r="CN98" s="3">
        <v>438</v>
      </c>
      <c r="CO98" s="169">
        <f t="shared" si="53"/>
        <v>8371.7200000000012</v>
      </c>
      <c r="CP98" s="169">
        <f t="shared" si="54"/>
        <v>8075.7722600000006</v>
      </c>
      <c r="CQ98" s="170">
        <f t="shared" si="55"/>
        <v>16447.492260000003</v>
      </c>
      <c r="CU98" s="174">
        <v>2099</v>
      </c>
      <c r="CV98" s="174">
        <v>6304</v>
      </c>
      <c r="CW98" s="174">
        <v>5</v>
      </c>
      <c r="CX98" s="174">
        <v>8090.73</v>
      </c>
    </row>
    <row r="99" spans="1:102" x14ac:dyDescent="0.25">
      <c r="A99" s="142">
        <v>4</v>
      </c>
      <c r="B99" s="28" t="s">
        <v>593</v>
      </c>
      <c r="C99" s="28" t="s">
        <v>620</v>
      </c>
      <c r="D99" s="29">
        <v>271777</v>
      </c>
      <c r="E99" s="29">
        <v>204000</v>
      </c>
      <c r="F99" s="29">
        <v>67777</v>
      </c>
      <c r="G99" s="29">
        <f>H99+I99</f>
        <v>287355.24699999997</v>
      </c>
      <c r="H99" s="29">
        <f>SUMIF(BJ$3:BJ$195,A99,BK$3:BK$195)</f>
        <v>238115.62</v>
      </c>
      <c r="I99" s="29">
        <f>SUMIF(BO$3:BO$932,A99,BP$3:BP$932)</f>
        <v>49239.627</v>
      </c>
      <c r="J99" s="47">
        <f>(G99-D99)/D99</f>
        <v>5.7319960850255813E-2</v>
      </c>
      <c r="K99" s="47">
        <f t="shared" ref="K99" si="73">(H99-E99)/E99</f>
        <v>0.16723343137254901</v>
      </c>
      <c r="L99" s="47">
        <f t="shared" ref="L99" si="74">(I99-F99)/F99</f>
        <v>-0.27350536317629875</v>
      </c>
      <c r="M99" s="3">
        <v>287355</v>
      </c>
      <c r="N99" s="145">
        <f t="shared" ref="N99:N124" si="75">M99-G99</f>
        <v>-0.24699999997392297</v>
      </c>
      <c r="O99" s="145"/>
      <c r="AE99" s="3">
        <v>76611</v>
      </c>
      <c r="AF99" s="3">
        <v>184102</v>
      </c>
      <c r="AG99" s="3">
        <v>32</v>
      </c>
      <c r="AH99" s="3">
        <v>1</v>
      </c>
      <c r="AI99" s="3">
        <v>19473.32</v>
      </c>
      <c r="AJ99" s="3">
        <v>59696.23</v>
      </c>
      <c r="AL99" s="3">
        <v>155041</v>
      </c>
      <c r="AM99" s="3">
        <v>155436</v>
      </c>
      <c r="AN99" s="3">
        <v>5</v>
      </c>
      <c r="AO99" s="3">
        <v>3</v>
      </c>
      <c r="AP99" s="3">
        <v>215.26150000000001</v>
      </c>
      <c r="AQ99" s="3">
        <v>501.59179999999998</v>
      </c>
      <c r="AT99" s="3">
        <v>76611</v>
      </c>
      <c r="AU99" s="3">
        <v>184102</v>
      </c>
      <c r="AV99" s="3">
        <v>32</v>
      </c>
      <c r="AW99" s="3">
        <v>1</v>
      </c>
      <c r="AX99" s="3">
        <v>19193.22</v>
      </c>
      <c r="AY99" s="3">
        <v>59910.16</v>
      </c>
      <c r="BA99" s="3">
        <v>155041</v>
      </c>
      <c r="BB99" s="3">
        <v>155436</v>
      </c>
      <c r="BC99" s="3">
        <v>5</v>
      </c>
      <c r="BD99" s="3">
        <v>3</v>
      </c>
      <c r="BE99" s="3">
        <v>227.23519999999999</v>
      </c>
      <c r="BF99" s="3">
        <v>576.03830000000005</v>
      </c>
      <c r="BI99" s="3">
        <v>1</v>
      </c>
      <c r="BJ99" s="3">
        <v>32</v>
      </c>
      <c r="BK99" s="3">
        <v>52022.14</v>
      </c>
      <c r="BN99" s="3">
        <v>3</v>
      </c>
      <c r="BO99" s="3">
        <v>5</v>
      </c>
      <c r="BP99" s="3">
        <v>6349.2240000000002</v>
      </c>
      <c r="BR99" s="3" t="s">
        <v>3073</v>
      </c>
      <c r="BS99" s="3">
        <v>1</v>
      </c>
      <c r="BT99" s="3">
        <v>32</v>
      </c>
      <c r="BU99" s="3">
        <v>52401.279999999999</v>
      </c>
      <c r="BW99" s="3">
        <v>3</v>
      </c>
      <c r="BX99" s="3">
        <v>5</v>
      </c>
      <c r="BY99" s="3">
        <v>1252.67</v>
      </c>
      <c r="CG99" s="174">
        <v>289</v>
      </c>
      <c r="CH99" s="174">
        <v>73207</v>
      </c>
      <c r="CI99" s="174">
        <v>5</v>
      </c>
      <c r="CJ99" s="174">
        <v>8058.8720000000003</v>
      </c>
      <c r="CK99" s="174">
        <v>8058.8720000000003</v>
      </c>
      <c r="CN99" s="3">
        <v>2321</v>
      </c>
      <c r="CO99" s="169">
        <f t="shared" si="53"/>
        <v>8282.0869999999995</v>
      </c>
      <c r="CP99" s="169">
        <f t="shared" si="54"/>
        <v>8159.5919000000004</v>
      </c>
      <c r="CQ99" s="170">
        <f t="shared" si="55"/>
        <v>16441.678899999999</v>
      </c>
      <c r="CU99" s="174">
        <v>289</v>
      </c>
      <c r="CV99" s="174">
        <v>73207</v>
      </c>
      <c r="CW99" s="174">
        <v>5</v>
      </c>
      <c r="CX99" s="174">
        <v>8058.8720000000003</v>
      </c>
    </row>
    <row r="100" spans="1:102" x14ac:dyDescent="0.25">
      <c r="A100" s="142">
        <v>14</v>
      </c>
      <c r="B100" s="28" t="s">
        <v>595</v>
      </c>
      <c r="C100" s="28" t="s">
        <v>620</v>
      </c>
      <c r="D100" s="380">
        <v>534811</v>
      </c>
      <c r="E100" s="380">
        <v>349830</v>
      </c>
      <c r="F100" s="380">
        <v>184981</v>
      </c>
      <c r="G100" s="29">
        <f t="shared" ref="G100:G101" si="76">H100+I100</f>
        <v>249747.761</v>
      </c>
      <c r="H100" s="29">
        <f>SUMIF(BJ$3:BJ$195,A100,BK$3:BK$195)</f>
        <v>192503.43</v>
      </c>
      <c r="I100" s="29">
        <f t="shared" ref="I100:I124" si="77">SUMIF(BO$3:BO$932,A100,BP$3:BP$932)</f>
        <v>57244.330999999991</v>
      </c>
      <c r="J100" s="374">
        <f>(SUM(G100:G101)-D100)/D100</f>
        <v>-2.8957148039213926E-2</v>
      </c>
      <c r="K100" s="374">
        <f t="shared" ref="K100" si="78">(SUM(H100:H101)-E100)/E100</f>
        <v>6.3899036674956375E-2</v>
      </c>
      <c r="L100" s="374">
        <f t="shared" ref="L100" si="79">(SUM(I100:I101)-F100)/F100</f>
        <v>-0.20456371897654368</v>
      </c>
      <c r="M100" s="3">
        <v>249747</v>
      </c>
      <c r="N100" s="145">
        <f t="shared" si="75"/>
        <v>-0.76099999999860302</v>
      </c>
      <c r="O100" s="145"/>
      <c r="AE100" s="3">
        <v>78764</v>
      </c>
      <c r="AF100" s="3">
        <v>184158</v>
      </c>
      <c r="AG100" s="3">
        <v>32</v>
      </c>
      <c r="AH100" s="3">
        <v>1</v>
      </c>
      <c r="AI100" s="3">
        <v>20207.75</v>
      </c>
      <c r="AJ100" s="3">
        <v>60586.78</v>
      </c>
      <c r="AL100" s="3">
        <v>155048</v>
      </c>
      <c r="AM100" s="3">
        <v>155249</v>
      </c>
      <c r="AN100" s="3">
        <v>5</v>
      </c>
      <c r="AO100" s="3">
        <v>3</v>
      </c>
      <c r="AP100" s="3">
        <v>4955.83</v>
      </c>
      <c r="AQ100" s="3">
        <v>12755.46</v>
      </c>
      <c r="AT100" s="3">
        <v>78764</v>
      </c>
      <c r="AU100" s="3">
        <v>184158</v>
      </c>
      <c r="AV100" s="3">
        <v>32</v>
      </c>
      <c r="AW100" s="3">
        <v>1</v>
      </c>
      <c r="AX100" s="3">
        <v>19909.02</v>
      </c>
      <c r="AY100" s="3">
        <v>60344.27</v>
      </c>
      <c r="BA100" s="3">
        <v>155048</v>
      </c>
      <c r="BB100" s="3">
        <v>155249</v>
      </c>
      <c r="BC100" s="3">
        <v>5</v>
      </c>
      <c r="BD100" s="3">
        <v>3</v>
      </c>
      <c r="BE100" s="3">
        <v>4278.4319999999998</v>
      </c>
      <c r="BF100" s="3">
        <v>11230.79</v>
      </c>
      <c r="BI100" s="3">
        <v>1</v>
      </c>
      <c r="BJ100" s="3">
        <v>32</v>
      </c>
      <c r="BK100" s="3">
        <v>69234.67</v>
      </c>
      <c r="BN100" s="3">
        <v>3</v>
      </c>
      <c r="BO100" s="3">
        <v>5</v>
      </c>
      <c r="BP100" s="3">
        <v>1341.492</v>
      </c>
      <c r="BR100" s="3" t="s">
        <v>3073</v>
      </c>
      <c r="BS100" s="3">
        <v>1</v>
      </c>
      <c r="BT100" s="3">
        <v>32</v>
      </c>
      <c r="BU100" s="3">
        <v>69255.759999999995</v>
      </c>
      <c r="BW100" s="3">
        <v>3</v>
      </c>
      <c r="BX100" s="3">
        <v>5</v>
      </c>
      <c r="BY100" s="3">
        <v>2127.7739999999999</v>
      </c>
      <c r="CG100" s="174">
        <v>35530</v>
      </c>
      <c r="CH100" s="174">
        <v>2366</v>
      </c>
      <c r="CI100" s="174">
        <v>5</v>
      </c>
      <c r="CJ100" s="174">
        <v>7998.94</v>
      </c>
      <c r="CK100" s="174">
        <v>7998.94</v>
      </c>
      <c r="CN100" s="3">
        <v>1582</v>
      </c>
      <c r="CO100" s="169">
        <f t="shared" si="53"/>
        <v>8400.155209999999</v>
      </c>
      <c r="CP100" s="169">
        <f t="shared" si="54"/>
        <v>7977.8242399999999</v>
      </c>
      <c r="CQ100" s="170">
        <f t="shared" si="55"/>
        <v>16377.979449999999</v>
      </c>
      <c r="CU100" s="174">
        <v>35530</v>
      </c>
      <c r="CV100" s="174">
        <v>2366</v>
      </c>
      <c r="CW100" s="174">
        <v>5</v>
      </c>
      <c r="CX100" s="174">
        <v>7998.94</v>
      </c>
    </row>
    <row r="101" spans="1:102" x14ac:dyDescent="0.25">
      <c r="A101" s="34">
        <v>15</v>
      </c>
      <c r="B101" s="15" t="s">
        <v>596</v>
      </c>
      <c r="C101" s="15" t="s">
        <v>620</v>
      </c>
      <c r="D101" s="381"/>
      <c r="E101" s="381"/>
      <c r="F101" s="381"/>
      <c r="G101" s="8">
        <f t="shared" si="76"/>
        <v>269576.63769999996</v>
      </c>
      <c r="H101" s="8">
        <f>SUMIF(BJ$3:BJ$195,A101,BK$3:BK$195)</f>
        <v>179680.37</v>
      </c>
      <c r="I101" s="8">
        <f t="shared" si="77"/>
        <v>89896.267699999997</v>
      </c>
      <c r="J101" s="375"/>
      <c r="K101" s="375"/>
      <c r="L101" s="375"/>
      <c r="M101" s="3">
        <v>269576</v>
      </c>
      <c r="N101" s="145">
        <f t="shared" si="75"/>
        <v>-0.63769999996293336</v>
      </c>
      <c r="O101" s="145"/>
      <c r="AE101" s="3">
        <v>89072</v>
      </c>
      <c r="AF101" s="3">
        <v>89381</v>
      </c>
      <c r="AG101" s="3">
        <v>32</v>
      </c>
      <c r="AH101" s="3">
        <v>1</v>
      </c>
      <c r="AI101" s="3">
        <v>26966.22</v>
      </c>
      <c r="AJ101" s="3">
        <v>83000.740000000005</v>
      </c>
      <c r="AL101" s="3">
        <v>155062</v>
      </c>
      <c r="AM101" s="3">
        <v>155256</v>
      </c>
      <c r="AN101" s="3">
        <v>5</v>
      </c>
      <c r="AO101" s="3">
        <v>3</v>
      </c>
      <c r="AP101" s="3">
        <v>1783.7429999999999</v>
      </c>
      <c r="AQ101" s="3">
        <v>4617.2150000000001</v>
      </c>
      <c r="AT101" s="3">
        <v>89072</v>
      </c>
      <c r="AU101" s="3">
        <v>89381</v>
      </c>
      <c r="AV101" s="3">
        <v>32</v>
      </c>
      <c r="AW101" s="3">
        <v>1</v>
      </c>
      <c r="AX101" s="3">
        <v>26294.639999999999</v>
      </c>
      <c r="AY101" s="3">
        <v>82544.52</v>
      </c>
      <c r="BA101" s="3">
        <v>155062</v>
      </c>
      <c r="BB101" s="3">
        <v>155256</v>
      </c>
      <c r="BC101" s="3">
        <v>5</v>
      </c>
      <c r="BD101" s="3">
        <v>3</v>
      </c>
      <c r="BE101" s="3">
        <v>1347.57</v>
      </c>
      <c r="BF101" s="3">
        <v>3543.4870000000001</v>
      </c>
      <c r="BI101" s="3">
        <v>1</v>
      </c>
      <c r="BJ101" s="3">
        <v>32</v>
      </c>
      <c r="BK101" s="3">
        <v>76238.179999999993</v>
      </c>
      <c r="BN101" s="3">
        <v>3</v>
      </c>
      <c r="BO101" s="3">
        <v>5</v>
      </c>
      <c r="BP101" s="3">
        <v>1839.84</v>
      </c>
      <c r="BR101" s="3" t="s">
        <v>3073</v>
      </c>
      <c r="BS101" s="3">
        <v>1</v>
      </c>
      <c r="BT101" s="3">
        <v>32</v>
      </c>
      <c r="BU101" s="3">
        <v>76398.12</v>
      </c>
      <c r="BW101" s="3">
        <v>3</v>
      </c>
      <c r="BX101" s="3">
        <v>5</v>
      </c>
      <c r="BY101" s="3">
        <v>6209.5479999999998</v>
      </c>
      <c r="CG101" s="174">
        <v>296</v>
      </c>
      <c r="CH101" s="174">
        <v>72438</v>
      </c>
      <c r="CI101" s="174">
        <v>5</v>
      </c>
      <c r="CJ101" s="174">
        <v>7987.866</v>
      </c>
      <c r="CK101" s="174">
        <v>7987.866</v>
      </c>
      <c r="CN101" s="3">
        <v>3350</v>
      </c>
      <c r="CO101" s="169">
        <f t="shared" si="53"/>
        <v>7841.2031000000006</v>
      </c>
      <c r="CP101" s="169">
        <f t="shared" si="54"/>
        <v>8316.6059999999998</v>
      </c>
      <c r="CQ101" s="170">
        <f t="shared" si="55"/>
        <v>16157.8091</v>
      </c>
      <c r="CU101" s="174">
        <v>296</v>
      </c>
      <c r="CV101" s="174">
        <v>72438</v>
      </c>
      <c r="CW101" s="174">
        <v>5</v>
      </c>
      <c r="CX101" s="174">
        <v>7987.866</v>
      </c>
    </row>
    <row r="102" spans="1:102" x14ac:dyDescent="0.25">
      <c r="A102" s="31">
        <v>22</v>
      </c>
      <c r="B102" s="32" t="s">
        <v>600</v>
      </c>
      <c r="C102" s="32" t="s">
        <v>620</v>
      </c>
      <c r="D102" s="14">
        <v>239527</v>
      </c>
      <c r="E102" s="14">
        <v>158050</v>
      </c>
      <c r="F102" s="14">
        <v>81477</v>
      </c>
      <c r="G102" s="14">
        <f t="shared" ref="G102:G124" si="80">H102+I102</f>
        <v>204487.35579999999</v>
      </c>
      <c r="H102" s="14">
        <f>SUMIF(BJ$3:BJ$195,A102,BK$3:BK$195)</f>
        <v>164913.69999999998</v>
      </c>
      <c r="I102" s="14">
        <f t="shared" si="77"/>
        <v>39573.6558</v>
      </c>
      <c r="J102" s="48">
        <f t="shared" ref="J102:J125" si="81">(G102-D102)/D102</f>
        <v>-0.1462868244498533</v>
      </c>
      <c r="K102" s="48">
        <f t="shared" ref="K102" si="82">(H102-E102)/E102</f>
        <v>4.3427396393546237E-2</v>
      </c>
      <c r="L102" s="48">
        <f t="shared" ref="L102:L105" si="83">(I102-F102)/F102</f>
        <v>-0.51429660149490042</v>
      </c>
      <c r="M102" s="3">
        <v>204487</v>
      </c>
      <c r="N102" s="145">
        <f t="shared" si="75"/>
        <v>-0.35579999999026768</v>
      </c>
      <c r="O102" s="145"/>
      <c r="AE102" s="3">
        <v>89337</v>
      </c>
      <c r="AF102" s="3">
        <v>89098</v>
      </c>
      <c r="AG102" s="3">
        <v>32</v>
      </c>
      <c r="AH102" s="3">
        <v>1</v>
      </c>
      <c r="AI102" s="3">
        <v>31330.22</v>
      </c>
      <c r="AJ102" s="3">
        <v>91117.9</v>
      </c>
      <c r="AL102" s="3">
        <v>155064</v>
      </c>
      <c r="AM102" s="3">
        <v>155145</v>
      </c>
      <c r="AN102" s="3">
        <v>5</v>
      </c>
      <c r="AO102" s="3">
        <v>3</v>
      </c>
      <c r="AP102" s="3">
        <v>696.17949999999996</v>
      </c>
      <c r="AQ102" s="3">
        <v>1716.808</v>
      </c>
      <c r="AT102" s="3">
        <v>89337</v>
      </c>
      <c r="AU102" s="3">
        <v>89098</v>
      </c>
      <c r="AV102" s="3">
        <v>32</v>
      </c>
      <c r="AW102" s="3">
        <v>1</v>
      </c>
      <c r="AX102" s="3">
        <v>31214.99</v>
      </c>
      <c r="AY102" s="3">
        <v>91167.87</v>
      </c>
      <c r="BA102" s="3">
        <v>155064</v>
      </c>
      <c r="BB102" s="3">
        <v>155145</v>
      </c>
      <c r="BC102" s="3">
        <v>5</v>
      </c>
      <c r="BD102" s="3">
        <v>3</v>
      </c>
      <c r="BE102" s="3">
        <v>548.33119999999997</v>
      </c>
      <c r="BF102" s="3">
        <v>1345.203</v>
      </c>
      <c r="BI102" s="3">
        <v>1</v>
      </c>
      <c r="BJ102" s="3">
        <v>32</v>
      </c>
      <c r="BK102" s="3">
        <v>3272.578</v>
      </c>
      <c r="BN102" s="3">
        <v>3</v>
      </c>
      <c r="BO102" s="3">
        <v>5</v>
      </c>
      <c r="BP102" s="3">
        <v>6001.5420000000004</v>
      </c>
      <c r="BR102" s="3" t="s">
        <v>3073</v>
      </c>
      <c r="BS102" s="3">
        <v>1</v>
      </c>
      <c r="BT102" s="3">
        <v>32</v>
      </c>
      <c r="BU102" s="3">
        <v>3599.0340000000001</v>
      </c>
      <c r="BW102" s="3">
        <v>3</v>
      </c>
      <c r="BX102" s="3">
        <v>5</v>
      </c>
      <c r="BY102" s="3">
        <v>442.6927</v>
      </c>
      <c r="CG102" s="174">
        <v>1612</v>
      </c>
      <c r="CH102" s="174">
        <v>80604</v>
      </c>
      <c r="CI102" s="174">
        <v>5</v>
      </c>
      <c r="CJ102" s="174">
        <v>7980.57</v>
      </c>
      <c r="CK102" s="174">
        <v>7980.57</v>
      </c>
      <c r="CN102" s="3">
        <v>387</v>
      </c>
      <c r="CO102" s="169">
        <f t="shared" si="53"/>
        <v>8205.6974300000002</v>
      </c>
      <c r="CP102" s="169">
        <f t="shared" si="54"/>
        <v>7913.5063900000005</v>
      </c>
      <c r="CQ102" s="170">
        <f t="shared" si="55"/>
        <v>16119.203820000001</v>
      </c>
      <c r="CU102" s="174">
        <v>1612</v>
      </c>
      <c r="CV102" s="174">
        <v>80604</v>
      </c>
      <c r="CW102" s="174">
        <v>5</v>
      </c>
      <c r="CX102" s="174">
        <v>7980.57</v>
      </c>
    </row>
    <row r="103" spans="1:102" x14ac:dyDescent="0.25">
      <c r="A103" s="31">
        <v>23</v>
      </c>
      <c r="B103" s="32" t="s">
        <v>601</v>
      </c>
      <c r="C103" s="32" t="s">
        <v>620</v>
      </c>
      <c r="D103" s="14">
        <v>81758</v>
      </c>
      <c r="E103" s="14">
        <v>0</v>
      </c>
      <c r="F103" s="14">
        <v>81758</v>
      </c>
      <c r="G103" s="14">
        <f t="shared" si="80"/>
        <v>64134.825299999997</v>
      </c>
      <c r="H103" s="14">
        <f t="shared" ref="H103:H124" si="84">SUMIF(BJ$3:BJ$195,A103,BK$3:BK$195)</f>
        <v>0</v>
      </c>
      <c r="I103" s="14">
        <f t="shared" si="77"/>
        <v>64134.825299999997</v>
      </c>
      <c r="J103" s="48">
        <f t="shared" si="81"/>
        <v>-0.2155529085838695</v>
      </c>
      <c r="K103" s="48"/>
      <c r="L103" s="48">
        <f t="shared" si="83"/>
        <v>-0.2155529085838695</v>
      </c>
      <c r="M103" s="3">
        <v>64136</v>
      </c>
      <c r="N103" s="145">
        <f t="shared" si="75"/>
        <v>1.1747000000032131</v>
      </c>
      <c r="O103" s="145"/>
      <c r="AE103" s="3">
        <v>184308</v>
      </c>
      <c r="AF103" s="3">
        <v>185809</v>
      </c>
      <c r="AG103" s="3">
        <v>32</v>
      </c>
      <c r="AH103" s="3">
        <v>1</v>
      </c>
      <c r="AI103" s="3">
        <v>4840.8950000000004</v>
      </c>
      <c r="AJ103" s="3">
        <v>7351.7839999999997</v>
      </c>
      <c r="AL103" s="3">
        <v>155083</v>
      </c>
      <c r="AM103" s="3">
        <v>155193</v>
      </c>
      <c r="AN103" s="3">
        <v>5</v>
      </c>
      <c r="AO103" s="3">
        <v>3</v>
      </c>
      <c r="AP103" s="3">
        <v>351.26690000000002</v>
      </c>
      <c r="AQ103" s="3">
        <v>889.3682</v>
      </c>
      <c r="AT103" s="3">
        <v>184308</v>
      </c>
      <c r="AU103" s="3">
        <v>185809</v>
      </c>
      <c r="AV103" s="3">
        <v>32</v>
      </c>
      <c r="AW103" s="3">
        <v>1</v>
      </c>
      <c r="AX103" s="3">
        <v>4437.4359999999997</v>
      </c>
      <c r="AY103" s="3">
        <v>6795.4979999999996</v>
      </c>
      <c r="BA103" s="3">
        <v>155083</v>
      </c>
      <c r="BB103" s="3">
        <v>155193</v>
      </c>
      <c r="BC103" s="3">
        <v>5</v>
      </c>
      <c r="BD103" s="3">
        <v>3</v>
      </c>
      <c r="BE103" s="3">
        <v>356.89510000000001</v>
      </c>
      <c r="BF103" s="3">
        <v>879.91959999999995</v>
      </c>
      <c r="BI103" s="3">
        <v>1</v>
      </c>
      <c r="BJ103" s="3">
        <v>32</v>
      </c>
      <c r="BK103" s="3">
        <v>12619.43</v>
      </c>
      <c r="BN103" s="3">
        <v>3</v>
      </c>
      <c r="BO103" s="3">
        <v>5</v>
      </c>
      <c r="BP103" s="3">
        <v>544.01949999999999</v>
      </c>
      <c r="BR103" s="3" t="s">
        <v>3073</v>
      </c>
      <c r="BS103" s="3">
        <v>1</v>
      </c>
      <c r="BT103" s="3">
        <v>32</v>
      </c>
      <c r="BU103" s="3">
        <v>13053.78</v>
      </c>
      <c r="BW103" s="3">
        <v>3</v>
      </c>
      <c r="BX103" s="3">
        <v>5</v>
      </c>
      <c r="BY103" s="3">
        <v>12385.28</v>
      </c>
      <c r="CG103" s="174">
        <v>45504</v>
      </c>
      <c r="CH103" s="174">
        <v>2564</v>
      </c>
      <c r="CI103" s="174">
        <v>5</v>
      </c>
      <c r="CJ103" s="174">
        <v>7965.8549999999996</v>
      </c>
      <c r="CK103" s="174">
        <v>7965.8549999999996</v>
      </c>
      <c r="CN103" s="3">
        <v>2642</v>
      </c>
      <c r="CO103" s="169">
        <f t="shared" si="53"/>
        <v>8033.785100000001</v>
      </c>
      <c r="CP103" s="169">
        <f t="shared" si="54"/>
        <v>8077.7865000000002</v>
      </c>
      <c r="CQ103" s="170">
        <f t="shared" si="55"/>
        <v>16111.571600000001</v>
      </c>
      <c r="CU103" s="174">
        <v>45504</v>
      </c>
      <c r="CV103" s="174">
        <v>2564</v>
      </c>
      <c r="CW103" s="174">
        <v>5</v>
      </c>
      <c r="CX103" s="174">
        <v>7965.8549999999996</v>
      </c>
    </row>
    <row r="104" spans="1:102" x14ac:dyDescent="0.25">
      <c r="A104" s="31">
        <v>29</v>
      </c>
      <c r="B104" s="32" t="s">
        <v>602</v>
      </c>
      <c r="C104" s="32" t="s">
        <v>620</v>
      </c>
      <c r="D104" s="14">
        <v>490806</v>
      </c>
      <c r="E104" s="14">
        <v>321820</v>
      </c>
      <c r="F104" s="14">
        <v>168986</v>
      </c>
      <c r="G104" s="14">
        <f t="shared" si="80"/>
        <v>475711.51376</v>
      </c>
      <c r="H104" s="14">
        <f t="shared" si="84"/>
        <v>329931.86</v>
      </c>
      <c r="I104" s="14">
        <f t="shared" si="77"/>
        <v>145779.65375999999</v>
      </c>
      <c r="J104" s="48">
        <f t="shared" si="81"/>
        <v>-3.0754485967979198E-2</v>
      </c>
      <c r="K104" s="48">
        <f t="shared" ref="K104:K112" si="85">(H104-E104)/E104</f>
        <v>2.5206202224846142E-2</v>
      </c>
      <c r="L104" s="48">
        <f t="shared" si="83"/>
        <v>-0.13732703442888769</v>
      </c>
      <c r="M104" s="3">
        <v>475711</v>
      </c>
      <c r="N104" s="145">
        <f t="shared" si="75"/>
        <v>-0.51376000000163913</v>
      </c>
      <c r="O104" s="145"/>
      <c r="AE104" s="3">
        <v>185809</v>
      </c>
      <c r="AF104" s="3">
        <v>184308</v>
      </c>
      <c r="AG104" s="3">
        <v>32</v>
      </c>
      <c r="AH104" s="3">
        <v>1</v>
      </c>
      <c r="AI104" s="3">
        <v>7164.857</v>
      </c>
      <c r="AJ104" s="3">
        <v>20033.400000000001</v>
      </c>
      <c r="AL104" s="3">
        <v>155145</v>
      </c>
      <c r="AM104" s="3">
        <v>155064</v>
      </c>
      <c r="AN104" s="3">
        <v>5</v>
      </c>
      <c r="AO104" s="3">
        <v>3</v>
      </c>
      <c r="AP104" s="3">
        <v>707.44299999999998</v>
      </c>
      <c r="AQ104" s="3">
        <v>1845.1949999999999</v>
      </c>
      <c r="AT104" s="3">
        <v>185809</v>
      </c>
      <c r="AU104" s="3">
        <v>184308</v>
      </c>
      <c r="AV104" s="3">
        <v>32</v>
      </c>
      <c r="AW104" s="3">
        <v>1</v>
      </c>
      <c r="AX104" s="3">
        <v>6698.2120000000004</v>
      </c>
      <c r="AY104" s="3">
        <v>19072.349999999999</v>
      </c>
      <c r="BA104" s="3">
        <v>155145</v>
      </c>
      <c r="BB104" s="3">
        <v>155064</v>
      </c>
      <c r="BC104" s="3">
        <v>5</v>
      </c>
      <c r="BD104" s="3">
        <v>3</v>
      </c>
      <c r="BE104" s="3">
        <v>556.68669999999997</v>
      </c>
      <c r="BF104" s="3">
        <v>1411.9480000000001</v>
      </c>
      <c r="BI104" s="3">
        <v>1</v>
      </c>
      <c r="BJ104" s="3">
        <v>33</v>
      </c>
      <c r="BK104" s="3">
        <v>60380.17</v>
      </c>
      <c r="BN104" s="3">
        <v>3</v>
      </c>
      <c r="BO104" s="3">
        <v>5</v>
      </c>
      <c r="BP104" s="3">
        <v>11575.01</v>
      </c>
      <c r="BR104" s="3" t="s">
        <v>3073</v>
      </c>
      <c r="BS104" s="3">
        <v>2</v>
      </c>
      <c r="BT104" s="3">
        <v>33</v>
      </c>
      <c r="BU104" s="3">
        <v>11701.12</v>
      </c>
      <c r="BW104" s="3">
        <v>3</v>
      </c>
      <c r="BX104" s="3">
        <v>5</v>
      </c>
      <c r="BY104" s="3">
        <v>4947.0510000000004</v>
      </c>
      <c r="CG104" s="174">
        <v>1611</v>
      </c>
      <c r="CH104" s="174">
        <v>78691</v>
      </c>
      <c r="CI104" s="174">
        <v>5</v>
      </c>
      <c r="CJ104" s="174">
        <v>7921.0950000000003</v>
      </c>
      <c r="CK104" s="174">
        <v>7921.0950000000003</v>
      </c>
      <c r="CN104" s="3">
        <v>3402</v>
      </c>
      <c r="CO104" s="169">
        <f t="shared" si="53"/>
        <v>7876.0616000000009</v>
      </c>
      <c r="CP104" s="169">
        <f t="shared" si="54"/>
        <v>8139.6922999999997</v>
      </c>
      <c r="CQ104" s="170">
        <f t="shared" si="55"/>
        <v>16015.7539</v>
      </c>
      <c r="CU104" s="174">
        <v>1611</v>
      </c>
      <c r="CV104" s="174">
        <v>78691</v>
      </c>
      <c r="CW104" s="174">
        <v>5</v>
      </c>
      <c r="CX104" s="174">
        <v>7921.0950000000003</v>
      </c>
    </row>
    <row r="105" spans="1:102" x14ac:dyDescent="0.25">
      <c r="A105" s="31">
        <v>30</v>
      </c>
      <c r="B105" s="32" t="s">
        <v>603</v>
      </c>
      <c r="C105" s="32" t="s">
        <v>620</v>
      </c>
      <c r="D105" s="14">
        <v>354612</v>
      </c>
      <c r="E105" s="14">
        <v>203080</v>
      </c>
      <c r="F105" s="14">
        <v>151532</v>
      </c>
      <c r="G105" s="14">
        <f t="shared" si="80"/>
        <v>328410.63535999996</v>
      </c>
      <c r="H105" s="14">
        <f t="shared" si="84"/>
        <v>209433.38799999998</v>
      </c>
      <c r="I105" s="14">
        <f t="shared" si="77"/>
        <v>118977.24735999998</v>
      </c>
      <c r="J105" s="48">
        <f t="shared" si="81"/>
        <v>-7.3887416782286108E-2</v>
      </c>
      <c r="K105" s="48">
        <f t="shared" si="85"/>
        <v>3.128514870986792E-2</v>
      </c>
      <c r="L105" s="48">
        <f t="shared" si="83"/>
        <v>-0.21483747749650253</v>
      </c>
      <c r="M105" s="3">
        <v>328410</v>
      </c>
      <c r="N105" s="145">
        <f t="shared" si="75"/>
        <v>-0.63535999995656312</v>
      </c>
      <c r="O105" s="145"/>
      <c r="AE105" s="3">
        <v>80273</v>
      </c>
      <c r="AF105" s="3">
        <v>80037</v>
      </c>
      <c r="AG105" s="3">
        <v>33</v>
      </c>
      <c r="AH105" s="3">
        <v>2</v>
      </c>
      <c r="AI105" s="3">
        <v>4585.8159999999998</v>
      </c>
      <c r="AJ105" s="3">
        <v>14116.16</v>
      </c>
      <c r="AL105" s="3">
        <v>155171</v>
      </c>
      <c r="AM105" s="3">
        <v>154969</v>
      </c>
      <c r="AN105" s="3">
        <v>5</v>
      </c>
      <c r="AO105" s="3">
        <v>3</v>
      </c>
      <c r="AP105" s="3">
        <v>524.49149999999997</v>
      </c>
      <c r="AQ105" s="3">
        <v>1419.991</v>
      </c>
      <c r="AT105" s="3">
        <v>80273</v>
      </c>
      <c r="AU105" s="3">
        <v>80037</v>
      </c>
      <c r="AV105" s="3">
        <v>33</v>
      </c>
      <c r="AW105" s="3">
        <v>2</v>
      </c>
      <c r="AX105" s="3">
        <v>5705.2950000000001</v>
      </c>
      <c r="AY105" s="3">
        <v>17000.810000000001</v>
      </c>
      <c r="BA105" s="3">
        <v>155171</v>
      </c>
      <c r="BB105" s="3">
        <v>154969</v>
      </c>
      <c r="BC105" s="3">
        <v>5</v>
      </c>
      <c r="BD105" s="3">
        <v>3</v>
      </c>
      <c r="BE105" s="3">
        <v>669.18709999999999</v>
      </c>
      <c r="BF105" s="3">
        <v>1754.962</v>
      </c>
      <c r="BI105" s="3">
        <v>1</v>
      </c>
      <c r="BJ105" s="3">
        <v>33</v>
      </c>
      <c r="BK105" s="3">
        <v>40193.160000000003</v>
      </c>
      <c r="BN105" s="3">
        <v>3</v>
      </c>
      <c r="BO105" s="3">
        <v>5</v>
      </c>
      <c r="BP105" s="3">
        <v>4275.558</v>
      </c>
      <c r="BR105" s="3" t="s">
        <v>3073</v>
      </c>
      <c r="BS105" s="3">
        <v>1</v>
      </c>
      <c r="BT105" s="3">
        <v>33</v>
      </c>
      <c r="BU105" s="3">
        <v>59198.54</v>
      </c>
      <c r="BW105" s="3">
        <v>3</v>
      </c>
      <c r="BX105" s="3">
        <v>5</v>
      </c>
      <c r="BY105" s="3">
        <v>1886.1289999999999</v>
      </c>
      <c r="CG105" s="174">
        <v>1720</v>
      </c>
      <c r="CH105" s="174">
        <v>63545</v>
      </c>
      <c r="CI105" s="174">
        <v>5</v>
      </c>
      <c r="CJ105" s="174">
        <v>7896.3010000000004</v>
      </c>
      <c r="CK105" s="174">
        <v>7896.3010000000004</v>
      </c>
      <c r="CN105" s="3">
        <v>2476</v>
      </c>
      <c r="CO105" s="169">
        <f t="shared" si="53"/>
        <v>8164.4039999999995</v>
      </c>
      <c r="CP105" s="169">
        <f t="shared" si="54"/>
        <v>7767.9290000000001</v>
      </c>
      <c r="CQ105" s="170">
        <f t="shared" si="55"/>
        <v>15932.332999999999</v>
      </c>
      <c r="CU105" s="174">
        <v>1720</v>
      </c>
      <c r="CV105" s="174">
        <v>63545</v>
      </c>
      <c r="CW105" s="174">
        <v>5</v>
      </c>
      <c r="CX105" s="174">
        <v>7896.3010000000004</v>
      </c>
    </row>
    <row r="106" spans="1:102" x14ac:dyDescent="0.25">
      <c r="A106" s="31">
        <v>32</v>
      </c>
      <c r="B106" s="32" t="s">
        <v>604</v>
      </c>
      <c r="C106" s="32" t="s">
        <v>620</v>
      </c>
      <c r="D106" s="14">
        <v>250220</v>
      </c>
      <c r="E106" s="14">
        <v>250220</v>
      </c>
      <c r="F106" s="14">
        <v>0</v>
      </c>
      <c r="G106" s="14">
        <f t="shared" si="80"/>
        <v>265572.70800000004</v>
      </c>
      <c r="H106" s="14">
        <f t="shared" si="84"/>
        <v>265572.70800000004</v>
      </c>
      <c r="I106" s="14">
        <f t="shared" si="77"/>
        <v>0</v>
      </c>
      <c r="J106" s="48">
        <f t="shared" si="81"/>
        <v>6.1356837982575504E-2</v>
      </c>
      <c r="K106" s="48">
        <f t="shared" si="85"/>
        <v>6.1356837982575504E-2</v>
      </c>
      <c r="L106" s="48"/>
      <c r="M106" s="3">
        <v>265574</v>
      </c>
      <c r="N106" s="145">
        <f t="shared" si="75"/>
        <v>1.2919999999576248</v>
      </c>
      <c r="O106" s="145"/>
      <c r="AE106" s="3">
        <v>80273</v>
      </c>
      <c r="AF106" s="3">
        <v>183998</v>
      </c>
      <c r="AG106" s="3">
        <v>33</v>
      </c>
      <c r="AH106" s="3">
        <v>1</v>
      </c>
      <c r="AI106" s="3">
        <v>22054.57</v>
      </c>
      <c r="AJ106" s="3">
        <v>66856.05</v>
      </c>
      <c r="AL106" s="3">
        <v>155183</v>
      </c>
      <c r="AM106" s="3">
        <v>154983</v>
      </c>
      <c r="AN106" s="3">
        <v>5</v>
      </c>
      <c r="AO106" s="3">
        <v>3</v>
      </c>
      <c r="AP106" s="3">
        <v>2606.2269999999999</v>
      </c>
      <c r="AQ106" s="3">
        <v>6408.277</v>
      </c>
      <c r="AT106" s="3">
        <v>80273</v>
      </c>
      <c r="AU106" s="3">
        <v>183998</v>
      </c>
      <c r="AV106" s="3">
        <v>33</v>
      </c>
      <c r="AW106" s="3">
        <v>1</v>
      </c>
      <c r="AX106" s="3">
        <v>22286.639999999999</v>
      </c>
      <c r="AY106" s="3">
        <v>68602.850000000006</v>
      </c>
      <c r="BA106" s="3">
        <v>155183</v>
      </c>
      <c r="BB106" s="3">
        <v>154983</v>
      </c>
      <c r="BC106" s="3">
        <v>5</v>
      </c>
      <c r="BD106" s="3">
        <v>3</v>
      </c>
      <c r="BE106" s="3">
        <v>2312.6570000000002</v>
      </c>
      <c r="BF106" s="3">
        <v>5681.9030000000002</v>
      </c>
      <c r="BI106" s="3">
        <v>1</v>
      </c>
      <c r="BJ106" s="3">
        <v>33</v>
      </c>
      <c r="BK106" s="3">
        <v>5769.5029999999997</v>
      </c>
      <c r="BN106" s="3">
        <v>3</v>
      </c>
      <c r="BO106" s="3">
        <v>5</v>
      </c>
      <c r="BP106" s="3">
        <v>1723.9380000000001</v>
      </c>
      <c r="BR106" s="3" t="s">
        <v>3073</v>
      </c>
      <c r="BS106" s="3">
        <v>1</v>
      </c>
      <c r="BT106" s="3">
        <v>33</v>
      </c>
      <c r="BU106" s="3">
        <v>38521.769999999997</v>
      </c>
      <c r="BW106" s="3">
        <v>3</v>
      </c>
      <c r="BX106" s="3">
        <v>5</v>
      </c>
      <c r="BY106" s="3">
        <v>847.30899999999997</v>
      </c>
      <c r="CG106" s="174">
        <v>63545</v>
      </c>
      <c r="CH106" s="174">
        <v>1720</v>
      </c>
      <c r="CI106" s="174">
        <v>5</v>
      </c>
      <c r="CJ106" s="174">
        <v>7876.4870000000001</v>
      </c>
      <c r="CK106" s="174">
        <v>7876.4870000000001</v>
      </c>
      <c r="CN106" s="3">
        <v>2007</v>
      </c>
      <c r="CO106" s="169">
        <f t="shared" si="53"/>
        <v>8190.7858999999999</v>
      </c>
      <c r="CP106" s="169">
        <f t="shared" si="54"/>
        <v>7704.3958999999995</v>
      </c>
      <c r="CQ106" s="170">
        <f t="shared" si="55"/>
        <v>15895.181799999998</v>
      </c>
      <c r="CU106" s="174">
        <v>63545</v>
      </c>
      <c r="CV106" s="174">
        <v>1720</v>
      </c>
      <c r="CW106" s="174">
        <v>5</v>
      </c>
      <c r="CX106" s="174">
        <v>7876.4870000000001</v>
      </c>
    </row>
    <row r="107" spans="1:102" x14ac:dyDescent="0.25">
      <c r="A107" s="31">
        <v>35</v>
      </c>
      <c r="B107" s="32" t="s">
        <v>605</v>
      </c>
      <c r="C107" s="32" t="s">
        <v>620</v>
      </c>
      <c r="D107" s="14">
        <v>521155</v>
      </c>
      <c r="E107" s="14">
        <v>352990</v>
      </c>
      <c r="F107" s="14">
        <v>168165</v>
      </c>
      <c r="G107" s="14">
        <f t="shared" si="80"/>
        <v>562576.48</v>
      </c>
      <c r="H107" s="14">
        <f t="shared" si="84"/>
        <v>388597.36</v>
      </c>
      <c r="I107" s="14">
        <f t="shared" si="77"/>
        <v>173979.12</v>
      </c>
      <c r="J107" s="48">
        <f t="shared" si="81"/>
        <v>7.9480154656484114E-2</v>
      </c>
      <c r="K107" s="48">
        <f t="shared" si="85"/>
        <v>0.10087356582339439</v>
      </c>
      <c r="L107" s="48">
        <f t="shared" ref="L107:L114" si="86">(I107-F107)/F107</f>
        <v>3.4573900633306544E-2</v>
      </c>
      <c r="M107" s="3">
        <v>562577</v>
      </c>
      <c r="N107" s="145">
        <f t="shared" si="75"/>
        <v>0.52000000001862645</v>
      </c>
      <c r="O107" s="145"/>
      <c r="AE107" s="3">
        <v>80358</v>
      </c>
      <c r="AF107" s="3">
        <v>80370</v>
      </c>
      <c r="AG107" s="3">
        <v>33</v>
      </c>
      <c r="AH107" s="3">
        <v>1</v>
      </c>
      <c r="AI107" s="3">
        <v>14388.4</v>
      </c>
      <c r="AJ107" s="3">
        <v>44373.57</v>
      </c>
      <c r="AL107" s="3">
        <v>155184</v>
      </c>
      <c r="AM107" s="3">
        <v>155335</v>
      </c>
      <c r="AN107" s="3">
        <v>5</v>
      </c>
      <c r="AO107" s="3">
        <v>3</v>
      </c>
      <c r="AP107" s="3">
        <v>656.90170000000001</v>
      </c>
      <c r="AQ107" s="3">
        <v>1540.404</v>
      </c>
      <c r="AT107" s="3">
        <v>80358</v>
      </c>
      <c r="AU107" s="3">
        <v>80370</v>
      </c>
      <c r="AV107" s="3">
        <v>33</v>
      </c>
      <c r="AW107" s="3">
        <v>1</v>
      </c>
      <c r="AX107" s="3">
        <v>15125.61</v>
      </c>
      <c r="AY107" s="3">
        <v>48035.92</v>
      </c>
      <c r="BA107" s="3">
        <v>155184</v>
      </c>
      <c r="BB107" s="3">
        <v>155335</v>
      </c>
      <c r="BC107" s="3">
        <v>5</v>
      </c>
      <c r="BD107" s="3">
        <v>3</v>
      </c>
      <c r="BE107" s="3">
        <v>267.93759999999997</v>
      </c>
      <c r="BF107" s="3">
        <v>584.22810000000004</v>
      </c>
      <c r="BI107" s="3">
        <v>2</v>
      </c>
      <c r="BJ107" s="3">
        <v>33</v>
      </c>
      <c r="BK107" s="3">
        <v>13616.08</v>
      </c>
      <c r="BN107" s="3">
        <v>3</v>
      </c>
      <c r="BO107" s="3">
        <v>5</v>
      </c>
      <c r="BP107" s="3">
        <v>849.00540000000001</v>
      </c>
      <c r="BR107" s="3" t="s">
        <v>3073</v>
      </c>
      <c r="BS107" s="3">
        <v>2</v>
      </c>
      <c r="BT107" s="3">
        <v>33</v>
      </c>
      <c r="BU107" s="3">
        <v>25158.2</v>
      </c>
      <c r="BW107" s="3">
        <v>3</v>
      </c>
      <c r="BX107" s="3">
        <v>5</v>
      </c>
      <c r="BY107" s="3">
        <v>1959.598</v>
      </c>
      <c r="CG107" s="174">
        <v>1263</v>
      </c>
      <c r="CH107" s="174">
        <v>124530</v>
      </c>
      <c r="CI107" s="174">
        <v>5</v>
      </c>
      <c r="CJ107" s="174">
        <v>7869.723</v>
      </c>
      <c r="CK107" s="174">
        <v>7869.723</v>
      </c>
      <c r="CN107" s="3">
        <v>1720</v>
      </c>
      <c r="CO107" s="169">
        <f t="shared" si="53"/>
        <v>7896.3010000000004</v>
      </c>
      <c r="CP107" s="169">
        <f t="shared" si="54"/>
        <v>7876.4870000000001</v>
      </c>
      <c r="CQ107" s="170">
        <f t="shared" si="55"/>
        <v>15772.788</v>
      </c>
      <c r="CU107" s="174">
        <v>1263</v>
      </c>
      <c r="CV107" s="174">
        <v>124530</v>
      </c>
      <c r="CW107" s="174">
        <v>5</v>
      </c>
      <c r="CX107" s="174">
        <v>7869.723</v>
      </c>
    </row>
    <row r="108" spans="1:102" x14ac:dyDescent="0.25">
      <c r="A108" s="31">
        <v>37</v>
      </c>
      <c r="B108" s="32" t="s">
        <v>606</v>
      </c>
      <c r="C108" s="32" t="s">
        <v>620</v>
      </c>
      <c r="D108" s="14">
        <v>381331</v>
      </c>
      <c r="E108" s="14">
        <v>276420</v>
      </c>
      <c r="F108" s="14">
        <v>104911</v>
      </c>
      <c r="G108" s="14">
        <f t="shared" si="80"/>
        <v>391522.79809999996</v>
      </c>
      <c r="H108" s="14">
        <f t="shared" si="84"/>
        <v>295355.07699999993</v>
      </c>
      <c r="I108" s="14">
        <f t="shared" si="77"/>
        <v>96167.72110000001</v>
      </c>
      <c r="J108" s="48">
        <f t="shared" si="81"/>
        <v>2.6726906807996088E-2</v>
      </c>
      <c r="K108" s="48">
        <f t="shared" si="85"/>
        <v>6.8501110628753095E-2</v>
      </c>
      <c r="L108" s="48">
        <f t="shared" si="86"/>
        <v>-8.3339963397546402E-2</v>
      </c>
      <c r="M108" s="3">
        <v>391523</v>
      </c>
      <c r="N108" s="145">
        <f t="shared" si="75"/>
        <v>0.20190000004367903</v>
      </c>
      <c r="O108" s="145"/>
      <c r="AE108" s="3">
        <v>183937</v>
      </c>
      <c r="AF108" s="3">
        <v>80423</v>
      </c>
      <c r="AG108" s="3">
        <v>33</v>
      </c>
      <c r="AH108" s="3">
        <v>2</v>
      </c>
      <c r="AI108" s="3">
        <v>8624.1200000000008</v>
      </c>
      <c r="AJ108" s="3">
        <v>27521.58</v>
      </c>
      <c r="AL108" s="3">
        <v>155193</v>
      </c>
      <c r="AM108" s="3">
        <v>155083</v>
      </c>
      <c r="AN108" s="3">
        <v>5</v>
      </c>
      <c r="AO108" s="3">
        <v>3</v>
      </c>
      <c r="AP108" s="3">
        <v>344.92090000000002</v>
      </c>
      <c r="AQ108" s="3">
        <v>886.34590000000003</v>
      </c>
      <c r="AT108" s="3">
        <v>183937</v>
      </c>
      <c r="AU108" s="3">
        <v>80423</v>
      </c>
      <c r="AV108" s="3">
        <v>33</v>
      </c>
      <c r="AW108" s="3">
        <v>2</v>
      </c>
      <c r="AX108" s="3">
        <v>9116.598</v>
      </c>
      <c r="AY108" s="3">
        <v>29526.25</v>
      </c>
      <c r="BA108" s="3">
        <v>155193</v>
      </c>
      <c r="BB108" s="3">
        <v>155083</v>
      </c>
      <c r="BC108" s="3">
        <v>5</v>
      </c>
      <c r="BD108" s="3">
        <v>3</v>
      </c>
      <c r="BE108" s="3">
        <v>345.5521</v>
      </c>
      <c r="BF108" s="3">
        <v>896.1798</v>
      </c>
      <c r="BI108" s="3">
        <v>2</v>
      </c>
      <c r="BJ108" s="3">
        <v>33</v>
      </c>
      <c r="BK108" s="3">
        <v>26558.79</v>
      </c>
      <c r="BN108" s="3">
        <v>3</v>
      </c>
      <c r="BO108" s="3">
        <v>5</v>
      </c>
      <c r="BP108" s="3">
        <v>1865.779</v>
      </c>
      <c r="BR108" s="3" t="s">
        <v>3073</v>
      </c>
      <c r="BS108" s="3">
        <v>2</v>
      </c>
      <c r="BT108" s="3">
        <v>33</v>
      </c>
      <c r="BU108" s="3">
        <v>5683.625</v>
      </c>
      <c r="BW108" s="3">
        <v>3</v>
      </c>
      <c r="BX108" s="3">
        <v>5</v>
      </c>
      <c r="BY108" s="3">
        <v>1220.2439999999999</v>
      </c>
      <c r="CG108" s="174">
        <v>302</v>
      </c>
      <c r="CH108" s="174">
        <v>73562</v>
      </c>
      <c r="CI108" s="174">
        <v>5</v>
      </c>
      <c r="CJ108" s="174">
        <v>7867.8469999999998</v>
      </c>
      <c r="CK108" s="174">
        <v>7867.8469999999998</v>
      </c>
      <c r="CN108" s="3">
        <v>2366</v>
      </c>
      <c r="CO108" s="169">
        <f t="shared" si="53"/>
        <v>7767.5209999999997</v>
      </c>
      <c r="CP108" s="169">
        <f t="shared" si="54"/>
        <v>7998.94</v>
      </c>
      <c r="CQ108" s="170">
        <f t="shared" si="55"/>
        <v>15766.460999999999</v>
      </c>
      <c r="CU108" s="174">
        <v>302</v>
      </c>
      <c r="CV108" s="174">
        <v>73562</v>
      </c>
      <c r="CW108" s="174">
        <v>5</v>
      </c>
      <c r="CX108" s="174">
        <v>7867.8469999999998</v>
      </c>
    </row>
    <row r="109" spans="1:102" x14ac:dyDescent="0.25">
      <c r="A109" s="31">
        <v>41</v>
      </c>
      <c r="B109" s="32" t="s">
        <v>607</v>
      </c>
      <c r="C109" s="32" t="s">
        <v>620</v>
      </c>
      <c r="D109" s="14">
        <v>327021</v>
      </c>
      <c r="E109" s="14">
        <v>197000</v>
      </c>
      <c r="F109" s="14">
        <v>130021</v>
      </c>
      <c r="G109" s="14">
        <f t="shared" si="80"/>
        <v>346108.30790000001</v>
      </c>
      <c r="H109" s="14">
        <f t="shared" si="84"/>
        <v>211914.73</v>
      </c>
      <c r="I109" s="14">
        <f t="shared" si="77"/>
        <v>134193.5779</v>
      </c>
      <c r="J109" s="48">
        <f t="shared" si="81"/>
        <v>5.836722381743073E-2</v>
      </c>
      <c r="K109" s="48">
        <f t="shared" si="85"/>
        <v>7.5709289340101571E-2</v>
      </c>
      <c r="L109" s="48">
        <f t="shared" si="86"/>
        <v>3.2091569054229732E-2</v>
      </c>
      <c r="M109" s="3">
        <v>346109</v>
      </c>
      <c r="N109" s="145">
        <f t="shared" si="75"/>
        <v>0.69209999998565763</v>
      </c>
      <c r="O109" s="145"/>
      <c r="AE109" s="3">
        <v>184255</v>
      </c>
      <c r="AF109" s="3">
        <v>184256</v>
      </c>
      <c r="AG109" s="3">
        <v>33</v>
      </c>
      <c r="AH109" s="3">
        <v>2</v>
      </c>
      <c r="AI109" s="3">
        <v>2416.9079999999999</v>
      </c>
      <c r="AJ109" s="3">
        <v>6752.6970000000001</v>
      </c>
      <c r="AL109" s="3">
        <v>155213</v>
      </c>
      <c r="AM109" s="3">
        <v>154963</v>
      </c>
      <c r="AN109" s="3">
        <v>5</v>
      </c>
      <c r="AO109" s="3">
        <v>3</v>
      </c>
      <c r="AP109" s="3">
        <v>1869.5340000000001</v>
      </c>
      <c r="AQ109" s="3">
        <v>5052.2</v>
      </c>
      <c r="AT109" s="3">
        <v>184255</v>
      </c>
      <c r="AU109" s="3">
        <v>184256</v>
      </c>
      <c r="AV109" s="3">
        <v>33</v>
      </c>
      <c r="AW109" s="3">
        <v>2</v>
      </c>
      <c r="AX109" s="3">
        <v>3075.2020000000002</v>
      </c>
      <c r="AY109" s="3">
        <v>8415.3809999999994</v>
      </c>
      <c r="BA109" s="3">
        <v>155213</v>
      </c>
      <c r="BB109" s="3">
        <v>154963</v>
      </c>
      <c r="BC109" s="3">
        <v>5</v>
      </c>
      <c r="BD109" s="3">
        <v>3</v>
      </c>
      <c r="BE109" s="3">
        <v>1492.6859999999999</v>
      </c>
      <c r="BF109" s="3">
        <v>3931.4029999999998</v>
      </c>
      <c r="BI109" s="3">
        <v>2</v>
      </c>
      <c r="BJ109" s="3">
        <v>33</v>
      </c>
      <c r="BK109" s="3">
        <v>5520.1719999999996</v>
      </c>
      <c r="BN109" s="3">
        <v>3</v>
      </c>
      <c r="BO109" s="3">
        <v>5</v>
      </c>
      <c r="BP109" s="3">
        <v>1273.8900000000001</v>
      </c>
      <c r="BR109" s="3" t="s">
        <v>3073</v>
      </c>
      <c r="BS109" s="3">
        <v>1</v>
      </c>
      <c r="BT109" s="3">
        <v>33</v>
      </c>
      <c r="BU109" s="3">
        <v>5464.6549999999997</v>
      </c>
      <c r="BW109" s="3">
        <v>3</v>
      </c>
      <c r="BX109" s="3">
        <v>5</v>
      </c>
      <c r="BY109" s="3">
        <v>6815.7960000000003</v>
      </c>
      <c r="CG109" s="174">
        <v>2586</v>
      </c>
      <c r="CH109" s="174">
        <v>43391</v>
      </c>
      <c r="CI109" s="174">
        <v>5</v>
      </c>
      <c r="CJ109" s="174">
        <v>7861.2910000000002</v>
      </c>
      <c r="CK109" s="174">
        <v>7861.2910000000002</v>
      </c>
      <c r="CN109" s="3">
        <v>1263</v>
      </c>
      <c r="CO109" s="169">
        <f t="shared" si="53"/>
        <v>7869.723</v>
      </c>
      <c r="CP109" s="169">
        <f t="shared" si="54"/>
        <v>7785.6419999999998</v>
      </c>
      <c r="CQ109" s="170">
        <f t="shared" si="55"/>
        <v>15655.365</v>
      </c>
      <c r="CU109" s="174">
        <v>2586</v>
      </c>
      <c r="CV109" s="174">
        <v>43391</v>
      </c>
      <c r="CW109" s="174">
        <v>5</v>
      </c>
      <c r="CX109" s="174">
        <v>7861.2910000000002</v>
      </c>
    </row>
    <row r="110" spans="1:102" x14ac:dyDescent="0.25">
      <c r="A110" s="31">
        <v>43</v>
      </c>
      <c r="B110" s="32" t="s">
        <v>608</v>
      </c>
      <c r="C110" s="32" t="s">
        <v>620</v>
      </c>
      <c r="D110" s="14">
        <v>231368</v>
      </c>
      <c r="E110" s="14">
        <v>112000</v>
      </c>
      <c r="F110" s="14">
        <v>119368</v>
      </c>
      <c r="G110" s="14">
        <f t="shared" si="80"/>
        <v>261020.61171999999</v>
      </c>
      <c r="H110" s="14">
        <f t="shared" si="84"/>
        <v>127086.76299999999</v>
      </c>
      <c r="I110" s="14">
        <f t="shared" si="77"/>
        <v>133933.84872000001</v>
      </c>
      <c r="J110" s="48">
        <f t="shared" si="81"/>
        <v>0.12816211282459106</v>
      </c>
      <c r="K110" s="48">
        <f t="shared" si="85"/>
        <v>0.1347032410714285</v>
      </c>
      <c r="L110" s="48">
        <f t="shared" si="86"/>
        <v>0.12202473627772945</v>
      </c>
      <c r="M110" s="3">
        <v>261020</v>
      </c>
      <c r="N110" s="145">
        <f t="shared" si="75"/>
        <v>-0.61171999998623505</v>
      </c>
      <c r="O110" s="145"/>
      <c r="AE110" s="3">
        <v>199179</v>
      </c>
      <c r="AF110" s="3">
        <v>199176</v>
      </c>
      <c r="AG110" s="3">
        <v>33</v>
      </c>
      <c r="AH110" s="3">
        <v>1</v>
      </c>
      <c r="AI110" s="3">
        <v>2915.93</v>
      </c>
      <c r="AJ110" s="3">
        <v>7213.9409999999998</v>
      </c>
      <c r="AL110" s="3">
        <v>155224</v>
      </c>
      <c r="AM110" s="3">
        <v>154970</v>
      </c>
      <c r="AN110" s="3">
        <v>5</v>
      </c>
      <c r="AO110" s="3">
        <v>3</v>
      </c>
      <c r="AP110" s="3">
        <v>836.49170000000004</v>
      </c>
      <c r="AQ110" s="3">
        <v>2007.44</v>
      </c>
      <c r="AT110" s="3">
        <v>199179</v>
      </c>
      <c r="AU110" s="3">
        <v>199176</v>
      </c>
      <c r="AV110" s="3">
        <v>33</v>
      </c>
      <c r="AW110" s="3">
        <v>1</v>
      </c>
      <c r="AX110" s="3">
        <v>2986.3330000000001</v>
      </c>
      <c r="AY110" s="3">
        <v>7444.152</v>
      </c>
      <c r="BA110" s="3">
        <v>155224</v>
      </c>
      <c r="BB110" s="3">
        <v>154970</v>
      </c>
      <c r="BC110" s="3">
        <v>5</v>
      </c>
      <c r="BD110" s="3">
        <v>3</v>
      </c>
      <c r="BE110" s="3">
        <v>666.51139999999998</v>
      </c>
      <c r="BF110" s="3">
        <v>1706.51</v>
      </c>
      <c r="BI110" s="3">
        <v>1</v>
      </c>
      <c r="BJ110" s="3">
        <v>34</v>
      </c>
      <c r="BK110" s="3">
        <v>26715.279999999999</v>
      </c>
      <c r="BN110" s="3">
        <v>3</v>
      </c>
      <c r="BO110" s="3">
        <v>5</v>
      </c>
      <c r="BP110" s="3">
        <v>6392.6940000000004</v>
      </c>
      <c r="BR110" s="3" t="s">
        <v>3073</v>
      </c>
      <c r="BS110" s="3">
        <v>1</v>
      </c>
      <c r="BT110" s="3">
        <v>34</v>
      </c>
      <c r="BU110" s="3">
        <v>26969.88</v>
      </c>
      <c r="BW110" s="3">
        <v>3</v>
      </c>
      <c r="BX110" s="3">
        <v>5</v>
      </c>
      <c r="BY110" s="3">
        <v>1521.3389999999999</v>
      </c>
      <c r="CG110" s="174">
        <v>124530</v>
      </c>
      <c r="CH110" s="174">
        <v>1263</v>
      </c>
      <c r="CI110" s="174">
        <v>5</v>
      </c>
      <c r="CJ110" s="174">
        <v>7785.6419999999998</v>
      </c>
      <c r="CK110" s="174">
        <v>7785.6419999999998</v>
      </c>
      <c r="CN110" s="3">
        <v>584</v>
      </c>
      <c r="CO110" s="169">
        <f t="shared" si="53"/>
        <v>7812.1180000000004</v>
      </c>
      <c r="CP110" s="169">
        <f t="shared" si="54"/>
        <v>7830.8491000000004</v>
      </c>
      <c r="CQ110" s="170">
        <f t="shared" si="55"/>
        <v>15642.967100000002</v>
      </c>
      <c r="CU110" s="174">
        <v>124530</v>
      </c>
      <c r="CV110" s="174">
        <v>1263</v>
      </c>
      <c r="CW110" s="174">
        <v>5</v>
      </c>
      <c r="CX110" s="174">
        <v>7785.6419999999998</v>
      </c>
    </row>
    <row r="111" spans="1:102" x14ac:dyDescent="0.25">
      <c r="A111" s="31">
        <v>44</v>
      </c>
      <c r="B111" s="32" t="s">
        <v>609</v>
      </c>
      <c r="C111" s="32" t="s">
        <v>620</v>
      </c>
      <c r="D111" s="14">
        <v>255590</v>
      </c>
      <c r="E111" s="14">
        <v>170000</v>
      </c>
      <c r="F111" s="14">
        <v>85590</v>
      </c>
      <c r="G111" s="14">
        <f t="shared" si="80"/>
        <v>268630.31400000001</v>
      </c>
      <c r="H111" s="14">
        <f t="shared" si="84"/>
        <v>179184.62400000001</v>
      </c>
      <c r="I111" s="14">
        <f t="shared" si="77"/>
        <v>89445.69</v>
      </c>
      <c r="J111" s="48">
        <f t="shared" si="81"/>
        <v>5.1020438984310863E-2</v>
      </c>
      <c r="K111" s="48">
        <f t="shared" si="85"/>
        <v>5.402720000000006E-2</v>
      </c>
      <c r="L111" s="48">
        <f t="shared" si="86"/>
        <v>4.504837013669824E-2</v>
      </c>
      <c r="M111" s="3">
        <v>268631</v>
      </c>
      <c r="N111" s="145">
        <f t="shared" si="75"/>
        <v>0.68599999998696148</v>
      </c>
      <c r="O111" s="145"/>
      <c r="AE111" s="3">
        <v>79098</v>
      </c>
      <c r="AF111" s="3">
        <v>79803</v>
      </c>
      <c r="AG111" s="3">
        <v>34</v>
      </c>
      <c r="AH111" s="3">
        <v>1</v>
      </c>
      <c r="AI111" s="3">
        <v>15264.65</v>
      </c>
      <c r="AJ111" s="3">
        <v>28150.77</v>
      </c>
      <c r="AL111" s="3">
        <v>155249</v>
      </c>
      <c r="AM111" s="3">
        <v>155048</v>
      </c>
      <c r="AN111" s="3">
        <v>5</v>
      </c>
      <c r="AO111" s="3">
        <v>3</v>
      </c>
      <c r="AP111" s="3">
        <v>4812.6840000000002</v>
      </c>
      <c r="AQ111" s="3">
        <v>12914.45</v>
      </c>
      <c r="AT111" s="3">
        <v>79098</v>
      </c>
      <c r="AU111" s="3">
        <v>79803</v>
      </c>
      <c r="AV111" s="3">
        <v>34</v>
      </c>
      <c r="AW111" s="3">
        <v>1</v>
      </c>
      <c r="AX111" s="3">
        <v>14887.49</v>
      </c>
      <c r="AY111" s="3">
        <v>27558.09</v>
      </c>
      <c r="BA111" s="3">
        <v>155249</v>
      </c>
      <c r="BB111" s="3">
        <v>155048</v>
      </c>
      <c r="BC111" s="3">
        <v>5</v>
      </c>
      <c r="BD111" s="3">
        <v>3</v>
      </c>
      <c r="BE111" s="3">
        <v>4054.6350000000002</v>
      </c>
      <c r="BF111" s="3">
        <v>11037.52</v>
      </c>
      <c r="BI111" s="3">
        <v>1</v>
      </c>
      <c r="BJ111" s="3">
        <v>34</v>
      </c>
      <c r="BK111" s="3">
        <v>126564.9</v>
      </c>
      <c r="BN111" s="3">
        <v>3</v>
      </c>
      <c r="BO111" s="3">
        <v>5</v>
      </c>
      <c r="BP111" s="3">
        <v>1474.538</v>
      </c>
      <c r="BR111" s="3" t="s">
        <v>3073</v>
      </c>
      <c r="BS111" s="3">
        <v>1</v>
      </c>
      <c r="BT111" s="3">
        <v>34</v>
      </c>
      <c r="BU111" s="3">
        <v>125168.5</v>
      </c>
      <c r="BW111" s="3">
        <v>3</v>
      </c>
      <c r="BX111" s="3">
        <v>5</v>
      </c>
      <c r="BY111" s="3">
        <v>850.27739999999994</v>
      </c>
      <c r="CG111" s="174">
        <v>2366</v>
      </c>
      <c r="CH111" s="174">
        <v>35530</v>
      </c>
      <c r="CI111" s="174">
        <v>5</v>
      </c>
      <c r="CJ111" s="174">
        <v>7767.5209999999997</v>
      </c>
      <c r="CK111" s="174">
        <v>7767.5209999999997</v>
      </c>
      <c r="CN111" s="3">
        <v>1794</v>
      </c>
      <c r="CO111" s="169">
        <f t="shared" si="53"/>
        <v>8025.7554</v>
      </c>
      <c r="CP111" s="169">
        <f t="shared" si="54"/>
        <v>7429.5528100000001</v>
      </c>
      <c r="CQ111" s="170">
        <f t="shared" si="55"/>
        <v>15455.308209999999</v>
      </c>
      <c r="CU111" s="174">
        <v>2366</v>
      </c>
      <c r="CV111" s="174">
        <v>35530</v>
      </c>
      <c r="CW111" s="174">
        <v>5</v>
      </c>
      <c r="CX111" s="174">
        <v>7767.5209999999997</v>
      </c>
    </row>
    <row r="112" spans="1:102" x14ac:dyDescent="0.25">
      <c r="A112" s="34">
        <v>46</v>
      </c>
      <c r="B112" s="15" t="s">
        <v>610</v>
      </c>
      <c r="C112" s="15" t="s">
        <v>620</v>
      </c>
      <c r="D112" s="8">
        <v>350492</v>
      </c>
      <c r="E112" s="8">
        <v>233000</v>
      </c>
      <c r="F112" s="8">
        <v>117492</v>
      </c>
      <c r="G112" s="8">
        <f t="shared" si="80"/>
        <v>357878.39800000004</v>
      </c>
      <c r="H112" s="8">
        <f t="shared" si="84"/>
        <v>238895.71900000001</v>
      </c>
      <c r="I112" s="8">
        <f t="shared" si="77"/>
        <v>118982.679</v>
      </c>
      <c r="J112" s="49">
        <f t="shared" si="81"/>
        <v>2.1074369743104109E-2</v>
      </c>
      <c r="K112" s="49">
        <f t="shared" si="85"/>
        <v>2.5303515021459277E-2</v>
      </c>
      <c r="L112" s="49">
        <f t="shared" si="86"/>
        <v>1.2687493616586693E-2</v>
      </c>
      <c r="M112" s="3">
        <v>357878</v>
      </c>
      <c r="N112" s="145">
        <f t="shared" si="75"/>
        <v>-0.39800000004470348</v>
      </c>
      <c r="O112" s="145"/>
      <c r="AE112" s="3">
        <v>79371</v>
      </c>
      <c r="AF112" s="3">
        <v>79802</v>
      </c>
      <c r="AG112" s="3">
        <v>34</v>
      </c>
      <c r="AH112" s="3">
        <v>1</v>
      </c>
      <c r="AI112" s="3">
        <v>42119.02</v>
      </c>
      <c r="AJ112" s="3">
        <v>135904.70000000001</v>
      </c>
      <c r="AL112" s="3">
        <v>155256</v>
      </c>
      <c r="AM112" s="3">
        <v>155062</v>
      </c>
      <c r="AN112" s="3">
        <v>5</v>
      </c>
      <c r="AO112" s="3">
        <v>3</v>
      </c>
      <c r="AP112" s="3">
        <v>2102.0920000000001</v>
      </c>
      <c r="AQ112" s="3">
        <v>5623.8090000000002</v>
      </c>
      <c r="AT112" s="3">
        <v>79371</v>
      </c>
      <c r="AU112" s="3">
        <v>79802</v>
      </c>
      <c r="AV112" s="3">
        <v>34</v>
      </c>
      <c r="AW112" s="3">
        <v>1</v>
      </c>
      <c r="AX112" s="3">
        <v>42630.64</v>
      </c>
      <c r="AY112" s="3">
        <v>139010.70000000001</v>
      </c>
      <c r="BA112" s="3">
        <v>155256</v>
      </c>
      <c r="BB112" s="3">
        <v>155062</v>
      </c>
      <c r="BC112" s="3">
        <v>5</v>
      </c>
      <c r="BD112" s="3">
        <v>3</v>
      </c>
      <c r="BE112" s="3">
        <v>1712.9559999999999</v>
      </c>
      <c r="BF112" s="3">
        <v>4684.0069999999996</v>
      </c>
      <c r="BI112" s="3">
        <v>1</v>
      </c>
      <c r="BJ112" s="3">
        <v>34</v>
      </c>
      <c r="BK112" s="3">
        <v>43400.27</v>
      </c>
      <c r="BN112" s="3">
        <v>3</v>
      </c>
      <c r="BO112" s="3">
        <v>5</v>
      </c>
      <c r="BP112" s="3">
        <v>914.42930000000001</v>
      </c>
      <c r="BR112" s="3" t="s">
        <v>3073</v>
      </c>
      <c r="BS112" s="3">
        <v>2</v>
      </c>
      <c r="BT112" s="3">
        <v>34</v>
      </c>
      <c r="BU112" s="3">
        <v>36797.67</v>
      </c>
      <c r="BW112" s="3">
        <v>3</v>
      </c>
      <c r="BX112" s="3">
        <v>5</v>
      </c>
      <c r="BY112" s="3">
        <v>5553.8590000000004</v>
      </c>
      <c r="CG112" s="174">
        <v>73562</v>
      </c>
      <c r="CH112" s="174">
        <v>302</v>
      </c>
      <c r="CI112" s="174">
        <v>5</v>
      </c>
      <c r="CJ112" s="174">
        <v>7765.723</v>
      </c>
      <c r="CK112" s="174">
        <v>7765.723</v>
      </c>
      <c r="CN112" s="3">
        <v>1674</v>
      </c>
      <c r="CO112" s="169">
        <f t="shared" si="53"/>
        <v>7809.5613000000003</v>
      </c>
      <c r="CP112" s="169">
        <f t="shared" si="54"/>
        <v>7545.3837999999996</v>
      </c>
      <c r="CQ112" s="170">
        <f t="shared" si="55"/>
        <v>15354.945100000001</v>
      </c>
      <c r="CU112" s="174">
        <v>73562</v>
      </c>
      <c r="CV112" s="174">
        <v>302</v>
      </c>
      <c r="CW112" s="174">
        <v>5</v>
      </c>
      <c r="CX112" s="174">
        <v>7765.723</v>
      </c>
    </row>
    <row r="113" spans="1:102" x14ac:dyDescent="0.25">
      <c r="A113" s="18">
        <v>2</v>
      </c>
      <c r="B113" s="19" t="s">
        <v>591</v>
      </c>
      <c r="C113" s="19" t="s">
        <v>621</v>
      </c>
      <c r="D113" s="20">
        <v>285859</v>
      </c>
      <c r="E113" s="20">
        <v>0</v>
      </c>
      <c r="F113" s="20">
        <v>285859</v>
      </c>
      <c r="G113" s="20">
        <f t="shared" si="80"/>
        <v>246447.91589999993</v>
      </c>
      <c r="H113" s="20">
        <f t="shared" si="84"/>
        <v>0</v>
      </c>
      <c r="I113" s="20">
        <f t="shared" si="77"/>
        <v>246447.91589999993</v>
      </c>
      <c r="J113" s="50">
        <f t="shared" si="81"/>
        <v>-0.13786896371987611</v>
      </c>
      <c r="K113" s="50"/>
      <c r="L113" s="50">
        <f t="shared" si="86"/>
        <v>-0.13786896371987611</v>
      </c>
      <c r="M113" s="3">
        <v>246448</v>
      </c>
      <c r="N113" s="145">
        <f t="shared" si="75"/>
        <v>8.4100000065518543E-2</v>
      </c>
      <c r="O113" s="145"/>
      <c r="AE113" s="3">
        <v>79409</v>
      </c>
      <c r="AF113" s="3">
        <v>79727</v>
      </c>
      <c r="AG113" s="3">
        <v>34</v>
      </c>
      <c r="AH113" s="3">
        <v>2</v>
      </c>
      <c r="AI113" s="3">
        <v>15561.84</v>
      </c>
      <c r="AJ113" s="3">
        <v>42024.39</v>
      </c>
      <c r="AL113" s="3">
        <v>155280</v>
      </c>
      <c r="AM113" s="3">
        <v>155561</v>
      </c>
      <c r="AN113" s="3">
        <v>5</v>
      </c>
      <c r="AO113" s="3">
        <v>3</v>
      </c>
      <c r="AP113" s="3">
        <v>782.35829999999999</v>
      </c>
      <c r="AQ113" s="3">
        <v>1984.8</v>
      </c>
      <c r="AT113" s="3">
        <v>79409</v>
      </c>
      <c r="AU113" s="3">
        <v>79727</v>
      </c>
      <c r="AV113" s="3">
        <v>34</v>
      </c>
      <c r="AW113" s="3">
        <v>2</v>
      </c>
      <c r="AX113" s="3">
        <v>15987.02</v>
      </c>
      <c r="AY113" s="3">
        <v>44327.98</v>
      </c>
      <c r="BA113" s="3">
        <v>155280</v>
      </c>
      <c r="BB113" s="3">
        <v>155561</v>
      </c>
      <c r="BC113" s="3">
        <v>5</v>
      </c>
      <c r="BD113" s="3">
        <v>3</v>
      </c>
      <c r="BE113" s="3">
        <v>558.45349999999996</v>
      </c>
      <c r="BF113" s="3">
        <v>1501.4259999999999</v>
      </c>
      <c r="BI113" s="3">
        <v>1</v>
      </c>
      <c r="BJ113" s="3">
        <v>34</v>
      </c>
      <c r="BK113" s="3">
        <v>108618.4</v>
      </c>
      <c r="BN113" s="3">
        <v>3</v>
      </c>
      <c r="BO113" s="3">
        <v>5</v>
      </c>
      <c r="BP113" s="3">
        <v>4685.7510000000002</v>
      </c>
      <c r="BR113" s="3" t="s">
        <v>3073</v>
      </c>
      <c r="BS113" s="3">
        <v>2</v>
      </c>
      <c r="BT113" s="3">
        <v>34</v>
      </c>
      <c r="BU113" s="3">
        <v>35460.370000000003</v>
      </c>
      <c r="BW113" s="3">
        <v>3</v>
      </c>
      <c r="BX113" s="3">
        <v>5</v>
      </c>
      <c r="BY113" s="3">
        <v>2144.9479999999999</v>
      </c>
      <c r="CG113" s="174">
        <v>20133</v>
      </c>
      <c r="CH113" s="174">
        <v>2255</v>
      </c>
      <c r="CI113" s="174">
        <v>5</v>
      </c>
      <c r="CJ113" s="174">
        <v>7712.0280000000002</v>
      </c>
      <c r="CK113" s="174">
        <v>7712.0280000000002</v>
      </c>
      <c r="CN113" s="3">
        <v>954</v>
      </c>
      <c r="CO113" s="169">
        <f t="shared" si="53"/>
        <v>7646.2753999999995</v>
      </c>
      <c r="CP113" s="169">
        <f t="shared" si="54"/>
        <v>7700.7060000000001</v>
      </c>
      <c r="CQ113" s="170">
        <f t="shared" si="55"/>
        <v>15346.981400000001</v>
      </c>
      <c r="CU113" s="174">
        <v>20133</v>
      </c>
      <c r="CV113" s="174">
        <v>2255</v>
      </c>
      <c r="CW113" s="174">
        <v>5</v>
      </c>
      <c r="CX113" s="174">
        <v>7712.0280000000002</v>
      </c>
    </row>
    <row r="114" spans="1:102" x14ac:dyDescent="0.25">
      <c r="A114" s="22">
        <v>3</v>
      </c>
      <c r="B114" s="23" t="s">
        <v>592</v>
      </c>
      <c r="C114" s="23" t="s">
        <v>621</v>
      </c>
      <c r="D114" s="24">
        <v>118726</v>
      </c>
      <c r="E114" s="24">
        <v>80000</v>
      </c>
      <c r="F114" s="24">
        <v>38726</v>
      </c>
      <c r="G114" s="24">
        <f t="shared" si="80"/>
        <v>114988.8566</v>
      </c>
      <c r="H114" s="24">
        <f t="shared" si="84"/>
        <v>83696.19</v>
      </c>
      <c r="I114" s="24">
        <f t="shared" si="77"/>
        <v>31292.666600000004</v>
      </c>
      <c r="J114" s="51">
        <f t="shared" si="81"/>
        <v>-3.1477042939204565E-2</v>
      </c>
      <c r="K114" s="51">
        <f t="shared" ref="K114:K115" si="87">(H114-E114)/E114</f>
        <v>4.6202375000000032E-2</v>
      </c>
      <c r="L114" s="51">
        <f t="shared" si="86"/>
        <v>-0.19194684191499239</v>
      </c>
      <c r="M114" s="3">
        <v>114989</v>
      </c>
      <c r="N114" s="145">
        <f t="shared" si="75"/>
        <v>0.14340000000083819</v>
      </c>
      <c r="O114" s="145"/>
      <c r="AE114" s="3">
        <v>79727</v>
      </c>
      <c r="AF114" s="3">
        <v>79409</v>
      </c>
      <c r="AG114" s="3">
        <v>34</v>
      </c>
      <c r="AH114" s="3">
        <v>2</v>
      </c>
      <c r="AI114" s="3">
        <v>14686.35</v>
      </c>
      <c r="AJ114" s="3">
        <v>40029.339999999997</v>
      </c>
      <c r="AL114" s="3">
        <v>155306</v>
      </c>
      <c r="AM114" s="3">
        <v>155437</v>
      </c>
      <c r="AN114" s="3">
        <v>5</v>
      </c>
      <c r="AO114" s="3">
        <v>3</v>
      </c>
      <c r="AP114" s="3">
        <v>805.79100000000005</v>
      </c>
      <c r="AQ114" s="3">
        <v>2468.65</v>
      </c>
      <c r="AT114" s="3">
        <v>79727</v>
      </c>
      <c r="AU114" s="3">
        <v>79409</v>
      </c>
      <c r="AV114" s="3">
        <v>34</v>
      </c>
      <c r="AW114" s="3">
        <v>2</v>
      </c>
      <c r="AX114" s="3">
        <v>14880.69</v>
      </c>
      <c r="AY114" s="3">
        <v>42280.77</v>
      </c>
      <c r="BA114" s="3">
        <v>155306</v>
      </c>
      <c r="BB114" s="3">
        <v>155437</v>
      </c>
      <c r="BC114" s="3">
        <v>5</v>
      </c>
      <c r="BD114" s="3">
        <v>3</v>
      </c>
      <c r="BE114" s="3">
        <v>529.44889999999998</v>
      </c>
      <c r="BF114" s="3">
        <v>1836.3209999999999</v>
      </c>
      <c r="BI114" s="3">
        <v>1</v>
      </c>
      <c r="BJ114" s="3">
        <v>34</v>
      </c>
      <c r="BK114" s="3">
        <v>8901.3829999999998</v>
      </c>
      <c r="BN114" s="3">
        <v>3</v>
      </c>
      <c r="BO114" s="3">
        <v>5</v>
      </c>
      <c r="BP114" s="3">
        <v>1993.768</v>
      </c>
      <c r="BR114" s="3" t="s">
        <v>3073</v>
      </c>
      <c r="BS114" s="3">
        <v>1</v>
      </c>
      <c r="BT114" s="3">
        <v>34</v>
      </c>
      <c r="BU114" s="3">
        <v>45170.68</v>
      </c>
      <c r="BW114" s="3">
        <v>3</v>
      </c>
      <c r="BX114" s="3">
        <v>5</v>
      </c>
      <c r="BY114" s="3">
        <v>12770.52</v>
      </c>
      <c r="CG114" s="174">
        <v>2007</v>
      </c>
      <c r="CH114" s="174">
        <v>131558</v>
      </c>
      <c r="CI114" s="174">
        <v>5</v>
      </c>
      <c r="CJ114" s="174">
        <v>7701.99</v>
      </c>
      <c r="CK114" s="174">
        <v>7701.99</v>
      </c>
      <c r="CN114" s="3">
        <v>373</v>
      </c>
      <c r="CO114" s="169">
        <f t="shared" si="53"/>
        <v>7686.2790000000005</v>
      </c>
      <c r="CP114" s="169">
        <f t="shared" si="54"/>
        <v>7648.4690000000001</v>
      </c>
      <c r="CQ114" s="170">
        <f t="shared" si="55"/>
        <v>15334.748</v>
      </c>
      <c r="CU114" s="174">
        <v>2007</v>
      </c>
      <c r="CV114" s="174">
        <v>131558</v>
      </c>
      <c r="CW114" s="174">
        <v>5</v>
      </c>
      <c r="CX114" s="174">
        <v>7701.99</v>
      </c>
    </row>
    <row r="115" spans="1:102" x14ac:dyDescent="0.25">
      <c r="A115" s="22">
        <v>7</v>
      </c>
      <c r="B115" s="23" t="s">
        <v>594</v>
      </c>
      <c r="C115" s="23" t="s">
        <v>621</v>
      </c>
      <c r="D115" s="24">
        <v>79000</v>
      </c>
      <c r="E115" s="24">
        <v>79000</v>
      </c>
      <c r="F115" s="24">
        <v>0</v>
      </c>
      <c r="G115" s="24">
        <f t="shared" si="80"/>
        <v>81680.620999999999</v>
      </c>
      <c r="H115" s="24">
        <f t="shared" si="84"/>
        <v>81680.620999999999</v>
      </c>
      <c r="I115" s="24">
        <f t="shared" si="77"/>
        <v>0</v>
      </c>
      <c r="J115" s="51">
        <f t="shared" si="81"/>
        <v>3.3931911392405055E-2</v>
      </c>
      <c r="K115" s="51">
        <f t="shared" si="87"/>
        <v>3.3931911392405055E-2</v>
      </c>
      <c r="L115" s="51"/>
      <c r="M115" s="3">
        <v>81681</v>
      </c>
      <c r="N115" s="145">
        <f t="shared" si="75"/>
        <v>0.37900000000081491</v>
      </c>
      <c r="O115" s="145"/>
      <c r="AE115" s="3">
        <v>79803</v>
      </c>
      <c r="AF115" s="3">
        <v>79098</v>
      </c>
      <c r="AG115" s="3">
        <v>34</v>
      </c>
      <c r="AH115" s="3">
        <v>1</v>
      </c>
      <c r="AI115" s="3">
        <v>20177.73</v>
      </c>
      <c r="AJ115" s="3">
        <v>47978.06</v>
      </c>
      <c r="AL115" s="3">
        <v>155330</v>
      </c>
      <c r="AM115" s="3">
        <v>155592</v>
      </c>
      <c r="AN115" s="3">
        <v>5</v>
      </c>
      <c r="AO115" s="3">
        <v>3</v>
      </c>
      <c r="AP115" s="3">
        <v>447.49470000000002</v>
      </c>
      <c r="AQ115" s="3">
        <v>1210.4290000000001</v>
      </c>
      <c r="AT115" s="3">
        <v>79803</v>
      </c>
      <c r="AU115" s="3">
        <v>79098</v>
      </c>
      <c r="AV115" s="3">
        <v>34</v>
      </c>
      <c r="AW115" s="3">
        <v>1</v>
      </c>
      <c r="AX115" s="3">
        <v>19637.82</v>
      </c>
      <c r="AY115" s="3">
        <v>47802.17</v>
      </c>
      <c r="BA115" s="3">
        <v>155330</v>
      </c>
      <c r="BB115" s="3">
        <v>155592</v>
      </c>
      <c r="BC115" s="3">
        <v>5</v>
      </c>
      <c r="BD115" s="3">
        <v>3</v>
      </c>
      <c r="BE115" s="3">
        <v>326.12920000000003</v>
      </c>
      <c r="BF115" s="3">
        <v>824.63350000000003</v>
      </c>
      <c r="BI115" s="3">
        <v>2</v>
      </c>
      <c r="BJ115" s="3">
        <v>34</v>
      </c>
      <c r="BK115" s="3">
        <v>37421.870000000003</v>
      </c>
      <c r="BN115" s="3">
        <v>3</v>
      </c>
      <c r="BO115" s="3">
        <v>5</v>
      </c>
      <c r="BP115" s="3">
        <v>11751.02</v>
      </c>
      <c r="BR115" s="3" t="s">
        <v>3073</v>
      </c>
      <c r="BS115" s="3">
        <v>1</v>
      </c>
      <c r="BT115" s="3">
        <v>34</v>
      </c>
      <c r="BU115" s="3">
        <v>106729.7</v>
      </c>
      <c r="BW115" s="3">
        <v>3</v>
      </c>
      <c r="BX115" s="3">
        <v>5</v>
      </c>
      <c r="BY115" s="3">
        <v>5991.7349999999997</v>
      </c>
      <c r="CG115" s="174">
        <v>373</v>
      </c>
      <c r="CH115" s="174">
        <v>79345</v>
      </c>
      <c r="CI115" s="174">
        <v>5</v>
      </c>
      <c r="CJ115" s="174">
        <v>7686.2790000000005</v>
      </c>
      <c r="CK115" s="174">
        <v>7686.2790000000005</v>
      </c>
      <c r="CN115" s="3">
        <v>2409</v>
      </c>
      <c r="CO115" s="169">
        <f t="shared" si="53"/>
        <v>7626.3459999999995</v>
      </c>
      <c r="CP115" s="169">
        <f t="shared" si="54"/>
        <v>7695.1087000000007</v>
      </c>
      <c r="CQ115" s="170">
        <f t="shared" si="55"/>
        <v>15321.4547</v>
      </c>
      <c r="CU115" s="174">
        <v>373</v>
      </c>
      <c r="CV115" s="174">
        <v>79345</v>
      </c>
      <c r="CW115" s="174">
        <v>5</v>
      </c>
      <c r="CX115" s="174">
        <v>7686.2790000000005</v>
      </c>
    </row>
    <row r="116" spans="1:102" x14ac:dyDescent="0.25">
      <c r="A116" s="22">
        <v>18</v>
      </c>
      <c r="B116" s="23" t="s">
        <v>597</v>
      </c>
      <c r="C116" s="23" t="s">
        <v>621</v>
      </c>
      <c r="D116" s="24">
        <v>61921</v>
      </c>
      <c r="E116" s="24">
        <v>0</v>
      </c>
      <c r="F116" s="24">
        <v>61921</v>
      </c>
      <c r="G116" s="24">
        <f t="shared" si="80"/>
        <v>62801.439000000006</v>
      </c>
      <c r="H116" s="24">
        <f t="shared" si="84"/>
        <v>0</v>
      </c>
      <c r="I116" s="24">
        <f t="shared" si="77"/>
        <v>62801.439000000006</v>
      </c>
      <c r="J116" s="51">
        <f t="shared" si="81"/>
        <v>1.4218746467272909E-2</v>
      </c>
      <c r="K116" s="51"/>
      <c r="L116" s="51">
        <f t="shared" ref="L116:L125" si="88">(I116-F116)/F116</f>
        <v>1.4218746467272909E-2</v>
      </c>
      <c r="M116" s="3">
        <v>62801</v>
      </c>
      <c r="N116" s="145">
        <f t="shared" si="75"/>
        <v>-0.43900000000576256</v>
      </c>
      <c r="O116" s="145"/>
      <c r="AE116" s="3">
        <v>79805</v>
      </c>
      <c r="AF116" s="3">
        <v>78757</v>
      </c>
      <c r="AG116" s="3">
        <v>34</v>
      </c>
      <c r="AH116" s="3">
        <v>1</v>
      </c>
      <c r="AI116" s="3">
        <v>35950.519999999997</v>
      </c>
      <c r="AJ116" s="3">
        <v>116994.7</v>
      </c>
      <c r="AL116" s="3">
        <v>155335</v>
      </c>
      <c r="AM116" s="3">
        <v>155184</v>
      </c>
      <c r="AN116" s="3">
        <v>5</v>
      </c>
      <c r="AO116" s="3">
        <v>3</v>
      </c>
      <c r="AP116" s="3">
        <v>662.81719999999996</v>
      </c>
      <c r="AQ116" s="3">
        <v>1466.8610000000001</v>
      </c>
      <c r="AT116" s="3">
        <v>79805</v>
      </c>
      <c r="AU116" s="3">
        <v>78757</v>
      </c>
      <c r="AV116" s="3">
        <v>34</v>
      </c>
      <c r="AW116" s="3">
        <v>1</v>
      </c>
      <c r="AX116" s="3">
        <v>35615.31</v>
      </c>
      <c r="AY116" s="3">
        <v>118368</v>
      </c>
      <c r="BA116" s="3">
        <v>155335</v>
      </c>
      <c r="BB116" s="3">
        <v>155184</v>
      </c>
      <c r="BC116" s="3">
        <v>5</v>
      </c>
      <c r="BD116" s="3">
        <v>3</v>
      </c>
      <c r="BE116" s="3">
        <v>234.89830000000001</v>
      </c>
      <c r="BF116" s="3">
        <v>714.45339999999999</v>
      </c>
      <c r="BI116" s="3">
        <v>2</v>
      </c>
      <c r="BJ116" s="3">
        <v>34</v>
      </c>
      <c r="BK116" s="3">
        <v>35650.480000000003</v>
      </c>
      <c r="BN116" s="3">
        <v>3</v>
      </c>
      <c r="BO116" s="3">
        <v>5</v>
      </c>
      <c r="BP116" s="3">
        <v>5286.9120000000003</v>
      </c>
      <c r="BR116" s="3" t="s">
        <v>3073</v>
      </c>
      <c r="BS116" s="3">
        <v>2</v>
      </c>
      <c r="BT116" s="3">
        <v>34</v>
      </c>
      <c r="BU116" s="3">
        <v>8745.0329999999994</v>
      </c>
      <c r="BW116" s="3">
        <v>3</v>
      </c>
      <c r="BX116" s="3">
        <v>5</v>
      </c>
      <c r="BY116" s="3">
        <v>2042.125</v>
      </c>
      <c r="CG116" s="174">
        <v>2564</v>
      </c>
      <c r="CH116" s="174">
        <v>45504</v>
      </c>
      <c r="CI116" s="174">
        <v>5</v>
      </c>
      <c r="CJ116" s="174">
        <v>7654.835</v>
      </c>
      <c r="CK116" s="174">
        <v>7654.835</v>
      </c>
      <c r="CN116" s="3">
        <v>1552</v>
      </c>
      <c r="CO116" s="169">
        <f t="shared" si="53"/>
        <v>7630.6881999999987</v>
      </c>
      <c r="CP116" s="169">
        <f t="shared" si="54"/>
        <v>7660.2547299999997</v>
      </c>
      <c r="CQ116" s="170">
        <f t="shared" si="55"/>
        <v>15290.942929999997</v>
      </c>
      <c r="CU116" s="174">
        <v>2564</v>
      </c>
      <c r="CV116" s="174">
        <v>45504</v>
      </c>
      <c r="CW116" s="174">
        <v>5</v>
      </c>
      <c r="CX116" s="174">
        <v>7654.835</v>
      </c>
    </row>
    <row r="117" spans="1:102" x14ac:dyDescent="0.25">
      <c r="A117" s="22">
        <v>19</v>
      </c>
      <c r="B117" s="23" t="s">
        <v>598</v>
      </c>
      <c r="C117" s="23" t="s">
        <v>621</v>
      </c>
      <c r="D117" s="24">
        <v>71364</v>
      </c>
      <c r="E117" s="24">
        <v>0</v>
      </c>
      <c r="F117" s="24">
        <v>71364</v>
      </c>
      <c r="G117" s="24">
        <f t="shared" si="80"/>
        <v>84367.572</v>
      </c>
      <c r="H117" s="24">
        <f t="shared" si="84"/>
        <v>0</v>
      </c>
      <c r="I117" s="24">
        <f t="shared" si="77"/>
        <v>84367.572</v>
      </c>
      <c r="J117" s="51">
        <f t="shared" si="81"/>
        <v>0.18221473011602488</v>
      </c>
      <c r="K117" s="51"/>
      <c r="L117" s="51">
        <f t="shared" si="88"/>
        <v>0.18221473011602488</v>
      </c>
      <c r="M117" s="3">
        <v>84368</v>
      </c>
      <c r="N117" s="145">
        <f t="shared" si="75"/>
        <v>0.42799999999988358</v>
      </c>
      <c r="O117" s="145"/>
      <c r="AE117" s="3">
        <v>79805</v>
      </c>
      <c r="AF117" s="3">
        <v>79338</v>
      </c>
      <c r="AG117" s="3">
        <v>34</v>
      </c>
      <c r="AH117" s="3">
        <v>2</v>
      </c>
      <c r="AI117" s="3">
        <v>3369.7939999999999</v>
      </c>
      <c r="AJ117" s="3">
        <v>9780.2469999999994</v>
      </c>
      <c r="AL117" s="3">
        <v>155337</v>
      </c>
      <c r="AM117" s="3">
        <v>155593</v>
      </c>
      <c r="AN117" s="3">
        <v>5</v>
      </c>
      <c r="AO117" s="3">
        <v>3</v>
      </c>
      <c r="AP117" s="3">
        <v>213.85669999999999</v>
      </c>
      <c r="AQ117" s="3">
        <v>690.73440000000005</v>
      </c>
      <c r="AT117" s="3">
        <v>79805</v>
      </c>
      <c r="AU117" s="3">
        <v>79338</v>
      </c>
      <c r="AV117" s="3">
        <v>34</v>
      </c>
      <c r="AW117" s="3">
        <v>2</v>
      </c>
      <c r="AX117" s="3">
        <v>3956.37</v>
      </c>
      <c r="AY117" s="3">
        <v>10541.02</v>
      </c>
      <c r="BA117" s="3">
        <v>155337</v>
      </c>
      <c r="BB117" s="3">
        <v>155593</v>
      </c>
      <c r="BC117" s="3">
        <v>5</v>
      </c>
      <c r="BD117" s="3">
        <v>3</v>
      </c>
      <c r="BE117" s="3">
        <v>4.5608579999999996</v>
      </c>
      <c r="BF117" s="3">
        <v>78.514399999999995</v>
      </c>
      <c r="BI117" s="3">
        <v>2</v>
      </c>
      <c r="BJ117" s="3">
        <v>34</v>
      </c>
      <c r="BK117" s="3">
        <v>9210.92</v>
      </c>
      <c r="BN117" s="3">
        <v>3</v>
      </c>
      <c r="BO117" s="3">
        <v>5</v>
      </c>
      <c r="BP117" s="3">
        <v>1895.9849999999999</v>
      </c>
      <c r="BR117" s="3" t="s">
        <v>3073</v>
      </c>
      <c r="BS117" s="3">
        <v>1</v>
      </c>
      <c r="BT117" s="3">
        <v>34</v>
      </c>
      <c r="BU117" s="3">
        <v>8950.0049999999992</v>
      </c>
      <c r="BW117" s="3">
        <v>3</v>
      </c>
      <c r="BX117" s="3">
        <v>5</v>
      </c>
      <c r="BY117" s="3">
        <v>2361.846</v>
      </c>
      <c r="CG117" s="174">
        <v>79345</v>
      </c>
      <c r="CH117" s="174">
        <v>373</v>
      </c>
      <c r="CI117" s="174">
        <v>5</v>
      </c>
      <c r="CJ117" s="174">
        <v>7648.4690000000001</v>
      </c>
      <c r="CK117" s="174">
        <v>7648.4690000000001</v>
      </c>
      <c r="CN117" s="3">
        <v>1441</v>
      </c>
      <c r="CO117" s="169">
        <f t="shared" si="53"/>
        <v>7878.2695000000012</v>
      </c>
      <c r="CP117" s="169">
        <f t="shared" si="54"/>
        <v>7373.5371299999997</v>
      </c>
      <c r="CQ117" s="170">
        <f t="shared" si="55"/>
        <v>15251.806630000001</v>
      </c>
      <c r="CU117" s="174">
        <v>79345</v>
      </c>
      <c r="CV117" s="174">
        <v>373</v>
      </c>
      <c r="CW117" s="174">
        <v>5</v>
      </c>
      <c r="CX117" s="174">
        <v>7648.4690000000001</v>
      </c>
    </row>
    <row r="118" spans="1:102" x14ac:dyDescent="0.25">
      <c r="A118" s="22">
        <v>20</v>
      </c>
      <c r="B118" s="23" t="s">
        <v>599</v>
      </c>
      <c r="C118" s="23" t="s">
        <v>621</v>
      </c>
      <c r="D118" s="24">
        <v>508617</v>
      </c>
      <c r="E118" s="24">
        <v>321000</v>
      </c>
      <c r="F118" s="24">
        <v>187617</v>
      </c>
      <c r="G118" s="24">
        <f t="shared" si="80"/>
        <v>495419.82829999999</v>
      </c>
      <c r="H118" s="24">
        <f t="shared" si="84"/>
        <v>333700.88</v>
      </c>
      <c r="I118" s="24">
        <f t="shared" si="77"/>
        <v>161718.94829999999</v>
      </c>
      <c r="J118" s="51">
        <f t="shared" si="81"/>
        <v>-2.5947169874384862E-2</v>
      </c>
      <c r="K118" s="51">
        <f t="shared" ref="K118:K120" si="89">(H118-E118)/E118</f>
        <v>3.956660436137073E-2</v>
      </c>
      <c r="L118" s="51">
        <f t="shared" si="88"/>
        <v>-0.1380368074321624</v>
      </c>
      <c r="M118" s="3">
        <v>495420</v>
      </c>
      <c r="N118" s="145">
        <f t="shared" si="75"/>
        <v>0.17170000000623986</v>
      </c>
      <c r="O118" s="145"/>
      <c r="AE118" s="3">
        <v>199249</v>
      </c>
      <c r="AF118" s="3">
        <v>199250</v>
      </c>
      <c r="AG118" s="3">
        <v>34</v>
      </c>
      <c r="AH118" s="3">
        <v>1</v>
      </c>
      <c r="AI118" s="3">
        <v>6164.6570000000002</v>
      </c>
      <c r="AJ118" s="3">
        <v>9466.0830000000005</v>
      </c>
      <c r="AL118" s="3">
        <v>155350</v>
      </c>
      <c r="AM118" s="3">
        <v>155606</v>
      </c>
      <c r="AN118" s="3">
        <v>5</v>
      </c>
      <c r="AO118" s="3">
        <v>3</v>
      </c>
      <c r="AP118" s="3">
        <v>5105.5050000000001</v>
      </c>
      <c r="AQ118" s="3">
        <v>14991.18</v>
      </c>
      <c r="AT118" s="3">
        <v>199249</v>
      </c>
      <c r="AU118" s="3">
        <v>199250</v>
      </c>
      <c r="AV118" s="3">
        <v>34</v>
      </c>
      <c r="AW118" s="3">
        <v>1</v>
      </c>
      <c r="AX118" s="3">
        <v>6024.5320000000002</v>
      </c>
      <c r="AY118" s="3">
        <v>9291.5210000000006</v>
      </c>
      <c r="BA118" s="3">
        <v>155350</v>
      </c>
      <c r="BB118" s="3">
        <v>155606</v>
      </c>
      <c r="BC118" s="3">
        <v>5</v>
      </c>
      <c r="BD118" s="3">
        <v>3</v>
      </c>
      <c r="BE118" s="3">
        <v>4431.6260000000002</v>
      </c>
      <c r="BF118" s="3">
        <v>13441.15</v>
      </c>
      <c r="BI118" s="3">
        <v>1</v>
      </c>
      <c r="BJ118" s="3">
        <v>35</v>
      </c>
      <c r="BK118" s="3">
        <v>35616.660000000003</v>
      </c>
      <c r="BN118" s="3">
        <v>3</v>
      </c>
      <c r="BO118" s="3">
        <v>5</v>
      </c>
      <c r="BP118" s="3">
        <v>2220.1950000000002</v>
      </c>
      <c r="BR118" s="3" t="s">
        <v>3073</v>
      </c>
      <c r="BS118" s="3">
        <v>1</v>
      </c>
      <c r="BT118" s="3">
        <v>35</v>
      </c>
      <c r="BU118" s="3">
        <v>35919.89</v>
      </c>
      <c r="BW118" s="3">
        <v>3</v>
      </c>
      <c r="BX118" s="3">
        <v>5</v>
      </c>
      <c r="BY118" s="3">
        <v>1251.567</v>
      </c>
      <c r="CG118" s="174">
        <v>3070</v>
      </c>
      <c r="CH118" s="174">
        <v>171816</v>
      </c>
      <c r="CI118" s="174">
        <v>5</v>
      </c>
      <c r="CJ118" s="174">
        <v>7627.741</v>
      </c>
      <c r="CK118" s="174">
        <v>7627.741</v>
      </c>
      <c r="CN118" s="3">
        <v>2395</v>
      </c>
      <c r="CO118" s="169">
        <f t="shared" si="53"/>
        <v>7569.4332999999997</v>
      </c>
      <c r="CP118" s="169">
        <f t="shared" si="54"/>
        <v>7649.6681399999998</v>
      </c>
      <c r="CQ118" s="170">
        <f t="shared" si="55"/>
        <v>15219.101439999999</v>
      </c>
      <c r="CU118" s="174">
        <v>3070</v>
      </c>
      <c r="CV118" s="174">
        <v>171816</v>
      </c>
      <c r="CW118" s="174">
        <v>5</v>
      </c>
      <c r="CX118" s="174">
        <v>7627.741</v>
      </c>
    </row>
    <row r="119" spans="1:102" x14ac:dyDescent="0.25">
      <c r="A119" s="22">
        <v>54</v>
      </c>
      <c r="B119" s="23" t="s">
        <v>611</v>
      </c>
      <c r="C119" s="23" t="s">
        <v>621</v>
      </c>
      <c r="D119" s="24">
        <v>58503</v>
      </c>
      <c r="E119" s="24">
        <v>44000</v>
      </c>
      <c r="F119" s="24">
        <v>14503</v>
      </c>
      <c r="G119" s="24">
        <f t="shared" si="80"/>
        <v>72588.225600000005</v>
      </c>
      <c r="H119" s="24">
        <f t="shared" si="84"/>
        <v>52000.11</v>
      </c>
      <c r="I119" s="24">
        <f t="shared" si="77"/>
        <v>20588.115599999997</v>
      </c>
      <c r="J119" s="51">
        <f t="shared" si="81"/>
        <v>0.24076074047484752</v>
      </c>
      <c r="K119" s="51">
        <f t="shared" si="89"/>
        <v>0.18182068181818184</v>
      </c>
      <c r="L119" s="51">
        <f t="shared" si="88"/>
        <v>0.41957633593049698</v>
      </c>
      <c r="M119" s="3">
        <v>72588</v>
      </c>
      <c r="N119" s="145">
        <f t="shared" si="75"/>
        <v>-0.22560000000521541</v>
      </c>
      <c r="O119" s="145"/>
      <c r="AE119" s="3">
        <v>74990</v>
      </c>
      <c r="AF119" s="3">
        <v>75100</v>
      </c>
      <c r="AG119" s="3">
        <v>35</v>
      </c>
      <c r="AH119" s="3">
        <v>1</v>
      </c>
      <c r="AI119" s="3">
        <v>21429.31</v>
      </c>
      <c r="AJ119" s="3">
        <v>37616.86</v>
      </c>
      <c r="AL119" s="3">
        <v>155436</v>
      </c>
      <c r="AM119" s="3">
        <v>155041</v>
      </c>
      <c r="AN119" s="3">
        <v>5</v>
      </c>
      <c r="AO119" s="3">
        <v>3</v>
      </c>
      <c r="AP119" s="3">
        <v>209.57990000000001</v>
      </c>
      <c r="AQ119" s="3">
        <v>513.33550000000002</v>
      </c>
      <c r="AT119" s="3">
        <v>74990</v>
      </c>
      <c r="AU119" s="3">
        <v>75100</v>
      </c>
      <c r="AV119" s="3">
        <v>35</v>
      </c>
      <c r="AW119" s="3">
        <v>1</v>
      </c>
      <c r="AX119" s="3">
        <v>20912.02</v>
      </c>
      <c r="AY119" s="3">
        <v>36849.620000000003</v>
      </c>
      <c r="BA119" s="3">
        <v>155436</v>
      </c>
      <c r="BB119" s="3">
        <v>155041</v>
      </c>
      <c r="BC119" s="3">
        <v>5</v>
      </c>
      <c r="BD119" s="3">
        <v>3</v>
      </c>
      <c r="BE119" s="3">
        <v>276.12549999999999</v>
      </c>
      <c r="BF119" s="3">
        <v>653.5675</v>
      </c>
      <c r="BI119" s="3">
        <v>1</v>
      </c>
      <c r="BJ119" s="3">
        <v>35</v>
      </c>
      <c r="BK119" s="3">
        <v>117076.4</v>
      </c>
      <c r="BN119" s="3">
        <v>3</v>
      </c>
      <c r="BO119" s="3">
        <v>5</v>
      </c>
      <c r="BP119" s="3">
        <v>1152.079</v>
      </c>
      <c r="BR119" s="3" t="s">
        <v>3073</v>
      </c>
      <c r="BS119" s="3">
        <v>1</v>
      </c>
      <c r="BT119" s="3">
        <v>35</v>
      </c>
      <c r="BU119" s="3">
        <v>120357.3</v>
      </c>
      <c r="BW119" s="3">
        <v>3</v>
      </c>
      <c r="BX119" s="3">
        <v>5</v>
      </c>
      <c r="BY119" s="3">
        <v>1849.5170000000001</v>
      </c>
      <c r="CG119" s="174">
        <v>150127</v>
      </c>
      <c r="CH119" s="174">
        <v>3159</v>
      </c>
      <c r="CI119" s="174">
        <v>5</v>
      </c>
      <c r="CJ119" s="174">
        <v>7559.8519999999999</v>
      </c>
      <c r="CK119" s="174">
        <v>7559.8519999999999</v>
      </c>
      <c r="CN119" s="3">
        <v>1180</v>
      </c>
      <c r="CO119" s="169">
        <f t="shared" si="53"/>
        <v>7814.7579999999998</v>
      </c>
      <c r="CP119" s="169">
        <f t="shared" si="54"/>
        <v>7397.8099999999995</v>
      </c>
      <c r="CQ119" s="170">
        <f t="shared" si="55"/>
        <v>15212.567999999999</v>
      </c>
      <c r="CU119" s="174">
        <v>150127</v>
      </c>
      <c r="CV119" s="174">
        <v>3159</v>
      </c>
      <c r="CW119" s="174">
        <v>5</v>
      </c>
      <c r="CX119" s="174">
        <v>7559.8519999999999</v>
      </c>
    </row>
    <row r="120" spans="1:102" x14ac:dyDescent="0.25">
      <c r="A120" s="22">
        <v>57</v>
      </c>
      <c r="B120" s="23" t="s">
        <v>612</v>
      </c>
      <c r="C120" s="23" t="s">
        <v>621</v>
      </c>
      <c r="D120" s="24">
        <v>97177</v>
      </c>
      <c r="E120" s="24">
        <v>49000</v>
      </c>
      <c r="F120" s="24">
        <v>48177</v>
      </c>
      <c r="G120" s="24">
        <f t="shared" si="80"/>
        <v>84714.9</v>
      </c>
      <c r="H120" s="24">
        <f t="shared" si="84"/>
        <v>47992.27</v>
      </c>
      <c r="I120" s="24">
        <f t="shared" si="77"/>
        <v>36722.629999999997</v>
      </c>
      <c r="J120" s="51">
        <f t="shared" si="81"/>
        <v>-0.12824125050166196</v>
      </c>
      <c r="K120" s="51">
        <f t="shared" si="89"/>
        <v>-2.0565918367347003E-2</v>
      </c>
      <c r="L120" s="51">
        <f t="shared" si="88"/>
        <v>-0.23775598314548441</v>
      </c>
      <c r="M120" s="3">
        <v>84715</v>
      </c>
      <c r="N120" s="145">
        <f t="shared" si="75"/>
        <v>0.10000000000582077</v>
      </c>
      <c r="O120" s="145"/>
      <c r="AE120" s="3">
        <v>75013</v>
      </c>
      <c r="AF120" s="3">
        <v>75101</v>
      </c>
      <c r="AG120" s="3">
        <v>35</v>
      </c>
      <c r="AH120" s="3">
        <v>1</v>
      </c>
      <c r="AI120" s="3">
        <v>39676.660000000003</v>
      </c>
      <c r="AJ120" s="3">
        <v>127895.6</v>
      </c>
      <c r="AL120" s="3">
        <v>155437</v>
      </c>
      <c r="AM120" s="3">
        <v>155306</v>
      </c>
      <c r="AN120" s="3">
        <v>5</v>
      </c>
      <c r="AO120" s="3">
        <v>3</v>
      </c>
      <c r="AP120" s="3">
        <v>725.7346</v>
      </c>
      <c r="AQ120" s="3">
        <v>1932.13</v>
      </c>
      <c r="AT120" s="3">
        <v>75013</v>
      </c>
      <c r="AU120" s="3">
        <v>75101</v>
      </c>
      <c r="AV120" s="3">
        <v>35</v>
      </c>
      <c r="AW120" s="3">
        <v>1</v>
      </c>
      <c r="AX120" s="3">
        <v>39361.360000000001</v>
      </c>
      <c r="AY120" s="3">
        <v>128120.3</v>
      </c>
      <c r="BA120" s="3">
        <v>155437</v>
      </c>
      <c r="BB120" s="3">
        <v>155306</v>
      </c>
      <c r="BC120" s="3">
        <v>5</v>
      </c>
      <c r="BD120" s="3">
        <v>3</v>
      </c>
      <c r="BE120" s="3">
        <v>484.67290000000003</v>
      </c>
      <c r="BF120" s="3">
        <v>1383.807</v>
      </c>
      <c r="BI120" s="3">
        <v>1</v>
      </c>
      <c r="BJ120" s="3">
        <v>35</v>
      </c>
      <c r="BK120" s="3">
        <v>43400.27</v>
      </c>
      <c r="BN120" s="3">
        <v>3</v>
      </c>
      <c r="BO120" s="3">
        <v>5</v>
      </c>
      <c r="BP120" s="3">
        <v>1388.37</v>
      </c>
      <c r="BR120" s="3" t="s">
        <v>3073</v>
      </c>
      <c r="BS120" s="3">
        <v>1</v>
      </c>
      <c r="BT120" s="3">
        <v>35</v>
      </c>
      <c r="BU120" s="3">
        <v>45170.68</v>
      </c>
      <c r="BW120" s="3">
        <v>3</v>
      </c>
      <c r="BX120" s="3">
        <v>5</v>
      </c>
      <c r="BY120" s="3">
        <v>502.05399999999997</v>
      </c>
      <c r="CG120" s="174">
        <v>3159</v>
      </c>
      <c r="CH120" s="174">
        <v>150127</v>
      </c>
      <c r="CI120" s="174">
        <v>5</v>
      </c>
      <c r="CJ120" s="174">
        <v>7550.5389999999998</v>
      </c>
      <c r="CK120" s="174">
        <v>7550.5389999999998</v>
      </c>
      <c r="CN120" s="3">
        <v>1139</v>
      </c>
      <c r="CO120" s="169">
        <f t="shared" si="53"/>
        <v>7677.3289999999997</v>
      </c>
      <c r="CP120" s="169">
        <f t="shared" si="54"/>
        <v>7467.1018000000004</v>
      </c>
      <c r="CQ120" s="170">
        <f t="shared" si="55"/>
        <v>15144.4308</v>
      </c>
      <c r="CU120" s="174">
        <v>3159</v>
      </c>
      <c r="CV120" s="174">
        <v>150127</v>
      </c>
      <c r="CW120" s="174">
        <v>5</v>
      </c>
      <c r="CX120" s="174">
        <v>7550.5389999999998</v>
      </c>
    </row>
    <row r="121" spans="1:102" x14ac:dyDescent="0.25">
      <c r="A121" s="22">
        <v>58</v>
      </c>
      <c r="B121" s="23" t="s">
        <v>613</v>
      </c>
      <c r="C121" s="23" t="s">
        <v>621</v>
      </c>
      <c r="D121" s="24">
        <v>21000</v>
      </c>
      <c r="E121" s="24">
        <v>0</v>
      </c>
      <c r="F121" s="24">
        <v>21000</v>
      </c>
      <c r="G121" s="24">
        <f t="shared" si="80"/>
        <v>22451.35</v>
      </c>
      <c r="H121" s="24">
        <f t="shared" si="84"/>
        <v>0</v>
      </c>
      <c r="I121" s="24">
        <f t="shared" si="77"/>
        <v>22451.35</v>
      </c>
      <c r="J121" s="51">
        <f t="shared" si="81"/>
        <v>6.9111904761904694E-2</v>
      </c>
      <c r="K121" s="51"/>
      <c r="L121" s="51">
        <f t="shared" si="88"/>
        <v>6.9111904761904694E-2</v>
      </c>
      <c r="M121" s="3">
        <v>22451</v>
      </c>
      <c r="N121" s="145">
        <f t="shared" si="75"/>
        <v>-0.34999999999854481</v>
      </c>
      <c r="O121" s="145"/>
      <c r="AE121" s="3">
        <v>75100</v>
      </c>
      <c r="AF121" s="3">
        <v>74990</v>
      </c>
      <c r="AG121" s="3">
        <v>35</v>
      </c>
      <c r="AH121" s="3">
        <v>1</v>
      </c>
      <c r="AI121" s="3">
        <v>20177.73</v>
      </c>
      <c r="AJ121" s="3">
        <v>47978.06</v>
      </c>
      <c r="AL121" s="3">
        <v>155450</v>
      </c>
      <c r="AM121" s="3">
        <v>155603</v>
      </c>
      <c r="AN121" s="3">
        <v>5</v>
      </c>
      <c r="AO121" s="3">
        <v>3</v>
      </c>
      <c r="AP121" s="3">
        <v>1149.9770000000001</v>
      </c>
      <c r="AQ121" s="3">
        <v>3409.0210000000002</v>
      </c>
      <c r="AT121" s="3">
        <v>75100</v>
      </c>
      <c r="AU121" s="3">
        <v>74990</v>
      </c>
      <c r="AV121" s="3">
        <v>35</v>
      </c>
      <c r="AW121" s="3">
        <v>1</v>
      </c>
      <c r="AX121" s="3">
        <v>19637.82</v>
      </c>
      <c r="AY121" s="3">
        <v>47802.17</v>
      </c>
      <c r="BA121" s="3">
        <v>155450</v>
      </c>
      <c r="BB121" s="3">
        <v>155603</v>
      </c>
      <c r="BC121" s="3">
        <v>5</v>
      </c>
      <c r="BD121" s="3">
        <v>3</v>
      </c>
      <c r="BE121" s="3">
        <v>1154.623</v>
      </c>
      <c r="BF121" s="3">
        <v>3601.6439999999998</v>
      </c>
      <c r="BI121" s="3">
        <v>1</v>
      </c>
      <c r="BJ121" s="3">
        <v>35</v>
      </c>
      <c r="BK121" s="3">
        <v>109149.9</v>
      </c>
      <c r="BN121" s="3">
        <v>3</v>
      </c>
      <c r="BO121" s="3">
        <v>5</v>
      </c>
      <c r="BP121" s="3">
        <v>747.34770000000003</v>
      </c>
      <c r="BR121" s="3" t="s">
        <v>3073</v>
      </c>
      <c r="BS121" s="3">
        <v>1</v>
      </c>
      <c r="BT121" s="3">
        <v>35</v>
      </c>
      <c r="BU121" s="3">
        <v>110636</v>
      </c>
      <c r="BW121" s="3">
        <v>3</v>
      </c>
      <c r="BX121" s="3">
        <v>5</v>
      </c>
      <c r="BY121" s="3">
        <v>15750.51</v>
      </c>
      <c r="CG121" s="174">
        <v>43391</v>
      </c>
      <c r="CH121" s="174">
        <v>2586</v>
      </c>
      <c r="CI121" s="174">
        <v>5</v>
      </c>
      <c r="CJ121" s="174">
        <v>7520.0280000000002</v>
      </c>
      <c r="CK121" s="174">
        <v>7520.0280000000002</v>
      </c>
      <c r="CN121" s="3">
        <v>3525</v>
      </c>
      <c r="CO121" s="169">
        <f t="shared" si="53"/>
        <v>7655.7339999999995</v>
      </c>
      <c r="CP121" s="169">
        <f t="shared" si="54"/>
        <v>7462.35</v>
      </c>
      <c r="CQ121" s="170">
        <f t="shared" si="55"/>
        <v>15118.083999999999</v>
      </c>
      <c r="CU121" s="174">
        <v>43391</v>
      </c>
      <c r="CV121" s="174">
        <v>2586</v>
      </c>
      <c r="CW121" s="174">
        <v>5</v>
      </c>
      <c r="CX121" s="174">
        <v>7520.0280000000002</v>
      </c>
    </row>
    <row r="122" spans="1:102" x14ac:dyDescent="0.25">
      <c r="A122" s="22">
        <v>60</v>
      </c>
      <c r="B122" s="23" t="s">
        <v>614</v>
      </c>
      <c r="C122" s="23" t="s">
        <v>621</v>
      </c>
      <c r="D122" s="24">
        <v>17466</v>
      </c>
      <c r="E122" s="24">
        <v>0</v>
      </c>
      <c r="F122" s="150">
        <v>17466</v>
      </c>
      <c r="G122" s="24">
        <f t="shared" si="80"/>
        <v>17415.258270000002</v>
      </c>
      <c r="H122" s="24">
        <f t="shared" si="84"/>
        <v>0</v>
      </c>
      <c r="I122" s="150">
        <f t="shared" si="77"/>
        <v>17415.258270000002</v>
      </c>
      <c r="J122" s="51">
        <f t="shared" si="81"/>
        <v>-2.9051717622808836E-3</v>
      </c>
      <c r="K122" s="51"/>
      <c r="L122" s="51">
        <f t="shared" si="88"/>
        <v>-2.9051717622808836E-3</v>
      </c>
      <c r="M122" s="3">
        <v>17414</v>
      </c>
      <c r="N122" s="145">
        <f t="shared" si="75"/>
        <v>-1.258270000002085</v>
      </c>
      <c r="O122" s="145"/>
      <c r="AE122" s="3">
        <v>75102</v>
      </c>
      <c r="AF122" s="3">
        <v>74995</v>
      </c>
      <c r="AG122" s="3">
        <v>35</v>
      </c>
      <c r="AH122" s="3">
        <v>1</v>
      </c>
      <c r="AI122" s="3">
        <v>37077.32</v>
      </c>
      <c r="AJ122" s="3">
        <v>118707.7</v>
      </c>
      <c r="AL122" s="3">
        <v>155460</v>
      </c>
      <c r="AM122" s="3">
        <v>154619</v>
      </c>
      <c r="AN122" s="3">
        <v>5</v>
      </c>
      <c r="AO122" s="3">
        <v>3</v>
      </c>
      <c r="AP122" s="3">
        <v>4621.1149999999998</v>
      </c>
      <c r="AQ122" s="3">
        <v>12659.11</v>
      </c>
      <c r="AT122" s="3">
        <v>75102</v>
      </c>
      <c r="AU122" s="3">
        <v>74995</v>
      </c>
      <c r="AV122" s="3">
        <v>35</v>
      </c>
      <c r="AW122" s="3">
        <v>1</v>
      </c>
      <c r="AX122" s="3">
        <v>36423.57</v>
      </c>
      <c r="AY122" s="3">
        <v>118610.8</v>
      </c>
      <c r="BA122" s="3">
        <v>155460</v>
      </c>
      <c r="BB122" s="3">
        <v>154619</v>
      </c>
      <c r="BC122" s="3">
        <v>5</v>
      </c>
      <c r="BD122" s="3">
        <v>3</v>
      </c>
      <c r="BE122" s="3">
        <v>3892.9079999999999</v>
      </c>
      <c r="BF122" s="3">
        <v>10810.12</v>
      </c>
      <c r="BI122" s="3">
        <v>2</v>
      </c>
      <c r="BJ122" s="3">
        <v>35</v>
      </c>
      <c r="BK122" s="3">
        <v>42658.37</v>
      </c>
      <c r="BN122" s="3">
        <v>3</v>
      </c>
      <c r="BO122" s="3">
        <v>5</v>
      </c>
      <c r="BP122" s="3">
        <v>14674.84</v>
      </c>
      <c r="BR122" s="3" t="s">
        <v>3073</v>
      </c>
      <c r="BS122" s="3">
        <v>2</v>
      </c>
      <c r="BT122" s="3">
        <v>35</v>
      </c>
      <c r="BU122" s="3">
        <v>43579.92</v>
      </c>
      <c r="BW122" s="3">
        <v>3</v>
      </c>
      <c r="BX122" s="3">
        <v>5</v>
      </c>
      <c r="BY122" s="3">
        <v>534.81489999999997</v>
      </c>
      <c r="CG122" s="174">
        <v>3528</v>
      </c>
      <c r="CH122" s="174">
        <v>72939</v>
      </c>
      <c r="CI122" s="174">
        <v>5</v>
      </c>
      <c r="CJ122" s="174">
        <v>7503.6480000000001</v>
      </c>
      <c r="CK122" s="174">
        <v>7503.6480000000001</v>
      </c>
      <c r="CN122" s="3">
        <v>3159</v>
      </c>
      <c r="CO122" s="169">
        <f t="shared" si="53"/>
        <v>7550.5389999999998</v>
      </c>
      <c r="CP122" s="169">
        <f t="shared" si="54"/>
        <v>7559.8519999999999</v>
      </c>
      <c r="CQ122" s="170">
        <f t="shared" si="55"/>
        <v>15110.391</v>
      </c>
      <c r="CU122" s="174">
        <v>3528</v>
      </c>
      <c r="CV122" s="174">
        <v>72939</v>
      </c>
      <c r="CW122" s="174">
        <v>5</v>
      </c>
      <c r="CX122" s="174">
        <v>7503.6480000000001</v>
      </c>
    </row>
    <row r="123" spans="1:102" x14ac:dyDescent="0.25">
      <c r="A123" s="22">
        <v>66</v>
      </c>
      <c r="B123" s="23" t="s">
        <v>615</v>
      </c>
      <c r="C123" s="23" t="s">
        <v>621</v>
      </c>
      <c r="D123" s="24">
        <v>93227</v>
      </c>
      <c r="E123" s="24">
        <v>0</v>
      </c>
      <c r="F123" s="24">
        <v>93227</v>
      </c>
      <c r="G123" s="24">
        <f t="shared" si="80"/>
        <v>86255.981</v>
      </c>
      <c r="H123" s="24">
        <f t="shared" si="84"/>
        <v>0</v>
      </c>
      <c r="I123" s="24">
        <f t="shared" si="77"/>
        <v>86255.981</v>
      </c>
      <c r="J123" s="51">
        <f t="shared" si="81"/>
        <v>-7.4774679009299877E-2</v>
      </c>
      <c r="K123" s="51"/>
      <c r="L123" s="51">
        <f t="shared" si="88"/>
        <v>-7.4774679009299877E-2</v>
      </c>
      <c r="M123" s="3">
        <v>86256</v>
      </c>
      <c r="N123" s="145">
        <f t="shared" si="75"/>
        <v>1.9000000000232831E-2</v>
      </c>
      <c r="O123" s="145"/>
      <c r="AE123" s="3">
        <v>76069</v>
      </c>
      <c r="AF123" s="3">
        <v>76219</v>
      </c>
      <c r="AG123" s="3">
        <v>35</v>
      </c>
      <c r="AH123" s="3">
        <v>2</v>
      </c>
      <c r="AI123" s="3">
        <v>17514.62</v>
      </c>
      <c r="AJ123" s="3">
        <v>48006.15</v>
      </c>
      <c r="AL123" s="3">
        <v>155561</v>
      </c>
      <c r="AM123" s="3">
        <v>155280</v>
      </c>
      <c r="AN123" s="3">
        <v>5</v>
      </c>
      <c r="AO123" s="3">
        <v>3</v>
      </c>
      <c r="AP123" s="3">
        <v>798.76170000000002</v>
      </c>
      <c r="AQ123" s="3">
        <v>1836.45</v>
      </c>
      <c r="AT123" s="3">
        <v>76069</v>
      </c>
      <c r="AU123" s="3">
        <v>76219</v>
      </c>
      <c r="AV123" s="3">
        <v>35</v>
      </c>
      <c r="AW123" s="3">
        <v>2</v>
      </c>
      <c r="AX123" s="3">
        <v>17301.87</v>
      </c>
      <c r="AY123" s="3">
        <v>48203.4</v>
      </c>
      <c r="BA123" s="3">
        <v>155561</v>
      </c>
      <c r="BB123" s="3">
        <v>155280</v>
      </c>
      <c r="BC123" s="3">
        <v>5</v>
      </c>
      <c r="BD123" s="3">
        <v>3</v>
      </c>
      <c r="BE123" s="3">
        <v>544.32240000000002</v>
      </c>
      <c r="BF123" s="3">
        <v>1300.4680000000001</v>
      </c>
      <c r="BI123" s="3">
        <v>2</v>
      </c>
      <c r="BJ123" s="3">
        <v>35</v>
      </c>
      <c r="BK123" s="3">
        <v>40695.760000000002</v>
      </c>
      <c r="BN123" s="3">
        <v>3</v>
      </c>
      <c r="BO123" s="3">
        <v>5</v>
      </c>
      <c r="BP123" s="3">
        <v>590.06970000000001</v>
      </c>
      <c r="BR123" s="3" t="s">
        <v>3073</v>
      </c>
      <c r="BS123" s="3">
        <v>2</v>
      </c>
      <c r="BT123" s="3">
        <v>35</v>
      </c>
      <c r="BU123" s="3">
        <v>41099.629999999997</v>
      </c>
      <c r="BW123" s="3">
        <v>3</v>
      </c>
      <c r="BX123" s="3">
        <v>5</v>
      </c>
      <c r="BY123" s="3">
        <v>1886.9749999999999</v>
      </c>
      <c r="CG123" s="174">
        <v>92305</v>
      </c>
      <c r="CH123" s="174">
        <v>1517</v>
      </c>
      <c r="CI123" s="174">
        <v>5</v>
      </c>
      <c r="CJ123" s="174">
        <v>7459.2430000000004</v>
      </c>
      <c r="CK123" s="174">
        <v>7459.2430000000004</v>
      </c>
      <c r="CN123" s="3">
        <v>1795</v>
      </c>
      <c r="CO123" s="169">
        <f t="shared" si="53"/>
        <v>7422.4044999999996</v>
      </c>
      <c r="CP123" s="169">
        <f t="shared" si="54"/>
        <v>7676.8703999999998</v>
      </c>
      <c r="CQ123" s="170">
        <f t="shared" si="55"/>
        <v>15099.2749</v>
      </c>
      <c r="CU123" s="174">
        <v>92305</v>
      </c>
      <c r="CV123" s="174">
        <v>1517</v>
      </c>
      <c r="CW123" s="174">
        <v>5</v>
      </c>
      <c r="CX123" s="174">
        <v>7459.2430000000004</v>
      </c>
    </row>
    <row r="124" spans="1:102" x14ac:dyDescent="0.25">
      <c r="A124" s="26">
        <v>71</v>
      </c>
      <c r="B124" s="16" t="s">
        <v>616</v>
      </c>
      <c r="C124" s="16" t="s">
        <v>621</v>
      </c>
      <c r="D124" s="17">
        <v>98331</v>
      </c>
      <c r="E124" s="17">
        <v>32000</v>
      </c>
      <c r="F124" s="17">
        <v>66331</v>
      </c>
      <c r="G124" s="17">
        <f t="shared" si="80"/>
        <v>121393.65600000002</v>
      </c>
      <c r="H124" s="17">
        <f t="shared" si="84"/>
        <v>45356.05</v>
      </c>
      <c r="I124" s="17">
        <f t="shared" si="77"/>
        <v>76037.606000000014</v>
      </c>
      <c r="J124" s="52">
        <f t="shared" si="81"/>
        <v>0.23454105012661336</v>
      </c>
      <c r="K124" s="52">
        <f t="shared" ref="K124:K125" si="90">(H124-E124)/E124</f>
        <v>0.4173765625000001</v>
      </c>
      <c r="L124" s="52">
        <f t="shared" si="88"/>
        <v>0.1463358912122539</v>
      </c>
      <c r="M124" s="3">
        <v>121394</v>
      </c>
      <c r="N124" s="145">
        <f t="shared" si="75"/>
        <v>0.34399999998277053</v>
      </c>
      <c r="O124" s="145"/>
      <c r="AE124" s="3">
        <v>76219</v>
      </c>
      <c r="AF124" s="3">
        <v>76069</v>
      </c>
      <c r="AG124" s="3">
        <v>35</v>
      </c>
      <c r="AH124" s="3">
        <v>2</v>
      </c>
      <c r="AI124" s="3">
        <v>16299.08</v>
      </c>
      <c r="AJ124" s="3">
        <v>45792.14</v>
      </c>
      <c r="AL124" s="3">
        <v>155592</v>
      </c>
      <c r="AM124" s="3">
        <v>155330</v>
      </c>
      <c r="AN124" s="3">
        <v>5</v>
      </c>
      <c r="AO124" s="3">
        <v>3</v>
      </c>
      <c r="AP124" s="3">
        <v>407.65379999999999</v>
      </c>
      <c r="AQ124" s="3">
        <v>965.20569999999998</v>
      </c>
      <c r="AT124" s="3">
        <v>76219</v>
      </c>
      <c r="AU124" s="3">
        <v>76069</v>
      </c>
      <c r="AV124" s="3">
        <v>35</v>
      </c>
      <c r="AW124" s="3">
        <v>2</v>
      </c>
      <c r="AX124" s="3">
        <v>15804.22</v>
      </c>
      <c r="AY124" s="3">
        <v>46012.49</v>
      </c>
      <c r="BA124" s="3">
        <v>155592</v>
      </c>
      <c r="BB124" s="3">
        <v>155330</v>
      </c>
      <c r="BC124" s="3">
        <v>5</v>
      </c>
      <c r="BD124" s="3">
        <v>3</v>
      </c>
      <c r="BE124" s="3">
        <v>402.40300000000002</v>
      </c>
      <c r="BF124" s="3">
        <v>937.05110000000002</v>
      </c>
      <c r="BI124" s="3">
        <v>1</v>
      </c>
      <c r="BJ124" s="3">
        <v>37</v>
      </c>
      <c r="BK124" s="3">
        <v>51978.36</v>
      </c>
      <c r="BN124" s="3">
        <v>3</v>
      </c>
      <c r="BO124" s="3">
        <v>5</v>
      </c>
      <c r="BP124" s="3">
        <v>1753.9590000000001</v>
      </c>
      <c r="BR124" s="3" t="s">
        <v>3073</v>
      </c>
      <c r="BS124" s="3">
        <v>1</v>
      </c>
      <c r="BT124" s="3">
        <v>37</v>
      </c>
      <c r="BU124" s="3">
        <v>51932.89</v>
      </c>
      <c r="BW124" s="3">
        <v>3</v>
      </c>
      <c r="BX124" s="3">
        <v>5</v>
      </c>
      <c r="BY124" s="3">
        <v>3446.1460000000002</v>
      </c>
      <c r="CG124" s="174">
        <v>186333</v>
      </c>
      <c r="CH124" s="174">
        <v>1977</v>
      </c>
      <c r="CI124" s="174">
        <v>5</v>
      </c>
      <c r="CJ124" s="174">
        <v>7453.2920000000004</v>
      </c>
      <c r="CK124" s="174">
        <v>7453.2920000000004</v>
      </c>
      <c r="CN124" s="3">
        <v>2255</v>
      </c>
      <c r="CO124" s="169">
        <f t="shared" si="53"/>
        <v>7286.9210000000003</v>
      </c>
      <c r="CP124" s="169">
        <f t="shared" si="54"/>
        <v>7712.0280000000002</v>
      </c>
      <c r="CQ124" s="170">
        <f t="shared" si="55"/>
        <v>14998.949000000001</v>
      </c>
      <c r="CU124" s="174">
        <v>186333</v>
      </c>
      <c r="CV124" s="174">
        <v>1977</v>
      </c>
      <c r="CW124" s="174">
        <v>5</v>
      </c>
      <c r="CX124" s="174">
        <v>7453.2920000000004</v>
      </c>
    </row>
    <row r="125" spans="1:102" x14ac:dyDescent="0.25">
      <c r="A125" s="37" t="s">
        <v>134</v>
      </c>
      <c r="B125" s="7"/>
      <c r="C125" s="7"/>
      <c r="D125" s="8">
        <f t="shared" ref="D125:I125" si="91">SUM(D99:D124)</f>
        <v>5801659</v>
      </c>
      <c r="E125" s="8">
        <f t="shared" si="91"/>
        <v>3433410</v>
      </c>
      <c r="F125" s="8">
        <f t="shared" si="91"/>
        <v>2368249</v>
      </c>
      <c r="G125" s="8">
        <f t="shared" si="91"/>
        <v>5823259.1973099997</v>
      </c>
      <c r="H125" s="8">
        <f t="shared" si="91"/>
        <v>3665611.4699999993</v>
      </c>
      <c r="I125" s="8">
        <f t="shared" si="91"/>
        <v>2157647.7273099995</v>
      </c>
      <c r="J125" s="49">
        <f t="shared" si="81"/>
        <v>3.7231070130112312E-3</v>
      </c>
      <c r="K125" s="49">
        <f t="shared" si="90"/>
        <v>6.7629985932352754E-2</v>
      </c>
      <c r="L125" s="49">
        <f t="shared" si="88"/>
        <v>-8.8926997410323186E-2</v>
      </c>
      <c r="AE125" s="3">
        <v>72437</v>
      </c>
      <c r="AF125" s="3">
        <v>184103</v>
      </c>
      <c r="AG125" s="3">
        <v>37</v>
      </c>
      <c r="AH125" s="3">
        <v>1</v>
      </c>
      <c r="AI125" s="3">
        <v>18993.71</v>
      </c>
      <c r="AJ125" s="3">
        <v>55377.51</v>
      </c>
      <c r="AL125" s="3">
        <v>155593</v>
      </c>
      <c r="AM125" s="3">
        <v>155337</v>
      </c>
      <c r="AN125" s="3">
        <v>5</v>
      </c>
      <c r="AO125" s="3">
        <v>3</v>
      </c>
      <c r="AP125" s="3">
        <v>225.51840000000001</v>
      </c>
      <c r="AQ125" s="3">
        <v>536.7518</v>
      </c>
      <c r="AT125" s="3">
        <v>72437</v>
      </c>
      <c r="AU125" s="3">
        <v>184103</v>
      </c>
      <c r="AV125" s="3">
        <v>37</v>
      </c>
      <c r="AW125" s="3">
        <v>1</v>
      </c>
      <c r="AX125" s="3">
        <v>19160.580000000002</v>
      </c>
      <c r="AY125" s="3">
        <v>55987.25</v>
      </c>
      <c r="BA125" s="3">
        <v>155593</v>
      </c>
      <c r="BB125" s="3">
        <v>155337</v>
      </c>
      <c r="BC125" s="3">
        <v>5</v>
      </c>
      <c r="BD125" s="3">
        <v>3</v>
      </c>
      <c r="BE125" s="3">
        <v>206.6935</v>
      </c>
      <c r="BF125" s="3">
        <v>472.52</v>
      </c>
      <c r="BI125" s="3">
        <v>1</v>
      </c>
      <c r="BJ125" s="3">
        <v>37</v>
      </c>
      <c r="BK125" s="3">
        <v>80602.94</v>
      </c>
      <c r="BN125" s="3">
        <v>3</v>
      </c>
      <c r="BO125" s="3">
        <v>5</v>
      </c>
      <c r="BP125" s="3">
        <v>3500.125</v>
      </c>
      <c r="BR125" s="3" t="s">
        <v>3073</v>
      </c>
      <c r="BS125" s="3">
        <v>1</v>
      </c>
      <c r="BT125" s="3">
        <v>37</v>
      </c>
      <c r="BU125" s="3">
        <v>77779.44</v>
      </c>
      <c r="BW125" s="3">
        <v>3</v>
      </c>
      <c r="BX125" s="3">
        <v>5</v>
      </c>
      <c r="BY125" s="3">
        <v>11922.44</v>
      </c>
      <c r="CG125" s="174">
        <v>1046</v>
      </c>
      <c r="CH125" s="174">
        <v>124301</v>
      </c>
      <c r="CI125" s="174">
        <v>5</v>
      </c>
      <c r="CJ125" s="174">
        <v>7435.6589999999997</v>
      </c>
      <c r="CK125" s="174">
        <v>7435.6589999999997</v>
      </c>
      <c r="CN125" s="3">
        <v>1549</v>
      </c>
      <c r="CO125" s="169">
        <f t="shared" si="53"/>
        <v>7567.6219000000001</v>
      </c>
      <c r="CP125" s="169">
        <f t="shared" si="54"/>
        <v>7424.6549999999997</v>
      </c>
      <c r="CQ125" s="170">
        <f t="shared" si="55"/>
        <v>14992.276900000001</v>
      </c>
      <c r="CU125" s="174">
        <v>1046</v>
      </c>
      <c r="CV125" s="174">
        <v>124301</v>
      </c>
      <c r="CW125" s="174">
        <v>5</v>
      </c>
      <c r="CX125" s="174">
        <v>7435.6589999999997</v>
      </c>
    </row>
    <row r="126" spans="1:102" x14ac:dyDescent="0.25">
      <c r="AE126" s="3">
        <v>72618</v>
      </c>
      <c r="AF126" s="3">
        <v>184140</v>
      </c>
      <c r="AG126" s="3">
        <v>37</v>
      </c>
      <c r="AH126" s="3">
        <v>1</v>
      </c>
      <c r="AI126" s="3">
        <v>29070.45</v>
      </c>
      <c r="AJ126" s="3">
        <v>87798.06</v>
      </c>
      <c r="AL126" s="3">
        <v>155603</v>
      </c>
      <c r="AM126" s="3">
        <v>155450</v>
      </c>
      <c r="AN126" s="3">
        <v>5</v>
      </c>
      <c r="AO126" s="3">
        <v>3</v>
      </c>
      <c r="AP126" s="3">
        <v>1588.556</v>
      </c>
      <c r="AQ126" s="3">
        <v>4146.3559999999998</v>
      </c>
      <c r="AT126" s="3">
        <v>72618</v>
      </c>
      <c r="AU126" s="3">
        <v>184140</v>
      </c>
      <c r="AV126" s="3">
        <v>37</v>
      </c>
      <c r="AW126" s="3">
        <v>1</v>
      </c>
      <c r="AX126" s="3">
        <v>30211.87</v>
      </c>
      <c r="AY126" s="3">
        <v>93041.45</v>
      </c>
      <c r="BA126" s="3">
        <v>155603</v>
      </c>
      <c r="BB126" s="3">
        <v>155450</v>
      </c>
      <c r="BC126" s="3">
        <v>5</v>
      </c>
      <c r="BD126" s="3">
        <v>3</v>
      </c>
      <c r="BE126" s="3">
        <v>1569.9269999999999</v>
      </c>
      <c r="BF126" s="3">
        <v>4059.0529999999999</v>
      </c>
      <c r="BI126" s="3">
        <v>1</v>
      </c>
      <c r="BJ126" s="3">
        <v>37</v>
      </c>
      <c r="BK126" s="3">
        <v>53289.61</v>
      </c>
      <c r="BN126" s="3">
        <v>3</v>
      </c>
      <c r="BO126" s="3">
        <v>5</v>
      </c>
      <c r="BP126" s="3">
        <v>11416.17</v>
      </c>
      <c r="BR126" s="3" t="s">
        <v>3073</v>
      </c>
      <c r="BS126" s="3">
        <v>1</v>
      </c>
      <c r="BT126" s="3">
        <v>37</v>
      </c>
      <c r="BU126" s="3">
        <v>52137.22</v>
      </c>
      <c r="BW126" s="3">
        <v>3</v>
      </c>
      <c r="BX126" s="3">
        <v>5</v>
      </c>
      <c r="BY126" s="3">
        <v>1918.1859999999999</v>
      </c>
      <c r="CG126" s="174">
        <v>174622</v>
      </c>
      <c r="CH126" s="174">
        <v>3402</v>
      </c>
      <c r="CI126" s="174">
        <v>5</v>
      </c>
      <c r="CJ126" s="174">
        <v>7405.8440000000001</v>
      </c>
      <c r="CK126" s="174">
        <v>7405.8440000000001</v>
      </c>
      <c r="CN126" s="3">
        <v>1913</v>
      </c>
      <c r="CO126" s="169">
        <f t="shared" si="53"/>
        <v>7459.7619999999997</v>
      </c>
      <c r="CP126" s="169">
        <f t="shared" si="54"/>
        <v>7519.848</v>
      </c>
      <c r="CQ126" s="170">
        <f t="shared" si="55"/>
        <v>14979.61</v>
      </c>
      <c r="CU126" s="174">
        <v>174622</v>
      </c>
      <c r="CV126" s="174">
        <v>3402</v>
      </c>
      <c r="CW126" s="174">
        <v>5</v>
      </c>
      <c r="CX126" s="174">
        <v>7405.8440000000001</v>
      </c>
    </row>
    <row r="127" spans="1:102" x14ac:dyDescent="0.25">
      <c r="AE127" s="3">
        <v>184106</v>
      </c>
      <c r="AF127" s="3">
        <v>72600</v>
      </c>
      <c r="AG127" s="3">
        <v>37</v>
      </c>
      <c r="AH127" s="3">
        <v>1</v>
      </c>
      <c r="AI127" s="3">
        <v>18505.36</v>
      </c>
      <c r="AJ127" s="3">
        <v>58145.62</v>
      </c>
      <c r="AL127" s="3">
        <v>155606</v>
      </c>
      <c r="AM127" s="3">
        <v>155350</v>
      </c>
      <c r="AN127" s="3">
        <v>5</v>
      </c>
      <c r="AO127" s="3">
        <v>3</v>
      </c>
      <c r="AP127" s="3">
        <v>4521.7960000000003</v>
      </c>
      <c r="AQ127" s="3">
        <v>11909.43</v>
      </c>
      <c r="AT127" s="3">
        <v>184106</v>
      </c>
      <c r="AU127" s="3">
        <v>72600</v>
      </c>
      <c r="AV127" s="3">
        <v>37</v>
      </c>
      <c r="AW127" s="3">
        <v>1</v>
      </c>
      <c r="AX127" s="3">
        <v>18714.810000000001</v>
      </c>
      <c r="AY127" s="3">
        <v>59795.09</v>
      </c>
      <c r="BA127" s="3">
        <v>155606</v>
      </c>
      <c r="BB127" s="3">
        <v>155350</v>
      </c>
      <c r="BC127" s="3">
        <v>5</v>
      </c>
      <c r="BD127" s="3">
        <v>3</v>
      </c>
      <c r="BE127" s="3">
        <v>3476.098</v>
      </c>
      <c r="BF127" s="3">
        <v>9514.3850000000002</v>
      </c>
      <c r="BI127" s="3">
        <v>1</v>
      </c>
      <c r="BJ127" s="3">
        <v>37</v>
      </c>
      <c r="BK127" s="3">
        <v>82652.11</v>
      </c>
      <c r="BN127" s="3">
        <v>3</v>
      </c>
      <c r="BO127" s="3">
        <v>5</v>
      </c>
      <c r="BP127" s="3">
        <v>1761.4359999999999</v>
      </c>
      <c r="BR127" s="3" t="s">
        <v>3073</v>
      </c>
      <c r="BS127" s="3">
        <v>1</v>
      </c>
      <c r="BT127" s="3">
        <v>37</v>
      </c>
      <c r="BU127" s="3">
        <v>80823.42</v>
      </c>
      <c r="BW127" s="3">
        <v>3</v>
      </c>
      <c r="BX127" s="3">
        <v>5</v>
      </c>
      <c r="BY127" s="3">
        <v>995.28200000000004</v>
      </c>
      <c r="CG127" s="174">
        <v>1977</v>
      </c>
      <c r="CH127" s="174">
        <v>186333</v>
      </c>
      <c r="CI127" s="174">
        <v>5</v>
      </c>
      <c r="CJ127" s="174">
        <v>7398.9769999999999</v>
      </c>
      <c r="CK127" s="174">
        <v>7398.9769999999999</v>
      </c>
      <c r="CN127" s="3">
        <v>1831</v>
      </c>
      <c r="CO127" s="169">
        <f t="shared" si="53"/>
        <v>7657.1970000000001</v>
      </c>
      <c r="CP127" s="169">
        <f t="shared" si="54"/>
        <v>7276.4830000000002</v>
      </c>
      <c r="CQ127" s="170">
        <f t="shared" si="55"/>
        <v>14933.68</v>
      </c>
      <c r="CU127" s="174">
        <v>1977</v>
      </c>
      <c r="CV127" s="174">
        <v>186333</v>
      </c>
      <c r="CW127" s="174">
        <v>5</v>
      </c>
      <c r="CX127" s="174">
        <v>7398.9769999999999</v>
      </c>
    </row>
    <row r="128" spans="1:102" x14ac:dyDescent="0.25">
      <c r="A128" s="151" t="s">
        <v>3627</v>
      </c>
      <c r="B128" s="1"/>
      <c r="C128" s="1"/>
      <c r="D128" s="1"/>
      <c r="J128" s="2" t="s">
        <v>134</v>
      </c>
      <c r="K128" s="2" t="s">
        <v>43</v>
      </c>
      <c r="L128" s="2" t="s">
        <v>587</v>
      </c>
      <c r="AE128" s="3">
        <v>184142</v>
      </c>
      <c r="AF128" s="3">
        <v>72623</v>
      </c>
      <c r="AG128" s="3">
        <v>37</v>
      </c>
      <c r="AH128" s="3">
        <v>1</v>
      </c>
      <c r="AI128" s="3">
        <v>27570.49</v>
      </c>
      <c r="AJ128" s="3">
        <v>88999.56</v>
      </c>
      <c r="AL128" s="3">
        <v>155649</v>
      </c>
      <c r="AM128" s="3">
        <v>155958</v>
      </c>
      <c r="AN128" s="3">
        <v>5</v>
      </c>
      <c r="AO128" s="3">
        <v>3</v>
      </c>
      <c r="AP128" s="3">
        <v>2480.6579999999999</v>
      </c>
      <c r="AQ128" s="3">
        <v>7977.125</v>
      </c>
      <c r="AT128" s="3">
        <v>184142</v>
      </c>
      <c r="AU128" s="3">
        <v>72623</v>
      </c>
      <c r="AV128" s="3">
        <v>37</v>
      </c>
      <c r="AW128" s="3">
        <v>1</v>
      </c>
      <c r="AX128" s="3">
        <v>28155.89</v>
      </c>
      <c r="AY128" s="3">
        <v>91855.05</v>
      </c>
      <c r="BA128" s="3">
        <v>155649</v>
      </c>
      <c r="BB128" s="3">
        <v>155958</v>
      </c>
      <c r="BC128" s="3">
        <v>5</v>
      </c>
      <c r="BD128" s="3">
        <v>3</v>
      </c>
      <c r="BE128" s="3">
        <v>1992.085</v>
      </c>
      <c r="BF128" s="3">
        <v>6300.5929999999998</v>
      </c>
      <c r="BI128" s="3">
        <v>1</v>
      </c>
      <c r="BJ128" s="3">
        <v>37</v>
      </c>
      <c r="BK128" s="3">
        <v>11671.36</v>
      </c>
      <c r="BN128" s="3">
        <v>3</v>
      </c>
      <c r="BO128" s="3">
        <v>5</v>
      </c>
      <c r="BP128" s="3">
        <v>921.45429999999999</v>
      </c>
      <c r="BR128" s="3" t="s">
        <v>3073</v>
      </c>
      <c r="BS128" s="3">
        <v>1</v>
      </c>
      <c r="BT128" s="3">
        <v>37</v>
      </c>
      <c r="BU128" s="3">
        <v>11871.62</v>
      </c>
      <c r="BW128" s="3">
        <v>3</v>
      </c>
      <c r="BX128" s="3">
        <v>5</v>
      </c>
      <c r="BY128" s="3">
        <v>505.76510000000002</v>
      </c>
      <c r="CG128" s="174">
        <v>1558</v>
      </c>
      <c r="CH128" s="174">
        <v>184774</v>
      </c>
      <c r="CI128" s="174">
        <v>5</v>
      </c>
      <c r="CJ128" s="174">
        <v>7396.6930000000002</v>
      </c>
      <c r="CK128" s="174">
        <v>7396.6930000000002</v>
      </c>
      <c r="CN128" s="3">
        <v>3657</v>
      </c>
      <c r="CO128" s="169">
        <f t="shared" si="53"/>
        <v>7567.0591000000013</v>
      </c>
      <c r="CP128" s="169">
        <f t="shared" si="54"/>
        <v>7331.6021999999994</v>
      </c>
      <c r="CQ128" s="170">
        <f t="shared" si="55"/>
        <v>14898.6613</v>
      </c>
      <c r="CU128" s="174">
        <v>1558</v>
      </c>
      <c r="CV128" s="174">
        <v>184774</v>
      </c>
      <c r="CW128" s="174">
        <v>5</v>
      </c>
      <c r="CX128" s="174">
        <v>7396.6930000000002</v>
      </c>
    </row>
    <row r="129" spans="1:102" x14ac:dyDescent="0.25">
      <c r="A129" s="376" t="s">
        <v>588</v>
      </c>
      <c r="B129" s="377"/>
      <c r="C129" s="377"/>
      <c r="D129" s="378" t="s">
        <v>901</v>
      </c>
      <c r="E129" s="378" t="s">
        <v>2956</v>
      </c>
      <c r="F129" s="378" t="s">
        <v>2957</v>
      </c>
      <c r="G129" s="378" t="s">
        <v>2958</v>
      </c>
      <c r="H129" s="378" t="s">
        <v>2959</v>
      </c>
      <c r="I129" s="378" t="s">
        <v>2960</v>
      </c>
      <c r="J129" s="372" t="s">
        <v>980</v>
      </c>
      <c r="K129" s="372" t="s">
        <v>980</v>
      </c>
      <c r="L129" s="372" t="s">
        <v>980</v>
      </c>
      <c r="AE129" s="3">
        <v>199469</v>
      </c>
      <c r="AF129" s="3">
        <v>199593</v>
      </c>
      <c r="AG129" s="3">
        <v>37</v>
      </c>
      <c r="AH129" s="3">
        <v>1</v>
      </c>
      <c r="AI129" s="3">
        <v>5583.5510000000004</v>
      </c>
      <c r="AJ129" s="3">
        <v>14614.12</v>
      </c>
      <c r="AL129" s="3">
        <v>155712</v>
      </c>
      <c r="AM129" s="3">
        <v>154763</v>
      </c>
      <c r="AN129" s="3">
        <v>5</v>
      </c>
      <c r="AO129" s="3">
        <v>3</v>
      </c>
      <c r="AP129" s="3">
        <v>1556.2090000000001</v>
      </c>
      <c r="AQ129" s="3">
        <v>3998.3609999999999</v>
      </c>
      <c r="AT129" s="3">
        <v>199469</v>
      </c>
      <c r="AU129" s="3">
        <v>199593</v>
      </c>
      <c r="AV129" s="3">
        <v>37</v>
      </c>
      <c r="AW129" s="3">
        <v>1</v>
      </c>
      <c r="AX129" s="3">
        <v>5293.4139999999998</v>
      </c>
      <c r="AY129" s="3">
        <v>14045.03</v>
      </c>
      <c r="BA129" s="3">
        <v>155712</v>
      </c>
      <c r="BB129" s="3">
        <v>154763</v>
      </c>
      <c r="BC129" s="3">
        <v>5</v>
      </c>
      <c r="BD129" s="3">
        <v>3</v>
      </c>
      <c r="BE129" s="3">
        <v>1331.174</v>
      </c>
      <c r="BF129" s="3">
        <v>3433.1590000000001</v>
      </c>
      <c r="BI129" s="3">
        <v>1</v>
      </c>
      <c r="BJ129" s="3">
        <v>37</v>
      </c>
      <c r="BK129" s="3">
        <v>11738.16</v>
      </c>
      <c r="BN129" s="3">
        <v>3</v>
      </c>
      <c r="BO129" s="3">
        <v>5</v>
      </c>
      <c r="BP129" s="3">
        <v>499.93150000000003</v>
      </c>
      <c r="BR129" s="3" t="s">
        <v>3073</v>
      </c>
      <c r="BS129" s="3">
        <v>1</v>
      </c>
      <c r="BT129" s="3">
        <v>37</v>
      </c>
      <c r="BU129" s="3">
        <v>12229.93</v>
      </c>
      <c r="BW129" s="3">
        <v>3</v>
      </c>
      <c r="BX129" s="3">
        <v>5</v>
      </c>
      <c r="BY129" s="3">
        <v>4126.97</v>
      </c>
      <c r="CG129" s="174">
        <v>145971</v>
      </c>
      <c r="CH129" s="174">
        <v>1161</v>
      </c>
      <c r="CI129" s="174">
        <v>5</v>
      </c>
      <c r="CJ129" s="174">
        <v>7393.8379999999997</v>
      </c>
      <c r="CK129" s="174">
        <v>7393.8379999999997</v>
      </c>
      <c r="CN129" s="3">
        <v>1073</v>
      </c>
      <c r="CO129" s="169">
        <f t="shared" si="53"/>
        <v>7388.1409999999996</v>
      </c>
      <c r="CP129" s="169">
        <f t="shared" si="54"/>
        <v>7502.9409999999998</v>
      </c>
      <c r="CQ129" s="170">
        <f t="shared" si="55"/>
        <v>14891.081999999999</v>
      </c>
      <c r="CU129" s="174">
        <v>145971</v>
      </c>
      <c r="CV129" s="174">
        <v>1161</v>
      </c>
      <c r="CW129" s="174">
        <v>5</v>
      </c>
      <c r="CX129" s="174">
        <v>7393.8379999999997</v>
      </c>
    </row>
    <row r="130" spans="1:102" x14ac:dyDescent="0.25">
      <c r="A130" s="34" t="s">
        <v>590</v>
      </c>
      <c r="B130" s="164" t="s">
        <v>589</v>
      </c>
      <c r="C130" s="164" t="s">
        <v>619</v>
      </c>
      <c r="D130" s="379"/>
      <c r="E130" s="379"/>
      <c r="F130" s="379"/>
      <c r="G130" s="379"/>
      <c r="H130" s="379"/>
      <c r="I130" s="379"/>
      <c r="J130" s="373"/>
      <c r="K130" s="373"/>
      <c r="L130" s="373"/>
      <c r="AE130" s="3">
        <v>199591</v>
      </c>
      <c r="AF130" s="3">
        <v>199592</v>
      </c>
      <c r="AG130" s="3">
        <v>37</v>
      </c>
      <c r="AH130" s="3">
        <v>1</v>
      </c>
      <c r="AI130" s="3">
        <v>5100.2160000000003</v>
      </c>
      <c r="AJ130" s="3">
        <v>14014.35</v>
      </c>
      <c r="AL130" s="3">
        <v>155772</v>
      </c>
      <c r="AM130" s="3">
        <v>183655</v>
      </c>
      <c r="AN130" s="3">
        <v>5</v>
      </c>
      <c r="AO130" s="3">
        <v>3</v>
      </c>
      <c r="AP130" s="3">
        <v>229.75620000000001</v>
      </c>
      <c r="AQ130" s="3">
        <v>688.31870000000004</v>
      </c>
      <c r="AT130" s="3">
        <v>199591</v>
      </c>
      <c r="AU130" s="3">
        <v>199592</v>
      </c>
      <c r="AV130" s="3">
        <v>37</v>
      </c>
      <c r="AW130" s="3">
        <v>1</v>
      </c>
      <c r="AX130" s="3">
        <v>4677.6189999999997</v>
      </c>
      <c r="AY130" s="3">
        <v>13509.49</v>
      </c>
      <c r="BA130" s="3">
        <v>155772</v>
      </c>
      <c r="BB130" s="3">
        <v>183655</v>
      </c>
      <c r="BC130" s="3">
        <v>5</v>
      </c>
      <c r="BD130" s="3">
        <v>3</v>
      </c>
      <c r="BE130" s="3">
        <v>163.38030000000001</v>
      </c>
      <c r="BF130" s="3">
        <v>464.35320000000002</v>
      </c>
      <c r="BI130" s="3">
        <v>1</v>
      </c>
      <c r="BJ130" s="3">
        <v>37</v>
      </c>
      <c r="BK130" s="3">
        <v>3422.5369999999998</v>
      </c>
      <c r="BN130" s="3">
        <v>3</v>
      </c>
      <c r="BO130" s="3">
        <v>5</v>
      </c>
      <c r="BP130" s="3">
        <v>3947.4969999999998</v>
      </c>
      <c r="BR130" s="3" t="s">
        <v>3073</v>
      </c>
      <c r="BS130" s="3">
        <v>1</v>
      </c>
      <c r="BT130" s="3">
        <v>37</v>
      </c>
      <c r="BU130" s="3">
        <v>3641.9349999999999</v>
      </c>
      <c r="BW130" s="3">
        <v>3</v>
      </c>
      <c r="BX130" s="3">
        <v>5</v>
      </c>
      <c r="BY130" s="3">
        <v>12787.67</v>
      </c>
      <c r="CG130" s="174">
        <v>110183</v>
      </c>
      <c r="CH130" s="174">
        <v>1990</v>
      </c>
      <c r="CI130" s="174">
        <v>5</v>
      </c>
      <c r="CJ130" s="174">
        <v>7339.94</v>
      </c>
      <c r="CK130" s="174">
        <v>7339.94</v>
      </c>
      <c r="CN130" s="3">
        <v>2569</v>
      </c>
      <c r="CO130" s="169">
        <f t="shared" si="53"/>
        <v>7642.0110000000004</v>
      </c>
      <c r="CP130" s="169">
        <f t="shared" si="54"/>
        <v>7245.1910000000007</v>
      </c>
      <c r="CQ130" s="170">
        <f t="shared" si="55"/>
        <v>14887.202000000001</v>
      </c>
      <c r="CU130" s="174">
        <v>110183</v>
      </c>
      <c r="CV130" s="174">
        <v>1990</v>
      </c>
      <c r="CW130" s="174">
        <v>5</v>
      </c>
      <c r="CX130" s="174">
        <v>7339.94</v>
      </c>
    </row>
    <row r="131" spans="1:102" x14ac:dyDescent="0.25">
      <c r="A131" s="165">
        <v>4</v>
      </c>
      <c r="B131" s="28" t="s">
        <v>593</v>
      </c>
      <c r="C131" s="28" t="s">
        <v>620</v>
      </c>
      <c r="D131" s="29">
        <v>271777</v>
      </c>
      <c r="E131" s="29">
        <v>204000</v>
      </c>
      <c r="F131" s="29">
        <v>67777</v>
      </c>
      <c r="G131" s="29">
        <f>H131+I131</f>
        <v>291165.34859999997</v>
      </c>
      <c r="H131" s="29">
        <f>SUMIF(BT$3:BT$195,A131,BU$3:BU$195)</f>
        <v>238914.43</v>
      </c>
      <c r="I131" s="29">
        <f>SUMIF(BX$3:BX$932,A131,BY$3:BY$932)</f>
        <v>52250.918599999997</v>
      </c>
      <c r="J131" s="47">
        <f>(G131-D131)/D131</f>
        <v>7.1339181019732981E-2</v>
      </c>
      <c r="K131" s="47">
        <f t="shared" ref="K131" si="92">(H131-E131)/E131</f>
        <v>0.17114916666666663</v>
      </c>
      <c r="L131" s="47">
        <f t="shared" ref="L131" si="93">(I131-F131)/F131</f>
        <v>-0.22907596087168217</v>
      </c>
      <c r="M131" s="3">
        <v>291166</v>
      </c>
      <c r="N131" s="145">
        <f t="shared" ref="N131:N157" si="94">M131-G131</f>
        <v>0.65140000003157184</v>
      </c>
      <c r="AE131" s="3">
        <v>199599</v>
      </c>
      <c r="AF131" s="3">
        <v>199596</v>
      </c>
      <c r="AG131" s="3">
        <v>37</v>
      </c>
      <c r="AH131" s="3">
        <v>1</v>
      </c>
      <c r="AI131" s="3">
        <v>2831.971</v>
      </c>
      <c r="AJ131" s="3">
        <v>5261.5029999999997</v>
      </c>
      <c r="AL131" s="3">
        <v>155958</v>
      </c>
      <c r="AM131" s="3">
        <v>155649</v>
      </c>
      <c r="AN131" s="3">
        <v>5</v>
      </c>
      <c r="AO131" s="3">
        <v>3</v>
      </c>
      <c r="AP131" s="3">
        <v>3109.3719999999998</v>
      </c>
      <c r="AQ131" s="3">
        <v>8311.6540000000005</v>
      </c>
      <c r="AT131" s="3">
        <v>199599</v>
      </c>
      <c r="AU131" s="3">
        <v>199596</v>
      </c>
      <c r="AV131" s="3">
        <v>37</v>
      </c>
      <c r="AW131" s="3">
        <v>1</v>
      </c>
      <c r="AX131" s="3">
        <v>2689.0720000000001</v>
      </c>
      <c r="AY131" s="3">
        <v>5233.3180000000002</v>
      </c>
      <c r="BA131" s="3">
        <v>155958</v>
      </c>
      <c r="BB131" s="3">
        <v>155649</v>
      </c>
      <c r="BC131" s="3">
        <v>5</v>
      </c>
      <c r="BD131" s="3">
        <v>3</v>
      </c>
      <c r="BE131" s="3">
        <v>2554.7199999999998</v>
      </c>
      <c r="BF131" s="3">
        <v>6980.3389999999999</v>
      </c>
      <c r="BI131" s="3">
        <v>1</v>
      </c>
      <c r="BJ131" s="3">
        <v>38</v>
      </c>
      <c r="BK131" s="3">
        <v>95034.01</v>
      </c>
      <c r="BN131" s="3">
        <v>3</v>
      </c>
      <c r="BO131" s="3">
        <v>5</v>
      </c>
      <c r="BP131" s="3">
        <v>11152.94</v>
      </c>
      <c r="BR131" s="3" t="s">
        <v>3073</v>
      </c>
      <c r="BS131" s="3">
        <v>1</v>
      </c>
      <c r="BT131" s="3">
        <v>38</v>
      </c>
      <c r="BU131" s="3">
        <v>95122.41</v>
      </c>
      <c r="BW131" s="3">
        <v>3</v>
      </c>
      <c r="BX131" s="3">
        <v>5</v>
      </c>
      <c r="BY131" s="3">
        <v>8863.8160000000007</v>
      </c>
      <c r="CG131" s="174">
        <v>28132</v>
      </c>
      <c r="CH131" s="174">
        <v>2392</v>
      </c>
      <c r="CI131" s="174">
        <v>5</v>
      </c>
      <c r="CJ131" s="174">
        <v>7320.4170000000004</v>
      </c>
      <c r="CK131" s="174">
        <v>7320.4170000000004</v>
      </c>
      <c r="CN131" s="3">
        <v>1168</v>
      </c>
      <c r="CO131" s="169">
        <f t="shared" ref="CO131:CO194" si="95">SUMIF(CG$3:CG$17476,$CN131,$CK$3:$CK$17476)</f>
        <v>7430.9381999999987</v>
      </c>
      <c r="CP131" s="169">
        <f t="shared" ref="CP131:CP194" si="96">SUMIF(CH$3:CH$17476,$CN131,$CK$3:$CK$17476)</f>
        <v>7443.00155</v>
      </c>
      <c r="CQ131" s="170">
        <f t="shared" ref="CQ131:CQ194" si="97">CO131+CP131</f>
        <v>14873.939749999998</v>
      </c>
      <c r="CU131" s="174">
        <v>28132</v>
      </c>
      <c r="CV131" s="174">
        <v>2392</v>
      </c>
      <c r="CW131" s="174">
        <v>5</v>
      </c>
      <c r="CX131" s="174">
        <v>7320.4170000000004</v>
      </c>
    </row>
    <row r="132" spans="1:102" x14ac:dyDescent="0.25">
      <c r="A132" s="165">
        <v>14</v>
      </c>
      <c r="B132" s="28" t="s">
        <v>595</v>
      </c>
      <c r="C132" s="28" t="s">
        <v>620</v>
      </c>
      <c r="D132" s="380">
        <v>534811</v>
      </c>
      <c r="E132" s="380">
        <v>349830</v>
      </c>
      <c r="F132" s="380">
        <v>184981</v>
      </c>
      <c r="G132" s="29">
        <f t="shared" ref="G132:G156" si="98">H132+I132</f>
        <v>243075.58000000002</v>
      </c>
      <c r="H132" s="29">
        <f t="shared" ref="H132:H133" si="99">SUMIF(BT$3:BT$195,A132,BU$3:BU$195)</f>
        <v>198218.54000000004</v>
      </c>
      <c r="I132" s="29">
        <f t="shared" ref="I132:I133" si="100">SUMIF(BX$3:BX$932,A132,BY$3:BY$932)</f>
        <v>44857.039999999994</v>
      </c>
      <c r="J132" s="374">
        <f>(SUM(G132:G133)-D132)/D132</f>
        <v>-3.0824597287639855E-2</v>
      </c>
      <c r="K132" s="374">
        <f t="shared" ref="K132" si="101">(SUM(H132:H133)-E132)/E132</f>
        <v>7.7002143898465061E-2</v>
      </c>
      <c r="L132" s="374">
        <f t="shared" ref="L132" si="102">(SUM(I132:I133)-F132)/F132</f>
        <v>-0.23474299360474854</v>
      </c>
      <c r="M132" s="3">
        <v>243076</v>
      </c>
      <c r="N132" s="145">
        <f t="shared" si="94"/>
        <v>0.41999999998370185</v>
      </c>
      <c r="AE132" s="3">
        <v>64347</v>
      </c>
      <c r="AF132" s="3">
        <v>65669</v>
      </c>
      <c r="AG132" s="3">
        <v>38</v>
      </c>
      <c r="AH132" s="3">
        <v>1</v>
      </c>
      <c r="AI132" s="3">
        <v>31539.81</v>
      </c>
      <c r="AJ132" s="3">
        <v>100930.9</v>
      </c>
      <c r="AL132" s="3">
        <v>183655</v>
      </c>
      <c r="AM132" s="3">
        <v>155772</v>
      </c>
      <c r="AN132" s="3">
        <v>5</v>
      </c>
      <c r="AO132" s="3">
        <v>3</v>
      </c>
      <c r="AP132" s="3">
        <v>278.49970000000002</v>
      </c>
      <c r="AQ132" s="3">
        <v>774.30100000000004</v>
      </c>
      <c r="AT132" s="3">
        <v>64347</v>
      </c>
      <c r="AU132" s="3">
        <v>65669</v>
      </c>
      <c r="AV132" s="3">
        <v>38</v>
      </c>
      <c r="AW132" s="3">
        <v>1</v>
      </c>
      <c r="AX132" s="3">
        <v>32103.01</v>
      </c>
      <c r="AY132" s="3">
        <v>103008</v>
      </c>
      <c r="BA132" s="3">
        <v>183655</v>
      </c>
      <c r="BB132" s="3">
        <v>155772</v>
      </c>
      <c r="BC132" s="3">
        <v>5</v>
      </c>
      <c r="BD132" s="3">
        <v>3</v>
      </c>
      <c r="BE132" s="3">
        <v>173.9007</v>
      </c>
      <c r="BF132" s="3">
        <v>582.58330000000001</v>
      </c>
      <c r="BI132" s="3">
        <v>1</v>
      </c>
      <c r="BJ132" s="3">
        <v>38</v>
      </c>
      <c r="BK132" s="3">
        <v>21954.93</v>
      </c>
      <c r="BN132" s="3">
        <v>3</v>
      </c>
      <c r="BO132" s="3">
        <v>5</v>
      </c>
      <c r="BP132" s="3">
        <v>7916.1490000000003</v>
      </c>
      <c r="BR132" s="3" t="s">
        <v>3073</v>
      </c>
      <c r="BS132" s="3">
        <v>1</v>
      </c>
      <c r="BT132" s="3">
        <v>38</v>
      </c>
      <c r="BU132" s="3">
        <v>21258.39</v>
      </c>
      <c r="BW132" s="3">
        <v>3</v>
      </c>
      <c r="BX132" s="3">
        <v>5</v>
      </c>
      <c r="BY132" s="3">
        <v>3727.261</v>
      </c>
      <c r="CG132" s="174">
        <v>3308</v>
      </c>
      <c r="CH132" s="174">
        <v>166539</v>
      </c>
      <c r="CI132" s="174">
        <v>5</v>
      </c>
      <c r="CJ132" s="174">
        <v>7302.7920000000004</v>
      </c>
      <c r="CK132" s="174">
        <v>7302.7920000000004</v>
      </c>
      <c r="CN132" s="3">
        <v>1977</v>
      </c>
      <c r="CO132" s="169">
        <f t="shared" si="95"/>
        <v>7398.9769999999999</v>
      </c>
      <c r="CP132" s="169">
        <f t="shared" si="96"/>
        <v>7453.2920000000004</v>
      </c>
      <c r="CQ132" s="170">
        <f t="shared" si="97"/>
        <v>14852.269</v>
      </c>
      <c r="CU132" s="174">
        <v>3308</v>
      </c>
      <c r="CV132" s="174">
        <v>166539</v>
      </c>
      <c r="CW132" s="174">
        <v>5</v>
      </c>
      <c r="CX132" s="174">
        <v>7302.7920000000004</v>
      </c>
    </row>
    <row r="133" spans="1:102" x14ac:dyDescent="0.25">
      <c r="A133" s="34">
        <v>15</v>
      </c>
      <c r="B133" s="15" t="s">
        <v>596</v>
      </c>
      <c r="C133" s="15" t="s">
        <v>620</v>
      </c>
      <c r="D133" s="381"/>
      <c r="E133" s="381"/>
      <c r="F133" s="381"/>
      <c r="G133" s="8">
        <f t="shared" si="98"/>
        <v>275250.08630000002</v>
      </c>
      <c r="H133" s="8">
        <f t="shared" si="99"/>
        <v>178549.12</v>
      </c>
      <c r="I133" s="8">
        <f t="shared" si="100"/>
        <v>96700.966300000015</v>
      </c>
      <c r="J133" s="375"/>
      <c r="K133" s="375"/>
      <c r="L133" s="375"/>
      <c r="M133" s="3">
        <v>275251</v>
      </c>
      <c r="N133" s="145">
        <f t="shared" si="94"/>
        <v>0.91369999997550622</v>
      </c>
      <c r="AE133" s="3">
        <v>65363</v>
      </c>
      <c r="AF133" s="3">
        <v>65883</v>
      </c>
      <c r="AG133" s="3">
        <v>38</v>
      </c>
      <c r="AH133" s="3">
        <v>1</v>
      </c>
      <c r="AI133" s="3">
        <v>12042.51</v>
      </c>
      <c r="AJ133" s="3">
        <v>22956.12</v>
      </c>
      <c r="AL133" s="3">
        <v>143487</v>
      </c>
      <c r="AM133" s="3">
        <v>144539</v>
      </c>
      <c r="AN133" s="3">
        <v>6</v>
      </c>
      <c r="AO133" s="3">
        <v>3</v>
      </c>
      <c r="AP133" s="3">
        <v>1916.23</v>
      </c>
      <c r="AQ133" s="3">
        <v>4941.9560000000001</v>
      </c>
      <c r="AT133" s="3">
        <v>65363</v>
      </c>
      <c r="AU133" s="3">
        <v>65883</v>
      </c>
      <c r="AV133" s="3">
        <v>38</v>
      </c>
      <c r="AW133" s="3">
        <v>1</v>
      </c>
      <c r="AX133" s="3">
        <v>11889.11</v>
      </c>
      <c r="AY133" s="3">
        <v>22735.86</v>
      </c>
      <c r="BA133" s="3">
        <v>143487</v>
      </c>
      <c r="BB133" s="3">
        <v>144539</v>
      </c>
      <c r="BC133" s="3">
        <v>6</v>
      </c>
      <c r="BD133" s="3">
        <v>3</v>
      </c>
      <c r="BE133" s="3">
        <v>1808.653</v>
      </c>
      <c r="BF133" s="3">
        <v>4656.1989999999996</v>
      </c>
      <c r="BI133" s="3">
        <v>1</v>
      </c>
      <c r="BJ133" s="3">
        <v>38</v>
      </c>
      <c r="BK133" s="3">
        <v>20272.07</v>
      </c>
      <c r="BN133" s="3">
        <v>3</v>
      </c>
      <c r="BO133" s="3">
        <v>5</v>
      </c>
      <c r="BP133" s="3">
        <v>3573.1129999999998</v>
      </c>
      <c r="BR133" s="3" t="s">
        <v>3073</v>
      </c>
      <c r="BS133" s="3">
        <v>1</v>
      </c>
      <c r="BT133" s="3">
        <v>38</v>
      </c>
      <c r="BU133" s="3">
        <v>22232.17</v>
      </c>
      <c r="BW133" s="3">
        <v>3</v>
      </c>
      <c r="BX133" s="3">
        <v>5</v>
      </c>
      <c r="BY133" s="3">
        <v>781.22739999999999</v>
      </c>
      <c r="CG133" s="174">
        <v>1990</v>
      </c>
      <c r="CH133" s="174">
        <v>110183</v>
      </c>
      <c r="CI133" s="174">
        <v>5</v>
      </c>
      <c r="CJ133" s="174">
        <v>7297.643</v>
      </c>
      <c r="CK133" s="174">
        <v>7297.643</v>
      </c>
      <c r="CN133" s="3">
        <v>2400</v>
      </c>
      <c r="CO133" s="169">
        <f t="shared" si="95"/>
        <v>7413.2672000000002</v>
      </c>
      <c r="CP133" s="169">
        <f t="shared" si="96"/>
        <v>7315.9928</v>
      </c>
      <c r="CQ133" s="170">
        <f t="shared" si="97"/>
        <v>14729.26</v>
      </c>
      <c r="CU133" s="174">
        <v>1990</v>
      </c>
      <c r="CV133" s="174">
        <v>110183</v>
      </c>
      <c r="CW133" s="174">
        <v>5</v>
      </c>
      <c r="CX133" s="174">
        <v>7297.643</v>
      </c>
    </row>
    <row r="134" spans="1:102" x14ac:dyDescent="0.25">
      <c r="A134" s="31">
        <v>22</v>
      </c>
      <c r="B134" s="32" t="s">
        <v>600</v>
      </c>
      <c r="C134" s="32" t="s">
        <v>620</v>
      </c>
      <c r="D134" s="14">
        <v>239527</v>
      </c>
      <c r="E134" s="14">
        <v>158050</v>
      </c>
      <c r="F134" s="14">
        <v>81477</v>
      </c>
      <c r="G134" s="14">
        <f t="shared" si="98"/>
        <v>208685.89299999998</v>
      </c>
      <c r="H134" s="14">
        <f t="shared" ref="H134:H144" si="103">SUMIF(BT$3:BT$195,A134,BU$3:BU$195)</f>
        <v>163824.69</v>
      </c>
      <c r="I134" s="14">
        <f t="shared" ref="I134:I144" si="104">SUMIF(BX$3:BX$932,A134,BY$3:BY$932)</f>
        <v>44861.202999999994</v>
      </c>
      <c r="J134" s="48">
        <f t="shared" ref="J134:J157" si="105">(G134-D134)/D134</f>
        <v>-0.12875837379502109</v>
      </c>
      <c r="K134" s="48">
        <f t="shared" ref="K134" si="106">(H134-E134)/E134</f>
        <v>3.6537108509965215E-2</v>
      </c>
      <c r="L134" s="48">
        <f t="shared" ref="L134:L137" si="107">(I134-F134)/F134</f>
        <v>-0.44940040747695675</v>
      </c>
      <c r="M134" s="3">
        <v>208686</v>
      </c>
      <c r="N134" s="145">
        <f t="shared" si="94"/>
        <v>0.10700000001816079</v>
      </c>
      <c r="AE134" s="3">
        <v>65883</v>
      </c>
      <c r="AF134" s="3">
        <v>65363</v>
      </c>
      <c r="AG134" s="3">
        <v>38</v>
      </c>
      <c r="AH134" s="3">
        <v>1</v>
      </c>
      <c r="AI134" s="3">
        <v>7795.0339999999997</v>
      </c>
      <c r="AJ134" s="3">
        <v>21608.78</v>
      </c>
      <c r="AL134" s="3">
        <v>144538</v>
      </c>
      <c r="AM134" s="3">
        <v>144547</v>
      </c>
      <c r="AN134" s="3">
        <v>6</v>
      </c>
      <c r="AO134" s="3">
        <v>3</v>
      </c>
      <c r="AP134" s="3">
        <v>615.97379999999998</v>
      </c>
      <c r="AQ134" s="3">
        <v>1500.27</v>
      </c>
      <c r="AT134" s="3">
        <v>65883</v>
      </c>
      <c r="AU134" s="3">
        <v>65363</v>
      </c>
      <c r="AV134" s="3">
        <v>38</v>
      </c>
      <c r="AW134" s="3">
        <v>1</v>
      </c>
      <c r="AX134" s="3">
        <v>7719.1760000000004</v>
      </c>
      <c r="AY134" s="3">
        <v>21539.4</v>
      </c>
      <c r="BA134" s="3">
        <v>144538</v>
      </c>
      <c r="BB134" s="3">
        <v>144547</v>
      </c>
      <c r="BC134" s="3">
        <v>6</v>
      </c>
      <c r="BD134" s="3">
        <v>3</v>
      </c>
      <c r="BE134" s="3">
        <v>551.5181</v>
      </c>
      <c r="BF134" s="3">
        <v>1440.875</v>
      </c>
      <c r="BI134" s="3">
        <v>1</v>
      </c>
      <c r="BJ134" s="3">
        <v>38</v>
      </c>
      <c r="BK134" s="3">
        <v>87789.21</v>
      </c>
      <c r="BN134" s="3">
        <v>3</v>
      </c>
      <c r="BO134" s="3">
        <v>5</v>
      </c>
      <c r="BP134" s="3">
        <v>559.31600000000003</v>
      </c>
      <c r="BR134" s="3" t="s">
        <v>3073</v>
      </c>
      <c r="BS134" s="3">
        <v>1</v>
      </c>
      <c r="BT134" s="3">
        <v>38</v>
      </c>
      <c r="BU134" s="3">
        <v>85348.800000000003</v>
      </c>
      <c r="BW134" s="3">
        <v>3</v>
      </c>
      <c r="BX134" s="3">
        <v>5</v>
      </c>
      <c r="BY134" s="3">
        <v>8452.3369999999995</v>
      </c>
      <c r="CG134" s="174">
        <v>26791</v>
      </c>
      <c r="CH134" s="174">
        <v>2398</v>
      </c>
      <c r="CI134" s="174">
        <v>5</v>
      </c>
      <c r="CJ134" s="174">
        <v>7288</v>
      </c>
      <c r="CK134" s="174">
        <v>7288</v>
      </c>
      <c r="CN134" s="3">
        <v>3665</v>
      </c>
      <c r="CO134" s="169">
        <f t="shared" si="95"/>
        <v>7455.2538999999997</v>
      </c>
      <c r="CP134" s="169">
        <f t="shared" si="96"/>
        <v>7220.4443000000001</v>
      </c>
      <c r="CQ134" s="170">
        <f t="shared" si="97"/>
        <v>14675.698199999999</v>
      </c>
      <c r="CU134" s="174">
        <v>26791</v>
      </c>
      <c r="CV134" s="174">
        <v>2398</v>
      </c>
      <c r="CW134" s="174">
        <v>5</v>
      </c>
      <c r="CX134" s="174">
        <v>7288</v>
      </c>
    </row>
    <row r="135" spans="1:102" x14ac:dyDescent="0.25">
      <c r="A135" s="31">
        <v>23</v>
      </c>
      <c r="B135" s="32" t="s">
        <v>601</v>
      </c>
      <c r="C135" s="32" t="s">
        <v>620</v>
      </c>
      <c r="D135" s="14">
        <v>81758</v>
      </c>
      <c r="E135" s="14">
        <v>0</v>
      </c>
      <c r="F135" s="14">
        <v>81758</v>
      </c>
      <c r="G135" s="14">
        <f t="shared" si="98"/>
        <v>71538.842399999994</v>
      </c>
      <c r="H135" s="14">
        <f t="shared" si="103"/>
        <v>0</v>
      </c>
      <c r="I135" s="14">
        <f t="shared" si="104"/>
        <v>71538.842399999994</v>
      </c>
      <c r="J135" s="48">
        <f t="shared" si="105"/>
        <v>-0.12499275422588622</v>
      </c>
      <c r="K135" s="48"/>
      <c r="L135" s="48">
        <f t="shared" si="107"/>
        <v>-0.12499275422588622</v>
      </c>
      <c r="M135" s="3">
        <v>71539</v>
      </c>
      <c r="N135" s="145">
        <f t="shared" si="94"/>
        <v>0.1576000000059139</v>
      </c>
      <c r="AE135" s="3">
        <v>66037</v>
      </c>
      <c r="AF135" s="3">
        <v>64456</v>
      </c>
      <c r="AG135" s="3">
        <v>38</v>
      </c>
      <c r="AH135" s="3">
        <v>1</v>
      </c>
      <c r="AI135" s="3">
        <v>27864.93</v>
      </c>
      <c r="AJ135" s="3">
        <v>92543.679999999993</v>
      </c>
      <c r="AL135" s="3">
        <v>144539</v>
      </c>
      <c r="AM135" s="3">
        <v>143487</v>
      </c>
      <c r="AN135" s="3">
        <v>6</v>
      </c>
      <c r="AO135" s="3">
        <v>3</v>
      </c>
      <c r="AP135" s="3">
        <v>1714.278</v>
      </c>
      <c r="AQ135" s="3">
        <v>4721.3159999999998</v>
      </c>
      <c r="AT135" s="3">
        <v>66037</v>
      </c>
      <c r="AU135" s="3">
        <v>64456</v>
      </c>
      <c r="AV135" s="3">
        <v>38</v>
      </c>
      <c r="AW135" s="3">
        <v>1</v>
      </c>
      <c r="AX135" s="3">
        <v>27252.73</v>
      </c>
      <c r="AY135" s="3">
        <v>93157.91</v>
      </c>
      <c r="BA135" s="3">
        <v>144539</v>
      </c>
      <c r="BB135" s="3">
        <v>143487</v>
      </c>
      <c r="BC135" s="3">
        <v>6</v>
      </c>
      <c r="BD135" s="3">
        <v>3</v>
      </c>
      <c r="BE135" s="3">
        <v>1653.325</v>
      </c>
      <c r="BF135" s="3">
        <v>4538.027</v>
      </c>
      <c r="BI135" s="3">
        <v>1</v>
      </c>
      <c r="BJ135" s="3">
        <v>38</v>
      </c>
      <c r="BK135" s="3">
        <v>6392.1679999999997</v>
      </c>
      <c r="BN135" s="3">
        <v>3</v>
      </c>
      <c r="BO135" s="3">
        <v>5</v>
      </c>
      <c r="BP135" s="3">
        <v>8041.7929999999997</v>
      </c>
      <c r="BR135" s="3" t="s">
        <v>3073</v>
      </c>
      <c r="BS135" s="3">
        <v>1</v>
      </c>
      <c r="BT135" s="3">
        <v>38</v>
      </c>
      <c r="BU135" s="3">
        <v>7994.9480000000003</v>
      </c>
      <c r="BW135" s="3">
        <v>0</v>
      </c>
      <c r="BX135" s="3">
        <v>5</v>
      </c>
      <c r="BY135" s="3">
        <v>0</v>
      </c>
      <c r="CG135" s="174">
        <v>2255</v>
      </c>
      <c r="CH135" s="174">
        <v>20133</v>
      </c>
      <c r="CI135" s="174">
        <v>5</v>
      </c>
      <c r="CJ135" s="174">
        <v>7286.9210000000003</v>
      </c>
      <c r="CK135" s="174">
        <v>7286.9210000000003</v>
      </c>
      <c r="CN135" s="3">
        <v>3351</v>
      </c>
      <c r="CO135" s="169">
        <f t="shared" si="95"/>
        <v>7138.3369999999995</v>
      </c>
      <c r="CP135" s="169">
        <f t="shared" si="96"/>
        <v>7528.9940000000006</v>
      </c>
      <c r="CQ135" s="170">
        <f t="shared" si="97"/>
        <v>14667.331</v>
      </c>
      <c r="CU135" s="174">
        <v>2255</v>
      </c>
      <c r="CV135" s="174">
        <v>20133</v>
      </c>
      <c r="CW135" s="174">
        <v>5</v>
      </c>
      <c r="CX135" s="174">
        <v>7286.9210000000003</v>
      </c>
    </row>
    <row r="136" spans="1:102" x14ac:dyDescent="0.25">
      <c r="A136" s="31">
        <v>29</v>
      </c>
      <c r="B136" s="32" t="s">
        <v>602</v>
      </c>
      <c r="C136" s="32" t="s">
        <v>620</v>
      </c>
      <c r="D136" s="14">
        <v>490806</v>
      </c>
      <c r="E136" s="14">
        <v>321820</v>
      </c>
      <c r="F136" s="14">
        <v>168986</v>
      </c>
      <c r="G136" s="14">
        <f t="shared" si="98"/>
        <v>482569.21546000009</v>
      </c>
      <c r="H136" s="14">
        <f t="shared" si="103"/>
        <v>326434.40000000002</v>
      </c>
      <c r="I136" s="14">
        <f t="shared" si="104"/>
        <v>156134.81546000004</v>
      </c>
      <c r="J136" s="48">
        <f t="shared" si="105"/>
        <v>-1.6782159427553667E-2</v>
      </c>
      <c r="K136" s="48">
        <f t="shared" ref="K136:K144" si="108">(H136-E136)/E136</f>
        <v>1.433845006525394E-2</v>
      </c>
      <c r="L136" s="48">
        <f t="shared" si="107"/>
        <v>-7.6048811972589198E-2</v>
      </c>
      <c r="M136" s="3">
        <v>482569</v>
      </c>
      <c r="N136" s="145">
        <f t="shared" si="94"/>
        <v>-0.21546000009402633</v>
      </c>
      <c r="AE136" s="3">
        <v>199397</v>
      </c>
      <c r="AF136" s="3">
        <v>199396</v>
      </c>
      <c r="AG136" s="3">
        <v>38</v>
      </c>
      <c r="AH136" s="3">
        <v>1</v>
      </c>
      <c r="AI136" s="3">
        <v>4381.76</v>
      </c>
      <c r="AJ136" s="3">
        <v>8925.8760000000002</v>
      </c>
      <c r="AL136" s="3">
        <v>144547</v>
      </c>
      <c r="AM136" s="3">
        <v>144538</v>
      </c>
      <c r="AN136" s="3">
        <v>6</v>
      </c>
      <c r="AO136" s="3">
        <v>3</v>
      </c>
      <c r="AP136" s="3">
        <v>529.54330000000004</v>
      </c>
      <c r="AQ136" s="3">
        <v>1419.298</v>
      </c>
      <c r="AT136" s="3">
        <v>199397</v>
      </c>
      <c r="AU136" s="3">
        <v>199396</v>
      </c>
      <c r="AV136" s="3">
        <v>38</v>
      </c>
      <c r="AW136" s="3">
        <v>1</v>
      </c>
      <c r="AX136" s="3">
        <v>4043.8789999999999</v>
      </c>
      <c r="AY136" s="3">
        <v>8717.4989999999998</v>
      </c>
      <c r="BA136" s="3">
        <v>144547</v>
      </c>
      <c r="BB136" s="3">
        <v>144538</v>
      </c>
      <c r="BC136" s="3">
        <v>6</v>
      </c>
      <c r="BD136" s="3">
        <v>3</v>
      </c>
      <c r="BE136" s="3">
        <v>436.19920000000002</v>
      </c>
      <c r="BF136" s="3">
        <v>1310.7650000000001</v>
      </c>
      <c r="BI136" s="3">
        <v>2</v>
      </c>
      <c r="BJ136" s="3">
        <v>40</v>
      </c>
      <c r="BK136" s="3">
        <v>8225</v>
      </c>
      <c r="BN136" s="3">
        <v>3</v>
      </c>
      <c r="BO136" s="3">
        <v>5</v>
      </c>
      <c r="BP136" s="3">
        <v>685.96690000000001</v>
      </c>
      <c r="BR136" s="3" t="s">
        <v>3073</v>
      </c>
      <c r="BS136" s="3">
        <v>2</v>
      </c>
      <c r="BT136" s="3">
        <v>40</v>
      </c>
      <c r="BU136" s="3">
        <v>7976.183</v>
      </c>
      <c r="BW136" s="3">
        <v>3</v>
      </c>
      <c r="BX136" s="3">
        <v>5</v>
      </c>
      <c r="BY136" s="3">
        <v>761.1277</v>
      </c>
      <c r="CG136" s="174">
        <v>166539</v>
      </c>
      <c r="CH136" s="174">
        <v>3308</v>
      </c>
      <c r="CI136" s="174">
        <v>5</v>
      </c>
      <c r="CJ136" s="174">
        <v>7267.5339999999997</v>
      </c>
      <c r="CK136" s="174">
        <v>7267.5339999999997</v>
      </c>
      <c r="CN136" s="3">
        <v>1990</v>
      </c>
      <c r="CO136" s="169">
        <f t="shared" si="95"/>
        <v>7297.643</v>
      </c>
      <c r="CP136" s="169">
        <f t="shared" si="96"/>
        <v>7339.94</v>
      </c>
      <c r="CQ136" s="170">
        <f t="shared" si="97"/>
        <v>14637.582999999999</v>
      </c>
      <c r="CU136" s="174">
        <v>166539</v>
      </c>
      <c r="CV136" s="174">
        <v>3308</v>
      </c>
      <c r="CW136" s="174">
        <v>5</v>
      </c>
      <c r="CX136" s="174">
        <v>7267.5339999999997</v>
      </c>
    </row>
    <row r="137" spans="1:102" x14ac:dyDescent="0.25">
      <c r="A137" s="31">
        <v>30</v>
      </c>
      <c r="B137" s="32" t="s">
        <v>603</v>
      </c>
      <c r="C137" s="32" t="s">
        <v>620</v>
      </c>
      <c r="D137" s="14">
        <v>354612</v>
      </c>
      <c r="E137" s="14">
        <v>203080</v>
      </c>
      <c r="F137" s="14">
        <v>151532</v>
      </c>
      <c r="G137" s="14">
        <f t="shared" si="98"/>
        <v>332653.92154999997</v>
      </c>
      <c r="H137" s="14">
        <f t="shared" si="103"/>
        <v>209535.15699999998</v>
      </c>
      <c r="I137" s="14">
        <f t="shared" si="104"/>
        <v>123118.76455000001</v>
      </c>
      <c r="J137" s="48">
        <f t="shared" si="105"/>
        <v>-6.1921419607909575E-2</v>
      </c>
      <c r="K137" s="48">
        <f t="shared" si="108"/>
        <v>3.1786276344297704E-2</v>
      </c>
      <c r="L137" s="48">
        <f t="shared" si="107"/>
        <v>-0.1875065032468389</v>
      </c>
      <c r="M137" s="3">
        <v>332654</v>
      </c>
      <c r="N137" s="145">
        <f t="shared" si="94"/>
        <v>7.8450000029988587E-2</v>
      </c>
      <c r="AE137" s="3">
        <v>60978</v>
      </c>
      <c r="AF137" s="3">
        <v>60567</v>
      </c>
      <c r="AG137" s="3">
        <v>40</v>
      </c>
      <c r="AH137" s="3">
        <v>2</v>
      </c>
      <c r="AI137" s="3">
        <v>3989.866</v>
      </c>
      <c r="AJ137" s="3">
        <v>8947.7060000000001</v>
      </c>
      <c r="AL137" s="3">
        <v>145497</v>
      </c>
      <c r="AM137" s="3">
        <v>145510</v>
      </c>
      <c r="AN137" s="3">
        <v>6</v>
      </c>
      <c r="AO137" s="3">
        <v>3</v>
      </c>
      <c r="AP137" s="3">
        <v>1389.145</v>
      </c>
      <c r="AQ137" s="3">
        <v>3673.9520000000002</v>
      </c>
      <c r="AT137" s="3">
        <v>60978</v>
      </c>
      <c r="AU137" s="3">
        <v>60567</v>
      </c>
      <c r="AV137" s="3">
        <v>40</v>
      </c>
      <c r="AW137" s="3">
        <v>2</v>
      </c>
      <c r="AX137" s="3">
        <v>4004.0970000000002</v>
      </c>
      <c r="AY137" s="3">
        <v>9408.9269999999997</v>
      </c>
      <c r="BA137" s="3">
        <v>145497</v>
      </c>
      <c r="BB137" s="3">
        <v>145510</v>
      </c>
      <c r="BC137" s="3">
        <v>6</v>
      </c>
      <c r="BD137" s="3">
        <v>3</v>
      </c>
      <c r="BE137" s="3">
        <v>1181.492</v>
      </c>
      <c r="BF137" s="3">
        <v>3134.2249999999999</v>
      </c>
      <c r="BI137" s="3">
        <v>1</v>
      </c>
      <c r="BJ137" s="3">
        <v>41</v>
      </c>
      <c r="BK137" s="3">
        <v>91499.39</v>
      </c>
      <c r="BN137" s="3">
        <v>3</v>
      </c>
      <c r="BO137" s="3">
        <v>6</v>
      </c>
      <c r="BP137" s="3">
        <v>4799.9830000000002</v>
      </c>
      <c r="BR137" s="3" t="s">
        <v>3073</v>
      </c>
      <c r="BS137" s="3">
        <v>1</v>
      </c>
      <c r="BT137" s="3">
        <v>41</v>
      </c>
      <c r="BU137" s="3">
        <v>91552.99</v>
      </c>
      <c r="BW137" s="3">
        <v>3</v>
      </c>
      <c r="BX137" s="3">
        <v>6</v>
      </c>
      <c r="BY137" s="3">
        <v>4866.8519999999999</v>
      </c>
      <c r="CG137" s="174">
        <v>131558</v>
      </c>
      <c r="CH137" s="174">
        <v>2007</v>
      </c>
      <c r="CI137" s="174">
        <v>5</v>
      </c>
      <c r="CJ137" s="174">
        <v>7254.9949999999999</v>
      </c>
      <c r="CK137" s="174">
        <v>7254.9949999999999</v>
      </c>
      <c r="CN137" s="3">
        <v>3433</v>
      </c>
      <c r="CO137" s="169">
        <f t="shared" si="95"/>
        <v>7161.7308000000003</v>
      </c>
      <c r="CP137" s="169">
        <f t="shared" si="96"/>
        <v>7474.1957000000002</v>
      </c>
      <c r="CQ137" s="170">
        <f t="shared" si="97"/>
        <v>14635.926500000001</v>
      </c>
      <c r="CU137" s="174">
        <v>131558</v>
      </c>
      <c r="CV137" s="174">
        <v>2007</v>
      </c>
      <c r="CW137" s="174">
        <v>5</v>
      </c>
      <c r="CX137" s="174">
        <v>7254.9949999999999</v>
      </c>
    </row>
    <row r="138" spans="1:102" x14ac:dyDescent="0.25">
      <c r="A138" s="31">
        <v>32</v>
      </c>
      <c r="B138" s="32" t="s">
        <v>604</v>
      </c>
      <c r="C138" s="32" t="s">
        <v>620</v>
      </c>
      <c r="D138" s="14">
        <v>250220</v>
      </c>
      <c r="E138" s="14">
        <v>250220</v>
      </c>
      <c r="F138" s="14">
        <v>0</v>
      </c>
      <c r="G138" s="14">
        <f t="shared" si="98"/>
        <v>266963.93400000001</v>
      </c>
      <c r="H138" s="14">
        <f t="shared" si="103"/>
        <v>266963.93400000001</v>
      </c>
      <c r="I138" s="14">
        <f t="shared" si="104"/>
        <v>0</v>
      </c>
      <c r="J138" s="48">
        <f t="shared" si="105"/>
        <v>6.6916849172728027E-2</v>
      </c>
      <c r="K138" s="48">
        <f t="shared" si="108"/>
        <v>6.6916849172728027E-2</v>
      </c>
      <c r="L138" s="48"/>
      <c r="M138" s="3">
        <v>266963</v>
      </c>
      <c r="N138" s="145">
        <f t="shared" si="94"/>
        <v>-0.9340000000083819</v>
      </c>
      <c r="AE138" s="3">
        <v>59143</v>
      </c>
      <c r="AF138" s="3">
        <v>60280</v>
      </c>
      <c r="AG138" s="3">
        <v>41</v>
      </c>
      <c r="AH138" s="3">
        <v>1</v>
      </c>
      <c r="AI138" s="3">
        <v>31885.15</v>
      </c>
      <c r="AJ138" s="3">
        <v>96333.23</v>
      </c>
      <c r="AL138" s="3">
        <v>145510</v>
      </c>
      <c r="AM138" s="3">
        <v>145497</v>
      </c>
      <c r="AN138" s="3">
        <v>6</v>
      </c>
      <c r="AO138" s="3">
        <v>3</v>
      </c>
      <c r="AP138" s="3">
        <v>1210.567</v>
      </c>
      <c r="AQ138" s="3">
        <v>3629.11</v>
      </c>
      <c r="AT138" s="3">
        <v>59143</v>
      </c>
      <c r="AU138" s="3">
        <v>60280</v>
      </c>
      <c r="AV138" s="3">
        <v>41</v>
      </c>
      <c r="AW138" s="3">
        <v>1</v>
      </c>
      <c r="AX138" s="3">
        <v>32190.720000000001</v>
      </c>
      <c r="AY138" s="3">
        <v>96805.88</v>
      </c>
      <c r="BA138" s="3">
        <v>145510</v>
      </c>
      <c r="BB138" s="3">
        <v>145497</v>
      </c>
      <c r="BC138" s="3">
        <v>6</v>
      </c>
      <c r="BD138" s="3">
        <v>3</v>
      </c>
      <c r="BE138" s="3">
        <v>1005.46</v>
      </c>
      <c r="BF138" s="3">
        <v>3117.8009999999999</v>
      </c>
      <c r="BI138" s="3">
        <v>1</v>
      </c>
      <c r="BJ138" s="3">
        <v>41</v>
      </c>
      <c r="BK138" s="3">
        <v>88605.14</v>
      </c>
      <c r="BN138" s="3">
        <v>3</v>
      </c>
      <c r="BO138" s="3">
        <v>6</v>
      </c>
      <c r="BP138" s="3">
        <v>1352.68</v>
      </c>
      <c r="BR138" s="3" t="s">
        <v>3073</v>
      </c>
      <c r="BS138" s="3">
        <v>1</v>
      </c>
      <c r="BT138" s="3">
        <v>41</v>
      </c>
      <c r="BU138" s="3">
        <v>92638.41</v>
      </c>
      <c r="BW138" s="3">
        <v>3</v>
      </c>
      <c r="BX138" s="3">
        <v>6</v>
      </c>
      <c r="BY138" s="3">
        <v>1226.413</v>
      </c>
      <c r="CG138" s="174">
        <v>1002</v>
      </c>
      <c r="CH138" s="174">
        <v>117943</v>
      </c>
      <c r="CI138" s="174">
        <v>5</v>
      </c>
      <c r="CJ138" s="174">
        <v>7244.4459999999999</v>
      </c>
      <c r="CK138" s="174">
        <v>7244.4459999999999</v>
      </c>
      <c r="CN138" s="3">
        <v>2470</v>
      </c>
      <c r="CO138" s="169">
        <f t="shared" si="95"/>
        <v>7268.9085999999988</v>
      </c>
      <c r="CP138" s="169">
        <f t="shared" si="96"/>
        <v>7361.7150000000001</v>
      </c>
      <c r="CQ138" s="170">
        <f t="shared" si="97"/>
        <v>14630.623599999999</v>
      </c>
      <c r="CU138" s="174">
        <v>1002</v>
      </c>
      <c r="CV138" s="174">
        <v>117943</v>
      </c>
      <c r="CW138" s="174">
        <v>5</v>
      </c>
      <c r="CX138" s="174">
        <v>7244.4459999999999</v>
      </c>
    </row>
    <row r="139" spans="1:102" x14ac:dyDescent="0.25">
      <c r="A139" s="31">
        <v>35</v>
      </c>
      <c r="B139" s="32" t="s">
        <v>605</v>
      </c>
      <c r="C139" s="32" t="s">
        <v>620</v>
      </c>
      <c r="D139" s="14">
        <v>521155</v>
      </c>
      <c r="E139" s="14">
        <v>352990</v>
      </c>
      <c r="F139" s="14">
        <v>168165</v>
      </c>
      <c r="G139" s="14">
        <f t="shared" si="98"/>
        <v>566339.75</v>
      </c>
      <c r="H139" s="14">
        <f t="shared" si="103"/>
        <v>396763.42</v>
      </c>
      <c r="I139" s="14">
        <f t="shared" si="104"/>
        <v>169576.33000000002</v>
      </c>
      <c r="J139" s="48">
        <f t="shared" si="105"/>
        <v>8.6701173355335739E-2</v>
      </c>
      <c r="K139" s="48">
        <f t="shared" si="108"/>
        <v>0.12400753562423861</v>
      </c>
      <c r="L139" s="48">
        <f t="shared" ref="L139:L146" si="109">(I139-F139)/F139</f>
        <v>8.3925311450064894E-3</v>
      </c>
      <c r="M139" s="3">
        <v>566341</v>
      </c>
      <c r="N139" s="145">
        <f t="shared" si="94"/>
        <v>1.25</v>
      </c>
      <c r="AE139" s="3">
        <v>60319</v>
      </c>
      <c r="AF139" s="3">
        <v>59228</v>
      </c>
      <c r="AG139" s="3">
        <v>41</v>
      </c>
      <c r="AH139" s="3">
        <v>1</v>
      </c>
      <c r="AI139" s="3">
        <v>28857.55</v>
      </c>
      <c r="AJ139" s="3">
        <v>93882.63</v>
      </c>
      <c r="AL139" s="3">
        <v>146113</v>
      </c>
      <c r="AM139" s="3">
        <v>146114</v>
      </c>
      <c r="AN139" s="3">
        <v>6</v>
      </c>
      <c r="AO139" s="3">
        <v>3</v>
      </c>
      <c r="AP139" s="3">
        <v>108.9723</v>
      </c>
      <c r="AQ139" s="3">
        <v>225.70339999999999</v>
      </c>
      <c r="AT139" s="3">
        <v>60319</v>
      </c>
      <c r="AU139" s="3">
        <v>59228</v>
      </c>
      <c r="AV139" s="3">
        <v>41</v>
      </c>
      <c r="AW139" s="3">
        <v>1</v>
      </c>
      <c r="AX139" s="3">
        <v>27769.39</v>
      </c>
      <c r="AY139" s="3">
        <v>92649.09</v>
      </c>
      <c r="BA139" s="3">
        <v>146113</v>
      </c>
      <c r="BB139" s="3">
        <v>146114</v>
      </c>
      <c r="BC139" s="3">
        <v>6</v>
      </c>
      <c r="BD139" s="3">
        <v>3</v>
      </c>
      <c r="BE139" s="3">
        <v>65.311790000000002</v>
      </c>
      <c r="BF139" s="3">
        <v>167.6319</v>
      </c>
      <c r="BI139" s="3">
        <v>1</v>
      </c>
      <c r="BJ139" s="3">
        <v>41</v>
      </c>
      <c r="BK139" s="3">
        <v>15069.26</v>
      </c>
      <c r="BN139" s="3">
        <v>3</v>
      </c>
      <c r="BO139" s="3">
        <v>6</v>
      </c>
      <c r="BP139" s="3">
        <v>4611.5420000000004</v>
      </c>
      <c r="BR139" s="3" t="s">
        <v>3073</v>
      </c>
      <c r="BS139" s="3">
        <v>1</v>
      </c>
      <c r="BT139" s="3">
        <v>41</v>
      </c>
      <c r="BU139" s="3">
        <v>15850.19</v>
      </c>
      <c r="BW139" s="3">
        <v>3</v>
      </c>
      <c r="BX139" s="3">
        <v>6</v>
      </c>
      <c r="BY139" s="3">
        <v>4761.1769999999997</v>
      </c>
      <c r="CG139" s="174">
        <v>117943</v>
      </c>
      <c r="CH139" s="174">
        <v>1002</v>
      </c>
      <c r="CI139" s="174">
        <v>5</v>
      </c>
      <c r="CJ139" s="174">
        <v>7232.9040000000005</v>
      </c>
      <c r="CK139" s="174">
        <v>7232.9040000000005</v>
      </c>
      <c r="CN139" s="3">
        <v>1664</v>
      </c>
      <c r="CO139" s="169">
        <f t="shared" si="95"/>
        <v>7411.7028000000009</v>
      </c>
      <c r="CP139" s="169">
        <f t="shared" si="96"/>
        <v>7196.4996000000001</v>
      </c>
      <c r="CQ139" s="170">
        <f t="shared" si="97"/>
        <v>14608.202400000002</v>
      </c>
      <c r="CU139" s="174">
        <v>117943</v>
      </c>
      <c r="CV139" s="174">
        <v>1002</v>
      </c>
      <c r="CW139" s="174">
        <v>5</v>
      </c>
      <c r="CX139" s="174">
        <v>7232.9040000000005</v>
      </c>
    </row>
    <row r="140" spans="1:102" x14ac:dyDescent="0.25">
      <c r="A140" s="31">
        <v>37</v>
      </c>
      <c r="B140" s="32" t="s">
        <v>606</v>
      </c>
      <c r="C140" s="32" t="s">
        <v>620</v>
      </c>
      <c r="D140" s="14">
        <v>381331</v>
      </c>
      <c r="E140" s="14">
        <v>276420</v>
      </c>
      <c r="F140" s="14">
        <v>104911</v>
      </c>
      <c r="G140" s="14">
        <f t="shared" si="98"/>
        <v>396463.20499999996</v>
      </c>
      <c r="H140" s="14">
        <f t="shared" si="103"/>
        <v>290416.45499999996</v>
      </c>
      <c r="I140" s="14">
        <f t="shared" si="104"/>
        <v>106046.74999999999</v>
      </c>
      <c r="J140" s="48">
        <f t="shared" si="105"/>
        <v>3.9682598582333875E-2</v>
      </c>
      <c r="K140" s="48">
        <f t="shared" si="108"/>
        <v>5.0634740612111852E-2</v>
      </c>
      <c r="L140" s="48">
        <f t="shared" si="109"/>
        <v>1.0825842857278889E-2</v>
      </c>
      <c r="M140" s="3">
        <v>396463</v>
      </c>
      <c r="N140" s="145">
        <f t="shared" si="94"/>
        <v>-0.20499999995809048</v>
      </c>
      <c r="AE140" s="3">
        <v>198889</v>
      </c>
      <c r="AF140" s="3">
        <v>198890</v>
      </c>
      <c r="AG140" s="3">
        <v>41</v>
      </c>
      <c r="AH140" s="3">
        <v>1</v>
      </c>
      <c r="AI140" s="3">
        <v>6099.0420000000004</v>
      </c>
      <c r="AJ140" s="3">
        <v>15799.77</v>
      </c>
      <c r="AL140" s="3">
        <v>146114</v>
      </c>
      <c r="AM140" s="3">
        <v>146113</v>
      </c>
      <c r="AN140" s="3">
        <v>6</v>
      </c>
      <c r="AO140" s="3">
        <v>3</v>
      </c>
      <c r="AP140" s="3">
        <v>143.16990000000001</v>
      </c>
      <c r="AQ140" s="3">
        <v>324.64710000000002</v>
      </c>
      <c r="AT140" s="3">
        <v>198889</v>
      </c>
      <c r="AU140" s="3">
        <v>198890</v>
      </c>
      <c r="AV140" s="3">
        <v>41</v>
      </c>
      <c r="AW140" s="3">
        <v>1</v>
      </c>
      <c r="AX140" s="3">
        <v>5887.41</v>
      </c>
      <c r="AY140" s="3">
        <v>15741.96</v>
      </c>
      <c r="BA140" s="3">
        <v>146114</v>
      </c>
      <c r="BB140" s="3">
        <v>146113</v>
      </c>
      <c r="BC140" s="3">
        <v>6</v>
      </c>
      <c r="BD140" s="3">
        <v>3</v>
      </c>
      <c r="BE140" s="3">
        <v>85.166150000000002</v>
      </c>
      <c r="BF140" s="3">
        <v>257.85109999999997</v>
      </c>
      <c r="BI140" s="3">
        <v>1</v>
      </c>
      <c r="BJ140" s="3">
        <v>41</v>
      </c>
      <c r="BK140" s="3">
        <v>16740.939999999999</v>
      </c>
      <c r="BN140" s="3">
        <v>3</v>
      </c>
      <c r="BO140" s="3">
        <v>6</v>
      </c>
      <c r="BP140" s="3">
        <v>1414.8430000000001</v>
      </c>
      <c r="BR140" s="3" t="s">
        <v>3073</v>
      </c>
      <c r="BS140" s="3">
        <v>1</v>
      </c>
      <c r="BT140" s="3">
        <v>41</v>
      </c>
      <c r="BU140" s="3">
        <v>16973.54</v>
      </c>
      <c r="BW140" s="3">
        <v>3</v>
      </c>
      <c r="BX140" s="3">
        <v>6</v>
      </c>
      <c r="BY140" s="3">
        <v>1285.211</v>
      </c>
      <c r="CG140" s="174">
        <v>96095</v>
      </c>
      <c r="CH140" s="174">
        <v>3626</v>
      </c>
      <c r="CI140" s="174">
        <v>5</v>
      </c>
      <c r="CJ140" s="174">
        <v>7185.3680000000004</v>
      </c>
      <c r="CK140" s="174">
        <v>7185.3680000000004</v>
      </c>
      <c r="CN140" s="3">
        <v>1558</v>
      </c>
      <c r="CO140" s="169">
        <f t="shared" si="95"/>
        <v>7414.6252800000002</v>
      </c>
      <c r="CP140" s="169">
        <f t="shared" si="96"/>
        <v>7172.7834000000003</v>
      </c>
      <c r="CQ140" s="170">
        <f t="shared" si="97"/>
        <v>14587.40868</v>
      </c>
      <c r="CU140" s="174">
        <v>96095</v>
      </c>
      <c r="CV140" s="174">
        <v>3626</v>
      </c>
      <c r="CW140" s="174">
        <v>5</v>
      </c>
      <c r="CX140" s="174">
        <v>7185.3680000000004</v>
      </c>
    </row>
    <row r="141" spans="1:102" x14ac:dyDescent="0.25">
      <c r="A141" s="31">
        <v>41</v>
      </c>
      <c r="B141" s="32" t="s">
        <v>607</v>
      </c>
      <c r="C141" s="32" t="s">
        <v>620</v>
      </c>
      <c r="D141" s="14">
        <v>327021</v>
      </c>
      <c r="E141" s="14">
        <v>197000</v>
      </c>
      <c r="F141" s="14">
        <v>130021</v>
      </c>
      <c r="G141" s="14">
        <f t="shared" si="98"/>
        <v>343816.55920000008</v>
      </c>
      <c r="H141" s="14">
        <f t="shared" si="103"/>
        <v>217015.13000000003</v>
      </c>
      <c r="I141" s="14">
        <f t="shared" si="104"/>
        <v>126801.42920000004</v>
      </c>
      <c r="J141" s="48">
        <f t="shared" si="105"/>
        <v>5.1359268059238017E-2</v>
      </c>
      <c r="K141" s="48">
        <f t="shared" si="108"/>
        <v>0.10159964467005093</v>
      </c>
      <c r="L141" s="48">
        <f t="shared" si="109"/>
        <v>-2.476192922681688E-2</v>
      </c>
      <c r="M141" s="3">
        <v>343817</v>
      </c>
      <c r="N141" s="145">
        <f t="shared" si="94"/>
        <v>0.44079999992391095</v>
      </c>
      <c r="AE141" s="3">
        <v>199574</v>
      </c>
      <c r="AF141" s="3">
        <v>199575</v>
      </c>
      <c r="AG141" s="3">
        <v>41</v>
      </c>
      <c r="AH141" s="3">
        <v>1</v>
      </c>
      <c r="AI141" s="3">
        <v>7038.2219999999998</v>
      </c>
      <c r="AJ141" s="3">
        <v>17724.3</v>
      </c>
      <c r="AL141" s="3">
        <v>146720</v>
      </c>
      <c r="AM141" s="3">
        <v>146730</v>
      </c>
      <c r="AN141" s="3">
        <v>6</v>
      </c>
      <c r="AO141" s="3">
        <v>3</v>
      </c>
      <c r="AP141" s="3">
        <v>3714.973</v>
      </c>
      <c r="AQ141" s="3">
        <v>9267.5669999999991</v>
      </c>
      <c r="AT141" s="3">
        <v>199574</v>
      </c>
      <c r="AU141" s="3">
        <v>199575</v>
      </c>
      <c r="AV141" s="3">
        <v>41</v>
      </c>
      <c r="AW141" s="3">
        <v>1</v>
      </c>
      <c r="AX141" s="3">
        <v>7034.5720000000001</v>
      </c>
      <c r="AY141" s="3">
        <v>17582.91</v>
      </c>
      <c r="BA141" s="3">
        <v>146720</v>
      </c>
      <c r="BB141" s="3">
        <v>146730</v>
      </c>
      <c r="BC141" s="3">
        <v>6</v>
      </c>
      <c r="BD141" s="3">
        <v>3</v>
      </c>
      <c r="BE141" s="3">
        <v>3531.39</v>
      </c>
      <c r="BF141" s="3">
        <v>8915.9310000000005</v>
      </c>
      <c r="BI141" s="3">
        <v>1</v>
      </c>
      <c r="BJ141" s="3">
        <v>42</v>
      </c>
      <c r="BK141" s="3">
        <v>89464.66</v>
      </c>
      <c r="BN141" s="3">
        <v>3</v>
      </c>
      <c r="BO141" s="3">
        <v>6</v>
      </c>
      <c r="BP141" s="3">
        <v>3431.9360000000001</v>
      </c>
      <c r="BR141" s="3" t="s">
        <v>3073</v>
      </c>
      <c r="BS141" s="3">
        <v>1</v>
      </c>
      <c r="BT141" s="3">
        <v>42</v>
      </c>
      <c r="BU141" s="3">
        <v>90353.73</v>
      </c>
      <c r="BW141" s="3">
        <v>3</v>
      </c>
      <c r="BX141" s="3">
        <v>6</v>
      </c>
      <c r="BY141" s="3">
        <v>4005.3449999999998</v>
      </c>
      <c r="CG141" s="174">
        <v>85337</v>
      </c>
      <c r="CH141" s="174">
        <v>583</v>
      </c>
      <c r="CI141" s="174">
        <v>5</v>
      </c>
      <c r="CJ141" s="174">
        <v>7178.4189999999999</v>
      </c>
      <c r="CK141" s="174">
        <v>7178.4189999999999</v>
      </c>
      <c r="CN141" s="3">
        <v>3308</v>
      </c>
      <c r="CO141" s="169">
        <f t="shared" si="95"/>
        <v>7302.7920000000004</v>
      </c>
      <c r="CP141" s="169">
        <f t="shared" si="96"/>
        <v>7267.5339999999997</v>
      </c>
      <c r="CQ141" s="170">
        <f t="shared" si="97"/>
        <v>14570.326000000001</v>
      </c>
      <c r="CU141" s="174">
        <v>85337</v>
      </c>
      <c r="CV141" s="174">
        <v>583</v>
      </c>
      <c r="CW141" s="174">
        <v>5</v>
      </c>
      <c r="CX141" s="174">
        <v>7178.4189999999999</v>
      </c>
    </row>
    <row r="142" spans="1:102" x14ac:dyDescent="0.25">
      <c r="A142" s="31">
        <v>43</v>
      </c>
      <c r="B142" s="32" t="s">
        <v>608</v>
      </c>
      <c r="C142" s="32" t="s">
        <v>620</v>
      </c>
      <c r="D142" s="14">
        <v>231368</v>
      </c>
      <c r="E142" s="14">
        <v>112000</v>
      </c>
      <c r="F142" s="14">
        <v>119368</v>
      </c>
      <c r="G142" s="14">
        <f t="shared" si="98"/>
        <v>257430.16772000003</v>
      </c>
      <c r="H142" s="14">
        <f t="shared" si="103"/>
        <v>126052.29699999999</v>
      </c>
      <c r="I142" s="14">
        <f t="shared" si="104"/>
        <v>131377.87072000004</v>
      </c>
      <c r="J142" s="48">
        <f t="shared" si="105"/>
        <v>0.11264378704055888</v>
      </c>
      <c r="K142" s="48">
        <f t="shared" si="108"/>
        <v>0.12546693749999993</v>
      </c>
      <c r="L142" s="48">
        <f t="shared" si="109"/>
        <v>0.10061214663896552</v>
      </c>
      <c r="M142" s="3">
        <v>257430</v>
      </c>
      <c r="N142" s="145">
        <f t="shared" si="94"/>
        <v>-0.16772000002674758</v>
      </c>
      <c r="AE142" s="3">
        <v>49717</v>
      </c>
      <c r="AF142" s="3">
        <v>49902</v>
      </c>
      <c r="AG142" s="3">
        <v>42</v>
      </c>
      <c r="AH142" s="3">
        <v>1</v>
      </c>
      <c r="AI142" s="3">
        <v>31998.82</v>
      </c>
      <c r="AJ142" s="3">
        <v>94752.95</v>
      </c>
      <c r="AL142" s="3">
        <v>146730</v>
      </c>
      <c r="AM142" s="3">
        <v>146720</v>
      </c>
      <c r="AN142" s="3">
        <v>6</v>
      </c>
      <c r="AO142" s="3">
        <v>3</v>
      </c>
      <c r="AP142" s="3">
        <v>3384.5309999999999</v>
      </c>
      <c r="AQ142" s="3">
        <v>9066.0519999999997</v>
      </c>
      <c r="AT142" s="3">
        <v>49717</v>
      </c>
      <c r="AU142" s="3">
        <v>49902</v>
      </c>
      <c r="AV142" s="3">
        <v>42</v>
      </c>
      <c r="AW142" s="3">
        <v>1</v>
      </c>
      <c r="AX142" s="3">
        <v>32123.18</v>
      </c>
      <c r="AY142" s="3">
        <v>95722.19</v>
      </c>
      <c r="BA142" s="3">
        <v>146730</v>
      </c>
      <c r="BB142" s="3">
        <v>146720</v>
      </c>
      <c r="BC142" s="3">
        <v>6</v>
      </c>
      <c r="BD142" s="3">
        <v>3</v>
      </c>
      <c r="BE142" s="3">
        <v>3216.1030000000001</v>
      </c>
      <c r="BF142" s="3">
        <v>8876.3119999999999</v>
      </c>
      <c r="BI142" s="3">
        <v>1</v>
      </c>
      <c r="BJ142" s="3">
        <v>42</v>
      </c>
      <c r="BK142" s="3">
        <v>67117.399999999994</v>
      </c>
      <c r="BN142" s="3">
        <v>3</v>
      </c>
      <c r="BO142" s="3">
        <v>6</v>
      </c>
      <c r="BP142" s="3">
        <v>3496.2629999999999</v>
      </c>
      <c r="BR142" s="3" t="s">
        <v>3073</v>
      </c>
      <c r="BS142" s="3">
        <v>2</v>
      </c>
      <c r="BT142" s="3">
        <v>42</v>
      </c>
      <c r="BU142" s="3">
        <v>13975.94</v>
      </c>
      <c r="BW142" s="3">
        <v>3</v>
      </c>
      <c r="BX142" s="3">
        <v>6</v>
      </c>
      <c r="BY142" s="3">
        <v>3869.0340000000001</v>
      </c>
      <c r="CG142" s="174">
        <v>3402</v>
      </c>
      <c r="CH142" s="174">
        <v>174622</v>
      </c>
      <c r="CI142" s="174">
        <v>5</v>
      </c>
      <c r="CJ142" s="174">
        <v>7163.1670000000004</v>
      </c>
      <c r="CK142" s="174">
        <v>7163.1670000000004</v>
      </c>
      <c r="CN142" s="3">
        <v>3428</v>
      </c>
      <c r="CO142" s="169">
        <f t="shared" si="95"/>
        <v>7295.277</v>
      </c>
      <c r="CP142" s="169">
        <f t="shared" si="96"/>
        <v>7223.875</v>
      </c>
      <c r="CQ142" s="170">
        <f t="shared" si="97"/>
        <v>14519.152</v>
      </c>
      <c r="CU142" s="174">
        <v>3402</v>
      </c>
      <c r="CV142" s="174">
        <v>174622</v>
      </c>
      <c r="CW142" s="174">
        <v>5</v>
      </c>
      <c r="CX142" s="174">
        <v>7163.1670000000004</v>
      </c>
    </row>
    <row r="143" spans="1:102" x14ac:dyDescent="0.25">
      <c r="A143" s="31">
        <v>44</v>
      </c>
      <c r="B143" s="32" t="s">
        <v>609</v>
      </c>
      <c r="C143" s="32" t="s">
        <v>620</v>
      </c>
      <c r="D143" s="14">
        <v>255590</v>
      </c>
      <c r="E143" s="14">
        <v>170000</v>
      </c>
      <c r="F143" s="14">
        <v>85590</v>
      </c>
      <c r="G143" s="14">
        <f t="shared" si="98"/>
        <v>271528.88500000001</v>
      </c>
      <c r="H143" s="14">
        <f t="shared" si="103"/>
        <v>178506.42500000002</v>
      </c>
      <c r="I143" s="14">
        <f t="shared" si="104"/>
        <v>93022.459999999992</v>
      </c>
      <c r="J143" s="48">
        <f t="shared" si="105"/>
        <v>6.2361144802222344E-2</v>
      </c>
      <c r="K143" s="48">
        <f t="shared" si="108"/>
        <v>5.0037794117647159E-2</v>
      </c>
      <c r="L143" s="48">
        <f t="shared" si="109"/>
        <v>8.6837948358453002E-2</v>
      </c>
      <c r="M143" s="3">
        <v>271529</v>
      </c>
      <c r="N143" s="145">
        <f t="shared" si="94"/>
        <v>0.11499999999068677</v>
      </c>
      <c r="AE143" s="3">
        <v>49957</v>
      </c>
      <c r="AF143" s="3">
        <v>49701</v>
      </c>
      <c r="AG143" s="3">
        <v>42</v>
      </c>
      <c r="AH143" s="3">
        <v>2</v>
      </c>
      <c r="AI143" s="3">
        <v>4473.3890000000001</v>
      </c>
      <c r="AJ143" s="3">
        <v>13130.59</v>
      </c>
      <c r="AL143" s="3">
        <v>147998</v>
      </c>
      <c r="AM143" s="3">
        <v>148004</v>
      </c>
      <c r="AN143" s="3">
        <v>6</v>
      </c>
      <c r="AO143" s="3">
        <v>3</v>
      </c>
      <c r="AP143" s="3">
        <v>392.28890000000001</v>
      </c>
      <c r="AQ143" s="3">
        <v>875.62040000000002</v>
      </c>
      <c r="AT143" s="3">
        <v>49957</v>
      </c>
      <c r="AU143" s="3">
        <v>49701</v>
      </c>
      <c r="AV143" s="3">
        <v>42</v>
      </c>
      <c r="AW143" s="3">
        <v>2</v>
      </c>
      <c r="AX143" s="3">
        <v>4567.1180000000004</v>
      </c>
      <c r="AY143" s="3">
        <v>13507.22</v>
      </c>
      <c r="BA143" s="3">
        <v>147998</v>
      </c>
      <c r="BB143" s="3">
        <v>148004</v>
      </c>
      <c r="BC143" s="3">
        <v>6</v>
      </c>
      <c r="BD143" s="3">
        <v>3</v>
      </c>
      <c r="BE143" s="3">
        <v>285.61450000000002</v>
      </c>
      <c r="BF143" s="3">
        <v>601.55740000000003</v>
      </c>
      <c r="BI143" s="3">
        <v>1</v>
      </c>
      <c r="BJ143" s="3">
        <v>42</v>
      </c>
      <c r="BK143" s="3">
        <v>15570.47</v>
      </c>
      <c r="BN143" s="3">
        <v>3</v>
      </c>
      <c r="BO143" s="3">
        <v>6</v>
      </c>
      <c r="BP143" s="3">
        <v>240.32249999999999</v>
      </c>
      <c r="BR143" s="3" t="s">
        <v>3073</v>
      </c>
      <c r="BS143" s="3">
        <v>1</v>
      </c>
      <c r="BT143" s="3">
        <v>42</v>
      </c>
      <c r="BU143" s="3">
        <v>67360.61</v>
      </c>
      <c r="BW143" s="3">
        <v>3</v>
      </c>
      <c r="BX143" s="3">
        <v>6</v>
      </c>
      <c r="BY143" s="3">
        <v>249.42269999999999</v>
      </c>
      <c r="CG143" s="174">
        <v>184774</v>
      </c>
      <c r="CH143" s="174">
        <v>1558</v>
      </c>
      <c r="CI143" s="174">
        <v>5</v>
      </c>
      <c r="CJ143" s="174">
        <v>7153.6869999999999</v>
      </c>
      <c r="CK143" s="174">
        <v>7153.6869999999999</v>
      </c>
      <c r="CN143" s="3">
        <v>1002</v>
      </c>
      <c r="CO143" s="169">
        <f t="shared" si="95"/>
        <v>7244.4459999999999</v>
      </c>
      <c r="CP143" s="169">
        <f t="shared" si="96"/>
        <v>7232.9040000000005</v>
      </c>
      <c r="CQ143" s="170">
        <f t="shared" si="97"/>
        <v>14477.35</v>
      </c>
      <c r="CU143" s="174">
        <v>184774</v>
      </c>
      <c r="CV143" s="174">
        <v>1558</v>
      </c>
      <c r="CW143" s="174">
        <v>5</v>
      </c>
      <c r="CX143" s="174">
        <v>7153.6869999999999</v>
      </c>
    </row>
    <row r="144" spans="1:102" x14ac:dyDescent="0.25">
      <c r="A144" s="34">
        <v>46</v>
      </c>
      <c r="B144" s="15" t="s">
        <v>610</v>
      </c>
      <c r="C144" s="15" t="s">
        <v>620</v>
      </c>
      <c r="D144" s="8">
        <v>350492</v>
      </c>
      <c r="E144" s="8">
        <v>233000</v>
      </c>
      <c r="F144" s="8">
        <v>117492</v>
      </c>
      <c r="G144" s="8">
        <f t="shared" si="98"/>
        <v>361706.01790000004</v>
      </c>
      <c r="H144" s="8">
        <f t="shared" si="103"/>
        <v>239938.93100000001</v>
      </c>
      <c r="I144" s="8">
        <f t="shared" si="104"/>
        <v>121767.08690000001</v>
      </c>
      <c r="J144" s="49">
        <f t="shared" si="105"/>
        <v>3.199507520856406E-2</v>
      </c>
      <c r="K144" s="49">
        <f t="shared" si="108"/>
        <v>2.978081974248932E-2</v>
      </c>
      <c r="L144" s="49">
        <f t="shared" si="109"/>
        <v>3.6386195655874524E-2</v>
      </c>
      <c r="M144" s="3">
        <v>361705</v>
      </c>
      <c r="N144" s="145">
        <f t="shared" si="94"/>
        <v>-1.0179000000352971</v>
      </c>
      <c r="AE144" s="3">
        <v>50443</v>
      </c>
      <c r="AF144" s="3">
        <v>49469</v>
      </c>
      <c r="AG144" s="3">
        <v>42</v>
      </c>
      <c r="AH144" s="3">
        <v>1</v>
      </c>
      <c r="AI144" s="3">
        <v>20642.64</v>
      </c>
      <c r="AJ144" s="3">
        <v>70692.13</v>
      </c>
      <c r="AL144" s="3">
        <v>148004</v>
      </c>
      <c r="AM144" s="3">
        <v>147998</v>
      </c>
      <c r="AN144" s="3">
        <v>6</v>
      </c>
      <c r="AO144" s="3">
        <v>3</v>
      </c>
      <c r="AP144" s="3">
        <v>228.89230000000001</v>
      </c>
      <c r="AQ144" s="3">
        <v>574.24429999999995</v>
      </c>
      <c r="AT144" s="3">
        <v>50443</v>
      </c>
      <c r="AU144" s="3">
        <v>49469</v>
      </c>
      <c r="AV144" s="3">
        <v>42</v>
      </c>
      <c r="AW144" s="3">
        <v>1</v>
      </c>
      <c r="AX144" s="3">
        <v>20214.52</v>
      </c>
      <c r="AY144" s="3">
        <v>69838.33</v>
      </c>
      <c r="BA144" s="3">
        <v>148004</v>
      </c>
      <c r="BB144" s="3">
        <v>147998</v>
      </c>
      <c r="BC144" s="3">
        <v>6</v>
      </c>
      <c r="BD144" s="3">
        <v>3</v>
      </c>
      <c r="BE144" s="3">
        <v>114.6936</v>
      </c>
      <c r="BF144" s="3">
        <v>345.73500000000001</v>
      </c>
      <c r="BI144" s="3">
        <v>1</v>
      </c>
      <c r="BJ144" s="3">
        <v>42</v>
      </c>
      <c r="BK144" s="3">
        <v>15205.92</v>
      </c>
      <c r="BN144" s="3">
        <v>3</v>
      </c>
      <c r="BO144" s="3">
        <v>6</v>
      </c>
      <c r="BP144" s="3">
        <v>350.8365</v>
      </c>
      <c r="BR144" s="3" t="s">
        <v>3073</v>
      </c>
      <c r="BS144" s="3">
        <v>1</v>
      </c>
      <c r="BT144" s="3">
        <v>42</v>
      </c>
      <c r="BU144" s="3">
        <v>15454.64</v>
      </c>
      <c r="BW144" s="3">
        <v>3</v>
      </c>
      <c r="BX144" s="3">
        <v>6</v>
      </c>
      <c r="BY144" s="3">
        <v>376.77550000000002</v>
      </c>
      <c r="CG144" s="174">
        <v>2172</v>
      </c>
      <c r="CH144" s="174">
        <v>13341</v>
      </c>
      <c r="CI144" s="174">
        <v>5</v>
      </c>
      <c r="CJ144" s="174">
        <v>7137.84</v>
      </c>
      <c r="CK144" s="174">
        <v>7137.84</v>
      </c>
      <c r="CN144" s="3">
        <v>2417</v>
      </c>
      <c r="CO144" s="169">
        <f t="shared" si="95"/>
        <v>7272.335</v>
      </c>
      <c r="CP144" s="169">
        <f t="shared" si="96"/>
        <v>7161.9589999999998</v>
      </c>
      <c r="CQ144" s="170">
        <f t="shared" si="97"/>
        <v>14434.294</v>
      </c>
      <c r="CU144" s="174">
        <v>2172</v>
      </c>
      <c r="CV144" s="174">
        <v>13341</v>
      </c>
      <c r="CW144" s="174">
        <v>5</v>
      </c>
      <c r="CX144" s="174">
        <v>7137.84</v>
      </c>
    </row>
    <row r="145" spans="1:102" x14ac:dyDescent="0.25">
      <c r="A145" s="18">
        <v>2</v>
      </c>
      <c r="B145" s="19" t="s">
        <v>591</v>
      </c>
      <c r="C145" s="19" t="s">
        <v>621</v>
      </c>
      <c r="D145" s="20">
        <v>285859</v>
      </c>
      <c r="E145" s="20">
        <v>0</v>
      </c>
      <c r="F145" s="20">
        <v>285859</v>
      </c>
      <c r="G145" s="20">
        <f t="shared" si="98"/>
        <v>260687.91939999996</v>
      </c>
      <c r="H145" s="20">
        <f t="shared" ref="H145:H156" si="110">SUMIF(BT$3:BT$195,A145,BU$3:BU$195)</f>
        <v>0</v>
      </c>
      <c r="I145" s="20">
        <f t="shared" ref="I145:I156" si="111">SUMIF(BX$3:BX$932,A145,BY$3:BY$932)</f>
        <v>260687.91939999996</v>
      </c>
      <c r="J145" s="50">
        <f t="shared" si="105"/>
        <v>-8.8054182656484653E-2</v>
      </c>
      <c r="K145" s="50"/>
      <c r="L145" s="50">
        <f t="shared" si="109"/>
        <v>-8.8054182656484653E-2</v>
      </c>
      <c r="M145" s="3">
        <v>260688</v>
      </c>
      <c r="N145" s="145">
        <f t="shared" si="94"/>
        <v>8.0600000044796616E-2</v>
      </c>
      <c r="AE145" s="3">
        <v>198878</v>
      </c>
      <c r="AF145" s="3">
        <v>198879</v>
      </c>
      <c r="AG145" s="3">
        <v>42</v>
      </c>
      <c r="AH145" s="3">
        <v>1</v>
      </c>
      <c r="AI145" s="3">
        <v>6269.3140000000003</v>
      </c>
      <c r="AJ145" s="3">
        <v>17147.77</v>
      </c>
      <c r="AL145" s="3">
        <v>148836</v>
      </c>
      <c r="AM145" s="3">
        <v>148841</v>
      </c>
      <c r="AN145" s="3">
        <v>6</v>
      </c>
      <c r="AO145" s="3">
        <v>3</v>
      </c>
      <c r="AP145" s="3">
        <v>1268.6790000000001</v>
      </c>
      <c r="AQ145" s="3">
        <v>3368.3919999999998</v>
      </c>
      <c r="AT145" s="3">
        <v>198878</v>
      </c>
      <c r="AU145" s="3">
        <v>198879</v>
      </c>
      <c r="AV145" s="3">
        <v>42</v>
      </c>
      <c r="AW145" s="3">
        <v>1</v>
      </c>
      <c r="AX145" s="3">
        <v>6175.3069999999998</v>
      </c>
      <c r="AY145" s="3">
        <v>16678.54</v>
      </c>
      <c r="BA145" s="3">
        <v>148836</v>
      </c>
      <c r="BB145" s="3">
        <v>148841</v>
      </c>
      <c r="BC145" s="3">
        <v>6</v>
      </c>
      <c r="BD145" s="3">
        <v>3</v>
      </c>
      <c r="BE145" s="3">
        <v>1023.776</v>
      </c>
      <c r="BF145" s="3">
        <v>2589.9409999999998</v>
      </c>
      <c r="BI145" s="3">
        <v>2</v>
      </c>
      <c r="BJ145" s="3">
        <v>42</v>
      </c>
      <c r="BK145" s="3">
        <v>12671.29</v>
      </c>
      <c r="BN145" s="3">
        <v>3</v>
      </c>
      <c r="BO145" s="3">
        <v>6</v>
      </c>
      <c r="BP145" s="3">
        <v>9009.3829999999998</v>
      </c>
      <c r="BR145" s="3" t="s">
        <v>3073</v>
      </c>
      <c r="BS145" s="3">
        <v>2</v>
      </c>
      <c r="BT145" s="3">
        <v>42</v>
      </c>
      <c r="BU145" s="3">
        <v>4293.6000000000004</v>
      </c>
      <c r="BW145" s="3">
        <v>3</v>
      </c>
      <c r="BX145" s="3">
        <v>6</v>
      </c>
      <c r="BY145" s="3">
        <v>8726.7810000000009</v>
      </c>
      <c r="CG145" s="174">
        <v>3350</v>
      </c>
      <c r="CH145" s="174">
        <v>174529</v>
      </c>
      <c r="CI145" s="174">
        <v>5</v>
      </c>
      <c r="CJ145" s="174">
        <v>7122.9610000000002</v>
      </c>
      <c r="CK145" s="174">
        <v>7122.9610000000002</v>
      </c>
      <c r="CN145" s="3">
        <v>3223</v>
      </c>
      <c r="CO145" s="169">
        <f t="shared" si="95"/>
        <v>7273.0860000000002</v>
      </c>
      <c r="CP145" s="169">
        <f t="shared" si="96"/>
        <v>7116.3689999999997</v>
      </c>
      <c r="CQ145" s="170">
        <f t="shared" si="97"/>
        <v>14389.455</v>
      </c>
      <c r="CU145" s="174">
        <v>3350</v>
      </c>
      <c r="CV145" s="174">
        <v>174529</v>
      </c>
      <c r="CW145" s="174">
        <v>5</v>
      </c>
      <c r="CX145" s="174">
        <v>7122.9610000000002</v>
      </c>
    </row>
    <row r="146" spans="1:102" x14ac:dyDescent="0.25">
      <c r="A146" s="22">
        <v>3</v>
      </c>
      <c r="B146" s="23" t="s">
        <v>592</v>
      </c>
      <c r="C146" s="23" t="s">
        <v>621</v>
      </c>
      <c r="D146" s="24">
        <v>118726</v>
      </c>
      <c r="E146" s="24">
        <v>80000</v>
      </c>
      <c r="F146" s="24">
        <v>38726</v>
      </c>
      <c r="G146" s="24">
        <f t="shared" si="98"/>
        <v>116082.06399999998</v>
      </c>
      <c r="H146" s="24">
        <f t="shared" si="110"/>
        <v>82422.209999999992</v>
      </c>
      <c r="I146" s="24">
        <f t="shared" si="111"/>
        <v>33659.853999999999</v>
      </c>
      <c r="J146" s="51">
        <f t="shared" si="105"/>
        <v>-2.2269224938092885E-2</v>
      </c>
      <c r="K146" s="51">
        <f t="shared" ref="K146:K147" si="112">(H146-E146)/E146</f>
        <v>3.0277624999999898E-2</v>
      </c>
      <c r="L146" s="51">
        <f t="shared" si="109"/>
        <v>-0.13082027578371122</v>
      </c>
      <c r="M146" s="3">
        <v>116082</v>
      </c>
      <c r="N146" s="145">
        <f t="shared" si="94"/>
        <v>-6.3999999983934686E-2</v>
      </c>
      <c r="AE146" s="3">
        <v>199119</v>
      </c>
      <c r="AF146" s="3">
        <v>199120</v>
      </c>
      <c r="AG146" s="3">
        <v>42</v>
      </c>
      <c r="AH146" s="3">
        <v>2</v>
      </c>
      <c r="AI146" s="3">
        <v>1760.778</v>
      </c>
      <c r="AJ146" s="3">
        <v>4258.0129999999999</v>
      </c>
      <c r="AL146" s="3">
        <v>148841</v>
      </c>
      <c r="AM146" s="3">
        <v>148836</v>
      </c>
      <c r="AN146" s="3">
        <v>6</v>
      </c>
      <c r="AO146" s="3">
        <v>3</v>
      </c>
      <c r="AP146" s="3">
        <v>1375.075</v>
      </c>
      <c r="AQ146" s="3">
        <v>3882.8110000000001</v>
      </c>
      <c r="AT146" s="3">
        <v>199119</v>
      </c>
      <c r="AU146" s="3">
        <v>199120</v>
      </c>
      <c r="AV146" s="3">
        <v>42</v>
      </c>
      <c r="AW146" s="3">
        <v>2</v>
      </c>
      <c r="AX146" s="3">
        <v>1825.23</v>
      </c>
      <c r="AY146" s="3">
        <v>4482.6040000000003</v>
      </c>
      <c r="BA146" s="3">
        <v>148841</v>
      </c>
      <c r="BB146" s="3">
        <v>148836</v>
      </c>
      <c r="BC146" s="3">
        <v>6</v>
      </c>
      <c r="BD146" s="3">
        <v>3</v>
      </c>
      <c r="BE146" s="3">
        <v>988.58820000000003</v>
      </c>
      <c r="BF146" s="3">
        <v>2891.1579999999999</v>
      </c>
      <c r="BI146" s="3">
        <v>2</v>
      </c>
      <c r="BJ146" s="3">
        <v>42</v>
      </c>
      <c r="BK146" s="3">
        <v>3634.9459999999999</v>
      </c>
      <c r="BN146" s="3">
        <v>3</v>
      </c>
      <c r="BO146" s="3">
        <v>6</v>
      </c>
      <c r="BP146" s="3">
        <v>8653.7330000000002</v>
      </c>
      <c r="BR146" s="3" t="s">
        <v>3073</v>
      </c>
      <c r="BS146" s="3">
        <v>1</v>
      </c>
      <c r="BT146" s="3">
        <v>42</v>
      </c>
      <c r="BU146" s="3">
        <v>15201.33</v>
      </c>
      <c r="BW146" s="3">
        <v>3</v>
      </c>
      <c r="BX146" s="3">
        <v>6</v>
      </c>
      <c r="BY146" s="3">
        <v>8456.4809999999998</v>
      </c>
      <c r="CG146" s="174">
        <v>78691</v>
      </c>
      <c r="CH146" s="174">
        <v>1611</v>
      </c>
      <c r="CI146" s="174">
        <v>5</v>
      </c>
      <c r="CJ146" s="174">
        <v>7089.9750000000004</v>
      </c>
      <c r="CK146" s="174">
        <v>7089.9750000000004</v>
      </c>
      <c r="CN146" s="3">
        <v>3694</v>
      </c>
      <c r="CO146" s="169">
        <f t="shared" si="95"/>
        <v>7352.2340000000004</v>
      </c>
      <c r="CP146" s="169">
        <f t="shared" si="96"/>
        <v>7013.9740000000002</v>
      </c>
      <c r="CQ146" s="170">
        <f t="shared" si="97"/>
        <v>14366.208000000001</v>
      </c>
      <c r="CU146" s="174">
        <v>78691</v>
      </c>
      <c r="CV146" s="174">
        <v>1611</v>
      </c>
      <c r="CW146" s="174">
        <v>5</v>
      </c>
      <c r="CX146" s="174">
        <v>7089.9750000000004</v>
      </c>
    </row>
    <row r="147" spans="1:102" x14ac:dyDescent="0.25">
      <c r="A147" s="22">
        <v>7</v>
      </c>
      <c r="B147" s="23" t="s">
        <v>594</v>
      </c>
      <c r="C147" s="23" t="s">
        <v>621</v>
      </c>
      <c r="D147" s="24">
        <v>79000</v>
      </c>
      <c r="E147" s="24">
        <v>79000</v>
      </c>
      <c r="F147" s="24">
        <v>0</v>
      </c>
      <c r="G147" s="24">
        <f t="shared" si="98"/>
        <v>83112.285000000003</v>
      </c>
      <c r="H147" s="24">
        <f t="shared" si="110"/>
        <v>83112.285000000003</v>
      </c>
      <c r="I147" s="24">
        <f t="shared" si="111"/>
        <v>0</v>
      </c>
      <c r="J147" s="51">
        <f t="shared" si="105"/>
        <v>5.2054240506329161E-2</v>
      </c>
      <c r="K147" s="51">
        <f t="shared" si="112"/>
        <v>5.2054240506329161E-2</v>
      </c>
      <c r="L147" s="51"/>
      <c r="M147" s="3">
        <v>83112</v>
      </c>
      <c r="N147" s="145">
        <f t="shared" si="94"/>
        <v>-0.28500000000349246</v>
      </c>
      <c r="AE147" s="3">
        <v>199292</v>
      </c>
      <c r="AF147" s="3">
        <v>199293</v>
      </c>
      <c r="AG147" s="3">
        <v>42</v>
      </c>
      <c r="AH147" s="3">
        <v>1</v>
      </c>
      <c r="AI147" s="3">
        <v>6160.018</v>
      </c>
      <c r="AJ147" s="3">
        <v>16147.91</v>
      </c>
      <c r="AL147" s="3">
        <v>149880</v>
      </c>
      <c r="AM147" s="3">
        <v>149881</v>
      </c>
      <c r="AN147" s="3">
        <v>6</v>
      </c>
      <c r="AO147" s="3">
        <v>3</v>
      </c>
      <c r="AP147" s="3">
        <v>1347.816</v>
      </c>
      <c r="AQ147" s="3">
        <v>3464.5569999999998</v>
      </c>
      <c r="AT147" s="3">
        <v>199292</v>
      </c>
      <c r="AU147" s="3">
        <v>199293</v>
      </c>
      <c r="AV147" s="3">
        <v>42</v>
      </c>
      <c r="AW147" s="3">
        <v>1</v>
      </c>
      <c r="AX147" s="3">
        <v>5762.45</v>
      </c>
      <c r="AY147" s="3">
        <v>15704.83</v>
      </c>
      <c r="BA147" s="3">
        <v>149880</v>
      </c>
      <c r="BB147" s="3">
        <v>149881</v>
      </c>
      <c r="BC147" s="3">
        <v>6</v>
      </c>
      <c r="BD147" s="3">
        <v>3</v>
      </c>
      <c r="BE147" s="3">
        <v>1016.563</v>
      </c>
      <c r="BF147" s="3">
        <v>2592.1709999999998</v>
      </c>
      <c r="BI147" s="3">
        <v>1</v>
      </c>
      <c r="BJ147" s="3">
        <v>43</v>
      </c>
      <c r="BK147" s="3">
        <v>55334.81</v>
      </c>
      <c r="BN147" s="3">
        <v>3</v>
      </c>
      <c r="BO147" s="3">
        <v>6</v>
      </c>
      <c r="BP147" s="3">
        <v>786.41560000000004</v>
      </c>
      <c r="BR147" s="3" t="s">
        <v>3073</v>
      </c>
      <c r="BS147" s="3">
        <v>1</v>
      </c>
      <c r="BT147" s="3">
        <v>43</v>
      </c>
      <c r="BU147" s="3">
        <v>54498.720000000001</v>
      </c>
      <c r="BW147" s="3">
        <v>3</v>
      </c>
      <c r="BX147" s="3">
        <v>6</v>
      </c>
      <c r="BY147" s="3">
        <v>787.25630000000001</v>
      </c>
      <c r="CG147" s="174">
        <v>1998</v>
      </c>
      <c r="CH147" s="174">
        <v>114279</v>
      </c>
      <c r="CI147" s="174">
        <v>5</v>
      </c>
      <c r="CJ147" s="174">
        <v>7075.5780000000004</v>
      </c>
      <c r="CK147" s="174">
        <v>7075.5780000000004</v>
      </c>
      <c r="CN147" s="3">
        <v>2419</v>
      </c>
      <c r="CO147" s="169">
        <f t="shared" si="95"/>
        <v>7219.509</v>
      </c>
      <c r="CP147" s="169">
        <f t="shared" si="96"/>
        <v>7139.71</v>
      </c>
      <c r="CQ147" s="170">
        <f t="shared" si="97"/>
        <v>14359.219000000001</v>
      </c>
      <c r="CU147" s="174">
        <v>1998</v>
      </c>
      <c r="CV147" s="174">
        <v>114279</v>
      </c>
      <c r="CW147" s="174">
        <v>5</v>
      </c>
      <c r="CX147" s="174">
        <v>7075.5780000000004</v>
      </c>
    </row>
    <row r="148" spans="1:102" x14ac:dyDescent="0.25">
      <c r="A148" s="22">
        <v>18</v>
      </c>
      <c r="B148" s="23" t="s">
        <v>597</v>
      </c>
      <c r="C148" s="23" t="s">
        <v>621</v>
      </c>
      <c r="D148" s="24">
        <v>61921</v>
      </c>
      <c r="E148" s="24">
        <v>0</v>
      </c>
      <c r="F148" s="24">
        <v>61921</v>
      </c>
      <c r="G148" s="24">
        <f t="shared" si="98"/>
        <v>63428.684999999998</v>
      </c>
      <c r="H148" s="24">
        <f t="shared" si="110"/>
        <v>0</v>
      </c>
      <c r="I148" s="24">
        <f t="shared" si="111"/>
        <v>63428.684999999998</v>
      </c>
      <c r="J148" s="51">
        <f t="shared" si="105"/>
        <v>2.4348524733127656E-2</v>
      </c>
      <c r="K148" s="51"/>
      <c r="L148" s="51">
        <f t="shared" ref="L148:L157" si="113">(I148-F148)/F148</f>
        <v>2.4348524733127656E-2</v>
      </c>
      <c r="M148" s="3">
        <v>63429</v>
      </c>
      <c r="N148" s="145">
        <f t="shared" si="94"/>
        <v>0.31500000000232831</v>
      </c>
      <c r="AE148" s="3">
        <v>41471</v>
      </c>
      <c r="AF148" s="3">
        <v>42013</v>
      </c>
      <c r="AG148" s="3">
        <v>43</v>
      </c>
      <c r="AH148" s="3">
        <v>1</v>
      </c>
      <c r="AI148" s="3">
        <v>18818.46</v>
      </c>
      <c r="AJ148" s="3">
        <v>59722.77</v>
      </c>
      <c r="AL148" s="3">
        <v>149881</v>
      </c>
      <c r="AM148" s="3">
        <v>149880</v>
      </c>
      <c r="AN148" s="3">
        <v>6</v>
      </c>
      <c r="AO148" s="3">
        <v>3</v>
      </c>
      <c r="AP148" s="3">
        <v>1335.0250000000001</v>
      </c>
      <c r="AQ148" s="3">
        <v>3900.1709999999998</v>
      </c>
      <c r="AT148" s="3">
        <v>41471</v>
      </c>
      <c r="AU148" s="3">
        <v>42013</v>
      </c>
      <c r="AV148" s="3">
        <v>43</v>
      </c>
      <c r="AW148" s="3">
        <v>1</v>
      </c>
      <c r="AX148" s="3">
        <v>19125.650000000001</v>
      </c>
      <c r="AY148" s="3">
        <v>62195.66</v>
      </c>
      <c r="BA148" s="3">
        <v>149881</v>
      </c>
      <c r="BB148" s="3">
        <v>149880</v>
      </c>
      <c r="BC148" s="3">
        <v>6</v>
      </c>
      <c r="BD148" s="3">
        <v>3</v>
      </c>
      <c r="BE148" s="3">
        <v>1170.3910000000001</v>
      </c>
      <c r="BF148" s="3">
        <v>3478.0160000000001</v>
      </c>
      <c r="BI148" s="3">
        <v>1</v>
      </c>
      <c r="BJ148" s="3">
        <v>43</v>
      </c>
      <c r="BK148" s="3">
        <v>62884.7</v>
      </c>
      <c r="BN148" s="3">
        <v>3</v>
      </c>
      <c r="BO148" s="3">
        <v>6</v>
      </c>
      <c r="BP148" s="3">
        <v>561.73509999999999</v>
      </c>
      <c r="BR148" s="3" t="s">
        <v>3073</v>
      </c>
      <c r="BS148" s="3">
        <v>1</v>
      </c>
      <c r="BT148" s="3">
        <v>43</v>
      </c>
      <c r="BU148" s="3">
        <v>62849.49</v>
      </c>
      <c r="BW148" s="3">
        <v>3</v>
      </c>
      <c r="BX148" s="3">
        <v>6</v>
      </c>
      <c r="BY148" s="3">
        <v>613.80380000000002</v>
      </c>
      <c r="CG148" s="174">
        <v>1517</v>
      </c>
      <c r="CH148" s="174">
        <v>92305</v>
      </c>
      <c r="CI148" s="174">
        <v>5</v>
      </c>
      <c r="CJ148" s="174">
        <v>7035.04</v>
      </c>
      <c r="CK148" s="174">
        <v>7035.04</v>
      </c>
      <c r="CN148" s="3">
        <v>1879</v>
      </c>
      <c r="CO148" s="169">
        <f t="shared" si="95"/>
        <v>7248.0493000000006</v>
      </c>
      <c r="CP148" s="169">
        <f t="shared" si="96"/>
        <v>7083.3657999999996</v>
      </c>
      <c r="CQ148" s="170">
        <f t="shared" si="97"/>
        <v>14331.4151</v>
      </c>
      <c r="CU148" s="174">
        <v>1517</v>
      </c>
      <c r="CV148" s="174">
        <v>92305</v>
      </c>
      <c r="CW148" s="174">
        <v>5</v>
      </c>
      <c r="CX148" s="174">
        <v>7035.04</v>
      </c>
    </row>
    <row r="149" spans="1:102" x14ac:dyDescent="0.25">
      <c r="A149" s="22">
        <v>19</v>
      </c>
      <c r="B149" s="23" t="s">
        <v>598</v>
      </c>
      <c r="C149" s="23" t="s">
        <v>621</v>
      </c>
      <c r="D149" s="24">
        <v>71364</v>
      </c>
      <c r="E149" s="24">
        <v>0</v>
      </c>
      <c r="F149" s="24">
        <v>71364</v>
      </c>
      <c r="G149" s="24">
        <f t="shared" si="98"/>
        <v>66681.129199999981</v>
      </c>
      <c r="H149" s="24">
        <f t="shared" si="110"/>
        <v>0</v>
      </c>
      <c r="I149" s="24">
        <f t="shared" si="111"/>
        <v>66681.129199999981</v>
      </c>
      <c r="J149" s="51">
        <f t="shared" si="105"/>
        <v>-6.5619511238159553E-2</v>
      </c>
      <c r="K149" s="51"/>
      <c r="L149" s="51">
        <f t="shared" si="113"/>
        <v>-6.5619511238159553E-2</v>
      </c>
      <c r="M149" s="3">
        <v>66681</v>
      </c>
      <c r="N149" s="145">
        <f t="shared" si="94"/>
        <v>-0.12919999998121057</v>
      </c>
      <c r="AE149" s="3">
        <v>186111</v>
      </c>
      <c r="AF149" s="3">
        <v>41429</v>
      </c>
      <c r="AG149" s="3">
        <v>43</v>
      </c>
      <c r="AH149" s="3">
        <v>1</v>
      </c>
      <c r="AI149" s="3">
        <v>22226.83</v>
      </c>
      <c r="AJ149" s="3">
        <v>70046.91</v>
      </c>
      <c r="AL149" s="3">
        <v>149881</v>
      </c>
      <c r="AM149" s="3">
        <v>149885</v>
      </c>
      <c r="AN149" s="3">
        <v>6</v>
      </c>
      <c r="AO149" s="3">
        <v>3</v>
      </c>
      <c r="AP149" s="3">
        <v>1346.54</v>
      </c>
      <c r="AQ149" s="3">
        <v>3459.2809999999999</v>
      </c>
      <c r="AT149" s="3">
        <v>186111</v>
      </c>
      <c r="AU149" s="3">
        <v>41429</v>
      </c>
      <c r="AV149" s="3">
        <v>43</v>
      </c>
      <c r="AW149" s="3">
        <v>1</v>
      </c>
      <c r="AX149" s="3">
        <v>22316.73</v>
      </c>
      <c r="AY149" s="3">
        <v>71645.52</v>
      </c>
      <c r="BA149" s="3">
        <v>149881</v>
      </c>
      <c r="BB149" s="3">
        <v>149885</v>
      </c>
      <c r="BC149" s="3">
        <v>6</v>
      </c>
      <c r="BD149" s="3">
        <v>3</v>
      </c>
      <c r="BE149" s="3">
        <v>1013.987</v>
      </c>
      <c r="BF149" s="3">
        <v>2588.5949999999998</v>
      </c>
      <c r="BI149" s="3">
        <v>1</v>
      </c>
      <c r="BJ149" s="3">
        <v>43</v>
      </c>
      <c r="BK149" s="3">
        <v>8867.2530000000006</v>
      </c>
      <c r="BN149" s="3">
        <v>3</v>
      </c>
      <c r="BO149" s="3">
        <v>6</v>
      </c>
      <c r="BP149" s="3">
        <v>3164.7710000000002</v>
      </c>
      <c r="BR149" s="3" t="s">
        <v>3073</v>
      </c>
      <c r="BS149" s="3">
        <v>1</v>
      </c>
      <c r="BT149" s="3">
        <v>43</v>
      </c>
      <c r="BU149" s="3">
        <v>8704.0869999999995</v>
      </c>
      <c r="BW149" s="3">
        <v>3</v>
      </c>
      <c r="BX149" s="3">
        <v>6</v>
      </c>
      <c r="BY149" s="3">
        <v>3729.3589999999999</v>
      </c>
      <c r="CG149" s="174">
        <v>972</v>
      </c>
      <c r="CH149" s="174">
        <v>117435</v>
      </c>
      <c r="CI149" s="174">
        <v>5</v>
      </c>
      <c r="CJ149" s="174">
        <v>7012.1970000000001</v>
      </c>
      <c r="CK149" s="174">
        <v>7012.1970000000001</v>
      </c>
      <c r="CN149" s="3">
        <v>4</v>
      </c>
      <c r="CO149" s="169">
        <f t="shared" si="95"/>
        <v>7171.5439999999999</v>
      </c>
      <c r="CP149" s="169">
        <f t="shared" si="96"/>
        <v>7130.607</v>
      </c>
      <c r="CQ149" s="170">
        <f t="shared" si="97"/>
        <v>14302.151</v>
      </c>
      <c r="CU149" s="174">
        <v>972</v>
      </c>
      <c r="CV149" s="174">
        <v>117435</v>
      </c>
      <c r="CW149" s="174">
        <v>5</v>
      </c>
      <c r="CX149" s="174">
        <v>7012.1970000000001</v>
      </c>
    </row>
    <row r="150" spans="1:102" x14ac:dyDescent="0.25">
      <c r="A150" s="22">
        <v>20</v>
      </c>
      <c r="B150" s="23" t="s">
        <v>599</v>
      </c>
      <c r="C150" s="23" t="s">
        <v>621</v>
      </c>
      <c r="D150" s="24">
        <v>508617</v>
      </c>
      <c r="E150" s="24">
        <v>321000</v>
      </c>
      <c r="F150" s="24">
        <v>187617</v>
      </c>
      <c r="G150" s="24">
        <f t="shared" si="98"/>
        <v>514335.23860000004</v>
      </c>
      <c r="H150" s="24">
        <f t="shared" si="110"/>
        <v>344318.21</v>
      </c>
      <c r="I150" s="24">
        <f t="shared" si="111"/>
        <v>170017.02860000002</v>
      </c>
      <c r="J150" s="51">
        <f t="shared" si="105"/>
        <v>1.124272016074972E-2</v>
      </c>
      <c r="K150" s="51">
        <f t="shared" ref="K150:K152" si="114">(H150-E150)/E150</f>
        <v>7.2642398753894152E-2</v>
      </c>
      <c r="L150" s="51">
        <f t="shared" si="113"/>
        <v>-9.3807977955089258E-2</v>
      </c>
      <c r="M150" s="3">
        <v>514336</v>
      </c>
      <c r="N150" s="145">
        <f t="shared" si="94"/>
        <v>0.76139999995939434</v>
      </c>
      <c r="AE150" s="3">
        <v>199284</v>
      </c>
      <c r="AF150" s="3">
        <v>199285</v>
      </c>
      <c r="AG150" s="3">
        <v>43</v>
      </c>
      <c r="AH150" s="3">
        <v>1</v>
      </c>
      <c r="AI150" s="3">
        <v>4693.5450000000001</v>
      </c>
      <c r="AJ150" s="3">
        <v>12182.78</v>
      </c>
      <c r="AL150" s="3">
        <v>149885</v>
      </c>
      <c r="AM150" s="3">
        <v>149881</v>
      </c>
      <c r="AN150" s="3">
        <v>6</v>
      </c>
      <c r="AO150" s="3">
        <v>3</v>
      </c>
      <c r="AP150" s="3">
        <v>1333.8510000000001</v>
      </c>
      <c r="AQ150" s="3">
        <v>3895.9960000000001</v>
      </c>
      <c r="AT150" s="3">
        <v>199284</v>
      </c>
      <c r="AU150" s="3">
        <v>199285</v>
      </c>
      <c r="AV150" s="3">
        <v>43</v>
      </c>
      <c r="AW150" s="3">
        <v>1</v>
      </c>
      <c r="AX150" s="3">
        <v>4678.5550000000003</v>
      </c>
      <c r="AY150" s="3">
        <v>12357.74</v>
      </c>
      <c r="BA150" s="3">
        <v>149885</v>
      </c>
      <c r="BB150" s="3">
        <v>149881</v>
      </c>
      <c r="BC150" s="3">
        <v>6</v>
      </c>
      <c r="BD150" s="3">
        <v>3</v>
      </c>
      <c r="BE150" s="3">
        <v>1115.8969999999999</v>
      </c>
      <c r="BF150" s="3">
        <v>3348.8870000000002</v>
      </c>
      <c r="BI150" s="3">
        <v>1</v>
      </c>
      <c r="BJ150" s="3">
        <v>44</v>
      </c>
      <c r="BK150" s="3">
        <v>79703.460000000006</v>
      </c>
      <c r="BN150" s="3">
        <v>3</v>
      </c>
      <c r="BO150" s="3">
        <v>6</v>
      </c>
      <c r="BP150" s="3">
        <v>3697.3319999999999</v>
      </c>
      <c r="BR150" s="3" t="s">
        <v>3073</v>
      </c>
      <c r="BS150" s="3">
        <v>1</v>
      </c>
      <c r="BT150" s="3">
        <v>44</v>
      </c>
      <c r="BU150" s="3">
        <v>79769.38</v>
      </c>
      <c r="BW150" s="3">
        <v>3</v>
      </c>
      <c r="BX150" s="3">
        <v>6</v>
      </c>
      <c r="BY150" s="3">
        <v>4181.7740000000003</v>
      </c>
      <c r="CG150" s="174">
        <v>72939</v>
      </c>
      <c r="CH150" s="174">
        <v>3528</v>
      </c>
      <c r="CI150" s="174">
        <v>5</v>
      </c>
      <c r="CJ150" s="174">
        <v>7011.973</v>
      </c>
      <c r="CK150" s="174">
        <v>7011.973</v>
      </c>
      <c r="CN150" s="3">
        <v>2465</v>
      </c>
      <c r="CO150" s="169">
        <f t="shared" si="95"/>
        <v>7141.0527000000002</v>
      </c>
      <c r="CP150" s="169">
        <f t="shared" si="96"/>
        <v>7136.375</v>
      </c>
      <c r="CQ150" s="170">
        <f t="shared" si="97"/>
        <v>14277.4277</v>
      </c>
      <c r="CU150" s="174">
        <v>72939</v>
      </c>
      <c r="CV150" s="174">
        <v>3528</v>
      </c>
      <c r="CW150" s="174">
        <v>5</v>
      </c>
      <c r="CX150" s="174">
        <v>7011.973</v>
      </c>
    </row>
    <row r="151" spans="1:102" x14ac:dyDescent="0.25">
      <c r="A151" s="22">
        <v>54</v>
      </c>
      <c r="B151" s="23" t="s">
        <v>611</v>
      </c>
      <c r="C151" s="23" t="s">
        <v>621</v>
      </c>
      <c r="D151" s="24">
        <v>58503</v>
      </c>
      <c r="E151" s="24">
        <v>44000</v>
      </c>
      <c r="F151" s="24">
        <v>14503</v>
      </c>
      <c r="G151" s="24">
        <f t="shared" si="98"/>
        <v>73522.481700000004</v>
      </c>
      <c r="H151" s="24">
        <f t="shared" si="110"/>
        <v>51791.58</v>
      </c>
      <c r="I151" s="24">
        <f t="shared" si="111"/>
        <v>21730.901699999999</v>
      </c>
      <c r="J151" s="51">
        <f t="shared" si="105"/>
        <v>0.25673011127634487</v>
      </c>
      <c r="K151" s="51">
        <f t="shared" si="114"/>
        <v>0.17708136363636368</v>
      </c>
      <c r="L151" s="51">
        <f t="shared" si="113"/>
        <v>0.49837286768254835</v>
      </c>
      <c r="M151" s="3">
        <v>73522</v>
      </c>
      <c r="N151" s="145">
        <f t="shared" si="94"/>
        <v>-0.48170000000391155</v>
      </c>
      <c r="AE151" s="3">
        <v>56679</v>
      </c>
      <c r="AF151" s="3">
        <v>54880</v>
      </c>
      <c r="AG151" s="3">
        <v>44</v>
      </c>
      <c r="AH151" s="3">
        <v>1</v>
      </c>
      <c r="AI151" s="3">
        <v>26350.48</v>
      </c>
      <c r="AJ151" s="3">
        <v>85278.38</v>
      </c>
      <c r="AL151" s="3">
        <v>151184</v>
      </c>
      <c r="AM151" s="3">
        <v>151185</v>
      </c>
      <c r="AN151" s="3">
        <v>6</v>
      </c>
      <c r="AO151" s="3">
        <v>3</v>
      </c>
      <c r="AP151" s="3">
        <v>2121.0340000000001</v>
      </c>
      <c r="AQ151" s="3">
        <v>4986.4319999999998</v>
      </c>
      <c r="AT151" s="3">
        <v>56679</v>
      </c>
      <c r="AU151" s="3">
        <v>54880</v>
      </c>
      <c r="AV151" s="3">
        <v>44</v>
      </c>
      <c r="AW151" s="3">
        <v>1</v>
      </c>
      <c r="AX151" s="3">
        <v>25782.59</v>
      </c>
      <c r="AY151" s="3">
        <v>85201.51</v>
      </c>
      <c r="BA151" s="3">
        <v>151184</v>
      </c>
      <c r="BB151" s="3">
        <v>151185</v>
      </c>
      <c r="BC151" s="3">
        <v>6</v>
      </c>
      <c r="BD151" s="3">
        <v>3</v>
      </c>
      <c r="BE151" s="3">
        <v>1358.184</v>
      </c>
      <c r="BF151" s="3">
        <v>3477.47</v>
      </c>
      <c r="BI151" s="3">
        <v>1</v>
      </c>
      <c r="BJ151" s="3">
        <v>44</v>
      </c>
      <c r="BK151" s="3">
        <v>78241.52</v>
      </c>
      <c r="BN151" s="3">
        <v>3</v>
      </c>
      <c r="BO151" s="3">
        <v>6</v>
      </c>
      <c r="BP151" s="3">
        <v>3153.8440000000001</v>
      </c>
      <c r="BR151" s="3" t="s">
        <v>3073</v>
      </c>
      <c r="BS151" s="3">
        <v>1</v>
      </c>
      <c r="BT151" s="3">
        <v>44</v>
      </c>
      <c r="BU151" s="3">
        <v>77429.16</v>
      </c>
      <c r="BW151" s="3">
        <v>3</v>
      </c>
      <c r="BX151" s="3">
        <v>6</v>
      </c>
      <c r="BY151" s="3">
        <v>4390.0510000000004</v>
      </c>
      <c r="CG151" s="174">
        <v>114279</v>
      </c>
      <c r="CH151" s="174">
        <v>1998</v>
      </c>
      <c r="CI151" s="174">
        <v>5</v>
      </c>
      <c r="CJ151" s="174">
        <v>6975.7780000000002</v>
      </c>
      <c r="CK151" s="174">
        <v>6975.7780000000002</v>
      </c>
      <c r="CN151" s="3">
        <v>1512</v>
      </c>
      <c r="CO151" s="169">
        <f t="shared" si="95"/>
        <v>6909.1980000000003</v>
      </c>
      <c r="CP151" s="169">
        <f t="shared" si="96"/>
        <v>7343.8630000000003</v>
      </c>
      <c r="CQ151" s="170">
        <f t="shared" si="97"/>
        <v>14253.061000000002</v>
      </c>
      <c r="CU151" s="174">
        <v>114279</v>
      </c>
      <c r="CV151" s="174">
        <v>1998</v>
      </c>
      <c r="CW151" s="174">
        <v>5</v>
      </c>
      <c r="CX151" s="174">
        <v>6975.7780000000002</v>
      </c>
    </row>
    <row r="152" spans="1:102" x14ac:dyDescent="0.25">
      <c r="A152" s="22">
        <v>57</v>
      </c>
      <c r="B152" s="23" t="s">
        <v>612</v>
      </c>
      <c r="C152" s="23" t="s">
        <v>621</v>
      </c>
      <c r="D152" s="24">
        <v>97177</v>
      </c>
      <c r="E152" s="24">
        <v>49000</v>
      </c>
      <c r="F152" s="24">
        <v>48177</v>
      </c>
      <c r="G152" s="24">
        <f t="shared" si="98"/>
        <v>85018.293999999994</v>
      </c>
      <c r="H152" s="24">
        <f t="shared" si="110"/>
        <v>46784.9</v>
      </c>
      <c r="I152" s="24">
        <f t="shared" si="111"/>
        <v>38233.394</v>
      </c>
      <c r="J152" s="51">
        <f t="shared" si="105"/>
        <v>-0.12511917429021277</v>
      </c>
      <c r="K152" s="51">
        <f t="shared" si="114"/>
        <v>-4.5206122448979563E-2</v>
      </c>
      <c r="L152" s="51">
        <f t="shared" si="113"/>
        <v>-0.20639736803869066</v>
      </c>
      <c r="M152" s="3">
        <v>85019</v>
      </c>
      <c r="N152" s="145">
        <f t="shared" si="94"/>
        <v>0.70600000000558794</v>
      </c>
      <c r="AE152" s="3">
        <v>187229</v>
      </c>
      <c r="AF152" s="3">
        <v>56819</v>
      </c>
      <c r="AG152" s="3">
        <v>44</v>
      </c>
      <c r="AH152" s="3">
        <v>1</v>
      </c>
      <c r="AI152" s="3">
        <v>27510.74</v>
      </c>
      <c r="AJ152" s="3">
        <v>85338.77</v>
      </c>
      <c r="AL152" s="3">
        <v>151185</v>
      </c>
      <c r="AM152" s="3">
        <v>151184</v>
      </c>
      <c r="AN152" s="3">
        <v>6</v>
      </c>
      <c r="AO152" s="3">
        <v>3</v>
      </c>
      <c r="AP152" s="3">
        <v>2309.3180000000002</v>
      </c>
      <c r="AQ152" s="3">
        <v>6210.9189999999999</v>
      </c>
      <c r="AT152" s="3">
        <v>187229</v>
      </c>
      <c r="AU152" s="3">
        <v>56819</v>
      </c>
      <c r="AV152" s="3">
        <v>44</v>
      </c>
      <c r="AW152" s="3">
        <v>1</v>
      </c>
      <c r="AX152" s="3">
        <v>27448.16</v>
      </c>
      <c r="AY152" s="3">
        <v>86250.11</v>
      </c>
      <c r="BA152" s="3">
        <v>151185</v>
      </c>
      <c r="BB152" s="3">
        <v>151184</v>
      </c>
      <c r="BC152" s="3">
        <v>6</v>
      </c>
      <c r="BD152" s="3">
        <v>3</v>
      </c>
      <c r="BE152" s="3">
        <v>884.63819999999998</v>
      </c>
      <c r="BF152" s="3">
        <v>3378.002</v>
      </c>
      <c r="BI152" s="3">
        <v>1</v>
      </c>
      <c r="BJ152" s="3">
        <v>44</v>
      </c>
      <c r="BK152" s="3">
        <v>12657.92</v>
      </c>
      <c r="BN152" s="3">
        <v>3</v>
      </c>
      <c r="BO152" s="3">
        <v>6</v>
      </c>
      <c r="BP152" s="3">
        <v>3749.3609999999999</v>
      </c>
      <c r="BR152" s="3" t="s">
        <v>3073</v>
      </c>
      <c r="BS152" s="3">
        <v>1</v>
      </c>
      <c r="BT152" s="3">
        <v>44</v>
      </c>
      <c r="BU152" s="3">
        <v>12660.88</v>
      </c>
      <c r="BW152" s="3">
        <v>3</v>
      </c>
      <c r="BX152" s="3">
        <v>6</v>
      </c>
      <c r="BY152" s="3">
        <v>4658.7759999999998</v>
      </c>
      <c r="CG152" s="174">
        <v>1970</v>
      </c>
      <c r="CH152" s="174">
        <v>100637</v>
      </c>
      <c r="CI152" s="174">
        <v>5</v>
      </c>
      <c r="CJ152" s="174">
        <v>6956.4139999999998</v>
      </c>
      <c r="CK152" s="174">
        <v>6956.4139999999998</v>
      </c>
      <c r="CN152" s="3">
        <v>431</v>
      </c>
      <c r="CO152" s="169">
        <f t="shared" si="95"/>
        <v>7163.2379999999994</v>
      </c>
      <c r="CP152" s="169">
        <f t="shared" si="96"/>
        <v>7084.1990000000005</v>
      </c>
      <c r="CQ152" s="170">
        <f t="shared" si="97"/>
        <v>14247.437</v>
      </c>
      <c r="CU152" s="174">
        <v>1970</v>
      </c>
      <c r="CV152" s="174">
        <v>100637</v>
      </c>
      <c r="CW152" s="174">
        <v>5</v>
      </c>
      <c r="CX152" s="174">
        <v>6956.4139999999998</v>
      </c>
    </row>
    <row r="153" spans="1:102" x14ac:dyDescent="0.25">
      <c r="A153" s="22">
        <v>58</v>
      </c>
      <c r="B153" s="23" t="s">
        <v>613</v>
      </c>
      <c r="C153" s="23" t="s">
        <v>621</v>
      </c>
      <c r="D153" s="24">
        <v>21000</v>
      </c>
      <c r="E153" s="24">
        <v>0</v>
      </c>
      <c r="F153" s="24">
        <v>21000</v>
      </c>
      <c r="G153" s="24">
        <f t="shared" si="98"/>
        <v>23286.91</v>
      </c>
      <c r="H153" s="24">
        <f t="shared" si="110"/>
        <v>0</v>
      </c>
      <c r="I153" s="24">
        <f t="shared" si="111"/>
        <v>23286.91</v>
      </c>
      <c r="J153" s="51">
        <f t="shared" si="105"/>
        <v>0.10890047619047619</v>
      </c>
      <c r="K153" s="51"/>
      <c r="L153" s="51">
        <f t="shared" si="113"/>
        <v>0.10890047619047619</v>
      </c>
      <c r="M153" s="3">
        <v>23287</v>
      </c>
      <c r="N153" s="145">
        <f t="shared" si="94"/>
        <v>9.0000000000145519E-2</v>
      </c>
      <c r="AE153" s="3">
        <v>199501</v>
      </c>
      <c r="AF153" s="3">
        <v>199533</v>
      </c>
      <c r="AG153" s="3">
        <v>44</v>
      </c>
      <c r="AH153" s="3">
        <v>1</v>
      </c>
      <c r="AI153" s="3">
        <v>5906.0339999999997</v>
      </c>
      <c r="AJ153" s="3">
        <v>15543.77</v>
      </c>
      <c r="AL153" s="3">
        <v>153081</v>
      </c>
      <c r="AM153" s="3">
        <v>153087</v>
      </c>
      <c r="AN153" s="3">
        <v>6</v>
      </c>
      <c r="AO153" s="3">
        <v>3</v>
      </c>
      <c r="AP153" s="3">
        <v>1724.53</v>
      </c>
      <c r="AQ153" s="3">
        <v>4056.8620000000001</v>
      </c>
      <c r="AT153" s="3">
        <v>199501</v>
      </c>
      <c r="AU153" s="3">
        <v>199533</v>
      </c>
      <c r="AV153" s="3">
        <v>44</v>
      </c>
      <c r="AW153" s="3">
        <v>1</v>
      </c>
      <c r="AX153" s="3">
        <v>5664.1719999999996</v>
      </c>
      <c r="AY153" s="3">
        <v>15196.56</v>
      </c>
      <c r="BA153" s="3">
        <v>153081</v>
      </c>
      <c r="BB153" s="3">
        <v>153087</v>
      </c>
      <c r="BC153" s="3">
        <v>6</v>
      </c>
      <c r="BD153" s="3">
        <v>3</v>
      </c>
      <c r="BE153" s="3">
        <v>887.59640000000002</v>
      </c>
      <c r="BF153" s="3">
        <v>2184.1889999999999</v>
      </c>
      <c r="BI153" s="3">
        <v>1</v>
      </c>
      <c r="BJ153" s="3">
        <v>44</v>
      </c>
      <c r="BK153" s="3">
        <v>8581.7240000000002</v>
      </c>
      <c r="BN153" s="3">
        <v>3</v>
      </c>
      <c r="BO153" s="3">
        <v>6</v>
      </c>
      <c r="BP153" s="3">
        <v>3152.3339999999998</v>
      </c>
      <c r="BR153" s="3" t="s">
        <v>3073</v>
      </c>
      <c r="BS153" s="3">
        <v>1</v>
      </c>
      <c r="BT153" s="3">
        <v>44</v>
      </c>
      <c r="BU153" s="3">
        <v>8647.0049999999992</v>
      </c>
      <c r="BW153" s="3">
        <v>3</v>
      </c>
      <c r="BX153" s="3">
        <v>6</v>
      </c>
      <c r="BY153" s="3">
        <v>4390.0510000000004</v>
      </c>
      <c r="CG153" s="174">
        <v>69877</v>
      </c>
      <c r="CH153" s="174">
        <v>1674</v>
      </c>
      <c r="CI153" s="174">
        <v>5</v>
      </c>
      <c r="CJ153" s="174">
        <v>6935.4489999999996</v>
      </c>
      <c r="CK153" s="174">
        <v>6935.4489999999996</v>
      </c>
      <c r="CN153" s="3">
        <v>1012</v>
      </c>
      <c r="CO153" s="169">
        <f t="shared" si="95"/>
        <v>6963.8034000000007</v>
      </c>
      <c r="CP153" s="169">
        <f t="shared" si="96"/>
        <v>7254.5635000000002</v>
      </c>
      <c r="CQ153" s="170">
        <f t="shared" si="97"/>
        <v>14218.366900000001</v>
      </c>
      <c r="CU153" s="174">
        <v>69877</v>
      </c>
      <c r="CV153" s="174">
        <v>1674</v>
      </c>
      <c r="CW153" s="174">
        <v>5</v>
      </c>
      <c r="CX153" s="174">
        <v>6935.4489999999996</v>
      </c>
    </row>
    <row r="154" spans="1:102" x14ac:dyDescent="0.25">
      <c r="A154" s="22">
        <v>60</v>
      </c>
      <c r="B154" s="23" t="s">
        <v>614</v>
      </c>
      <c r="C154" s="23" t="s">
        <v>621</v>
      </c>
      <c r="D154" s="24">
        <v>17466</v>
      </c>
      <c r="E154" s="24">
        <v>0</v>
      </c>
      <c r="F154" s="150">
        <v>17466</v>
      </c>
      <c r="G154" s="24">
        <f t="shared" si="98"/>
        <v>17441.074369999998</v>
      </c>
      <c r="H154" s="24">
        <f t="shared" si="110"/>
        <v>0</v>
      </c>
      <c r="I154" s="150">
        <f t="shared" si="111"/>
        <v>17441.074369999998</v>
      </c>
      <c r="J154" s="51">
        <f t="shared" si="105"/>
        <v>-1.427094354746453E-3</v>
      </c>
      <c r="K154" s="51"/>
      <c r="L154" s="51">
        <f t="shared" si="113"/>
        <v>-1.427094354746453E-3</v>
      </c>
      <c r="M154" s="3">
        <v>17441</v>
      </c>
      <c r="N154" s="145">
        <f t="shared" si="94"/>
        <v>-7.436999999845284E-2</v>
      </c>
      <c r="AE154" s="3">
        <v>199531</v>
      </c>
      <c r="AF154" s="3">
        <v>199532</v>
      </c>
      <c r="AG154" s="3">
        <v>44</v>
      </c>
      <c r="AH154" s="3">
        <v>1</v>
      </c>
      <c r="AI154" s="3">
        <v>3359.3820000000001</v>
      </c>
      <c r="AJ154" s="3">
        <v>10664.94</v>
      </c>
      <c r="AL154" s="3">
        <v>153087</v>
      </c>
      <c r="AM154" s="3">
        <v>153081</v>
      </c>
      <c r="AN154" s="3">
        <v>6</v>
      </c>
      <c r="AO154" s="3">
        <v>3</v>
      </c>
      <c r="AP154" s="3">
        <v>1679.9739999999999</v>
      </c>
      <c r="AQ154" s="3">
        <v>5270.5540000000001</v>
      </c>
      <c r="AT154" s="3">
        <v>199531</v>
      </c>
      <c r="AU154" s="3">
        <v>199532</v>
      </c>
      <c r="AV154" s="3">
        <v>44</v>
      </c>
      <c r="AW154" s="3">
        <v>1</v>
      </c>
      <c r="AX154" s="3">
        <v>3303.768</v>
      </c>
      <c r="AY154" s="3">
        <v>10805.64</v>
      </c>
      <c r="BA154" s="3">
        <v>153087</v>
      </c>
      <c r="BB154" s="3">
        <v>153081</v>
      </c>
      <c r="BC154" s="3">
        <v>6</v>
      </c>
      <c r="BD154" s="3">
        <v>3</v>
      </c>
      <c r="BE154" s="3">
        <v>880.63170000000002</v>
      </c>
      <c r="BF154" s="3">
        <v>2951.7220000000002</v>
      </c>
      <c r="BI154" s="3">
        <v>1</v>
      </c>
      <c r="BJ154" s="3">
        <v>45</v>
      </c>
      <c r="BK154" s="3">
        <v>45947.83</v>
      </c>
      <c r="BN154" s="3">
        <v>3</v>
      </c>
      <c r="BO154" s="3">
        <v>6</v>
      </c>
      <c r="BP154" s="3">
        <v>3744.951</v>
      </c>
      <c r="BR154" s="3" t="s">
        <v>3073</v>
      </c>
      <c r="BS154" s="3">
        <v>1</v>
      </c>
      <c r="BT154" s="3">
        <v>45</v>
      </c>
      <c r="BU154" s="3">
        <v>43848.14</v>
      </c>
      <c r="BW154" s="3">
        <v>3</v>
      </c>
      <c r="BX154" s="3">
        <v>6</v>
      </c>
      <c r="BY154" s="3">
        <v>4658.7759999999998</v>
      </c>
      <c r="CG154" s="174">
        <v>155746</v>
      </c>
      <c r="CH154" s="174">
        <v>2959</v>
      </c>
      <c r="CI154" s="174">
        <v>5</v>
      </c>
      <c r="CJ154" s="174">
        <v>6928.7939999999999</v>
      </c>
      <c r="CK154" s="174">
        <v>6928.7939999999999</v>
      </c>
      <c r="CN154" s="3">
        <v>1998</v>
      </c>
      <c r="CO154" s="169">
        <f t="shared" si="95"/>
        <v>7075.5780000000004</v>
      </c>
      <c r="CP154" s="169">
        <f t="shared" si="96"/>
        <v>6975.7780000000002</v>
      </c>
      <c r="CQ154" s="170">
        <f t="shared" si="97"/>
        <v>14051.356</v>
      </c>
      <c r="CU154" s="174">
        <v>155746</v>
      </c>
      <c r="CV154" s="174">
        <v>2959</v>
      </c>
      <c r="CW154" s="174">
        <v>5</v>
      </c>
      <c r="CX154" s="174">
        <v>6928.7939999999999</v>
      </c>
    </row>
    <row r="155" spans="1:102" x14ac:dyDescent="0.25">
      <c r="A155" s="22">
        <v>66</v>
      </c>
      <c r="B155" s="23" t="s">
        <v>615</v>
      </c>
      <c r="C155" s="23" t="s">
        <v>621</v>
      </c>
      <c r="D155" s="24">
        <v>93227</v>
      </c>
      <c r="E155" s="24">
        <v>0</v>
      </c>
      <c r="F155" s="24">
        <v>93227</v>
      </c>
      <c r="G155" s="24">
        <f t="shared" si="98"/>
        <v>83805.067999999999</v>
      </c>
      <c r="H155" s="24">
        <f t="shared" si="110"/>
        <v>0</v>
      </c>
      <c r="I155" s="24">
        <f t="shared" si="111"/>
        <v>83805.067999999999</v>
      </c>
      <c r="J155" s="51">
        <f t="shared" si="105"/>
        <v>-0.10106441267014921</v>
      </c>
      <c r="K155" s="51"/>
      <c r="L155" s="51">
        <f t="shared" si="113"/>
        <v>-0.10106441267014921</v>
      </c>
      <c r="M155" s="3">
        <v>83805</v>
      </c>
      <c r="N155" s="145">
        <f t="shared" si="94"/>
        <v>-6.7999999999301508E-2</v>
      </c>
      <c r="AE155" s="3">
        <v>54499</v>
      </c>
      <c r="AF155" s="3">
        <v>54406</v>
      </c>
      <c r="AG155" s="3">
        <v>45</v>
      </c>
      <c r="AH155" s="3">
        <v>1</v>
      </c>
      <c r="AI155" s="3">
        <v>17279.330000000002</v>
      </c>
      <c r="AJ155" s="3">
        <v>50067.73</v>
      </c>
      <c r="AL155" s="3">
        <v>153620</v>
      </c>
      <c r="AM155" s="3">
        <v>153890</v>
      </c>
      <c r="AN155" s="3">
        <v>6</v>
      </c>
      <c r="AO155" s="3">
        <v>3</v>
      </c>
      <c r="AP155" s="3">
        <v>701.53639999999996</v>
      </c>
      <c r="AQ155" s="3">
        <v>1901.711</v>
      </c>
      <c r="AT155" s="3">
        <v>54499</v>
      </c>
      <c r="AU155" s="3">
        <v>54406</v>
      </c>
      <c r="AV155" s="3">
        <v>45</v>
      </c>
      <c r="AW155" s="3">
        <v>1</v>
      </c>
      <c r="AX155" s="3">
        <v>17763.41</v>
      </c>
      <c r="AY155" s="3">
        <v>51708.05</v>
      </c>
      <c r="BA155" s="3">
        <v>153620</v>
      </c>
      <c r="BB155" s="3">
        <v>153890</v>
      </c>
      <c r="BC155" s="3">
        <v>6</v>
      </c>
      <c r="BD155" s="3">
        <v>3</v>
      </c>
      <c r="BE155" s="3">
        <v>639.72500000000002</v>
      </c>
      <c r="BF155" s="3">
        <v>1699.3240000000001</v>
      </c>
      <c r="BI155" s="3">
        <v>1</v>
      </c>
      <c r="BJ155" s="3">
        <v>45</v>
      </c>
      <c r="BK155" s="3">
        <v>42678.48</v>
      </c>
      <c r="BN155" s="3">
        <v>3</v>
      </c>
      <c r="BO155" s="3">
        <v>6</v>
      </c>
      <c r="BP155" s="3">
        <v>4568.375</v>
      </c>
      <c r="BR155" s="3" t="s">
        <v>3073</v>
      </c>
      <c r="BS155" s="3">
        <v>1</v>
      </c>
      <c r="BT155" s="3">
        <v>45</v>
      </c>
      <c r="BU155" s="3">
        <v>42288.75</v>
      </c>
      <c r="BW155" s="3">
        <v>3</v>
      </c>
      <c r="BX155" s="3">
        <v>6</v>
      </c>
      <c r="BY155" s="3">
        <v>4827.7330000000002</v>
      </c>
      <c r="CG155" s="174">
        <v>954</v>
      </c>
      <c r="CH155" s="174">
        <v>115097</v>
      </c>
      <c r="CI155" s="174">
        <v>5</v>
      </c>
      <c r="CJ155" s="174">
        <v>6921.5069999999996</v>
      </c>
      <c r="CK155" s="174">
        <v>6921.5069999999996</v>
      </c>
      <c r="CN155" s="3">
        <v>1568</v>
      </c>
      <c r="CO155" s="169">
        <f t="shared" si="95"/>
        <v>7061.4939999999997</v>
      </c>
      <c r="CP155" s="169">
        <f t="shared" si="96"/>
        <v>6967.4110000000001</v>
      </c>
      <c r="CQ155" s="170">
        <f t="shared" si="97"/>
        <v>14028.904999999999</v>
      </c>
      <c r="CU155" s="174">
        <v>954</v>
      </c>
      <c r="CV155" s="174">
        <v>115097</v>
      </c>
      <c r="CW155" s="174">
        <v>5</v>
      </c>
      <c r="CX155" s="174">
        <v>6921.5069999999996</v>
      </c>
    </row>
    <row r="156" spans="1:102" x14ac:dyDescent="0.25">
      <c r="A156" s="26">
        <v>71</v>
      </c>
      <c r="B156" s="16" t="s">
        <v>616</v>
      </c>
      <c r="C156" s="16" t="s">
        <v>621</v>
      </c>
      <c r="D156" s="17">
        <v>98331</v>
      </c>
      <c r="E156" s="17">
        <v>32000</v>
      </c>
      <c r="F156" s="17">
        <v>66331</v>
      </c>
      <c r="G156" s="17">
        <f t="shared" si="98"/>
        <v>122135.52899999998</v>
      </c>
      <c r="H156" s="17">
        <f t="shared" si="110"/>
        <v>43580.899999999994</v>
      </c>
      <c r="I156" s="17">
        <f t="shared" si="111"/>
        <v>78554.628999999986</v>
      </c>
      <c r="J156" s="52">
        <f t="shared" si="105"/>
        <v>0.2420857003386519</v>
      </c>
      <c r="K156" s="52">
        <f t="shared" ref="K156:K157" si="115">(H156-E156)/E156</f>
        <v>0.36190312499999983</v>
      </c>
      <c r="L156" s="52">
        <f t="shared" si="113"/>
        <v>0.18428229636218338</v>
      </c>
      <c r="M156" s="3">
        <v>122136</v>
      </c>
      <c r="N156" s="145">
        <f t="shared" si="94"/>
        <v>0.47100000001955777</v>
      </c>
      <c r="AE156" s="3">
        <v>184999</v>
      </c>
      <c r="AF156" s="3">
        <v>54534</v>
      </c>
      <c r="AG156" s="3">
        <v>45</v>
      </c>
      <c r="AH156" s="3">
        <v>1</v>
      </c>
      <c r="AI156" s="3">
        <v>15291.3</v>
      </c>
      <c r="AJ156" s="3">
        <v>45036.75</v>
      </c>
      <c r="AL156" s="3">
        <v>153890</v>
      </c>
      <c r="AM156" s="3">
        <v>153620</v>
      </c>
      <c r="AN156" s="3">
        <v>6</v>
      </c>
      <c r="AO156" s="3">
        <v>3</v>
      </c>
      <c r="AP156" s="3">
        <v>666.27</v>
      </c>
      <c r="AQ156" s="3">
        <v>1601.7570000000001</v>
      </c>
      <c r="AT156" s="3">
        <v>184999</v>
      </c>
      <c r="AU156" s="3">
        <v>54534</v>
      </c>
      <c r="AV156" s="3">
        <v>45</v>
      </c>
      <c r="AW156" s="3">
        <v>1</v>
      </c>
      <c r="AX156" s="3">
        <v>15321.42</v>
      </c>
      <c r="AY156" s="3">
        <v>45990.18</v>
      </c>
      <c r="BA156" s="3">
        <v>153890</v>
      </c>
      <c r="BB156" s="3">
        <v>153620</v>
      </c>
      <c r="BC156" s="3">
        <v>6</v>
      </c>
      <c r="BD156" s="3">
        <v>3</v>
      </c>
      <c r="BE156" s="3">
        <v>368.88670000000002</v>
      </c>
      <c r="BF156" s="3">
        <v>863.85059999999999</v>
      </c>
      <c r="BI156" s="3">
        <v>1</v>
      </c>
      <c r="BJ156" s="3">
        <v>46</v>
      </c>
      <c r="BK156" s="3">
        <v>69476.61</v>
      </c>
      <c r="BN156" s="3">
        <v>3</v>
      </c>
      <c r="BO156" s="3">
        <v>6</v>
      </c>
      <c r="BP156" s="3">
        <v>6005.1880000000001</v>
      </c>
      <c r="BR156" s="3" t="s">
        <v>3073</v>
      </c>
      <c r="BS156" s="3">
        <v>1</v>
      </c>
      <c r="BT156" s="3">
        <v>46</v>
      </c>
      <c r="BU156" s="3">
        <v>68656.210000000006</v>
      </c>
      <c r="BW156" s="3">
        <v>3</v>
      </c>
      <c r="BX156" s="3">
        <v>6</v>
      </c>
      <c r="BY156" s="3">
        <v>6144.8720000000003</v>
      </c>
      <c r="CG156" s="174">
        <v>84920</v>
      </c>
      <c r="CH156" s="174">
        <v>503</v>
      </c>
      <c r="CI156" s="174">
        <v>5</v>
      </c>
      <c r="CJ156" s="174">
        <v>6920.4309999999996</v>
      </c>
      <c r="CK156" s="174">
        <v>6920.4309999999996</v>
      </c>
      <c r="CN156" s="3">
        <v>583</v>
      </c>
      <c r="CO156" s="169">
        <f t="shared" si="95"/>
        <v>6845.4070000000002</v>
      </c>
      <c r="CP156" s="169">
        <f t="shared" si="96"/>
        <v>7178.4189999999999</v>
      </c>
      <c r="CQ156" s="170">
        <f t="shared" si="97"/>
        <v>14023.826000000001</v>
      </c>
      <c r="CU156" s="174">
        <v>84920</v>
      </c>
      <c r="CV156" s="174">
        <v>503</v>
      </c>
      <c r="CW156" s="174">
        <v>5</v>
      </c>
      <c r="CX156" s="174">
        <v>6920.4309999999996</v>
      </c>
    </row>
    <row r="157" spans="1:102" x14ac:dyDescent="0.25">
      <c r="A157" s="37" t="s">
        <v>134</v>
      </c>
      <c r="B157" s="7"/>
      <c r="C157" s="7"/>
      <c r="D157" s="8">
        <f t="shared" ref="D157:I157" si="116">SUM(D131:D156)</f>
        <v>5801659</v>
      </c>
      <c r="E157" s="8">
        <f t="shared" si="116"/>
        <v>3433410</v>
      </c>
      <c r="F157" s="8">
        <f t="shared" si="116"/>
        <v>2368249</v>
      </c>
      <c r="G157" s="8">
        <f t="shared" si="116"/>
        <v>5878724.0844000001</v>
      </c>
      <c r="H157" s="8">
        <f t="shared" si="116"/>
        <v>3683143.0139999995</v>
      </c>
      <c r="I157" s="8">
        <f t="shared" si="116"/>
        <v>2195581.0704000005</v>
      </c>
      <c r="J157" s="184">
        <f t="shared" si="105"/>
        <v>1.3283284039961681E-2</v>
      </c>
      <c r="K157" s="184">
        <f t="shared" si="115"/>
        <v>7.2736146862739812E-2</v>
      </c>
      <c r="L157" s="184">
        <f t="shared" si="113"/>
        <v>-7.2909533414771605E-2</v>
      </c>
      <c r="M157" s="3">
        <v>5878727</v>
      </c>
      <c r="N157" s="145">
        <f t="shared" si="94"/>
        <v>2.9155999999493361</v>
      </c>
      <c r="AE157" s="3">
        <v>31745</v>
      </c>
      <c r="AF157" s="3">
        <v>36366</v>
      </c>
      <c r="AG157" s="3">
        <v>46</v>
      </c>
      <c r="AH157" s="3">
        <v>1</v>
      </c>
      <c r="AI157" s="3">
        <v>24034.62</v>
      </c>
      <c r="AJ157" s="3">
        <v>73838.02</v>
      </c>
      <c r="AL157" s="3">
        <v>154215</v>
      </c>
      <c r="AM157" s="3">
        <v>154647</v>
      </c>
      <c r="AN157" s="3">
        <v>8</v>
      </c>
      <c r="AO157" s="3">
        <v>3</v>
      </c>
      <c r="AP157" s="3">
        <v>3280.4409999999998</v>
      </c>
      <c r="AQ157" s="3">
        <v>10879.75</v>
      </c>
      <c r="AT157" s="3">
        <v>31745</v>
      </c>
      <c r="AU157" s="3">
        <v>36366</v>
      </c>
      <c r="AV157" s="3">
        <v>46</v>
      </c>
      <c r="AW157" s="3">
        <v>1</v>
      </c>
      <c r="AX157" s="3">
        <v>24285.56</v>
      </c>
      <c r="AY157" s="3">
        <v>75964.73</v>
      </c>
      <c r="BA157" s="3">
        <v>154215</v>
      </c>
      <c r="BB157" s="3">
        <v>154647</v>
      </c>
      <c r="BC157" s="3">
        <v>8</v>
      </c>
      <c r="BD157" s="3">
        <v>3</v>
      </c>
      <c r="BE157" s="3">
        <v>3120.6210000000001</v>
      </c>
      <c r="BF157" s="3">
        <v>10953.68</v>
      </c>
      <c r="BI157" s="3">
        <v>1</v>
      </c>
      <c r="BJ157" s="3">
        <v>46</v>
      </c>
      <c r="BK157" s="3">
        <v>68053.45</v>
      </c>
      <c r="BN157" s="3">
        <v>3</v>
      </c>
      <c r="BO157" s="3">
        <v>6</v>
      </c>
      <c r="BP157" s="3">
        <v>3850.9490000000001</v>
      </c>
      <c r="BR157" s="3" t="s">
        <v>3073</v>
      </c>
      <c r="BS157" s="3">
        <v>1</v>
      </c>
      <c r="BT157" s="3">
        <v>46</v>
      </c>
      <c r="BU157" s="3">
        <v>66909.22</v>
      </c>
      <c r="BW157" s="3">
        <v>3</v>
      </c>
      <c r="BX157" s="3">
        <v>6</v>
      </c>
      <c r="BY157" s="3">
        <v>5203.1580000000004</v>
      </c>
      <c r="CG157" s="174">
        <v>3315</v>
      </c>
      <c r="CH157" s="174">
        <v>165633</v>
      </c>
      <c r="CI157" s="174">
        <v>5</v>
      </c>
      <c r="CJ157" s="174">
        <v>6917.0820000000003</v>
      </c>
      <c r="CK157" s="174">
        <v>6917.0820000000003</v>
      </c>
      <c r="CN157" s="3">
        <v>2453</v>
      </c>
      <c r="CO157" s="169">
        <f t="shared" si="95"/>
        <v>6925.3850000000002</v>
      </c>
      <c r="CP157" s="169">
        <f t="shared" si="96"/>
        <v>7090.0889999999999</v>
      </c>
      <c r="CQ157" s="170">
        <f t="shared" si="97"/>
        <v>14015.474</v>
      </c>
      <c r="CU157" s="174">
        <v>3315</v>
      </c>
      <c r="CV157" s="174">
        <v>165633</v>
      </c>
      <c r="CW157" s="174">
        <v>5</v>
      </c>
      <c r="CX157" s="174">
        <v>6917.0820000000003</v>
      </c>
    </row>
    <row r="158" spans="1:102" x14ac:dyDescent="0.25">
      <c r="AE158" s="3">
        <v>36383</v>
      </c>
      <c r="AF158" s="3">
        <v>198193</v>
      </c>
      <c r="AG158" s="3">
        <v>46</v>
      </c>
      <c r="AH158" s="3">
        <v>1</v>
      </c>
      <c r="AI158" s="3">
        <v>21832.82</v>
      </c>
      <c r="AJ158" s="3">
        <v>71085.8</v>
      </c>
      <c r="AL158" s="3">
        <v>154647</v>
      </c>
      <c r="AM158" s="3">
        <v>154215</v>
      </c>
      <c r="AN158" s="3">
        <v>8</v>
      </c>
      <c r="AO158" s="3">
        <v>3</v>
      </c>
      <c r="AP158" s="3">
        <v>3644.3330000000001</v>
      </c>
      <c r="AQ158" s="3">
        <v>9651.31</v>
      </c>
      <c r="AT158" s="3">
        <v>36383</v>
      </c>
      <c r="AU158" s="3">
        <v>198193</v>
      </c>
      <c r="AV158" s="3">
        <v>46</v>
      </c>
      <c r="AW158" s="3">
        <v>1</v>
      </c>
      <c r="AX158" s="3">
        <v>22436.01</v>
      </c>
      <c r="AY158" s="3">
        <v>73880.55</v>
      </c>
      <c r="BA158" s="3">
        <v>154647</v>
      </c>
      <c r="BB158" s="3">
        <v>154215</v>
      </c>
      <c r="BC158" s="3">
        <v>8</v>
      </c>
      <c r="BD158" s="3">
        <v>3</v>
      </c>
      <c r="BE158" s="3">
        <v>3517.0720000000001</v>
      </c>
      <c r="BF158" s="3">
        <v>9760.5120000000006</v>
      </c>
      <c r="BI158" s="3">
        <v>1</v>
      </c>
      <c r="BJ158" s="3">
        <v>46</v>
      </c>
      <c r="BK158" s="3">
        <v>35779.199999999997</v>
      </c>
      <c r="BN158" s="3">
        <v>3</v>
      </c>
      <c r="BO158" s="3">
        <v>6</v>
      </c>
      <c r="BP158" s="3">
        <v>5020.0780000000004</v>
      </c>
      <c r="BR158" s="3" t="s">
        <v>3073</v>
      </c>
      <c r="BS158" s="3">
        <v>1</v>
      </c>
      <c r="BT158" s="3">
        <v>46</v>
      </c>
      <c r="BU158" s="3">
        <v>37653.42</v>
      </c>
      <c r="BW158" s="3">
        <v>3</v>
      </c>
      <c r="BX158" s="3">
        <v>6</v>
      </c>
      <c r="BY158" s="3">
        <v>6349.6989999999996</v>
      </c>
      <c r="CG158" s="174">
        <v>165633</v>
      </c>
      <c r="CH158" s="174">
        <v>3315</v>
      </c>
      <c r="CI158" s="174">
        <v>5</v>
      </c>
      <c r="CJ158" s="174">
        <v>6916.9629999999997</v>
      </c>
      <c r="CK158" s="174">
        <v>6916.9629999999997</v>
      </c>
      <c r="CN158" s="3">
        <v>1232</v>
      </c>
      <c r="CO158" s="169">
        <f t="shared" si="95"/>
        <v>6939.7533999999996</v>
      </c>
      <c r="CP158" s="169">
        <f t="shared" si="96"/>
        <v>6949.1702000000005</v>
      </c>
      <c r="CQ158" s="170">
        <f t="shared" si="97"/>
        <v>13888.9236</v>
      </c>
      <c r="CU158" s="174">
        <v>165633</v>
      </c>
      <c r="CV158" s="174">
        <v>3315</v>
      </c>
      <c r="CW158" s="174">
        <v>5</v>
      </c>
      <c r="CX158" s="174">
        <v>6916.9629999999997</v>
      </c>
    </row>
    <row r="159" spans="1:102" x14ac:dyDescent="0.25">
      <c r="AE159" s="3">
        <v>36857</v>
      </c>
      <c r="AF159" s="3">
        <v>33701</v>
      </c>
      <c r="AG159" s="3">
        <v>46</v>
      </c>
      <c r="AH159" s="3">
        <v>1</v>
      </c>
      <c r="AI159" s="3">
        <v>12043.2</v>
      </c>
      <c r="AJ159" s="3">
        <v>38410.28</v>
      </c>
      <c r="AL159" s="3">
        <v>156737</v>
      </c>
      <c r="AM159" s="3">
        <v>157167</v>
      </c>
      <c r="AN159" s="3">
        <v>8</v>
      </c>
      <c r="AO159" s="3">
        <v>3</v>
      </c>
      <c r="AP159" s="3">
        <v>410.95710000000003</v>
      </c>
      <c r="AQ159" s="3">
        <v>1268.796</v>
      </c>
      <c r="AT159" s="3">
        <v>36857</v>
      </c>
      <c r="AU159" s="3">
        <v>33701</v>
      </c>
      <c r="AV159" s="3">
        <v>46</v>
      </c>
      <c r="AW159" s="3">
        <v>1</v>
      </c>
      <c r="AX159" s="3">
        <v>11257.55</v>
      </c>
      <c r="AY159" s="3">
        <v>36515.49</v>
      </c>
      <c r="BA159" s="3">
        <v>156737</v>
      </c>
      <c r="BB159" s="3">
        <v>157167</v>
      </c>
      <c r="BC159" s="3">
        <v>8</v>
      </c>
      <c r="BD159" s="3">
        <v>3</v>
      </c>
      <c r="BE159" s="3">
        <v>464.76569999999998</v>
      </c>
      <c r="BF159" s="3">
        <v>1584.8150000000001</v>
      </c>
      <c r="BI159" s="3">
        <v>1</v>
      </c>
      <c r="BJ159" s="3">
        <v>46</v>
      </c>
      <c r="BK159" s="3">
        <v>35954.870000000003</v>
      </c>
      <c r="BN159" s="3">
        <v>3</v>
      </c>
      <c r="BO159" s="3">
        <v>6</v>
      </c>
      <c r="BP159" s="3">
        <v>1944.741</v>
      </c>
      <c r="BR159" s="3" t="s">
        <v>3073</v>
      </c>
      <c r="BS159" s="3">
        <v>2</v>
      </c>
      <c r="BT159" s="3">
        <v>46</v>
      </c>
      <c r="BU159" s="3">
        <v>3539.7109999999998</v>
      </c>
      <c r="BW159" s="3">
        <v>3</v>
      </c>
      <c r="BX159" s="3">
        <v>6</v>
      </c>
      <c r="BY159" s="3">
        <v>2091.569</v>
      </c>
      <c r="CG159" s="174">
        <v>503</v>
      </c>
      <c r="CH159" s="174">
        <v>84589</v>
      </c>
      <c r="CI159" s="174">
        <v>5</v>
      </c>
      <c r="CJ159" s="174">
        <v>6897.1509999999998</v>
      </c>
      <c r="CK159" s="174">
        <v>6897.1509999999998</v>
      </c>
      <c r="CN159" s="3">
        <v>402</v>
      </c>
      <c r="CO159" s="169">
        <f t="shared" si="95"/>
        <v>7067.1949999999997</v>
      </c>
      <c r="CP159" s="169">
        <f t="shared" si="96"/>
        <v>6810.3117000000002</v>
      </c>
      <c r="CQ159" s="170">
        <f t="shared" si="97"/>
        <v>13877.5067</v>
      </c>
      <c r="CU159" s="174">
        <v>503</v>
      </c>
      <c r="CV159" s="174">
        <v>84589</v>
      </c>
      <c r="CW159" s="174">
        <v>5</v>
      </c>
      <c r="CX159" s="174">
        <v>6897.1509999999998</v>
      </c>
    </row>
    <row r="160" spans="1:102" x14ac:dyDescent="0.25">
      <c r="AE160" s="3">
        <v>184566</v>
      </c>
      <c r="AF160" s="3">
        <v>186081</v>
      </c>
      <c r="AG160" s="3">
        <v>46</v>
      </c>
      <c r="AH160" s="3">
        <v>2</v>
      </c>
      <c r="AI160" s="3">
        <v>1141.598</v>
      </c>
      <c r="AJ160" s="3">
        <v>3341.6880000000001</v>
      </c>
      <c r="AL160" s="3">
        <v>156926</v>
      </c>
      <c r="AM160" s="3">
        <v>157100</v>
      </c>
      <c r="AN160" s="3">
        <v>8</v>
      </c>
      <c r="AO160" s="3">
        <v>3</v>
      </c>
      <c r="AP160" s="3">
        <v>5863.1390000000001</v>
      </c>
      <c r="AQ160" s="3">
        <v>16882.48</v>
      </c>
      <c r="AT160" s="3">
        <v>184566</v>
      </c>
      <c r="AU160" s="3">
        <v>186081</v>
      </c>
      <c r="AV160" s="3">
        <v>46</v>
      </c>
      <c r="AW160" s="3">
        <v>2</v>
      </c>
      <c r="AX160" s="3">
        <v>1497.385</v>
      </c>
      <c r="AY160" s="3">
        <v>4121.8789999999999</v>
      </c>
      <c r="BA160" s="3">
        <v>156926</v>
      </c>
      <c r="BB160" s="3">
        <v>157100</v>
      </c>
      <c r="BC160" s="3">
        <v>8</v>
      </c>
      <c r="BD160" s="3">
        <v>3</v>
      </c>
      <c r="BE160" s="3">
        <v>4819.3630000000003</v>
      </c>
      <c r="BF160" s="3">
        <v>14638.35</v>
      </c>
      <c r="BI160" s="3">
        <v>1</v>
      </c>
      <c r="BJ160" s="3">
        <v>46</v>
      </c>
      <c r="BK160" s="3">
        <v>12700.26</v>
      </c>
      <c r="BN160" s="3">
        <v>3</v>
      </c>
      <c r="BO160" s="3">
        <v>6</v>
      </c>
      <c r="BP160" s="3">
        <v>1488.625</v>
      </c>
      <c r="BR160" s="3" t="s">
        <v>3073</v>
      </c>
      <c r="BS160" s="3">
        <v>1</v>
      </c>
      <c r="BT160" s="3">
        <v>46</v>
      </c>
      <c r="BU160" s="3">
        <v>37630.26</v>
      </c>
      <c r="BW160" s="3">
        <v>3</v>
      </c>
      <c r="BX160" s="3">
        <v>6</v>
      </c>
      <c r="BY160" s="3">
        <v>1662.8330000000001</v>
      </c>
      <c r="CG160" s="174">
        <v>583</v>
      </c>
      <c r="CH160" s="174">
        <v>85337</v>
      </c>
      <c r="CI160" s="174">
        <v>5</v>
      </c>
      <c r="CJ160" s="174">
        <v>6845.4070000000002</v>
      </c>
      <c r="CK160" s="174">
        <v>6845.4070000000002</v>
      </c>
      <c r="CN160" s="3">
        <v>3376</v>
      </c>
      <c r="CO160" s="169">
        <f t="shared" si="95"/>
        <v>6921.5767999999998</v>
      </c>
      <c r="CP160" s="169">
        <f t="shared" si="96"/>
        <v>6856.6947</v>
      </c>
      <c r="CQ160" s="170">
        <f t="shared" si="97"/>
        <v>13778.271499999999</v>
      </c>
      <c r="CU160" s="174">
        <v>583</v>
      </c>
      <c r="CV160" s="174">
        <v>85337</v>
      </c>
      <c r="CW160" s="174">
        <v>5</v>
      </c>
      <c r="CX160" s="174">
        <v>6845.4070000000002</v>
      </c>
    </row>
    <row r="161" spans="31:102" x14ac:dyDescent="0.25">
      <c r="AE161" s="3">
        <v>186082</v>
      </c>
      <c r="AF161" s="3">
        <v>186081</v>
      </c>
      <c r="AG161" s="3">
        <v>46</v>
      </c>
      <c r="AH161" s="3">
        <v>1</v>
      </c>
      <c r="AI161" s="3">
        <v>13421.1</v>
      </c>
      <c r="AJ161" s="3">
        <v>38478.86</v>
      </c>
      <c r="AL161" s="3">
        <v>157100</v>
      </c>
      <c r="AM161" s="3">
        <v>156926</v>
      </c>
      <c r="AN161" s="3">
        <v>8</v>
      </c>
      <c r="AO161" s="3">
        <v>3</v>
      </c>
      <c r="AP161" s="3">
        <v>6371.2579999999998</v>
      </c>
      <c r="AQ161" s="3">
        <v>17707.23</v>
      </c>
      <c r="AT161" s="3">
        <v>186082</v>
      </c>
      <c r="AU161" s="3">
        <v>186081</v>
      </c>
      <c r="AV161" s="3">
        <v>46</v>
      </c>
      <c r="AW161" s="3">
        <v>1</v>
      </c>
      <c r="AX161" s="3">
        <v>12805.87</v>
      </c>
      <c r="AY161" s="3">
        <v>37061.760000000002</v>
      </c>
      <c r="BA161" s="3">
        <v>157100</v>
      </c>
      <c r="BB161" s="3">
        <v>156926</v>
      </c>
      <c r="BC161" s="3">
        <v>8</v>
      </c>
      <c r="BD161" s="3">
        <v>3</v>
      </c>
      <c r="BE161" s="3">
        <v>5438.2430000000004</v>
      </c>
      <c r="BF161" s="3">
        <v>15161.67</v>
      </c>
      <c r="BI161" s="3">
        <v>1</v>
      </c>
      <c r="BJ161" s="3">
        <v>46</v>
      </c>
      <c r="BK161" s="3">
        <v>13818.35</v>
      </c>
      <c r="BN161" s="3">
        <v>0</v>
      </c>
      <c r="BO161" s="3">
        <v>8</v>
      </c>
      <c r="BP161" s="3">
        <v>0</v>
      </c>
      <c r="BR161" s="3" t="s">
        <v>3073</v>
      </c>
      <c r="BS161" s="3">
        <v>1</v>
      </c>
      <c r="BT161" s="3">
        <v>46</v>
      </c>
      <c r="BU161" s="3">
        <v>12066.48</v>
      </c>
      <c r="BW161" s="3">
        <v>3</v>
      </c>
      <c r="BX161" s="3">
        <v>8</v>
      </c>
      <c r="BY161" s="3">
        <v>9284.9030000000002</v>
      </c>
      <c r="CG161" s="174">
        <v>69</v>
      </c>
      <c r="CH161" s="174">
        <v>63036</v>
      </c>
      <c r="CI161" s="174">
        <v>5</v>
      </c>
      <c r="CJ161" s="174">
        <v>6836.674</v>
      </c>
      <c r="CK161" s="174">
        <v>6836.674</v>
      </c>
      <c r="CN161" s="3">
        <v>47</v>
      </c>
      <c r="CO161" s="169">
        <f t="shared" si="95"/>
        <v>7071.7626</v>
      </c>
      <c r="CP161" s="169">
        <f t="shared" si="96"/>
        <v>6649.3420000000006</v>
      </c>
      <c r="CQ161" s="170">
        <f t="shared" si="97"/>
        <v>13721.104600000001</v>
      </c>
      <c r="CU161" s="174">
        <v>69</v>
      </c>
      <c r="CV161" s="174">
        <v>63036</v>
      </c>
      <c r="CW161" s="174">
        <v>5</v>
      </c>
      <c r="CX161" s="174">
        <v>6836.674</v>
      </c>
    </row>
    <row r="162" spans="31:102" x14ac:dyDescent="0.25">
      <c r="AE162" s="3">
        <v>199016</v>
      </c>
      <c r="AF162" s="3">
        <v>199026</v>
      </c>
      <c r="AG162" s="3">
        <v>46</v>
      </c>
      <c r="AH162" s="3">
        <v>1</v>
      </c>
      <c r="AI162" s="3">
        <v>5405.7209999999995</v>
      </c>
      <c r="AJ162" s="3">
        <v>14697.36</v>
      </c>
      <c r="AL162" s="3">
        <v>157167</v>
      </c>
      <c r="AM162" s="3">
        <v>156737</v>
      </c>
      <c r="AN162" s="3">
        <v>8</v>
      </c>
      <c r="AO162" s="3">
        <v>3</v>
      </c>
      <c r="AP162" s="3">
        <v>335.27629999999999</v>
      </c>
      <c r="AQ162" s="3">
        <v>1178.934</v>
      </c>
      <c r="AT162" s="3">
        <v>199016</v>
      </c>
      <c r="AU162" s="3">
        <v>199026</v>
      </c>
      <c r="AV162" s="3">
        <v>46</v>
      </c>
      <c r="AW162" s="3">
        <v>1</v>
      </c>
      <c r="AX162" s="3">
        <v>5387.8440000000001</v>
      </c>
      <c r="AY162" s="3">
        <v>14647.14</v>
      </c>
      <c r="BA162" s="3">
        <v>157167</v>
      </c>
      <c r="BB162" s="3">
        <v>156737</v>
      </c>
      <c r="BC162" s="3">
        <v>8</v>
      </c>
      <c r="BD162" s="3">
        <v>3</v>
      </c>
      <c r="BE162" s="3">
        <v>370.66219999999998</v>
      </c>
      <c r="BF162" s="3">
        <v>1257.4739999999999</v>
      </c>
      <c r="BI162" s="3">
        <v>2</v>
      </c>
      <c r="BJ162" s="3">
        <v>46</v>
      </c>
      <c r="BK162" s="3">
        <v>3112.9789999999998</v>
      </c>
      <c r="BN162" s="3">
        <v>0</v>
      </c>
      <c r="BO162" s="3">
        <v>8</v>
      </c>
      <c r="BP162" s="3">
        <v>0</v>
      </c>
      <c r="BR162" s="3" t="s">
        <v>3073</v>
      </c>
      <c r="BS162" s="3">
        <v>1</v>
      </c>
      <c r="BT162" s="3">
        <v>46</v>
      </c>
      <c r="BU162" s="3">
        <v>13483.63</v>
      </c>
      <c r="BW162" s="3">
        <v>3</v>
      </c>
      <c r="BX162" s="3">
        <v>8</v>
      </c>
      <c r="BY162" s="3">
        <v>8505.5779999999995</v>
      </c>
      <c r="CG162" s="174">
        <v>2391</v>
      </c>
      <c r="CH162" s="174">
        <v>185433</v>
      </c>
      <c r="CI162" s="174">
        <v>5</v>
      </c>
      <c r="CJ162" s="174">
        <v>6792.7520000000004</v>
      </c>
      <c r="CK162" s="174">
        <v>6792.7520000000004</v>
      </c>
      <c r="CN162" s="3">
        <v>2475</v>
      </c>
      <c r="CO162" s="169">
        <f t="shared" si="95"/>
        <v>6832.9530000000004</v>
      </c>
      <c r="CP162" s="169">
        <f t="shared" si="96"/>
        <v>6810.1660000000002</v>
      </c>
      <c r="CQ162" s="170">
        <f t="shared" si="97"/>
        <v>13643.119000000001</v>
      </c>
      <c r="CU162" s="174">
        <v>2391</v>
      </c>
      <c r="CV162" s="174">
        <v>185433</v>
      </c>
      <c r="CW162" s="174">
        <v>5</v>
      </c>
      <c r="CX162" s="174">
        <v>6792.7520000000004</v>
      </c>
    </row>
    <row r="163" spans="31:102" x14ac:dyDescent="0.25">
      <c r="AE163" s="3">
        <v>199428</v>
      </c>
      <c r="AF163" s="3">
        <v>199526</v>
      </c>
      <c r="AG163" s="3">
        <v>46</v>
      </c>
      <c r="AH163" s="3">
        <v>1</v>
      </c>
      <c r="AI163" s="3">
        <v>5352.3149999999996</v>
      </c>
      <c r="AJ163" s="3">
        <v>14843.14</v>
      </c>
      <c r="AL163" s="3">
        <v>158971</v>
      </c>
      <c r="AM163" s="3">
        <v>159103</v>
      </c>
      <c r="AN163" s="3">
        <v>8</v>
      </c>
      <c r="AO163" s="3">
        <v>3</v>
      </c>
      <c r="AP163" s="3">
        <v>39.123629999999999</v>
      </c>
      <c r="AQ163" s="3">
        <v>715.8999</v>
      </c>
      <c r="AT163" s="3">
        <v>199428</v>
      </c>
      <c r="AU163" s="3">
        <v>199526</v>
      </c>
      <c r="AV163" s="3">
        <v>46</v>
      </c>
      <c r="AW163" s="3">
        <v>1</v>
      </c>
      <c r="AX163" s="3">
        <v>5248.0720000000001</v>
      </c>
      <c r="AY163" s="3">
        <v>14946.5</v>
      </c>
      <c r="BA163" s="3">
        <v>158971</v>
      </c>
      <c r="BB163" s="3">
        <v>159103</v>
      </c>
      <c r="BC163" s="3">
        <v>8</v>
      </c>
      <c r="BD163" s="3">
        <v>3</v>
      </c>
      <c r="BE163" s="3">
        <v>333.97699999999998</v>
      </c>
      <c r="BF163" s="3">
        <v>1200.6559999999999</v>
      </c>
      <c r="BI163" s="3">
        <v>1</v>
      </c>
      <c r="BJ163" s="3">
        <v>48</v>
      </c>
      <c r="BK163" s="3">
        <v>39197.949999999997</v>
      </c>
      <c r="BN163" s="3">
        <v>3</v>
      </c>
      <c r="BO163" s="3">
        <v>8</v>
      </c>
      <c r="BP163" s="3">
        <v>9905.7289999999994</v>
      </c>
      <c r="BR163" s="3" t="s">
        <v>3073</v>
      </c>
      <c r="BS163" s="3">
        <v>1</v>
      </c>
      <c r="BT163" s="3">
        <v>48</v>
      </c>
      <c r="BU163" s="3">
        <v>38506.69</v>
      </c>
      <c r="BW163" s="3">
        <v>3</v>
      </c>
      <c r="BX163" s="3">
        <v>8</v>
      </c>
      <c r="BY163" s="3">
        <v>876.78179999999998</v>
      </c>
      <c r="CG163" s="174">
        <v>1125</v>
      </c>
      <c r="CH163" s="174">
        <v>138145</v>
      </c>
      <c r="CI163" s="174">
        <v>5</v>
      </c>
      <c r="CJ163" s="174">
        <v>6775.01</v>
      </c>
      <c r="CK163" s="174">
        <v>6775.01</v>
      </c>
      <c r="CN163" s="3">
        <v>3531</v>
      </c>
      <c r="CO163" s="169">
        <f t="shared" si="95"/>
        <v>7042.7780000000002</v>
      </c>
      <c r="CP163" s="169">
        <f t="shared" si="96"/>
        <v>6596.5887000000002</v>
      </c>
      <c r="CQ163" s="170">
        <f t="shared" si="97"/>
        <v>13639.3667</v>
      </c>
      <c r="CU163" s="174">
        <v>1125</v>
      </c>
      <c r="CV163" s="174">
        <v>138145</v>
      </c>
      <c r="CW163" s="174">
        <v>5</v>
      </c>
      <c r="CX163" s="174">
        <v>6775.01</v>
      </c>
    </row>
    <row r="164" spans="31:102" x14ac:dyDescent="0.25">
      <c r="AE164" s="3">
        <v>21671</v>
      </c>
      <c r="AF164" s="3">
        <v>21648</v>
      </c>
      <c r="AG164" s="3">
        <v>48</v>
      </c>
      <c r="AH164" s="3">
        <v>1</v>
      </c>
      <c r="AI164" s="3">
        <v>14561.65</v>
      </c>
      <c r="AJ164" s="3">
        <v>41914.21</v>
      </c>
      <c r="AL164" s="3">
        <v>159103</v>
      </c>
      <c r="AM164" s="3">
        <v>158971</v>
      </c>
      <c r="AN164" s="3">
        <v>8</v>
      </c>
      <c r="AO164" s="3">
        <v>3</v>
      </c>
      <c r="AP164" s="3">
        <v>357.40980000000002</v>
      </c>
      <c r="AQ164" s="3">
        <v>866.6318</v>
      </c>
      <c r="AT164" s="3">
        <v>21671</v>
      </c>
      <c r="AU164" s="3">
        <v>21648</v>
      </c>
      <c r="AV164" s="3">
        <v>48</v>
      </c>
      <c r="AW164" s="3">
        <v>1</v>
      </c>
      <c r="AX164" s="3">
        <v>14676.53</v>
      </c>
      <c r="AY164" s="3">
        <v>43016.24</v>
      </c>
      <c r="BA164" s="3">
        <v>159103</v>
      </c>
      <c r="BB164" s="3">
        <v>158971</v>
      </c>
      <c r="BC164" s="3">
        <v>8</v>
      </c>
      <c r="BD164" s="3">
        <v>3</v>
      </c>
      <c r="BE164" s="3">
        <v>505.13810000000001</v>
      </c>
      <c r="BF164" s="3">
        <v>1245.346</v>
      </c>
      <c r="BI164" s="3">
        <v>1</v>
      </c>
      <c r="BJ164" s="3">
        <v>48</v>
      </c>
      <c r="BK164" s="3">
        <v>38573.78</v>
      </c>
      <c r="BN164" s="3">
        <v>3</v>
      </c>
      <c r="BO164" s="3">
        <v>8</v>
      </c>
      <c r="BP164" s="3">
        <v>8794.7939999999999</v>
      </c>
      <c r="BR164" s="3" t="s">
        <v>3073</v>
      </c>
      <c r="BS164" s="3">
        <v>1</v>
      </c>
      <c r="BT164" s="3">
        <v>48</v>
      </c>
      <c r="BU164" s="3">
        <v>38418.04</v>
      </c>
      <c r="BW164" s="3">
        <v>3</v>
      </c>
      <c r="BX164" s="3">
        <v>8</v>
      </c>
      <c r="BY164" s="3">
        <v>16188.36</v>
      </c>
      <c r="CG164" s="174">
        <v>135803</v>
      </c>
      <c r="CH164" s="174">
        <v>1198</v>
      </c>
      <c r="CI164" s="174">
        <v>5</v>
      </c>
      <c r="CJ164" s="174">
        <v>6768.5910000000003</v>
      </c>
      <c r="CK164" s="174">
        <v>6768.5910000000003</v>
      </c>
      <c r="CN164" s="3">
        <v>2399</v>
      </c>
      <c r="CO164" s="169">
        <f t="shared" si="95"/>
        <v>6713.1569999999992</v>
      </c>
      <c r="CP164" s="169">
        <f t="shared" si="96"/>
        <v>6904.7873999999993</v>
      </c>
      <c r="CQ164" s="170">
        <f t="shared" si="97"/>
        <v>13617.944399999998</v>
      </c>
      <c r="CU164" s="174">
        <v>135803</v>
      </c>
      <c r="CV164" s="174">
        <v>1198</v>
      </c>
      <c r="CW164" s="174">
        <v>5</v>
      </c>
      <c r="CX164" s="174">
        <v>6768.5910000000003</v>
      </c>
    </row>
    <row r="165" spans="31:102" x14ac:dyDescent="0.25">
      <c r="AE165" s="3">
        <v>184339</v>
      </c>
      <c r="AF165" s="3">
        <v>21735</v>
      </c>
      <c r="AG165" s="3">
        <v>48</v>
      </c>
      <c r="AH165" s="3">
        <v>1</v>
      </c>
      <c r="AI165" s="3">
        <v>13725.81</v>
      </c>
      <c r="AJ165" s="3">
        <v>40783.800000000003</v>
      </c>
      <c r="AL165" s="3">
        <v>160665</v>
      </c>
      <c r="AM165" s="3">
        <v>160668</v>
      </c>
      <c r="AN165" s="3">
        <v>8</v>
      </c>
      <c r="AO165" s="3">
        <v>3</v>
      </c>
      <c r="AP165" s="3">
        <v>1740.1320000000001</v>
      </c>
      <c r="AQ165" s="3">
        <v>4775.2740000000003</v>
      </c>
      <c r="AT165" s="3">
        <v>184339</v>
      </c>
      <c r="AU165" s="3">
        <v>21735</v>
      </c>
      <c r="AV165" s="3">
        <v>48</v>
      </c>
      <c r="AW165" s="3">
        <v>1</v>
      </c>
      <c r="AX165" s="3">
        <v>13712.93</v>
      </c>
      <c r="AY165" s="3">
        <v>41333.949999999997</v>
      </c>
      <c r="BA165" s="3">
        <v>160665</v>
      </c>
      <c r="BB165" s="3">
        <v>160668</v>
      </c>
      <c r="BC165" s="3">
        <v>8</v>
      </c>
      <c r="BD165" s="3">
        <v>3</v>
      </c>
      <c r="BE165" s="3">
        <v>1263.4010000000001</v>
      </c>
      <c r="BF165" s="3">
        <v>3481.4029999999998</v>
      </c>
      <c r="BI165" s="3">
        <v>1</v>
      </c>
      <c r="BJ165" s="3">
        <v>50</v>
      </c>
      <c r="BK165" s="3">
        <v>14467.34</v>
      </c>
      <c r="BN165" s="3">
        <v>3</v>
      </c>
      <c r="BO165" s="3">
        <v>8</v>
      </c>
      <c r="BP165" s="3">
        <v>1066.5550000000001</v>
      </c>
      <c r="BR165" s="3" t="s">
        <v>3073</v>
      </c>
      <c r="BS165" s="3">
        <v>2</v>
      </c>
      <c r="BT165" s="3">
        <v>50</v>
      </c>
      <c r="BU165" s="3">
        <v>2960.18</v>
      </c>
      <c r="BW165" s="3">
        <v>3</v>
      </c>
      <c r="BX165" s="3">
        <v>8</v>
      </c>
      <c r="BY165" s="3">
        <v>17141.669999999998</v>
      </c>
      <c r="CG165" s="174">
        <v>1139</v>
      </c>
      <c r="CH165" s="174">
        <v>141948</v>
      </c>
      <c r="CI165" s="174">
        <v>5</v>
      </c>
      <c r="CJ165" s="174">
        <v>6757.076</v>
      </c>
      <c r="CK165" s="174">
        <v>6757.076</v>
      </c>
      <c r="CN165" s="3">
        <v>3301</v>
      </c>
      <c r="CO165" s="169">
        <f t="shared" si="95"/>
        <v>6622.107</v>
      </c>
      <c r="CP165" s="169">
        <f t="shared" si="96"/>
        <v>6858.6229999999996</v>
      </c>
      <c r="CQ165" s="170">
        <f t="shared" si="97"/>
        <v>13480.73</v>
      </c>
      <c r="CU165" s="174">
        <v>1139</v>
      </c>
      <c r="CV165" s="174">
        <v>141948</v>
      </c>
      <c r="CW165" s="174">
        <v>5</v>
      </c>
      <c r="CX165" s="174">
        <v>6757.076</v>
      </c>
    </row>
    <row r="166" spans="31:102" x14ac:dyDescent="0.25">
      <c r="AE166" s="3">
        <v>26690</v>
      </c>
      <c r="AF166" s="3">
        <v>26703</v>
      </c>
      <c r="AG166" s="3">
        <v>50</v>
      </c>
      <c r="AH166" s="3">
        <v>2</v>
      </c>
      <c r="AI166" s="3">
        <v>2156.7069999999999</v>
      </c>
      <c r="AJ166" s="3">
        <v>5753.2219999999998</v>
      </c>
      <c r="AL166" s="3">
        <v>160668</v>
      </c>
      <c r="AM166" s="3">
        <v>160665</v>
      </c>
      <c r="AN166" s="3">
        <v>8</v>
      </c>
      <c r="AO166" s="3">
        <v>3</v>
      </c>
      <c r="AP166" s="3">
        <v>1897.712</v>
      </c>
      <c r="AQ166" s="3">
        <v>4893.9459999999999</v>
      </c>
      <c r="AT166" s="3">
        <v>26690</v>
      </c>
      <c r="AU166" s="3">
        <v>26703</v>
      </c>
      <c r="AV166" s="3">
        <v>50</v>
      </c>
      <c r="AW166" s="3">
        <v>2</v>
      </c>
      <c r="AX166" s="3">
        <v>2063.2339999999999</v>
      </c>
      <c r="AY166" s="3">
        <v>6452.7089999999998</v>
      </c>
      <c r="BA166" s="3">
        <v>160668</v>
      </c>
      <c r="BB166" s="3">
        <v>160665</v>
      </c>
      <c r="BC166" s="3">
        <v>8</v>
      </c>
      <c r="BD166" s="3">
        <v>3</v>
      </c>
      <c r="BE166" s="3">
        <v>1506.6179999999999</v>
      </c>
      <c r="BF166" s="3">
        <v>3948.6179999999999</v>
      </c>
      <c r="BI166" s="3">
        <v>1</v>
      </c>
      <c r="BJ166" s="3">
        <v>50</v>
      </c>
      <c r="BK166" s="3">
        <v>16825.2</v>
      </c>
      <c r="BN166" s="3">
        <v>3</v>
      </c>
      <c r="BO166" s="3">
        <v>8</v>
      </c>
      <c r="BP166" s="3">
        <v>15015.7</v>
      </c>
      <c r="BR166" s="3" t="s">
        <v>3073</v>
      </c>
      <c r="BS166" s="3">
        <v>1</v>
      </c>
      <c r="BT166" s="3">
        <v>50</v>
      </c>
      <c r="BU166" s="3">
        <v>12624.17</v>
      </c>
      <c r="BW166" s="3">
        <v>3</v>
      </c>
      <c r="BX166" s="3">
        <v>8</v>
      </c>
      <c r="BY166" s="3">
        <v>938.05330000000004</v>
      </c>
      <c r="CG166" s="174">
        <v>2398</v>
      </c>
      <c r="CH166" s="174">
        <v>26791</v>
      </c>
      <c r="CI166" s="174">
        <v>5</v>
      </c>
      <c r="CJ166" s="174">
        <v>6741.7830000000004</v>
      </c>
      <c r="CK166" s="174">
        <v>6741.7830000000004</v>
      </c>
      <c r="CN166" s="3">
        <v>1062</v>
      </c>
      <c r="CO166" s="169">
        <f t="shared" si="95"/>
        <v>6648.6557000000003</v>
      </c>
      <c r="CP166" s="169">
        <f t="shared" si="96"/>
        <v>6754.0916000000007</v>
      </c>
      <c r="CQ166" s="170">
        <f t="shared" si="97"/>
        <v>13402.747300000001</v>
      </c>
      <c r="CU166" s="174">
        <v>2398</v>
      </c>
      <c r="CV166" s="174">
        <v>26791</v>
      </c>
      <c r="CW166" s="174">
        <v>5</v>
      </c>
      <c r="CX166" s="174">
        <v>6741.7830000000004</v>
      </c>
    </row>
    <row r="167" spans="31:102" x14ac:dyDescent="0.25">
      <c r="AE167" s="3">
        <v>26703</v>
      </c>
      <c r="AF167" s="3">
        <v>26693</v>
      </c>
      <c r="AG167" s="3">
        <v>50</v>
      </c>
      <c r="AH167" s="3">
        <v>1</v>
      </c>
      <c r="AI167" s="3">
        <v>6033.8869999999997</v>
      </c>
      <c r="AJ167" s="3">
        <v>15872.32</v>
      </c>
      <c r="AL167" s="3">
        <v>161274</v>
      </c>
      <c r="AM167" s="3">
        <v>161429</v>
      </c>
      <c r="AN167" s="3">
        <v>8</v>
      </c>
      <c r="AO167" s="3">
        <v>3</v>
      </c>
      <c r="AP167" s="3">
        <v>499.39690000000002</v>
      </c>
      <c r="AQ167" s="3">
        <v>1383.6320000000001</v>
      </c>
      <c r="AT167" s="3">
        <v>26703</v>
      </c>
      <c r="AU167" s="3">
        <v>26693</v>
      </c>
      <c r="AV167" s="3">
        <v>50</v>
      </c>
      <c r="AW167" s="3">
        <v>1</v>
      </c>
      <c r="AX167" s="3">
        <v>5872.6130000000003</v>
      </c>
      <c r="AY167" s="3">
        <v>16872.54</v>
      </c>
      <c r="BA167" s="3">
        <v>161274</v>
      </c>
      <c r="BB167" s="3">
        <v>161429</v>
      </c>
      <c r="BC167" s="3">
        <v>8</v>
      </c>
      <c r="BD167" s="3">
        <v>3</v>
      </c>
      <c r="BE167" s="3">
        <v>609.56259999999997</v>
      </c>
      <c r="BF167" s="3">
        <v>1545.9680000000001</v>
      </c>
      <c r="BI167" s="3">
        <v>2</v>
      </c>
      <c r="BJ167" s="3">
        <v>50</v>
      </c>
      <c r="BK167" s="3">
        <v>5416.6750000000002</v>
      </c>
      <c r="BN167" s="3">
        <v>3</v>
      </c>
      <c r="BO167" s="3">
        <v>8</v>
      </c>
      <c r="BP167" s="3">
        <v>15978.76</v>
      </c>
      <c r="BR167" s="3" t="s">
        <v>3073</v>
      </c>
      <c r="BS167" s="3">
        <v>1</v>
      </c>
      <c r="BT167" s="3">
        <v>50</v>
      </c>
      <c r="BU167" s="3">
        <v>13715.59</v>
      </c>
      <c r="BW167" s="3">
        <v>3</v>
      </c>
      <c r="BX167" s="3">
        <v>8</v>
      </c>
      <c r="BY167" s="3">
        <v>320.50599999999997</v>
      </c>
      <c r="CG167" s="174">
        <v>72382</v>
      </c>
      <c r="CH167" s="174">
        <v>289</v>
      </c>
      <c r="CI167" s="174">
        <v>5</v>
      </c>
      <c r="CJ167" s="174">
        <v>6731.6670000000004</v>
      </c>
      <c r="CK167" s="174">
        <v>6731.6670000000004</v>
      </c>
      <c r="CN167" s="3">
        <v>1126</v>
      </c>
      <c r="CO167" s="169">
        <f t="shared" si="95"/>
        <v>6671.97</v>
      </c>
      <c r="CP167" s="169">
        <f t="shared" si="96"/>
        <v>6729.4009999999998</v>
      </c>
      <c r="CQ167" s="170">
        <f t="shared" si="97"/>
        <v>13401.370999999999</v>
      </c>
      <c r="CU167" s="174">
        <v>72382</v>
      </c>
      <c r="CV167" s="174">
        <v>289</v>
      </c>
      <c r="CW167" s="174">
        <v>5</v>
      </c>
      <c r="CX167" s="174">
        <v>6731.6670000000004</v>
      </c>
    </row>
    <row r="168" spans="31:102" x14ac:dyDescent="0.25">
      <c r="AE168" s="3">
        <v>26739</v>
      </c>
      <c r="AF168" s="3">
        <v>26754</v>
      </c>
      <c r="AG168" s="3">
        <v>50</v>
      </c>
      <c r="AH168" s="3">
        <v>1</v>
      </c>
      <c r="AI168" s="3">
        <v>6958.3280000000004</v>
      </c>
      <c r="AJ168" s="3">
        <v>18510.169999999998</v>
      </c>
      <c r="AL168" s="3">
        <v>161429</v>
      </c>
      <c r="AM168" s="3">
        <v>161274</v>
      </c>
      <c r="AN168" s="3">
        <v>8</v>
      </c>
      <c r="AO168" s="3">
        <v>3</v>
      </c>
      <c r="AP168" s="3">
        <v>449.02499999999998</v>
      </c>
      <c r="AQ168" s="3">
        <v>1356.0319999999999</v>
      </c>
      <c r="AT168" s="3">
        <v>26739</v>
      </c>
      <c r="AU168" s="3">
        <v>26754</v>
      </c>
      <c r="AV168" s="3">
        <v>50</v>
      </c>
      <c r="AW168" s="3">
        <v>1</v>
      </c>
      <c r="AX168" s="3">
        <v>6884.9009999999998</v>
      </c>
      <c r="AY168" s="3">
        <v>20968.189999999999</v>
      </c>
      <c r="BA168" s="3">
        <v>161429</v>
      </c>
      <c r="BB168" s="3">
        <v>161274</v>
      </c>
      <c r="BC168" s="3">
        <v>8</v>
      </c>
      <c r="BD168" s="3">
        <v>3</v>
      </c>
      <c r="BE168" s="3">
        <v>432.92700000000002</v>
      </c>
      <c r="BF168" s="3">
        <v>1233.288</v>
      </c>
      <c r="BI168" s="3">
        <v>1</v>
      </c>
      <c r="BJ168" s="3">
        <v>51</v>
      </c>
      <c r="BK168" s="3">
        <v>44847.68</v>
      </c>
      <c r="BN168" s="3">
        <v>3</v>
      </c>
      <c r="BO168" s="3">
        <v>8</v>
      </c>
      <c r="BP168" s="3">
        <v>968.65610000000004</v>
      </c>
      <c r="BR168" s="3" t="s">
        <v>3073</v>
      </c>
      <c r="BS168" s="3">
        <v>1</v>
      </c>
      <c r="BT168" s="3">
        <v>51</v>
      </c>
      <c r="BU168" s="3">
        <v>44456.77</v>
      </c>
      <c r="BW168" s="3">
        <v>3</v>
      </c>
      <c r="BX168" s="3">
        <v>8</v>
      </c>
      <c r="BY168" s="3">
        <v>112.53449999999999</v>
      </c>
      <c r="CG168" s="174">
        <v>1674</v>
      </c>
      <c r="CH168" s="174">
        <v>69877</v>
      </c>
      <c r="CI168" s="174">
        <v>5</v>
      </c>
      <c r="CJ168" s="174">
        <v>6728.7020000000002</v>
      </c>
      <c r="CK168" s="174">
        <v>6728.7020000000002</v>
      </c>
      <c r="CN168" s="3">
        <v>655</v>
      </c>
      <c r="CO168" s="169">
        <f t="shared" si="95"/>
        <v>6738.6858999999995</v>
      </c>
      <c r="CP168" s="169">
        <f t="shared" si="96"/>
        <v>6632.8807999999999</v>
      </c>
      <c r="CQ168" s="170">
        <f t="shared" si="97"/>
        <v>13371.566699999999</v>
      </c>
      <c r="CU168" s="174">
        <v>1674</v>
      </c>
      <c r="CV168" s="174">
        <v>69877</v>
      </c>
      <c r="CW168" s="174">
        <v>5</v>
      </c>
      <c r="CX168" s="174">
        <v>6728.7020000000002</v>
      </c>
    </row>
    <row r="169" spans="31:102" x14ac:dyDescent="0.25">
      <c r="AE169" s="3">
        <v>26559</v>
      </c>
      <c r="AF169" s="3">
        <v>27059</v>
      </c>
      <c r="AG169" s="3">
        <v>51</v>
      </c>
      <c r="AH169" s="3">
        <v>1</v>
      </c>
      <c r="AI169" s="3">
        <v>15561.95</v>
      </c>
      <c r="AJ169" s="3">
        <v>48106.33</v>
      </c>
      <c r="AL169" s="3">
        <v>166124</v>
      </c>
      <c r="AM169" s="3">
        <v>166128</v>
      </c>
      <c r="AN169" s="3">
        <v>8</v>
      </c>
      <c r="AO169" s="3">
        <v>3</v>
      </c>
      <c r="AP169" s="3">
        <v>872.47760000000005</v>
      </c>
      <c r="AQ169" s="3">
        <v>2191.6030000000001</v>
      </c>
      <c r="AT169" s="3">
        <v>26559</v>
      </c>
      <c r="AU169" s="3">
        <v>27059</v>
      </c>
      <c r="AV169" s="3">
        <v>51</v>
      </c>
      <c r="AW169" s="3">
        <v>1</v>
      </c>
      <c r="AX169" s="3">
        <v>15146.44</v>
      </c>
      <c r="AY169" s="3">
        <v>47656.88</v>
      </c>
      <c r="BA169" s="3">
        <v>166124</v>
      </c>
      <c r="BB169" s="3">
        <v>166128</v>
      </c>
      <c r="BC169" s="3">
        <v>8</v>
      </c>
      <c r="BD169" s="3">
        <v>3</v>
      </c>
      <c r="BE169" s="3">
        <v>583.19600000000003</v>
      </c>
      <c r="BF169" s="3">
        <v>1580.0409999999999</v>
      </c>
      <c r="BI169" s="3">
        <v>1</v>
      </c>
      <c r="BJ169" s="3">
        <v>51</v>
      </c>
      <c r="BK169" s="3">
        <v>67017.77</v>
      </c>
      <c r="BN169" s="3">
        <v>3</v>
      </c>
      <c r="BO169" s="3">
        <v>8</v>
      </c>
      <c r="BP169" s="3">
        <v>539.94600000000003</v>
      </c>
      <c r="BR169" s="3" t="s">
        <v>3073</v>
      </c>
      <c r="BS169" s="3">
        <v>1</v>
      </c>
      <c r="BT169" s="3">
        <v>51</v>
      </c>
      <c r="BU169" s="3">
        <v>66245.399999999994</v>
      </c>
      <c r="BW169" s="3">
        <v>0</v>
      </c>
      <c r="BX169" s="3">
        <v>8</v>
      </c>
      <c r="BY169" s="3">
        <v>0</v>
      </c>
      <c r="CG169" s="174">
        <v>631</v>
      </c>
      <c r="CH169" s="174">
        <v>87797</v>
      </c>
      <c r="CI169" s="174">
        <v>5</v>
      </c>
      <c r="CJ169" s="174">
        <v>6712.3270000000002</v>
      </c>
      <c r="CK169" s="174">
        <v>6712.3270000000002</v>
      </c>
      <c r="CN169" s="3">
        <v>1137</v>
      </c>
      <c r="CO169" s="169">
        <f t="shared" si="95"/>
        <v>6569.4019000000008</v>
      </c>
      <c r="CP169" s="169">
        <f t="shared" si="96"/>
        <v>6797.6024000000007</v>
      </c>
      <c r="CQ169" s="170">
        <f t="shared" si="97"/>
        <v>13367.004300000001</v>
      </c>
      <c r="CU169" s="174">
        <v>631</v>
      </c>
      <c r="CV169" s="174">
        <v>87797</v>
      </c>
      <c r="CW169" s="174">
        <v>5</v>
      </c>
      <c r="CX169" s="174">
        <v>6712.3270000000002</v>
      </c>
    </row>
    <row r="170" spans="31:102" x14ac:dyDescent="0.25">
      <c r="AE170" s="3">
        <v>26627</v>
      </c>
      <c r="AF170" s="3">
        <v>26019</v>
      </c>
      <c r="AG170" s="3">
        <v>51</v>
      </c>
      <c r="AH170" s="3">
        <v>1</v>
      </c>
      <c r="AI170" s="3">
        <v>20427.64</v>
      </c>
      <c r="AJ170" s="3">
        <v>69809.62</v>
      </c>
      <c r="AL170" s="3">
        <v>166128</v>
      </c>
      <c r="AM170" s="3">
        <v>166124</v>
      </c>
      <c r="AN170" s="3">
        <v>8</v>
      </c>
      <c r="AO170" s="3">
        <v>3</v>
      </c>
      <c r="AP170" s="3">
        <v>843.13840000000005</v>
      </c>
      <c r="AQ170" s="3">
        <v>2874.4839999999999</v>
      </c>
      <c r="AT170" s="3">
        <v>26627</v>
      </c>
      <c r="AU170" s="3">
        <v>26019</v>
      </c>
      <c r="AV170" s="3">
        <v>51</v>
      </c>
      <c r="AW170" s="3">
        <v>1</v>
      </c>
      <c r="AX170" s="3">
        <v>19978.84</v>
      </c>
      <c r="AY170" s="3">
        <v>69584.259999999995</v>
      </c>
      <c r="BA170" s="3">
        <v>166128</v>
      </c>
      <c r="BB170" s="3">
        <v>166124</v>
      </c>
      <c r="BC170" s="3">
        <v>8</v>
      </c>
      <c r="BD170" s="3">
        <v>3</v>
      </c>
      <c r="BE170" s="3">
        <v>930.03359999999998</v>
      </c>
      <c r="BF170" s="3">
        <v>2732.2849999999999</v>
      </c>
      <c r="BI170" s="3">
        <v>1</v>
      </c>
      <c r="BJ170" s="3">
        <v>51</v>
      </c>
      <c r="BK170" s="3">
        <v>59905.02</v>
      </c>
      <c r="BN170" s="3">
        <v>3</v>
      </c>
      <c r="BO170" s="3">
        <v>8</v>
      </c>
      <c r="BP170" s="3">
        <v>507.26830000000001</v>
      </c>
      <c r="BR170" s="3" t="s">
        <v>3073</v>
      </c>
      <c r="BS170" s="3">
        <v>1</v>
      </c>
      <c r="BT170" s="3">
        <v>51</v>
      </c>
      <c r="BU170" s="3">
        <v>59784.38</v>
      </c>
      <c r="BW170" s="3">
        <v>3</v>
      </c>
      <c r="BX170" s="3">
        <v>8</v>
      </c>
      <c r="BY170" s="3">
        <v>5145.3500000000004</v>
      </c>
      <c r="CG170" s="174">
        <v>166935</v>
      </c>
      <c r="CH170" s="174">
        <v>3307</v>
      </c>
      <c r="CI170" s="174">
        <v>5</v>
      </c>
      <c r="CJ170" s="174">
        <v>6687.5020000000004</v>
      </c>
      <c r="CK170" s="174">
        <v>6687.5020000000004</v>
      </c>
      <c r="CN170" s="3">
        <v>427</v>
      </c>
      <c r="CO170" s="169">
        <f t="shared" si="95"/>
        <v>6786.1390000000001</v>
      </c>
      <c r="CP170" s="169">
        <f t="shared" si="96"/>
        <v>6539.6201000000001</v>
      </c>
      <c r="CQ170" s="170">
        <f t="shared" si="97"/>
        <v>13325.759099999999</v>
      </c>
      <c r="CU170" s="174">
        <v>166935</v>
      </c>
      <c r="CV170" s="174">
        <v>3307</v>
      </c>
      <c r="CW170" s="174">
        <v>5</v>
      </c>
      <c r="CX170" s="174">
        <v>6687.5020000000004</v>
      </c>
    </row>
    <row r="171" spans="31:102" x14ac:dyDescent="0.25">
      <c r="AE171" s="3">
        <v>27031</v>
      </c>
      <c r="AF171" s="3">
        <v>26627</v>
      </c>
      <c r="AG171" s="3">
        <v>51</v>
      </c>
      <c r="AH171" s="3">
        <v>1</v>
      </c>
      <c r="AI171" s="3">
        <v>18993.55</v>
      </c>
      <c r="AJ171" s="3">
        <v>62641.52</v>
      </c>
      <c r="AL171" s="3">
        <v>167691</v>
      </c>
      <c r="AM171" s="3">
        <v>185517</v>
      </c>
      <c r="AN171" s="3">
        <v>8</v>
      </c>
      <c r="AO171" s="3">
        <v>3</v>
      </c>
      <c r="AP171" s="3">
        <v>2212.2130000000002</v>
      </c>
      <c r="AQ171" s="3">
        <v>5222.8159999999998</v>
      </c>
      <c r="AT171" s="3">
        <v>27031</v>
      </c>
      <c r="AU171" s="3">
        <v>26627</v>
      </c>
      <c r="AV171" s="3">
        <v>51</v>
      </c>
      <c r="AW171" s="3">
        <v>1</v>
      </c>
      <c r="AX171" s="3">
        <v>18658.71</v>
      </c>
      <c r="AY171" s="3">
        <v>62147.62</v>
      </c>
      <c r="BA171" s="3">
        <v>167691</v>
      </c>
      <c r="BB171" s="3">
        <v>185517</v>
      </c>
      <c r="BC171" s="3">
        <v>8</v>
      </c>
      <c r="BD171" s="3">
        <v>3</v>
      </c>
      <c r="BE171" s="3">
        <v>1595.972</v>
      </c>
      <c r="BF171" s="3">
        <v>3917.721</v>
      </c>
      <c r="BI171" s="3">
        <v>1</v>
      </c>
      <c r="BJ171" s="3">
        <v>51</v>
      </c>
      <c r="BK171" s="3">
        <v>8587.357</v>
      </c>
      <c r="BN171" s="3">
        <v>3</v>
      </c>
      <c r="BO171" s="3">
        <v>8</v>
      </c>
      <c r="BP171" s="3">
        <v>4370.4759999999997</v>
      </c>
      <c r="BR171" s="3" t="s">
        <v>3073</v>
      </c>
      <c r="BS171" s="3">
        <v>2</v>
      </c>
      <c r="BT171" s="3">
        <v>51</v>
      </c>
      <c r="BU171" s="3">
        <v>21338.37</v>
      </c>
      <c r="BW171" s="3">
        <v>3</v>
      </c>
      <c r="BX171" s="3">
        <v>8</v>
      </c>
      <c r="BY171" s="3">
        <v>5421.4369999999999</v>
      </c>
      <c r="CG171" s="174">
        <v>3307</v>
      </c>
      <c r="CH171" s="174">
        <v>166935</v>
      </c>
      <c r="CI171" s="174">
        <v>5</v>
      </c>
      <c r="CJ171" s="174">
        <v>6678.9709999999995</v>
      </c>
      <c r="CK171" s="174">
        <v>6678.9709999999995</v>
      </c>
      <c r="CN171" s="3">
        <v>1198</v>
      </c>
      <c r="CO171" s="169">
        <f t="shared" si="95"/>
        <v>6450.4480000000003</v>
      </c>
      <c r="CP171" s="169">
        <f t="shared" si="96"/>
        <v>6768.5910000000003</v>
      </c>
      <c r="CQ171" s="170">
        <f t="shared" si="97"/>
        <v>13219.039000000001</v>
      </c>
      <c r="CU171" s="174">
        <v>3307</v>
      </c>
      <c r="CV171" s="174">
        <v>166935</v>
      </c>
      <c r="CW171" s="174">
        <v>5</v>
      </c>
      <c r="CX171" s="174">
        <v>6678.9709999999995</v>
      </c>
    </row>
    <row r="172" spans="31:102" x14ac:dyDescent="0.25">
      <c r="AE172" s="3">
        <v>184332</v>
      </c>
      <c r="AF172" s="3">
        <v>184337</v>
      </c>
      <c r="AG172" s="3">
        <v>51</v>
      </c>
      <c r="AH172" s="3">
        <v>2</v>
      </c>
      <c r="AI172" s="3">
        <v>7883.0550000000003</v>
      </c>
      <c r="AJ172" s="3">
        <v>22162.61</v>
      </c>
      <c r="AL172" s="3">
        <v>185517</v>
      </c>
      <c r="AM172" s="3">
        <v>167691</v>
      </c>
      <c r="AN172" s="3">
        <v>8</v>
      </c>
      <c r="AO172" s="3">
        <v>3</v>
      </c>
      <c r="AP172" s="3">
        <v>1782.037</v>
      </c>
      <c r="AQ172" s="3">
        <v>4801.4189999999999</v>
      </c>
      <c r="AT172" s="3">
        <v>184332</v>
      </c>
      <c r="AU172" s="3">
        <v>184337</v>
      </c>
      <c r="AV172" s="3">
        <v>51</v>
      </c>
      <c r="AW172" s="3">
        <v>2</v>
      </c>
      <c r="AX172" s="3">
        <v>8209.9850000000006</v>
      </c>
      <c r="AY172" s="3">
        <v>23312.55</v>
      </c>
      <c r="BA172" s="3">
        <v>185517</v>
      </c>
      <c r="BB172" s="3">
        <v>167691</v>
      </c>
      <c r="BC172" s="3">
        <v>8</v>
      </c>
      <c r="BD172" s="3">
        <v>3</v>
      </c>
      <c r="BE172" s="3">
        <v>1471.5429999999999</v>
      </c>
      <c r="BF172" s="3">
        <v>3933.5740000000001</v>
      </c>
      <c r="BI172" s="3">
        <v>1</v>
      </c>
      <c r="BJ172" s="3">
        <v>51</v>
      </c>
      <c r="BK172" s="3">
        <v>11161.06</v>
      </c>
      <c r="BN172" s="3">
        <v>3</v>
      </c>
      <c r="BO172" s="3">
        <v>8</v>
      </c>
      <c r="BP172" s="3">
        <v>4775.8670000000002</v>
      </c>
      <c r="BR172" s="3" t="s">
        <v>3073</v>
      </c>
      <c r="BS172" s="3">
        <v>2</v>
      </c>
      <c r="BT172" s="3">
        <v>51</v>
      </c>
      <c r="BU172" s="3">
        <v>8329.5290000000005</v>
      </c>
      <c r="BW172" s="3">
        <v>3</v>
      </c>
      <c r="BX172" s="3">
        <v>8</v>
      </c>
      <c r="BY172" s="3">
        <v>967.18920000000003</v>
      </c>
      <c r="CG172" s="174">
        <v>92756</v>
      </c>
      <c r="CH172" s="174">
        <v>1466</v>
      </c>
      <c r="CI172" s="174">
        <v>5</v>
      </c>
      <c r="CJ172" s="174">
        <v>6676.2510000000002</v>
      </c>
      <c r="CK172" s="174">
        <v>6676.2510000000002</v>
      </c>
      <c r="CN172" s="3">
        <v>1306</v>
      </c>
      <c r="CO172" s="169">
        <f t="shared" si="95"/>
        <v>6558.933</v>
      </c>
      <c r="CP172" s="169">
        <f t="shared" si="96"/>
        <v>6659.9459999999999</v>
      </c>
      <c r="CQ172" s="170">
        <f t="shared" si="97"/>
        <v>13218.879000000001</v>
      </c>
      <c r="CU172" s="174">
        <v>92756</v>
      </c>
      <c r="CV172" s="174">
        <v>1466</v>
      </c>
      <c r="CW172" s="174">
        <v>5</v>
      </c>
      <c r="CX172" s="174">
        <v>6676.2510000000002</v>
      </c>
    </row>
    <row r="173" spans="31:102" x14ac:dyDescent="0.25">
      <c r="AE173" s="3">
        <v>184337</v>
      </c>
      <c r="AF173" s="3">
        <v>184336</v>
      </c>
      <c r="AG173" s="3">
        <v>51</v>
      </c>
      <c r="AH173" s="3">
        <v>2</v>
      </c>
      <c r="AI173" s="3">
        <v>3275.1930000000002</v>
      </c>
      <c r="AJ173" s="3">
        <v>8537.5110000000004</v>
      </c>
      <c r="AL173" s="3">
        <v>156417</v>
      </c>
      <c r="AM173" s="3">
        <v>156421</v>
      </c>
      <c r="AN173" s="3">
        <v>9</v>
      </c>
      <c r="AO173" s="3">
        <v>3</v>
      </c>
      <c r="AP173" s="3">
        <v>866.17539999999997</v>
      </c>
      <c r="AQ173" s="3">
        <v>2568.8719999999998</v>
      </c>
      <c r="AT173" s="3">
        <v>184337</v>
      </c>
      <c r="AU173" s="3">
        <v>184336</v>
      </c>
      <c r="AV173" s="3">
        <v>51</v>
      </c>
      <c r="AW173" s="3">
        <v>2</v>
      </c>
      <c r="AX173" s="3">
        <v>3248.7310000000002</v>
      </c>
      <c r="AY173" s="3">
        <v>8785.9590000000007</v>
      </c>
      <c r="BA173" s="3">
        <v>156417</v>
      </c>
      <c r="BB173" s="3">
        <v>156421</v>
      </c>
      <c r="BC173" s="3">
        <v>9</v>
      </c>
      <c r="BD173" s="3">
        <v>3</v>
      </c>
      <c r="BE173" s="3">
        <v>819.4556</v>
      </c>
      <c r="BF173" s="3">
        <v>2601.0680000000002</v>
      </c>
      <c r="BI173" s="3">
        <v>1</v>
      </c>
      <c r="BJ173" s="3">
        <v>51</v>
      </c>
      <c r="BK173" s="3">
        <v>8523.3729999999996</v>
      </c>
      <c r="BN173" s="3">
        <v>3</v>
      </c>
      <c r="BO173" s="3">
        <v>8</v>
      </c>
      <c r="BP173" s="3">
        <v>1180.386</v>
      </c>
      <c r="BR173" s="3" t="s">
        <v>3073</v>
      </c>
      <c r="BS173" s="3">
        <v>1</v>
      </c>
      <c r="BT173" s="3">
        <v>51</v>
      </c>
      <c r="BU173" s="3">
        <v>8428.2849999999999</v>
      </c>
      <c r="BW173" s="3">
        <v>3</v>
      </c>
      <c r="BX173" s="3">
        <v>8</v>
      </c>
      <c r="BY173" s="3">
        <v>1157.1959999999999</v>
      </c>
      <c r="CG173" s="174">
        <v>119144</v>
      </c>
      <c r="CH173" s="174">
        <v>1306</v>
      </c>
      <c r="CI173" s="174">
        <v>5</v>
      </c>
      <c r="CJ173" s="174">
        <v>6659.9459999999999</v>
      </c>
      <c r="CK173" s="174">
        <v>6659.9459999999999</v>
      </c>
      <c r="CN173" s="3">
        <v>20</v>
      </c>
      <c r="CO173" s="169">
        <f t="shared" si="95"/>
        <v>6612.7369000000008</v>
      </c>
      <c r="CP173" s="169">
        <f t="shared" si="96"/>
        <v>6525.8807999999999</v>
      </c>
      <c r="CQ173" s="170">
        <f t="shared" si="97"/>
        <v>13138.617700000001</v>
      </c>
      <c r="CU173" s="174">
        <v>119144</v>
      </c>
      <c r="CV173" s="174">
        <v>1306</v>
      </c>
      <c r="CW173" s="174">
        <v>5</v>
      </c>
      <c r="CX173" s="174">
        <v>6659.9459999999999</v>
      </c>
    </row>
    <row r="174" spans="31:102" x14ac:dyDescent="0.25">
      <c r="AE174" s="3">
        <v>199107</v>
      </c>
      <c r="AF174" s="3">
        <v>199108</v>
      </c>
      <c r="AG174" s="3">
        <v>51</v>
      </c>
      <c r="AH174" s="3">
        <v>1</v>
      </c>
      <c r="AI174" s="3">
        <v>3230.297</v>
      </c>
      <c r="AJ174" s="3">
        <v>9285.5339999999997</v>
      </c>
      <c r="AL174" s="3">
        <v>156421</v>
      </c>
      <c r="AM174" s="3">
        <v>156417</v>
      </c>
      <c r="AN174" s="3">
        <v>9</v>
      </c>
      <c r="AO174" s="3">
        <v>3</v>
      </c>
      <c r="AP174" s="3">
        <v>959.15369999999996</v>
      </c>
      <c r="AQ174" s="3">
        <v>2984.9250000000002</v>
      </c>
      <c r="AT174" s="3">
        <v>199107</v>
      </c>
      <c r="AU174" s="3">
        <v>199108</v>
      </c>
      <c r="AV174" s="3">
        <v>51</v>
      </c>
      <c r="AW174" s="3">
        <v>1</v>
      </c>
      <c r="AX174" s="3">
        <v>3006.027</v>
      </c>
      <c r="AY174" s="3">
        <v>9016.2990000000009</v>
      </c>
      <c r="BA174" s="3">
        <v>156421</v>
      </c>
      <c r="BB174" s="3">
        <v>156417</v>
      </c>
      <c r="BC174" s="3">
        <v>9</v>
      </c>
      <c r="BD174" s="3">
        <v>3</v>
      </c>
      <c r="BE174" s="3">
        <v>985.91459999999995</v>
      </c>
      <c r="BF174" s="3">
        <v>2885.8620000000001</v>
      </c>
      <c r="BI174" s="3">
        <v>2</v>
      </c>
      <c r="BJ174" s="3">
        <v>51</v>
      </c>
      <c r="BK174" s="3">
        <v>21653.02</v>
      </c>
      <c r="BN174" s="3">
        <v>3</v>
      </c>
      <c r="BO174" s="3">
        <v>8</v>
      </c>
      <c r="BP174" s="3">
        <v>1243.3969999999999</v>
      </c>
      <c r="BR174" s="3" t="s">
        <v>3073</v>
      </c>
      <c r="BS174" s="3">
        <v>1</v>
      </c>
      <c r="BT174" s="3">
        <v>51</v>
      </c>
      <c r="BU174" s="3">
        <v>10931.64</v>
      </c>
      <c r="BW174" s="3">
        <v>3</v>
      </c>
      <c r="BX174" s="3">
        <v>8</v>
      </c>
      <c r="BY174" s="3">
        <v>2378.4079999999999</v>
      </c>
      <c r="CG174" s="174">
        <v>87797</v>
      </c>
      <c r="CH174" s="174">
        <v>631</v>
      </c>
      <c r="CI174" s="174">
        <v>5</v>
      </c>
      <c r="CJ174" s="174">
        <v>6632.7979999999998</v>
      </c>
      <c r="CK174" s="174">
        <v>6632.7979999999998</v>
      </c>
      <c r="CN174" s="3">
        <v>1679</v>
      </c>
      <c r="CO174" s="169">
        <f t="shared" si="95"/>
        <v>6576.1369999999997</v>
      </c>
      <c r="CP174" s="169">
        <f t="shared" si="96"/>
        <v>6558.6409999999996</v>
      </c>
      <c r="CQ174" s="170">
        <f t="shared" si="97"/>
        <v>13134.777999999998</v>
      </c>
      <c r="CU174" s="174">
        <v>87797</v>
      </c>
      <c r="CV174" s="174">
        <v>631</v>
      </c>
      <c r="CW174" s="174">
        <v>5</v>
      </c>
      <c r="CX174" s="174">
        <v>6632.7979999999998</v>
      </c>
    </row>
    <row r="175" spans="31:102" x14ac:dyDescent="0.25">
      <c r="AE175" s="3">
        <v>199108</v>
      </c>
      <c r="AF175" s="3">
        <v>199298</v>
      </c>
      <c r="AG175" s="3">
        <v>51</v>
      </c>
      <c r="AH175" s="3">
        <v>1</v>
      </c>
      <c r="AI175" s="3">
        <v>4407.88</v>
      </c>
      <c r="AJ175" s="3">
        <v>12009.46</v>
      </c>
      <c r="AL175" s="3">
        <v>157010</v>
      </c>
      <c r="AM175" s="3">
        <v>157253</v>
      </c>
      <c r="AN175" s="3">
        <v>9</v>
      </c>
      <c r="AO175" s="3">
        <v>3</v>
      </c>
      <c r="AP175" s="3">
        <v>613.32600000000002</v>
      </c>
      <c r="AQ175" s="3">
        <v>1671.9690000000001</v>
      </c>
      <c r="AT175" s="3">
        <v>199108</v>
      </c>
      <c r="AU175" s="3">
        <v>199298</v>
      </c>
      <c r="AV175" s="3">
        <v>51</v>
      </c>
      <c r="AW175" s="3">
        <v>1</v>
      </c>
      <c r="AX175" s="3">
        <v>4242.29</v>
      </c>
      <c r="AY175" s="3">
        <v>11918.97</v>
      </c>
      <c r="BA175" s="3">
        <v>157010</v>
      </c>
      <c r="BB175" s="3">
        <v>157253</v>
      </c>
      <c r="BC175" s="3">
        <v>9</v>
      </c>
      <c r="BD175" s="3">
        <v>3</v>
      </c>
      <c r="BE175" s="3">
        <v>249.03299999999999</v>
      </c>
      <c r="BF175" s="3">
        <v>668.86400000000003</v>
      </c>
      <c r="BI175" s="3">
        <v>2</v>
      </c>
      <c r="BJ175" s="3">
        <v>51</v>
      </c>
      <c r="BK175" s="3">
        <v>8451.9320000000007</v>
      </c>
      <c r="BN175" s="3">
        <v>3</v>
      </c>
      <c r="BO175" s="3">
        <v>8</v>
      </c>
      <c r="BP175" s="3">
        <v>2080.5439999999999</v>
      </c>
      <c r="BR175" s="3" t="s">
        <v>3073</v>
      </c>
      <c r="BS175" s="3">
        <v>1</v>
      </c>
      <c r="BT175" s="3">
        <v>51</v>
      </c>
      <c r="BU175" s="3">
        <v>8109.1329999999998</v>
      </c>
      <c r="BW175" s="3">
        <v>3</v>
      </c>
      <c r="BX175" s="3">
        <v>8</v>
      </c>
      <c r="BY175" s="3">
        <v>2852.15</v>
      </c>
      <c r="CG175" s="174">
        <v>141948</v>
      </c>
      <c r="CH175" s="174">
        <v>1139</v>
      </c>
      <c r="CI175" s="174">
        <v>5</v>
      </c>
      <c r="CJ175" s="174">
        <v>6594.3789999999999</v>
      </c>
      <c r="CK175" s="174">
        <v>6594.3789999999999</v>
      </c>
      <c r="CN175" s="3">
        <v>2794</v>
      </c>
      <c r="CO175" s="169">
        <f t="shared" si="95"/>
        <v>6512.1956</v>
      </c>
      <c r="CP175" s="169">
        <f t="shared" si="96"/>
        <v>6593.1190000000006</v>
      </c>
      <c r="CQ175" s="170">
        <f t="shared" si="97"/>
        <v>13105.314600000002</v>
      </c>
      <c r="CU175" s="174">
        <v>141948</v>
      </c>
      <c r="CV175" s="174">
        <v>1139</v>
      </c>
      <c r="CW175" s="174">
        <v>5</v>
      </c>
      <c r="CX175" s="174">
        <v>6594.3789999999999</v>
      </c>
    </row>
    <row r="176" spans="31:102" x14ac:dyDescent="0.25">
      <c r="AE176" s="3">
        <v>199546</v>
      </c>
      <c r="AF176" s="3">
        <v>199547</v>
      </c>
      <c r="AG176" s="3">
        <v>51</v>
      </c>
      <c r="AH176" s="3">
        <v>1</v>
      </c>
      <c r="AI176" s="3">
        <v>3716.9270000000001</v>
      </c>
      <c r="AJ176" s="3">
        <v>9905.4030000000002</v>
      </c>
      <c r="AL176" s="3">
        <v>157253</v>
      </c>
      <c r="AM176" s="3">
        <v>157010</v>
      </c>
      <c r="AN176" s="3">
        <v>9</v>
      </c>
      <c r="AO176" s="3">
        <v>3</v>
      </c>
      <c r="AP176" s="3">
        <v>660.36249999999995</v>
      </c>
      <c r="AQ176" s="3">
        <v>1995.0909999999999</v>
      </c>
      <c r="AT176" s="3">
        <v>199546</v>
      </c>
      <c r="AU176" s="3">
        <v>199547</v>
      </c>
      <c r="AV176" s="3">
        <v>51</v>
      </c>
      <c r="AW176" s="3">
        <v>1</v>
      </c>
      <c r="AX176" s="3">
        <v>3646.4949999999999</v>
      </c>
      <c r="AY176" s="3">
        <v>9956.7759999999998</v>
      </c>
      <c r="BA176" s="3">
        <v>157253</v>
      </c>
      <c r="BB176" s="3">
        <v>157010</v>
      </c>
      <c r="BC176" s="3">
        <v>9</v>
      </c>
      <c r="BD176" s="3">
        <v>3</v>
      </c>
      <c r="BE176" s="3">
        <v>425.9631</v>
      </c>
      <c r="BF176" s="3">
        <v>1118.6079999999999</v>
      </c>
      <c r="BI176" s="3">
        <v>2</v>
      </c>
      <c r="BJ176" s="3">
        <v>52</v>
      </c>
      <c r="BK176" s="3">
        <v>17682.27</v>
      </c>
      <c r="BN176" s="3">
        <v>3</v>
      </c>
      <c r="BO176" s="3">
        <v>8</v>
      </c>
      <c r="BP176" s="3">
        <v>2814.529</v>
      </c>
      <c r="BR176" s="3" t="s">
        <v>3073</v>
      </c>
      <c r="BS176" s="3">
        <v>2</v>
      </c>
      <c r="BT176" s="3">
        <v>52</v>
      </c>
      <c r="BU176" s="3">
        <v>17472.55</v>
      </c>
      <c r="BW176" s="3">
        <v>3</v>
      </c>
      <c r="BX176" s="3">
        <v>8</v>
      </c>
      <c r="BY176" s="3">
        <v>6086.3609999999999</v>
      </c>
      <c r="CG176" s="174">
        <v>83458</v>
      </c>
      <c r="CH176" s="174">
        <v>1552</v>
      </c>
      <c r="CI176" s="174">
        <v>5</v>
      </c>
      <c r="CJ176" s="174">
        <v>6592.6689999999999</v>
      </c>
      <c r="CK176" s="174">
        <v>6592.6689999999999</v>
      </c>
      <c r="CN176" s="3">
        <v>3416</v>
      </c>
      <c r="CO176" s="169">
        <f t="shared" si="95"/>
        <v>6531.3099999999995</v>
      </c>
      <c r="CP176" s="169">
        <f t="shared" si="96"/>
        <v>6567.1059999999998</v>
      </c>
      <c r="CQ176" s="170">
        <f t="shared" si="97"/>
        <v>13098.415999999999</v>
      </c>
      <c r="CU176" s="174">
        <v>83458</v>
      </c>
      <c r="CV176" s="174">
        <v>1552</v>
      </c>
      <c r="CW176" s="174">
        <v>5</v>
      </c>
      <c r="CX176" s="174">
        <v>6592.6689999999999</v>
      </c>
    </row>
    <row r="177" spans="31:102" x14ac:dyDescent="0.25">
      <c r="AE177" s="3">
        <v>28576</v>
      </c>
      <c r="AF177" s="3">
        <v>28780</v>
      </c>
      <c r="AG177" s="3">
        <v>52</v>
      </c>
      <c r="AH177" s="3">
        <v>2</v>
      </c>
      <c r="AI177" s="3">
        <v>6891.7120000000004</v>
      </c>
      <c r="AJ177" s="3">
        <v>19487.04</v>
      </c>
      <c r="AL177" s="3">
        <v>158284</v>
      </c>
      <c r="AM177" s="3">
        <v>158324</v>
      </c>
      <c r="AN177" s="3">
        <v>9</v>
      </c>
      <c r="AO177" s="3">
        <v>3</v>
      </c>
      <c r="AP177" s="3">
        <v>163.435</v>
      </c>
      <c r="AQ177" s="3">
        <v>731.76679999999999</v>
      </c>
      <c r="AT177" s="3">
        <v>28576</v>
      </c>
      <c r="AU177" s="3">
        <v>28780</v>
      </c>
      <c r="AV177" s="3">
        <v>52</v>
      </c>
      <c r="AW177" s="3">
        <v>2</v>
      </c>
      <c r="AX177" s="3">
        <v>6646.7950000000001</v>
      </c>
      <c r="AY177" s="3">
        <v>18872.759999999998</v>
      </c>
      <c r="BA177" s="3">
        <v>158284</v>
      </c>
      <c r="BB177" s="3">
        <v>158324</v>
      </c>
      <c r="BC177" s="3">
        <v>9</v>
      </c>
      <c r="BD177" s="3">
        <v>3</v>
      </c>
      <c r="BE177" s="3">
        <v>37.566879999999998</v>
      </c>
      <c r="BF177" s="3">
        <v>420.76979999999998</v>
      </c>
      <c r="BI177" s="3">
        <v>2</v>
      </c>
      <c r="BJ177" s="3">
        <v>52</v>
      </c>
      <c r="BK177" s="3">
        <v>16566.72</v>
      </c>
      <c r="BN177" s="3">
        <v>3</v>
      </c>
      <c r="BO177" s="3">
        <v>8</v>
      </c>
      <c r="BP177" s="3">
        <v>4993.3530000000001</v>
      </c>
      <c r="BR177" s="3" t="s">
        <v>3073</v>
      </c>
      <c r="BS177" s="3">
        <v>2</v>
      </c>
      <c r="BT177" s="3">
        <v>52</v>
      </c>
      <c r="BU177" s="3">
        <v>17449.43</v>
      </c>
      <c r="BW177" s="3">
        <v>3</v>
      </c>
      <c r="BX177" s="3">
        <v>8</v>
      </c>
      <c r="BY177" s="3">
        <v>5079.2780000000002</v>
      </c>
      <c r="CG177" s="174">
        <v>174529</v>
      </c>
      <c r="CH177" s="174">
        <v>3350</v>
      </c>
      <c r="CI177" s="174">
        <v>5</v>
      </c>
      <c r="CJ177" s="174">
        <v>6587.2039999999997</v>
      </c>
      <c r="CK177" s="174">
        <v>6587.2039999999997</v>
      </c>
      <c r="CN177" s="3">
        <v>3374</v>
      </c>
      <c r="CO177" s="169">
        <f t="shared" si="95"/>
        <v>6668.2280000000001</v>
      </c>
      <c r="CP177" s="169">
        <f t="shared" si="96"/>
        <v>6424.7432600000002</v>
      </c>
      <c r="CQ177" s="170">
        <f t="shared" si="97"/>
        <v>13092.97126</v>
      </c>
      <c r="CU177" s="174">
        <v>174529</v>
      </c>
      <c r="CV177" s="174">
        <v>3350</v>
      </c>
      <c r="CW177" s="174">
        <v>5</v>
      </c>
      <c r="CX177" s="174">
        <v>6587.2039999999997</v>
      </c>
    </row>
    <row r="178" spans="31:102" x14ac:dyDescent="0.25">
      <c r="AE178" s="3">
        <v>28780</v>
      </c>
      <c r="AF178" s="3">
        <v>28576</v>
      </c>
      <c r="AG178" s="3">
        <v>52</v>
      </c>
      <c r="AH178" s="3">
        <v>2</v>
      </c>
      <c r="AI178" s="3">
        <v>5338.9290000000001</v>
      </c>
      <c r="AJ178" s="3">
        <v>17723.63</v>
      </c>
      <c r="AL178" s="3">
        <v>158324</v>
      </c>
      <c r="AM178" s="3">
        <v>158284</v>
      </c>
      <c r="AN178" s="3">
        <v>9</v>
      </c>
      <c r="AO178" s="3">
        <v>3</v>
      </c>
      <c r="AP178" s="3">
        <v>350.91219999999998</v>
      </c>
      <c r="AQ178" s="3">
        <v>982.20370000000003</v>
      </c>
      <c r="AT178" s="3">
        <v>28780</v>
      </c>
      <c r="AU178" s="3">
        <v>28576</v>
      </c>
      <c r="AV178" s="3">
        <v>52</v>
      </c>
      <c r="AW178" s="3">
        <v>2</v>
      </c>
      <c r="AX178" s="3">
        <v>5029.0649999999996</v>
      </c>
      <c r="AY178" s="3">
        <v>16616.18</v>
      </c>
      <c r="BA178" s="3">
        <v>158324</v>
      </c>
      <c r="BB178" s="3">
        <v>158284</v>
      </c>
      <c r="BC178" s="3">
        <v>9</v>
      </c>
      <c r="BD178" s="3">
        <v>3</v>
      </c>
      <c r="BE178" s="3">
        <v>135.52010000000001</v>
      </c>
      <c r="BF178" s="3">
        <v>439.79509999999999</v>
      </c>
      <c r="BI178" s="3">
        <v>1</v>
      </c>
      <c r="BJ178" s="3">
        <v>53</v>
      </c>
      <c r="BK178" s="3">
        <v>48547.17</v>
      </c>
      <c r="BN178" s="3">
        <v>3</v>
      </c>
      <c r="BO178" s="3">
        <v>8</v>
      </c>
      <c r="BP178" s="3">
        <v>4688.6409999999996</v>
      </c>
      <c r="BR178" s="3" t="s">
        <v>3073</v>
      </c>
      <c r="BS178" s="3">
        <v>1</v>
      </c>
      <c r="BT178" s="3">
        <v>53</v>
      </c>
      <c r="BU178" s="3">
        <v>49010.7</v>
      </c>
      <c r="BW178" s="3">
        <v>0</v>
      </c>
      <c r="BX178" s="3">
        <v>8</v>
      </c>
      <c r="BY178" s="3">
        <v>0</v>
      </c>
      <c r="CG178" s="174">
        <v>2400</v>
      </c>
      <c r="CH178" s="174">
        <v>29287</v>
      </c>
      <c r="CI178" s="174">
        <v>5</v>
      </c>
      <c r="CJ178" s="174">
        <v>6585.87</v>
      </c>
      <c r="CK178" s="174">
        <v>6585.87</v>
      </c>
      <c r="CN178" s="3">
        <v>254</v>
      </c>
      <c r="CO178" s="169">
        <f t="shared" si="95"/>
        <v>6717.4351999999999</v>
      </c>
      <c r="CP178" s="169">
        <f t="shared" si="96"/>
        <v>6363.8188</v>
      </c>
      <c r="CQ178" s="170">
        <f t="shared" si="97"/>
        <v>13081.254000000001</v>
      </c>
      <c r="CU178" s="174">
        <v>2400</v>
      </c>
      <c r="CV178" s="174">
        <v>29287</v>
      </c>
      <c r="CW178" s="174">
        <v>5</v>
      </c>
      <c r="CX178" s="174">
        <v>6585.87</v>
      </c>
    </row>
    <row r="179" spans="31:102" x14ac:dyDescent="0.25">
      <c r="AE179" s="3">
        <v>17923</v>
      </c>
      <c r="AF179" s="3">
        <v>19364</v>
      </c>
      <c r="AG179" s="3">
        <v>53</v>
      </c>
      <c r="AH179" s="3">
        <v>1</v>
      </c>
      <c r="AI179" s="3">
        <v>18249.95</v>
      </c>
      <c r="AJ179" s="3">
        <v>52256.3</v>
      </c>
      <c r="AL179" s="3">
        <v>162553</v>
      </c>
      <c r="AM179" s="3">
        <v>185372</v>
      </c>
      <c r="AN179" s="3">
        <v>9</v>
      </c>
      <c r="AO179" s="3">
        <v>6</v>
      </c>
      <c r="AP179" s="3">
        <v>804.45060000000001</v>
      </c>
      <c r="AQ179" s="3">
        <v>2283.4899999999998</v>
      </c>
      <c r="AT179" s="3">
        <v>17923</v>
      </c>
      <c r="AU179" s="3">
        <v>19364</v>
      </c>
      <c r="AV179" s="3">
        <v>53</v>
      </c>
      <c r="AW179" s="3">
        <v>1</v>
      </c>
      <c r="AX179" s="3">
        <v>17701.45</v>
      </c>
      <c r="AY179" s="3">
        <v>51010.23</v>
      </c>
      <c r="BA179" s="3">
        <v>162553</v>
      </c>
      <c r="BB179" s="3">
        <v>185372</v>
      </c>
      <c r="BC179" s="3">
        <v>9</v>
      </c>
      <c r="BD179" s="3">
        <v>6</v>
      </c>
      <c r="BE179" s="3">
        <v>684.80150000000003</v>
      </c>
      <c r="BF179" s="3">
        <v>1800.635</v>
      </c>
      <c r="BI179" s="3">
        <v>1</v>
      </c>
      <c r="BJ179" s="3">
        <v>53</v>
      </c>
      <c r="BK179" s="3">
        <v>48436.29</v>
      </c>
      <c r="BN179" s="3">
        <v>0</v>
      </c>
      <c r="BO179" s="3">
        <v>9</v>
      </c>
      <c r="BP179" s="3">
        <v>0</v>
      </c>
      <c r="BR179" s="3" t="s">
        <v>3073</v>
      </c>
      <c r="BS179" s="3">
        <v>2</v>
      </c>
      <c r="BT179" s="3">
        <v>53</v>
      </c>
      <c r="BU179" s="3">
        <v>14515.39</v>
      </c>
      <c r="BW179" s="3">
        <v>3</v>
      </c>
      <c r="BX179" s="3">
        <v>9</v>
      </c>
      <c r="BY179" s="3">
        <v>2548.5839999999998</v>
      </c>
      <c r="CG179" s="174">
        <v>1679</v>
      </c>
      <c r="CH179" s="174">
        <v>68752</v>
      </c>
      <c r="CI179" s="174">
        <v>5</v>
      </c>
      <c r="CJ179" s="174">
        <v>6576.1369999999997</v>
      </c>
      <c r="CK179" s="174">
        <v>6576.1369999999997</v>
      </c>
      <c r="CN179" s="3">
        <v>1666</v>
      </c>
      <c r="CO179" s="169">
        <f t="shared" si="95"/>
        <v>6564.4343000000008</v>
      </c>
      <c r="CP179" s="169">
        <f t="shared" si="96"/>
        <v>6476.1263800000006</v>
      </c>
      <c r="CQ179" s="170">
        <f t="shared" si="97"/>
        <v>13040.560680000002</v>
      </c>
      <c r="CU179" s="174">
        <v>1679</v>
      </c>
      <c r="CV179" s="174">
        <v>68752</v>
      </c>
      <c r="CW179" s="174">
        <v>5</v>
      </c>
      <c r="CX179" s="174">
        <v>6576.1369999999997</v>
      </c>
    </row>
    <row r="180" spans="31:102" x14ac:dyDescent="0.25">
      <c r="AE180" s="3">
        <v>19076</v>
      </c>
      <c r="AF180" s="3">
        <v>184650</v>
      </c>
      <c r="AG180" s="3">
        <v>53</v>
      </c>
      <c r="AH180" s="3">
        <v>2</v>
      </c>
      <c r="AI180" s="3">
        <v>5095.567</v>
      </c>
      <c r="AJ180" s="3">
        <v>14820.02</v>
      </c>
      <c r="AL180" s="3">
        <v>185372</v>
      </c>
      <c r="AM180" s="3">
        <v>162553</v>
      </c>
      <c r="AN180" s="3">
        <v>9</v>
      </c>
      <c r="AO180" s="3">
        <v>6</v>
      </c>
      <c r="AP180" s="3">
        <v>733.24839999999995</v>
      </c>
      <c r="AQ180" s="3">
        <v>2325.6770000000001</v>
      </c>
      <c r="AT180" s="3">
        <v>19076</v>
      </c>
      <c r="AU180" s="3">
        <v>184650</v>
      </c>
      <c r="AV180" s="3">
        <v>53</v>
      </c>
      <c r="AW180" s="3">
        <v>2</v>
      </c>
      <c r="AX180" s="3">
        <v>5192.8670000000002</v>
      </c>
      <c r="AY180" s="3">
        <v>14820.04</v>
      </c>
      <c r="BA180" s="3">
        <v>185372</v>
      </c>
      <c r="BB180" s="3">
        <v>162553</v>
      </c>
      <c r="BC180" s="3">
        <v>9</v>
      </c>
      <c r="BD180" s="3">
        <v>6</v>
      </c>
      <c r="BE180" s="3">
        <v>652.45669999999996</v>
      </c>
      <c r="BF180" s="3">
        <v>2076.3530000000001</v>
      </c>
      <c r="BI180" s="3">
        <v>1</v>
      </c>
      <c r="BJ180" s="3">
        <v>53</v>
      </c>
      <c r="BK180" s="3">
        <v>48436.29</v>
      </c>
      <c r="BN180" s="3">
        <v>0</v>
      </c>
      <c r="BO180" s="3">
        <v>9</v>
      </c>
      <c r="BP180" s="3">
        <v>0</v>
      </c>
      <c r="BR180" s="3" t="s">
        <v>3073</v>
      </c>
      <c r="BS180" s="3">
        <v>1</v>
      </c>
      <c r="BT180" s="3">
        <v>53</v>
      </c>
      <c r="BU180" s="3">
        <v>48894.68</v>
      </c>
      <c r="BW180" s="3">
        <v>3</v>
      </c>
      <c r="BX180" s="3">
        <v>9</v>
      </c>
      <c r="BY180" s="3">
        <v>2998.9690000000001</v>
      </c>
      <c r="CG180" s="174">
        <v>1466</v>
      </c>
      <c r="CH180" s="174">
        <v>92756</v>
      </c>
      <c r="CI180" s="174">
        <v>5</v>
      </c>
      <c r="CJ180" s="174">
        <v>6574.7110000000002</v>
      </c>
      <c r="CK180" s="174">
        <v>6574.7110000000002</v>
      </c>
      <c r="CN180" s="3">
        <v>2468</v>
      </c>
      <c r="CO180" s="169">
        <f t="shared" si="95"/>
        <v>6501.9979999999996</v>
      </c>
      <c r="CP180" s="169">
        <f t="shared" si="96"/>
        <v>6525.2219999999998</v>
      </c>
      <c r="CQ180" s="170">
        <f t="shared" si="97"/>
        <v>13027.22</v>
      </c>
      <c r="CU180" s="174">
        <v>1466</v>
      </c>
      <c r="CV180" s="174">
        <v>92756</v>
      </c>
      <c r="CW180" s="174">
        <v>5</v>
      </c>
      <c r="CX180" s="174">
        <v>6574.7110000000002</v>
      </c>
    </row>
    <row r="181" spans="31:102" x14ac:dyDescent="0.25">
      <c r="AE181" s="3">
        <v>19363</v>
      </c>
      <c r="AF181" s="3">
        <v>198191</v>
      </c>
      <c r="AG181" s="3">
        <v>53</v>
      </c>
      <c r="AH181" s="3">
        <v>1</v>
      </c>
      <c r="AI181" s="3">
        <v>15459.21</v>
      </c>
      <c r="AJ181" s="3">
        <v>50932.39</v>
      </c>
      <c r="AL181" s="3">
        <v>137313</v>
      </c>
      <c r="AM181" s="3">
        <v>137344</v>
      </c>
      <c r="AN181" s="3">
        <v>10</v>
      </c>
      <c r="AO181" s="3">
        <v>3</v>
      </c>
      <c r="AP181" s="3">
        <v>1337.5730000000001</v>
      </c>
      <c r="AQ181" s="3">
        <v>3414.328</v>
      </c>
      <c r="AT181" s="3">
        <v>19363</v>
      </c>
      <c r="AU181" s="3">
        <v>198191</v>
      </c>
      <c r="AV181" s="3">
        <v>53</v>
      </c>
      <c r="AW181" s="3">
        <v>1</v>
      </c>
      <c r="AX181" s="3">
        <v>14534.01</v>
      </c>
      <c r="AY181" s="3">
        <v>49541.61</v>
      </c>
      <c r="BA181" s="3">
        <v>137313</v>
      </c>
      <c r="BB181" s="3">
        <v>137344</v>
      </c>
      <c r="BC181" s="3">
        <v>10</v>
      </c>
      <c r="BD181" s="3">
        <v>3</v>
      </c>
      <c r="BE181" s="3">
        <v>1443.123</v>
      </c>
      <c r="BF181" s="3">
        <v>3712.27</v>
      </c>
      <c r="BI181" s="3">
        <v>2</v>
      </c>
      <c r="BJ181" s="3">
        <v>53</v>
      </c>
      <c r="BK181" s="3">
        <v>14174.22</v>
      </c>
      <c r="BN181" s="3">
        <v>3</v>
      </c>
      <c r="BO181" s="3">
        <v>9</v>
      </c>
      <c r="BP181" s="3">
        <v>2621.049</v>
      </c>
      <c r="BR181" s="3" t="s">
        <v>3073</v>
      </c>
      <c r="BS181" s="3">
        <v>2</v>
      </c>
      <c r="BT181" s="3">
        <v>53</v>
      </c>
      <c r="BU181" s="3">
        <v>14704.16</v>
      </c>
      <c r="BW181" s="3">
        <v>3</v>
      </c>
      <c r="BX181" s="3">
        <v>9</v>
      </c>
      <c r="BY181" s="3">
        <v>2304.35</v>
      </c>
      <c r="CG181" s="174">
        <v>84726</v>
      </c>
      <c r="CH181" s="174">
        <v>1551</v>
      </c>
      <c r="CI181" s="174">
        <v>5</v>
      </c>
      <c r="CJ181" s="174">
        <v>6574.2929999999997</v>
      </c>
      <c r="CK181" s="174">
        <v>6574.2929999999997</v>
      </c>
      <c r="CN181" s="3">
        <v>3261</v>
      </c>
      <c r="CO181" s="169">
        <f t="shared" si="95"/>
        <v>6560.9121500000001</v>
      </c>
      <c r="CP181" s="169">
        <f t="shared" si="96"/>
        <v>6383.92497</v>
      </c>
      <c r="CQ181" s="170">
        <f t="shared" si="97"/>
        <v>12944.83712</v>
      </c>
      <c r="CU181" s="174">
        <v>84726</v>
      </c>
      <c r="CV181" s="174">
        <v>1551</v>
      </c>
      <c r="CW181" s="174">
        <v>5</v>
      </c>
      <c r="CX181" s="174">
        <v>6574.2929999999997</v>
      </c>
    </row>
    <row r="182" spans="31:102" x14ac:dyDescent="0.25">
      <c r="AE182" s="3">
        <v>198066</v>
      </c>
      <c r="AF182" s="3">
        <v>19076</v>
      </c>
      <c r="AG182" s="3">
        <v>53</v>
      </c>
      <c r="AH182" s="3">
        <v>2</v>
      </c>
      <c r="AI182" s="3">
        <v>5828.1869999999999</v>
      </c>
      <c r="AJ182" s="3">
        <v>15254.86</v>
      </c>
      <c r="AL182" s="3">
        <v>137344</v>
      </c>
      <c r="AM182" s="3">
        <v>137313</v>
      </c>
      <c r="AN182" s="3">
        <v>10</v>
      </c>
      <c r="AO182" s="3">
        <v>3</v>
      </c>
      <c r="AP182" s="3">
        <v>1326.856</v>
      </c>
      <c r="AQ182" s="3">
        <v>3867.85</v>
      </c>
      <c r="AT182" s="3">
        <v>198066</v>
      </c>
      <c r="AU182" s="3">
        <v>19076</v>
      </c>
      <c r="AV182" s="3">
        <v>53</v>
      </c>
      <c r="AW182" s="3">
        <v>2</v>
      </c>
      <c r="AX182" s="3">
        <v>5725.06</v>
      </c>
      <c r="AY182" s="3">
        <v>15037.1</v>
      </c>
      <c r="BA182" s="3">
        <v>137344</v>
      </c>
      <c r="BB182" s="3">
        <v>137313</v>
      </c>
      <c r="BC182" s="3">
        <v>10</v>
      </c>
      <c r="BD182" s="3">
        <v>3</v>
      </c>
      <c r="BE182" s="3">
        <v>1419.74</v>
      </c>
      <c r="BF182" s="3">
        <v>4104.3919999999998</v>
      </c>
      <c r="BI182" s="3">
        <v>2</v>
      </c>
      <c r="BJ182" s="3">
        <v>53</v>
      </c>
      <c r="BK182" s="3">
        <v>14431.35</v>
      </c>
      <c r="BN182" s="3">
        <v>3</v>
      </c>
      <c r="BO182" s="3">
        <v>9</v>
      </c>
      <c r="BP182" s="3">
        <v>2942.1260000000002</v>
      </c>
      <c r="BR182" s="3" t="s">
        <v>3073</v>
      </c>
      <c r="BS182" s="3">
        <v>1</v>
      </c>
      <c r="BT182" s="3">
        <v>53</v>
      </c>
      <c r="BU182" s="3">
        <v>48894.68</v>
      </c>
      <c r="BW182" s="3">
        <v>3</v>
      </c>
      <c r="BX182" s="3">
        <v>9</v>
      </c>
      <c r="BY182" s="3">
        <v>2073.808</v>
      </c>
      <c r="CG182" s="174">
        <v>186158</v>
      </c>
      <c r="CH182" s="174">
        <v>2309</v>
      </c>
      <c r="CI182" s="174">
        <v>5</v>
      </c>
      <c r="CJ182" s="174">
        <v>6563.3180000000002</v>
      </c>
      <c r="CK182" s="174">
        <v>6563.3180000000002</v>
      </c>
      <c r="CN182" s="3">
        <v>442</v>
      </c>
      <c r="CO182" s="169">
        <f t="shared" si="95"/>
        <v>6385.7537050000001</v>
      </c>
      <c r="CP182" s="169">
        <f t="shared" si="96"/>
        <v>6505.2195000000002</v>
      </c>
      <c r="CQ182" s="170">
        <f t="shared" si="97"/>
        <v>12890.973205</v>
      </c>
      <c r="CU182" s="174">
        <v>186158</v>
      </c>
      <c r="CV182" s="174">
        <v>2309</v>
      </c>
      <c r="CW182" s="174">
        <v>5</v>
      </c>
      <c r="CX182" s="174">
        <v>6563.3180000000002</v>
      </c>
    </row>
    <row r="183" spans="31:102" x14ac:dyDescent="0.25">
      <c r="AE183" s="3">
        <v>198191</v>
      </c>
      <c r="AF183" s="3">
        <v>17668</v>
      </c>
      <c r="AG183" s="3">
        <v>53</v>
      </c>
      <c r="AH183" s="3">
        <v>1</v>
      </c>
      <c r="AI183" s="3">
        <v>15459.21</v>
      </c>
      <c r="AJ183" s="3">
        <v>50932.39</v>
      </c>
      <c r="AL183" s="3">
        <v>140891</v>
      </c>
      <c r="AM183" s="3">
        <v>140912</v>
      </c>
      <c r="AN183" s="3">
        <v>10</v>
      </c>
      <c r="AO183" s="3">
        <v>3</v>
      </c>
      <c r="AP183" s="3">
        <v>1547.9369999999999</v>
      </c>
      <c r="AQ183" s="3">
        <v>4069.0709999999999</v>
      </c>
      <c r="AT183" s="3">
        <v>198191</v>
      </c>
      <c r="AU183" s="3">
        <v>17668</v>
      </c>
      <c r="AV183" s="3">
        <v>53</v>
      </c>
      <c r="AW183" s="3">
        <v>1</v>
      </c>
      <c r="AX183" s="3">
        <v>14534.01</v>
      </c>
      <c r="AY183" s="3">
        <v>49541.61</v>
      </c>
      <c r="BA183" s="3">
        <v>140891</v>
      </c>
      <c r="BB183" s="3">
        <v>140912</v>
      </c>
      <c r="BC183" s="3">
        <v>10</v>
      </c>
      <c r="BD183" s="3">
        <v>3</v>
      </c>
      <c r="BE183" s="3">
        <v>1358.807</v>
      </c>
      <c r="BF183" s="3">
        <v>3553.6379999999999</v>
      </c>
      <c r="BI183" s="3">
        <v>1</v>
      </c>
      <c r="BJ183" s="3">
        <v>54</v>
      </c>
      <c r="BK183" s="3">
        <v>26348.59</v>
      </c>
      <c r="BN183" s="3">
        <v>3</v>
      </c>
      <c r="BO183" s="3">
        <v>9</v>
      </c>
      <c r="BP183" s="3">
        <v>1575.2760000000001</v>
      </c>
      <c r="BR183" s="3" t="s">
        <v>3073</v>
      </c>
      <c r="BS183" s="3">
        <v>1</v>
      </c>
      <c r="BT183" s="3">
        <v>54</v>
      </c>
      <c r="BU183" s="3">
        <v>26334.03</v>
      </c>
      <c r="BW183" s="3">
        <v>3</v>
      </c>
      <c r="BX183" s="3">
        <v>9</v>
      </c>
      <c r="BY183" s="3">
        <v>970.49189999999999</v>
      </c>
      <c r="CG183" s="174">
        <v>1306</v>
      </c>
      <c r="CH183" s="174">
        <v>119144</v>
      </c>
      <c r="CI183" s="174">
        <v>5</v>
      </c>
      <c r="CJ183" s="174">
        <v>6558.933</v>
      </c>
      <c r="CK183" s="174">
        <v>6558.933</v>
      </c>
      <c r="CN183" s="3">
        <v>1966</v>
      </c>
      <c r="CO183" s="169">
        <f t="shared" si="95"/>
        <v>6379.8922999999995</v>
      </c>
      <c r="CP183" s="169">
        <f t="shared" si="96"/>
        <v>6502.9979999999996</v>
      </c>
      <c r="CQ183" s="170">
        <f t="shared" si="97"/>
        <v>12882.890299999999</v>
      </c>
      <c r="CU183" s="174">
        <v>1306</v>
      </c>
      <c r="CV183" s="174">
        <v>119144</v>
      </c>
      <c r="CW183" s="174">
        <v>5</v>
      </c>
      <c r="CX183" s="174">
        <v>6558.933</v>
      </c>
    </row>
    <row r="184" spans="31:102" x14ac:dyDescent="0.25">
      <c r="AE184" s="3">
        <v>185987</v>
      </c>
      <c r="AF184" s="3">
        <v>185994</v>
      </c>
      <c r="AG184" s="3">
        <v>54</v>
      </c>
      <c r="AH184" s="3">
        <v>1</v>
      </c>
      <c r="AI184" s="3">
        <v>8181.3559999999998</v>
      </c>
      <c r="AJ184" s="3">
        <v>27116.37</v>
      </c>
      <c r="AL184" s="3">
        <v>140912</v>
      </c>
      <c r="AM184" s="3">
        <v>140891</v>
      </c>
      <c r="AN184" s="3">
        <v>10</v>
      </c>
      <c r="AO184" s="3">
        <v>3</v>
      </c>
      <c r="AP184" s="3">
        <v>1567.8119999999999</v>
      </c>
      <c r="AQ184" s="3">
        <v>3931.712</v>
      </c>
      <c r="AT184" s="3">
        <v>185987</v>
      </c>
      <c r="AU184" s="3">
        <v>185994</v>
      </c>
      <c r="AV184" s="3">
        <v>54</v>
      </c>
      <c r="AW184" s="3">
        <v>1</v>
      </c>
      <c r="AX184" s="3">
        <v>8371.0130000000008</v>
      </c>
      <c r="AY184" s="3">
        <v>27262.54</v>
      </c>
      <c r="BA184" s="3">
        <v>140912</v>
      </c>
      <c r="BB184" s="3">
        <v>140891</v>
      </c>
      <c r="BC184" s="3">
        <v>10</v>
      </c>
      <c r="BD184" s="3">
        <v>3</v>
      </c>
      <c r="BE184" s="3">
        <v>1335.146</v>
      </c>
      <c r="BF184" s="3">
        <v>3416.9929999999999</v>
      </c>
      <c r="BI184" s="3">
        <v>1</v>
      </c>
      <c r="BJ184" s="3">
        <v>54</v>
      </c>
      <c r="BK184" s="3">
        <v>25651.52</v>
      </c>
      <c r="BN184" s="3">
        <v>3</v>
      </c>
      <c r="BO184" s="3">
        <v>9</v>
      </c>
      <c r="BP184" s="3">
        <v>1781.4580000000001</v>
      </c>
      <c r="BR184" s="3" t="s">
        <v>3073</v>
      </c>
      <c r="BS184" s="3">
        <v>1</v>
      </c>
      <c r="BT184" s="3">
        <v>54</v>
      </c>
      <c r="BU184" s="3">
        <v>25457.55</v>
      </c>
      <c r="BW184" s="3">
        <v>3</v>
      </c>
      <c r="BX184" s="3">
        <v>9</v>
      </c>
      <c r="BY184" s="3">
        <v>1041.3119999999999</v>
      </c>
      <c r="CG184" s="174">
        <v>68752</v>
      </c>
      <c r="CH184" s="174">
        <v>1679</v>
      </c>
      <c r="CI184" s="174">
        <v>5</v>
      </c>
      <c r="CJ184" s="174">
        <v>6558.6409999999996</v>
      </c>
      <c r="CK184" s="174">
        <v>6558.6409999999996</v>
      </c>
      <c r="CN184" s="3">
        <v>406</v>
      </c>
      <c r="CO184" s="169">
        <f t="shared" si="95"/>
        <v>6215.8449999999993</v>
      </c>
      <c r="CP184" s="169">
        <f t="shared" si="96"/>
        <v>6657.8230000000003</v>
      </c>
      <c r="CQ184" s="170">
        <f t="shared" si="97"/>
        <v>12873.668</v>
      </c>
      <c r="CU184" s="174">
        <v>68752</v>
      </c>
      <c r="CV184" s="174">
        <v>1679</v>
      </c>
      <c r="CW184" s="174">
        <v>5</v>
      </c>
      <c r="CX184" s="174">
        <v>6558.6409999999996</v>
      </c>
    </row>
    <row r="185" spans="31:102" x14ac:dyDescent="0.25">
      <c r="AE185" s="3">
        <v>185993</v>
      </c>
      <c r="AF185" s="3">
        <v>185988</v>
      </c>
      <c r="AG185" s="3">
        <v>54</v>
      </c>
      <c r="AH185" s="3">
        <v>1</v>
      </c>
      <c r="AI185" s="3">
        <v>9748.2669999999998</v>
      </c>
      <c r="AJ185" s="3">
        <v>28018.25</v>
      </c>
      <c r="AL185" s="3">
        <v>142592</v>
      </c>
      <c r="AM185" s="3">
        <v>142829</v>
      </c>
      <c r="AN185" s="3">
        <v>10</v>
      </c>
      <c r="AO185" s="3">
        <v>3</v>
      </c>
      <c r="AP185" s="3">
        <v>590.80110000000002</v>
      </c>
      <c r="AQ185" s="3">
        <v>1567.7070000000001</v>
      </c>
      <c r="AT185" s="3">
        <v>185993</v>
      </c>
      <c r="AU185" s="3">
        <v>185988</v>
      </c>
      <c r="AV185" s="3">
        <v>54</v>
      </c>
      <c r="AW185" s="3">
        <v>1</v>
      </c>
      <c r="AX185" s="3">
        <v>9451.6650000000009</v>
      </c>
      <c r="AY185" s="3">
        <v>27546.43</v>
      </c>
      <c r="BA185" s="3">
        <v>142592</v>
      </c>
      <c r="BB185" s="3">
        <v>142829</v>
      </c>
      <c r="BC185" s="3">
        <v>10</v>
      </c>
      <c r="BD185" s="3">
        <v>3</v>
      </c>
      <c r="BE185" s="3">
        <v>557.77260000000001</v>
      </c>
      <c r="BF185" s="3">
        <v>1517.8869999999999</v>
      </c>
      <c r="BI185" s="3">
        <v>2</v>
      </c>
      <c r="BJ185" s="3">
        <v>55</v>
      </c>
      <c r="BK185" s="3">
        <v>14741.62</v>
      </c>
      <c r="BN185" s="3">
        <v>3</v>
      </c>
      <c r="BO185" s="3">
        <v>9</v>
      </c>
      <c r="BP185" s="3">
        <v>720.29190000000006</v>
      </c>
      <c r="BR185" s="3" t="s">
        <v>3073</v>
      </c>
      <c r="BS185" s="3">
        <v>2</v>
      </c>
      <c r="BT185" s="3">
        <v>55</v>
      </c>
      <c r="BU185" s="3">
        <v>11619.86</v>
      </c>
      <c r="BW185" s="3">
        <v>0</v>
      </c>
      <c r="BX185" s="3">
        <v>9</v>
      </c>
      <c r="BY185" s="3">
        <v>0</v>
      </c>
      <c r="CG185" s="174">
        <v>163042</v>
      </c>
      <c r="CH185" s="174">
        <v>3286</v>
      </c>
      <c r="CI185" s="174">
        <v>5</v>
      </c>
      <c r="CJ185" s="174">
        <v>6558.1440000000002</v>
      </c>
      <c r="CK185" s="174">
        <v>6558.1440000000002</v>
      </c>
      <c r="CN185" s="3">
        <v>2862</v>
      </c>
      <c r="CO185" s="169">
        <f t="shared" si="95"/>
        <v>6219.8802000000005</v>
      </c>
      <c r="CP185" s="169">
        <f t="shared" si="96"/>
        <v>6640.6289999999999</v>
      </c>
      <c r="CQ185" s="170">
        <f t="shared" si="97"/>
        <v>12860.5092</v>
      </c>
      <c r="CU185" s="174">
        <v>163042</v>
      </c>
      <c r="CV185" s="174">
        <v>3286</v>
      </c>
      <c r="CW185" s="174">
        <v>5</v>
      </c>
      <c r="CX185" s="174">
        <v>6558.1440000000002</v>
      </c>
    </row>
    <row r="186" spans="31:102" x14ac:dyDescent="0.25">
      <c r="AE186" s="3">
        <v>98303</v>
      </c>
      <c r="AF186" s="3">
        <v>98375</v>
      </c>
      <c r="AG186" s="3">
        <v>55</v>
      </c>
      <c r="AH186" s="3">
        <v>2</v>
      </c>
      <c r="AI186" s="3">
        <v>5438.4719999999998</v>
      </c>
      <c r="AJ186" s="3">
        <v>15920.37</v>
      </c>
      <c r="AL186" s="3">
        <v>142829</v>
      </c>
      <c r="AM186" s="3">
        <v>142592</v>
      </c>
      <c r="AN186" s="3">
        <v>10</v>
      </c>
      <c r="AO186" s="3">
        <v>3</v>
      </c>
      <c r="AP186" s="3">
        <v>529.76850000000002</v>
      </c>
      <c r="AQ186" s="3">
        <v>1505.7380000000001</v>
      </c>
      <c r="AT186" s="3">
        <v>98303</v>
      </c>
      <c r="AU186" s="3">
        <v>98375</v>
      </c>
      <c r="AV186" s="3">
        <v>55</v>
      </c>
      <c r="AW186" s="3">
        <v>2</v>
      </c>
      <c r="AX186" s="3">
        <v>5157.8940000000002</v>
      </c>
      <c r="AY186" s="3">
        <v>15510.38</v>
      </c>
      <c r="BA186" s="3">
        <v>142829</v>
      </c>
      <c r="BB186" s="3">
        <v>142592</v>
      </c>
      <c r="BC186" s="3">
        <v>10</v>
      </c>
      <c r="BD186" s="3">
        <v>3</v>
      </c>
      <c r="BE186" s="3">
        <v>541.42139999999995</v>
      </c>
      <c r="BF186" s="3">
        <v>1520.9580000000001</v>
      </c>
      <c r="BI186" s="3">
        <v>2</v>
      </c>
      <c r="BJ186" s="3">
        <v>55</v>
      </c>
      <c r="BK186" s="3">
        <v>13042.02</v>
      </c>
      <c r="BN186" s="3">
        <v>3</v>
      </c>
      <c r="BO186" s="3">
        <v>9</v>
      </c>
      <c r="BP186" s="3">
        <v>960.87729999999999</v>
      </c>
      <c r="BR186" s="3" t="s">
        <v>3073</v>
      </c>
      <c r="BS186" s="3">
        <v>2</v>
      </c>
      <c r="BT186" s="3">
        <v>55</v>
      </c>
      <c r="BU186" s="3">
        <v>11342.27</v>
      </c>
      <c r="BW186" s="3">
        <v>6</v>
      </c>
      <c r="BX186" s="3">
        <v>9</v>
      </c>
      <c r="BY186" s="3">
        <v>2336.8110000000001</v>
      </c>
      <c r="CG186" s="174">
        <v>1161</v>
      </c>
      <c r="CH186" s="174">
        <v>145971</v>
      </c>
      <c r="CI186" s="174">
        <v>5</v>
      </c>
      <c r="CJ186" s="174">
        <v>6557.7240000000002</v>
      </c>
      <c r="CK186" s="174">
        <v>6557.7240000000002</v>
      </c>
      <c r="CN186" s="3">
        <v>3184</v>
      </c>
      <c r="CO186" s="169">
        <f t="shared" si="95"/>
        <v>6251.4259000000002</v>
      </c>
      <c r="CP186" s="169">
        <f t="shared" si="96"/>
        <v>6578.2727999999997</v>
      </c>
      <c r="CQ186" s="170">
        <f t="shared" si="97"/>
        <v>12829.698700000001</v>
      </c>
      <c r="CU186" s="174">
        <v>1161</v>
      </c>
      <c r="CV186" s="174">
        <v>145971</v>
      </c>
      <c r="CW186" s="174">
        <v>5</v>
      </c>
      <c r="CX186" s="174">
        <v>6557.7240000000002</v>
      </c>
    </row>
    <row r="187" spans="31:102" x14ac:dyDescent="0.25">
      <c r="AE187" s="3">
        <v>185879</v>
      </c>
      <c r="AF187" s="3">
        <v>98303</v>
      </c>
      <c r="AG187" s="3">
        <v>55</v>
      </c>
      <c r="AH187" s="3">
        <v>2</v>
      </c>
      <c r="AI187" s="3">
        <v>4882.4049999999997</v>
      </c>
      <c r="AJ187" s="3">
        <v>13918.25</v>
      </c>
      <c r="AL187" s="3">
        <v>143688</v>
      </c>
      <c r="AM187" s="3">
        <v>144136</v>
      </c>
      <c r="AN187" s="3">
        <v>10</v>
      </c>
      <c r="AO187" s="3">
        <v>3</v>
      </c>
      <c r="AP187" s="3">
        <v>798.92439999999999</v>
      </c>
      <c r="AQ187" s="3">
        <v>2443.8829999999998</v>
      </c>
      <c r="AT187" s="3">
        <v>185879</v>
      </c>
      <c r="AU187" s="3">
        <v>98303</v>
      </c>
      <c r="AV187" s="3">
        <v>55</v>
      </c>
      <c r="AW187" s="3">
        <v>2</v>
      </c>
      <c r="AX187" s="3">
        <v>4562.2740000000003</v>
      </c>
      <c r="AY187" s="3">
        <v>12981.69</v>
      </c>
      <c r="BA187" s="3">
        <v>143688</v>
      </c>
      <c r="BB187" s="3">
        <v>144136</v>
      </c>
      <c r="BC187" s="3">
        <v>10</v>
      </c>
      <c r="BD187" s="3">
        <v>3</v>
      </c>
      <c r="BE187" s="3">
        <v>764.80089999999996</v>
      </c>
      <c r="BF187" s="3">
        <v>2257.0790000000002</v>
      </c>
      <c r="BI187" s="3">
        <v>2</v>
      </c>
      <c r="BJ187" s="3">
        <v>55</v>
      </c>
      <c r="BK187" s="3">
        <v>470.35719999999998</v>
      </c>
      <c r="BN187" s="3">
        <v>6</v>
      </c>
      <c r="BO187" s="3">
        <v>9</v>
      </c>
      <c r="BP187" s="3">
        <v>1992.222</v>
      </c>
      <c r="BR187" s="3" t="s">
        <v>3073</v>
      </c>
      <c r="BS187" s="3">
        <v>2</v>
      </c>
      <c r="BT187" s="3">
        <v>55</v>
      </c>
      <c r="BU187" s="3">
        <v>1355.2059999999999</v>
      </c>
      <c r="BW187" s="3">
        <v>0</v>
      </c>
      <c r="BX187" s="3">
        <v>9</v>
      </c>
      <c r="BY187" s="3">
        <v>0</v>
      </c>
      <c r="CG187" s="174">
        <v>3626</v>
      </c>
      <c r="CH187" s="174">
        <v>96095</v>
      </c>
      <c r="CI187" s="174">
        <v>5</v>
      </c>
      <c r="CJ187" s="174">
        <v>6552.4309999999996</v>
      </c>
      <c r="CK187" s="174">
        <v>6552.4309999999996</v>
      </c>
      <c r="CN187" s="3">
        <v>2406</v>
      </c>
      <c r="CO187" s="169">
        <f t="shared" si="95"/>
        <v>6415.7340000000004</v>
      </c>
      <c r="CP187" s="169">
        <f t="shared" si="96"/>
        <v>6411.0630000000001</v>
      </c>
      <c r="CQ187" s="170">
        <f t="shared" si="97"/>
        <v>12826.797</v>
      </c>
      <c r="CU187" s="174">
        <v>3626</v>
      </c>
      <c r="CV187" s="174">
        <v>96095</v>
      </c>
      <c r="CW187" s="174">
        <v>5</v>
      </c>
      <c r="CX187" s="174">
        <v>6552.4309999999996</v>
      </c>
    </row>
    <row r="188" spans="31:102" x14ac:dyDescent="0.25">
      <c r="AE188" s="3">
        <v>199084</v>
      </c>
      <c r="AF188" s="3">
        <v>199085</v>
      </c>
      <c r="AG188" s="3">
        <v>55</v>
      </c>
      <c r="AH188" s="3">
        <v>2</v>
      </c>
      <c r="AI188" s="3">
        <v>29.150099999999998</v>
      </c>
      <c r="AJ188" s="3">
        <v>664.97140000000002</v>
      </c>
      <c r="AL188" s="3">
        <v>144136</v>
      </c>
      <c r="AM188" s="3">
        <v>143688</v>
      </c>
      <c r="AN188" s="3">
        <v>10</v>
      </c>
      <c r="AO188" s="3">
        <v>3</v>
      </c>
      <c r="AP188" s="3">
        <v>806.4941</v>
      </c>
      <c r="AQ188" s="3">
        <v>2045</v>
      </c>
      <c r="AT188" s="3">
        <v>199084</v>
      </c>
      <c r="AU188" s="3">
        <v>199085</v>
      </c>
      <c r="AV188" s="3">
        <v>55</v>
      </c>
      <c r="AW188" s="3">
        <v>2</v>
      </c>
      <c r="AX188" s="3">
        <v>2.0132780000000001</v>
      </c>
      <c r="AY188" s="3">
        <v>623.58130000000006</v>
      </c>
      <c r="BA188" s="3">
        <v>144136</v>
      </c>
      <c r="BB188" s="3">
        <v>143688</v>
      </c>
      <c r="BC188" s="3">
        <v>10</v>
      </c>
      <c r="BD188" s="3">
        <v>3</v>
      </c>
      <c r="BE188" s="3">
        <v>688.62339999999995</v>
      </c>
      <c r="BF188" s="3">
        <v>1874.105</v>
      </c>
      <c r="BI188" s="3">
        <v>1</v>
      </c>
      <c r="BJ188" s="3">
        <v>57</v>
      </c>
      <c r="BK188" s="3">
        <v>23729.35</v>
      </c>
      <c r="BN188" s="3">
        <v>6</v>
      </c>
      <c r="BO188" s="3">
        <v>9</v>
      </c>
      <c r="BP188" s="3">
        <v>2035.979</v>
      </c>
      <c r="BR188" s="3" t="s">
        <v>3073</v>
      </c>
      <c r="BS188" s="3">
        <v>1</v>
      </c>
      <c r="BT188" s="3">
        <v>57</v>
      </c>
      <c r="BU188" s="3">
        <v>23001.07</v>
      </c>
      <c r="BW188" s="3">
        <v>6</v>
      </c>
      <c r="BX188" s="3">
        <v>9</v>
      </c>
      <c r="BY188" s="3">
        <v>2274.567</v>
      </c>
      <c r="CG188" s="174">
        <v>3046</v>
      </c>
      <c r="CH188" s="174">
        <v>164505</v>
      </c>
      <c r="CI188" s="174">
        <v>5</v>
      </c>
      <c r="CJ188" s="174">
        <v>6545.18</v>
      </c>
      <c r="CK188" s="174">
        <v>6545.18</v>
      </c>
      <c r="CN188" s="3">
        <v>1557</v>
      </c>
      <c r="CO188" s="169">
        <f t="shared" si="95"/>
        <v>6364.7979999999998</v>
      </c>
      <c r="CP188" s="169">
        <f t="shared" si="96"/>
        <v>6366.59</v>
      </c>
      <c r="CQ188" s="170">
        <f t="shared" si="97"/>
        <v>12731.387999999999</v>
      </c>
      <c r="CU188" s="174">
        <v>3046</v>
      </c>
      <c r="CV188" s="174">
        <v>164505</v>
      </c>
      <c r="CW188" s="174">
        <v>5</v>
      </c>
      <c r="CX188" s="174">
        <v>6545.18</v>
      </c>
    </row>
    <row r="189" spans="31:102" x14ac:dyDescent="0.25">
      <c r="AE189" s="3">
        <v>185850</v>
      </c>
      <c r="AF189" s="3">
        <v>186903</v>
      </c>
      <c r="AG189" s="3">
        <v>57</v>
      </c>
      <c r="AH189" s="3">
        <v>1</v>
      </c>
      <c r="AI189" s="3">
        <v>9458.0869999999995</v>
      </c>
      <c r="AJ189" s="3">
        <v>26956.38</v>
      </c>
      <c r="AL189" s="3">
        <v>145743</v>
      </c>
      <c r="AM189" s="3">
        <v>145988</v>
      </c>
      <c r="AN189" s="3">
        <v>10</v>
      </c>
      <c r="AO189" s="3">
        <v>3</v>
      </c>
      <c r="AP189" s="3">
        <v>4051.585</v>
      </c>
      <c r="AQ189" s="3">
        <v>11703.52</v>
      </c>
      <c r="AT189" s="3">
        <v>185850</v>
      </c>
      <c r="AU189" s="3">
        <v>186903</v>
      </c>
      <c r="AV189" s="3">
        <v>57</v>
      </c>
      <c r="AW189" s="3">
        <v>1</v>
      </c>
      <c r="AX189" s="3">
        <v>9728.4889999999996</v>
      </c>
      <c r="AY189" s="3">
        <v>27900.05</v>
      </c>
      <c r="BA189" s="3">
        <v>145743</v>
      </c>
      <c r="BB189" s="3">
        <v>145988</v>
      </c>
      <c r="BC189" s="3">
        <v>10</v>
      </c>
      <c r="BD189" s="3">
        <v>3</v>
      </c>
      <c r="BE189" s="3">
        <v>3681.6550000000002</v>
      </c>
      <c r="BF189" s="3">
        <v>10713.52</v>
      </c>
      <c r="BI189" s="3">
        <v>1</v>
      </c>
      <c r="BJ189" s="3">
        <v>57</v>
      </c>
      <c r="BK189" s="3">
        <v>24262.92</v>
      </c>
      <c r="BN189" s="3">
        <v>3</v>
      </c>
      <c r="BO189" s="3">
        <v>10</v>
      </c>
      <c r="BP189" s="3">
        <v>3361.154</v>
      </c>
      <c r="BR189" s="3" t="s">
        <v>3073</v>
      </c>
      <c r="BS189" s="3">
        <v>1</v>
      </c>
      <c r="BT189" s="3">
        <v>57</v>
      </c>
      <c r="BU189" s="3">
        <v>23783.83</v>
      </c>
      <c r="BW189" s="3">
        <v>3</v>
      </c>
      <c r="BX189" s="3">
        <v>10</v>
      </c>
      <c r="BY189" s="3">
        <v>3066.848</v>
      </c>
      <c r="CG189" s="174">
        <v>129900</v>
      </c>
      <c r="CH189" s="174">
        <v>2008</v>
      </c>
      <c r="CI189" s="174">
        <v>5</v>
      </c>
      <c r="CJ189" s="174">
        <v>6520.5010000000002</v>
      </c>
      <c r="CK189" s="174">
        <v>6520.5010000000002</v>
      </c>
      <c r="CN189" s="3">
        <v>2123</v>
      </c>
      <c r="CO189" s="169">
        <f t="shared" si="95"/>
        <v>6319.1054999999997</v>
      </c>
      <c r="CP189" s="169">
        <f t="shared" si="96"/>
        <v>6324.2564000000002</v>
      </c>
      <c r="CQ189" s="170">
        <f t="shared" si="97"/>
        <v>12643.3619</v>
      </c>
      <c r="CU189" s="174">
        <v>129900</v>
      </c>
      <c r="CV189" s="174">
        <v>2008</v>
      </c>
      <c r="CW189" s="174">
        <v>5</v>
      </c>
      <c r="CX189" s="174">
        <v>6520.5010000000002</v>
      </c>
    </row>
    <row r="190" spans="31:102" x14ac:dyDescent="0.25">
      <c r="AE190" s="3">
        <v>185907</v>
      </c>
      <c r="AF190" s="3">
        <v>185908</v>
      </c>
      <c r="AG190" s="3">
        <v>57</v>
      </c>
      <c r="AH190" s="3">
        <v>1</v>
      </c>
      <c r="AI190" s="3">
        <v>9492.4169999999995</v>
      </c>
      <c r="AJ190" s="3">
        <v>27142.49</v>
      </c>
      <c r="AL190" s="3">
        <v>145988</v>
      </c>
      <c r="AM190" s="3">
        <v>145743</v>
      </c>
      <c r="AN190" s="3">
        <v>10</v>
      </c>
      <c r="AO190" s="3">
        <v>3</v>
      </c>
      <c r="AP190" s="3">
        <v>4785.4970000000003</v>
      </c>
      <c r="AQ190" s="3">
        <v>13075.84</v>
      </c>
      <c r="AT190" s="3">
        <v>185907</v>
      </c>
      <c r="AU190" s="3">
        <v>185908</v>
      </c>
      <c r="AV190" s="3">
        <v>57</v>
      </c>
      <c r="AW190" s="3">
        <v>1</v>
      </c>
      <c r="AX190" s="3">
        <v>9508.2569999999996</v>
      </c>
      <c r="AY190" s="3">
        <v>27662.38</v>
      </c>
      <c r="BA190" s="3">
        <v>145988</v>
      </c>
      <c r="BB190" s="3">
        <v>145743</v>
      </c>
      <c r="BC190" s="3">
        <v>10</v>
      </c>
      <c r="BD190" s="3">
        <v>3</v>
      </c>
      <c r="BE190" s="3">
        <v>4345.6120000000001</v>
      </c>
      <c r="BF190" s="3">
        <v>11957.71</v>
      </c>
      <c r="BI190" s="3">
        <v>1</v>
      </c>
      <c r="BJ190" s="3">
        <v>64</v>
      </c>
      <c r="BK190" s="3">
        <v>21838.720000000001</v>
      </c>
      <c r="BN190" s="3">
        <v>3</v>
      </c>
      <c r="BO190" s="3">
        <v>10</v>
      </c>
      <c r="BP190" s="3">
        <v>3895.913</v>
      </c>
      <c r="BR190" s="3" t="s">
        <v>3073</v>
      </c>
      <c r="BS190" s="3">
        <v>1</v>
      </c>
      <c r="BT190" s="3">
        <v>64</v>
      </c>
      <c r="BU190" s="3">
        <v>21576.17</v>
      </c>
      <c r="BW190" s="3">
        <v>3</v>
      </c>
      <c r="BX190" s="3">
        <v>10</v>
      </c>
      <c r="BY190" s="3">
        <v>3694.6439999999998</v>
      </c>
      <c r="CG190" s="174">
        <v>655</v>
      </c>
      <c r="CH190" s="174">
        <v>90892</v>
      </c>
      <c r="CI190" s="174">
        <v>5</v>
      </c>
      <c r="CJ190" s="174">
        <v>6512.8909999999996</v>
      </c>
      <c r="CK190" s="174">
        <v>6512.8909999999996</v>
      </c>
      <c r="CN190" s="3">
        <v>566</v>
      </c>
      <c r="CO190" s="169">
        <f t="shared" si="95"/>
        <v>6468.3013000000001</v>
      </c>
      <c r="CP190" s="169">
        <f t="shared" si="96"/>
        <v>6154.1191000000008</v>
      </c>
      <c r="CQ190" s="170">
        <f t="shared" si="97"/>
        <v>12622.420400000001</v>
      </c>
      <c r="CU190" s="174">
        <v>655</v>
      </c>
      <c r="CV190" s="174">
        <v>90892</v>
      </c>
      <c r="CW190" s="174">
        <v>5</v>
      </c>
      <c r="CX190" s="174">
        <v>6512.8909999999996</v>
      </c>
    </row>
    <row r="191" spans="31:102" x14ac:dyDescent="0.25">
      <c r="AE191" s="3">
        <v>185982</v>
      </c>
      <c r="AF191" s="3">
        <v>185983</v>
      </c>
      <c r="AG191" s="3">
        <v>64</v>
      </c>
      <c r="AH191" s="3">
        <v>1</v>
      </c>
      <c r="AI191" s="3">
        <v>8414.4439999999995</v>
      </c>
      <c r="AJ191" s="3">
        <v>24346.84</v>
      </c>
      <c r="AL191" s="3">
        <v>147721</v>
      </c>
      <c r="AM191" s="3">
        <v>147727</v>
      </c>
      <c r="AN191" s="3">
        <v>10</v>
      </c>
      <c r="AO191" s="3">
        <v>3</v>
      </c>
      <c r="AP191" s="3">
        <v>366.62830000000002</v>
      </c>
      <c r="AQ191" s="3">
        <v>1286.0440000000001</v>
      </c>
      <c r="AT191" s="3">
        <v>185982</v>
      </c>
      <c r="AU191" s="3">
        <v>185983</v>
      </c>
      <c r="AV191" s="3">
        <v>64</v>
      </c>
      <c r="AW191" s="3">
        <v>1</v>
      </c>
      <c r="AX191" s="3">
        <v>8441.9509999999991</v>
      </c>
      <c r="AY191" s="3">
        <v>24507.72</v>
      </c>
      <c r="BA191" s="3">
        <v>147721</v>
      </c>
      <c r="BB191" s="3">
        <v>147727</v>
      </c>
      <c r="BC191" s="3">
        <v>10</v>
      </c>
      <c r="BD191" s="3">
        <v>3</v>
      </c>
      <c r="BE191" s="3">
        <v>561.17319999999995</v>
      </c>
      <c r="BF191" s="3">
        <v>1662.2270000000001</v>
      </c>
      <c r="BI191" s="3">
        <v>1</v>
      </c>
      <c r="BJ191" s="3">
        <v>64</v>
      </c>
      <c r="BK191" s="3">
        <v>22054.16</v>
      </c>
      <c r="BN191" s="3">
        <v>3</v>
      </c>
      <c r="BO191" s="3">
        <v>10</v>
      </c>
      <c r="BP191" s="3">
        <v>4028.4079999999999</v>
      </c>
      <c r="BR191" s="3" t="s">
        <v>3073</v>
      </c>
      <c r="BS191" s="3">
        <v>1</v>
      </c>
      <c r="BT191" s="3">
        <v>64</v>
      </c>
      <c r="BU191" s="3">
        <v>21893.39</v>
      </c>
      <c r="BW191" s="3">
        <v>3</v>
      </c>
      <c r="BX191" s="3">
        <v>10</v>
      </c>
      <c r="BY191" s="3">
        <v>4515.375</v>
      </c>
      <c r="CG191" s="174">
        <v>138145</v>
      </c>
      <c r="CH191" s="174">
        <v>1125</v>
      </c>
      <c r="CI191" s="174">
        <v>5</v>
      </c>
      <c r="CJ191" s="174">
        <v>6470.5330000000004</v>
      </c>
      <c r="CK191" s="174">
        <v>6470.5330000000004</v>
      </c>
      <c r="CN191" s="3">
        <v>2397</v>
      </c>
      <c r="CO191" s="169">
        <f t="shared" si="95"/>
        <v>6362.2876000000006</v>
      </c>
      <c r="CP191" s="169">
        <f t="shared" si="96"/>
        <v>6245.7852000000003</v>
      </c>
      <c r="CQ191" s="170">
        <f t="shared" si="97"/>
        <v>12608.072800000002</v>
      </c>
      <c r="CU191" s="174">
        <v>138145</v>
      </c>
      <c r="CV191" s="174">
        <v>1125</v>
      </c>
      <c r="CW191" s="174">
        <v>5</v>
      </c>
      <c r="CX191" s="174">
        <v>6470.5330000000004</v>
      </c>
    </row>
    <row r="192" spans="31:102" x14ac:dyDescent="0.25">
      <c r="AE192" s="3">
        <v>185984</v>
      </c>
      <c r="AF192" s="3">
        <v>185981</v>
      </c>
      <c r="AG192" s="3">
        <v>64</v>
      </c>
      <c r="AH192" s="3">
        <v>1</v>
      </c>
      <c r="AI192" s="3">
        <v>7521.9340000000002</v>
      </c>
      <c r="AJ192" s="3">
        <v>23645.599999999999</v>
      </c>
      <c r="AL192" s="3">
        <v>147727</v>
      </c>
      <c r="AM192" s="3">
        <v>147721</v>
      </c>
      <c r="AN192" s="3">
        <v>10</v>
      </c>
      <c r="AO192" s="3">
        <v>3</v>
      </c>
      <c r="AP192" s="3">
        <v>334.10239999999999</v>
      </c>
      <c r="AQ192" s="3">
        <v>845.90309999999999</v>
      </c>
      <c r="AT192" s="3">
        <v>185984</v>
      </c>
      <c r="AU192" s="3">
        <v>185981</v>
      </c>
      <c r="AV192" s="3">
        <v>64</v>
      </c>
      <c r="AW192" s="3">
        <v>1</v>
      </c>
      <c r="AX192" s="3">
        <v>7731.335</v>
      </c>
      <c r="AY192" s="3">
        <v>23854.42</v>
      </c>
      <c r="BA192" s="3">
        <v>147727</v>
      </c>
      <c r="BB192" s="3">
        <v>147721</v>
      </c>
      <c r="BC192" s="3">
        <v>10</v>
      </c>
      <c r="BD192" s="3">
        <v>3</v>
      </c>
      <c r="BE192" s="3">
        <v>452.79930000000002</v>
      </c>
      <c r="BF192" s="3">
        <v>1125.3710000000001</v>
      </c>
      <c r="BI192" s="3">
        <v>1</v>
      </c>
      <c r="BJ192" s="3">
        <v>70</v>
      </c>
      <c r="BK192" s="3">
        <v>48539.98</v>
      </c>
      <c r="BN192" s="3">
        <v>3</v>
      </c>
      <c r="BO192" s="3">
        <v>10</v>
      </c>
      <c r="BP192" s="3">
        <v>3827.2939999999999</v>
      </c>
      <c r="BR192" s="3" t="s">
        <v>3073</v>
      </c>
      <c r="BS192" s="3">
        <v>1</v>
      </c>
      <c r="BT192" s="3">
        <v>70</v>
      </c>
      <c r="BU192" s="3">
        <v>48156.17</v>
      </c>
      <c r="BW192" s="3">
        <v>3</v>
      </c>
      <c r="BX192" s="3">
        <v>10</v>
      </c>
      <c r="BY192" s="3">
        <v>4172.93</v>
      </c>
      <c r="CG192" s="174">
        <v>185433</v>
      </c>
      <c r="CH192" s="174">
        <v>2391</v>
      </c>
      <c r="CI192" s="174">
        <v>5</v>
      </c>
      <c r="CJ192" s="174">
        <v>6468.893</v>
      </c>
      <c r="CK192" s="174">
        <v>6468.893</v>
      </c>
      <c r="CN192" s="3">
        <v>3241</v>
      </c>
      <c r="CO192" s="169">
        <f t="shared" si="95"/>
        <v>6373.4672999999993</v>
      </c>
      <c r="CP192" s="169">
        <f t="shared" si="96"/>
        <v>6192.2392</v>
      </c>
      <c r="CQ192" s="170">
        <f t="shared" si="97"/>
        <v>12565.7065</v>
      </c>
      <c r="CU192" s="174">
        <v>185433</v>
      </c>
      <c r="CV192" s="174">
        <v>2391</v>
      </c>
      <c r="CW192" s="174">
        <v>5</v>
      </c>
      <c r="CX192" s="174">
        <v>6468.893</v>
      </c>
    </row>
    <row r="193" spans="31:102" x14ac:dyDescent="0.25">
      <c r="AE193" s="3">
        <v>72224</v>
      </c>
      <c r="AF193" s="3">
        <v>184987</v>
      </c>
      <c r="AG193" s="3">
        <v>70</v>
      </c>
      <c r="AH193" s="3">
        <v>1</v>
      </c>
      <c r="AI193" s="3">
        <v>17008.490000000002</v>
      </c>
      <c r="AJ193" s="3">
        <v>53196.07</v>
      </c>
      <c r="AL193" s="3">
        <v>147851</v>
      </c>
      <c r="AM193" s="3">
        <v>147982</v>
      </c>
      <c r="AN193" s="3">
        <v>10</v>
      </c>
      <c r="AO193" s="3">
        <v>3</v>
      </c>
      <c r="AP193" s="3">
        <v>4555.1890000000003</v>
      </c>
      <c r="AQ193" s="3">
        <v>15041.17</v>
      </c>
      <c r="AT193" s="3">
        <v>72224</v>
      </c>
      <c r="AU193" s="3">
        <v>184987</v>
      </c>
      <c r="AV193" s="3">
        <v>70</v>
      </c>
      <c r="AW193" s="3">
        <v>1</v>
      </c>
      <c r="AX193" s="3">
        <v>17083.46</v>
      </c>
      <c r="AY193" s="3">
        <v>54986.48</v>
      </c>
      <c r="BA193" s="3">
        <v>147851</v>
      </c>
      <c r="BB193" s="3">
        <v>147982</v>
      </c>
      <c r="BC193" s="3">
        <v>10</v>
      </c>
      <c r="BD193" s="3">
        <v>3</v>
      </c>
      <c r="BE193" s="3">
        <v>3726.2759999999998</v>
      </c>
      <c r="BF193" s="3">
        <v>12638.91</v>
      </c>
      <c r="BI193" s="3">
        <v>1</v>
      </c>
      <c r="BJ193" s="3">
        <v>70</v>
      </c>
      <c r="BK193" s="3">
        <v>51057.98</v>
      </c>
      <c r="BN193" s="3">
        <v>3</v>
      </c>
      <c r="BO193" s="3">
        <v>10</v>
      </c>
      <c r="BP193" s="3">
        <v>1396.867</v>
      </c>
      <c r="BR193" s="3" t="s">
        <v>3073</v>
      </c>
      <c r="BS193" s="3">
        <v>1</v>
      </c>
      <c r="BT193" s="3">
        <v>70</v>
      </c>
      <c r="BU193" s="3">
        <v>50590.25</v>
      </c>
      <c r="BW193" s="3">
        <v>3</v>
      </c>
      <c r="BX193" s="3">
        <v>10</v>
      </c>
      <c r="BY193" s="3">
        <v>1438.692</v>
      </c>
      <c r="CG193" s="174">
        <v>81309</v>
      </c>
      <c r="CH193" s="174">
        <v>402</v>
      </c>
      <c r="CI193" s="174">
        <v>5</v>
      </c>
      <c r="CJ193" s="174">
        <v>6461.03</v>
      </c>
      <c r="CK193" s="174">
        <v>6461.03</v>
      </c>
      <c r="CN193" s="3">
        <v>3645</v>
      </c>
      <c r="CO193" s="169">
        <f t="shared" si="95"/>
        <v>6333.6365000000005</v>
      </c>
      <c r="CP193" s="169">
        <f t="shared" si="96"/>
        <v>6191.3647000000001</v>
      </c>
      <c r="CQ193" s="170">
        <f t="shared" si="97"/>
        <v>12525.001200000001</v>
      </c>
      <c r="CU193" s="174">
        <v>81309</v>
      </c>
      <c r="CV193" s="174">
        <v>402</v>
      </c>
      <c r="CW193" s="174">
        <v>5</v>
      </c>
      <c r="CX193" s="174">
        <v>6461.03</v>
      </c>
    </row>
    <row r="194" spans="31:102" x14ac:dyDescent="0.25">
      <c r="AE194" s="3">
        <v>184986</v>
      </c>
      <c r="AF194" s="3">
        <v>72237</v>
      </c>
      <c r="AG194" s="3">
        <v>70</v>
      </c>
      <c r="AH194" s="3">
        <v>1</v>
      </c>
      <c r="AI194" s="3">
        <v>20192.5</v>
      </c>
      <c r="AJ194" s="3">
        <v>55900.35</v>
      </c>
      <c r="AL194" s="3">
        <v>147982</v>
      </c>
      <c r="AM194" s="3">
        <v>147851</v>
      </c>
      <c r="AN194" s="3">
        <v>10</v>
      </c>
      <c r="AO194" s="3">
        <v>3</v>
      </c>
      <c r="AP194" s="3">
        <v>4706.277</v>
      </c>
      <c r="AQ194" s="3">
        <v>12645.8</v>
      </c>
      <c r="AT194" s="3">
        <v>184986</v>
      </c>
      <c r="AU194" s="3">
        <v>72237</v>
      </c>
      <c r="AV194" s="3">
        <v>70</v>
      </c>
      <c r="AW194" s="3">
        <v>1</v>
      </c>
      <c r="AX194" s="3">
        <v>20302.23</v>
      </c>
      <c r="AY194" s="3">
        <v>55937.34</v>
      </c>
      <c r="BA194" s="3">
        <v>147982</v>
      </c>
      <c r="BB194" s="3">
        <v>147851</v>
      </c>
      <c r="BC194" s="3">
        <v>10</v>
      </c>
      <c r="BD194" s="3">
        <v>3</v>
      </c>
      <c r="BE194" s="3">
        <v>3454.4949999999999</v>
      </c>
      <c r="BF194" s="3">
        <v>9522.3809999999994</v>
      </c>
      <c r="BI194" s="3">
        <v>1</v>
      </c>
      <c r="BJ194" s="3">
        <v>71</v>
      </c>
      <c r="BK194" s="3">
        <v>22624.46</v>
      </c>
      <c r="BN194" s="3">
        <v>3</v>
      </c>
      <c r="BO194" s="3">
        <v>10</v>
      </c>
      <c r="BP194" s="3">
        <v>1371.596</v>
      </c>
      <c r="BR194" s="3" t="s">
        <v>3073</v>
      </c>
      <c r="BS194" s="3">
        <v>1</v>
      </c>
      <c r="BT194" s="3">
        <v>71</v>
      </c>
      <c r="BU194" s="3">
        <v>21819.78</v>
      </c>
      <c r="BW194" s="3">
        <v>3</v>
      </c>
      <c r="BX194" s="3">
        <v>10</v>
      </c>
      <c r="BY194" s="3">
        <v>1503.2059999999999</v>
      </c>
      <c r="CG194" s="174">
        <v>81391</v>
      </c>
      <c r="CH194" s="174">
        <v>398</v>
      </c>
      <c r="CI194" s="174">
        <v>5</v>
      </c>
      <c r="CJ194" s="174">
        <v>6458.3789999999999</v>
      </c>
      <c r="CK194" s="174">
        <v>6458.3789999999999</v>
      </c>
      <c r="CN194" s="3">
        <v>1435</v>
      </c>
      <c r="CO194" s="169">
        <f t="shared" si="95"/>
        <v>6185.8469999999998</v>
      </c>
      <c r="CP194" s="169">
        <f t="shared" si="96"/>
        <v>6337.7960000000003</v>
      </c>
      <c r="CQ194" s="170">
        <f t="shared" si="97"/>
        <v>12523.643</v>
      </c>
      <c r="CU194" s="174">
        <v>81391</v>
      </c>
      <c r="CV194" s="174">
        <v>398</v>
      </c>
      <c r="CW194" s="174">
        <v>5</v>
      </c>
      <c r="CX194" s="174">
        <v>6458.3789999999999</v>
      </c>
    </row>
    <row r="195" spans="31:102" x14ac:dyDescent="0.25">
      <c r="AE195" s="3">
        <v>186033</v>
      </c>
      <c r="AF195" s="3">
        <v>186038</v>
      </c>
      <c r="AG195" s="3">
        <v>71</v>
      </c>
      <c r="AH195" s="3">
        <v>1</v>
      </c>
      <c r="AI195" s="3">
        <v>6944.098</v>
      </c>
      <c r="AJ195" s="3">
        <v>23402.82</v>
      </c>
      <c r="AL195" s="3">
        <v>148034</v>
      </c>
      <c r="AM195" s="3">
        <v>148222</v>
      </c>
      <c r="AN195" s="3">
        <v>10</v>
      </c>
      <c r="AO195" s="3">
        <v>3</v>
      </c>
      <c r="AP195" s="3">
        <v>15.50282</v>
      </c>
      <c r="AQ195" s="3">
        <v>184.66990000000001</v>
      </c>
      <c r="AT195" s="3">
        <v>186033</v>
      </c>
      <c r="AU195" s="3">
        <v>186038</v>
      </c>
      <c r="AV195" s="3">
        <v>71</v>
      </c>
      <c r="AW195" s="3">
        <v>1</v>
      </c>
      <c r="AX195" s="3">
        <v>6950.5649999999996</v>
      </c>
      <c r="AY195" s="3">
        <v>23932.16</v>
      </c>
      <c r="BA195" s="3">
        <v>148034</v>
      </c>
      <c r="BB195" s="3">
        <v>148222</v>
      </c>
      <c r="BC195" s="3">
        <v>10</v>
      </c>
      <c r="BD195" s="3">
        <v>3</v>
      </c>
      <c r="BE195" s="3">
        <v>20.14002</v>
      </c>
      <c r="BF195" s="3">
        <v>166.24100000000001</v>
      </c>
      <c r="BI195" s="3">
        <v>1</v>
      </c>
      <c r="BJ195" s="3">
        <v>71</v>
      </c>
      <c r="BK195" s="3">
        <v>22731.59</v>
      </c>
      <c r="BN195" s="3">
        <v>3</v>
      </c>
      <c r="BO195" s="3">
        <v>10</v>
      </c>
      <c r="BP195" s="3">
        <v>2250.3530000000001</v>
      </c>
      <c r="BR195" s="3" t="s">
        <v>3073</v>
      </c>
      <c r="BS195" s="3">
        <v>1</v>
      </c>
      <c r="BT195" s="3">
        <v>71</v>
      </c>
      <c r="BU195" s="3">
        <v>21761.119999999999</v>
      </c>
      <c r="BW195" s="3">
        <v>3</v>
      </c>
      <c r="BX195" s="3">
        <v>10</v>
      </c>
      <c r="BY195" s="3">
        <v>2435.6419999999998</v>
      </c>
      <c r="CG195" s="174">
        <v>35983</v>
      </c>
      <c r="CH195" s="174">
        <v>2440</v>
      </c>
      <c r="CI195" s="174">
        <v>5</v>
      </c>
      <c r="CJ195" s="174">
        <v>6452.7969999999996</v>
      </c>
      <c r="CK195" s="174">
        <v>6452.7969999999996</v>
      </c>
      <c r="CN195" s="3">
        <v>1991</v>
      </c>
      <c r="CO195" s="169">
        <f t="shared" ref="CO195:CO258" si="117">SUMIF(CG$3:CG$17476,$CN195,$CK$3:$CK$17476)</f>
        <v>6294.7939999999999</v>
      </c>
      <c r="CP195" s="169">
        <f t="shared" ref="CP195:CP258" si="118">SUMIF(CH$3:CH$17476,$CN195,$CK$3:$CK$17476)</f>
        <v>6228.4445000000005</v>
      </c>
      <c r="CQ195" s="170">
        <f t="shared" ref="CQ195:CQ258" si="119">CO195+CP195</f>
        <v>12523.238499999999</v>
      </c>
      <c r="CU195" s="174">
        <v>35983</v>
      </c>
      <c r="CV195" s="174">
        <v>2440</v>
      </c>
      <c r="CW195" s="174">
        <v>5</v>
      </c>
      <c r="CX195" s="174">
        <v>6452.7969999999996</v>
      </c>
    </row>
    <row r="196" spans="31:102" x14ac:dyDescent="0.25">
      <c r="AE196" s="3">
        <v>186039</v>
      </c>
      <c r="AF196" s="3">
        <v>186032</v>
      </c>
      <c r="AG196" s="3">
        <v>71</v>
      </c>
      <c r="AH196" s="3">
        <v>1</v>
      </c>
      <c r="AI196" s="3">
        <v>8611.6370000000006</v>
      </c>
      <c r="AJ196" s="3">
        <v>24329.07</v>
      </c>
      <c r="AL196" s="3">
        <v>148222</v>
      </c>
      <c r="AM196" s="3">
        <v>148034</v>
      </c>
      <c r="AN196" s="3">
        <v>10</v>
      </c>
      <c r="AO196" s="3">
        <v>3</v>
      </c>
      <c r="AP196" s="3">
        <v>14.504490000000001</v>
      </c>
      <c r="AQ196" s="3">
        <v>31.76633</v>
      </c>
      <c r="AT196" s="3">
        <v>186039</v>
      </c>
      <c r="AU196" s="3">
        <v>186032</v>
      </c>
      <c r="AV196" s="3">
        <v>71</v>
      </c>
      <c r="AW196" s="3">
        <v>1</v>
      </c>
      <c r="AX196" s="3">
        <v>9017.5370000000003</v>
      </c>
      <c r="AY196" s="3">
        <v>25769.119999999999</v>
      </c>
      <c r="BA196" s="3">
        <v>148222</v>
      </c>
      <c r="BB196" s="3">
        <v>148034</v>
      </c>
      <c r="BC196" s="3">
        <v>10</v>
      </c>
      <c r="BD196" s="3">
        <v>3</v>
      </c>
      <c r="BE196" s="3">
        <v>22.080729999999999</v>
      </c>
      <c r="BF196" s="3">
        <v>73.578059999999994</v>
      </c>
      <c r="BN196" s="3">
        <v>3</v>
      </c>
      <c r="BO196" s="3">
        <v>10</v>
      </c>
      <c r="BP196" s="3">
        <v>1807.68</v>
      </c>
      <c r="BW196" s="3">
        <v>3</v>
      </c>
      <c r="BX196" s="3">
        <v>10</v>
      </c>
      <c r="BY196" s="3">
        <v>1975.2909999999999</v>
      </c>
      <c r="CF196" s="3" t="s">
        <v>3073</v>
      </c>
      <c r="CG196" s="174">
        <v>1198</v>
      </c>
      <c r="CH196" s="174">
        <v>135803</v>
      </c>
      <c r="CI196" s="174">
        <v>5</v>
      </c>
      <c r="CJ196" s="174">
        <v>6450.4480000000003</v>
      </c>
      <c r="CK196" s="174">
        <v>6450.4480000000003</v>
      </c>
      <c r="CN196" s="3">
        <v>2021</v>
      </c>
      <c r="CO196" s="169">
        <f t="shared" si="117"/>
        <v>6320.6178</v>
      </c>
      <c r="CP196" s="169">
        <f t="shared" si="118"/>
        <v>6201.0687000000007</v>
      </c>
      <c r="CQ196" s="170">
        <f t="shared" si="119"/>
        <v>12521.6865</v>
      </c>
      <c r="CU196" s="174">
        <v>1198</v>
      </c>
      <c r="CV196" s="174">
        <v>135803</v>
      </c>
      <c r="CW196" s="174">
        <v>5</v>
      </c>
      <c r="CX196" s="174">
        <v>6450.4480000000003</v>
      </c>
    </row>
    <row r="197" spans="31:102" x14ac:dyDescent="0.25">
      <c r="AL197" s="3">
        <v>147178</v>
      </c>
      <c r="AM197" s="3">
        <v>147840</v>
      </c>
      <c r="AN197" s="3">
        <v>11</v>
      </c>
      <c r="AO197" s="3">
        <v>3</v>
      </c>
      <c r="AP197" s="3">
        <v>1732.02</v>
      </c>
      <c r="AQ197" s="3">
        <v>5936.1220000000003</v>
      </c>
      <c r="BA197" s="3">
        <v>147178</v>
      </c>
      <c r="BB197" s="3">
        <v>147840</v>
      </c>
      <c r="BC197" s="3">
        <v>11</v>
      </c>
      <c r="BD197" s="3">
        <v>3</v>
      </c>
      <c r="BE197" s="3">
        <v>1502.3689999999999</v>
      </c>
      <c r="BF197" s="3">
        <v>5095.9709999999995</v>
      </c>
      <c r="BN197" s="3">
        <v>3</v>
      </c>
      <c r="BO197" s="3">
        <v>10</v>
      </c>
      <c r="BP197" s="3">
        <v>11629.61</v>
      </c>
      <c r="BW197" s="3">
        <v>3</v>
      </c>
      <c r="BX197" s="3">
        <v>10</v>
      </c>
      <c r="BY197" s="3">
        <v>12398.5</v>
      </c>
      <c r="CF197" s="3" t="s">
        <v>3073</v>
      </c>
      <c r="CG197" s="174">
        <v>13341</v>
      </c>
      <c r="CH197" s="174">
        <v>2172</v>
      </c>
      <c r="CI197" s="174">
        <v>5</v>
      </c>
      <c r="CJ197" s="174">
        <v>6440.058</v>
      </c>
      <c r="CK197" s="174">
        <v>6440.058</v>
      </c>
      <c r="CN197" s="3">
        <v>2033</v>
      </c>
      <c r="CO197" s="169">
        <f t="shared" si="117"/>
        <v>6506.1738999999998</v>
      </c>
      <c r="CP197" s="169">
        <f t="shared" si="118"/>
        <v>6001.6651999999995</v>
      </c>
      <c r="CQ197" s="170">
        <f t="shared" si="119"/>
        <v>12507.839099999999</v>
      </c>
      <c r="CU197" s="174">
        <v>13341</v>
      </c>
      <c r="CV197" s="174">
        <v>2172</v>
      </c>
      <c r="CW197" s="174">
        <v>5</v>
      </c>
      <c r="CX197" s="174">
        <v>6440.058</v>
      </c>
    </row>
    <row r="198" spans="31:102" x14ac:dyDescent="0.25">
      <c r="AL198" s="3">
        <v>147784</v>
      </c>
      <c r="AM198" s="3">
        <v>148175</v>
      </c>
      <c r="AN198" s="3">
        <v>11</v>
      </c>
      <c r="AO198" s="3">
        <v>3</v>
      </c>
      <c r="AP198" s="3">
        <v>4667.6549999999997</v>
      </c>
      <c r="AQ198" s="3">
        <v>14221.22</v>
      </c>
      <c r="BA198" s="3">
        <v>147784</v>
      </c>
      <c r="BB198" s="3">
        <v>148175</v>
      </c>
      <c r="BC198" s="3">
        <v>11</v>
      </c>
      <c r="BD198" s="3">
        <v>3</v>
      </c>
      <c r="BE198" s="3">
        <v>3786.9940000000001</v>
      </c>
      <c r="BF198" s="3">
        <v>12254.1</v>
      </c>
      <c r="BN198" s="3">
        <v>3</v>
      </c>
      <c r="BO198" s="3">
        <v>10</v>
      </c>
      <c r="BP198" s="3">
        <v>12042</v>
      </c>
      <c r="BW198" s="3">
        <v>3</v>
      </c>
      <c r="BX198" s="3">
        <v>10</v>
      </c>
      <c r="BY198" s="3">
        <v>12743.42</v>
      </c>
      <c r="CF198" s="3" t="s">
        <v>3073</v>
      </c>
      <c r="CG198" s="174">
        <v>2440</v>
      </c>
      <c r="CH198" s="174">
        <v>35983</v>
      </c>
      <c r="CI198" s="174">
        <v>5</v>
      </c>
      <c r="CJ198" s="174">
        <v>6430.7259999999997</v>
      </c>
      <c r="CK198" s="174">
        <v>6430.7259999999997</v>
      </c>
      <c r="CN198" s="3">
        <v>3345</v>
      </c>
      <c r="CO198" s="169">
        <f t="shared" si="117"/>
        <v>6205.2549999999992</v>
      </c>
      <c r="CP198" s="169">
        <f t="shared" si="118"/>
        <v>6298.8633</v>
      </c>
      <c r="CQ198" s="170">
        <f t="shared" si="119"/>
        <v>12504.118299999998</v>
      </c>
      <c r="CU198" s="174">
        <v>2440</v>
      </c>
      <c r="CV198" s="174">
        <v>35983</v>
      </c>
      <c r="CW198" s="174">
        <v>5</v>
      </c>
      <c r="CX198" s="174">
        <v>6430.7259999999997</v>
      </c>
    </row>
    <row r="199" spans="31:102" x14ac:dyDescent="0.25">
      <c r="AL199" s="3">
        <v>147840</v>
      </c>
      <c r="AM199" s="3">
        <v>147178</v>
      </c>
      <c r="AN199" s="3">
        <v>11</v>
      </c>
      <c r="AO199" s="3">
        <v>3</v>
      </c>
      <c r="AP199" s="3">
        <v>1942.4359999999999</v>
      </c>
      <c r="AQ199" s="3">
        <v>5297.2539999999999</v>
      </c>
      <c r="BA199" s="3">
        <v>147840</v>
      </c>
      <c r="BB199" s="3">
        <v>147178</v>
      </c>
      <c r="BC199" s="3">
        <v>11</v>
      </c>
      <c r="BD199" s="3">
        <v>3</v>
      </c>
      <c r="BE199" s="3">
        <v>1749.7329999999999</v>
      </c>
      <c r="BF199" s="3">
        <v>4763.1099999999997</v>
      </c>
      <c r="BN199" s="3">
        <v>3</v>
      </c>
      <c r="BO199" s="3">
        <v>10</v>
      </c>
      <c r="BP199" s="3">
        <v>1258.3720000000001</v>
      </c>
      <c r="BW199" s="3">
        <v>3</v>
      </c>
      <c r="BX199" s="3">
        <v>10</v>
      </c>
      <c r="BY199" s="3">
        <v>1335.0309999999999</v>
      </c>
      <c r="CF199" s="3" t="s">
        <v>3073</v>
      </c>
      <c r="CG199" s="174">
        <v>2008</v>
      </c>
      <c r="CH199" s="174">
        <v>129900</v>
      </c>
      <c r="CI199" s="174">
        <v>5</v>
      </c>
      <c r="CJ199" s="174">
        <v>6417.7849999999999</v>
      </c>
      <c r="CK199" s="174">
        <v>6417.7849999999999</v>
      </c>
      <c r="CN199" s="3">
        <v>1731</v>
      </c>
      <c r="CO199" s="169">
        <f t="shared" si="117"/>
        <v>6325.3770000000004</v>
      </c>
      <c r="CP199" s="169">
        <f t="shared" si="118"/>
        <v>6168.8320000000003</v>
      </c>
      <c r="CQ199" s="170">
        <f t="shared" si="119"/>
        <v>12494.209000000001</v>
      </c>
      <c r="CU199" s="174">
        <v>2008</v>
      </c>
      <c r="CV199" s="174">
        <v>129900</v>
      </c>
      <c r="CW199" s="174">
        <v>5</v>
      </c>
      <c r="CX199" s="174">
        <v>6417.7849999999999</v>
      </c>
    </row>
    <row r="200" spans="31:102" x14ac:dyDescent="0.25">
      <c r="AL200" s="3">
        <v>147881</v>
      </c>
      <c r="AM200" s="3">
        <v>148155</v>
      </c>
      <c r="AN200" s="3">
        <v>11</v>
      </c>
      <c r="AO200" s="3">
        <v>3</v>
      </c>
      <c r="AP200" s="3">
        <v>480.84300000000002</v>
      </c>
      <c r="AQ200" s="3">
        <v>1130.527</v>
      </c>
      <c r="BA200" s="3">
        <v>147881</v>
      </c>
      <c r="BB200" s="3">
        <v>148155</v>
      </c>
      <c r="BC200" s="3">
        <v>11</v>
      </c>
      <c r="BD200" s="3">
        <v>3</v>
      </c>
      <c r="BE200" s="3">
        <v>599.61829999999998</v>
      </c>
      <c r="BF200" s="3">
        <v>1706.269</v>
      </c>
      <c r="BN200" s="3">
        <v>3</v>
      </c>
      <c r="BO200" s="3">
        <v>10</v>
      </c>
      <c r="BP200" s="3">
        <v>812.11789999999996</v>
      </c>
      <c r="BW200" s="3">
        <v>3</v>
      </c>
      <c r="BX200" s="3">
        <v>10</v>
      </c>
      <c r="BY200" s="3">
        <v>835.04819999999995</v>
      </c>
      <c r="CF200" s="3" t="s">
        <v>3073</v>
      </c>
      <c r="CG200" s="174">
        <v>2406</v>
      </c>
      <c r="CH200" s="174">
        <v>29441</v>
      </c>
      <c r="CI200" s="174">
        <v>5</v>
      </c>
      <c r="CJ200" s="174">
        <v>6415.7340000000004</v>
      </c>
      <c r="CK200" s="174">
        <v>6415.7340000000004</v>
      </c>
      <c r="CN200" s="3">
        <v>3443</v>
      </c>
      <c r="CO200" s="169">
        <f t="shared" si="117"/>
        <v>6222.6293999999998</v>
      </c>
      <c r="CP200" s="169">
        <f t="shared" si="118"/>
        <v>6215.5015000000003</v>
      </c>
      <c r="CQ200" s="170">
        <f t="shared" si="119"/>
        <v>12438.1309</v>
      </c>
      <c r="CU200" s="174">
        <v>2406</v>
      </c>
      <c r="CV200" s="174">
        <v>29441</v>
      </c>
      <c r="CW200" s="174">
        <v>5</v>
      </c>
      <c r="CX200" s="174">
        <v>6415.7340000000004</v>
      </c>
    </row>
    <row r="201" spans="31:102" x14ac:dyDescent="0.25">
      <c r="AL201" s="3">
        <v>148155</v>
      </c>
      <c r="AM201" s="3">
        <v>147881</v>
      </c>
      <c r="AN201" s="3">
        <v>11</v>
      </c>
      <c r="AO201" s="3">
        <v>3</v>
      </c>
      <c r="AP201" s="3">
        <v>231.6859</v>
      </c>
      <c r="AQ201" s="3">
        <v>546.05250000000001</v>
      </c>
      <c r="BA201" s="3">
        <v>148155</v>
      </c>
      <c r="BB201" s="3">
        <v>147881</v>
      </c>
      <c r="BC201" s="3">
        <v>11</v>
      </c>
      <c r="BD201" s="3">
        <v>3</v>
      </c>
      <c r="BE201" s="3">
        <v>403.43889999999999</v>
      </c>
      <c r="BF201" s="3">
        <v>945.31269999999995</v>
      </c>
      <c r="BN201" s="3">
        <v>3</v>
      </c>
      <c r="BO201" s="3">
        <v>10</v>
      </c>
      <c r="BP201" s="3">
        <v>15882.18</v>
      </c>
      <c r="BW201" s="3">
        <v>3</v>
      </c>
      <c r="BX201" s="3">
        <v>10</v>
      </c>
      <c r="BY201" s="3">
        <v>14749.82</v>
      </c>
      <c r="CF201" s="3" t="s">
        <v>3073</v>
      </c>
      <c r="CG201" s="174">
        <v>29441</v>
      </c>
      <c r="CH201" s="174">
        <v>2406</v>
      </c>
      <c r="CI201" s="174">
        <v>5</v>
      </c>
      <c r="CJ201" s="174">
        <v>6411.0630000000001</v>
      </c>
      <c r="CK201" s="174">
        <v>6411.0630000000001</v>
      </c>
      <c r="CN201" s="3">
        <v>1411</v>
      </c>
      <c r="CO201" s="169">
        <f t="shared" si="117"/>
        <v>6428.9835359999997</v>
      </c>
      <c r="CP201" s="169">
        <f t="shared" si="118"/>
        <v>5997.2710989999996</v>
      </c>
      <c r="CQ201" s="170">
        <f t="shared" si="119"/>
        <v>12426.254634999999</v>
      </c>
      <c r="CU201" s="174">
        <v>29441</v>
      </c>
      <c r="CV201" s="174">
        <v>2406</v>
      </c>
      <c r="CW201" s="174">
        <v>5</v>
      </c>
      <c r="CX201" s="174">
        <v>6411.0630000000001</v>
      </c>
    </row>
    <row r="202" spans="31:102" x14ac:dyDescent="0.25">
      <c r="AL202" s="3">
        <v>148175</v>
      </c>
      <c r="AM202" s="3">
        <v>147784</v>
      </c>
      <c r="AN202" s="3">
        <v>11</v>
      </c>
      <c r="AO202" s="3">
        <v>3</v>
      </c>
      <c r="AP202" s="3">
        <v>5248.8509999999997</v>
      </c>
      <c r="AQ202" s="3">
        <v>13736.82</v>
      </c>
      <c r="BA202" s="3">
        <v>148175</v>
      </c>
      <c r="BB202" s="3">
        <v>147784</v>
      </c>
      <c r="BC202" s="3">
        <v>11</v>
      </c>
      <c r="BD202" s="3">
        <v>3</v>
      </c>
      <c r="BE202" s="3">
        <v>4418.6639999999998</v>
      </c>
      <c r="BF202" s="3">
        <v>11816.87</v>
      </c>
      <c r="BN202" s="3">
        <v>3</v>
      </c>
      <c r="BO202" s="3">
        <v>10</v>
      </c>
      <c r="BP202" s="3">
        <v>12516.26</v>
      </c>
      <c r="BW202" s="3">
        <v>3</v>
      </c>
      <c r="BX202" s="3">
        <v>10</v>
      </c>
      <c r="BY202" s="3">
        <v>12067.79</v>
      </c>
      <c r="CF202" s="3" t="s">
        <v>3073</v>
      </c>
      <c r="CG202" s="174">
        <v>90892</v>
      </c>
      <c r="CH202" s="174">
        <v>655</v>
      </c>
      <c r="CI202" s="174">
        <v>5</v>
      </c>
      <c r="CJ202" s="174">
        <v>6396.7730000000001</v>
      </c>
      <c r="CK202" s="174">
        <v>6396.7730000000001</v>
      </c>
      <c r="CN202" s="3">
        <v>1628</v>
      </c>
      <c r="CO202" s="169">
        <f t="shared" si="117"/>
        <v>5990.7950000000001</v>
      </c>
      <c r="CP202" s="169">
        <f t="shared" si="118"/>
        <v>6384.2906999999996</v>
      </c>
      <c r="CQ202" s="170">
        <f t="shared" si="119"/>
        <v>12375.0857</v>
      </c>
      <c r="CU202" s="174">
        <v>90892</v>
      </c>
      <c r="CV202" s="174">
        <v>655</v>
      </c>
      <c r="CW202" s="174">
        <v>5</v>
      </c>
      <c r="CX202" s="174">
        <v>6396.7730000000001</v>
      </c>
    </row>
    <row r="203" spans="31:102" x14ac:dyDescent="0.25">
      <c r="AL203" s="3">
        <v>148396</v>
      </c>
      <c r="AM203" s="3">
        <v>148629</v>
      </c>
      <c r="AN203" s="3">
        <v>11</v>
      </c>
      <c r="AO203" s="3">
        <v>3</v>
      </c>
      <c r="AP203" s="3">
        <v>376.50689999999997</v>
      </c>
      <c r="AQ203" s="3">
        <v>1801.5450000000001</v>
      </c>
      <c r="BA203" s="3">
        <v>148396</v>
      </c>
      <c r="BB203" s="3">
        <v>148629</v>
      </c>
      <c r="BC203" s="3">
        <v>11</v>
      </c>
      <c r="BD203" s="3">
        <v>3</v>
      </c>
      <c r="BE203" s="3">
        <v>568.54690000000005</v>
      </c>
      <c r="BF203" s="3">
        <v>2240.5680000000002</v>
      </c>
      <c r="BN203" s="3">
        <v>3</v>
      </c>
      <c r="BO203" s="3">
        <v>10</v>
      </c>
      <c r="BP203" s="3">
        <v>593.53610000000003</v>
      </c>
      <c r="BW203" s="3">
        <v>3</v>
      </c>
      <c r="BX203" s="3">
        <v>10</v>
      </c>
      <c r="BY203" s="3">
        <v>742.73800000000006</v>
      </c>
      <c r="CF203" s="3" t="s">
        <v>3073</v>
      </c>
      <c r="CG203" s="174">
        <v>164505</v>
      </c>
      <c r="CH203" s="174">
        <v>3046</v>
      </c>
      <c r="CI203" s="174">
        <v>5</v>
      </c>
      <c r="CJ203" s="174">
        <v>6388.4070000000002</v>
      </c>
      <c r="CK203" s="174">
        <v>6388.4070000000002</v>
      </c>
      <c r="CN203" s="3">
        <v>1616</v>
      </c>
      <c r="CO203" s="169">
        <f t="shared" si="117"/>
        <v>6001.9159999999993</v>
      </c>
      <c r="CP203" s="169">
        <f t="shared" si="118"/>
        <v>6339.7510000000002</v>
      </c>
      <c r="CQ203" s="170">
        <f t="shared" si="119"/>
        <v>12341.666999999999</v>
      </c>
      <c r="CU203" s="174">
        <v>164505</v>
      </c>
      <c r="CV203" s="174">
        <v>3046</v>
      </c>
      <c r="CW203" s="174">
        <v>5</v>
      </c>
      <c r="CX203" s="174">
        <v>6388.4070000000002</v>
      </c>
    </row>
    <row r="204" spans="31:102" x14ac:dyDescent="0.25">
      <c r="AL204" s="3">
        <v>148535</v>
      </c>
      <c r="AM204" s="3">
        <v>149046</v>
      </c>
      <c r="AN204" s="3">
        <v>11</v>
      </c>
      <c r="AO204" s="3">
        <v>3</v>
      </c>
      <c r="AP204" s="3">
        <v>516.33029999999997</v>
      </c>
      <c r="AQ204" s="3">
        <v>2946.8359999999998</v>
      </c>
      <c r="BA204" s="3">
        <v>148535</v>
      </c>
      <c r="BB204" s="3">
        <v>149046</v>
      </c>
      <c r="BC204" s="3">
        <v>11</v>
      </c>
      <c r="BD204" s="3">
        <v>3</v>
      </c>
      <c r="BE204" s="3">
        <v>461.17720000000003</v>
      </c>
      <c r="BF204" s="3">
        <v>2316.6759999999999</v>
      </c>
      <c r="BN204" s="3">
        <v>3</v>
      </c>
      <c r="BO204" s="3">
        <v>10</v>
      </c>
      <c r="BP204" s="3">
        <v>37.504049999999999</v>
      </c>
      <c r="BW204" s="3">
        <v>3</v>
      </c>
      <c r="BX204" s="3">
        <v>10</v>
      </c>
      <c r="BY204" s="3">
        <v>71.774240000000006</v>
      </c>
      <c r="CF204" s="3" t="s">
        <v>3073</v>
      </c>
      <c r="CG204" s="174">
        <v>184638</v>
      </c>
      <c r="CH204" s="174">
        <v>1557</v>
      </c>
      <c r="CI204" s="174">
        <v>5</v>
      </c>
      <c r="CJ204" s="174">
        <v>6366.59</v>
      </c>
      <c r="CK204" s="174">
        <v>6366.59</v>
      </c>
      <c r="CN204" s="3">
        <v>1224</v>
      </c>
      <c r="CO204" s="169">
        <f t="shared" si="117"/>
        <v>6385.7179999999998</v>
      </c>
      <c r="CP204" s="169">
        <f t="shared" si="118"/>
        <v>5954.7910000000002</v>
      </c>
      <c r="CQ204" s="170">
        <f t="shared" si="119"/>
        <v>12340.509</v>
      </c>
      <c r="CU204" s="174">
        <v>184638</v>
      </c>
      <c r="CV204" s="174">
        <v>1557</v>
      </c>
      <c r="CW204" s="174">
        <v>5</v>
      </c>
      <c r="CX204" s="174">
        <v>6366.59</v>
      </c>
    </row>
    <row r="205" spans="31:102" x14ac:dyDescent="0.25">
      <c r="AL205" s="3">
        <v>148629</v>
      </c>
      <c r="AM205" s="3">
        <v>148396</v>
      </c>
      <c r="AN205" s="3">
        <v>11</v>
      </c>
      <c r="AO205" s="3">
        <v>3</v>
      </c>
      <c r="AP205" s="3">
        <v>368.06700000000001</v>
      </c>
      <c r="AQ205" s="3">
        <v>781.88390000000004</v>
      </c>
      <c r="BA205" s="3">
        <v>148629</v>
      </c>
      <c r="BB205" s="3">
        <v>148396</v>
      </c>
      <c r="BC205" s="3">
        <v>11</v>
      </c>
      <c r="BD205" s="3">
        <v>3</v>
      </c>
      <c r="BE205" s="3">
        <v>459.98829999999998</v>
      </c>
      <c r="BF205" s="3">
        <v>885.20010000000002</v>
      </c>
      <c r="BN205" s="3">
        <v>0</v>
      </c>
      <c r="BO205" s="3">
        <v>11</v>
      </c>
      <c r="BP205" s="3">
        <v>0</v>
      </c>
      <c r="BW205" s="3">
        <v>0</v>
      </c>
      <c r="BX205" s="3">
        <v>11</v>
      </c>
      <c r="BY205" s="3">
        <v>0</v>
      </c>
      <c r="CF205" s="3" t="s">
        <v>3073</v>
      </c>
      <c r="CG205" s="174">
        <v>1557</v>
      </c>
      <c r="CH205" s="174">
        <v>184638</v>
      </c>
      <c r="CI205" s="174">
        <v>5</v>
      </c>
      <c r="CJ205" s="174">
        <v>6364.7979999999998</v>
      </c>
      <c r="CK205" s="174">
        <v>6364.7979999999998</v>
      </c>
      <c r="CN205" s="3">
        <v>1158</v>
      </c>
      <c r="CO205" s="169">
        <f t="shared" si="117"/>
        <v>6024.8374000000003</v>
      </c>
      <c r="CP205" s="169">
        <f t="shared" si="118"/>
        <v>6301.1782000000003</v>
      </c>
      <c r="CQ205" s="170">
        <f t="shared" si="119"/>
        <v>12326.015600000001</v>
      </c>
      <c r="CU205" s="174">
        <v>1557</v>
      </c>
      <c r="CV205" s="174">
        <v>184638</v>
      </c>
      <c r="CW205" s="174">
        <v>5</v>
      </c>
      <c r="CX205" s="174">
        <v>6364.7979999999998</v>
      </c>
    </row>
    <row r="206" spans="31:102" x14ac:dyDescent="0.25">
      <c r="AL206" s="3">
        <v>149046</v>
      </c>
      <c r="AM206" s="3">
        <v>148535</v>
      </c>
      <c r="AN206" s="3">
        <v>11</v>
      </c>
      <c r="AO206" s="3">
        <v>3</v>
      </c>
      <c r="AP206" s="3">
        <v>903.31380000000001</v>
      </c>
      <c r="AQ206" s="3">
        <v>2458.0520000000001</v>
      </c>
      <c r="BA206" s="3">
        <v>149046</v>
      </c>
      <c r="BB206" s="3">
        <v>148535</v>
      </c>
      <c r="BC206" s="3">
        <v>11</v>
      </c>
      <c r="BD206" s="3">
        <v>3</v>
      </c>
      <c r="BE206" s="3">
        <v>681.45680000000004</v>
      </c>
      <c r="BF206" s="3">
        <v>1865.963</v>
      </c>
      <c r="BN206" s="3">
        <v>0</v>
      </c>
      <c r="BO206" s="3">
        <v>11</v>
      </c>
      <c r="BP206" s="3">
        <v>0</v>
      </c>
      <c r="BW206" s="3">
        <v>3</v>
      </c>
      <c r="BX206" s="3">
        <v>11</v>
      </c>
      <c r="BY206" s="3">
        <v>6482.7920000000004</v>
      </c>
      <c r="CF206" s="3" t="s">
        <v>3073</v>
      </c>
      <c r="CG206" s="174">
        <v>398</v>
      </c>
      <c r="CH206" s="174">
        <v>81391</v>
      </c>
      <c r="CI206" s="174">
        <v>5</v>
      </c>
      <c r="CJ206" s="174">
        <v>6364.4139999999998</v>
      </c>
      <c r="CK206" s="174">
        <v>6364.4139999999998</v>
      </c>
      <c r="CN206" s="3">
        <v>2486</v>
      </c>
      <c r="CO206" s="169">
        <f t="shared" si="117"/>
        <v>6157.9719999999998</v>
      </c>
      <c r="CP206" s="169">
        <f t="shared" si="118"/>
        <v>6167.357</v>
      </c>
      <c r="CQ206" s="170">
        <f t="shared" si="119"/>
        <v>12325.329</v>
      </c>
      <c r="CU206" s="174">
        <v>398</v>
      </c>
      <c r="CV206" s="174">
        <v>81391</v>
      </c>
      <c r="CW206" s="174">
        <v>5</v>
      </c>
      <c r="CX206" s="174">
        <v>6364.4139999999998</v>
      </c>
    </row>
    <row r="207" spans="31:102" x14ac:dyDescent="0.25">
      <c r="AL207" s="3">
        <v>149262</v>
      </c>
      <c r="AM207" s="3">
        <v>150240</v>
      </c>
      <c r="AN207" s="3">
        <v>11</v>
      </c>
      <c r="AO207" s="3">
        <v>3</v>
      </c>
      <c r="AP207" s="3">
        <v>5677.9260000000004</v>
      </c>
      <c r="AQ207" s="3">
        <v>17996.05</v>
      </c>
      <c r="BA207" s="3">
        <v>149262</v>
      </c>
      <c r="BB207" s="3">
        <v>150240</v>
      </c>
      <c r="BC207" s="3">
        <v>11</v>
      </c>
      <c r="BD207" s="3">
        <v>3</v>
      </c>
      <c r="BE207" s="3">
        <v>4220.96</v>
      </c>
      <c r="BF207" s="3">
        <v>13771.71</v>
      </c>
      <c r="BN207" s="3">
        <v>3</v>
      </c>
      <c r="BO207" s="3">
        <v>11</v>
      </c>
      <c r="BP207" s="3">
        <v>6224.6090000000004</v>
      </c>
      <c r="BW207" s="3">
        <v>3</v>
      </c>
      <c r="BX207" s="3">
        <v>11</v>
      </c>
      <c r="BY207" s="3">
        <v>15253.58</v>
      </c>
      <c r="CF207" s="3" t="s">
        <v>3073</v>
      </c>
      <c r="CG207" s="174">
        <v>2144</v>
      </c>
      <c r="CH207" s="174">
        <v>10597</v>
      </c>
      <c r="CI207" s="174">
        <v>5</v>
      </c>
      <c r="CJ207" s="174">
        <v>6359.99</v>
      </c>
      <c r="CK207" s="174">
        <v>6359.99</v>
      </c>
      <c r="CN207" s="3">
        <v>425</v>
      </c>
      <c r="CO207" s="169">
        <f t="shared" si="117"/>
        <v>6229.2669999999998</v>
      </c>
      <c r="CP207" s="169">
        <f t="shared" si="118"/>
        <v>6090.5020000000004</v>
      </c>
      <c r="CQ207" s="170">
        <f t="shared" si="119"/>
        <v>12319.769</v>
      </c>
      <c r="CU207" s="174">
        <v>2144</v>
      </c>
      <c r="CV207" s="174">
        <v>10597</v>
      </c>
      <c r="CW207" s="174">
        <v>5</v>
      </c>
      <c r="CX207" s="174">
        <v>6359.99</v>
      </c>
    </row>
    <row r="208" spans="31:102" x14ac:dyDescent="0.25">
      <c r="AL208" s="3">
        <v>150240</v>
      </c>
      <c r="AM208" s="3">
        <v>149262</v>
      </c>
      <c r="AN208" s="3">
        <v>11</v>
      </c>
      <c r="AO208" s="3">
        <v>3</v>
      </c>
      <c r="AP208" s="3">
        <v>6159.3609999999999</v>
      </c>
      <c r="AQ208" s="3">
        <v>16721.62</v>
      </c>
      <c r="BA208" s="3">
        <v>150240</v>
      </c>
      <c r="BB208" s="3">
        <v>149262</v>
      </c>
      <c r="BC208" s="3">
        <v>11</v>
      </c>
      <c r="BD208" s="3">
        <v>3</v>
      </c>
      <c r="BE208" s="3">
        <v>4609.6480000000001</v>
      </c>
      <c r="BF208" s="3">
        <v>12524.31</v>
      </c>
      <c r="BN208" s="3">
        <v>3</v>
      </c>
      <c r="BO208" s="3">
        <v>11</v>
      </c>
      <c r="BP208" s="3">
        <v>14751.61</v>
      </c>
      <c r="BW208" s="3">
        <v>3</v>
      </c>
      <c r="BX208" s="3">
        <v>11</v>
      </c>
      <c r="BY208" s="3">
        <v>5621.223</v>
      </c>
      <c r="CF208" s="3" t="s">
        <v>3073</v>
      </c>
      <c r="CG208" s="174">
        <v>1551</v>
      </c>
      <c r="CH208" s="174">
        <v>84066</v>
      </c>
      <c r="CI208" s="174">
        <v>5</v>
      </c>
      <c r="CJ208" s="174">
        <v>6347.1120000000001</v>
      </c>
      <c r="CK208" s="174">
        <v>6347.1120000000001</v>
      </c>
      <c r="CN208" s="3">
        <v>2416</v>
      </c>
      <c r="CO208" s="169">
        <f t="shared" si="117"/>
        <v>6180.1640000000007</v>
      </c>
      <c r="CP208" s="169">
        <f t="shared" si="118"/>
        <v>6136.4560000000001</v>
      </c>
      <c r="CQ208" s="170">
        <f t="shared" si="119"/>
        <v>12316.62</v>
      </c>
      <c r="CU208" s="174">
        <v>1551</v>
      </c>
      <c r="CV208" s="174">
        <v>84066</v>
      </c>
      <c r="CW208" s="174">
        <v>5</v>
      </c>
      <c r="CX208" s="174">
        <v>6347.1120000000001</v>
      </c>
    </row>
    <row r="209" spans="38:102" x14ac:dyDescent="0.25">
      <c r="AL209" s="3">
        <v>137615</v>
      </c>
      <c r="AM209" s="3">
        <v>137617</v>
      </c>
      <c r="AN209" s="3">
        <v>12</v>
      </c>
      <c r="AO209" s="3">
        <v>3</v>
      </c>
      <c r="AP209" s="3">
        <v>1299.2059999999999</v>
      </c>
      <c r="AQ209" s="3">
        <v>3294.55</v>
      </c>
      <c r="BA209" s="3">
        <v>137615</v>
      </c>
      <c r="BB209" s="3">
        <v>137617</v>
      </c>
      <c r="BC209" s="3">
        <v>12</v>
      </c>
      <c r="BD209" s="3">
        <v>3</v>
      </c>
      <c r="BE209" s="3">
        <v>930.97919999999999</v>
      </c>
      <c r="BF209" s="3">
        <v>2411.6840000000002</v>
      </c>
      <c r="BN209" s="3">
        <v>3</v>
      </c>
      <c r="BO209" s="3">
        <v>11</v>
      </c>
      <c r="BP209" s="3">
        <v>5256.6379999999999</v>
      </c>
      <c r="BW209" s="3">
        <v>3</v>
      </c>
      <c r="BX209" s="3">
        <v>11</v>
      </c>
      <c r="BY209" s="3">
        <v>921.41629999999998</v>
      </c>
      <c r="CF209" s="3" t="s">
        <v>3073</v>
      </c>
      <c r="CG209" s="174">
        <v>387</v>
      </c>
      <c r="CH209" s="174">
        <v>78696</v>
      </c>
      <c r="CI209" s="174">
        <v>5</v>
      </c>
      <c r="CJ209" s="174">
        <v>6338.5789999999997</v>
      </c>
      <c r="CK209" s="174">
        <v>6338.5789999999997</v>
      </c>
      <c r="CN209" s="3">
        <v>1045</v>
      </c>
      <c r="CO209" s="169">
        <f t="shared" si="117"/>
        <v>6135.9413000000004</v>
      </c>
      <c r="CP209" s="169">
        <f t="shared" si="118"/>
        <v>6158.9854999999998</v>
      </c>
      <c r="CQ209" s="170">
        <f t="shared" si="119"/>
        <v>12294.926800000001</v>
      </c>
      <c r="CU209" s="174">
        <v>387</v>
      </c>
      <c r="CV209" s="174">
        <v>78696</v>
      </c>
      <c r="CW209" s="174">
        <v>5</v>
      </c>
      <c r="CX209" s="174">
        <v>6338.5789999999997</v>
      </c>
    </row>
    <row r="210" spans="38:102" x14ac:dyDescent="0.25">
      <c r="AL210" s="3">
        <v>137617</v>
      </c>
      <c r="AM210" s="3">
        <v>137615</v>
      </c>
      <c r="AN210" s="3">
        <v>12</v>
      </c>
      <c r="AO210" s="3">
        <v>3</v>
      </c>
      <c r="AP210" s="3">
        <v>783.8528</v>
      </c>
      <c r="AQ210" s="3">
        <v>2064.84</v>
      </c>
      <c r="BA210" s="3">
        <v>137617</v>
      </c>
      <c r="BB210" s="3">
        <v>137615</v>
      </c>
      <c r="BC210" s="3">
        <v>12</v>
      </c>
      <c r="BD210" s="3">
        <v>3</v>
      </c>
      <c r="BE210" s="3">
        <v>552.06880000000001</v>
      </c>
      <c r="BF210" s="3">
        <v>1521.4649999999999</v>
      </c>
      <c r="BN210" s="3">
        <v>3</v>
      </c>
      <c r="BO210" s="3">
        <v>11</v>
      </c>
      <c r="BP210" s="3">
        <v>1100.096</v>
      </c>
      <c r="BW210" s="3">
        <v>3</v>
      </c>
      <c r="BX210" s="3">
        <v>11</v>
      </c>
      <c r="BY210" s="3">
        <v>904.69550000000004</v>
      </c>
      <c r="CF210" s="3" t="s">
        <v>3073</v>
      </c>
      <c r="CG210" s="174">
        <v>104426</v>
      </c>
      <c r="CH210" s="174">
        <v>1435</v>
      </c>
      <c r="CI210" s="174">
        <v>5</v>
      </c>
      <c r="CJ210" s="174">
        <v>6337.7960000000003</v>
      </c>
      <c r="CK210" s="174">
        <v>6337.7960000000003</v>
      </c>
      <c r="CN210" s="3">
        <v>2100</v>
      </c>
      <c r="CO210" s="169">
        <f t="shared" si="117"/>
        <v>6187.9255000000003</v>
      </c>
      <c r="CP210" s="169">
        <f t="shared" si="118"/>
        <v>6098.9777999999997</v>
      </c>
      <c r="CQ210" s="170">
        <f t="shared" si="119"/>
        <v>12286.9033</v>
      </c>
      <c r="CU210" s="174">
        <v>104426</v>
      </c>
      <c r="CV210" s="174">
        <v>1435</v>
      </c>
      <c r="CW210" s="174">
        <v>5</v>
      </c>
      <c r="CX210" s="174">
        <v>6337.7960000000003</v>
      </c>
    </row>
    <row r="211" spans="38:102" x14ac:dyDescent="0.25">
      <c r="AL211" s="3">
        <v>140761</v>
      </c>
      <c r="AM211" s="3">
        <v>140780</v>
      </c>
      <c r="AN211" s="3">
        <v>12</v>
      </c>
      <c r="AO211" s="3">
        <v>3</v>
      </c>
      <c r="AP211" s="3">
        <v>4244.32</v>
      </c>
      <c r="AQ211" s="3">
        <v>11923.13</v>
      </c>
      <c r="BA211" s="3">
        <v>140761</v>
      </c>
      <c r="BB211" s="3">
        <v>140780</v>
      </c>
      <c r="BC211" s="3">
        <v>12</v>
      </c>
      <c r="BD211" s="3">
        <v>3</v>
      </c>
      <c r="BE211" s="3">
        <v>3560.1170000000002</v>
      </c>
      <c r="BF211" s="3">
        <v>9824.4159999999993</v>
      </c>
      <c r="BN211" s="3">
        <v>3</v>
      </c>
      <c r="BO211" s="3">
        <v>11</v>
      </c>
      <c r="BP211" s="3">
        <v>550.35950000000003</v>
      </c>
      <c r="BW211" s="3">
        <v>3</v>
      </c>
      <c r="BX211" s="3">
        <v>11</v>
      </c>
      <c r="BY211" s="3">
        <v>12399.26</v>
      </c>
      <c r="CF211" s="3" t="s">
        <v>3073</v>
      </c>
      <c r="CG211" s="174">
        <v>31925</v>
      </c>
      <c r="CH211" s="174">
        <v>2481</v>
      </c>
      <c r="CI211" s="174">
        <v>5</v>
      </c>
      <c r="CJ211" s="174">
        <v>6330.7110000000002</v>
      </c>
      <c r="CK211" s="174">
        <v>6330.7110000000002</v>
      </c>
      <c r="CN211" s="3">
        <v>2524</v>
      </c>
      <c r="CO211" s="169">
        <f t="shared" si="117"/>
        <v>6219.0352999999996</v>
      </c>
      <c r="CP211" s="169">
        <f t="shared" si="118"/>
        <v>6063.4153000000006</v>
      </c>
      <c r="CQ211" s="170">
        <f t="shared" si="119"/>
        <v>12282.4506</v>
      </c>
      <c r="CU211" s="174">
        <v>31925</v>
      </c>
      <c r="CV211" s="174">
        <v>2481</v>
      </c>
      <c r="CW211" s="174">
        <v>5</v>
      </c>
      <c r="CX211" s="174">
        <v>6330.7110000000002</v>
      </c>
    </row>
    <row r="212" spans="38:102" x14ac:dyDescent="0.25">
      <c r="AL212" s="3">
        <v>140780</v>
      </c>
      <c r="AM212" s="3">
        <v>140761</v>
      </c>
      <c r="AN212" s="3">
        <v>12</v>
      </c>
      <c r="AO212" s="3">
        <v>3</v>
      </c>
      <c r="AP212" s="3">
        <v>4916.8739999999998</v>
      </c>
      <c r="AQ212" s="3">
        <v>14105.81</v>
      </c>
      <c r="BA212" s="3">
        <v>140780</v>
      </c>
      <c r="BB212" s="3">
        <v>140761</v>
      </c>
      <c r="BC212" s="3">
        <v>12</v>
      </c>
      <c r="BD212" s="3">
        <v>3</v>
      </c>
      <c r="BE212" s="3">
        <v>4136.7719999999999</v>
      </c>
      <c r="BF212" s="3">
        <v>12098.21</v>
      </c>
      <c r="BN212" s="3">
        <v>3</v>
      </c>
      <c r="BO212" s="3">
        <v>11</v>
      </c>
      <c r="BP212" s="3">
        <v>13691.94</v>
      </c>
      <c r="BW212" s="3">
        <v>3</v>
      </c>
      <c r="BX212" s="3">
        <v>11</v>
      </c>
      <c r="BY212" s="3">
        <v>1704.748</v>
      </c>
      <c r="CF212" s="3" t="s">
        <v>3073</v>
      </c>
      <c r="CG212" s="174">
        <v>3297</v>
      </c>
      <c r="CH212" s="174">
        <v>165065</v>
      </c>
      <c r="CI212" s="174">
        <v>5</v>
      </c>
      <c r="CJ212" s="174">
        <v>6299.3620000000001</v>
      </c>
      <c r="CK212" s="174">
        <v>6299.3620000000001</v>
      </c>
      <c r="CN212" s="3">
        <v>2144</v>
      </c>
      <c r="CO212" s="169">
        <f t="shared" si="117"/>
        <v>6359.99</v>
      </c>
      <c r="CP212" s="169">
        <f t="shared" si="118"/>
        <v>5914.0749999999998</v>
      </c>
      <c r="CQ212" s="170">
        <f t="shared" si="119"/>
        <v>12274.064999999999</v>
      </c>
      <c r="CU212" s="174">
        <v>3297</v>
      </c>
      <c r="CV212" s="174">
        <v>165065</v>
      </c>
      <c r="CW212" s="174">
        <v>5</v>
      </c>
      <c r="CX212" s="174">
        <v>6299.3620000000001</v>
      </c>
    </row>
    <row r="213" spans="38:102" x14ac:dyDescent="0.25">
      <c r="AL213" s="3">
        <v>135833</v>
      </c>
      <c r="AM213" s="3">
        <v>135850</v>
      </c>
      <c r="AN213" s="3">
        <v>13</v>
      </c>
      <c r="AO213" s="3">
        <v>3</v>
      </c>
      <c r="AP213" s="3">
        <v>1248.357</v>
      </c>
      <c r="AQ213" s="3">
        <v>3341.2489999999998</v>
      </c>
      <c r="BA213" s="3">
        <v>135833</v>
      </c>
      <c r="BB213" s="3">
        <v>135850</v>
      </c>
      <c r="BC213" s="3">
        <v>13</v>
      </c>
      <c r="BD213" s="3">
        <v>3</v>
      </c>
      <c r="BE213" s="3">
        <v>1092.2170000000001</v>
      </c>
      <c r="BF213" s="3">
        <v>3178.0129999999999</v>
      </c>
      <c r="BN213" s="3">
        <v>3</v>
      </c>
      <c r="BO213" s="3">
        <v>11</v>
      </c>
      <c r="BP213" s="3">
        <v>2164.1860000000001</v>
      </c>
      <c r="BW213" s="3">
        <v>3</v>
      </c>
      <c r="BX213" s="3">
        <v>11</v>
      </c>
      <c r="BY213" s="3">
        <v>3973.7150000000001</v>
      </c>
      <c r="CF213" s="3" t="s">
        <v>3073</v>
      </c>
      <c r="CG213" s="174">
        <v>1991</v>
      </c>
      <c r="CH213" s="174">
        <v>111268</v>
      </c>
      <c r="CI213" s="174">
        <v>5</v>
      </c>
      <c r="CJ213" s="174">
        <v>6294.7939999999999</v>
      </c>
      <c r="CK213" s="174">
        <v>6294.7939999999999</v>
      </c>
      <c r="CN213" s="3">
        <v>3313</v>
      </c>
      <c r="CO213" s="169">
        <f t="shared" si="117"/>
        <v>6038.0010000000002</v>
      </c>
      <c r="CP213" s="169">
        <f t="shared" si="118"/>
        <v>6195.4269999999997</v>
      </c>
      <c r="CQ213" s="170">
        <f t="shared" si="119"/>
        <v>12233.428</v>
      </c>
      <c r="CU213" s="174">
        <v>1991</v>
      </c>
      <c r="CV213" s="174">
        <v>111268</v>
      </c>
      <c r="CW213" s="174">
        <v>5</v>
      </c>
      <c r="CX213" s="174">
        <v>6294.7939999999999</v>
      </c>
    </row>
    <row r="214" spans="38:102" x14ac:dyDescent="0.25">
      <c r="AL214" s="3">
        <v>135850</v>
      </c>
      <c r="AM214" s="3">
        <v>135833</v>
      </c>
      <c r="AN214" s="3">
        <v>13</v>
      </c>
      <c r="AO214" s="3">
        <v>3</v>
      </c>
      <c r="AP214" s="3">
        <v>1049.788</v>
      </c>
      <c r="AQ214" s="3">
        <v>2521.509</v>
      </c>
      <c r="BA214" s="3">
        <v>135850</v>
      </c>
      <c r="BB214" s="3">
        <v>135833</v>
      </c>
      <c r="BC214" s="3">
        <v>13</v>
      </c>
      <c r="BD214" s="3">
        <v>3</v>
      </c>
      <c r="BE214" s="3">
        <v>975.66189999999995</v>
      </c>
      <c r="BF214" s="3">
        <v>2354.663</v>
      </c>
      <c r="BN214" s="3">
        <v>3</v>
      </c>
      <c r="BO214" s="3">
        <v>11</v>
      </c>
      <c r="BP214" s="3">
        <v>3239.7170000000001</v>
      </c>
      <c r="BW214" s="3">
        <v>3</v>
      </c>
      <c r="BX214" s="3">
        <v>11</v>
      </c>
      <c r="BY214" s="3">
        <v>802.09550000000002</v>
      </c>
      <c r="CF214" s="3" t="s">
        <v>3073</v>
      </c>
      <c r="CG214" s="174">
        <v>2642</v>
      </c>
      <c r="CH214" s="174">
        <v>48889</v>
      </c>
      <c r="CI214" s="174">
        <v>5</v>
      </c>
      <c r="CJ214" s="174">
        <v>6278.1130000000003</v>
      </c>
      <c r="CK214" s="174">
        <v>6278.1130000000003</v>
      </c>
      <c r="CN214" s="3">
        <v>1930</v>
      </c>
      <c r="CO214" s="169">
        <f t="shared" si="117"/>
        <v>6102.6329999999998</v>
      </c>
      <c r="CP214" s="169">
        <f t="shared" si="118"/>
        <v>6111.7469999999994</v>
      </c>
      <c r="CQ214" s="170">
        <f t="shared" si="119"/>
        <v>12214.38</v>
      </c>
      <c r="CU214" s="174">
        <v>2642</v>
      </c>
      <c r="CV214" s="174">
        <v>48889</v>
      </c>
      <c r="CW214" s="174">
        <v>5</v>
      </c>
      <c r="CX214" s="174">
        <v>6278.1130000000003</v>
      </c>
    </row>
    <row r="215" spans="38:102" x14ac:dyDescent="0.25">
      <c r="AL215" s="3">
        <v>137030</v>
      </c>
      <c r="AM215" s="3">
        <v>137049</v>
      </c>
      <c r="AN215" s="3">
        <v>13</v>
      </c>
      <c r="AO215" s="3">
        <v>3</v>
      </c>
      <c r="AP215" s="3">
        <v>1419.471</v>
      </c>
      <c r="AQ215" s="3">
        <v>3752.6529999999998</v>
      </c>
      <c r="BA215" s="3">
        <v>137030</v>
      </c>
      <c r="BB215" s="3">
        <v>137049</v>
      </c>
      <c r="BC215" s="3">
        <v>13</v>
      </c>
      <c r="BD215" s="3">
        <v>3</v>
      </c>
      <c r="BE215" s="3">
        <v>1341.556</v>
      </c>
      <c r="BF215" s="3">
        <v>3538.855</v>
      </c>
      <c r="BN215" s="3">
        <v>3</v>
      </c>
      <c r="BO215" s="3">
        <v>11</v>
      </c>
      <c r="BP215" s="3">
        <v>812.38900000000001</v>
      </c>
      <c r="BW215" s="3">
        <v>3</v>
      </c>
      <c r="BX215" s="3">
        <v>11</v>
      </c>
      <c r="BY215" s="3">
        <v>2752.0219999999999</v>
      </c>
      <c r="CF215" s="3" t="s">
        <v>3073</v>
      </c>
      <c r="CG215" s="174">
        <v>100637</v>
      </c>
      <c r="CH215" s="174">
        <v>1970</v>
      </c>
      <c r="CI215" s="174">
        <v>5</v>
      </c>
      <c r="CJ215" s="174">
        <v>6265.7389999999996</v>
      </c>
      <c r="CK215" s="174">
        <v>6265.7389999999996</v>
      </c>
      <c r="CN215" s="3">
        <v>3429</v>
      </c>
      <c r="CO215" s="169">
        <f t="shared" si="117"/>
        <v>6056.2449999999999</v>
      </c>
      <c r="CP215" s="169">
        <f t="shared" si="118"/>
        <v>6145.8630000000003</v>
      </c>
      <c r="CQ215" s="170">
        <f t="shared" si="119"/>
        <v>12202.108</v>
      </c>
      <c r="CU215" s="174">
        <v>100637</v>
      </c>
      <c r="CV215" s="174">
        <v>1970</v>
      </c>
      <c r="CW215" s="174">
        <v>5</v>
      </c>
      <c r="CX215" s="174">
        <v>6265.7389999999996</v>
      </c>
    </row>
    <row r="216" spans="38:102" x14ac:dyDescent="0.25">
      <c r="AL216" s="3">
        <v>137049</v>
      </c>
      <c r="AM216" s="3">
        <v>137030</v>
      </c>
      <c r="AN216" s="3">
        <v>13</v>
      </c>
      <c r="AO216" s="3">
        <v>3</v>
      </c>
      <c r="AP216" s="3">
        <v>1160.117</v>
      </c>
      <c r="AQ216" s="3">
        <v>3100.6930000000002</v>
      </c>
      <c r="BA216" s="3">
        <v>137049</v>
      </c>
      <c r="BB216" s="3">
        <v>137030</v>
      </c>
      <c r="BC216" s="3">
        <v>13</v>
      </c>
      <c r="BD216" s="3">
        <v>3</v>
      </c>
      <c r="BE216" s="3">
        <v>1212.0740000000001</v>
      </c>
      <c r="BF216" s="3">
        <v>3143.069</v>
      </c>
      <c r="BN216" s="3">
        <v>3</v>
      </c>
      <c r="BO216" s="3">
        <v>11</v>
      </c>
      <c r="BP216" s="3">
        <v>2367.9789999999998</v>
      </c>
      <c r="BW216" s="3">
        <v>3</v>
      </c>
      <c r="BX216" s="3">
        <v>11</v>
      </c>
      <c r="BY216" s="3">
        <v>20440.96</v>
      </c>
      <c r="CF216" s="3" t="s">
        <v>3073</v>
      </c>
      <c r="CG216" s="174">
        <v>1123</v>
      </c>
      <c r="CH216" s="174">
        <v>138104</v>
      </c>
      <c r="CI216" s="174">
        <v>5</v>
      </c>
      <c r="CJ216" s="174">
        <v>6242.6940000000004</v>
      </c>
      <c r="CK216" s="174">
        <v>6242.6940000000004</v>
      </c>
      <c r="CN216" s="3">
        <v>2627</v>
      </c>
      <c r="CO216" s="169">
        <f t="shared" si="117"/>
        <v>6080.3971999999994</v>
      </c>
      <c r="CP216" s="169">
        <f t="shared" si="118"/>
        <v>6082.7815999999993</v>
      </c>
      <c r="CQ216" s="170">
        <f t="shared" si="119"/>
        <v>12163.178799999998</v>
      </c>
      <c r="CU216" s="174">
        <v>1123</v>
      </c>
      <c r="CV216" s="174">
        <v>138104</v>
      </c>
      <c r="CW216" s="174">
        <v>5</v>
      </c>
      <c r="CX216" s="174">
        <v>6242.6940000000004</v>
      </c>
    </row>
    <row r="217" spans="38:102" x14ac:dyDescent="0.25">
      <c r="AL217" s="3">
        <v>137764</v>
      </c>
      <c r="AM217" s="3">
        <v>137767</v>
      </c>
      <c r="AN217" s="3">
        <v>13</v>
      </c>
      <c r="AO217" s="3">
        <v>3</v>
      </c>
      <c r="AP217" s="3">
        <v>0</v>
      </c>
      <c r="AQ217" s="3">
        <v>0</v>
      </c>
      <c r="BA217" s="3">
        <v>137764</v>
      </c>
      <c r="BB217" s="3">
        <v>137767</v>
      </c>
      <c r="BC217" s="3">
        <v>13</v>
      </c>
      <c r="BD217" s="3">
        <v>3</v>
      </c>
      <c r="BE217" s="3">
        <v>0</v>
      </c>
      <c r="BF217" s="3">
        <v>0</v>
      </c>
      <c r="BN217" s="3">
        <v>3</v>
      </c>
      <c r="BO217" s="3">
        <v>11</v>
      </c>
      <c r="BP217" s="3">
        <v>18319.5</v>
      </c>
      <c r="BW217" s="3">
        <v>3</v>
      </c>
      <c r="BX217" s="3">
        <v>11</v>
      </c>
      <c r="BY217" s="3">
        <v>18593.259999999998</v>
      </c>
      <c r="CF217" s="3" t="s">
        <v>3073</v>
      </c>
      <c r="CG217" s="174">
        <v>1435</v>
      </c>
      <c r="CH217" s="174">
        <v>104426</v>
      </c>
      <c r="CI217" s="174">
        <v>5</v>
      </c>
      <c r="CJ217" s="174">
        <v>6185.8469999999998</v>
      </c>
      <c r="CK217" s="174">
        <v>6185.8469999999998</v>
      </c>
      <c r="CN217" s="3">
        <v>2371</v>
      </c>
      <c r="CO217" s="169">
        <f t="shared" si="117"/>
        <v>6232.0841</v>
      </c>
      <c r="CP217" s="169">
        <f t="shared" si="118"/>
        <v>5929.9169999999995</v>
      </c>
      <c r="CQ217" s="170">
        <f t="shared" si="119"/>
        <v>12162.001099999999</v>
      </c>
      <c r="CU217" s="174">
        <v>1435</v>
      </c>
      <c r="CV217" s="174">
        <v>104426</v>
      </c>
      <c r="CW217" s="174">
        <v>5</v>
      </c>
      <c r="CX217" s="174">
        <v>6185.8469999999998</v>
      </c>
    </row>
    <row r="218" spans="38:102" x14ac:dyDescent="0.25">
      <c r="AL218" s="3">
        <v>137767</v>
      </c>
      <c r="AM218" s="3">
        <v>137764</v>
      </c>
      <c r="AN218" s="3">
        <v>13</v>
      </c>
      <c r="AO218" s="3">
        <v>3</v>
      </c>
      <c r="AP218" s="3">
        <v>12</v>
      </c>
      <c r="AQ218" s="3">
        <v>18</v>
      </c>
      <c r="BA218" s="3">
        <v>137767</v>
      </c>
      <c r="BB218" s="3">
        <v>137764</v>
      </c>
      <c r="BC218" s="3">
        <v>13</v>
      </c>
      <c r="BD218" s="3">
        <v>3</v>
      </c>
      <c r="BE218" s="3">
        <v>0</v>
      </c>
      <c r="BF218" s="3">
        <v>6</v>
      </c>
      <c r="BN218" s="3">
        <v>3</v>
      </c>
      <c r="BO218" s="3">
        <v>11</v>
      </c>
      <c r="BP218" s="3">
        <v>16538.34</v>
      </c>
      <c r="BW218" s="3">
        <v>0</v>
      </c>
      <c r="BX218" s="3">
        <v>11</v>
      </c>
      <c r="BY218" s="3">
        <v>0</v>
      </c>
      <c r="CF218" s="3" t="s">
        <v>3073</v>
      </c>
      <c r="CG218" s="174">
        <v>170692</v>
      </c>
      <c r="CH218" s="174">
        <v>3348</v>
      </c>
      <c r="CI218" s="174">
        <v>5</v>
      </c>
      <c r="CJ218" s="174">
        <v>6161.2169999999996</v>
      </c>
      <c r="CK218" s="174">
        <v>6161.2169999999996</v>
      </c>
      <c r="CN218" s="3">
        <v>3412</v>
      </c>
      <c r="CO218" s="169">
        <f t="shared" si="117"/>
        <v>6043.6620000000003</v>
      </c>
      <c r="CP218" s="169">
        <f t="shared" si="118"/>
        <v>6085.2440000000006</v>
      </c>
      <c r="CQ218" s="170">
        <f t="shared" si="119"/>
        <v>12128.906000000001</v>
      </c>
      <c r="CU218" s="174">
        <v>170692</v>
      </c>
      <c r="CV218" s="174">
        <v>3348</v>
      </c>
      <c r="CW218" s="174">
        <v>5</v>
      </c>
      <c r="CX218" s="174">
        <v>6161.2169999999996</v>
      </c>
    </row>
    <row r="219" spans="38:102" x14ac:dyDescent="0.25">
      <c r="AL219" s="3">
        <v>138451</v>
      </c>
      <c r="AM219" s="3">
        <v>138455</v>
      </c>
      <c r="AN219" s="3">
        <v>13</v>
      </c>
      <c r="AO219" s="3">
        <v>3</v>
      </c>
      <c r="AP219" s="3">
        <v>920.54079999999999</v>
      </c>
      <c r="AQ219" s="3">
        <v>2218.5140000000001</v>
      </c>
      <c r="BA219" s="3">
        <v>138451</v>
      </c>
      <c r="BB219" s="3">
        <v>138455</v>
      </c>
      <c r="BC219" s="3">
        <v>13</v>
      </c>
      <c r="BD219" s="3">
        <v>3</v>
      </c>
      <c r="BE219" s="3">
        <v>1138.9949999999999</v>
      </c>
      <c r="BF219" s="3">
        <v>2549.085</v>
      </c>
      <c r="BN219" s="3">
        <v>3</v>
      </c>
      <c r="BO219" s="3">
        <v>12</v>
      </c>
      <c r="BP219" s="3">
        <v>2727.8939999999998</v>
      </c>
      <c r="BW219" s="3">
        <v>3</v>
      </c>
      <c r="BX219" s="3">
        <v>12</v>
      </c>
      <c r="BY219" s="3">
        <v>2836.857</v>
      </c>
      <c r="CF219" s="3" t="s">
        <v>3073</v>
      </c>
      <c r="CG219" s="174">
        <v>2394</v>
      </c>
      <c r="CH219" s="174">
        <v>28487</v>
      </c>
      <c r="CI219" s="174">
        <v>5</v>
      </c>
      <c r="CJ219" s="174">
        <v>6155.1469999999999</v>
      </c>
      <c r="CK219" s="174">
        <v>6155.1469999999999</v>
      </c>
      <c r="CN219" s="3">
        <v>1953</v>
      </c>
      <c r="CO219" s="169">
        <f t="shared" si="117"/>
        <v>6052.6729999999998</v>
      </c>
      <c r="CP219" s="169">
        <f t="shared" si="118"/>
        <v>6053.3680000000004</v>
      </c>
      <c r="CQ219" s="170">
        <f t="shared" si="119"/>
        <v>12106.041000000001</v>
      </c>
      <c r="CU219" s="174">
        <v>2394</v>
      </c>
      <c r="CV219" s="174">
        <v>28487</v>
      </c>
      <c r="CW219" s="174">
        <v>5</v>
      </c>
      <c r="CX219" s="174">
        <v>6155.1469999999999</v>
      </c>
    </row>
    <row r="220" spans="38:102" x14ac:dyDescent="0.25">
      <c r="AL220" s="3">
        <v>138455</v>
      </c>
      <c r="AM220" s="3">
        <v>138451</v>
      </c>
      <c r="AN220" s="3">
        <v>13</v>
      </c>
      <c r="AO220" s="3">
        <v>3</v>
      </c>
      <c r="AP220" s="3">
        <v>957.00840000000005</v>
      </c>
      <c r="AQ220" s="3">
        <v>2456.6979999999999</v>
      </c>
      <c r="BA220" s="3">
        <v>138455</v>
      </c>
      <c r="BB220" s="3">
        <v>138451</v>
      </c>
      <c r="BC220" s="3">
        <v>13</v>
      </c>
      <c r="BD220" s="3">
        <v>3</v>
      </c>
      <c r="BE220" s="3">
        <v>851.15449999999998</v>
      </c>
      <c r="BF220" s="3">
        <v>2252.35</v>
      </c>
      <c r="BN220" s="3">
        <v>3</v>
      </c>
      <c r="BO220" s="3">
        <v>12</v>
      </c>
      <c r="BP220" s="3">
        <v>1815.421</v>
      </c>
      <c r="BW220" s="3">
        <v>3</v>
      </c>
      <c r="BX220" s="3">
        <v>12</v>
      </c>
      <c r="BY220" s="3">
        <v>2184.3679999999999</v>
      </c>
      <c r="CF220" s="3" t="s">
        <v>3073</v>
      </c>
      <c r="CG220" s="174">
        <v>3408</v>
      </c>
      <c r="CH220" s="174">
        <v>174820</v>
      </c>
      <c r="CI220" s="174">
        <v>5</v>
      </c>
      <c r="CJ220" s="174">
        <v>6151.5110000000004</v>
      </c>
      <c r="CK220" s="174">
        <v>6151.5110000000004</v>
      </c>
      <c r="CN220" s="3">
        <v>3395</v>
      </c>
      <c r="CO220" s="169">
        <f t="shared" si="117"/>
        <v>6110.5079999999998</v>
      </c>
      <c r="CP220" s="169">
        <f t="shared" si="118"/>
        <v>5989.9509999999991</v>
      </c>
      <c r="CQ220" s="170">
        <f t="shared" si="119"/>
        <v>12100.458999999999</v>
      </c>
      <c r="CU220" s="174">
        <v>3408</v>
      </c>
      <c r="CV220" s="174">
        <v>174820</v>
      </c>
      <c r="CW220" s="174">
        <v>5</v>
      </c>
      <c r="CX220" s="174">
        <v>6151.5110000000004</v>
      </c>
    </row>
    <row r="221" spans="38:102" x14ac:dyDescent="0.25">
      <c r="AL221" s="3">
        <v>141277</v>
      </c>
      <c r="AM221" s="3">
        <v>141574</v>
      </c>
      <c r="AN221" s="3">
        <v>13</v>
      </c>
      <c r="AO221" s="3">
        <v>6</v>
      </c>
      <c r="AP221" s="3">
        <v>2840.7939999999999</v>
      </c>
      <c r="AQ221" s="3">
        <v>7565.3459999999995</v>
      </c>
      <c r="BA221" s="3">
        <v>141277</v>
      </c>
      <c r="BB221" s="3">
        <v>141574</v>
      </c>
      <c r="BC221" s="3">
        <v>13</v>
      </c>
      <c r="BD221" s="3">
        <v>6</v>
      </c>
      <c r="BE221" s="3">
        <v>3013.027</v>
      </c>
      <c r="BF221" s="3">
        <v>8151.625</v>
      </c>
      <c r="BN221" s="3">
        <v>3</v>
      </c>
      <c r="BO221" s="3">
        <v>12</v>
      </c>
      <c r="BP221" s="3">
        <v>11139.28</v>
      </c>
      <c r="BW221" s="3">
        <v>3</v>
      </c>
      <c r="BX221" s="3">
        <v>12</v>
      </c>
      <c r="BY221" s="3">
        <v>11707.32</v>
      </c>
      <c r="CF221" s="3" t="s">
        <v>3073</v>
      </c>
      <c r="CG221" s="174">
        <v>78696</v>
      </c>
      <c r="CH221" s="174">
        <v>387</v>
      </c>
      <c r="CI221" s="174">
        <v>5</v>
      </c>
      <c r="CJ221" s="174">
        <v>6144.2629999999999</v>
      </c>
      <c r="CK221" s="174">
        <v>6144.2629999999999</v>
      </c>
      <c r="CN221" s="3">
        <v>1550</v>
      </c>
      <c r="CO221" s="169">
        <f t="shared" si="117"/>
        <v>6037.5229999999992</v>
      </c>
      <c r="CP221" s="169">
        <f t="shared" si="118"/>
        <v>6060.2876999999999</v>
      </c>
      <c r="CQ221" s="170">
        <f t="shared" si="119"/>
        <v>12097.810699999998</v>
      </c>
      <c r="CU221" s="174">
        <v>78696</v>
      </c>
      <c r="CV221" s="174">
        <v>387</v>
      </c>
      <c r="CW221" s="174">
        <v>5</v>
      </c>
      <c r="CX221" s="174">
        <v>6144.2629999999999</v>
      </c>
    </row>
    <row r="222" spans="38:102" x14ac:dyDescent="0.25">
      <c r="AL222" s="3">
        <v>141574</v>
      </c>
      <c r="AM222" s="3">
        <v>141277</v>
      </c>
      <c r="AN222" s="3">
        <v>13</v>
      </c>
      <c r="AO222" s="3">
        <v>6</v>
      </c>
      <c r="AP222" s="3">
        <v>2549.0419999999999</v>
      </c>
      <c r="AQ222" s="3">
        <v>7535.2120000000004</v>
      </c>
      <c r="BA222" s="3">
        <v>141574</v>
      </c>
      <c r="BB222" s="3">
        <v>141277</v>
      </c>
      <c r="BC222" s="3">
        <v>13</v>
      </c>
      <c r="BD222" s="3">
        <v>6</v>
      </c>
      <c r="BE222" s="3">
        <v>2613.261</v>
      </c>
      <c r="BF222" s="3">
        <v>7843.9030000000002</v>
      </c>
      <c r="BN222" s="3">
        <v>3</v>
      </c>
      <c r="BO222" s="3">
        <v>12</v>
      </c>
      <c r="BP222" s="3">
        <v>13089.95</v>
      </c>
      <c r="BW222" s="3">
        <v>3</v>
      </c>
      <c r="BX222" s="3">
        <v>12</v>
      </c>
      <c r="BY222" s="3">
        <v>12022.33</v>
      </c>
      <c r="CF222" s="3" t="s">
        <v>3073</v>
      </c>
      <c r="CG222" s="174">
        <v>67694</v>
      </c>
      <c r="CH222" s="174">
        <v>3518</v>
      </c>
      <c r="CI222" s="174">
        <v>5</v>
      </c>
      <c r="CJ222" s="174">
        <v>6124.5569999999998</v>
      </c>
      <c r="CK222" s="174">
        <v>6124.5569999999998</v>
      </c>
      <c r="CN222" s="3">
        <v>1630</v>
      </c>
      <c r="CO222" s="169">
        <f t="shared" si="117"/>
        <v>6004.9807999999994</v>
      </c>
      <c r="CP222" s="169">
        <f t="shared" si="118"/>
        <v>6092.0518000000002</v>
      </c>
      <c r="CQ222" s="170">
        <f t="shared" si="119"/>
        <v>12097.032599999999</v>
      </c>
      <c r="CU222" s="174">
        <v>67694</v>
      </c>
      <c r="CV222" s="174">
        <v>3518</v>
      </c>
      <c r="CW222" s="174">
        <v>5</v>
      </c>
      <c r="CX222" s="174">
        <v>6124.5569999999998</v>
      </c>
    </row>
    <row r="223" spans="38:102" x14ac:dyDescent="0.25">
      <c r="AL223" s="3">
        <v>144048</v>
      </c>
      <c r="AM223" s="3">
        <v>144209</v>
      </c>
      <c r="AN223" s="3">
        <v>13</v>
      </c>
      <c r="AO223" s="3">
        <v>3</v>
      </c>
      <c r="AP223" s="3">
        <v>3660.6979999999999</v>
      </c>
      <c r="AQ223" s="3">
        <v>11167.11</v>
      </c>
      <c r="BA223" s="3">
        <v>144048</v>
      </c>
      <c r="BB223" s="3">
        <v>144209</v>
      </c>
      <c r="BC223" s="3">
        <v>13</v>
      </c>
      <c r="BD223" s="3">
        <v>3</v>
      </c>
      <c r="BE223" s="3">
        <v>3416.8919999999998</v>
      </c>
      <c r="BF223" s="3">
        <v>10908.18</v>
      </c>
      <c r="BN223" s="3">
        <v>3</v>
      </c>
      <c r="BO223" s="3">
        <v>13</v>
      </c>
      <c r="BP223" s="3">
        <v>3154.19</v>
      </c>
      <c r="BW223" s="3">
        <v>3</v>
      </c>
      <c r="BX223" s="3">
        <v>13</v>
      </c>
      <c r="BY223" s="3">
        <v>2899.23</v>
      </c>
      <c r="CF223" s="3" t="s">
        <v>3073</v>
      </c>
      <c r="CG223" s="174">
        <v>175082</v>
      </c>
      <c r="CH223" s="174">
        <v>3355</v>
      </c>
      <c r="CI223" s="174">
        <v>5</v>
      </c>
      <c r="CJ223" s="174">
        <v>6119.625</v>
      </c>
      <c r="CK223" s="174">
        <v>6119.625</v>
      </c>
      <c r="CN223" s="3">
        <v>307</v>
      </c>
      <c r="CO223" s="169">
        <f t="shared" si="117"/>
        <v>6041.2910999999995</v>
      </c>
      <c r="CP223" s="169">
        <f t="shared" si="118"/>
        <v>6046.6493499999997</v>
      </c>
      <c r="CQ223" s="170">
        <f t="shared" si="119"/>
        <v>12087.940449999998</v>
      </c>
      <c r="CU223" s="174">
        <v>175082</v>
      </c>
      <c r="CV223" s="174">
        <v>3355</v>
      </c>
      <c r="CW223" s="174">
        <v>5</v>
      </c>
      <c r="CX223" s="174">
        <v>6119.625</v>
      </c>
    </row>
    <row r="224" spans="38:102" x14ac:dyDescent="0.25">
      <c r="AL224" s="3">
        <v>144209</v>
      </c>
      <c r="AM224" s="3">
        <v>144048</v>
      </c>
      <c r="AN224" s="3">
        <v>13</v>
      </c>
      <c r="AO224" s="3">
        <v>3</v>
      </c>
      <c r="AP224" s="3">
        <v>4128.3620000000001</v>
      </c>
      <c r="AQ224" s="3">
        <v>11932.33</v>
      </c>
      <c r="BA224" s="3">
        <v>144209</v>
      </c>
      <c r="BB224" s="3">
        <v>144048</v>
      </c>
      <c r="BC224" s="3">
        <v>13</v>
      </c>
      <c r="BD224" s="3">
        <v>3</v>
      </c>
      <c r="BE224" s="3">
        <v>3990.2179999999998</v>
      </c>
      <c r="BF224" s="3">
        <v>11697.95</v>
      </c>
      <c r="BN224" s="3">
        <v>3</v>
      </c>
      <c r="BO224" s="3">
        <v>13</v>
      </c>
      <c r="BP224" s="3">
        <v>2392.8620000000001</v>
      </c>
      <c r="BW224" s="3">
        <v>3</v>
      </c>
      <c r="BX224" s="3">
        <v>13</v>
      </c>
      <c r="BY224" s="3">
        <v>2312.6439999999998</v>
      </c>
      <c r="CF224" s="3" t="s">
        <v>3073</v>
      </c>
      <c r="CG224" s="174">
        <v>3436</v>
      </c>
      <c r="CH224" s="174">
        <v>177729</v>
      </c>
      <c r="CI224" s="174">
        <v>5</v>
      </c>
      <c r="CJ224" s="174">
        <v>6085.9629999999997</v>
      </c>
      <c r="CK224" s="174">
        <v>6085.9629999999997</v>
      </c>
      <c r="CN224" s="3">
        <v>1089</v>
      </c>
      <c r="CO224" s="169">
        <f t="shared" si="117"/>
        <v>5908.815990000001</v>
      </c>
      <c r="CP224" s="169">
        <f t="shared" si="118"/>
        <v>6159.957370000001</v>
      </c>
      <c r="CQ224" s="170">
        <f t="shared" si="119"/>
        <v>12068.773360000003</v>
      </c>
      <c r="CU224" s="174">
        <v>3436</v>
      </c>
      <c r="CV224" s="174">
        <v>177729</v>
      </c>
      <c r="CW224" s="174">
        <v>5</v>
      </c>
      <c r="CX224" s="174">
        <v>6085.9629999999997</v>
      </c>
    </row>
    <row r="225" spans="38:102" x14ac:dyDescent="0.25">
      <c r="AL225" s="3">
        <v>144209</v>
      </c>
      <c r="AM225" s="3">
        <v>144320</v>
      </c>
      <c r="AN225" s="3">
        <v>13</v>
      </c>
      <c r="AO225" s="3">
        <v>3</v>
      </c>
      <c r="AP225" s="3">
        <v>3660.6979999999999</v>
      </c>
      <c r="AQ225" s="3">
        <v>11167.11</v>
      </c>
      <c r="BA225" s="3">
        <v>144209</v>
      </c>
      <c r="BB225" s="3">
        <v>144320</v>
      </c>
      <c r="BC225" s="3">
        <v>13</v>
      </c>
      <c r="BD225" s="3">
        <v>3</v>
      </c>
      <c r="BE225" s="3">
        <v>3416.8919999999998</v>
      </c>
      <c r="BF225" s="3">
        <v>10908.18</v>
      </c>
      <c r="BN225" s="3">
        <v>3</v>
      </c>
      <c r="BO225" s="3">
        <v>13</v>
      </c>
      <c r="BP225" s="3">
        <v>3355.7719999999999</v>
      </c>
      <c r="BW225" s="3">
        <v>3</v>
      </c>
      <c r="BX225" s="3">
        <v>13</v>
      </c>
      <c r="BY225" s="3">
        <v>3230.77</v>
      </c>
      <c r="CF225" s="3" t="s">
        <v>3073</v>
      </c>
      <c r="CG225" s="174">
        <v>1649</v>
      </c>
      <c r="CH225" s="174">
        <v>72172</v>
      </c>
      <c r="CI225" s="174">
        <v>5</v>
      </c>
      <c r="CJ225" s="174">
        <v>6067.6369999999997</v>
      </c>
      <c r="CK225" s="174">
        <v>6067.6369999999997</v>
      </c>
      <c r="CN225" s="3">
        <v>1134</v>
      </c>
      <c r="CO225" s="169">
        <f t="shared" si="117"/>
        <v>6173.5892000000003</v>
      </c>
      <c r="CP225" s="169">
        <f t="shared" si="118"/>
        <v>5883.6733000000013</v>
      </c>
      <c r="CQ225" s="170">
        <f t="shared" si="119"/>
        <v>12057.262500000001</v>
      </c>
      <c r="CU225" s="174">
        <v>1649</v>
      </c>
      <c r="CV225" s="174">
        <v>72172</v>
      </c>
      <c r="CW225" s="174">
        <v>5</v>
      </c>
      <c r="CX225" s="174">
        <v>6067.6369999999997</v>
      </c>
    </row>
    <row r="226" spans="38:102" x14ac:dyDescent="0.25">
      <c r="AL226" s="3">
        <v>144320</v>
      </c>
      <c r="AM226" s="3">
        <v>144209</v>
      </c>
      <c r="AN226" s="3">
        <v>13</v>
      </c>
      <c r="AO226" s="3">
        <v>3</v>
      </c>
      <c r="AP226" s="3">
        <v>4128.3620000000001</v>
      </c>
      <c r="AQ226" s="3">
        <v>11932.33</v>
      </c>
      <c r="BA226" s="3">
        <v>144320</v>
      </c>
      <c r="BB226" s="3">
        <v>144209</v>
      </c>
      <c r="BC226" s="3">
        <v>13</v>
      </c>
      <c r="BD226" s="3">
        <v>3</v>
      </c>
      <c r="BE226" s="3">
        <v>3990.2179999999998</v>
      </c>
      <c r="BF226" s="3">
        <v>11697.95</v>
      </c>
      <c r="BN226" s="3">
        <v>3</v>
      </c>
      <c r="BO226" s="3">
        <v>13</v>
      </c>
      <c r="BP226" s="3">
        <v>2958.9290000000001</v>
      </c>
      <c r="BW226" s="3">
        <v>3</v>
      </c>
      <c r="BX226" s="3">
        <v>13</v>
      </c>
      <c r="BY226" s="3">
        <v>2664.4250000000002</v>
      </c>
      <c r="CF226" s="3" t="s">
        <v>3073</v>
      </c>
      <c r="CG226" s="174">
        <v>148155</v>
      </c>
      <c r="CH226" s="174">
        <v>1158</v>
      </c>
      <c r="CI226" s="174">
        <v>5</v>
      </c>
      <c r="CJ226" s="174">
        <v>6065.1509999999998</v>
      </c>
      <c r="CK226" s="174">
        <v>6065.1509999999998</v>
      </c>
      <c r="CN226" s="3">
        <v>3348</v>
      </c>
      <c r="CO226" s="169">
        <f t="shared" si="117"/>
        <v>5878.3969999999999</v>
      </c>
      <c r="CP226" s="169">
        <f t="shared" si="118"/>
        <v>6161.2169999999996</v>
      </c>
      <c r="CQ226" s="170">
        <f t="shared" si="119"/>
        <v>12039.614</v>
      </c>
      <c r="CU226" s="174">
        <v>148155</v>
      </c>
      <c r="CV226" s="174">
        <v>1158</v>
      </c>
      <c r="CW226" s="174">
        <v>5</v>
      </c>
      <c r="CX226" s="174">
        <v>6065.1509999999998</v>
      </c>
    </row>
    <row r="227" spans="38:102" x14ac:dyDescent="0.25">
      <c r="AL227" s="3">
        <v>132414</v>
      </c>
      <c r="AM227" s="3">
        <v>132604</v>
      </c>
      <c r="AN227" s="3">
        <v>14</v>
      </c>
      <c r="AO227" s="3">
        <v>3</v>
      </c>
      <c r="AP227" s="3">
        <v>321.86599999999999</v>
      </c>
      <c r="AQ227" s="3">
        <v>2207.0880000000002</v>
      </c>
      <c r="BA227" s="3">
        <v>132414</v>
      </c>
      <c r="BB227" s="3">
        <v>132604</v>
      </c>
      <c r="BC227" s="3">
        <v>14</v>
      </c>
      <c r="BD227" s="3">
        <v>3</v>
      </c>
      <c r="BE227" s="3">
        <v>783.75390000000004</v>
      </c>
      <c r="BF227" s="3">
        <v>3070.95</v>
      </c>
      <c r="BN227" s="3">
        <v>3</v>
      </c>
      <c r="BO227" s="3">
        <v>13</v>
      </c>
      <c r="BP227" s="3">
        <v>0</v>
      </c>
      <c r="BW227" s="3">
        <v>3</v>
      </c>
      <c r="BX227" s="3">
        <v>13</v>
      </c>
      <c r="BY227" s="3">
        <v>0</v>
      </c>
      <c r="CF227" s="3" t="s">
        <v>3073</v>
      </c>
      <c r="CG227" s="174">
        <v>2994</v>
      </c>
      <c r="CH227" s="174">
        <v>158888</v>
      </c>
      <c r="CI227" s="174">
        <v>5</v>
      </c>
      <c r="CJ227" s="174">
        <v>6056.3209999999999</v>
      </c>
      <c r="CK227" s="174">
        <v>6056.3209999999999</v>
      </c>
      <c r="CN227" s="3">
        <v>720</v>
      </c>
      <c r="CO227" s="169">
        <f t="shared" si="117"/>
        <v>6013.02</v>
      </c>
      <c r="CP227" s="169">
        <f t="shared" si="118"/>
        <v>6018.4260000000004</v>
      </c>
      <c r="CQ227" s="170">
        <f t="shared" si="119"/>
        <v>12031.446</v>
      </c>
      <c r="CU227" s="174">
        <v>2994</v>
      </c>
      <c r="CV227" s="174">
        <v>158888</v>
      </c>
      <c r="CW227" s="174">
        <v>5</v>
      </c>
      <c r="CX227" s="174">
        <v>6056.3209999999999</v>
      </c>
    </row>
    <row r="228" spans="38:102" x14ac:dyDescent="0.25">
      <c r="AL228" s="3">
        <v>132604</v>
      </c>
      <c r="AM228" s="3">
        <v>132414</v>
      </c>
      <c r="AN228" s="3">
        <v>14</v>
      </c>
      <c r="AO228" s="3">
        <v>3</v>
      </c>
      <c r="AP228" s="3">
        <v>745.24519999999995</v>
      </c>
      <c r="AQ228" s="3">
        <v>1759.9179999999999</v>
      </c>
      <c r="BA228" s="3">
        <v>132604</v>
      </c>
      <c r="BB228" s="3">
        <v>132414</v>
      </c>
      <c r="BC228" s="3">
        <v>14</v>
      </c>
      <c r="BD228" s="3">
        <v>3</v>
      </c>
      <c r="BE228" s="3">
        <v>1051.046</v>
      </c>
      <c r="BF228" s="3">
        <v>2450.17</v>
      </c>
      <c r="BN228" s="3">
        <v>3</v>
      </c>
      <c r="BO228" s="3">
        <v>13</v>
      </c>
      <c r="BP228" s="3">
        <v>18</v>
      </c>
      <c r="BW228" s="3">
        <v>3</v>
      </c>
      <c r="BX228" s="3">
        <v>13</v>
      </c>
      <c r="BY228" s="3">
        <v>18</v>
      </c>
      <c r="CF228" s="3" t="s">
        <v>3073</v>
      </c>
      <c r="CG228" s="174">
        <v>87331</v>
      </c>
      <c r="CH228" s="174">
        <v>1953</v>
      </c>
      <c r="CI228" s="174">
        <v>5</v>
      </c>
      <c r="CJ228" s="174">
        <v>6053.3680000000004</v>
      </c>
      <c r="CK228" s="174">
        <v>6053.3680000000004</v>
      </c>
      <c r="CN228" s="3">
        <v>1143</v>
      </c>
      <c r="CO228" s="169">
        <f t="shared" si="117"/>
        <v>6059.9930000000004</v>
      </c>
      <c r="CP228" s="169">
        <f t="shared" si="118"/>
        <v>5964.5329999999994</v>
      </c>
      <c r="CQ228" s="170">
        <f t="shared" si="119"/>
        <v>12024.526</v>
      </c>
      <c r="CU228" s="174">
        <v>87331</v>
      </c>
      <c r="CV228" s="174">
        <v>1953</v>
      </c>
      <c r="CW228" s="174">
        <v>5</v>
      </c>
      <c r="CX228" s="174">
        <v>6053.3680000000004</v>
      </c>
    </row>
    <row r="229" spans="38:102" x14ac:dyDescent="0.25">
      <c r="AL229" s="3">
        <v>133368</v>
      </c>
      <c r="AM229" s="3">
        <v>134448</v>
      </c>
      <c r="AN229" s="3">
        <v>14</v>
      </c>
      <c r="AO229" s="3">
        <v>3</v>
      </c>
      <c r="AP229" s="3">
        <v>5232.549</v>
      </c>
      <c r="AQ229" s="3">
        <v>15249.82</v>
      </c>
      <c r="BA229" s="3">
        <v>133368</v>
      </c>
      <c r="BB229" s="3">
        <v>134448</v>
      </c>
      <c r="BC229" s="3">
        <v>14</v>
      </c>
      <c r="BD229" s="3">
        <v>3</v>
      </c>
      <c r="BE229" s="3">
        <v>3865.694</v>
      </c>
      <c r="BF229" s="3">
        <v>11925.04</v>
      </c>
      <c r="BN229" s="3">
        <v>3</v>
      </c>
      <c r="BO229" s="3">
        <v>13</v>
      </c>
      <c r="BP229" s="3">
        <v>2170.049</v>
      </c>
      <c r="BW229" s="3">
        <v>3</v>
      </c>
      <c r="BX229" s="3">
        <v>13</v>
      </c>
      <c r="BY229" s="3">
        <v>2402.9690000000001</v>
      </c>
      <c r="CF229" s="3" t="s">
        <v>3073</v>
      </c>
      <c r="CG229" s="174">
        <v>1953</v>
      </c>
      <c r="CH229" s="174">
        <v>87331</v>
      </c>
      <c r="CI229" s="174">
        <v>5</v>
      </c>
      <c r="CJ229" s="174">
        <v>6052.6729999999998</v>
      </c>
      <c r="CK229" s="174">
        <v>6052.6729999999998</v>
      </c>
      <c r="CN229" s="3">
        <v>1266</v>
      </c>
      <c r="CO229" s="169">
        <f t="shared" si="117"/>
        <v>6084.7659999999996</v>
      </c>
      <c r="CP229" s="169">
        <f t="shared" si="118"/>
        <v>5933.8730000000005</v>
      </c>
      <c r="CQ229" s="170">
        <f t="shared" si="119"/>
        <v>12018.638999999999</v>
      </c>
      <c r="CU229" s="174">
        <v>1953</v>
      </c>
      <c r="CV229" s="174">
        <v>87331</v>
      </c>
      <c r="CW229" s="174">
        <v>5</v>
      </c>
      <c r="CX229" s="174">
        <v>6052.6729999999998</v>
      </c>
    </row>
    <row r="230" spans="38:102" x14ac:dyDescent="0.25">
      <c r="AL230" s="3">
        <v>133897</v>
      </c>
      <c r="AM230" s="3">
        <v>134504</v>
      </c>
      <c r="AN230" s="3">
        <v>14</v>
      </c>
      <c r="AO230" s="3">
        <v>3</v>
      </c>
      <c r="AP230" s="3">
        <v>1268.9760000000001</v>
      </c>
      <c r="AQ230" s="3">
        <v>4478.4480000000003</v>
      </c>
      <c r="BA230" s="3">
        <v>133897</v>
      </c>
      <c r="BB230" s="3">
        <v>134504</v>
      </c>
      <c r="BC230" s="3">
        <v>14</v>
      </c>
      <c r="BD230" s="3">
        <v>3</v>
      </c>
      <c r="BE230" s="3">
        <v>1561.982</v>
      </c>
      <c r="BF230" s="3">
        <v>4794.4359999999997</v>
      </c>
      <c r="BN230" s="3">
        <v>3</v>
      </c>
      <c r="BO230" s="3">
        <v>13</v>
      </c>
      <c r="BP230" s="3">
        <v>2258.2669999999998</v>
      </c>
      <c r="BW230" s="3">
        <v>3</v>
      </c>
      <c r="BX230" s="3">
        <v>13</v>
      </c>
      <c r="BY230" s="3">
        <v>2420.7249999999999</v>
      </c>
      <c r="CF230" s="3" t="s">
        <v>3073</v>
      </c>
      <c r="CG230" s="174">
        <v>1638</v>
      </c>
      <c r="CH230" s="174">
        <v>72123</v>
      </c>
      <c r="CI230" s="174">
        <v>5</v>
      </c>
      <c r="CJ230" s="174">
        <v>6033.1260000000002</v>
      </c>
      <c r="CK230" s="174">
        <v>6033.1260000000002</v>
      </c>
      <c r="CN230" s="3">
        <v>3355</v>
      </c>
      <c r="CO230" s="169">
        <f t="shared" si="117"/>
        <v>5893.0609999999997</v>
      </c>
      <c r="CP230" s="169">
        <f t="shared" si="118"/>
        <v>6119.625</v>
      </c>
      <c r="CQ230" s="170">
        <f t="shared" si="119"/>
        <v>12012.686</v>
      </c>
      <c r="CU230" s="174">
        <v>1638</v>
      </c>
      <c r="CV230" s="174">
        <v>72123</v>
      </c>
      <c r="CW230" s="174">
        <v>5</v>
      </c>
      <c r="CX230" s="174">
        <v>6033.1260000000002</v>
      </c>
    </row>
    <row r="231" spans="38:102" x14ac:dyDescent="0.25">
      <c r="AL231" s="3">
        <v>134448</v>
      </c>
      <c r="AM231" s="3">
        <v>133368</v>
      </c>
      <c r="AN231" s="3">
        <v>14</v>
      </c>
      <c r="AO231" s="3">
        <v>3</v>
      </c>
      <c r="AP231" s="3">
        <v>5463.5519999999997</v>
      </c>
      <c r="AQ231" s="3">
        <v>14485.9</v>
      </c>
      <c r="BA231" s="3">
        <v>134448</v>
      </c>
      <c r="BB231" s="3">
        <v>133368</v>
      </c>
      <c r="BC231" s="3">
        <v>14</v>
      </c>
      <c r="BD231" s="3">
        <v>3</v>
      </c>
      <c r="BE231" s="3">
        <v>4089.5990000000002</v>
      </c>
      <c r="BF231" s="3">
        <v>10823.18</v>
      </c>
      <c r="BN231" s="3">
        <v>3</v>
      </c>
      <c r="BO231" s="3">
        <v>13</v>
      </c>
      <c r="BP231" s="3">
        <v>10286.540000000001</v>
      </c>
      <c r="BW231" s="3">
        <v>6</v>
      </c>
      <c r="BX231" s="3">
        <v>13</v>
      </c>
      <c r="BY231" s="3">
        <v>6071.7430000000004</v>
      </c>
      <c r="CF231" s="3" t="s">
        <v>3073</v>
      </c>
      <c r="CG231" s="174">
        <v>3286</v>
      </c>
      <c r="CH231" s="174">
        <v>163042</v>
      </c>
      <c r="CI231" s="174">
        <v>5</v>
      </c>
      <c r="CJ231" s="174">
        <v>6022.8360000000002</v>
      </c>
      <c r="CK231" s="174">
        <v>6022.8360000000002</v>
      </c>
      <c r="CN231" s="3">
        <v>1638</v>
      </c>
      <c r="CO231" s="169">
        <f t="shared" si="117"/>
        <v>6033.1260000000002</v>
      </c>
      <c r="CP231" s="169">
        <f t="shared" si="118"/>
        <v>5941.0609999999997</v>
      </c>
      <c r="CQ231" s="170">
        <f t="shared" si="119"/>
        <v>11974.187</v>
      </c>
      <c r="CU231" s="174">
        <v>3286</v>
      </c>
      <c r="CV231" s="174">
        <v>163042</v>
      </c>
      <c r="CW231" s="174">
        <v>5</v>
      </c>
      <c r="CX231" s="174">
        <v>6022.8360000000002</v>
      </c>
    </row>
    <row r="232" spans="38:102" x14ac:dyDescent="0.25">
      <c r="AL232" s="3">
        <v>134504</v>
      </c>
      <c r="AM232" s="3">
        <v>133897</v>
      </c>
      <c r="AN232" s="3">
        <v>14</v>
      </c>
      <c r="AO232" s="3">
        <v>3</v>
      </c>
      <c r="AP232" s="3">
        <v>1475.3620000000001</v>
      </c>
      <c r="AQ232" s="3">
        <v>3875.88</v>
      </c>
      <c r="BA232" s="3">
        <v>134504</v>
      </c>
      <c r="BB232" s="3">
        <v>133897</v>
      </c>
      <c r="BC232" s="3">
        <v>14</v>
      </c>
      <c r="BD232" s="3">
        <v>3</v>
      </c>
      <c r="BE232" s="3">
        <v>1369.2049999999999</v>
      </c>
      <c r="BF232" s="3">
        <v>3693.2550000000001</v>
      </c>
      <c r="BN232" s="3">
        <v>3</v>
      </c>
      <c r="BO232" s="3">
        <v>13</v>
      </c>
      <c r="BP232" s="3">
        <v>10819.07</v>
      </c>
      <c r="BW232" s="3">
        <v>6</v>
      </c>
      <c r="BX232" s="3">
        <v>13</v>
      </c>
      <c r="BY232" s="3">
        <v>6012.0860000000002</v>
      </c>
      <c r="CF232" s="3" t="s">
        <v>3073</v>
      </c>
      <c r="CG232" s="174">
        <v>29287</v>
      </c>
      <c r="CH232" s="174">
        <v>2400</v>
      </c>
      <c r="CI232" s="174">
        <v>5</v>
      </c>
      <c r="CJ232" s="174">
        <v>6019.3950000000004</v>
      </c>
      <c r="CK232" s="174">
        <v>6019.3950000000004</v>
      </c>
      <c r="CN232" s="3">
        <v>3630</v>
      </c>
      <c r="CO232" s="169">
        <f t="shared" si="117"/>
        <v>6118.1237000000001</v>
      </c>
      <c r="CP232" s="169">
        <f t="shared" si="118"/>
        <v>5836.5794000000005</v>
      </c>
      <c r="CQ232" s="170">
        <f t="shared" si="119"/>
        <v>11954.703100000001</v>
      </c>
      <c r="CU232" s="174">
        <v>29287</v>
      </c>
      <c r="CV232" s="174">
        <v>2400</v>
      </c>
      <c r="CW232" s="174">
        <v>5</v>
      </c>
      <c r="CX232" s="174">
        <v>6019.3950000000004</v>
      </c>
    </row>
    <row r="233" spans="38:102" x14ac:dyDescent="0.25">
      <c r="AL233" s="3">
        <v>198980</v>
      </c>
      <c r="AM233" s="3">
        <v>199218</v>
      </c>
      <c r="AN233" s="3">
        <v>14</v>
      </c>
      <c r="AO233" s="3">
        <v>3</v>
      </c>
      <c r="AP233" s="3">
        <v>2652.43</v>
      </c>
      <c r="AQ233" s="3">
        <v>6969.4210000000003</v>
      </c>
      <c r="BA233" s="3">
        <v>198980</v>
      </c>
      <c r="BB233" s="3">
        <v>199218</v>
      </c>
      <c r="BC233" s="3">
        <v>14</v>
      </c>
      <c r="BD233" s="3">
        <v>3</v>
      </c>
      <c r="BE233" s="3">
        <v>2528.0070000000001</v>
      </c>
      <c r="BF233" s="3">
        <v>6690.7560000000003</v>
      </c>
      <c r="BN233" s="3">
        <v>3</v>
      </c>
      <c r="BO233" s="3">
        <v>13</v>
      </c>
      <c r="BP233" s="3">
        <v>10286.540000000001</v>
      </c>
      <c r="BW233" s="3">
        <v>3</v>
      </c>
      <c r="BX233" s="3">
        <v>13</v>
      </c>
      <c r="BY233" s="3">
        <v>10199.280000000001</v>
      </c>
      <c r="CF233" s="3" t="s">
        <v>3073</v>
      </c>
      <c r="CG233" s="174">
        <v>98045</v>
      </c>
      <c r="CH233" s="174">
        <v>720</v>
      </c>
      <c r="CI233" s="174">
        <v>5</v>
      </c>
      <c r="CJ233" s="174">
        <v>6018.4260000000004</v>
      </c>
      <c r="CK233" s="174">
        <v>6018.4260000000004</v>
      </c>
      <c r="CN233" s="3">
        <v>2390</v>
      </c>
      <c r="CO233" s="169">
        <f t="shared" si="117"/>
        <v>6067.9439999999995</v>
      </c>
      <c r="CP233" s="169">
        <f t="shared" si="118"/>
        <v>5881.4639999999999</v>
      </c>
      <c r="CQ233" s="170">
        <f t="shared" si="119"/>
        <v>11949.407999999999</v>
      </c>
      <c r="CU233" s="174">
        <v>98045</v>
      </c>
      <c r="CV233" s="174">
        <v>720</v>
      </c>
      <c r="CW233" s="174">
        <v>5</v>
      </c>
      <c r="CX233" s="174">
        <v>6018.4260000000004</v>
      </c>
    </row>
    <row r="234" spans="38:102" x14ac:dyDescent="0.25">
      <c r="AL234" s="3">
        <v>199218</v>
      </c>
      <c r="AM234" s="3">
        <v>198980</v>
      </c>
      <c r="AN234" s="3">
        <v>14</v>
      </c>
      <c r="AO234" s="3">
        <v>3</v>
      </c>
      <c r="AP234" s="3">
        <v>2190.232</v>
      </c>
      <c r="AQ234" s="3">
        <v>6609.88</v>
      </c>
      <c r="BA234" s="3">
        <v>199218</v>
      </c>
      <c r="BB234" s="3">
        <v>198980</v>
      </c>
      <c r="BC234" s="3">
        <v>14</v>
      </c>
      <c r="BD234" s="3">
        <v>3</v>
      </c>
      <c r="BE234" s="3">
        <v>1962.673</v>
      </c>
      <c r="BF234" s="3">
        <v>5995.9089999999997</v>
      </c>
      <c r="BN234" s="3">
        <v>3</v>
      </c>
      <c r="BO234" s="3">
        <v>13</v>
      </c>
      <c r="BP234" s="3">
        <v>10819.07</v>
      </c>
      <c r="BW234" s="3">
        <v>3</v>
      </c>
      <c r="BX234" s="3">
        <v>13</v>
      </c>
      <c r="BY234" s="3">
        <v>10883.98</v>
      </c>
      <c r="CF234" s="3" t="s">
        <v>3073</v>
      </c>
      <c r="CG234" s="174">
        <v>138104</v>
      </c>
      <c r="CH234" s="174">
        <v>1123</v>
      </c>
      <c r="CI234" s="174">
        <v>5</v>
      </c>
      <c r="CJ234" s="174">
        <v>6016.5950000000003</v>
      </c>
      <c r="CK234" s="174">
        <v>6016.5950000000003</v>
      </c>
      <c r="CN234" s="3">
        <v>3393</v>
      </c>
      <c r="CO234" s="169">
        <f t="shared" si="117"/>
        <v>6051.4482000000007</v>
      </c>
      <c r="CP234" s="169">
        <f t="shared" si="118"/>
        <v>5865.7311300000001</v>
      </c>
      <c r="CQ234" s="170">
        <f t="shared" si="119"/>
        <v>11917.179330000001</v>
      </c>
      <c r="CU234" s="174">
        <v>138104</v>
      </c>
      <c r="CV234" s="174">
        <v>1123</v>
      </c>
      <c r="CW234" s="174">
        <v>5</v>
      </c>
      <c r="CX234" s="174">
        <v>6016.5950000000003</v>
      </c>
    </row>
    <row r="235" spans="38:102" x14ac:dyDescent="0.25">
      <c r="AL235" s="3">
        <v>133045</v>
      </c>
      <c r="AM235" s="3">
        <v>133256</v>
      </c>
      <c r="AN235" s="3">
        <v>15</v>
      </c>
      <c r="AO235" s="3">
        <v>6</v>
      </c>
      <c r="AP235" s="3">
        <v>2405.797</v>
      </c>
      <c r="AQ235" s="3">
        <v>7419.6869999999999</v>
      </c>
      <c r="BA235" s="3">
        <v>133045</v>
      </c>
      <c r="BB235" s="3">
        <v>133256</v>
      </c>
      <c r="BC235" s="3">
        <v>15</v>
      </c>
      <c r="BD235" s="3">
        <v>6</v>
      </c>
      <c r="BE235" s="3">
        <v>2142.6590000000001</v>
      </c>
      <c r="BF235" s="3">
        <v>6779.5919999999996</v>
      </c>
      <c r="BN235" s="3">
        <v>6</v>
      </c>
      <c r="BO235" s="3">
        <v>13</v>
      </c>
      <c r="BP235" s="3">
        <v>6581.6390000000001</v>
      </c>
      <c r="BW235" s="3">
        <v>3</v>
      </c>
      <c r="BX235" s="3">
        <v>13</v>
      </c>
      <c r="BY235" s="3">
        <v>10199.280000000001</v>
      </c>
      <c r="CF235" s="3" t="s">
        <v>3073</v>
      </c>
      <c r="CG235" s="174">
        <v>720</v>
      </c>
      <c r="CH235" s="174">
        <v>98045</v>
      </c>
      <c r="CI235" s="174">
        <v>5</v>
      </c>
      <c r="CJ235" s="174">
        <v>6013.02</v>
      </c>
      <c r="CK235" s="174">
        <v>6013.02</v>
      </c>
      <c r="CN235" s="3">
        <v>3260</v>
      </c>
      <c r="CO235" s="169">
        <f t="shared" si="117"/>
        <v>6123.090400000001</v>
      </c>
      <c r="CP235" s="169">
        <f t="shared" si="118"/>
        <v>5785.0567000000001</v>
      </c>
      <c r="CQ235" s="170">
        <f t="shared" si="119"/>
        <v>11908.147100000002</v>
      </c>
      <c r="CU235" s="174">
        <v>720</v>
      </c>
      <c r="CV235" s="174">
        <v>98045</v>
      </c>
      <c r="CW235" s="174">
        <v>5</v>
      </c>
      <c r="CX235" s="174">
        <v>6013.02</v>
      </c>
    </row>
    <row r="236" spans="38:102" x14ac:dyDescent="0.25">
      <c r="AL236" s="3">
        <v>133256</v>
      </c>
      <c r="AM236" s="3">
        <v>133045</v>
      </c>
      <c r="AN236" s="3">
        <v>15</v>
      </c>
      <c r="AO236" s="3">
        <v>6</v>
      </c>
      <c r="AP236" s="3">
        <v>2754.5880000000002</v>
      </c>
      <c r="AQ236" s="3">
        <v>7405.1440000000002</v>
      </c>
      <c r="BA236" s="3">
        <v>133256</v>
      </c>
      <c r="BB236" s="3">
        <v>133045</v>
      </c>
      <c r="BC236" s="3">
        <v>15</v>
      </c>
      <c r="BD236" s="3">
        <v>6</v>
      </c>
      <c r="BE236" s="3">
        <v>2508.761</v>
      </c>
      <c r="BF236" s="3">
        <v>6793.4889999999996</v>
      </c>
      <c r="BN236" s="3">
        <v>6</v>
      </c>
      <c r="BO236" s="3">
        <v>13</v>
      </c>
      <c r="BP236" s="3">
        <v>6326.6620000000003</v>
      </c>
      <c r="BW236" s="3">
        <v>3</v>
      </c>
      <c r="BX236" s="3">
        <v>13</v>
      </c>
      <c r="BY236" s="3">
        <v>10883.98</v>
      </c>
      <c r="CF236" s="3" t="s">
        <v>3073</v>
      </c>
      <c r="CG236" s="174">
        <v>63036</v>
      </c>
      <c r="CH236" s="174">
        <v>69</v>
      </c>
      <c r="CI236" s="174">
        <v>5</v>
      </c>
      <c r="CJ236" s="174">
        <v>6006.0060000000003</v>
      </c>
      <c r="CK236" s="174">
        <v>6006.0060000000003</v>
      </c>
      <c r="CN236" s="3">
        <v>1649</v>
      </c>
      <c r="CO236" s="169">
        <f t="shared" si="117"/>
        <v>6067.6369999999997</v>
      </c>
      <c r="CP236" s="169">
        <f t="shared" si="118"/>
        <v>5835.7910000000002</v>
      </c>
      <c r="CQ236" s="170">
        <f t="shared" si="119"/>
        <v>11903.428</v>
      </c>
      <c r="CU236" s="174">
        <v>63036</v>
      </c>
      <c r="CV236" s="174">
        <v>69</v>
      </c>
      <c r="CW236" s="174">
        <v>5</v>
      </c>
      <c r="CX236" s="174">
        <v>6006.0060000000003</v>
      </c>
    </row>
    <row r="237" spans="38:102" x14ac:dyDescent="0.25">
      <c r="AL237" s="3">
        <v>133707</v>
      </c>
      <c r="AM237" s="3">
        <v>135278</v>
      </c>
      <c r="AN237" s="3">
        <v>15</v>
      </c>
      <c r="AO237" s="3">
        <v>3</v>
      </c>
      <c r="AP237" s="3">
        <v>1267.2280000000001</v>
      </c>
      <c r="AQ237" s="3">
        <v>3276.2809999999999</v>
      </c>
      <c r="BA237" s="3">
        <v>133707</v>
      </c>
      <c r="BB237" s="3">
        <v>135278</v>
      </c>
      <c r="BC237" s="3">
        <v>15</v>
      </c>
      <c r="BD237" s="3">
        <v>3</v>
      </c>
      <c r="BE237" s="3">
        <v>1094.664</v>
      </c>
      <c r="BF237" s="3">
        <v>2804.328</v>
      </c>
      <c r="BN237" s="3">
        <v>3</v>
      </c>
      <c r="BO237" s="3">
        <v>14</v>
      </c>
      <c r="BP237" s="3">
        <v>2621.9259999999999</v>
      </c>
      <c r="BW237" s="3">
        <v>3</v>
      </c>
      <c r="BX237" s="3">
        <v>14</v>
      </c>
      <c r="BY237" s="3">
        <v>4354.1369999999997</v>
      </c>
      <c r="CF237" s="3" t="s">
        <v>3073</v>
      </c>
      <c r="CG237" s="174">
        <v>2021</v>
      </c>
      <c r="CH237" s="174">
        <v>132331</v>
      </c>
      <c r="CI237" s="174">
        <v>5</v>
      </c>
      <c r="CJ237" s="174">
        <v>5985.1779999999999</v>
      </c>
      <c r="CK237" s="174">
        <v>5985.1779999999999</v>
      </c>
      <c r="CN237" s="3">
        <v>1343</v>
      </c>
      <c r="CO237" s="169">
        <f t="shared" si="117"/>
        <v>5969.6682000000001</v>
      </c>
      <c r="CP237" s="169">
        <f t="shared" si="118"/>
        <v>5910.2046</v>
      </c>
      <c r="CQ237" s="170">
        <f t="shared" si="119"/>
        <v>11879.872800000001</v>
      </c>
      <c r="CU237" s="174">
        <v>2021</v>
      </c>
      <c r="CV237" s="174">
        <v>132331</v>
      </c>
      <c r="CW237" s="174">
        <v>5</v>
      </c>
      <c r="CX237" s="174">
        <v>5985.1779999999999</v>
      </c>
    </row>
    <row r="238" spans="38:102" x14ac:dyDescent="0.25">
      <c r="AL238" s="3">
        <v>133986</v>
      </c>
      <c r="AM238" s="3">
        <v>135127</v>
      </c>
      <c r="AN238" s="3">
        <v>15</v>
      </c>
      <c r="AO238" s="3">
        <v>3</v>
      </c>
      <c r="AP238" s="3">
        <v>548.78300000000002</v>
      </c>
      <c r="AQ238" s="3">
        <v>2383.9569999999999</v>
      </c>
      <c r="BA238" s="3">
        <v>133986</v>
      </c>
      <c r="BB238" s="3">
        <v>135127</v>
      </c>
      <c r="BC238" s="3">
        <v>15</v>
      </c>
      <c r="BD238" s="3">
        <v>3</v>
      </c>
      <c r="BE238" s="3">
        <v>546.91880000000003</v>
      </c>
      <c r="BF238" s="3">
        <v>2056.8110000000001</v>
      </c>
      <c r="BN238" s="3">
        <v>3</v>
      </c>
      <c r="BO238" s="3">
        <v>14</v>
      </c>
      <c r="BP238" s="3">
        <v>1812.2439999999999</v>
      </c>
      <c r="BW238" s="3">
        <v>3</v>
      </c>
      <c r="BX238" s="3">
        <v>14</v>
      </c>
      <c r="BY238" s="3">
        <v>4162.125</v>
      </c>
      <c r="CF238" s="3" t="s">
        <v>3073</v>
      </c>
      <c r="CG238" s="174">
        <v>1330</v>
      </c>
      <c r="CH238" s="174">
        <v>116691</v>
      </c>
      <c r="CI238" s="174">
        <v>5</v>
      </c>
      <c r="CJ238" s="174">
        <v>5984.81</v>
      </c>
      <c r="CK238" s="174">
        <v>5984.81</v>
      </c>
      <c r="CN238" s="3">
        <v>3160</v>
      </c>
      <c r="CO238" s="169">
        <f t="shared" si="117"/>
        <v>6041.6350000000002</v>
      </c>
      <c r="CP238" s="169">
        <f t="shared" si="118"/>
        <v>5832.8029999999999</v>
      </c>
      <c r="CQ238" s="170">
        <f t="shared" si="119"/>
        <v>11874.438</v>
      </c>
      <c r="CU238" s="174">
        <v>1330</v>
      </c>
      <c r="CV238" s="174">
        <v>116691</v>
      </c>
      <c r="CW238" s="174">
        <v>5</v>
      </c>
      <c r="CX238" s="174">
        <v>5984.81</v>
      </c>
    </row>
    <row r="239" spans="38:102" x14ac:dyDescent="0.25">
      <c r="AL239" s="3">
        <v>134023</v>
      </c>
      <c r="AM239" s="3">
        <v>135788</v>
      </c>
      <c r="AN239" s="3">
        <v>15</v>
      </c>
      <c r="AO239" s="3">
        <v>3</v>
      </c>
      <c r="AP239" s="3">
        <v>186.7243</v>
      </c>
      <c r="AQ239" s="3">
        <v>2035.597</v>
      </c>
      <c r="BA239" s="3">
        <v>134023</v>
      </c>
      <c r="BB239" s="3">
        <v>135788</v>
      </c>
      <c r="BC239" s="3">
        <v>15</v>
      </c>
      <c r="BD239" s="3">
        <v>3</v>
      </c>
      <c r="BE239" s="3">
        <v>580.19299999999998</v>
      </c>
      <c r="BF239" s="3">
        <v>2595.8629999999998</v>
      </c>
      <c r="BN239" s="3">
        <v>3</v>
      </c>
      <c r="BO239" s="3">
        <v>14</v>
      </c>
      <c r="BP239" s="3">
        <v>16121.38</v>
      </c>
      <c r="BW239" s="3">
        <v>3</v>
      </c>
      <c r="BX239" s="3">
        <v>14</v>
      </c>
      <c r="BY239" s="3">
        <v>9247.3770000000004</v>
      </c>
      <c r="CF239" s="3" t="s">
        <v>3073</v>
      </c>
      <c r="CG239" s="174">
        <v>3261</v>
      </c>
      <c r="CH239" s="174">
        <v>161367</v>
      </c>
      <c r="CI239" s="174">
        <v>5</v>
      </c>
      <c r="CJ239" s="174">
        <v>5966.7839999999997</v>
      </c>
      <c r="CK239" s="174">
        <v>5966.7839999999997</v>
      </c>
      <c r="CN239" s="3">
        <v>2454</v>
      </c>
      <c r="CO239" s="169">
        <f t="shared" si="117"/>
        <v>6015.0539999999992</v>
      </c>
      <c r="CP239" s="169">
        <f t="shared" si="118"/>
        <v>5825.5709999999999</v>
      </c>
      <c r="CQ239" s="170">
        <f t="shared" si="119"/>
        <v>11840.625</v>
      </c>
      <c r="CU239" s="174">
        <v>3261</v>
      </c>
      <c r="CV239" s="174">
        <v>161367</v>
      </c>
      <c r="CW239" s="174">
        <v>5</v>
      </c>
      <c r="CX239" s="174">
        <v>5966.7839999999997</v>
      </c>
    </row>
    <row r="240" spans="38:102" x14ac:dyDescent="0.25">
      <c r="AL240" s="3">
        <v>134271</v>
      </c>
      <c r="AM240" s="3">
        <v>134574</v>
      </c>
      <c r="AN240" s="3">
        <v>15</v>
      </c>
      <c r="AO240" s="3">
        <v>3</v>
      </c>
      <c r="AP240" s="3">
        <v>305.84899999999999</v>
      </c>
      <c r="AQ240" s="3">
        <v>826.89009999999996</v>
      </c>
      <c r="BA240" s="3">
        <v>134271</v>
      </c>
      <c r="BB240" s="3">
        <v>134574</v>
      </c>
      <c r="BC240" s="3">
        <v>15</v>
      </c>
      <c r="BD240" s="3">
        <v>3</v>
      </c>
      <c r="BE240" s="3">
        <v>11.599399999999999</v>
      </c>
      <c r="BF240" s="3">
        <v>219.4896</v>
      </c>
      <c r="BN240" s="3">
        <v>3</v>
      </c>
      <c r="BO240" s="3">
        <v>14</v>
      </c>
      <c r="BP240" s="3">
        <v>4664.7730000000001</v>
      </c>
      <c r="BW240" s="3">
        <v>3</v>
      </c>
      <c r="BX240" s="3">
        <v>14</v>
      </c>
      <c r="BY240" s="3">
        <v>5559.5730000000003</v>
      </c>
      <c r="CF240" s="3" t="s">
        <v>3073</v>
      </c>
      <c r="CG240" s="174">
        <v>3435</v>
      </c>
      <c r="CH240" s="174">
        <v>175592</v>
      </c>
      <c r="CI240" s="174">
        <v>5</v>
      </c>
      <c r="CJ240" s="174">
        <v>5966.05</v>
      </c>
      <c r="CK240" s="174">
        <v>5966.05</v>
      </c>
      <c r="CN240" s="3">
        <v>3693</v>
      </c>
      <c r="CO240" s="169">
        <f t="shared" si="117"/>
        <v>5981.1265000000003</v>
      </c>
      <c r="CP240" s="169">
        <f t="shared" si="118"/>
        <v>5849.6230999999998</v>
      </c>
      <c r="CQ240" s="170">
        <f t="shared" si="119"/>
        <v>11830.749599999999</v>
      </c>
      <c r="CU240" s="174">
        <v>3435</v>
      </c>
      <c r="CV240" s="174">
        <v>175592</v>
      </c>
      <c r="CW240" s="174">
        <v>5</v>
      </c>
      <c r="CX240" s="174">
        <v>5966.05</v>
      </c>
    </row>
    <row r="241" spans="38:102" x14ac:dyDescent="0.25">
      <c r="AL241" s="3">
        <v>134390</v>
      </c>
      <c r="AM241" s="3">
        <v>135113</v>
      </c>
      <c r="AN241" s="3">
        <v>15</v>
      </c>
      <c r="AO241" s="3">
        <v>3</v>
      </c>
      <c r="AP241" s="3">
        <v>3541.0459999999998</v>
      </c>
      <c r="AQ241" s="3">
        <v>10906.24</v>
      </c>
      <c r="BA241" s="3">
        <v>134390</v>
      </c>
      <c r="BB241" s="3">
        <v>135113</v>
      </c>
      <c r="BC241" s="3">
        <v>15</v>
      </c>
      <c r="BD241" s="3">
        <v>3</v>
      </c>
      <c r="BE241" s="3">
        <v>3206.5219999999999</v>
      </c>
      <c r="BF241" s="3">
        <v>9765.6810000000005</v>
      </c>
      <c r="BN241" s="3">
        <v>3</v>
      </c>
      <c r="BO241" s="3">
        <v>14</v>
      </c>
      <c r="BP241" s="3">
        <v>14171.21</v>
      </c>
      <c r="BW241" s="3">
        <v>3</v>
      </c>
      <c r="BX241" s="3">
        <v>14</v>
      </c>
      <c r="BY241" s="3">
        <v>9491.57</v>
      </c>
      <c r="CF241" s="3" t="s">
        <v>3073</v>
      </c>
      <c r="CG241" s="174">
        <v>169158</v>
      </c>
      <c r="CH241" s="174">
        <v>3345</v>
      </c>
      <c r="CI241" s="174">
        <v>5</v>
      </c>
      <c r="CJ241" s="174">
        <v>5963.2349999999997</v>
      </c>
      <c r="CK241" s="174">
        <v>5963.2349999999997</v>
      </c>
      <c r="CN241" s="3">
        <v>3378</v>
      </c>
      <c r="CO241" s="169">
        <f t="shared" si="117"/>
        <v>5986.1151999999993</v>
      </c>
      <c r="CP241" s="169">
        <f t="shared" si="118"/>
        <v>5834.0463999999993</v>
      </c>
      <c r="CQ241" s="170">
        <f t="shared" si="119"/>
        <v>11820.161599999999</v>
      </c>
      <c r="CU241" s="174">
        <v>169158</v>
      </c>
      <c r="CV241" s="174">
        <v>3345</v>
      </c>
      <c r="CW241" s="174">
        <v>5</v>
      </c>
      <c r="CX241" s="174">
        <v>5963.2349999999997</v>
      </c>
    </row>
    <row r="242" spans="38:102" x14ac:dyDescent="0.25">
      <c r="AL242" s="3">
        <v>134412</v>
      </c>
      <c r="AM242" s="3">
        <v>134852</v>
      </c>
      <c r="AN242" s="3">
        <v>15</v>
      </c>
      <c r="AO242" s="3">
        <v>6</v>
      </c>
      <c r="AP242" s="3">
        <v>1899.2380000000001</v>
      </c>
      <c r="AQ242" s="3">
        <v>5807.3919999999998</v>
      </c>
      <c r="BA242" s="3">
        <v>134412</v>
      </c>
      <c r="BB242" s="3">
        <v>134852</v>
      </c>
      <c r="BC242" s="3">
        <v>15</v>
      </c>
      <c r="BD242" s="3">
        <v>6</v>
      </c>
      <c r="BE242" s="3">
        <v>1544.63</v>
      </c>
      <c r="BF242" s="3">
        <v>4777.9040000000005</v>
      </c>
      <c r="BN242" s="3">
        <v>3</v>
      </c>
      <c r="BO242" s="3">
        <v>14</v>
      </c>
      <c r="BP242" s="3">
        <v>3828.9279999999999</v>
      </c>
      <c r="BW242" s="3">
        <v>3</v>
      </c>
      <c r="BX242" s="3">
        <v>14</v>
      </c>
      <c r="BY242" s="3">
        <v>4535.9880000000003</v>
      </c>
      <c r="CF242" s="3" t="s">
        <v>3073</v>
      </c>
      <c r="CG242" s="174">
        <v>74854</v>
      </c>
      <c r="CH242" s="174">
        <v>1637</v>
      </c>
      <c r="CI242" s="174">
        <v>5</v>
      </c>
      <c r="CJ242" s="174">
        <v>5954.4359999999997</v>
      </c>
      <c r="CK242" s="174">
        <v>5954.4359999999997</v>
      </c>
      <c r="CN242" s="3">
        <v>1637</v>
      </c>
      <c r="CO242" s="169">
        <f t="shared" si="117"/>
        <v>5837.1880000000001</v>
      </c>
      <c r="CP242" s="169">
        <f t="shared" si="118"/>
        <v>5954.4359999999997</v>
      </c>
      <c r="CQ242" s="170">
        <f t="shared" si="119"/>
        <v>11791.624</v>
      </c>
      <c r="CU242" s="174">
        <v>74854</v>
      </c>
      <c r="CV242" s="174">
        <v>1637</v>
      </c>
      <c r="CW242" s="174">
        <v>5</v>
      </c>
      <c r="CX242" s="174">
        <v>5954.4359999999997</v>
      </c>
    </row>
    <row r="243" spans="38:102" x14ac:dyDescent="0.25">
      <c r="AL243" s="3">
        <v>134438</v>
      </c>
      <c r="AM243" s="3">
        <v>134601</v>
      </c>
      <c r="AN243" s="3">
        <v>15</v>
      </c>
      <c r="AO243" s="3">
        <v>3</v>
      </c>
      <c r="AP243" s="3">
        <v>6</v>
      </c>
      <c r="AQ243" s="3">
        <v>9</v>
      </c>
      <c r="BA243" s="3">
        <v>134438</v>
      </c>
      <c r="BB243" s="3">
        <v>134601</v>
      </c>
      <c r="BC243" s="3">
        <v>15</v>
      </c>
      <c r="BD243" s="3">
        <v>3</v>
      </c>
      <c r="BE243" s="3">
        <v>0</v>
      </c>
      <c r="BF243" s="3">
        <v>3</v>
      </c>
      <c r="BN243" s="3">
        <v>3</v>
      </c>
      <c r="BO243" s="3">
        <v>14</v>
      </c>
      <c r="BP243" s="3">
        <v>7116.1959999999999</v>
      </c>
      <c r="BW243" s="3">
        <v>3</v>
      </c>
      <c r="BX243" s="3">
        <v>14</v>
      </c>
      <c r="BY243" s="3">
        <v>2115.9839999999999</v>
      </c>
      <c r="CF243" s="3" t="s">
        <v>3073</v>
      </c>
      <c r="CG243" s="174">
        <v>72123</v>
      </c>
      <c r="CH243" s="174">
        <v>1638</v>
      </c>
      <c r="CI243" s="174">
        <v>5</v>
      </c>
      <c r="CJ243" s="174">
        <v>5941.0609999999997</v>
      </c>
      <c r="CK243" s="174">
        <v>5941.0609999999997</v>
      </c>
      <c r="CN243" s="3">
        <v>400</v>
      </c>
      <c r="CO243" s="169">
        <f t="shared" si="117"/>
        <v>5957.6715999999997</v>
      </c>
      <c r="CP243" s="169">
        <f t="shared" si="118"/>
        <v>5830.2659999999996</v>
      </c>
      <c r="CQ243" s="170">
        <f t="shared" si="119"/>
        <v>11787.937599999999</v>
      </c>
      <c r="CU243" s="174">
        <v>72123</v>
      </c>
      <c r="CV243" s="174">
        <v>1638</v>
      </c>
      <c r="CW243" s="174">
        <v>5</v>
      </c>
      <c r="CX243" s="174">
        <v>5941.0609999999997</v>
      </c>
    </row>
    <row r="244" spans="38:102" x14ac:dyDescent="0.25">
      <c r="AL244" s="3">
        <v>134455</v>
      </c>
      <c r="AM244" s="3">
        <v>134607</v>
      </c>
      <c r="AN244" s="3">
        <v>15</v>
      </c>
      <c r="AO244" s="3">
        <v>3</v>
      </c>
      <c r="AP244" s="3">
        <v>1744.056</v>
      </c>
      <c r="AQ244" s="3">
        <v>4858.4930000000004</v>
      </c>
      <c r="BA244" s="3">
        <v>134455</v>
      </c>
      <c r="BB244" s="3">
        <v>134607</v>
      </c>
      <c r="BC244" s="3">
        <v>15</v>
      </c>
      <c r="BD244" s="3">
        <v>3</v>
      </c>
      <c r="BE244" s="3">
        <v>1714.2550000000001</v>
      </c>
      <c r="BF244" s="3">
        <v>4718.549</v>
      </c>
      <c r="BN244" s="3">
        <v>3</v>
      </c>
      <c r="BO244" s="3">
        <v>14</v>
      </c>
      <c r="BP244" s="3">
        <v>6907.674</v>
      </c>
      <c r="BW244" s="3">
        <v>3</v>
      </c>
      <c r="BX244" s="3">
        <v>14</v>
      </c>
      <c r="BY244" s="3">
        <v>5390.2860000000001</v>
      </c>
      <c r="CF244" s="3" t="s">
        <v>3073</v>
      </c>
      <c r="CG244" s="174">
        <v>62708</v>
      </c>
      <c r="CH244" s="174">
        <v>1733</v>
      </c>
      <c r="CI244" s="174">
        <v>5</v>
      </c>
      <c r="CJ244" s="174">
        <v>5930.9960000000001</v>
      </c>
      <c r="CK244" s="174">
        <v>5930.9960000000001</v>
      </c>
      <c r="CN244" s="3">
        <v>2373</v>
      </c>
      <c r="CO244" s="169">
        <f t="shared" si="117"/>
        <v>6053.366</v>
      </c>
      <c r="CP244" s="169">
        <f t="shared" si="118"/>
        <v>5715.6464000000005</v>
      </c>
      <c r="CQ244" s="170">
        <f t="shared" si="119"/>
        <v>11769.0124</v>
      </c>
      <c r="CU244" s="174">
        <v>62708</v>
      </c>
      <c r="CV244" s="174">
        <v>1733</v>
      </c>
      <c r="CW244" s="174">
        <v>5</v>
      </c>
      <c r="CX244" s="174">
        <v>5930.9960000000001</v>
      </c>
    </row>
    <row r="245" spans="38:102" x14ac:dyDescent="0.25">
      <c r="AL245" s="3">
        <v>134553</v>
      </c>
      <c r="AM245" s="3">
        <v>134850</v>
      </c>
      <c r="AN245" s="3">
        <v>15</v>
      </c>
      <c r="AO245" s="3">
        <v>3</v>
      </c>
      <c r="AP245" s="3">
        <v>1276.508</v>
      </c>
      <c r="AQ245" s="3">
        <v>4037</v>
      </c>
      <c r="BA245" s="3">
        <v>134553</v>
      </c>
      <c r="BB245" s="3">
        <v>134850</v>
      </c>
      <c r="BC245" s="3">
        <v>15</v>
      </c>
      <c r="BD245" s="3">
        <v>3</v>
      </c>
      <c r="BE245" s="3">
        <v>1060.472</v>
      </c>
      <c r="BF245" s="3">
        <v>3318.0390000000002</v>
      </c>
      <c r="BN245" s="3">
        <v>3</v>
      </c>
      <c r="BO245" s="3">
        <v>15</v>
      </c>
      <c r="BP245" s="3">
        <v>3319.8020000000001</v>
      </c>
      <c r="BW245" s="3">
        <v>6</v>
      </c>
      <c r="BX245" s="3">
        <v>15</v>
      </c>
      <c r="BY245" s="3">
        <v>7297.1890000000003</v>
      </c>
      <c r="CF245" s="3" t="s">
        <v>3073</v>
      </c>
      <c r="CG245" s="174">
        <v>2145</v>
      </c>
      <c r="CH245" s="174">
        <v>10803</v>
      </c>
      <c r="CI245" s="174">
        <v>5</v>
      </c>
      <c r="CJ245" s="174">
        <v>5914.2690000000002</v>
      </c>
      <c r="CK245" s="174">
        <v>5914.2690000000002</v>
      </c>
      <c r="CN245" s="3">
        <v>428</v>
      </c>
      <c r="CO245" s="169">
        <f t="shared" si="117"/>
        <v>5893.5218999999997</v>
      </c>
      <c r="CP245" s="169">
        <f t="shared" si="118"/>
        <v>5859.2097999999996</v>
      </c>
      <c r="CQ245" s="170">
        <f t="shared" si="119"/>
        <v>11752.7317</v>
      </c>
      <c r="CU245" s="174">
        <v>2145</v>
      </c>
      <c r="CV245" s="174">
        <v>10803</v>
      </c>
      <c r="CW245" s="174">
        <v>5</v>
      </c>
      <c r="CX245" s="174">
        <v>5914.2690000000002</v>
      </c>
    </row>
    <row r="246" spans="38:102" x14ac:dyDescent="0.25">
      <c r="AL246" s="3">
        <v>134574</v>
      </c>
      <c r="AM246" s="3">
        <v>134271</v>
      </c>
      <c r="AN246" s="3">
        <v>15</v>
      </c>
      <c r="AO246" s="3">
        <v>3</v>
      </c>
      <c r="AP246" s="3">
        <v>318.79930000000002</v>
      </c>
      <c r="AQ246" s="3">
        <v>870.04340000000002</v>
      </c>
      <c r="BA246" s="3">
        <v>134574</v>
      </c>
      <c r="BB246" s="3">
        <v>134271</v>
      </c>
      <c r="BC246" s="3">
        <v>15</v>
      </c>
      <c r="BD246" s="3">
        <v>3</v>
      </c>
      <c r="BE246" s="3">
        <v>145.70490000000001</v>
      </c>
      <c r="BF246" s="3">
        <v>345.13159999999999</v>
      </c>
      <c r="BN246" s="3">
        <v>3</v>
      </c>
      <c r="BO246" s="3">
        <v>15</v>
      </c>
      <c r="BP246" s="3">
        <v>2524.424</v>
      </c>
      <c r="BW246" s="3">
        <v>6</v>
      </c>
      <c r="BX246" s="3">
        <v>15</v>
      </c>
      <c r="BY246" s="3">
        <v>7194.5119999999997</v>
      </c>
      <c r="CF246" s="3" t="s">
        <v>3073</v>
      </c>
      <c r="CG246" s="174">
        <v>10597</v>
      </c>
      <c r="CH246" s="174">
        <v>2144</v>
      </c>
      <c r="CI246" s="174">
        <v>5</v>
      </c>
      <c r="CJ246" s="174">
        <v>5914.0749999999998</v>
      </c>
      <c r="CK246" s="174">
        <v>5914.0749999999998</v>
      </c>
      <c r="CN246" s="3">
        <v>3425</v>
      </c>
      <c r="CO246" s="169">
        <f t="shared" si="117"/>
        <v>5883.9344999999994</v>
      </c>
      <c r="CP246" s="169">
        <f t="shared" si="118"/>
        <v>5848.5770400000001</v>
      </c>
      <c r="CQ246" s="170">
        <f t="shared" si="119"/>
        <v>11732.51154</v>
      </c>
      <c r="CU246" s="174">
        <v>10597</v>
      </c>
      <c r="CV246" s="174">
        <v>2144</v>
      </c>
      <c r="CW246" s="174">
        <v>5</v>
      </c>
      <c r="CX246" s="174">
        <v>5914.0749999999998</v>
      </c>
    </row>
    <row r="247" spans="38:102" x14ac:dyDescent="0.25">
      <c r="AL247" s="3">
        <v>134601</v>
      </c>
      <c r="AM247" s="3">
        <v>134438</v>
      </c>
      <c r="AN247" s="3">
        <v>15</v>
      </c>
      <c r="AO247" s="3">
        <v>3</v>
      </c>
      <c r="AP247" s="3">
        <v>6</v>
      </c>
      <c r="AQ247" s="3">
        <v>11</v>
      </c>
      <c r="BA247" s="3">
        <v>134601</v>
      </c>
      <c r="BB247" s="3">
        <v>134438</v>
      </c>
      <c r="BC247" s="3">
        <v>15</v>
      </c>
      <c r="BD247" s="3">
        <v>3</v>
      </c>
      <c r="BE247" s="3">
        <v>25</v>
      </c>
      <c r="BF247" s="3">
        <v>42</v>
      </c>
      <c r="BN247" s="3">
        <v>3</v>
      </c>
      <c r="BO247" s="3">
        <v>15</v>
      </c>
      <c r="BP247" s="3">
        <v>1924.268</v>
      </c>
      <c r="BW247" s="3">
        <v>3</v>
      </c>
      <c r="BX247" s="3">
        <v>15</v>
      </c>
      <c r="BY247" s="3">
        <v>3880.4169999999999</v>
      </c>
      <c r="CF247" s="3" t="s">
        <v>3073</v>
      </c>
      <c r="CG247" s="174">
        <v>198743</v>
      </c>
      <c r="CH247" s="174">
        <v>3583</v>
      </c>
      <c r="CI247" s="174">
        <v>5</v>
      </c>
      <c r="CJ247" s="174">
        <v>5907.1459999999997</v>
      </c>
      <c r="CK247" s="174">
        <v>5907.1459999999997</v>
      </c>
      <c r="CN247" s="3">
        <v>967</v>
      </c>
      <c r="CO247" s="169">
        <f t="shared" si="117"/>
        <v>5664.1778999999997</v>
      </c>
      <c r="CP247" s="169">
        <f t="shared" si="118"/>
        <v>6048.9674000000005</v>
      </c>
      <c r="CQ247" s="170">
        <f t="shared" si="119"/>
        <v>11713.1453</v>
      </c>
      <c r="CU247" s="174">
        <v>198743</v>
      </c>
      <c r="CV247" s="174">
        <v>3583</v>
      </c>
      <c r="CW247" s="174">
        <v>5</v>
      </c>
      <c r="CX247" s="174">
        <v>5907.1459999999997</v>
      </c>
    </row>
    <row r="248" spans="38:102" x14ac:dyDescent="0.25">
      <c r="AL248" s="3">
        <v>134607</v>
      </c>
      <c r="AM248" s="3">
        <v>134455</v>
      </c>
      <c r="AN248" s="3">
        <v>15</v>
      </c>
      <c r="AO248" s="3">
        <v>3</v>
      </c>
      <c r="AP248" s="3">
        <v>2237.1909999999998</v>
      </c>
      <c r="AQ248" s="3">
        <v>5660.9660000000003</v>
      </c>
      <c r="BA248" s="3">
        <v>134607</v>
      </c>
      <c r="BB248" s="3">
        <v>134455</v>
      </c>
      <c r="BC248" s="3">
        <v>15</v>
      </c>
      <c r="BD248" s="3">
        <v>3</v>
      </c>
      <c r="BE248" s="3">
        <v>2134.4679999999998</v>
      </c>
      <c r="BF248" s="3">
        <v>5484.4690000000001</v>
      </c>
      <c r="BN248" s="3">
        <v>3</v>
      </c>
      <c r="BO248" s="3">
        <v>15</v>
      </c>
      <c r="BP248" s="3">
        <v>951.36710000000005</v>
      </c>
      <c r="BW248" s="3">
        <v>3</v>
      </c>
      <c r="BX248" s="3">
        <v>15</v>
      </c>
      <c r="BY248" s="3">
        <v>2829.76</v>
      </c>
      <c r="CF248" s="3" t="s">
        <v>3073</v>
      </c>
      <c r="CG248" s="174">
        <v>3355</v>
      </c>
      <c r="CH248" s="174">
        <v>175082</v>
      </c>
      <c r="CI248" s="174">
        <v>5</v>
      </c>
      <c r="CJ248" s="174">
        <v>5893.0609999999997</v>
      </c>
      <c r="CK248" s="174">
        <v>5893.0609999999997</v>
      </c>
      <c r="CN248" s="3">
        <v>714</v>
      </c>
      <c r="CO248" s="169">
        <f t="shared" si="117"/>
        <v>5957.6758999999993</v>
      </c>
      <c r="CP248" s="169">
        <f t="shared" si="118"/>
        <v>5754.1743999999999</v>
      </c>
      <c r="CQ248" s="170">
        <f t="shared" si="119"/>
        <v>11711.850299999998</v>
      </c>
      <c r="CU248" s="174">
        <v>3355</v>
      </c>
      <c r="CV248" s="174">
        <v>175082</v>
      </c>
      <c r="CW248" s="174">
        <v>5</v>
      </c>
      <c r="CX248" s="174">
        <v>5893.0609999999997</v>
      </c>
    </row>
    <row r="249" spans="38:102" x14ac:dyDescent="0.25">
      <c r="AL249" s="3">
        <v>134616</v>
      </c>
      <c r="AM249" s="3">
        <v>135083</v>
      </c>
      <c r="AN249" s="3">
        <v>15</v>
      </c>
      <c r="AO249" s="3">
        <v>3</v>
      </c>
      <c r="AP249" s="3">
        <v>642.7654</v>
      </c>
      <c r="AQ249" s="3">
        <v>1887.5070000000001</v>
      </c>
      <c r="BA249" s="3">
        <v>134616</v>
      </c>
      <c r="BB249" s="3">
        <v>135083</v>
      </c>
      <c r="BC249" s="3">
        <v>15</v>
      </c>
      <c r="BD249" s="3">
        <v>3</v>
      </c>
      <c r="BE249" s="3">
        <v>551.27890000000002</v>
      </c>
      <c r="BF249" s="3">
        <v>1603.2360000000001</v>
      </c>
      <c r="BN249" s="3">
        <v>3</v>
      </c>
      <c r="BO249" s="3">
        <v>15</v>
      </c>
      <c r="BP249" s="3">
        <v>10945.38</v>
      </c>
      <c r="BW249" s="3">
        <v>3</v>
      </c>
      <c r="BX249" s="3">
        <v>15</v>
      </c>
      <c r="BY249" s="3">
        <v>1858.3050000000001</v>
      </c>
      <c r="CF249" s="3" t="s">
        <v>3073</v>
      </c>
      <c r="CG249" s="174">
        <v>3348</v>
      </c>
      <c r="CH249" s="174">
        <v>170692</v>
      </c>
      <c r="CI249" s="174">
        <v>5</v>
      </c>
      <c r="CJ249" s="174">
        <v>5878.3969999999999</v>
      </c>
      <c r="CK249" s="174">
        <v>5878.3969999999999</v>
      </c>
      <c r="CN249" s="3">
        <v>2994</v>
      </c>
      <c r="CO249" s="169">
        <f t="shared" si="117"/>
        <v>6056.3209999999999</v>
      </c>
      <c r="CP249" s="169">
        <f t="shared" si="118"/>
        <v>5655.3770000000004</v>
      </c>
      <c r="CQ249" s="170">
        <f t="shared" si="119"/>
        <v>11711.698</v>
      </c>
      <c r="CU249" s="174">
        <v>3348</v>
      </c>
      <c r="CV249" s="174">
        <v>170692</v>
      </c>
      <c r="CW249" s="174">
        <v>5</v>
      </c>
      <c r="CX249" s="174">
        <v>5878.3969999999999</v>
      </c>
    </row>
    <row r="250" spans="38:102" x14ac:dyDescent="0.25">
      <c r="AL250" s="3">
        <v>134761</v>
      </c>
      <c r="AM250" s="3">
        <v>134941</v>
      </c>
      <c r="AN250" s="3">
        <v>15</v>
      </c>
      <c r="AO250" s="3">
        <v>3</v>
      </c>
      <c r="AP250" s="3">
        <v>1805.8720000000001</v>
      </c>
      <c r="AQ250" s="3">
        <v>4603.76</v>
      </c>
      <c r="BA250" s="3">
        <v>134761</v>
      </c>
      <c r="BB250" s="3">
        <v>134941</v>
      </c>
      <c r="BC250" s="3">
        <v>15</v>
      </c>
      <c r="BD250" s="3">
        <v>3</v>
      </c>
      <c r="BE250" s="3">
        <v>1528.69</v>
      </c>
      <c r="BF250" s="3">
        <v>4259.4489999999996</v>
      </c>
      <c r="BN250" s="3">
        <v>3</v>
      </c>
      <c r="BO250" s="3">
        <v>15</v>
      </c>
      <c r="BP250" s="3">
        <v>23</v>
      </c>
      <c r="BW250" s="3">
        <v>3</v>
      </c>
      <c r="BX250" s="3">
        <v>15</v>
      </c>
      <c r="BY250" s="3">
        <v>920.80539999999996</v>
      </c>
      <c r="CF250" s="3" t="s">
        <v>3073</v>
      </c>
      <c r="CG250" s="174">
        <v>116691</v>
      </c>
      <c r="CH250" s="174">
        <v>1330</v>
      </c>
      <c r="CI250" s="174">
        <v>5</v>
      </c>
      <c r="CJ250" s="174">
        <v>5841.6769999999997</v>
      </c>
      <c r="CK250" s="174">
        <v>5841.6769999999997</v>
      </c>
      <c r="CN250" s="3">
        <v>2514</v>
      </c>
      <c r="CO250" s="169">
        <f t="shared" si="117"/>
        <v>5905.0445</v>
      </c>
      <c r="CP250" s="169">
        <f t="shared" si="118"/>
        <v>5777.6958000000004</v>
      </c>
      <c r="CQ250" s="170">
        <f t="shared" si="119"/>
        <v>11682.740300000001</v>
      </c>
      <c r="CU250" s="174">
        <v>116691</v>
      </c>
      <c r="CV250" s="174">
        <v>1330</v>
      </c>
      <c r="CW250" s="174">
        <v>5</v>
      </c>
      <c r="CX250" s="174">
        <v>5841.6769999999997</v>
      </c>
    </row>
    <row r="251" spans="38:102" x14ac:dyDescent="0.25">
      <c r="AL251" s="3">
        <v>134850</v>
      </c>
      <c r="AM251" s="3">
        <v>134553</v>
      </c>
      <c r="AN251" s="3">
        <v>15</v>
      </c>
      <c r="AO251" s="3">
        <v>3</v>
      </c>
      <c r="AP251" s="3">
        <v>1397.3420000000001</v>
      </c>
      <c r="AQ251" s="3">
        <v>3547.3980000000001</v>
      </c>
      <c r="BA251" s="3">
        <v>134850</v>
      </c>
      <c r="BB251" s="3">
        <v>134553</v>
      </c>
      <c r="BC251" s="3">
        <v>15</v>
      </c>
      <c r="BD251" s="3">
        <v>3</v>
      </c>
      <c r="BE251" s="3">
        <v>1161.07</v>
      </c>
      <c r="BF251" s="3">
        <v>2949.6190000000001</v>
      </c>
      <c r="BN251" s="3">
        <v>3</v>
      </c>
      <c r="BO251" s="3">
        <v>15</v>
      </c>
      <c r="BP251" s="3">
        <v>4866.83</v>
      </c>
      <c r="BW251" s="3">
        <v>3</v>
      </c>
      <c r="BX251" s="3">
        <v>15</v>
      </c>
      <c r="BY251" s="3">
        <v>12417.07</v>
      </c>
      <c r="CF251" s="3" t="s">
        <v>3073</v>
      </c>
      <c r="CG251" s="174">
        <v>3345</v>
      </c>
      <c r="CH251" s="174">
        <v>169158</v>
      </c>
      <c r="CI251" s="174">
        <v>5</v>
      </c>
      <c r="CJ251" s="174">
        <v>5840.36</v>
      </c>
      <c r="CK251" s="174">
        <v>5840.36</v>
      </c>
      <c r="CN251" s="3">
        <v>3229</v>
      </c>
      <c r="CO251" s="169">
        <f t="shared" si="117"/>
        <v>5808.2272199999989</v>
      </c>
      <c r="CP251" s="169">
        <f t="shared" si="118"/>
        <v>5847.87417</v>
      </c>
      <c r="CQ251" s="170">
        <f t="shared" si="119"/>
        <v>11656.10139</v>
      </c>
      <c r="CU251" s="174">
        <v>3345</v>
      </c>
      <c r="CV251" s="174">
        <v>169158</v>
      </c>
      <c r="CW251" s="174">
        <v>5</v>
      </c>
      <c r="CX251" s="174">
        <v>5840.36</v>
      </c>
    </row>
    <row r="252" spans="38:102" x14ac:dyDescent="0.25">
      <c r="AL252" s="3">
        <v>134852</v>
      </c>
      <c r="AM252" s="3">
        <v>134412</v>
      </c>
      <c r="AN252" s="3">
        <v>15</v>
      </c>
      <c r="AO252" s="3">
        <v>6</v>
      </c>
      <c r="AP252" s="3">
        <v>1838.2239999999999</v>
      </c>
      <c r="AQ252" s="3">
        <v>5095.4960000000001</v>
      </c>
      <c r="BA252" s="3">
        <v>134852</v>
      </c>
      <c r="BB252" s="3">
        <v>134412</v>
      </c>
      <c r="BC252" s="3">
        <v>15</v>
      </c>
      <c r="BD252" s="3">
        <v>6</v>
      </c>
      <c r="BE252" s="3">
        <v>1521.6559999999999</v>
      </c>
      <c r="BF252" s="3">
        <v>3974.627</v>
      </c>
      <c r="BN252" s="3">
        <v>3</v>
      </c>
      <c r="BO252" s="3">
        <v>15</v>
      </c>
      <c r="BP252" s="3">
        <v>4051.694</v>
      </c>
      <c r="BW252" s="3">
        <v>6</v>
      </c>
      <c r="BX252" s="3">
        <v>15</v>
      </c>
      <c r="BY252" s="3">
        <v>6535.2550000000001</v>
      </c>
      <c r="CF252" s="3" t="s">
        <v>3073</v>
      </c>
      <c r="CG252" s="174">
        <v>1637</v>
      </c>
      <c r="CH252" s="174">
        <v>74854</v>
      </c>
      <c r="CI252" s="174">
        <v>5</v>
      </c>
      <c r="CJ252" s="174">
        <v>5837.1880000000001</v>
      </c>
      <c r="CK252" s="174">
        <v>5837.1880000000001</v>
      </c>
      <c r="CN252" s="3">
        <v>3309</v>
      </c>
      <c r="CO252" s="169">
        <f t="shared" si="117"/>
        <v>5806.0120000000006</v>
      </c>
      <c r="CP252" s="169">
        <f t="shared" si="118"/>
        <v>5828.835</v>
      </c>
      <c r="CQ252" s="170">
        <f t="shared" si="119"/>
        <v>11634.847000000002</v>
      </c>
      <c r="CU252" s="174">
        <v>1637</v>
      </c>
      <c r="CV252" s="174">
        <v>74854</v>
      </c>
      <c r="CW252" s="174">
        <v>5</v>
      </c>
      <c r="CX252" s="174">
        <v>5837.1880000000001</v>
      </c>
    </row>
    <row r="253" spans="38:102" x14ac:dyDescent="0.25">
      <c r="AL253" s="3">
        <v>134941</v>
      </c>
      <c r="AM253" s="3">
        <v>134761</v>
      </c>
      <c r="AN253" s="3">
        <v>15</v>
      </c>
      <c r="AO253" s="3">
        <v>3</v>
      </c>
      <c r="AP253" s="3">
        <v>1363.6479999999999</v>
      </c>
      <c r="AQ253" s="3">
        <v>3638.502</v>
      </c>
      <c r="BA253" s="3">
        <v>134941</v>
      </c>
      <c r="BB253" s="3">
        <v>134761</v>
      </c>
      <c r="BC253" s="3">
        <v>15</v>
      </c>
      <c r="BD253" s="3">
        <v>3</v>
      </c>
      <c r="BE253" s="3">
        <v>1126.258</v>
      </c>
      <c r="BF253" s="3">
        <v>3001.4549999999999</v>
      </c>
      <c r="BN253" s="3">
        <v>3</v>
      </c>
      <c r="BO253" s="3">
        <v>15</v>
      </c>
      <c r="BP253" s="3">
        <v>922.2826</v>
      </c>
      <c r="BW253" s="3">
        <v>3</v>
      </c>
      <c r="BX253" s="3">
        <v>15</v>
      </c>
      <c r="BY253" s="3">
        <v>9</v>
      </c>
      <c r="CF253" s="3" t="s">
        <v>3073</v>
      </c>
      <c r="CG253" s="174">
        <v>72172</v>
      </c>
      <c r="CH253" s="174">
        <v>1649</v>
      </c>
      <c r="CI253" s="174">
        <v>5</v>
      </c>
      <c r="CJ253" s="174">
        <v>5835.7910000000002</v>
      </c>
      <c r="CK253" s="174">
        <v>5835.7910000000002</v>
      </c>
      <c r="CN253" s="3">
        <v>1080</v>
      </c>
      <c r="CO253" s="169">
        <f t="shared" si="117"/>
        <v>5786.549</v>
      </c>
      <c r="CP253" s="169">
        <f t="shared" si="118"/>
        <v>5843.9650000000001</v>
      </c>
      <c r="CQ253" s="170">
        <f t="shared" si="119"/>
        <v>11630.513999999999</v>
      </c>
      <c r="CU253" s="174">
        <v>72172</v>
      </c>
      <c r="CV253" s="174">
        <v>1649</v>
      </c>
      <c r="CW253" s="174">
        <v>5</v>
      </c>
      <c r="CX253" s="174">
        <v>5835.7910000000002</v>
      </c>
    </row>
    <row r="254" spans="38:102" x14ac:dyDescent="0.25">
      <c r="AL254" s="3">
        <v>135083</v>
      </c>
      <c r="AM254" s="3">
        <v>134616</v>
      </c>
      <c r="AN254" s="3">
        <v>15</v>
      </c>
      <c r="AO254" s="3">
        <v>3</v>
      </c>
      <c r="AP254" s="3">
        <v>751.06659999999999</v>
      </c>
      <c r="AQ254" s="3">
        <v>1821.068</v>
      </c>
      <c r="BA254" s="3">
        <v>135083</v>
      </c>
      <c r="BB254" s="3">
        <v>134616</v>
      </c>
      <c r="BC254" s="3">
        <v>15</v>
      </c>
      <c r="BD254" s="3">
        <v>3</v>
      </c>
      <c r="BE254" s="3">
        <v>540.46389999999997</v>
      </c>
      <c r="BF254" s="3">
        <v>1464.058</v>
      </c>
      <c r="BN254" s="3">
        <v>3</v>
      </c>
      <c r="BO254" s="3">
        <v>15</v>
      </c>
      <c r="BP254" s="3">
        <v>11</v>
      </c>
      <c r="BW254" s="3">
        <v>3</v>
      </c>
      <c r="BX254" s="3">
        <v>15</v>
      </c>
      <c r="BY254" s="3">
        <v>5044.8829999999998</v>
      </c>
      <c r="CF254" s="3" t="s">
        <v>3073</v>
      </c>
      <c r="CG254" s="174">
        <v>1733</v>
      </c>
      <c r="CH254" s="174">
        <v>62708</v>
      </c>
      <c r="CI254" s="174">
        <v>5</v>
      </c>
      <c r="CJ254" s="174">
        <v>5828.7290000000003</v>
      </c>
      <c r="CK254" s="174">
        <v>5828.7290000000003</v>
      </c>
      <c r="CN254" s="3">
        <v>3515</v>
      </c>
      <c r="CO254" s="169">
        <f t="shared" si="117"/>
        <v>5787.0420000000004</v>
      </c>
      <c r="CP254" s="169">
        <f t="shared" si="118"/>
        <v>5819.6980000000003</v>
      </c>
      <c r="CQ254" s="170">
        <f t="shared" si="119"/>
        <v>11606.740000000002</v>
      </c>
      <c r="CU254" s="174">
        <v>1733</v>
      </c>
      <c r="CV254" s="174">
        <v>62708</v>
      </c>
      <c r="CW254" s="174">
        <v>5</v>
      </c>
      <c r="CX254" s="174">
        <v>5828.7290000000003</v>
      </c>
    </row>
    <row r="255" spans="38:102" x14ac:dyDescent="0.25">
      <c r="AL255" s="3">
        <v>135113</v>
      </c>
      <c r="AM255" s="3">
        <v>134390</v>
      </c>
      <c r="AN255" s="3">
        <v>15</v>
      </c>
      <c r="AO255" s="3">
        <v>3</v>
      </c>
      <c r="AP255" s="3">
        <v>3671.6410000000001</v>
      </c>
      <c r="AQ255" s="3">
        <v>9534.5540000000001</v>
      </c>
      <c r="BA255" s="3">
        <v>135113</v>
      </c>
      <c r="BB255" s="3">
        <v>134390</v>
      </c>
      <c r="BC255" s="3">
        <v>15</v>
      </c>
      <c r="BD255" s="3">
        <v>3</v>
      </c>
      <c r="BE255" s="3">
        <v>3513.3760000000002</v>
      </c>
      <c r="BF255" s="3">
        <v>8822.0210000000006</v>
      </c>
      <c r="BN255" s="3">
        <v>3</v>
      </c>
      <c r="BO255" s="3">
        <v>15</v>
      </c>
      <c r="BP255" s="3">
        <v>5451.0069999999996</v>
      </c>
      <c r="BW255" s="3">
        <v>3</v>
      </c>
      <c r="BX255" s="3">
        <v>15</v>
      </c>
      <c r="BY255" s="3">
        <v>4449.6409999999996</v>
      </c>
      <c r="CF255" s="3" t="s">
        <v>3073</v>
      </c>
      <c r="CG255" s="174">
        <v>69756</v>
      </c>
      <c r="CH255" s="174">
        <v>3515</v>
      </c>
      <c r="CI255" s="174">
        <v>5</v>
      </c>
      <c r="CJ255" s="174">
        <v>5819.6980000000003</v>
      </c>
      <c r="CK255" s="174">
        <v>5819.6980000000003</v>
      </c>
      <c r="CN255" s="3">
        <v>2958</v>
      </c>
      <c r="CO255" s="169">
        <f t="shared" si="117"/>
        <v>5949.3239000000003</v>
      </c>
      <c r="CP255" s="169">
        <f t="shared" si="118"/>
        <v>5653.5275999999994</v>
      </c>
      <c r="CQ255" s="170">
        <f t="shared" si="119"/>
        <v>11602.851500000001</v>
      </c>
      <c r="CU255" s="174">
        <v>69756</v>
      </c>
      <c r="CV255" s="174">
        <v>3515</v>
      </c>
      <c r="CW255" s="174">
        <v>5</v>
      </c>
      <c r="CX255" s="174">
        <v>5819.6980000000003</v>
      </c>
    </row>
    <row r="256" spans="38:102" x14ac:dyDescent="0.25">
      <c r="AL256" s="3">
        <v>135127</v>
      </c>
      <c r="AM256" s="3">
        <v>133986</v>
      </c>
      <c r="AN256" s="3">
        <v>15</v>
      </c>
      <c r="AO256" s="3">
        <v>3</v>
      </c>
      <c r="AP256" s="3">
        <v>710.78859999999997</v>
      </c>
      <c r="AQ256" s="3">
        <v>1988.6510000000001</v>
      </c>
      <c r="BA256" s="3">
        <v>135127</v>
      </c>
      <c r="BB256" s="3">
        <v>133986</v>
      </c>
      <c r="BC256" s="3">
        <v>15</v>
      </c>
      <c r="BD256" s="3">
        <v>3</v>
      </c>
      <c r="BE256" s="3">
        <v>729.76369999999997</v>
      </c>
      <c r="BF256" s="3">
        <v>1824.663</v>
      </c>
      <c r="BN256" s="3">
        <v>3</v>
      </c>
      <c r="BO256" s="3">
        <v>15</v>
      </c>
      <c r="BP256" s="3">
        <v>1801.2380000000001</v>
      </c>
      <c r="BW256" s="3">
        <v>3</v>
      </c>
      <c r="BX256" s="3">
        <v>15</v>
      </c>
      <c r="BY256" s="3">
        <v>900.40890000000002</v>
      </c>
      <c r="CF256" s="3" t="s">
        <v>3073</v>
      </c>
      <c r="CG256" s="174">
        <v>161367</v>
      </c>
      <c r="CH256" s="174">
        <v>3261</v>
      </c>
      <c r="CI256" s="174">
        <v>5</v>
      </c>
      <c r="CJ256" s="174">
        <v>5799.3249999999998</v>
      </c>
      <c r="CK256" s="174">
        <v>5799.3249999999998</v>
      </c>
      <c r="CN256" s="3">
        <v>2215</v>
      </c>
      <c r="CO256" s="169">
        <f t="shared" si="117"/>
        <v>5743.8896000000004</v>
      </c>
      <c r="CP256" s="169">
        <f t="shared" si="118"/>
        <v>5857.875</v>
      </c>
      <c r="CQ256" s="170">
        <f t="shared" si="119"/>
        <v>11601.7646</v>
      </c>
      <c r="CU256" s="174">
        <v>161367</v>
      </c>
      <c r="CV256" s="174">
        <v>3261</v>
      </c>
      <c r="CW256" s="174">
        <v>5</v>
      </c>
      <c r="CX256" s="174">
        <v>5799.3249999999998</v>
      </c>
    </row>
    <row r="257" spans="38:102" x14ac:dyDescent="0.25">
      <c r="AL257" s="3">
        <v>135278</v>
      </c>
      <c r="AM257" s="3">
        <v>133707</v>
      </c>
      <c r="AN257" s="3">
        <v>15</v>
      </c>
      <c r="AO257" s="3">
        <v>3</v>
      </c>
      <c r="AP257" s="3">
        <v>847.85950000000003</v>
      </c>
      <c r="AQ257" s="3">
        <v>2306.1</v>
      </c>
      <c r="BA257" s="3">
        <v>135278</v>
      </c>
      <c r="BB257" s="3">
        <v>133707</v>
      </c>
      <c r="BC257" s="3">
        <v>15</v>
      </c>
      <c r="BD257" s="3">
        <v>3</v>
      </c>
      <c r="BE257" s="3">
        <v>758.64880000000005</v>
      </c>
      <c r="BF257" s="3">
        <v>1903.8989999999999</v>
      </c>
      <c r="BN257" s="3">
        <v>3</v>
      </c>
      <c r="BO257" s="3">
        <v>15</v>
      </c>
      <c r="BP257" s="3">
        <v>4596.4849999999997</v>
      </c>
      <c r="BW257" s="3">
        <v>3</v>
      </c>
      <c r="BX257" s="3">
        <v>15</v>
      </c>
      <c r="BY257" s="3">
        <v>11</v>
      </c>
      <c r="CF257" s="3" t="s">
        <v>3073</v>
      </c>
      <c r="CG257" s="174">
        <v>3515</v>
      </c>
      <c r="CH257" s="174">
        <v>69756</v>
      </c>
      <c r="CI257" s="174">
        <v>5</v>
      </c>
      <c r="CJ257" s="174">
        <v>5787.0420000000004</v>
      </c>
      <c r="CK257" s="174">
        <v>5787.0420000000004</v>
      </c>
      <c r="CN257" s="3">
        <v>2257</v>
      </c>
      <c r="CO257" s="169">
        <f t="shared" si="117"/>
        <v>5671.20453</v>
      </c>
      <c r="CP257" s="169">
        <f t="shared" si="118"/>
        <v>5922.18714</v>
      </c>
      <c r="CQ257" s="170">
        <f t="shared" si="119"/>
        <v>11593.391670000001</v>
      </c>
      <c r="CU257" s="174">
        <v>3515</v>
      </c>
      <c r="CV257" s="174">
        <v>69756</v>
      </c>
      <c r="CW257" s="174">
        <v>5</v>
      </c>
      <c r="CX257" s="174">
        <v>5787.0420000000004</v>
      </c>
    </row>
    <row r="258" spans="38:102" x14ac:dyDescent="0.25">
      <c r="AL258" s="3">
        <v>135788</v>
      </c>
      <c r="AM258" s="3">
        <v>134023</v>
      </c>
      <c r="AN258" s="3">
        <v>15</v>
      </c>
      <c r="AO258" s="3">
        <v>3</v>
      </c>
      <c r="AP258" s="3">
        <v>870.97400000000005</v>
      </c>
      <c r="AQ258" s="3">
        <v>2153.1190000000001</v>
      </c>
      <c r="BA258" s="3">
        <v>135788</v>
      </c>
      <c r="BB258" s="3">
        <v>134023</v>
      </c>
      <c r="BC258" s="3">
        <v>15</v>
      </c>
      <c r="BD258" s="3">
        <v>3</v>
      </c>
      <c r="BE258" s="3">
        <v>1073.9369999999999</v>
      </c>
      <c r="BF258" s="3">
        <v>2780.5120000000002</v>
      </c>
      <c r="BN258" s="3">
        <v>3</v>
      </c>
      <c r="BO258" s="3">
        <v>15</v>
      </c>
      <c r="BP258" s="3">
        <v>3431.422</v>
      </c>
      <c r="BW258" s="3">
        <v>3</v>
      </c>
      <c r="BX258" s="3">
        <v>15</v>
      </c>
      <c r="BY258" s="3">
        <v>5146.2160000000003</v>
      </c>
      <c r="CF258" s="3" t="s">
        <v>3073</v>
      </c>
      <c r="CG258" s="174">
        <v>2794</v>
      </c>
      <c r="CH258" s="174">
        <v>147319</v>
      </c>
      <c r="CI258" s="174">
        <v>5</v>
      </c>
      <c r="CJ258" s="174">
        <v>5782.2380000000003</v>
      </c>
      <c r="CK258" s="174">
        <v>5782.2380000000003</v>
      </c>
      <c r="CN258" s="3">
        <v>3583</v>
      </c>
      <c r="CO258" s="169">
        <f t="shared" si="117"/>
        <v>5685.48</v>
      </c>
      <c r="CP258" s="169">
        <f t="shared" si="118"/>
        <v>5907.1459999999997</v>
      </c>
      <c r="CQ258" s="170">
        <f t="shared" si="119"/>
        <v>11592.626</v>
      </c>
      <c r="CU258" s="174">
        <v>2794</v>
      </c>
      <c r="CV258" s="174">
        <v>147319</v>
      </c>
      <c r="CW258" s="174">
        <v>5</v>
      </c>
      <c r="CX258" s="174">
        <v>5782.2380000000003</v>
      </c>
    </row>
    <row r="259" spans="38:102" x14ac:dyDescent="0.25">
      <c r="AL259" s="3">
        <v>119877</v>
      </c>
      <c r="AM259" s="3">
        <v>119918</v>
      </c>
      <c r="AN259" s="3">
        <v>16</v>
      </c>
      <c r="AO259" s="3">
        <v>3</v>
      </c>
      <c r="AP259" s="3">
        <v>1153.3130000000001</v>
      </c>
      <c r="AQ259" s="3">
        <v>3326.078</v>
      </c>
      <c r="BA259" s="3">
        <v>119877</v>
      </c>
      <c r="BB259" s="3">
        <v>119918</v>
      </c>
      <c r="BC259" s="3">
        <v>16</v>
      </c>
      <c r="BD259" s="3">
        <v>3</v>
      </c>
      <c r="BE259" s="3">
        <v>1672.4349999999999</v>
      </c>
      <c r="BF259" s="3">
        <v>4673.5739999999996</v>
      </c>
      <c r="BN259" s="3">
        <v>3</v>
      </c>
      <c r="BO259" s="3">
        <v>15</v>
      </c>
      <c r="BP259" s="3">
        <v>3537.0569999999998</v>
      </c>
      <c r="BW259" s="3">
        <v>3</v>
      </c>
      <c r="BX259" s="3">
        <v>15</v>
      </c>
      <c r="BY259" s="3">
        <v>1950.923</v>
      </c>
      <c r="CF259" s="3" t="s">
        <v>3073</v>
      </c>
      <c r="CG259" s="174">
        <v>165065</v>
      </c>
      <c r="CH259" s="174">
        <v>3297</v>
      </c>
      <c r="CI259" s="174">
        <v>5</v>
      </c>
      <c r="CJ259" s="174">
        <v>5776.7510000000002</v>
      </c>
      <c r="CK259" s="174">
        <v>5776.7510000000002</v>
      </c>
      <c r="CN259" s="3">
        <v>2118</v>
      </c>
      <c r="CO259" s="169">
        <f t="shared" ref="CO259:CO322" si="120">SUMIF(CG$3:CG$17476,$CN259,$CK$3:$CK$17476)</f>
        <v>5798.4082000000008</v>
      </c>
      <c r="CP259" s="169">
        <f t="shared" ref="CP259:CP322" si="121">SUMIF(CH$3:CH$17476,$CN259,$CK$3:$CK$17476)</f>
        <v>5788.4865</v>
      </c>
      <c r="CQ259" s="170">
        <f t="shared" ref="CQ259:CQ322" si="122">CO259+CP259</f>
        <v>11586.894700000001</v>
      </c>
      <c r="CU259" s="174">
        <v>165065</v>
      </c>
      <c r="CV259" s="174">
        <v>3297</v>
      </c>
      <c r="CW259" s="174">
        <v>5</v>
      </c>
      <c r="CX259" s="174">
        <v>5776.7510000000002</v>
      </c>
    </row>
    <row r="260" spans="38:102" x14ac:dyDescent="0.25">
      <c r="AL260" s="3">
        <v>119918</v>
      </c>
      <c r="AM260" s="3">
        <v>119877</v>
      </c>
      <c r="AN260" s="3">
        <v>16</v>
      </c>
      <c r="AO260" s="3">
        <v>3</v>
      </c>
      <c r="AP260" s="3">
        <v>1090.723</v>
      </c>
      <c r="AQ260" s="3">
        <v>3031.09</v>
      </c>
      <c r="BA260" s="3">
        <v>119918</v>
      </c>
      <c r="BB260" s="3">
        <v>119877</v>
      </c>
      <c r="BC260" s="3">
        <v>16</v>
      </c>
      <c r="BD260" s="3">
        <v>3</v>
      </c>
      <c r="BE260" s="3">
        <v>1067.202</v>
      </c>
      <c r="BF260" s="3">
        <v>3600.2820000000002</v>
      </c>
      <c r="BN260" s="3">
        <v>3</v>
      </c>
      <c r="BO260" s="3">
        <v>15</v>
      </c>
      <c r="BP260" s="3">
        <v>1607.2670000000001</v>
      </c>
      <c r="BW260" s="3">
        <v>3</v>
      </c>
      <c r="BX260" s="3">
        <v>15</v>
      </c>
      <c r="BY260" s="3">
        <v>4121.2299999999996</v>
      </c>
      <c r="CF260" s="3" t="s">
        <v>3073</v>
      </c>
      <c r="CG260" s="174">
        <v>27987</v>
      </c>
      <c r="CH260" s="174">
        <v>2403</v>
      </c>
      <c r="CI260" s="174">
        <v>5</v>
      </c>
      <c r="CJ260" s="174">
        <v>5767.1049999999996</v>
      </c>
      <c r="CK260" s="174">
        <v>5767.1049999999996</v>
      </c>
      <c r="CN260" s="3">
        <v>2145</v>
      </c>
      <c r="CO260" s="169">
        <f t="shared" si="120"/>
        <v>5914.2690000000002</v>
      </c>
      <c r="CP260" s="169">
        <f t="shared" si="121"/>
        <v>5652.9210000000003</v>
      </c>
      <c r="CQ260" s="170">
        <f t="shared" si="122"/>
        <v>11567.19</v>
      </c>
      <c r="CU260" s="174">
        <v>27987</v>
      </c>
      <c r="CV260" s="174">
        <v>2403</v>
      </c>
      <c r="CW260" s="174">
        <v>5</v>
      </c>
      <c r="CX260" s="174">
        <v>5767.1049999999996</v>
      </c>
    </row>
    <row r="261" spans="38:102" x14ac:dyDescent="0.25">
      <c r="AL261" s="3">
        <v>121761</v>
      </c>
      <c r="AM261" s="3">
        <v>185396</v>
      </c>
      <c r="AN261" s="3">
        <v>16</v>
      </c>
      <c r="AO261" s="3">
        <v>3</v>
      </c>
      <c r="AP261" s="3">
        <v>1982.6610000000001</v>
      </c>
      <c r="AQ261" s="3">
        <v>6491.7849999999999</v>
      </c>
      <c r="BA261" s="3">
        <v>121761</v>
      </c>
      <c r="BB261" s="3">
        <v>185396</v>
      </c>
      <c r="BC261" s="3">
        <v>16</v>
      </c>
      <c r="BD261" s="3">
        <v>3</v>
      </c>
      <c r="BE261" s="3">
        <v>1670.1320000000001</v>
      </c>
      <c r="BF261" s="3">
        <v>5457.6729999999998</v>
      </c>
      <c r="BN261" s="3">
        <v>3</v>
      </c>
      <c r="BO261" s="3">
        <v>15</v>
      </c>
      <c r="BP261" s="3">
        <v>9366.1540000000005</v>
      </c>
      <c r="BW261" s="3">
        <v>3</v>
      </c>
      <c r="BX261" s="3">
        <v>15</v>
      </c>
      <c r="BY261" s="3">
        <v>4134.4960000000001</v>
      </c>
      <c r="CF261" s="3" t="s">
        <v>3073</v>
      </c>
      <c r="CG261" s="174">
        <v>132331</v>
      </c>
      <c r="CH261" s="174">
        <v>2021</v>
      </c>
      <c r="CI261" s="174">
        <v>5</v>
      </c>
      <c r="CJ261" s="174">
        <v>5757.4170000000004</v>
      </c>
      <c r="CK261" s="174">
        <v>5757.4170000000004</v>
      </c>
      <c r="CN261" s="3">
        <v>2311</v>
      </c>
      <c r="CO261" s="169">
        <f t="shared" si="120"/>
        <v>5728.8355000000001</v>
      </c>
      <c r="CP261" s="169">
        <f t="shared" si="121"/>
        <v>5822.1333000000004</v>
      </c>
      <c r="CQ261" s="170">
        <f t="shared" si="122"/>
        <v>11550.968800000001</v>
      </c>
      <c r="CU261" s="174">
        <v>132331</v>
      </c>
      <c r="CV261" s="174">
        <v>2021</v>
      </c>
      <c r="CW261" s="174">
        <v>5</v>
      </c>
      <c r="CX261" s="174">
        <v>5757.4170000000004</v>
      </c>
    </row>
    <row r="262" spans="38:102" x14ac:dyDescent="0.25">
      <c r="AL262" s="3">
        <v>124083</v>
      </c>
      <c r="AM262" s="3">
        <v>124301</v>
      </c>
      <c r="AN262" s="3">
        <v>16</v>
      </c>
      <c r="AO262" s="3">
        <v>3</v>
      </c>
      <c r="AP262" s="3">
        <v>921.35320000000002</v>
      </c>
      <c r="AQ262" s="3">
        <v>3376.194</v>
      </c>
      <c r="BA262" s="3">
        <v>124083</v>
      </c>
      <c r="BB262" s="3">
        <v>124301</v>
      </c>
      <c r="BC262" s="3">
        <v>16</v>
      </c>
      <c r="BD262" s="3">
        <v>3</v>
      </c>
      <c r="BE262" s="3">
        <v>646.82339999999999</v>
      </c>
      <c r="BF262" s="3">
        <v>2846.375</v>
      </c>
      <c r="BN262" s="3">
        <v>3</v>
      </c>
      <c r="BO262" s="3">
        <v>15</v>
      </c>
      <c r="BP262" s="3">
        <v>1788.183</v>
      </c>
      <c r="BW262" s="3">
        <v>6</v>
      </c>
      <c r="BX262" s="3">
        <v>15</v>
      </c>
      <c r="BY262" s="3">
        <v>5788.9949999999999</v>
      </c>
      <c r="CF262" s="3" t="s">
        <v>3073</v>
      </c>
      <c r="CG262" s="174">
        <v>28298</v>
      </c>
      <c r="CH262" s="174">
        <v>2399</v>
      </c>
      <c r="CI262" s="174">
        <v>5</v>
      </c>
      <c r="CJ262" s="174">
        <v>5756.7659999999996</v>
      </c>
      <c r="CK262" s="174">
        <v>5756.7659999999996</v>
      </c>
      <c r="CN262" s="3">
        <v>3306</v>
      </c>
      <c r="CO262" s="169">
        <f t="shared" si="120"/>
        <v>5758.415</v>
      </c>
      <c r="CP262" s="169">
        <f t="shared" si="121"/>
        <v>5762.5868999999993</v>
      </c>
      <c r="CQ262" s="170">
        <f t="shared" si="122"/>
        <v>11521.001899999999</v>
      </c>
      <c r="CU262" s="174">
        <v>28298</v>
      </c>
      <c r="CV262" s="174">
        <v>2399</v>
      </c>
      <c r="CW262" s="174">
        <v>5</v>
      </c>
      <c r="CX262" s="174">
        <v>5756.7659999999996</v>
      </c>
    </row>
    <row r="263" spans="38:102" x14ac:dyDescent="0.25">
      <c r="AL263" s="3">
        <v>124301</v>
      </c>
      <c r="AM263" s="3">
        <v>124083</v>
      </c>
      <c r="AN263" s="3">
        <v>16</v>
      </c>
      <c r="AO263" s="3">
        <v>3</v>
      </c>
      <c r="AP263" s="3">
        <v>1555.221</v>
      </c>
      <c r="AQ263" s="3">
        <v>4616.78</v>
      </c>
      <c r="BA263" s="3">
        <v>124301</v>
      </c>
      <c r="BB263" s="3">
        <v>124083</v>
      </c>
      <c r="BC263" s="3">
        <v>16</v>
      </c>
      <c r="BD263" s="3">
        <v>3</v>
      </c>
      <c r="BE263" s="3">
        <v>1170.441</v>
      </c>
      <c r="BF263" s="3">
        <v>3427.4929999999999</v>
      </c>
      <c r="BN263" s="3">
        <v>3</v>
      </c>
      <c r="BO263" s="3">
        <v>15</v>
      </c>
      <c r="BP263" s="3">
        <v>2159.415</v>
      </c>
      <c r="BW263" s="3">
        <v>3</v>
      </c>
      <c r="BX263" s="3">
        <v>15</v>
      </c>
      <c r="BY263" s="3">
        <v>3438.114</v>
      </c>
      <c r="CF263" s="3" t="s">
        <v>3073</v>
      </c>
      <c r="CG263" s="174">
        <v>3317</v>
      </c>
      <c r="CH263" s="174">
        <v>167756</v>
      </c>
      <c r="CI263" s="174">
        <v>5</v>
      </c>
      <c r="CJ263" s="174">
        <v>5756.5789999999997</v>
      </c>
      <c r="CK263" s="174">
        <v>5756.5789999999997</v>
      </c>
      <c r="CN263" s="3">
        <v>3007</v>
      </c>
      <c r="CO263" s="169">
        <f t="shared" si="120"/>
        <v>5756.6502</v>
      </c>
      <c r="CP263" s="169">
        <f t="shared" si="121"/>
        <v>5761.9066400000002</v>
      </c>
      <c r="CQ263" s="170">
        <f t="shared" si="122"/>
        <v>11518.556840000001</v>
      </c>
      <c r="CU263" s="174">
        <v>3317</v>
      </c>
      <c r="CV263" s="174">
        <v>167756</v>
      </c>
      <c r="CW263" s="174">
        <v>5</v>
      </c>
      <c r="CX263" s="174">
        <v>5756.5789999999997</v>
      </c>
    </row>
    <row r="264" spans="38:102" x14ac:dyDescent="0.25">
      <c r="AL264" s="3">
        <v>125566</v>
      </c>
      <c r="AM264" s="3">
        <v>125603</v>
      </c>
      <c r="AN264" s="3">
        <v>16</v>
      </c>
      <c r="AO264" s="3">
        <v>3</v>
      </c>
      <c r="AP264" s="3">
        <v>12</v>
      </c>
      <c r="AQ264" s="3">
        <v>18</v>
      </c>
      <c r="BA264" s="3">
        <v>125566</v>
      </c>
      <c r="BB264" s="3">
        <v>125603</v>
      </c>
      <c r="BC264" s="3">
        <v>16</v>
      </c>
      <c r="BD264" s="3">
        <v>3</v>
      </c>
      <c r="BE264" s="3">
        <v>0</v>
      </c>
      <c r="BF264" s="3">
        <v>6</v>
      </c>
      <c r="BN264" s="3">
        <v>3</v>
      </c>
      <c r="BO264" s="3">
        <v>15</v>
      </c>
      <c r="BP264" s="3">
        <v>1948.509</v>
      </c>
      <c r="BW264" s="3">
        <v>3</v>
      </c>
      <c r="BX264" s="3">
        <v>15</v>
      </c>
      <c r="BY264" s="3">
        <v>1655.0909999999999</v>
      </c>
      <c r="CF264" s="3" t="s">
        <v>3073</v>
      </c>
      <c r="CG264" s="174">
        <v>3630</v>
      </c>
      <c r="CH264" s="174">
        <v>97088</v>
      </c>
      <c r="CI264" s="174">
        <v>5</v>
      </c>
      <c r="CJ264" s="174">
        <v>5747.2439999999997</v>
      </c>
      <c r="CK264" s="174">
        <v>5747.2439999999997</v>
      </c>
      <c r="CN264" s="3">
        <v>3386</v>
      </c>
      <c r="CO264" s="169">
        <f t="shared" si="120"/>
        <v>5723.7820000000002</v>
      </c>
      <c r="CP264" s="169">
        <f t="shared" si="121"/>
        <v>5776.7730000000001</v>
      </c>
      <c r="CQ264" s="170">
        <f t="shared" si="122"/>
        <v>11500.555</v>
      </c>
      <c r="CU264" s="174">
        <v>3630</v>
      </c>
      <c r="CV264" s="174">
        <v>97088</v>
      </c>
      <c r="CW264" s="174">
        <v>5</v>
      </c>
      <c r="CX264" s="174">
        <v>5747.2439999999997</v>
      </c>
    </row>
    <row r="265" spans="38:102" x14ac:dyDescent="0.25">
      <c r="AL265" s="3">
        <v>125603</v>
      </c>
      <c r="AM265" s="3">
        <v>125566</v>
      </c>
      <c r="AN265" s="3">
        <v>16</v>
      </c>
      <c r="AO265" s="3">
        <v>3</v>
      </c>
      <c r="AP265" s="3">
        <v>12</v>
      </c>
      <c r="AQ265" s="3">
        <v>18</v>
      </c>
      <c r="BA265" s="3">
        <v>125603</v>
      </c>
      <c r="BB265" s="3">
        <v>125566</v>
      </c>
      <c r="BC265" s="3">
        <v>16</v>
      </c>
      <c r="BD265" s="3">
        <v>3</v>
      </c>
      <c r="BE265" s="3">
        <v>0</v>
      </c>
      <c r="BF265" s="3">
        <v>6</v>
      </c>
      <c r="BN265" s="3">
        <v>6</v>
      </c>
      <c r="BO265" s="3">
        <v>15</v>
      </c>
      <c r="BP265" s="3">
        <v>6978.6149999999998</v>
      </c>
      <c r="BW265" s="3">
        <v>3</v>
      </c>
      <c r="BX265" s="3">
        <v>15</v>
      </c>
      <c r="BY265" s="3">
        <v>10729.67</v>
      </c>
      <c r="CF265" s="3" t="s">
        <v>3073</v>
      </c>
      <c r="CG265" s="174">
        <v>1158</v>
      </c>
      <c r="CH265" s="174">
        <v>148155</v>
      </c>
      <c r="CI265" s="174">
        <v>5</v>
      </c>
      <c r="CJ265" s="174">
        <v>5746.2380000000003</v>
      </c>
      <c r="CK265" s="174">
        <v>5746.2380000000003</v>
      </c>
      <c r="CN265" s="3">
        <v>3371</v>
      </c>
      <c r="CO265" s="169">
        <f t="shared" si="120"/>
        <v>5746.69272</v>
      </c>
      <c r="CP265" s="169">
        <f t="shared" si="121"/>
        <v>5744.8095400000002</v>
      </c>
      <c r="CQ265" s="170">
        <f t="shared" si="122"/>
        <v>11491.502260000001</v>
      </c>
      <c r="CU265" s="174">
        <v>1158</v>
      </c>
      <c r="CV265" s="174">
        <v>148155</v>
      </c>
      <c r="CW265" s="174">
        <v>5</v>
      </c>
      <c r="CX265" s="174">
        <v>5746.2380000000003</v>
      </c>
    </row>
    <row r="266" spans="38:102" x14ac:dyDescent="0.25">
      <c r="AL266" s="3">
        <v>126909</v>
      </c>
      <c r="AM266" s="3">
        <v>127254</v>
      </c>
      <c r="AN266" s="3">
        <v>16</v>
      </c>
      <c r="AO266" s="3">
        <v>3</v>
      </c>
      <c r="AP266" s="3">
        <v>3103.5210000000002</v>
      </c>
      <c r="AQ266" s="3">
        <v>7863.8819999999996</v>
      </c>
      <c r="BA266" s="3">
        <v>126909</v>
      </c>
      <c r="BB266" s="3">
        <v>127254</v>
      </c>
      <c r="BC266" s="3">
        <v>16</v>
      </c>
      <c r="BD266" s="3">
        <v>3</v>
      </c>
      <c r="BE266" s="3">
        <v>2505.6869999999999</v>
      </c>
      <c r="BF266" s="3">
        <v>6395.598</v>
      </c>
      <c r="BN266" s="3">
        <v>6</v>
      </c>
      <c r="BO266" s="3">
        <v>15</v>
      </c>
      <c r="BP266" s="3">
        <v>6912.1629999999996</v>
      </c>
      <c r="BW266" s="3">
        <v>3</v>
      </c>
      <c r="BX266" s="3">
        <v>15</v>
      </c>
      <c r="BY266" s="3">
        <v>2005.251</v>
      </c>
      <c r="CF266" s="3" t="s">
        <v>3073</v>
      </c>
      <c r="CG266" s="174">
        <v>142584</v>
      </c>
      <c r="CH266" s="174">
        <v>1137</v>
      </c>
      <c r="CI266" s="174">
        <v>5</v>
      </c>
      <c r="CJ266" s="174">
        <v>5725.6220000000003</v>
      </c>
      <c r="CK266" s="174">
        <v>5725.6220000000003</v>
      </c>
      <c r="CN266" s="3">
        <v>2667</v>
      </c>
      <c r="CO266" s="169">
        <f t="shared" si="120"/>
        <v>5760.9186000000009</v>
      </c>
      <c r="CP266" s="169">
        <f t="shared" si="121"/>
        <v>5720.2781999999997</v>
      </c>
      <c r="CQ266" s="170">
        <f t="shared" si="122"/>
        <v>11481.196800000002</v>
      </c>
      <c r="CU266" s="174">
        <v>142584</v>
      </c>
      <c r="CV266" s="174">
        <v>1137</v>
      </c>
      <c r="CW266" s="174">
        <v>5</v>
      </c>
      <c r="CX266" s="174">
        <v>5725.6220000000003</v>
      </c>
    </row>
    <row r="267" spans="38:102" x14ac:dyDescent="0.25">
      <c r="AL267" s="3">
        <v>127254</v>
      </c>
      <c r="AM267" s="3">
        <v>126909</v>
      </c>
      <c r="AN267" s="3">
        <v>16</v>
      </c>
      <c r="AO267" s="3">
        <v>3</v>
      </c>
      <c r="AP267" s="3">
        <v>1927.414</v>
      </c>
      <c r="AQ267" s="3">
        <v>4851.152</v>
      </c>
      <c r="BA267" s="3">
        <v>127254</v>
      </c>
      <c r="BB267" s="3">
        <v>126909</v>
      </c>
      <c r="BC267" s="3">
        <v>16</v>
      </c>
      <c r="BD267" s="3">
        <v>3</v>
      </c>
      <c r="BE267" s="3">
        <v>1909.414</v>
      </c>
      <c r="BF267" s="3">
        <v>4654.0069999999996</v>
      </c>
      <c r="BN267" s="3">
        <v>6</v>
      </c>
      <c r="BO267" s="3">
        <v>15</v>
      </c>
      <c r="BP267" s="3">
        <v>5818.2939999999999</v>
      </c>
      <c r="BW267" s="3">
        <v>3</v>
      </c>
      <c r="BX267" s="3">
        <v>15</v>
      </c>
      <c r="BY267" s="3">
        <v>2832.13</v>
      </c>
      <c r="CF267" s="3" t="s">
        <v>3073</v>
      </c>
      <c r="CG267" s="174">
        <v>2419</v>
      </c>
      <c r="CH267" s="174">
        <v>30890</v>
      </c>
      <c r="CI267" s="174">
        <v>5</v>
      </c>
      <c r="CJ267" s="174">
        <v>5714.6459999999997</v>
      </c>
      <c r="CK267" s="174">
        <v>5714.6459999999997</v>
      </c>
      <c r="CN267" s="3">
        <v>1120</v>
      </c>
      <c r="CO267" s="169">
        <f t="shared" si="120"/>
        <v>5702.1390000000001</v>
      </c>
      <c r="CP267" s="169">
        <f t="shared" si="121"/>
        <v>5761.8359999999993</v>
      </c>
      <c r="CQ267" s="170">
        <f t="shared" si="122"/>
        <v>11463.974999999999</v>
      </c>
      <c r="CU267" s="174">
        <v>2419</v>
      </c>
      <c r="CV267" s="174">
        <v>30890</v>
      </c>
      <c r="CW267" s="174">
        <v>5</v>
      </c>
      <c r="CX267" s="174">
        <v>5714.6459999999997</v>
      </c>
    </row>
    <row r="268" spans="38:102" x14ac:dyDescent="0.25">
      <c r="AL268" s="3">
        <v>132008</v>
      </c>
      <c r="AM268" s="3">
        <v>132017</v>
      </c>
      <c r="AN268" s="3">
        <v>16</v>
      </c>
      <c r="AO268" s="3">
        <v>3</v>
      </c>
      <c r="AP268" s="3">
        <v>6064.4309999999996</v>
      </c>
      <c r="AQ268" s="3">
        <v>16247.02</v>
      </c>
      <c r="BA268" s="3">
        <v>132008</v>
      </c>
      <c r="BB268" s="3">
        <v>132017</v>
      </c>
      <c r="BC268" s="3">
        <v>16</v>
      </c>
      <c r="BD268" s="3">
        <v>3</v>
      </c>
      <c r="BE268" s="3">
        <v>4897.4219999999996</v>
      </c>
      <c r="BF268" s="3">
        <v>13519.65</v>
      </c>
      <c r="BN268" s="3">
        <v>6</v>
      </c>
      <c r="BO268" s="3">
        <v>15</v>
      </c>
      <c r="BP268" s="3">
        <v>4960.4110000000001</v>
      </c>
      <c r="BW268" s="3">
        <v>3</v>
      </c>
      <c r="BX268" s="3">
        <v>15</v>
      </c>
      <c r="BY268" s="3">
        <v>1550.604</v>
      </c>
      <c r="CF268" s="3" t="s">
        <v>3073</v>
      </c>
      <c r="CG268" s="174">
        <v>177729</v>
      </c>
      <c r="CH268" s="174">
        <v>3436</v>
      </c>
      <c r="CI268" s="174">
        <v>5</v>
      </c>
      <c r="CJ268" s="174">
        <v>5713.9369999999999</v>
      </c>
      <c r="CK268" s="174">
        <v>5713.9369999999999</v>
      </c>
      <c r="CN268" s="3">
        <v>2403</v>
      </c>
      <c r="CO268" s="169">
        <f t="shared" si="120"/>
        <v>5688.4790000000003</v>
      </c>
      <c r="CP268" s="169">
        <f t="shared" si="121"/>
        <v>5767.1049999999996</v>
      </c>
      <c r="CQ268" s="170">
        <f t="shared" si="122"/>
        <v>11455.583999999999</v>
      </c>
      <c r="CU268" s="174">
        <v>177729</v>
      </c>
      <c r="CV268" s="174">
        <v>3436</v>
      </c>
      <c r="CW268" s="174">
        <v>5</v>
      </c>
      <c r="CX268" s="174">
        <v>5713.9369999999999</v>
      </c>
    </row>
    <row r="269" spans="38:102" x14ac:dyDescent="0.25">
      <c r="AL269" s="3">
        <v>132017</v>
      </c>
      <c r="AM269" s="3">
        <v>132008</v>
      </c>
      <c r="AN269" s="3">
        <v>16</v>
      </c>
      <c r="AO269" s="3">
        <v>3</v>
      </c>
      <c r="AP269" s="3">
        <v>5229.8860000000004</v>
      </c>
      <c r="AQ269" s="3">
        <v>14568.72</v>
      </c>
      <c r="BA269" s="3">
        <v>132017</v>
      </c>
      <c r="BB269" s="3">
        <v>132008</v>
      </c>
      <c r="BC269" s="3">
        <v>16</v>
      </c>
      <c r="BD269" s="3">
        <v>3</v>
      </c>
      <c r="BE269" s="3">
        <v>4422.3450000000003</v>
      </c>
      <c r="BF269" s="3">
        <v>12172.75</v>
      </c>
      <c r="BN269" s="3">
        <v>3</v>
      </c>
      <c r="BO269" s="3">
        <v>16</v>
      </c>
      <c r="BP269" s="3">
        <v>2700.5540000000001</v>
      </c>
      <c r="BW269" s="3">
        <v>3</v>
      </c>
      <c r="BX269" s="3">
        <v>16</v>
      </c>
      <c r="BY269" s="3">
        <v>3085.067</v>
      </c>
      <c r="CF269" s="3" t="s">
        <v>3073</v>
      </c>
      <c r="CG269" s="174">
        <v>2403</v>
      </c>
      <c r="CH269" s="174">
        <v>27987</v>
      </c>
      <c r="CI269" s="174">
        <v>5</v>
      </c>
      <c r="CJ269" s="174">
        <v>5688.4790000000003</v>
      </c>
      <c r="CK269" s="174">
        <v>5688.4790000000003</v>
      </c>
      <c r="CN269" s="3">
        <v>244</v>
      </c>
      <c r="CO269" s="169">
        <f t="shared" si="120"/>
        <v>5785.4598000000005</v>
      </c>
      <c r="CP269" s="169">
        <f t="shared" si="121"/>
        <v>5662.8444</v>
      </c>
      <c r="CQ269" s="170">
        <f t="shared" si="122"/>
        <v>11448.3042</v>
      </c>
      <c r="CU269" s="174">
        <v>2403</v>
      </c>
      <c r="CV269" s="174">
        <v>27987</v>
      </c>
      <c r="CW269" s="174">
        <v>5</v>
      </c>
      <c r="CX269" s="174">
        <v>5688.4790000000003</v>
      </c>
    </row>
    <row r="270" spans="38:102" x14ac:dyDescent="0.25">
      <c r="AL270" s="3">
        <v>134559</v>
      </c>
      <c r="AM270" s="3">
        <v>134560</v>
      </c>
      <c r="AN270" s="3">
        <v>16</v>
      </c>
      <c r="AO270" s="3">
        <v>3</v>
      </c>
      <c r="AP270" s="3">
        <v>493.05110000000002</v>
      </c>
      <c r="AQ270" s="3">
        <v>1229.7560000000001</v>
      </c>
      <c r="BA270" s="3">
        <v>134559</v>
      </c>
      <c r="BB270" s="3">
        <v>134560</v>
      </c>
      <c r="BC270" s="3">
        <v>16</v>
      </c>
      <c r="BD270" s="3">
        <v>3</v>
      </c>
      <c r="BE270" s="3">
        <v>482.19139999999999</v>
      </c>
      <c r="BF270" s="3">
        <v>1196.492</v>
      </c>
      <c r="BN270" s="3">
        <v>3</v>
      </c>
      <c r="BO270" s="3">
        <v>16</v>
      </c>
      <c r="BP270" s="3">
        <v>2591.1080000000002</v>
      </c>
      <c r="BW270" s="3">
        <v>3</v>
      </c>
      <c r="BX270" s="3">
        <v>16</v>
      </c>
      <c r="BY270" s="3">
        <v>3467.3490000000002</v>
      </c>
      <c r="CF270" s="3" t="s">
        <v>3073</v>
      </c>
      <c r="CG270" s="174">
        <v>3583</v>
      </c>
      <c r="CH270" s="174">
        <v>198743</v>
      </c>
      <c r="CI270" s="174">
        <v>5</v>
      </c>
      <c r="CJ270" s="174">
        <v>5685.48</v>
      </c>
      <c r="CK270" s="174">
        <v>5685.48</v>
      </c>
      <c r="CN270" s="3">
        <v>1514</v>
      </c>
      <c r="CO270" s="169">
        <f t="shared" si="120"/>
        <v>5881.8883999999998</v>
      </c>
      <c r="CP270" s="169">
        <f t="shared" si="121"/>
        <v>5566.3271000000004</v>
      </c>
      <c r="CQ270" s="170">
        <f t="shared" si="122"/>
        <v>11448.2155</v>
      </c>
      <c r="CU270" s="174">
        <v>3583</v>
      </c>
      <c r="CV270" s="174">
        <v>198743</v>
      </c>
      <c r="CW270" s="174">
        <v>5</v>
      </c>
      <c r="CX270" s="174">
        <v>5685.48</v>
      </c>
    </row>
    <row r="271" spans="38:102" x14ac:dyDescent="0.25">
      <c r="AL271" s="3">
        <v>134560</v>
      </c>
      <c r="AM271" s="3">
        <v>134559</v>
      </c>
      <c r="AN271" s="3">
        <v>16</v>
      </c>
      <c r="AO271" s="3">
        <v>3</v>
      </c>
      <c r="AP271" s="3">
        <v>595.88229999999999</v>
      </c>
      <c r="AQ271" s="3">
        <v>1695.213</v>
      </c>
      <c r="BA271" s="3">
        <v>134560</v>
      </c>
      <c r="BB271" s="3">
        <v>134559</v>
      </c>
      <c r="BC271" s="3">
        <v>16</v>
      </c>
      <c r="BD271" s="3">
        <v>3</v>
      </c>
      <c r="BE271" s="3">
        <v>684.99170000000004</v>
      </c>
      <c r="BF271" s="3">
        <v>1864.8489999999999</v>
      </c>
      <c r="BN271" s="3">
        <v>3</v>
      </c>
      <c r="BO271" s="3">
        <v>16</v>
      </c>
      <c r="BP271" s="3">
        <v>5493.884</v>
      </c>
      <c r="BW271" s="3">
        <v>3</v>
      </c>
      <c r="BX271" s="3">
        <v>16</v>
      </c>
      <c r="BY271" s="3">
        <v>5906.3720000000003</v>
      </c>
      <c r="CF271" s="3" t="s">
        <v>3073</v>
      </c>
      <c r="CG271" s="174">
        <v>1378</v>
      </c>
      <c r="CH271" s="174">
        <v>115970</v>
      </c>
      <c r="CI271" s="174">
        <v>5</v>
      </c>
      <c r="CJ271" s="174">
        <v>5679.598</v>
      </c>
      <c r="CK271" s="174">
        <v>5679.598</v>
      </c>
      <c r="CN271" s="3">
        <v>2119</v>
      </c>
      <c r="CO271" s="169">
        <f t="shared" si="120"/>
        <v>5674.8519999999999</v>
      </c>
      <c r="CP271" s="169">
        <f t="shared" si="121"/>
        <v>5764.5789999999997</v>
      </c>
      <c r="CQ271" s="170">
        <f t="shared" si="122"/>
        <v>11439.431</v>
      </c>
      <c r="CU271" s="174">
        <v>1378</v>
      </c>
      <c r="CV271" s="174">
        <v>115970</v>
      </c>
      <c r="CW271" s="174">
        <v>5</v>
      </c>
      <c r="CX271" s="174">
        <v>5679.598</v>
      </c>
    </row>
    <row r="272" spans="38:102" x14ac:dyDescent="0.25">
      <c r="AL272" s="3">
        <v>185396</v>
      </c>
      <c r="AM272" s="3">
        <v>121761</v>
      </c>
      <c r="AN272" s="3">
        <v>16</v>
      </c>
      <c r="AO272" s="3">
        <v>3</v>
      </c>
      <c r="AP272" s="3">
        <v>2220.8890000000001</v>
      </c>
      <c r="AQ272" s="3">
        <v>8165.2219999999998</v>
      </c>
      <c r="BA272" s="3">
        <v>185396</v>
      </c>
      <c r="BB272" s="3">
        <v>121761</v>
      </c>
      <c r="BC272" s="3">
        <v>16</v>
      </c>
      <c r="BD272" s="3">
        <v>3</v>
      </c>
      <c r="BE272" s="3">
        <v>1809.5989999999999</v>
      </c>
      <c r="BF272" s="3">
        <v>6879.2309999999998</v>
      </c>
      <c r="BN272" s="3">
        <v>3</v>
      </c>
      <c r="BO272" s="3">
        <v>16</v>
      </c>
      <c r="BP272" s="3">
        <v>3488.5540000000001</v>
      </c>
      <c r="BW272" s="3">
        <v>3</v>
      </c>
      <c r="BX272" s="3">
        <v>16</v>
      </c>
      <c r="BY272" s="3">
        <v>4636.8289999999997</v>
      </c>
      <c r="CF272" s="3" t="s">
        <v>3073</v>
      </c>
      <c r="CG272" s="174">
        <v>2373</v>
      </c>
      <c r="CH272" s="174">
        <v>35339</v>
      </c>
      <c r="CI272" s="174">
        <v>5</v>
      </c>
      <c r="CJ272" s="174">
        <v>5675.9579999999996</v>
      </c>
      <c r="CK272" s="174">
        <v>5675.9579999999996</v>
      </c>
      <c r="CN272" s="3">
        <v>2318</v>
      </c>
      <c r="CO272" s="169">
        <f t="shared" si="120"/>
        <v>5715.8869999999997</v>
      </c>
      <c r="CP272" s="169">
        <f t="shared" si="121"/>
        <v>5705.6490000000003</v>
      </c>
      <c r="CQ272" s="170">
        <f t="shared" si="122"/>
        <v>11421.536</v>
      </c>
      <c r="CU272" s="174">
        <v>2373</v>
      </c>
      <c r="CV272" s="174">
        <v>35339</v>
      </c>
      <c r="CW272" s="174">
        <v>5</v>
      </c>
      <c r="CX272" s="174">
        <v>5675.9579999999996</v>
      </c>
    </row>
    <row r="273" spans="38:102" x14ac:dyDescent="0.25">
      <c r="AL273" s="3">
        <v>119615</v>
      </c>
      <c r="AM273" s="3">
        <v>119619</v>
      </c>
      <c r="AN273" s="3">
        <v>17</v>
      </c>
      <c r="AO273" s="3">
        <v>3</v>
      </c>
      <c r="AP273" s="3">
        <v>2336.4250000000002</v>
      </c>
      <c r="AQ273" s="3">
        <v>7201.6139999999996</v>
      </c>
      <c r="BA273" s="3">
        <v>119615</v>
      </c>
      <c r="BB273" s="3">
        <v>119619</v>
      </c>
      <c r="BC273" s="3">
        <v>17</v>
      </c>
      <c r="BD273" s="3">
        <v>3</v>
      </c>
      <c r="BE273" s="3">
        <v>2241.527</v>
      </c>
      <c r="BF273" s="3">
        <v>7042.7560000000003</v>
      </c>
      <c r="BN273" s="3">
        <v>3</v>
      </c>
      <c r="BO273" s="3">
        <v>16</v>
      </c>
      <c r="BP273" s="3">
        <v>4344.1080000000002</v>
      </c>
      <c r="BW273" s="3">
        <v>3</v>
      </c>
      <c r="BX273" s="3">
        <v>16</v>
      </c>
      <c r="BY273" s="3">
        <v>6187.4549999999999</v>
      </c>
      <c r="CF273" s="3" t="s">
        <v>3073</v>
      </c>
      <c r="CG273" s="174">
        <v>198125</v>
      </c>
      <c r="CH273" s="174">
        <v>1913</v>
      </c>
      <c r="CI273" s="174">
        <v>5</v>
      </c>
      <c r="CJ273" s="174">
        <v>5674.3720000000003</v>
      </c>
      <c r="CK273" s="174">
        <v>5674.3720000000003</v>
      </c>
      <c r="CN273" s="3">
        <v>2990</v>
      </c>
      <c r="CO273" s="169">
        <f t="shared" si="120"/>
        <v>5659.3574200000012</v>
      </c>
      <c r="CP273" s="169">
        <f t="shared" si="121"/>
        <v>5760.3399099999997</v>
      </c>
      <c r="CQ273" s="170">
        <f t="shared" si="122"/>
        <v>11419.697330000001</v>
      </c>
      <c r="CU273" s="174">
        <v>198125</v>
      </c>
      <c r="CV273" s="174">
        <v>1913</v>
      </c>
      <c r="CW273" s="174">
        <v>5</v>
      </c>
      <c r="CX273" s="174">
        <v>5674.3720000000003</v>
      </c>
    </row>
    <row r="274" spans="38:102" x14ac:dyDescent="0.25">
      <c r="AL274" s="3">
        <v>119619</v>
      </c>
      <c r="AM274" s="3">
        <v>119615</v>
      </c>
      <c r="AN274" s="3">
        <v>17</v>
      </c>
      <c r="AO274" s="3">
        <v>3</v>
      </c>
      <c r="AP274" s="3">
        <v>2915.08</v>
      </c>
      <c r="AQ274" s="3">
        <v>7604.3429999999998</v>
      </c>
      <c r="BA274" s="3">
        <v>119619</v>
      </c>
      <c r="BB274" s="3">
        <v>119615</v>
      </c>
      <c r="BC274" s="3">
        <v>17</v>
      </c>
      <c r="BD274" s="3">
        <v>3</v>
      </c>
      <c r="BE274" s="3">
        <v>2821.5680000000002</v>
      </c>
      <c r="BF274" s="3">
        <v>7425.9440000000004</v>
      </c>
      <c r="BN274" s="3">
        <v>3</v>
      </c>
      <c r="BO274" s="3">
        <v>16</v>
      </c>
      <c r="BP274" s="3">
        <v>18</v>
      </c>
      <c r="BW274" s="3">
        <v>3</v>
      </c>
      <c r="BX274" s="3">
        <v>16</v>
      </c>
      <c r="BY274" s="3">
        <v>18</v>
      </c>
      <c r="CF274" s="3" t="s">
        <v>3073</v>
      </c>
      <c r="CG274" s="174">
        <v>158888</v>
      </c>
      <c r="CH274" s="174">
        <v>2994</v>
      </c>
      <c r="CI274" s="174">
        <v>5</v>
      </c>
      <c r="CJ274" s="174">
        <v>5655.3770000000004</v>
      </c>
      <c r="CK274" s="174">
        <v>5655.3770000000004</v>
      </c>
      <c r="CN274" s="3">
        <v>3441</v>
      </c>
      <c r="CO274" s="169">
        <f t="shared" si="120"/>
        <v>5696.8679499999998</v>
      </c>
      <c r="CP274" s="169">
        <f t="shared" si="121"/>
        <v>5690.4093000000003</v>
      </c>
      <c r="CQ274" s="170">
        <f t="shared" si="122"/>
        <v>11387.277249999999</v>
      </c>
      <c r="CU274" s="174">
        <v>158888</v>
      </c>
      <c r="CV274" s="174">
        <v>2994</v>
      </c>
      <c r="CW274" s="174">
        <v>5</v>
      </c>
      <c r="CX274" s="174">
        <v>5655.3770000000004</v>
      </c>
    </row>
    <row r="275" spans="38:102" x14ac:dyDescent="0.25">
      <c r="AL275" s="3">
        <v>121484</v>
      </c>
      <c r="AM275" s="3">
        <v>121489</v>
      </c>
      <c r="AN275" s="3">
        <v>17</v>
      </c>
      <c r="AO275" s="3">
        <v>3</v>
      </c>
      <c r="AP275" s="3">
        <v>3799.634</v>
      </c>
      <c r="AQ275" s="3">
        <v>10989.18</v>
      </c>
      <c r="BA275" s="3">
        <v>121484</v>
      </c>
      <c r="BB275" s="3">
        <v>121489</v>
      </c>
      <c r="BC275" s="3">
        <v>17</v>
      </c>
      <c r="BD275" s="3">
        <v>3</v>
      </c>
      <c r="BE275" s="3">
        <v>3547.306</v>
      </c>
      <c r="BF275" s="3">
        <v>10497.17</v>
      </c>
      <c r="BN275" s="3">
        <v>3</v>
      </c>
      <c r="BO275" s="3">
        <v>16</v>
      </c>
      <c r="BP275" s="3">
        <v>18</v>
      </c>
      <c r="BW275" s="3">
        <v>3</v>
      </c>
      <c r="BX275" s="3">
        <v>16</v>
      </c>
      <c r="BY275" s="3">
        <v>18</v>
      </c>
      <c r="CF275" s="3" t="s">
        <v>3073</v>
      </c>
      <c r="CG275" s="174">
        <v>10803</v>
      </c>
      <c r="CH275" s="174">
        <v>2145</v>
      </c>
      <c r="CI275" s="174">
        <v>5</v>
      </c>
      <c r="CJ275" s="174">
        <v>5652.9210000000003</v>
      </c>
      <c r="CK275" s="174">
        <v>5652.9210000000003</v>
      </c>
      <c r="CN275" s="3">
        <v>1413</v>
      </c>
      <c r="CO275" s="169">
        <f t="shared" si="120"/>
        <v>5577.9049000000005</v>
      </c>
      <c r="CP275" s="169">
        <f t="shared" si="121"/>
        <v>5789.6470000000008</v>
      </c>
      <c r="CQ275" s="170">
        <f t="shared" si="122"/>
        <v>11367.551900000002</v>
      </c>
      <c r="CU275" s="174">
        <v>10803</v>
      </c>
      <c r="CV275" s="174">
        <v>2145</v>
      </c>
      <c r="CW275" s="174">
        <v>5</v>
      </c>
      <c r="CX275" s="174">
        <v>5652.9210000000003</v>
      </c>
    </row>
    <row r="276" spans="38:102" x14ac:dyDescent="0.25">
      <c r="AL276" s="3">
        <v>121489</v>
      </c>
      <c r="AM276" s="3">
        <v>121484</v>
      </c>
      <c r="AN276" s="3">
        <v>17</v>
      </c>
      <c r="AO276" s="3">
        <v>3</v>
      </c>
      <c r="AP276" s="3">
        <v>3496.0709999999999</v>
      </c>
      <c r="AQ276" s="3">
        <v>9975.2180000000008</v>
      </c>
      <c r="BA276" s="3">
        <v>121489</v>
      </c>
      <c r="BB276" s="3">
        <v>121484</v>
      </c>
      <c r="BC276" s="3">
        <v>17</v>
      </c>
      <c r="BD276" s="3">
        <v>3</v>
      </c>
      <c r="BE276" s="3">
        <v>3291.08</v>
      </c>
      <c r="BF276" s="3">
        <v>9167.9390000000003</v>
      </c>
      <c r="BN276" s="3">
        <v>3</v>
      </c>
      <c r="BO276" s="3">
        <v>16</v>
      </c>
      <c r="BP276" s="3">
        <v>6629.9570000000003</v>
      </c>
      <c r="BW276" s="3">
        <v>3</v>
      </c>
      <c r="BX276" s="3">
        <v>16</v>
      </c>
      <c r="BY276" s="3">
        <v>7339.4369999999999</v>
      </c>
      <c r="CF276" s="3" t="s">
        <v>3073</v>
      </c>
      <c r="CG276" s="174">
        <v>1718</v>
      </c>
      <c r="CH276" s="174">
        <v>62868</v>
      </c>
      <c r="CI276" s="174">
        <v>5</v>
      </c>
      <c r="CJ276" s="174">
        <v>5643.8249999999998</v>
      </c>
      <c r="CK276" s="174">
        <v>5643.8249999999998</v>
      </c>
      <c r="CN276" s="3">
        <v>2166</v>
      </c>
      <c r="CO276" s="169">
        <f t="shared" si="120"/>
        <v>5631.8368</v>
      </c>
      <c r="CP276" s="169">
        <f t="shared" si="121"/>
        <v>5709.884</v>
      </c>
      <c r="CQ276" s="170">
        <f t="shared" si="122"/>
        <v>11341.720799999999</v>
      </c>
      <c r="CU276" s="174">
        <v>1718</v>
      </c>
      <c r="CV276" s="174">
        <v>62868</v>
      </c>
      <c r="CW276" s="174">
        <v>5</v>
      </c>
      <c r="CX276" s="174">
        <v>5643.8249999999998</v>
      </c>
    </row>
    <row r="277" spans="38:102" x14ac:dyDescent="0.25">
      <c r="AL277" s="3">
        <v>125985</v>
      </c>
      <c r="AM277" s="3">
        <v>125988</v>
      </c>
      <c r="AN277" s="3">
        <v>17</v>
      </c>
      <c r="AO277" s="3">
        <v>3</v>
      </c>
      <c r="AP277" s="3">
        <v>3719.5259999999998</v>
      </c>
      <c r="AQ277" s="3">
        <v>11002.5</v>
      </c>
      <c r="BA277" s="3">
        <v>125985</v>
      </c>
      <c r="BB277" s="3">
        <v>125988</v>
      </c>
      <c r="BC277" s="3">
        <v>17</v>
      </c>
      <c r="BD277" s="3">
        <v>3</v>
      </c>
      <c r="BE277" s="3">
        <v>3445.3009999999999</v>
      </c>
      <c r="BF277" s="3">
        <v>10522.69</v>
      </c>
      <c r="BN277" s="3">
        <v>3</v>
      </c>
      <c r="BO277" s="3">
        <v>16</v>
      </c>
      <c r="BP277" s="3">
        <v>4233.0690000000004</v>
      </c>
      <c r="BW277" s="3">
        <v>3</v>
      </c>
      <c r="BX277" s="3">
        <v>16</v>
      </c>
      <c r="BY277" s="3">
        <v>5671.74</v>
      </c>
      <c r="CF277" s="3" t="s">
        <v>3073</v>
      </c>
      <c r="CG277" s="174">
        <v>1913</v>
      </c>
      <c r="CH277" s="174">
        <v>198125</v>
      </c>
      <c r="CI277" s="174">
        <v>5</v>
      </c>
      <c r="CJ277" s="174">
        <v>5642.0039999999999</v>
      </c>
      <c r="CK277" s="174">
        <v>5642.0039999999999</v>
      </c>
      <c r="CN277" s="3">
        <v>1378</v>
      </c>
      <c r="CO277" s="169">
        <f t="shared" si="120"/>
        <v>5679.598</v>
      </c>
      <c r="CP277" s="169">
        <f t="shared" si="121"/>
        <v>5637.0020000000004</v>
      </c>
      <c r="CQ277" s="170">
        <f t="shared" si="122"/>
        <v>11316.6</v>
      </c>
      <c r="CU277" s="174">
        <v>1913</v>
      </c>
      <c r="CV277" s="174">
        <v>198125</v>
      </c>
      <c r="CW277" s="174">
        <v>5</v>
      </c>
      <c r="CX277" s="174">
        <v>5642.0039999999999</v>
      </c>
    </row>
    <row r="278" spans="38:102" x14ac:dyDescent="0.25">
      <c r="AL278" s="3">
        <v>125988</v>
      </c>
      <c r="AM278" s="3">
        <v>125985</v>
      </c>
      <c r="AN278" s="3">
        <v>17</v>
      </c>
      <c r="AO278" s="3">
        <v>3</v>
      </c>
      <c r="AP278" s="3">
        <v>4162.9030000000002</v>
      </c>
      <c r="AQ278" s="3">
        <v>10608.72</v>
      </c>
      <c r="BA278" s="3">
        <v>125988</v>
      </c>
      <c r="BB278" s="3">
        <v>125985</v>
      </c>
      <c r="BC278" s="3">
        <v>17</v>
      </c>
      <c r="BD278" s="3">
        <v>3</v>
      </c>
      <c r="BE278" s="3">
        <v>3969.1309999999999</v>
      </c>
      <c r="BF278" s="3">
        <v>10401.129999999999</v>
      </c>
      <c r="BN278" s="3">
        <v>3</v>
      </c>
      <c r="BO278" s="3">
        <v>16</v>
      </c>
      <c r="BP278" s="3">
        <v>12834.62</v>
      </c>
      <c r="BW278" s="3">
        <v>3</v>
      </c>
      <c r="BX278" s="3">
        <v>16</v>
      </c>
      <c r="BY278" s="3">
        <v>14805.42</v>
      </c>
      <c r="CF278" s="3" t="s">
        <v>3073</v>
      </c>
      <c r="CG278" s="174">
        <v>13172</v>
      </c>
      <c r="CH278" s="174">
        <v>2215</v>
      </c>
      <c r="CI278" s="174">
        <v>5</v>
      </c>
      <c r="CJ278" s="174">
        <v>5640.2089999999998</v>
      </c>
      <c r="CK278" s="174">
        <v>5640.2089999999998</v>
      </c>
      <c r="CN278" s="3">
        <v>3352</v>
      </c>
      <c r="CO278" s="169">
        <f t="shared" si="120"/>
        <v>5466.4680000000008</v>
      </c>
      <c r="CP278" s="169">
        <f t="shared" si="121"/>
        <v>5839.3775999999998</v>
      </c>
      <c r="CQ278" s="170">
        <f t="shared" si="122"/>
        <v>11305.845600000001</v>
      </c>
      <c r="CU278" s="174">
        <v>13172</v>
      </c>
      <c r="CV278" s="174">
        <v>2215</v>
      </c>
      <c r="CW278" s="174">
        <v>5</v>
      </c>
      <c r="CX278" s="174">
        <v>5640.2089999999998</v>
      </c>
    </row>
    <row r="279" spans="38:102" x14ac:dyDescent="0.25">
      <c r="AL279" s="3">
        <v>127345</v>
      </c>
      <c r="AM279" s="3">
        <v>127354</v>
      </c>
      <c r="AN279" s="3">
        <v>17</v>
      </c>
      <c r="AO279" s="3">
        <v>3</v>
      </c>
      <c r="AP279" s="3">
        <v>628.72370000000001</v>
      </c>
      <c r="AQ279" s="3">
        <v>1881.0160000000001</v>
      </c>
      <c r="BA279" s="3">
        <v>127345</v>
      </c>
      <c r="BB279" s="3">
        <v>127354</v>
      </c>
      <c r="BC279" s="3">
        <v>17</v>
      </c>
      <c r="BD279" s="3">
        <v>3</v>
      </c>
      <c r="BE279" s="3">
        <v>584.10879999999997</v>
      </c>
      <c r="BF279" s="3">
        <v>1763.73</v>
      </c>
      <c r="BN279" s="3">
        <v>3</v>
      </c>
      <c r="BO279" s="3">
        <v>16</v>
      </c>
      <c r="BP279" s="3">
        <v>12339.01</v>
      </c>
      <c r="BW279" s="3">
        <v>3</v>
      </c>
      <c r="BX279" s="3">
        <v>16</v>
      </c>
      <c r="BY279" s="3">
        <v>14223.73</v>
      </c>
      <c r="CF279" s="3" t="s">
        <v>3073</v>
      </c>
      <c r="CG279" s="174">
        <v>117435</v>
      </c>
      <c r="CH279" s="174">
        <v>972</v>
      </c>
      <c r="CI279" s="174">
        <v>5</v>
      </c>
      <c r="CJ279" s="174">
        <v>5639.0810000000001</v>
      </c>
      <c r="CK279" s="174">
        <v>5639.0810000000001</v>
      </c>
      <c r="CN279" s="3">
        <v>1793</v>
      </c>
      <c r="CO279" s="169">
        <f t="shared" si="120"/>
        <v>5632.7346000000007</v>
      </c>
      <c r="CP279" s="169">
        <f t="shared" si="121"/>
        <v>5667.8248999999996</v>
      </c>
      <c r="CQ279" s="170">
        <f t="shared" si="122"/>
        <v>11300.559499999999</v>
      </c>
      <c r="CU279" s="174">
        <v>117435</v>
      </c>
      <c r="CV279" s="174">
        <v>972</v>
      </c>
      <c r="CW279" s="174">
        <v>5</v>
      </c>
      <c r="CX279" s="174">
        <v>5639.0810000000001</v>
      </c>
    </row>
    <row r="280" spans="38:102" x14ac:dyDescent="0.25">
      <c r="AL280" s="3">
        <v>127354</v>
      </c>
      <c r="AM280" s="3">
        <v>127345</v>
      </c>
      <c r="AN280" s="3">
        <v>17</v>
      </c>
      <c r="AO280" s="3">
        <v>3</v>
      </c>
      <c r="AP280" s="3">
        <v>724.9547</v>
      </c>
      <c r="AQ280" s="3">
        <v>1781.4739999999999</v>
      </c>
      <c r="BA280" s="3">
        <v>127354</v>
      </c>
      <c r="BB280" s="3">
        <v>127345</v>
      </c>
      <c r="BC280" s="3">
        <v>17</v>
      </c>
      <c r="BD280" s="3">
        <v>3</v>
      </c>
      <c r="BE280" s="3">
        <v>682.48540000000003</v>
      </c>
      <c r="BF280" s="3">
        <v>1695.31</v>
      </c>
      <c r="BN280" s="3">
        <v>3</v>
      </c>
      <c r="BO280" s="3">
        <v>16</v>
      </c>
      <c r="BP280" s="3">
        <v>1031.0229999999999</v>
      </c>
      <c r="BW280" s="3">
        <v>3</v>
      </c>
      <c r="BX280" s="3">
        <v>16</v>
      </c>
      <c r="BY280" s="3">
        <v>1382.8209999999999</v>
      </c>
      <c r="CF280" s="3" t="s">
        <v>3073</v>
      </c>
      <c r="CG280" s="174">
        <v>115970</v>
      </c>
      <c r="CH280" s="174">
        <v>1378</v>
      </c>
      <c r="CI280" s="174">
        <v>5</v>
      </c>
      <c r="CJ280" s="174">
        <v>5637.0020000000004</v>
      </c>
      <c r="CK280" s="174">
        <v>5637.0020000000004</v>
      </c>
      <c r="CN280" s="3">
        <v>1026</v>
      </c>
      <c r="CO280" s="169">
        <f t="shared" si="120"/>
        <v>5614.7800000000007</v>
      </c>
      <c r="CP280" s="169">
        <f t="shared" si="121"/>
        <v>5653.2946000000002</v>
      </c>
      <c r="CQ280" s="170">
        <f t="shared" si="122"/>
        <v>11268.0746</v>
      </c>
      <c r="CU280" s="174">
        <v>115970</v>
      </c>
      <c r="CV280" s="174">
        <v>1378</v>
      </c>
      <c r="CW280" s="174">
        <v>5</v>
      </c>
      <c r="CX280" s="174">
        <v>5637.0020000000004</v>
      </c>
    </row>
    <row r="281" spans="38:102" x14ac:dyDescent="0.25">
      <c r="AL281" s="3">
        <v>128754</v>
      </c>
      <c r="AM281" s="3">
        <v>128761</v>
      </c>
      <c r="AN281" s="3">
        <v>17</v>
      </c>
      <c r="AO281" s="3">
        <v>3</v>
      </c>
      <c r="AP281" s="3">
        <v>1450.7670000000001</v>
      </c>
      <c r="AQ281" s="3">
        <v>4067.8580000000002</v>
      </c>
      <c r="BA281" s="3">
        <v>128754</v>
      </c>
      <c r="BB281" s="3">
        <v>128761</v>
      </c>
      <c r="BC281" s="3">
        <v>17</v>
      </c>
      <c r="BD281" s="3">
        <v>3</v>
      </c>
      <c r="BE281" s="3">
        <v>1102.9880000000001</v>
      </c>
      <c r="BF281" s="3">
        <v>3343.2440000000001</v>
      </c>
      <c r="BN281" s="3">
        <v>3</v>
      </c>
      <c r="BO281" s="3">
        <v>16</v>
      </c>
      <c r="BP281" s="3">
        <v>1425.8979999999999</v>
      </c>
      <c r="BW281" s="3">
        <v>3</v>
      </c>
      <c r="BX281" s="3">
        <v>16</v>
      </c>
      <c r="BY281" s="3">
        <v>1983.8820000000001</v>
      </c>
      <c r="CF281" s="3" t="s">
        <v>3073</v>
      </c>
      <c r="CG281" s="174">
        <v>176369</v>
      </c>
      <c r="CH281" s="174">
        <v>3352</v>
      </c>
      <c r="CI281" s="174">
        <v>5</v>
      </c>
      <c r="CJ281" s="174">
        <v>5631.424</v>
      </c>
      <c r="CK281" s="174">
        <v>5631.424</v>
      </c>
      <c r="CN281" s="3">
        <v>3016</v>
      </c>
      <c r="CO281" s="169">
        <f t="shared" si="120"/>
        <v>5665.6820000000007</v>
      </c>
      <c r="CP281" s="169">
        <f t="shared" si="121"/>
        <v>5602.0706</v>
      </c>
      <c r="CQ281" s="170">
        <f t="shared" si="122"/>
        <v>11267.7526</v>
      </c>
      <c r="CU281" s="174">
        <v>176369</v>
      </c>
      <c r="CV281" s="174">
        <v>3352</v>
      </c>
      <c r="CW281" s="174">
        <v>5</v>
      </c>
      <c r="CX281" s="174">
        <v>5631.424</v>
      </c>
    </row>
    <row r="282" spans="38:102" x14ac:dyDescent="0.25">
      <c r="AL282" s="3">
        <v>128761</v>
      </c>
      <c r="AM282" s="3">
        <v>128754</v>
      </c>
      <c r="AN282" s="3">
        <v>17</v>
      </c>
      <c r="AO282" s="3">
        <v>3</v>
      </c>
      <c r="AP282" s="3">
        <v>1417.76</v>
      </c>
      <c r="AQ282" s="3">
        <v>3680.069</v>
      </c>
      <c r="BA282" s="3">
        <v>128761</v>
      </c>
      <c r="BB282" s="3">
        <v>128754</v>
      </c>
      <c r="BC282" s="3">
        <v>17</v>
      </c>
      <c r="BD282" s="3">
        <v>3</v>
      </c>
      <c r="BE282" s="3">
        <v>1159.7550000000001</v>
      </c>
      <c r="BF282" s="3">
        <v>2985.569</v>
      </c>
      <c r="BN282" s="3">
        <v>3</v>
      </c>
      <c r="BO282" s="3">
        <v>16</v>
      </c>
      <c r="BP282" s="3">
        <v>7834.1260000000002</v>
      </c>
      <c r="BW282" s="3">
        <v>3</v>
      </c>
      <c r="BX282" s="3">
        <v>16</v>
      </c>
      <c r="BY282" s="3">
        <v>7969.3879999999999</v>
      </c>
      <c r="CF282" s="3" t="s">
        <v>3073</v>
      </c>
      <c r="CG282" s="174">
        <v>2399</v>
      </c>
      <c r="CH282" s="174">
        <v>28298</v>
      </c>
      <c r="CI282" s="174">
        <v>5</v>
      </c>
      <c r="CJ282" s="174">
        <v>5630.2179999999998</v>
      </c>
      <c r="CK282" s="174">
        <v>5630.2179999999998</v>
      </c>
      <c r="CN282" s="3">
        <v>1247</v>
      </c>
      <c r="CO282" s="169">
        <f t="shared" si="120"/>
        <v>5527.634</v>
      </c>
      <c r="CP282" s="169">
        <f t="shared" si="121"/>
        <v>5667.4980000000005</v>
      </c>
      <c r="CQ282" s="170">
        <f t="shared" si="122"/>
        <v>11195.132000000001</v>
      </c>
      <c r="CU282" s="174">
        <v>2399</v>
      </c>
      <c r="CV282" s="174">
        <v>28298</v>
      </c>
      <c r="CW282" s="174">
        <v>5</v>
      </c>
      <c r="CX282" s="174">
        <v>5630.2179999999998</v>
      </c>
    </row>
    <row r="283" spans="38:102" x14ac:dyDescent="0.25">
      <c r="AL283" s="3">
        <v>130745</v>
      </c>
      <c r="AM283" s="3">
        <v>131146</v>
      </c>
      <c r="AN283" s="3">
        <v>17</v>
      </c>
      <c r="AO283" s="3">
        <v>3</v>
      </c>
      <c r="AP283" s="3">
        <v>6149.6210000000001</v>
      </c>
      <c r="AQ283" s="3">
        <v>17953.39</v>
      </c>
      <c r="BA283" s="3">
        <v>130745</v>
      </c>
      <c r="BB283" s="3">
        <v>131146</v>
      </c>
      <c r="BC283" s="3">
        <v>17</v>
      </c>
      <c r="BD283" s="3">
        <v>3</v>
      </c>
      <c r="BE283" s="3">
        <v>4843.4679999999998</v>
      </c>
      <c r="BF283" s="3">
        <v>14583.07</v>
      </c>
      <c r="BN283" s="3">
        <v>3</v>
      </c>
      <c r="BO283" s="3">
        <v>17</v>
      </c>
      <c r="BP283" s="3">
        <v>6723.0929999999998</v>
      </c>
      <c r="BW283" s="3">
        <v>3</v>
      </c>
      <c r="BX283" s="3">
        <v>17</v>
      </c>
      <c r="BY283" s="3">
        <v>7037.8010000000004</v>
      </c>
      <c r="CF283" s="3" t="s">
        <v>3073</v>
      </c>
      <c r="CG283" s="174">
        <v>3518</v>
      </c>
      <c r="CH283" s="174">
        <v>67694</v>
      </c>
      <c r="CI283" s="174">
        <v>5</v>
      </c>
      <c r="CJ283" s="174">
        <v>5626.5140000000001</v>
      </c>
      <c r="CK283" s="174">
        <v>5626.5140000000001</v>
      </c>
      <c r="CN283" s="3">
        <v>3407</v>
      </c>
      <c r="CO283" s="169">
        <f t="shared" si="120"/>
        <v>5541.3639999999996</v>
      </c>
      <c r="CP283" s="169">
        <f t="shared" si="121"/>
        <v>5587.241</v>
      </c>
      <c r="CQ283" s="170">
        <f t="shared" si="122"/>
        <v>11128.605</v>
      </c>
      <c r="CU283" s="174">
        <v>3518</v>
      </c>
      <c r="CV283" s="174">
        <v>67694</v>
      </c>
      <c r="CW283" s="174">
        <v>5</v>
      </c>
      <c r="CX283" s="174">
        <v>5626.5140000000001</v>
      </c>
    </row>
    <row r="284" spans="38:102" x14ac:dyDescent="0.25">
      <c r="AL284" s="3">
        <v>131146</v>
      </c>
      <c r="AM284" s="3">
        <v>130745</v>
      </c>
      <c r="AN284" s="3">
        <v>17</v>
      </c>
      <c r="AO284" s="3">
        <v>3</v>
      </c>
      <c r="AP284" s="3">
        <v>6639.4179999999997</v>
      </c>
      <c r="AQ284" s="3">
        <v>18397.88</v>
      </c>
      <c r="BA284" s="3">
        <v>131146</v>
      </c>
      <c r="BB284" s="3">
        <v>130745</v>
      </c>
      <c r="BC284" s="3">
        <v>17</v>
      </c>
      <c r="BD284" s="3">
        <v>3</v>
      </c>
      <c r="BE284" s="3">
        <v>5281.5640000000003</v>
      </c>
      <c r="BF284" s="3">
        <v>14692.99</v>
      </c>
      <c r="BN284" s="3">
        <v>3</v>
      </c>
      <c r="BO284" s="3">
        <v>17</v>
      </c>
      <c r="BP284" s="3">
        <v>7125.4070000000002</v>
      </c>
      <c r="BW284" s="3">
        <v>3</v>
      </c>
      <c r="BX284" s="3">
        <v>17</v>
      </c>
      <c r="BY284" s="3">
        <v>6997.07</v>
      </c>
      <c r="CF284" s="3" t="s">
        <v>3073</v>
      </c>
      <c r="CG284" s="174">
        <v>1343</v>
      </c>
      <c r="CH284" s="174">
        <v>114904</v>
      </c>
      <c r="CI284" s="174">
        <v>5</v>
      </c>
      <c r="CJ284" s="174">
        <v>5615.1890000000003</v>
      </c>
      <c r="CK284" s="174">
        <v>5615.1890000000003</v>
      </c>
      <c r="CN284" s="3">
        <v>2427</v>
      </c>
      <c r="CO284" s="169">
        <f t="shared" si="120"/>
        <v>5552.7473</v>
      </c>
      <c r="CP284" s="169">
        <f t="shared" si="121"/>
        <v>5572.2702999999992</v>
      </c>
      <c r="CQ284" s="170">
        <f t="shared" si="122"/>
        <v>11125.017599999999</v>
      </c>
      <c r="CU284" s="174">
        <v>1343</v>
      </c>
      <c r="CV284" s="174">
        <v>114904</v>
      </c>
      <c r="CW284" s="174">
        <v>5</v>
      </c>
      <c r="CX284" s="174">
        <v>5615.1890000000003</v>
      </c>
    </row>
    <row r="285" spans="38:102" x14ac:dyDescent="0.25">
      <c r="AL285" s="3">
        <v>132140</v>
      </c>
      <c r="AM285" s="3">
        <v>132152</v>
      </c>
      <c r="AN285" s="3">
        <v>17</v>
      </c>
      <c r="AO285" s="3">
        <v>3</v>
      </c>
      <c r="AP285" s="3">
        <v>209.76130000000001</v>
      </c>
      <c r="AQ285" s="3">
        <v>505.4676</v>
      </c>
      <c r="BA285" s="3">
        <v>132140</v>
      </c>
      <c r="BB285" s="3">
        <v>132152</v>
      </c>
      <c r="BC285" s="3">
        <v>17</v>
      </c>
      <c r="BD285" s="3">
        <v>3</v>
      </c>
      <c r="BE285" s="3">
        <v>194.1534</v>
      </c>
      <c r="BF285" s="3">
        <v>486.22460000000001</v>
      </c>
      <c r="BN285" s="3">
        <v>3</v>
      </c>
      <c r="BO285" s="3">
        <v>17</v>
      </c>
      <c r="BP285" s="3">
        <v>10253.15</v>
      </c>
      <c r="BW285" s="3">
        <v>3</v>
      </c>
      <c r="BX285" s="3">
        <v>17</v>
      </c>
      <c r="BY285" s="3">
        <v>10275.42</v>
      </c>
      <c r="CF285" s="3" t="s">
        <v>3073</v>
      </c>
      <c r="CG285" s="174">
        <v>114904</v>
      </c>
      <c r="CH285" s="174">
        <v>1343</v>
      </c>
      <c r="CI285" s="174">
        <v>5</v>
      </c>
      <c r="CJ285" s="174">
        <v>5604.8860000000004</v>
      </c>
      <c r="CK285" s="174">
        <v>5604.8860000000004</v>
      </c>
      <c r="CN285" s="3">
        <v>2324</v>
      </c>
      <c r="CO285" s="169">
        <f t="shared" si="120"/>
        <v>5631.0249999999996</v>
      </c>
      <c r="CP285" s="169">
        <f t="shared" si="121"/>
        <v>5487.1962999999996</v>
      </c>
      <c r="CQ285" s="170">
        <f t="shared" si="122"/>
        <v>11118.221299999999</v>
      </c>
      <c r="CU285" s="174">
        <v>114904</v>
      </c>
      <c r="CV285" s="174">
        <v>1343</v>
      </c>
      <c r="CW285" s="174">
        <v>5</v>
      </c>
      <c r="CX285" s="174">
        <v>5604.8860000000004</v>
      </c>
    </row>
    <row r="286" spans="38:102" x14ac:dyDescent="0.25">
      <c r="AL286" s="3">
        <v>132152</v>
      </c>
      <c r="AM286" s="3">
        <v>132140</v>
      </c>
      <c r="AN286" s="3">
        <v>17</v>
      </c>
      <c r="AO286" s="3">
        <v>3</v>
      </c>
      <c r="AP286" s="3">
        <v>163.91249999999999</v>
      </c>
      <c r="AQ286" s="3">
        <v>431.20229999999998</v>
      </c>
      <c r="BA286" s="3">
        <v>132152</v>
      </c>
      <c r="BB286" s="3">
        <v>132140</v>
      </c>
      <c r="BC286" s="3">
        <v>17</v>
      </c>
      <c r="BD286" s="3">
        <v>3</v>
      </c>
      <c r="BE286" s="3">
        <v>34.63729</v>
      </c>
      <c r="BF286" s="3">
        <v>125.4669</v>
      </c>
      <c r="BN286" s="3">
        <v>3</v>
      </c>
      <c r="BO286" s="3">
        <v>17</v>
      </c>
      <c r="BP286" s="3">
        <v>9303.2009999999991</v>
      </c>
      <c r="BW286" s="3">
        <v>3</v>
      </c>
      <c r="BX286" s="3">
        <v>17</v>
      </c>
      <c r="BY286" s="3">
        <v>9750.6540000000005</v>
      </c>
      <c r="CF286" s="3" t="s">
        <v>3073</v>
      </c>
      <c r="CG286" s="174">
        <v>63667</v>
      </c>
      <c r="CH286" s="174">
        <v>69</v>
      </c>
      <c r="CI286" s="174">
        <v>5</v>
      </c>
      <c r="CJ286" s="174">
        <v>5580.7</v>
      </c>
      <c r="CK286" s="174">
        <v>5580.7</v>
      </c>
      <c r="CN286" s="3">
        <v>797</v>
      </c>
      <c r="CO286" s="169">
        <f t="shared" si="120"/>
        <v>5713.2037</v>
      </c>
      <c r="CP286" s="169">
        <f t="shared" si="121"/>
        <v>5400.1641</v>
      </c>
      <c r="CQ286" s="170">
        <f t="shared" si="122"/>
        <v>11113.3678</v>
      </c>
      <c r="CU286" s="174">
        <v>63667</v>
      </c>
      <c r="CV286" s="174">
        <v>69</v>
      </c>
      <c r="CW286" s="174">
        <v>5</v>
      </c>
      <c r="CX286" s="174">
        <v>5580.7</v>
      </c>
    </row>
    <row r="287" spans="38:102" x14ac:dyDescent="0.25">
      <c r="AL287" s="3">
        <v>119506</v>
      </c>
      <c r="AM287" s="3">
        <v>198214</v>
      </c>
      <c r="AN287" s="3">
        <v>18</v>
      </c>
      <c r="AO287" s="3">
        <v>6</v>
      </c>
      <c r="AP287" s="3">
        <v>4948.866</v>
      </c>
      <c r="AQ287" s="3">
        <v>16560.32</v>
      </c>
      <c r="BA287" s="3">
        <v>119506</v>
      </c>
      <c r="BB287" s="3">
        <v>198214</v>
      </c>
      <c r="BC287" s="3">
        <v>18</v>
      </c>
      <c r="BD287" s="3">
        <v>6</v>
      </c>
      <c r="BE287" s="3">
        <v>4920.7520000000004</v>
      </c>
      <c r="BF287" s="3">
        <v>16942.32</v>
      </c>
      <c r="BN287" s="3">
        <v>3</v>
      </c>
      <c r="BO287" s="3">
        <v>17</v>
      </c>
      <c r="BP287" s="3">
        <v>10138.459999999999</v>
      </c>
      <c r="BW287" s="3">
        <v>3</v>
      </c>
      <c r="BX287" s="3">
        <v>17</v>
      </c>
      <c r="BY287" s="3">
        <v>10269.59</v>
      </c>
      <c r="CF287" s="3" t="s">
        <v>3073</v>
      </c>
      <c r="CG287" s="174">
        <v>174820</v>
      </c>
      <c r="CH287" s="174">
        <v>3408</v>
      </c>
      <c r="CI287" s="174">
        <v>5</v>
      </c>
      <c r="CJ287" s="174">
        <v>5573.902</v>
      </c>
      <c r="CK287" s="174">
        <v>5573.902</v>
      </c>
      <c r="CN287" s="3">
        <v>3434</v>
      </c>
      <c r="CO287" s="169">
        <f t="shared" si="120"/>
        <v>5528.9977999999992</v>
      </c>
      <c r="CP287" s="169">
        <f t="shared" si="121"/>
        <v>5572.6659</v>
      </c>
      <c r="CQ287" s="170">
        <f t="shared" si="122"/>
        <v>11101.663699999999</v>
      </c>
      <c r="CU287" s="174">
        <v>174820</v>
      </c>
      <c r="CV287" s="174">
        <v>3408</v>
      </c>
      <c r="CW287" s="174">
        <v>5</v>
      </c>
      <c r="CX287" s="174">
        <v>5573.902</v>
      </c>
    </row>
    <row r="288" spans="38:102" x14ac:dyDescent="0.25">
      <c r="AL288" s="3">
        <v>119730</v>
      </c>
      <c r="AM288" s="3">
        <v>120113</v>
      </c>
      <c r="AN288" s="3">
        <v>18</v>
      </c>
      <c r="AO288" s="3">
        <v>6</v>
      </c>
      <c r="AP288" s="3">
        <v>742.58489999999995</v>
      </c>
      <c r="AQ288" s="3">
        <v>2910.029</v>
      </c>
      <c r="BA288" s="3">
        <v>119730</v>
      </c>
      <c r="BB288" s="3">
        <v>120113</v>
      </c>
      <c r="BC288" s="3">
        <v>18</v>
      </c>
      <c r="BD288" s="3">
        <v>6</v>
      </c>
      <c r="BE288" s="3">
        <v>708.47360000000003</v>
      </c>
      <c r="BF288" s="3">
        <v>2714.1930000000002</v>
      </c>
      <c r="BN288" s="3">
        <v>3</v>
      </c>
      <c r="BO288" s="3">
        <v>17</v>
      </c>
      <c r="BP288" s="3">
        <v>9530.6880000000001</v>
      </c>
      <c r="BW288" s="3">
        <v>3</v>
      </c>
      <c r="BX288" s="3">
        <v>17</v>
      </c>
      <c r="BY288" s="3">
        <v>9587.6980000000003</v>
      </c>
      <c r="CF288" s="3" t="s">
        <v>3073</v>
      </c>
      <c r="CG288" s="174">
        <v>90611</v>
      </c>
      <c r="CH288" s="174">
        <v>1494</v>
      </c>
      <c r="CI288" s="174">
        <v>5</v>
      </c>
      <c r="CJ288" s="174">
        <v>5572.2939999999999</v>
      </c>
      <c r="CK288" s="174">
        <v>5572.2939999999999</v>
      </c>
      <c r="CN288" s="3">
        <v>1094</v>
      </c>
      <c r="CO288" s="169">
        <f t="shared" si="120"/>
        <v>5545.1750000000002</v>
      </c>
      <c r="CP288" s="169">
        <f t="shared" si="121"/>
        <v>5550.3330000000005</v>
      </c>
      <c r="CQ288" s="170">
        <f t="shared" si="122"/>
        <v>11095.508000000002</v>
      </c>
      <c r="CU288" s="174">
        <v>90611</v>
      </c>
      <c r="CV288" s="174">
        <v>1494</v>
      </c>
      <c r="CW288" s="174">
        <v>5</v>
      </c>
      <c r="CX288" s="174">
        <v>5572.2939999999999</v>
      </c>
    </row>
    <row r="289" spans="38:102" x14ac:dyDescent="0.25">
      <c r="AL289" s="3">
        <v>119787</v>
      </c>
      <c r="AM289" s="3">
        <v>120540</v>
      </c>
      <c r="AN289" s="3">
        <v>18</v>
      </c>
      <c r="AO289" s="3">
        <v>6</v>
      </c>
      <c r="AP289" s="3">
        <v>2889.364</v>
      </c>
      <c r="AQ289" s="3">
        <v>9541.9449999999997</v>
      </c>
      <c r="BA289" s="3">
        <v>119787</v>
      </c>
      <c r="BB289" s="3">
        <v>120540</v>
      </c>
      <c r="BC289" s="3">
        <v>18</v>
      </c>
      <c r="BD289" s="3">
        <v>6</v>
      </c>
      <c r="BE289" s="3">
        <v>2310.2460000000001</v>
      </c>
      <c r="BF289" s="3">
        <v>8251.6949999999997</v>
      </c>
      <c r="BN289" s="3">
        <v>3</v>
      </c>
      <c r="BO289" s="3">
        <v>17</v>
      </c>
      <c r="BP289" s="3">
        <v>1611.8989999999999</v>
      </c>
      <c r="BW289" s="3">
        <v>3</v>
      </c>
      <c r="BX289" s="3">
        <v>17</v>
      </c>
      <c r="BY289" s="3">
        <v>1553.2629999999999</v>
      </c>
      <c r="CF289" s="3" t="s">
        <v>3073</v>
      </c>
      <c r="CG289" s="174">
        <v>1168</v>
      </c>
      <c r="CH289" s="174">
        <v>143462</v>
      </c>
      <c r="CI289" s="174">
        <v>5</v>
      </c>
      <c r="CJ289" s="174">
        <v>5569.6629999999996</v>
      </c>
      <c r="CK289" s="174">
        <v>5569.6629999999996</v>
      </c>
      <c r="CN289" s="3">
        <v>1688</v>
      </c>
      <c r="CO289" s="169">
        <f t="shared" si="120"/>
        <v>5660.4178000000002</v>
      </c>
      <c r="CP289" s="169">
        <f t="shared" si="121"/>
        <v>5424.4879999999994</v>
      </c>
      <c r="CQ289" s="170">
        <f t="shared" si="122"/>
        <v>11084.9058</v>
      </c>
      <c r="CU289" s="174">
        <v>1168</v>
      </c>
      <c r="CV289" s="174">
        <v>143462</v>
      </c>
      <c r="CW289" s="174">
        <v>5</v>
      </c>
      <c r="CX289" s="174">
        <v>5569.6629999999996</v>
      </c>
    </row>
    <row r="290" spans="38:102" x14ac:dyDescent="0.25">
      <c r="AL290" s="3">
        <v>120113</v>
      </c>
      <c r="AM290" s="3">
        <v>119730</v>
      </c>
      <c r="AN290" s="3">
        <v>18</v>
      </c>
      <c r="AO290" s="3">
        <v>6</v>
      </c>
      <c r="AP290" s="3">
        <v>952.21529999999996</v>
      </c>
      <c r="AQ290" s="3">
        <v>2471.1060000000002</v>
      </c>
      <c r="BA290" s="3">
        <v>120113</v>
      </c>
      <c r="BB290" s="3">
        <v>119730</v>
      </c>
      <c r="BC290" s="3">
        <v>18</v>
      </c>
      <c r="BD290" s="3">
        <v>6</v>
      </c>
      <c r="BE290" s="3">
        <v>888.99959999999999</v>
      </c>
      <c r="BF290" s="3">
        <v>2465.3939999999998</v>
      </c>
      <c r="BN290" s="3">
        <v>3</v>
      </c>
      <c r="BO290" s="3">
        <v>17</v>
      </c>
      <c r="BP290" s="3">
        <v>1641.93</v>
      </c>
      <c r="BW290" s="3">
        <v>3</v>
      </c>
      <c r="BX290" s="3">
        <v>17</v>
      </c>
      <c r="BY290" s="3">
        <v>1493.768</v>
      </c>
      <c r="CF290" s="3" t="s">
        <v>3073</v>
      </c>
      <c r="CG290" s="174">
        <v>179544</v>
      </c>
      <c r="CH290" s="174">
        <v>3440</v>
      </c>
      <c r="CI290" s="174">
        <v>5</v>
      </c>
      <c r="CJ290" s="174">
        <v>5564.9250000000002</v>
      </c>
      <c r="CK290" s="174">
        <v>5564.9250000000002</v>
      </c>
      <c r="CN290" s="3">
        <v>3019</v>
      </c>
      <c r="CO290" s="169">
        <f t="shared" si="120"/>
        <v>5519.5026999999991</v>
      </c>
      <c r="CP290" s="169">
        <f t="shared" si="121"/>
        <v>5561.1868000000004</v>
      </c>
      <c r="CQ290" s="170">
        <f t="shared" si="122"/>
        <v>11080.6895</v>
      </c>
      <c r="CU290" s="174">
        <v>179544</v>
      </c>
      <c r="CV290" s="174">
        <v>3440</v>
      </c>
      <c r="CW290" s="174">
        <v>5</v>
      </c>
      <c r="CX290" s="174">
        <v>5564.9250000000002</v>
      </c>
    </row>
    <row r="291" spans="38:102" x14ac:dyDescent="0.25">
      <c r="AL291" s="3">
        <v>120540</v>
      </c>
      <c r="AM291" s="3">
        <v>119787</v>
      </c>
      <c r="AN291" s="3">
        <v>18</v>
      </c>
      <c r="AO291" s="3">
        <v>6</v>
      </c>
      <c r="AP291" s="3">
        <v>3483.5050000000001</v>
      </c>
      <c r="AQ291" s="3">
        <v>10627</v>
      </c>
      <c r="BA291" s="3">
        <v>120540</v>
      </c>
      <c r="BB291" s="3">
        <v>119787</v>
      </c>
      <c r="BC291" s="3">
        <v>18</v>
      </c>
      <c r="BD291" s="3">
        <v>6</v>
      </c>
      <c r="BE291" s="3">
        <v>2868.69</v>
      </c>
      <c r="BF291" s="3">
        <v>8901.5640000000003</v>
      </c>
      <c r="BN291" s="3">
        <v>3</v>
      </c>
      <c r="BO291" s="3">
        <v>17</v>
      </c>
      <c r="BP291" s="3">
        <v>3736.252</v>
      </c>
      <c r="BW291" s="3">
        <v>3</v>
      </c>
      <c r="BX291" s="3">
        <v>17</v>
      </c>
      <c r="BY291" s="3">
        <v>4244.4110000000001</v>
      </c>
      <c r="CF291" s="3" t="s">
        <v>3073</v>
      </c>
      <c r="CG291" s="174">
        <v>30890</v>
      </c>
      <c r="CH291" s="174">
        <v>2419</v>
      </c>
      <c r="CI291" s="174">
        <v>5</v>
      </c>
      <c r="CJ291" s="174">
        <v>5558.4639999999999</v>
      </c>
      <c r="CK291" s="174">
        <v>5558.4639999999999</v>
      </c>
      <c r="CN291" s="3">
        <v>3231</v>
      </c>
      <c r="CO291" s="169">
        <f t="shared" si="120"/>
        <v>5523.2056999999995</v>
      </c>
      <c r="CP291" s="169">
        <f t="shared" si="121"/>
        <v>5548.8623000000007</v>
      </c>
      <c r="CQ291" s="170">
        <f t="shared" si="122"/>
        <v>11072.067999999999</v>
      </c>
      <c r="CU291" s="174">
        <v>30890</v>
      </c>
      <c r="CV291" s="174">
        <v>2419</v>
      </c>
      <c r="CW291" s="174">
        <v>5</v>
      </c>
      <c r="CX291" s="174">
        <v>5558.4639999999999</v>
      </c>
    </row>
    <row r="292" spans="38:102" x14ac:dyDescent="0.25">
      <c r="AL292" s="3">
        <v>121168</v>
      </c>
      <c r="AM292" s="3">
        <v>121291</v>
      </c>
      <c r="AN292" s="3">
        <v>18</v>
      </c>
      <c r="AO292" s="3">
        <v>6</v>
      </c>
      <c r="AP292" s="3">
        <v>659.51480000000004</v>
      </c>
      <c r="AQ292" s="3">
        <v>1697.529</v>
      </c>
      <c r="BA292" s="3">
        <v>121168</v>
      </c>
      <c r="BB292" s="3">
        <v>121291</v>
      </c>
      <c r="BC292" s="3">
        <v>18</v>
      </c>
      <c r="BD292" s="3">
        <v>6</v>
      </c>
      <c r="BE292" s="3">
        <v>648.61490000000003</v>
      </c>
      <c r="BF292" s="3">
        <v>1695.087</v>
      </c>
      <c r="BN292" s="3">
        <v>3</v>
      </c>
      <c r="BO292" s="3">
        <v>17</v>
      </c>
      <c r="BP292" s="3">
        <v>3407.6590000000001</v>
      </c>
      <c r="BW292" s="3">
        <v>3</v>
      </c>
      <c r="BX292" s="3">
        <v>17</v>
      </c>
      <c r="BY292" s="3">
        <v>3990.2280000000001</v>
      </c>
      <c r="CF292" s="3" t="s">
        <v>3073</v>
      </c>
      <c r="CG292" s="174">
        <v>1514</v>
      </c>
      <c r="CH292" s="174">
        <v>91788</v>
      </c>
      <c r="CI292" s="174">
        <v>5</v>
      </c>
      <c r="CJ292" s="174">
        <v>5553.1629999999996</v>
      </c>
      <c r="CK292" s="174">
        <v>5553.1629999999996</v>
      </c>
      <c r="CN292" s="3">
        <v>403</v>
      </c>
      <c r="CO292" s="169">
        <f t="shared" si="120"/>
        <v>5545.1239999999998</v>
      </c>
      <c r="CP292" s="169">
        <f t="shared" si="121"/>
        <v>5524.1805999999997</v>
      </c>
      <c r="CQ292" s="170">
        <f t="shared" si="122"/>
        <v>11069.304599999999</v>
      </c>
      <c r="CU292" s="174">
        <v>1514</v>
      </c>
      <c r="CV292" s="174">
        <v>91788</v>
      </c>
      <c r="CW292" s="174">
        <v>5</v>
      </c>
      <c r="CX292" s="174">
        <v>5553.1629999999996</v>
      </c>
    </row>
    <row r="293" spans="38:102" x14ac:dyDescent="0.25">
      <c r="AL293" s="3">
        <v>121291</v>
      </c>
      <c r="AM293" s="3">
        <v>121168</v>
      </c>
      <c r="AN293" s="3">
        <v>18</v>
      </c>
      <c r="AO293" s="3">
        <v>6</v>
      </c>
      <c r="AP293" s="3">
        <v>674.66359999999997</v>
      </c>
      <c r="AQ293" s="3">
        <v>1685.7529999999999</v>
      </c>
      <c r="BA293" s="3">
        <v>121291</v>
      </c>
      <c r="BB293" s="3">
        <v>121168</v>
      </c>
      <c r="BC293" s="3">
        <v>18</v>
      </c>
      <c r="BD293" s="3">
        <v>6</v>
      </c>
      <c r="BE293" s="3">
        <v>642.73590000000002</v>
      </c>
      <c r="BF293" s="3">
        <v>1625.86</v>
      </c>
      <c r="BN293" s="3">
        <v>3</v>
      </c>
      <c r="BO293" s="3">
        <v>17</v>
      </c>
      <c r="BP293" s="3">
        <v>16772.95</v>
      </c>
      <c r="BW293" s="3">
        <v>3</v>
      </c>
      <c r="BX293" s="3">
        <v>17</v>
      </c>
      <c r="BY293" s="3">
        <v>18573.689999999999</v>
      </c>
      <c r="CF293" s="3" t="s">
        <v>3073</v>
      </c>
      <c r="CG293" s="174">
        <v>25906</v>
      </c>
      <c r="CH293" s="174">
        <v>2307</v>
      </c>
      <c r="CI293" s="174">
        <v>5</v>
      </c>
      <c r="CJ293" s="174">
        <v>5547.674</v>
      </c>
      <c r="CK293" s="174">
        <v>5547.674</v>
      </c>
      <c r="CN293" s="3">
        <v>1424</v>
      </c>
      <c r="CO293" s="169">
        <f t="shared" si="120"/>
        <v>5553.5557000000008</v>
      </c>
      <c r="CP293" s="169">
        <f t="shared" si="121"/>
        <v>5456.2970000000005</v>
      </c>
      <c r="CQ293" s="170">
        <f t="shared" si="122"/>
        <v>11009.852700000001</v>
      </c>
      <c r="CU293" s="174">
        <v>25906</v>
      </c>
      <c r="CV293" s="174">
        <v>2307</v>
      </c>
      <c r="CW293" s="174">
        <v>5</v>
      </c>
      <c r="CX293" s="174">
        <v>5547.674</v>
      </c>
    </row>
    <row r="294" spans="38:102" x14ac:dyDescent="0.25">
      <c r="AL294" s="3">
        <v>121800</v>
      </c>
      <c r="AM294" s="3">
        <v>122315</v>
      </c>
      <c r="AN294" s="3">
        <v>18</v>
      </c>
      <c r="AO294" s="3">
        <v>6</v>
      </c>
      <c r="AP294" s="3">
        <v>840.18700000000001</v>
      </c>
      <c r="AQ294" s="3">
        <v>3346.3029999999999</v>
      </c>
      <c r="BA294" s="3">
        <v>121800</v>
      </c>
      <c r="BB294" s="3">
        <v>122315</v>
      </c>
      <c r="BC294" s="3">
        <v>18</v>
      </c>
      <c r="BD294" s="3">
        <v>6</v>
      </c>
      <c r="BE294" s="3">
        <v>607.72270000000003</v>
      </c>
      <c r="BF294" s="3">
        <v>2841.3850000000002</v>
      </c>
      <c r="BN294" s="3">
        <v>3</v>
      </c>
      <c r="BO294" s="3">
        <v>17</v>
      </c>
      <c r="BP294" s="3">
        <v>17275.18</v>
      </c>
      <c r="BW294" s="3">
        <v>3</v>
      </c>
      <c r="BX294" s="3">
        <v>17</v>
      </c>
      <c r="BY294" s="3">
        <v>18959.34</v>
      </c>
      <c r="CF294" s="3" t="s">
        <v>3073</v>
      </c>
      <c r="CG294" s="174">
        <v>3425</v>
      </c>
      <c r="CH294" s="174">
        <v>176851</v>
      </c>
      <c r="CI294" s="174">
        <v>5</v>
      </c>
      <c r="CJ294" s="174">
        <v>5546.4679999999998</v>
      </c>
      <c r="CK294" s="174">
        <v>5546.4679999999998</v>
      </c>
      <c r="CN294" s="3">
        <v>1349</v>
      </c>
      <c r="CO294" s="169">
        <f t="shared" si="120"/>
        <v>5552.6480000000001</v>
      </c>
      <c r="CP294" s="169">
        <f t="shared" si="121"/>
        <v>5450.2890000000007</v>
      </c>
      <c r="CQ294" s="170">
        <f t="shared" si="122"/>
        <v>11002.937000000002</v>
      </c>
      <c r="CU294" s="174">
        <v>3425</v>
      </c>
      <c r="CV294" s="174">
        <v>176851</v>
      </c>
      <c r="CW294" s="174">
        <v>5</v>
      </c>
      <c r="CX294" s="174">
        <v>5546.4679999999998</v>
      </c>
    </row>
    <row r="295" spans="38:102" x14ac:dyDescent="0.25">
      <c r="AL295" s="3">
        <v>122315</v>
      </c>
      <c r="AM295" s="3">
        <v>121800</v>
      </c>
      <c r="AN295" s="3">
        <v>18</v>
      </c>
      <c r="AO295" s="3">
        <v>6</v>
      </c>
      <c r="AP295" s="3">
        <v>1011.902</v>
      </c>
      <c r="AQ295" s="3">
        <v>2690.308</v>
      </c>
      <c r="BA295" s="3">
        <v>122315</v>
      </c>
      <c r="BB295" s="3">
        <v>121800</v>
      </c>
      <c r="BC295" s="3">
        <v>18</v>
      </c>
      <c r="BD295" s="3">
        <v>6</v>
      </c>
      <c r="BE295" s="3">
        <v>992.57539999999995</v>
      </c>
      <c r="BF295" s="3">
        <v>2669.0529999999999</v>
      </c>
      <c r="BN295" s="3">
        <v>3</v>
      </c>
      <c r="BO295" s="3">
        <v>17</v>
      </c>
      <c r="BP295" s="3">
        <v>487.39940000000001</v>
      </c>
      <c r="BW295" s="3">
        <v>3</v>
      </c>
      <c r="BX295" s="3">
        <v>17</v>
      </c>
      <c r="BY295" s="3">
        <v>470.80799999999999</v>
      </c>
      <c r="CF295" s="3" t="s">
        <v>3073</v>
      </c>
      <c r="CG295" s="174">
        <v>3409</v>
      </c>
      <c r="CH295" s="174">
        <v>174294</v>
      </c>
      <c r="CI295" s="174">
        <v>5</v>
      </c>
      <c r="CJ295" s="174">
        <v>5542.9409999999998</v>
      </c>
      <c r="CK295" s="174">
        <v>5542.9409999999998</v>
      </c>
      <c r="CN295" s="3">
        <v>3377</v>
      </c>
      <c r="CO295" s="169">
        <f t="shared" si="120"/>
        <v>5400.7849999999999</v>
      </c>
      <c r="CP295" s="169">
        <f t="shared" si="121"/>
        <v>5595.4030000000002</v>
      </c>
      <c r="CQ295" s="170">
        <f t="shared" si="122"/>
        <v>10996.188</v>
      </c>
      <c r="CU295" s="174">
        <v>3409</v>
      </c>
      <c r="CV295" s="174">
        <v>174294</v>
      </c>
      <c r="CW295" s="174">
        <v>5</v>
      </c>
      <c r="CX295" s="174">
        <v>5542.9409999999998</v>
      </c>
    </row>
    <row r="296" spans="38:102" x14ac:dyDescent="0.25">
      <c r="AL296" s="3">
        <v>198219</v>
      </c>
      <c r="AM296" s="3">
        <v>120916</v>
      </c>
      <c r="AN296" s="3">
        <v>18</v>
      </c>
      <c r="AO296" s="3">
        <v>6</v>
      </c>
      <c r="AP296" s="3">
        <v>5221.21</v>
      </c>
      <c r="AQ296" s="3">
        <v>15706.57</v>
      </c>
      <c r="BA296" s="3">
        <v>198219</v>
      </c>
      <c r="BB296" s="3">
        <v>120916</v>
      </c>
      <c r="BC296" s="3">
        <v>18</v>
      </c>
      <c r="BD296" s="3">
        <v>6</v>
      </c>
      <c r="BE296" s="3">
        <v>5272.1139999999996</v>
      </c>
      <c r="BF296" s="3">
        <v>15917.44</v>
      </c>
      <c r="BN296" s="3">
        <v>3</v>
      </c>
      <c r="BO296" s="3">
        <v>17</v>
      </c>
      <c r="BP296" s="3">
        <v>404.4905</v>
      </c>
      <c r="BW296" s="3">
        <v>3</v>
      </c>
      <c r="BX296" s="3">
        <v>17</v>
      </c>
      <c r="BY296" s="3">
        <v>446.61919999999998</v>
      </c>
      <c r="CF296" s="3" t="s">
        <v>3073</v>
      </c>
      <c r="CG296" s="174">
        <v>1137</v>
      </c>
      <c r="CH296" s="174">
        <v>142584</v>
      </c>
      <c r="CI296" s="174">
        <v>5</v>
      </c>
      <c r="CJ296" s="174">
        <v>5542.1880000000001</v>
      </c>
      <c r="CK296" s="174">
        <v>5542.1880000000001</v>
      </c>
      <c r="CN296" s="3">
        <v>1563</v>
      </c>
      <c r="CO296" s="169">
        <f t="shared" si="120"/>
        <v>5475.3779999999997</v>
      </c>
      <c r="CP296" s="169">
        <f t="shared" si="121"/>
        <v>5515.7699999999995</v>
      </c>
      <c r="CQ296" s="170">
        <f t="shared" si="122"/>
        <v>10991.147999999999</v>
      </c>
      <c r="CU296" s="174">
        <v>1137</v>
      </c>
      <c r="CV296" s="174">
        <v>142584</v>
      </c>
      <c r="CW296" s="174">
        <v>5</v>
      </c>
      <c r="CX296" s="174">
        <v>5542.1880000000001</v>
      </c>
    </row>
    <row r="297" spans="38:102" x14ac:dyDescent="0.25">
      <c r="AL297" s="3">
        <v>119712</v>
      </c>
      <c r="AM297" s="3">
        <v>120313</v>
      </c>
      <c r="AN297" s="3">
        <v>19</v>
      </c>
      <c r="AO297" s="3">
        <v>3</v>
      </c>
      <c r="AP297" s="3">
        <v>5646.7039999999997</v>
      </c>
      <c r="AQ297" s="3">
        <v>15704.86</v>
      </c>
      <c r="BA297" s="3">
        <v>119712</v>
      </c>
      <c r="BB297" s="3">
        <v>120313</v>
      </c>
      <c r="BC297" s="3">
        <v>19</v>
      </c>
      <c r="BD297" s="3">
        <v>3</v>
      </c>
      <c r="BE297" s="3">
        <v>4536.4279999999999</v>
      </c>
      <c r="BF297" s="3">
        <v>12773.31</v>
      </c>
      <c r="BN297" s="3">
        <v>6</v>
      </c>
      <c r="BO297" s="3">
        <v>18</v>
      </c>
      <c r="BP297" s="3">
        <v>15352.32</v>
      </c>
      <c r="BW297" s="3">
        <v>6</v>
      </c>
      <c r="BX297" s="3">
        <v>18</v>
      </c>
      <c r="BY297" s="3">
        <v>15094.66</v>
      </c>
      <c r="CF297" s="3" t="s">
        <v>3073</v>
      </c>
      <c r="CG297" s="174">
        <v>81896</v>
      </c>
      <c r="CH297" s="174">
        <v>428</v>
      </c>
      <c r="CI297" s="174">
        <v>5</v>
      </c>
      <c r="CJ297" s="174">
        <v>5541.7269999999999</v>
      </c>
      <c r="CK297" s="174">
        <v>5541.7269999999999</v>
      </c>
      <c r="CN297" s="3">
        <v>1084</v>
      </c>
      <c r="CO297" s="169">
        <f t="shared" si="120"/>
        <v>5410.5544600000003</v>
      </c>
      <c r="CP297" s="169">
        <f t="shared" si="121"/>
        <v>5530.192</v>
      </c>
      <c r="CQ297" s="170">
        <f t="shared" si="122"/>
        <v>10940.74646</v>
      </c>
      <c r="CU297" s="174">
        <v>81896</v>
      </c>
      <c r="CV297" s="174">
        <v>428</v>
      </c>
      <c r="CW297" s="174">
        <v>5</v>
      </c>
      <c r="CX297" s="174">
        <v>5541.7269999999999</v>
      </c>
    </row>
    <row r="298" spans="38:102" x14ac:dyDescent="0.25">
      <c r="AL298" s="3">
        <v>119772</v>
      </c>
      <c r="AM298" s="3">
        <v>120297</v>
      </c>
      <c r="AN298" s="3">
        <v>19</v>
      </c>
      <c r="AO298" s="3">
        <v>3</v>
      </c>
      <c r="AP298" s="3">
        <v>571.39670000000001</v>
      </c>
      <c r="AQ298" s="3">
        <v>3377.4009999999998</v>
      </c>
      <c r="BA298" s="3">
        <v>119772</v>
      </c>
      <c r="BB298" s="3">
        <v>120297</v>
      </c>
      <c r="BC298" s="3">
        <v>19</v>
      </c>
      <c r="BD298" s="3">
        <v>3</v>
      </c>
      <c r="BE298" s="3">
        <v>598.11940000000004</v>
      </c>
      <c r="BF298" s="3">
        <v>3065.5630000000001</v>
      </c>
      <c r="BN298" s="3">
        <v>6</v>
      </c>
      <c r="BO298" s="3">
        <v>18</v>
      </c>
      <c r="BP298" s="3">
        <v>2703.0329999999999</v>
      </c>
      <c r="BW298" s="3">
        <v>6</v>
      </c>
      <c r="BX298" s="3">
        <v>18</v>
      </c>
      <c r="BY298" s="3">
        <v>2787.3960000000002</v>
      </c>
      <c r="CF298" s="3" t="s">
        <v>3073</v>
      </c>
      <c r="CG298" s="174">
        <v>2215</v>
      </c>
      <c r="CH298" s="174">
        <v>13172</v>
      </c>
      <c r="CI298" s="174">
        <v>5</v>
      </c>
      <c r="CJ298" s="174">
        <v>5537.64</v>
      </c>
      <c r="CK298" s="174">
        <v>5537.64</v>
      </c>
      <c r="CN298" s="3">
        <v>2587</v>
      </c>
      <c r="CO298" s="169">
        <f t="shared" si="120"/>
        <v>5287.1439999999993</v>
      </c>
      <c r="CP298" s="169">
        <f t="shared" si="121"/>
        <v>5642.5937000000004</v>
      </c>
      <c r="CQ298" s="170">
        <f t="shared" si="122"/>
        <v>10929.7377</v>
      </c>
      <c r="CU298" s="174">
        <v>2215</v>
      </c>
      <c r="CV298" s="174">
        <v>13172</v>
      </c>
      <c r="CW298" s="174">
        <v>5</v>
      </c>
      <c r="CX298" s="174">
        <v>5537.64</v>
      </c>
    </row>
    <row r="299" spans="38:102" x14ac:dyDescent="0.25">
      <c r="AL299" s="3">
        <v>119882</v>
      </c>
      <c r="AM299" s="3">
        <v>120210</v>
      </c>
      <c r="AN299" s="3">
        <v>19</v>
      </c>
      <c r="AO299" s="3">
        <v>3</v>
      </c>
      <c r="AP299" s="3">
        <v>1464.6869999999999</v>
      </c>
      <c r="AQ299" s="3">
        <v>4616.71</v>
      </c>
      <c r="BA299" s="3">
        <v>119882</v>
      </c>
      <c r="BB299" s="3">
        <v>120210</v>
      </c>
      <c r="BC299" s="3">
        <v>19</v>
      </c>
      <c r="BD299" s="3">
        <v>3</v>
      </c>
      <c r="BE299" s="3">
        <v>1363.13</v>
      </c>
      <c r="BF299" s="3">
        <v>4462.6580000000004</v>
      </c>
      <c r="BN299" s="3">
        <v>6</v>
      </c>
      <c r="BO299" s="3">
        <v>18</v>
      </c>
      <c r="BP299" s="3">
        <v>9300.2890000000007</v>
      </c>
      <c r="BW299" s="3">
        <v>6</v>
      </c>
      <c r="BX299" s="3">
        <v>18</v>
      </c>
      <c r="BY299" s="3">
        <v>9757.0560000000005</v>
      </c>
      <c r="CF299" s="3" t="s">
        <v>3073</v>
      </c>
      <c r="CG299" s="174">
        <v>147319</v>
      </c>
      <c r="CH299" s="174">
        <v>2794</v>
      </c>
      <c r="CI299" s="174">
        <v>5</v>
      </c>
      <c r="CJ299" s="174">
        <v>5536.4110000000001</v>
      </c>
      <c r="CK299" s="174">
        <v>5536.4110000000001</v>
      </c>
      <c r="CN299" s="3">
        <v>2307</v>
      </c>
      <c r="CO299" s="169">
        <f t="shared" si="120"/>
        <v>5377.2968499999997</v>
      </c>
      <c r="CP299" s="169">
        <f t="shared" si="121"/>
        <v>5547.674</v>
      </c>
      <c r="CQ299" s="170">
        <f t="shared" si="122"/>
        <v>10924.97085</v>
      </c>
      <c r="CU299" s="174">
        <v>147319</v>
      </c>
      <c r="CV299" s="174">
        <v>2794</v>
      </c>
      <c r="CW299" s="174">
        <v>5</v>
      </c>
      <c r="CX299" s="174">
        <v>5536.4110000000001</v>
      </c>
    </row>
    <row r="300" spans="38:102" x14ac:dyDescent="0.25">
      <c r="AL300" s="3">
        <v>119889</v>
      </c>
      <c r="AM300" s="3">
        <v>120057</v>
      </c>
      <c r="AN300" s="3">
        <v>19</v>
      </c>
      <c r="AO300" s="3">
        <v>3</v>
      </c>
      <c r="AP300" s="3">
        <v>2332.4459999999999</v>
      </c>
      <c r="AQ300" s="3">
        <v>6820.1530000000002</v>
      </c>
      <c r="BA300" s="3">
        <v>119889</v>
      </c>
      <c r="BB300" s="3">
        <v>120057</v>
      </c>
      <c r="BC300" s="3">
        <v>19</v>
      </c>
      <c r="BD300" s="3">
        <v>3</v>
      </c>
      <c r="BE300" s="3">
        <v>2185.58</v>
      </c>
      <c r="BF300" s="3">
        <v>6294.8410000000003</v>
      </c>
      <c r="BN300" s="3">
        <v>6</v>
      </c>
      <c r="BO300" s="3">
        <v>18</v>
      </c>
      <c r="BP300" s="3">
        <v>2258.0630000000001</v>
      </c>
      <c r="BW300" s="3">
        <v>6</v>
      </c>
      <c r="BX300" s="3">
        <v>18</v>
      </c>
      <c r="BY300" s="3">
        <v>2072.0120000000002</v>
      </c>
      <c r="CF300" s="3" t="s">
        <v>3073</v>
      </c>
      <c r="CG300" s="174">
        <v>124301</v>
      </c>
      <c r="CH300" s="174">
        <v>1046</v>
      </c>
      <c r="CI300" s="174">
        <v>5</v>
      </c>
      <c r="CJ300" s="174">
        <v>5529.7120000000004</v>
      </c>
      <c r="CK300" s="174">
        <v>5529.7120000000004</v>
      </c>
      <c r="CN300" s="3">
        <v>1974</v>
      </c>
      <c r="CO300" s="169">
        <f t="shared" si="120"/>
        <v>5384.8639000000003</v>
      </c>
      <c r="CP300" s="169">
        <f t="shared" si="121"/>
        <v>5500.2106999999996</v>
      </c>
      <c r="CQ300" s="170">
        <f t="shared" si="122"/>
        <v>10885.0746</v>
      </c>
      <c r="CU300" s="174">
        <v>124301</v>
      </c>
      <c r="CV300" s="174">
        <v>1046</v>
      </c>
      <c r="CW300" s="174">
        <v>5</v>
      </c>
      <c r="CX300" s="174">
        <v>5529.7120000000004</v>
      </c>
    </row>
    <row r="301" spans="38:102" x14ac:dyDescent="0.25">
      <c r="AL301" s="3">
        <v>119905</v>
      </c>
      <c r="AM301" s="3">
        <v>120188</v>
      </c>
      <c r="AN301" s="3">
        <v>19</v>
      </c>
      <c r="AO301" s="3">
        <v>3</v>
      </c>
      <c r="AP301" s="3">
        <v>405.2337</v>
      </c>
      <c r="AQ301" s="3">
        <v>1287.3599999999999</v>
      </c>
      <c r="BA301" s="3">
        <v>119905</v>
      </c>
      <c r="BB301" s="3">
        <v>120188</v>
      </c>
      <c r="BC301" s="3">
        <v>19</v>
      </c>
      <c r="BD301" s="3">
        <v>3</v>
      </c>
      <c r="BE301" s="3">
        <v>530.87760000000003</v>
      </c>
      <c r="BF301" s="3">
        <v>1586.4059999999999</v>
      </c>
      <c r="BN301" s="3">
        <v>6</v>
      </c>
      <c r="BO301" s="3">
        <v>18</v>
      </c>
      <c r="BP301" s="3">
        <v>10162.379999999999</v>
      </c>
      <c r="BW301" s="3">
        <v>6</v>
      </c>
      <c r="BX301" s="3">
        <v>18</v>
      </c>
      <c r="BY301" s="3">
        <v>10404.34</v>
      </c>
      <c r="CF301" s="3" t="s">
        <v>3073</v>
      </c>
      <c r="CG301" s="174">
        <v>38457</v>
      </c>
      <c r="CH301" s="174">
        <v>2526</v>
      </c>
      <c r="CI301" s="174">
        <v>5</v>
      </c>
      <c r="CJ301" s="174">
        <v>5521.875</v>
      </c>
      <c r="CK301" s="174">
        <v>5521.875</v>
      </c>
      <c r="CN301" s="3">
        <v>2408</v>
      </c>
      <c r="CO301" s="169">
        <f t="shared" si="120"/>
        <v>5401.8389000000006</v>
      </c>
      <c r="CP301" s="169">
        <f t="shared" si="121"/>
        <v>5482.2883999999995</v>
      </c>
      <c r="CQ301" s="170">
        <f t="shared" si="122"/>
        <v>10884.1273</v>
      </c>
      <c r="CU301" s="174">
        <v>38457</v>
      </c>
      <c r="CV301" s="174">
        <v>2526</v>
      </c>
      <c r="CW301" s="174">
        <v>5</v>
      </c>
      <c r="CX301" s="174">
        <v>5521.875</v>
      </c>
    </row>
    <row r="302" spans="38:102" x14ac:dyDescent="0.25">
      <c r="AL302" s="3">
        <v>120057</v>
      </c>
      <c r="AM302" s="3">
        <v>119889</v>
      </c>
      <c r="AN302" s="3">
        <v>19</v>
      </c>
      <c r="AO302" s="3">
        <v>3</v>
      </c>
      <c r="AP302" s="3">
        <v>2821.8009999999999</v>
      </c>
      <c r="AQ302" s="3">
        <v>7268.1260000000002</v>
      </c>
      <c r="BA302" s="3">
        <v>120057</v>
      </c>
      <c r="BB302" s="3">
        <v>119889</v>
      </c>
      <c r="BC302" s="3">
        <v>19</v>
      </c>
      <c r="BD302" s="3">
        <v>3</v>
      </c>
      <c r="BE302" s="3">
        <v>2719.422</v>
      </c>
      <c r="BF302" s="3">
        <v>6883.6750000000002</v>
      </c>
      <c r="BN302" s="3">
        <v>6</v>
      </c>
      <c r="BO302" s="3">
        <v>18</v>
      </c>
      <c r="BP302" s="3">
        <v>1539.393</v>
      </c>
      <c r="BW302" s="3">
        <v>6</v>
      </c>
      <c r="BX302" s="3">
        <v>18</v>
      </c>
      <c r="BY302" s="3">
        <v>1553.039</v>
      </c>
      <c r="CF302" s="3" t="s">
        <v>3073</v>
      </c>
      <c r="CG302" s="174">
        <v>175297</v>
      </c>
      <c r="CH302" s="174">
        <v>3351</v>
      </c>
      <c r="CI302" s="174">
        <v>5</v>
      </c>
      <c r="CJ302" s="174">
        <v>5502.55</v>
      </c>
      <c r="CK302" s="174">
        <v>5502.55</v>
      </c>
      <c r="CN302" s="3">
        <v>1103</v>
      </c>
      <c r="CO302" s="169">
        <f t="shared" si="120"/>
        <v>5534.8525</v>
      </c>
      <c r="CP302" s="169">
        <f t="shared" si="121"/>
        <v>5345.4360999999999</v>
      </c>
      <c r="CQ302" s="170">
        <f t="shared" si="122"/>
        <v>10880.2886</v>
      </c>
      <c r="CU302" s="174">
        <v>175297</v>
      </c>
      <c r="CV302" s="174">
        <v>3351</v>
      </c>
      <c r="CW302" s="174">
        <v>5</v>
      </c>
      <c r="CX302" s="174">
        <v>5502.55</v>
      </c>
    </row>
    <row r="303" spans="38:102" x14ac:dyDescent="0.25">
      <c r="AL303" s="3">
        <v>120076</v>
      </c>
      <c r="AM303" s="3">
        <v>120085</v>
      </c>
      <c r="AN303" s="3">
        <v>19</v>
      </c>
      <c r="AO303" s="3">
        <v>3</v>
      </c>
      <c r="AP303" s="3">
        <v>86.766990000000007</v>
      </c>
      <c r="AQ303" s="3">
        <v>1260.3510000000001</v>
      </c>
      <c r="BA303" s="3">
        <v>120076</v>
      </c>
      <c r="BB303" s="3">
        <v>120085</v>
      </c>
      <c r="BC303" s="3">
        <v>19</v>
      </c>
      <c r="BD303" s="3">
        <v>3</v>
      </c>
      <c r="BE303" s="3">
        <v>62.649509999999999</v>
      </c>
      <c r="BF303" s="3">
        <v>1252.7619999999999</v>
      </c>
      <c r="BN303" s="3">
        <v>6</v>
      </c>
      <c r="BO303" s="3">
        <v>18</v>
      </c>
      <c r="BP303" s="3">
        <v>1529.788</v>
      </c>
      <c r="BW303" s="3">
        <v>6</v>
      </c>
      <c r="BX303" s="3">
        <v>18</v>
      </c>
      <c r="BY303" s="3">
        <v>1529.519</v>
      </c>
      <c r="CF303" s="3" t="s">
        <v>3073</v>
      </c>
      <c r="CG303" s="174">
        <v>95494</v>
      </c>
      <c r="CH303" s="174">
        <v>1966</v>
      </c>
      <c r="CI303" s="174">
        <v>5</v>
      </c>
      <c r="CJ303" s="174">
        <v>5494.7190000000001</v>
      </c>
      <c r="CK303" s="174">
        <v>5494.7190000000001</v>
      </c>
      <c r="CN303" s="3">
        <v>343</v>
      </c>
      <c r="CO303" s="169">
        <f t="shared" si="120"/>
        <v>5372.3673800000006</v>
      </c>
      <c r="CP303" s="169">
        <f t="shared" si="121"/>
        <v>5495.8976700000003</v>
      </c>
      <c r="CQ303" s="170">
        <f t="shared" si="122"/>
        <v>10868.265050000002</v>
      </c>
      <c r="CU303" s="174">
        <v>95494</v>
      </c>
      <c r="CV303" s="174">
        <v>1966</v>
      </c>
      <c r="CW303" s="174">
        <v>5</v>
      </c>
      <c r="CX303" s="174">
        <v>5494.7190000000001</v>
      </c>
    </row>
    <row r="304" spans="38:102" x14ac:dyDescent="0.25">
      <c r="AL304" s="3">
        <v>120085</v>
      </c>
      <c r="AM304" s="3">
        <v>120076</v>
      </c>
      <c r="AN304" s="3">
        <v>19</v>
      </c>
      <c r="AO304" s="3">
        <v>3</v>
      </c>
      <c r="AP304" s="3">
        <v>199.24610000000001</v>
      </c>
      <c r="AQ304" s="3">
        <v>730.06669999999997</v>
      </c>
      <c r="BA304" s="3">
        <v>120085</v>
      </c>
      <c r="BB304" s="3">
        <v>120076</v>
      </c>
      <c r="BC304" s="3">
        <v>19</v>
      </c>
      <c r="BD304" s="3">
        <v>3</v>
      </c>
      <c r="BE304" s="3">
        <v>58.7881</v>
      </c>
      <c r="BF304" s="3">
        <v>262.93099999999998</v>
      </c>
      <c r="BN304" s="3">
        <v>6</v>
      </c>
      <c r="BO304" s="3">
        <v>18</v>
      </c>
      <c r="BP304" s="3">
        <v>3285.7579999999998</v>
      </c>
      <c r="BW304" s="3">
        <v>6</v>
      </c>
      <c r="BX304" s="3">
        <v>18</v>
      </c>
      <c r="BY304" s="3">
        <v>3362.7649999999999</v>
      </c>
      <c r="CF304" s="3" t="s">
        <v>3073</v>
      </c>
      <c r="CG304" s="174">
        <v>2397</v>
      </c>
      <c r="CH304" s="174">
        <v>27386</v>
      </c>
      <c r="CI304" s="174">
        <v>5</v>
      </c>
      <c r="CJ304" s="174">
        <v>5494.56</v>
      </c>
      <c r="CK304" s="174">
        <v>5494.56</v>
      </c>
      <c r="CN304" s="3">
        <v>738</v>
      </c>
      <c r="CO304" s="169">
        <f t="shared" si="120"/>
        <v>5505.2645999999995</v>
      </c>
      <c r="CP304" s="169">
        <f t="shared" si="121"/>
        <v>5362.2442000000001</v>
      </c>
      <c r="CQ304" s="170">
        <f t="shared" si="122"/>
        <v>10867.5088</v>
      </c>
      <c r="CU304" s="174">
        <v>2397</v>
      </c>
      <c r="CV304" s="174">
        <v>27386</v>
      </c>
      <c r="CW304" s="174">
        <v>5</v>
      </c>
      <c r="CX304" s="174">
        <v>5494.56</v>
      </c>
    </row>
    <row r="305" spans="38:102" x14ac:dyDescent="0.25">
      <c r="AL305" s="3">
        <v>120188</v>
      </c>
      <c r="AM305" s="3">
        <v>119905</v>
      </c>
      <c r="AN305" s="3">
        <v>19</v>
      </c>
      <c r="AO305" s="3">
        <v>3</v>
      </c>
      <c r="AP305" s="3">
        <v>365.66460000000001</v>
      </c>
      <c r="AQ305" s="3">
        <v>795.702</v>
      </c>
      <c r="BA305" s="3">
        <v>120188</v>
      </c>
      <c r="BB305" s="3">
        <v>119905</v>
      </c>
      <c r="BC305" s="3">
        <v>19</v>
      </c>
      <c r="BD305" s="3">
        <v>3</v>
      </c>
      <c r="BE305" s="3">
        <v>505.14800000000002</v>
      </c>
      <c r="BF305" s="3">
        <v>1288.2049999999999</v>
      </c>
      <c r="BN305" s="3">
        <v>6</v>
      </c>
      <c r="BO305" s="3">
        <v>18</v>
      </c>
      <c r="BP305" s="3">
        <v>2672.165</v>
      </c>
      <c r="BW305" s="3">
        <v>6</v>
      </c>
      <c r="BX305" s="3">
        <v>18</v>
      </c>
      <c r="BY305" s="3">
        <v>2752.7379999999998</v>
      </c>
      <c r="CF305" s="3" t="s">
        <v>3073</v>
      </c>
      <c r="CG305" s="174">
        <v>973</v>
      </c>
      <c r="CH305" s="174">
        <v>115832</v>
      </c>
      <c r="CI305" s="174">
        <v>5</v>
      </c>
      <c r="CJ305" s="174">
        <v>5489.1790000000001</v>
      </c>
      <c r="CK305" s="174">
        <v>5489.1790000000001</v>
      </c>
      <c r="CN305" s="3">
        <v>1041</v>
      </c>
      <c r="CO305" s="169">
        <f t="shared" si="120"/>
        <v>5335.3055000000004</v>
      </c>
      <c r="CP305" s="169">
        <f t="shared" si="121"/>
        <v>5530.7443800000001</v>
      </c>
      <c r="CQ305" s="170">
        <f t="shared" si="122"/>
        <v>10866.04988</v>
      </c>
      <c r="CU305" s="174">
        <v>973</v>
      </c>
      <c r="CV305" s="174">
        <v>115832</v>
      </c>
      <c r="CW305" s="174">
        <v>5</v>
      </c>
      <c r="CX305" s="174">
        <v>5489.1790000000001</v>
      </c>
    </row>
    <row r="306" spans="38:102" x14ac:dyDescent="0.25">
      <c r="AL306" s="3">
        <v>120210</v>
      </c>
      <c r="AM306" s="3">
        <v>119882</v>
      </c>
      <c r="AN306" s="3">
        <v>19</v>
      </c>
      <c r="AO306" s="3">
        <v>3</v>
      </c>
      <c r="AP306" s="3">
        <v>1632.345</v>
      </c>
      <c r="AQ306" s="3">
        <v>4296.5619999999999</v>
      </c>
      <c r="BA306" s="3">
        <v>120210</v>
      </c>
      <c r="BB306" s="3">
        <v>119882</v>
      </c>
      <c r="BC306" s="3">
        <v>19</v>
      </c>
      <c r="BD306" s="3">
        <v>3</v>
      </c>
      <c r="BE306" s="3">
        <v>1534.864</v>
      </c>
      <c r="BF306" s="3">
        <v>4162.4530000000004</v>
      </c>
      <c r="BN306" s="3">
        <v>6</v>
      </c>
      <c r="BO306" s="3">
        <v>18</v>
      </c>
      <c r="BP306" s="3">
        <v>13998.25</v>
      </c>
      <c r="BW306" s="3">
        <v>6</v>
      </c>
      <c r="BX306" s="3">
        <v>18</v>
      </c>
      <c r="BY306" s="3">
        <v>14115.16</v>
      </c>
      <c r="CF306" s="3" t="s">
        <v>3073</v>
      </c>
      <c r="CG306" s="174">
        <v>25890</v>
      </c>
      <c r="CH306" s="174">
        <v>2311</v>
      </c>
      <c r="CI306" s="174">
        <v>5</v>
      </c>
      <c r="CJ306" s="174">
        <v>5473.0349999999999</v>
      </c>
      <c r="CK306" s="174">
        <v>5473.0349999999999</v>
      </c>
      <c r="CN306" s="3">
        <v>3</v>
      </c>
      <c r="CO306" s="169">
        <f t="shared" si="120"/>
        <v>5457.1221999999998</v>
      </c>
      <c r="CP306" s="169">
        <f t="shared" si="121"/>
        <v>5375.482</v>
      </c>
      <c r="CQ306" s="170">
        <f t="shared" si="122"/>
        <v>10832.6042</v>
      </c>
      <c r="CU306" s="174">
        <v>25890</v>
      </c>
      <c r="CV306" s="174">
        <v>2311</v>
      </c>
      <c r="CW306" s="174">
        <v>5</v>
      </c>
      <c r="CX306" s="174">
        <v>5473.0349999999999</v>
      </c>
    </row>
    <row r="307" spans="38:102" x14ac:dyDescent="0.25">
      <c r="AL307" s="3">
        <v>120297</v>
      </c>
      <c r="AM307" s="3">
        <v>119772</v>
      </c>
      <c r="AN307" s="3">
        <v>19</v>
      </c>
      <c r="AO307" s="3">
        <v>3</v>
      </c>
      <c r="AP307" s="3">
        <v>1689.73</v>
      </c>
      <c r="AQ307" s="3">
        <v>4192.902</v>
      </c>
      <c r="BA307" s="3">
        <v>120297</v>
      </c>
      <c r="BB307" s="3">
        <v>119772</v>
      </c>
      <c r="BC307" s="3">
        <v>19</v>
      </c>
      <c r="BD307" s="3">
        <v>3</v>
      </c>
      <c r="BE307" s="3">
        <v>1360.3969999999999</v>
      </c>
      <c r="BF307" s="3">
        <v>3156.4279999999999</v>
      </c>
      <c r="BN307" s="3">
        <v>3</v>
      </c>
      <c r="BO307" s="3">
        <v>19</v>
      </c>
      <c r="BP307" s="3">
        <v>17254.77</v>
      </c>
      <c r="BW307" s="3">
        <v>3</v>
      </c>
      <c r="BX307" s="3">
        <v>19</v>
      </c>
      <c r="BY307" s="3">
        <v>7295.2470000000003</v>
      </c>
      <c r="CF307" s="3" t="s">
        <v>3073</v>
      </c>
      <c r="CG307" s="174">
        <v>97088</v>
      </c>
      <c r="CH307" s="174">
        <v>3630</v>
      </c>
      <c r="CI307" s="174">
        <v>5</v>
      </c>
      <c r="CJ307" s="174">
        <v>5470.9620000000004</v>
      </c>
      <c r="CK307" s="174">
        <v>5470.9620000000004</v>
      </c>
      <c r="CN307" s="3">
        <v>3292</v>
      </c>
      <c r="CO307" s="169">
        <f t="shared" si="120"/>
        <v>5400.768</v>
      </c>
      <c r="CP307" s="169">
        <f t="shared" si="121"/>
        <v>5403.2120000000004</v>
      </c>
      <c r="CQ307" s="170">
        <f t="shared" si="122"/>
        <v>10803.98</v>
      </c>
      <c r="CU307" s="174">
        <v>97088</v>
      </c>
      <c r="CV307" s="174">
        <v>3630</v>
      </c>
      <c r="CW307" s="174">
        <v>5</v>
      </c>
      <c r="CX307" s="174">
        <v>5470.9620000000004</v>
      </c>
    </row>
    <row r="308" spans="38:102" x14ac:dyDescent="0.25">
      <c r="AL308" s="3">
        <v>120313</v>
      </c>
      <c r="AM308" s="3">
        <v>119712</v>
      </c>
      <c r="AN308" s="3">
        <v>19</v>
      </c>
      <c r="AO308" s="3">
        <v>3</v>
      </c>
      <c r="AP308" s="3">
        <v>7029.2920000000004</v>
      </c>
      <c r="AQ308" s="3">
        <v>18494.240000000002</v>
      </c>
      <c r="BA308" s="3">
        <v>120313</v>
      </c>
      <c r="BB308" s="3">
        <v>119712</v>
      </c>
      <c r="BC308" s="3">
        <v>19</v>
      </c>
      <c r="BD308" s="3">
        <v>3</v>
      </c>
      <c r="BE308" s="3">
        <v>4948.8310000000001</v>
      </c>
      <c r="BF308" s="3">
        <v>12077.39</v>
      </c>
      <c r="BN308" s="3">
        <v>3</v>
      </c>
      <c r="BO308" s="3">
        <v>19</v>
      </c>
      <c r="BP308" s="3">
        <v>4536.8639999999996</v>
      </c>
      <c r="BW308" s="3">
        <v>3</v>
      </c>
      <c r="BX308" s="3">
        <v>19</v>
      </c>
      <c r="BY308" s="3">
        <v>7083.7489999999998</v>
      </c>
      <c r="CF308" s="3" t="s">
        <v>3073</v>
      </c>
      <c r="CG308" s="174">
        <v>282</v>
      </c>
      <c r="CH308" s="174">
        <v>72615</v>
      </c>
      <c r="CI308" s="174">
        <v>5</v>
      </c>
      <c r="CJ308" s="174">
        <v>5444.5780000000004</v>
      </c>
      <c r="CK308" s="174">
        <v>5444.5780000000004</v>
      </c>
      <c r="CN308" s="3">
        <v>3409</v>
      </c>
      <c r="CO308" s="169">
        <f t="shared" si="120"/>
        <v>5542.9409999999998</v>
      </c>
      <c r="CP308" s="169">
        <f t="shared" si="121"/>
        <v>5256.0925999999999</v>
      </c>
      <c r="CQ308" s="170">
        <f t="shared" si="122"/>
        <v>10799.033599999999</v>
      </c>
      <c r="CU308" s="174">
        <v>282</v>
      </c>
      <c r="CV308" s="174">
        <v>72615</v>
      </c>
      <c r="CW308" s="174">
        <v>5</v>
      </c>
      <c r="CX308" s="174">
        <v>5444.5780000000004</v>
      </c>
    </row>
    <row r="309" spans="38:102" x14ac:dyDescent="0.25">
      <c r="AL309" s="3">
        <v>199207</v>
      </c>
      <c r="AM309" s="3">
        <v>199206</v>
      </c>
      <c r="AN309" s="3">
        <v>19</v>
      </c>
      <c r="AO309" s="3">
        <v>3</v>
      </c>
      <c r="AP309" s="3">
        <v>3180.5050000000001</v>
      </c>
      <c r="AQ309" s="3">
        <v>9223.366</v>
      </c>
      <c r="BA309" s="3">
        <v>199207</v>
      </c>
      <c r="BB309" s="3">
        <v>199206</v>
      </c>
      <c r="BC309" s="3">
        <v>19</v>
      </c>
      <c r="BD309" s="3">
        <v>3</v>
      </c>
      <c r="BE309" s="3">
        <v>3048.06</v>
      </c>
      <c r="BF309" s="3">
        <v>9138.7180000000008</v>
      </c>
      <c r="BN309" s="3">
        <v>3</v>
      </c>
      <c r="BO309" s="3">
        <v>19</v>
      </c>
      <c r="BP309" s="3">
        <v>4973.4989999999998</v>
      </c>
      <c r="BW309" s="3">
        <v>3</v>
      </c>
      <c r="BX309" s="3">
        <v>19</v>
      </c>
      <c r="BY309" s="3">
        <v>5561.2349999999997</v>
      </c>
      <c r="CF309" s="3" t="s">
        <v>3073</v>
      </c>
      <c r="CG309" s="174">
        <v>3232</v>
      </c>
      <c r="CH309" s="174">
        <v>160491</v>
      </c>
      <c r="CI309" s="174">
        <v>5</v>
      </c>
      <c r="CJ309" s="174">
        <v>5440.7039999999997</v>
      </c>
      <c r="CK309" s="174">
        <v>5440.7039999999997</v>
      </c>
      <c r="CN309" s="3">
        <v>1054</v>
      </c>
      <c r="CO309" s="169">
        <f t="shared" si="120"/>
        <v>5458.1769999999997</v>
      </c>
      <c r="CP309" s="169">
        <f t="shared" si="121"/>
        <v>5336.0550000000003</v>
      </c>
      <c r="CQ309" s="170">
        <f t="shared" si="122"/>
        <v>10794.232</v>
      </c>
      <c r="CU309" s="174">
        <v>3232</v>
      </c>
      <c r="CV309" s="174">
        <v>160491</v>
      </c>
      <c r="CW309" s="174">
        <v>5</v>
      </c>
      <c r="CX309" s="174">
        <v>5440.7039999999997</v>
      </c>
    </row>
    <row r="310" spans="38:102" x14ac:dyDescent="0.25">
      <c r="AL310" s="3">
        <v>118320</v>
      </c>
      <c r="AM310" s="3">
        <v>119094</v>
      </c>
      <c r="AN310" s="3">
        <v>20</v>
      </c>
      <c r="AO310" s="3">
        <v>3</v>
      </c>
      <c r="AP310" s="3">
        <v>457.77190000000002</v>
      </c>
      <c r="AQ310" s="3">
        <v>1891.519</v>
      </c>
      <c r="BA310" s="3">
        <v>118320</v>
      </c>
      <c r="BB310" s="3">
        <v>119094</v>
      </c>
      <c r="BC310" s="3">
        <v>20</v>
      </c>
      <c r="BD310" s="3">
        <v>3</v>
      </c>
      <c r="BE310" s="3">
        <v>445.68299999999999</v>
      </c>
      <c r="BF310" s="3">
        <v>1536.038</v>
      </c>
      <c r="BN310" s="3">
        <v>3</v>
      </c>
      <c r="BO310" s="3">
        <v>19</v>
      </c>
      <c r="BP310" s="3">
        <v>7122.7030000000004</v>
      </c>
      <c r="BW310" s="3">
        <v>3</v>
      </c>
      <c r="BX310" s="3">
        <v>19</v>
      </c>
      <c r="BY310" s="3">
        <v>7966.9219999999996</v>
      </c>
      <c r="CF310" s="3" t="s">
        <v>3073</v>
      </c>
      <c r="CG310" s="174">
        <v>1966</v>
      </c>
      <c r="CH310" s="174">
        <v>95494</v>
      </c>
      <c r="CI310" s="174">
        <v>5</v>
      </c>
      <c r="CJ310" s="174">
        <v>5421.482</v>
      </c>
      <c r="CK310" s="174">
        <v>5421.482</v>
      </c>
      <c r="CN310" s="3">
        <v>1307</v>
      </c>
      <c r="CO310" s="169">
        <f t="shared" si="120"/>
        <v>5490.7397099999998</v>
      </c>
      <c r="CP310" s="169">
        <f t="shared" si="121"/>
        <v>5269.0143600000001</v>
      </c>
      <c r="CQ310" s="170">
        <f t="shared" si="122"/>
        <v>10759.754069999999</v>
      </c>
      <c r="CU310" s="174">
        <v>1966</v>
      </c>
      <c r="CV310" s="174">
        <v>95494</v>
      </c>
      <c r="CW310" s="174">
        <v>5</v>
      </c>
      <c r="CX310" s="174">
        <v>5421.482</v>
      </c>
    </row>
    <row r="311" spans="38:102" x14ac:dyDescent="0.25">
      <c r="AL311" s="3">
        <v>118512</v>
      </c>
      <c r="AM311" s="3">
        <v>119144</v>
      </c>
      <c r="AN311" s="3">
        <v>20</v>
      </c>
      <c r="AO311" s="3">
        <v>3</v>
      </c>
      <c r="AP311" s="3">
        <v>2628.6039999999998</v>
      </c>
      <c r="AQ311" s="3">
        <v>7748.7219999999998</v>
      </c>
      <c r="BA311" s="3">
        <v>118512</v>
      </c>
      <c r="BB311" s="3">
        <v>119144</v>
      </c>
      <c r="BC311" s="3">
        <v>20</v>
      </c>
      <c r="BD311" s="3">
        <v>3</v>
      </c>
      <c r="BE311" s="3">
        <v>2753.4340000000002</v>
      </c>
      <c r="BF311" s="3">
        <v>7943.5770000000002</v>
      </c>
      <c r="BN311" s="3">
        <v>3</v>
      </c>
      <c r="BO311" s="3">
        <v>19</v>
      </c>
      <c r="BP311" s="3">
        <v>1326.836</v>
      </c>
      <c r="BW311" s="3">
        <v>3</v>
      </c>
      <c r="BX311" s="3">
        <v>19</v>
      </c>
      <c r="BY311" s="3">
        <v>1242.905</v>
      </c>
      <c r="CF311" s="3" t="s">
        <v>3073</v>
      </c>
      <c r="CG311" s="174">
        <v>176851</v>
      </c>
      <c r="CH311" s="174">
        <v>3425</v>
      </c>
      <c r="CI311" s="174">
        <v>5</v>
      </c>
      <c r="CJ311" s="174">
        <v>5418.4679999999998</v>
      </c>
      <c r="CK311" s="174">
        <v>5418.4679999999998</v>
      </c>
      <c r="CN311" s="3">
        <v>3232</v>
      </c>
      <c r="CO311" s="169">
        <f t="shared" si="120"/>
        <v>5440.7039999999997</v>
      </c>
      <c r="CP311" s="169">
        <f t="shared" si="121"/>
        <v>5317.3969999999999</v>
      </c>
      <c r="CQ311" s="170">
        <f t="shared" si="122"/>
        <v>10758.100999999999</v>
      </c>
      <c r="CU311" s="174">
        <v>176851</v>
      </c>
      <c r="CV311" s="174">
        <v>3425</v>
      </c>
      <c r="CW311" s="174">
        <v>5</v>
      </c>
      <c r="CX311" s="174">
        <v>5418.4679999999998</v>
      </c>
    </row>
    <row r="312" spans="38:102" x14ac:dyDescent="0.25">
      <c r="AL312" s="3">
        <v>118689</v>
      </c>
      <c r="AM312" s="3">
        <v>119095</v>
      </c>
      <c r="AN312" s="3">
        <v>20</v>
      </c>
      <c r="AO312" s="3">
        <v>3</v>
      </c>
      <c r="AP312" s="3">
        <v>1246.3800000000001</v>
      </c>
      <c r="AQ312" s="3">
        <v>4576.3450000000003</v>
      </c>
      <c r="BA312" s="3">
        <v>118689</v>
      </c>
      <c r="BB312" s="3">
        <v>119095</v>
      </c>
      <c r="BC312" s="3">
        <v>20</v>
      </c>
      <c r="BD312" s="3">
        <v>3</v>
      </c>
      <c r="BE312" s="3">
        <v>805.24120000000005</v>
      </c>
      <c r="BF312" s="3">
        <v>3127.42</v>
      </c>
      <c r="BN312" s="3">
        <v>3</v>
      </c>
      <c r="BO312" s="3">
        <v>19</v>
      </c>
      <c r="BP312" s="3">
        <v>7284.3429999999998</v>
      </c>
      <c r="BW312" s="3">
        <v>3</v>
      </c>
      <c r="BX312" s="3">
        <v>19</v>
      </c>
      <c r="BY312" s="3">
        <v>8651.4850000000006</v>
      </c>
      <c r="CF312" s="3" t="s">
        <v>3073</v>
      </c>
      <c r="CG312" s="174">
        <v>35339</v>
      </c>
      <c r="CH312" s="174">
        <v>2373</v>
      </c>
      <c r="CI312" s="174">
        <v>5</v>
      </c>
      <c r="CJ312" s="174">
        <v>5418.0860000000002</v>
      </c>
      <c r="CK312" s="174">
        <v>5418.0860000000002</v>
      </c>
      <c r="CN312" s="3">
        <v>1105</v>
      </c>
      <c r="CO312" s="169">
        <f t="shared" si="120"/>
        <v>5521.9025999999994</v>
      </c>
      <c r="CP312" s="169">
        <f t="shared" si="121"/>
        <v>5211.3573999999999</v>
      </c>
      <c r="CQ312" s="170">
        <f t="shared" si="122"/>
        <v>10733.259999999998</v>
      </c>
      <c r="CU312" s="174">
        <v>35339</v>
      </c>
      <c r="CV312" s="174">
        <v>2373</v>
      </c>
      <c r="CW312" s="174">
        <v>5</v>
      </c>
      <c r="CX312" s="174">
        <v>5418.0860000000002</v>
      </c>
    </row>
    <row r="313" spans="38:102" x14ac:dyDescent="0.25">
      <c r="AL313" s="3">
        <v>118844</v>
      </c>
      <c r="AM313" s="3">
        <v>119677</v>
      </c>
      <c r="AN313" s="3">
        <v>20</v>
      </c>
      <c r="AO313" s="3">
        <v>3</v>
      </c>
      <c r="AP313" s="3">
        <v>2740.6770000000001</v>
      </c>
      <c r="AQ313" s="3">
        <v>7939.4089999999997</v>
      </c>
      <c r="BA313" s="3">
        <v>118844</v>
      </c>
      <c r="BB313" s="3">
        <v>119677</v>
      </c>
      <c r="BC313" s="3">
        <v>20</v>
      </c>
      <c r="BD313" s="3">
        <v>3</v>
      </c>
      <c r="BE313" s="3">
        <v>2664.0709999999999</v>
      </c>
      <c r="BF313" s="3">
        <v>7761.9449999999997</v>
      </c>
      <c r="BN313" s="3">
        <v>3</v>
      </c>
      <c r="BO313" s="3">
        <v>19</v>
      </c>
      <c r="BP313" s="3">
        <v>1385.2170000000001</v>
      </c>
      <c r="BW313" s="3">
        <v>3</v>
      </c>
      <c r="BX313" s="3">
        <v>19</v>
      </c>
      <c r="BY313" s="3">
        <v>1161.308</v>
      </c>
      <c r="CF313" s="3" t="s">
        <v>3073</v>
      </c>
      <c r="CG313" s="174">
        <v>3492</v>
      </c>
      <c r="CH313" s="174">
        <v>55969</v>
      </c>
      <c r="CI313" s="174">
        <v>5</v>
      </c>
      <c r="CJ313" s="174">
        <v>5412.9250000000002</v>
      </c>
      <c r="CK313" s="174">
        <v>5412.9250000000002</v>
      </c>
      <c r="CN313" s="3">
        <v>1952</v>
      </c>
      <c r="CO313" s="169">
        <f t="shared" si="120"/>
        <v>5316.6989999999996</v>
      </c>
      <c r="CP313" s="169">
        <f t="shared" si="121"/>
        <v>5398.5630000000001</v>
      </c>
      <c r="CQ313" s="170">
        <f t="shared" si="122"/>
        <v>10715.261999999999</v>
      </c>
      <c r="CU313" s="174">
        <v>3492</v>
      </c>
      <c r="CV313" s="174">
        <v>55969</v>
      </c>
      <c r="CW313" s="174">
        <v>5</v>
      </c>
      <c r="CX313" s="174">
        <v>5412.9250000000002</v>
      </c>
    </row>
    <row r="314" spans="38:102" x14ac:dyDescent="0.25">
      <c r="AL314" s="3">
        <v>118876</v>
      </c>
      <c r="AM314" s="3">
        <v>119126</v>
      </c>
      <c r="AN314" s="3">
        <v>20</v>
      </c>
      <c r="AO314" s="3">
        <v>3</v>
      </c>
      <c r="AP314" s="3">
        <v>504.78710000000001</v>
      </c>
      <c r="AQ314" s="3">
        <v>1455.6079999999999</v>
      </c>
      <c r="BA314" s="3">
        <v>118876</v>
      </c>
      <c r="BB314" s="3">
        <v>119126</v>
      </c>
      <c r="BC314" s="3">
        <v>20</v>
      </c>
      <c r="BD314" s="3">
        <v>3</v>
      </c>
      <c r="BE314" s="3">
        <v>519.53579999999999</v>
      </c>
      <c r="BF314" s="3">
        <v>1612.797</v>
      </c>
      <c r="BN314" s="3">
        <v>3</v>
      </c>
      <c r="BO314" s="3">
        <v>19</v>
      </c>
      <c r="BP314" s="3">
        <v>621.11779999999999</v>
      </c>
      <c r="BW314" s="3">
        <v>3</v>
      </c>
      <c r="BX314" s="3">
        <v>19</v>
      </c>
      <c r="BY314" s="3">
        <v>705.60209999999995</v>
      </c>
      <c r="CF314" s="3" t="s">
        <v>3073</v>
      </c>
      <c r="CG314" s="174">
        <v>1989</v>
      </c>
      <c r="CH314" s="174">
        <v>111199</v>
      </c>
      <c r="CI314" s="174">
        <v>5</v>
      </c>
      <c r="CJ314" s="174">
        <v>5404.6679999999997</v>
      </c>
      <c r="CK314" s="174">
        <v>5404.6679999999997</v>
      </c>
      <c r="CN314" s="3">
        <v>2350</v>
      </c>
      <c r="CO314" s="169">
        <f t="shared" si="120"/>
        <v>5369.9314400000003</v>
      </c>
      <c r="CP314" s="169">
        <f t="shared" si="121"/>
        <v>5330.1791000000003</v>
      </c>
      <c r="CQ314" s="170">
        <f t="shared" si="122"/>
        <v>10700.110540000001</v>
      </c>
      <c r="CU314" s="174">
        <v>1989</v>
      </c>
      <c r="CV314" s="174">
        <v>111199</v>
      </c>
      <c r="CW314" s="174">
        <v>5</v>
      </c>
      <c r="CX314" s="174">
        <v>5404.6679999999997</v>
      </c>
    </row>
    <row r="315" spans="38:102" x14ac:dyDescent="0.25">
      <c r="AL315" s="3">
        <v>118882</v>
      </c>
      <c r="AM315" s="3">
        <v>119019</v>
      </c>
      <c r="AN315" s="3">
        <v>20</v>
      </c>
      <c r="AO315" s="3">
        <v>3</v>
      </c>
      <c r="AP315" s="3">
        <v>4966.7269999999999</v>
      </c>
      <c r="AQ315" s="3">
        <v>14551.26</v>
      </c>
      <c r="BA315" s="3">
        <v>118882</v>
      </c>
      <c r="BB315" s="3">
        <v>119019</v>
      </c>
      <c r="BC315" s="3">
        <v>20</v>
      </c>
      <c r="BD315" s="3">
        <v>3</v>
      </c>
      <c r="BE315" s="3">
        <v>3728.2719999999999</v>
      </c>
      <c r="BF315" s="3">
        <v>11392.83</v>
      </c>
      <c r="BN315" s="3">
        <v>3</v>
      </c>
      <c r="BO315" s="3">
        <v>19</v>
      </c>
      <c r="BP315" s="3">
        <v>940.58619999999996</v>
      </c>
      <c r="BW315" s="3">
        <v>3</v>
      </c>
      <c r="BX315" s="3">
        <v>19</v>
      </c>
      <c r="BY315" s="3">
        <v>559.87310000000002</v>
      </c>
      <c r="CF315" s="3" t="s">
        <v>3073</v>
      </c>
      <c r="CG315" s="174">
        <v>164861</v>
      </c>
      <c r="CH315" s="174">
        <v>3292</v>
      </c>
      <c r="CI315" s="174">
        <v>5</v>
      </c>
      <c r="CJ315" s="174">
        <v>5403.2120000000004</v>
      </c>
      <c r="CK315" s="174">
        <v>5403.2120000000004</v>
      </c>
      <c r="CN315" s="3">
        <v>2004</v>
      </c>
      <c r="CO315" s="169">
        <f t="shared" si="120"/>
        <v>5347.0479999999998</v>
      </c>
      <c r="CP315" s="169">
        <f t="shared" si="121"/>
        <v>5314.9679999999998</v>
      </c>
      <c r="CQ315" s="170">
        <f t="shared" si="122"/>
        <v>10662.016</v>
      </c>
      <c r="CU315" s="174">
        <v>164861</v>
      </c>
      <c r="CV315" s="174">
        <v>3292</v>
      </c>
      <c r="CW315" s="174">
        <v>5</v>
      </c>
      <c r="CX315" s="174">
        <v>5403.2120000000004</v>
      </c>
    </row>
    <row r="316" spans="38:102" x14ac:dyDescent="0.25">
      <c r="AL316" s="3">
        <v>118989</v>
      </c>
      <c r="AM316" s="3">
        <v>119087</v>
      </c>
      <c r="AN316" s="3">
        <v>20</v>
      </c>
      <c r="AO316" s="3">
        <v>3</v>
      </c>
      <c r="AP316" s="3">
        <v>4386.6530000000002</v>
      </c>
      <c r="AQ316" s="3">
        <v>12468.83</v>
      </c>
      <c r="BA316" s="3">
        <v>118989</v>
      </c>
      <c r="BB316" s="3">
        <v>119087</v>
      </c>
      <c r="BC316" s="3">
        <v>20</v>
      </c>
      <c r="BD316" s="3">
        <v>3</v>
      </c>
      <c r="BE316" s="3">
        <v>3835.087</v>
      </c>
      <c r="BF316" s="3">
        <v>10944.59</v>
      </c>
      <c r="BN316" s="3">
        <v>3</v>
      </c>
      <c r="BO316" s="3">
        <v>19</v>
      </c>
      <c r="BP316" s="3">
        <v>4638.3379999999997</v>
      </c>
      <c r="BW316" s="3">
        <v>3</v>
      </c>
      <c r="BX316" s="3">
        <v>19</v>
      </c>
      <c r="BY316" s="3">
        <v>5185.607</v>
      </c>
      <c r="CF316" s="3" t="s">
        <v>3073</v>
      </c>
      <c r="CG316" s="174">
        <v>3292</v>
      </c>
      <c r="CH316" s="174">
        <v>164861</v>
      </c>
      <c r="CI316" s="174">
        <v>5</v>
      </c>
      <c r="CJ316" s="174">
        <v>5400.768</v>
      </c>
      <c r="CK316" s="174">
        <v>5400.768</v>
      </c>
      <c r="CN316" s="3">
        <v>2581</v>
      </c>
      <c r="CO316" s="169">
        <f t="shared" si="120"/>
        <v>5278.2336999999998</v>
      </c>
      <c r="CP316" s="169">
        <f t="shared" si="121"/>
        <v>5356.0729000000001</v>
      </c>
      <c r="CQ316" s="170">
        <f t="shared" si="122"/>
        <v>10634.3066</v>
      </c>
      <c r="CU316" s="174">
        <v>3292</v>
      </c>
      <c r="CV316" s="174">
        <v>164861</v>
      </c>
      <c r="CW316" s="174">
        <v>5</v>
      </c>
      <c r="CX316" s="174">
        <v>5400.768</v>
      </c>
    </row>
    <row r="317" spans="38:102" x14ac:dyDescent="0.25">
      <c r="AL317" s="3">
        <v>119002</v>
      </c>
      <c r="AM317" s="3">
        <v>119222</v>
      </c>
      <c r="AN317" s="3">
        <v>20</v>
      </c>
      <c r="AO317" s="3">
        <v>3</v>
      </c>
      <c r="AP317" s="3">
        <v>7676.6859999999997</v>
      </c>
      <c r="AQ317" s="3">
        <v>23522.720000000001</v>
      </c>
      <c r="BA317" s="3">
        <v>119002</v>
      </c>
      <c r="BB317" s="3">
        <v>119222</v>
      </c>
      <c r="BC317" s="3">
        <v>20</v>
      </c>
      <c r="BD317" s="3">
        <v>3</v>
      </c>
      <c r="BE317" s="3">
        <v>6145.0690000000004</v>
      </c>
      <c r="BF317" s="3">
        <v>19963.759999999998</v>
      </c>
      <c r="BN317" s="3">
        <v>3</v>
      </c>
      <c r="BO317" s="3">
        <v>19</v>
      </c>
      <c r="BP317" s="3">
        <v>4248.2579999999998</v>
      </c>
      <c r="BW317" s="3">
        <v>3</v>
      </c>
      <c r="BX317" s="3">
        <v>19</v>
      </c>
      <c r="BY317" s="3">
        <v>7234.2550000000001</v>
      </c>
      <c r="CF317" s="3" t="s">
        <v>3073</v>
      </c>
      <c r="CG317" s="174">
        <v>170712</v>
      </c>
      <c r="CH317" s="174">
        <v>3416</v>
      </c>
      <c r="CI317" s="174">
        <v>5</v>
      </c>
      <c r="CJ317" s="174">
        <v>5398.7049999999999</v>
      </c>
      <c r="CK317" s="174">
        <v>5398.7049999999999</v>
      </c>
      <c r="CN317" s="3">
        <v>386</v>
      </c>
      <c r="CO317" s="169">
        <f t="shared" si="120"/>
        <v>5365.8389999999999</v>
      </c>
      <c r="CP317" s="169">
        <f t="shared" si="121"/>
        <v>5248.5519999999997</v>
      </c>
      <c r="CQ317" s="170">
        <f t="shared" si="122"/>
        <v>10614.391</v>
      </c>
      <c r="CU317" s="174">
        <v>170712</v>
      </c>
      <c r="CV317" s="174">
        <v>3416</v>
      </c>
      <c r="CW317" s="174">
        <v>5</v>
      </c>
      <c r="CX317" s="174">
        <v>5398.7049999999999</v>
      </c>
    </row>
    <row r="318" spans="38:102" x14ac:dyDescent="0.25">
      <c r="AL318" s="3">
        <v>119019</v>
      </c>
      <c r="AM318" s="3">
        <v>118882</v>
      </c>
      <c r="AN318" s="3">
        <v>20</v>
      </c>
      <c r="AO318" s="3">
        <v>3</v>
      </c>
      <c r="AP318" s="3">
        <v>5181.4629999999997</v>
      </c>
      <c r="AQ318" s="3">
        <v>14354.59</v>
      </c>
      <c r="BA318" s="3">
        <v>119019</v>
      </c>
      <c r="BB318" s="3">
        <v>118882</v>
      </c>
      <c r="BC318" s="3">
        <v>20</v>
      </c>
      <c r="BD318" s="3">
        <v>3</v>
      </c>
      <c r="BE318" s="3">
        <v>3791.4580000000001</v>
      </c>
      <c r="BF318" s="3">
        <v>10587.3</v>
      </c>
      <c r="BN318" s="3">
        <v>3</v>
      </c>
      <c r="BO318" s="3">
        <v>19</v>
      </c>
      <c r="BP318" s="3">
        <v>19689.939999999999</v>
      </c>
      <c r="BW318" s="3">
        <v>3</v>
      </c>
      <c r="BX318" s="3">
        <v>19</v>
      </c>
      <c r="BY318" s="3">
        <v>6215.335</v>
      </c>
      <c r="CF318" s="3" t="s">
        <v>3073</v>
      </c>
      <c r="CG318" s="174">
        <v>88708</v>
      </c>
      <c r="CH318" s="174">
        <v>1952</v>
      </c>
      <c r="CI318" s="174">
        <v>5</v>
      </c>
      <c r="CJ318" s="174">
        <v>5398.5630000000001</v>
      </c>
      <c r="CK318" s="174">
        <v>5398.5630000000001</v>
      </c>
      <c r="CN318" s="3">
        <v>3400</v>
      </c>
      <c r="CO318" s="169">
        <f t="shared" si="120"/>
        <v>5323.5740000000005</v>
      </c>
      <c r="CP318" s="169">
        <f t="shared" si="121"/>
        <v>5290.1440000000002</v>
      </c>
      <c r="CQ318" s="170">
        <f t="shared" si="122"/>
        <v>10613.718000000001</v>
      </c>
      <c r="CU318" s="174">
        <v>88708</v>
      </c>
      <c r="CV318" s="174">
        <v>1952</v>
      </c>
      <c r="CW318" s="174">
        <v>5</v>
      </c>
      <c r="CX318" s="174">
        <v>5398.5630000000001</v>
      </c>
    </row>
    <row r="319" spans="38:102" x14ac:dyDescent="0.25">
      <c r="AL319" s="3">
        <v>119087</v>
      </c>
      <c r="AM319" s="3">
        <v>118989</v>
      </c>
      <c r="AN319" s="3">
        <v>20</v>
      </c>
      <c r="AO319" s="3">
        <v>3</v>
      </c>
      <c r="AP319" s="3">
        <v>4715.665</v>
      </c>
      <c r="AQ319" s="3">
        <v>12409.33</v>
      </c>
      <c r="BA319" s="3">
        <v>119087</v>
      </c>
      <c r="BB319" s="3">
        <v>118989</v>
      </c>
      <c r="BC319" s="3">
        <v>20</v>
      </c>
      <c r="BD319" s="3">
        <v>3</v>
      </c>
      <c r="BE319" s="3">
        <v>4107.6210000000001</v>
      </c>
      <c r="BF319" s="3">
        <v>11055.72</v>
      </c>
      <c r="BN319" s="3">
        <v>3</v>
      </c>
      <c r="BO319" s="3">
        <v>19</v>
      </c>
      <c r="BP319" s="3">
        <v>10345.1</v>
      </c>
      <c r="BW319" s="3">
        <v>3</v>
      </c>
      <c r="BX319" s="3">
        <v>19</v>
      </c>
      <c r="BY319" s="3">
        <v>7817.6059999999998</v>
      </c>
      <c r="CF319" s="3" t="s">
        <v>3073</v>
      </c>
      <c r="CG319" s="174">
        <v>2311</v>
      </c>
      <c r="CH319" s="174">
        <v>25890</v>
      </c>
      <c r="CI319" s="174">
        <v>5</v>
      </c>
      <c r="CJ319" s="174">
        <v>5396.5469999999996</v>
      </c>
      <c r="CK319" s="174">
        <v>5396.5469999999996</v>
      </c>
      <c r="CN319" s="3">
        <v>1199</v>
      </c>
      <c r="CO319" s="169">
        <f t="shared" si="120"/>
        <v>5338.4250000000002</v>
      </c>
      <c r="CP319" s="169">
        <f t="shared" si="121"/>
        <v>5267.7110000000002</v>
      </c>
      <c r="CQ319" s="170">
        <f t="shared" si="122"/>
        <v>10606.136</v>
      </c>
      <c r="CU319" s="174">
        <v>2311</v>
      </c>
      <c r="CV319" s="174">
        <v>25890</v>
      </c>
      <c r="CW319" s="174">
        <v>5</v>
      </c>
      <c r="CX319" s="174">
        <v>5396.5469999999996</v>
      </c>
    </row>
    <row r="320" spans="38:102" x14ac:dyDescent="0.25">
      <c r="AL320" s="3">
        <v>119094</v>
      </c>
      <c r="AM320" s="3">
        <v>118320</v>
      </c>
      <c r="AN320" s="3">
        <v>20</v>
      </c>
      <c r="AO320" s="3">
        <v>3</v>
      </c>
      <c r="AP320" s="3">
        <v>724.38080000000002</v>
      </c>
      <c r="AQ320" s="3">
        <v>1971.9690000000001</v>
      </c>
      <c r="BA320" s="3">
        <v>119094</v>
      </c>
      <c r="BB320" s="3">
        <v>118320</v>
      </c>
      <c r="BC320" s="3">
        <v>20</v>
      </c>
      <c r="BD320" s="3">
        <v>3</v>
      </c>
      <c r="BE320" s="3">
        <v>294.79500000000002</v>
      </c>
      <c r="BF320" s="3">
        <v>914.85140000000001</v>
      </c>
      <c r="BN320" s="3">
        <v>0</v>
      </c>
      <c r="BO320" s="3">
        <v>20</v>
      </c>
      <c r="BP320" s="3">
        <v>0</v>
      </c>
      <c r="BW320" s="3">
        <v>0</v>
      </c>
      <c r="BX320" s="3">
        <v>20</v>
      </c>
      <c r="BY320" s="3">
        <v>0</v>
      </c>
      <c r="CF320" s="3" t="s">
        <v>3073</v>
      </c>
      <c r="CG320" s="174">
        <v>83905</v>
      </c>
      <c r="CH320" s="174">
        <v>1549</v>
      </c>
      <c r="CI320" s="174">
        <v>5</v>
      </c>
      <c r="CJ320" s="174">
        <v>5373.1459999999997</v>
      </c>
      <c r="CK320" s="174">
        <v>5373.1459999999997</v>
      </c>
      <c r="CN320" s="3">
        <v>3573</v>
      </c>
      <c r="CO320" s="169">
        <f t="shared" si="120"/>
        <v>5371.0893499999993</v>
      </c>
      <c r="CP320" s="169">
        <f t="shared" si="121"/>
        <v>5216.1379900000002</v>
      </c>
      <c r="CQ320" s="170">
        <f t="shared" si="122"/>
        <v>10587.227339999999</v>
      </c>
      <c r="CU320" s="174">
        <v>83905</v>
      </c>
      <c r="CV320" s="174">
        <v>1549</v>
      </c>
      <c r="CW320" s="174">
        <v>5</v>
      </c>
      <c r="CX320" s="174">
        <v>5373.1459999999997</v>
      </c>
    </row>
    <row r="321" spans="38:102" x14ac:dyDescent="0.25">
      <c r="AL321" s="3">
        <v>119095</v>
      </c>
      <c r="AM321" s="3">
        <v>118689</v>
      </c>
      <c r="AN321" s="3">
        <v>20</v>
      </c>
      <c r="AO321" s="3">
        <v>3</v>
      </c>
      <c r="AP321" s="3">
        <v>2048.6979999999999</v>
      </c>
      <c r="AQ321" s="3">
        <v>5340.1310000000003</v>
      </c>
      <c r="BA321" s="3">
        <v>119095</v>
      </c>
      <c r="BB321" s="3">
        <v>118689</v>
      </c>
      <c r="BC321" s="3">
        <v>20</v>
      </c>
      <c r="BD321" s="3">
        <v>3</v>
      </c>
      <c r="BE321" s="3">
        <v>1472.008</v>
      </c>
      <c r="BF321" s="3">
        <v>4623.4279999999999</v>
      </c>
      <c r="BN321" s="3">
        <v>0</v>
      </c>
      <c r="BO321" s="3">
        <v>20</v>
      </c>
      <c r="BP321" s="3">
        <v>0</v>
      </c>
      <c r="BW321" s="3">
        <v>3</v>
      </c>
      <c r="BX321" s="3">
        <v>20</v>
      </c>
      <c r="BY321" s="3">
        <v>2485.8449999999998</v>
      </c>
      <c r="CF321" s="3" t="s">
        <v>3073</v>
      </c>
      <c r="CG321" s="174">
        <v>103658</v>
      </c>
      <c r="CH321" s="174">
        <v>3642</v>
      </c>
      <c r="CI321" s="174">
        <v>5</v>
      </c>
      <c r="CJ321" s="174">
        <v>5366.6310000000003</v>
      </c>
      <c r="CK321" s="174">
        <v>5366.6310000000003</v>
      </c>
      <c r="CN321" s="3">
        <v>70</v>
      </c>
      <c r="CO321" s="169">
        <f t="shared" si="120"/>
        <v>5173.4218000000001</v>
      </c>
      <c r="CP321" s="169">
        <f t="shared" si="121"/>
        <v>5408.9899000000005</v>
      </c>
      <c r="CQ321" s="170">
        <f t="shared" si="122"/>
        <v>10582.411700000001</v>
      </c>
      <c r="CU321" s="174">
        <v>103658</v>
      </c>
      <c r="CV321" s="174">
        <v>3642</v>
      </c>
      <c r="CW321" s="174">
        <v>5</v>
      </c>
      <c r="CX321" s="174">
        <v>5366.6310000000003</v>
      </c>
    </row>
    <row r="322" spans="38:102" x14ac:dyDescent="0.25">
      <c r="AL322" s="3">
        <v>119126</v>
      </c>
      <c r="AM322" s="3">
        <v>118876</v>
      </c>
      <c r="AN322" s="3">
        <v>20</v>
      </c>
      <c r="AO322" s="3">
        <v>3</v>
      </c>
      <c r="AP322" s="3">
        <v>539.66930000000002</v>
      </c>
      <c r="AQ322" s="3">
        <v>1328.123</v>
      </c>
      <c r="BA322" s="3">
        <v>119126</v>
      </c>
      <c r="BB322" s="3">
        <v>118876</v>
      </c>
      <c r="BC322" s="3">
        <v>20</v>
      </c>
      <c r="BD322" s="3">
        <v>3</v>
      </c>
      <c r="BE322" s="3">
        <v>582.84490000000005</v>
      </c>
      <c r="BF322" s="3">
        <v>1361.442</v>
      </c>
      <c r="BN322" s="3">
        <v>3</v>
      </c>
      <c r="BO322" s="3">
        <v>20</v>
      </c>
      <c r="BP322" s="3">
        <v>2037.761</v>
      </c>
      <c r="BW322" s="3">
        <v>3</v>
      </c>
      <c r="BX322" s="3">
        <v>20</v>
      </c>
      <c r="BY322" s="3">
        <v>7345.1559999999999</v>
      </c>
      <c r="CF322" s="3" t="s">
        <v>3073</v>
      </c>
      <c r="CG322" s="174">
        <v>2307</v>
      </c>
      <c r="CH322" s="174">
        <v>25906</v>
      </c>
      <c r="CI322" s="174">
        <v>5</v>
      </c>
      <c r="CJ322" s="174">
        <v>5363.8490000000002</v>
      </c>
      <c r="CK322" s="174">
        <v>5363.8490000000002</v>
      </c>
      <c r="CN322" s="3">
        <v>2933</v>
      </c>
      <c r="CO322" s="169">
        <f t="shared" si="120"/>
        <v>5360.5704999999998</v>
      </c>
      <c r="CP322" s="169">
        <f t="shared" si="121"/>
        <v>5202.6111000000001</v>
      </c>
      <c r="CQ322" s="170">
        <f t="shared" si="122"/>
        <v>10563.1816</v>
      </c>
      <c r="CU322" s="174">
        <v>2307</v>
      </c>
      <c r="CV322" s="174">
        <v>25906</v>
      </c>
      <c r="CW322" s="174">
        <v>5</v>
      </c>
      <c r="CX322" s="174">
        <v>5363.8490000000002</v>
      </c>
    </row>
    <row r="323" spans="38:102" x14ac:dyDescent="0.25">
      <c r="AL323" s="3">
        <v>119144</v>
      </c>
      <c r="AM323" s="3">
        <v>118512</v>
      </c>
      <c r="AN323" s="3">
        <v>20</v>
      </c>
      <c r="AO323" s="3">
        <v>3</v>
      </c>
      <c r="AP323" s="3">
        <v>3028.7130000000002</v>
      </c>
      <c r="AQ323" s="3">
        <v>7688.0659999999998</v>
      </c>
      <c r="BA323" s="3">
        <v>119144</v>
      </c>
      <c r="BB323" s="3">
        <v>118512</v>
      </c>
      <c r="BC323" s="3">
        <v>20</v>
      </c>
      <c r="BD323" s="3">
        <v>3</v>
      </c>
      <c r="BE323" s="3">
        <v>3127.2179999999998</v>
      </c>
      <c r="BF323" s="3">
        <v>7969.8069999999998</v>
      </c>
      <c r="BN323" s="3">
        <v>3</v>
      </c>
      <c r="BO323" s="3">
        <v>20</v>
      </c>
      <c r="BP323" s="3">
        <v>7287.799</v>
      </c>
      <c r="BW323" s="3">
        <v>3</v>
      </c>
      <c r="BX323" s="3">
        <v>20</v>
      </c>
      <c r="BY323" s="3">
        <v>5886.1459999999997</v>
      </c>
      <c r="CF323" s="3" t="s">
        <v>3073</v>
      </c>
      <c r="CG323" s="174">
        <v>1549</v>
      </c>
      <c r="CH323" s="174">
        <v>83905</v>
      </c>
      <c r="CI323" s="174">
        <v>5</v>
      </c>
      <c r="CJ323" s="174">
        <v>5358.4790000000003</v>
      </c>
      <c r="CK323" s="174">
        <v>5358.4790000000003</v>
      </c>
      <c r="CN323" s="3">
        <v>1433</v>
      </c>
      <c r="CO323" s="169">
        <f t="shared" ref="CO323:CO386" si="123">SUMIF(CG$3:CG$17476,$CN323,$CK$3:$CK$17476)</f>
        <v>5217.8710000000001</v>
      </c>
      <c r="CP323" s="169">
        <f t="shared" ref="CP323:CP386" si="124">SUMIF(CH$3:CH$17476,$CN323,$CK$3:$CK$17476)</f>
        <v>5335.0110000000004</v>
      </c>
      <c r="CQ323" s="170">
        <f t="shared" ref="CQ323:CQ386" si="125">CO323+CP323</f>
        <v>10552.882000000001</v>
      </c>
      <c r="CU323" s="174">
        <v>1549</v>
      </c>
      <c r="CV323" s="174">
        <v>83905</v>
      </c>
      <c r="CW323" s="174">
        <v>5</v>
      </c>
      <c r="CX323" s="174">
        <v>5358.4790000000003</v>
      </c>
    </row>
    <row r="324" spans="38:102" x14ac:dyDescent="0.25">
      <c r="AL324" s="3">
        <v>119222</v>
      </c>
      <c r="AM324" s="3">
        <v>119002</v>
      </c>
      <c r="AN324" s="3">
        <v>20</v>
      </c>
      <c r="AO324" s="3">
        <v>3</v>
      </c>
      <c r="AP324" s="3">
        <v>7207.1059999999998</v>
      </c>
      <c r="AQ324" s="3">
        <v>19263.18</v>
      </c>
      <c r="BA324" s="3">
        <v>119222</v>
      </c>
      <c r="BB324" s="3">
        <v>119002</v>
      </c>
      <c r="BC324" s="3">
        <v>20</v>
      </c>
      <c r="BD324" s="3">
        <v>3</v>
      </c>
      <c r="BE324" s="3">
        <v>5734.018</v>
      </c>
      <c r="BF324" s="3">
        <v>15572.43</v>
      </c>
      <c r="BN324" s="3">
        <v>3</v>
      </c>
      <c r="BO324" s="3">
        <v>20</v>
      </c>
      <c r="BP324" s="3">
        <v>4664.049</v>
      </c>
      <c r="BW324" s="3">
        <v>3</v>
      </c>
      <c r="BX324" s="3">
        <v>20</v>
      </c>
      <c r="BY324" s="3">
        <v>7935.8680000000004</v>
      </c>
      <c r="CF324" s="3" t="s">
        <v>3073</v>
      </c>
      <c r="CG324" s="174">
        <v>428</v>
      </c>
      <c r="CH324" s="174">
        <v>81896</v>
      </c>
      <c r="CI324" s="174">
        <v>5</v>
      </c>
      <c r="CJ324" s="174">
        <v>5355.69</v>
      </c>
      <c r="CK324" s="174">
        <v>5355.69</v>
      </c>
      <c r="CN324" s="3">
        <v>3266</v>
      </c>
      <c r="CO324" s="169">
        <f t="shared" si="123"/>
        <v>5313.2712300000003</v>
      </c>
      <c r="CP324" s="169">
        <f t="shared" si="124"/>
        <v>5227.0066999999999</v>
      </c>
      <c r="CQ324" s="170">
        <f t="shared" si="125"/>
        <v>10540.27793</v>
      </c>
      <c r="CU324" s="174">
        <v>428</v>
      </c>
      <c r="CV324" s="174">
        <v>81896</v>
      </c>
      <c r="CW324" s="174">
        <v>5</v>
      </c>
      <c r="CX324" s="174">
        <v>5355.69</v>
      </c>
    </row>
    <row r="325" spans="38:102" x14ac:dyDescent="0.25">
      <c r="AL325" s="3">
        <v>119443</v>
      </c>
      <c r="AM325" s="3">
        <v>120323</v>
      </c>
      <c r="AN325" s="3">
        <v>20</v>
      </c>
      <c r="AO325" s="3">
        <v>3</v>
      </c>
      <c r="AP325" s="3">
        <v>236.67500000000001</v>
      </c>
      <c r="AQ325" s="3">
        <v>1724.289</v>
      </c>
      <c r="BA325" s="3">
        <v>119443</v>
      </c>
      <c r="BB325" s="3">
        <v>120323</v>
      </c>
      <c r="BC325" s="3">
        <v>20</v>
      </c>
      <c r="BD325" s="3">
        <v>3</v>
      </c>
      <c r="BE325" s="3">
        <v>274.97410000000002</v>
      </c>
      <c r="BF325" s="3">
        <v>1879.8130000000001</v>
      </c>
      <c r="BN325" s="3">
        <v>3</v>
      </c>
      <c r="BO325" s="3">
        <v>20</v>
      </c>
      <c r="BP325" s="3">
        <v>7541.3969999999999</v>
      </c>
      <c r="BW325" s="3">
        <v>3</v>
      </c>
      <c r="BX325" s="3">
        <v>20</v>
      </c>
      <c r="BY325" s="3">
        <v>1640.7370000000001</v>
      </c>
      <c r="CF325" s="3" t="s">
        <v>3073</v>
      </c>
      <c r="CG325" s="174">
        <v>101277</v>
      </c>
      <c r="CH325" s="174">
        <v>1441</v>
      </c>
      <c r="CI325" s="174">
        <v>5</v>
      </c>
      <c r="CJ325" s="174">
        <v>5351.9979999999996</v>
      </c>
      <c r="CK325" s="174">
        <v>5351.9979999999996</v>
      </c>
      <c r="CN325" s="3">
        <v>1669</v>
      </c>
      <c r="CO325" s="169">
        <f t="shared" si="123"/>
        <v>5376.7244000000001</v>
      </c>
      <c r="CP325" s="169">
        <f t="shared" si="124"/>
        <v>5163.5392000000002</v>
      </c>
      <c r="CQ325" s="170">
        <f t="shared" si="125"/>
        <v>10540.2636</v>
      </c>
      <c r="CU325" s="174">
        <v>101277</v>
      </c>
      <c r="CV325" s="174">
        <v>1441</v>
      </c>
      <c r="CW325" s="174">
        <v>5</v>
      </c>
      <c r="CX325" s="174">
        <v>5351.9979999999996</v>
      </c>
    </row>
    <row r="326" spans="38:102" x14ac:dyDescent="0.25">
      <c r="AL326" s="3">
        <v>119471</v>
      </c>
      <c r="AM326" s="3">
        <v>119867</v>
      </c>
      <c r="AN326" s="3">
        <v>20</v>
      </c>
      <c r="AO326" s="3">
        <v>3</v>
      </c>
      <c r="AP326" s="3">
        <v>3207.9430000000002</v>
      </c>
      <c r="AQ326" s="3">
        <v>10690.48</v>
      </c>
      <c r="BA326" s="3">
        <v>119471</v>
      </c>
      <c r="BB326" s="3">
        <v>119867</v>
      </c>
      <c r="BC326" s="3">
        <v>20</v>
      </c>
      <c r="BD326" s="3">
        <v>3</v>
      </c>
      <c r="BE326" s="3">
        <v>3024.788</v>
      </c>
      <c r="BF326" s="3">
        <v>10231.129999999999</v>
      </c>
      <c r="BN326" s="3">
        <v>3</v>
      </c>
      <c r="BO326" s="3">
        <v>20</v>
      </c>
      <c r="BP326" s="3">
        <v>1492.538</v>
      </c>
      <c r="BW326" s="3">
        <v>3</v>
      </c>
      <c r="BX326" s="3">
        <v>20</v>
      </c>
      <c r="BY326" s="3">
        <v>17175.89</v>
      </c>
      <c r="CF326" s="3" t="s">
        <v>3073</v>
      </c>
      <c r="CG326" s="174">
        <v>2004</v>
      </c>
      <c r="CH326" s="174">
        <v>126269</v>
      </c>
      <c r="CI326" s="174">
        <v>5</v>
      </c>
      <c r="CJ326" s="174">
        <v>5347.0479999999998</v>
      </c>
      <c r="CK326" s="174">
        <v>5347.0479999999998</v>
      </c>
      <c r="CN326" s="3">
        <v>1811</v>
      </c>
      <c r="CO326" s="169">
        <f t="shared" si="123"/>
        <v>5257.915</v>
      </c>
      <c r="CP326" s="169">
        <f t="shared" si="124"/>
        <v>5278.96</v>
      </c>
      <c r="CQ326" s="170">
        <f t="shared" si="125"/>
        <v>10536.875</v>
      </c>
      <c r="CU326" s="174">
        <v>2004</v>
      </c>
      <c r="CV326" s="174">
        <v>126269</v>
      </c>
      <c r="CW326" s="174">
        <v>5</v>
      </c>
      <c r="CX326" s="174">
        <v>5347.0479999999998</v>
      </c>
    </row>
    <row r="327" spans="38:102" x14ac:dyDescent="0.25">
      <c r="AL327" s="3">
        <v>119677</v>
      </c>
      <c r="AM327" s="3">
        <v>118844</v>
      </c>
      <c r="AN327" s="3">
        <v>20</v>
      </c>
      <c r="AO327" s="3">
        <v>3</v>
      </c>
      <c r="AP327" s="3">
        <v>2884.6619999999998</v>
      </c>
      <c r="AQ327" s="3">
        <v>7910.7060000000001</v>
      </c>
      <c r="BA327" s="3">
        <v>119677</v>
      </c>
      <c r="BB327" s="3">
        <v>118844</v>
      </c>
      <c r="BC327" s="3">
        <v>20</v>
      </c>
      <c r="BD327" s="3">
        <v>3</v>
      </c>
      <c r="BE327" s="3">
        <v>2614.297</v>
      </c>
      <c r="BF327" s="3">
        <v>7186.4589999999998</v>
      </c>
      <c r="BN327" s="3">
        <v>3</v>
      </c>
      <c r="BO327" s="3">
        <v>20</v>
      </c>
      <c r="BP327" s="3">
        <v>14715.02</v>
      </c>
      <c r="BW327" s="3">
        <v>3</v>
      </c>
      <c r="BX327" s="3">
        <v>20</v>
      </c>
      <c r="BY327" s="3">
        <v>11988.1</v>
      </c>
      <c r="CF327" s="3" t="s">
        <v>3073</v>
      </c>
      <c r="CG327" s="174">
        <v>1794</v>
      </c>
      <c r="CH327" s="174">
        <v>198726</v>
      </c>
      <c r="CI327" s="174">
        <v>5</v>
      </c>
      <c r="CJ327" s="174">
        <v>5345.2389999999996</v>
      </c>
      <c r="CK327" s="174">
        <v>5345.2389999999996</v>
      </c>
      <c r="CN327" s="3">
        <v>3213</v>
      </c>
      <c r="CO327" s="169">
        <f t="shared" si="123"/>
        <v>5239.7020000000002</v>
      </c>
      <c r="CP327" s="169">
        <f t="shared" si="124"/>
        <v>5280.7860000000001</v>
      </c>
      <c r="CQ327" s="170">
        <f t="shared" si="125"/>
        <v>10520.488000000001</v>
      </c>
      <c r="CU327" s="174">
        <v>1794</v>
      </c>
      <c r="CV327" s="174">
        <v>198726</v>
      </c>
      <c r="CW327" s="174">
        <v>5</v>
      </c>
      <c r="CX327" s="174">
        <v>5345.2389999999996</v>
      </c>
    </row>
    <row r="328" spans="38:102" x14ac:dyDescent="0.25">
      <c r="AL328" s="3">
        <v>119867</v>
      </c>
      <c r="AM328" s="3">
        <v>119471</v>
      </c>
      <c r="AN328" s="3">
        <v>20</v>
      </c>
      <c r="AO328" s="3">
        <v>3</v>
      </c>
      <c r="AP328" s="3">
        <v>2799.0990000000002</v>
      </c>
      <c r="AQ328" s="3">
        <v>8428.3040000000001</v>
      </c>
      <c r="BA328" s="3">
        <v>119867</v>
      </c>
      <c r="BB328" s="3">
        <v>119471</v>
      </c>
      <c r="BC328" s="3">
        <v>20</v>
      </c>
      <c r="BD328" s="3">
        <v>3</v>
      </c>
      <c r="BE328" s="3">
        <v>3092.547</v>
      </c>
      <c r="BF328" s="3">
        <v>8871.4609999999993</v>
      </c>
      <c r="BN328" s="3">
        <v>3</v>
      </c>
      <c r="BO328" s="3">
        <v>20</v>
      </c>
      <c r="BP328" s="3">
        <v>11725.77</v>
      </c>
      <c r="BW328" s="3">
        <v>3</v>
      </c>
      <c r="BX328" s="3">
        <v>20</v>
      </c>
      <c r="BY328" s="3">
        <v>22517.02</v>
      </c>
      <c r="CF328" s="3" t="s">
        <v>3073</v>
      </c>
      <c r="CG328" s="174">
        <v>51314</v>
      </c>
      <c r="CH328" s="174">
        <v>1797</v>
      </c>
      <c r="CI328" s="174">
        <v>5</v>
      </c>
      <c r="CJ328" s="174">
        <v>5343.4480000000003</v>
      </c>
      <c r="CK328" s="174">
        <v>5343.4480000000003</v>
      </c>
      <c r="CN328" s="3">
        <v>2077</v>
      </c>
      <c r="CO328" s="169">
        <f t="shared" si="123"/>
        <v>5139.0720000000001</v>
      </c>
      <c r="CP328" s="169">
        <f t="shared" si="124"/>
        <v>5348.2449999999999</v>
      </c>
      <c r="CQ328" s="170">
        <f t="shared" si="125"/>
        <v>10487.316999999999</v>
      </c>
      <c r="CU328" s="174">
        <v>51314</v>
      </c>
      <c r="CV328" s="174">
        <v>1797</v>
      </c>
      <c r="CW328" s="174">
        <v>5</v>
      </c>
      <c r="CX328" s="174">
        <v>5343.4480000000003</v>
      </c>
    </row>
    <row r="329" spans="38:102" x14ac:dyDescent="0.25">
      <c r="AL329" s="3">
        <v>120323</v>
      </c>
      <c r="AM329" s="3">
        <v>119443</v>
      </c>
      <c r="AN329" s="3">
        <v>20</v>
      </c>
      <c r="AO329" s="3">
        <v>3</v>
      </c>
      <c r="AP329" s="3">
        <v>386.6431</v>
      </c>
      <c r="AQ329" s="3">
        <v>938.50250000000005</v>
      </c>
      <c r="BA329" s="3">
        <v>120323</v>
      </c>
      <c r="BB329" s="3">
        <v>119443</v>
      </c>
      <c r="BC329" s="3">
        <v>20</v>
      </c>
      <c r="BD329" s="3">
        <v>3</v>
      </c>
      <c r="BE329" s="3">
        <v>530.39909999999998</v>
      </c>
      <c r="BF329" s="3">
        <v>1283.164</v>
      </c>
      <c r="BN329" s="3">
        <v>3</v>
      </c>
      <c r="BO329" s="3">
        <v>20</v>
      </c>
      <c r="BP329" s="3">
        <v>23826.1</v>
      </c>
      <c r="BW329" s="3">
        <v>3</v>
      </c>
      <c r="BX329" s="3">
        <v>20</v>
      </c>
      <c r="BY329" s="3">
        <v>17249.41</v>
      </c>
      <c r="CF329" s="3" t="s">
        <v>3073</v>
      </c>
      <c r="CG329" s="174">
        <v>1199</v>
      </c>
      <c r="CH329" s="174">
        <v>134390</v>
      </c>
      <c r="CI329" s="174">
        <v>5</v>
      </c>
      <c r="CJ329" s="174">
        <v>5338.4250000000002</v>
      </c>
      <c r="CK329" s="174">
        <v>5338.4250000000002</v>
      </c>
      <c r="CN329" s="3">
        <v>2084</v>
      </c>
      <c r="CO329" s="169">
        <f t="shared" si="123"/>
        <v>5235.3190000000004</v>
      </c>
      <c r="CP329" s="169">
        <f t="shared" si="124"/>
        <v>5235.2033000000001</v>
      </c>
      <c r="CQ329" s="170">
        <f t="shared" si="125"/>
        <v>10470.522300000001</v>
      </c>
      <c r="CU329" s="174">
        <v>1199</v>
      </c>
      <c r="CV329" s="174">
        <v>134390</v>
      </c>
      <c r="CW329" s="174">
        <v>5</v>
      </c>
      <c r="CX329" s="174">
        <v>5338.4250000000002</v>
      </c>
    </row>
    <row r="330" spans="38:102" x14ac:dyDescent="0.25">
      <c r="AL330" s="3">
        <v>108298</v>
      </c>
      <c r="AM330" s="3">
        <v>108402</v>
      </c>
      <c r="AN330" s="3">
        <v>21</v>
      </c>
      <c r="AO330" s="3">
        <v>3</v>
      </c>
      <c r="AP330" s="3">
        <v>4146.7470000000003</v>
      </c>
      <c r="AQ330" s="3">
        <v>12011.52</v>
      </c>
      <c r="BA330" s="3">
        <v>108298</v>
      </c>
      <c r="BB330" s="3">
        <v>108402</v>
      </c>
      <c r="BC330" s="3">
        <v>21</v>
      </c>
      <c r="BD330" s="3">
        <v>3</v>
      </c>
      <c r="BE330" s="3">
        <v>3729.154</v>
      </c>
      <c r="BF330" s="3">
        <v>10352.549999999999</v>
      </c>
      <c r="BN330" s="3">
        <v>3</v>
      </c>
      <c r="BO330" s="3">
        <v>20</v>
      </c>
      <c r="BP330" s="3">
        <v>14046.18</v>
      </c>
      <c r="BW330" s="3">
        <v>3</v>
      </c>
      <c r="BX330" s="3">
        <v>20</v>
      </c>
      <c r="BY330" s="3">
        <v>11741.81</v>
      </c>
      <c r="CF330" s="3" t="s">
        <v>3073</v>
      </c>
      <c r="CG330" s="174">
        <v>103461</v>
      </c>
      <c r="CH330" s="174">
        <v>1433</v>
      </c>
      <c r="CI330" s="174">
        <v>5</v>
      </c>
      <c r="CJ330" s="174">
        <v>5335.0110000000004</v>
      </c>
      <c r="CK330" s="174">
        <v>5335.0110000000004</v>
      </c>
      <c r="CN330" s="3">
        <v>3479</v>
      </c>
      <c r="CO330" s="169">
        <f t="shared" si="123"/>
        <v>5405.54</v>
      </c>
      <c r="CP330" s="169">
        <f t="shared" si="124"/>
        <v>5057.509</v>
      </c>
      <c r="CQ330" s="170">
        <f t="shared" si="125"/>
        <v>10463.048999999999</v>
      </c>
      <c r="CU330" s="174">
        <v>103461</v>
      </c>
      <c r="CV330" s="174">
        <v>1433</v>
      </c>
      <c r="CW330" s="174">
        <v>5</v>
      </c>
      <c r="CX330" s="174">
        <v>5335.0110000000004</v>
      </c>
    </row>
    <row r="331" spans="38:102" x14ac:dyDescent="0.25">
      <c r="AL331" s="3">
        <v>108402</v>
      </c>
      <c r="AM331" s="3">
        <v>108298</v>
      </c>
      <c r="AN331" s="3">
        <v>21</v>
      </c>
      <c r="AO331" s="3">
        <v>3</v>
      </c>
      <c r="AP331" s="3">
        <v>3443.962</v>
      </c>
      <c r="AQ331" s="3">
        <v>9740.0439999999999</v>
      </c>
      <c r="BA331" s="3">
        <v>108402</v>
      </c>
      <c r="BB331" s="3">
        <v>108298</v>
      </c>
      <c r="BC331" s="3">
        <v>21</v>
      </c>
      <c r="BD331" s="3">
        <v>3</v>
      </c>
      <c r="BE331" s="3">
        <v>2736.0709999999999</v>
      </c>
      <c r="BF331" s="3">
        <v>8047.28</v>
      </c>
      <c r="BN331" s="3">
        <v>3</v>
      </c>
      <c r="BO331" s="3">
        <v>20</v>
      </c>
      <c r="BP331" s="3">
        <v>11454.2</v>
      </c>
      <c r="BW331" s="3">
        <v>3</v>
      </c>
      <c r="BX331" s="3">
        <v>20</v>
      </c>
      <c r="BY331" s="3">
        <v>2220.9059999999999</v>
      </c>
      <c r="CF331" s="3" t="s">
        <v>3073</v>
      </c>
      <c r="CG331" s="174">
        <v>3416</v>
      </c>
      <c r="CH331" s="174">
        <v>170712</v>
      </c>
      <c r="CI331" s="174">
        <v>5</v>
      </c>
      <c r="CJ331" s="174">
        <v>5333.8389999999999</v>
      </c>
      <c r="CK331" s="174">
        <v>5333.8389999999999</v>
      </c>
      <c r="CN331" s="3">
        <v>313</v>
      </c>
      <c r="CO331" s="169">
        <f t="shared" si="123"/>
        <v>5162.1487799999995</v>
      </c>
      <c r="CP331" s="169">
        <f t="shared" si="124"/>
        <v>5296.2645599999996</v>
      </c>
      <c r="CQ331" s="170">
        <f t="shared" si="125"/>
        <v>10458.413339999999</v>
      </c>
      <c r="CU331" s="174">
        <v>3416</v>
      </c>
      <c r="CV331" s="174">
        <v>170712</v>
      </c>
      <c r="CW331" s="174">
        <v>5</v>
      </c>
      <c r="CX331" s="174">
        <v>5333.8389999999999</v>
      </c>
    </row>
    <row r="332" spans="38:102" x14ac:dyDescent="0.25">
      <c r="AL332" s="3">
        <v>109768</v>
      </c>
      <c r="AM332" s="3">
        <v>109776</v>
      </c>
      <c r="AN332" s="3">
        <v>21</v>
      </c>
      <c r="AO332" s="3">
        <v>3</v>
      </c>
      <c r="AP332" s="3">
        <v>119.77200000000001</v>
      </c>
      <c r="AQ332" s="3">
        <v>312.04919999999998</v>
      </c>
      <c r="BA332" s="3">
        <v>109768</v>
      </c>
      <c r="BB332" s="3">
        <v>109776</v>
      </c>
      <c r="BC332" s="3">
        <v>21</v>
      </c>
      <c r="BD332" s="3">
        <v>3</v>
      </c>
      <c r="BE332" s="3">
        <v>110.0134</v>
      </c>
      <c r="BF332" s="3">
        <v>299.11579999999998</v>
      </c>
      <c r="BN332" s="3">
        <v>3</v>
      </c>
      <c r="BO332" s="3">
        <v>20</v>
      </c>
      <c r="BP332" s="3">
        <v>1989.222</v>
      </c>
      <c r="BW332" s="3">
        <v>3</v>
      </c>
      <c r="BX332" s="3">
        <v>20</v>
      </c>
      <c r="BY332" s="3">
        <v>5199.924</v>
      </c>
      <c r="CF332" s="3" t="s">
        <v>3073</v>
      </c>
      <c r="CG332" s="174">
        <v>160491</v>
      </c>
      <c r="CH332" s="174">
        <v>3232</v>
      </c>
      <c r="CI332" s="174">
        <v>5</v>
      </c>
      <c r="CJ332" s="174">
        <v>5317.3969999999999</v>
      </c>
      <c r="CK332" s="174">
        <v>5317.3969999999999</v>
      </c>
      <c r="CN332" s="3">
        <v>1989</v>
      </c>
      <c r="CO332" s="169">
        <f t="shared" si="123"/>
        <v>5404.6679999999997</v>
      </c>
      <c r="CP332" s="169">
        <f t="shared" si="124"/>
        <v>5050.2120000000004</v>
      </c>
      <c r="CQ332" s="170">
        <f t="shared" si="125"/>
        <v>10454.880000000001</v>
      </c>
      <c r="CU332" s="174">
        <v>160491</v>
      </c>
      <c r="CV332" s="174">
        <v>3232</v>
      </c>
      <c r="CW332" s="174">
        <v>5</v>
      </c>
      <c r="CX332" s="174">
        <v>5317.3969999999999</v>
      </c>
    </row>
    <row r="333" spans="38:102" x14ac:dyDescent="0.25">
      <c r="AL333" s="3">
        <v>109776</v>
      </c>
      <c r="AM333" s="3">
        <v>109768</v>
      </c>
      <c r="AN333" s="3">
        <v>21</v>
      </c>
      <c r="AO333" s="3">
        <v>3</v>
      </c>
      <c r="AP333" s="3">
        <v>135.28489999999999</v>
      </c>
      <c r="AQ333" s="3">
        <v>299.36770000000001</v>
      </c>
      <c r="BA333" s="3">
        <v>109776</v>
      </c>
      <c r="BB333" s="3">
        <v>109768</v>
      </c>
      <c r="BC333" s="3">
        <v>21</v>
      </c>
      <c r="BD333" s="3">
        <v>3</v>
      </c>
      <c r="BE333" s="3">
        <v>111.4813</v>
      </c>
      <c r="BF333" s="3">
        <v>280.17</v>
      </c>
      <c r="BN333" s="3">
        <v>3</v>
      </c>
      <c r="BO333" s="3">
        <v>20</v>
      </c>
      <c r="BP333" s="3">
        <v>4986.0410000000002</v>
      </c>
      <c r="BW333" s="3">
        <v>3</v>
      </c>
      <c r="BX333" s="3">
        <v>20</v>
      </c>
      <c r="BY333" s="3">
        <v>1231.3430000000001</v>
      </c>
      <c r="CF333" s="3" t="s">
        <v>3073</v>
      </c>
      <c r="CG333" s="174">
        <v>1952</v>
      </c>
      <c r="CH333" s="174">
        <v>88708</v>
      </c>
      <c r="CI333" s="174">
        <v>5</v>
      </c>
      <c r="CJ333" s="174">
        <v>5316.6989999999996</v>
      </c>
      <c r="CK333" s="174">
        <v>5316.6989999999996</v>
      </c>
      <c r="CN333" s="3">
        <v>1675</v>
      </c>
      <c r="CO333" s="169">
        <f t="shared" si="123"/>
        <v>5298.6880000000001</v>
      </c>
      <c r="CP333" s="169">
        <f t="shared" si="124"/>
        <v>5150.3457999999991</v>
      </c>
      <c r="CQ333" s="170">
        <f t="shared" si="125"/>
        <v>10449.033799999999</v>
      </c>
      <c r="CU333" s="174">
        <v>1952</v>
      </c>
      <c r="CV333" s="174">
        <v>88708</v>
      </c>
      <c r="CW333" s="174">
        <v>5</v>
      </c>
      <c r="CX333" s="174">
        <v>5316.6989999999996</v>
      </c>
    </row>
    <row r="334" spans="38:102" x14ac:dyDescent="0.25">
      <c r="AL334" s="3">
        <v>110988</v>
      </c>
      <c r="AM334" s="3">
        <v>111008</v>
      </c>
      <c r="AN334" s="3">
        <v>21</v>
      </c>
      <c r="AO334" s="3">
        <v>3</v>
      </c>
      <c r="AP334" s="3">
        <v>4800.3919999999998</v>
      </c>
      <c r="AQ334" s="3">
        <v>14472.65</v>
      </c>
      <c r="BA334" s="3">
        <v>110988</v>
      </c>
      <c r="BB334" s="3">
        <v>111008</v>
      </c>
      <c r="BC334" s="3">
        <v>21</v>
      </c>
      <c r="BD334" s="3">
        <v>3</v>
      </c>
      <c r="BE334" s="3">
        <v>3843.491</v>
      </c>
      <c r="BF334" s="3">
        <v>11501.95</v>
      </c>
      <c r="BN334" s="3">
        <v>3</v>
      </c>
      <c r="BO334" s="3">
        <v>20</v>
      </c>
      <c r="BP334" s="3">
        <v>1250.4179999999999</v>
      </c>
      <c r="BW334" s="3">
        <v>3</v>
      </c>
      <c r="BX334" s="3">
        <v>20</v>
      </c>
      <c r="BY334" s="3">
        <v>7372.8869999999997</v>
      </c>
      <c r="CF334" s="3" t="s">
        <v>3073</v>
      </c>
      <c r="CG334" s="174">
        <v>126269</v>
      </c>
      <c r="CH334" s="174">
        <v>2004</v>
      </c>
      <c r="CI334" s="174">
        <v>5</v>
      </c>
      <c r="CJ334" s="174">
        <v>5314.9679999999998</v>
      </c>
      <c r="CK334" s="174">
        <v>5314.9679999999998</v>
      </c>
      <c r="CN334" s="3">
        <v>1174</v>
      </c>
      <c r="CO334" s="169">
        <f t="shared" si="123"/>
        <v>5284.4581000000007</v>
      </c>
      <c r="CP334" s="169">
        <f t="shared" si="124"/>
        <v>5159.7677000000003</v>
      </c>
      <c r="CQ334" s="170">
        <f t="shared" si="125"/>
        <v>10444.2258</v>
      </c>
      <c r="CU334" s="174">
        <v>126269</v>
      </c>
      <c r="CV334" s="174">
        <v>2004</v>
      </c>
      <c r="CW334" s="174">
        <v>5</v>
      </c>
      <c r="CX334" s="174">
        <v>5314.9679999999998</v>
      </c>
    </row>
    <row r="335" spans="38:102" x14ac:dyDescent="0.25">
      <c r="AL335" s="3">
        <v>111008</v>
      </c>
      <c r="AM335" s="3">
        <v>110988</v>
      </c>
      <c r="AN335" s="3">
        <v>21</v>
      </c>
      <c r="AO335" s="3">
        <v>3</v>
      </c>
      <c r="AP335" s="3">
        <v>4948.5259999999998</v>
      </c>
      <c r="AQ335" s="3">
        <v>13930.48</v>
      </c>
      <c r="BA335" s="3">
        <v>111008</v>
      </c>
      <c r="BB335" s="3">
        <v>110988</v>
      </c>
      <c r="BC335" s="3">
        <v>21</v>
      </c>
      <c r="BD335" s="3">
        <v>3</v>
      </c>
      <c r="BE335" s="3">
        <v>4081.5010000000002</v>
      </c>
      <c r="BF335" s="3">
        <v>11364.08</v>
      </c>
      <c r="BN335" s="3">
        <v>3</v>
      </c>
      <c r="BO335" s="3">
        <v>20</v>
      </c>
      <c r="BP335" s="3">
        <v>7150.2709999999997</v>
      </c>
      <c r="BW335" s="3">
        <v>3</v>
      </c>
      <c r="BX335" s="3">
        <v>20</v>
      </c>
      <c r="BY335" s="3">
        <v>16582.05</v>
      </c>
      <c r="CF335" s="3" t="s">
        <v>3073</v>
      </c>
      <c r="CG335" s="174">
        <v>30204</v>
      </c>
      <c r="CH335" s="174">
        <v>2409</v>
      </c>
      <c r="CI335" s="174">
        <v>5</v>
      </c>
      <c r="CJ335" s="174">
        <v>5306.8760000000002</v>
      </c>
      <c r="CK335" s="174">
        <v>5306.8760000000002</v>
      </c>
      <c r="CN335" s="3">
        <v>966</v>
      </c>
      <c r="CO335" s="169">
        <f t="shared" si="123"/>
        <v>5342.826</v>
      </c>
      <c r="CP335" s="169">
        <f t="shared" si="124"/>
        <v>5088.7820000000002</v>
      </c>
      <c r="CQ335" s="170">
        <f t="shared" si="125"/>
        <v>10431.608</v>
      </c>
      <c r="CU335" s="174">
        <v>30204</v>
      </c>
      <c r="CV335" s="174">
        <v>2409</v>
      </c>
      <c r="CW335" s="174">
        <v>5</v>
      </c>
      <c r="CX335" s="174">
        <v>5306.8760000000002</v>
      </c>
    </row>
    <row r="336" spans="38:102" x14ac:dyDescent="0.25">
      <c r="AL336" s="3">
        <v>113600</v>
      </c>
      <c r="AM336" s="3">
        <v>113848</v>
      </c>
      <c r="AN336" s="3">
        <v>21</v>
      </c>
      <c r="AO336" s="3">
        <v>3</v>
      </c>
      <c r="AP336" s="3">
        <v>7594.9049999999997</v>
      </c>
      <c r="AQ336" s="3">
        <v>24027.17</v>
      </c>
      <c r="BA336" s="3">
        <v>113600</v>
      </c>
      <c r="BB336" s="3">
        <v>113848</v>
      </c>
      <c r="BC336" s="3">
        <v>21</v>
      </c>
      <c r="BD336" s="3">
        <v>3</v>
      </c>
      <c r="BE336" s="3">
        <v>7554.6769999999997</v>
      </c>
      <c r="BF336" s="3">
        <v>24348.54</v>
      </c>
      <c r="BN336" s="3">
        <v>3</v>
      </c>
      <c r="BO336" s="3">
        <v>20</v>
      </c>
      <c r="BP336" s="3">
        <v>19566.07</v>
      </c>
      <c r="BW336" s="3">
        <v>3</v>
      </c>
      <c r="BX336" s="3">
        <v>20</v>
      </c>
      <c r="BY336" s="3">
        <v>2206.3780000000002</v>
      </c>
      <c r="CF336" s="3" t="s">
        <v>3073</v>
      </c>
      <c r="CG336" s="174">
        <v>3694</v>
      </c>
      <c r="CH336" s="174">
        <v>81039</v>
      </c>
      <c r="CI336" s="174">
        <v>5</v>
      </c>
      <c r="CJ336" s="174">
        <v>5297.3389999999999</v>
      </c>
      <c r="CK336" s="174">
        <v>5297.3389999999999</v>
      </c>
      <c r="CN336" s="3">
        <v>1797</v>
      </c>
      <c r="CO336" s="169">
        <f t="shared" si="123"/>
        <v>5085.0720000000001</v>
      </c>
      <c r="CP336" s="169">
        <f t="shared" si="124"/>
        <v>5343.4480000000003</v>
      </c>
      <c r="CQ336" s="170">
        <f t="shared" si="125"/>
        <v>10428.52</v>
      </c>
      <c r="CU336" s="174">
        <v>3694</v>
      </c>
      <c r="CV336" s="174">
        <v>81039</v>
      </c>
      <c r="CW336" s="174">
        <v>5</v>
      </c>
      <c r="CX336" s="174">
        <v>5297.3389999999999</v>
      </c>
    </row>
    <row r="337" spans="38:102" x14ac:dyDescent="0.25">
      <c r="AL337" s="3">
        <v>113848</v>
      </c>
      <c r="AM337" s="3">
        <v>113600</v>
      </c>
      <c r="AN337" s="3">
        <v>21</v>
      </c>
      <c r="AO337" s="3">
        <v>3</v>
      </c>
      <c r="AP337" s="3">
        <v>8769.1869999999999</v>
      </c>
      <c r="AQ337" s="3">
        <v>24495.93</v>
      </c>
      <c r="BA337" s="3">
        <v>113848</v>
      </c>
      <c r="BB337" s="3">
        <v>113600</v>
      </c>
      <c r="BC337" s="3">
        <v>21</v>
      </c>
      <c r="BD337" s="3">
        <v>3</v>
      </c>
      <c r="BE337" s="3">
        <v>8323.7990000000009</v>
      </c>
      <c r="BF337" s="3">
        <v>24073.73</v>
      </c>
      <c r="BN337" s="3">
        <v>3</v>
      </c>
      <c r="BO337" s="3">
        <v>20</v>
      </c>
      <c r="BP337" s="3">
        <v>2036.6220000000001</v>
      </c>
      <c r="BW337" s="3">
        <v>3</v>
      </c>
      <c r="BX337" s="3">
        <v>20</v>
      </c>
      <c r="BY337" s="3">
        <v>11805.65</v>
      </c>
      <c r="CF337" s="3" t="s">
        <v>3073</v>
      </c>
      <c r="CG337" s="174">
        <v>2371</v>
      </c>
      <c r="CH337" s="174">
        <v>34548</v>
      </c>
      <c r="CI337" s="174">
        <v>5</v>
      </c>
      <c r="CJ337" s="174">
        <v>5284.7619999999997</v>
      </c>
      <c r="CK337" s="174">
        <v>5284.7619999999997</v>
      </c>
      <c r="CN337" s="3">
        <v>1053</v>
      </c>
      <c r="CO337" s="169">
        <f t="shared" si="123"/>
        <v>5174.4784</v>
      </c>
      <c r="CP337" s="169">
        <f t="shared" si="124"/>
        <v>5197.0092999999997</v>
      </c>
      <c r="CQ337" s="170">
        <f t="shared" si="125"/>
        <v>10371.4877</v>
      </c>
      <c r="CU337" s="174">
        <v>2371</v>
      </c>
      <c r="CV337" s="174">
        <v>34548</v>
      </c>
      <c r="CW337" s="174">
        <v>5</v>
      </c>
      <c r="CX337" s="174">
        <v>5284.7619999999997</v>
      </c>
    </row>
    <row r="338" spans="38:102" x14ac:dyDescent="0.25">
      <c r="AL338" s="3">
        <v>116203</v>
      </c>
      <c r="AM338" s="3">
        <v>116207</v>
      </c>
      <c r="AN338" s="3">
        <v>21</v>
      </c>
      <c r="AO338" s="3">
        <v>3</v>
      </c>
      <c r="AP338" s="3">
        <v>723.08849999999995</v>
      </c>
      <c r="AQ338" s="3">
        <v>2022.0830000000001</v>
      </c>
      <c r="BA338" s="3">
        <v>116203</v>
      </c>
      <c r="BB338" s="3">
        <v>116207</v>
      </c>
      <c r="BC338" s="3">
        <v>21</v>
      </c>
      <c r="BD338" s="3">
        <v>3</v>
      </c>
      <c r="BE338" s="3">
        <v>716.19759999999997</v>
      </c>
      <c r="BF338" s="3">
        <v>2002.9390000000001</v>
      </c>
      <c r="BN338" s="3">
        <v>3</v>
      </c>
      <c r="BO338" s="3">
        <v>20</v>
      </c>
      <c r="BP338" s="3">
        <v>10331.280000000001</v>
      </c>
      <c r="BW338" s="3">
        <v>3</v>
      </c>
      <c r="BX338" s="3">
        <v>20</v>
      </c>
      <c r="BY338" s="3">
        <v>7945.2929999999997</v>
      </c>
      <c r="CF338" s="3" t="s">
        <v>3073</v>
      </c>
      <c r="CG338" s="174">
        <v>3665</v>
      </c>
      <c r="CH338" s="174">
        <v>107128</v>
      </c>
      <c r="CI338" s="174">
        <v>5</v>
      </c>
      <c r="CJ338" s="174">
        <v>5279.65</v>
      </c>
      <c r="CK338" s="174">
        <v>5279.65</v>
      </c>
      <c r="CN338" s="3">
        <v>1579</v>
      </c>
      <c r="CO338" s="169">
        <f t="shared" si="123"/>
        <v>5312.1713</v>
      </c>
      <c r="CP338" s="169">
        <f t="shared" si="124"/>
        <v>5034.24323</v>
      </c>
      <c r="CQ338" s="170">
        <f t="shared" si="125"/>
        <v>10346.41453</v>
      </c>
      <c r="CU338" s="174">
        <v>3665</v>
      </c>
      <c r="CV338" s="174">
        <v>107128</v>
      </c>
      <c r="CW338" s="174">
        <v>5</v>
      </c>
      <c r="CX338" s="174">
        <v>5279.65</v>
      </c>
    </row>
    <row r="339" spans="38:102" x14ac:dyDescent="0.25">
      <c r="AL339" s="3">
        <v>116207</v>
      </c>
      <c r="AM339" s="3">
        <v>116203</v>
      </c>
      <c r="AN339" s="3">
        <v>21</v>
      </c>
      <c r="AO339" s="3">
        <v>3</v>
      </c>
      <c r="AP339" s="3">
        <v>825.85050000000001</v>
      </c>
      <c r="AQ339" s="3">
        <v>2024.721</v>
      </c>
      <c r="BA339" s="3">
        <v>116207</v>
      </c>
      <c r="BB339" s="3">
        <v>116203</v>
      </c>
      <c r="BC339" s="3">
        <v>21</v>
      </c>
      <c r="BD339" s="3">
        <v>3</v>
      </c>
      <c r="BE339" s="3">
        <v>921.21550000000002</v>
      </c>
      <c r="BF339" s="3">
        <v>2250.48</v>
      </c>
      <c r="BN339" s="3">
        <v>3</v>
      </c>
      <c r="BO339" s="3">
        <v>20</v>
      </c>
      <c r="BP339" s="3">
        <v>7416.6729999999998</v>
      </c>
      <c r="BW339" s="3">
        <v>3</v>
      </c>
      <c r="BX339" s="3">
        <v>20</v>
      </c>
      <c r="BY339" s="3">
        <v>8878.3850000000002</v>
      </c>
      <c r="CF339" s="3" t="s">
        <v>3073</v>
      </c>
      <c r="CG339" s="174">
        <v>3642</v>
      </c>
      <c r="CH339" s="174">
        <v>103658</v>
      </c>
      <c r="CI339" s="174">
        <v>5</v>
      </c>
      <c r="CJ339" s="174">
        <v>5278.7790000000005</v>
      </c>
      <c r="CK339" s="174">
        <v>5278.7790000000005</v>
      </c>
      <c r="CN339" s="3">
        <v>2609</v>
      </c>
      <c r="CO339" s="169">
        <f t="shared" si="123"/>
        <v>5139.5159999999996</v>
      </c>
      <c r="CP339" s="169">
        <f t="shared" si="124"/>
        <v>5198.2150000000001</v>
      </c>
      <c r="CQ339" s="170">
        <f t="shared" si="125"/>
        <v>10337.731</v>
      </c>
      <c r="CU339" s="174">
        <v>3642</v>
      </c>
      <c r="CV339" s="174">
        <v>103658</v>
      </c>
      <c r="CW339" s="174">
        <v>5</v>
      </c>
      <c r="CX339" s="174">
        <v>5278.7790000000005</v>
      </c>
    </row>
    <row r="340" spans="38:102" x14ac:dyDescent="0.25">
      <c r="AL340" s="3">
        <v>116817</v>
      </c>
      <c r="AM340" s="3">
        <v>116823</v>
      </c>
      <c r="AN340" s="3">
        <v>21</v>
      </c>
      <c r="AO340" s="3">
        <v>3</v>
      </c>
      <c r="AP340" s="3">
        <v>750.93359999999996</v>
      </c>
      <c r="AQ340" s="3">
        <v>2232.826</v>
      </c>
      <c r="BA340" s="3">
        <v>116817</v>
      </c>
      <c r="BB340" s="3">
        <v>116823</v>
      </c>
      <c r="BC340" s="3">
        <v>21</v>
      </c>
      <c r="BD340" s="3">
        <v>3</v>
      </c>
      <c r="BE340" s="3">
        <v>830.30319999999995</v>
      </c>
      <c r="BF340" s="3">
        <v>2375.0349999999999</v>
      </c>
      <c r="BN340" s="3">
        <v>3</v>
      </c>
      <c r="BO340" s="3">
        <v>20</v>
      </c>
      <c r="BP340" s="3">
        <v>7243.1559999999999</v>
      </c>
      <c r="BW340" s="3">
        <v>3</v>
      </c>
      <c r="BX340" s="3">
        <v>20</v>
      </c>
      <c r="BY340" s="3">
        <v>608.23059999999998</v>
      </c>
      <c r="CF340" s="3" t="s">
        <v>3073</v>
      </c>
      <c r="CG340" s="174">
        <v>134390</v>
      </c>
      <c r="CH340" s="174">
        <v>1199</v>
      </c>
      <c r="CI340" s="174">
        <v>5</v>
      </c>
      <c r="CJ340" s="174">
        <v>5267.7110000000002</v>
      </c>
      <c r="CK340" s="174">
        <v>5267.7110000000002</v>
      </c>
      <c r="CN340" s="3">
        <v>1167</v>
      </c>
      <c r="CO340" s="169">
        <f t="shared" si="123"/>
        <v>5101.0991999999997</v>
      </c>
      <c r="CP340" s="169">
        <f t="shared" si="124"/>
        <v>5236.4750999999997</v>
      </c>
      <c r="CQ340" s="170">
        <f t="shared" si="125"/>
        <v>10337.5743</v>
      </c>
      <c r="CU340" s="174">
        <v>134390</v>
      </c>
      <c r="CV340" s="174">
        <v>1199</v>
      </c>
      <c r="CW340" s="174">
        <v>5</v>
      </c>
      <c r="CX340" s="174">
        <v>5267.7110000000002</v>
      </c>
    </row>
    <row r="341" spans="38:102" x14ac:dyDescent="0.25">
      <c r="AL341" s="3">
        <v>116823</v>
      </c>
      <c r="AM341" s="3">
        <v>116817</v>
      </c>
      <c r="AN341" s="3">
        <v>21</v>
      </c>
      <c r="AO341" s="3">
        <v>3</v>
      </c>
      <c r="AP341" s="3">
        <v>635.92160000000001</v>
      </c>
      <c r="AQ341" s="3">
        <v>1536.7840000000001</v>
      </c>
      <c r="BA341" s="3">
        <v>116823</v>
      </c>
      <c r="BB341" s="3">
        <v>116817</v>
      </c>
      <c r="BC341" s="3">
        <v>21</v>
      </c>
      <c r="BD341" s="3">
        <v>3</v>
      </c>
      <c r="BE341" s="3">
        <v>621.27300000000002</v>
      </c>
      <c r="BF341" s="3">
        <v>1439.579</v>
      </c>
      <c r="BN341" s="3">
        <v>3</v>
      </c>
      <c r="BO341" s="3">
        <v>20</v>
      </c>
      <c r="BP341" s="3">
        <v>958.38130000000001</v>
      </c>
      <c r="BW341" s="3">
        <v>0</v>
      </c>
      <c r="BX341" s="3">
        <v>20</v>
      </c>
      <c r="BY341" s="3">
        <v>0</v>
      </c>
      <c r="CF341" s="3" t="s">
        <v>3073</v>
      </c>
      <c r="CG341" s="174">
        <v>254</v>
      </c>
      <c r="CH341" s="174">
        <v>71548</v>
      </c>
      <c r="CI341" s="174">
        <v>5</v>
      </c>
      <c r="CJ341" s="174">
        <v>5247.0209999999997</v>
      </c>
      <c r="CK341" s="174">
        <v>5247.0209999999997</v>
      </c>
      <c r="CN341" s="3">
        <v>2624</v>
      </c>
      <c r="CO341" s="169">
        <f t="shared" si="123"/>
        <v>5115.493015</v>
      </c>
      <c r="CP341" s="169">
        <f t="shared" si="124"/>
        <v>5221.7762979999998</v>
      </c>
      <c r="CQ341" s="170">
        <f t="shared" si="125"/>
        <v>10337.269313000001</v>
      </c>
      <c r="CU341" s="174">
        <v>254</v>
      </c>
      <c r="CV341" s="174">
        <v>71548</v>
      </c>
      <c r="CW341" s="174">
        <v>5</v>
      </c>
      <c r="CX341" s="174">
        <v>5247.0209999999997</v>
      </c>
    </row>
    <row r="342" spans="38:102" x14ac:dyDescent="0.25">
      <c r="AL342" s="3">
        <v>117661</v>
      </c>
      <c r="AM342" s="3">
        <v>117711</v>
      </c>
      <c r="AN342" s="3">
        <v>21</v>
      </c>
      <c r="AO342" s="3">
        <v>3</v>
      </c>
      <c r="AP342" s="3">
        <v>5846.3180000000002</v>
      </c>
      <c r="AQ342" s="3">
        <v>15654.8</v>
      </c>
      <c r="BA342" s="3">
        <v>117661</v>
      </c>
      <c r="BB342" s="3">
        <v>117711</v>
      </c>
      <c r="BC342" s="3">
        <v>21</v>
      </c>
      <c r="BD342" s="3">
        <v>3</v>
      </c>
      <c r="BE342" s="3">
        <v>5038.8159999999998</v>
      </c>
      <c r="BF342" s="3">
        <v>13736.38</v>
      </c>
      <c r="BN342" s="3">
        <v>3</v>
      </c>
      <c r="BO342" s="3">
        <v>21</v>
      </c>
      <c r="BP342" s="3">
        <v>10354.61</v>
      </c>
      <c r="BW342" s="3">
        <v>3</v>
      </c>
      <c r="BX342" s="3">
        <v>21</v>
      </c>
      <c r="BY342" s="3">
        <v>12052.87</v>
      </c>
      <c r="CF342" s="3" t="s">
        <v>3073</v>
      </c>
      <c r="CG342" s="174">
        <v>3315</v>
      </c>
      <c r="CH342" s="174">
        <v>167420</v>
      </c>
      <c r="CI342" s="174">
        <v>5</v>
      </c>
      <c r="CJ342" s="174">
        <v>5245.7309999999998</v>
      </c>
      <c r="CK342" s="174">
        <v>5245.7309999999998</v>
      </c>
      <c r="CN342" s="3">
        <v>2738</v>
      </c>
      <c r="CO342" s="169">
        <f t="shared" si="123"/>
        <v>5227.6882999999998</v>
      </c>
      <c r="CP342" s="169">
        <f t="shared" si="124"/>
        <v>5089.7247600000001</v>
      </c>
      <c r="CQ342" s="170">
        <f t="shared" si="125"/>
        <v>10317.413059999999</v>
      </c>
      <c r="CU342" s="174">
        <v>3315</v>
      </c>
      <c r="CV342" s="174">
        <v>167420</v>
      </c>
      <c r="CW342" s="174">
        <v>5</v>
      </c>
      <c r="CX342" s="174">
        <v>5245.7309999999998</v>
      </c>
    </row>
    <row r="343" spans="38:102" x14ac:dyDescent="0.25">
      <c r="AL343" s="3">
        <v>117711</v>
      </c>
      <c r="AM343" s="3">
        <v>117661</v>
      </c>
      <c r="AN343" s="3">
        <v>21</v>
      </c>
      <c r="AO343" s="3">
        <v>3</v>
      </c>
      <c r="AP343" s="3">
        <v>4750.5150000000003</v>
      </c>
      <c r="AQ343" s="3">
        <v>14515.4</v>
      </c>
      <c r="BA343" s="3">
        <v>117711</v>
      </c>
      <c r="BB343" s="3">
        <v>117661</v>
      </c>
      <c r="BC343" s="3">
        <v>21</v>
      </c>
      <c r="BD343" s="3">
        <v>3</v>
      </c>
      <c r="BE343" s="3">
        <v>3586.76</v>
      </c>
      <c r="BF343" s="3">
        <v>12043.36</v>
      </c>
      <c r="BN343" s="3">
        <v>3</v>
      </c>
      <c r="BO343" s="3">
        <v>21</v>
      </c>
      <c r="BP343" s="3">
        <v>8260.0550000000003</v>
      </c>
      <c r="BW343" s="3">
        <v>3</v>
      </c>
      <c r="BX343" s="3">
        <v>21</v>
      </c>
      <c r="BY343" s="3">
        <v>11374.45</v>
      </c>
      <c r="CF343" s="3" t="s">
        <v>3073</v>
      </c>
      <c r="CG343" s="174">
        <v>62868</v>
      </c>
      <c r="CH343" s="174">
        <v>1718</v>
      </c>
      <c r="CI343" s="174">
        <v>5</v>
      </c>
      <c r="CJ343" s="174">
        <v>5240.8389999999999</v>
      </c>
      <c r="CK343" s="174">
        <v>5240.8389999999999</v>
      </c>
      <c r="CN343" s="3">
        <v>93</v>
      </c>
      <c r="CO343" s="169">
        <f t="shared" si="123"/>
        <v>5175.4208000000008</v>
      </c>
      <c r="CP343" s="169">
        <f t="shared" si="124"/>
        <v>5139.1813000000002</v>
      </c>
      <c r="CQ343" s="170">
        <f t="shared" si="125"/>
        <v>10314.6021</v>
      </c>
      <c r="CU343" s="174">
        <v>62868</v>
      </c>
      <c r="CV343" s="174">
        <v>1718</v>
      </c>
      <c r="CW343" s="174">
        <v>5</v>
      </c>
      <c r="CX343" s="174">
        <v>5240.8389999999999</v>
      </c>
    </row>
    <row r="344" spans="38:102" x14ac:dyDescent="0.25">
      <c r="AL344" s="3">
        <v>113362</v>
      </c>
      <c r="AM344" s="3">
        <v>113372</v>
      </c>
      <c r="AN344" s="3">
        <v>22</v>
      </c>
      <c r="AO344" s="3">
        <v>3</v>
      </c>
      <c r="AP344" s="3">
        <v>985.41769999999997</v>
      </c>
      <c r="AQ344" s="3">
        <v>2851.0430000000001</v>
      </c>
      <c r="BA344" s="3">
        <v>113362</v>
      </c>
      <c r="BB344" s="3">
        <v>113372</v>
      </c>
      <c r="BC344" s="3">
        <v>22</v>
      </c>
      <c r="BD344" s="3">
        <v>3</v>
      </c>
      <c r="BE344" s="3">
        <v>929.33109999999999</v>
      </c>
      <c r="BF344" s="3">
        <v>2748.2629999999999</v>
      </c>
      <c r="BN344" s="3">
        <v>3</v>
      </c>
      <c r="BO344" s="3">
        <v>21</v>
      </c>
      <c r="BP344" s="3">
        <v>305.86419999999998</v>
      </c>
      <c r="BW344" s="3">
        <v>3</v>
      </c>
      <c r="BX344" s="3">
        <v>21</v>
      </c>
      <c r="BY344" s="3">
        <v>283.31420000000003</v>
      </c>
      <c r="CF344" s="3" t="s">
        <v>3073</v>
      </c>
      <c r="CG344" s="174">
        <v>111268</v>
      </c>
      <c r="CH344" s="174">
        <v>1991</v>
      </c>
      <c r="CI344" s="174">
        <v>5</v>
      </c>
      <c r="CJ344" s="174">
        <v>5238.0510000000004</v>
      </c>
      <c r="CK344" s="174">
        <v>5238.0510000000004</v>
      </c>
      <c r="CN344" s="3">
        <v>3167</v>
      </c>
      <c r="CO344" s="169">
        <f t="shared" si="123"/>
        <v>5124.393</v>
      </c>
      <c r="CP344" s="169">
        <f t="shared" si="124"/>
        <v>5158.5929999999998</v>
      </c>
      <c r="CQ344" s="170">
        <f t="shared" si="125"/>
        <v>10282.986000000001</v>
      </c>
      <c r="CU344" s="174">
        <v>111268</v>
      </c>
      <c r="CV344" s="174">
        <v>1991</v>
      </c>
      <c r="CW344" s="174">
        <v>5</v>
      </c>
      <c r="CX344" s="174">
        <v>5238.0510000000004</v>
      </c>
    </row>
    <row r="345" spans="38:102" x14ac:dyDescent="0.25">
      <c r="AL345" s="3">
        <v>113372</v>
      </c>
      <c r="AM345" s="3">
        <v>113362</v>
      </c>
      <c r="AN345" s="3">
        <v>22</v>
      </c>
      <c r="AO345" s="3">
        <v>3</v>
      </c>
      <c r="AP345" s="3">
        <v>1066.1420000000001</v>
      </c>
      <c r="AQ345" s="3">
        <v>2843.3739999999998</v>
      </c>
      <c r="BA345" s="3">
        <v>113372</v>
      </c>
      <c r="BB345" s="3">
        <v>113362</v>
      </c>
      <c r="BC345" s="3">
        <v>22</v>
      </c>
      <c r="BD345" s="3">
        <v>3</v>
      </c>
      <c r="BE345" s="3">
        <v>1056.047</v>
      </c>
      <c r="BF345" s="3">
        <v>2754.924</v>
      </c>
      <c r="BN345" s="3">
        <v>3</v>
      </c>
      <c r="BO345" s="3">
        <v>21</v>
      </c>
      <c r="BP345" s="3">
        <v>181.58619999999999</v>
      </c>
      <c r="BW345" s="3">
        <v>3</v>
      </c>
      <c r="BX345" s="3">
        <v>21</v>
      </c>
      <c r="BY345" s="3">
        <v>174.67060000000001</v>
      </c>
      <c r="CF345" s="3" t="s">
        <v>3073</v>
      </c>
      <c r="CG345" s="174">
        <v>3443</v>
      </c>
      <c r="CH345" s="174">
        <v>179716</v>
      </c>
      <c r="CI345" s="174">
        <v>5</v>
      </c>
      <c r="CJ345" s="174">
        <v>5236.3040000000001</v>
      </c>
      <c r="CK345" s="174">
        <v>5236.3040000000001</v>
      </c>
      <c r="CN345" s="3">
        <v>3381</v>
      </c>
      <c r="CO345" s="169">
        <f t="shared" si="123"/>
        <v>5239.0300000000007</v>
      </c>
      <c r="CP345" s="169">
        <f t="shared" si="124"/>
        <v>5033.1540000000005</v>
      </c>
      <c r="CQ345" s="170">
        <f t="shared" si="125"/>
        <v>10272.184000000001</v>
      </c>
      <c r="CU345" s="174">
        <v>3443</v>
      </c>
      <c r="CV345" s="174">
        <v>179716</v>
      </c>
      <c r="CW345" s="174">
        <v>5</v>
      </c>
      <c r="CX345" s="174">
        <v>5236.3040000000001</v>
      </c>
    </row>
    <row r="346" spans="38:102" x14ac:dyDescent="0.25">
      <c r="AL346" s="3">
        <v>114069</v>
      </c>
      <c r="AM346" s="3">
        <v>114141</v>
      </c>
      <c r="AN346" s="3">
        <v>22</v>
      </c>
      <c r="AO346" s="3">
        <v>3</v>
      </c>
      <c r="AP346" s="3">
        <v>2131.5300000000002</v>
      </c>
      <c r="AQ346" s="3">
        <v>5532.6779999999999</v>
      </c>
      <c r="BA346" s="3">
        <v>114069</v>
      </c>
      <c r="BB346" s="3">
        <v>114141</v>
      </c>
      <c r="BC346" s="3">
        <v>22</v>
      </c>
      <c r="BD346" s="3">
        <v>3</v>
      </c>
      <c r="BE346" s="3">
        <v>1083.45</v>
      </c>
      <c r="BF346" s="3">
        <v>2885.6509999999998</v>
      </c>
      <c r="BN346" s="3">
        <v>3</v>
      </c>
      <c r="BO346" s="3">
        <v>21</v>
      </c>
      <c r="BP346" s="3">
        <v>12894.04</v>
      </c>
      <c r="BW346" s="3">
        <v>3</v>
      </c>
      <c r="BX346" s="3">
        <v>21</v>
      </c>
      <c r="BY346" s="3">
        <v>14272.74</v>
      </c>
      <c r="CF346" s="3" t="s">
        <v>3073</v>
      </c>
      <c r="CG346" s="174">
        <v>166770</v>
      </c>
      <c r="CH346" s="174">
        <v>3301</v>
      </c>
      <c r="CI346" s="174">
        <v>5</v>
      </c>
      <c r="CJ346" s="174">
        <v>5234.8429999999998</v>
      </c>
      <c r="CK346" s="174">
        <v>5234.8429999999998</v>
      </c>
      <c r="CN346" s="3">
        <v>3432</v>
      </c>
      <c r="CO346" s="169">
        <f t="shared" si="123"/>
        <v>5082.5873999999994</v>
      </c>
      <c r="CP346" s="169">
        <f t="shared" si="124"/>
        <v>5184.7925999999998</v>
      </c>
      <c r="CQ346" s="170">
        <f t="shared" si="125"/>
        <v>10267.379999999999</v>
      </c>
      <c r="CU346" s="174">
        <v>166770</v>
      </c>
      <c r="CV346" s="174">
        <v>3301</v>
      </c>
      <c r="CW346" s="174">
        <v>5</v>
      </c>
      <c r="CX346" s="174">
        <v>5234.8429999999998</v>
      </c>
    </row>
    <row r="347" spans="38:102" x14ac:dyDescent="0.25">
      <c r="AL347" s="3">
        <v>114141</v>
      </c>
      <c r="AM347" s="3">
        <v>114069</v>
      </c>
      <c r="AN347" s="3">
        <v>22</v>
      </c>
      <c r="AO347" s="3">
        <v>3</v>
      </c>
      <c r="AP347" s="3">
        <v>1187.165</v>
      </c>
      <c r="AQ347" s="3">
        <v>4257.9889999999996</v>
      </c>
      <c r="BA347" s="3">
        <v>114141</v>
      </c>
      <c r="BB347" s="3">
        <v>114069</v>
      </c>
      <c r="BC347" s="3">
        <v>22</v>
      </c>
      <c r="BD347" s="3">
        <v>3</v>
      </c>
      <c r="BE347" s="3">
        <v>736.15840000000003</v>
      </c>
      <c r="BF347" s="3">
        <v>2590.2890000000002</v>
      </c>
      <c r="BN347" s="3">
        <v>3</v>
      </c>
      <c r="BO347" s="3">
        <v>21</v>
      </c>
      <c r="BP347" s="3">
        <v>12345.33</v>
      </c>
      <c r="BW347" s="3">
        <v>3</v>
      </c>
      <c r="BX347" s="3">
        <v>21</v>
      </c>
      <c r="BY347" s="3">
        <v>14304.62</v>
      </c>
      <c r="CF347" s="3" t="s">
        <v>3073</v>
      </c>
      <c r="CG347" s="174">
        <v>1441</v>
      </c>
      <c r="CH347" s="174">
        <v>101277</v>
      </c>
      <c r="CI347" s="174">
        <v>5</v>
      </c>
      <c r="CJ347" s="174">
        <v>5222.1040000000003</v>
      </c>
      <c r="CK347" s="174">
        <v>5222.1040000000003</v>
      </c>
      <c r="CN347" s="3">
        <v>2164</v>
      </c>
      <c r="CO347" s="169">
        <f t="shared" si="123"/>
        <v>5234.8409000000001</v>
      </c>
      <c r="CP347" s="169">
        <f t="shared" si="124"/>
        <v>5029.3939</v>
      </c>
      <c r="CQ347" s="170">
        <f t="shared" si="125"/>
        <v>10264.2348</v>
      </c>
      <c r="CU347" s="174">
        <v>1441</v>
      </c>
      <c r="CV347" s="174">
        <v>101277</v>
      </c>
      <c r="CW347" s="174">
        <v>5</v>
      </c>
      <c r="CX347" s="174">
        <v>5222.1040000000003</v>
      </c>
    </row>
    <row r="348" spans="38:102" x14ac:dyDescent="0.25">
      <c r="AL348" s="3">
        <v>114565</v>
      </c>
      <c r="AM348" s="3">
        <v>114574</v>
      </c>
      <c r="AN348" s="3">
        <v>22</v>
      </c>
      <c r="AO348" s="3">
        <v>3</v>
      </c>
      <c r="AP348" s="3">
        <v>721.15800000000002</v>
      </c>
      <c r="AQ348" s="3">
        <v>2246.9279999999999</v>
      </c>
      <c r="BA348" s="3">
        <v>114565</v>
      </c>
      <c r="BB348" s="3">
        <v>114574</v>
      </c>
      <c r="BC348" s="3">
        <v>22</v>
      </c>
      <c r="BD348" s="3">
        <v>3</v>
      </c>
      <c r="BE348" s="3">
        <v>575.14459999999997</v>
      </c>
      <c r="BF348" s="3">
        <v>1901.883</v>
      </c>
      <c r="BN348" s="3">
        <v>3</v>
      </c>
      <c r="BO348" s="3">
        <v>21</v>
      </c>
      <c r="BP348" s="3">
        <v>22972.59</v>
      </c>
      <c r="BW348" s="3">
        <v>3</v>
      </c>
      <c r="BX348" s="3">
        <v>21</v>
      </c>
      <c r="BY348" s="3">
        <v>19676.84</v>
      </c>
      <c r="CF348" s="3" t="s">
        <v>3073</v>
      </c>
      <c r="CG348" s="174">
        <v>1433</v>
      </c>
      <c r="CH348" s="174">
        <v>103461</v>
      </c>
      <c r="CI348" s="174">
        <v>5</v>
      </c>
      <c r="CJ348" s="174">
        <v>5217.8710000000001</v>
      </c>
      <c r="CK348" s="174">
        <v>5217.8710000000001</v>
      </c>
      <c r="CN348" s="3">
        <v>2825</v>
      </c>
      <c r="CO348" s="169">
        <f t="shared" si="123"/>
        <v>5142.3576999999996</v>
      </c>
      <c r="CP348" s="169">
        <f t="shared" si="124"/>
        <v>5106.4844999999996</v>
      </c>
      <c r="CQ348" s="170">
        <f t="shared" si="125"/>
        <v>10248.842199999999</v>
      </c>
      <c r="CU348" s="174">
        <v>1433</v>
      </c>
      <c r="CV348" s="174">
        <v>103461</v>
      </c>
      <c r="CW348" s="174">
        <v>5</v>
      </c>
      <c r="CX348" s="174">
        <v>5217.8710000000001</v>
      </c>
    </row>
    <row r="349" spans="38:102" x14ac:dyDescent="0.25">
      <c r="AL349" s="3">
        <v>114574</v>
      </c>
      <c r="AM349" s="3">
        <v>114565</v>
      </c>
      <c r="AN349" s="3">
        <v>22</v>
      </c>
      <c r="AO349" s="3">
        <v>3</v>
      </c>
      <c r="AP349" s="3">
        <v>974.50720000000001</v>
      </c>
      <c r="AQ349" s="3">
        <v>2804.66</v>
      </c>
      <c r="BA349" s="3">
        <v>114574</v>
      </c>
      <c r="BB349" s="3">
        <v>114565</v>
      </c>
      <c r="BC349" s="3">
        <v>22</v>
      </c>
      <c r="BD349" s="3">
        <v>3</v>
      </c>
      <c r="BE349" s="3">
        <v>873.22529999999995</v>
      </c>
      <c r="BF349" s="3">
        <v>2621.3629999999998</v>
      </c>
      <c r="BN349" s="3">
        <v>3</v>
      </c>
      <c r="BO349" s="3">
        <v>21</v>
      </c>
      <c r="BP349" s="3">
        <v>23271.39</v>
      </c>
      <c r="BW349" s="3">
        <v>3</v>
      </c>
      <c r="BX349" s="3">
        <v>21</v>
      </c>
      <c r="BY349" s="3">
        <v>20906.03</v>
      </c>
      <c r="CF349" s="3" t="s">
        <v>3073</v>
      </c>
      <c r="CG349" s="174">
        <v>179716</v>
      </c>
      <c r="CH349" s="174">
        <v>3443</v>
      </c>
      <c r="CI349" s="174">
        <v>5</v>
      </c>
      <c r="CJ349" s="174">
        <v>5217.5839999999998</v>
      </c>
      <c r="CK349" s="174">
        <v>5217.5839999999998</v>
      </c>
      <c r="CN349" s="3">
        <v>2618</v>
      </c>
      <c r="CO349" s="169">
        <f t="shared" si="123"/>
        <v>5062.8714</v>
      </c>
      <c r="CP349" s="169">
        <f t="shared" si="124"/>
        <v>5181.7627000000002</v>
      </c>
      <c r="CQ349" s="170">
        <f t="shared" si="125"/>
        <v>10244.634099999999</v>
      </c>
      <c r="CU349" s="174">
        <v>179716</v>
      </c>
      <c r="CV349" s="174">
        <v>3443</v>
      </c>
      <c r="CW349" s="174">
        <v>5</v>
      </c>
      <c r="CX349" s="174">
        <v>5217.5839999999998</v>
      </c>
    </row>
    <row r="350" spans="38:102" x14ac:dyDescent="0.25">
      <c r="AL350" s="3">
        <v>116211</v>
      </c>
      <c r="AM350" s="3">
        <v>116261</v>
      </c>
      <c r="AN350" s="3">
        <v>22</v>
      </c>
      <c r="AO350" s="3">
        <v>3</v>
      </c>
      <c r="AP350" s="3">
        <v>175.45849999999999</v>
      </c>
      <c r="AQ350" s="3">
        <v>818.99300000000005</v>
      </c>
      <c r="BA350" s="3">
        <v>116211</v>
      </c>
      <c r="BB350" s="3">
        <v>116261</v>
      </c>
      <c r="BC350" s="3">
        <v>22</v>
      </c>
      <c r="BD350" s="3">
        <v>3</v>
      </c>
      <c r="BE350" s="3">
        <v>150.559</v>
      </c>
      <c r="BF350" s="3">
        <v>641.76279999999997</v>
      </c>
      <c r="BN350" s="3">
        <v>3</v>
      </c>
      <c r="BO350" s="3">
        <v>21</v>
      </c>
      <c r="BP350" s="3">
        <v>1943.1469999999999</v>
      </c>
      <c r="BW350" s="3">
        <v>3</v>
      </c>
      <c r="BX350" s="3">
        <v>21</v>
      </c>
      <c r="BY350" s="3">
        <v>1948.5060000000001</v>
      </c>
      <c r="CF350" s="3" t="s">
        <v>3073</v>
      </c>
      <c r="CG350" s="174">
        <v>26272</v>
      </c>
      <c r="CH350" s="174">
        <v>2321</v>
      </c>
      <c r="CI350" s="174">
        <v>5</v>
      </c>
      <c r="CJ350" s="174">
        <v>5215.0860000000002</v>
      </c>
      <c r="CK350" s="174">
        <v>5215.0860000000002</v>
      </c>
      <c r="CN350" s="3">
        <v>2641</v>
      </c>
      <c r="CO350" s="169">
        <f t="shared" si="123"/>
        <v>5108.80717</v>
      </c>
      <c r="CP350" s="169">
        <f t="shared" si="124"/>
        <v>5117.7242800000004</v>
      </c>
      <c r="CQ350" s="170">
        <f t="shared" si="125"/>
        <v>10226.53145</v>
      </c>
      <c r="CU350" s="174">
        <v>26272</v>
      </c>
      <c r="CV350" s="174">
        <v>2321</v>
      </c>
      <c r="CW350" s="174">
        <v>5</v>
      </c>
      <c r="CX350" s="174">
        <v>5215.0860000000002</v>
      </c>
    </row>
    <row r="351" spans="38:102" x14ac:dyDescent="0.25">
      <c r="AL351" s="3">
        <v>116261</v>
      </c>
      <c r="AM351" s="3">
        <v>116211</v>
      </c>
      <c r="AN351" s="3">
        <v>22</v>
      </c>
      <c r="AO351" s="3">
        <v>3</v>
      </c>
      <c r="AP351" s="3">
        <v>342.62209999999999</v>
      </c>
      <c r="AQ351" s="3">
        <v>870.49419999999998</v>
      </c>
      <c r="BA351" s="3">
        <v>116261</v>
      </c>
      <c r="BB351" s="3">
        <v>116211</v>
      </c>
      <c r="BC351" s="3">
        <v>22</v>
      </c>
      <c r="BD351" s="3">
        <v>3</v>
      </c>
      <c r="BE351" s="3">
        <v>131.7843</v>
      </c>
      <c r="BF351" s="3">
        <v>352.53579999999999</v>
      </c>
      <c r="BN351" s="3">
        <v>3</v>
      </c>
      <c r="BO351" s="3">
        <v>21</v>
      </c>
      <c r="BP351" s="3">
        <v>1945.105</v>
      </c>
      <c r="BW351" s="3">
        <v>3</v>
      </c>
      <c r="BX351" s="3">
        <v>21</v>
      </c>
      <c r="BY351" s="3">
        <v>2031.7809999999999</v>
      </c>
      <c r="CF351" s="3" t="s">
        <v>3073</v>
      </c>
      <c r="CG351" s="174">
        <v>3440</v>
      </c>
      <c r="CH351" s="174">
        <v>179544</v>
      </c>
      <c r="CI351" s="174">
        <v>5</v>
      </c>
      <c r="CJ351" s="174">
        <v>5214.9579999999996</v>
      </c>
      <c r="CK351" s="174">
        <v>5214.9579999999996</v>
      </c>
      <c r="CN351" s="3">
        <v>1719</v>
      </c>
      <c r="CO351" s="169">
        <f t="shared" si="123"/>
        <v>5126.335</v>
      </c>
      <c r="CP351" s="169">
        <f t="shared" si="124"/>
        <v>5095.9619999999995</v>
      </c>
      <c r="CQ351" s="170">
        <f t="shared" si="125"/>
        <v>10222.296999999999</v>
      </c>
      <c r="CU351" s="174">
        <v>3440</v>
      </c>
      <c r="CV351" s="174">
        <v>179544</v>
      </c>
      <c r="CW351" s="174">
        <v>5</v>
      </c>
      <c r="CX351" s="174">
        <v>5214.9579999999996</v>
      </c>
    </row>
    <row r="352" spans="38:102" x14ac:dyDescent="0.25">
      <c r="AL352" s="3">
        <v>118159</v>
      </c>
      <c r="AM352" s="3">
        <v>118173</v>
      </c>
      <c r="AN352" s="3">
        <v>22</v>
      </c>
      <c r="AO352" s="3">
        <v>3</v>
      </c>
      <c r="AP352" s="3">
        <v>3736.8679999999999</v>
      </c>
      <c r="AQ352" s="3">
        <v>10903.78</v>
      </c>
      <c r="BA352" s="3">
        <v>118159</v>
      </c>
      <c r="BB352" s="3">
        <v>118173</v>
      </c>
      <c r="BC352" s="3">
        <v>22</v>
      </c>
      <c r="BD352" s="3">
        <v>3</v>
      </c>
      <c r="BE352" s="3">
        <v>2832.3539999999998</v>
      </c>
      <c r="BF352" s="3">
        <v>9261.0049999999992</v>
      </c>
      <c r="BN352" s="3">
        <v>3</v>
      </c>
      <c r="BO352" s="3">
        <v>21</v>
      </c>
      <c r="BP352" s="3">
        <v>2146.0590000000002</v>
      </c>
      <c r="BW352" s="3">
        <v>3</v>
      </c>
      <c r="BX352" s="3">
        <v>21</v>
      </c>
      <c r="BY352" s="3">
        <v>2108.6219999999998</v>
      </c>
      <c r="CF352" s="3" t="s">
        <v>3073</v>
      </c>
      <c r="CG352" s="174">
        <v>174294</v>
      </c>
      <c r="CH352" s="174">
        <v>3409</v>
      </c>
      <c r="CI352" s="174">
        <v>5</v>
      </c>
      <c r="CJ352" s="174">
        <v>5204.009</v>
      </c>
      <c r="CK352" s="174">
        <v>5204.009</v>
      </c>
      <c r="CN352" s="3">
        <v>1581</v>
      </c>
      <c r="CO352" s="169">
        <f t="shared" si="123"/>
        <v>5289.8723200000004</v>
      </c>
      <c r="CP352" s="169">
        <f t="shared" si="124"/>
        <v>4904.51289</v>
      </c>
      <c r="CQ352" s="170">
        <f t="shared" si="125"/>
        <v>10194.38521</v>
      </c>
      <c r="CU352" s="174">
        <v>174294</v>
      </c>
      <c r="CV352" s="174">
        <v>3409</v>
      </c>
      <c r="CW352" s="174">
        <v>5</v>
      </c>
      <c r="CX352" s="174">
        <v>5204.009</v>
      </c>
    </row>
    <row r="353" spans="38:102" x14ac:dyDescent="0.25">
      <c r="AL353" s="3">
        <v>118173</v>
      </c>
      <c r="AM353" s="3">
        <v>118159</v>
      </c>
      <c r="AN353" s="3">
        <v>22</v>
      </c>
      <c r="AO353" s="3">
        <v>3</v>
      </c>
      <c r="AP353" s="3">
        <v>4165.5550000000003</v>
      </c>
      <c r="AQ353" s="3">
        <v>10819.15</v>
      </c>
      <c r="BA353" s="3">
        <v>118173</v>
      </c>
      <c r="BB353" s="3">
        <v>118159</v>
      </c>
      <c r="BC353" s="3">
        <v>22</v>
      </c>
      <c r="BD353" s="3">
        <v>3</v>
      </c>
      <c r="BE353" s="3">
        <v>3956.5309999999999</v>
      </c>
      <c r="BF353" s="3">
        <v>10507.38</v>
      </c>
      <c r="BN353" s="3">
        <v>3</v>
      </c>
      <c r="BO353" s="3">
        <v>21</v>
      </c>
      <c r="BP353" s="3">
        <v>1523.8920000000001</v>
      </c>
      <c r="BW353" s="3">
        <v>3</v>
      </c>
      <c r="BX353" s="3">
        <v>21</v>
      </c>
      <c r="BY353" s="3">
        <v>1536.3820000000001</v>
      </c>
      <c r="CF353" s="3" t="s">
        <v>3073</v>
      </c>
      <c r="CG353" s="174">
        <v>115097</v>
      </c>
      <c r="CH353" s="174">
        <v>954</v>
      </c>
      <c r="CI353" s="174">
        <v>5</v>
      </c>
      <c r="CJ353" s="174">
        <v>5186.7640000000001</v>
      </c>
      <c r="CK353" s="174">
        <v>5186.7640000000001</v>
      </c>
      <c r="CN353" s="3">
        <v>761</v>
      </c>
      <c r="CO353" s="169">
        <f t="shared" si="123"/>
        <v>5135.9921789999999</v>
      </c>
      <c r="CP353" s="169">
        <f t="shared" si="124"/>
        <v>5057.1913880000002</v>
      </c>
      <c r="CQ353" s="170">
        <f t="shared" si="125"/>
        <v>10193.183567</v>
      </c>
      <c r="CU353" s="174">
        <v>115097</v>
      </c>
      <c r="CV353" s="174">
        <v>954</v>
      </c>
      <c r="CW353" s="174">
        <v>5</v>
      </c>
      <c r="CX353" s="174">
        <v>5186.7640000000001</v>
      </c>
    </row>
    <row r="354" spans="38:102" x14ac:dyDescent="0.25">
      <c r="AL354" s="3">
        <v>107083</v>
      </c>
      <c r="AM354" s="3">
        <v>107290</v>
      </c>
      <c r="AN354" s="3">
        <v>23</v>
      </c>
      <c r="AO354" s="3">
        <v>3</v>
      </c>
      <c r="AP354" s="3">
        <v>2520.3850000000002</v>
      </c>
      <c r="AQ354" s="3">
        <v>7340.9059999999999</v>
      </c>
      <c r="BA354" s="3">
        <v>107083</v>
      </c>
      <c r="BB354" s="3">
        <v>107290</v>
      </c>
      <c r="BC354" s="3">
        <v>23</v>
      </c>
      <c r="BD354" s="3">
        <v>3</v>
      </c>
      <c r="BE354" s="3">
        <v>2151.9520000000002</v>
      </c>
      <c r="BF354" s="3">
        <v>6365.9809999999998</v>
      </c>
      <c r="BN354" s="3">
        <v>3</v>
      </c>
      <c r="BO354" s="3">
        <v>21</v>
      </c>
      <c r="BP354" s="3">
        <v>14008.05</v>
      </c>
      <c r="BW354" s="3">
        <v>3</v>
      </c>
      <c r="BX354" s="3">
        <v>21</v>
      </c>
      <c r="BY354" s="3">
        <v>15503.21</v>
      </c>
      <c r="CF354" s="3" t="s">
        <v>3073</v>
      </c>
      <c r="CG354" s="174">
        <v>2526</v>
      </c>
      <c r="CH354" s="174">
        <v>38457</v>
      </c>
      <c r="CI354" s="174">
        <v>5</v>
      </c>
      <c r="CJ354" s="174">
        <v>5184.8770000000004</v>
      </c>
      <c r="CK354" s="174">
        <v>5184.8770000000004</v>
      </c>
      <c r="CN354" s="3">
        <v>2425</v>
      </c>
      <c r="CO354" s="169">
        <f t="shared" si="123"/>
        <v>5204.884</v>
      </c>
      <c r="CP354" s="169">
        <f t="shared" si="124"/>
        <v>4983.2016999999996</v>
      </c>
      <c r="CQ354" s="170">
        <f t="shared" si="125"/>
        <v>10188.0857</v>
      </c>
      <c r="CU354" s="174">
        <v>2526</v>
      </c>
      <c r="CV354" s="174">
        <v>38457</v>
      </c>
      <c r="CW354" s="174">
        <v>5</v>
      </c>
      <c r="CX354" s="174">
        <v>5184.8770000000004</v>
      </c>
    </row>
    <row r="355" spans="38:102" x14ac:dyDescent="0.25">
      <c r="AL355" s="3">
        <v>107290</v>
      </c>
      <c r="AM355" s="3">
        <v>107083</v>
      </c>
      <c r="AN355" s="3">
        <v>23</v>
      </c>
      <c r="AO355" s="3">
        <v>3</v>
      </c>
      <c r="AP355" s="3">
        <v>2521.1149999999998</v>
      </c>
      <c r="AQ355" s="3">
        <v>6556.6130000000003</v>
      </c>
      <c r="BA355" s="3">
        <v>107290</v>
      </c>
      <c r="BB355" s="3">
        <v>107083</v>
      </c>
      <c r="BC355" s="3">
        <v>23</v>
      </c>
      <c r="BD355" s="3">
        <v>3</v>
      </c>
      <c r="BE355" s="3">
        <v>2175.665</v>
      </c>
      <c r="BF355" s="3">
        <v>5446.3040000000001</v>
      </c>
      <c r="BN355" s="3">
        <v>3</v>
      </c>
      <c r="BO355" s="3">
        <v>21</v>
      </c>
      <c r="BP355" s="3">
        <v>12945.35</v>
      </c>
      <c r="BW355" s="3">
        <v>3</v>
      </c>
      <c r="BX355" s="3">
        <v>21</v>
      </c>
      <c r="BY355" s="3">
        <v>15165.71</v>
      </c>
      <c r="CF355" s="3" t="s">
        <v>3073</v>
      </c>
      <c r="CG355" s="174">
        <v>1135</v>
      </c>
      <c r="CH355" s="174">
        <v>143912</v>
      </c>
      <c r="CI355" s="174">
        <v>5</v>
      </c>
      <c r="CJ355" s="174">
        <v>5173.2740000000003</v>
      </c>
      <c r="CK355" s="174">
        <v>5173.2740000000003</v>
      </c>
      <c r="CN355" s="3">
        <v>1450</v>
      </c>
      <c r="CO355" s="169">
        <f t="shared" si="123"/>
        <v>5127.7150000000001</v>
      </c>
      <c r="CP355" s="169">
        <f t="shared" si="124"/>
        <v>5059.2730000000001</v>
      </c>
      <c r="CQ355" s="170">
        <f t="shared" si="125"/>
        <v>10186.988000000001</v>
      </c>
      <c r="CU355" s="174">
        <v>1135</v>
      </c>
      <c r="CV355" s="174">
        <v>143912</v>
      </c>
      <c r="CW355" s="174">
        <v>5</v>
      </c>
      <c r="CX355" s="174">
        <v>5173.2740000000003</v>
      </c>
    </row>
    <row r="356" spans="38:102" x14ac:dyDescent="0.25">
      <c r="AL356" s="3">
        <v>108650</v>
      </c>
      <c r="AM356" s="3">
        <v>108660</v>
      </c>
      <c r="AN356" s="3">
        <v>23</v>
      </c>
      <c r="AO356" s="3">
        <v>3</v>
      </c>
      <c r="AP356" s="3">
        <v>407.21370000000002</v>
      </c>
      <c r="AQ356" s="3">
        <v>1051.8030000000001</v>
      </c>
      <c r="BA356" s="3">
        <v>108650</v>
      </c>
      <c r="BB356" s="3">
        <v>108660</v>
      </c>
      <c r="BC356" s="3">
        <v>23</v>
      </c>
      <c r="BD356" s="3">
        <v>3</v>
      </c>
      <c r="BE356" s="3">
        <v>255.74709999999999</v>
      </c>
      <c r="BF356" s="3">
        <v>724.29679999999996</v>
      </c>
      <c r="BN356" s="3">
        <v>3</v>
      </c>
      <c r="BO356" s="3">
        <v>22</v>
      </c>
      <c r="BP356" s="3">
        <v>2843.0720000000001</v>
      </c>
      <c r="BW356" s="3">
        <v>3</v>
      </c>
      <c r="BX356" s="3">
        <v>22</v>
      </c>
      <c r="BY356" s="3">
        <v>2955.0140000000001</v>
      </c>
      <c r="CF356" s="3" t="s">
        <v>3073</v>
      </c>
      <c r="CG356" s="174">
        <v>52345</v>
      </c>
      <c r="CH356" s="174">
        <v>1796</v>
      </c>
      <c r="CI356" s="174">
        <v>5</v>
      </c>
      <c r="CJ356" s="174">
        <v>5162.768</v>
      </c>
      <c r="CK356" s="174">
        <v>5162.768</v>
      </c>
      <c r="CN356" s="3">
        <v>1958</v>
      </c>
      <c r="CO356" s="169">
        <f t="shared" si="123"/>
        <v>5094.2076000000006</v>
      </c>
      <c r="CP356" s="169">
        <f t="shared" si="124"/>
        <v>5090.3580999999995</v>
      </c>
      <c r="CQ356" s="170">
        <f t="shared" si="125"/>
        <v>10184.565699999999</v>
      </c>
      <c r="CU356" s="174">
        <v>52345</v>
      </c>
      <c r="CV356" s="174">
        <v>1796</v>
      </c>
      <c r="CW356" s="174">
        <v>5</v>
      </c>
      <c r="CX356" s="174">
        <v>5162.768</v>
      </c>
    </row>
    <row r="357" spans="38:102" x14ac:dyDescent="0.25">
      <c r="AL357" s="3">
        <v>108660</v>
      </c>
      <c r="AM357" s="3">
        <v>108650</v>
      </c>
      <c r="AN357" s="3">
        <v>23</v>
      </c>
      <c r="AO357" s="3">
        <v>3</v>
      </c>
      <c r="AP357" s="3">
        <v>133.32499999999999</v>
      </c>
      <c r="AQ357" s="3">
        <v>289.5881</v>
      </c>
      <c r="BA357" s="3">
        <v>108660</v>
      </c>
      <c r="BB357" s="3">
        <v>108650</v>
      </c>
      <c r="BC357" s="3">
        <v>23</v>
      </c>
      <c r="BD357" s="3">
        <v>3</v>
      </c>
      <c r="BE357" s="3">
        <v>130.20259999999999</v>
      </c>
      <c r="BF357" s="3">
        <v>339.40480000000002</v>
      </c>
      <c r="BN357" s="3">
        <v>3</v>
      </c>
      <c r="BO357" s="3">
        <v>22</v>
      </c>
      <c r="BP357" s="3">
        <v>2799.634</v>
      </c>
      <c r="BW357" s="3">
        <v>3</v>
      </c>
      <c r="BX357" s="3">
        <v>22</v>
      </c>
      <c r="BY357" s="3">
        <v>2875.8670000000002</v>
      </c>
      <c r="CF357" s="3" t="s">
        <v>3073</v>
      </c>
      <c r="CG357" s="174">
        <v>156747</v>
      </c>
      <c r="CH357" s="174">
        <v>3167</v>
      </c>
      <c r="CI357" s="174">
        <v>5</v>
      </c>
      <c r="CJ357" s="174">
        <v>5158.5929999999998</v>
      </c>
      <c r="CK357" s="174">
        <v>5158.5929999999998</v>
      </c>
      <c r="CN357" s="3">
        <v>1061</v>
      </c>
      <c r="CO357" s="169">
        <f t="shared" si="123"/>
        <v>5145.0919999999996</v>
      </c>
      <c r="CP357" s="169">
        <f t="shared" si="124"/>
        <v>5033.5509999999995</v>
      </c>
      <c r="CQ357" s="170">
        <f t="shared" si="125"/>
        <v>10178.643</v>
      </c>
      <c r="CU357" s="174">
        <v>156747</v>
      </c>
      <c r="CV357" s="174">
        <v>3167</v>
      </c>
      <c r="CW357" s="174">
        <v>5</v>
      </c>
      <c r="CX357" s="174">
        <v>5158.5929999999998</v>
      </c>
    </row>
    <row r="358" spans="38:102" x14ac:dyDescent="0.25">
      <c r="AL358" s="3">
        <v>110308</v>
      </c>
      <c r="AM358" s="3">
        <v>110580</v>
      </c>
      <c r="AN358" s="3">
        <v>23</v>
      </c>
      <c r="AO358" s="3">
        <v>3</v>
      </c>
      <c r="AP358" s="3">
        <v>1869.7329999999999</v>
      </c>
      <c r="AQ358" s="3">
        <v>4850.8310000000001</v>
      </c>
      <c r="BA358" s="3">
        <v>110308</v>
      </c>
      <c r="BB358" s="3">
        <v>110580</v>
      </c>
      <c r="BC358" s="3">
        <v>23</v>
      </c>
      <c r="BD358" s="3">
        <v>3</v>
      </c>
      <c r="BE358" s="3">
        <v>1847.174</v>
      </c>
      <c r="BF358" s="3">
        <v>4600.518</v>
      </c>
      <c r="BN358" s="3">
        <v>3</v>
      </c>
      <c r="BO358" s="3">
        <v>22</v>
      </c>
      <c r="BP358" s="3">
        <v>4504.424</v>
      </c>
      <c r="BW358" s="3">
        <v>3</v>
      </c>
      <c r="BX358" s="3">
        <v>22</v>
      </c>
      <c r="BY358" s="3">
        <v>6347.8890000000001</v>
      </c>
      <c r="CF358" s="3" t="s">
        <v>3073</v>
      </c>
      <c r="CG358" s="174">
        <v>52432</v>
      </c>
      <c r="CH358" s="174">
        <v>1795</v>
      </c>
      <c r="CI358" s="174">
        <v>5</v>
      </c>
      <c r="CJ358" s="174">
        <v>5149.5460000000003</v>
      </c>
      <c r="CK358" s="174">
        <v>5149.5460000000003</v>
      </c>
      <c r="CN358" s="3">
        <v>2657</v>
      </c>
      <c r="CO358" s="169">
        <f t="shared" si="123"/>
        <v>5117.6120000000001</v>
      </c>
      <c r="CP358" s="169">
        <f t="shared" si="124"/>
        <v>5037.451</v>
      </c>
      <c r="CQ358" s="170">
        <f t="shared" si="125"/>
        <v>10155.063</v>
      </c>
      <c r="CU358" s="174">
        <v>52432</v>
      </c>
      <c r="CV358" s="174">
        <v>1795</v>
      </c>
      <c r="CW358" s="174">
        <v>5</v>
      </c>
      <c r="CX358" s="174">
        <v>5149.5460000000003</v>
      </c>
    </row>
    <row r="359" spans="38:102" x14ac:dyDescent="0.25">
      <c r="AL359" s="3">
        <v>110580</v>
      </c>
      <c r="AM359" s="3">
        <v>110308</v>
      </c>
      <c r="AN359" s="3">
        <v>23</v>
      </c>
      <c r="AO359" s="3">
        <v>3</v>
      </c>
      <c r="AP359" s="3">
        <v>2203.5700000000002</v>
      </c>
      <c r="AQ359" s="3">
        <v>5673.6409999999996</v>
      </c>
      <c r="BA359" s="3">
        <v>110580</v>
      </c>
      <c r="BB359" s="3">
        <v>110308</v>
      </c>
      <c r="BC359" s="3">
        <v>23</v>
      </c>
      <c r="BD359" s="3">
        <v>3</v>
      </c>
      <c r="BE359" s="3">
        <v>1985.675</v>
      </c>
      <c r="BF359" s="3">
        <v>5155.5749999999998</v>
      </c>
      <c r="BN359" s="3">
        <v>3</v>
      </c>
      <c r="BO359" s="3">
        <v>22</v>
      </c>
      <c r="BP359" s="3">
        <v>3352.62</v>
      </c>
      <c r="BW359" s="3">
        <v>3</v>
      </c>
      <c r="BX359" s="3">
        <v>22</v>
      </c>
      <c r="BY359" s="3">
        <v>4840.192</v>
      </c>
      <c r="CF359" s="3" t="s">
        <v>3073</v>
      </c>
      <c r="CG359" s="174">
        <v>1450</v>
      </c>
      <c r="CH359" s="174">
        <v>97109</v>
      </c>
      <c r="CI359" s="174">
        <v>5</v>
      </c>
      <c r="CJ359" s="174">
        <v>5127.7150000000001</v>
      </c>
      <c r="CK359" s="174">
        <v>5127.7150000000001</v>
      </c>
      <c r="CN359" s="3">
        <v>1063</v>
      </c>
      <c r="CO359" s="169">
        <f t="shared" si="123"/>
        <v>5053.4179999999997</v>
      </c>
      <c r="CP359" s="169">
        <f t="shared" si="124"/>
        <v>5101.2903000000006</v>
      </c>
      <c r="CQ359" s="170">
        <f t="shared" si="125"/>
        <v>10154.7083</v>
      </c>
      <c r="CU359" s="174">
        <v>1450</v>
      </c>
      <c r="CV359" s="174">
        <v>97109</v>
      </c>
      <c r="CW359" s="174">
        <v>5</v>
      </c>
      <c r="CX359" s="174">
        <v>5127.7150000000001</v>
      </c>
    </row>
    <row r="360" spans="38:102" x14ac:dyDescent="0.25">
      <c r="AL360" s="3">
        <v>111309</v>
      </c>
      <c r="AM360" s="3">
        <v>111320</v>
      </c>
      <c r="AN360" s="3">
        <v>23</v>
      </c>
      <c r="AO360" s="3">
        <v>3</v>
      </c>
      <c r="AP360" s="3">
        <v>911.2</v>
      </c>
      <c r="AQ360" s="3">
        <v>2271.3249999999998</v>
      </c>
      <c r="BA360" s="3">
        <v>111309</v>
      </c>
      <c r="BB360" s="3">
        <v>111320</v>
      </c>
      <c r="BC360" s="3">
        <v>23</v>
      </c>
      <c r="BD360" s="3">
        <v>3</v>
      </c>
      <c r="BE360" s="3">
        <v>869.44039999999995</v>
      </c>
      <c r="BF360" s="3">
        <v>2429.0639999999999</v>
      </c>
      <c r="BN360" s="3">
        <v>3</v>
      </c>
      <c r="BO360" s="3">
        <v>22</v>
      </c>
      <c r="BP360" s="3">
        <v>2072.2190000000001</v>
      </c>
      <c r="BW360" s="3">
        <v>3</v>
      </c>
      <c r="BX360" s="3">
        <v>22</v>
      </c>
      <c r="BY360" s="3">
        <v>2168.7689999999998</v>
      </c>
      <c r="CF360" s="3" t="s">
        <v>3073</v>
      </c>
      <c r="CG360" s="174">
        <v>3167</v>
      </c>
      <c r="CH360" s="174">
        <v>156747</v>
      </c>
      <c r="CI360" s="174">
        <v>5</v>
      </c>
      <c r="CJ360" s="174">
        <v>5124.393</v>
      </c>
      <c r="CK360" s="174">
        <v>5124.393</v>
      </c>
      <c r="CN360" s="3">
        <v>2236</v>
      </c>
      <c r="CO360" s="169">
        <f t="shared" si="123"/>
        <v>5181.5387000000001</v>
      </c>
      <c r="CP360" s="169">
        <f t="shared" si="124"/>
        <v>4953.2920000000004</v>
      </c>
      <c r="CQ360" s="170">
        <f t="shared" si="125"/>
        <v>10134.8307</v>
      </c>
      <c r="CU360" s="174">
        <v>3167</v>
      </c>
      <c r="CV360" s="174">
        <v>156747</v>
      </c>
      <c r="CW360" s="174">
        <v>5</v>
      </c>
      <c r="CX360" s="174">
        <v>5124.393</v>
      </c>
    </row>
    <row r="361" spans="38:102" x14ac:dyDescent="0.25">
      <c r="AL361" s="3">
        <v>111320</v>
      </c>
      <c r="AM361" s="3">
        <v>111309</v>
      </c>
      <c r="AN361" s="3">
        <v>23</v>
      </c>
      <c r="AO361" s="3">
        <v>3</v>
      </c>
      <c r="AP361" s="3">
        <v>521.73050000000001</v>
      </c>
      <c r="AQ361" s="3">
        <v>1560.538</v>
      </c>
      <c r="BA361" s="3">
        <v>111320</v>
      </c>
      <c r="BB361" s="3">
        <v>111309</v>
      </c>
      <c r="BC361" s="3">
        <v>23</v>
      </c>
      <c r="BD361" s="3">
        <v>3</v>
      </c>
      <c r="BE361" s="3">
        <v>420.93610000000001</v>
      </c>
      <c r="BF361" s="3">
        <v>1483.3009999999999</v>
      </c>
      <c r="BN361" s="3">
        <v>3</v>
      </c>
      <c r="BO361" s="3">
        <v>22</v>
      </c>
      <c r="BP361" s="3">
        <v>2677.453</v>
      </c>
      <c r="BW361" s="3">
        <v>3</v>
      </c>
      <c r="BX361" s="3">
        <v>22</v>
      </c>
      <c r="BY361" s="3">
        <v>2679.1030000000001</v>
      </c>
      <c r="CF361" s="3" t="s">
        <v>3073</v>
      </c>
      <c r="CG361" s="174">
        <v>2657</v>
      </c>
      <c r="CH361" s="174">
        <v>47807</v>
      </c>
      <c r="CI361" s="174">
        <v>5</v>
      </c>
      <c r="CJ361" s="174">
        <v>5117.6120000000001</v>
      </c>
      <c r="CK361" s="174">
        <v>5117.6120000000001</v>
      </c>
      <c r="CN361" s="3">
        <v>3426</v>
      </c>
      <c r="CO361" s="169">
        <f t="shared" si="123"/>
        <v>4959.598</v>
      </c>
      <c r="CP361" s="169">
        <f t="shared" si="124"/>
        <v>5174.7410999999993</v>
      </c>
      <c r="CQ361" s="170">
        <f t="shared" si="125"/>
        <v>10134.339099999999</v>
      </c>
      <c r="CU361" s="174">
        <v>2657</v>
      </c>
      <c r="CV361" s="174">
        <v>47807</v>
      </c>
      <c r="CW361" s="174">
        <v>5</v>
      </c>
      <c r="CX361" s="174">
        <v>5117.6120000000001</v>
      </c>
    </row>
    <row r="362" spans="38:102" x14ac:dyDescent="0.25">
      <c r="AL362" s="3">
        <v>111456</v>
      </c>
      <c r="AM362" s="3">
        <v>111527</v>
      </c>
      <c r="AN362" s="3">
        <v>23</v>
      </c>
      <c r="AO362" s="3">
        <v>3</v>
      </c>
      <c r="AP362" s="3">
        <v>2415.268</v>
      </c>
      <c r="AQ362" s="3">
        <v>6639.826</v>
      </c>
      <c r="BA362" s="3">
        <v>111456</v>
      </c>
      <c r="BB362" s="3">
        <v>111527</v>
      </c>
      <c r="BC362" s="3">
        <v>23</v>
      </c>
      <c r="BD362" s="3">
        <v>3</v>
      </c>
      <c r="BE362" s="3">
        <v>2036.4269999999999</v>
      </c>
      <c r="BF362" s="3">
        <v>5419.0959999999995</v>
      </c>
      <c r="BN362" s="3">
        <v>3</v>
      </c>
      <c r="BO362" s="3">
        <v>22</v>
      </c>
      <c r="BP362" s="3">
        <v>923.28560000000004</v>
      </c>
      <c r="BW362" s="3">
        <v>3</v>
      </c>
      <c r="BX362" s="3">
        <v>22</v>
      </c>
      <c r="BY362" s="3">
        <v>1571.953</v>
      </c>
      <c r="CF362" s="3" t="s">
        <v>3073</v>
      </c>
      <c r="CG362" s="174">
        <v>105884</v>
      </c>
      <c r="CH362" s="174">
        <v>3657</v>
      </c>
      <c r="CI362" s="174">
        <v>5</v>
      </c>
      <c r="CJ362" s="174">
        <v>5114.8429999999998</v>
      </c>
      <c r="CK362" s="174">
        <v>5114.8429999999998</v>
      </c>
      <c r="CN362" s="3">
        <v>3607</v>
      </c>
      <c r="CO362" s="169">
        <f t="shared" si="123"/>
        <v>5142.4295300000003</v>
      </c>
      <c r="CP362" s="169">
        <f t="shared" si="124"/>
        <v>4976.6480099999999</v>
      </c>
      <c r="CQ362" s="170">
        <f t="shared" si="125"/>
        <v>10119.07754</v>
      </c>
      <c r="CU362" s="174">
        <v>105884</v>
      </c>
      <c r="CV362" s="174">
        <v>3657</v>
      </c>
      <c r="CW362" s="174">
        <v>5</v>
      </c>
      <c r="CX362" s="174">
        <v>5114.8429999999998</v>
      </c>
    </row>
    <row r="363" spans="38:102" x14ac:dyDescent="0.25">
      <c r="AL363" s="3">
        <v>111527</v>
      </c>
      <c r="AM363" s="3">
        <v>111456</v>
      </c>
      <c r="AN363" s="3">
        <v>23</v>
      </c>
      <c r="AO363" s="3">
        <v>3</v>
      </c>
      <c r="AP363" s="3">
        <v>2374.6790000000001</v>
      </c>
      <c r="AQ363" s="3">
        <v>7287.1210000000001</v>
      </c>
      <c r="BA363" s="3">
        <v>111527</v>
      </c>
      <c r="BB363" s="3">
        <v>111456</v>
      </c>
      <c r="BC363" s="3">
        <v>23</v>
      </c>
      <c r="BD363" s="3">
        <v>3</v>
      </c>
      <c r="BE363" s="3">
        <v>1960.2819999999999</v>
      </c>
      <c r="BF363" s="3">
        <v>6380.1719999999996</v>
      </c>
      <c r="BN363" s="3">
        <v>3</v>
      </c>
      <c r="BO363" s="3">
        <v>22</v>
      </c>
      <c r="BP363" s="3">
        <v>646.92319999999995</v>
      </c>
      <c r="BW363" s="3">
        <v>3</v>
      </c>
      <c r="BX363" s="3">
        <v>22</v>
      </c>
      <c r="BY363" s="3">
        <v>728.63599999999997</v>
      </c>
      <c r="CF363" s="3" t="s">
        <v>3073</v>
      </c>
      <c r="CG363" s="174">
        <v>3352</v>
      </c>
      <c r="CH363" s="174">
        <v>176369</v>
      </c>
      <c r="CI363" s="174">
        <v>5</v>
      </c>
      <c r="CJ363" s="174">
        <v>5111.5870000000004</v>
      </c>
      <c r="CK363" s="174">
        <v>5111.5870000000004</v>
      </c>
      <c r="CN363" s="3">
        <v>2109</v>
      </c>
      <c r="CO363" s="169">
        <f t="shared" si="123"/>
        <v>5005.7110000000002</v>
      </c>
      <c r="CP363" s="169">
        <f t="shared" si="124"/>
        <v>5110.1490000000003</v>
      </c>
      <c r="CQ363" s="170">
        <f t="shared" si="125"/>
        <v>10115.86</v>
      </c>
      <c r="CU363" s="174">
        <v>3352</v>
      </c>
      <c r="CV363" s="174">
        <v>176369</v>
      </c>
      <c r="CW363" s="174">
        <v>5</v>
      </c>
      <c r="CX363" s="174">
        <v>5111.5870000000004</v>
      </c>
    </row>
    <row r="364" spans="38:102" x14ac:dyDescent="0.25">
      <c r="AL364" s="3">
        <v>112046</v>
      </c>
      <c r="AM364" s="3">
        <v>112069</v>
      </c>
      <c r="AN364" s="3">
        <v>23</v>
      </c>
      <c r="AO364" s="3">
        <v>3</v>
      </c>
      <c r="AP364" s="3">
        <v>4064.2330000000002</v>
      </c>
      <c r="AQ364" s="3">
        <v>10627.5</v>
      </c>
      <c r="BA364" s="3">
        <v>112046</v>
      </c>
      <c r="BB364" s="3">
        <v>112069</v>
      </c>
      <c r="BC364" s="3">
        <v>23</v>
      </c>
      <c r="BD364" s="3">
        <v>3</v>
      </c>
      <c r="BE364" s="3">
        <v>2813.596</v>
      </c>
      <c r="BF364" s="3">
        <v>7883.1440000000002</v>
      </c>
      <c r="BN364" s="3">
        <v>3</v>
      </c>
      <c r="BO364" s="3">
        <v>22</v>
      </c>
      <c r="BP364" s="3">
        <v>9874.6049999999996</v>
      </c>
      <c r="BW364" s="3">
        <v>3</v>
      </c>
      <c r="BX364" s="3">
        <v>22</v>
      </c>
      <c r="BY364" s="3">
        <v>10228.620000000001</v>
      </c>
      <c r="CF364" s="3" t="s">
        <v>3073</v>
      </c>
      <c r="CG364" s="174">
        <v>6218</v>
      </c>
      <c r="CH364" s="174">
        <v>2109</v>
      </c>
      <c r="CI364" s="174">
        <v>5</v>
      </c>
      <c r="CJ364" s="174">
        <v>5110.1490000000003</v>
      </c>
      <c r="CK364" s="174">
        <v>5110.1490000000003</v>
      </c>
      <c r="CN364" s="3">
        <v>3413</v>
      </c>
      <c r="CO364" s="169">
        <f t="shared" si="123"/>
        <v>4999.0870000000004</v>
      </c>
      <c r="CP364" s="169">
        <f t="shared" si="124"/>
        <v>5101.5640000000003</v>
      </c>
      <c r="CQ364" s="170">
        <f t="shared" si="125"/>
        <v>10100.651000000002</v>
      </c>
      <c r="CU364" s="174">
        <v>6218</v>
      </c>
      <c r="CV364" s="174">
        <v>2109</v>
      </c>
      <c r="CW364" s="174">
        <v>5</v>
      </c>
      <c r="CX364" s="174">
        <v>5110.1490000000003</v>
      </c>
    </row>
    <row r="365" spans="38:102" x14ac:dyDescent="0.25">
      <c r="AL365" s="3">
        <v>112069</v>
      </c>
      <c r="AM365" s="3">
        <v>112046</v>
      </c>
      <c r="AN365" s="3">
        <v>23</v>
      </c>
      <c r="AO365" s="3">
        <v>3</v>
      </c>
      <c r="AP365" s="3">
        <v>4000.364</v>
      </c>
      <c r="AQ365" s="3">
        <v>12208.31</v>
      </c>
      <c r="BA365" s="3">
        <v>112069</v>
      </c>
      <c r="BB365" s="3">
        <v>112046</v>
      </c>
      <c r="BC365" s="3">
        <v>23</v>
      </c>
      <c r="BD365" s="3">
        <v>3</v>
      </c>
      <c r="BE365" s="3">
        <v>2836.6849999999999</v>
      </c>
      <c r="BF365" s="3">
        <v>9239.61</v>
      </c>
      <c r="BN365" s="3">
        <v>3</v>
      </c>
      <c r="BO365" s="3">
        <v>22</v>
      </c>
      <c r="BP365" s="3">
        <v>9879.42</v>
      </c>
      <c r="BW365" s="3">
        <v>3</v>
      </c>
      <c r="BX365" s="3">
        <v>22</v>
      </c>
      <c r="BY365" s="3">
        <v>10465.16</v>
      </c>
      <c r="CF365" s="3" t="s">
        <v>3073</v>
      </c>
      <c r="CG365" s="174">
        <v>1795</v>
      </c>
      <c r="CH365" s="174">
        <v>52432</v>
      </c>
      <c r="CI365" s="174">
        <v>5</v>
      </c>
      <c r="CJ365" s="174">
        <v>5107.0050000000001</v>
      </c>
      <c r="CK365" s="174">
        <v>5107.0050000000001</v>
      </c>
      <c r="CN365" s="3">
        <v>2595</v>
      </c>
      <c r="CO365" s="169">
        <f t="shared" si="123"/>
        <v>5152.6436799999992</v>
      </c>
      <c r="CP365" s="169">
        <f t="shared" si="124"/>
        <v>4935.4264000000003</v>
      </c>
      <c r="CQ365" s="170">
        <f t="shared" si="125"/>
        <v>10088.07008</v>
      </c>
      <c r="CU365" s="174">
        <v>1795</v>
      </c>
      <c r="CV365" s="174">
        <v>52432</v>
      </c>
      <c r="CW365" s="174">
        <v>5</v>
      </c>
      <c r="CX365" s="174">
        <v>5107.0050000000001</v>
      </c>
    </row>
    <row r="366" spans="38:102" x14ac:dyDescent="0.25">
      <c r="AL366" s="3">
        <v>113268</v>
      </c>
      <c r="AM366" s="3">
        <v>113516</v>
      </c>
      <c r="AN366" s="3">
        <v>23</v>
      </c>
      <c r="AO366" s="3">
        <v>3</v>
      </c>
      <c r="AP366" s="3">
        <v>875.59720000000004</v>
      </c>
      <c r="AQ366" s="3">
        <v>2851.0590000000002</v>
      </c>
      <c r="BA366" s="3">
        <v>113268</v>
      </c>
      <c r="BB366" s="3">
        <v>113516</v>
      </c>
      <c r="BC366" s="3">
        <v>23</v>
      </c>
      <c r="BD366" s="3">
        <v>3</v>
      </c>
      <c r="BE366" s="3">
        <v>807.51130000000001</v>
      </c>
      <c r="BF366" s="3">
        <v>2142.5219999999999</v>
      </c>
      <c r="BN366" s="3">
        <v>3</v>
      </c>
      <c r="BO366" s="3">
        <v>23</v>
      </c>
      <c r="BP366" s="3">
        <v>6629.9650000000001</v>
      </c>
      <c r="BW366" s="3">
        <v>3</v>
      </c>
      <c r="BX366" s="3">
        <v>23</v>
      </c>
      <c r="BY366" s="3">
        <v>7287.73</v>
      </c>
      <c r="CF366" s="3" t="s">
        <v>3073</v>
      </c>
      <c r="CG366" s="174">
        <v>101092</v>
      </c>
      <c r="CH366" s="174">
        <v>1974</v>
      </c>
      <c r="CI366" s="174">
        <v>5</v>
      </c>
      <c r="CJ366" s="174">
        <v>5105.8239999999996</v>
      </c>
      <c r="CK366" s="174">
        <v>5105.8239999999996</v>
      </c>
      <c r="CN366" s="3">
        <v>316</v>
      </c>
      <c r="CO366" s="169">
        <f t="shared" si="123"/>
        <v>5103.4169000000002</v>
      </c>
      <c r="CP366" s="169">
        <f t="shared" si="124"/>
        <v>4972.9251889999996</v>
      </c>
      <c r="CQ366" s="170">
        <f t="shared" si="125"/>
        <v>10076.342089</v>
      </c>
      <c r="CU366" s="174">
        <v>101092</v>
      </c>
      <c r="CV366" s="174">
        <v>1974</v>
      </c>
      <c r="CW366" s="174">
        <v>5</v>
      </c>
      <c r="CX366" s="174">
        <v>5105.8239999999996</v>
      </c>
    </row>
    <row r="367" spans="38:102" x14ac:dyDescent="0.25">
      <c r="AL367" s="3">
        <v>113516</v>
      </c>
      <c r="AM367" s="3">
        <v>113268</v>
      </c>
      <c r="AN367" s="3">
        <v>23</v>
      </c>
      <c r="AO367" s="3">
        <v>3</v>
      </c>
      <c r="AP367" s="3">
        <v>782.6567</v>
      </c>
      <c r="AQ367" s="3">
        <v>2500.9690000000001</v>
      </c>
      <c r="BA367" s="3">
        <v>113516</v>
      </c>
      <c r="BB367" s="3">
        <v>113268</v>
      </c>
      <c r="BC367" s="3">
        <v>23</v>
      </c>
      <c r="BD367" s="3">
        <v>3</v>
      </c>
      <c r="BE367" s="3">
        <v>627.97500000000002</v>
      </c>
      <c r="BF367" s="3">
        <v>1778.605</v>
      </c>
      <c r="BN367" s="3">
        <v>3</v>
      </c>
      <c r="BO367" s="3">
        <v>23</v>
      </c>
      <c r="BP367" s="3">
        <v>5674.9170000000004</v>
      </c>
      <c r="BW367" s="3">
        <v>3</v>
      </c>
      <c r="BX367" s="3">
        <v>23</v>
      </c>
      <c r="BY367" s="3">
        <v>6473.54</v>
      </c>
      <c r="CF367" s="3" t="s">
        <v>3073</v>
      </c>
      <c r="CG367" s="174">
        <v>175692</v>
      </c>
      <c r="CH367" s="174">
        <v>3413</v>
      </c>
      <c r="CI367" s="174">
        <v>5</v>
      </c>
      <c r="CJ367" s="174">
        <v>5101.5640000000003</v>
      </c>
      <c r="CK367" s="174">
        <v>5101.5640000000003</v>
      </c>
      <c r="CN367" s="3">
        <v>1956</v>
      </c>
      <c r="CO367" s="169">
        <f t="shared" si="123"/>
        <v>5013.8270000000002</v>
      </c>
      <c r="CP367" s="169">
        <f t="shared" si="124"/>
        <v>5058.4256000000005</v>
      </c>
      <c r="CQ367" s="170">
        <f t="shared" si="125"/>
        <v>10072.2526</v>
      </c>
      <c r="CU367" s="174">
        <v>175692</v>
      </c>
      <c r="CV367" s="174">
        <v>3413</v>
      </c>
      <c r="CW367" s="174">
        <v>5</v>
      </c>
      <c r="CX367" s="174">
        <v>5101.5640000000003</v>
      </c>
    </row>
    <row r="368" spans="38:102" x14ac:dyDescent="0.25">
      <c r="AL368" s="3">
        <v>111475</v>
      </c>
      <c r="AM368" s="3">
        <v>185272</v>
      </c>
      <c r="AN368" s="3">
        <v>24</v>
      </c>
      <c r="AO368" s="3">
        <v>3</v>
      </c>
      <c r="AP368" s="3">
        <v>7381.0010000000002</v>
      </c>
      <c r="AQ368" s="3">
        <v>21577.62</v>
      </c>
      <c r="BA368" s="3">
        <v>111475</v>
      </c>
      <c r="BB368" s="3">
        <v>185272</v>
      </c>
      <c r="BC368" s="3">
        <v>24</v>
      </c>
      <c r="BD368" s="3">
        <v>3</v>
      </c>
      <c r="BE368" s="3">
        <v>5655.7340000000004</v>
      </c>
      <c r="BF368" s="3">
        <v>17101.64</v>
      </c>
      <c r="BN368" s="3">
        <v>3</v>
      </c>
      <c r="BO368" s="3">
        <v>23</v>
      </c>
      <c r="BP368" s="3">
        <v>1023.8440000000001</v>
      </c>
      <c r="BW368" s="3">
        <v>3</v>
      </c>
      <c r="BX368" s="3">
        <v>23</v>
      </c>
      <c r="BY368" s="3">
        <v>1112.1300000000001</v>
      </c>
      <c r="CF368" s="3" t="s">
        <v>3073</v>
      </c>
      <c r="CG368" s="174">
        <v>81039</v>
      </c>
      <c r="CH368" s="174">
        <v>3694</v>
      </c>
      <c r="CI368" s="174">
        <v>5</v>
      </c>
      <c r="CJ368" s="174">
        <v>5095.9840000000004</v>
      </c>
      <c r="CK368" s="174">
        <v>5095.9840000000004</v>
      </c>
      <c r="CN368" s="3">
        <v>1239</v>
      </c>
      <c r="CO368" s="169">
        <f t="shared" si="123"/>
        <v>5066.4319999999998</v>
      </c>
      <c r="CP368" s="169">
        <f t="shared" si="124"/>
        <v>4980.2304000000004</v>
      </c>
      <c r="CQ368" s="170">
        <f t="shared" si="125"/>
        <v>10046.662400000001</v>
      </c>
      <c r="CU368" s="174">
        <v>81039</v>
      </c>
      <c r="CV368" s="174">
        <v>3694</v>
      </c>
      <c r="CW368" s="174">
        <v>5</v>
      </c>
      <c r="CX368" s="174">
        <v>5095.9840000000004</v>
      </c>
    </row>
    <row r="369" spans="38:102" x14ac:dyDescent="0.25">
      <c r="AL369" s="3">
        <v>111741</v>
      </c>
      <c r="AM369" s="3">
        <v>185274</v>
      </c>
      <c r="AN369" s="3">
        <v>24</v>
      </c>
      <c r="AO369" s="3">
        <v>4</v>
      </c>
      <c r="AP369" s="3">
        <v>1417.375</v>
      </c>
      <c r="AQ369" s="3">
        <v>4095.7510000000002</v>
      </c>
      <c r="BA369" s="3">
        <v>111741</v>
      </c>
      <c r="BB369" s="3">
        <v>185274</v>
      </c>
      <c r="BC369" s="3">
        <v>24</v>
      </c>
      <c r="BD369" s="3">
        <v>4</v>
      </c>
      <c r="BE369" s="3">
        <v>1253.223</v>
      </c>
      <c r="BF369" s="3">
        <v>4223.9380000000001</v>
      </c>
      <c r="BN369" s="3">
        <v>3</v>
      </c>
      <c r="BO369" s="3">
        <v>23</v>
      </c>
      <c r="BP369" s="3">
        <v>314.67529999999999</v>
      </c>
      <c r="BW369" s="3">
        <v>3</v>
      </c>
      <c r="BX369" s="3">
        <v>23</v>
      </c>
      <c r="BY369" s="3">
        <v>509.76940000000002</v>
      </c>
      <c r="CF369" s="3" t="s">
        <v>3073</v>
      </c>
      <c r="CG369" s="174">
        <v>2321</v>
      </c>
      <c r="CH369" s="174">
        <v>26272</v>
      </c>
      <c r="CI369" s="174">
        <v>5</v>
      </c>
      <c r="CJ369" s="174">
        <v>5093.2529999999997</v>
      </c>
      <c r="CK369" s="174">
        <v>5093.2529999999997</v>
      </c>
      <c r="CN369" s="3">
        <v>1459</v>
      </c>
      <c r="CO369" s="169">
        <f t="shared" si="123"/>
        <v>4997.91</v>
      </c>
      <c r="CP369" s="169">
        <f t="shared" si="124"/>
        <v>5047.9360999999999</v>
      </c>
      <c r="CQ369" s="170">
        <f t="shared" si="125"/>
        <v>10045.846099999999</v>
      </c>
      <c r="CU369" s="174">
        <v>2321</v>
      </c>
      <c r="CV369" s="174">
        <v>26272</v>
      </c>
      <c r="CW369" s="174">
        <v>5</v>
      </c>
      <c r="CX369" s="174">
        <v>5093.2529999999997</v>
      </c>
    </row>
    <row r="370" spans="38:102" x14ac:dyDescent="0.25">
      <c r="AL370" s="3">
        <v>111912</v>
      </c>
      <c r="AM370" s="3">
        <v>111962</v>
      </c>
      <c r="AN370" s="3">
        <v>24</v>
      </c>
      <c r="AO370" s="3">
        <v>3</v>
      </c>
      <c r="AP370" s="3">
        <v>3084.9270000000001</v>
      </c>
      <c r="AQ370" s="3">
        <v>8967.1440000000002</v>
      </c>
      <c r="BA370" s="3">
        <v>111912</v>
      </c>
      <c r="BB370" s="3">
        <v>111962</v>
      </c>
      <c r="BC370" s="3">
        <v>24</v>
      </c>
      <c r="BD370" s="3">
        <v>3</v>
      </c>
      <c r="BE370" s="3">
        <v>1419.6120000000001</v>
      </c>
      <c r="BF370" s="3">
        <v>4843.4390000000003</v>
      </c>
      <c r="BN370" s="3">
        <v>3</v>
      </c>
      <c r="BO370" s="3">
        <v>23</v>
      </c>
      <c r="BP370" s="3">
        <v>4452.7110000000002</v>
      </c>
      <c r="BW370" s="3">
        <v>3</v>
      </c>
      <c r="BX370" s="3">
        <v>23</v>
      </c>
      <c r="BY370" s="3">
        <v>4626.1949999999997</v>
      </c>
      <c r="CF370" s="3" t="s">
        <v>3073</v>
      </c>
      <c r="CG370" s="174">
        <v>1797</v>
      </c>
      <c r="CH370" s="174">
        <v>51314</v>
      </c>
      <c r="CI370" s="174">
        <v>5</v>
      </c>
      <c r="CJ370" s="174">
        <v>5085.0720000000001</v>
      </c>
      <c r="CK370" s="174">
        <v>5085.0720000000001</v>
      </c>
      <c r="CN370" s="3">
        <v>736</v>
      </c>
      <c r="CO370" s="169">
        <f t="shared" si="123"/>
        <v>5091.1298000000006</v>
      </c>
      <c r="CP370" s="169">
        <f t="shared" si="124"/>
        <v>4940.6548600000006</v>
      </c>
      <c r="CQ370" s="170">
        <f t="shared" si="125"/>
        <v>10031.784660000001</v>
      </c>
      <c r="CU370" s="174">
        <v>1797</v>
      </c>
      <c r="CV370" s="174">
        <v>51314</v>
      </c>
      <c r="CW370" s="174">
        <v>5</v>
      </c>
      <c r="CX370" s="174">
        <v>5085.0720000000001</v>
      </c>
    </row>
    <row r="371" spans="38:102" x14ac:dyDescent="0.25">
      <c r="AL371" s="3">
        <v>111962</v>
      </c>
      <c r="AM371" s="3">
        <v>111912</v>
      </c>
      <c r="AN371" s="3">
        <v>24</v>
      </c>
      <c r="AO371" s="3">
        <v>3</v>
      </c>
      <c r="AP371" s="3">
        <v>438.70679999999999</v>
      </c>
      <c r="AQ371" s="3">
        <v>1684.5550000000001</v>
      </c>
      <c r="BA371" s="3">
        <v>111962</v>
      </c>
      <c r="BB371" s="3">
        <v>111912</v>
      </c>
      <c r="BC371" s="3">
        <v>24</v>
      </c>
      <c r="BD371" s="3">
        <v>3</v>
      </c>
      <c r="BE371" s="3">
        <v>280.40519999999998</v>
      </c>
      <c r="BF371" s="3">
        <v>980.29880000000003</v>
      </c>
      <c r="BN371" s="3">
        <v>3</v>
      </c>
      <c r="BO371" s="3">
        <v>23</v>
      </c>
      <c r="BP371" s="3">
        <v>5151.7489999999998</v>
      </c>
      <c r="BW371" s="3">
        <v>3</v>
      </c>
      <c r="BX371" s="3">
        <v>23</v>
      </c>
      <c r="BY371" s="3">
        <v>5065.1319999999996</v>
      </c>
      <c r="CF371" s="3" t="s">
        <v>3073</v>
      </c>
      <c r="CG371" s="174">
        <v>91788</v>
      </c>
      <c r="CH371" s="174">
        <v>1514</v>
      </c>
      <c r="CI371" s="174">
        <v>5</v>
      </c>
      <c r="CJ371" s="174">
        <v>5081.0810000000001</v>
      </c>
      <c r="CK371" s="174">
        <v>5081.0810000000001</v>
      </c>
      <c r="CN371" s="3">
        <v>1783</v>
      </c>
      <c r="CO371" s="169">
        <f t="shared" si="123"/>
        <v>5112.5050000000001</v>
      </c>
      <c r="CP371" s="169">
        <f t="shared" si="124"/>
        <v>4915.9447000000009</v>
      </c>
      <c r="CQ371" s="170">
        <f t="shared" si="125"/>
        <v>10028.449700000001</v>
      </c>
      <c r="CU371" s="174">
        <v>91788</v>
      </c>
      <c r="CV371" s="174">
        <v>1514</v>
      </c>
      <c r="CW371" s="174">
        <v>5</v>
      </c>
      <c r="CX371" s="174">
        <v>5081.0810000000001</v>
      </c>
    </row>
    <row r="372" spans="38:102" x14ac:dyDescent="0.25">
      <c r="AL372" s="3">
        <v>112394</v>
      </c>
      <c r="AM372" s="3">
        <v>112172</v>
      </c>
      <c r="AN372" s="3">
        <v>24</v>
      </c>
      <c r="AO372" s="3">
        <v>4</v>
      </c>
      <c r="AP372" s="3">
        <v>3494.444</v>
      </c>
      <c r="AQ372" s="3">
        <v>10322.280000000001</v>
      </c>
      <c r="BA372" s="3">
        <v>112394</v>
      </c>
      <c r="BB372" s="3">
        <v>112172</v>
      </c>
      <c r="BC372" s="3">
        <v>24</v>
      </c>
      <c r="BD372" s="3">
        <v>4</v>
      </c>
      <c r="BE372" s="3">
        <v>2178.739</v>
      </c>
      <c r="BF372" s="3">
        <v>6854.3419999999996</v>
      </c>
      <c r="BN372" s="3">
        <v>3</v>
      </c>
      <c r="BO372" s="3">
        <v>23</v>
      </c>
      <c r="BP372" s="3">
        <v>1733.721</v>
      </c>
      <c r="BW372" s="3">
        <v>3</v>
      </c>
      <c r="BX372" s="3">
        <v>23</v>
      </c>
      <c r="BY372" s="3">
        <v>1814.3409999999999</v>
      </c>
      <c r="CF372" s="3" t="s">
        <v>3073</v>
      </c>
      <c r="CG372" s="174">
        <v>144331</v>
      </c>
      <c r="CH372" s="174">
        <v>1167</v>
      </c>
      <c r="CI372" s="174">
        <v>5</v>
      </c>
      <c r="CJ372" s="174">
        <v>5075.6880000000001</v>
      </c>
      <c r="CK372" s="174">
        <v>5075.6880000000001</v>
      </c>
      <c r="CN372" s="3">
        <v>383</v>
      </c>
      <c r="CO372" s="169">
        <f t="shared" si="123"/>
        <v>5045.174</v>
      </c>
      <c r="CP372" s="169">
        <f t="shared" si="124"/>
        <v>4983.2120000000004</v>
      </c>
      <c r="CQ372" s="170">
        <f t="shared" si="125"/>
        <v>10028.386</v>
      </c>
      <c r="CU372" s="174">
        <v>144331</v>
      </c>
      <c r="CV372" s="174">
        <v>1167</v>
      </c>
      <c r="CW372" s="174">
        <v>5</v>
      </c>
      <c r="CX372" s="174">
        <v>5075.6880000000001</v>
      </c>
    </row>
    <row r="373" spans="38:102" x14ac:dyDescent="0.25">
      <c r="AL373" s="3">
        <v>185272</v>
      </c>
      <c r="AM373" s="3">
        <v>111475</v>
      </c>
      <c r="AN373" s="3">
        <v>24</v>
      </c>
      <c r="AO373" s="3">
        <v>3</v>
      </c>
      <c r="AP373" s="3">
        <v>7443.4480000000003</v>
      </c>
      <c r="AQ373" s="3">
        <v>20578.54</v>
      </c>
      <c r="BA373" s="3">
        <v>185272</v>
      </c>
      <c r="BB373" s="3">
        <v>111475</v>
      </c>
      <c r="BC373" s="3">
        <v>24</v>
      </c>
      <c r="BD373" s="3">
        <v>3</v>
      </c>
      <c r="BE373" s="3">
        <v>5380.3720000000003</v>
      </c>
      <c r="BF373" s="3">
        <v>15275.59</v>
      </c>
      <c r="BN373" s="3">
        <v>3</v>
      </c>
      <c r="BO373" s="3">
        <v>23</v>
      </c>
      <c r="BP373" s="3">
        <v>1420.9680000000001</v>
      </c>
      <c r="BW373" s="3">
        <v>3</v>
      </c>
      <c r="BX373" s="3">
        <v>23</v>
      </c>
      <c r="BY373" s="3">
        <v>1574.3969999999999</v>
      </c>
      <c r="CF373" s="3" t="s">
        <v>3073</v>
      </c>
      <c r="CG373" s="174">
        <v>72933</v>
      </c>
      <c r="CH373" s="174">
        <v>3525</v>
      </c>
      <c r="CI373" s="174">
        <v>5</v>
      </c>
      <c r="CJ373" s="174">
        <v>5071.78</v>
      </c>
      <c r="CK373" s="174">
        <v>5071.78</v>
      </c>
      <c r="CN373" s="3">
        <v>2951</v>
      </c>
      <c r="CO373" s="169">
        <f t="shared" si="123"/>
        <v>5028.9349999999995</v>
      </c>
      <c r="CP373" s="169">
        <f t="shared" si="124"/>
        <v>4988.0720000000001</v>
      </c>
      <c r="CQ373" s="170">
        <f t="shared" si="125"/>
        <v>10017.007</v>
      </c>
      <c r="CU373" s="174">
        <v>72933</v>
      </c>
      <c r="CV373" s="174">
        <v>3525</v>
      </c>
      <c r="CW373" s="174">
        <v>5</v>
      </c>
      <c r="CX373" s="174">
        <v>5071.78</v>
      </c>
    </row>
    <row r="374" spans="38:102" x14ac:dyDescent="0.25">
      <c r="AL374" s="3">
        <v>185273</v>
      </c>
      <c r="AM374" s="3">
        <v>111681</v>
      </c>
      <c r="AN374" s="3">
        <v>24</v>
      </c>
      <c r="AO374" s="3">
        <v>4</v>
      </c>
      <c r="AP374" s="3">
        <v>1229.9390000000001</v>
      </c>
      <c r="AQ374" s="3">
        <v>4064.0450000000001</v>
      </c>
      <c r="BA374" s="3">
        <v>185273</v>
      </c>
      <c r="BB374" s="3">
        <v>111681</v>
      </c>
      <c r="BC374" s="3">
        <v>24</v>
      </c>
      <c r="BD374" s="3">
        <v>4</v>
      </c>
      <c r="BE374" s="3">
        <v>1596.319</v>
      </c>
      <c r="BF374" s="3">
        <v>4449.9780000000001</v>
      </c>
      <c r="BN374" s="3">
        <v>3</v>
      </c>
      <c r="BO374" s="3">
        <v>23</v>
      </c>
      <c r="BP374" s="3">
        <v>5936.1559999999999</v>
      </c>
      <c r="BW374" s="3">
        <v>3</v>
      </c>
      <c r="BX374" s="3">
        <v>23</v>
      </c>
      <c r="BY374" s="3">
        <v>6175.3310000000001</v>
      </c>
      <c r="CF374" s="3" t="s">
        <v>3073</v>
      </c>
      <c r="CG374" s="174">
        <v>1669</v>
      </c>
      <c r="CH374" s="174">
        <v>69155</v>
      </c>
      <c r="CI374" s="174">
        <v>5</v>
      </c>
      <c r="CJ374" s="174">
        <v>5070.1440000000002</v>
      </c>
      <c r="CK374" s="174">
        <v>5070.1440000000002</v>
      </c>
      <c r="CN374" s="3">
        <v>2707</v>
      </c>
      <c r="CO374" s="169">
        <f t="shared" si="123"/>
        <v>5158.6785000000009</v>
      </c>
      <c r="CP374" s="169">
        <f t="shared" si="124"/>
        <v>4851.4782999999998</v>
      </c>
      <c r="CQ374" s="170">
        <f t="shared" si="125"/>
        <v>10010.156800000001</v>
      </c>
      <c r="CU374" s="174">
        <v>1669</v>
      </c>
      <c r="CV374" s="174">
        <v>69155</v>
      </c>
      <c r="CW374" s="174">
        <v>5</v>
      </c>
      <c r="CX374" s="174">
        <v>5070.1440000000002</v>
      </c>
    </row>
    <row r="375" spans="38:102" x14ac:dyDescent="0.25">
      <c r="AL375" s="3">
        <v>102272</v>
      </c>
      <c r="AM375" s="3">
        <v>102324</v>
      </c>
      <c r="AN375" s="3">
        <v>25</v>
      </c>
      <c r="AO375" s="3">
        <v>3</v>
      </c>
      <c r="AP375" s="3">
        <v>3556.3389999999999</v>
      </c>
      <c r="AQ375" s="3">
        <v>9720.0370000000003</v>
      </c>
      <c r="BA375" s="3">
        <v>102272</v>
      </c>
      <c r="BB375" s="3">
        <v>102324</v>
      </c>
      <c r="BC375" s="3">
        <v>25</v>
      </c>
      <c r="BD375" s="3">
        <v>3</v>
      </c>
      <c r="BE375" s="3">
        <v>3071.4639999999999</v>
      </c>
      <c r="BF375" s="3">
        <v>8495.1890000000003</v>
      </c>
      <c r="BN375" s="3">
        <v>3</v>
      </c>
      <c r="BO375" s="3">
        <v>23</v>
      </c>
      <c r="BP375" s="3">
        <v>6299.6059999999998</v>
      </c>
      <c r="BW375" s="3">
        <v>3</v>
      </c>
      <c r="BX375" s="3">
        <v>23</v>
      </c>
      <c r="BY375" s="3">
        <v>6045.1850000000004</v>
      </c>
      <c r="CF375" s="3" t="s">
        <v>3073</v>
      </c>
      <c r="CG375" s="174">
        <v>97109</v>
      </c>
      <c r="CH375" s="174">
        <v>1450</v>
      </c>
      <c r="CI375" s="174">
        <v>5</v>
      </c>
      <c r="CJ375" s="174">
        <v>5059.2730000000001</v>
      </c>
      <c r="CK375" s="174">
        <v>5059.2730000000001</v>
      </c>
      <c r="CN375" s="3">
        <v>1932</v>
      </c>
      <c r="CO375" s="169">
        <f t="shared" si="123"/>
        <v>5185.1108000000004</v>
      </c>
      <c r="CP375" s="169">
        <f t="shared" si="124"/>
        <v>4819.5703999999996</v>
      </c>
      <c r="CQ375" s="170">
        <f t="shared" si="125"/>
        <v>10004.681199999999</v>
      </c>
      <c r="CU375" s="174">
        <v>97109</v>
      </c>
      <c r="CV375" s="174">
        <v>1450</v>
      </c>
      <c r="CW375" s="174">
        <v>5</v>
      </c>
      <c r="CX375" s="174">
        <v>5059.2730000000001</v>
      </c>
    </row>
    <row r="376" spans="38:102" x14ac:dyDescent="0.25">
      <c r="AL376" s="3">
        <v>102324</v>
      </c>
      <c r="AM376" s="3">
        <v>102272</v>
      </c>
      <c r="AN376" s="3">
        <v>25</v>
      </c>
      <c r="AO376" s="3">
        <v>3</v>
      </c>
      <c r="AP376" s="3">
        <v>3476.2350000000001</v>
      </c>
      <c r="AQ376" s="3">
        <v>10058.07</v>
      </c>
      <c r="BA376" s="3">
        <v>102324</v>
      </c>
      <c r="BB376" s="3">
        <v>102272</v>
      </c>
      <c r="BC376" s="3">
        <v>25</v>
      </c>
      <c r="BD376" s="3">
        <v>3</v>
      </c>
      <c r="BE376" s="3">
        <v>2975.9029999999998</v>
      </c>
      <c r="BF376" s="3">
        <v>8698.4130000000005</v>
      </c>
      <c r="BN376" s="3">
        <v>3</v>
      </c>
      <c r="BO376" s="3">
        <v>23</v>
      </c>
      <c r="BP376" s="3">
        <v>9057.0560000000005</v>
      </c>
      <c r="BW376" s="3">
        <v>3</v>
      </c>
      <c r="BX376" s="3">
        <v>23</v>
      </c>
      <c r="BY376" s="3">
        <v>11190.63</v>
      </c>
      <c r="CF376" s="3" t="s">
        <v>3073</v>
      </c>
      <c r="CG376" s="174">
        <v>47</v>
      </c>
      <c r="CH376" s="174">
        <v>63035</v>
      </c>
      <c r="CI376" s="174">
        <v>5</v>
      </c>
      <c r="CJ376" s="174">
        <v>5056.7460000000001</v>
      </c>
      <c r="CK376" s="174">
        <v>5056.7460000000001</v>
      </c>
      <c r="CN376" s="3">
        <v>1403</v>
      </c>
      <c r="CO376" s="169">
        <f t="shared" si="123"/>
        <v>5021.4278000000004</v>
      </c>
      <c r="CP376" s="169">
        <f t="shared" si="124"/>
        <v>4961.5442999999996</v>
      </c>
      <c r="CQ376" s="170">
        <f t="shared" si="125"/>
        <v>9982.972099999999</v>
      </c>
      <c r="CU376" s="174">
        <v>47</v>
      </c>
      <c r="CV376" s="174">
        <v>63035</v>
      </c>
      <c r="CW376" s="174">
        <v>5</v>
      </c>
      <c r="CX376" s="174">
        <v>5056.7460000000001</v>
      </c>
    </row>
    <row r="377" spans="38:102" x14ac:dyDescent="0.25">
      <c r="AL377" s="3">
        <v>104710</v>
      </c>
      <c r="AM377" s="3">
        <v>104712</v>
      </c>
      <c r="AN377" s="3">
        <v>25</v>
      </c>
      <c r="AO377" s="3">
        <v>3</v>
      </c>
      <c r="AP377" s="3">
        <v>953.30409999999995</v>
      </c>
      <c r="AQ377" s="3">
        <v>2175.114</v>
      </c>
      <c r="BA377" s="3">
        <v>104710</v>
      </c>
      <c r="BB377" s="3">
        <v>104712</v>
      </c>
      <c r="BC377" s="3">
        <v>25</v>
      </c>
      <c r="BD377" s="3">
        <v>3</v>
      </c>
      <c r="BE377" s="3">
        <v>949.11090000000002</v>
      </c>
      <c r="BF377" s="3">
        <v>2361.8240000000001</v>
      </c>
      <c r="BN377" s="3">
        <v>3</v>
      </c>
      <c r="BO377" s="3">
        <v>23</v>
      </c>
      <c r="BP377" s="3">
        <v>10694.56</v>
      </c>
      <c r="BW377" s="3">
        <v>3</v>
      </c>
      <c r="BX377" s="3">
        <v>23</v>
      </c>
      <c r="BY377" s="3">
        <v>12989.66</v>
      </c>
      <c r="CF377" s="3" t="s">
        <v>3073</v>
      </c>
      <c r="CG377" s="174">
        <v>2524</v>
      </c>
      <c r="CH377" s="174">
        <v>36953</v>
      </c>
      <c r="CI377" s="174">
        <v>5</v>
      </c>
      <c r="CJ377" s="174">
        <v>5053.37</v>
      </c>
      <c r="CK377" s="174">
        <v>5053.37</v>
      </c>
      <c r="CN377" s="3">
        <v>2244</v>
      </c>
      <c r="CO377" s="169">
        <f t="shared" si="123"/>
        <v>5025.7820000000002</v>
      </c>
      <c r="CP377" s="169">
        <f t="shared" si="124"/>
        <v>4949.1880000000001</v>
      </c>
      <c r="CQ377" s="170">
        <f t="shared" si="125"/>
        <v>9974.9700000000012</v>
      </c>
      <c r="CU377" s="174">
        <v>2524</v>
      </c>
      <c r="CV377" s="174">
        <v>36953</v>
      </c>
      <c r="CW377" s="174">
        <v>5</v>
      </c>
      <c r="CX377" s="174">
        <v>5053.37</v>
      </c>
    </row>
    <row r="378" spans="38:102" x14ac:dyDescent="0.25">
      <c r="AL378" s="3">
        <v>104712</v>
      </c>
      <c r="AM378" s="3">
        <v>104710</v>
      </c>
      <c r="AN378" s="3">
        <v>25</v>
      </c>
      <c r="AO378" s="3">
        <v>3</v>
      </c>
      <c r="AP378" s="3">
        <v>1050.3879999999999</v>
      </c>
      <c r="AQ378" s="3">
        <v>2806.9630000000002</v>
      </c>
      <c r="BA378" s="3">
        <v>104712</v>
      </c>
      <c r="BB378" s="3">
        <v>104710</v>
      </c>
      <c r="BC378" s="3">
        <v>25</v>
      </c>
      <c r="BD378" s="3">
        <v>3</v>
      </c>
      <c r="BE378" s="3">
        <v>1140.6020000000001</v>
      </c>
      <c r="BF378" s="3">
        <v>3129.143</v>
      </c>
      <c r="BN378" s="3">
        <v>3</v>
      </c>
      <c r="BO378" s="3">
        <v>23</v>
      </c>
      <c r="BP378" s="3">
        <v>3087.6979999999999</v>
      </c>
      <c r="BW378" s="3">
        <v>3</v>
      </c>
      <c r="BX378" s="3">
        <v>23</v>
      </c>
      <c r="BY378" s="3">
        <v>3278.2950000000001</v>
      </c>
      <c r="CF378" s="3" t="s">
        <v>3073</v>
      </c>
      <c r="CG378" s="174">
        <v>1143</v>
      </c>
      <c r="CH378" s="174">
        <v>142752</v>
      </c>
      <c r="CI378" s="174">
        <v>5</v>
      </c>
      <c r="CJ378" s="174">
        <v>5052.8190000000004</v>
      </c>
      <c r="CK378" s="174">
        <v>5052.8190000000004</v>
      </c>
      <c r="CN378" s="3">
        <v>1234</v>
      </c>
      <c r="CO378" s="169">
        <f t="shared" si="123"/>
        <v>4882.4879999999994</v>
      </c>
      <c r="CP378" s="169">
        <f t="shared" si="124"/>
        <v>5088.8137000000006</v>
      </c>
      <c r="CQ378" s="170">
        <f t="shared" si="125"/>
        <v>9971.3017</v>
      </c>
      <c r="CU378" s="174">
        <v>1143</v>
      </c>
      <c r="CV378" s="174">
        <v>142752</v>
      </c>
      <c r="CW378" s="174">
        <v>5</v>
      </c>
      <c r="CX378" s="174">
        <v>5052.8190000000004</v>
      </c>
    </row>
    <row r="379" spans="38:102" x14ac:dyDescent="0.25">
      <c r="AL379" s="3">
        <v>105699</v>
      </c>
      <c r="AM379" s="3">
        <v>105708</v>
      </c>
      <c r="AN379" s="3">
        <v>25</v>
      </c>
      <c r="AO379" s="3">
        <v>3</v>
      </c>
      <c r="AP379" s="3">
        <v>5114.7160000000003</v>
      </c>
      <c r="AQ379" s="3">
        <v>13800.5</v>
      </c>
      <c r="BA379" s="3">
        <v>105699</v>
      </c>
      <c r="BB379" s="3">
        <v>105708</v>
      </c>
      <c r="BC379" s="3">
        <v>25</v>
      </c>
      <c r="BD379" s="3">
        <v>3</v>
      </c>
      <c r="BE379" s="3">
        <v>4168.0550000000003</v>
      </c>
      <c r="BF379" s="3">
        <v>11443.57</v>
      </c>
      <c r="BN379" s="3">
        <v>3</v>
      </c>
      <c r="BO379" s="3">
        <v>23</v>
      </c>
      <c r="BP379" s="3">
        <v>2657.1990000000001</v>
      </c>
      <c r="BW379" s="3">
        <v>3</v>
      </c>
      <c r="BX379" s="3">
        <v>23</v>
      </c>
      <c r="BY379" s="3">
        <v>3396.5070000000001</v>
      </c>
      <c r="CF379" s="3" t="s">
        <v>3073</v>
      </c>
      <c r="CG379" s="174">
        <v>111199</v>
      </c>
      <c r="CH379" s="174">
        <v>1989</v>
      </c>
      <c r="CI379" s="174">
        <v>5</v>
      </c>
      <c r="CJ379" s="174">
        <v>5050.2120000000004</v>
      </c>
      <c r="CK379" s="174">
        <v>5050.2120000000004</v>
      </c>
      <c r="CN379" s="3">
        <v>1919</v>
      </c>
      <c r="CO379" s="169">
        <f t="shared" si="123"/>
        <v>4956.0969999999998</v>
      </c>
      <c r="CP379" s="169">
        <f t="shared" si="124"/>
        <v>4989.9639999999999</v>
      </c>
      <c r="CQ379" s="170">
        <f t="shared" si="125"/>
        <v>9946.0609999999997</v>
      </c>
      <c r="CU379" s="174">
        <v>111199</v>
      </c>
      <c r="CV379" s="174">
        <v>1989</v>
      </c>
      <c r="CW379" s="174">
        <v>5</v>
      </c>
      <c r="CX379" s="174">
        <v>5050.2120000000004</v>
      </c>
    </row>
    <row r="380" spans="38:102" x14ac:dyDescent="0.25">
      <c r="AL380" s="3">
        <v>105708</v>
      </c>
      <c r="AM380" s="3">
        <v>105699</v>
      </c>
      <c r="AN380" s="3">
        <v>25</v>
      </c>
      <c r="AO380" s="3">
        <v>3</v>
      </c>
      <c r="AP380" s="3">
        <v>4641.3559999999998</v>
      </c>
      <c r="AQ380" s="3">
        <v>12833.55</v>
      </c>
      <c r="BA380" s="3">
        <v>105708</v>
      </c>
      <c r="BB380" s="3">
        <v>105699</v>
      </c>
      <c r="BC380" s="3">
        <v>25</v>
      </c>
      <c r="BD380" s="3">
        <v>3</v>
      </c>
      <c r="BE380" s="3">
        <v>3658.6750000000002</v>
      </c>
      <c r="BF380" s="3">
        <v>10416.56</v>
      </c>
      <c r="BN380" s="3">
        <v>3</v>
      </c>
      <c r="BO380" s="3">
        <v>24</v>
      </c>
      <c r="BP380" s="3">
        <v>18244.75</v>
      </c>
      <c r="BW380" s="3">
        <v>3</v>
      </c>
      <c r="BX380" s="3">
        <v>24</v>
      </c>
      <c r="BY380" s="3">
        <v>20652.849999999999</v>
      </c>
      <c r="CF380" s="3" t="s">
        <v>3073</v>
      </c>
      <c r="CG380" s="174">
        <v>2570</v>
      </c>
      <c r="CH380" s="174">
        <v>41099</v>
      </c>
      <c r="CI380" s="174">
        <v>5</v>
      </c>
      <c r="CJ380" s="174">
        <v>5045.9840000000004</v>
      </c>
      <c r="CK380" s="174">
        <v>5045.9840000000004</v>
      </c>
      <c r="CN380" s="3">
        <v>691</v>
      </c>
      <c r="CO380" s="169">
        <f t="shared" si="123"/>
        <v>5028.6804000000002</v>
      </c>
      <c r="CP380" s="169">
        <f t="shared" si="124"/>
        <v>4907.9318000000003</v>
      </c>
      <c r="CQ380" s="170">
        <f t="shared" si="125"/>
        <v>9936.6121999999996</v>
      </c>
      <c r="CU380" s="174">
        <v>2570</v>
      </c>
      <c r="CV380" s="174">
        <v>41099</v>
      </c>
      <c r="CW380" s="174">
        <v>5</v>
      </c>
      <c r="CX380" s="174">
        <v>5045.9840000000004</v>
      </c>
    </row>
    <row r="381" spans="38:102" x14ac:dyDescent="0.25">
      <c r="AL381" s="3">
        <v>107621</v>
      </c>
      <c r="AM381" s="3">
        <v>107623</v>
      </c>
      <c r="AN381" s="3">
        <v>25</v>
      </c>
      <c r="AO381" s="3">
        <v>3</v>
      </c>
      <c r="AP381" s="3">
        <v>908.1078</v>
      </c>
      <c r="AQ381" s="3">
        <v>2329.393</v>
      </c>
      <c r="BA381" s="3">
        <v>107621</v>
      </c>
      <c r="BB381" s="3">
        <v>107623</v>
      </c>
      <c r="BC381" s="3">
        <v>25</v>
      </c>
      <c r="BD381" s="3">
        <v>3</v>
      </c>
      <c r="BE381" s="3">
        <v>960.91070000000002</v>
      </c>
      <c r="BF381" s="3">
        <v>2666.0129999999999</v>
      </c>
      <c r="BN381" s="3">
        <v>3</v>
      </c>
      <c r="BO381" s="3">
        <v>24</v>
      </c>
      <c r="BP381" s="3">
        <v>7446.8140000000003</v>
      </c>
      <c r="BW381" s="3">
        <v>4</v>
      </c>
      <c r="BX381" s="3">
        <v>24</v>
      </c>
      <c r="BY381" s="3">
        <v>2967.567</v>
      </c>
      <c r="CF381" s="3" t="s">
        <v>3073</v>
      </c>
      <c r="CG381" s="174">
        <v>383</v>
      </c>
      <c r="CH381" s="174">
        <v>78820</v>
      </c>
      <c r="CI381" s="174">
        <v>5</v>
      </c>
      <c r="CJ381" s="174">
        <v>5045.174</v>
      </c>
      <c r="CK381" s="174">
        <v>5045.174</v>
      </c>
      <c r="CN381" s="3">
        <v>573</v>
      </c>
      <c r="CO381" s="169">
        <f t="shared" si="123"/>
        <v>4789.0172000000011</v>
      </c>
      <c r="CP381" s="169">
        <f t="shared" si="124"/>
        <v>5143.2878000000001</v>
      </c>
      <c r="CQ381" s="170">
        <f t="shared" si="125"/>
        <v>9932.3050000000003</v>
      </c>
      <c r="CU381" s="174">
        <v>383</v>
      </c>
      <c r="CV381" s="174">
        <v>78820</v>
      </c>
      <c r="CW381" s="174">
        <v>5</v>
      </c>
      <c r="CX381" s="174">
        <v>5045.174</v>
      </c>
    </row>
    <row r="382" spans="38:102" x14ac:dyDescent="0.25">
      <c r="AL382" s="3">
        <v>107623</v>
      </c>
      <c r="AM382" s="3">
        <v>107621</v>
      </c>
      <c r="AN382" s="3">
        <v>25</v>
      </c>
      <c r="AO382" s="3">
        <v>3</v>
      </c>
      <c r="AP382" s="3">
        <v>908.66669999999999</v>
      </c>
      <c r="AQ382" s="3">
        <v>2314.4639999999999</v>
      </c>
      <c r="BA382" s="3">
        <v>107623</v>
      </c>
      <c r="BB382" s="3">
        <v>107621</v>
      </c>
      <c r="BC382" s="3">
        <v>25</v>
      </c>
      <c r="BD382" s="3">
        <v>3</v>
      </c>
      <c r="BE382" s="3">
        <v>928.52200000000005</v>
      </c>
      <c r="BF382" s="3">
        <v>2339.8409999999999</v>
      </c>
      <c r="BN382" s="3">
        <v>3</v>
      </c>
      <c r="BO382" s="3">
        <v>24</v>
      </c>
      <c r="BP382" s="3">
        <v>1193.798</v>
      </c>
      <c r="BW382" s="3">
        <v>3</v>
      </c>
      <c r="BX382" s="3">
        <v>24</v>
      </c>
      <c r="BY382" s="3">
        <v>10469.530000000001</v>
      </c>
      <c r="CF382" s="3" t="s">
        <v>3073</v>
      </c>
      <c r="CG382" s="174">
        <v>48889</v>
      </c>
      <c r="CH382" s="174">
        <v>2642</v>
      </c>
      <c r="CI382" s="174">
        <v>5</v>
      </c>
      <c r="CJ382" s="174">
        <v>5040.9210000000003</v>
      </c>
      <c r="CK382" s="174">
        <v>5040.9210000000003</v>
      </c>
      <c r="CN382" s="3">
        <v>1428</v>
      </c>
      <c r="CO382" s="169">
        <f t="shared" si="123"/>
        <v>4978.5010000000002</v>
      </c>
      <c r="CP382" s="169">
        <f t="shared" si="124"/>
        <v>4949.1279999999997</v>
      </c>
      <c r="CQ382" s="170">
        <f t="shared" si="125"/>
        <v>9927.6290000000008</v>
      </c>
      <c r="CU382" s="174">
        <v>48889</v>
      </c>
      <c r="CV382" s="174">
        <v>2642</v>
      </c>
      <c r="CW382" s="174">
        <v>5</v>
      </c>
      <c r="CX382" s="174">
        <v>5040.9210000000003</v>
      </c>
    </row>
    <row r="383" spans="38:102" x14ac:dyDescent="0.25">
      <c r="AL383" s="3">
        <v>108794</v>
      </c>
      <c r="AM383" s="3">
        <v>108797</v>
      </c>
      <c r="AN383" s="3">
        <v>25</v>
      </c>
      <c r="AO383" s="3">
        <v>3</v>
      </c>
      <c r="AP383" s="3">
        <v>624.32060000000001</v>
      </c>
      <c r="AQ383" s="3">
        <v>1968.5229999999999</v>
      </c>
      <c r="BA383" s="3">
        <v>108794</v>
      </c>
      <c r="BB383" s="3">
        <v>108797</v>
      </c>
      <c r="BC383" s="3">
        <v>25</v>
      </c>
      <c r="BD383" s="3">
        <v>3</v>
      </c>
      <c r="BE383" s="3">
        <v>834.26980000000003</v>
      </c>
      <c r="BF383" s="3">
        <v>2265.1779999999999</v>
      </c>
      <c r="BN383" s="3">
        <v>3</v>
      </c>
      <c r="BO383" s="3">
        <v>24</v>
      </c>
      <c r="BP383" s="3">
        <v>17657.89</v>
      </c>
      <c r="BW383" s="3">
        <v>3</v>
      </c>
      <c r="BX383" s="3">
        <v>24</v>
      </c>
      <c r="BY383" s="3">
        <v>1873.2170000000001</v>
      </c>
      <c r="CF383" s="3" t="s">
        <v>3073</v>
      </c>
      <c r="CG383" s="174">
        <v>47807</v>
      </c>
      <c r="CH383" s="174">
        <v>2657</v>
      </c>
      <c r="CI383" s="174">
        <v>5</v>
      </c>
      <c r="CJ383" s="174">
        <v>5037.451</v>
      </c>
      <c r="CK383" s="174">
        <v>5037.451</v>
      </c>
      <c r="CN383" s="3">
        <v>1135</v>
      </c>
      <c r="CO383" s="169">
        <f t="shared" si="123"/>
        <v>5173.2740000000003</v>
      </c>
      <c r="CP383" s="169">
        <f t="shared" si="124"/>
        <v>4749.7280000000001</v>
      </c>
      <c r="CQ383" s="170">
        <f t="shared" si="125"/>
        <v>9923.0020000000004</v>
      </c>
      <c r="CU383" s="174">
        <v>47807</v>
      </c>
      <c r="CV383" s="174">
        <v>2657</v>
      </c>
      <c r="CW383" s="174">
        <v>5</v>
      </c>
      <c r="CX383" s="174">
        <v>5037.451</v>
      </c>
    </row>
    <row r="384" spans="38:102" x14ac:dyDescent="0.25">
      <c r="AL384" s="3">
        <v>108797</v>
      </c>
      <c r="AM384" s="3">
        <v>108794</v>
      </c>
      <c r="AN384" s="3">
        <v>25</v>
      </c>
      <c r="AO384" s="3">
        <v>3</v>
      </c>
      <c r="AP384" s="3">
        <v>808.65779999999995</v>
      </c>
      <c r="AQ384" s="3">
        <v>1976.8589999999999</v>
      </c>
      <c r="BA384" s="3">
        <v>108797</v>
      </c>
      <c r="BB384" s="3">
        <v>108794</v>
      </c>
      <c r="BC384" s="3">
        <v>25</v>
      </c>
      <c r="BD384" s="3">
        <v>3</v>
      </c>
      <c r="BE384" s="3">
        <v>834.44929999999999</v>
      </c>
      <c r="BF384" s="3">
        <v>2125.3359999999998</v>
      </c>
      <c r="BN384" s="3">
        <v>4</v>
      </c>
      <c r="BO384" s="3">
        <v>24</v>
      </c>
      <c r="BP384" s="3">
        <v>3313.7840000000001</v>
      </c>
      <c r="BW384" s="3">
        <v>4</v>
      </c>
      <c r="BX384" s="3">
        <v>24</v>
      </c>
      <c r="BY384" s="3">
        <v>8918.5669999999991</v>
      </c>
      <c r="CF384" s="3" t="s">
        <v>3073</v>
      </c>
      <c r="CG384" s="174">
        <v>2033</v>
      </c>
      <c r="CH384" s="174">
        <v>131560</v>
      </c>
      <c r="CI384" s="174">
        <v>5</v>
      </c>
      <c r="CJ384" s="174">
        <v>5030.6689999999999</v>
      </c>
      <c r="CK384" s="174">
        <v>5030.6689999999999</v>
      </c>
      <c r="CN384" s="3">
        <v>17</v>
      </c>
      <c r="CO384" s="169">
        <f t="shared" si="123"/>
        <v>4933.2266</v>
      </c>
      <c r="CP384" s="169">
        <f t="shared" si="124"/>
        <v>4986.1571000000004</v>
      </c>
      <c r="CQ384" s="170">
        <f t="shared" si="125"/>
        <v>9919.3837000000003</v>
      </c>
      <c r="CU384" s="174">
        <v>2033</v>
      </c>
      <c r="CV384" s="174">
        <v>131560</v>
      </c>
      <c r="CW384" s="174">
        <v>5</v>
      </c>
      <c r="CX384" s="174">
        <v>5030.6689999999999</v>
      </c>
    </row>
    <row r="385" spans="38:102" x14ac:dyDescent="0.25">
      <c r="AL385" s="3">
        <v>110591</v>
      </c>
      <c r="AM385" s="3">
        <v>110595</v>
      </c>
      <c r="AN385" s="3">
        <v>25</v>
      </c>
      <c r="AO385" s="3">
        <v>3</v>
      </c>
      <c r="AP385" s="3">
        <v>3720.268</v>
      </c>
      <c r="AQ385" s="3">
        <v>9987.6440000000002</v>
      </c>
      <c r="BA385" s="3">
        <v>110591</v>
      </c>
      <c r="BB385" s="3">
        <v>110595</v>
      </c>
      <c r="BC385" s="3">
        <v>25</v>
      </c>
      <c r="BD385" s="3">
        <v>3</v>
      </c>
      <c r="BE385" s="3">
        <v>3374.3829999999998</v>
      </c>
      <c r="BF385" s="3">
        <v>9532.7569999999996</v>
      </c>
      <c r="BN385" s="3">
        <v>4</v>
      </c>
      <c r="BO385" s="3">
        <v>24</v>
      </c>
      <c r="BP385" s="3">
        <v>8496.9609999999993</v>
      </c>
      <c r="BW385" s="3">
        <v>3</v>
      </c>
      <c r="BX385" s="3">
        <v>24</v>
      </c>
      <c r="BY385" s="3">
        <v>20573.75</v>
      </c>
      <c r="CF385" s="3" t="s">
        <v>3073</v>
      </c>
      <c r="CG385" s="174">
        <v>2409</v>
      </c>
      <c r="CH385" s="174">
        <v>30204</v>
      </c>
      <c r="CI385" s="174">
        <v>5</v>
      </c>
      <c r="CJ385" s="174">
        <v>5028.8649999999998</v>
      </c>
      <c r="CK385" s="174">
        <v>5028.8649999999998</v>
      </c>
      <c r="CN385" s="3">
        <v>2011</v>
      </c>
      <c r="CO385" s="169">
        <f t="shared" si="123"/>
        <v>4977.7979999999998</v>
      </c>
      <c r="CP385" s="169">
        <f t="shared" si="124"/>
        <v>4941.0689999999995</v>
      </c>
      <c r="CQ385" s="170">
        <f t="shared" si="125"/>
        <v>9918.8669999999984</v>
      </c>
      <c r="CU385" s="174">
        <v>2409</v>
      </c>
      <c r="CV385" s="174">
        <v>30204</v>
      </c>
      <c r="CW385" s="174">
        <v>5</v>
      </c>
      <c r="CX385" s="174">
        <v>5028.8649999999998</v>
      </c>
    </row>
    <row r="386" spans="38:102" x14ac:dyDescent="0.25">
      <c r="AL386" s="3">
        <v>110595</v>
      </c>
      <c r="AM386" s="3">
        <v>110591</v>
      </c>
      <c r="AN386" s="3">
        <v>25</v>
      </c>
      <c r="AO386" s="3">
        <v>3</v>
      </c>
      <c r="AP386" s="3">
        <v>3692.1819999999998</v>
      </c>
      <c r="AQ386" s="3">
        <v>9792.1170000000002</v>
      </c>
      <c r="BA386" s="3">
        <v>110595</v>
      </c>
      <c r="BB386" s="3">
        <v>110591</v>
      </c>
      <c r="BC386" s="3">
        <v>25</v>
      </c>
      <c r="BD386" s="3">
        <v>3</v>
      </c>
      <c r="BE386" s="3">
        <v>3516.7069999999999</v>
      </c>
      <c r="BF386" s="3">
        <v>9746.4419999999991</v>
      </c>
      <c r="BN386" s="3">
        <v>4</v>
      </c>
      <c r="BO386" s="3">
        <v>24</v>
      </c>
      <c r="BP386" s="3">
        <v>2709.1750000000002</v>
      </c>
      <c r="BW386" s="3">
        <v>4</v>
      </c>
      <c r="BX386" s="3">
        <v>24</v>
      </c>
      <c r="BY386" s="3">
        <v>1841.7329999999999</v>
      </c>
      <c r="CF386" s="3" t="s">
        <v>3073</v>
      </c>
      <c r="CG386" s="174">
        <v>2244</v>
      </c>
      <c r="CH386" s="174">
        <v>19974</v>
      </c>
      <c r="CI386" s="174">
        <v>5</v>
      </c>
      <c r="CJ386" s="174">
        <v>5025.7820000000002</v>
      </c>
      <c r="CK386" s="174">
        <v>5025.7820000000002</v>
      </c>
      <c r="CN386" s="3">
        <v>1336</v>
      </c>
      <c r="CO386" s="169">
        <f t="shared" si="123"/>
        <v>4951.9880000000003</v>
      </c>
      <c r="CP386" s="169">
        <f t="shared" si="124"/>
        <v>4965.8500000000004</v>
      </c>
      <c r="CQ386" s="170">
        <f t="shared" si="125"/>
        <v>9917.8379999999997</v>
      </c>
      <c r="CU386" s="174">
        <v>2244</v>
      </c>
      <c r="CV386" s="174">
        <v>19974</v>
      </c>
      <c r="CW386" s="174">
        <v>5</v>
      </c>
      <c r="CX386" s="174">
        <v>5025.7820000000002</v>
      </c>
    </row>
    <row r="387" spans="38:102" x14ac:dyDescent="0.25">
      <c r="AL387" s="3">
        <v>111795</v>
      </c>
      <c r="AM387" s="3">
        <v>111798</v>
      </c>
      <c r="AN387" s="3">
        <v>25</v>
      </c>
      <c r="AO387" s="3">
        <v>3</v>
      </c>
      <c r="AP387" s="3">
        <v>277.9178</v>
      </c>
      <c r="AQ387" s="3">
        <v>637.99040000000002</v>
      </c>
      <c r="BA387" s="3">
        <v>111795</v>
      </c>
      <c r="BB387" s="3">
        <v>111798</v>
      </c>
      <c r="BC387" s="3">
        <v>25</v>
      </c>
      <c r="BD387" s="3">
        <v>3</v>
      </c>
      <c r="BE387" s="3">
        <v>288.1139</v>
      </c>
      <c r="BF387" s="3">
        <v>684.68209999999999</v>
      </c>
      <c r="BN387" s="3">
        <v>3</v>
      </c>
      <c r="BO387" s="3">
        <v>25</v>
      </c>
      <c r="BP387" s="3">
        <v>9056.6849999999995</v>
      </c>
      <c r="BW387" s="3">
        <v>3</v>
      </c>
      <c r="BX387" s="3">
        <v>25</v>
      </c>
      <c r="BY387" s="3">
        <v>9812.1749999999993</v>
      </c>
      <c r="CF387" s="3" t="s">
        <v>3073</v>
      </c>
      <c r="CG387" s="174">
        <v>107128</v>
      </c>
      <c r="CH387" s="174">
        <v>3665</v>
      </c>
      <c r="CI387" s="174">
        <v>5</v>
      </c>
      <c r="CJ387" s="174">
        <v>5024.2740000000003</v>
      </c>
      <c r="CK387" s="174">
        <v>5024.2740000000003</v>
      </c>
      <c r="CN387" s="3">
        <v>430</v>
      </c>
      <c r="CO387" s="169">
        <f t="shared" ref="CO387:CO450" si="126">SUMIF(CG$3:CG$17476,$CN387,$CK$3:$CK$17476)</f>
        <v>4904.4236399999991</v>
      </c>
      <c r="CP387" s="169">
        <f t="shared" ref="CP387:CP450" si="127">SUMIF(CH$3:CH$17476,$CN387,$CK$3:$CK$17476)</f>
        <v>5009.2821999999996</v>
      </c>
      <c r="CQ387" s="170">
        <f t="shared" ref="CQ387:CQ450" si="128">CO387+CP387</f>
        <v>9913.7058399999987</v>
      </c>
      <c r="CU387" s="174">
        <v>107128</v>
      </c>
      <c r="CV387" s="174">
        <v>3665</v>
      </c>
      <c r="CW387" s="174">
        <v>5</v>
      </c>
      <c r="CX387" s="174">
        <v>5024.2740000000003</v>
      </c>
    </row>
    <row r="388" spans="38:102" x14ac:dyDescent="0.25">
      <c r="AL388" s="3">
        <v>111798</v>
      </c>
      <c r="AM388" s="3">
        <v>111795</v>
      </c>
      <c r="AN388" s="3">
        <v>25</v>
      </c>
      <c r="AO388" s="3">
        <v>3</v>
      </c>
      <c r="AP388" s="3">
        <v>220.24270000000001</v>
      </c>
      <c r="AQ388" s="3">
        <v>547.78920000000005</v>
      </c>
      <c r="BA388" s="3">
        <v>111798</v>
      </c>
      <c r="BB388" s="3">
        <v>111795</v>
      </c>
      <c r="BC388" s="3">
        <v>25</v>
      </c>
      <c r="BD388" s="3">
        <v>3</v>
      </c>
      <c r="BE388" s="3">
        <v>103.9667</v>
      </c>
      <c r="BF388" s="3">
        <v>357.49950000000001</v>
      </c>
      <c r="BN388" s="3">
        <v>3</v>
      </c>
      <c r="BO388" s="3">
        <v>25</v>
      </c>
      <c r="BP388" s="3">
        <v>9048.3860000000004</v>
      </c>
      <c r="BW388" s="3">
        <v>3</v>
      </c>
      <c r="BX388" s="3">
        <v>25</v>
      </c>
      <c r="BY388" s="3">
        <v>9758.56</v>
      </c>
      <c r="CF388" s="3" t="s">
        <v>3073</v>
      </c>
      <c r="CG388" s="174">
        <v>1796</v>
      </c>
      <c r="CH388" s="174">
        <v>52345</v>
      </c>
      <c r="CI388" s="174">
        <v>5</v>
      </c>
      <c r="CJ388" s="174">
        <v>5012.1760000000004</v>
      </c>
      <c r="CK388" s="174">
        <v>5012.1760000000004</v>
      </c>
      <c r="CN388" s="3">
        <v>751</v>
      </c>
      <c r="CO388" s="169">
        <f t="shared" si="126"/>
        <v>4937.8279999999995</v>
      </c>
      <c r="CP388" s="169">
        <f t="shared" si="127"/>
        <v>4969.59</v>
      </c>
      <c r="CQ388" s="170">
        <f t="shared" si="128"/>
        <v>9907.4179999999997</v>
      </c>
      <c r="CU388" s="174">
        <v>1796</v>
      </c>
      <c r="CV388" s="174">
        <v>52345</v>
      </c>
      <c r="CW388" s="174">
        <v>5</v>
      </c>
      <c r="CX388" s="174">
        <v>5012.1760000000004</v>
      </c>
    </row>
    <row r="389" spans="38:102" x14ac:dyDescent="0.25">
      <c r="AL389" s="3">
        <v>113367</v>
      </c>
      <c r="AM389" s="3">
        <v>113369</v>
      </c>
      <c r="AN389" s="3">
        <v>25</v>
      </c>
      <c r="AO389" s="3">
        <v>3</v>
      </c>
      <c r="AP389" s="3">
        <v>84.161159999999995</v>
      </c>
      <c r="AQ389" s="3">
        <v>284.65120000000002</v>
      </c>
      <c r="BA389" s="3">
        <v>113367</v>
      </c>
      <c r="BB389" s="3">
        <v>113369</v>
      </c>
      <c r="BC389" s="3">
        <v>25</v>
      </c>
      <c r="BD389" s="3">
        <v>3</v>
      </c>
      <c r="BE389" s="3">
        <v>67.386510000000001</v>
      </c>
      <c r="BF389" s="3">
        <v>243.309</v>
      </c>
      <c r="BN389" s="3">
        <v>3</v>
      </c>
      <c r="BO389" s="3">
        <v>25</v>
      </c>
      <c r="BP389" s="3">
        <v>1830.222</v>
      </c>
      <c r="BW389" s="3">
        <v>3</v>
      </c>
      <c r="BX389" s="3">
        <v>25</v>
      </c>
      <c r="BY389" s="3">
        <v>1166.924</v>
      </c>
      <c r="CF389" s="3" t="s">
        <v>3073</v>
      </c>
      <c r="CG389" s="174">
        <v>2109</v>
      </c>
      <c r="CH389" s="174">
        <v>6218</v>
      </c>
      <c r="CI389" s="174">
        <v>5</v>
      </c>
      <c r="CJ389" s="174">
        <v>5005.7110000000002</v>
      </c>
      <c r="CK389" s="174">
        <v>5005.7110000000002</v>
      </c>
      <c r="CN389" s="3">
        <v>3279</v>
      </c>
      <c r="CO389" s="169">
        <f t="shared" si="126"/>
        <v>4957.8999999999996</v>
      </c>
      <c r="CP389" s="169">
        <f t="shared" si="127"/>
        <v>4947.4579999999996</v>
      </c>
      <c r="CQ389" s="170">
        <f t="shared" si="128"/>
        <v>9905.3580000000002</v>
      </c>
      <c r="CU389" s="174">
        <v>2109</v>
      </c>
      <c r="CV389" s="174">
        <v>6218</v>
      </c>
      <c r="CW389" s="174">
        <v>5</v>
      </c>
      <c r="CX389" s="174">
        <v>5005.7110000000002</v>
      </c>
    </row>
    <row r="390" spans="38:102" x14ac:dyDescent="0.25">
      <c r="AL390" s="3">
        <v>113369</v>
      </c>
      <c r="AM390" s="3">
        <v>113367</v>
      </c>
      <c r="AN390" s="3">
        <v>25</v>
      </c>
      <c r="AO390" s="3">
        <v>3</v>
      </c>
      <c r="AP390" s="3">
        <v>250.71279999999999</v>
      </c>
      <c r="AQ390" s="3">
        <v>614.42700000000002</v>
      </c>
      <c r="BA390" s="3">
        <v>113369</v>
      </c>
      <c r="BB390" s="3">
        <v>113367</v>
      </c>
      <c r="BC390" s="3">
        <v>25</v>
      </c>
      <c r="BD390" s="3">
        <v>3</v>
      </c>
      <c r="BE390" s="3">
        <v>248.21129999999999</v>
      </c>
      <c r="BF390" s="3">
        <v>595.32449999999994</v>
      </c>
      <c r="BN390" s="3">
        <v>3</v>
      </c>
      <c r="BO390" s="3">
        <v>25</v>
      </c>
      <c r="BP390" s="3">
        <v>2309.2829999999999</v>
      </c>
      <c r="BW390" s="3">
        <v>3</v>
      </c>
      <c r="BX390" s="3">
        <v>25</v>
      </c>
      <c r="BY390" s="3">
        <v>2197.1019999999999</v>
      </c>
      <c r="CF390" s="3" t="s">
        <v>3073</v>
      </c>
      <c r="CG390" s="174">
        <v>3413</v>
      </c>
      <c r="CH390" s="174">
        <v>175692</v>
      </c>
      <c r="CI390" s="174">
        <v>5</v>
      </c>
      <c r="CJ390" s="174">
        <v>4999.0870000000004</v>
      </c>
      <c r="CK390" s="174">
        <v>4999.0870000000004</v>
      </c>
      <c r="CN390" s="3">
        <v>1941</v>
      </c>
      <c r="CO390" s="169">
        <f t="shared" si="126"/>
        <v>4877.1967000000004</v>
      </c>
      <c r="CP390" s="169">
        <f t="shared" si="127"/>
        <v>5017.4604999999992</v>
      </c>
      <c r="CQ390" s="170">
        <f t="shared" si="128"/>
        <v>9894.6571999999996</v>
      </c>
      <c r="CU390" s="174">
        <v>3413</v>
      </c>
      <c r="CV390" s="174">
        <v>175692</v>
      </c>
      <c r="CW390" s="174">
        <v>5</v>
      </c>
      <c r="CX390" s="174">
        <v>4999.0870000000004</v>
      </c>
    </row>
    <row r="391" spans="38:102" x14ac:dyDescent="0.25">
      <c r="AL391" s="3">
        <v>113631</v>
      </c>
      <c r="AM391" s="3">
        <v>113635</v>
      </c>
      <c r="AN391" s="3">
        <v>25</v>
      </c>
      <c r="AO391" s="3">
        <v>3</v>
      </c>
      <c r="AP391" s="3">
        <v>3324.152</v>
      </c>
      <c r="AQ391" s="3">
        <v>9130.6039999999994</v>
      </c>
      <c r="BA391" s="3">
        <v>113631</v>
      </c>
      <c r="BB391" s="3">
        <v>113635</v>
      </c>
      <c r="BC391" s="3">
        <v>25</v>
      </c>
      <c r="BD391" s="3">
        <v>3</v>
      </c>
      <c r="BE391" s="3">
        <v>3300.8409999999999</v>
      </c>
      <c r="BF391" s="3">
        <v>8777.8590000000004</v>
      </c>
      <c r="BN391" s="3">
        <v>3</v>
      </c>
      <c r="BO391" s="3">
        <v>25</v>
      </c>
      <c r="BP391" s="3">
        <v>12625.25</v>
      </c>
      <c r="BW391" s="3">
        <v>3</v>
      </c>
      <c r="BX391" s="3">
        <v>25</v>
      </c>
      <c r="BY391" s="3">
        <v>14005.1</v>
      </c>
      <c r="CF391" s="3" t="s">
        <v>3073</v>
      </c>
      <c r="CG391" s="174">
        <v>76553</v>
      </c>
      <c r="CH391" s="174">
        <v>1919</v>
      </c>
      <c r="CI391" s="174">
        <v>5</v>
      </c>
      <c r="CJ391" s="174">
        <v>4989.9639999999999</v>
      </c>
      <c r="CK391" s="174">
        <v>4989.9639999999999</v>
      </c>
      <c r="CN391" s="3">
        <v>529</v>
      </c>
      <c r="CO391" s="169">
        <f t="shared" si="126"/>
        <v>4935.7465000000002</v>
      </c>
      <c r="CP391" s="169">
        <f t="shared" si="127"/>
        <v>4954.2330000000002</v>
      </c>
      <c r="CQ391" s="170">
        <f t="shared" si="128"/>
        <v>9889.9795000000013</v>
      </c>
      <c r="CU391" s="174">
        <v>76553</v>
      </c>
      <c r="CV391" s="174">
        <v>1919</v>
      </c>
      <c r="CW391" s="174">
        <v>5</v>
      </c>
      <c r="CX391" s="174">
        <v>4989.9639999999999</v>
      </c>
    </row>
    <row r="392" spans="38:102" x14ac:dyDescent="0.25">
      <c r="AL392" s="3">
        <v>113635</v>
      </c>
      <c r="AM392" s="3">
        <v>113631</v>
      </c>
      <c r="AN392" s="3">
        <v>25</v>
      </c>
      <c r="AO392" s="3">
        <v>3</v>
      </c>
      <c r="AP392" s="3">
        <v>2190.9879999999998</v>
      </c>
      <c r="AQ392" s="3">
        <v>6003.0810000000001</v>
      </c>
      <c r="BA392" s="3">
        <v>113635</v>
      </c>
      <c r="BB392" s="3">
        <v>113631</v>
      </c>
      <c r="BC392" s="3">
        <v>25</v>
      </c>
      <c r="BD392" s="3">
        <v>3</v>
      </c>
      <c r="BE392" s="3">
        <v>2232.1559999999999</v>
      </c>
      <c r="BF392" s="3">
        <v>5946.6790000000001</v>
      </c>
      <c r="BN392" s="3">
        <v>3</v>
      </c>
      <c r="BO392" s="3">
        <v>25</v>
      </c>
      <c r="BP392" s="3">
        <v>11580.21</v>
      </c>
      <c r="BW392" s="3">
        <v>3</v>
      </c>
      <c r="BX392" s="3">
        <v>25</v>
      </c>
      <c r="BY392" s="3">
        <v>12305.82</v>
      </c>
      <c r="CF392" s="3" t="s">
        <v>3073</v>
      </c>
      <c r="CG392" s="174">
        <v>1974</v>
      </c>
      <c r="CH392" s="174">
        <v>101092</v>
      </c>
      <c r="CI392" s="174">
        <v>5</v>
      </c>
      <c r="CJ392" s="174">
        <v>4984.5439999999999</v>
      </c>
      <c r="CK392" s="174">
        <v>4984.5439999999999</v>
      </c>
      <c r="CN392" s="3">
        <v>2561</v>
      </c>
      <c r="CO392" s="169">
        <f t="shared" si="126"/>
        <v>4889.2937999999995</v>
      </c>
      <c r="CP392" s="169">
        <f t="shared" si="127"/>
        <v>4994.4908999999998</v>
      </c>
      <c r="CQ392" s="170">
        <f t="shared" si="128"/>
        <v>9883.7847000000002</v>
      </c>
      <c r="CU392" s="174">
        <v>1974</v>
      </c>
      <c r="CV392" s="174">
        <v>101092</v>
      </c>
      <c r="CW392" s="174">
        <v>5</v>
      </c>
      <c r="CX392" s="174">
        <v>4984.5439999999999</v>
      </c>
    </row>
    <row r="393" spans="38:102" x14ac:dyDescent="0.25">
      <c r="AL393" s="3">
        <v>113937</v>
      </c>
      <c r="AM393" s="3">
        <v>113939</v>
      </c>
      <c r="AN393" s="3">
        <v>25</v>
      </c>
      <c r="AO393" s="3">
        <v>3</v>
      </c>
      <c r="AP393" s="3">
        <v>24.214369999999999</v>
      </c>
      <c r="AQ393" s="3">
        <v>39.484360000000002</v>
      </c>
      <c r="BA393" s="3">
        <v>113937</v>
      </c>
      <c r="BB393" s="3">
        <v>113939</v>
      </c>
      <c r="BC393" s="3">
        <v>25</v>
      </c>
      <c r="BD393" s="3">
        <v>3</v>
      </c>
      <c r="BE393" s="3">
        <v>8.046322</v>
      </c>
      <c r="BF393" s="3">
        <v>22.928280000000001</v>
      </c>
      <c r="BN393" s="3">
        <v>3</v>
      </c>
      <c r="BO393" s="3">
        <v>25</v>
      </c>
      <c r="BP393" s="3">
        <v>2189.145</v>
      </c>
      <c r="BW393" s="3">
        <v>3</v>
      </c>
      <c r="BX393" s="3">
        <v>25</v>
      </c>
      <c r="BY393" s="3">
        <v>2130.355</v>
      </c>
      <c r="CF393" s="3" t="s">
        <v>3073</v>
      </c>
      <c r="CG393" s="174">
        <v>143462</v>
      </c>
      <c r="CH393" s="174">
        <v>1168</v>
      </c>
      <c r="CI393" s="174">
        <v>5</v>
      </c>
      <c r="CJ393" s="174">
        <v>4983.4769999999999</v>
      </c>
      <c r="CK393" s="174">
        <v>4983.4769999999999</v>
      </c>
      <c r="CN393" s="3">
        <v>2195</v>
      </c>
      <c r="CO393" s="169">
        <f t="shared" si="126"/>
        <v>4861.7910000000002</v>
      </c>
      <c r="CP393" s="169">
        <f t="shared" si="127"/>
        <v>5002.2359999999999</v>
      </c>
      <c r="CQ393" s="170">
        <f t="shared" si="128"/>
        <v>9864.027</v>
      </c>
      <c r="CU393" s="174">
        <v>143462</v>
      </c>
      <c r="CV393" s="174">
        <v>1168</v>
      </c>
      <c r="CW393" s="174">
        <v>5</v>
      </c>
      <c r="CX393" s="174">
        <v>4983.4769999999999</v>
      </c>
    </row>
    <row r="394" spans="38:102" x14ac:dyDescent="0.25">
      <c r="AL394" s="3">
        <v>113939</v>
      </c>
      <c r="AM394" s="3">
        <v>113937</v>
      </c>
      <c r="AN394" s="3">
        <v>25</v>
      </c>
      <c r="AO394" s="3">
        <v>3</v>
      </c>
      <c r="AP394" s="3">
        <v>7.8433299999999999</v>
      </c>
      <c r="AQ394" s="3">
        <v>18.042339999999999</v>
      </c>
      <c r="BA394" s="3">
        <v>113939</v>
      </c>
      <c r="BB394" s="3">
        <v>113937</v>
      </c>
      <c r="BC394" s="3">
        <v>25</v>
      </c>
      <c r="BD394" s="3">
        <v>3</v>
      </c>
      <c r="BE394" s="3">
        <v>9.7342359999999992</v>
      </c>
      <c r="BF394" s="3">
        <v>21.833960000000001</v>
      </c>
      <c r="BN394" s="3">
        <v>3</v>
      </c>
      <c r="BO394" s="3">
        <v>25</v>
      </c>
      <c r="BP394" s="3">
        <v>2168.7179999999998</v>
      </c>
      <c r="BW394" s="3">
        <v>3</v>
      </c>
      <c r="BX394" s="3">
        <v>25</v>
      </c>
      <c r="BY394" s="3">
        <v>2184.4989999999998</v>
      </c>
      <c r="CF394" s="3" t="s">
        <v>3073</v>
      </c>
      <c r="CG394" s="174">
        <v>78820</v>
      </c>
      <c r="CH394" s="174">
        <v>383</v>
      </c>
      <c r="CI394" s="174">
        <v>5</v>
      </c>
      <c r="CJ394" s="174">
        <v>4983.2120000000004</v>
      </c>
      <c r="CK394" s="174">
        <v>4983.2120000000004</v>
      </c>
      <c r="CN394" s="3">
        <v>2319</v>
      </c>
      <c r="CO394" s="169">
        <f t="shared" si="126"/>
        <v>4864.6336999999994</v>
      </c>
      <c r="CP394" s="169">
        <f t="shared" si="127"/>
        <v>4994.6866</v>
      </c>
      <c r="CQ394" s="170">
        <f t="shared" si="128"/>
        <v>9859.3202999999994</v>
      </c>
      <c r="CU394" s="174">
        <v>78820</v>
      </c>
      <c r="CV394" s="174">
        <v>383</v>
      </c>
      <c r="CW394" s="174">
        <v>5</v>
      </c>
      <c r="CX394" s="174">
        <v>4983.2120000000004</v>
      </c>
    </row>
    <row r="395" spans="38:102" x14ac:dyDescent="0.25">
      <c r="AL395" s="3">
        <v>114216</v>
      </c>
      <c r="AM395" s="3">
        <v>114220</v>
      </c>
      <c r="AN395" s="3">
        <v>25</v>
      </c>
      <c r="AO395" s="3">
        <v>3</v>
      </c>
      <c r="AP395" s="3">
        <v>136.01060000000001</v>
      </c>
      <c r="AQ395" s="3">
        <v>327.42250000000001</v>
      </c>
      <c r="BA395" s="3">
        <v>114216</v>
      </c>
      <c r="BB395" s="3">
        <v>114220</v>
      </c>
      <c r="BC395" s="3">
        <v>25</v>
      </c>
      <c r="BD395" s="3">
        <v>3</v>
      </c>
      <c r="BE395" s="3">
        <v>140.0986</v>
      </c>
      <c r="BF395" s="3">
        <v>347.87079999999997</v>
      </c>
      <c r="BN395" s="3">
        <v>3</v>
      </c>
      <c r="BO395" s="3">
        <v>25</v>
      </c>
      <c r="BP395" s="3">
        <v>1663.806</v>
      </c>
      <c r="BW395" s="3">
        <v>3</v>
      </c>
      <c r="BX395" s="3">
        <v>25</v>
      </c>
      <c r="BY395" s="3">
        <v>1627.038</v>
      </c>
      <c r="CF395" s="3" t="s">
        <v>3073</v>
      </c>
      <c r="CG395" s="174">
        <v>177255</v>
      </c>
      <c r="CH395" s="174">
        <v>3429</v>
      </c>
      <c r="CI395" s="174">
        <v>5</v>
      </c>
      <c r="CJ395" s="174">
        <v>4980.2920000000004</v>
      </c>
      <c r="CK395" s="174">
        <v>4980.2920000000004</v>
      </c>
      <c r="CN395" s="3">
        <v>2473</v>
      </c>
      <c r="CO395" s="169">
        <f t="shared" si="126"/>
        <v>4914.68</v>
      </c>
      <c r="CP395" s="169">
        <f t="shared" si="127"/>
        <v>4939.2455</v>
      </c>
      <c r="CQ395" s="170">
        <f t="shared" si="128"/>
        <v>9853.9255000000012</v>
      </c>
      <c r="CU395" s="174">
        <v>177255</v>
      </c>
      <c r="CV395" s="174">
        <v>3429</v>
      </c>
      <c r="CW395" s="174">
        <v>5</v>
      </c>
      <c r="CX395" s="174">
        <v>4980.2920000000004</v>
      </c>
    </row>
    <row r="396" spans="38:102" x14ac:dyDescent="0.25">
      <c r="AL396" s="3">
        <v>114220</v>
      </c>
      <c r="AM396" s="3">
        <v>114216</v>
      </c>
      <c r="AN396" s="3">
        <v>25</v>
      </c>
      <c r="AO396" s="3">
        <v>3</v>
      </c>
      <c r="AP396" s="3">
        <v>138.64240000000001</v>
      </c>
      <c r="AQ396" s="3">
        <v>338.52019999999999</v>
      </c>
      <c r="BA396" s="3">
        <v>114220</v>
      </c>
      <c r="BB396" s="3">
        <v>114216</v>
      </c>
      <c r="BC396" s="3">
        <v>25</v>
      </c>
      <c r="BD396" s="3">
        <v>3</v>
      </c>
      <c r="BE396" s="3">
        <v>102.3746</v>
      </c>
      <c r="BF396" s="3">
        <v>278.36059999999998</v>
      </c>
      <c r="BN396" s="3">
        <v>3</v>
      </c>
      <c r="BO396" s="3">
        <v>25</v>
      </c>
      <c r="BP396" s="3">
        <v>1638.74</v>
      </c>
      <c r="BW396" s="3">
        <v>3</v>
      </c>
      <c r="BX396" s="3">
        <v>25</v>
      </c>
      <c r="BY396" s="3">
        <v>1735.402</v>
      </c>
      <c r="CF396" s="3" t="s">
        <v>3073</v>
      </c>
      <c r="CG396" s="174">
        <v>1428</v>
      </c>
      <c r="CH396" s="174">
        <v>102061</v>
      </c>
      <c r="CI396" s="174">
        <v>5</v>
      </c>
      <c r="CJ396" s="174">
        <v>4978.5010000000002</v>
      </c>
      <c r="CK396" s="174">
        <v>4978.5010000000002</v>
      </c>
      <c r="CN396" s="3">
        <v>1122</v>
      </c>
      <c r="CO396" s="169">
        <f t="shared" si="126"/>
        <v>4933.6370000000006</v>
      </c>
      <c r="CP396" s="169">
        <f t="shared" si="127"/>
        <v>4919.4349999999995</v>
      </c>
      <c r="CQ396" s="170">
        <f t="shared" si="128"/>
        <v>9853.0720000000001</v>
      </c>
      <c r="CU396" s="174">
        <v>1428</v>
      </c>
      <c r="CV396" s="174">
        <v>102061</v>
      </c>
      <c r="CW396" s="174">
        <v>5</v>
      </c>
      <c r="CX396" s="174">
        <v>4978.5010000000002</v>
      </c>
    </row>
    <row r="397" spans="38:102" x14ac:dyDescent="0.25">
      <c r="AL397" s="3">
        <v>114924</v>
      </c>
      <c r="AM397" s="3">
        <v>114928</v>
      </c>
      <c r="AN397" s="3">
        <v>25</v>
      </c>
      <c r="AO397" s="3">
        <v>3</v>
      </c>
      <c r="AP397" s="3">
        <v>2404.92</v>
      </c>
      <c r="AQ397" s="3">
        <v>6173.1030000000001</v>
      </c>
      <c r="BA397" s="3">
        <v>114924</v>
      </c>
      <c r="BB397" s="3">
        <v>114928</v>
      </c>
      <c r="BC397" s="3">
        <v>25</v>
      </c>
      <c r="BD397" s="3">
        <v>3</v>
      </c>
      <c r="BE397" s="3">
        <v>1930.5619999999999</v>
      </c>
      <c r="BF397" s="3">
        <v>5202.7839999999997</v>
      </c>
      <c r="BN397" s="3">
        <v>3</v>
      </c>
      <c r="BO397" s="3">
        <v>25</v>
      </c>
      <c r="BP397" s="3">
        <v>9199.4249999999993</v>
      </c>
      <c r="BW397" s="3">
        <v>3</v>
      </c>
      <c r="BX397" s="3">
        <v>25</v>
      </c>
      <c r="BY397" s="3">
        <v>8971.1350000000002</v>
      </c>
      <c r="CF397" s="3" t="s">
        <v>3073</v>
      </c>
      <c r="CG397" s="174">
        <v>1688</v>
      </c>
      <c r="CH397" s="174">
        <v>69154</v>
      </c>
      <c r="CI397" s="174">
        <v>5</v>
      </c>
      <c r="CJ397" s="174">
        <v>4970.5110000000004</v>
      </c>
      <c r="CK397" s="174">
        <v>4970.5110000000004</v>
      </c>
      <c r="CN397" s="3">
        <v>2617</v>
      </c>
      <c r="CO397" s="169">
        <f t="shared" si="126"/>
        <v>4833.212587</v>
      </c>
      <c r="CP397" s="169">
        <f t="shared" si="127"/>
        <v>5005.7151999999996</v>
      </c>
      <c r="CQ397" s="170">
        <f t="shared" si="128"/>
        <v>9838.9277870000005</v>
      </c>
      <c r="CU397" s="174">
        <v>1688</v>
      </c>
      <c r="CV397" s="174">
        <v>69154</v>
      </c>
      <c r="CW397" s="174">
        <v>5</v>
      </c>
      <c r="CX397" s="174">
        <v>4970.5110000000004</v>
      </c>
    </row>
    <row r="398" spans="38:102" x14ac:dyDescent="0.25">
      <c r="AL398" s="3">
        <v>114928</v>
      </c>
      <c r="AM398" s="3">
        <v>114924</v>
      </c>
      <c r="AN398" s="3">
        <v>25</v>
      </c>
      <c r="AO398" s="3">
        <v>3</v>
      </c>
      <c r="AP398" s="3">
        <v>2076.4830000000002</v>
      </c>
      <c r="AQ398" s="3">
        <v>5361.1790000000001</v>
      </c>
      <c r="BA398" s="3">
        <v>114928</v>
      </c>
      <c r="BB398" s="3">
        <v>114924</v>
      </c>
      <c r="BC398" s="3">
        <v>25</v>
      </c>
      <c r="BD398" s="3">
        <v>3</v>
      </c>
      <c r="BE398" s="3">
        <v>1758.501</v>
      </c>
      <c r="BF398" s="3">
        <v>4707.28</v>
      </c>
      <c r="BN398" s="3">
        <v>3</v>
      </c>
      <c r="BO398" s="3">
        <v>25</v>
      </c>
      <c r="BP398" s="3">
        <v>8977.2739999999994</v>
      </c>
      <c r="BW398" s="3">
        <v>3</v>
      </c>
      <c r="BX398" s="3">
        <v>25</v>
      </c>
      <c r="BY398" s="3">
        <v>8586.5040000000008</v>
      </c>
      <c r="CF398" s="3" t="s">
        <v>3073</v>
      </c>
      <c r="CG398" s="174">
        <v>1552</v>
      </c>
      <c r="CH398" s="174">
        <v>83921</v>
      </c>
      <c r="CI398" s="174">
        <v>5</v>
      </c>
      <c r="CJ398" s="174">
        <v>4964.3459999999995</v>
      </c>
      <c r="CK398" s="174">
        <v>4964.3459999999995</v>
      </c>
      <c r="CN398" s="3">
        <v>962</v>
      </c>
      <c r="CO398" s="169">
        <f t="shared" si="126"/>
        <v>5047.4620000000004</v>
      </c>
      <c r="CP398" s="169">
        <f t="shared" si="127"/>
        <v>4789.5734000000002</v>
      </c>
      <c r="CQ398" s="170">
        <f t="shared" si="128"/>
        <v>9837.0354000000007</v>
      </c>
      <c r="CU398" s="174">
        <v>1552</v>
      </c>
      <c r="CV398" s="174">
        <v>83921</v>
      </c>
      <c r="CW398" s="174">
        <v>5</v>
      </c>
      <c r="CX398" s="174">
        <v>4964.3459999999995</v>
      </c>
    </row>
    <row r="399" spans="38:102" x14ac:dyDescent="0.25">
      <c r="AL399" s="3">
        <v>115435</v>
      </c>
      <c r="AM399" s="3">
        <v>115448</v>
      </c>
      <c r="AN399" s="3">
        <v>25</v>
      </c>
      <c r="AO399" s="3">
        <v>3</v>
      </c>
      <c r="AP399" s="3">
        <v>1620.4090000000001</v>
      </c>
      <c r="AQ399" s="3">
        <v>4494.9189999999999</v>
      </c>
      <c r="BA399" s="3">
        <v>115435</v>
      </c>
      <c r="BB399" s="3">
        <v>115448</v>
      </c>
      <c r="BC399" s="3">
        <v>25</v>
      </c>
      <c r="BD399" s="3">
        <v>3</v>
      </c>
      <c r="BE399" s="3">
        <v>1582.579</v>
      </c>
      <c r="BF399" s="3">
        <v>4468.866</v>
      </c>
      <c r="BN399" s="3">
        <v>3</v>
      </c>
      <c r="BO399" s="3">
        <v>25</v>
      </c>
      <c r="BP399" s="3">
        <v>616.30219999999997</v>
      </c>
      <c r="BW399" s="3">
        <v>3</v>
      </c>
      <c r="BX399" s="3">
        <v>25</v>
      </c>
      <c r="BY399" s="3">
        <v>702.35839999999996</v>
      </c>
      <c r="CF399" s="3" t="s">
        <v>3073</v>
      </c>
      <c r="CG399" s="174">
        <v>42514</v>
      </c>
      <c r="CH399" s="174">
        <v>2587</v>
      </c>
      <c r="CI399" s="174">
        <v>5</v>
      </c>
      <c r="CJ399" s="174">
        <v>4963.2780000000002</v>
      </c>
      <c r="CK399" s="174">
        <v>4963.2780000000002</v>
      </c>
      <c r="CN399" s="3">
        <v>2312</v>
      </c>
      <c r="CO399" s="169">
        <f t="shared" si="126"/>
        <v>4898.3195000000005</v>
      </c>
      <c r="CP399" s="169">
        <f t="shared" si="127"/>
        <v>4938.5949999999993</v>
      </c>
      <c r="CQ399" s="170">
        <f t="shared" si="128"/>
        <v>9836.914499999999</v>
      </c>
      <c r="CU399" s="174">
        <v>42514</v>
      </c>
      <c r="CV399" s="174">
        <v>2587</v>
      </c>
      <c r="CW399" s="174">
        <v>5</v>
      </c>
      <c r="CX399" s="174">
        <v>4963.2780000000002</v>
      </c>
    </row>
    <row r="400" spans="38:102" x14ac:dyDescent="0.25">
      <c r="AL400" s="3">
        <v>115448</v>
      </c>
      <c r="AM400" s="3">
        <v>115435</v>
      </c>
      <c r="AN400" s="3">
        <v>25</v>
      </c>
      <c r="AO400" s="3">
        <v>3</v>
      </c>
      <c r="AP400" s="3">
        <v>1673.239</v>
      </c>
      <c r="AQ400" s="3">
        <v>4487.6549999999997</v>
      </c>
      <c r="BA400" s="3">
        <v>115448</v>
      </c>
      <c r="BB400" s="3">
        <v>115435</v>
      </c>
      <c r="BC400" s="3">
        <v>25</v>
      </c>
      <c r="BD400" s="3">
        <v>3</v>
      </c>
      <c r="BE400" s="3">
        <v>1734.4760000000001</v>
      </c>
      <c r="BF400" s="3">
        <v>4604.9160000000002</v>
      </c>
      <c r="BN400" s="3">
        <v>3</v>
      </c>
      <c r="BO400" s="3">
        <v>25</v>
      </c>
      <c r="BP400" s="3">
        <v>467.71820000000002</v>
      </c>
      <c r="BW400" s="3">
        <v>3</v>
      </c>
      <c r="BX400" s="3">
        <v>25</v>
      </c>
      <c r="BY400" s="3">
        <v>851.29240000000004</v>
      </c>
      <c r="CF400" s="3" t="s">
        <v>3073</v>
      </c>
      <c r="CG400" s="174">
        <v>135812</v>
      </c>
      <c r="CH400" s="174">
        <v>1089</v>
      </c>
      <c r="CI400" s="174">
        <v>5</v>
      </c>
      <c r="CJ400" s="174">
        <v>4960.4470000000001</v>
      </c>
      <c r="CK400" s="174">
        <v>4960.4470000000001</v>
      </c>
      <c r="CN400" s="3">
        <v>3020</v>
      </c>
      <c r="CO400" s="169">
        <f t="shared" si="126"/>
        <v>4975.1982999999991</v>
      </c>
      <c r="CP400" s="169">
        <f t="shared" si="127"/>
        <v>4854.7659999999996</v>
      </c>
      <c r="CQ400" s="170">
        <f t="shared" si="128"/>
        <v>9829.9642999999996</v>
      </c>
      <c r="CU400" s="174">
        <v>135812</v>
      </c>
      <c r="CV400" s="174">
        <v>1089</v>
      </c>
      <c r="CW400" s="174">
        <v>5</v>
      </c>
      <c r="CX400" s="174">
        <v>4960.4470000000001</v>
      </c>
    </row>
    <row r="401" spans="38:102" x14ac:dyDescent="0.25">
      <c r="AL401" s="3">
        <v>115517</v>
      </c>
      <c r="AM401" s="3">
        <v>115968</v>
      </c>
      <c r="AN401" s="3">
        <v>25</v>
      </c>
      <c r="AO401" s="3">
        <v>3</v>
      </c>
      <c r="AP401" s="3">
        <v>2077.2060000000001</v>
      </c>
      <c r="AQ401" s="3">
        <v>5758.5519999999997</v>
      </c>
      <c r="BA401" s="3">
        <v>115517</v>
      </c>
      <c r="BB401" s="3">
        <v>115968</v>
      </c>
      <c r="BC401" s="3">
        <v>25</v>
      </c>
      <c r="BD401" s="3">
        <v>3</v>
      </c>
      <c r="BE401" s="3">
        <v>2032.8989999999999</v>
      </c>
      <c r="BF401" s="3">
        <v>5505.4440000000004</v>
      </c>
      <c r="BN401" s="3">
        <v>3</v>
      </c>
      <c r="BO401" s="3">
        <v>25</v>
      </c>
      <c r="BP401" s="3">
        <v>191.2655</v>
      </c>
      <c r="BW401" s="3">
        <v>3</v>
      </c>
      <c r="BX401" s="3">
        <v>25</v>
      </c>
      <c r="BY401" s="3">
        <v>242.0573</v>
      </c>
      <c r="CF401" s="3" t="s">
        <v>3073</v>
      </c>
      <c r="CG401" s="174">
        <v>1919</v>
      </c>
      <c r="CH401" s="174">
        <v>76553</v>
      </c>
      <c r="CI401" s="174">
        <v>5</v>
      </c>
      <c r="CJ401" s="174">
        <v>4956.0969999999998</v>
      </c>
      <c r="CK401" s="174">
        <v>4956.0969999999998</v>
      </c>
      <c r="CN401" s="3">
        <v>1539</v>
      </c>
      <c r="CO401" s="169">
        <f t="shared" si="126"/>
        <v>4952.1220000000003</v>
      </c>
      <c r="CP401" s="169">
        <f t="shared" si="127"/>
        <v>4876.1550000000007</v>
      </c>
      <c r="CQ401" s="170">
        <f t="shared" si="128"/>
        <v>9828.2770000000019</v>
      </c>
      <c r="CU401" s="174">
        <v>1919</v>
      </c>
      <c r="CV401" s="174">
        <v>76553</v>
      </c>
      <c r="CW401" s="174">
        <v>5</v>
      </c>
      <c r="CX401" s="174">
        <v>4956.0969999999998</v>
      </c>
    </row>
    <row r="402" spans="38:102" x14ac:dyDescent="0.25">
      <c r="AL402" s="3">
        <v>115968</v>
      </c>
      <c r="AM402" s="3">
        <v>115517</v>
      </c>
      <c r="AN402" s="3">
        <v>25</v>
      </c>
      <c r="AO402" s="3">
        <v>3</v>
      </c>
      <c r="AP402" s="3">
        <v>1926.498</v>
      </c>
      <c r="AQ402" s="3">
        <v>5292.0959999999995</v>
      </c>
      <c r="BA402" s="3">
        <v>115968</v>
      </c>
      <c r="BB402" s="3">
        <v>115517</v>
      </c>
      <c r="BC402" s="3">
        <v>25</v>
      </c>
      <c r="BD402" s="3">
        <v>3</v>
      </c>
      <c r="BE402" s="3">
        <v>1820.5260000000001</v>
      </c>
      <c r="BF402" s="3">
        <v>4992.8509999999997</v>
      </c>
      <c r="BN402" s="3">
        <v>3</v>
      </c>
      <c r="BO402" s="3">
        <v>25</v>
      </c>
      <c r="BP402" s="3">
        <v>608.68809999999996</v>
      </c>
      <c r="BW402" s="3">
        <v>3</v>
      </c>
      <c r="BX402" s="3">
        <v>25</v>
      </c>
      <c r="BY402" s="3">
        <v>642.76819999999998</v>
      </c>
      <c r="CF402" s="3" t="s">
        <v>3073</v>
      </c>
      <c r="CG402" s="174">
        <v>2581</v>
      </c>
      <c r="CH402" s="174">
        <v>41617</v>
      </c>
      <c r="CI402" s="174">
        <v>5</v>
      </c>
      <c r="CJ402" s="174">
        <v>4955.8739999999998</v>
      </c>
      <c r="CK402" s="174">
        <v>4955.8739999999998</v>
      </c>
      <c r="CN402" s="3">
        <v>1128</v>
      </c>
      <c r="CO402" s="169">
        <f t="shared" si="126"/>
        <v>4891.6736000000001</v>
      </c>
      <c r="CP402" s="169">
        <f t="shared" si="127"/>
        <v>4935.3513900000007</v>
      </c>
      <c r="CQ402" s="170">
        <f t="shared" si="128"/>
        <v>9827.0249900000017</v>
      </c>
      <c r="CU402" s="174">
        <v>2581</v>
      </c>
      <c r="CV402" s="174">
        <v>41617</v>
      </c>
      <c r="CW402" s="174">
        <v>5</v>
      </c>
      <c r="CX402" s="174">
        <v>4955.8739999999998</v>
      </c>
    </row>
    <row r="403" spans="38:102" x14ac:dyDescent="0.25">
      <c r="AL403" s="3">
        <v>93853</v>
      </c>
      <c r="AM403" s="3">
        <v>93861</v>
      </c>
      <c r="AN403" s="3">
        <v>26</v>
      </c>
      <c r="AO403" s="3">
        <v>3</v>
      </c>
      <c r="AP403" s="3">
        <v>1497.999</v>
      </c>
      <c r="AQ403" s="3">
        <v>3433.221</v>
      </c>
      <c r="BA403" s="3">
        <v>93853</v>
      </c>
      <c r="BB403" s="3">
        <v>93861</v>
      </c>
      <c r="BC403" s="3">
        <v>26</v>
      </c>
      <c r="BD403" s="3">
        <v>3</v>
      </c>
      <c r="BE403" s="3">
        <v>561.58360000000005</v>
      </c>
      <c r="BF403" s="3">
        <v>1912.413</v>
      </c>
      <c r="BN403" s="3">
        <v>3</v>
      </c>
      <c r="BO403" s="3">
        <v>25</v>
      </c>
      <c r="BP403" s="3">
        <v>8440.3340000000007</v>
      </c>
      <c r="BW403" s="3">
        <v>3</v>
      </c>
      <c r="BX403" s="3">
        <v>25</v>
      </c>
      <c r="BY403" s="3">
        <v>7500.9170000000004</v>
      </c>
      <c r="CF403" s="3" t="s">
        <v>3073</v>
      </c>
      <c r="CG403" s="174">
        <v>19630</v>
      </c>
      <c r="CH403" s="174">
        <v>2236</v>
      </c>
      <c r="CI403" s="174">
        <v>5</v>
      </c>
      <c r="CJ403" s="174">
        <v>4953.2920000000004</v>
      </c>
      <c r="CK403" s="174">
        <v>4953.2920000000004</v>
      </c>
      <c r="CN403" s="3">
        <v>256</v>
      </c>
      <c r="CO403" s="169">
        <f t="shared" si="126"/>
        <v>5035.8662400000003</v>
      </c>
      <c r="CP403" s="169">
        <f t="shared" si="127"/>
        <v>4791.0649500000009</v>
      </c>
      <c r="CQ403" s="170">
        <f t="shared" si="128"/>
        <v>9826.9311900000012</v>
      </c>
      <c r="CU403" s="174">
        <v>19630</v>
      </c>
      <c r="CV403" s="174">
        <v>2236</v>
      </c>
      <c r="CW403" s="174">
        <v>5</v>
      </c>
      <c r="CX403" s="174">
        <v>4953.2920000000004</v>
      </c>
    </row>
    <row r="404" spans="38:102" x14ac:dyDescent="0.25">
      <c r="AL404" s="3">
        <v>93861</v>
      </c>
      <c r="AM404" s="3">
        <v>93853</v>
      </c>
      <c r="AN404" s="3">
        <v>26</v>
      </c>
      <c r="AO404" s="3">
        <v>3</v>
      </c>
      <c r="AP404" s="3">
        <v>407.88569999999999</v>
      </c>
      <c r="AQ404" s="3">
        <v>2284.92</v>
      </c>
      <c r="BA404" s="3">
        <v>93861</v>
      </c>
      <c r="BB404" s="3">
        <v>93853</v>
      </c>
      <c r="BC404" s="3">
        <v>26</v>
      </c>
      <c r="BD404" s="3">
        <v>3</v>
      </c>
      <c r="BE404" s="3">
        <v>72.925989999999999</v>
      </c>
      <c r="BF404" s="3">
        <v>1317.8019999999999</v>
      </c>
      <c r="BN404" s="3">
        <v>3</v>
      </c>
      <c r="BO404" s="3">
        <v>25</v>
      </c>
      <c r="BP404" s="3">
        <v>5222.4229999999998</v>
      </c>
      <c r="BW404" s="3">
        <v>3</v>
      </c>
      <c r="BX404" s="3">
        <v>25</v>
      </c>
      <c r="BY404" s="3">
        <v>5422.7669999999998</v>
      </c>
      <c r="CF404" s="3" t="s">
        <v>3073</v>
      </c>
      <c r="CG404" s="174">
        <v>2236</v>
      </c>
      <c r="CH404" s="174">
        <v>19630</v>
      </c>
      <c r="CI404" s="174">
        <v>5</v>
      </c>
      <c r="CJ404" s="174">
        <v>4952.9210000000003</v>
      </c>
      <c r="CK404" s="174">
        <v>4952.9210000000003</v>
      </c>
      <c r="CN404" s="3">
        <v>952</v>
      </c>
      <c r="CO404" s="169">
        <f t="shared" si="126"/>
        <v>4918.3509999999997</v>
      </c>
      <c r="CP404" s="169">
        <f t="shared" si="127"/>
        <v>4899.5422099999996</v>
      </c>
      <c r="CQ404" s="170">
        <f t="shared" si="128"/>
        <v>9817.8932099999984</v>
      </c>
      <c r="CU404" s="174">
        <v>2236</v>
      </c>
      <c r="CV404" s="174">
        <v>19630</v>
      </c>
      <c r="CW404" s="174">
        <v>5</v>
      </c>
      <c r="CX404" s="174">
        <v>4952.9210000000003</v>
      </c>
    </row>
    <row r="405" spans="38:102" x14ac:dyDescent="0.25">
      <c r="AL405" s="3">
        <v>102925</v>
      </c>
      <c r="AM405" s="3">
        <v>104497</v>
      </c>
      <c r="AN405" s="3">
        <v>27</v>
      </c>
      <c r="AO405" s="3">
        <v>3</v>
      </c>
      <c r="AP405" s="3">
        <v>1134.9090000000001</v>
      </c>
      <c r="AQ405" s="3">
        <v>3550.192</v>
      </c>
      <c r="BA405" s="3">
        <v>102925</v>
      </c>
      <c r="BB405" s="3">
        <v>104497</v>
      </c>
      <c r="BC405" s="3">
        <v>27</v>
      </c>
      <c r="BD405" s="3">
        <v>3</v>
      </c>
      <c r="BE405" s="3">
        <v>1163.9970000000001</v>
      </c>
      <c r="BF405" s="3">
        <v>3602.2959999999998</v>
      </c>
      <c r="BN405" s="3">
        <v>3</v>
      </c>
      <c r="BO405" s="3">
        <v>25</v>
      </c>
      <c r="BP405" s="3">
        <v>36.709000000000003</v>
      </c>
      <c r="BW405" s="3">
        <v>3</v>
      </c>
      <c r="BX405" s="3">
        <v>25</v>
      </c>
      <c r="BY405" s="3">
        <v>36.045940000000002</v>
      </c>
      <c r="CF405" s="3" t="s">
        <v>3073</v>
      </c>
      <c r="CG405" s="174">
        <v>406</v>
      </c>
      <c r="CH405" s="174">
        <v>80762</v>
      </c>
      <c r="CI405" s="174">
        <v>5</v>
      </c>
      <c r="CJ405" s="174">
        <v>4952.2709999999997</v>
      </c>
      <c r="CK405" s="174">
        <v>4952.2709999999997</v>
      </c>
      <c r="CN405" s="3">
        <v>1213</v>
      </c>
      <c r="CO405" s="169">
        <f t="shared" si="126"/>
        <v>4946.9920000000002</v>
      </c>
      <c r="CP405" s="169">
        <f t="shared" si="127"/>
        <v>4862.9319999999998</v>
      </c>
      <c r="CQ405" s="170">
        <f t="shared" si="128"/>
        <v>9809.9239999999991</v>
      </c>
      <c r="CU405" s="174">
        <v>406</v>
      </c>
      <c r="CV405" s="174">
        <v>80762</v>
      </c>
      <c r="CW405" s="174">
        <v>5</v>
      </c>
      <c r="CX405" s="174">
        <v>4952.2709999999997</v>
      </c>
    </row>
    <row r="406" spans="38:102" x14ac:dyDescent="0.25">
      <c r="AL406" s="3">
        <v>103405</v>
      </c>
      <c r="AM406" s="3">
        <v>104447</v>
      </c>
      <c r="AN406" s="3">
        <v>27</v>
      </c>
      <c r="AO406" s="3">
        <v>3</v>
      </c>
      <c r="AP406" s="3">
        <v>624.68510000000003</v>
      </c>
      <c r="AQ406" s="3">
        <v>3591.317</v>
      </c>
      <c r="BA406" s="3">
        <v>103405</v>
      </c>
      <c r="BB406" s="3">
        <v>104447</v>
      </c>
      <c r="BC406" s="3">
        <v>27</v>
      </c>
      <c r="BD406" s="3">
        <v>3</v>
      </c>
      <c r="BE406" s="3">
        <v>573.73429999999996</v>
      </c>
      <c r="BF406" s="3">
        <v>2710.9920000000002</v>
      </c>
      <c r="BN406" s="3">
        <v>3</v>
      </c>
      <c r="BO406" s="3">
        <v>25</v>
      </c>
      <c r="BP406" s="3">
        <v>21.17127</v>
      </c>
      <c r="BW406" s="3">
        <v>3</v>
      </c>
      <c r="BX406" s="3">
        <v>25</v>
      </c>
      <c r="BY406" s="3">
        <v>18.313410000000001</v>
      </c>
      <c r="CF406" s="3" t="s">
        <v>3073</v>
      </c>
      <c r="CG406" s="174">
        <v>1134</v>
      </c>
      <c r="CH406" s="174">
        <v>142589</v>
      </c>
      <c r="CI406" s="174">
        <v>5</v>
      </c>
      <c r="CJ406" s="174">
        <v>4949.8540000000003</v>
      </c>
      <c r="CK406" s="174">
        <v>4949.8540000000003</v>
      </c>
      <c r="CN406" s="3">
        <v>1246</v>
      </c>
      <c r="CO406" s="169">
        <f t="shared" si="126"/>
        <v>4948.6668</v>
      </c>
      <c r="CP406" s="169">
        <f t="shared" si="127"/>
        <v>4858.9112999999998</v>
      </c>
      <c r="CQ406" s="170">
        <f t="shared" si="128"/>
        <v>9807.5780999999988</v>
      </c>
      <c r="CU406" s="174">
        <v>1134</v>
      </c>
      <c r="CV406" s="174">
        <v>142589</v>
      </c>
      <c r="CW406" s="174">
        <v>5</v>
      </c>
      <c r="CX406" s="174">
        <v>4949.8540000000003</v>
      </c>
    </row>
    <row r="407" spans="38:102" x14ac:dyDescent="0.25">
      <c r="AL407" s="3">
        <v>103618</v>
      </c>
      <c r="AM407" s="3">
        <v>103855</v>
      </c>
      <c r="AN407" s="3">
        <v>27</v>
      </c>
      <c r="AO407" s="3">
        <v>3</v>
      </c>
      <c r="AP407" s="3">
        <v>4551.6120000000001</v>
      </c>
      <c r="AQ407" s="3">
        <v>13407.69</v>
      </c>
      <c r="BA407" s="3">
        <v>103618</v>
      </c>
      <c r="BB407" s="3">
        <v>103855</v>
      </c>
      <c r="BC407" s="3">
        <v>27</v>
      </c>
      <c r="BD407" s="3">
        <v>3</v>
      </c>
      <c r="BE407" s="3">
        <v>3904.1559999999999</v>
      </c>
      <c r="BF407" s="3">
        <v>11459.14</v>
      </c>
      <c r="BN407" s="3">
        <v>3</v>
      </c>
      <c r="BO407" s="3">
        <v>25</v>
      </c>
      <c r="BP407" s="3">
        <v>329.11700000000002</v>
      </c>
      <c r="BW407" s="3">
        <v>3</v>
      </c>
      <c r="BX407" s="3">
        <v>25</v>
      </c>
      <c r="BY407" s="3">
        <v>341.15730000000002</v>
      </c>
      <c r="CF407" s="3" t="s">
        <v>3073</v>
      </c>
      <c r="CG407" s="174">
        <v>19974</v>
      </c>
      <c r="CH407" s="174">
        <v>2244</v>
      </c>
      <c r="CI407" s="174">
        <v>5</v>
      </c>
      <c r="CJ407" s="174">
        <v>4949.1880000000001</v>
      </c>
      <c r="CK407" s="174">
        <v>4949.1880000000001</v>
      </c>
      <c r="CN407" s="3">
        <v>3349</v>
      </c>
      <c r="CO407" s="169">
        <f t="shared" si="126"/>
        <v>4833.8820999999998</v>
      </c>
      <c r="CP407" s="169">
        <f t="shared" si="127"/>
        <v>4965.3330000000005</v>
      </c>
      <c r="CQ407" s="170">
        <f t="shared" si="128"/>
        <v>9799.2151000000013</v>
      </c>
      <c r="CU407" s="174">
        <v>19974</v>
      </c>
      <c r="CV407" s="174">
        <v>2244</v>
      </c>
      <c r="CW407" s="174">
        <v>5</v>
      </c>
      <c r="CX407" s="174">
        <v>4949.1880000000001</v>
      </c>
    </row>
    <row r="408" spans="38:102" x14ac:dyDescent="0.25">
      <c r="AL408" s="3">
        <v>103659</v>
      </c>
      <c r="AM408" s="3">
        <v>103873</v>
      </c>
      <c r="AN408" s="3">
        <v>27</v>
      </c>
      <c r="AO408" s="3">
        <v>3</v>
      </c>
      <c r="AP408" s="3">
        <v>2253.931</v>
      </c>
      <c r="AQ408" s="3">
        <v>6603.0940000000001</v>
      </c>
      <c r="BA408" s="3">
        <v>103659</v>
      </c>
      <c r="BB408" s="3">
        <v>103873</v>
      </c>
      <c r="BC408" s="3">
        <v>27</v>
      </c>
      <c r="BD408" s="3">
        <v>3</v>
      </c>
      <c r="BE408" s="3">
        <v>2333.9659999999999</v>
      </c>
      <c r="BF408" s="3">
        <v>6563.3890000000001</v>
      </c>
      <c r="BN408" s="3">
        <v>3</v>
      </c>
      <c r="BO408" s="3">
        <v>25</v>
      </c>
      <c r="BP408" s="3">
        <v>345.399</v>
      </c>
      <c r="BW408" s="3">
        <v>3</v>
      </c>
      <c r="BX408" s="3">
        <v>25</v>
      </c>
      <c r="BY408" s="3">
        <v>345.9434</v>
      </c>
      <c r="CF408" s="3" t="s">
        <v>3073</v>
      </c>
      <c r="CG408" s="174">
        <v>102061</v>
      </c>
      <c r="CH408" s="174">
        <v>1428</v>
      </c>
      <c r="CI408" s="174">
        <v>5</v>
      </c>
      <c r="CJ408" s="174">
        <v>4949.1279999999997</v>
      </c>
      <c r="CK408" s="174">
        <v>4949.1279999999997</v>
      </c>
      <c r="CN408" s="3">
        <v>1832</v>
      </c>
      <c r="CO408" s="169">
        <f t="shared" si="126"/>
        <v>4859.3688999999995</v>
      </c>
      <c r="CP408" s="169">
        <f t="shared" si="127"/>
        <v>4928.0870000000004</v>
      </c>
      <c r="CQ408" s="170">
        <f t="shared" si="128"/>
        <v>9787.4559000000008</v>
      </c>
      <c r="CU408" s="174">
        <v>102061</v>
      </c>
      <c r="CV408" s="174">
        <v>1428</v>
      </c>
      <c r="CW408" s="174">
        <v>5</v>
      </c>
      <c r="CX408" s="174">
        <v>4949.1279999999997</v>
      </c>
    </row>
    <row r="409" spans="38:102" x14ac:dyDescent="0.25">
      <c r="AL409" s="3">
        <v>103710</v>
      </c>
      <c r="AM409" s="3">
        <v>103778</v>
      </c>
      <c r="AN409" s="3">
        <v>27</v>
      </c>
      <c r="AO409" s="3">
        <v>3</v>
      </c>
      <c r="AP409" s="3">
        <v>1115.403</v>
      </c>
      <c r="AQ409" s="3">
        <v>3041.2370000000001</v>
      </c>
      <c r="BA409" s="3">
        <v>103710</v>
      </c>
      <c r="BB409" s="3">
        <v>103778</v>
      </c>
      <c r="BC409" s="3">
        <v>27</v>
      </c>
      <c r="BD409" s="3">
        <v>3</v>
      </c>
      <c r="BE409" s="3">
        <v>937.7989</v>
      </c>
      <c r="BF409" s="3">
        <v>2644.7089999999998</v>
      </c>
      <c r="BN409" s="3">
        <v>3</v>
      </c>
      <c r="BO409" s="3">
        <v>25</v>
      </c>
      <c r="BP409" s="3">
        <v>5707.5649999999996</v>
      </c>
      <c r="BW409" s="3">
        <v>3</v>
      </c>
      <c r="BX409" s="3">
        <v>25</v>
      </c>
      <c r="BY409" s="3">
        <v>6406.2309999999998</v>
      </c>
      <c r="CF409" s="3" t="s">
        <v>3073</v>
      </c>
      <c r="CG409" s="174">
        <v>3471</v>
      </c>
      <c r="CH409" s="174">
        <v>45356</v>
      </c>
      <c r="CI409" s="174">
        <v>5</v>
      </c>
      <c r="CJ409" s="174">
        <v>4943.5159999999996</v>
      </c>
      <c r="CK409" s="174">
        <v>4943.5159999999996</v>
      </c>
      <c r="CN409" s="3">
        <v>2005</v>
      </c>
      <c r="CO409" s="169">
        <f t="shared" si="126"/>
        <v>4877.8948</v>
      </c>
      <c r="CP409" s="169">
        <f t="shared" si="127"/>
        <v>4906.6769999999997</v>
      </c>
      <c r="CQ409" s="170">
        <f t="shared" si="128"/>
        <v>9784.5717999999997</v>
      </c>
      <c r="CU409" s="174">
        <v>3471</v>
      </c>
      <c r="CV409" s="174">
        <v>45356</v>
      </c>
      <c r="CW409" s="174">
        <v>5</v>
      </c>
      <c r="CX409" s="174">
        <v>4943.5159999999996</v>
      </c>
    </row>
    <row r="410" spans="38:102" x14ac:dyDescent="0.25">
      <c r="AL410" s="3">
        <v>103747</v>
      </c>
      <c r="AM410" s="3">
        <v>103853</v>
      </c>
      <c r="AN410" s="3">
        <v>27</v>
      </c>
      <c r="AO410" s="3">
        <v>3</v>
      </c>
      <c r="AP410" s="3">
        <v>639.62660000000005</v>
      </c>
      <c r="AQ410" s="3">
        <v>1656.8810000000001</v>
      </c>
      <c r="BA410" s="3">
        <v>103747</v>
      </c>
      <c r="BB410" s="3">
        <v>103853</v>
      </c>
      <c r="BC410" s="3">
        <v>27</v>
      </c>
      <c r="BD410" s="3">
        <v>3</v>
      </c>
      <c r="BE410" s="3">
        <v>422.10629999999998</v>
      </c>
      <c r="BF410" s="3">
        <v>1187.96</v>
      </c>
      <c r="BN410" s="3">
        <v>3</v>
      </c>
      <c r="BO410" s="3">
        <v>25</v>
      </c>
      <c r="BP410" s="3">
        <v>5007.3069999999998</v>
      </c>
      <c r="BW410" s="3">
        <v>3</v>
      </c>
      <c r="BX410" s="3">
        <v>25</v>
      </c>
      <c r="BY410" s="3">
        <v>5572.2560000000003</v>
      </c>
      <c r="CF410" s="3" t="s">
        <v>3073</v>
      </c>
      <c r="CG410" s="174">
        <v>90843</v>
      </c>
      <c r="CH410" s="174">
        <v>1512</v>
      </c>
      <c r="CI410" s="174">
        <v>5</v>
      </c>
      <c r="CJ410" s="174">
        <v>4932.8140000000003</v>
      </c>
      <c r="CK410" s="174">
        <v>4932.8140000000003</v>
      </c>
      <c r="CN410" s="3">
        <v>3394</v>
      </c>
      <c r="CO410" s="169">
        <f t="shared" si="126"/>
        <v>4894.5557999999992</v>
      </c>
      <c r="CP410" s="169">
        <f t="shared" si="127"/>
        <v>4874.8001000000004</v>
      </c>
      <c r="CQ410" s="170">
        <f t="shared" si="128"/>
        <v>9769.3558999999987</v>
      </c>
      <c r="CU410" s="174">
        <v>90843</v>
      </c>
      <c r="CV410" s="174">
        <v>1512</v>
      </c>
      <c r="CW410" s="174">
        <v>5</v>
      </c>
      <c r="CX410" s="174">
        <v>4932.8140000000003</v>
      </c>
    </row>
    <row r="411" spans="38:102" x14ac:dyDescent="0.25">
      <c r="AL411" s="3">
        <v>103778</v>
      </c>
      <c r="AM411" s="3">
        <v>103710</v>
      </c>
      <c r="AN411" s="3">
        <v>27</v>
      </c>
      <c r="AO411" s="3">
        <v>3</v>
      </c>
      <c r="AP411" s="3">
        <v>1157.0519999999999</v>
      </c>
      <c r="AQ411" s="3">
        <v>2899.7280000000001</v>
      </c>
      <c r="BA411" s="3">
        <v>103778</v>
      </c>
      <c r="BB411" s="3">
        <v>103710</v>
      </c>
      <c r="BC411" s="3">
        <v>27</v>
      </c>
      <c r="BD411" s="3">
        <v>3</v>
      </c>
      <c r="BE411" s="3">
        <v>1050.2760000000001</v>
      </c>
      <c r="BF411" s="3">
        <v>2593.3389999999999</v>
      </c>
      <c r="BN411" s="3">
        <v>3</v>
      </c>
      <c r="BO411" s="3">
        <v>25</v>
      </c>
      <c r="BP411" s="3">
        <v>4209.7250000000004</v>
      </c>
      <c r="BW411" s="3">
        <v>3</v>
      </c>
      <c r="BX411" s="3">
        <v>25</v>
      </c>
      <c r="BY411" s="3">
        <v>4217.5879999999997</v>
      </c>
      <c r="CF411" s="3" t="s">
        <v>3073</v>
      </c>
      <c r="CG411" s="174">
        <v>73207</v>
      </c>
      <c r="CH411" s="174">
        <v>289</v>
      </c>
      <c r="CI411" s="174">
        <v>5</v>
      </c>
      <c r="CJ411" s="174">
        <v>4922.1670000000004</v>
      </c>
      <c r="CK411" s="174">
        <v>4922.1670000000004</v>
      </c>
      <c r="CN411" s="3">
        <v>23</v>
      </c>
      <c r="CO411" s="169">
        <f t="shared" si="126"/>
        <v>4907.7074090000006</v>
      </c>
      <c r="CP411" s="169">
        <f t="shared" si="127"/>
        <v>4854.1116000000002</v>
      </c>
      <c r="CQ411" s="170">
        <f t="shared" si="128"/>
        <v>9761.8190090000007</v>
      </c>
      <c r="CU411" s="174">
        <v>73207</v>
      </c>
      <c r="CV411" s="174">
        <v>289</v>
      </c>
      <c r="CW411" s="174">
        <v>5</v>
      </c>
      <c r="CX411" s="174">
        <v>4922.1670000000004</v>
      </c>
    </row>
    <row r="412" spans="38:102" x14ac:dyDescent="0.25">
      <c r="AL412" s="3">
        <v>103786</v>
      </c>
      <c r="AM412" s="3">
        <v>103823</v>
      </c>
      <c r="AN412" s="3">
        <v>27</v>
      </c>
      <c r="AO412" s="3">
        <v>3</v>
      </c>
      <c r="AP412" s="3">
        <v>1059.663</v>
      </c>
      <c r="AQ412" s="3">
        <v>2939.82</v>
      </c>
      <c r="BA412" s="3">
        <v>103786</v>
      </c>
      <c r="BB412" s="3">
        <v>103823</v>
      </c>
      <c r="BC412" s="3">
        <v>27</v>
      </c>
      <c r="BD412" s="3">
        <v>3</v>
      </c>
      <c r="BE412" s="3">
        <v>869.33259999999996</v>
      </c>
      <c r="BF412" s="3">
        <v>2325.5320000000002</v>
      </c>
      <c r="BN412" s="3">
        <v>3</v>
      </c>
      <c r="BO412" s="3">
        <v>25</v>
      </c>
      <c r="BP412" s="3">
        <v>4246.1360000000004</v>
      </c>
      <c r="BW412" s="3">
        <v>3</v>
      </c>
      <c r="BX412" s="3">
        <v>25</v>
      </c>
      <c r="BY412" s="3">
        <v>4144.25</v>
      </c>
      <c r="CF412" s="3" t="s">
        <v>3073</v>
      </c>
      <c r="CG412" s="174">
        <v>3301</v>
      </c>
      <c r="CH412" s="174">
        <v>166770</v>
      </c>
      <c r="CI412" s="174">
        <v>5</v>
      </c>
      <c r="CJ412" s="174">
        <v>4921.8310000000001</v>
      </c>
      <c r="CK412" s="174">
        <v>4921.8310000000001</v>
      </c>
      <c r="CN412" s="3">
        <v>3471</v>
      </c>
      <c r="CO412" s="169">
        <f t="shared" si="126"/>
        <v>4943.5159999999996</v>
      </c>
      <c r="CP412" s="169">
        <f t="shared" si="127"/>
        <v>4811.1459999999997</v>
      </c>
      <c r="CQ412" s="170">
        <f t="shared" si="128"/>
        <v>9754.6620000000003</v>
      </c>
      <c r="CU412" s="174">
        <v>3301</v>
      </c>
      <c r="CV412" s="174">
        <v>166770</v>
      </c>
      <c r="CW412" s="174">
        <v>5</v>
      </c>
      <c r="CX412" s="174">
        <v>4921.8310000000001</v>
      </c>
    </row>
    <row r="413" spans="38:102" x14ac:dyDescent="0.25">
      <c r="AL413" s="3">
        <v>103825</v>
      </c>
      <c r="AM413" s="3">
        <v>103483</v>
      </c>
      <c r="AN413" s="3">
        <v>27</v>
      </c>
      <c r="AO413" s="3">
        <v>3</v>
      </c>
      <c r="AP413" s="3">
        <v>858.17190000000005</v>
      </c>
      <c r="AQ413" s="3">
        <v>2310.5819999999999</v>
      </c>
      <c r="BA413" s="3">
        <v>103825</v>
      </c>
      <c r="BB413" s="3">
        <v>103483</v>
      </c>
      <c r="BC413" s="3">
        <v>27</v>
      </c>
      <c r="BD413" s="3">
        <v>3</v>
      </c>
      <c r="BE413" s="3">
        <v>494.54169999999999</v>
      </c>
      <c r="BF413" s="3">
        <v>1493.3240000000001</v>
      </c>
      <c r="BN413" s="3">
        <v>3</v>
      </c>
      <c r="BO413" s="3">
        <v>25</v>
      </c>
      <c r="BP413" s="3">
        <v>5430.18</v>
      </c>
      <c r="BW413" s="3">
        <v>3</v>
      </c>
      <c r="BX413" s="3">
        <v>25</v>
      </c>
      <c r="BY413" s="3">
        <v>5634.2749999999996</v>
      </c>
      <c r="CF413" s="3" t="s">
        <v>3073</v>
      </c>
      <c r="CG413" s="174">
        <v>3429</v>
      </c>
      <c r="CH413" s="174">
        <v>177255</v>
      </c>
      <c r="CI413" s="174">
        <v>5</v>
      </c>
      <c r="CJ413" s="174">
        <v>4899.28</v>
      </c>
      <c r="CK413" s="174">
        <v>4899.28</v>
      </c>
      <c r="CN413" s="3">
        <v>3547</v>
      </c>
      <c r="CO413" s="169">
        <f t="shared" si="126"/>
        <v>4906.8608000000004</v>
      </c>
      <c r="CP413" s="169">
        <f t="shared" si="127"/>
        <v>4847.4241600000005</v>
      </c>
      <c r="CQ413" s="170">
        <f t="shared" si="128"/>
        <v>9754.2849600000009</v>
      </c>
      <c r="CU413" s="174">
        <v>3429</v>
      </c>
      <c r="CV413" s="174">
        <v>177255</v>
      </c>
      <c r="CW413" s="174">
        <v>5</v>
      </c>
      <c r="CX413" s="174">
        <v>4899.28</v>
      </c>
    </row>
    <row r="414" spans="38:102" x14ac:dyDescent="0.25">
      <c r="AL414" s="3">
        <v>103853</v>
      </c>
      <c r="AM414" s="3">
        <v>103747</v>
      </c>
      <c r="AN414" s="3">
        <v>27</v>
      </c>
      <c r="AO414" s="3">
        <v>3</v>
      </c>
      <c r="AP414" s="3">
        <v>809.93809999999996</v>
      </c>
      <c r="AQ414" s="3">
        <v>2108.2860000000001</v>
      </c>
      <c r="BA414" s="3">
        <v>103853</v>
      </c>
      <c r="BB414" s="3">
        <v>103747</v>
      </c>
      <c r="BC414" s="3">
        <v>27</v>
      </c>
      <c r="BD414" s="3">
        <v>3</v>
      </c>
      <c r="BE414" s="3">
        <v>510.84100000000001</v>
      </c>
      <c r="BF414" s="3">
        <v>1114.8699999999999</v>
      </c>
      <c r="BN414" s="3">
        <v>3</v>
      </c>
      <c r="BO414" s="3">
        <v>25</v>
      </c>
      <c r="BP414" s="3">
        <v>5083.2780000000002</v>
      </c>
      <c r="BW414" s="3">
        <v>3</v>
      </c>
      <c r="BX414" s="3">
        <v>25</v>
      </c>
      <c r="BY414" s="3">
        <v>5228.2780000000002</v>
      </c>
      <c r="CF414" s="3" t="s">
        <v>3073</v>
      </c>
      <c r="CG414" s="174">
        <v>2667</v>
      </c>
      <c r="CH414" s="174">
        <v>49071</v>
      </c>
      <c r="CI414" s="174">
        <v>5</v>
      </c>
      <c r="CJ414" s="174">
        <v>4891.5510000000004</v>
      </c>
      <c r="CK414" s="174">
        <v>4891.5510000000004</v>
      </c>
      <c r="CN414" s="3">
        <v>2387</v>
      </c>
      <c r="CO414" s="169">
        <f t="shared" si="126"/>
        <v>4832.732</v>
      </c>
      <c r="CP414" s="169">
        <f t="shared" si="127"/>
        <v>4905.6670000000004</v>
      </c>
      <c r="CQ414" s="170">
        <f t="shared" si="128"/>
        <v>9738.3990000000013</v>
      </c>
      <c r="CU414" s="174">
        <v>2667</v>
      </c>
      <c r="CV414" s="174">
        <v>49071</v>
      </c>
      <c r="CW414" s="174">
        <v>5</v>
      </c>
      <c r="CX414" s="174">
        <v>4891.5510000000004</v>
      </c>
    </row>
    <row r="415" spans="38:102" x14ac:dyDescent="0.25">
      <c r="AL415" s="3">
        <v>103855</v>
      </c>
      <c r="AM415" s="3">
        <v>103618</v>
      </c>
      <c r="AN415" s="3">
        <v>27</v>
      </c>
      <c r="AO415" s="3">
        <v>3</v>
      </c>
      <c r="AP415" s="3">
        <v>4664.1499999999996</v>
      </c>
      <c r="AQ415" s="3">
        <v>12558.33</v>
      </c>
      <c r="BA415" s="3">
        <v>103855</v>
      </c>
      <c r="BB415" s="3">
        <v>103618</v>
      </c>
      <c r="BC415" s="3">
        <v>27</v>
      </c>
      <c r="BD415" s="3">
        <v>3</v>
      </c>
      <c r="BE415" s="3">
        <v>4241.9830000000002</v>
      </c>
      <c r="BF415" s="3">
        <v>11425.27</v>
      </c>
      <c r="BN415" s="3">
        <v>3</v>
      </c>
      <c r="BO415" s="3">
        <v>26</v>
      </c>
      <c r="BP415" s="3">
        <v>2399.6039999999998</v>
      </c>
      <c r="BW415" s="3">
        <v>3</v>
      </c>
      <c r="BX415" s="3">
        <v>26</v>
      </c>
      <c r="BY415" s="3">
        <v>3271.4250000000002</v>
      </c>
      <c r="CF415" s="3" t="s">
        <v>3073</v>
      </c>
      <c r="CG415" s="174">
        <v>1180</v>
      </c>
      <c r="CH415" s="174">
        <v>138797</v>
      </c>
      <c r="CI415" s="174">
        <v>5</v>
      </c>
      <c r="CJ415" s="174">
        <v>4871.5990000000002</v>
      </c>
      <c r="CK415" s="174">
        <v>4871.5990000000002</v>
      </c>
      <c r="CN415" s="3">
        <v>3654</v>
      </c>
      <c r="CO415" s="169">
        <f t="shared" si="126"/>
        <v>4862.4740000000002</v>
      </c>
      <c r="CP415" s="169">
        <f t="shared" si="127"/>
        <v>4875.4269999999997</v>
      </c>
      <c r="CQ415" s="170">
        <f t="shared" si="128"/>
        <v>9737.9009999999998</v>
      </c>
      <c r="CU415" s="174">
        <v>1180</v>
      </c>
      <c r="CV415" s="174">
        <v>138797</v>
      </c>
      <c r="CW415" s="174">
        <v>5</v>
      </c>
      <c r="CX415" s="174">
        <v>4871.5990000000002</v>
      </c>
    </row>
    <row r="416" spans="38:102" x14ac:dyDescent="0.25">
      <c r="AL416" s="3">
        <v>103873</v>
      </c>
      <c r="AM416" s="3">
        <v>103659</v>
      </c>
      <c r="AN416" s="3">
        <v>27</v>
      </c>
      <c r="AO416" s="3">
        <v>3</v>
      </c>
      <c r="AP416" s="3">
        <v>1979.2909999999999</v>
      </c>
      <c r="AQ416" s="3">
        <v>4892.88</v>
      </c>
      <c r="BA416" s="3">
        <v>103873</v>
      </c>
      <c r="BB416" s="3">
        <v>103659</v>
      </c>
      <c r="BC416" s="3">
        <v>27</v>
      </c>
      <c r="BD416" s="3">
        <v>3</v>
      </c>
      <c r="BE416" s="3">
        <v>1892.1569999999999</v>
      </c>
      <c r="BF416" s="3">
        <v>4690.4560000000001</v>
      </c>
      <c r="BN416" s="3">
        <v>3</v>
      </c>
      <c r="BO416" s="3">
        <v>26</v>
      </c>
      <c r="BP416" s="3">
        <v>1773.953</v>
      </c>
      <c r="BW416" s="3">
        <v>3</v>
      </c>
      <c r="BX416" s="3">
        <v>26</v>
      </c>
      <c r="BY416" s="3">
        <v>2558.114</v>
      </c>
      <c r="CF416" s="3" t="s">
        <v>3073</v>
      </c>
      <c r="CG416" s="174">
        <v>2475</v>
      </c>
      <c r="CH416" s="174">
        <v>33826</v>
      </c>
      <c r="CI416" s="174">
        <v>5</v>
      </c>
      <c r="CJ416" s="174">
        <v>4868.6480000000001</v>
      </c>
      <c r="CK416" s="174">
        <v>4868.6480000000001</v>
      </c>
      <c r="CN416" s="3">
        <v>1354</v>
      </c>
      <c r="CO416" s="169">
        <f t="shared" si="126"/>
        <v>4916.7349999999997</v>
      </c>
      <c r="CP416" s="169">
        <f t="shared" si="127"/>
        <v>4791.6957000000002</v>
      </c>
      <c r="CQ416" s="170">
        <f t="shared" si="128"/>
        <v>9708.4307000000008</v>
      </c>
      <c r="CU416" s="174">
        <v>2475</v>
      </c>
      <c r="CV416" s="174">
        <v>33826</v>
      </c>
      <c r="CW416" s="174">
        <v>5</v>
      </c>
      <c r="CX416" s="174">
        <v>4868.6480000000001</v>
      </c>
    </row>
    <row r="417" spans="38:102" x14ac:dyDescent="0.25">
      <c r="AL417" s="3">
        <v>104447</v>
      </c>
      <c r="AM417" s="3">
        <v>103405</v>
      </c>
      <c r="AN417" s="3">
        <v>27</v>
      </c>
      <c r="AO417" s="3">
        <v>3</v>
      </c>
      <c r="AP417" s="3">
        <v>558.0489</v>
      </c>
      <c r="AQ417" s="3">
        <v>1618.6030000000001</v>
      </c>
      <c r="BA417" s="3">
        <v>104447</v>
      </c>
      <c r="BB417" s="3">
        <v>103405</v>
      </c>
      <c r="BC417" s="3">
        <v>27</v>
      </c>
      <c r="BD417" s="3">
        <v>3</v>
      </c>
      <c r="BE417" s="3">
        <v>399.41480000000001</v>
      </c>
      <c r="BF417" s="3">
        <v>1276.9829999999999</v>
      </c>
      <c r="BN417" s="3">
        <v>0</v>
      </c>
      <c r="BO417" s="3">
        <v>27</v>
      </c>
      <c r="BP417" s="3">
        <v>0</v>
      </c>
      <c r="BW417" s="3">
        <v>0</v>
      </c>
      <c r="BX417" s="3">
        <v>27</v>
      </c>
      <c r="BY417" s="3">
        <v>0</v>
      </c>
      <c r="CF417" s="3" t="s">
        <v>3073</v>
      </c>
      <c r="CG417" s="174">
        <v>69949</v>
      </c>
      <c r="CH417" s="174">
        <v>1664</v>
      </c>
      <c r="CI417" s="174">
        <v>5</v>
      </c>
      <c r="CJ417" s="174">
        <v>4864.643</v>
      </c>
      <c r="CK417" s="174">
        <v>4864.643</v>
      </c>
      <c r="CN417" s="3">
        <v>504</v>
      </c>
      <c r="CO417" s="169">
        <f t="shared" si="126"/>
        <v>5062.2939999999999</v>
      </c>
      <c r="CP417" s="169">
        <f t="shared" si="127"/>
        <v>4599.4844000000003</v>
      </c>
      <c r="CQ417" s="170">
        <f t="shared" si="128"/>
        <v>9661.7783999999992</v>
      </c>
      <c r="CU417" s="174">
        <v>69949</v>
      </c>
      <c r="CV417" s="174">
        <v>1664</v>
      </c>
      <c r="CW417" s="174">
        <v>5</v>
      </c>
      <c r="CX417" s="174">
        <v>4864.643</v>
      </c>
    </row>
    <row r="418" spans="38:102" x14ac:dyDescent="0.25">
      <c r="AL418" s="3">
        <v>104497</v>
      </c>
      <c r="AM418" s="3">
        <v>102925</v>
      </c>
      <c r="AN418" s="3">
        <v>27</v>
      </c>
      <c r="AO418" s="3">
        <v>3</v>
      </c>
      <c r="AP418" s="3">
        <v>836.65380000000005</v>
      </c>
      <c r="AQ418" s="3">
        <v>2968.1320000000001</v>
      </c>
      <c r="BA418" s="3">
        <v>104497</v>
      </c>
      <c r="BB418" s="3">
        <v>102925</v>
      </c>
      <c r="BC418" s="3">
        <v>27</v>
      </c>
      <c r="BD418" s="3">
        <v>3</v>
      </c>
      <c r="BE418" s="3">
        <v>730.12890000000004</v>
      </c>
      <c r="BF418" s="3">
        <v>2891.2579999999998</v>
      </c>
      <c r="BN418" s="3">
        <v>0</v>
      </c>
      <c r="BO418" s="3">
        <v>27</v>
      </c>
      <c r="BP418" s="3">
        <v>0</v>
      </c>
      <c r="BW418" s="3">
        <v>0</v>
      </c>
      <c r="BX418" s="3">
        <v>27</v>
      </c>
      <c r="BY418" s="3">
        <v>0</v>
      </c>
      <c r="CF418" s="3" t="s">
        <v>3073</v>
      </c>
      <c r="CG418" s="174">
        <v>2564</v>
      </c>
      <c r="CH418" s="174">
        <v>48138</v>
      </c>
      <c r="CI418" s="174">
        <v>5</v>
      </c>
      <c r="CJ418" s="174">
        <v>4863.0950000000003</v>
      </c>
      <c r="CK418" s="174">
        <v>4863.0950000000003</v>
      </c>
      <c r="CN418" s="3">
        <v>1086</v>
      </c>
      <c r="CO418" s="169">
        <f t="shared" si="126"/>
        <v>4802.1562000000004</v>
      </c>
      <c r="CP418" s="169">
        <f t="shared" si="127"/>
        <v>4835.2111999999997</v>
      </c>
      <c r="CQ418" s="170">
        <f t="shared" si="128"/>
        <v>9637.3673999999992</v>
      </c>
      <c r="CU418" s="174">
        <v>2564</v>
      </c>
      <c r="CV418" s="174">
        <v>48138</v>
      </c>
      <c r="CW418" s="174">
        <v>5</v>
      </c>
      <c r="CX418" s="174">
        <v>4863.0950000000003</v>
      </c>
    </row>
    <row r="419" spans="38:102" x14ac:dyDescent="0.25">
      <c r="AL419" s="3">
        <v>106285</v>
      </c>
      <c r="AM419" s="3">
        <v>107461</v>
      </c>
      <c r="AN419" s="3">
        <v>28</v>
      </c>
      <c r="AO419" s="3">
        <v>3</v>
      </c>
      <c r="AP419" s="3">
        <v>619.52560000000005</v>
      </c>
      <c r="AQ419" s="3">
        <v>2043.845</v>
      </c>
      <c r="BA419" s="3">
        <v>106285</v>
      </c>
      <c r="BB419" s="3">
        <v>107461</v>
      </c>
      <c r="BC419" s="3">
        <v>28</v>
      </c>
      <c r="BD419" s="3">
        <v>3</v>
      </c>
      <c r="BE419" s="3">
        <v>371.56490000000002</v>
      </c>
      <c r="BF419" s="3">
        <v>1384.9929999999999</v>
      </c>
      <c r="BN419" s="3">
        <v>0</v>
      </c>
      <c r="BO419" s="3">
        <v>27</v>
      </c>
      <c r="BP419" s="3">
        <v>0</v>
      </c>
      <c r="BW419" s="3">
        <v>3</v>
      </c>
      <c r="BX419" s="3">
        <v>27</v>
      </c>
      <c r="BY419" s="3">
        <v>3460.6390000000001</v>
      </c>
      <c r="CF419" s="3" t="s">
        <v>3073</v>
      </c>
      <c r="CG419" s="174">
        <v>142752</v>
      </c>
      <c r="CH419" s="174">
        <v>1143</v>
      </c>
      <c r="CI419" s="174">
        <v>5</v>
      </c>
      <c r="CJ419" s="174">
        <v>4855.2049999999999</v>
      </c>
      <c r="CK419" s="174">
        <v>4855.2049999999999</v>
      </c>
      <c r="CN419" s="3">
        <v>2496</v>
      </c>
      <c r="CO419" s="169">
        <f t="shared" si="126"/>
        <v>4796.2370000000001</v>
      </c>
      <c r="CP419" s="169">
        <f t="shared" si="127"/>
        <v>4829.6499999999996</v>
      </c>
      <c r="CQ419" s="170">
        <f t="shared" si="128"/>
        <v>9625.8869999999988</v>
      </c>
      <c r="CU419" s="174">
        <v>142752</v>
      </c>
      <c r="CV419" s="174">
        <v>1143</v>
      </c>
      <c r="CW419" s="174">
        <v>5</v>
      </c>
      <c r="CX419" s="174">
        <v>4855.2049999999999</v>
      </c>
    </row>
    <row r="420" spans="38:102" x14ac:dyDescent="0.25">
      <c r="AL420" s="3">
        <v>106694</v>
      </c>
      <c r="AM420" s="3">
        <v>107165</v>
      </c>
      <c r="AN420" s="3">
        <v>28</v>
      </c>
      <c r="AO420" s="3">
        <v>3</v>
      </c>
      <c r="AP420" s="3">
        <v>605.3383</v>
      </c>
      <c r="AQ420" s="3">
        <v>2084.1840000000002</v>
      </c>
      <c r="BA420" s="3">
        <v>106694</v>
      </c>
      <c r="BB420" s="3">
        <v>107165</v>
      </c>
      <c r="BC420" s="3">
        <v>28</v>
      </c>
      <c r="BD420" s="3">
        <v>3</v>
      </c>
      <c r="BE420" s="3">
        <v>730.65560000000005</v>
      </c>
      <c r="BF420" s="3">
        <v>2263.21</v>
      </c>
      <c r="BN420" s="3">
        <v>0</v>
      </c>
      <c r="BO420" s="3">
        <v>27</v>
      </c>
      <c r="BP420" s="3">
        <v>0</v>
      </c>
      <c r="BW420" s="3">
        <v>3</v>
      </c>
      <c r="BX420" s="3">
        <v>27</v>
      </c>
      <c r="BY420" s="3">
        <v>3914.114</v>
      </c>
      <c r="CF420" s="3" t="s">
        <v>3073</v>
      </c>
      <c r="CG420" s="174">
        <v>2465</v>
      </c>
      <c r="CH420" s="174">
        <v>31882</v>
      </c>
      <c r="CI420" s="174">
        <v>5</v>
      </c>
      <c r="CJ420" s="174">
        <v>4838.7190000000001</v>
      </c>
      <c r="CK420" s="174">
        <v>4838.7190000000001</v>
      </c>
      <c r="CN420" s="3">
        <v>1942</v>
      </c>
      <c r="CO420" s="169">
        <f t="shared" si="126"/>
        <v>4696.8108999999995</v>
      </c>
      <c r="CP420" s="169">
        <f t="shared" si="127"/>
        <v>4927.6059000000005</v>
      </c>
      <c r="CQ420" s="170">
        <f t="shared" si="128"/>
        <v>9624.4167999999991</v>
      </c>
      <c r="CU420" s="174">
        <v>2465</v>
      </c>
      <c r="CV420" s="174">
        <v>31882</v>
      </c>
      <c r="CW420" s="174">
        <v>5</v>
      </c>
      <c r="CX420" s="174">
        <v>4838.7190000000001</v>
      </c>
    </row>
    <row r="421" spans="38:102" x14ac:dyDescent="0.25">
      <c r="AL421" s="3">
        <v>106998</v>
      </c>
      <c r="AM421" s="3">
        <v>107475</v>
      </c>
      <c r="AN421" s="3">
        <v>28</v>
      </c>
      <c r="AO421" s="3">
        <v>3</v>
      </c>
      <c r="AP421" s="3">
        <v>784.94399999999996</v>
      </c>
      <c r="AQ421" s="3">
        <v>2453.38</v>
      </c>
      <c r="BA421" s="3">
        <v>106998</v>
      </c>
      <c r="BB421" s="3">
        <v>107475</v>
      </c>
      <c r="BC421" s="3">
        <v>28</v>
      </c>
      <c r="BD421" s="3">
        <v>3</v>
      </c>
      <c r="BE421" s="3">
        <v>519.01319999999998</v>
      </c>
      <c r="BF421" s="3">
        <v>1756.7460000000001</v>
      </c>
      <c r="BN421" s="3">
        <v>3</v>
      </c>
      <c r="BO421" s="3">
        <v>27</v>
      </c>
      <c r="BP421" s="3">
        <v>3419.7330000000002</v>
      </c>
      <c r="BW421" s="3">
        <v>3</v>
      </c>
      <c r="BX421" s="3">
        <v>27</v>
      </c>
      <c r="BY421" s="3">
        <v>14836.03</v>
      </c>
      <c r="CF421" s="3" t="s">
        <v>3073</v>
      </c>
      <c r="CG421" s="174">
        <v>1932</v>
      </c>
      <c r="CH421" s="174">
        <v>71192</v>
      </c>
      <c r="CI421" s="174">
        <v>5</v>
      </c>
      <c r="CJ421" s="174">
        <v>4834.0640000000003</v>
      </c>
      <c r="CK421" s="174">
        <v>4834.0640000000003</v>
      </c>
      <c r="CN421" s="3">
        <v>2241</v>
      </c>
      <c r="CO421" s="169">
        <f t="shared" si="126"/>
        <v>4797.3590000000004</v>
      </c>
      <c r="CP421" s="169">
        <f t="shared" si="127"/>
        <v>4816.0510000000004</v>
      </c>
      <c r="CQ421" s="170">
        <f t="shared" si="128"/>
        <v>9613.41</v>
      </c>
      <c r="CU421" s="174">
        <v>1932</v>
      </c>
      <c r="CV421" s="174">
        <v>71192</v>
      </c>
      <c r="CW421" s="174">
        <v>5</v>
      </c>
      <c r="CX421" s="174">
        <v>4834.0640000000003</v>
      </c>
    </row>
    <row r="422" spans="38:102" x14ac:dyDescent="0.25">
      <c r="AL422" s="3">
        <v>107023</v>
      </c>
      <c r="AM422" s="3">
        <v>107818</v>
      </c>
      <c r="AN422" s="3">
        <v>28</v>
      </c>
      <c r="AO422" s="3">
        <v>6</v>
      </c>
      <c r="AP422" s="3">
        <v>3557.7840000000001</v>
      </c>
      <c r="AQ422" s="3">
        <v>10816.47</v>
      </c>
      <c r="BA422" s="3">
        <v>107023</v>
      </c>
      <c r="BB422" s="3">
        <v>107818</v>
      </c>
      <c r="BC422" s="3">
        <v>28</v>
      </c>
      <c r="BD422" s="3">
        <v>6</v>
      </c>
      <c r="BE422" s="3">
        <v>3148.0619999999999</v>
      </c>
      <c r="BF422" s="3">
        <v>9777.7420000000002</v>
      </c>
      <c r="BN422" s="3">
        <v>3</v>
      </c>
      <c r="BO422" s="3">
        <v>27</v>
      </c>
      <c r="BP422" s="3">
        <v>3469.8910000000001</v>
      </c>
      <c r="BW422" s="3">
        <v>3</v>
      </c>
      <c r="BX422" s="3">
        <v>27</v>
      </c>
      <c r="BY422" s="3">
        <v>5494.9970000000003</v>
      </c>
      <c r="CF422" s="3" t="s">
        <v>3073</v>
      </c>
      <c r="CG422" s="174">
        <v>156872</v>
      </c>
      <c r="CH422" s="174">
        <v>3223</v>
      </c>
      <c r="CI422" s="174">
        <v>5</v>
      </c>
      <c r="CJ422" s="174">
        <v>4830.3829999999998</v>
      </c>
      <c r="CK422" s="174">
        <v>4830.3829999999998</v>
      </c>
      <c r="CN422" s="3">
        <v>2434</v>
      </c>
      <c r="CO422" s="169">
        <f t="shared" si="126"/>
        <v>4793.3622000000005</v>
      </c>
      <c r="CP422" s="169">
        <f t="shared" si="127"/>
        <v>4809.9286000000002</v>
      </c>
      <c r="CQ422" s="170">
        <f t="shared" si="128"/>
        <v>9603.2908000000007</v>
      </c>
      <c r="CU422" s="174">
        <v>156872</v>
      </c>
      <c r="CV422" s="174">
        <v>3223</v>
      </c>
      <c r="CW422" s="174">
        <v>5</v>
      </c>
      <c r="CX422" s="174">
        <v>4830.3829999999998</v>
      </c>
    </row>
    <row r="423" spans="38:102" x14ac:dyDescent="0.25">
      <c r="AL423" s="3">
        <v>107085</v>
      </c>
      <c r="AM423" s="3">
        <v>107377</v>
      </c>
      <c r="AN423" s="3">
        <v>28</v>
      </c>
      <c r="AO423" s="3">
        <v>3</v>
      </c>
      <c r="AP423" s="3">
        <v>1226.2829999999999</v>
      </c>
      <c r="AQ423" s="3">
        <v>3268.89</v>
      </c>
      <c r="BA423" s="3">
        <v>107085</v>
      </c>
      <c r="BB423" s="3">
        <v>107377</v>
      </c>
      <c r="BC423" s="3">
        <v>28</v>
      </c>
      <c r="BD423" s="3">
        <v>3</v>
      </c>
      <c r="BE423" s="3">
        <v>1545.25</v>
      </c>
      <c r="BF423" s="3">
        <v>4152.7870000000003</v>
      </c>
      <c r="BN423" s="3">
        <v>3</v>
      </c>
      <c r="BO423" s="3">
        <v>27</v>
      </c>
      <c r="BP423" s="3">
        <v>13037.07</v>
      </c>
      <c r="BW423" s="3">
        <v>3</v>
      </c>
      <c r="BX423" s="3">
        <v>27</v>
      </c>
      <c r="BY423" s="3">
        <v>3135.1860000000001</v>
      </c>
      <c r="CF423" s="3" t="s">
        <v>3073</v>
      </c>
      <c r="CG423" s="174">
        <v>48138</v>
      </c>
      <c r="CH423" s="174">
        <v>2564</v>
      </c>
      <c r="CI423" s="174">
        <v>5</v>
      </c>
      <c r="CJ423" s="174">
        <v>4821.3440000000001</v>
      </c>
      <c r="CK423" s="174">
        <v>4821.3440000000001</v>
      </c>
      <c r="CN423" s="3">
        <v>1939</v>
      </c>
      <c r="CO423" s="169">
        <f t="shared" si="126"/>
        <v>4811.2447999999995</v>
      </c>
      <c r="CP423" s="169">
        <f t="shared" si="127"/>
        <v>4786.1881999999996</v>
      </c>
      <c r="CQ423" s="170">
        <f t="shared" si="128"/>
        <v>9597.4329999999991</v>
      </c>
      <c r="CU423" s="174">
        <v>48138</v>
      </c>
      <c r="CV423" s="174">
        <v>2564</v>
      </c>
      <c r="CW423" s="174">
        <v>5</v>
      </c>
      <c r="CX423" s="174">
        <v>4821.3440000000001</v>
      </c>
    </row>
    <row r="424" spans="38:102" x14ac:dyDescent="0.25">
      <c r="AL424" s="3">
        <v>107159</v>
      </c>
      <c r="AM424" s="3">
        <v>107348</v>
      </c>
      <c r="AN424" s="3">
        <v>28</v>
      </c>
      <c r="AO424" s="3">
        <v>3</v>
      </c>
      <c r="AP424" s="3">
        <v>789.51329999999996</v>
      </c>
      <c r="AQ424" s="3">
        <v>1965.703</v>
      </c>
      <c r="BA424" s="3">
        <v>107159</v>
      </c>
      <c r="BB424" s="3">
        <v>107348</v>
      </c>
      <c r="BC424" s="3">
        <v>28</v>
      </c>
      <c r="BD424" s="3">
        <v>3</v>
      </c>
      <c r="BE424" s="3">
        <v>790.13660000000004</v>
      </c>
      <c r="BF424" s="3">
        <v>2049.14</v>
      </c>
      <c r="BN424" s="3">
        <v>3</v>
      </c>
      <c r="BO424" s="3">
        <v>27</v>
      </c>
      <c r="BP424" s="3">
        <v>6200.7269999999999</v>
      </c>
      <c r="BW424" s="3">
        <v>3</v>
      </c>
      <c r="BX424" s="3">
        <v>27</v>
      </c>
      <c r="BY424" s="3">
        <v>1542.2180000000001</v>
      </c>
      <c r="CF424" s="3" t="s">
        <v>3073</v>
      </c>
      <c r="CG424" s="174">
        <v>198726</v>
      </c>
      <c r="CH424" s="174">
        <v>1794</v>
      </c>
      <c r="CI424" s="174">
        <v>5</v>
      </c>
      <c r="CJ424" s="174">
        <v>4821.0309999999999</v>
      </c>
      <c r="CK424" s="174">
        <v>4821.0309999999999</v>
      </c>
      <c r="CN424" s="3">
        <v>91</v>
      </c>
      <c r="CO424" s="169">
        <f t="shared" si="126"/>
        <v>4832.4130000000005</v>
      </c>
      <c r="CP424" s="169">
        <f t="shared" si="127"/>
        <v>4762.6490000000003</v>
      </c>
      <c r="CQ424" s="170">
        <f t="shared" si="128"/>
        <v>9595.0620000000017</v>
      </c>
      <c r="CU424" s="174">
        <v>198726</v>
      </c>
      <c r="CV424" s="174">
        <v>1794</v>
      </c>
      <c r="CW424" s="174">
        <v>5</v>
      </c>
      <c r="CX424" s="174">
        <v>4821.0309999999999</v>
      </c>
    </row>
    <row r="425" spans="38:102" x14ac:dyDescent="0.25">
      <c r="AL425" s="3">
        <v>107165</v>
      </c>
      <c r="AM425" s="3">
        <v>106694</v>
      </c>
      <c r="AN425" s="3">
        <v>28</v>
      </c>
      <c r="AO425" s="3">
        <v>3</v>
      </c>
      <c r="AP425" s="3">
        <v>758.50789999999995</v>
      </c>
      <c r="AQ425" s="3">
        <v>2149.277</v>
      </c>
      <c r="BA425" s="3">
        <v>107165</v>
      </c>
      <c r="BB425" s="3">
        <v>106694</v>
      </c>
      <c r="BC425" s="3">
        <v>28</v>
      </c>
      <c r="BD425" s="3">
        <v>3</v>
      </c>
      <c r="BE425" s="3">
        <v>814.89480000000003</v>
      </c>
      <c r="BF425" s="3">
        <v>2276.819</v>
      </c>
      <c r="BN425" s="3">
        <v>3</v>
      </c>
      <c r="BO425" s="3">
        <v>27</v>
      </c>
      <c r="BP425" s="3">
        <v>2723.2350000000001</v>
      </c>
      <c r="BW425" s="3">
        <v>3</v>
      </c>
      <c r="BX425" s="3">
        <v>27</v>
      </c>
      <c r="BY425" s="3">
        <v>2801.2620000000002</v>
      </c>
      <c r="CF425" s="3" t="s">
        <v>3073</v>
      </c>
      <c r="CG425" s="174">
        <v>45356</v>
      </c>
      <c r="CH425" s="174">
        <v>3471</v>
      </c>
      <c r="CI425" s="174">
        <v>5</v>
      </c>
      <c r="CJ425" s="174">
        <v>4811.1459999999997</v>
      </c>
      <c r="CK425" s="174">
        <v>4811.1459999999997</v>
      </c>
      <c r="CN425" s="3">
        <v>2200</v>
      </c>
      <c r="CO425" s="169">
        <f t="shared" si="126"/>
        <v>4800.0752800000009</v>
      </c>
      <c r="CP425" s="169">
        <f t="shared" si="127"/>
        <v>4782.3138799999997</v>
      </c>
      <c r="CQ425" s="170">
        <f t="shared" si="128"/>
        <v>9582.3891600000006</v>
      </c>
      <c r="CU425" s="174">
        <v>45356</v>
      </c>
      <c r="CV425" s="174">
        <v>3471</v>
      </c>
      <c r="CW425" s="174">
        <v>5</v>
      </c>
      <c r="CX425" s="174">
        <v>4811.1459999999997</v>
      </c>
    </row>
    <row r="426" spans="38:102" x14ac:dyDescent="0.25">
      <c r="AL426" s="3">
        <v>107218</v>
      </c>
      <c r="AM426" s="3">
        <v>107394</v>
      </c>
      <c r="AN426" s="3">
        <v>28</v>
      </c>
      <c r="AO426" s="3">
        <v>3</v>
      </c>
      <c r="AP426" s="3">
        <v>3342.607</v>
      </c>
      <c r="AQ426" s="3">
        <v>10247.1</v>
      </c>
      <c r="BA426" s="3">
        <v>107218</v>
      </c>
      <c r="BB426" s="3">
        <v>107394</v>
      </c>
      <c r="BC426" s="3">
        <v>28</v>
      </c>
      <c r="BD426" s="3">
        <v>3</v>
      </c>
      <c r="BE426" s="3">
        <v>2723.5990000000002</v>
      </c>
      <c r="BF426" s="3">
        <v>8424.8680000000004</v>
      </c>
      <c r="BN426" s="3">
        <v>3</v>
      </c>
      <c r="BO426" s="3">
        <v>27</v>
      </c>
      <c r="BP426" s="3">
        <v>1546.6990000000001</v>
      </c>
      <c r="BW426" s="3">
        <v>3</v>
      </c>
      <c r="BX426" s="3">
        <v>27</v>
      </c>
      <c r="BY426" s="3">
        <v>3583.9769999999999</v>
      </c>
      <c r="CF426" s="3" t="s">
        <v>3073</v>
      </c>
      <c r="CG426" s="174">
        <v>184307</v>
      </c>
      <c r="CH426" s="174">
        <v>3479</v>
      </c>
      <c r="CI426" s="174">
        <v>5</v>
      </c>
      <c r="CJ426" s="174">
        <v>4807.6970000000001</v>
      </c>
      <c r="CK426" s="174">
        <v>4807.6970000000001</v>
      </c>
      <c r="CN426" s="3">
        <v>3505</v>
      </c>
      <c r="CO426" s="169">
        <f t="shared" si="126"/>
        <v>4772.5990000000002</v>
      </c>
      <c r="CP426" s="169">
        <f t="shared" si="127"/>
        <v>4806.9760000000006</v>
      </c>
      <c r="CQ426" s="170">
        <f t="shared" si="128"/>
        <v>9579.5750000000007</v>
      </c>
      <c r="CU426" s="174">
        <v>184307</v>
      </c>
      <c r="CV426" s="174">
        <v>3479</v>
      </c>
      <c r="CW426" s="174">
        <v>5</v>
      </c>
      <c r="CX426" s="174">
        <v>4807.6970000000001</v>
      </c>
    </row>
    <row r="427" spans="38:102" x14ac:dyDescent="0.25">
      <c r="AL427" s="3">
        <v>107348</v>
      </c>
      <c r="AM427" s="3">
        <v>107159</v>
      </c>
      <c r="AN427" s="3">
        <v>28</v>
      </c>
      <c r="AO427" s="3">
        <v>3</v>
      </c>
      <c r="AP427" s="3">
        <v>777.12699999999995</v>
      </c>
      <c r="AQ427" s="3">
        <v>2068.9789999999998</v>
      </c>
      <c r="BA427" s="3">
        <v>107348</v>
      </c>
      <c r="BB427" s="3">
        <v>107159</v>
      </c>
      <c r="BC427" s="3">
        <v>28</v>
      </c>
      <c r="BD427" s="3">
        <v>3</v>
      </c>
      <c r="BE427" s="3">
        <v>780.47130000000004</v>
      </c>
      <c r="BF427" s="3">
        <v>2100.9810000000002</v>
      </c>
      <c r="BN427" s="3">
        <v>3</v>
      </c>
      <c r="BO427" s="3">
        <v>27</v>
      </c>
      <c r="BP427" s="3">
        <v>2437.712</v>
      </c>
      <c r="BW427" s="3">
        <v>3</v>
      </c>
      <c r="BX427" s="3">
        <v>27</v>
      </c>
      <c r="BY427" s="3">
        <v>3160.683</v>
      </c>
      <c r="CF427" s="3" t="s">
        <v>3073</v>
      </c>
      <c r="CG427" s="174">
        <v>3573</v>
      </c>
      <c r="CH427" s="174">
        <v>86048</v>
      </c>
      <c r="CI427" s="174">
        <v>5</v>
      </c>
      <c r="CJ427" s="174">
        <v>4775.1629999999996</v>
      </c>
      <c r="CK427" s="174">
        <v>4775.1629999999996</v>
      </c>
      <c r="CN427" s="3">
        <v>2549</v>
      </c>
      <c r="CO427" s="169">
        <f t="shared" si="126"/>
        <v>4775.7120000000004</v>
      </c>
      <c r="CP427" s="169">
        <f t="shared" si="127"/>
        <v>4799.8360000000002</v>
      </c>
      <c r="CQ427" s="170">
        <f t="shared" si="128"/>
        <v>9575.5480000000007</v>
      </c>
      <c r="CU427" s="174">
        <v>3573</v>
      </c>
      <c r="CV427" s="174">
        <v>86048</v>
      </c>
      <c r="CW427" s="174">
        <v>5</v>
      </c>
      <c r="CX427" s="174">
        <v>4775.1629999999996</v>
      </c>
    </row>
    <row r="428" spans="38:102" x14ac:dyDescent="0.25">
      <c r="AL428" s="3">
        <v>107377</v>
      </c>
      <c r="AM428" s="3">
        <v>107085</v>
      </c>
      <c r="AN428" s="3">
        <v>28</v>
      </c>
      <c r="AO428" s="3">
        <v>3</v>
      </c>
      <c r="AP428" s="3">
        <v>990.61189999999999</v>
      </c>
      <c r="AQ428" s="3">
        <v>2551.9870000000001</v>
      </c>
      <c r="BA428" s="3">
        <v>107377</v>
      </c>
      <c r="BB428" s="3">
        <v>107085</v>
      </c>
      <c r="BC428" s="3">
        <v>28</v>
      </c>
      <c r="BD428" s="3">
        <v>3</v>
      </c>
      <c r="BE428" s="3">
        <v>1160.248</v>
      </c>
      <c r="BF428" s="3">
        <v>2892.123</v>
      </c>
      <c r="BN428" s="3">
        <v>3</v>
      </c>
      <c r="BO428" s="3">
        <v>27</v>
      </c>
      <c r="BP428" s="3">
        <v>2896.2649999999999</v>
      </c>
      <c r="BW428" s="3">
        <v>3</v>
      </c>
      <c r="BX428" s="3">
        <v>27</v>
      </c>
      <c r="BY428" s="3">
        <v>2086.0610000000001</v>
      </c>
      <c r="CF428" s="3" t="s">
        <v>3073</v>
      </c>
      <c r="CG428" s="174">
        <v>3607</v>
      </c>
      <c r="CH428" s="174">
        <v>94299</v>
      </c>
      <c r="CI428" s="174">
        <v>5</v>
      </c>
      <c r="CJ428" s="174">
        <v>4774.67</v>
      </c>
      <c r="CK428" s="174">
        <v>4774.67</v>
      </c>
      <c r="CN428" s="3">
        <v>1781</v>
      </c>
      <c r="CO428" s="169">
        <f t="shared" si="126"/>
        <v>4836.3060999999998</v>
      </c>
      <c r="CP428" s="169">
        <f t="shared" si="127"/>
        <v>4728.1284999999998</v>
      </c>
      <c r="CQ428" s="170">
        <f t="shared" si="128"/>
        <v>9564.4346000000005</v>
      </c>
      <c r="CU428" s="174">
        <v>3607</v>
      </c>
      <c r="CV428" s="174">
        <v>94299</v>
      </c>
      <c r="CW428" s="174">
        <v>5</v>
      </c>
      <c r="CX428" s="174">
        <v>4774.67</v>
      </c>
    </row>
    <row r="429" spans="38:102" x14ac:dyDescent="0.25">
      <c r="AL429" s="3">
        <v>107394</v>
      </c>
      <c r="AM429" s="3">
        <v>107218</v>
      </c>
      <c r="AN429" s="3">
        <v>28</v>
      </c>
      <c r="AO429" s="3">
        <v>3</v>
      </c>
      <c r="AP429" s="3">
        <v>3337.029</v>
      </c>
      <c r="AQ429" s="3">
        <v>8788.3829999999998</v>
      </c>
      <c r="BA429" s="3">
        <v>107394</v>
      </c>
      <c r="BB429" s="3">
        <v>107218</v>
      </c>
      <c r="BC429" s="3">
        <v>28</v>
      </c>
      <c r="BD429" s="3">
        <v>3</v>
      </c>
      <c r="BE429" s="3">
        <v>2805.1190000000001</v>
      </c>
      <c r="BF429" s="3">
        <v>7274.0649999999996</v>
      </c>
      <c r="BN429" s="3">
        <v>3</v>
      </c>
      <c r="BO429" s="3">
        <v>27</v>
      </c>
      <c r="BP429" s="3">
        <v>2274.6669999999999</v>
      </c>
      <c r="BW429" s="3">
        <v>3</v>
      </c>
      <c r="BX429" s="3">
        <v>27</v>
      </c>
      <c r="BY429" s="3">
        <v>13131.78</v>
      </c>
      <c r="CF429" s="3" t="s">
        <v>3073</v>
      </c>
      <c r="CG429" s="174">
        <v>55969</v>
      </c>
      <c r="CH429" s="174">
        <v>3492</v>
      </c>
      <c r="CI429" s="174">
        <v>5</v>
      </c>
      <c r="CJ429" s="174">
        <v>4766.3270000000002</v>
      </c>
      <c r="CK429" s="174">
        <v>4766.3270000000002</v>
      </c>
      <c r="CN429" s="3">
        <v>2974</v>
      </c>
      <c r="CO429" s="169">
        <f t="shared" si="126"/>
        <v>4843.9632999999994</v>
      </c>
      <c r="CP429" s="169">
        <f t="shared" si="127"/>
        <v>4719.8336999999992</v>
      </c>
      <c r="CQ429" s="170">
        <f t="shared" si="128"/>
        <v>9563.7969999999987</v>
      </c>
      <c r="CU429" s="174">
        <v>55969</v>
      </c>
      <c r="CV429" s="174">
        <v>3492</v>
      </c>
      <c r="CW429" s="174">
        <v>5</v>
      </c>
      <c r="CX429" s="174">
        <v>4766.3270000000002</v>
      </c>
    </row>
    <row r="430" spans="38:102" x14ac:dyDescent="0.25">
      <c r="AL430" s="3">
        <v>107461</v>
      </c>
      <c r="AM430" s="3">
        <v>106285</v>
      </c>
      <c r="AN430" s="3">
        <v>28</v>
      </c>
      <c r="AO430" s="3">
        <v>3</v>
      </c>
      <c r="AP430" s="3">
        <v>623.38400000000001</v>
      </c>
      <c r="AQ430" s="3">
        <v>1780.9849999999999</v>
      </c>
      <c r="BA430" s="3">
        <v>107461</v>
      </c>
      <c r="BB430" s="3">
        <v>106285</v>
      </c>
      <c r="BC430" s="3">
        <v>28</v>
      </c>
      <c r="BD430" s="3">
        <v>3</v>
      </c>
      <c r="BE430" s="3">
        <v>437.22190000000001</v>
      </c>
      <c r="BF430" s="3">
        <v>1306.5830000000001</v>
      </c>
      <c r="BN430" s="3">
        <v>3</v>
      </c>
      <c r="BO430" s="3">
        <v>27</v>
      </c>
      <c r="BP430" s="3">
        <v>1890.9359999999999</v>
      </c>
      <c r="BW430" s="3">
        <v>3</v>
      </c>
      <c r="BX430" s="3">
        <v>27</v>
      </c>
      <c r="BY430" s="3">
        <v>4032.0189999999998</v>
      </c>
      <c r="CF430" s="3" t="s">
        <v>3073</v>
      </c>
      <c r="CG430" s="174">
        <v>69155</v>
      </c>
      <c r="CH430" s="174">
        <v>1669</v>
      </c>
      <c r="CI430" s="174">
        <v>5</v>
      </c>
      <c r="CJ430" s="174">
        <v>4766.1440000000002</v>
      </c>
      <c r="CK430" s="174">
        <v>4766.1440000000002</v>
      </c>
      <c r="CN430" s="3">
        <v>175</v>
      </c>
      <c r="CO430" s="169">
        <f t="shared" si="126"/>
        <v>4866.0377000000008</v>
      </c>
      <c r="CP430" s="169">
        <f t="shared" si="127"/>
        <v>4695.7571000000007</v>
      </c>
      <c r="CQ430" s="170">
        <f t="shared" si="128"/>
        <v>9561.7948000000015</v>
      </c>
      <c r="CU430" s="174">
        <v>69155</v>
      </c>
      <c r="CV430" s="174">
        <v>1669</v>
      </c>
      <c r="CW430" s="174">
        <v>5</v>
      </c>
      <c r="CX430" s="174">
        <v>4766.1440000000002</v>
      </c>
    </row>
    <row r="431" spans="38:102" x14ac:dyDescent="0.25">
      <c r="AL431" s="3">
        <v>107475</v>
      </c>
      <c r="AM431" s="3">
        <v>106998</v>
      </c>
      <c r="AN431" s="3">
        <v>28</v>
      </c>
      <c r="AO431" s="3">
        <v>3</v>
      </c>
      <c r="AP431" s="3">
        <v>1174.1220000000001</v>
      </c>
      <c r="AQ431" s="3">
        <v>3093.0540000000001</v>
      </c>
      <c r="BA431" s="3">
        <v>107475</v>
      </c>
      <c r="BB431" s="3">
        <v>106998</v>
      </c>
      <c r="BC431" s="3">
        <v>28</v>
      </c>
      <c r="BD431" s="3">
        <v>3</v>
      </c>
      <c r="BE431" s="3">
        <v>492.03699999999998</v>
      </c>
      <c r="BF431" s="3">
        <v>1341.356</v>
      </c>
      <c r="BN431" s="3">
        <v>3</v>
      </c>
      <c r="BO431" s="3">
        <v>27</v>
      </c>
      <c r="BP431" s="3">
        <v>11734.67</v>
      </c>
      <c r="BW431" s="3">
        <v>3</v>
      </c>
      <c r="BX431" s="3">
        <v>27</v>
      </c>
      <c r="BY431" s="3">
        <v>1753.2239999999999</v>
      </c>
      <c r="CF431" s="3" t="s">
        <v>3073</v>
      </c>
      <c r="CG431" s="174">
        <v>166885</v>
      </c>
      <c r="CH431" s="174">
        <v>3051</v>
      </c>
      <c r="CI431" s="174">
        <v>5</v>
      </c>
      <c r="CJ431" s="174">
        <v>4763.1589999999997</v>
      </c>
      <c r="CK431" s="174">
        <v>4763.1589999999997</v>
      </c>
      <c r="CN431" s="3">
        <v>2191</v>
      </c>
      <c r="CO431" s="169">
        <f t="shared" si="126"/>
        <v>4811.5466000000006</v>
      </c>
      <c r="CP431" s="169">
        <f t="shared" si="127"/>
        <v>4727.5494000000008</v>
      </c>
      <c r="CQ431" s="170">
        <f t="shared" si="128"/>
        <v>9539.0960000000014</v>
      </c>
      <c r="CU431" s="174">
        <v>166885</v>
      </c>
      <c r="CV431" s="174">
        <v>3051</v>
      </c>
      <c r="CW431" s="174">
        <v>5</v>
      </c>
      <c r="CX431" s="174">
        <v>4763.1589999999997</v>
      </c>
    </row>
    <row r="432" spans="38:102" x14ac:dyDescent="0.25">
      <c r="AL432" s="3">
        <v>107506</v>
      </c>
      <c r="AM432" s="3">
        <v>108007</v>
      </c>
      <c r="AN432" s="3">
        <v>28</v>
      </c>
      <c r="AO432" s="3">
        <v>6</v>
      </c>
      <c r="AP432" s="3">
        <v>347.51960000000003</v>
      </c>
      <c r="AQ432" s="3">
        <v>1382.2840000000001</v>
      </c>
      <c r="BA432" s="3">
        <v>107506</v>
      </c>
      <c r="BB432" s="3">
        <v>108007</v>
      </c>
      <c r="BC432" s="3">
        <v>28</v>
      </c>
      <c r="BD432" s="3">
        <v>6</v>
      </c>
      <c r="BE432" s="3">
        <v>445.92360000000002</v>
      </c>
      <c r="BF432" s="3">
        <v>1358.453</v>
      </c>
      <c r="BN432" s="3">
        <v>3</v>
      </c>
      <c r="BO432" s="3">
        <v>27</v>
      </c>
      <c r="BP432" s="3">
        <v>4618.3819999999996</v>
      </c>
      <c r="BW432" s="3">
        <v>3</v>
      </c>
      <c r="BX432" s="3">
        <v>27</v>
      </c>
      <c r="BY432" s="3">
        <v>2812.7339999999999</v>
      </c>
      <c r="CF432" s="3" t="s">
        <v>3073</v>
      </c>
      <c r="CG432" s="174">
        <v>143912</v>
      </c>
      <c r="CH432" s="174">
        <v>1135</v>
      </c>
      <c r="CI432" s="174">
        <v>5</v>
      </c>
      <c r="CJ432" s="174">
        <v>4749.7280000000001</v>
      </c>
      <c r="CK432" s="174">
        <v>4749.7280000000001</v>
      </c>
      <c r="CN432" s="3">
        <v>1042</v>
      </c>
      <c r="CO432" s="169">
        <f t="shared" si="126"/>
        <v>4726.5178000000005</v>
      </c>
      <c r="CP432" s="169">
        <f t="shared" si="127"/>
        <v>4809.7889999999998</v>
      </c>
      <c r="CQ432" s="170">
        <f t="shared" si="128"/>
        <v>9536.3068000000003</v>
      </c>
      <c r="CU432" s="174">
        <v>143912</v>
      </c>
      <c r="CV432" s="174">
        <v>1135</v>
      </c>
      <c r="CW432" s="174">
        <v>5</v>
      </c>
      <c r="CX432" s="174">
        <v>4749.7280000000001</v>
      </c>
    </row>
    <row r="433" spans="38:102" x14ac:dyDescent="0.25">
      <c r="AL433" s="3">
        <v>107803</v>
      </c>
      <c r="AM433" s="3">
        <v>108150</v>
      </c>
      <c r="AN433" s="3">
        <v>28</v>
      </c>
      <c r="AO433" s="3">
        <v>6</v>
      </c>
      <c r="AP433" s="3">
        <v>3297.5160000000001</v>
      </c>
      <c r="AQ433" s="3">
        <v>11171.44</v>
      </c>
      <c r="BA433" s="3">
        <v>107803</v>
      </c>
      <c r="BB433" s="3">
        <v>108150</v>
      </c>
      <c r="BC433" s="3">
        <v>28</v>
      </c>
      <c r="BD433" s="3">
        <v>6</v>
      </c>
      <c r="BE433" s="3">
        <v>2410.0810000000001</v>
      </c>
      <c r="BF433" s="3">
        <v>9096.4290000000001</v>
      </c>
      <c r="BN433" s="3">
        <v>3</v>
      </c>
      <c r="BO433" s="3">
        <v>27</v>
      </c>
      <c r="BP433" s="3">
        <v>1597.4639999999999</v>
      </c>
      <c r="BW433" s="3">
        <v>0</v>
      </c>
      <c r="BX433" s="3">
        <v>27</v>
      </c>
      <c r="BY433" s="3">
        <v>0</v>
      </c>
      <c r="CF433" s="3" t="s">
        <v>3073</v>
      </c>
      <c r="CG433" s="174">
        <v>170131</v>
      </c>
      <c r="CH433" s="174">
        <v>3070</v>
      </c>
      <c r="CI433" s="174">
        <v>5</v>
      </c>
      <c r="CJ433" s="174">
        <v>4748.6419999999998</v>
      </c>
      <c r="CK433" s="174">
        <v>4748.6419999999998</v>
      </c>
      <c r="CN433" s="3">
        <v>3051</v>
      </c>
      <c r="CO433" s="169">
        <f t="shared" si="126"/>
        <v>4735.2326499999999</v>
      </c>
      <c r="CP433" s="169">
        <f t="shared" si="127"/>
        <v>4794.8375299999998</v>
      </c>
      <c r="CQ433" s="170">
        <f t="shared" si="128"/>
        <v>9530.0701799999988</v>
      </c>
      <c r="CU433" s="174">
        <v>170131</v>
      </c>
      <c r="CV433" s="174">
        <v>3070</v>
      </c>
      <c r="CW433" s="174">
        <v>5</v>
      </c>
      <c r="CX433" s="174">
        <v>4748.6419999999998</v>
      </c>
    </row>
    <row r="434" spans="38:102" x14ac:dyDescent="0.25">
      <c r="AL434" s="3">
        <v>107818</v>
      </c>
      <c r="AM434" s="3">
        <v>107023</v>
      </c>
      <c r="AN434" s="3">
        <v>28</v>
      </c>
      <c r="AO434" s="3">
        <v>6</v>
      </c>
      <c r="AP434" s="3">
        <v>3737.0790000000002</v>
      </c>
      <c r="AQ434" s="3">
        <v>10398.040000000001</v>
      </c>
      <c r="BA434" s="3">
        <v>107818</v>
      </c>
      <c r="BB434" s="3">
        <v>107023</v>
      </c>
      <c r="BC434" s="3">
        <v>28</v>
      </c>
      <c r="BD434" s="3">
        <v>6</v>
      </c>
      <c r="BE434" s="3">
        <v>3236.5909999999999</v>
      </c>
      <c r="BF434" s="3">
        <v>8981.7379999999994</v>
      </c>
      <c r="BN434" s="3">
        <v>3</v>
      </c>
      <c r="BO434" s="3">
        <v>27</v>
      </c>
      <c r="BP434" s="3">
        <v>2788.1930000000002</v>
      </c>
      <c r="BW434" s="3">
        <v>0</v>
      </c>
      <c r="BX434" s="3">
        <v>27</v>
      </c>
      <c r="BY434" s="3">
        <v>0</v>
      </c>
      <c r="CF434" s="3" t="s">
        <v>3073</v>
      </c>
      <c r="CG434" s="174">
        <v>76826</v>
      </c>
      <c r="CH434" s="174">
        <v>1616</v>
      </c>
      <c r="CI434" s="174">
        <v>5</v>
      </c>
      <c r="CJ434" s="174">
        <v>4748.6000000000004</v>
      </c>
      <c r="CK434" s="174">
        <v>4748.6000000000004</v>
      </c>
      <c r="CN434" s="3">
        <v>1878</v>
      </c>
      <c r="CO434" s="169">
        <f t="shared" si="126"/>
        <v>4773.1363600000004</v>
      </c>
      <c r="CP434" s="169">
        <f t="shared" si="127"/>
        <v>4748.9261900000001</v>
      </c>
      <c r="CQ434" s="170">
        <f t="shared" si="128"/>
        <v>9522.0625500000006</v>
      </c>
      <c r="CU434" s="174">
        <v>76826</v>
      </c>
      <c r="CV434" s="174">
        <v>1616</v>
      </c>
      <c r="CW434" s="174">
        <v>5</v>
      </c>
      <c r="CX434" s="174">
        <v>4748.6000000000004</v>
      </c>
    </row>
    <row r="435" spans="38:102" x14ac:dyDescent="0.25">
      <c r="AL435" s="3">
        <v>108007</v>
      </c>
      <c r="AM435" s="3">
        <v>107506</v>
      </c>
      <c r="AN435" s="3">
        <v>28</v>
      </c>
      <c r="AO435" s="3">
        <v>6</v>
      </c>
      <c r="AP435" s="3">
        <v>147.04419999999999</v>
      </c>
      <c r="AQ435" s="3">
        <v>477.63819999999998</v>
      </c>
      <c r="BA435" s="3">
        <v>108007</v>
      </c>
      <c r="BB435" s="3">
        <v>107506</v>
      </c>
      <c r="BC435" s="3">
        <v>28</v>
      </c>
      <c r="BD435" s="3">
        <v>6</v>
      </c>
      <c r="BE435" s="3">
        <v>529.0616</v>
      </c>
      <c r="BF435" s="3">
        <v>1357.1859999999999</v>
      </c>
      <c r="BN435" s="3">
        <v>3</v>
      </c>
      <c r="BO435" s="3">
        <v>28</v>
      </c>
      <c r="BP435" s="3">
        <v>1928.761</v>
      </c>
      <c r="BW435" s="3">
        <v>3</v>
      </c>
      <c r="BX435" s="3">
        <v>28</v>
      </c>
      <c r="BY435" s="3">
        <v>1755.556</v>
      </c>
      <c r="CF435" s="3" t="s">
        <v>3073</v>
      </c>
      <c r="CG435" s="174">
        <v>69</v>
      </c>
      <c r="CH435" s="174">
        <v>63667</v>
      </c>
      <c r="CI435" s="174">
        <v>5</v>
      </c>
      <c r="CJ435" s="174">
        <v>4748.1030000000001</v>
      </c>
      <c r="CK435" s="174">
        <v>4748.1030000000001</v>
      </c>
      <c r="CN435" s="3">
        <v>911</v>
      </c>
      <c r="CO435" s="169">
        <f t="shared" si="126"/>
        <v>4783.9040000000005</v>
      </c>
      <c r="CP435" s="169">
        <f t="shared" si="127"/>
        <v>4731.9619999999995</v>
      </c>
      <c r="CQ435" s="170">
        <f t="shared" si="128"/>
        <v>9515.866</v>
      </c>
      <c r="CU435" s="174">
        <v>69</v>
      </c>
      <c r="CV435" s="174">
        <v>63667</v>
      </c>
      <c r="CW435" s="174">
        <v>5</v>
      </c>
      <c r="CX435" s="174">
        <v>4748.1030000000001</v>
      </c>
    </row>
    <row r="436" spans="38:102" x14ac:dyDescent="0.25">
      <c r="AL436" s="3">
        <v>108150</v>
      </c>
      <c r="AM436" s="3">
        <v>107803</v>
      </c>
      <c r="AN436" s="3">
        <v>28</v>
      </c>
      <c r="AO436" s="3">
        <v>6</v>
      </c>
      <c r="AP436" s="3">
        <v>3386.73</v>
      </c>
      <c r="AQ436" s="3">
        <v>9919.2360000000008</v>
      </c>
      <c r="BA436" s="3">
        <v>108150</v>
      </c>
      <c r="BB436" s="3">
        <v>107803</v>
      </c>
      <c r="BC436" s="3">
        <v>28</v>
      </c>
      <c r="BD436" s="3">
        <v>6</v>
      </c>
      <c r="BE436" s="3">
        <v>2511.7240000000002</v>
      </c>
      <c r="BF436" s="3">
        <v>7349.4120000000003</v>
      </c>
      <c r="BN436" s="3">
        <v>3</v>
      </c>
      <c r="BO436" s="3">
        <v>28</v>
      </c>
      <c r="BP436" s="3">
        <v>1793.558</v>
      </c>
      <c r="BW436" s="3">
        <v>3</v>
      </c>
      <c r="BX436" s="3">
        <v>28</v>
      </c>
      <c r="BY436" s="3">
        <v>1769.671</v>
      </c>
      <c r="CF436" s="3" t="s">
        <v>3073</v>
      </c>
      <c r="CG436" s="174">
        <v>1142</v>
      </c>
      <c r="CH436" s="174">
        <v>142480</v>
      </c>
      <c r="CI436" s="174">
        <v>5</v>
      </c>
      <c r="CJ436" s="174">
        <v>4745.4539999999997</v>
      </c>
      <c r="CK436" s="174">
        <v>4745.4539999999997</v>
      </c>
      <c r="CN436" s="3">
        <v>1625</v>
      </c>
      <c r="CO436" s="169">
        <f t="shared" si="126"/>
        <v>4751.3262600000007</v>
      </c>
      <c r="CP436" s="169">
        <f t="shared" si="127"/>
        <v>4761.4073800000006</v>
      </c>
      <c r="CQ436" s="170">
        <f t="shared" si="128"/>
        <v>9512.7336400000022</v>
      </c>
      <c r="CU436" s="174">
        <v>1142</v>
      </c>
      <c r="CV436" s="174">
        <v>142480</v>
      </c>
      <c r="CW436" s="174">
        <v>5</v>
      </c>
      <c r="CX436" s="174">
        <v>4745.4539999999997</v>
      </c>
    </row>
    <row r="437" spans="38:102" x14ac:dyDescent="0.25">
      <c r="AL437" s="3">
        <v>90148</v>
      </c>
      <c r="AM437" s="3">
        <v>90783</v>
      </c>
      <c r="AN437" s="3">
        <v>29</v>
      </c>
      <c r="AO437" s="3">
        <v>3</v>
      </c>
      <c r="AP437" s="3">
        <v>733.50819999999999</v>
      </c>
      <c r="AQ437" s="3">
        <v>2322.6570000000002</v>
      </c>
      <c r="BA437" s="3">
        <v>90148</v>
      </c>
      <c r="BB437" s="3">
        <v>90783</v>
      </c>
      <c r="BC437" s="3">
        <v>29</v>
      </c>
      <c r="BD437" s="3">
        <v>3</v>
      </c>
      <c r="BE437" s="3">
        <v>1107.999</v>
      </c>
      <c r="BF437" s="3">
        <v>3176.0149999999999</v>
      </c>
      <c r="BN437" s="3">
        <v>3</v>
      </c>
      <c r="BO437" s="3">
        <v>28</v>
      </c>
      <c r="BP437" s="3">
        <v>2487.5439999999999</v>
      </c>
      <c r="BW437" s="3">
        <v>3</v>
      </c>
      <c r="BX437" s="3">
        <v>28</v>
      </c>
      <c r="BY437" s="3">
        <v>3633.1990000000001</v>
      </c>
      <c r="CF437" s="3" t="s">
        <v>3073</v>
      </c>
      <c r="CG437" s="174">
        <v>174869</v>
      </c>
      <c r="CH437" s="174">
        <v>3412</v>
      </c>
      <c r="CI437" s="174">
        <v>5</v>
      </c>
      <c r="CJ437" s="174">
        <v>4743.768</v>
      </c>
      <c r="CK437" s="174">
        <v>4743.768</v>
      </c>
      <c r="CN437" s="3">
        <v>3263</v>
      </c>
      <c r="CO437" s="169">
        <f t="shared" si="126"/>
        <v>4707.1646000000001</v>
      </c>
      <c r="CP437" s="169">
        <f t="shared" si="127"/>
        <v>4801.4904999999999</v>
      </c>
      <c r="CQ437" s="170">
        <f t="shared" si="128"/>
        <v>9508.6550999999999</v>
      </c>
      <c r="CU437" s="174">
        <v>174869</v>
      </c>
      <c r="CV437" s="174">
        <v>3412</v>
      </c>
      <c r="CW437" s="174">
        <v>5</v>
      </c>
      <c r="CX437" s="174">
        <v>4743.768</v>
      </c>
    </row>
    <row r="438" spans="38:102" x14ac:dyDescent="0.25">
      <c r="AL438" s="3">
        <v>90387</v>
      </c>
      <c r="AM438" s="3">
        <v>90892</v>
      </c>
      <c r="AN438" s="3">
        <v>29</v>
      </c>
      <c r="AO438" s="3">
        <v>3</v>
      </c>
      <c r="AP438" s="3">
        <v>3059.759</v>
      </c>
      <c r="AQ438" s="3">
        <v>10102.4</v>
      </c>
      <c r="BA438" s="3">
        <v>90387</v>
      </c>
      <c r="BB438" s="3">
        <v>90892</v>
      </c>
      <c r="BC438" s="3">
        <v>29</v>
      </c>
      <c r="BD438" s="3">
        <v>3</v>
      </c>
      <c r="BE438" s="3">
        <v>2228.0419999999999</v>
      </c>
      <c r="BF438" s="3">
        <v>7059.4920000000002</v>
      </c>
      <c r="BN438" s="3">
        <v>3</v>
      </c>
      <c r="BO438" s="3">
        <v>28</v>
      </c>
      <c r="BP438" s="3">
        <v>2922.5410000000002</v>
      </c>
      <c r="BW438" s="3">
        <v>6</v>
      </c>
      <c r="BX438" s="3">
        <v>28</v>
      </c>
      <c r="BY438" s="3">
        <v>9875.8259999999991</v>
      </c>
      <c r="CF438" s="3" t="s">
        <v>3073</v>
      </c>
      <c r="CG438" s="174">
        <v>3223</v>
      </c>
      <c r="CH438" s="174">
        <v>156872</v>
      </c>
      <c r="CI438" s="174">
        <v>5</v>
      </c>
      <c r="CJ438" s="174">
        <v>4740.7060000000001</v>
      </c>
      <c r="CK438" s="174">
        <v>4740.7060000000001</v>
      </c>
      <c r="CN438" s="3">
        <v>2517</v>
      </c>
      <c r="CO438" s="169">
        <f t="shared" si="126"/>
        <v>4714.5149000000001</v>
      </c>
      <c r="CP438" s="169">
        <f t="shared" si="127"/>
        <v>4777.8001000000004</v>
      </c>
      <c r="CQ438" s="170">
        <f t="shared" si="128"/>
        <v>9492.3150000000005</v>
      </c>
      <c r="CU438" s="174">
        <v>3223</v>
      </c>
      <c r="CV438" s="174">
        <v>156872</v>
      </c>
      <c r="CW438" s="174">
        <v>5</v>
      </c>
      <c r="CX438" s="174">
        <v>4740.7060000000001</v>
      </c>
    </row>
    <row r="439" spans="38:102" x14ac:dyDescent="0.25">
      <c r="AL439" s="3">
        <v>90406</v>
      </c>
      <c r="AM439" s="3">
        <v>90910</v>
      </c>
      <c r="AN439" s="3">
        <v>29</v>
      </c>
      <c r="AO439" s="3">
        <v>3</v>
      </c>
      <c r="AP439" s="3">
        <v>3612.6239999999998</v>
      </c>
      <c r="AQ439" s="3">
        <v>12339.12</v>
      </c>
      <c r="BA439" s="3">
        <v>90406</v>
      </c>
      <c r="BB439" s="3">
        <v>90910</v>
      </c>
      <c r="BC439" s="3">
        <v>29</v>
      </c>
      <c r="BD439" s="3">
        <v>3</v>
      </c>
      <c r="BE439" s="3">
        <v>2801.808</v>
      </c>
      <c r="BF439" s="3">
        <v>10633.9</v>
      </c>
      <c r="BN439" s="3">
        <v>3</v>
      </c>
      <c r="BO439" s="3">
        <v>28</v>
      </c>
      <c r="BP439" s="3">
        <v>1873.393</v>
      </c>
      <c r="BW439" s="3">
        <v>3</v>
      </c>
      <c r="BX439" s="3">
        <v>28</v>
      </c>
      <c r="BY439" s="3">
        <v>1982.576</v>
      </c>
      <c r="CF439" s="3" t="s">
        <v>3073</v>
      </c>
      <c r="CG439" s="174">
        <v>104497</v>
      </c>
      <c r="CH439" s="174">
        <v>873</v>
      </c>
      <c r="CI439" s="174">
        <v>5</v>
      </c>
      <c r="CJ439" s="174">
        <v>4739.5280000000002</v>
      </c>
      <c r="CK439" s="174">
        <v>4739.5280000000002</v>
      </c>
      <c r="CN439" s="3">
        <v>429</v>
      </c>
      <c r="CO439" s="169">
        <f t="shared" si="126"/>
        <v>4690.6360000000004</v>
      </c>
      <c r="CP439" s="169">
        <f t="shared" si="127"/>
        <v>4745.3697999999995</v>
      </c>
      <c r="CQ439" s="170">
        <f t="shared" si="128"/>
        <v>9436.005799999999</v>
      </c>
      <c r="CU439" s="174">
        <v>104497</v>
      </c>
      <c r="CV439" s="174">
        <v>873</v>
      </c>
      <c r="CW439" s="174">
        <v>5</v>
      </c>
      <c r="CX439" s="174">
        <v>4739.5280000000002</v>
      </c>
    </row>
    <row r="440" spans="38:102" x14ac:dyDescent="0.25">
      <c r="AL440" s="3">
        <v>90415</v>
      </c>
      <c r="AM440" s="3">
        <v>90925</v>
      </c>
      <c r="AN440" s="3">
        <v>29</v>
      </c>
      <c r="AO440" s="3">
        <v>3</v>
      </c>
      <c r="AP440" s="3">
        <v>170.9196</v>
      </c>
      <c r="AQ440" s="3">
        <v>1431.6569999999999</v>
      </c>
      <c r="BA440" s="3">
        <v>90415</v>
      </c>
      <c r="BB440" s="3">
        <v>90925</v>
      </c>
      <c r="BC440" s="3">
        <v>29</v>
      </c>
      <c r="BD440" s="3">
        <v>3</v>
      </c>
      <c r="BE440" s="3">
        <v>123.89319999999999</v>
      </c>
      <c r="BF440" s="3">
        <v>1147.3040000000001</v>
      </c>
      <c r="BN440" s="3">
        <v>3</v>
      </c>
      <c r="BO440" s="3">
        <v>28</v>
      </c>
      <c r="BP440" s="3">
        <v>2006.876</v>
      </c>
      <c r="BW440" s="3">
        <v>3</v>
      </c>
      <c r="BX440" s="3">
        <v>28</v>
      </c>
      <c r="BY440" s="3">
        <v>1873.3030000000001</v>
      </c>
      <c r="CF440" s="3" t="s">
        <v>3073</v>
      </c>
      <c r="CG440" s="174">
        <v>123549</v>
      </c>
      <c r="CH440" s="174">
        <v>1041</v>
      </c>
      <c r="CI440" s="174">
        <v>5</v>
      </c>
      <c r="CJ440" s="174">
        <v>4723.8990000000003</v>
      </c>
      <c r="CK440" s="174">
        <v>4723.8990000000003</v>
      </c>
      <c r="CN440" s="3">
        <v>628</v>
      </c>
      <c r="CO440" s="169">
        <f t="shared" si="126"/>
        <v>4840.4880000000003</v>
      </c>
      <c r="CP440" s="169">
        <f t="shared" si="127"/>
        <v>4593.4350000000004</v>
      </c>
      <c r="CQ440" s="170">
        <f t="shared" si="128"/>
        <v>9433.9230000000007</v>
      </c>
      <c r="CU440" s="174">
        <v>123549</v>
      </c>
      <c r="CV440" s="174">
        <v>1041</v>
      </c>
      <c r="CW440" s="174">
        <v>5</v>
      </c>
      <c r="CX440" s="174">
        <v>4723.8990000000003</v>
      </c>
    </row>
    <row r="441" spans="38:102" x14ac:dyDescent="0.25">
      <c r="AL441" s="3">
        <v>90609</v>
      </c>
      <c r="AM441" s="3">
        <v>90774</v>
      </c>
      <c r="AN441" s="3">
        <v>29</v>
      </c>
      <c r="AO441" s="3">
        <v>3</v>
      </c>
      <c r="AP441" s="3">
        <v>1152.7360000000001</v>
      </c>
      <c r="AQ441" s="3">
        <v>3167.3980000000001</v>
      </c>
      <c r="BA441" s="3">
        <v>90609</v>
      </c>
      <c r="BB441" s="3">
        <v>90774</v>
      </c>
      <c r="BC441" s="3">
        <v>29</v>
      </c>
      <c r="BD441" s="3">
        <v>3</v>
      </c>
      <c r="BE441" s="3">
        <v>1135.7919999999999</v>
      </c>
      <c r="BF441" s="3">
        <v>3221.404</v>
      </c>
      <c r="BN441" s="3">
        <v>3</v>
      </c>
      <c r="BO441" s="3">
        <v>28</v>
      </c>
      <c r="BP441" s="3">
        <v>9472.4030000000002</v>
      </c>
      <c r="BW441" s="3">
        <v>3</v>
      </c>
      <c r="BX441" s="3">
        <v>28</v>
      </c>
      <c r="BY441" s="3">
        <v>1613.498</v>
      </c>
      <c r="CF441" s="3" t="s">
        <v>3073</v>
      </c>
      <c r="CG441" s="174">
        <v>2481</v>
      </c>
      <c r="CH441" s="174">
        <v>31320</v>
      </c>
      <c r="CI441" s="174">
        <v>5</v>
      </c>
      <c r="CJ441" s="174">
        <v>4720.3919999999998</v>
      </c>
      <c r="CK441" s="174">
        <v>4720.3919999999998</v>
      </c>
      <c r="CN441" s="3">
        <v>2635</v>
      </c>
      <c r="CO441" s="169">
        <f t="shared" si="126"/>
        <v>4741.8604999999998</v>
      </c>
      <c r="CP441" s="169">
        <f t="shared" si="127"/>
        <v>4678.6985999999997</v>
      </c>
      <c r="CQ441" s="170">
        <f t="shared" si="128"/>
        <v>9420.5590999999986</v>
      </c>
      <c r="CU441" s="174">
        <v>2481</v>
      </c>
      <c r="CV441" s="174">
        <v>31320</v>
      </c>
      <c r="CW441" s="174">
        <v>5</v>
      </c>
      <c r="CX441" s="174">
        <v>4720.3919999999998</v>
      </c>
    </row>
    <row r="442" spans="38:102" x14ac:dyDescent="0.25">
      <c r="AL442" s="3">
        <v>90736</v>
      </c>
      <c r="AM442" s="3">
        <v>91201</v>
      </c>
      <c r="AN442" s="3">
        <v>29</v>
      </c>
      <c r="AO442" s="3">
        <v>3</v>
      </c>
      <c r="AP442" s="3">
        <v>1546.617</v>
      </c>
      <c r="AQ442" s="3">
        <v>4563.1469999999999</v>
      </c>
      <c r="BA442" s="3">
        <v>90736</v>
      </c>
      <c r="BB442" s="3">
        <v>91201</v>
      </c>
      <c r="BC442" s="3">
        <v>29</v>
      </c>
      <c r="BD442" s="3">
        <v>3</v>
      </c>
      <c r="BE442" s="3">
        <v>1099.319</v>
      </c>
      <c r="BF442" s="3">
        <v>3576.471</v>
      </c>
      <c r="BN442" s="3">
        <v>3</v>
      </c>
      <c r="BO442" s="3">
        <v>28</v>
      </c>
      <c r="BP442" s="3">
        <v>1950.404</v>
      </c>
      <c r="BW442" s="3">
        <v>3</v>
      </c>
      <c r="BX442" s="3">
        <v>28</v>
      </c>
      <c r="BY442" s="3">
        <v>10715.57</v>
      </c>
      <c r="CF442" s="3" t="s">
        <v>3073</v>
      </c>
      <c r="CG442" s="174">
        <v>2641</v>
      </c>
      <c r="CH442" s="174">
        <v>48826</v>
      </c>
      <c r="CI442" s="174">
        <v>5</v>
      </c>
      <c r="CJ442" s="174">
        <v>4712.7889999999998</v>
      </c>
      <c r="CK442" s="174">
        <v>4712.7889999999998</v>
      </c>
      <c r="CN442" s="3">
        <v>1328</v>
      </c>
      <c r="CO442" s="169">
        <f t="shared" si="126"/>
        <v>4699.2428</v>
      </c>
      <c r="CP442" s="169">
        <f t="shared" si="127"/>
        <v>4696.0325999999995</v>
      </c>
      <c r="CQ442" s="170">
        <f t="shared" si="128"/>
        <v>9395.2753999999986</v>
      </c>
      <c r="CU442" s="174">
        <v>2641</v>
      </c>
      <c r="CV442" s="174">
        <v>48826</v>
      </c>
      <c r="CW442" s="174">
        <v>5</v>
      </c>
      <c r="CX442" s="174">
        <v>4712.7889999999998</v>
      </c>
    </row>
    <row r="443" spans="38:102" x14ac:dyDescent="0.25">
      <c r="AL443" s="3">
        <v>90774</v>
      </c>
      <c r="AM443" s="3">
        <v>90609</v>
      </c>
      <c r="AN443" s="3">
        <v>29</v>
      </c>
      <c r="AO443" s="3">
        <v>3</v>
      </c>
      <c r="AP443" s="3">
        <v>953.34460000000001</v>
      </c>
      <c r="AQ443" s="3">
        <v>2412.2739999999999</v>
      </c>
      <c r="BA443" s="3">
        <v>90774</v>
      </c>
      <c r="BB443" s="3">
        <v>90609</v>
      </c>
      <c r="BC443" s="3">
        <v>29</v>
      </c>
      <c r="BD443" s="3">
        <v>3</v>
      </c>
      <c r="BE443" s="3">
        <v>1132.4739999999999</v>
      </c>
      <c r="BF443" s="3">
        <v>2801.9769999999999</v>
      </c>
      <c r="BN443" s="3">
        <v>3</v>
      </c>
      <c r="BO443" s="3">
        <v>28</v>
      </c>
      <c r="BP443" s="3">
        <v>2234.9079999999999</v>
      </c>
      <c r="BW443" s="3">
        <v>3</v>
      </c>
      <c r="BX443" s="3">
        <v>28</v>
      </c>
      <c r="BY443" s="3">
        <v>1945.0719999999999</v>
      </c>
      <c r="CF443" s="3" t="s">
        <v>3073</v>
      </c>
      <c r="CG443" s="174">
        <v>142589</v>
      </c>
      <c r="CH443" s="174">
        <v>1134</v>
      </c>
      <c r="CI443" s="174">
        <v>5</v>
      </c>
      <c r="CJ443" s="174">
        <v>4709.3100000000004</v>
      </c>
      <c r="CK443" s="174">
        <v>4709.3100000000004</v>
      </c>
      <c r="CN443" s="3">
        <v>2022</v>
      </c>
      <c r="CO443" s="169">
        <f t="shared" si="126"/>
        <v>4668.3580000000002</v>
      </c>
      <c r="CP443" s="169">
        <f t="shared" si="127"/>
        <v>4722.4949999999999</v>
      </c>
      <c r="CQ443" s="170">
        <f t="shared" si="128"/>
        <v>9390.8529999999992</v>
      </c>
      <c r="CU443" s="174">
        <v>142589</v>
      </c>
      <c r="CV443" s="174">
        <v>1134</v>
      </c>
      <c r="CW443" s="174">
        <v>5</v>
      </c>
      <c r="CX443" s="174">
        <v>4709.3100000000004</v>
      </c>
    </row>
    <row r="444" spans="38:102" x14ac:dyDescent="0.25">
      <c r="AL444" s="3">
        <v>90780</v>
      </c>
      <c r="AM444" s="3">
        <v>91122</v>
      </c>
      <c r="AN444" s="3">
        <v>29</v>
      </c>
      <c r="AO444" s="3">
        <v>3</v>
      </c>
      <c r="AP444" s="3">
        <v>5790.96</v>
      </c>
      <c r="AQ444" s="3">
        <v>16163.31</v>
      </c>
      <c r="BA444" s="3">
        <v>90780</v>
      </c>
      <c r="BB444" s="3">
        <v>91122</v>
      </c>
      <c r="BC444" s="3">
        <v>29</v>
      </c>
      <c r="BD444" s="3">
        <v>3</v>
      </c>
      <c r="BE444" s="3">
        <v>4407.6170000000002</v>
      </c>
      <c r="BF444" s="3">
        <v>12733.41</v>
      </c>
      <c r="BN444" s="3">
        <v>3</v>
      </c>
      <c r="BO444" s="3">
        <v>28</v>
      </c>
      <c r="BP444" s="3">
        <v>8103.2960000000003</v>
      </c>
      <c r="BW444" s="3">
        <v>3</v>
      </c>
      <c r="BX444" s="3">
        <v>28</v>
      </c>
      <c r="BY444" s="3">
        <v>1952.41</v>
      </c>
      <c r="CF444" s="3" t="s">
        <v>3073</v>
      </c>
      <c r="CG444" s="174">
        <v>143811</v>
      </c>
      <c r="CH444" s="174">
        <v>2060</v>
      </c>
      <c r="CI444" s="174">
        <v>5</v>
      </c>
      <c r="CJ444" s="174">
        <v>4709.2430000000004</v>
      </c>
      <c r="CK444" s="174">
        <v>4709.2430000000004</v>
      </c>
      <c r="CN444" s="3">
        <v>2479</v>
      </c>
      <c r="CO444" s="169">
        <f t="shared" si="126"/>
        <v>4681.1206999999995</v>
      </c>
      <c r="CP444" s="169">
        <f t="shared" si="127"/>
        <v>4702.8845999999994</v>
      </c>
      <c r="CQ444" s="170">
        <f t="shared" si="128"/>
        <v>9384.0052999999989</v>
      </c>
      <c r="CU444" s="174">
        <v>143811</v>
      </c>
      <c r="CV444" s="174">
        <v>2060</v>
      </c>
      <c r="CW444" s="174">
        <v>5</v>
      </c>
      <c r="CX444" s="174">
        <v>4709.2430000000004</v>
      </c>
    </row>
    <row r="445" spans="38:102" x14ac:dyDescent="0.25">
      <c r="AL445" s="3">
        <v>90783</v>
      </c>
      <c r="AM445" s="3">
        <v>90148</v>
      </c>
      <c r="AN445" s="3">
        <v>29</v>
      </c>
      <c r="AO445" s="3">
        <v>3</v>
      </c>
      <c r="AP445" s="3">
        <v>755.01840000000004</v>
      </c>
      <c r="AQ445" s="3">
        <v>1957.742</v>
      </c>
      <c r="BA445" s="3">
        <v>90783</v>
      </c>
      <c r="BB445" s="3">
        <v>90148</v>
      </c>
      <c r="BC445" s="3">
        <v>29</v>
      </c>
      <c r="BD445" s="3">
        <v>3</v>
      </c>
      <c r="BE445" s="3">
        <v>1108.4390000000001</v>
      </c>
      <c r="BF445" s="3">
        <v>2814.5839999999998</v>
      </c>
      <c r="BN445" s="3">
        <v>3</v>
      </c>
      <c r="BO445" s="3">
        <v>28</v>
      </c>
      <c r="BP445" s="3">
        <v>1757.933</v>
      </c>
      <c r="BW445" s="3">
        <v>3</v>
      </c>
      <c r="BX445" s="3">
        <v>28</v>
      </c>
      <c r="BY445" s="3">
        <v>9420.1129999999994</v>
      </c>
      <c r="CF445" s="3" t="s">
        <v>3073</v>
      </c>
      <c r="CG445" s="174">
        <v>3357</v>
      </c>
      <c r="CH445" s="174">
        <v>178598</v>
      </c>
      <c r="CI445" s="174">
        <v>5</v>
      </c>
      <c r="CJ445" s="174">
        <v>4701.2960000000003</v>
      </c>
      <c r="CK445" s="174">
        <v>4701.2960000000003</v>
      </c>
      <c r="CN445" s="3">
        <v>1752</v>
      </c>
      <c r="CO445" s="169">
        <f t="shared" si="126"/>
        <v>4784.0650999999998</v>
      </c>
      <c r="CP445" s="169">
        <f t="shared" si="127"/>
        <v>4569.7984999999999</v>
      </c>
      <c r="CQ445" s="170">
        <f t="shared" si="128"/>
        <v>9353.8636000000006</v>
      </c>
      <c r="CU445" s="174">
        <v>3357</v>
      </c>
      <c r="CV445" s="174">
        <v>178598</v>
      </c>
      <c r="CW445" s="174">
        <v>5</v>
      </c>
      <c r="CX445" s="174">
        <v>4701.2960000000003</v>
      </c>
    </row>
    <row r="446" spans="38:102" x14ac:dyDescent="0.25">
      <c r="AL446" s="3">
        <v>90856</v>
      </c>
      <c r="AM446" s="3">
        <v>91128</v>
      </c>
      <c r="AN446" s="3">
        <v>29</v>
      </c>
      <c r="AO446" s="3">
        <v>3</v>
      </c>
      <c r="AP446" s="3">
        <v>3293.8539999999998</v>
      </c>
      <c r="AQ446" s="3">
        <v>9040.4040000000005</v>
      </c>
      <c r="BA446" s="3">
        <v>90856</v>
      </c>
      <c r="BB446" s="3">
        <v>91128</v>
      </c>
      <c r="BC446" s="3">
        <v>29</v>
      </c>
      <c r="BD446" s="3">
        <v>3</v>
      </c>
      <c r="BE446" s="3">
        <v>2762.752</v>
      </c>
      <c r="BF446" s="3">
        <v>7861.8770000000004</v>
      </c>
      <c r="BN446" s="3">
        <v>3</v>
      </c>
      <c r="BO446" s="3">
        <v>28</v>
      </c>
      <c r="BP446" s="3">
        <v>3060.44</v>
      </c>
      <c r="BW446" s="3">
        <v>3</v>
      </c>
      <c r="BX446" s="3">
        <v>28</v>
      </c>
      <c r="BY446" s="3">
        <v>1642.1949999999999</v>
      </c>
      <c r="CF446" s="3" t="s">
        <v>3073</v>
      </c>
      <c r="CG446" s="174">
        <v>119619</v>
      </c>
      <c r="CH446" s="174">
        <v>1312</v>
      </c>
      <c r="CI446" s="174">
        <v>5</v>
      </c>
      <c r="CJ446" s="174">
        <v>4699.9179999999997</v>
      </c>
      <c r="CK446" s="174">
        <v>4699.9179999999997</v>
      </c>
      <c r="CN446" s="3">
        <v>2647</v>
      </c>
      <c r="CO446" s="169">
        <f t="shared" si="126"/>
        <v>4737.5959999999995</v>
      </c>
      <c r="CP446" s="169">
        <f t="shared" si="127"/>
        <v>4611.1849999999995</v>
      </c>
      <c r="CQ446" s="170">
        <f t="shared" si="128"/>
        <v>9348.780999999999</v>
      </c>
      <c r="CU446" s="174">
        <v>119619</v>
      </c>
      <c r="CV446" s="174">
        <v>1312</v>
      </c>
      <c r="CW446" s="174">
        <v>5</v>
      </c>
      <c r="CX446" s="174">
        <v>4699.9179999999997</v>
      </c>
    </row>
    <row r="447" spans="38:102" x14ac:dyDescent="0.25">
      <c r="AL447" s="3">
        <v>90881</v>
      </c>
      <c r="AM447" s="3">
        <v>91396</v>
      </c>
      <c r="AN447" s="3">
        <v>29</v>
      </c>
      <c r="AO447" s="3">
        <v>3</v>
      </c>
      <c r="AP447" s="3">
        <v>1447.646</v>
      </c>
      <c r="AQ447" s="3">
        <v>5019.3620000000001</v>
      </c>
      <c r="BA447" s="3">
        <v>90881</v>
      </c>
      <c r="BB447" s="3">
        <v>91396</v>
      </c>
      <c r="BC447" s="3">
        <v>29</v>
      </c>
      <c r="BD447" s="3">
        <v>3</v>
      </c>
      <c r="BE447" s="3">
        <v>983.37159999999994</v>
      </c>
      <c r="BF447" s="3">
        <v>3903.98</v>
      </c>
      <c r="BN447" s="3">
        <v>6</v>
      </c>
      <c r="BO447" s="3">
        <v>28</v>
      </c>
      <c r="BP447" s="3">
        <v>9698.4339999999993</v>
      </c>
      <c r="BW447" s="3">
        <v>3</v>
      </c>
      <c r="BX447" s="3">
        <v>28</v>
      </c>
      <c r="BY447" s="3">
        <v>3828.0520000000001</v>
      </c>
      <c r="CF447" s="3" t="s">
        <v>3073</v>
      </c>
      <c r="CG447" s="174">
        <v>400</v>
      </c>
      <c r="CH447" s="174">
        <v>81735</v>
      </c>
      <c r="CI447" s="174">
        <v>5</v>
      </c>
      <c r="CJ447" s="174">
        <v>4692.0230000000001</v>
      </c>
      <c r="CK447" s="174">
        <v>4692.0230000000001</v>
      </c>
      <c r="CN447" s="3">
        <v>1559</v>
      </c>
      <c r="CO447" s="169">
        <f t="shared" si="126"/>
        <v>4647.25</v>
      </c>
      <c r="CP447" s="169">
        <f t="shared" si="127"/>
        <v>4700.9539999999997</v>
      </c>
      <c r="CQ447" s="170">
        <f t="shared" si="128"/>
        <v>9348.2039999999997</v>
      </c>
      <c r="CU447" s="174">
        <v>400</v>
      </c>
      <c r="CV447" s="174">
        <v>81735</v>
      </c>
      <c r="CW447" s="174">
        <v>5</v>
      </c>
      <c r="CX447" s="174">
        <v>4692.0230000000001</v>
      </c>
    </row>
    <row r="448" spans="38:102" x14ac:dyDescent="0.25">
      <c r="AL448" s="3">
        <v>90892</v>
      </c>
      <c r="AM448" s="3">
        <v>90387</v>
      </c>
      <c r="AN448" s="3">
        <v>29</v>
      </c>
      <c r="AO448" s="3">
        <v>3</v>
      </c>
      <c r="AP448" s="3">
        <v>3589.4659999999999</v>
      </c>
      <c r="AQ448" s="3">
        <v>9722.6569999999992</v>
      </c>
      <c r="BA448" s="3">
        <v>90892</v>
      </c>
      <c r="BB448" s="3">
        <v>90387</v>
      </c>
      <c r="BC448" s="3">
        <v>29</v>
      </c>
      <c r="BD448" s="3">
        <v>3</v>
      </c>
      <c r="BE448" s="3">
        <v>2535.5169999999998</v>
      </c>
      <c r="BF448" s="3">
        <v>7254.2309999999998</v>
      </c>
      <c r="BN448" s="3">
        <v>6</v>
      </c>
      <c r="BO448" s="3">
        <v>28</v>
      </c>
      <c r="BP448" s="3">
        <v>1125.239</v>
      </c>
      <c r="BW448" s="3">
        <v>6</v>
      </c>
      <c r="BX448" s="3">
        <v>28</v>
      </c>
      <c r="BY448" s="3">
        <v>899.69169999999997</v>
      </c>
      <c r="CF448" s="3" t="s">
        <v>3073</v>
      </c>
      <c r="CG448" s="174">
        <v>13246</v>
      </c>
      <c r="CH448" s="174">
        <v>2158</v>
      </c>
      <c r="CI448" s="174">
        <v>5</v>
      </c>
      <c r="CJ448" s="174">
        <v>4691.0929999999998</v>
      </c>
      <c r="CK448" s="174">
        <v>4691.0929999999998</v>
      </c>
      <c r="CN448" s="3">
        <v>2295</v>
      </c>
      <c r="CO448" s="169">
        <f t="shared" si="126"/>
        <v>4672.0758700000006</v>
      </c>
      <c r="CP448" s="169">
        <f t="shared" si="127"/>
        <v>4669.43984</v>
      </c>
      <c r="CQ448" s="170">
        <f t="shared" si="128"/>
        <v>9341.5157099999997</v>
      </c>
      <c r="CU448" s="174">
        <v>13246</v>
      </c>
      <c r="CV448" s="174">
        <v>2158</v>
      </c>
      <c r="CW448" s="174">
        <v>5</v>
      </c>
      <c r="CX448" s="174">
        <v>4691.0929999999998</v>
      </c>
    </row>
    <row r="449" spans="38:102" x14ac:dyDescent="0.25">
      <c r="AL449" s="3">
        <v>90910</v>
      </c>
      <c r="AM449" s="3">
        <v>90406</v>
      </c>
      <c r="AN449" s="3">
        <v>29</v>
      </c>
      <c r="AO449" s="3">
        <v>3</v>
      </c>
      <c r="AP449" s="3">
        <v>5094.473</v>
      </c>
      <c r="AQ449" s="3">
        <v>13908.91</v>
      </c>
      <c r="BA449" s="3">
        <v>90910</v>
      </c>
      <c r="BB449" s="3">
        <v>90406</v>
      </c>
      <c r="BC449" s="3">
        <v>29</v>
      </c>
      <c r="BD449" s="3">
        <v>3</v>
      </c>
      <c r="BE449" s="3">
        <v>3669.4090000000001</v>
      </c>
      <c r="BF449" s="3">
        <v>10365.19</v>
      </c>
      <c r="BN449" s="3">
        <v>6</v>
      </c>
      <c r="BO449" s="3">
        <v>28</v>
      </c>
      <c r="BP449" s="3">
        <v>10565.25</v>
      </c>
      <c r="BW449" s="3">
        <v>6</v>
      </c>
      <c r="BX449" s="3">
        <v>28</v>
      </c>
      <c r="BY449" s="3">
        <v>11404.33</v>
      </c>
      <c r="CF449" s="3" t="s">
        <v>3073</v>
      </c>
      <c r="CG449" s="174">
        <v>98273</v>
      </c>
      <c r="CH449" s="174">
        <v>1449</v>
      </c>
      <c r="CI449" s="174">
        <v>5</v>
      </c>
      <c r="CJ449" s="174">
        <v>4684.0370000000003</v>
      </c>
      <c r="CK449" s="174">
        <v>4684.0370000000003</v>
      </c>
      <c r="CN449" s="3">
        <v>1804</v>
      </c>
      <c r="CO449" s="169">
        <f t="shared" si="126"/>
        <v>4637.4282999999996</v>
      </c>
      <c r="CP449" s="169">
        <f t="shared" si="127"/>
        <v>4696.8362999999999</v>
      </c>
      <c r="CQ449" s="170">
        <f t="shared" si="128"/>
        <v>9334.2645999999986</v>
      </c>
      <c r="CU449" s="174">
        <v>98273</v>
      </c>
      <c r="CV449" s="174">
        <v>1449</v>
      </c>
      <c r="CW449" s="174">
        <v>5</v>
      </c>
      <c r="CX449" s="174">
        <v>4684.0370000000003</v>
      </c>
    </row>
    <row r="450" spans="38:102" x14ac:dyDescent="0.25">
      <c r="AL450" s="3">
        <v>90925</v>
      </c>
      <c r="AM450" s="3">
        <v>90415</v>
      </c>
      <c r="AN450" s="3">
        <v>29</v>
      </c>
      <c r="AO450" s="3">
        <v>3</v>
      </c>
      <c r="AP450" s="3">
        <v>172.89259999999999</v>
      </c>
      <c r="AQ450" s="3">
        <v>560.09749999999997</v>
      </c>
      <c r="BA450" s="3">
        <v>90925</v>
      </c>
      <c r="BB450" s="3">
        <v>90415</v>
      </c>
      <c r="BC450" s="3">
        <v>29</v>
      </c>
      <c r="BD450" s="3">
        <v>3</v>
      </c>
      <c r="BE450" s="3">
        <v>160.43719999999999</v>
      </c>
      <c r="BF450" s="3">
        <v>702.98199999999997</v>
      </c>
      <c r="BN450" s="3">
        <v>6</v>
      </c>
      <c r="BO450" s="3">
        <v>28</v>
      </c>
      <c r="BP450" s="3">
        <v>9144.3289999999997</v>
      </c>
      <c r="BW450" s="3">
        <v>6</v>
      </c>
      <c r="BX450" s="3">
        <v>28</v>
      </c>
      <c r="BY450" s="3">
        <v>9423.7559999999994</v>
      </c>
      <c r="CF450" s="3" t="s">
        <v>3073</v>
      </c>
      <c r="CG450" s="174">
        <v>28487</v>
      </c>
      <c r="CH450" s="174">
        <v>2394</v>
      </c>
      <c r="CI450" s="174">
        <v>5</v>
      </c>
      <c r="CJ450" s="174">
        <v>4683.2969999999996</v>
      </c>
      <c r="CK450" s="174">
        <v>4683.2969999999996</v>
      </c>
      <c r="CN450" s="3">
        <v>3444</v>
      </c>
      <c r="CO450" s="169">
        <f t="shared" si="126"/>
        <v>4639.9110000000001</v>
      </c>
      <c r="CP450" s="169">
        <f t="shared" si="127"/>
        <v>4686.08</v>
      </c>
      <c r="CQ450" s="170">
        <f t="shared" si="128"/>
        <v>9325.991</v>
      </c>
      <c r="CU450" s="174">
        <v>28487</v>
      </c>
      <c r="CV450" s="174">
        <v>2394</v>
      </c>
      <c r="CW450" s="174">
        <v>5</v>
      </c>
      <c r="CX450" s="174">
        <v>4683.2969999999996</v>
      </c>
    </row>
    <row r="451" spans="38:102" x14ac:dyDescent="0.25">
      <c r="AL451" s="3">
        <v>90935</v>
      </c>
      <c r="AM451" s="3">
        <v>91452</v>
      </c>
      <c r="AN451" s="3">
        <v>29</v>
      </c>
      <c r="AO451" s="3">
        <v>3</v>
      </c>
      <c r="AP451" s="3">
        <v>2134.8820000000001</v>
      </c>
      <c r="AQ451" s="3">
        <v>7062.7969999999996</v>
      </c>
      <c r="BA451" s="3">
        <v>90935</v>
      </c>
      <c r="BB451" s="3">
        <v>91452</v>
      </c>
      <c r="BC451" s="3">
        <v>29</v>
      </c>
      <c r="BD451" s="3">
        <v>3</v>
      </c>
      <c r="BE451" s="3">
        <v>1872.1869999999999</v>
      </c>
      <c r="BF451" s="3">
        <v>6171.7309999999998</v>
      </c>
      <c r="BN451" s="3">
        <v>6</v>
      </c>
      <c r="BO451" s="3">
        <v>28</v>
      </c>
      <c r="BP451" s="3">
        <v>323.5136</v>
      </c>
      <c r="BW451" s="3">
        <v>6</v>
      </c>
      <c r="BX451" s="3">
        <v>28</v>
      </c>
      <c r="BY451" s="3">
        <v>247.32230000000001</v>
      </c>
      <c r="CF451" s="3" t="s">
        <v>3073</v>
      </c>
      <c r="CG451" s="174">
        <v>82129</v>
      </c>
      <c r="CH451" s="174">
        <v>430</v>
      </c>
      <c r="CI451" s="174">
        <v>5</v>
      </c>
      <c r="CJ451" s="174">
        <v>4682.1959999999999</v>
      </c>
      <c r="CK451" s="174">
        <v>4682.1959999999999</v>
      </c>
      <c r="CN451" s="3">
        <v>3544</v>
      </c>
      <c r="CO451" s="169">
        <f t="shared" ref="CO451:CO514" si="129">SUMIF(CG$3:CG$17476,$CN451,$CK$3:$CK$17476)</f>
        <v>4694.2659999999996</v>
      </c>
      <c r="CP451" s="169">
        <f t="shared" ref="CP451:CP514" si="130">SUMIF(CH$3:CH$17476,$CN451,$CK$3:$CK$17476)</f>
        <v>4630.8860000000004</v>
      </c>
      <c r="CQ451" s="170">
        <f t="shared" ref="CQ451:CQ514" si="131">CO451+CP451</f>
        <v>9325.152</v>
      </c>
      <c r="CU451" s="174">
        <v>82129</v>
      </c>
      <c r="CV451" s="174">
        <v>430</v>
      </c>
      <c r="CW451" s="174">
        <v>5</v>
      </c>
      <c r="CX451" s="174">
        <v>4682.1959999999999</v>
      </c>
    </row>
    <row r="452" spans="38:102" x14ac:dyDescent="0.25">
      <c r="AL452" s="3">
        <v>91122</v>
      </c>
      <c r="AM452" s="3">
        <v>90780</v>
      </c>
      <c r="AN452" s="3">
        <v>29</v>
      </c>
      <c r="AO452" s="3">
        <v>3</v>
      </c>
      <c r="AP452" s="3">
        <v>5691.73</v>
      </c>
      <c r="AQ452" s="3">
        <v>15085.44</v>
      </c>
      <c r="BA452" s="3">
        <v>91122</v>
      </c>
      <c r="BB452" s="3">
        <v>90780</v>
      </c>
      <c r="BC452" s="3">
        <v>29</v>
      </c>
      <c r="BD452" s="3">
        <v>3</v>
      </c>
      <c r="BE452" s="3">
        <v>4517.9679999999998</v>
      </c>
      <c r="BF452" s="3">
        <v>12230.11</v>
      </c>
      <c r="BN452" s="3">
        <v>6</v>
      </c>
      <c r="BO452" s="3">
        <v>28</v>
      </c>
      <c r="BP452" s="3">
        <v>9265.6509999999998</v>
      </c>
      <c r="BW452" s="3">
        <v>6</v>
      </c>
      <c r="BX452" s="3">
        <v>28</v>
      </c>
      <c r="BY452" s="3">
        <v>10232.56</v>
      </c>
      <c r="CF452" s="3" t="s">
        <v>3073</v>
      </c>
      <c r="CG452" s="174">
        <v>1062</v>
      </c>
      <c r="CH452" s="174">
        <v>124639</v>
      </c>
      <c r="CI452" s="174">
        <v>5</v>
      </c>
      <c r="CJ452" s="174">
        <v>4679.16</v>
      </c>
      <c r="CK452" s="174">
        <v>4679.16</v>
      </c>
      <c r="CN452" s="3">
        <v>2405</v>
      </c>
      <c r="CO452" s="169">
        <f t="shared" si="129"/>
        <v>4650.6859999999997</v>
      </c>
      <c r="CP452" s="169">
        <f t="shared" si="130"/>
        <v>4668.7749999999996</v>
      </c>
      <c r="CQ452" s="170">
        <f t="shared" si="131"/>
        <v>9319.4609999999993</v>
      </c>
      <c r="CU452" s="174">
        <v>1062</v>
      </c>
      <c r="CV452" s="174">
        <v>124639</v>
      </c>
      <c r="CW452" s="174">
        <v>5</v>
      </c>
      <c r="CX452" s="174">
        <v>4679.16</v>
      </c>
    </row>
    <row r="453" spans="38:102" x14ac:dyDescent="0.25">
      <c r="AL453" s="3">
        <v>91128</v>
      </c>
      <c r="AM453" s="3">
        <v>90856</v>
      </c>
      <c r="AN453" s="3">
        <v>29</v>
      </c>
      <c r="AO453" s="3">
        <v>3</v>
      </c>
      <c r="AP453" s="3">
        <v>2350.83</v>
      </c>
      <c r="AQ453" s="3">
        <v>5972.39</v>
      </c>
      <c r="BA453" s="3">
        <v>91128</v>
      </c>
      <c r="BB453" s="3">
        <v>90856</v>
      </c>
      <c r="BC453" s="3">
        <v>29</v>
      </c>
      <c r="BD453" s="3">
        <v>3</v>
      </c>
      <c r="BE453" s="3">
        <v>1762.3030000000001</v>
      </c>
      <c r="BF453" s="3">
        <v>4472.9470000000001</v>
      </c>
      <c r="BN453" s="3">
        <v>0</v>
      </c>
      <c r="BO453" s="3">
        <v>29</v>
      </c>
      <c r="BP453" s="3">
        <v>0</v>
      </c>
      <c r="BW453" s="3">
        <v>0</v>
      </c>
      <c r="BX453" s="3">
        <v>29</v>
      </c>
      <c r="BY453" s="3">
        <v>0</v>
      </c>
      <c r="CF453" s="3" t="s">
        <v>3073</v>
      </c>
      <c r="CG453" s="174">
        <v>27572</v>
      </c>
      <c r="CH453" s="174">
        <v>2405</v>
      </c>
      <c r="CI453" s="174">
        <v>5</v>
      </c>
      <c r="CJ453" s="174">
        <v>4668.7749999999996</v>
      </c>
      <c r="CK453" s="174">
        <v>4668.7749999999996</v>
      </c>
      <c r="CN453" s="3">
        <v>3357</v>
      </c>
      <c r="CO453" s="169">
        <f t="shared" si="129"/>
        <v>4701.2960000000003</v>
      </c>
      <c r="CP453" s="169">
        <f t="shared" si="130"/>
        <v>4617.1270000000004</v>
      </c>
      <c r="CQ453" s="170">
        <f t="shared" si="131"/>
        <v>9318.4230000000007</v>
      </c>
      <c r="CU453" s="174">
        <v>27572</v>
      </c>
      <c r="CV453" s="174">
        <v>2405</v>
      </c>
      <c r="CW453" s="174">
        <v>5</v>
      </c>
      <c r="CX453" s="174">
        <v>4668.7749999999996</v>
      </c>
    </row>
    <row r="454" spans="38:102" x14ac:dyDescent="0.25">
      <c r="AL454" s="3">
        <v>91159</v>
      </c>
      <c r="AM454" s="3">
        <v>91375</v>
      </c>
      <c r="AN454" s="3">
        <v>29</v>
      </c>
      <c r="AO454" s="3">
        <v>3</v>
      </c>
      <c r="AP454" s="3">
        <v>1016.3390000000001</v>
      </c>
      <c r="AQ454" s="3">
        <v>2952.0549999999998</v>
      </c>
      <c r="BA454" s="3">
        <v>91159</v>
      </c>
      <c r="BB454" s="3">
        <v>91375</v>
      </c>
      <c r="BC454" s="3">
        <v>29</v>
      </c>
      <c r="BD454" s="3">
        <v>3</v>
      </c>
      <c r="BE454" s="3">
        <v>975.58209999999997</v>
      </c>
      <c r="BF454" s="3">
        <v>2791.3530000000001</v>
      </c>
      <c r="BN454" s="3">
        <v>0</v>
      </c>
      <c r="BO454" s="3">
        <v>29</v>
      </c>
      <c r="BP454" s="3">
        <v>0</v>
      </c>
      <c r="BW454" s="3">
        <v>0</v>
      </c>
      <c r="BX454" s="3">
        <v>29</v>
      </c>
      <c r="BY454" s="3">
        <v>0</v>
      </c>
      <c r="CF454" s="3" t="s">
        <v>3073</v>
      </c>
      <c r="CG454" s="174">
        <v>3378</v>
      </c>
      <c r="CH454" s="174">
        <v>170743</v>
      </c>
      <c r="CI454" s="174">
        <v>5</v>
      </c>
      <c r="CJ454" s="174">
        <v>4666.1099999999997</v>
      </c>
      <c r="CK454" s="174">
        <v>4666.1099999999997</v>
      </c>
      <c r="CN454" s="3">
        <v>3530</v>
      </c>
      <c r="CO454" s="169">
        <f t="shared" si="129"/>
        <v>4810.1480000000001</v>
      </c>
      <c r="CP454" s="169">
        <f t="shared" si="130"/>
        <v>4500.9429999999993</v>
      </c>
      <c r="CQ454" s="170">
        <f t="shared" si="131"/>
        <v>9311.0910000000003</v>
      </c>
      <c r="CU454" s="174">
        <v>3378</v>
      </c>
      <c r="CV454" s="174">
        <v>170743</v>
      </c>
      <c r="CW454" s="174">
        <v>5</v>
      </c>
      <c r="CX454" s="174">
        <v>4666.1099999999997</v>
      </c>
    </row>
    <row r="455" spans="38:102" x14ac:dyDescent="0.25">
      <c r="AL455" s="3">
        <v>91201</v>
      </c>
      <c r="AM455" s="3">
        <v>90736</v>
      </c>
      <c r="AN455" s="3">
        <v>29</v>
      </c>
      <c r="AO455" s="3">
        <v>3</v>
      </c>
      <c r="AP455" s="3">
        <v>1230.902</v>
      </c>
      <c r="AQ455" s="3">
        <v>3272.172</v>
      </c>
      <c r="BA455" s="3">
        <v>91201</v>
      </c>
      <c r="BB455" s="3">
        <v>90736</v>
      </c>
      <c r="BC455" s="3">
        <v>29</v>
      </c>
      <c r="BD455" s="3">
        <v>3</v>
      </c>
      <c r="BE455" s="3">
        <v>995.22900000000004</v>
      </c>
      <c r="BF455" s="3">
        <v>2617.2460000000001</v>
      </c>
      <c r="BN455" s="3">
        <v>0</v>
      </c>
      <c r="BO455" s="3">
        <v>29</v>
      </c>
      <c r="BP455" s="3">
        <v>183.03899999999999</v>
      </c>
      <c r="BW455" s="3">
        <v>0</v>
      </c>
      <c r="BX455" s="3">
        <v>29</v>
      </c>
      <c r="BY455" s="3">
        <v>183.03899999999999</v>
      </c>
      <c r="CF455" s="3" t="s">
        <v>3073</v>
      </c>
      <c r="CG455" s="174">
        <v>3412</v>
      </c>
      <c r="CH455" s="174">
        <v>174869</v>
      </c>
      <c r="CI455" s="174">
        <v>5</v>
      </c>
      <c r="CJ455" s="174">
        <v>4664.2110000000002</v>
      </c>
      <c r="CK455" s="174">
        <v>4664.2110000000002</v>
      </c>
      <c r="CN455" s="3">
        <v>1227</v>
      </c>
      <c r="CO455" s="169">
        <f t="shared" si="129"/>
        <v>4618.8598999999995</v>
      </c>
      <c r="CP455" s="169">
        <f t="shared" si="130"/>
        <v>4691.4969000000001</v>
      </c>
      <c r="CQ455" s="170">
        <f t="shared" si="131"/>
        <v>9310.3567999999996</v>
      </c>
      <c r="CU455" s="174">
        <v>3412</v>
      </c>
      <c r="CV455" s="174">
        <v>174869</v>
      </c>
      <c r="CW455" s="174">
        <v>5</v>
      </c>
      <c r="CX455" s="174">
        <v>4664.2110000000002</v>
      </c>
    </row>
    <row r="456" spans="38:102" x14ac:dyDescent="0.25">
      <c r="AL456" s="3">
        <v>91278</v>
      </c>
      <c r="AM456" s="3">
        <v>91551</v>
      </c>
      <c r="AN456" s="3">
        <v>29</v>
      </c>
      <c r="AO456" s="3">
        <v>3</v>
      </c>
      <c r="AP456" s="3">
        <v>3019.1080000000002</v>
      </c>
      <c r="AQ456" s="3">
        <v>8724.0370000000003</v>
      </c>
      <c r="BA456" s="3">
        <v>91278</v>
      </c>
      <c r="BB456" s="3">
        <v>91551</v>
      </c>
      <c r="BC456" s="3">
        <v>29</v>
      </c>
      <c r="BD456" s="3">
        <v>3</v>
      </c>
      <c r="BE456" s="3">
        <v>2451.8719999999998</v>
      </c>
      <c r="BF456" s="3">
        <v>7425.1170000000002</v>
      </c>
      <c r="BN456" s="3">
        <v>0</v>
      </c>
      <c r="BO456" s="3">
        <v>29</v>
      </c>
      <c r="BP456" s="3">
        <v>153.9922</v>
      </c>
      <c r="BW456" s="3">
        <v>3</v>
      </c>
      <c r="BX456" s="3">
        <v>29</v>
      </c>
      <c r="BY456" s="3">
        <v>1573.7090000000001</v>
      </c>
      <c r="CF456" s="3" t="s">
        <v>3073</v>
      </c>
      <c r="CG456" s="174">
        <v>36953</v>
      </c>
      <c r="CH456" s="174">
        <v>2524</v>
      </c>
      <c r="CI456" s="174">
        <v>5</v>
      </c>
      <c r="CJ456" s="174">
        <v>4663.491</v>
      </c>
      <c r="CK456" s="174">
        <v>4663.491</v>
      </c>
      <c r="CN456" s="3">
        <v>1449</v>
      </c>
      <c r="CO456" s="169">
        <f t="shared" si="129"/>
        <v>4623.4049999999997</v>
      </c>
      <c r="CP456" s="169">
        <f t="shared" si="130"/>
        <v>4684.0370000000003</v>
      </c>
      <c r="CQ456" s="170">
        <f t="shared" si="131"/>
        <v>9307.4419999999991</v>
      </c>
      <c r="CU456" s="174">
        <v>36953</v>
      </c>
      <c r="CV456" s="174">
        <v>2524</v>
      </c>
      <c r="CW456" s="174">
        <v>5</v>
      </c>
      <c r="CX456" s="174">
        <v>4663.491</v>
      </c>
    </row>
    <row r="457" spans="38:102" x14ac:dyDescent="0.25">
      <c r="AL457" s="3">
        <v>91278</v>
      </c>
      <c r="AM457" s="3">
        <v>91556</v>
      </c>
      <c r="AN457" s="3">
        <v>29</v>
      </c>
      <c r="AO457" s="3">
        <v>3</v>
      </c>
      <c r="AP457" s="3">
        <v>1309.7439999999999</v>
      </c>
      <c r="AQ457" s="3">
        <v>3562.6120000000001</v>
      </c>
      <c r="BA457" s="3">
        <v>91278</v>
      </c>
      <c r="BB457" s="3">
        <v>91556</v>
      </c>
      <c r="BC457" s="3">
        <v>29</v>
      </c>
      <c r="BD457" s="3">
        <v>3</v>
      </c>
      <c r="BE457" s="3">
        <v>986.04520000000002</v>
      </c>
      <c r="BF457" s="3">
        <v>2827.1439999999998</v>
      </c>
      <c r="BN457" s="3">
        <v>0</v>
      </c>
      <c r="BO457" s="3">
        <v>29</v>
      </c>
      <c r="BP457" s="3">
        <v>0</v>
      </c>
      <c r="BW457" s="3">
        <v>3</v>
      </c>
      <c r="BX457" s="3">
        <v>29</v>
      </c>
      <c r="BY457" s="3">
        <v>11689.7</v>
      </c>
      <c r="CF457" s="3" t="s">
        <v>3073</v>
      </c>
      <c r="CG457" s="174">
        <v>30303</v>
      </c>
      <c r="CH457" s="174">
        <v>2417</v>
      </c>
      <c r="CI457" s="174">
        <v>5</v>
      </c>
      <c r="CJ457" s="174">
        <v>4661.9049999999997</v>
      </c>
      <c r="CK457" s="174">
        <v>4661.9049999999997</v>
      </c>
      <c r="CN457" s="3">
        <v>3745</v>
      </c>
      <c r="CO457" s="169">
        <f t="shared" si="129"/>
        <v>4642.6890000000003</v>
      </c>
      <c r="CP457" s="169">
        <f t="shared" si="130"/>
        <v>4657.2950000000001</v>
      </c>
      <c r="CQ457" s="170">
        <f t="shared" si="131"/>
        <v>9299.9840000000004</v>
      </c>
      <c r="CU457" s="174">
        <v>30303</v>
      </c>
      <c r="CV457" s="174">
        <v>2417</v>
      </c>
      <c r="CW457" s="174">
        <v>5</v>
      </c>
      <c r="CX457" s="174">
        <v>4661.9049999999997</v>
      </c>
    </row>
    <row r="458" spans="38:102" x14ac:dyDescent="0.25">
      <c r="AL458" s="3">
        <v>91375</v>
      </c>
      <c r="AM458" s="3">
        <v>91159</v>
      </c>
      <c r="AN458" s="3">
        <v>29</v>
      </c>
      <c r="AO458" s="3">
        <v>3</v>
      </c>
      <c r="AP458" s="3">
        <v>402.09620000000001</v>
      </c>
      <c r="AQ458" s="3">
        <v>1093.942</v>
      </c>
      <c r="BA458" s="3">
        <v>91375</v>
      </c>
      <c r="BB458" s="3">
        <v>91159</v>
      </c>
      <c r="BC458" s="3">
        <v>29</v>
      </c>
      <c r="BD458" s="3">
        <v>3</v>
      </c>
      <c r="BE458" s="3">
        <v>326.97210000000001</v>
      </c>
      <c r="BF458" s="3">
        <v>880.18039999999996</v>
      </c>
      <c r="BN458" s="3">
        <v>0</v>
      </c>
      <c r="BO458" s="3">
        <v>29</v>
      </c>
      <c r="BP458" s="3">
        <v>0</v>
      </c>
      <c r="BW458" s="3">
        <v>3</v>
      </c>
      <c r="BX458" s="3">
        <v>29</v>
      </c>
      <c r="BY458" s="3">
        <v>10640.91</v>
      </c>
      <c r="CF458" s="3" t="s">
        <v>3073</v>
      </c>
      <c r="CG458" s="174">
        <v>176845</v>
      </c>
      <c r="CH458" s="174">
        <v>3430</v>
      </c>
      <c r="CI458" s="174">
        <v>5</v>
      </c>
      <c r="CJ458" s="174">
        <v>4661.7610000000004</v>
      </c>
      <c r="CK458" s="174">
        <v>4661.7610000000004</v>
      </c>
      <c r="CN458" s="3">
        <v>1506</v>
      </c>
      <c r="CO458" s="169">
        <f t="shared" si="129"/>
        <v>4654.2</v>
      </c>
      <c r="CP458" s="169">
        <f t="shared" si="130"/>
        <v>4642.2240000000002</v>
      </c>
      <c r="CQ458" s="170">
        <f t="shared" si="131"/>
        <v>9296.4239999999991</v>
      </c>
      <c r="CU458" s="174">
        <v>176845</v>
      </c>
      <c r="CV458" s="174">
        <v>3430</v>
      </c>
      <c r="CW458" s="174">
        <v>5</v>
      </c>
      <c r="CX458" s="174">
        <v>4661.7610000000004</v>
      </c>
    </row>
    <row r="459" spans="38:102" x14ac:dyDescent="0.25">
      <c r="AL459" s="3">
        <v>91396</v>
      </c>
      <c r="AM459" s="3">
        <v>90881</v>
      </c>
      <c r="AN459" s="3">
        <v>29</v>
      </c>
      <c r="AO459" s="3">
        <v>3</v>
      </c>
      <c r="AP459" s="3">
        <v>2251.567</v>
      </c>
      <c r="AQ459" s="3">
        <v>5984.27</v>
      </c>
      <c r="BA459" s="3">
        <v>91396</v>
      </c>
      <c r="BB459" s="3">
        <v>90881</v>
      </c>
      <c r="BC459" s="3">
        <v>29</v>
      </c>
      <c r="BD459" s="3">
        <v>3</v>
      </c>
      <c r="BE459" s="3">
        <v>1593.934</v>
      </c>
      <c r="BF459" s="3">
        <v>4385.3540000000003</v>
      </c>
      <c r="BN459" s="3">
        <v>0</v>
      </c>
      <c r="BO459" s="3">
        <v>29</v>
      </c>
      <c r="BP459" s="3">
        <v>270.99220000000003</v>
      </c>
      <c r="BW459" s="3">
        <v>3</v>
      </c>
      <c r="BX459" s="3">
        <v>29</v>
      </c>
      <c r="BY459" s="3">
        <v>1097.963</v>
      </c>
      <c r="CF459" s="3" t="s">
        <v>3073</v>
      </c>
      <c r="CG459" s="174">
        <v>1914</v>
      </c>
      <c r="CH459" s="174">
        <v>64999</v>
      </c>
      <c r="CI459" s="174">
        <v>5</v>
      </c>
      <c r="CJ459" s="174">
        <v>4657.5789999999997</v>
      </c>
      <c r="CK459" s="174">
        <v>4657.5789999999997</v>
      </c>
      <c r="CN459" s="3">
        <v>1142</v>
      </c>
      <c r="CO459" s="169">
        <f t="shared" si="129"/>
        <v>4745.4539999999997</v>
      </c>
      <c r="CP459" s="169">
        <f t="shared" si="130"/>
        <v>4534.0039999999999</v>
      </c>
      <c r="CQ459" s="170">
        <f t="shared" si="131"/>
        <v>9279.4579999999987</v>
      </c>
      <c r="CU459" s="174">
        <v>1914</v>
      </c>
      <c r="CV459" s="174">
        <v>64999</v>
      </c>
      <c r="CW459" s="174">
        <v>5</v>
      </c>
      <c r="CX459" s="174">
        <v>4657.5789999999997</v>
      </c>
    </row>
    <row r="460" spans="38:102" x14ac:dyDescent="0.25">
      <c r="AL460" s="3">
        <v>91452</v>
      </c>
      <c r="AM460" s="3">
        <v>90935</v>
      </c>
      <c r="AN460" s="3">
        <v>29</v>
      </c>
      <c r="AO460" s="3">
        <v>3</v>
      </c>
      <c r="AP460" s="3">
        <v>1443.57</v>
      </c>
      <c r="AQ460" s="3">
        <v>3420.5590000000002</v>
      </c>
      <c r="BA460" s="3">
        <v>91452</v>
      </c>
      <c r="BB460" s="3">
        <v>90935</v>
      </c>
      <c r="BC460" s="3">
        <v>29</v>
      </c>
      <c r="BD460" s="3">
        <v>3</v>
      </c>
      <c r="BE460" s="3">
        <v>1074.2750000000001</v>
      </c>
      <c r="BF460" s="3">
        <v>2585.502</v>
      </c>
      <c r="BN460" s="3">
        <v>0</v>
      </c>
      <c r="BO460" s="3">
        <v>29</v>
      </c>
      <c r="BP460" s="3">
        <v>64.038960000000003</v>
      </c>
      <c r="BW460" s="3">
        <v>3</v>
      </c>
      <c r="BX460" s="3">
        <v>29</v>
      </c>
      <c r="BY460" s="3">
        <v>2486.73</v>
      </c>
      <c r="CF460" s="3" t="s">
        <v>3073</v>
      </c>
      <c r="CG460" s="174">
        <v>4004</v>
      </c>
      <c r="CH460" s="174">
        <v>3745</v>
      </c>
      <c r="CI460" s="174">
        <v>5</v>
      </c>
      <c r="CJ460" s="174">
        <v>4657.2950000000001</v>
      </c>
      <c r="CK460" s="174">
        <v>4657.2950000000001</v>
      </c>
      <c r="CN460" s="3">
        <v>2060</v>
      </c>
      <c r="CO460" s="169">
        <f t="shared" si="129"/>
        <v>4565.165</v>
      </c>
      <c r="CP460" s="169">
        <f t="shared" si="130"/>
        <v>4709.2430000000004</v>
      </c>
      <c r="CQ460" s="170">
        <f t="shared" si="131"/>
        <v>9274.4079999999994</v>
      </c>
      <c r="CU460" s="174">
        <v>4004</v>
      </c>
      <c r="CV460" s="174">
        <v>3745</v>
      </c>
      <c r="CW460" s="174">
        <v>5</v>
      </c>
      <c r="CX460" s="174">
        <v>4657.2950000000001</v>
      </c>
    </row>
    <row r="461" spans="38:102" x14ac:dyDescent="0.25">
      <c r="AL461" s="3">
        <v>91551</v>
      </c>
      <c r="AM461" s="3">
        <v>91278</v>
      </c>
      <c r="AN461" s="3">
        <v>29</v>
      </c>
      <c r="AO461" s="3">
        <v>3</v>
      </c>
      <c r="AP461" s="3">
        <v>2940.2579999999998</v>
      </c>
      <c r="AQ461" s="3">
        <v>7908.3019999999997</v>
      </c>
      <c r="BA461" s="3">
        <v>91551</v>
      </c>
      <c r="BB461" s="3">
        <v>91278</v>
      </c>
      <c r="BC461" s="3">
        <v>29</v>
      </c>
      <c r="BD461" s="3">
        <v>3</v>
      </c>
      <c r="BE461" s="3">
        <v>2866.489</v>
      </c>
      <c r="BF461" s="3">
        <v>7623.4629999999997</v>
      </c>
      <c r="BN461" s="3">
        <v>3</v>
      </c>
      <c r="BO461" s="3">
        <v>29</v>
      </c>
      <c r="BP461" s="3">
        <v>1915.9770000000001</v>
      </c>
      <c r="BW461" s="3">
        <v>3</v>
      </c>
      <c r="BX461" s="3">
        <v>29</v>
      </c>
      <c r="BY461" s="3">
        <v>4608.2079999999996</v>
      </c>
      <c r="CF461" s="3" t="s">
        <v>3073</v>
      </c>
      <c r="CG461" s="174">
        <v>86048</v>
      </c>
      <c r="CH461" s="174">
        <v>3573</v>
      </c>
      <c r="CI461" s="174">
        <v>5</v>
      </c>
      <c r="CJ461" s="174">
        <v>4656.9840000000004</v>
      </c>
      <c r="CK461" s="174">
        <v>4656.9840000000004</v>
      </c>
      <c r="CN461" s="3">
        <v>873</v>
      </c>
      <c r="CO461" s="169">
        <f t="shared" si="129"/>
        <v>4531.643</v>
      </c>
      <c r="CP461" s="169">
        <f t="shared" si="130"/>
        <v>4739.5280000000002</v>
      </c>
      <c r="CQ461" s="170">
        <f t="shared" si="131"/>
        <v>9271.1710000000003</v>
      </c>
      <c r="CU461" s="174">
        <v>86048</v>
      </c>
      <c r="CV461" s="174">
        <v>3573</v>
      </c>
      <c r="CW461" s="174">
        <v>5</v>
      </c>
      <c r="CX461" s="174">
        <v>4656.9840000000004</v>
      </c>
    </row>
    <row r="462" spans="38:102" x14ac:dyDescent="0.25">
      <c r="AL462" s="3">
        <v>91556</v>
      </c>
      <c r="AM462" s="3">
        <v>91278</v>
      </c>
      <c r="AN462" s="3">
        <v>29</v>
      </c>
      <c r="AO462" s="3">
        <v>3</v>
      </c>
      <c r="AP462" s="3">
        <v>1210.2439999999999</v>
      </c>
      <c r="AQ462" s="3">
        <v>3055.7809999999999</v>
      </c>
      <c r="BA462" s="3">
        <v>91556</v>
      </c>
      <c r="BB462" s="3">
        <v>91278</v>
      </c>
      <c r="BC462" s="3">
        <v>29</v>
      </c>
      <c r="BD462" s="3">
        <v>3</v>
      </c>
      <c r="BE462" s="3">
        <v>822.10940000000005</v>
      </c>
      <c r="BF462" s="3">
        <v>2135.752</v>
      </c>
      <c r="BN462" s="3">
        <v>3</v>
      </c>
      <c r="BO462" s="3">
        <v>29</v>
      </c>
      <c r="BP462" s="3">
        <v>9067.9179999999997</v>
      </c>
      <c r="BW462" s="3">
        <v>3</v>
      </c>
      <c r="BX462" s="3">
        <v>29</v>
      </c>
      <c r="BY462" s="3">
        <v>1924.1590000000001</v>
      </c>
      <c r="CF462" s="3" t="s">
        <v>3073</v>
      </c>
      <c r="CG462" s="174">
        <v>1506</v>
      </c>
      <c r="CH462" s="174">
        <v>90187</v>
      </c>
      <c r="CI462" s="174">
        <v>5</v>
      </c>
      <c r="CJ462" s="174">
        <v>4654.2</v>
      </c>
      <c r="CK462" s="174">
        <v>4654.2</v>
      </c>
      <c r="CN462" s="3">
        <v>31</v>
      </c>
      <c r="CO462" s="169">
        <f t="shared" si="129"/>
        <v>4701.12086</v>
      </c>
      <c r="CP462" s="169">
        <f t="shared" si="130"/>
        <v>4554.3198999999995</v>
      </c>
      <c r="CQ462" s="170">
        <f t="shared" si="131"/>
        <v>9255.4407599999995</v>
      </c>
      <c r="CU462" s="174">
        <v>1506</v>
      </c>
      <c r="CV462" s="174">
        <v>90187</v>
      </c>
      <c r="CW462" s="174">
        <v>5</v>
      </c>
      <c r="CX462" s="174">
        <v>4654.2</v>
      </c>
    </row>
    <row r="463" spans="38:102" x14ac:dyDescent="0.25">
      <c r="AL463" s="3">
        <v>89623</v>
      </c>
      <c r="AM463" s="3">
        <v>185658</v>
      </c>
      <c r="AN463" s="3">
        <v>30</v>
      </c>
      <c r="AO463" s="3">
        <v>3</v>
      </c>
      <c r="AP463" s="3">
        <v>296.56029999999998</v>
      </c>
      <c r="AQ463" s="3">
        <v>1983.624</v>
      </c>
      <c r="BA463" s="3">
        <v>89623</v>
      </c>
      <c r="BB463" s="3">
        <v>185658</v>
      </c>
      <c r="BC463" s="3">
        <v>30</v>
      </c>
      <c r="BD463" s="3">
        <v>3</v>
      </c>
      <c r="BE463" s="3">
        <v>300.78960000000001</v>
      </c>
      <c r="BF463" s="3">
        <v>1960.6220000000001</v>
      </c>
      <c r="BN463" s="3">
        <v>3</v>
      </c>
      <c r="BO463" s="3">
        <v>29</v>
      </c>
      <c r="BP463" s="3">
        <v>10875.45</v>
      </c>
      <c r="BW463" s="3">
        <v>3</v>
      </c>
      <c r="BX463" s="3">
        <v>29</v>
      </c>
      <c r="BY463" s="3">
        <v>16904.13</v>
      </c>
      <c r="CF463" s="3" t="s">
        <v>3073</v>
      </c>
      <c r="CG463" s="174">
        <v>2405</v>
      </c>
      <c r="CH463" s="174">
        <v>27572</v>
      </c>
      <c r="CI463" s="174">
        <v>5</v>
      </c>
      <c r="CJ463" s="174">
        <v>4650.6859999999997</v>
      </c>
      <c r="CK463" s="174">
        <v>4650.6859999999997</v>
      </c>
      <c r="CN463" s="3">
        <v>1331</v>
      </c>
      <c r="CO463" s="169">
        <f t="shared" si="129"/>
        <v>4632.5039999999999</v>
      </c>
      <c r="CP463" s="169">
        <f t="shared" si="130"/>
        <v>4616.299</v>
      </c>
      <c r="CQ463" s="170">
        <f t="shared" si="131"/>
        <v>9248.8029999999999</v>
      </c>
      <c r="CU463" s="174">
        <v>2405</v>
      </c>
      <c r="CV463" s="174">
        <v>27572</v>
      </c>
      <c r="CW463" s="174">
        <v>5</v>
      </c>
      <c r="CX463" s="174">
        <v>4650.6859999999997</v>
      </c>
    </row>
    <row r="464" spans="38:102" x14ac:dyDescent="0.25">
      <c r="AL464" s="3">
        <v>90276</v>
      </c>
      <c r="AM464" s="3">
        <v>90870</v>
      </c>
      <c r="AN464" s="3">
        <v>30</v>
      </c>
      <c r="AO464" s="3">
        <v>3</v>
      </c>
      <c r="AP464" s="3">
        <v>6653.8720000000003</v>
      </c>
      <c r="AQ464" s="3">
        <v>18776.189999999999</v>
      </c>
      <c r="BA464" s="3">
        <v>90276</v>
      </c>
      <c r="BB464" s="3">
        <v>90870</v>
      </c>
      <c r="BC464" s="3">
        <v>30</v>
      </c>
      <c r="BD464" s="3">
        <v>3</v>
      </c>
      <c r="BE464" s="3">
        <v>6008.2089999999998</v>
      </c>
      <c r="BF464" s="3">
        <v>17485.46</v>
      </c>
      <c r="BN464" s="3">
        <v>3</v>
      </c>
      <c r="BO464" s="3">
        <v>29</v>
      </c>
      <c r="BP464" s="3">
        <v>1161.8589999999999</v>
      </c>
      <c r="BW464" s="3">
        <v>3</v>
      </c>
      <c r="BX464" s="3">
        <v>29</v>
      </c>
      <c r="BY464" s="3">
        <v>1176.1010000000001</v>
      </c>
      <c r="CF464" s="3" t="s">
        <v>3073</v>
      </c>
      <c r="CG464" s="174">
        <v>73584</v>
      </c>
      <c r="CH464" s="174">
        <v>304</v>
      </c>
      <c r="CI464" s="174">
        <v>5</v>
      </c>
      <c r="CJ464" s="174">
        <v>4648.6840000000002</v>
      </c>
      <c r="CK464" s="174">
        <v>4648.6840000000002</v>
      </c>
      <c r="CN464" s="3">
        <v>3281</v>
      </c>
      <c r="CO464" s="169">
        <f t="shared" si="129"/>
        <v>4597.3077999999996</v>
      </c>
      <c r="CP464" s="169">
        <f t="shared" si="130"/>
        <v>4643.8242</v>
      </c>
      <c r="CQ464" s="170">
        <f t="shared" si="131"/>
        <v>9241.1319999999996</v>
      </c>
      <c r="CU464" s="174">
        <v>73584</v>
      </c>
      <c r="CV464" s="174">
        <v>304</v>
      </c>
      <c r="CW464" s="174">
        <v>5</v>
      </c>
      <c r="CX464" s="174">
        <v>4648.6840000000002</v>
      </c>
    </row>
    <row r="465" spans="38:102" x14ac:dyDescent="0.25">
      <c r="AL465" s="3">
        <v>90505</v>
      </c>
      <c r="AM465" s="3">
        <v>90737</v>
      </c>
      <c r="AN465" s="3">
        <v>30</v>
      </c>
      <c r="AO465" s="3">
        <v>3</v>
      </c>
      <c r="AP465" s="3">
        <v>18</v>
      </c>
      <c r="AQ465" s="3">
        <v>124.2193</v>
      </c>
      <c r="BA465" s="3">
        <v>90505</v>
      </c>
      <c r="BB465" s="3">
        <v>90737</v>
      </c>
      <c r="BC465" s="3">
        <v>30</v>
      </c>
      <c r="BD465" s="3">
        <v>3</v>
      </c>
      <c r="BE465" s="3">
        <v>142.56880000000001</v>
      </c>
      <c r="BF465" s="3">
        <v>427.40089999999998</v>
      </c>
      <c r="BN465" s="3">
        <v>3</v>
      </c>
      <c r="BO465" s="3">
        <v>29</v>
      </c>
      <c r="BP465" s="3">
        <v>2803.9520000000002</v>
      </c>
      <c r="BW465" s="3">
        <v>3</v>
      </c>
      <c r="BX465" s="3">
        <v>29</v>
      </c>
      <c r="BY465" s="3">
        <v>9019.759</v>
      </c>
      <c r="CF465" s="3" t="s">
        <v>3073</v>
      </c>
      <c r="CG465" s="174">
        <v>478</v>
      </c>
      <c r="CH465" s="174">
        <v>85964</v>
      </c>
      <c r="CI465" s="174">
        <v>5</v>
      </c>
      <c r="CJ465" s="174">
        <v>4648.3729999999996</v>
      </c>
      <c r="CK465" s="174">
        <v>4648.3729999999996</v>
      </c>
      <c r="CN465" s="3">
        <v>2388</v>
      </c>
      <c r="CO465" s="169">
        <f t="shared" si="129"/>
        <v>4639.1765400000004</v>
      </c>
      <c r="CP465" s="169">
        <f t="shared" si="130"/>
        <v>4597.9270500000002</v>
      </c>
      <c r="CQ465" s="170">
        <f t="shared" si="131"/>
        <v>9237.1035900000006</v>
      </c>
      <c r="CU465" s="174">
        <v>478</v>
      </c>
      <c r="CV465" s="174">
        <v>85964</v>
      </c>
      <c r="CW465" s="174">
        <v>5</v>
      </c>
      <c r="CX465" s="174">
        <v>4648.3729999999996</v>
      </c>
    </row>
    <row r="466" spans="38:102" x14ac:dyDescent="0.25">
      <c r="AL466" s="3">
        <v>90538</v>
      </c>
      <c r="AM466" s="3">
        <v>90752</v>
      </c>
      <c r="AN466" s="3">
        <v>30</v>
      </c>
      <c r="AO466" s="3">
        <v>3</v>
      </c>
      <c r="AP466" s="3">
        <v>517.84960000000001</v>
      </c>
      <c r="AQ466" s="3">
        <v>1282.519</v>
      </c>
      <c r="BA466" s="3">
        <v>90538</v>
      </c>
      <c r="BB466" s="3">
        <v>90752</v>
      </c>
      <c r="BC466" s="3">
        <v>30</v>
      </c>
      <c r="BD466" s="3">
        <v>3</v>
      </c>
      <c r="BE466" s="3">
        <v>536.63220000000001</v>
      </c>
      <c r="BF466" s="3">
        <v>1332.652</v>
      </c>
      <c r="BN466" s="3">
        <v>3</v>
      </c>
      <c r="BO466" s="3">
        <v>29</v>
      </c>
      <c r="BP466" s="3">
        <v>4018.462</v>
      </c>
      <c r="BW466" s="3">
        <v>3</v>
      </c>
      <c r="BX466" s="3">
        <v>29</v>
      </c>
      <c r="BY466" s="3">
        <v>4286.76</v>
      </c>
      <c r="CF466" s="3" t="s">
        <v>3073</v>
      </c>
      <c r="CG466" s="174">
        <v>1089</v>
      </c>
      <c r="CH466" s="174">
        <v>135812</v>
      </c>
      <c r="CI466" s="174">
        <v>5</v>
      </c>
      <c r="CJ466" s="174">
        <v>4647.1220000000003</v>
      </c>
      <c r="CK466" s="174">
        <v>4647.1220000000003</v>
      </c>
      <c r="CN466" s="3">
        <v>1312</v>
      </c>
      <c r="CO466" s="169">
        <f t="shared" si="129"/>
        <v>4533.9139999999998</v>
      </c>
      <c r="CP466" s="169">
        <f t="shared" si="130"/>
        <v>4699.9179999999997</v>
      </c>
      <c r="CQ466" s="170">
        <f t="shared" si="131"/>
        <v>9233.8319999999985</v>
      </c>
      <c r="CU466" s="174">
        <v>1089</v>
      </c>
      <c r="CV466" s="174">
        <v>135812</v>
      </c>
      <c r="CW466" s="174">
        <v>5</v>
      </c>
      <c r="CX466" s="174">
        <v>4647.1220000000003</v>
      </c>
    </row>
    <row r="467" spans="38:102" x14ac:dyDescent="0.25">
      <c r="AL467" s="3">
        <v>90663</v>
      </c>
      <c r="AM467" s="3">
        <v>91436</v>
      </c>
      <c r="AN467" s="3">
        <v>30</v>
      </c>
      <c r="AO467" s="3">
        <v>3</v>
      </c>
      <c r="AP467" s="3">
        <v>1743.8979999999999</v>
      </c>
      <c r="AQ467" s="3">
        <v>5076.8990000000003</v>
      </c>
      <c r="BA467" s="3">
        <v>90663</v>
      </c>
      <c r="BB467" s="3">
        <v>91436</v>
      </c>
      <c r="BC467" s="3">
        <v>30</v>
      </c>
      <c r="BD467" s="3">
        <v>3</v>
      </c>
      <c r="BE467" s="3">
        <v>2074.38</v>
      </c>
      <c r="BF467" s="3">
        <v>5715.73</v>
      </c>
      <c r="BN467" s="3">
        <v>3</v>
      </c>
      <c r="BO467" s="3">
        <v>29</v>
      </c>
      <c r="BP467" s="3">
        <v>2072.1610000000001</v>
      </c>
      <c r="BW467" s="3">
        <v>3</v>
      </c>
      <c r="BX467" s="3">
        <v>29</v>
      </c>
      <c r="BY467" s="3">
        <v>8513.4590000000007</v>
      </c>
      <c r="CF467" s="3" t="s">
        <v>3073</v>
      </c>
      <c r="CG467" s="174">
        <v>3745</v>
      </c>
      <c r="CH467" s="174">
        <v>4004</v>
      </c>
      <c r="CI467" s="174">
        <v>5</v>
      </c>
      <c r="CJ467" s="174">
        <v>4642.6890000000003</v>
      </c>
      <c r="CK467" s="174">
        <v>4642.6890000000003</v>
      </c>
      <c r="CN467" s="3">
        <v>3379</v>
      </c>
      <c r="CO467" s="169">
        <f t="shared" si="129"/>
        <v>4620.9411</v>
      </c>
      <c r="CP467" s="169">
        <f t="shared" si="130"/>
        <v>4610.7379999999994</v>
      </c>
      <c r="CQ467" s="170">
        <f t="shared" si="131"/>
        <v>9231.6790999999994</v>
      </c>
      <c r="CU467" s="174">
        <v>3745</v>
      </c>
      <c r="CV467" s="174">
        <v>4004</v>
      </c>
      <c r="CW467" s="174">
        <v>5</v>
      </c>
      <c r="CX467" s="174">
        <v>4642.6890000000003</v>
      </c>
    </row>
    <row r="468" spans="38:102" x14ac:dyDescent="0.25">
      <c r="AL468" s="3">
        <v>90694</v>
      </c>
      <c r="AM468" s="3">
        <v>91425</v>
      </c>
      <c r="AN468" s="3">
        <v>30</v>
      </c>
      <c r="AO468" s="3">
        <v>3</v>
      </c>
      <c r="AP468" s="3">
        <v>249.2406</v>
      </c>
      <c r="AQ468" s="3">
        <v>606.58749999999998</v>
      </c>
      <c r="BA468" s="3">
        <v>90694</v>
      </c>
      <c r="BB468" s="3">
        <v>91425</v>
      </c>
      <c r="BC468" s="3">
        <v>30</v>
      </c>
      <c r="BD468" s="3">
        <v>3</v>
      </c>
      <c r="BE468" s="3">
        <v>253.81139999999999</v>
      </c>
      <c r="BF468" s="3">
        <v>735.99429999999995</v>
      </c>
      <c r="BN468" s="3">
        <v>3</v>
      </c>
      <c r="BO468" s="3">
        <v>29</v>
      </c>
      <c r="BP468" s="3">
        <v>15140.61</v>
      </c>
      <c r="BW468" s="3">
        <v>3</v>
      </c>
      <c r="BX468" s="3">
        <v>29</v>
      </c>
      <c r="BY468" s="3">
        <v>11286.1</v>
      </c>
      <c r="CF468" s="3" t="s">
        <v>3073</v>
      </c>
      <c r="CG468" s="174">
        <v>90187</v>
      </c>
      <c r="CH468" s="174">
        <v>1506</v>
      </c>
      <c r="CI468" s="174">
        <v>5</v>
      </c>
      <c r="CJ468" s="174">
        <v>4642.2240000000002</v>
      </c>
      <c r="CK468" s="174">
        <v>4642.2240000000002</v>
      </c>
      <c r="CN468" s="3">
        <v>1749</v>
      </c>
      <c r="CO468" s="169">
        <f t="shared" si="129"/>
        <v>4689.527</v>
      </c>
      <c r="CP468" s="169">
        <f t="shared" si="130"/>
        <v>4536.4290000000001</v>
      </c>
      <c r="CQ468" s="170">
        <f t="shared" si="131"/>
        <v>9225.9560000000001</v>
      </c>
      <c r="CU468" s="174">
        <v>90187</v>
      </c>
      <c r="CV468" s="174">
        <v>1506</v>
      </c>
      <c r="CW468" s="174">
        <v>5</v>
      </c>
      <c r="CX468" s="174">
        <v>4642.2240000000002</v>
      </c>
    </row>
    <row r="469" spans="38:102" x14ac:dyDescent="0.25">
      <c r="AL469" s="3">
        <v>90737</v>
      </c>
      <c r="AM469" s="3">
        <v>90505</v>
      </c>
      <c r="AN469" s="3">
        <v>30</v>
      </c>
      <c r="AO469" s="3">
        <v>3</v>
      </c>
      <c r="AP469" s="3">
        <v>15</v>
      </c>
      <c r="AQ469" s="3">
        <v>31</v>
      </c>
      <c r="BA469" s="3">
        <v>90737</v>
      </c>
      <c r="BB469" s="3">
        <v>90505</v>
      </c>
      <c r="BC469" s="3">
        <v>30</v>
      </c>
      <c r="BD469" s="3">
        <v>3</v>
      </c>
      <c r="BE469" s="3">
        <v>6.0528230000000001</v>
      </c>
      <c r="BF469" s="3">
        <v>125.44929999999999</v>
      </c>
      <c r="BN469" s="3">
        <v>3</v>
      </c>
      <c r="BO469" s="3">
        <v>29</v>
      </c>
      <c r="BP469" s="3">
        <v>1622.6289999999999</v>
      </c>
      <c r="BW469" s="3">
        <v>3</v>
      </c>
      <c r="BX469" s="3">
        <v>29</v>
      </c>
      <c r="BY469" s="3">
        <v>432.86309999999997</v>
      </c>
      <c r="CF469" s="3" t="s">
        <v>3073</v>
      </c>
      <c r="CG469" s="174">
        <v>27260</v>
      </c>
      <c r="CH469" s="174">
        <v>2394</v>
      </c>
      <c r="CI469" s="174">
        <v>5</v>
      </c>
      <c r="CJ469" s="174">
        <v>4639.3609999999999</v>
      </c>
      <c r="CK469" s="174">
        <v>4639.3609999999999</v>
      </c>
      <c r="CN469" s="3">
        <v>971</v>
      </c>
      <c r="CO469" s="169">
        <f t="shared" si="129"/>
        <v>4737.2424099999998</v>
      </c>
      <c r="CP469" s="169">
        <f t="shared" si="130"/>
        <v>4487.4304999999995</v>
      </c>
      <c r="CQ469" s="170">
        <f t="shared" si="131"/>
        <v>9224.6729099999993</v>
      </c>
      <c r="CU469" s="174">
        <v>27260</v>
      </c>
      <c r="CV469" s="174">
        <v>2394</v>
      </c>
      <c r="CW469" s="174">
        <v>5</v>
      </c>
      <c r="CX469" s="174">
        <v>4639.3609999999999</v>
      </c>
    </row>
    <row r="470" spans="38:102" x14ac:dyDescent="0.25">
      <c r="AL470" s="3">
        <v>90752</v>
      </c>
      <c r="AM470" s="3">
        <v>90538</v>
      </c>
      <c r="AN470" s="3">
        <v>30</v>
      </c>
      <c r="AO470" s="3">
        <v>3</v>
      </c>
      <c r="AP470" s="3">
        <v>485.12779999999998</v>
      </c>
      <c r="AQ470" s="3">
        <v>1291.6669999999999</v>
      </c>
      <c r="BA470" s="3">
        <v>90752</v>
      </c>
      <c r="BB470" s="3">
        <v>90538</v>
      </c>
      <c r="BC470" s="3">
        <v>30</v>
      </c>
      <c r="BD470" s="3">
        <v>3</v>
      </c>
      <c r="BE470" s="3">
        <v>509.3372</v>
      </c>
      <c r="BF470" s="3">
        <v>1325.202</v>
      </c>
      <c r="BN470" s="3">
        <v>3</v>
      </c>
      <c r="BO470" s="3">
        <v>29</v>
      </c>
      <c r="BP470" s="3">
        <v>8110.1390000000001</v>
      </c>
      <c r="BW470" s="3">
        <v>3</v>
      </c>
      <c r="BX470" s="3">
        <v>29</v>
      </c>
      <c r="BY470" s="3">
        <v>6198.2650000000003</v>
      </c>
      <c r="CF470" s="3" t="s">
        <v>3073</v>
      </c>
      <c r="CG470" s="174">
        <v>738</v>
      </c>
      <c r="CH470" s="174">
        <v>96451</v>
      </c>
      <c r="CI470" s="174">
        <v>5</v>
      </c>
      <c r="CJ470" s="174">
        <v>4637.799</v>
      </c>
      <c r="CK470" s="174">
        <v>4637.799</v>
      </c>
      <c r="CN470" s="3">
        <v>1586</v>
      </c>
      <c r="CO470" s="169">
        <f t="shared" si="129"/>
        <v>4626.0149999999994</v>
      </c>
      <c r="CP470" s="169">
        <f t="shared" si="130"/>
        <v>4580.1880000000001</v>
      </c>
      <c r="CQ470" s="170">
        <f t="shared" si="131"/>
        <v>9206.2029999999995</v>
      </c>
      <c r="CU470" s="174">
        <v>738</v>
      </c>
      <c r="CV470" s="174">
        <v>96451</v>
      </c>
      <c r="CW470" s="174">
        <v>5</v>
      </c>
      <c r="CX470" s="174">
        <v>4637.799</v>
      </c>
    </row>
    <row r="471" spans="38:102" x14ac:dyDescent="0.25">
      <c r="AL471" s="3">
        <v>90843</v>
      </c>
      <c r="AM471" s="3">
        <v>91335</v>
      </c>
      <c r="AN471" s="3">
        <v>30</v>
      </c>
      <c r="AO471" s="3">
        <v>3</v>
      </c>
      <c r="AP471" s="3">
        <v>213.54249999999999</v>
      </c>
      <c r="AQ471" s="3">
        <v>861.29359999999997</v>
      </c>
      <c r="BA471" s="3">
        <v>90843</v>
      </c>
      <c r="BB471" s="3">
        <v>91335</v>
      </c>
      <c r="BC471" s="3">
        <v>30</v>
      </c>
      <c r="BD471" s="3">
        <v>3</v>
      </c>
      <c r="BE471" s="3">
        <v>315.2552</v>
      </c>
      <c r="BF471" s="3">
        <v>941.48019999999997</v>
      </c>
      <c r="BN471" s="3">
        <v>3</v>
      </c>
      <c r="BO471" s="3">
        <v>29</v>
      </c>
      <c r="BP471" s="3">
        <v>4294.9790000000003</v>
      </c>
      <c r="BW471" s="3">
        <v>3</v>
      </c>
      <c r="BX471" s="3">
        <v>29</v>
      </c>
      <c r="BY471" s="3">
        <v>15453.24</v>
      </c>
      <c r="CF471" s="3" t="s">
        <v>3073</v>
      </c>
      <c r="CG471" s="174">
        <v>115239</v>
      </c>
      <c r="CH471" s="174">
        <v>973</v>
      </c>
      <c r="CI471" s="174">
        <v>5</v>
      </c>
      <c r="CJ471" s="174">
        <v>4635.62</v>
      </c>
      <c r="CK471" s="174">
        <v>4635.62</v>
      </c>
      <c r="CN471" s="3">
        <v>1914</v>
      </c>
      <c r="CO471" s="169">
        <f t="shared" si="129"/>
        <v>4657.5789999999997</v>
      </c>
      <c r="CP471" s="169">
        <f t="shared" si="130"/>
        <v>4546.3620000000001</v>
      </c>
      <c r="CQ471" s="170">
        <f t="shared" si="131"/>
        <v>9203.9409999999989</v>
      </c>
      <c r="CU471" s="174">
        <v>115239</v>
      </c>
      <c r="CV471" s="174">
        <v>973</v>
      </c>
      <c r="CW471" s="174">
        <v>5</v>
      </c>
      <c r="CX471" s="174">
        <v>4635.62</v>
      </c>
    </row>
    <row r="472" spans="38:102" x14ac:dyDescent="0.25">
      <c r="AL472" s="3">
        <v>90870</v>
      </c>
      <c r="AM472" s="3">
        <v>90276</v>
      </c>
      <c r="AN472" s="3">
        <v>30</v>
      </c>
      <c r="AO472" s="3">
        <v>3</v>
      </c>
      <c r="AP472" s="3">
        <v>8035.39</v>
      </c>
      <c r="AQ472" s="3">
        <v>21785.22</v>
      </c>
      <c r="BA472" s="3">
        <v>90870</v>
      </c>
      <c r="BB472" s="3">
        <v>90276</v>
      </c>
      <c r="BC472" s="3">
        <v>30</v>
      </c>
      <c r="BD472" s="3">
        <v>3</v>
      </c>
      <c r="BE472" s="3">
        <v>7363.77</v>
      </c>
      <c r="BF472" s="3">
        <v>20038.849999999999</v>
      </c>
      <c r="BN472" s="3">
        <v>3</v>
      </c>
      <c r="BO472" s="3">
        <v>29</v>
      </c>
      <c r="BP472" s="3">
        <v>8328.5930000000008</v>
      </c>
      <c r="BW472" s="3">
        <v>3</v>
      </c>
      <c r="BX472" s="3">
        <v>29</v>
      </c>
      <c r="BY472" s="3">
        <v>5736.143</v>
      </c>
      <c r="CF472" s="3" t="s">
        <v>3073</v>
      </c>
      <c r="CG472" s="174">
        <v>167420</v>
      </c>
      <c r="CH472" s="174">
        <v>3315</v>
      </c>
      <c r="CI472" s="174">
        <v>5</v>
      </c>
      <c r="CJ472" s="174">
        <v>4633.1559999999999</v>
      </c>
      <c r="CK472" s="174">
        <v>4633.1559999999999</v>
      </c>
      <c r="CN472" s="3">
        <v>968</v>
      </c>
      <c r="CO472" s="169">
        <f t="shared" si="129"/>
        <v>4746.5734000000002</v>
      </c>
      <c r="CP472" s="169">
        <f t="shared" si="130"/>
        <v>4437.9479000000001</v>
      </c>
      <c r="CQ472" s="170">
        <f t="shared" si="131"/>
        <v>9184.5213000000003</v>
      </c>
      <c r="CU472" s="174">
        <v>167420</v>
      </c>
      <c r="CV472" s="174">
        <v>3315</v>
      </c>
      <c r="CW472" s="174">
        <v>5</v>
      </c>
      <c r="CX472" s="174">
        <v>4633.1559999999999</v>
      </c>
    </row>
    <row r="473" spans="38:102" x14ac:dyDescent="0.25">
      <c r="AL473" s="3">
        <v>90900</v>
      </c>
      <c r="AM473" s="3">
        <v>91586</v>
      </c>
      <c r="AN473" s="3">
        <v>30</v>
      </c>
      <c r="AO473" s="3">
        <v>3</v>
      </c>
      <c r="AP473" s="3">
        <v>1544.499</v>
      </c>
      <c r="AQ473" s="3">
        <v>4337.152</v>
      </c>
      <c r="BA473" s="3">
        <v>90900</v>
      </c>
      <c r="BB473" s="3">
        <v>91586</v>
      </c>
      <c r="BC473" s="3">
        <v>30</v>
      </c>
      <c r="BD473" s="3">
        <v>3</v>
      </c>
      <c r="BE473" s="3">
        <v>1398.953</v>
      </c>
      <c r="BF473" s="3">
        <v>3967.4259999999999</v>
      </c>
      <c r="BN473" s="3">
        <v>3</v>
      </c>
      <c r="BO473" s="3">
        <v>29</v>
      </c>
      <c r="BP473" s="3">
        <v>11191.08</v>
      </c>
      <c r="BW473" s="3">
        <v>3</v>
      </c>
      <c r="BX473" s="3">
        <v>29</v>
      </c>
      <c r="BY473" s="3">
        <v>2808.15</v>
      </c>
      <c r="CF473" s="3" t="s">
        <v>3073</v>
      </c>
      <c r="CG473" s="174">
        <v>1831</v>
      </c>
      <c r="CH473" s="174">
        <v>50342</v>
      </c>
      <c r="CI473" s="174">
        <v>5</v>
      </c>
      <c r="CJ473" s="174">
        <v>4630.2939999999999</v>
      </c>
      <c r="CK473" s="174">
        <v>4630.2939999999999</v>
      </c>
      <c r="CN473" s="3">
        <v>2515</v>
      </c>
      <c r="CO473" s="169">
        <f t="shared" si="129"/>
        <v>4566.1340000000009</v>
      </c>
      <c r="CP473" s="169">
        <f t="shared" si="130"/>
        <v>4605.9004299999997</v>
      </c>
      <c r="CQ473" s="170">
        <f t="shared" si="131"/>
        <v>9172.0344299999997</v>
      </c>
      <c r="CU473" s="174">
        <v>1831</v>
      </c>
      <c r="CV473" s="174">
        <v>50342</v>
      </c>
      <c r="CW473" s="174">
        <v>5</v>
      </c>
      <c r="CX473" s="174">
        <v>4630.2939999999999</v>
      </c>
    </row>
    <row r="474" spans="38:102" x14ac:dyDescent="0.25">
      <c r="AL474" s="3">
        <v>90929</v>
      </c>
      <c r="AM474" s="3">
        <v>91395</v>
      </c>
      <c r="AN474" s="3">
        <v>30</v>
      </c>
      <c r="AO474" s="3">
        <v>3</v>
      </c>
      <c r="AP474" s="3">
        <v>1164.2449999999999</v>
      </c>
      <c r="AQ474" s="3">
        <v>2952.366</v>
      </c>
      <c r="BA474" s="3">
        <v>90929</v>
      </c>
      <c r="BB474" s="3">
        <v>91395</v>
      </c>
      <c r="BC474" s="3">
        <v>30</v>
      </c>
      <c r="BD474" s="3">
        <v>3</v>
      </c>
      <c r="BE474" s="3">
        <v>1089.604</v>
      </c>
      <c r="BF474" s="3">
        <v>2684.922</v>
      </c>
      <c r="BN474" s="3">
        <v>3</v>
      </c>
      <c r="BO474" s="3">
        <v>29</v>
      </c>
      <c r="BP474" s="3">
        <v>554.69839999999999</v>
      </c>
      <c r="BW474" s="3">
        <v>3</v>
      </c>
      <c r="BX474" s="3">
        <v>29</v>
      </c>
      <c r="BY474" s="3">
        <v>3010.3939999999998</v>
      </c>
      <c r="CF474" s="3" t="s">
        <v>3073</v>
      </c>
      <c r="CG474" s="174">
        <v>3528</v>
      </c>
      <c r="CH474" s="174">
        <v>72165</v>
      </c>
      <c r="CI474" s="174">
        <v>5</v>
      </c>
      <c r="CJ474" s="174">
        <v>4629.2309999999998</v>
      </c>
      <c r="CK474" s="174">
        <v>4629.2309999999998</v>
      </c>
      <c r="CN474" s="3">
        <v>2158</v>
      </c>
      <c r="CO474" s="169">
        <f t="shared" si="129"/>
        <v>4457.2458000000006</v>
      </c>
      <c r="CP474" s="169">
        <f t="shared" si="130"/>
        <v>4691.0929999999998</v>
      </c>
      <c r="CQ474" s="170">
        <f t="shared" si="131"/>
        <v>9148.3388000000014</v>
      </c>
      <c r="CU474" s="174">
        <v>3528</v>
      </c>
      <c r="CV474" s="174">
        <v>72165</v>
      </c>
      <c r="CW474" s="174">
        <v>5</v>
      </c>
      <c r="CX474" s="174">
        <v>4629.2309999999998</v>
      </c>
    </row>
    <row r="475" spans="38:102" x14ac:dyDescent="0.25">
      <c r="AL475" s="3">
        <v>90936</v>
      </c>
      <c r="AM475" s="3">
        <v>91404</v>
      </c>
      <c r="AN475" s="3">
        <v>30</v>
      </c>
      <c r="AO475" s="3">
        <v>3</v>
      </c>
      <c r="AP475" s="3">
        <v>4496.2560000000003</v>
      </c>
      <c r="AQ475" s="3">
        <v>13058.71</v>
      </c>
      <c r="BA475" s="3">
        <v>90936</v>
      </c>
      <c r="BB475" s="3">
        <v>91404</v>
      </c>
      <c r="BC475" s="3">
        <v>30</v>
      </c>
      <c r="BD475" s="3">
        <v>3</v>
      </c>
      <c r="BE475" s="3">
        <v>3454.2489999999998</v>
      </c>
      <c r="BF475" s="3">
        <v>10512.66</v>
      </c>
      <c r="BN475" s="3">
        <v>3</v>
      </c>
      <c r="BO475" s="3">
        <v>29</v>
      </c>
      <c r="BP475" s="3">
        <v>6827.6409999999996</v>
      </c>
      <c r="BW475" s="3">
        <v>3</v>
      </c>
      <c r="BX475" s="3">
        <v>29</v>
      </c>
      <c r="BY475" s="3">
        <v>10600.08</v>
      </c>
      <c r="CF475" s="3" t="s">
        <v>3073</v>
      </c>
      <c r="CG475" s="174">
        <v>1664</v>
      </c>
      <c r="CH475" s="174">
        <v>69624</v>
      </c>
      <c r="CI475" s="174">
        <v>5</v>
      </c>
      <c r="CJ475" s="174">
        <v>4628.018</v>
      </c>
      <c r="CK475" s="174">
        <v>4628.018</v>
      </c>
      <c r="CN475" s="3">
        <v>3439</v>
      </c>
      <c r="CO475" s="169">
        <f t="shared" si="129"/>
        <v>4539.3630999999996</v>
      </c>
      <c r="CP475" s="169">
        <f t="shared" si="130"/>
        <v>4585.6292999999996</v>
      </c>
      <c r="CQ475" s="170">
        <f t="shared" si="131"/>
        <v>9124.9923999999992</v>
      </c>
      <c r="CU475" s="174">
        <v>1664</v>
      </c>
      <c r="CV475" s="174">
        <v>69624</v>
      </c>
      <c r="CW475" s="174">
        <v>5</v>
      </c>
      <c r="CX475" s="174">
        <v>4628.018</v>
      </c>
    </row>
    <row r="476" spans="38:102" x14ac:dyDescent="0.25">
      <c r="AL476" s="3">
        <v>90942</v>
      </c>
      <c r="AM476" s="3">
        <v>91610</v>
      </c>
      <c r="AN476" s="3">
        <v>30</v>
      </c>
      <c r="AO476" s="3">
        <v>4</v>
      </c>
      <c r="AP476" s="3">
        <v>4774.5690000000004</v>
      </c>
      <c r="AQ476" s="3">
        <v>12328.59</v>
      </c>
      <c r="BA476" s="3">
        <v>90942</v>
      </c>
      <c r="BB476" s="3">
        <v>91610</v>
      </c>
      <c r="BC476" s="3">
        <v>30</v>
      </c>
      <c r="BD476" s="3">
        <v>4</v>
      </c>
      <c r="BE476" s="3">
        <v>3683.308</v>
      </c>
      <c r="BF476" s="3">
        <v>9942.9290000000001</v>
      </c>
      <c r="BN476" s="3">
        <v>3</v>
      </c>
      <c r="BO476" s="3">
        <v>29</v>
      </c>
      <c r="BP476" s="3">
        <v>13950.1</v>
      </c>
      <c r="BW476" s="3">
        <v>3</v>
      </c>
      <c r="BX476" s="3">
        <v>29</v>
      </c>
      <c r="BY476" s="3">
        <v>3868.0810000000001</v>
      </c>
      <c r="CF476" s="3" t="s">
        <v>3073</v>
      </c>
      <c r="CG476" s="174">
        <v>1449</v>
      </c>
      <c r="CH476" s="174">
        <v>98273</v>
      </c>
      <c r="CI476" s="174">
        <v>5</v>
      </c>
      <c r="CJ476" s="174">
        <v>4623.4049999999997</v>
      </c>
      <c r="CK476" s="174">
        <v>4623.4049999999997</v>
      </c>
      <c r="CN476" s="3">
        <v>2252</v>
      </c>
      <c r="CO476" s="169">
        <f t="shared" si="129"/>
        <v>4442.6877999999997</v>
      </c>
      <c r="CP476" s="169">
        <f t="shared" si="130"/>
        <v>4668.2671999999993</v>
      </c>
      <c r="CQ476" s="170">
        <f t="shared" si="131"/>
        <v>9110.9549999999981</v>
      </c>
      <c r="CU476" s="174">
        <v>1449</v>
      </c>
      <c r="CV476" s="174">
        <v>98273</v>
      </c>
      <c r="CW476" s="174">
        <v>5</v>
      </c>
      <c r="CX476" s="174">
        <v>4623.4049999999997</v>
      </c>
    </row>
    <row r="477" spans="38:102" x14ac:dyDescent="0.25">
      <c r="AL477" s="3">
        <v>91335</v>
      </c>
      <c r="AM477" s="3">
        <v>90843</v>
      </c>
      <c r="AN477" s="3">
        <v>30</v>
      </c>
      <c r="AO477" s="3">
        <v>3</v>
      </c>
      <c r="AP477" s="3">
        <v>228.73769999999999</v>
      </c>
      <c r="AQ477" s="3">
        <v>683.80380000000002</v>
      </c>
      <c r="BA477" s="3">
        <v>91335</v>
      </c>
      <c r="BB477" s="3">
        <v>90843</v>
      </c>
      <c r="BC477" s="3">
        <v>30</v>
      </c>
      <c r="BD477" s="3">
        <v>3</v>
      </c>
      <c r="BE477" s="3">
        <v>253.88069999999999</v>
      </c>
      <c r="BF477" s="3">
        <v>709.66030000000001</v>
      </c>
      <c r="BN477" s="3">
        <v>3</v>
      </c>
      <c r="BO477" s="3">
        <v>29</v>
      </c>
      <c r="BP477" s="3">
        <v>4994.7839999999997</v>
      </c>
      <c r="BW477" s="3">
        <v>3</v>
      </c>
      <c r="BX477" s="3">
        <v>29</v>
      </c>
      <c r="BY477" s="3">
        <v>1047.2909999999999</v>
      </c>
      <c r="CF477" s="3" t="s">
        <v>3073</v>
      </c>
      <c r="CG477" s="174">
        <v>118440</v>
      </c>
      <c r="CH477" s="174">
        <v>1307</v>
      </c>
      <c r="CI477" s="174">
        <v>5</v>
      </c>
      <c r="CJ477" s="174">
        <v>4622.6180000000004</v>
      </c>
      <c r="CK477" s="174">
        <v>4622.6180000000004</v>
      </c>
      <c r="CN477" s="3">
        <v>997</v>
      </c>
      <c r="CO477" s="169">
        <f t="shared" si="129"/>
        <v>4569.9168199999995</v>
      </c>
      <c r="CP477" s="169">
        <f t="shared" si="130"/>
        <v>4521.0454</v>
      </c>
      <c r="CQ477" s="170">
        <f t="shared" si="131"/>
        <v>9090.9622199999994</v>
      </c>
      <c r="CU477" s="174">
        <v>118440</v>
      </c>
      <c r="CV477" s="174">
        <v>1307</v>
      </c>
      <c r="CW477" s="174">
        <v>5</v>
      </c>
      <c r="CX477" s="174">
        <v>4622.6180000000004</v>
      </c>
    </row>
    <row r="478" spans="38:102" x14ac:dyDescent="0.25">
      <c r="AL478" s="3">
        <v>91395</v>
      </c>
      <c r="AM478" s="3">
        <v>90929</v>
      </c>
      <c r="AN478" s="3">
        <v>30</v>
      </c>
      <c r="AO478" s="3">
        <v>3</v>
      </c>
      <c r="AP478" s="3">
        <v>195.88290000000001</v>
      </c>
      <c r="AQ478" s="3">
        <v>709.01459999999997</v>
      </c>
      <c r="BA478" s="3">
        <v>91395</v>
      </c>
      <c r="BB478" s="3">
        <v>90929</v>
      </c>
      <c r="BC478" s="3">
        <v>30</v>
      </c>
      <c r="BD478" s="3">
        <v>3</v>
      </c>
      <c r="BE478" s="3">
        <v>60.411850000000001</v>
      </c>
      <c r="BF478" s="3">
        <v>227.48070000000001</v>
      </c>
      <c r="BN478" s="3">
        <v>3</v>
      </c>
      <c r="BO478" s="3">
        <v>29</v>
      </c>
      <c r="BP478" s="3">
        <v>2795.98</v>
      </c>
      <c r="BW478" s="3">
        <v>3</v>
      </c>
      <c r="BX478" s="3">
        <v>29</v>
      </c>
      <c r="BY478" s="3">
        <v>5671.326</v>
      </c>
      <c r="CF478" s="3" t="s">
        <v>3073</v>
      </c>
      <c r="CG478" s="174">
        <v>94299</v>
      </c>
      <c r="CH478" s="174">
        <v>3607</v>
      </c>
      <c r="CI478" s="174">
        <v>5</v>
      </c>
      <c r="CJ478" s="174">
        <v>4622.04</v>
      </c>
      <c r="CK478" s="174">
        <v>4622.04</v>
      </c>
      <c r="CN478" s="3">
        <v>1755</v>
      </c>
      <c r="CO478" s="169">
        <f t="shared" si="129"/>
        <v>4536.8579</v>
      </c>
      <c r="CP478" s="169">
        <f t="shared" si="130"/>
        <v>4545.4378999999999</v>
      </c>
      <c r="CQ478" s="170">
        <f t="shared" si="131"/>
        <v>9082.2957999999999</v>
      </c>
      <c r="CU478" s="174">
        <v>94299</v>
      </c>
      <c r="CV478" s="174">
        <v>3607</v>
      </c>
      <c r="CW478" s="174">
        <v>5</v>
      </c>
      <c r="CX478" s="174">
        <v>4622.04</v>
      </c>
    </row>
    <row r="479" spans="38:102" x14ac:dyDescent="0.25">
      <c r="AL479" s="3">
        <v>91404</v>
      </c>
      <c r="AM479" s="3">
        <v>90936</v>
      </c>
      <c r="AN479" s="3">
        <v>30</v>
      </c>
      <c r="AO479" s="3">
        <v>3</v>
      </c>
      <c r="AP479" s="3">
        <v>5049.4290000000001</v>
      </c>
      <c r="AQ479" s="3">
        <v>13768.56</v>
      </c>
      <c r="BA479" s="3">
        <v>91404</v>
      </c>
      <c r="BB479" s="3">
        <v>90936</v>
      </c>
      <c r="BC479" s="3">
        <v>30</v>
      </c>
      <c r="BD479" s="3">
        <v>3</v>
      </c>
      <c r="BE479" s="3">
        <v>3764.1149999999998</v>
      </c>
      <c r="BF479" s="3">
        <v>10871.89</v>
      </c>
      <c r="BN479" s="3">
        <v>3</v>
      </c>
      <c r="BO479" s="3">
        <v>29</v>
      </c>
      <c r="BP479" s="3">
        <v>2535.81</v>
      </c>
      <c r="BW479" s="3">
        <v>0</v>
      </c>
      <c r="BX479" s="3">
        <v>29</v>
      </c>
      <c r="BY479" s="3">
        <v>153.9922</v>
      </c>
      <c r="CF479" s="3" t="s">
        <v>3073</v>
      </c>
      <c r="CG479" s="174">
        <v>178598</v>
      </c>
      <c r="CH479" s="174">
        <v>3357</v>
      </c>
      <c r="CI479" s="174">
        <v>5</v>
      </c>
      <c r="CJ479" s="174">
        <v>4617.1270000000004</v>
      </c>
      <c r="CK479" s="174">
        <v>4617.1270000000004</v>
      </c>
      <c r="CN479" s="3">
        <v>2485</v>
      </c>
      <c r="CO479" s="169">
        <f t="shared" si="129"/>
        <v>4466.6360000000004</v>
      </c>
      <c r="CP479" s="169">
        <f t="shared" si="130"/>
        <v>4579.5726000000004</v>
      </c>
      <c r="CQ479" s="170">
        <f t="shared" si="131"/>
        <v>9046.2086000000018</v>
      </c>
      <c r="CU479" s="174">
        <v>178598</v>
      </c>
      <c r="CV479" s="174">
        <v>3357</v>
      </c>
      <c r="CW479" s="174">
        <v>5</v>
      </c>
      <c r="CX479" s="174">
        <v>4617.1270000000004</v>
      </c>
    </row>
    <row r="480" spans="38:102" x14ac:dyDescent="0.25">
      <c r="AL480" s="3">
        <v>91425</v>
      </c>
      <c r="AM480" s="3">
        <v>90694</v>
      </c>
      <c r="AN480" s="3">
        <v>30</v>
      </c>
      <c r="AO480" s="3">
        <v>3</v>
      </c>
      <c r="AP480" s="3">
        <v>330.85809999999998</v>
      </c>
      <c r="AQ480" s="3">
        <v>708.48299999999995</v>
      </c>
      <c r="BA480" s="3">
        <v>91425</v>
      </c>
      <c r="BB480" s="3">
        <v>90694</v>
      </c>
      <c r="BC480" s="3">
        <v>30</v>
      </c>
      <c r="BD480" s="3">
        <v>3</v>
      </c>
      <c r="BE480" s="3">
        <v>260.47919999999999</v>
      </c>
      <c r="BF480" s="3">
        <v>639.84960000000001</v>
      </c>
      <c r="BN480" s="3">
        <v>3</v>
      </c>
      <c r="BO480" s="3">
        <v>29</v>
      </c>
      <c r="BP480" s="3">
        <v>9153.6119999999992</v>
      </c>
      <c r="BW480" s="3">
        <v>3</v>
      </c>
      <c r="BX480" s="3">
        <v>29</v>
      </c>
      <c r="BY480" s="3">
        <v>2707.73</v>
      </c>
      <c r="CF480" s="3" t="s">
        <v>3073</v>
      </c>
      <c r="CG480" s="174">
        <v>1413</v>
      </c>
      <c r="CH480" s="174">
        <v>186331</v>
      </c>
      <c r="CI480" s="174">
        <v>5</v>
      </c>
      <c r="CJ480" s="174">
        <v>4610.9120000000003</v>
      </c>
      <c r="CK480" s="174">
        <v>4610.9120000000003</v>
      </c>
      <c r="CN480" s="3">
        <v>1298</v>
      </c>
      <c r="CO480" s="169">
        <f t="shared" si="129"/>
        <v>4548.6236000000008</v>
      </c>
      <c r="CP480" s="169">
        <f t="shared" si="130"/>
        <v>4477.1440000000002</v>
      </c>
      <c r="CQ480" s="170">
        <f t="shared" si="131"/>
        <v>9025.767600000001</v>
      </c>
      <c r="CU480" s="174">
        <v>1413</v>
      </c>
      <c r="CV480" s="174">
        <v>186331</v>
      </c>
      <c r="CW480" s="174">
        <v>5</v>
      </c>
      <c r="CX480" s="174">
        <v>4610.9120000000003</v>
      </c>
    </row>
    <row r="481" spans="38:102" x14ac:dyDescent="0.25">
      <c r="AL481" s="3">
        <v>91436</v>
      </c>
      <c r="AM481" s="3">
        <v>90663</v>
      </c>
      <c r="AN481" s="3">
        <v>30</v>
      </c>
      <c r="AO481" s="3">
        <v>3</v>
      </c>
      <c r="AP481" s="3">
        <v>1636.479</v>
      </c>
      <c r="AQ481" s="3">
        <v>4345.9160000000002</v>
      </c>
      <c r="BA481" s="3">
        <v>91436</v>
      </c>
      <c r="BB481" s="3">
        <v>90663</v>
      </c>
      <c r="BC481" s="3">
        <v>30</v>
      </c>
      <c r="BD481" s="3">
        <v>3</v>
      </c>
      <c r="BE481" s="3">
        <v>1837.8050000000001</v>
      </c>
      <c r="BF481" s="3">
        <v>4664.027</v>
      </c>
      <c r="BN481" s="3">
        <v>3</v>
      </c>
      <c r="BO481" s="3">
        <v>29</v>
      </c>
      <c r="BP481" s="3">
        <v>3303.194</v>
      </c>
      <c r="BW481" s="3">
        <v>3</v>
      </c>
      <c r="BX481" s="3">
        <v>29</v>
      </c>
      <c r="BY481" s="3">
        <v>9208.9259999999995</v>
      </c>
      <c r="CF481" s="3" t="s">
        <v>3073</v>
      </c>
      <c r="CG481" s="174">
        <v>2738</v>
      </c>
      <c r="CH481" s="174">
        <v>139683</v>
      </c>
      <c r="CI481" s="174">
        <v>5</v>
      </c>
      <c r="CJ481" s="174">
        <v>4604.9430000000002</v>
      </c>
      <c r="CK481" s="174">
        <v>4604.9430000000002</v>
      </c>
      <c r="CN481" s="3">
        <v>2085</v>
      </c>
      <c r="CO481" s="169">
        <f t="shared" si="129"/>
        <v>4529.027</v>
      </c>
      <c r="CP481" s="169">
        <f t="shared" si="130"/>
        <v>4475.34</v>
      </c>
      <c r="CQ481" s="170">
        <f t="shared" si="131"/>
        <v>9004.3670000000002</v>
      </c>
      <c r="CU481" s="174">
        <v>2738</v>
      </c>
      <c r="CV481" s="174">
        <v>139683</v>
      </c>
      <c r="CW481" s="174">
        <v>5</v>
      </c>
      <c r="CX481" s="174">
        <v>4604.9430000000002</v>
      </c>
    </row>
    <row r="482" spans="38:102" x14ac:dyDescent="0.25">
      <c r="AL482" s="3">
        <v>91494</v>
      </c>
      <c r="AM482" s="3">
        <v>92271</v>
      </c>
      <c r="AN482" s="3">
        <v>30</v>
      </c>
      <c r="AO482" s="3">
        <v>3</v>
      </c>
      <c r="AP482" s="3">
        <v>2409.6979999999999</v>
      </c>
      <c r="AQ482" s="3">
        <v>7122.88</v>
      </c>
      <c r="BA482" s="3">
        <v>91494</v>
      </c>
      <c r="BB482" s="3">
        <v>92271</v>
      </c>
      <c r="BC482" s="3">
        <v>30</v>
      </c>
      <c r="BD482" s="3">
        <v>3</v>
      </c>
      <c r="BE482" s="3">
        <v>2149.846</v>
      </c>
      <c r="BF482" s="3">
        <v>6442.4870000000001</v>
      </c>
      <c r="BN482" s="3">
        <v>3</v>
      </c>
      <c r="BO482" s="3">
        <v>29</v>
      </c>
      <c r="BP482" s="3">
        <v>1086.866</v>
      </c>
      <c r="BW482" s="3">
        <v>3</v>
      </c>
      <c r="BX482" s="3">
        <v>29</v>
      </c>
      <c r="BY482" s="3">
        <v>3512.576</v>
      </c>
      <c r="CF482" s="3" t="s">
        <v>3073</v>
      </c>
      <c r="CG482" s="174">
        <v>124639</v>
      </c>
      <c r="CH482" s="174">
        <v>1062</v>
      </c>
      <c r="CI482" s="174">
        <v>5</v>
      </c>
      <c r="CJ482" s="174">
        <v>4603.6450000000004</v>
      </c>
      <c r="CK482" s="174">
        <v>4603.6450000000004</v>
      </c>
      <c r="CN482" s="3">
        <v>1492</v>
      </c>
      <c r="CO482" s="169">
        <f t="shared" si="129"/>
        <v>4451.6623</v>
      </c>
      <c r="CP482" s="169">
        <f t="shared" si="130"/>
        <v>4542.4691000000003</v>
      </c>
      <c r="CQ482" s="170">
        <f t="shared" si="131"/>
        <v>8994.1314000000002</v>
      </c>
      <c r="CU482" s="174">
        <v>124639</v>
      </c>
      <c r="CV482" s="174">
        <v>1062</v>
      </c>
      <c r="CW482" s="174">
        <v>5</v>
      </c>
      <c r="CX482" s="174">
        <v>4603.6450000000004</v>
      </c>
    </row>
    <row r="483" spans="38:102" x14ac:dyDescent="0.25">
      <c r="AL483" s="3">
        <v>91546</v>
      </c>
      <c r="AM483" s="3">
        <v>90768</v>
      </c>
      <c r="AN483" s="3">
        <v>30</v>
      </c>
      <c r="AO483" s="3">
        <v>4</v>
      </c>
      <c r="AP483" s="3">
        <v>4215.5360000000001</v>
      </c>
      <c r="AQ483" s="3">
        <v>11177.03</v>
      </c>
      <c r="BA483" s="3">
        <v>91546</v>
      </c>
      <c r="BB483" s="3">
        <v>90768</v>
      </c>
      <c r="BC483" s="3">
        <v>30</v>
      </c>
      <c r="BD483" s="3">
        <v>4</v>
      </c>
      <c r="BE483" s="3">
        <v>3570.0610000000001</v>
      </c>
      <c r="BF483" s="3">
        <v>9412.4869999999992</v>
      </c>
      <c r="BN483" s="3">
        <v>3</v>
      </c>
      <c r="BO483" s="3">
        <v>29</v>
      </c>
      <c r="BP483" s="3">
        <v>5163.835</v>
      </c>
      <c r="BW483" s="3">
        <v>0</v>
      </c>
      <c r="BX483" s="3">
        <v>29</v>
      </c>
      <c r="BY483" s="3">
        <v>0</v>
      </c>
      <c r="CF483" s="3" t="s">
        <v>3073</v>
      </c>
      <c r="CG483" s="174">
        <v>3351</v>
      </c>
      <c r="CH483" s="174">
        <v>175297</v>
      </c>
      <c r="CI483" s="174">
        <v>5</v>
      </c>
      <c r="CJ483" s="174">
        <v>4602.6819999999998</v>
      </c>
      <c r="CK483" s="174">
        <v>4602.6819999999998</v>
      </c>
      <c r="CN483" s="3">
        <v>514</v>
      </c>
      <c r="CO483" s="169">
        <f t="shared" si="129"/>
        <v>4539.6130000000003</v>
      </c>
      <c r="CP483" s="169">
        <f t="shared" si="130"/>
        <v>4427.3332</v>
      </c>
      <c r="CQ483" s="170">
        <f t="shared" si="131"/>
        <v>8966.9462000000003</v>
      </c>
      <c r="CU483" s="174">
        <v>3351</v>
      </c>
      <c r="CV483" s="174">
        <v>175297</v>
      </c>
      <c r="CW483" s="174">
        <v>5</v>
      </c>
      <c r="CX483" s="174">
        <v>4602.6819999999998</v>
      </c>
    </row>
    <row r="484" spans="38:102" x14ac:dyDescent="0.25">
      <c r="AL484" s="3">
        <v>91586</v>
      </c>
      <c r="AM484" s="3">
        <v>90900</v>
      </c>
      <c r="AN484" s="3">
        <v>30</v>
      </c>
      <c r="AO484" s="3">
        <v>3</v>
      </c>
      <c r="AP484" s="3">
        <v>1041.5840000000001</v>
      </c>
      <c r="AQ484" s="3">
        <v>3444.9609999999998</v>
      </c>
      <c r="BA484" s="3">
        <v>91586</v>
      </c>
      <c r="BB484" s="3">
        <v>90900</v>
      </c>
      <c r="BC484" s="3">
        <v>30</v>
      </c>
      <c r="BD484" s="3">
        <v>3</v>
      </c>
      <c r="BE484" s="3">
        <v>1176.0039999999999</v>
      </c>
      <c r="BF484" s="3">
        <v>3355.4650000000001</v>
      </c>
      <c r="BN484" s="3">
        <v>3</v>
      </c>
      <c r="BO484" s="3">
        <v>29</v>
      </c>
      <c r="BP484" s="3">
        <v>2903.0749999999998</v>
      </c>
      <c r="BW484" s="3">
        <v>0</v>
      </c>
      <c r="BX484" s="3">
        <v>29</v>
      </c>
      <c r="BY484" s="3">
        <v>0</v>
      </c>
      <c r="CF484" s="3" t="s">
        <v>3073</v>
      </c>
      <c r="CG484" s="174">
        <v>173377</v>
      </c>
      <c r="CH484" s="174">
        <v>3349</v>
      </c>
      <c r="CI484" s="174">
        <v>5</v>
      </c>
      <c r="CJ484" s="174">
        <v>4592.7610000000004</v>
      </c>
      <c r="CK484" s="174">
        <v>4592.7610000000004</v>
      </c>
      <c r="CN484" s="3">
        <v>1696</v>
      </c>
      <c r="CO484" s="169">
        <f t="shared" si="129"/>
        <v>4466.5303999999996</v>
      </c>
      <c r="CP484" s="169">
        <f t="shared" si="130"/>
        <v>4494.3132999999998</v>
      </c>
      <c r="CQ484" s="170">
        <f t="shared" si="131"/>
        <v>8960.8436999999994</v>
      </c>
      <c r="CU484" s="174">
        <v>173377</v>
      </c>
      <c r="CV484" s="174">
        <v>3349</v>
      </c>
      <c r="CW484" s="174">
        <v>5</v>
      </c>
      <c r="CX484" s="174">
        <v>4592.7610000000004</v>
      </c>
    </row>
    <row r="485" spans="38:102" x14ac:dyDescent="0.25">
      <c r="AL485" s="3">
        <v>92271</v>
      </c>
      <c r="AM485" s="3">
        <v>91494</v>
      </c>
      <c r="AN485" s="3">
        <v>30</v>
      </c>
      <c r="AO485" s="3">
        <v>3</v>
      </c>
      <c r="AP485" s="3">
        <v>2247.424</v>
      </c>
      <c r="AQ485" s="3">
        <v>6314.3149999999996</v>
      </c>
      <c r="BA485" s="3">
        <v>92271</v>
      </c>
      <c r="BB485" s="3">
        <v>91494</v>
      </c>
      <c r="BC485" s="3">
        <v>30</v>
      </c>
      <c r="BD485" s="3">
        <v>3</v>
      </c>
      <c r="BE485" s="3">
        <v>1945.0150000000001</v>
      </c>
      <c r="BF485" s="3">
        <v>5676.3950000000004</v>
      </c>
      <c r="BN485" s="3">
        <v>3</v>
      </c>
      <c r="BO485" s="3">
        <v>29</v>
      </c>
      <c r="BP485" s="3">
        <v>8384.0580000000009</v>
      </c>
      <c r="BW485" s="3">
        <v>0</v>
      </c>
      <c r="BX485" s="3">
        <v>29</v>
      </c>
      <c r="BY485" s="3">
        <v>270.99220000000003</v>
      </c>
      <c r="CF485" s="3" t="s">
        <v>3073</v>
      </c>
      <c r="CG485" s="174">
        <v>2408</v>
      </c>
      <c r="CH485" s="174">
        <v>30563</v>
      </c>
      <c r="CI485" s="174">
        <v>5</v>
      </c>
      <c r="CJ485" s="174">
        <v>4591.5860000000002</v>
      </c>
      <c r="CK485" s="174">
        <v>4591.5860000000002</v>
      </c>
      <c r="CN485" s="3">
        <v>2634</v>
      </c>
      <c r="CO485" s="169">
        <f t="shared" si="129"/>
        <v>4490.2214999999997</v>
      </c>
      <c r="CP485" s="169">
        <f t="shared" si="130"/>
        <v>4468.8017</v>
      </c>
      <c r="CQ485" s="170">
        <f t="shared" si="131"/>
        <v>8959.0231999999996</v>
      </c>
      <c r="CU485" s="174">
        <v>2408</v>
      </c>
      <c r="CV485" s="174">
        <v>30563</v>
      </c>
      <c r="CW485" s="174">
        <v>5</v>
      </c>
      <c r="CX485" s="174">
        <v>4591.5860000000002</v>
      </c>
    </row>
    <row r="486" spans="38:102" x14ac:dyDescent="0.25">
      <c r="AL486" s="3">
        <v>185658</v>
      </c>
      <c r="AM486" s="3">
        <v>89623</v>
      </c>
      <c r="AN486" s="3">
        <v>30</v>
      </c>
      <c r="AO486" s="3">
        <v>3</v>
      </c>
      <c r="AP486" s="3">
        <v>506.60860000000002</v>
      </c>
      <c r="AQ486" s="3">
        <v>1730.23</v>
      </c>
      <c r="BA486" s="3">
        <v>185658</v>
      </c>
      <c r="BB486" s="3">
        <v>89623</v>
      </c>
      <c r="BC486" s="3">
        <v>30</v>
      </c>
      <c r="BD486" s="3">
        <v>3</v>
      </c>
      <c r="BE486" s="3">
        <v>497.18639999999999</v>
      </c>
      <c r="BF486" s="3">
        <v>1427.1189999999999</v>
      </c>
      <c r="BN486" s="3">
        <v>3</v>
      </c>
      <c r="BO486" s="3">
        <v>29</v>
      </c>
      <c r="BP486" s="3">
        <v>2850.1289999999999</v>
      </c>
      <c r="BW486" s="3">
        <v>0</v>
      </c>
      <c r="BX486" s="3">
        <v>29</v>
      </c>
      <c r="BY486" s="3">
        <v>64.038960000000003</v>
      </c>
      <c r="CF486" s="3" t="s">
        <v>3073</v>
      </c>
      <c r="CG486" s="174">
        <v>3260</v>
      </c>
      <c r="CH486" s="174">
        <v>158521</v>
      </c>
      <c r="CI486" s="174">
        <v>5</v>
      </c>
      <c r="CJ486" s="174">
        <v>4580.3270000000002</v>
      </c>
      <c r="CK486" s="174">
        <v>4580.3270000000002</v>
      </c>
      <c r="CN486" s="3">
        <v>1846</v>
      </c>
      <c r="CO486" s="169">
        <f t="shared" si="129"/>
        <v>4573.4153099999994</v>
      </c>
      <c r="CP486" s="169">
        <f t="shared" si="130"/>
        <v>4382.2046330000003</v>
      </c>
      <c r="CQ486" s="170">
        <f t="shared" si="131"/>
        <v>8955.6199429999997</v>
      </c>
      <c r="CU486" s="174">
        <v>3260</v>
      </c>
      <c r="CV486" s="174">
        <v>158521</v>
      </c>
      <c r="CW486" s="174">
        <v>5</v>
      </c>
      <c r="CX486" s="174">
        <v>4580.3270000000002</v>
      </c>
    </row>
    <row r="487" spans="38:102" x14ac:dyDescent="0.25">
      <c r="AL487" s="3">
        <v>97291</v>
      </c>
      <c r="AM487" s="3">
        <v>97933</v>
      </c>
      <c r="AN487" s="3">
        <v>31</v>
      </c>
      <c r="AO487" s="3">
        <v>3</v>
      </c>
      <c r="AP487" s="3">
        <v>925.05920000000003</v>
      </c>
      <c r="AQ487" s="3">
        <v>2601.645</v>
      </c>
      <c r="BA487" s="3">
        <v>97291</v>
      </c>
      <c r="BB487" s="3">
        <v>97933</v>
      </c>
      <c r="BC487" s="3">
        <v>31</v>
      </c>
      <c r="BD487" s="3">
        <v>3</v>
      </c>
      <c r="BE487" s="3">
        <v>940.20299999999997</v>
      </c>
      <c r="BF487" s="3">
        <v>2880.877</v>
      </c>
      <c r="BN487" s="3">
        <v>3</v>
      </c>
      <c r="BO487" s="3">
        <v>30</v>
      </c>
      <c r="BP487" s="3">
        <v>1725.3820000000001</v>
      </c>
      <c r="BW487" s="3">
        <v>3</v>
      </c>
      <c r="BX487" s="3">
        <v>30</v>
      </c>
      <c r="BY487" s="3">
        <v>1704.08</v>
      </c>
      <c r="CF487" s="3" t="s">
        <v>3073</v>
      </c>
      <c r="CG487" s="174">
        <v>139683</v>
      </c>
      <c r="CH487" s="174">
        <v>2738</v>
      </c>
      <c r="CI487" s="174">
        <v>5</v>
      </c>
      <c r="CJ487" s="174">
        <v>4577.6779999999999</v>
      </c>
      <c r="CK487" s="174">
        <v>4577.6779999999999</v>
      </c>
      <c r="CN487" s="3">
        <v>242</v>
      </c>
      <c r="CO487" s="169">
        <f t="shared" si="129"/>
        <v>4426.3299000000006</v>
      </c>
      <c r="CP487" s="169">
        <f t="shared" si="130"/>
        <v>4525.4822999999997</v>
      </c>
      <c r="CQ487" s="170">
        <f t="shared" si="131"/>
        <v>8951.8122000000003</v>
      </c>
      <c r="CU487" s="174">
        <v>139683</v>
      </c>
      <c r="CV487" s="174">
        <v>2738</v>
      </c>
      <c r="CW487" s="174">
        <v>5</v>
      </c>
      <c r="CX487" s="174">
        <v>4577.6779999999999</v>
      </c>
    </row>
    <row r="488" spans="38:102" x14ac:dyDescent="0.25">
      <c r="AL488" s="3">
        <v>97933</v>
      </c>
      <c r="AM488" s="3">
        <v>97291</v>
      </c>
      <c r="AN488" s="3">
        <v>31</v>
      </c>
      <c r="AO488" s="3">
        <v>3</v>
      </c>
      <c r="AP488" s="3">
        <v>701.12249999999995</v>
      </c>
      <c r="AQ488" s="3">
        <v>1635.4639999999999</v>
      </c>
      <c r="BA488" s="3">
        <v>97933</v>
      </c>
      <c r="BB488" s="3">
        <v>97291</v>
      </c>
      <c r="BC488" s="3">
        <v>31</v>
      </c>
      <c r="BD488" s="3">
        <v>3</v>
      </c>
      <c r="BE488" s="3">
        <v>699.37850000000003</v>
      </c>
      <c r="BF488" s="3">
        <v>1649.019</v>
      </c>
      <c r="BN488" s="3">
        <v>3</v>
      </c>
      <c r="BO488" s="3">
        <v>30</v>
      </c>
      <c r="BP488" s="3">
        <v>15904.43</v>
      </c>
      <c r="BW488" s="3">
        <v>3</v>
      </c>
      <c r="BX488" s="3">
        <v>30</v>
      </c>
      <c r="BY488" s="3">
        <v>16562.77</v>
      </c>
      <c r="CF488" s="3" t="s">
        <v>3073</v>
      </c>
      <c r="CG488" s="174">
        <v>2587</v>
      </c>
      <c r="CH488" s="174">
        <v>42514</v>
      </c>
      <c r="CI488" s="174">
        <v>5</v>
      </c>
      <c r="CJ488" s="174">
        <v>4574.4399999999996</v>
      </c>
      <c r="CK488" s="174">
        <v>4574.4399999999996</v>
      </c>
      <c r="CN488" s="3">
        <v>1121</v>
      </c>
      <c r="CO488" s="169">
        <f t="shared" si="129"/>
        <v>4528.2951999999996</v>
      </c>
      <c r="CP488" s="169">
        <f t="shared" si="130"/>
        <v>4422.2857000000004</v>
      </c>
      <c r="CQ488" s="170">
        <f t="shared" si="131"/>
        <v>8950.5809000000008</v>
      </c>
      <c r="CU488" s="174">
        <v>2587</v>
      </c>
      <c r="CV488" s="174">
        <v>42514</v>
      </c>
      <c r="CW488" s="174">
        <v>5</v>
      </c>
      <c r="CX488" s="174">
        <v>4574.4399999999996</v>
      </c>
    </row>
    <row r="489" spans="38:102" x14ac:dyDescent="0.25">
      <c r="AL489" s="3">
        <v>98273</v>
      </c>
      <c r="AM489" s="3">
        <v>184921</v>
      </c>
      <c r="AN489" s="3">
        <v>31</v>
      </c>
      <c r="AO489" s="3">
        <v>3</v>
      </c>
      <c r="AP489" s="3">
        <v>2445.1930000000002</v>
      </c>
      <c r="AQ489" s="3">
        <v>6575.4610000000002</v>
      </c>
      <c r="BA489" s="3">
        <v>98273</v>
      </c>
      <c r="BB489" s="3">
        <v>184921</v>
      </c>
      <c r="BC489" s="3">
        <v>31</v>
      </c>
      <c r="BD489" s="3">
        <v>3</v>
      </c>
      <c r="BE489" s="3">
        <v>2373.25</v>
      </c>
      <c r="BF489" s="3">
        <v>6533.2280000000001</v>
      </c>
      <c r="BN489" s="3">
        <v>3</v>
      </c>
      <c r="BO489" s="3">
        <v>30</v>
      </c>
      <c r="BP489" s="3">
        <v>123.9606</v>
      </c>
      <c r="BW489" s="3">
        <v>3</v>
      </c>
      <c r="BX489" s="3">
        <v>30</v>
      </c>
      <c r="BY489" s="3">
        <v>124.7206</v>
      </c>
      <c r="CF489" s="3" t="s">
        <v>3073</v>
      </c>
      <c r="CG489" s="174">
        <v>31882</v>
      </c>
      <c r="CH489" s="174">
        <v>2465</v>
      </c>
      <c r="CI489" s="174">
        <v>5</v>
      </c>
      <c r="CJ489" s="174">
        <v>4574.2839999999997</v>
      </c>
      <c r="CK489" s="174">
        <v>4574.2839999999997</v>
      </c>
      <c r="CN489" s="3">
        <v>478</v>
      </c>
      <c r="CO489" s="169">
        <f t="shared" si="129"/>
        <v>4648.3729999999996</v>
      </c>
      <c r="CP489" s="169">
        <f t="shared" si="130"/>
        <v>4301.085</v>
      </c>
      <c r="CQ489" s="170">
        <f t="shared" si="131"/>
        <v>8949.4579999999987</v>
      </c>
      <c r="CU489" s="174">
        <v>31882</v>
      </c>
      <c r="CV489" s="174">
        <v>2465</v>
      </c>
      <c r="CW489" s="174">
        <v>5</v>
      </c>
      <c r="CX489" s="174">
        <v>4574.2839999999997</v>
      </c>
    </row>
    <row r="490" spans="38:102" x14ac:dyDescent="0.25">
      <c r="AL490" s="3">
        <v>184921</v>
      </c>
      <c r="AM490" s="3">
        <v>98273</v>
      </c>
      <c r="AN490" s="3">
        <v>31</v>
      </c>
      <c r="AO490" s="3">
        <v>3</v>
      </c>
      <c r="AP490" s="3">
        <v>1686.1790000000001</v>
      </c>
      <c r="AQ490" s="3">
        <v>5159.7309999999998</v>
      </c>
      <c r="BA490" s="3">
        <v>184921</v>
      </c>
      <c r="BB490" s="3">
        <v>98273</v>
      </c>
      <c r="BC490" s="3">
        <v>31</v>
      </c>
      <c r="BD490" s="3">
        <v>3</v>
      </c>
      <c r="BE490" s="3">
        <v>1614.771</v>
      </c>
      <c r="BF490" s="3">
        <v>4644.2849999999999</v>
      </c>
      <c r="BN490" s="3">
        <v>3</v>
      </c>
      <c r="BO490" s="3">
        <v>30</v>
      </c>
      <c r="BP490" s="3">
        <v>1196.46</v>
      </c>
      <c r="BW490" s="3">
        <v>3</v>
      </c>
      <c r="BX490" s="3">
        <v>30</v>
      </c>
      <c r="BY490" s="3">
        <v>1181.742</v>
      </c>
      <c r="CF490" s="3" t="s">
        <v>3073</v>
      </c>
      <c r="CG490" s="174">
        <v>29033</v>
      </c>
      <c r="CH490" s="174">
        <v>2390</v>
      </c>
      <c r="CI490" s="174">
        <v>5</v>
      </c>
      <c r="CJ490" s="174">
        <v>4573.4799999999996</v>
      </c>
      <c r="CK490" s="174">
        <v>4573.4799999999996</v>
      </c>
      <c r="CN490" s="3">
        <v>67</v>
      </c>
      <c r="CO490" s="169">
        <f t="shared" si="129"/>
        <v>4467.3501999999999</v>
      </c>
      <c r="CP490" s="169">
        <f t="shared" si="130"/>
        <v>4478.6284999999998</v>
      </c>
      <c r="CQ490" s="170">
        <f t="shared" si="131"/>
        <v>8945.9786999999997</v>
      </c>
      <c r="CU490" s="174">
        <v>29033</v>
      </c>
      <c r="CV490" s="174">
        <v>2390</v>
      </c>
      <c r="CW490" s="174">
        <v>5</v>
      </c>
      <c r="CX490" s="174">
        <v>4573.4799999999996</v>
      </c>
    </row>
    <row r="491" spans="38:102" x14ac:dyDescent="0.25">
      <c r="AL491" s="3">
        <v>79949</v>
      </c>
      <c r="AM491" s="3">
        <v>80067</v>
      </c>
      <c r="AN491" s="3">
        <v>33</v>
      </c>
      <c r="AO491" s="3">
        <v>3</v>
      </c>
      <c r="AP491" s="3">
        <v>618.86850000000004</v>
      </c>
      <c r="AQ491" s="3">
        <v>2230.81</v>
      </c>
      <c r="BA491" s="3">
        <v>79949</v>
      </c>
      <c r="BB491" s="3">
        <v>80067</v>
      </c>
      <c r="BC491" s="3">
        <v>33</v>
      </c>
      <c r="BD491" s="3">
        <v>3</v>
      </c>
      <c r="BE491" s="3">
        <v>528.42899999999997</v>
      </c>
      <c r="BF491" s="3">
        <v>1926.346</v>
      </c>
      <c r="BN491" s="3">
        <v>3</v>
      </c>
      <c r="BO491" s="3">
        <v>30</v>
      </c>
      <c r="BP491" s="3">
        <v>4162.8329999999996</v>
      </c>
      <c r="BW491" s="3">
        <v>3</v>
      </c>
      <c r="BX491" s="3">
        <v>30</v>
      </c>
      <c r="BY491" s="3">
        <v>2078.4209999999998</v>
      </c>
      <c r="CF491" s="3" t="s">
        <v>3073</v>
      </c>
      <c r="CG491" s="174">
        <v>3430</v>
      </c>
      <c r="CH491" s="174">
        <v>176845</v>
      </c>
      <c r="CI491" s="174">
        <v>5</v>
      </c>
      <c r="CJ491" s="174">
        <v>4566.6869999999999</v>
      </c>
      <c r="CK491" s="174">
        <v>4566.6869999999999</v>
      </c>
      <c r="CN491" s="3">
        <v>2589</v>
      </c>
      <c r="CO491" s="169">
        <f t="shared" si="129"/>
        <v>4527.1926299999996</v>
      </c>
      <c r="CP491" s="169">
        <f t="shared" si="130"/>
        <v>4416.43</v>
      </c>
      <c r="CQ491" s="170">
        <f t="shared" si="131"/>
        <v>8943.6226299999998</v>
      </c>
      <c r="CU491" s="174">
        <v>3430</v>
      </c>
      <c r="CV491" s="174">
        <v>176845</v>
      </c>
      <c r="CW491" s="174">
        <v>5</v>
      </c>
      <c r="CX491" s="174">
        <v>4566.6869999999999</v>
      </c>
    </row>
    <row r="492" spans="38:102" x14ac:dyDescent="0.25">
      <c r="AL492" s="3">
        <v>80067</v>
      </c>
      <c r="AM492" s="3">
        <v>79949</v>
      </c>
      <c r="AN492" s="3">
        <v>33</v>
      </c>
      <c r="AO492" s="3">
        <v>3</v>
      </c>
      <c r="AP492" s="3">
        <v>1030.2280000000001</v>
      </c>
      <c r="AQ492" s="3">
        <v>3083.752</v>
      </c>
      <c r="BA492" s="3">
        <v>80067</v>
      </c>
      <c r="BB492" s="3">
        <v>79949</v>
      </c>
      <c r="BC492" s="3">
        <v>33</v>
      </c>
      <c r="BD492" s="3">
        <v>3</v>
      </c>
      <c r="BE492" s="3">
        <v>948.12189999999998</v>
      </c>
      <c r="BF492" s="3">
        <v>2900.5079999999998</v>
      </c>
      <c r="BN492" s="3">
        <v>3</v>
      </c>
      <c r="BO492" s="3">
        <v>30</v>
      </c>
      <c r="BP492" s="3">
        <v>579.22</v>
      </c>
      <c r="BW492" s="3">
        <v>3</v>
      </c>
      <c r="BX492" s="3">
        <v>30</v>
      </c>
      <c r="BY492" s="3">
        <v>970.27179999999998</v>
      </c>
      <c r="CF492" s="3" t="s">
        <v>3073</v>
      </c>
      <c r="CG492" s="174">
        <v>2060</v>
      </c>
      <c r="CH492" s="174">
        <v>143811</v>
      </c>
      <c r="CI492" s="174">
        <v>5</v>
      </c>
      <c r="CJ492" s="174">
        <v>4565.165</v>
      </c>
      <c r="CK492" s="174">
        <v>4565.165</v>
      </c>
      <c r="CN492" s="3">
        <v>1402</v>
      </c>
      <c r="CO492" s="169">
        <f t="shared" si="129"/>
        <v>4481.8106600000001</v>
      </c>
      <c r="CP492" s="169">
        <f t="shared" si="130"/>
        <v>4461.6965599999994</v>
      </c>
      <c r="CQ492" s="170">
        <f t="shared" si="131"/>
        <v>8943.5072199999995</v>
      </c>
      <c r="CU492" s="174">
        <v>2060</v>
      </c>
      <c r="CV492" s="174">
        <v>143811</v>
      </c>
      <c r="CW492" s="174">
        <v>5</v>
      </c>
      <c r="CX492" s="174">
        <v>4565.165</v>
      </c>
    </row>
    <row r="493" spans="38:102" x14ac:dyDescent="0.25">
      <c r="AL493" s="3">
        <v>82628</v>
      </c>
      <c r="AM493" s="3">
        <v>82816</v>
      </c>
      <c r="AN493" s="3">
        <v>33</v>
      </c>
      <c r="AO493" s="3">
        <v>3</v>
      </c>
      <c r="AP493" s="3">
        <v>2529.4830000000002</v>
      </c>
      <c r="AQ493" s="3">
        <v>6748.3739999999998</v>
      </c>
      <c r="BA493" s="3">
        <v>82628</v>
      </c>
      <c r="BB493" s="3">
        <v>82816</v>
      </c>
      <c r="BC493" s="3">
        <v>33</v>
      </c>
      <c r="BD493" s="3">
        <v>3</v>
      </c>
      <c r="BE493" s="3">
        <v>1545.5630000000001</v>
      </c>
      <c r="BF493" s="3">
        <v>4307.7939999999999</v>
      </c>
      <c r="BN493" s="3">
        <v>3</v>
      </c>
      <c r="BO493" s="3">
        <v>30</v>
      </c>
      <c r="BP493" s="3">
        <v>33.486260000000001</v>
      </c>
      <c r="BW493" s="3">
        <v>3</v>
      </c>
      <c r="BX493" s="3">
        <v>30</v>
      </c>
      <c r="BY493" s="3">
        <v>31.383849999999999</v>
      </c>
      <c r="CF493" s="3" t="s">
        <v>3073</v>
      </c>
      <c r="CG493" s="174">
        <v>30563</v>
      </c>
      <c r="CH493" s="174">
        <v>2408</v>
      </c>
      <c r="CI493" s="174">
        <v>5</v>
      </c>
      <c r="CJ493" s="174">
        <v>4558.6499999999996</v>
      </c>
      <c r="CK493" s="174">
        <v>4558.6499999999996</v>
      </c>
      <c r="CN493" s="3">
        <v>2960</v>
      </c>
      <c r="CO493" s="169">
        <f t="shared" si="129"/>
        <v>4574.6624500000007</v>
      </c>
      <c r="CP493" s="169">
        <f t="shared" si="130"/>
        <v>4363.21234</v>
      </c>
      <c r="CQ493" s="170">
        <f t="shared" si="131"/>
        <v>8937.8747900000017</v>
      </c>
      <c r="CU493" s="174">
        <v>30563</v>
      </c>
      <c r="CV493" s="174">
        <v>2408</v>
      </c>
      <c r="CW493" s="174">
        <v>5</v>
      </c>
      <c r="CX493" s="174">
        <v>4558.6499999999996</v>
      </c>
    </row>
    <row r="494" spans="38:102" x14ac:dyDescent="0.25">
      <c r="AL494" s="3">
        <v>82816</v>
      </c>
      <c r="AM494" s="3">
        <v>82628</v>
      </c>
      <c r="AN494" s="3">
        <v>33</v>
      </c>
      <c r="AO494" s="3">
        <v>3</v>
      </c>
      <c r="AP494" s="3">
        <v>3232.4119999999998</v>
      </c>
      <c r="AQ494" s="3">
        <v>8489.5650000000005</v>
      </c>
      <c r="BA494" s="3">
        <v>82816</v>
      </c>
      <c r="BB494" s="3">
        <v>82628</v>
      </c>
      <c r="BC494" s="3">
        <v>33</v>
      </c>
      <c r="BD494" s="3">
        <v>3</v>
      </c>
      <c r="BE494" s="3">
        <v>2182.6840000000002</v>
      </c>
      <c r="BF494" s="3">
        <v>5970.9210000000003</v>
      </c>
      <c r="BN494" s="3">
        <v>3</v>
      </c>
      <c r="BO494" s="3">
        <v>30</v>
      </c>
      <c r="BP494" s="3">
        <v>1185.8720000000001</v>
      </c>
      <c r="BW494" s="3">
        <v>3</v>
      </c>
      <c r="BX494" s="3">
        <v>30</v>
      </c>
      <c r="BY494" s="3">
        <v>1198.5429999999999</v>
      </c>
      <c r="CF494" s="3" t="s">
        <v>3073</v>
      </c>
      <c r="CG494" s="174">
        <v>1494</v>
      </c>
      <c r="CH494" s="174">
        <v>90020</v>
      </c>
      <c r="CI494" s="174">
        <v>5</v>
      </c>
      <c r="CJ494" s="174">
        <v>4554.491</v>
      </c>
      <c r="CK494" s="174">
        <v>4554.491</v>
      </c>
      <c r="CN494" s="3">
        <v>1439</v>
      </c>
      <c r="CO494" s="169">
        <f t="shared" si="129"/>
        <v>4561.777</v>
      </c>
      <c r="CP494" s="169">
        <f t="shared" si="130"/>
        <v>4363.5519999999997</v>
      </c>
      <c r="CQ494" s="170">
        <f t="shared" si="131"/>
        <v>8925.3289999999997</v>
      </c>
      <c r="CU494" s="174">
        <v>1494</v>
      </c>
      <c r="CV494" s="174">
        <v>90020</v>
      </c>
      <c r="CW494" s="174">
        <v>5</v>
      </c>
      <c r="CX494" s="174">
        <v>4554.491</v>
      </c>
    </row>
    <row r="495" spans="38:102" x14ac:dyDescent="0.25">
      <c r="AL495" s="3">
        <v>83962</v>
      </c>
      <c r="AM495" s="3">
        <v>185110</v>
      </c>
      <c r="AN495" s="3">
        <v>33</v>
      </c>
      <c r="AO495" s="3">
        <v>3</v>
      </c>
      <c r="AP495" s="3">
        <v>7933.8289999999997</v>
      </c>
      <c r="AQ495" s="3">
        <v>21837.01</v>
      </c>
      <c r="BA495" s="3">
        <v>83962</v>
      </c>
      <c r="BB495" s="3">
        <v>185110</v>
      </c>
      <c r="BC495" s="3">
        <v>33</v>
      </c>
      <c r="BD495" s="3">
        <v>3</v>
      </c>
      <c r="BE495" s="3">
        <v>6912.4780000000001</v>
      </c>
      <c r="BF495" s="3">
        <v>20485.57</v>
      </c>
      <c r="BN495" s="3">
        <v>3</v>
      </c>
      <c r="BO495" s="3">
        <v>30</v>
      </c>
      <c r="BP495" s="3">
        <v>855.68100000000004</v>
      </c>
      <c r="BW495" s="3">
        <v>3</v>
      </c>
      <c r="BX495" s="3">
        <v>30</v>
      </c>
      <c r="BY495" s="3">
        <v>824.54409999999996</v>
      </c>
      <c r="CF495" s="3" t="s">
        <v>3073</v>
      </c>
      <c r="CG495" s="174">
        <v>64999</v>
      </c>
      <c r="CH495" s="174">
        <v>1914</v>
      </c>
      <c r="CI495" s="174">
        <v>5</v>
      </c>
      <c r="CJ495" s="174">
        <v>4546.3620000000001</v>
      </c>
      <c r="CK495" s="174">
        <v>4546.3620000000001</v>
      </c>
      <c r="CN495" s="3">
        <v>2353</v>
      </c>
      <c r="CO495" s="169">
        <f t="shared" si="129"/>
        <v>4503.7154</v>
      </c>
      <c r="CP495" s="169">
        <f t="shared" si="130"/>
        <v>4421.1927999999998</v>
      </c>
      <c r="CQ495" s="170">
        <f t="shared" si="131"/>
        <v>8924.9081999999999</v>
      </c>
      <c r="CU495" s="174">
        <v>64999</v>
      </c>
      <c r="CV495" s="174">
        <v>1914</v>
      </c>
      <c r="CW495" s="174">
        <v>5</v>
      </c>
      <c r="CX495" s="174">
        <v>4546.3620000000001</v>
      </c>
    </row>
    <row r="496" spans="38:102" x14ac:dyDescent="0.25">
      <c r="AL496" s="3">
        <v>84819</v>
      </c>
      <c r="AM496" s="3">
        <v>84942</v>
      </c>
      <c r="AN496" s="3">
        <v>33</v>
      </c>
      <c r="AO496" s="3">
        <v>3</v>
      </c>
      <c r="AP496" s="3">
        <v>1962.3620000000001</v>
      </c>
      <c r="AQ496" s="3">
        <v>5033.8010000000004</v>
      </c>
      <c r="BA496" s="3">
        <v>84819</v>
      </c>
      <c r="BB496" s="3">
        <v>84942</v>
      </c>
      <c r="BC496" s="3">
        <v>33</v>
      </c>
      <c r="BD496" s="3">
        <v>3</v>
      </c>
      <c r="BE496" s="3">
        <v>1707.3309999999999</v>
      </c>
      <c r="BF496" s="3">
        <v>4884.3770000000004</v>
      </c>
      <c r="BN496" s="3">
        <v>3</v>
      </c>
      <c r="BO496" s="3">
        <v>30</v>
      </c>
      <c r="BP496" s="3">
        <v>18668.47</v>
      </c>
      <c r="BW496" s="3">
        <v>3</v>
      </c>
      <c r="BX496" s="3">
        <v>30</v>
      </c>
      <c r="BY496" s="3">
        <v>19261.97</v>
      </c>
      <c r="CF496" s="3" t="s">
        <v>3073</v>
      </c>
      <c r="CG496" s="174">
        <v>2569</v>
      </c>
      <c r="CH496" s="174">
        <v>41889</v>
      </c>
      <c r="CI496" s="174">
        <v>5</v>
      </c>
      <c r="CJ496" s="174">
        <v>4544.5320000000002</v>
      </c>
      <c r="CK496" s="174">
        <v>4544.5320000000002</v>
      </c>
      <c r="CN496" s="3">
        <v>3225</v>
      </c>
      <c r="CO496" s="169">
        <f t="shared" si="129"/>
        <v>4437.7820000000002</v>
      </c>
      <c r="CP496" s="169">
        <f t="shared" si="130"/>
        <v>4486.3872999999994</v>
      </c>
      <c r="CQ496" s="170">
        <f t="shared" si="131"/>
        <v>8924.1692999999996</v>
      </c>
      <c r="CU496" s="174">
        <v>2569</v>
      </c>
      <c r="CV496" s="174">
        <v>41889</v>
      </c>
      <c r="CW496" s="174">
        <v>5</v>
      </c>
      <c r="CX496" s="174">
        <v>4544.5320000000002</v>
      </c>
    </row>
    <row r="497" spans="38:102" x14ac:dyDescent="0.25">
      <c r="AL497" s="3">
        <v>84942</v>
      </c>
      <c r="AM497" s="3">
        <v>84819</v>
      </c>
      <c r="AN497" s="3">
        <v>33</v>
      </c>
      <c r="AO497" s="3">
        <v>3</v>
      </c>
      <c r="AP497" s="3">
        <v>979.18550000000005</v>
      </c>
      <c r="AQ497" s="3">
        <v>3815.98</v>
      </c>
      <c r="BA497" s="3">
        <v>84942</v>
      </c>
      <c r="BB497" s="3">
        <v>84819</v>
      </c>
      <c r="BC497" s="3">
        <v>33</v>
      </c>
      <c r="BD497" s="3">
        <v>3</v>
      </c>
      <c r="BE497" s="3">
        <v>986.22519999999997</v>
      </c>
      <c r="BF497" s="3">
        <v>2885.951</v>
      </c>
      <c r="BN497" s="3">
        <v>3</v>
      </c>
      <c r="BO497" s="3">
        <v>30</v>
      </c>
      <c r="BP497" s="3">
        <v>4040.3040000000001</v>
      </c>
      <c r="BW497" s="3">
        <v>3</v>
      </c>
      <c r="BX497" s="3">
        <v>30</v>
      </c>
      <c r="BY497" s="3">
        <v>3929.645</v>
      </c>
      <c r="CF497" s="3" t="s">
        <v>3073</v>
      </c>
      <c r="CG497" s="174">
        <v>142480</v>
      </c>
      <c r="CH497" s="174">
        <v>1142</v>
      </c>
      <c r="CI497" s="174">
        <v>5</v>
      </c>
      <c r="CJ497" s="174">
        <v>4534.0039999999999</v>
      </c>
      <c r="CK497" s="174">
        <v>4534.0039999999999</v>
      </c>
      <c r="CN497" s="3">
        <v>3668</v>
      </c>
      <c r="CO497" s="169">
        <f t="shared" si="129"/>
        <v>4513.8</v>
      </c>
      <c r="CP497" s="169">
        <f t="shared" si="130"/>
        <v>4405.4889999999996</v>
      </c>
      <c r="CQ497" s="170">
        <f t="shared" si="131"/>
        <v>8919.2890000000007</v>
      </c>
      <c r="CU497" s="174">
        <v>142480</v>
      </c>
      <c r="CV497" s="174">
        <v>1142</v>
      </c>
      <c r="CW497" s="174">
        <v>5</v>
      </c>
      <c r="CX497" s="174">
        <v>4534.0039999999999</v>
      </c>
    </row>
    <row r="498" spans="38:102" x14ac:dyDescent="0.25">
      <c r="AL498" s="3">
        <v>85521</v>
      </c>
      <c r="AM498" s="3">
        <v>85533</v>
      </c>
      <c r="AN498" s="3">
        <v>33</v>
      </c>
      <c r="AO498" s="3">
        <v>3</v>
      </c>
      <c r="AP498" s="3">
        <v>1142.7950000000001</v>
      </c>
      <c r="AQ498" s="3">
        <v>2976.9850000000001</v>
      </c>
      <c r="BA498" s="3">
        <v>85521</v>
      </c>
      <c r="BB498" s="3">
        <v>85533</v>
      </c>
      <c r="BC498" s="3">
        <v>33</v>
      </c>
      <c r="BD498" s="3">
        <v>3</v>
      </c>
      <c r="BE498" s="3">
        <v>962.31970000000001</v>
      </c>
      <c r="BF498" s="3">
        <v>2383.355</v>
      </c>
      <c r="BN498" s="3">
        <v>3</v>
      </c>
      <c r="BO498" s="3">
        <v>30</v>
      </c>
      <c r="BP498" s="3">
        <v>2749.2150000000001</v>
      </c>
      <c r="BW498" s="3">
        <v>3</v>
      </c>
      <c r="BX498" s="3">
        <v>30</v>
      </c>
      <c r="BY498" s="3">
        <v>2913.2829999999999</v>
      </c>
      <c r="CF498" s="3" t="s">
        <v>3073</v>
      </c>
      <c r="CG498" s="174">
        <v>1312</v>
      </c>
      <c r="CH498" s="174">
        <v>119619</v>
      </c>
      <c r="CI498" s="174">
        <v>5</v>
      </c>
      <c r="CJ498" s="174">
        <v>4533.9139999999998</v>
      </c>
      <c r="CK498" s="174">
        <v>4533.9139999999998</v>
      </c>
      <c r="CN498" s="3">
        <v>515</v>
      </c>
      <c r="CO498" s="169">
        <f t="shared" si="129"/>
        <v>4420.4949999999999</v>
      </c>
      <c r="CP498" s="169">
        <f t="shared" si="130"/>
        <v>4487.3249999999998</v>
      </c>
      <c r="CQ498" s="170">
        <f t="shared" si="131"/>
        <v>8907.82</v>
      </c>
      <c r="CU498" s="174">
        <v>1312</v>
      </c>
      <c r="CV498" s="174">
        <v>119619</v>
      </c>
      <c r="CW498" s="174">
        <v>5</v>
      </c>
      <c r="CX498" s="174">
        <v>4533.9139999999998</v>
      </c>
    </row>
    <row r="499" spans="38:102" x14ac:dyDescent="0.25">
      <c r="AL499" s="3">
        <v>85533</v>
      </c>
      <c r="AM499" s="3">
        <v>85521</v>
      </c>
      <c r="AN499" s="3">
        <v>33</v>
      </c>
      <c r="AO499" s="3">
        <v>3</v>
      </c>
      <c r="AP499" s="3">
        <v>2269.3119999999999</v>
      </c>
      <c r="AQ499" s="3">
        <v>5578.4049999999997</v>
      </c>
      <c r="BA499" s="3">
        <v>85533</v>
      </c>
      <c r="BB499" s="3">
        <v>85521</v>
      </c>
      <c r="BC499" s="3">
        <v>33</v>
      </c>
      <c r="BD499" s="3">
        <v>3</v>
      </c>
      <c r="BE499" s="3">
        <v>1335.3720000000001</v>
      </c>
      <c r="BF499" s="3">
        <v>3517.3440000000001</v>
      </c>
      <c r="BN499" s="3">
        <v>3</v>
      </c>
      <c r="BO499" s="3">
        <v>30</v>
      </c>
      <c r="BP499" s="3">
        <v>11429.35</v>
      </c>
      <c r="BW499" s="3">
        <v>3</v>
      </c>
      <c r="BX499" s="3">
        <v>30</v>
      </c>
      <c r="BY499" s="3">
        <v>12850.21</v>
      </c>
      <c r="CF499" s="3" t="s">
        <v>3073</v>
      </c>
      <c r="CG499" s="174">
        <v>873</v>
      </c>
      <c r="CH499" s="174">
        <v>104497</v>
      </c>
      <c r="CI499" s="174">
        <v>5</v>
      </c>
      <c r="CJ499" s="174">
        <v>4531.643</v>
      </c>
      <c r="CK499" s="174">
        <v>4531.643</v>
      </c>
      <c r="CN499" s="3">
        <v>3406</v>
      </c>
      <c r="CO499" s="169">
        <f t="shared" si="129"/>
        <v>4430.2115000000003</v>
      </c>
      <c r="CP499" s="169">
        <f t="shared" si="130"/>
        <v>4465.9346999999998</v>
      </c>
      <c r="CQ499" s="170">
        <f t="shared" si="131"/>
        <v>8896.1461999999992</v>
      </c>
      <c r="CU499" s="174">
        <v>873</v>
      </c>
      <c r="CV499" s="174">
        <v>104497</v>
      </c>
      <c r="CW499" s="174">
        <v>5</v>
      </c>
      <c r="CX499" s="174">
        <v>4531.643</v>
      </c>
    </row>
    <row r="500" spans="38:102" x14ac:dyDescent="0.25">
      <c r="AL500" s="3">
        <v>86853</v>
      </c>
      <c r="AM500" s="3">
        <v>86864</v>
      </c>
      <c r="AN500" s="3">
        <v>33</v>
      </c>
      <c r="AO500" s="3">
        <v>3</v>
      </c>
      <c r="AP500" s="3">
        <v>5130.567</v>
      </c>
      <c r="AQ500" s="3">
        <v>14170.17</v>
      </c>
      <c r="BA500" s="3">
        <v>86853</v>
      </c>
      <c r="BB500" s="3">
        <v>86864</v>
      </c>
      <c r="BC500" s="3">
        <v>33</v>
      </c>
      <c r="BD500" s="3">
        <v>3</v>
      </c>
      <c r="BE500" s="3">
        <v>4703.625</v>
      </c>
      <c r="BF500" s="3">
        <v>13039.37</v>
      </c>
      <c r="BN500" s="3">
        <v>3</v>
      </c>
      <c r="BO500" s="3">
        <v>30</v>
      </c>
      <c r="BP500" s="3">
        <v>658.29939999999999</v>
      </c>
      <c r="BW500" s="3">
        <v>4</v>
      </c>
      <c r="BX500" s="3">
        <v>30</v>
      </c>
      <c r="BY500" s="3">
        <v>12974.89</v>
      </c>
      <c r="CF500" s="3" t="s">
        <v>3073</v>
      </c>
      <c r="CG500" s="174">
        <v>170423</v>
      </c>
      <c r="CH500" s="174">
        <v>3377</v>
      </c>
      <c r="CI500" s="174">
        <v>5</v>
      </c>
      <c r="CJ500" s="174">
        <v>4530.3180000000002</v>
      </c>
      <c r="CK500" s="174">
        <v>4530.3180000000002</v>
      </c>
      <c r="CN500" s="3">
        <v>957</v>
      </c>
      <c r="CO500" s="169">
        <f t="shared" si="129"/>
        <v>4439.6729999999998</v>
      </c>
      <c r="CP500" s="169">
        <f t="shared" si="130"/>
        <v>4441.5219999999999</v>
      </c>
      <c r="CQ500" s="170">
        <f t="shared" si="131"/>
        <v>8881.1949999999997</v>
      </c>
      <c r="CU500" s="174">
        <v>170423</v>
      </c>
      <c r="CV500" s="174">
        <v>3377</v>
      </c>
      <c r="CW500" s="174">
        <v>5</v>
      </c>
      <c r="CX500" s="174">
        <v>4530.3180000000002</v>
      </c>
    </row>
    <row r="501" spans="38:102" x14ac:dyDescent="0.25">
      <c r="AL501" s="3">
        <v>86864</v>
      </c>
      <c r="AM501" s="3">
        <v>86853</v>
      </c>
      <c r="AN501" s="3">
        <v>33</v>
      </c>
      <c r="AO501" s="3">
        <v>3</v>
      </c>
      <c r="AP501" s="3">
        <v>6375.7929999999997</v>
      </c>
      <c r="AQ501" s="3">
        <v>17668.28</v>
      </c>
      <c r="BA501" s="3">
        <v>86864</v>
      </c>
      <c r="BB501" s="3">
        <v>86853</v>
      </c>
      <c r="BC501" s="3">
        <v>33</v>
      </c>
      <c r="BD501" s="3">
        <v>3</v>
      </c>
      <c r="BE501" s="3">
        <v>6695.4570000000003</v>
      </c>
      <c r="BF501" s="3">
        <v>19329.2</v>
      </c>
      <c r="BN501" s="3">
        <v>3</v>
      </c>
      <c r="BO501" s="3">
        <v>30</v>
      </c>
      <c r="BP501" s="3">
        <v>588.61720000000003</v>
      </c>
      <c r="BW501" s="3">
        <v>3</v>
      </c>
      <c r="BX501" s="3">
        <v>30</v>
      </c>
      <c r="BY501" s="3">
        <v>728.18259999999998</v>
      </c>
      <c r="CF501" s="3" t="s">
        <v>3073</v>
      </c>
      <c r="CG501" s="174">
        <v>2085</v>
      </c>
      <c r="CH501" s="174">
        <v>116955</v>
      </c>
      <c r="CI501" s="174">
        <v>5</v>
      </c>
      <c r="CJ501" s="174">
        <v>4529.027</v>
      </c>
      <c r="CK501" s="174">
        <v>4529.027</v>
      </c>
      <c r="CN501" s="3">
        <v>1394</v>
      </c>
      <c r="CO501" s="169">
        <f t="shared" si="129"/>
        <v>4485.5978000000005</v>
      </c>
      <c r="CP501" s="169">
        <f t="shared" si="130"/>
        <v>4381.5369999999994</v>
      </c>
      <c r="CQ501" s="170">
        <f t="shared" si="131"/>
        <v>8867.1347999999998</v>
      </c>
      <c r="CU501" s="174">
        <v>2085</v>
      </c>
      <c r="CV501" s="174">
        <v>116955</v>
      </c>
      <c r="CW501" s="174">
        <v>5</v>
      </c>
      <c r="CX501" s="174">
        <v>4529.027</v>
      </c>
    </row>
    <row r="502" spans="38:102" x14ac:dyDescent="0.25">
      <c r="AL502" s="3">
        <v>184638</v>
      </c>
      <c r="AM502" s="3">
        <v>184643</v>
      </c>
      <c r="AN502" s="3">
        <v>33</v>
      </c>
      <c r="AO502" s="3">
        <v>3</v>
      </c>
      <c r="AP502" s="3">
        <v>141.59190000000001</v>
      </c>
      <c r="AQ502" s="3">
        <v>283.16370000000001</v>
      </c>
      <c r="BA502" s="3">
        <v>184638</v>
      </c>
      <c r="BB502" s="3">
        <v>184643</v>
      </c>
      <c r="BC502" s="3">
        <v>33</v>
      </c>
      <c r="BD502" s="3">
        <v>3</v>
      </c>
      <c r="BE502" s="3">
        <v>57.170580000000001</v>
      </c>
      <c r="BF502" s="3">
        <v>173.27449999999999</v>
      </c>
      <c r="BN502" s="3">
        <v>3</v>
      </c>
      <c r="BO502" s="3">
        <v>30</v>
      </c>
      <c r="BP502" s="3">
        <v>12088.47</v>
      </c>
      <c r="BW502" s="3">
        <v>3</v>
      </c>
      <c r="BX502" s="3">
        <v>30</v>
      </c>
      <c r="BY502" s="3">
        <v>1842.26</v>
      </c>
      <c r="CF502" s="3" t="s">
        <v>3073</v>
      </c>
      <c r="CG502" s="174">
        <v>2350</v>
      </c>
      <c r="CH502" s="174">
        <v>26306</v>
      </c>
      <c r="CI502" s="174">
        <v>5</v>
      </c>
      <c r="CJ502" s="174">
        <v>4525.3720000000003</v>
      </c>
      <c r="CK502" s="174">
        <v>4525.3720000000003</v>
      </c>
      <c r="CN502" s="3">
        <v>2227</v>
      </c>
      <c r="CO502" s="169">
        <f t="shared" si="129"/>
        <v>4407.9639000000006</v>
      </c>
      <c r="CP502" s="169">
        <f t="shared" si="130"/>
        <v>4457.2290999999996</v>
      </c>
      <c r="CQ502" s="170">
        <f t="shared" si="131"/>
        <v>8865.1929999999993</v>
      </c>
      <c r="CU502" s="174">
        <v>2350</v>
      </c>
      <c r="CV502" s="174">
        <v>26306</v>
      </c>
      <c r="CW502" s="174">
        <v>5</v>
      </c>
      <c r="CX502" s="174">
        <v>4525.3720000000003</v>
      </c>
    </row>
    <row r="503" spans="38:102" x14ac:dyDescent="0.25">
      <c r="AL503" s="3">
        <v>184643</v>
      </c>
      <c r="AM503" s="3">
        <v>184638</v>
      </c>
      <c r="AN503" s="3">
        <v>33</v>
      </c>
      <c r="AO503" s="3">
        <v>3</v>
      </c>
      <c r="AP503" s="3">
        <v>966.05110000000002</v>
      </c>
      <c r="AQ503" s="3">
        <v>2525.7249999999999</v>
      </c>
      <c r="BA503" s="3">
        <v>184643</v>
      </c>
      <c r="BB503" s="3">
        <v>184638</v>
      </c>
      <c r="BC503" s="3">
        <v>33</v>
      </c>
      <c r="BD503" s="3">
        <v>3</v>
      </c>
      <c r="BE503" s="3">
        <v>999.11689999999999</v>
      </c>
      <c r="BF503" s="3">
        <v>2664.277</v>
      </c>
      <c r="BN503" s="3">
        <v>3</v>
      </c>
      <c r="BO503" s="3">
        <v>30</v>
      </c>
      <c r="BP503" s="3">
        <v>636.42790000000002</v>
      </c>
      <c r="BW503" s="3">
        <v>3</v>
      </c>
      <c r="BX503" s="3">
        <v>30</v>
      </c>
      <c r="BY503" s="3">
        <v>11740.36</v>
      </c>
      <c r="CF503" s="3" t="s">
        <v>3073</v>
      </c>
      <c r="CG503" s="174">
        <v>29710</v>
      </c>
      <c r="CH503" s="174">
        <v>2395</v>
      </c>
      <c r="CI503" s="174">
        <v>5</v>
      </c>
      <c r="CJ503" s="174">
        <v>4518.9219999999996</v>
      </c>
      <c r="CK503" s="174">
        <v>4518.9219999999996</v>
      </c>
      <c r="CN503" s="3">
        <v>1004</v>
      </c>
      <c r="CO503" s="169">
        <f t="shared" si="129"/>
        <v>4433.6671999999999</v>
      </c>
      <c r="CP503" s="169">
        <f t="shared" si="130"/>
        <v>4426.9731999999995</v>
      </c>
      <c r="CQ503" s="170">
        <f t="shared" si="131"/>
        <v>8860.6404000000002</v>
      </c>
      <c r="CU503" s="174">
        <v>29710</v>
      </c>
      <c r="CV503" s="174">
        <v>2395</v>
      </c>
      <c r="CW503" s="174">
        <v>5</v>
      </c>
      <c r="CX503" s="174">
        <v>4518.9219999999996</v>
      </c>
    </row>
    <row r="504" spans="38:102" x14ac:dyDescent="0.25">
      <c r="AL504" s="3">
        <v>185110</v>
      </c>
      <c r="AM504" s="3">
        <v>83962</v>
      </c>
      <c r="AN504" s="3">
        <v>33</v>
      </c>
      <c r="AO504" s="3">
        <v>3</v>
      </c>
      <c r="AP504" s="3">
        <v>7224.2070000000003</v>
      </c>
      <c r="AQ504" s="3">
        <v>20350.53</v>
      </c>
      <c r="BA504" s="3">
        <v>185110</v>
      </c>
      <c r="BB504" s="3">
        <v>83962</v>
      </c>
      <c r="BC504" s="3">
        <v>33</v>
      </c>
      <c r="BD504" s="3">
        <v>3</v>
      </c>
      <c r="BE504" s="3">
        <v>6371.085</v>
      </c>
      <c r="BF504" s="3">
        <v>17958.28</v>
      </c>
      <c r="BN504" s="3">
        <v>3</v>
      </c>
      <c r="BO504" s="3">
        <v>30</v>
      </c>
      <c r="BP504" s="3">
        <v>3562.8359999999998</v>
      </c>
      <c r="BW504" s="3">
        <v>3</v>
      </c>
      <c r="BX504" s="3">
        <v>30</v>
      </c>
      <c r="BY504" s="3">
        <v>968.90660000000003</v>
      </c>
      <c r="CF504" s="3" t="s">
        <v>3073</v>
      </c>
      <c r="CG504" s="174">
        <v>71192</v>
      </c>
      <c r="CH504" s="174">
        <v>1932</v>
      </c>
      <c r="CI504" s="174">
        <v>5</v>
      </c>
      <c r="CJ504" s="174">
        <v>4516.9219999999996</v>
      </c>
      <c r="CK504" s="174">
        <v>4516.9219999999996</v>
      </c>
      <c r="CN504" s="3">
        <v>3491</v>
      </c>
      <c r="CO504" s="169">
        <f t="shared" si="129"/>
        <v>4502.0402999999997</v>
      </c>
      <c r="CP504" s="169">
        <f t="shared" si="130"/>
        <v>4330.6980000000003</v>
      </c>
      <c r="CQ504" s="170">
        <f t="shared" si="131"/>
        <v>8832.7383000000009</v>
      </c>
      <c r="CU504" s="174">
        <v>71192</v>
      </c>
      <c r="CV504" s="174">
        <v>1932</v>
      </c>
      <c r="CW504" s="174">
        <v>5</v>
      </c>
      <c r="CX504" s="174">
        <v>4516.9219999999996</v>
      </c>
    </row>
    <row r="505" spans="38:102" x14ac:dyDescent="0.25">
      <c r="AL505" s="3">
        <v>79065</v>
      </c>
      <c r="AM505" s="3">
        <v>79592</v>
      </c>
      <c r="AN505" s="3">
        <v>34</v>
      </c>
      <c r="AO505" s="3">
        <v>3</v>
      </c>
      <c r="AP505" s="3">
        <v>2774.5039999999999</v>
      </c>
      <c r="AQ505" s="3">
        <v>7570.509</v>
      </c>
      <c r="BA505" s="3">
        <v>79065</v>
      </c>
      <c r="BB505" s="3">
        <v>79592</v>
      </c>
      <c r="BC505" s="3">
        <v>34</v>
      </c>
      <c r="BD505" s="3">
        <v>3</v>
      </c>
      <c r="BE505" s="3">
        <v>2446.982</v>
      </c>
      <c r="BF505" s="3">
        <v>6647.0730000000003</v>
      </c>
      <c r="BN505" s="3">
        <v>3</v>
      </c>
      <c r="BO505" s="3">
        <v>30</v>
      </c>
      <c r="BP505" s="3">
        <v>6233.1030000000001</v>
      </c>
      <c r="BW505" s="3">
        <v>3</v>
      </c>
      <c r="BX505" s="3">
        <v>30</v>
      </c>
      <c r="BY505" s="3">
        <v>2490.3620000000001</v>
      </c>
      <c r="CF505" s="3" t="s">
        <v>3073</v>
      </c>
      <c r="CG505" s="174">
        <v>8571</v>
      </c>
      <c r="CH505" s="174">
        <v>2118</v>
      </c>
      <c r="CI505" s="174">
        <v>5</v>
      </c>
      <c r="CJ505" s="174">
        <v>4511.6499999999996</v>
      </c>
      <c r="CK505" s="174">
        <v>4511.6499999999996</v>
      </c>
      <c r="CN505" s="3">
        <v>3384</v>
      </c>
      <c r="CO505" s="169">
        <f t="shared" si="129"/>
        <v>4357.3144000000002</v>
      </c>
      <c r="CP505" s="169">
        <f t="shared" si="130"/>
        <v>4443.5050000000001</v>
      </c>
      <c r="CQ505" s="170">
        <f t="shared" si="131"/>
        <v>8800.8194000000003</v>
      </c>
      <c r="CU505" s="174">
        <v>8571</v>
      </c>
      <c r="CV505" s="174">
        <v>2118</v>
      </c>
      <c r="CW505" s="174">
        <v>5</v>
      </c>
      <c r="CX505" s="174">
        <v>4511.6499999999996</v>
      </c>
    </row>
    <row r="506" spans="38:102" x14ac:dyDescent="0.25">
      <c r="AL506" s="3">
        <v>79188</v>
      </c>
      <c r="AM506" s="3">
        <v>79571</v>
      </c>
      <c r="AN506" s="3">
        <v>34</v>
      </c>
      <c r="AO506" s="3">
        <v>3</v>
      </c>
      <c r="AP506" s="3">
        <v>1179.6590000000001</v>
      </c>
      <c r="AQ506" s="3">
        <v>3421.31</v>
      </c>
      <c r="BA506" s="3">
        <v>79188</v>
      </c>
      <c r="BB506" s="3">
        <v>79571</v>
      </c>
      <c r="BC506" s="3">
        <v>34</v>
      </c>
      <c r="BD506" s="3">
        <v>3</v>
      </c>
      <c r="BE506" s="3">
        <v>1395.7729999999999</v>
      </c>
      <c r="BF506" s="3">
        <v>3833.4659999999999</v>
      </c>
      <c r="BN506" s="3">
        <v>3</v>
      </c>
      <c r="BO506" s="3">
        <v>30</v>
      </c>
      <c r="BP506" s="3">
        <v>3123.82</v>
      </c>
      <c r="BW506" s="3">
        <v>3</v>
      </c>
      <c r="BX506" s="3">
        <v>30</v>
      </c>
      <c r="BY506" s="3">
        <v>6816.3010000000004</v>
      </c>
      <c r="CF506" s="3" t="s">
        <v>3073</v>
      </c>
      <c r="CG506" s="174">
        <v>167756</v>
      </c>
      <c r="CH506" s="174">
        <v>3317</v>
      </c>
      <c r="CI506" s="174">
        <v>5</v>
      </c>
      <c r="CJ506" s="174">
        <v>4504.7449999999999</v>
      </c>
      <c r="CK506" s="174">
        <v>4504.7449999999999</v>
      </c>
      <c r="CN506" s="3">
        <v>2168</v>
      </c>
      <c r="CO506" s="169">
        <f t="shared" si="129"/>
        <v>4541.8559999999998</v>
      </c>
      <c r="CP506" s="169">
        <f t="shared" si="130"/>
        <v>4240.74</v>
      </c>
      <c r="CQ506" s="170">
        <f t="shared" si="131"/>
        <v>8782.5959999999995</v>
      </c>
      <c r="CU506" s="174">
        <v>167756</v>
      </c>
      <c r="CV506" s="174">
        <v>3317</v>
      </c>
      <c r="CW506" s="174">
        <v>5</v>
      </c>
      <c r="CX506" s="174">
        <v>4504.7449999999999</v>
      </c>
    </row>
    <row r="507" spans="38:102" x14ac:dyDescent="0.25">
      <c r="AL507" s="3">
        <v>79267</v>
      </c>
      <c r="AM507" s="3">
        <v>79412</v>
      </c>
      <c r="AN507" s="3">
        <v>34</v>
      </c>
      <c r="AO507" s="3">
        <v>3</v>
      </c>
      <c r="AP507" s="3">
        <v>545.43880000000001</v>
      </c>
      <c r="AQ507" s="3">
        <v>1770.904</v>
      </c>
      <c r="BA507" s="3">
        <v>79267</v>
      </c>
      <c r="BB507" s="3">
        <v>79412</v>
      </c>
      <c r="BC507" s="3">
        <v>34</v>
      </c>
      <c r="BD507" s="3">
        <v>3</v>
      </c>
      <c r="BE507" s="3">
        <v>483.69709999999998</v>
      </c>
      <c r="BF507" s="3">
        <v>1277.6880000000001</v>
      </c>
      <c r="BN507" s="3">
        <v>3</v>
      </c>
      <c r="BO507" s="3">
        <v>30</v>
      </c>
      <c r="BP507" s="3">
        <v>5311.9390000000003</v>
      </c>
      <c r="BW507" s="3">
        <v>4</v>
      </c>
      <c r="BX507" s="3">
        <v>30</v>
      </c>
      <c r="BY507" s="3">
        <v>11775.2</v>
      </c>
      <c r="CF507" s="3" t="s">
        <v>3073</v>
      </c>
      <c r="CG507" s="174">
        <v>116966</v>
      </c>
      <c r="CH507" s="174">
        <v>2084</v>
      </c>
      <c r="CI507" s="174">
        <v>5</v>
      </c>
      <c r="CJ507" s="174">
        <v>4504.0200000000004</v>
      </c>
      <c r="CK507" s="174">
        <v>4504.0200000000004</v>
      </c>
      <c r="CN507" s="3">
        <v>1329</v>
      </c>
      <c r="CO507" s="169">
        <f t="shared" si="129"/>
        <v>4359.7614000000003</v>
      </c>
      <c r="CP507" s="169">
        <f t="shared" si="130"/>
        <v>4413.9979000000003</v>
      </c>
      <c r="CQ507" s="170">
        <f t="shared" si="131"/>
        <v>8773.7593000000015</v>
      </c>
      <c r="CU507" s="174">
        <v>116966</v>
      </c>
      <c r="CV507" s="174">
        <v>2084</v>
      </c>
      <c r="CW507" s="174">
        <v>5</v>
      </c>
      <c r="CX507" s="174">
        <v>4504.0200000000004</v>
      </c>
    </row>
    <row r="508" spans="38:102" x14ac:dyDescent="0.25">
      <c r="AL508" s="3">
        <v>79335</v>
      </c>
      <c r="AM508" s="3">
        <v>79820</v>
      </c>
      <c r="AN508" s="3">
        <v>34</v>
      </c>
      <c r="AO508" s="3">
        <v>3</v>
      </c>
      <c r="AP508" s="3">
        <v>1482.213</v>
      </c>
      <c r="AQ508" s="3">
        <v>4096.5050000000001</v>
      </c>
      <c r="BA508" s="3">
        <v>79335</v>
      </c>
      <c r="BB508" s="3">
        <v>79820</v>
      </c>
      <c r="BC508" s="3">
        <v>34</v>
      </c>
      <c r="BD508" s="3">
        <v>3</v>
      </c>
      <c r="BE508" s="3">
        <v>1403.39</v>
      </c>
      <c r="BF508" s="3">
        <v>3772.4760000000001</v>
      </c>
      <c r="BN508" s="3">
        <v>3</v>
      </c>
      <c r="BO508" s="3">
        <v>30</v>
      </c>
      <c r="BP508" s="3">
        <v>1460.991</v>
      </c>
      <c r="BW508" s="3">
        <v>3</v>
      </c>
      <c r="BX508" s="3">
        <v>30</v>
      </c>
      <c r="BY508" s="3">
        <v>2621.5540000000001</v>
      </c>
      <c r="CF508" s="3" t="s">
        <v>3073</v>
      </c>
      <c r="CG508" s="174">
        <v>125100</v>
      </c>
      <c r="CH508" s="174">
        <v>1266</v>
      </c>
      <c r="CI508" s="174">
        <v>5</v>
      </c>
      <c r="CJ508" s="174">
        <v>4503.9160000000002</v>
      </c>
      <c r="CK508" s="174">
        <v>4503.9160000000002</v>
      </c>
      <c r="CN508" s="3">
        <v>1471</v>
      </c>
      <c r="CO508" s="169">
        <f t="shared" si="129"/>
        <v>4343.4040000000005</v>
      </c>
      <c r="CP508" s="169">
        <f t="shared" si="130"/>
        <v>4429.7049999999999</v>
      </c>
      <c r="CQ508" s="170">
        <f t="shared" si="131"/>
        <v>8773.1090000000004</v>
      </c>
      <c r="CU508" s="174">
        <v>125100</v>
      </c>
      <c r="CV508" s="174">
        <v>1266</v>
      </c>
      <c r="CW508" s="174">
        <v>5</v>
      </c>
      <c r="CX508" s="174">
        <v>4503.9160000000002</v>
      </c>
    </row>
    <row r="509" spans="38:102" x14ac:dyDescent="0.25">
      <c r="AL509" s="3">
        <v>79345</v>
      </c>
      <c r="AM509" s="3">
        <v>79588</v>
      </c>
      <c r="AN509" s="3">
        <v>34</v>
      </c>
      <c r="AO509" s="3">
        <v>3</v>
      </c>
      <c r="AP509" s="3">
        <v>3615.5320000000002</v>
      </c>
      <c r="AQ509" s="3">
        <v>9558.4719999999998</v>
      </c>
      <c r="BA509" s="3">
        <v>79345</v>
      </c>
      <c r="BB509" s="3">
        <v>79588</v>
      </c>
      <c r="BC509" s="3">
        <v>34</v>
      </c>
      <c r="BD509" s="3">
        <v>3</v>
      </c>
      <c r="BE509" s="3">
        <v>3008.3449999999998</v>
      </c>
      <c r="BF509" s="3">
        <v>8171.3729999999996</v>
      </c>
      <c r="BN509" s="3">
        <v>4</v>
      </c>
      <c r="BO509" s="3">
        <v>30</v>
      </c>
      <c r="BP509" s="3">
        <v>11686.37</v>
      </c>
      <c r="BW509" s="3">
        <v>3</v>
      </c>
      <c r="BX509" s="3">
        <v>30</v>
      </c>
      <c r="BY509" s="3">
        <v>5898.91</v>
      </c>
      <c r="CF509" s="3" t="s">
        <v>3073</v>
      </c>
      <c r="CG509" s="174">
        <v>10649</v>
      </c>
      <c r="CH509" s="174">
        <v>2123</v>
      </c>
      <c r="CI509" s="174">
        <v>5</v>
      </c>
      <c r="CJ509" s="174">
        <v>4503.25</v>
      </c>
      <c r="CK509" s="174">
        <v>4503.25</v>
      </c>
      <c r="CN509" s="3">
        <v>2582</v>
      </c>
      <c r="CO509" s="169">
        <f t="shared" si="129"/>
        <v>4381.7022099999995</v>
      </c>
      <c r="CP509" s="169">
        <f t="shared" si="130"/>
        <v>4377.6218099999996</v>
      </c>
      <c r="CQ509" s="170">
        <f t="shared" si="131"/>
        <v>8759.32402</v>
      </c>
      <c r="CU509" s="174">
        <v>10649</v>
      </c>
      <c r="CV509" s="174">
        <v>2123</v>
      </c>
      <c r="CW509" s="174">
        <v>5</v>
      </c>
      <c r="CX509" s="174">
        <v>4503.25</v>
      </c>
    </row>
    <row r="510" spans="38:102" x14ac:dyDescent="0.25">
      <c r="AL510" s="3">
        <v>79348</v>
      </c>
      <c r="AM510" s="3">
        <v>79735</v>
      </c>
      <c r="AN510" s="3">
        <v>34</v>
      </c>
      <c r="AO510" s="3">
        <v>3</v>
      </c>
      <c r="AP510" s="3">
        <v>5595.5349999999999</v>
      </c>
      <c r="AQ510" s="3">
        <v>15407</v>
      </c>
      <c r="BA510" s="3">
        <v>79348</v>
      </c>
      <c r="BB510" s="3">
        <v>79735</v>
      </c>
      <c r="BC510" s="3">
        <v>34</v>
      </c>
      <c r="BD510" s="3">
        <v>3</v>
      </c>
      <c r="BE510" s="3">
        <v>4339.1490000000003</v>
      </c>
      <c r="BF510" s="3">
        <v>12174.88</v>
      </c>
      <c r="BN510" s="3">
        <v>4</v>
      </c>
      <c r="BO510" s="3">
        <v>30</v>
      </c>
      <c r="BP510" s="3">
        <v>10971.71</v>
      </c>
      <c r="BW510" s="3">
        <v>3</v>
      </c>
      <c r="BX510" s="3">
        <v>30</v>
      </c>
      <c r="BY510" s="3">
        <v>1630.2539999999999</v>
      </c>
      <c r="CF510" s="3" t="s">
        <v>3073</v>
      </c>
      <c r="CG510" s="174">
        <v>26306</v>
      </c>
      <c r="CH510" s="174">
        <v>2350</v>
      </c>
      <c r="CI510" s="174">
        <v>5</v>
      </c>
      <c r="CJ510" s="174">
        <v>4501.0540000000001</v>
      </c>
      <c r="CK510" s="174">
        <v>4501.0540000000001</v>
      </c>
      <c r="CN510" s="3">
        <v>2677</v>
      </c>
      <c r="CO510" s="169">
        <f t="shared" si="129"/>
        <v>4382.2740000000003</v>
      </c>
      <c r="CP510" s="169">
        <f t="shared" si="130"/>
        <v>4375.5870000000004</v>
      </c>
      <c r="CQ510" s="170">
        <f t="shared" si="131"/>
        <v>8757.8610000000008</v>
      </c>
      <c r="CU510" s="174">
        <v>26306</v>
      </c>
      <c r="CV510" s="174">
        <v>2350</v>
      </c>
      <c r="CW510" s="174">
        <v>5</v>
      </c>
      <c r="CX510" s="174">
        <v>4501.0540000000001</v>
      </c>
    </row>
    <row r="511" spans="38:102" x14ac:dyDescent="0.25">
      <c r="AL511" s="3">
        <v>79367</v>
      </c>
      <c r="AM511" s="3">
        <v>79794</v>
      </c>
      <c r="AN511" s="3">
        <v>34</v>
      </c>
      <c r="AO511" s="3">
        <v>3</v>
      </c>
      <c r="AP511" s="3">
        <v>2392.6819999999998</v>
      </c>
      <c r="AQ511" s="3">
        <v>7524.1949999999997</v>
      </c>
      <c r="BA511" s="3">
        <v>79367</v>
      </c>
      <c r="BB511" s="3">
        <v>79794</v>
      </c>
      <c r="BC511" s="3">
        <v>34</v>
      </c>
      <c r="BD511" s="3">
        <v>3</v>
      </c>
      <c r="BE511" s="3">
        <v>1735.92</v>
      </c>
      <c r="BF511" s="3">
        <v>5798.098</v>
      </c>
      <c r="BN511" s="3">
        <v>3</v>
      </c>
      <c r="BO511" s="3">
        <v>31</v>
      </c>
      <c r="BP511" s="3">
        <v>2052.7919999999999</v>
      </c>
      <c r="BW511" s="3">
        <v>3</v>
      </c>
      <c r="BX511" s="3">
        <v>31</v>
      </c>
      <c r="BY511" s="3">
        <v>2168.9899999999998</v>
      </c>
      <c r="CF511" s="3" t="s">
        <v>3073</v>
      </c>
      <c r="CG511" s="174">
        <v>1011</v>
      </c>
      <c r="CH511" s="174">
        <v>117552</v>
      </c>
      <c r="CI511" s="174">
        <v>5</v>
      </c>
      <c r="CJ511" s="174">
        <v>4495.9480000000003</v>
      </c>
      <c r="CK511" s="174">
        <v>4495.9480000000003</v>
      </c>
      <c r="CN511" s="3">
        <v>1044</v>
      </c>
      <c r="CO511" s="169">
        <f t="shared" si="129"/>
        <v>4400.7693999999992</v>
      </c>
      <c r="CP511" s="169">
        <f t="shared" si="130"/>
        <v>4346.2996000000003</v>
      </c>
      <c r="CQ511" s="170">
        <f t="shared" si="131"/>
        <v>8747.0689999999995</v>
      </c>
      <c r="CU511" s="174">
        <v>1011</v>
      </c>
      <c r="CV511" s="174">
        <v>117552</v>
      </c>
      <c r="CW511" s="174">
        <v>5</v>
      </c>
      <c r="CX511" s="174">
        <v>4495.9480000000003</v>
      </c>
    </row>
    <row r="512" spans="38:102" x14ac:dyDescent="0.25">
      <c r="AL512" s="3">
        <v>79412</v>
      </c>
      <c r="AM512" s="3">
        <v>79267</v>
      </c>
      <c r="AN512" s="3">
        <v>34</v>
      </c>
      <c r="AO512" s="3">
        <v>3</v>
      </c>
      <c r="AP512" s="3">
        <v>820.10360000000003</v>
      </c>
      <c r="AQ512" s="3">
        <v>3054.3249999999998</v>
      </c>
      <c r="BA512" s="3">
        <v>79412</v>
      </c>
      <c r="BB512" s="3">
        <v>79267</v>
      </c>
      <c r="BC512" s="3">
        <v>34</v>
      </c>
      <c r="BD512" s="3">
        <v>3</v>
      </c>
      <c r="BE512" s="3">
        <v>634.44709999999998</v>
      </c>
      <c r="BF512" s="3">
        <v>2076.5300000000002</v>
      </c>
      <c r="BN512" s="3">
        <v>3</v>
      </c>
      <c r="BO512" s="3">
        <v>31</v>
      </c>
      <c r="BP512" s="3">
        <v>1637.7149999999999</v>
      </c>
      <c r="BW512" s="3">
        <v>3</v>
      </c>
      <c r="BX512" s="3">
        <v>31</v>
      </c>
      <c r="BY512" s="3">
        <v>1121.26</v>
      </c>
      <c r="CF512" s="3" t="s">
        <v>3073</v>
      </c>
      <c r="CG512" s="174">
        <v>178500</v>
      </c>
      <c r="CH512" s="174">
        <v>3426</v>
      </c>
      <c r="CI512" s="174">
        <v>5</v>
      </c>
      <c r="CJ512" s="174">
        <v>4494.8490000000002</v>
      </c>
      <c r="CK512" s="174">
        <v>4494.8490000000002</v>
      </c>
      <c r="CN512" s="3">
        <v>2813</v>
      </c>
      <c r="CO512" s="169">
        <f t="shared" si="129"/>
        <v>4426.1019999999999</v>
      </c>
      <c r="CP512" s="169">
        <f t="shared" si="130"/>
        <v>4308.4956999999995</v>
      </c>
      <c r="CQ512" s="170">
        <f t="shared" si="131"/>
        <v>8734.5976999999984</v>
      </c>
      <c r="CU512" s="174">
        <v>178500</v>
      </c>
      <c r="CV512" s="174">
        <v>3426</v>
      </c>
      <c r="CW512" s="174">
        <v>5</v>
      </c>
      <c r="CX512" s="174">
        <v>4494.8490000000002</v>
      </c>
    </row>
    <row r="513" spans="38:102" x14ac:dyDescent="0.25">
      <c r="AL513" s="3">
        <v>79478</v>
      </c>
      <c r="AM513" s="3">
        <v>79719</v>
      </c>
      <c r="AN513" s="3">
        <v>34</v>
      </c>
      <c r="AO513" s="3">
        <v>3</v>
      </c>
      <c r="AP513" s="3">
        <v>2645.1149999999998</v>
      </c>
      <c r="AQ513" s="3">
        <v>6791.5460000000003</v>
      </c>
      <c r="BA513" s="3">
        <v>79478</v>
      </c>
      <c r="BB513" s="3">
        <v>79719</v>
      </c>
      <c r="BC513" s="3">
        <v>34</v>
      </c>
      <c r="BD513" s="3">
        <v>3</v>
      </c>
      <c r="BE513" s="3">
        <v>2686.6480000000001</v>
      </c>
      <c r="BF513" s="3">
        <v>6953.0950000000003</v>
      </c>
      <c r="BN513" s="3">
        <v>3</v>
      </c>
      <c r="BO513" s="3">
        <v>31</v>
      </c>
      <c r="BP513" s="3">
        <v>6105.1090000000004</v>
      </c>
      <c r="BW513" s="3">
        <v>3</v>
      </c>
      <c r="BX513" s="3">
        <v>31</v>
      </c>
      <c r="BY513" s="3">
        <v>6931.6319999999996</v>
      </c>
      <c r="CF513" s="3" t="s">
        <v>3073</v>
      </c>
      <c r="CG513" s="174">
        <v>2084</v>
      </c>
      <c r="CH513" s="174">
        <v>116966</v>
      </c>
      <c r="CI513" s="174">
        <v>5</v>
      </c>
      <c r="CJ513" s="174">
        <v>4491.5150000000003</v>
      </c>
      <c r="CK513" s="174">
        <v>4491.5150000000003</v>
      </c>
      <c r="CN513" s="3">
        <v>3347</v>
      </c>
      <c r="CO513" s="169">
        <f t="shared" si="129"/>
        <v>4336.4350000000004</v>
      </c>
      <c r="CP513" s="169">
        <f t="shared" si="130"/>
        <v>4396.0690000000004</v>
      </c>
      <c r="CQ513" s="170">
        <f t="shared" si="131"/>
        <v>8732.5040000000008</v>
      </c>
      <c r="CU513" s="174">
        <v>2084</v>
      </c>
      <c r="CV513" s="174">
        <v>116966</v>
      </c>
      <c r="CW513" s="174">
        <v>5</v>
      </c>
      <c r="CX513" s="174">
        <v>4491.5150000000003</v>
      </c>
    </row>
    <row r="514" spans="38:102" x14ac:dyDescent="0.25">
      <c r="AL514" s="3">
        <v>79484</v>
      </c>
      <c r="AM514" s="3">
        <v>80316</v>
      </c>
      <c r="AN514" s="3">
        <v>34</v>
      </c>
      <c r="AO514" s="3">
        <v>3</v>
      </c>
      <c r="AP514" s="3">
        <v>2792.5210000000002</v>
      </c>
      <c r="AQ514" s="3">
        <v>7867.223</v>
      </c>
      <c r="BA514" s="3">
        <v>79484</v>
      </c>
      <c r="BB514" s="3">
        <v>80316</v>
      </c>
      <c r="BC514" s="3">
        <v>34</v>
      </c>
      <c r="BD514" s="3">
        <v>3</v>
      </c>
      <c r="BE514" s="3">
        <v>2836.6109999999999</v>
      </c>
      <c r="BF514" s="3">
        <v>8054.6559999999999</v>
      </c>
      <c r="BN514" s="3">
        <v>3</v>
      </c>
      <c r="BO514" s="3">
        <v>31</v>
      </c>
      <c r="BP514" s="3">
        <v>4566.9260000000004</v>
      </c>
      <c r="BW514" s="3">
        <v>3</v>
      </c>
      <c r="BX514" s="3">
        <v>31</v>
      </c>
      <c r="BY514" s="3">
        <v>4729.875</v>
      </c>
      <c r="CF514" s="3" t="s">
        <v>3073</v>
      </c>
      <c r="CG514" s="174">
        <v>1630</v>
      </c>
      <c r="CH514" s="174">
        <v>75861</v>
      </c>
      <c r="CI514" s="174">
        <v>5</v>
      </c>
      <c r="CJ514" s="174">
        <v>4490.4849999999997</v>
      </c>
      <c r="CK514" s="174">
        <v>4490.4849999999997</v>
      </c>
      <c r="CN514" s="3">
        <v>3664</v>
      </c>
      <c r="CO514" s="169">
        <f t="shared" si="129"/>
        <v>4351.5020000000004</v>
      </c>
      <c r="CP514" s="169">
        <f t="shared" si="130"/>
        <v>4380.6720000000005</v>
      </c>
      <c r="CQ514" s="170">
        <f t="shared" si="131"/>
        <v>8732.1740000000009</v>
      </c>
      <c r="CU514" s="174">
        <v>1630</v>
      </c>
      <c r="CV514" s="174">
        <v>75861</v>
      </c>
      <c r="CW514" s="174">
        <v>5</v>
      </c>
      <c r="CX514" s="174">
        <v>4490.4849999999997</v>
      </c>
    </row>
    <row r="515" spans="38:102" x14ac:dyDescent="0.25">
      <c r="AL515" s="3">
        <v>79506</v>
      </c>
      <c r="AM515" s="3">
        <v>79864</v>
      </c>
      <c r="AN515" s="3">
        <v>34</v>
      </c>
      <c r="AO515" s="3">
        <v>3</v>
      </c>
      <c r="AP515" s="3">
        <v>5755.6819999999998</v>
      </c>
      <c r="AQ515" s="3">
        <v>15660.05</v>
      </c>
      <c r="BA515" s="3">
        <v>79506</v>
      </c>
      <c r="BB515" s="3">
        <v>79864</v>
      </c>
      <c r="BC515" s="3">
        <v>34</v>
      </c>
      <c r="BD515" s="3">
        <v>3</v>
      </c>
      <c r="BE515" s="3">
        <v>5407.3810000000003</v>
      </c>
      <c r="BF515" s="3">
        <v>14619.82</v>
      </c>
      <c r="BN515" s="3">
        <v>3</v>
      </c>
      <c r="BO515" s="3">
        <v>33</v>
      </c>
      <c r="BP515" s="3">
        <v>1879.277</v>
      </c>
      <c r="BW515" s="3">
        <v>3</v>
      </c>
      <c r="BX515" s="3">
        <v>33</v>
      </c>
      <c r="BY515" s="3">
        <v>2211.0790000000002</v>
      </c>
      <c r="CF515" s="3" t="s">
        <v>3073</v>
      </c>
      <c r="CG515" s="174">
        <v>35396</v>
      </c>
      <c r="CH515" s="174">
        <v>2441</v>
      </c>
      <c r="CI515" s="174">
        <v>5</v>
      </c>
      <c r="CJ515" s="174">
        <v>4490.4390000000003</v>
      </c>
      <c r="CK515" s="174">
        <v>4490.4390000000003</v>
      </c>
      <c r="CN515" s="3">
        <v>2217</v>
      </c>
      <c r="CO515" s="169">
        <f t="shared" ref="CO515:CO578" si="132">SUMIF(CG$3:CG$17476,$CN515,$CK$3:$CK$17476)</f>
        <v>4360.0749999999998</v>
      </c>
      <c r="CP515" s="169">
        <f t="shared" ref="CP515:CP578" si="133">SUMIF(CH$3:CH$17476,$CN515,$CK$3:$CK$17476)</f>
        <v>4365.0056999999997</v>
      </c>
      <c r="CQ515" s="170">
        <f t="shared" ref="CQ515:CQ578" si="134">CO515+CP515</f>
        <v>8725.0806999999986</v>
      </c>
      <c r="CU515" s="174">
        <v>35396</v>
      </c>
      <c r="CV515" s="174">
        <v>2441</v>
      </c>
      <c r="CW515" s="174">
        <v>5</v>
      </c>
      <c r="CX515" s="174">
        <v>4490.4390000000003</v>
      </c>
    </row>
    <row r="516" spans="38:102" x14ac:dyDescent="0.25">
      <c r="AL516" s="3">
        <v>79571</v>
      </c>
      <c r="AM516" s="3">
        <v>79188</v>
      </c>
      <c r="AN516" s="3">
        <v>34</v>
      </c>
      <c r="AO516" s="3">
        <v>3</v>
      </c>
      <c r="AP516" s="3">
        <v>624.99300000000005</v>
      </c>
      <c r="AQ516" s="3">
        <v>1719.43</v>
      </c>
      <c r="BA516" s="3">
        <v>79571</v>
      </c>
      <c r="BB516" s="3">
        <v>79188</v>
      </c>
      <c r="BC516" s="3">
        <v>34</v>
      </c>
      <c r="BD516" s="3">
        <v>3</v>
      </c>
      <c r="BE516" s="3">
        <v>560.65</v>
      </c>
      <c r="BF516" s="3">
        <v>1668.857</v>
      </c>
      <c r="BN516" s="3">
        <v>3</v>
      </c>
      <c r="BO516" s="3">
        <v>33</v>
      </c>
      <c r="BP516" s="3">
        <v>2899.0369999999998</v>
      </c>
      <c r="BW516" s="3">
        <v>3</v>
      </c>
      <c r="BX516" s="3">
        <v>33</v>
      </c>
      <c r="BY516" s="3">
        <v>3293.2370000000001</v>
      </c>
      <c r="CF516" s="3" t="s">
        <v>3073</v>
      </c>
      <c r="CG516" s="174">
        <v>3428</v>
      </c>
      <c r="CH516" s="174">
        <v>177907</v>
      </c>
      <c r="CI516" s="174">
        <v>5</v>
      </c>
      <c r="CJ516" s="174">
        <v>4490.32</v>
      </c>
      <c r="CK516" s="174">
        <v>4490.32</v>
      </c>
      <c r="CN516" s="3">
        <v>3398</v>
      </c>
      <c r="CO516" s="169">
        <f t="shared" si="132"/>
        <v>4263.1220000000003</v>
      </c>
      <c r="CP516" s="169">
        <f t="shared" si="133"/>
        <v>4457.8900000000003</v>
      </c>
      <c r="CQ516" s="170">
        <f t="shared" si="134"/>
        <v>8721.0120000000006</v>
      </c>
      <c r="CU516" s="174">
        <v>3428</v>
      </c>
      <c r="CV516" s="174">
        <v>177907</v>
      </c>
      <c r="CW516" s="174">
        <v>5</v>
      </c>
      <c r="CX516" s="174">
        <v>4490.32</v>
      </c>
    </row>
    <row r="517" spans="38:102" x14ac:dyDescent="0.25">
      <c r="AL517" s="3">
        <v>79588</v>
      </c>
      <c r="AM517" s="3">
        <v>79345</v>
      </c>
      <c r="AN517" s="3">
        <v>34</v>
      </c>
      <c r="AO517" s="3">
        <v>3</v>
      </c>
      <c r="AP517" s="3">
        <v>3067.366</v>
      </c>
      <c r="AQ517" s="3">
        <v>8239.5730000000003</v>
      </c>
      <c r="BA517" s="3">
        <v>79588</v>
      </c>
      <c r="BB517" s="3">
        <v>79345</v>
      </c>
      <c r="BC517" s="3">
        <v>34</v>
      </c>
      <c r="BD517" s="3">
        <v>3</v>
      </c>
      <c r="BE517" s="3">
        <v>2810.9740000000002</v>
      </c>
      <c r="BF517" s="3">
        <v>7332.3850000000002</v>
      </c>
      <c r="BN517" s="3">
        <v>3</v>
      </c>
      <c r="BO517" s="3">
        <v>33</v>
      </c>
      <c r="BP517" s="3">
        <v>5886.2039999999997</v>
      </c>
      <c r="BW517" s="3">
        <v>3</v>
      </c>
      <c r="BX517" s="3">
        <v>33</v>
      </c>
      <c r="BY517" s="3">
        <v>9738.5190000000002</v>
      </c>
      <c r="CF517" s="3" t="s">
        <v>3073</v>
      </c>
      <c r="CG517" s="174">
        <v>170743</v>
      </c>
      <c r="CH517" s="174">
        <v>3378</v>
      </c>
      <c r="CI517" s="174">
        <v>5</v>
      </c>
      <c r="CJ517" s="174">
        <v>4476.9979999999996</v>
      </c>
      <c r="CK517" s="174">
        <v>4476.9979999999996</v>
      </c>
      <c r="CN517" s="3">
        <v>2067</v>
      </c>
      <c r="CO517" s="169">
        <f t="shared" si="132"/>
        <v>4425.2487000000001</v>
      </c>
      <c r="CP517" s="169">
        <f t="shared" si="133"/>
        <v>4295.3833000000004</v>
      </c>
      <c r="CQ517" s="170">
        <f t="shared" si="134"/>
        <v>8720.6320000000014</v>
      </c>
      <c r="CU517" s="174">
        <v>170743</v>
      </c>
      <c r="CV517" s="174">
        <v>3378</v>
      </c>
      <c r="CW517" s="174">
        <v>5</v>
      </c>
      <c r="CX517" s="174">
        <v>4476.9979999999996</v>
      </c>
    </row>
    <row r="518" spans="38:102" x14ac:dyDescent="0.25">
      <c r="AL518" s="3">
        <v>79592</v>
      </c>
      <c r="AM518" s="3">
        <v>79065</v>
      </c>
      <c r="AN518" s="3">
        <v>34</v>
      </c>
      <c r="AO518" s="3">
        <v>3</v>
      </c>
      <c r="AP518" s="3">
        <v>2576.4760000000001</v>
      </c>
      <c r="AQ518" s="3">
        <v>7103.3379999999997</v>
      </c>
      <c r="BA518" s="3">
        <v>79592</v>
      </c>
      <c r="BB518" s="3">
        <v>79065</v>
      </c>
      <c r="BC518" s="3">
        <v>34</v>
      </c>
      <c r="BD518" s="3">
        <v>3</v>
      </c>
      <c r="BE518" s="3">
        <v>2355.7139999999999</v>
      </c>
      <c r="BF518" s="3">
        <v>6507.4129999999996</v>
      </c>
      <c r="BN518" s="3">
        <v>3</v>
      </c>
      <c r="BO518" s="3">
        <v>33</v>
      </c>
      <c r="BP518" s="3">
        <v>7557.4989999999998</v>
      </c>
      <c r="BW518" s="3">
        <v>3</v>
      </c>
      <c r="BX518" s="3">
        <v>33</v>
      </c>
      <c r="BY518" s="3">
        <v>10131.15</v>
      </c>
      <c r="CF518" s="3" t="s">
        <v>3073</v>
      </c>
      <c r="CG518" s="174">
        <v>116955</v>
      </c>
      <c r="CH518" s="174">
        <v>2085</v>
      </c>
      <c r="CI518" s="174">
        <v>5</v>
      </c>
      <c r="CJ518" s="174">
        <v>4475.34</v>
      </c>
      <c r="CK518" s="174">
        <v>4475.34</v>
      </c>
      <c r="CN518" s="3">
        <v>3243</v>
      </c>
      <c r="CO518" s="169">
        <f t="shared" si="132"/>
        <v>4413.9411</v>
      </c>
      <c r="CP518" s="169">
        <f t="shared" si="133"/>
        <v>4303.6120000000001</v>
      </c>
      <c r="CQ518" s="170">
        <f t="shared" si="134"/>
        <v>8717.553100000001</v>
      </c>
      <c r="CU518" s="174">
        <v>116955</v>
      </c>
      <c r="CV518" s="174">
        <v>2085</v>
      </c>
      <c r="CW518" s="174">
        <v>5</v>
      </c>
      <c r="CX518" s="174">
        <v>4475.34</v>
      </c>
    </row>
    <row r="519" spans="38:102" x14ac:dyDescent="0.25">
      <c r="AL519" s="3">
        <v>79668</v>
      </c>
      <c r="AM519" s="3">
        <v>79944</v>
      </c>
      <c r="AN519" s="3">
        <v>34</v>
      </c>
      <c r="AO519" s="3">
        <v>3</v>
      </c>
      <c r="AP519" s="3">
        <v>2381.8919999999998</v>
      </c>
      <c r="AQ519" s="3">
        <v>6450.0649999999996</v>
      </c>
      <c r="BA519" s="3">
        <v>79668</v>
      </c>
      <c r="BB519" s="3">
        <v>79944</v>
      </c>
      <c r="BC519" s="3">
        <v>34</v>
      </c>
      <c r="BD519" s="3">
        <v>3</v>
      </c>
      <c r="BE519" s="3">
        <v>2025.5070000000001</v>
      </c>
      <c r="BF519" s="3">
        <v>5328.8310000000001</v>
      </c>
      <c r="BN519" s="3">
        <v>3</v>
      </c>
      <c r="BO519" s="3">
        <v>33</v>
      </c>
      <c r="BP519" s="3">
        <v>20742.080000000002</v>
      </c>
      <c r="BW519" s="3">
        <v>3</v>
      </c>
      <c r="BX519" s="3">
        <v>33</v>
      </c>
      <c r="BY519" s="3">
        <v>18200.849999999999</v>
      </c>
      <c r="CF519" s="3" t="s">
        <v>3073</v>
      </c>
      <c r="CG519" s="174">
        <v>94909</v>
      </c>
      <c r="CH519" s="174">
        <v>3626</v>
      </c>
      <c r="CI519" s="174">
        <v>5</v>
      </c>
      <c r="CJ519" s="174">
        <v>4474.5330000000004</v>
      </c>
      <c r="CK519" s="174">
        <v>4474.5330000000004</v>
      </c>
      <c r="CN519" s="3">
        <v>2534</v>
      </c>
      <c r="CO519" s="169">
        <f t="shared" si="132"/>
        <v>4387.4904999999999</v>
      </c>
      <c r="CP519" s="169">
        <f t="shared" si="133"/>
        <v>4318.2757000000001</v>
      </c>
      <c r="CQ519" s="170">
        <f t="shared" si="134"/>
        <v>8705.7662</v>
      </c>
      <c r="CU519" s="174">
        <v>94909</v>
      </c>
      <c r="CV519" s="174">
        <v>3626</v>
      </c>
      <c r="CW519" s="174">
        <v>5</v>
      </c>
      <c r="CX519" s="174">
        <v>4474.5330000000004</v>
      </c>
    </row>
    <row r="520" spans="38:102" x14ac:dyDescent="0.25">
      <c r="AL520" s="3">
        <v>79719</v>
      </c>
      <c r="AM520" s="3">
        <v>79478</v>
      </c>
      <c r="AN520" s="3">
        <v>34</v>
      </c>
      <c r="AO520" s="3">
        <v>3</v>
      </c>
      <c r="AP520" s="3">
        <v>1614.835</v>
      </c>
      <c r="AQ520" s="3">
        <v>3878.6950000000002</v>
      </c>
      <c r="BA520" s="3">
        <v>79719</v>
      </c>
      <c r="BB520" s="3">
        <v>79478</v>
      </c>
      <c r="BC520" s="3">
        <v>34</v>
      </c>
      <c r="BD520" s="3">
        <v>3</v>
      </c>
      <c r="BE520" s="3">
        <v>1615.1420000000001</v>
      </c>
      <c r="BF520" s="3">
        <v>4053.4169999999999</v>
      </c>
      <c r="BN520" s="3">
        <v>3</v>
      </c>
      <c r="BO520" s="3">
        <v>33</v>
      </c>
      <c r="BP520" s="3">
        <v>4661.1549999999997</v>
      </c>
      <c r="BW520" s="3">
        <v>3</v>
      </c>
      <c r="BX520" s="3">
        <v>33</v>
      </c>
      <c r="BY520" s="3">
        <v>3219.7359999999999</v>
      </c>
      <c r="CF520" s="3" t="s">
        <v>3073</v>
      </c>
      <c r="CG520" s="174">
        <v>1939</v>
      </c>
      <c r="CH520" s="174">
        <v>83601</v>
      </c>
      <c r="CI520" s="174">
        <v>5</v>
      </c>
      <c r="CJ520" s="174">
        <v>4472.7619999999997</v>
      </c>
      <c r="CK520" s="174">
        <v>4472.7619999999997</v>
      </c>
      <c r="CN520" s="3">
        <v>963</v>
      </c>
      <c r="CO520" s="169">
        <f t="shared" si="132"/>
        <v>4522.5466999999999</v>
      </c>
      <c r="CP520" s="169">
        <f t="shared" si="133"/>
        <v>4176.9659999999994</v>
      </c>
      <c r="CQ520" s="170">
        <f t="shared" si="134"/>
        <v>8699.5126999999993</v>
      </c>
      <c r="CU520" s="174">
        <v>1939</v>
      </c>
      <c r="CV520" s="174">
        <v>83601</v>
      </c>
      <c r="CW520" s="174">
        <v>5</v>
      </c>
      <c r="CX520" s="174">
        <v>4472.7619999999997</v>
      </c>
    </row>
    <row r="521" spans="38:102" x14ac:dyDescent="0.25">
      <c r="AL521" s="3">
        <v>79735</v>
      </c>
      <c r="AM521" s="3">
        <v>79348</v>
      </c>
      <c r="AN521" s="3">
        <v>34</v>
      </c>
      <c r="AO521" s="3">
        <v>3</v>
      </c>
      <c r="AP521" s="3">
        <v>6547.8590000000004</v>
      </c>
      <c r="AQ521" s="3">
        <v>19302.77</v>
      </c>
      <c r="BA521" s="3">
        <v>79735</v>
      </c>
      <c r="BB521" s="3">
        <v>79348</v>
      </c>
      <c r="BC521" s="3">
        <v>34</v>
      </c>
      <c r="BD521" s="3">
        <v>3</v>
      </c>
      <c r="BE521" s="3">
        <v>5693.6459999999997</v>
      </c>
      <c r="BF521" s="3">
        <v>17341.169999999998</v>
      </c>
      <c r="BN521" s="3">
        <v>3</v>
      </c>
      <c r="BO521" s="3">
        <v>33</v>
      </c>
      <c r="BP521" s="3">
        <v>3535.6660000000002</v>
      </c>
      <c r="BW521" s="3">
        <v>3</v>
      </c>
      <c r="BX521" s="3">
        <v>33</v>
      </c>
      <c r="BY521" s="3">
        <v>3512.5039999999999</v>
      </c>
      <c r="CF521" s="3" t="s">
        <v>3073</v>
      </c>
      <c r="CG521" s="174">
        <v>1307</v>
      </c>
      <c r="CH521" s="174">
        <v>118440</v>
      </c>
      <c r="CI521" s="174">
        <v>5</v>
      </c>
      <c r="CJ521" s="174">
        <v>4470.9269999999997</v>
      </c>
      <c r="CK521" s="174">
        <v>4470.9269999999997</v>
      </c>
      <c r="CN521" s="3">
        <v>2527</v>
      </c>
      <c r="CO521" s="169">
        <f t="shared" si="132"/>
        <v>4330.2853999999998</v>
      </c>
      <c r="CP521" s="169">
        <f t="shared" si="133"/>
        <v>4362.0846999999994</v>
      </c>
      <c r="CQ521" s="170">
        <f t="shared" si="134"/>
        <v>8692.3701000000001</v>
      </c>
      <c r="CU521" s="174">
        <v>1307</v>
      </c>
      <c r="CV521" s="174">
        <v>118440</v>
      </c>
      <c r="CW521" s="174">
        <v>5</v>
      </c>
      <c r="CX521" s="174">
        <v>4470.9269999999997</v>
      </c>
    </row>
    <row r="522" spans="38:102" x14ac:dyDescent="0.25">
      <c r="AL522" s="3">
        <v>79794</v>
      </c>
      <c r="AM522" s="3">
        <v>79367</v>
      </c>
      <c r="AN522" s="3">
        <v>34</v>
      </c>
      <c r="AO522" s="3">
        <v>3</v>
      </c>
      <c r="AP522" s="3">
        <v>2806.7559999999999</v>
      </c>
      <c r="AQ522" s="3">
        <v>9489.1710000000003</v>
      </c>
      <c r="BA522" s="3">
        <v>79794</v>
      </c>
      <c r="BB522" s="3">
        <v>79367</v>
      </c>
      <c r="BC522" s="3">
        <v>34</v>
      </c>
      <c r="BD522" s="3">
        <v>3</v>
      </c>
      <c r="BE522" s="3">
        <v>2435.9520000000002</v>
      </c>
      <c r="BF522" s="3">
        <v>8419.3829999999998</v>
      </c>
      <c r="BN522" s="3">
        <v>3</v>
      </c>
      <c r="BO522" s="3">
        <v>33</v>
      </c>
      <c r="BP522" s="3">
        <v>2858.1320000000001</v>
      </c>
      <c r="BW522" s="3">
        <v>3</v>
      </c>
      <c r="BX522" s="3">
        <v>33</v>
      </c>
      <c r="BY522" s="3">
        <v>5353.3890000000001</v>
      </c>
      <c r="CF522" s="3" t="s">
        <v>3073</v>
      </c>
      <c r="CG522" s="174">
        <v>3657</v>
      </c>
      <c r="CH522" s="174">
        <v>105884</v>
      </c>
      <c r="CI522" s="174">
        <v>5</v>
      </c>
      <c r="CJ522" s="174">
        <v>4469.7120000000004</v>
      </c>
      <c r="CK522" s="174">
        <v>4469.7120000000004</v>
      </c>
      <c r="CN522" s="3">
        <v>2393</v>
      </c>
      <c r="CO522" s="169">
        <f t="shared" si="132"/>
        <v>4338.027</v>
      </c>
      <c r="CP522" s="169">
        <f t="shared" si="133"/>
        <v>4351.1539999999995</v>
      </c>
      <c r="CQ522" s="170">
        <f t="shared" si="134"/>
        <v>8689.1810000000005</v>
      </c>
      <c r="CU522" s="174">
        <v>3657</v>
      </c>
      <c r="CV522" s="174">
        <v>105884</v>
      </c>
      <c r="CW522" s="174">
        <v>5</v>
      </c>
      <c r="CX522" s="174">
        <v>4469.7120000000004</v>
      </c>
    </row>
    <row r="523" spans="38:102" x14ac:dyDescent="0.25">
      <c r="AL523" s="3">
        <v>79820</v>
      </c>
      <c r="AM523" s="3">
        <v>79335</v>
      </c>
      <c r="AN523" s="3">
        <v>34</v>
      </c>
      <c r="AO523" s="3">
        <v>3</v>
      </c>
      <c r="AP523" s="3">
        <v>1875.7739999999999</v>
      </c>
      <c r="AQ523" s="3">
        <v>4837.5810000000001</v>
      </c>
      <c r="BA523" s="3">
        <v>79820</v>
      </c>
      <c r="BB523" s="3">
        <v>79335</v>
      </c>
      <c r="BC523" s="3">
        <v>34</v>
      </c>
      <c r="BD523" s="3">
        <v>3</v>
      </c>
      <c r="BE523" s="3">
        <v>1821.01</v>
      </c>
      <c r="BF523" s="3">
        <v>4647.4340000000002</v>
      </c>
      <c r="BN523" s="3">
        <v>3</v>
      </c>
      <c r="BO523" s="3">
        <v>33</v>
      </c>
      <c r="BP523" s="3">
        <v>4831.0129999999999</v>
      </c>
      <c r="BW523" s="3">
        <v>3</v>
      </c>
      <c r="BX523" s="3">
        <v>33</v>
      </c>
      <c r="BY523" s="3">
        <v>8084.2139999999999</v>
      </c>
      <c r="CF523" s="3" t="s">
        <v>3073</v>
      </c>
      <c r="CG523" s="174">
        <v>73656</v>
      </c>
      <c r="CH523" s="174">
        <v>1930</v>
      </c>
      <c r="CI523" s="174">
        <v>5</v>
      </c>
      <c r="CJ523" s="174">
        <v>4467.9989999999998</v>
      </c>
      <c r="CK523" s="174">
        <v>4467.9989999999998</v>
      </c>
      <c r="CN523" s="3">
        <v>2342</v>
      </c>
      <c r="CO523" s="169">
        <f t="shared" si="132"/>
        <v>4506.1760000000004</v>
      </c>
      <c r="CP523" s="169">
        <f t="shared" si="133"/>
        <v>4181.3339999999998</v>
      </c>
      <c r="CQ523" s="170">
        <f t="shared" si="134"/>
        <v>8687.51</v>
      </c>
      <c r="CU523" s="174">
        <v>73656</v>
      </c>
      <c r="CV523" s="174">
        <v>1930</v>
      </c>
      <c r="CW523" s="174">
        <v>5</v>
      </c>
      <c r="CX523" s="174">
        <v>4467.9989999999998</v>
      </c>
    </row>
    <row r="524" spans="38:102" x14ac:dyDescent="0.25">
      <c r="AL524" s="3">
        <v>79864</v>
      </c>
      <c r="AM524" s="3">
        <v>79506</v>
      </c>
      <c r="AN524" s="3">
        <v>34</v>
      </c>
      <c r="AO524" s="3">
        <v>3</v>
      </c>
      <c r="AP524" s="3">
        <v>5314.6549999999997</v>
      </c>
      <c r="AQ524" s="3">
        <v>14954.91</v>
      </c>
      <c r="BA524" s="3">
        <v>79864</v>
      </c>
      <c r="BB524" s="3">
        <v>79506</v>
      </c>
      <c r="BC524" s="3">
        <v>34</v>
      </c>
      <c r="BD524" s="3">
        <v>3</v>
      </c>
      <c r="BE524" s="3">
        <v>4912.893</v>
      </c>
      <c r="BF524" s="3">
        <v>13683.21</v>
      </c>
      <c r="BN524" s="3">
        <v>3</v>
      </c>
      <c r="BO524" s="3">
        <v>33</v>
      </c>
      <c r="BP524" s="3">
        <v>13201.42</v>
      </c>
      <c r="BW524" s="3">
        <v>3</v>
      </c>
      <c r="BX524" s="3">
        <v>33</v>
      </c>
      <c r="BY524" s="3">
        <v>10279.68</v>
      </c>
      <c r="CF524" s="3" t="s">
        <v>3073</v>
      </c>
      <c r="CG524" s="174">
        <v>1224</v>
      </c>
      <c r="CH524" s="174">
        <v>129347</v>
      </c>
      <c r="CI524" s="174">
        <v>5</v>
      </c>
      <c r="CJ524" s="174">
        <v>4459.3530000000001</v>
      </c>
      <c r="CK524" s="174">
        <v>4459.3530000000001</v>
      </c>
      <c r="CN524" s="3">
        <v>3314</v>
      </c>
      <c r="CO524" s="169">
        <f t="shared" si="132"/>
        <v>4263.8909999999996</v>
      </c>
      <c r="CP524" s="169">
        <f t="shared" si="133"/>
        <v>4409.2862999999998</v>
      </c>
      <c r="CQ524" s="170">
        <f t="shared" si="134"/>
        <v>8673.1772999999994</v>
      </c>
      <c r="CU524" s="174">
        <v>1224</v>
      </c>
      <c r="CV524" s="174">
        <v>129347</v>
      </c>
      <c r="CW524" s="174">
        <v>5</v>
      </c>
      <c r="CX524" s="174">
        <v>4459.3530000000001</v>
      </c>
    </row>
    <row r="525" spans="38:102" x14ac:dyDescent="0.25">
      <c r="AL525" s="3">
        <v>79922</v>
      </c>
      <c r="AM525" s="3">
        <v>80172</v>
      </c>
      <c r="AN525" s="3">
        <v>34</v>
      </c>
      <c r="AO525" s="3">
        <v>3</v>
      </c>
      <c r="AP525" s="3">
        <v>10125.67</v>
      </c>
      <c r="AQ525" s="3">
        <v>27678.89</v>
      </c>
      <c r="BA525" s="3">
        <v>79922</v>
      </c>
      <c r="BB525" s="3">
        <v>80172</v>
      </c>
      <c r="BC525" s="3">
        <v>34</v>
      </c>
      <c r="BD525" s="3">
        <v>3</v>
      </c>
      <c r="BE525" s="3">
        <v>8569.4320000000007</v>
      </c>
      <c r="BF525" s="3">
        <v>23869.54</v>
      </c>
      <c r="BN525" s="3">
        <v>3</v>
      </c>
      <c r="BO525" s="3">
        <v>33</v>
      </c>
      <c r="BP525" s="3">
        <v>16531.54</v>
      </c>
      <c r="BW525" s="3">
        <v>3</v>
      </c>
      <c r="BX525" s="3">
        <v>33</v>
      </c>
      <c r="BY525" s="3">
        <v>11058.01</v>
      </c>
      <c r="CF525" s="3" t="s">
        <v>3073</v>
      </c>
      <c r="CG525" s="174">
        <v>70736</v>
      </c>
      <c r="CH525" s="174">
        <v>3514</v>
      </c>
      <c r="CI525" s="174">
        <v>5</v>
      </c>
      <c r="CJ525" s="174">
        <v>4454.9430000000002</v>
      </c>
      <c r="CK525" s="174">
        <v>4454.9430000000002</v>
      </c>
      <c r="CN525" s="3">
        <v>3465</v>
      </c>
      <c r="CO525" s="169">
        <f t="shared" si="132"/>
        <v>4269.3789999999999</v>
      </c>
      <c r="CP525" s="169">
        <f t="shared" si="133"/>
        <v>4402.3280000000004</v>
      </c>
      <c r="CQ525" s="170">
        <f t="shared" si="134"/>
        <v>8671.7070000000003</v>
      </c>
      <c r="CU525" s="174">
        <v>70736</v>
      </c>
      <c r="CV525" s="174">
        <v>3514</v>
      </c>
      <c r="CW525" s="174">
        <v>5</v>
      </c>
      <c r="CX525" s="174">
        <v>4454.9430000000002</v>
      </c>
    </row>
    <row r="526" spans="38:102" x14ac:dyDescent="0.25">
      <c r="AL526" s="3">
        <v>79944</v>
      </c>
      <c r="AM526" s="3">
        <v>79668</v>
      </c>
      <c r="AN526" s="3">
        <v>34</v>
      </c>
      <c r="AO526" s="3">
        <v>3</v>
      </c>
      <c r="AP526" s="3">
        <v>3051.326</v>
      </c>
      <c r="AQ526" s="3">
        <v>8028.598</v>
      </c>
      <c r="BA526" s="3">
        <v>79944</v>
      </c>
      <c r="BB526" s="3">
        <v>79668</v>
      </c>
      <c r="BC526" s="3">
        <v>34</v>
      </c>
      <c r="BD526" s="3">
        <v>3</v>
      </c>
      <c r="BE526" s="3">
        <v>2396.357</v>
      </c>
      <c r="BF526" s="3">
        <v>6300.7539999999999</v>
      </c>
      <c r="BN526" s="3">
        <v>3</v>
      </c>
      <c r="BO526" s="3">
        <v>33</v>
      </c>
      <c r="BP526" s="3">
        <v>252.85210000000001</v>
      </c>
      <c r="BW526" s="3">
        <v>3</v>
      </c>
      <c r="BX526" s="3">
        <v>33</v>
      </c>
      <c r="BY526" s="3">
        <v>3285.9110000000001</v>
      </c>
      <c r="CF526" s="3" t="s">
        <v>3073</v>
      </c>
      <c r="CG526" s="174">
        <v>2441</v>
      </c>
      <c r="CH526" s="174">
        <v>35396</v>
      </c>
      <c r="CI526" s="174">
        <v>5</v>
      </c>
      <c r="CJ526" s="174">
        <v>4454.6689999999999</v>
      </c>
      <c r="CK526" s="174">
        <v>4454.6689999999999</v>
      </c>
      <c r="CN526" s="3">
        <v>3514</v>
      </c>
      <c r="CO526" s="169">
        <f t="shared" si="132"/>
        <v>4216.6859999999997</v>
      </c>
      <c r="CP526" s="169">
        <f t="shared" si="133"/>
        <v>4454.9430000000002</v>
      </c>
      <c r="CQ526" s="170">
        <f t="shared" si="134"/>
        <v>8671.6290000000008</v>
      </c>
      <c r="CU526" s="174">
        <v>2441</v>
      </c>
      <c r="CV526" s="174">
        <v>35396</v>
      </c>
      <c r="CW526" s="174">
        <v>5</v>
      </c>
      <c r="CX526" s="174">
        <v>4454.6689999999999</v>
      </c>
    </row>
    <row r="527" spans="38:102" x14ac:dyDescent="0.25">
      <c r="AL527" s="3">
        <v>79950</v>
      </c>
      <c r="AM527" s="3">
        <v>80262</v>
      </c>
      <c r="AN527" s="3">
        <v>34</v>
      </c>
      <c r="AO527" s="3">
        <v>3</v>
      </c>
      <c r="AP527" s="3">
        <v>2676.37</v>
      </c>
      <c r="AQ527" s="3">
        <v>6596.5959999999995</v>
      </c>
      <c r="BA527" s="3">
        <v>79950</v>
      </c>
      <c r="BB527" s="3">
        <v>80262</v>
      </c>
      <c r="BC527" s="3">
        <v>34</v>
      </c>
      <c r="BD527" s="3">
        <v>3</v>
      </c>
      <c r="BE527" s="3">
        <v>2478.9009999999998</v>
      </c>
      <c r="BF527" s="3">
        <v>6136.6869999999999</v>
      </c>
      <c r="BN527" s="3">
        <v>3</v>
      </c>
      <c r="BO527" s="3">
        <v>33</v>
      </c>
      <c r="BP527" s="3">
        <v>2603.7260000000001</v>
      </c>
      <c r="BW527" s="3">
        <v>3</v>
      </c>
      <c r="BX527" s="3">
        <v>33</v>
      </c>
      <c r="BY527" s="3">
        <v>3845.277</v>
      </c>
      <c r="CF527" s="3" t="s">
        <v>3073</v>
      </c>
      <c r="CG527" s="174">
        <v>2427</v>
      </c>
      <c r="CH527" s="174">
        <v>31030</v>
      </c>
      <c r="CI527" s="174">
        <v>5</v>
      </c>
      <c r="CJ527" s="174">
        <v>4451.7470000000003</v>
      </c>
      <c r="CK527" s="174">
        <v>4451.7470000000003</v>
      </c>
      <c r="CN527" s="3">
        <v>1222</v>
      </c>
      <c r="CO527" s="169">
        <f t="shared" si="132"/>
        <v>4275.6030000000001</v>
      </c>
      <c r="CP527" s="169">
        <f t="shared" si="133"/>
        <v>4388.1779999999999</v>
      </c>
      <c r="CQ527" s="170">
        <f t="shared" si="134"/>
        <v>8663.780999999999</v>
      </c>
      <c r="CU527" s="174">
        <v>2427</v>
      </c>
      <c r="CV527" s="174">
        <v>31030</v>
      </c>
      <c r="CW527" s="174">
        <v>5</v>
      </c>
      <c r="CX527" s="174">
        <v>4451.7470000000003</v>
      </c>
    </row>
    <row r="528" spans="38:102" x14ac:dyDescent="0.25">
      <c r="AL528" s="3">
        <v>80172</v>
      </c>
      <c r="AM528" s="3">
        <v>79922</v>
      </c>
      <c r="AN528" s="3">
        <v>34</v>
      </c>
      <c r="AO528" s="3">
        <v>3</v>
      </c>
      <c r="AP528" s="3">
        <v>9843.0259999999998</v>
      </c>
      <c r="AQ528" s="3">
        <v>26749.87</v>
      </c>
      <c r="BA528" s="3">
        <v>80172</v>
      </c>
      <c r="BB528" s="3">
        <v>79922</v>
      </c>
      <c r="BC528" s="3">
        <v>34</v>
      </c>
      <c r="BD528" s="3">
        <v>3</v>
      </c>
      <c r="BE528" s="3">
        <v>8356.5550000000003</v>
      </c>
      <c r="BF528" s="3">
        <v>23222.38</v>
      </c>
      <c r="BN528" s="3">
        <v>3</v>
      </c>
      <c r="BO528" s="3">
        <v>33</v>
      </c>
      <c r="BP528" s="3">
        <v>18991.32</v>
      </c>
      <c r="BW528" s="3">
        <v>3</v>
      </c>
      <c r="BX528" s="3">
        <v>33</v>
      </c>
      <c r="BY528" s="3">
        <v>19074.810000000001</v>
      </c>
      <c r="CF528" s="3" t="s">
        <v>3073</v>
      </c>
      <c r="CG528" s="174">
        <v>169355</v>
      </c>
      <c r="CH528" s="174">
        <v>3376</v>
      </c>
      <c r="CI528" s="174">
        <v>5</v>
      </c>
      <c r="CJ528" s="174">
        <v>4448.0420000000004</v>
      </c>
      <c r="CK528" s="174">
        <v>4448.0420000000004</v>
      </c>
      <c r="CN528" s="3">
        <v>1212</v>
      </c>
      <c r="CO528" s="169">
        <f t="shared" si="132"/>
        <v>4326.2359999999999</v>
      </c>
      <c r="CP528" s="169">
        <f t="shared" si="133"/>
        <v>4337.2038000000002</v>
      </c>
      <c r="CQ528" s="170">
        <f t="shared" si="134"/>
        <v>8663.4398000000001</v>
      </c>
      <c r="CU528" s="174">
        <v>169355</v>
      </c>
      <c r="CV528" s="174">
        <v>3376</v>
      </c>
      <c r="CW528" s="174">
        <v>5</v>
      </c>
      <c r="CX528" s="174">
        <v>4448.0420000000004</v>
      </c>
    </row>
    <row r="529" spans="38:102" x14ac:dyDescent="0.25">
      <c r="AL529" s="3">
        <v>80262</v>
      </c>
      <c r="AM529" s="3">
        <v>79950</v>
      </c>
      <c r="AN529" s="3">
        <v>34</v>
      </c>
      <c r="AO529" s="3">
        <v>3</v>
      </c>
      <c r="AP529" s="3">
        <v>2136.8470000000002</v>
      </c>
      <c r="AQ529" s="3">
        <v>5526.2110000000002</v>
      </c>
      <c r="BA529" s="3">
        <v>80262</v>
      </c>
      <c r="BB529" s="3">
        <v>79950</v>
      </c>
      <c r="BC529" s="3">
        <v>34</v>
      </c>
      <c r="BD529" s="3">
        <v>3</v>
      </c>
      <c r="BE529" s="3">
        <v>1966.4849999999999</v>
      </c>
      <c r="BF529" s="3">
        <v>5087.7650000000003</v>
      </c>
      <c r="BN529" s="3">
        <v>0</v>
      </c>
      <c r="BO529" s="3">
        <v>34</v>
      </c>
      <c r="BP529" s="3">
        <v>0</v>
      </c>
      <c r="BW529" s="3">
        <v>3</v>
      </c>
      <c r="BX529" s="3">
        <v>34</v>
      </c>
      <c r="BY529" s="3">
        <v>7017.8829999999998</v>
      </c>
      <c r="CF529" s="3" t="s">
        <v>3073</v>
      </c>
      <c r="CG529" s="174">
        <v>112368</v>
      </c>
      <c r="CH529" s="174">
        <v>957</v>
      </c>
      <c r="CI529" s="174">
        <v>5</v>
      </c>
      <c r="CJ529" s="174">
        <v>4441.5219999999999</v>
      </c>
      <c r="CK529" s="174">
        <v>4441.5219999999999</v>
      </c>
      <c r="CN529" s="3">
        <v>1445</v>
      </c>
      <c r="CO529" s="169">
        <f t="shared" si="132"/>
        <v>4216.1589999999997</v>
      </c>
      <c r="CP529" s="169">
        <f t="shared" si="133"/>
        <v>4442.3819999999996</v>
      </c>
      <c r="CQ529" s="170">
        <f t="shared" si="134"/>
        <v>8658.5409999999993</v>
      </c>
      <c r="CU529" s="174">
        <v>112368</v>
      </c>
      <c r="CV529" s="174">
        <v>957</v>
      </c>
      <c r="CW529" s="174">
        <v>5</v>
      </c>
      <c r="CX529" s="174">
        <v>4441.5219999999999</v>
      </c>
    </row>
    <row r="530" spans="38:102" x14ac:dyDescent="0.25">
      <c r="AL530" s="3">
        <v>80316</v>
      </c>
      <c r="AM530" s="3">
        <v>79484</v>
      </c>
      <c r="AN530" s="3">
        <v>34</v>
      </c>
      <c r="AO530" s="3">
        <v>3</v>
      </c>
      <c r="AP530" s="3">
        <v>2770.6590000000001</v>
      </c>
      <c r="AQ530" s="3">
        <v>7873.3029999999999</v>
      </c>
      <c r="BA530" s="3">
        <v>80316</v>
      </c>
      <c r="BB530" s="3">
        <v>79484</v>
      </c>
      <c r="BC530" s="3">
        <v>34</v>
      </c>
      <c r="BD530" s="3">
        <v>3</v>
      </c>
      <c r="BE530" s="3">
        <v>2795.1619999999998</v>
      </c>
      <c r="BF530" s="3">
        <v>8045.9740000000002</v>
      </c>
      <c r="BN530" s="3">
        <v>0</v>
      </c>
      <c r="BO530" s="3">
        <v>34</v>
      </c>
      <c r="BP530" s="3">
        <v>0</v>
      </c>
      <c r="BW530" s="3">
        <v>3</v>
      </c>
      <c r="BX530" s="3">
        <v>34</v>
      </c>
      <c r="BY530" s="3">
        <v>2641.848</v>
      </c>
      <c r="CF530" s="3" t="s">
        <v>3073</v>
      </c>
      <c r="CG530" s="174">
        <v>136737</v>
      </c>
      <c r="CH530" s="174">
        <v>1086</v>
      </c>
      <c r="CI530" s="174">
        <v>5</v>
      </c>
      <c r="CJ530" s="174">
        <v>4441.433</v>
      </c>
      <c r="CK530" s="174">
        <v>4441.433</v>
      </c>
      <c r="CN530" s="3">
        <v>1844</v>
      </c>
      <c r="CO530" s="169">
        <f t="shared" si="132"/>
        <v>4321.5509299999994</v>
      </c>
      <c r="CP530" s="169">
        <f t="shared" si="133"/>
        <v>4336.76116</v>
      </c>
      <c r="CQ530" s="170">
        <f t="shared" si="134"/>
        <v>8658.3120899999994</v>
      </c>
      <c r="CU530" s="174">
        <v>136737</v>
      </c>
      <c r="CV530" s="174">
        <v>1086</v>
      </c>
      <c r="CW530" s="174">
        <v>5</v>
      </c>
      <c r="CX530" s="174">
        <v>4441.433</v>
      </c>
    </row>
    <row r="531" spans="38:102" x14ac:dyDescent="0.25">
      <c r="AL531" s="3">
        <v>73401</v>
      </c>
      <c r="AM531" s="3">
        <v>73771</v>
      </c>
      <c r="AN531" s="3">
        <v>35</v>
      </c>
      <c r="AO531" s="3">
        <v>3</v>
      </c>
      <c r="AP531" s="3">
        <v>10464.99</v>
      </c>
      <c r="AQ531" s="3">
        <v>27046.99</v>
      </c>
      <c r="BA531" s="3">
        <v>73401</v>
      </c>
      <c r="BB531" s="3">
        <v>73771</v>
      </c>
      <c r="BC531" s="3">
        <v>35</v>
      </c>
      <c r="BD531" s="3">
        <v>3</v>
      </c>
      <c r="BE531" s="3">
        <v>8904.6309999999994</v>
      </c>
      <c r="BF531" s="3">
        <v>22977.93</v>
      </c>
      <c r="BN531" s="3">
        <v>3</v>
      </c>
      <c r="BO531" s="3">
        <v>34</v>
      </c>
      <c r="BP531" s="3">
        <v>6571.1940000000004</v>
      </c>
      <c r="BW531" s="3">
        <v>0</v>
      </c>
      <c r="BX531" s="3">
        <v>34</v>
      </c>
      <c r="BY531" s="3">
        <v>0</v>
      </c>
      <c r="CF531" s="3" t="s">
        <v>3073</v>
      </c>
      <c r="CG531" s="174">
        <v>1930</v>
      </c>
      <c r="CH531" s="174">
        <v>73656</v>
      </c>
      <c r="CI531" s="174">
        <v>5</v>
      </c>
      <c r="CJ531" s="174">
        <v>4440.1729999999998</v>
      </c>
      <c r="CK531" s="174">
        <v>4440.1729999999998</v>
      </c>
      <c r="CN531" s="3">
        <v>3390</v>
      </c>
      <c r="CO531" s="169">
        <f t="shared" si="132"/>
        <v>4303.567</v>
      </c>
      <c r="CP531" s="169">
        <f t="shared" si="133"/>
        <v>4353.3550000000005</v>
      </c>
      <c r="CQ531" s="170">
        <f t="shared" si="134"/>
        <v>8656.9220000000005</v>
      </c>
      <c r="CU531" s="174">
        <v>1930</v>
      </c>
      <c r="CV531" s="174">
        <v>73656</v>
      </c>
      <c r="CW531" s="174">
        <v>5</v>
      </c>
      <c r="CX531" s="174">
        <v>4440.1729999999998</v>
      </c>
    </row>
    <row r="532" spans="38:102" x14ac:dyDescent="0.25">
      <c r="AL532" s="3">
        <v>73771</v>
      </c>
      <c r="AM532" s="3">
        <v>73401</v>
      </c>
      <c r="AN532" s="3">
        <v>35</v>
      </c>
      <c r="AO532" s="3">
        <v>3</v>
      </c>
      <c r="AP532" s="3">
        <v>9805.3469999999998</v>
      </c>
      <c r="AQ532" s="3">
        <v>26750.080000000002</v>
      </c>
      <c r="BA532" s="3">
        <v>73771</v>
      </c>
      <c r="BB532" s="3">
        <v>73401</v>
      </c>
      <c r="BC532" s="3">
        <v>35</v>
      </c>
      <c r="BD532" s="3">
        <v>3</v>
      </c>
      <c r="BE532" s="3">
        <v>8231.99</v>
      </c>
      <c r="BF532" s="3">
        <v>22496.31</v>
      </c>
      <c r="BN532" s="3">
        <v>3</v>
      </c>
      <c r="BO532" s="3">
        <v>34</v>
      </c>
      <c r="BP532" s="3">
        <v>2674.1370000000002</v>
      </c>
      <c r="BW532" s="3">
        <v>3</v>
      </c>
      <c r="BX532" s="3">
        <v>34</v>
      </c>
      <c r="BY532" s="3">
        <v>2428.8200000000002</v>
      </c>
      <c r="CF532" s="3" t="s">
        <v>3073</v>
      </c>
      <c r="CG532" s="174">
        <v>957</v>
      </c>
      <c r="CH532" s="174">
        <v>112368</v>
      </c>
      <c r="CI532" s="174">
        <v>5</v>
      </c>
      <c r="CJ532" s="174">
        <v>4439.6729999999998</v>
      </c>
      <c r="CK532" s="174">
        <v>4439.6729999999998</v>
      </c>
      <c r="CN532" s="3">
        <v>1124</v>
      </c>
      <c r="CO532" s="169">
        <f t="shared" si="132"/>
        <v>4294.5336000000007</v>
      </c>
      <c r="CP532" s="169">
        <f t="shared" si="133"/>
        <v>4341.9483</v>
      </c>
      <c r="CQ532" s="170">
        <f t="shared" si="134"/>
        <v>8636.4819000000007</v>
      </c>
      <c r="CU532" s="174">
        <v>957</v>
      </c>
      <c r="CV532" s="174">
        <v>112368</v>
      </c>
      <c r="CW532" s="174">
        <v>5</v>
      </c>
      <c r="CX532" s="174">
        <v>4439.6729999999998</v>
      </c>
    </row>
    <row r="533" spans="38:102" x14ac:dyDescent="0.25">
      <c r="AL533" s="3">
        <v>75050</v>
      </c>
      <c r="AM533" s="3">
        <v>75132</v>
      </c>
      <c r="AN533" s="3">
        <v>35</v>
      </c>
      <c r="AO533" s="3">
        <v>3</v>
      </c>
      <c r="AP533" s="3">
        <v>5123.3760000000002</v>
      </c>
      <c r="AQ533" s="3">
        <v>15972.76</v>
      </c>
      <c r="BA533" s="3">
        <v>75050</v>
      </c>
      <c r="BB533" s="3">
        <v>75132</v>
      </c>
      <c r="BC533" s="3">
        <v>35</v>
      </c>
      <c r="BD533" s="3">
        <v>3</v>
      </c>
      <c r="BE533" s="3">
        <v>3907.1990000000001</v>
      </c>
      <c r="BF533" s="3">
        <v>12322.06</v>
      </c>
      <c r="BN533" s="3">
        <v>3</v>
      </c>
      <c r="BO533" s="3">
        <v>34</v>
      </c>
      <c r="BP533" s="3">
        <v>1353.421</v>
      </c>
      <c r="BW533" s="3">
        <v>3</v>
      </c>
      <c r="BX533" s="3">
        <v>34</v>
      </c>
      <c r="BY533" s="3">
        <v>3767.0210000000002</v>
      </c>
      <c r="CF533" s="3" t="s">
        <v>3073</v>
      </c>
      <c r="CG533" s="174">
        <v>2118</v>
      </c>
      <c r="CH533" s="174">
        <v>8571</v>
      </c>
      <c r="CI533" s="174">
        <v>5</v>
      </c>
      <c r="CJ533" s="174">
        <v>4436.9430000000002</v>
      </c>
      <c r="CK533" s="174">
        <v>4436.9430000000002</v>
      </c>
      <c r="CN533" s="3">
        <v>1778</v>
      </c>
      <c r="CO533" s="169">
        <f t="shared" si="132"/>
        <v>4308.0289999999995</v>
      </c>
      <c r="CP533" s="169">
        <f t="shared" si="133"/>
        <v>4323.4389000000001</v>
      </c>
      <c r="CQ533" s="170">
        <f t="shared" si="134"/>
        <v>8631.4678999999996</v>
      </c>
      <c r="CU533" s="174">
        <v>2118</v>
      </c>
      <c r="CV533" s="174">
        <v>8571</v>
      </c>
      <c r="CW533" s="174">
        <v>5</v>
      </c>
      <c r="CX533" s="174">
        <v>4436.9430000000002</v>
      </c>
    </row>
    <row r="534" spans="38:102" x14ac:dyDescent="0.25">
      <c r="AL534" s="3">
        <v>75132</v>
      </c>
      <c r="AM534" s="3">
        <v>75050</v>
      </c>
      <c r="AN534" s="3">
        <v>35</v>
      </c>
      <c r="AO534" s="3">
        <v>3</v>
      </c>
      <c r="AP534" s="3">
        <v>5306.7079999999996</v>
      </c>
      <c r="AQ534" s="3">
        <v>18049.95</v>
      </c>
      <c r="BA534" s="3">
        <v>75132</v>
      </c>
      <c r="BB534" s="3">
        <v>75050</v>
      </c>
      <c r="BC534" s="3">
        <v>35</v>
      </c>
      <c r="BD534" s="3">
        <v>3</v>
      </c>
      <c r="BE534" s="3">
        <v>4466.47</v>
      </c>
      <c r="BF534" s="3">
        <v>15034.12</v>
      </c>
      <c r="BN534" s="3">
        <v>3</v>
      </c>
      <c r="BO534" s="3">
        <v>34</v>
      </c>
      <c r="BP534" s="3">
        <v>3481.4780000000001</v>
      </c>
      <c r="BW534" s="3">
        <v>3</v>
      </c>
      <c r="BX534" s="3">
        <v>34</v>
      </c>
      <c r="BY534" s="3">
        <v>9789.5990000000002</v>
      </c>
      <c r="CF534" s="3" t="s">
        <v>3073</v>
      </c>
      <c r="CG534" s="174">
        <v>289</v>
      </c>
      <c r="CH534" s="174">
        <v>72382</v>
      </c>
      <c r="CI534" s="174">
        <v>5</v>
      </c>
      <c r="CJ534" s="174">
        <v>4434.7629999999999</v>
      </c>
      <c r="CK534" s="174">
        <v>4434.7629999999999</v>
      </c>
      <c r="CN534" s="3">
        <v>958</v>
      </c>
      <c r="CO534" s="169">
        <f t="shared" si="132"/>
        <v>4389.299</v>
      </c>
      <c r="CP534" s="169">
        <f t="shared" si="133"/>
        <v>4238.4170000000004</v>
      </c>
      <c r="CQ534" s="170">
        <f t="shared" si="134"/>
        <v>8627.7160000000003</v>
      </c>
      <c r="CU534" s="174">
        <v>289</v>
      </c>
      <c r="CV534" s="174">
        <v>72382</v>
      </c>
      <c r="CW534" s="174">
        <v>5</v>
      </c>
      <c r="CX534" s="174">
        <v>4434.7629999999999</v>
      </c>
    </row>
    <row r="535" spans="38:102" x14ac:dyDescent="0.25">
      <c r="AL535" s="3">
        <v>75855</v>
      </c>
      <c r="AM535" s="3">
        <v>75907</v>
      </c>
      <c r="AN535" s="3">
        <v>35</v>
      </c>
      <c r="AO535" s="3">
        <v>3</v>
      </c>
      <c r="AP535" s="3">
        <v>7432.732</v>
      </c>
      <c r="AQ535" s="3">
        <v>20587.16</v>
      </c>
      <c r="BA535" s="3">
        <v>75855</v>
      </c>
      <c r="BB535" s="3">
        <v>75907</v>
      </c>
      <c r="BC535" s="3">
        <v>35</v>
      </c>
      <c r="BD535" s="3">
        <v>3</v>
      </c>
      <c r="BE535" s="3">
        <v>5552.6840000000002</v>
      </c>
      <c r="BF535" s="3">
        <v>14944.68</v>
      </c>
      <c r="BN535" s="3">
        <v>3</v>
      </c>
      <c r="BO535" s="3">
        <v>34</v>
      </c>
      <c r="BP535" s="3">
        <v>9252.9740000000002</v>
      </c>
      <c r="BW535" s="3">
        <v>3</v>
      </c>
      <c r="BX535" s="3">
        <v>34</v>
      </c>
      <c r="BY535" s="3">
        <v>16453.240000000002</v>
      </c>
      <c r="CF535" s="3" t="s">
        <v>3073</v>
      </c>
      <c r="CG535" s="174">
        <v>3349</v>
      </c>
      <c r="CH535" s="174">
        <v>173377</v>
      </c>
      <c r="CI535" s="174">
        <v>5</v>
      </c>
      <c r="CJ535" s="174">
        <v>4430.2719999999999</v>
      </c>
      <c r="CK535" s="174">
        <v>4430.2719999999999</v>
      </c>
      <c r="CN535" s="3">
        <v>1578</v>
      </c>
      <c r="CO535" s="169">
        <f t="shared" si="132"/>
        <v>4282.2</v>
      </c>
      <c r="CP535" s="169">
        <f t="shared" si="133"/>
        <v>4338.7766000000001</v>
      </c>
      <c r="CQ535" s="170">
        <f t="shared" si="134"/>
        <v>8620.9766</v>
      </c>
      <c r="CU535" s="174">
        <v>3349</v>
      </c>
      <c r="CV535" s="174">
        <v>173377</v>
      </c>
      <c r="CW535" s="174">
        <v>5</v>
      </c>
      <c r="CX535" s="174">
        <v>4430.2719999999999</v>
      </c>
    </row>
    <row r="536" spans="38:102" x14ac:dyDescent="0.25">
      <c r="AL536" s="3">
        <v>75907</v>
      </c>
      <c r="AM536" s="3">
        <v>75855</v>
      </c>
      <c r="AN536" s="3">
        <v>35</v>
      </c>
      <c r="AO536" s="3">
        <v>3</v>
      </c>
      <c r="AP536" s="3">
        <v>7346.2219999999998</v>
      </c>
      <c r="AQ536" s="3">
        <v>22699.38</v>
      </c>
      <c r="BA536" s="3">
        <v>75907</v>
      </c>
      <c r="BB536" s="3">
        <v>75855</v>
      </c>
      <c r="BC536" s="3">
        <v>35</v>
      </c>
      <c r="BD536" s="3">
        <v>3</v>
      </c>
      <c r="BE536" s="3">
        <v>5542.1809999999996</v>
      </c>
      <c r="BF536" s="3">
        <v>17359.91</v>
      </c>
      <c r="BN536" s="3">
        <v>3</v>
      </c>
      <c r="BO536" s="3">
        <v>34</v>
      </c>
      <c r="BP536" s="3">
        <v>14071.94</v>
      </c>
      <c r="BW536" s="3">
        <v>3</v>
      </c>
      <c r="BX536" s="3">
        <v>34</v>
      </c>
      <c r="BY536" s="3">
        <v>7455.2219999999998</v>
      </c>
      <c r="CF536" s="3" t="s">
        <v>3073</v>
      </c>
      <c r="CG536" s="174">
        <v>92205</v>
      </c>
      <c r="CH536" s="174">
        <v>1471</v>
      </c>
      <c r="CI536" s="174">
        <v>5</v>
      </c>
      <c r="CJ536" s="174">
        <v>4429.7049999999999</v>
      </c>
      <c r="CK536" s="174">
        <v>4429.7049999999999</v>
      </c>
      <c r="CN536" s="3">
        <v>384</v>
      </c>
      <c r="CO536" s="169">
        <f t="shared" si="132"/>
        <v>4299.3649999999998</v>
      </c>
      <c r="CP536" s="169">
        <f t="shared" si="133"/>
        <v>4310.1170000000002</v>
      </c>
      <c r="CQ536" s="170">
        <f t="shared" si="134"/>
        <v>8609.482</v>
      </c>
      <c r="CU536" s="174">
        <v>92205</v>
      </c>
      <c r="CV536" s="174">
        <v>1471</v>
      </c>
      <c r="CW536" s="174">
        <v>5</v>
      </c>
      <c r="CX536" s="174">
        <v>4429.7049999999999</v>
      </c>
    </row>
    <row r="537" spans="38:102" x14ac:dyDescent="0.25">
      <c r="AL537" s="3">
        <v>76102</v>
      </c>
      <c r="AM537" s="3">
        <v>76185</v>
      </c>
      <c r="AN537" s="3">
        <v>35</v>
      </c>
      <c r="AO537" s="3">
        <v>3</v>
      </c>
      <c r="AP537" s="3">
        <v>11880</v>
      </c>
      <c r="AQ537" s="3">
        <v>35285.360000000001</v>
      </c>
      <c r="BA537" s="3">
        <v>76102</v>
      </c>
      <c r="BB537" s="3">
        <v>76185</v>
      </c>
      <c r="BC537" s="3">
        <v>35</v>
      </c>
      <c r="BD537" s="3">
        <v>3</v>
      </c>
      <c r="BE537" s="3">
        <v>10512.42</v>
      </c>
      <c r="BF537" s="3">
        <v>32482.83</v>
      </c>
      <c r="BN537" s="3">
        <v>3</v>
      </c>
      <c r="BO537" s="3">
        <v>34</v>
      </c>
      <c r="BP537" s="3">
        <v>6644.1090000000004</v>
      </c>
      <c r="BW537" s="3">
        <v>3</v>
      </c>
      <c r="BX537" s="3">
        <v>34</v>
      </c>
      <c r="BY537" s="3">
        <v>3610.2420000000002</v>
      </c>
      <c r="CF537" s="3" t="s">
        <v>3073</v>
      </c>
      <c r="CG537" s="174">
        <v>83601</v>
      </c>
      <c r="CH537" s="174">
        <v>1939</v>
      </c>
      <c r="CI537" s="174">
        <v>5</v>
      </c>
      <c r="CJ537" s="174">
        <v>4427.5569999999998</v>
      </c>
      <c r="CK537" s="174">
        <v>4427.5569999999998</v>
      </c>
      <c r="CN537" s="3">
        <v>2368</v>
      </c>
      <c r="CO537" s="169">
        <f t="shared" si="132"/>
        <v>4306.3900000000003</v>
      </c>
      <c r="CP537" s="169">
        <f t="shared" si="133"/>
        <v>4301.3310000000001</v>
      </c>
      <c r="CQ537" s="170">
        <f t="shared" si="134"/>
        <v>8607.7210000000014</v>
      </c>
      <c r="CU537" s="174">
        <v>83601</v>
      </c>
      <c r="CV537" s="174">
        <v>1939</v>
      </c>
      <c r="CW537" s="174">
        <v>5</v>
      </c>
      <c r="CX537" s="174">
        <v>4427.5569999999998</v>
      </c>
    </row>
    <row r="538" spans="38:102" x14ac:dyDescent="0.25">
      <c r="AL538" s="3">
        <v>76185</v>
      </c>
      <c r="AM538" s="3">
        <v>76102</v>
      </c>
      <c r="AN538" s="3">
        <v>35</v>
      </c>
      <c r="AO538" s="3">
        <v>3</v>
      </c>
      <c r="AP538" s="3">
        <v>11276.09</v>
      </c>
      <c r="AQ538" s="3">
        <v>33628.160000000003</v>
      </c>
      <c r="BA538" s="3">
        <v>76185</v>
      </c>
      <c r="BB538" s="3">
        <v>76102</v>
      </c>
      <c r="BC538" s="3">
        <v>35</v>
      </c>
      <c r="BD538" s="3">
        <v>3</v>
      </c>
      <c r="BE538" s="3">
        <v>9615.7659999999996</v>
      </c>
      <c r="BF538" s="3">
        <v>29491.06</v>
      </c>
      <c r="BN538" s="3">
        <v>3</v>
      </c>
      <c r="BO538" s="3">
        <v>34</v>
      </c>
      <c r="BP538" s="3">
        <v>2480.3409999999999</v>
      </c>
      <c r="BW538" s="3">
        <v>3</v>
      </c>
      <c r="BX538" s="3">
        <v>34</v>
      </c>
      <c r="BY538" s="3">
        <v>6387.9070000000002</v>
      </c>
      <c r="CF538" s="3" t="s">
        <v>3073</v>
      </c>
      <c r="CG538" s="174">
        <v>138451</v>
      </c>
      <c r="CH538" s="174">
        <v>1188</v>
      </c>
      <c r="CI538" s="174">
        <v>5</v>
      </c>
      <c r="CJ538" s="174">
        <v>4421.32</v>
      </c>
      <c r="CK538" s="174">
        <v>4421.32</v>
      </c>
      <c r="CN538" s="3">
        <v>2396</v>
      </c>
      <c r="CO538" s="169">
        <f t="shared" si="132"/>
        <v>4333.0045</v>
      </c>
      <c r="CP538" s="169">
        <f t="shared" si="133"/>
        <v>4273.8538000000008</v>
      </c>
      <c r="CQ538" s="170">
        <f t="shared" si="134"/>
        <v>8606.8582999999999</v>
      </c>
      <c r="CU538" s="174">
        <v>138451</v>
      </c>
      <c r="CV538" s="174">
        <v>1188</v>
      </c>
      <c r="CW538" s="174">
        <v>5</v>
      </c>
      <c r="CX538" s="174">
        <v>4421.32</v>
      </c>
    </row>
    <row r="539" spans="38:102" x14ac:dyDescent="0.25">
      <c r="AL539" s="3">
        <v>72168</v>
      </c>
      <c r="AM539" s="3">
        <v>72174</v>
      </c>
      <c r="AN539" s="3">
        <v>36</v>
      </c>
      <c r="AO539" s="3">
        <v>3</v>
      </c>
      <c r="AP539" s="3">
        <v>5939.2929999999997</v>
      </c>
      <c r="AQ539" s="3">
        <v>16433.73</v>
      </c>
      <c r="BA539" s="3">
        <v>72168</v>
      </c>
      <c r="BB539" s="3">
        <v>72174</v>
      </c>
      <c r="BC539" s="3">
        <v>36</v>
      </c>
      <c r="BD539" s="3">
        <v>3</v>
      </c>
      <c r="BE539" s="3">
        <v>5588.0680000000002</v>
      </c>
      <c r="BF539" s="3">
        <v>16015.73</v>
      </c>
      <c r="BN539" s="3">
        <v>3</v>
      </c>
      <c r="BO539" s="3">
        <v>34</v>
      </c>
      <c r="BP539" s="3">
        <v>6376.0929999999998</v>
      </c>
      <c r="BW539" s="3">
        <v>3</v>
      </c>
      <c r="BX539" s="3">
        <v>34</v>
      </c>
      <c r="BY539" s="3">
        <v>7080.3149999999996</v>
      </c>
      <c r="CF539" s="3" t="s">
        <v>3073</v>
      </c>
      <c r="CG539" s="174">
        <v>324</v>
      </c>
      <c r="CH539" s="174">
        <v>74981</v>
      </c>
      <c r="CI539" s="174">
        <v>5</v>
      </c>
      <c r="CJ539" s="174">
        <v>4420.4759999999997</v>
      </c>
      <c r="CK539" s="174">
        <v>4420.4759999999997</v>
      </c>
      <c r="CN539" s="3">
        <v>3006</v>
      </c>
      <c r="CO539" s="169">
        <f t="shared" si="132"/>
        <v>4278.1046000000006</v>
      </c>
      <c r="CP539" s="169">
        <f t="shared" si="133"/>
        <v>4320.7478000000001</v>
      </c>
      <c r="CQ539" s="170">
        <f t="shared" si="134"/>
        <v>8598.8523999999998</v>
      </c>
      <c r="CU539" s="174">
        <v>324</v>
      </c>
      <c r="CV539" s="174">
        <v>74981</v>
      </c>
      <c r="CW539" s="174">
        <v>5</v>
      </c>
      <c r="CX539" s="174">
        <v>4420.4759999999997</v>
      </c>
    </row>
    <row r="540" spans="38:102" x14ac:dyDescent="0.25">
      <c r="AL540" s="3">
        <v>72174</v>
      </c>
      <c r="AM540" s="3">
        <v>72168</v>
      </c>
      <c r="AN540" s="3">
        <v>36</v>
      </c>
      <c r="AO540" s="3">
        <v>3</v>
      </c>
      <c r="AP540" s="3">
        <v>4777.6350000000002</v>
      </c>
      <c r="AQ540" s="3">
        <v>12177.54</v>
      </c>
      <c r="BA540" s="3">
        <v>72174</v>
      </c>
      <c r="BB540" s="3">
        <v>72168</v>
      </c>
      <c r="BC540" s="3">
        <v>36</v>
      </c>
      <c r="BD540" s="3">
        <v>3</v>
      </c>
      <c r="BE540" s="3">
        <v>4651.2759999999998</v>
      </c>
      <c r="BF540" s="3">
        <v>11947.26</v>
      </c>
      <c r="BN540" s="3">
        <v>3</v>
      </c>
      <c r="BO540" s="3">
        <v>34</v>
      </c>
      <c r="BP540" s="3">
        <v>7131.3940000000002</v>
      </c>
      <c r="BW540" s="3">
        <v>3</v>
      </c>
      <c r="BX540" s="3">
        <v>34</v>
      </c>
      <c r="BY540" s="3">
        <v>12521.24</v>
      </c>
      <c r="CF540" s="3" t="s">
        <v>3073</v>
      </c>
      <c r="CG540" s="174">
        <v>60312</v>
      </c>
      <c r="CH540" s="174">
        <v>4</v>
      </c>
      <c r="CI540" s="174">
        <v>5</v>
      </c>
      <c r="CJ540" s="174">
        <v>4419.46</v>
      </c>
      <c r="CK540" s="174">
        <v>4419.46</v>
      </c>
      <c r="CN540" s="3">
        <v>1728</v>
      </c>
      <c r="CO540" s="169">
        <f t="shared" si="132"/>
        <v>4309.0065000000004</v>
      </c>
      <c r="CP540" s="169">
        <f t="shared" si="133"/>
        <v>4282.0998</v>
      </c>
      <c r="CQ540" s="170">
        <f t="shared" si="134"/>
        <v>8591.1062999999995</v>
      </c>
      <c r="CU540" s="174">
        <v>60312</v>
      </c>
      <c r="CV540" s="174">
        <v>4</v>
      </c>
      <c r="CW540" s="174">
        <v>5</v>
      </c>
      <c r="CX540" s="174">
        <v>4419.46</v>
      </c>
    </row>
    <row r="541" spans="38:102" x14ac:dyDescent="0.25">
      <c r="AL541" s="3">
        <v>73108</v>
      </c>
      <c r="AM541" s="3">
        <v>73113</v>
      </c>
      <c r="AN541" s="3">
        <v>36</v>
      </c>
      <c r="AO541" s="3">
        <v>3</v>
      </c>
      <c r="AP541" s="3">
        <v>5536.8869999999997</v>
      </c>
      <c r="AQ541" s="3">
        <v>14314.59</v>
      </c>
      <c r="BA541" s="3">
        <v>73108</v>
      </c>
      <c r="BB541" s="3">
        <v>73113</v>
      </c>
      <c r="BC541" s="3">
        <v>36</v>
      </c>
      <c r="BD541" s="3">
        <v>3</v>
      </c>
      <c r="BE541" s="3">
        <v>5062.6909999999998</v>
      </c>
      <c r="BF541" s="3">
        <v>13246.54</v>
      </c>
      <c r="BN541" s="3">
        <v>3</v>
      </c>
      <c r="BO541" s="3">
        <v>34</v>
      </c>
      <c r="BP541" s="3">
        <v>13349.48</v>
      </c>
      <c r="BW541" s="3">
        <v>3</v>
      </c>
      <c r="BX541" s="3">
        <v>34</v>
      </c>
      <c r="BY541" s="3">
        <v>1577.62</v>
      </c>
      <c r="CF541" s="3" t="s">
        <v>3073</v>
      </c>
      <c r="CG541" s="174">
        <v>69154</v>
      </c>
      <c r="CH541" s="174">
        <v>1688</v>
      </c>
      <c r="CI541" s="174">
        <v>5</v>
      </c>
      <c r="CJ541" s="174">
        <v>4410.7169999999996</v>
      </c>
      <c r="CK541" s="174">
        <v>4410.7169999999996</v>
      </c>
      <c r="CN541" s="3">
        <v>1415</v>
      </c>
      <c r="CO541" s="169">
        <f t="shared" si="132"/>
        <v>4322.0280000000002</v>
      </c>
      <c r="CP541" s="169">
        <f t="shared" si="133"/>
        <v>4266.2460000000001</v>
      </c>
      <c r="CQ541" s="170">
        <f t="shared" si="134"/>
        <v>8588.2740000000013</v>
      </c>
      <c r="CU541" s="174">
        <v>69154</v>
      </c>
      <c r="CV541" s="174">
        <v>1688</v>
      </c>
      <c r="CW541" s="174">
        <v>5</v>
      </c>
      <c r="CX541" s="174">
        <v>4410.7169999999996</v>
      </c>
    </row>
    <row r="542" spans="38:102" x14ac:dyDescent="0.25">
      <c r="AL542" s="3">
        <v>73113</v>
      </c>
      <c r="AM542" s="3">
        <v>73108</v>
      </c>
      <c r="AN542" s="3">
        <v>36</v>
      </c>
      <c r="AO542" s="3">
        <v>3</v>
      </c>
      <c r="AP542" s="3">
        <v>5662.3739999999998</v>
      </c>
      <c r="AQ542" s="3">
        <v>15885.81</v>
      </c>
      <c r="BA542" s="3">
        <v>73113</v>
      </c>
      <c r="BB542" s="3">
        <v>73108</v>
      </c>
      <c r="BC542" s="3">
        <v>36</v>
      </c>
      <c r="BD542" s="3">
        <v>3</v>
      </c>
      <c r="BE542" s="3">
        <v>5511.1009999999997</v>
      </c>
      <c r="BF542" s="3">
        <v>15120.16</v>
      </c>
      <c r="BN542" s="3">
        <v>3</v>
      </c>
      <c r="BO542" s="3">
        <v>34</v>
      </c>
      <c r="BP542" s="3">
        <v>1583.4649999999999</v>
      </c>
      <c r="BW542" s="3">
        <v>3</v>
      </c>
      <c r="BX542" s="3">
        <v>34</v>
      </c>
      <c r="BY542" s="3">
        <v>9549.7970000000005</v>
      </c>
      <c r="CF542" s="3" t="s">
        <v>3073</v>
      </c>
      <c r="CG542" s="174">
        <v>3376</v>
      </c>
      <c r="CH542" s="174">
        <v>169355</v>
      </c>
      <c r="CI542" s="174">
        <v>5</v>
      </c>
      <c r="CJ542" s="174">
        <v>4409.8540000000003</v>
      </c>
      <c r="CK542" s="174">
        <v>4409.8540000000003</v>
      </c>
      <c r="CN542" s="3">
        <v>1249</v>
      </c>
      <c r="CO542" s="169">
        <f t="shared" si="132"/>
        <v>4242.2020000000002</v>
      </c>
      <c r="CP542" s="169">
        <f t="shared" si="133"/>
        <v>4341.6750000000002</v>
      </c>
      <c r="CQ542" s="170">
        <f t="shared" si="134"/>
        <v>8583.8770000000004</v>
      </c>
      <c r="CU542" s="174">
        <v>3376</v>
      </c>
      <c r="CV542" s="174">
        <v>169355</v>
      </c>
      <c r="CW542" s="174">
        <v>5</v>
      </c>
      <c r="CX542" s="174">
        <v>4409.8540000000003</v>
      </c>
    </row>
    <row r="543" spans="38:102" x14ac:dyDescent="0.25">
      <c r="AL543" s="3">
        <v>74035</v>
      </c>
      <c r="AM543" s="3">
        <v>74041</v>
      </c>
      <c r="AN543" s="3">
        <v>36</v>
      </c>
      <c r="AO543" s="3">
        <v>3</v>
      </c>
      <c r="AP543" s="3">
        <v>4636.0039999999999</v>
      </c>
      <c r="AQ543" s="3">
        <v>8600.8670000000002</v>
      </c>
      <c r="BA543" s="3">
        <v>74035</v>
      </c>
      <c r="BB543" s="3">
        <v>74041</v>
      </c>
      <c r="BC543" s="3">
        <v>36</v>
      </c>
      <c r="BD543" s="3">
        <v>3</v>
      </c>
      <c r="BE543" s="3">
        <v>4834.3890000000001</v>
      </c>
      <c r="BF543" s="3">
        <v>9468.4509999999991</v>
      </c>
      <c r="BN543" s="3">
        <v>3</v>
      </c>
      <c r="BO543" s="3">
        <v>34</v>
      </c>
      <c r="BP543" s="3">
        <v>7662.8990000000003</v>
      </c>
      <c r="BW543" s="3">
        <v>3</v>
      </c>
      <c r="BX543" s="3">
        <v>34</v>
      </c>
      <c r="BY543" s="3">
        <v>6475.02</v>
      </c>
      <c r="CF543" s="3" t="s">
        <v>3073</v>
      </c>
      <c r="CG543" s="174">
        <v>2123</v>
      </c>
      <c r="CH543" s="174">
        <v>10649</v>
      </c>
      <c r="CI543" s="174">
        <v>5</v>
      </c>
      <c r="CJ543" s="174">
        <v>4409.8490000000002</v>
      </c>
      <c r="CK543" s="174">
        <v>4409.8490000000002</v>
      </c>
      <c r="CN543" s="3">
        <v>1087</v>
      </c>
      <c r="CO543" s="169">
        <f t="shared" si="132"/>
        <v>4266.076</v>
      </c>
      <c r="CP543" s="169">
        <f t="shared" si="133"/>
        <v>4317.1180000000004</v>
      </c>
      <c r="CQ543" s="170">
        <f t="shared" si="134"/>
        <v>8583.1939999999995</v>
      </c>
      <c r="CU543" s="174">
        <v>2123</v>
      </c>
      <c r="CV543" s="174">
        <v>10649</v>
      </c>
      <c r="CW543" s="174">
        <v>5</v>
      </c>
      <c r="CX543" s="174">
        <v>4409.8490000000002</v>
      </c>
    </row>
    <row r="544" spans="38:102" x14ac:dyDescent="0.25">
      <c r="AL544" s="3">
        <v>74041</v>
      </c>
      <c r="AM544" s="3">
        <v>74035</v>
      </c>
      <c r="AN544" s="3">
        <v>36</v>
      </c>
      <c r="AO544" s="3">
        <v>3</v>
      </c>
      <c r="AP544" s="3">
        <v>4850.8310000000001</v>
      </c>
      <c r="AQ544" s="3">
        <v>8862.9390000000003</v>
      </c>
      <c r="BA544" s="3">
        <v>74041</v>
      </c>
      <c r="BB544" s="3">
        <v>74035</v>
      </c>
      <c r="BC544" s="3">
        <v>36</v>
      </c>
      <c r="BD544" s="3">
        <v>3</v>
      </c>
      <c r="BE544" s="3">
        <v>5653.2939999999999</v>
      </c>
      <c r="BF544" s="3">
        <v>10512.8</v>
      </c>
      <c r="BN544" s="3">
        <v>3</v>
      </c>
      <c r="BO544" s="3">
        <v>34</v>
      </c>
      <c r="BP544" s="3">
        <v>6206.3869999999997</v>
      </c>
      <c r="BW544" s="3">
        <v>3</v>
      </c>
      <c r="BX544" s="3">
        <v>34</v>
      </c>
      <c r="BY544" s="3">
        <v>7494.2030000000004</v>
      </c>
      <c r="CF544" s="3" t="s">
        <v>3073</v>
      </c>
      <c r="CG544" s="174">
        <v>112978</v>
      </c>
      <c r="CH544" s="174">
        <v>962</v>
      </c>
      <c r="CI544" s="174">
        <v>5</v>
      </c>
      <c r="CJ544" s="174">
        <v>4406.2489999999998</v>
      </c>
      <c r="CK544" s="174">
        <v>4406.2489999999998</v>
      </c>
      <c r="CN544" s="3">
        <v>176</v>
      </c>
      <c r="CO544" s="169">
        <f t="shared" si="132"/>
        <v>4284.7279999999992</v>
      </c>
      <c r="CP544" s="169">
        <f t="shared" si="133"/>
        <v>4297.3109999999997</v>
      </c>
      <c r="CQ544" s="170">
        <f t="shared" si="134"/>
        <v>8582.0389999999989</v>
      </c>
      <c r="CU544" s="174">
        <v>112978</v>
      </c>
      <c r="CV544" s="174">
        <v>962</v>
      </c>
      <c r="CW544" s="174">
        <v>5</v>
      </c>
      <c r="CX544" s="174">
        <v>4406.2489999999998</v>
      </c>
    </row>
    <row r="545" spans="38:102" x14ac:dyDescent="0.25">
      <c r="AL545" s="3">
        <v>74420</v>
      </c>
      <c r="AM545" s="3">
        <v>74461</v>
      </c>
      <c r="AN545" s="3">
        <v>36</v>
      </c>
      <c r="AO545" s="3">
        <v>3</v>
      </c>
      <c r="AP545" s="3">
        <v>3401.1869999999999</v>
      </c>
      <c r="AQ545" s="3">
        <v>8792.51</v>
      </c>
      <c r="BA545" s="3">
        <v>74420</v>
      </c>
      <c r="BB545" s="3">
        <v>74461</v>
      </c>
      <c r="BC545" s="3">
        <v>36</v>
      </c>
      <c r="BD545" s="3">
        <v>3</v>
      </c>
      <c r="BE545" s="3">
        <v>2736.239</v>
      </c>
      <c r="BF545" s="3">
        <v>7348.5810000000001</v>
      </c>
      <c r="BN545" s="3">
        <v>3</v>
      </c>
      <c r="BO545" s="3">
        <v>34</v>
      </c>
      <c r="BP545" s="3">
        <v>5953.7640000000001</v>
      </c>
      <c r="BW545" s="3">
        <v>3</v>
      </c>
      <c r="BX545" s="3">
        <v>34</v>
      </c>
      <c r="BY545" s="3">
        <v>3236.2829999999999</v>
      </c>
      <c r="CF545" s="3" t="s">
        <v>3073</v>
      </c>
      <c r="CG545" s="174">
        <v>23313</v>
      </c>
      <c r="CH545" s="174">
        <v>2318</v>
      </c>
      <c r="CI545" s="174">
        <v>5</v>
      </c>
      <c r="CJ545" s="174">
        <v>4404.9790000000003</v>
      </c>
      <c r="CK545" s="174">
        <v>4404.9790000000003</v>
      </c>
      <c r="CN545" s="3">
        <v>1188</v>
      </c>
      <c r="CO545" s="169">
        <f t="shared" si="132"/>
        <v>4143.848</v>
      </c>
      <c r="CP545" s="169">
        <f t="shared" si="133"/>
        <v>4421.32</v>
      </c>
      <c r="CQ545" s="170">
        <f t="shared" si="134"/>
        <v>8565.1679999999997</v>
      </c>
      <c r="CU545" s="174">
        <v>23313</v>
      </c>
      <c r="CV545" s="174">
        <v>2318</v>
      </c>
      <c r="CW545" s="174">
        <v>5</v>
      </c>
      <c r="CX545" s="174">
        <v>4404.9790000000003</v>
      </c>
    </row>
    <row r="546" spans="38:102" x14ac:dyDescent="0.25">
      <c r="AL546" s="3">
        <v>74461</v>
      </c>
      <c r="AM546" s="3">
        <v>74420</v>
      </c>
      <c r="AN546" s="3">
        <v>36</v>
      </c>
      <c r="AO546" s="3">
        <v>3</v>
      </c>
      <c r="AP546" s="3">
        <v>2191.5120000000002</v>
      </c>
      <c r="AQ546" s="3">
        <v>5082.9549999999999</v>
      </c>
      <c r="BA546" s="3">
        <v>74461</v>
      </c>
      <c r="BB546" s="3">
        <v>74420</v>
      </c>
      <c r="BC546" s="3">
        <v>36</v>
      </c>
      <c r="BD546" s="3">
        <v>3</v>
      </c>
      <c r="BE546" s="3">
        <v>1715.837</v>
      </c>
      <c r="BF546" s="3">
        <v>4189.6329999999998</v>
      </c>
      <c r="BN546" s="3">
        <v>3</v>
      </c>
      <c r="BO546" s="3">
        <v>34</v>
      </c>
      <c r="BP546" s="3">
        <v>3660.6669999999999</v>
      </c>
      <c r="BW546" s="3">
        <v>3</v>
      </c>
      <c r="BX546" s="3">
        <v>34</v>
      </c>
      <c r="BY546" s="3">
        <v>20329.46</v>
      </c>
      <c r="CF546" s="3" t="s">
        <v>3073</v>
      </c>
      <c r="CG546" s="174">
        <v>75959</v>
      </c>
      <c r="CH546" s="174">
        <v>1628</v>
      </c>
      <c r="CI546" s="174">
        <v>5</v>
      </c>
      <c r="CJ546" s="174">
        <v>4400.7479999999996</v>
      </c>
      <c r="CK546" s="174">
        <v>4400.7479999999996</v>
      </c>
      <c r="CN546" s="3">
        <v>2203</v>
      </c>
      <c r="CO546" s="169">
        <f t="shared" si="132"/>
        <v>4271.0419999999995</v>
      </c>
      <c r="CP546" s="169">
        <f t="shared" si="133"/>
        <v>4290.7160000000003</v>
      </c>
      <c r="CQ546" s="170">
        <f t="shared" si="134"/>
        <v>8561.7579999999998</v>
      </c>
      <c r="CU546" s="174">
        <v>75959</v>
      </c>
      <c r="CV546" s="174">
        <v>1628</v>
      </c>
      <c r="CW546" s="174">
        <v>5</v>
      </c>
      <c r="CX546" s="174">
        <v>4400.7479999999996</v>
      </c>
    </row>
    <row r="547" spans="38:102" x14ac:dyDescent="0.25">
      <c r="AL547" s="3">
        <v>74520</v>
      </c>
      <c r="AM547" s="3">
        <v>74465</v>
      </c>
      <c r="AN547" s="3">
        <v>36</v>
      </c>
      <c r="AO547" s="3">
        <v>4</v>
      </c>
      <c r="AP547" s="3">
        <v>1522.9469999999999</v>
      </c>
      <c r="AQ547" s="3">
        <v>4129.5280000000002</v>
      </c>
      <c r="BA547" s="3">
        <v>74520</v>
      </c>
      <c r="BB547" s="3">
        <v>74465</v>
      </c>
      <c r="BC547" s="3">
        <v>36</v>
      </c>
      <c r="BD547" s="3">
        <v>4</v>
      </c>
      <c r="BE547" s="3">
        <v>1294.126</v>
      </c>
      <c r="BF547" s="3">
        <v>3381.681</v>
      </c>
      <c r="BN547" s="3">
        <v>3</v>
      </c>
      <c r="BO547" s="3">
        <v>34</v>
      </c>
      <c r="BP547" s="3">
        <v>18096.189999999999</v>
      </c>
      <c r="BW547" s="3">
        <v>3</v>
      </c>
      <c r="BX547" s="3">
        <v>34</v>
      </c>
      <c r="BY547" s="3">
        <v>8846.8439999999991</v>
      </c>
      <c r="CF547" s="3" t="s">
        <v>3073</v>
      </c>
      <c r="CG547" s="174">
        <v>1616</v>
      </c>
      <c r="CH547" s="174">
        <v>76826</v>
      </c>
      <c r="CI547" s="174">
        <v>5</v>
      </c>
      <c r="CJ547" s="174">
        <v>4400.7169999999996</v>
      </c>
      <c r="CK547" s="174">
        <v>4400.7169999999996</v>
      </c>
      <c r="CN547" s="3">
        <v>2530</v>
      </c>
      <c r="CO547" s="169">
        <f t="shared" si="132"/>
        <v>4315.4790000000003</v>
      </c>
      <c r="CP547" s="169">
        <f t="shared" si="133"/>
        <v>4245.3389999999999</v>
      </c>
      <c r="CQ547" s="170">
        <f t="shared" si="134"/>
        <v>8560.8179999999993</v>
      </c>
      <c r="CU547" s="174">
        <v>1616</v>
      </c>
      <c r="CV547" s="174">
        <v>76826</v>
      </c>
      <c r="CW547" s="174">
        <v>5</v>
      </c>
      <c r="CX547" s="174">
        <v>4400.7169999999996</v>
      </c>
    </row>
    <row r="548" spans="38:102" x14ac:dyDescent="0.25">
      <c r="AL548" s="3">
        <v>74713</v>
      </c>
      <c r="AM548" s="3">
        <v>74747</v>
      </c>
      <c r="AN548" s="3">
        <v>36</v>
      </c>
      <c r="AO548" s="3">
        <v>3</v>
      </c>
      <c r="AP548" s="3">
        <v>3245.5340000000001</v>
      </c>
      <c r="AQ548" s="3">
        <v>8646.2440000000006</v>
      </c>
      <c r="BA548" s="3">
        <v>74713</v>
      </c>
      <c r="BB548" s="3">
        <v>74747</v>
      </c>
      <c r="BC548" s="3">
        <v>36</v>
      </c>
      <c r="BD548" s="3">
        <v>3</v>
      </c>
      <c r="BE548" s="3">
        <v>2980.63</v>
      </c>
      <c r="BF548" s="3">
        <v>8141.2449999999999</v>
      </c>
      <c r="BN548" s="3">
        <v>3</v>
      </c>
      <c r="BO548" s="3">
        <v>34</v>
      </c>
      <c r="BP548" s="3">
        <v>8489.4950000000008</v>
      </c>
      <c r="BW548" s="3">
        <v>3</v>
      </c>
      <c r="BX548" s="3">
        <v>34</v>
      </c>
      <c r="BY548" s="3">
        <v>4516.1350000000002</v>
      </c>
      <c r="CF548" s="3" t="s">
        <v>3073</v>
      </c>
      <c r="CG548" s="174">
        <v>37600</v>
      </c>
      <c r="CH548" s="174">
        <v>2445</v>
      </c>
      <c r="CI548" s="174">
        <v>5</v>
      </c>
      <c r="CJ548" s="174">
        <v>4399.8059999999996</v>
      </c>
      <c r="CK548" s="174">
        <v>4399.8059999999996</v>
      </c>
      <c r="CN548" s="3">
        <v>24</v>
      </c>
      <c r="CO548" s="169">
        <f t="shared" si="132"/>
        <v>4325.5774240000001</v>
      </c>
      <c r="CP548" s="169">
        <f t="shared" si="133"/>
        <v>4231.1931000000004</v>
      </c>
      <c r="CQ548" s="170">
        <f t="shared" si="134"/>
        <v>8556.7705239999996</v>
      </c>
      <c r="CU548" s="174">
        <v>37600</v>
      </c>
      <c r="CV548" s="174">
        <v>2445</v>
      </c>
      <c r="CW548" s="174">
        <v>5</v>
      </c>
      <c r="CX548" s="174">
        <v>4399.8059999999996</v>
      </c>
    </row>
    <row r="549" spans="38:102" x14ac:dyDescent="0.25">
      <c r="AL549" s="3">
        <v>74747</v>
      </c>
      <c r="AM549" s="3">
        <v>74713</v>
      </c>
      <c r="AN549" s="3">
        <v>36</v>
      </c>
      <c r="AO549" s="3">
        <v>3</v>
      </c>
      <c r="AP549" s="3">
        <v>4283.8540000000003</v>
      </c>
      <c r="AQ549" s="3">
        <v>11525.12</v>
      </c>
      <c r="BA549" s="3">
        <v>74747</v>
      </c>
      <c r="BB549" s="3">
        <v>74713</v>
      </c>
      <c r="BC549" s="3">
        <v>36</v>
      </c>
      <c r="BD549" s="3">
        <v>3</v>
      </c>
      <c r="BE549" s="3">
        <v>4106.63</v>
      </c>
      <c r="BF549" s="3">
        <v>11279.77</v>
      </c>
      <c r="BN549" s="3">
        <v>3</v>
      </c>
      <c r="BO549" s="3">
        <v>34</v>
      </c>
      <c r="BP549" s="3">
        <v>4422.6379999999999</v>
      </c>
      <c r="BW549" s="3">
        <v>3</v>
      </c>
      <c r="BX549" s="3">
        <v>34</v>
      </c>
      <c r="BY549" s="3">
        <v>12217.49</v>
      </c>
      <c r="CF549" s="3" t="s">
        <v>3073</v>
      </c>
      <c r="CG549" s="174">
        <v>158521</v>
      </c>
      <c r="CH549" s="174">
        <v>3260</v>
      </c>
      <c r="CI549" s="174">
        <v>5</v>
      </c>
      <c r="CJ549" s="174">
        <v>4397.4070000000002</v>
      </c>
      <c r="CK549" s="174">
        <v>4397.4070000000002</v>
      </c>
      <c r="CN549" s="3">
        <v>2326</v>
      </c>
      <c r="CO549" s="169">
        <f t="shared" si="132"/>
        <v>4266.2873800000007</v>
      </c>
      <c r="CP549" s="169">
        <f t="shared" si="133"/>
        <v>4278.2383899999995</v>
      </c>
      <c r="CQ549" s="170">
        <f t="shared" si="134"/>
        <v>8544.5257700000002</v>
      </c>
      <c r="CU549" s="174">
        <v>158521</v>
      </c>
      <c r="CV549" s="174">
        <v>3260</v>
      </c>
      <c r="CW549" s="174">
        <v>5</v>
      </c>
      <c r="CX549" s="174">
        <v>4397.4070000000002</v>
      </c>
    </row>
    <row r="550" spans="38:102" x14ac:dyDescent="0.25">
      <c r="AL550" s="3">
        <v>73484</v>
      </c>
      <c r="AM550" s="3">
        <v>73809</v>
      </c>
      <c r="AN550" s="3">
        <v>37</v>
      </c>
      <c r="AO550" s="3">
        <v>3</v>
      </c>
      <c r="AP550" s="3">
        <v>335.47210000000001</v>
      </c>
      <c r="AQ550" s="3">
        <v>907.12660000000005</v>
      </c>
      <c r="BA550" s="3">
        <v>73484</v>
      </c>
      <c r="BB550" s="3">
        <v>73809</v>
      </c>
      <c r="BC550" s="3">
        <v>37</v>
      </c>
      <c r="BD550" s="3">
        <v>3</v>
      </c>
      <c r="BE550" s="3">
        <v>346.72039999999998</v>
      </c>
      <c r="BF550" s="3">
        <v>866.5992</v>
      </c>
      <c r="BN550" s="3">
        <v>3</v>
      </c>
      <c r="BO550" s="3">
        <v>34</v>
      </c>
      <c r="BP550" s="3">
        <v>12550.34</v>
      </c>
      <c r="BW550" s="3">
        <v>3</v>
      </c>
      <c r="BX550" s="3">
        <v>34</v>
      </c>
      <c r="BY550" s="3">
        <v>20685.05</v>
      </c>
      <c r="CF550" s="3" t="s">
        <v>3073</v>
      </c>
      <c r="CG550" s="174">
        <v>172239</v>
      </c>
      <c r="CH550" s="174">
        <v>3347</v>
      </c>
      <c r="CI550" s="174">
        <v>5</v>
      </c>
      <c r="CJ550" s="174">
        <v>4396.0690000000004</v>
      </c>
      <c r="CK550" s="174">
        <v>4396.0690000000004</v>
      </c>
      <c r="CN550" s="3">
        <v>2469</v>
      </c>
      <c r="CO550" s="169">
        <f t="shared" si="132"/>
        <v>4235.1566300000004</v>
      </c>
      <c r="CP550" s="169">
        <f t="shared" si="133"/>
        <v>4308.0842000000002</v>
      </c>
      <c r="CQ550" s="170">
        <f t="shared" si="134"/>
        <v>8543.2408300000006</v>
      </c>
      <c r="CU550" s="174">
        <v>172239</v>
      </c>
      <c r="CV550" s="174">
        <v>3347</v>
      </c>
      <c r="CW550" s="174">
        <v>5</v>
      </c>
      <c r="CX550" s="174">
        <v>4396.0690000000004</v>
      </c>
    </row>
    <row r="551" spans="38:102" x14ac:dyDescent="0.25">
      <c r="AL551" s="3">
        <v>73602</v>
      </c>
      <c r="AM551" s="3">
        <v>74849</v>
      </c>
      <c r="AN551" s="3">
        <v>37</v>
      </c>
      <c r="AO551" s="3">
        <v>3</v>
      </c>
      <c r="AP551" s="3">
        <v>1085.3699999999999</v>
      </c>
      <c r="AQ551" s="3">
        <v>2785.6390000000001</v>
      </c>
      <c r="BA551" s="3">
        <v>73602</v>
      </c>
      <c r="BB551" s="3">
        <v>74849</v>
      </c>
      <c r="BC551" s="3">
        <v>37</v>
      </c>
      <c r="BD551" s="3">
        <v>3</v>
      </c>
      <c r="BE551" s="3">
        <v>967.65949999999998</v>
      </c>
      <c r="BF551" s="3">
        <v>2336.0520000000001</v>
      </c>
      <c r="BN551" s="3">
        <v>3</v>
      </c>
      <c r="BO551" s="3">
        <v>34</v>
      </c>
      <c r="BP551" s="3">
        <v>25038.95</v>
      </c>
      <c r="BW551" s="3">
        <v>3</v>
      </c>
      <c r="BX551" s="3">
        <v>34</v>
      </c>
      <c r="BY551" s="3">
        <v>8516.8009999999995</v>
      </c>
      <c r="CF551" s="3" t="s">
        <v>3073</v>
      </c>
      <c r="CG551" s="174">
        <v>62277</v>
      </c>
      <c r="CH551" s="174">
        <v>1733</v>
      </c>
      <c r="CI551" s="174">
        <v>5</v>
      </c>
      <c r="CJ551" s="174">
        <v>4394.2740000000003</v>
      </c>
      <c r="CK551" s="174">
        <v>4394.2740000000003</v>
      </c>
      <c r="CN551" s="3">
        <v>676</v>
      </c>
      <c r="CO551" s="169">
        <f t="shared" si="132"/>
        <v>4337.598</v>
      </c>
      <c r="CP551" s="169">
        <f t="shared" si="133"/>
        <v>4202.7849999999999</v>
      </c>
      <c r="CQ551" s="170">
        <f t="shared" si="134"/>
        <v>8540.3829999999998</v>
      </c>
      <c r="CU551" s="174">
        <v>62277</v>
      </c>
      <c r="CV551" s="174">
        <v>1733</v>
      </c>
      <c r="CW551" s="174">
        <v>5</v>
      </c>
      <c r="CX551" s="174">
        <v>4394.2740000000003</v>
      </c>
    </row>
    <row r="552" spans="38:102" x14ac:dyDescent="0.25">
      <c r="AL552" s="3">
        <v>73624</v>
      </c>
      <c r="AM552" s="3">
        <v>184096</v>
      </c>
      <c r="AN552" s="3">
        <v>37</v>
      </c>
      <c r="AO552" s="3">
        <v>3</v>
      </c>
      <c r="AP552" s="3">
        <v>3554.3270000000002</v>
      </c>
      <c r="AQ552" s="3">
        <v>10550.33</v>
      </c>
      <c r="BA552" s="3">
        <v>73624</v>
      </c>
      <c r="BB552" s="3">
        <v>184096</v>
      </c>
      <c r="BC552" s="3">
        <v>37</v>
      </c>
      <c r="BD552" s="3">
        <v>3</v>
      </c>
      <c r="BE552" s="3">
        <v>2894.6179999999999</v>
      </c>
      <c r="BF552" s="3">
        <v>8800.8850000000002</v>
      </c>
      <c r="BN552" s="3">
        <v>3</v>
      </c>
      <c r="BO552" s="3">
        <v>34</v>
      </c>
      <c r="BP552" s="3">
        <v>7656.1369999999997</v>
      </c>
      <c r="BW552" s="3">
        <v>3</v>
      </c>
      <c r="BX552" s="3">
        <v>34</v>
      </c>
      <c r="BY552" s="3">
        <v>7151.82</v>
      </c>
      <c r="CF552" s="3" t="s">
        <v>3073</v>
      </c>
      <c r="CG552" s="174">
        <v>958</v>
      </c>
      <c r="CH552" s="174">
        <v>113362</v>
      </c>
      <c r="CI552" s="174">
        <v>5</v>
      </c>
      <c r="CJ552" s="174">
        <v>4389.299</v>
      </c>
      <c r="CK552" s="174">
        <v>4389.299</v>
      </c>
      <c r="CN552" s="3">
        <v>2414</v>
      </c>
      <c r="CO552" s="169">
        <f t="shared" si="132"/>
        <v>4311.3127000000004</v>
      </c>
      <c r="CP552" s="169">
        <f t="shared" si="133"/>
        <v>4217.1667590000006</v>
      </c>
      <c r="CQ552" s="170">
        <f t="shared" si="134"/>
        <v>8528.479459000002</v>
      </c>
      <c r="CU552" s="174">
        <v>958</v>
      </c>
      <c r="CV552" s="174">
        <v>113362</v>
      </c>
      <c r="CW552" s="174">
        <v>5</v>
      </c>
      <c r="CX552" s="174">
        <v>4389.299</v>
      </c>
    </row>
    <row r="553" spans="38:102" x14ac:dyDescent="0.25">
      <c r="AL553" s="3">
        <v>73809</v>
      </c>
      <c r="AM553" s="3">
        <v>73484</v>
      </c>
      <c r="AN553" s="3">
        <v>37</v>
      </c>
      <c r="AO553" s="3">
        <v>3</v>
      </c>
      <c r="AP553" s="3">
        <v>366.83370000000002</v>
      </c>
      <c r="AQ553" s="3">
        <v>1150.5740000000001</v>
      </c>
      <c r="BA553" s="3">
        <v>73809</v>
      </c>
      <c r="BB553" s="3">
        <v>73484</v>
      </c>
      <c r="BC553" s="3">
        <v>37</v>
      </c>
      <c r="BD553" s="3">
        <v>3</v>
      </c>
      <c r="BE553" s="3">
        <v>424.23099999999999</v>
      </c>
      <c r="BF553" s="3">
        <v>1127.8309999999999</v>
      </c>
      <c r="BN553" s="3">
        <v>3</v>
      </c>
      <c r="BO553" s="3">
        <v>34</v>
      </c>
      <c r="BP553" s="3">
        <v>5963.8019999999997</v>
      </c>
      <c r="BW553" s="3">
        <v>3</v>
      </c>
      <c r="BX553" s="3">
        <v>34</v>
      </c>
      <c r="BY553" s="3">
        <v>20459.14</v>
      </c>
      <c r="CF553" s="3" t="s">
        <v>3073</v>
      </c>
      <c r="CG553" s="174">
        <v>129909</v>
      </c>
      <c r="CH553" s="174">
        <v>1222</v>
      </c>
      <c r="CI553" s="174">
        <v>5</v>
      </c>
      <c r="CJ553" s="174">
        <v>4388.1779999999999</v>
      </c>
      <c r="CK553" s="174">
        <v>4388.1779999999999</v>
      </c>
      <c r="CN553" s="3">
        <v>1936</v>
      </c>
      <c r="CO553" s="169">
        <f t="shared" si="132"/>
        <v>4213.7830000000004</v>
      </c>
      <c r="CP553" s="169">
        <f t="shared" si="133"/>
        <v>4310.1639999999998</v>
      </c>
      <c r="CQ553" s="170">
        <f t="shared" si="134"/>
        <v>8523.9470000000001</v>
      </c>
      <c r="CU553" s="174">
        <v>129909</v>
      </c>
      <c r="CV553" s="174">
        <v>1222</v>
      </c>
      <c r="CW553" s="174">
        <v>5</v>
      </c>
      <c r="CX553" s="174">
        <v>4388.1779999999999</v>
      </c>
    </row>
    <row r="554" spans="38:102" x14ac:dyDescent="0.25">
      <c r="AL554" s="3">
        <v>74140</v>
      </c>
      <c r="AM554" s="3">
        <v>74471</v>
      </c>
      <c r="AN554" s="3">
        <v>37</v>
      </c>
      <c r="AO554" s="3">
        <v>3</v>
      </c>
      <c r="AP554" s="3">
        <v>5518.1530000000002</v>
      </c>
      <c r="AQ554" s="3">
        <v>14905.06</v>
      </c>
      <c r="BA554" s="3">
        <v>74140</v>
      </c>
      <c r="BB554" s="3">
        <v>74471</v>
      </c>
      <c r="BC554" s="3">
        <v>37</v>
      </c>
      <c r="BD554" s="3">
        <v>3</v>
      </c>
      <c r="BE554" s="3">
        <v>4592.0680000000002</v>
      </c>
      <c r="BF554" s="3">
        <v>12650.6</v>
      </c>
      <c r="BN554" s="3">
        <v>3</v>
      </c>
      <c r="BO554" s="3">
        <v>34</v>
      </c>
      <c r="BP554" s="3">
        <v>23955.97</v>
      </c>
      <c r="BW554" s="3">
        <v>3</v>
      </c>
      <c r="BX554" s="3">
        <v>34</v>
      </c>
      <c r="BY554" s="3">
        <v>6155.3389999999999</v>
      </c>
      <c r="CF554" s="3" t="s">
        <v>3073</v>
      </c>
      <c r="CG554" s="174">
        <v>1063</v>
      </c>
      <c r="CH554" s="174">
        <v>127111</v>
      </c>
      <c r="CI554" s="174">
        <v>5</v>
      </c>
      <c r="CJ554" s="174">
        <v>4383.8599999999997</v>
      </c>
      <c r="CK554" s="174">
        <v>4383.8599999999997</v>
      </c>
      <c r="CN554" s="3">
        <v>2494</v>
      </c>
      <c r="CO554" s="169">
        <f t="shared" si="132"/>
        <v>4297.9326999999994</v>
      </c>
      <c r="CP554" s="169">
        <f t="shared" si="133"/>
        <v>4222.3802999999998</v>
      </c>
      <c r="CQ554" s="170">
        <f t="shared" si="134"/>
        <v>8520.3129999999983</v>
      </c>
      <c r="CU554" s="174">
        <v>1063</v>
      </c>
      <c r="CV554" s="174">
        <v>127111</v>
      </c>
      <c r="CW554" s="174">
        <v>5</v>
      </c>
      <c r="CX554" s="174">
        <v>4383.8599999999997</v>
      </c>
    </row>
    <row r="555" spans="38:102" x14ac:dyDescent="0.25">
      <c r="AL555" s="3">
        <v>74443</v>
      </c>
      <c r="AM555" s="3">
        <v>74666</v>
      </c>
      <c r="AN555" s="3">
        <v>37</v>
      </c>
      <c r="AO555" s="3">
        <v>3</v>
      </c>
      <c r="AP555" s="3">
        <v>472.83359999999999</v>
      </c>
      <c r="AQ555" s="3">
        <v>1184.405</v>
      </c>
      <c r="BA555" s="3">
        <v>74443</v>
      </c>
      <c r="BB555" s="3">
        <v>74666</v>
      </c>
      <c r="BC555" s="3">
        <v>37</v>
      </c>
      <c r="BD555" s="3">
        <v>3</v>
      </c>
      <c r="BE555" s="3">
        <v>528.62239999999997</v>
      </c>
      <c r="BF555" s="3">
        <v>1245.5260000000001</v>
      </c>
      <c r="BN555" s="3">
        <v>3</v>
      </c>
      <c r="BO555" s="3">
        <v>34</v>
      </c>
      <c r="BP555" s="3">
        <v>4965.1229999999996</v>
      </c>
      <c r="BW555" s="3">
        <v>3</v>
      </c>
      <c r="BX555" s="3">
        <v>34</v>
      </c>
      <c r="BY555" s="3">
        <v>7122.5209999999997</v>
      </c>
      <c r="CF555" s="3" t="s">
        <v>3073</v>
      </c>
      <c r="CG555" s="174">
        <v>2974</v>
      </c>
      <c r="CH555" s="174">
        <v>154066</v>
      </c>
      <c r="CI555" s="174">
        <v>5</v>
      </c>
      <c r="CJ555" s="174">
        <v>4373.6509999999998</v>
      </c>
      <c r="CK555" s="174">
        <v>4373.6509999999998</v>
      </c>
      <c r="CN555" s="3">
        <v>1707</v>
      </c>
      <c r="CO555" s="169">
        <f t="shared" si="132"/>
        <v>4151.0046999999995</v>
      </c>
      <c r="CP555" s="169">
        <f t="shared" si="133"/>
        <v>4363.6405999999997</v>
      </c>
      <c r="CQ555" s="170">
        <f t="shared" si="134"/>
        <v>8514.6453000000001</v>
      </c>
      <c r="CU555" s="174">
        <v>2974</v>
      </c>
      <c r="CV555" s="174">
        <v>154066</v>
      </c>
      <c r="CW555" s="174">
        <v>5</v>
      </c>
      <c r="CX555" s="174">
        <v>4373.6509999999998</v>
      </c>
    </row>
    <row r="556" spans="38:102" x14ac:dyDescent="0.25">
      <c r="AL556" s="3">
        <v>74471</v>
      </c>
      <c r="AM556" s="3">
        <v>74140</v>
      </c>
      <c r="AN556" s="3">
        <v>37</v>
      </c>
      <c r="AO556" s="3">
        <v>3</v>
      </c>
      <c r="AP556" s="3">
        <v>4372.7539999999999</v>
      </c>
      <c r="AQ556" s="3">
        <v>14426.11</v>
      </c>
      <c r="BA556" s="3">
        <v>74471</v>
      </c>
      <c r="BB556" s="3">
        <v>74140</v>
      </c>
      <c r="BC556" s="3">
        <v>37</v>
      </c>
      <c r="BD556" s="3">
        <v>3</v>
      </c>
      <c r="BE556" s="3">
        <v>3378.0039999999999</v>
      </c>
      <c r="BF556" s="3">
        <v>12154.39</v>
      </c>
      <c r="BN556" s="3">
        <v>3</v>
      </c>
      <c r="BO556" s="3">
        <v>34</v>
      </c>
      <c r="BP556" s="3">
        <v>7226.5910000000003</v>
      </c>
      <c r="BW556" s="3">
        <v>0</v>
      </c>
      <c r="BX556" s="3">
        <v>34</v>
      </c>
      <c r="BY556" s="3">
        <v>0</v>
      </c>
      <c r="CF556" s="3" t="s">
        <v>3073</v>
      </c>
      <c r="CG556" s="174">
        <v>43181</v>
      </c>
      <c r="CH556" s="174">
        <v>2537</v>
      </c>
      <c r="CI556" s="174">
        <v>5</v>
      </c>
      <c r="CJ556" s="174">
        <v>4373.2529999999997</v>
      </c>
      <c r="CK556" s="174">
        <v>4373.2529999999997</v>
      </c>
      <c r="CN556" s="3">
        <v>48</v>
      </c>
      <c r="CO556" s="169">
        <f t="shared" si="132"/>
        <v>4291.8779999999997</v>
      </c>
      <c r="CP556" s="169">
        <f t="shared" si="133"/>
        <v>4220.3249100000003</v>
      </c>
      <c r="CQ556" s="170">
        <f t="shared" si="134"/>
        <v>8512.20291</v>
      </c>
      <c r="CU556" s="174">
        <v>43181</v>
      </c>
      <c r="CV556" s="174">
        <v>2537</v>
      </c>
      <c r="CW556" s="174">
        <v>5</v>
      </c>
      <c r="CX556" s="174">
        <v>4373.2529999999997</v>
      </c>
    </row>
    <row r="557" spans="38:102" x14ac:dyDescent="0.25">
      <c r="AL557" s="3">
        <v>74616</v>
      </c>
      <c r="AM557" s="3">
        <v>74972</v>
      </c>
      <c r="AN557" s="3">
        <v>37</v>
      </c>
      <c r="AO557" s="3">
        <v>3</v>
      </c>
      <c r="AP557" s="3">
        <v>2034.164</v>
      </c>
      <c r="AQ557" s="3">
        <v>5524.8720000000003</v>
      </c>
      <c r="BA557" s="3">
        <v>74616</v>
      </c>
      <c r="BB557" s="3">
        <v>74972</v>
      </c>
      <c r="BC557" s="3">
        <v>37</v>
      </c>
      <c r="BD557" s="3">
        <v>3</v>
      </c>
      <c r="BE557" s="3">
        <v>1879.1690000000001</v>
      </c>
      <c r="BF557" s="3">
        <v>4848.5119999999997</v>
      </c>
      <c r="BN557" s="3">
        <v>0</v>
      </c>
      <c r="BO557" s="3">
        <v>35</v>
      </c>
      <c r="BP557" s="3">
        <v>0</v>
      </c>
      <c r="BW557" s="3">
        <v>0</v>
      </c>
      <c r="BX557" s="3">
        <v>35</v>
      </c>
      <c r="BY557" s="3">
        <v>0</v>
      </c>
      <c r="CF557" s="3" t="s">
        <v>3073</v>
      </c>
      <c r="CG557" s="174">
        <v>177907</v>
      </c>
      <c r="CH557" s="174">
        <v>3428</v>
      </c>
      <c r="CI557" s="174">
        <v>5</v>
      </c>
      <c r="CJ557" s="174">
        <v>4372.3900000000003</v>
      </c>
      <c r="CK557" s="174">
        <v>4372.3900000000003</v>
      </c>
      <c r="CN557" s="3">
        <v>2374</v>
      </c>
      <c r="CO557" s="169">
        <f t="shared" si="132"/>
        <v>4181.5055999999995</v>
      </c>
      <c r="CP557" s="169">
        <f t="shared" si="133"/>
        <v>4328.7779500000006</v>
      </c>
      <c r="CQ557" s="170">
        <f t="shared" si="134"/>
        <v>8510.2835500000001</v>
      </c>
      <c r="CU557" s="174">
        <v>177907</v>
      </c>
      <c r="CV557" s="174">
        <v>3428</v>
      </c>
      <c r="CW557" s="174">
        <v>5</v>
      </c>
      <c r="CX557" s="174">
        <v>4372.3900000000003</v>
      </c>
    </row>
    <row r="558" spans="38:102" x14ac:dyDescent="0.25">
      <c r="AL558" s="3">
        <v>74666</v>
      </c>
      <c r="AM558" s="3">
        <v>74443</v>
      </c>
      <c r="AN558" s="3">
        <v>37</v>
      </c>
      <c r="AO558" s="3">
        <v>3</v>
      </c>
      <c r="AP558" s="3">
        <v>372.56470000000002</v>
      </c>
      <c r="AQ558" s="3">
        <v>1287.231</v>
      </c>
      <c r="BA558" s="3">
        <v>74666</v>
      </c>
      <c r="BB558" s="3">
        <v>74443</v>
      </c>
      <c r="BC558" s="3">
        <v>37</v>
      </c>
      <c r="BD558" s="3">
        <v>3</v>
      </c>
      <c r="BE558" s="3">
        <v>377.98860000000002</v>
      </c>
      <c r="BF558" s="3">
        <v>1248.2429999999999</v>
      </c>
      <c r="BN558" s="3">
        <v>0</v>
      </c>
      <c r="BO558" s="3">
        <v>35</v>
      </c>
      <c r="BP558" s="3">
        <v>0</v>
      </c>
      <c r="BW558" s="3">
        <v>3</v>
      </c>
      <c r="BX558" s="3">
        <v>35</v>
      </c>
      <c r="BY558" s="3">
        <v>22538.71</v>
      </c>
      <c r="CF558" s="3" t="s">
        <v>3073</v>
      </c>
      <c r="CG558" s="174">
        <v>118942</v>
      </c>
      <c r="CH558" s="174">
        <v>1012</v>
      </c>
      <c r="CI558" s="174">
        <v>5</v>
      </c>
      <c r="CJ558" s="174">
        <v>4360.7610000000004</v>
      </c>
      <c r="CK558" s="174">
        <v>4360.7610000000004</v>
      </c>
      <c r="CN558" s="3">
        <v>443</v>
      </c>
      <c r="CO558" s="169">
        <f t="shared" si="132"/>
        <v>4240.5851000000002</v>
      </c>
      <c r="CP558" s="169">
        <f t="shared" si="133"/>
        <v>4265.5479999999998</v>
      </c>
      <c r="CQ558" s="170">
        <f t="shared" si="134"/>
        <v>8506.1330999999991</v>
      </c>
      <c r="CU558" s="174">
        <v>118942</v>
      </c>
      <c r="CV558" s="174">
        <v>1012</v>
      </c>
      <c r="CW558" s="174">
        <v>5</v>
      </c>
      <c r="CX558" s="174">
        <v>4360.7610000000004</v>
      </c>
    </row>
    <row r="559" spans="38:102" x14ac:dyDescent="0.25">
      <c r="AL559" s="3">
        <v>74849</v>
      </c>
      <c r="AM559" s="3">
        <v>73602</v>
      </c>
      <c r="AN559" s="3">
        <v>37</v>
      </c>
      <c r="AO559" s="3">
        <v>3</v>
      </c>
      <c r="AP559" s="3">
        <v>508.21010000000001</v>
      </c>
      <c r="AQ559" s="3">
        <v>2598.2040000000002</v>
      </c>
      <c r="BA559" s="3">
        <v>74849</v>
      </c>
      <c r="BB559" s="3">
        <v>73602</v>
      </c>
      <c r="BC559" s="3">
        <v>37</v>
      </c>
      <c r="BD559" s="3">
        <v>3</v>
      </c>
      <c r="BE559" s="3">
        <v>584.26250000000005</v>
      </c>
      <c r="BF559" s="3">
        <v>2631.806</v>
      </c>
      <c r="BN559" s="3">
        <v>3</v>
      </c>
      <c r="BO559" s="3">
        <v>35</v>
      </c>
      <c r="BP559" s="3">
        <v>24243.62</v>
      </c>
      <c r="BW559" s="3">
        <v>3</v>
      </c>
      <c r="BX559" s="3">
        <v>35</v>
      </c>
      <c r="BY559" s="3">
        <v>22476.67</v>
      </c>
      <c r="CF559" s="3" t="s">
        <v>3073</v>
      </c>
      <c r="CG559" s="174">
        <v>1266</v>
      </c>
      <c r="CH559" s="174">
        <v>125100</v>
      </c>
      <c r="CI559" s="174">
        <v>5</v>
      </c>
      <c r="CJ559" s="174">
        <v>4358.1779999999999</v>
      </c>
      <c r="CK559" s="174">
        <v>4358.1779999999999</v>
      </c>
      <c r="CN559" s="3">
        <v>1495</v>
      </c>
      <c r="CO559" s="169">
        <f t="shared" si="132"/>
        <v>4279.826</v>
      </c>
      <c r="CP559" s="169">
        <f t="shared" si="133"/>
        <v>4222.2749999999996</v>
      </c>
      <c r="CQ559" s="170">
        <f t="shared" si="134"/>
        <v>8502.1009999999987</v>
      </c>
      <c r="CU559" s="174">
        <v>1266</v>
      </c>
      <c r="CV559" s="174">
        <v>125100</v>
      </c>
      <c r="CW559" s="174">
        <v>5</v>
      </c>
      <c r="CX559" s="174">
        <v>4358.1779999999999</v>
      </c>
    </row>
    <row r="560" spans="38:102" x14ac:dyDescent="0.25">
      <c r="AL560" s="3">
        <v>74972</v>
      </c>
      <c r="AM560" s="3">
        <v>74616</v>
      </c>
      <c r="AN560" s="3">
        <v>37</v>
      </c>
      <c r="AO560" s="3">
        <v>3</v>
      </c>
      <c r="AP560" s="3">
        <v>1534.7929999999999</v>
      </c>
      <c r="AQ560" s="3">
        <v>5136.6120000000001</v>
      </c>
      <c r="BA560" s="3">
        <v>74972</v>
      </c>
      <c r="BB560" s="3">
        <v>74616</v>
      </c>
      <c r="BC560" s="3">
        <v>37</v>
      </c>
      <c r="BD560" s="3">
        <v>3</v>
      </c>
      <c r="BE560" s="3">
        <v>1449.492</v>
      </c>
      <c r="BF560" s="3">
        <v>4739.2529999999997</v>
      </c>
      <c r="BN560" s="3">
        <v>3</v>
      </c>
      <c r="BO560" s="3">
        <v>35</v>
      </c>
      <c r="BP560" s="3">
        <v>24202.58</v>
      </c>
      <c r="BW560" s="3">
        <v>3</v>
      </c>
      <c r="BX560" s="3">
        <v>35</v>
      </c>
      <c r="BY560" s="3">
        <v>14699.46</v>
      </c>
      <c r="CF560" s="3" t="s">
        <v>3073</v>
      </c>
      <c r="CG560" s="174">
        <v>80987</v>
      </c>
      <c r="CH560" s="174">
        <v>406</v>
      </c>
      <c r="CI560" s="174">
        <v>5</v>
      </c>
      <c r="CJ560" s="174">
        <v>4357.0150000000003</v>
      </c>
      <c r="CK560" s="174">
        <v>4357.0150000000003</v>
      </c>
      <c r="CN560" s="3">
        <v>2323</v>
      </c>
      <c r="CO560" s="169">
        <f t="shared" si="132"/>
        <v>4246.7209999999995</v>
      </c>
      <c r="CP560" s="169">
        <f t="shared" si="133"/>
        <v>4255.0460000000003</v>
      </c>
      <c r="CQ560" s="170">
        <f t="shared" si="134"/>
        <v>8501.7669999999998</v>
      </c>
      <c r="CU560" s="174">
        <v>80987</v>
      </c>
      <c r="CV560" s="174">
        <v>406</v>
      </c>
      <c r="CW560" s="174">
        <v>5</v>
      </c>
      <c r="CX560" s="174">
        <v>4357.0150000000003</v>
      </c>
    </row>
    <row r="561" spans="38:102" x14ac:dyDescent="0.25">
      <c r="AL561" s="3">
        <v>74997</v>
      </c>
      <c r="AM561" s="3">
        <v>75309</v>
      </c>
      <c r="AN561" s="3">
        <v>37</v>
      </c>
      <c r="AO561" s="3">
        <v>3</v>
      </c>
      <c r="AP561" s="3">
        <v>2209.0050000000001</v>
      </c>
      <c r="AQ561" s="3">
        <v>5216.9570000000003</v>
      </c>
      <c r="BA561" s="3">
        <v>74997</v>
      </c>
      <c r="BB561" s="3">
        <v>75309</v>
      </c>
      <c r="BC561" s="3">
        <v>37</v>
      </c>
      <c r="BD561" s="3">
        <v>3</v>
      </c>
      <c r="BE561" s="3">
        <v>1875.662</v>
      </c>
      <c r="BF561" s="3">
        <v>4869.2709999999997</v>
      </c>
      <c r="BN561" s="3">
        <v>3</v>
      </c>
      <c r="BO561" s="3">
        <v>35</v>
      </c>
      <c r="BP561" s="3">
        <v>12890.66</v>
      </c>
      <c r="BW561" s="3">
        <v>3</v>
      </c>
      <c r="BX561" s="3">
        <v>35</v>
      </c>
      <c r="BY561" s="3">
        <v>16037.43</v>
      </c>
      <c r="CF561" s="3" t="s">
        <v>3073</v>
      </c>
      <c r="CG561" s="174">
        <v>152922</v>
      </c>
      <c r="CH561" s="174">
        <v>3184</v>
      </c>
      <c r="CI561" s="174">
        <v>5</v>
      </c>
      <c r="CJ561" s="174">
        <v>4356.5129999999999</v>
      </c>
      <c r="CK561" s="174">
        <v>4356.5129999999999</v>
      </c>
      <c r="CN561" s="3">
        <v>585</v>
      </c>
      <c r="CO561" s="169">
        <f t="shared" si="132"/>
        <v>4197.8068000000003</v>
      </c>
      <c r="CP561" s="169">
        <f t="shared" si="133"/>
        <v>4271.5607</v>
      </c>
      <c r="CQ561" s="170">
        <f t="shared" si="134"/>
        <v>8469.3675000000003</v>
      </c>
      <c r="CU561" s="174">
        <v>152922</v>
      </c>
      <c r="CV561" s="174">
        <v>3184</v>
      </c>
      <c r="CW561" s="174">
        <v>5</v>
      </c>
      <c r="CX561" s="174">
        <v>4356.5129999999999</v>
      </c>
    </row>
    <row r="562" spans="38:102" x14ac:dyDescent="0.25">
      <c r="AL562" s="3">
        <v>75200</v>
      </c>
      <c r="AM562" s="3">
        <v>75520</v>
      </c>
      <c r="AN562" s="3">
        <v>37</v>
      </c>
      <c r="AO562" s="3">
        <v>3</v>
      </c>
      <c r="AP562" s="3">
        <v>4357.9129999999996</v>
      </c>
      <c r="AQ562" s="3">
        <v>11619.32</v>
      </c>
      <c r="BA562" s="3">
        <v>75200</v>
      </c>
      <c r="BB562" s="3">
        <v>75520</v>
      </c>
      <c r="BC562" s="3">
        <v>37</v>
      </c>
      <c r="BD562" s="3">
        <v>3</v>
      </c>
      <c r="BE562" s="3">
        <v>3631.6889999999999</v>
      </c>
      <c r="BF562" s="3">
        <v>9458.5540000000001</v>
      </c>
      <c r="BN562" s="3">
        <v>3</v>
      </c>
      <c r="BO562" s="3">
        <v>35</v>
      </c>
      <c r="BP562" s="3">
        <v>14947.25</v>
      </c>
      <c r="BW562" s="3">
        <v>3</v>
      </c>
      <c r="BX562" s="3">
        <v>35</v>
      </c>
      <c r="BY562" s="3">
        <v>20967.13</v>
      </c>
      <c r="CF562" s="3" t="s">
        <v>3073</v>
      </c>
      <c r="CG562" s="174">
        <v>23</v>
      </c>
      <c r="CH562" s="174">
        <v>61508</v>
      </c>
      <c r="CI562" s="174">
        <v>5</v>
      </c>
      <c r="CJ562" s="174">
        <v>4355.9939999999997</v>
      </c>
      <c r="CK562" s="174">
        <v>4355.9939999999997</v>
      </c>
      <c r="CN562" s="3">
        <v>1170</v>
      </c>
      <c r="CO562" s="169">
        <f t="shared" si="132"/>
        <v>4191.1129999999994</v>
      </c>
      <c r="CP562" s="169">
        <f t="shared" si="133"/>
        <v>4270.348</v>
      </c>
      <c r="CQ562" s="170">
        <f t="shared" si="134"/>
        <v>8461.4609999999993</v>
      </c>
      <c r="CU562" s="174">
        <v>23</v>
      </c>
      <c r="CV562" s="174">
        <v>61508</v>
      </c>
      <c r="CW562" s="174">
        <v>5</v>
      </c>
      <c r="CX562" s="174">
        <v>4355.9939999999997</v>
      </c>
    </row>
    <row r="563" spans="38:102" x14ac:dyDescent="0.25">
      <c r="AL563" s="3">
        <v>75309</v>
      </c>
      <c r="AM563" s="3">
        <v>74997</v>
      </c>
      <c r="AN563" s="3">
        <v>37</v>
      </c>
      <c r="AO563" s="3">
        <v>3</v>
      </c>
      <c r="AP563" s="3">
        <v>1220.921</v>
      </c>
      <c r="AQ563" s="3">
        <v>4209.0919999999996</v>
      </c>
      <c r="BA563" s="3">
        <v>75309</v>
      </c>
      <c r="BB563" s="3">
        <v>74997</v>
      </c>
      <c r="BC563" s="3">
        <v>37</v>
      </c>
      <c r="BD563" s="3">
        <v>3</v>
      </c>
      <c r="BE563" s="3">
        <v>1130.9469999999999</v>
      </c>
      <c r="BF563" s="3">
        <v>3882.1320000000001</v>
      </c>
      <c r="BN563" s="3">
        <v>3</v>
      </c>
      <c r="BO563" s="3">
        <v>35</v>
      </c>
      <c r="BP563" s="3">
        <v>17310.22</v>
      </c>
      <c r="BW563" s="3">
        <v>3</v>
      </c>
      <c r="BX563" s="3">
        <v>35</v>
      </c>
      <c r="BY563" s="3">
        <v>23721.37</v>
      </c>
      <c r="CF563" s="3" t="s">
        <v>3073</v>
      </c>
      <c r="CG563" s="174">
        <v>3377</v>
      </c>
      <c r="CH563" s="174">
        <v>170423</v>
      </c>
      <c r="CI563" s="174">
        <v>5</v>
      </c>
      <c r="CJ563" s="174">
        <v>4350.4859999999999</v>
      </c>
      <c r="CK563" s="174">
        <v>4350.4859999999999</v>
      </c>
      <c r="CN563" s="3">
        <v>2962</v>
      </c>
      <c r="CO563" s="169">
        <f t="shared" si="132"/>
        <v>4242.8424599999998</v>
      </c>
      <c r="CP563" s="169">
        <f t="shared" si="133"/>
        <v>4209.60743</v>
      </c>
      <c r="CQ563" s="170">
        <f t="shared" si="134"/>
        <v>8452.4498899999999</v>
      </c>
      <c r="CU563" s="174">
        <v>3377</v>
      </c>
      <c r="CV563" s="174">
        <v>170423</v>
      </c>
      <c r="CW563" s="174">
        <v>5</v>
      </c>
      <c r="CX563" s="174">
        <v>4350.4859999999999</v>
      </c>
    </row>
    <row r="564" spans="38:102" x14ac:dyDescent="0.25">
      <c r="AL564" s="3">
        <v>75520</v>
      </c>
      <c r="AM564" s="3">
        <v>75200</v>
      </c>
      <c r="AN564" s="3">
        <v>37</v>
      </c>
      <c r="AO564" s="3">
        <v>3</v>
      </c>
      <c r="AP564" s="3">
        <v>4684.817</v>
      </c>
      <c r="AQ564" s="3">
        <v>13468.19</v>
      </c>
      <c r="BA564" s="3">
        <v>75520</v>
      </c>
      <c r="BB564" s="3">
        <v>75200</v>
      </c>
      <c r="BC564" s="3">
        <v>37</v>
      </c>
      <c r="BD564" s="3">
        <v>3</v>
      </c>
      <c r="BE564" s="3">
        <v>3983.828</v>
      </c>
      <c r="BF564" s="3">
        <v>11806.22</v>
      </c>
      <c r="BN564" s="3">
        <v>3</v>
      </c>
      <c r="BO564" s="3">
        <v>35</v>
      </c>
      <c r="BP564" s="3">
        <v>19731.61</v>
      </c>
      <c r="BW564" s="3">
        <v>3</v>
      </c>
      <c r="BX564" s="3">
        <v>35</v>
      </c>
      <c r="BY564" s="3">
        <v>25255.200000000001</v>
      </c>
      <c r="CF564" s="3" t="s">
        <v>3073</v>
      </c>
      <c r="CG564" s="174">
        <v>185163</v>
      </c>
      <c r="CH564" s="174">
        <v>1675</v>
      </c>
      <c r="CI564" s="174">
        <v>5</v>
      </c>
      <c r="CJ564" s="174">
        <v>4350.0959999999995</v>
      </c>
      <c r="CK564" s="174">
        <v>4350.0959999999995</v>
      </c>
      <c r="CN564" s="3">
        <v>311</v>
      </c>
      <c r="CO564" s="169">
        <f t="shared" si="132"/>
        <v>4218.5981999999995</v>
      </c>
      <c r="CP564" s="169">
        <f t="shared" si="133"/>
        <v>4230.7934000000005</v>
      </c>
      <c r="CQ564" s="170">
        <f t="shared" si="134"/>
        <v>8449.391599999999</v>
      </c>
      <c r="CU564" s="174">
        <v>185163</v>
      </c>
      <c r="CV564" s="174">
        <v>1675</v>
      </c>
      <c r="CW564" s="174">
        <v>5</v>
      </c>
      <c r="CX564" s="174">
        <v>4350.0959999999995</v>
      </c>
    </row>
    <row r="565" spans="38:102" x14ac:dyDescent="0.25">
      <c r="AL565" s="3">
        <v>184096</v>
      </c>
      <c r="AM565" s="3">
        <v>73624</v>
      </c>
      <c r="AN565" s="3">
        <v>37</v>
      </c>
      <c r="AO565" s="3">
        <v>3</v>
      </c>
      <c r="AP565" s="3">
        <v>4201.241</v>
      </c>
      <c r="AQ565" s="3">
        <v>10913.28</v>
      </c>
      <c r="BA565" s="3">
        <v>184096</v>
      </c>
      <c r="BB565" s="3">
        <v>73624</v>
      </c>
      <c r="BC565" s="3">
        <v>37</v>
      </c>
      <c r="BD565" s="3">
        <v>3</v>
      </c>
      <c r="BE565" s="3">
        <v>4119.0429999999997</v>
      </c>
      <c r="BF565" s="3">
        <v>10224.43</v>
      </c>
      <c r="BN565" s="3">
        <v>3</v>
      </c>
      <c r="BO565" s="3">
        <v>35</v>
      </c>
      <c r="BP565" s="3">
        <v>31755.4</v>
      </c>
      <c r="BW565" s="3">
        <v>3</v>
      </c>
      <c r="BX565" s="3">
        <v>35</v>
      </c>
      <c r="BY565" s="3">
        <v>23880.36</v>
      </c>
      <c r="CF565" s="3" t="s">
        <v>3073</v>
      </c>
      <c r="CG565" s="174">
        <v>997</v>
      </c>
      <c r="CH565" s="174">
        <v>114785</v>
      </c>
      <c r="CI565" s="174">
        <v>5</v>
      </c>
      <c r="CJ565" s="174">
        <v>4346.7839999999997</v>
      </c>
      <c r="CK565" s="174">
        <v>4346.7839999999997</v>
      </c>
      <c r="CN565" s="3">
        <v>1969</v>
      </c>
      <c r="CO565" s="169">
        <f t="shared" si="132"/>
        <v>4236.6166999999996</v>
      </c>
      <c r="CP565" s="169">
        <f t="shared" si="133"/>
        <v>4209.8838000000005</v>
      </c>
      <c r="CQ565" s="170">
        <f t="shared" si="134"/>
        <v>8446.5005000000001</v>
      </c>
      <c r="CU565" s="174">
        <v>997</v>
      </c>
      <c r="CV565" s="174">
        <v>114785</v>
      </c>
      <c r="CW565" s="174">
        <v>5</v>
      </c>
      <c r="CX565" s="174">
        <v>4346.7839999999997</v>
      </c>
    </row>
    <row r="566" spans="38:102" x14ac:dyDescent="0.25">
      <c r="AL566" s="3">
        <v>64041</v>
      </c>
      <c r="AM566" s="3">
        <v>64237</v>
      </c>
      <c r="AN566" s="3">
        <v>38</v>
      </c>
      <c r="AO566" s="3">
        <v>3</v>
      </c>
      <c r="AP566" s="3">
        <v>1560.7639999999999</v>
      </c>
      <c r="AQ566" s="3">
        <v>3750.2919999999999</v>
      </c>
      <c r="BA566" s="3">
        <v>64041</v>
      </c>
      <c r="BB566" s="3">
        <v>64237</v>
      </c>
      <c r="BC566" s="3">
        <v>38</v>
      </c>
      <c r="BD566" s="3">
        <v>3</v>
      </c>
      <c r="BE566" s="3">
        <v>1378.02</v>
      </c>
      <c r="BF566" s="3">
        <v>3291.4549999999999</v>
      </c>
      <c r="BN566" s="3">
        <v>3</v>
      </c>
      <c r="BO566" s="3">
        <v>35</v>
      </c>
      <c r="BP566" s="3">
        <v>28897.78</v>
      </c>
      <c r="BW566" s="3">
        <v>0</v>
      </c>
      <c r="BX566" s="3">
        <v>35</v>
      </c>
      <c r="BY566" s="3">
        <v>0</v>
      </c>
      <c r="CF566" s="3" t="s">
        <v>3073</v>
      </c>
      <c r="CG566" s="174">
        <v>1471</v>
      </c>
      <c r="CH566" s="174">
        <v>92205</v>
      </c>
      <c r="CI566" s="174">
        <v>5</v>
      </c>
      <c r="CJ566" s="174">
        <v>4343.4040000000005</v>
      </c>
      <c r="CK566" s="174">
        <v>4343.4040000000005</v>
      </c>
      <c r="CN566" s="3">
        <v>722</v>
      </c>
      <c r="CO566" s="169">
        <f t="shared" si="132"/>
        <v>4212.3924699999998</v>
      </c>
      <c r="CP566" s="169">
        <f t="shared" si="133"/>
        <v>4231.62104</v>
      </c>
      <c r="CQ566" s="170">
        <f t="shared" si="134"/>
        <v>8444.0135100000007</v>
      </c>
      <c r="CU566" s="174">
        <v>1471</v>
      </c>
      <c r="CV566" s="174">
        <v>92205</v>
      </c>
      <c r="CW566" s="174">
        <v>5</v>
      </c>
      <c r="CX566" s="174">
        <v>4343.4040000000005</v>
      </c>
    </row>
    <row r="567" spans="38:102" x14ac:dyDescent="0.25">
      <c r="AL567" s="3">
        <v>64237</v>
      </c>
      <c r="AM567" s="3">
        <v>64041</v>
      </c>
      <c r="AN567" s="3">
        <v>38</v>
      </c>
      <c r="AO567" s="3">
        <v>3</v>
      </c>
      <c r="AP567" s="3">
        <v>1505.383</v>
      </c>
      <c r="AQ567" s="3">
        <v>4472.9539999999997</v>
      </c>
      <c r="BA567" s="3">
        <v>64237</v>
      </c>
      <c r="BB567" s="3">
        <v>64041</v>
      </c>
      <c r="BC567" s="3">
        <v>38</v>
      </c>
      <c r="BD567" s="3">
        <v>3</v>
      </c>
      <c r="BE567" s="3">
        <v>1216.0920000000001</v>
      </c>
      <c r="BF567" s="3">
        <v>3769.3539999999998</v>
      </c>
      <c r="BN567" s="3">
        <v>3</v>
      </c>
      <c r="BO567" s="3">
        <v>36</v>
      </c>
      <c r="BP567" s="3">
        <v>16200.77</v>
      </c>
      <c r="BW567" s="3">
        <v>3</v>
      </c>
      <c r="BX567" s="3">
        <v>36</v>
      </c>
      <c r="BY567" s="3">
        <v>16890.22</v>
      </c>
      <c r="CF567" s="3" t="s">
        <v>3073</v>
      </c>
      <c r="CG567" s="174">
        <v>127683</v>
      </c>
      <c r="CH567" s="174">
        <v>1249</v>
      </c>
      <c r="CI567" s="174">
        <v>5</v>
      </c>
      <c r="CJ567" s="174">
        <v>4341.6750000000002</v>
      </c>
      <c r="CK567" s="174">
        <v>4341.6750000000002</v>
      </c>
      <c r="CN567" s="3">
        <v>2591</v>
      </c>
      <c r="CO567" s="169">
        <f t="shared" si="132"/>
        <v>4247.3663000000006</v>
      </c>
      <c r="CP567" s="169">
        <f t="shared" si="133"/>
        <v>4190.4008800000001</v>
      </c>
      <c r="CQ567" s="170">
        <f t="shared" si="134"/>
        <v>8437.7671800000007</v>
      </c>
      <c r="CU567" s="174">
        <v>127683</v>
      </c>
      <c r="CV567" s="174">
        <v>1249</v>
      </c>
      <c r="CW567" s="174">
        <v>5</v>
      </c>
      <c r="CX567" s="174">
        <v>4341.6750000000002</v>
      </c>
    </row>
    <row r="568" spans="38:102" x14ac:dyDescent="0.25">
      <c r="AL568" s="3">
        <v>64247</v>
      </c>
      <c r="AM568" s="3">
        <v>64338</v>
      </c>
      <c r="AN568" s="3">
        <v>38</v>
      </c>
      <c r="AO568" s="3">
        <v>3</v>
      </c>
      <c r="AP568" s="3">
        <v>7959.018</v>
      </c>
      <c r="AQ568" s="3">
        <v>22177.82</v>
      </c>
      <c r="BA568" s="3">
        <v>64247</v>
      </c>
      <c r="BB568" s="3">
        <v>64338</v>
      </c>
      <c r="BC568" s="3">
        <v>38</v>
      </c>
      <c r="BD568" s="3">
        <v>3</v>
      </c>
      <c r="BE568" s="3">
        <v>6670.48</v>
      </c>
      <c r="BF568" s="3">
        <v>19016.099999999999</v>
      </c>
      <c r="BN568" s="3">
        <v>3</v>
      </c>
      <c r="BO568" s="3">
        <v>36</v>
      </c>
      <c r="BP568" s="3">
        <v>11950.93</v>
      </c>
      <c r="BW568" s="3">
        <v>3</v>
      </c>
      <c r="BX568" s="3">
        <v>36</v>
      </c>
      <c r="BY568" s="3">
        <v>14374.82</v>
      </c>
      <c r="CF568" s="3" t="s">
        <v>3073</v>
      </c>
      <c r="CG568" s="174">
        <v>676</v>
      </c>
      <c r="CH568" s="174">
        <v>87979</v>
      </c>
      <c r="CI568" s="174">
        <v>5</v>
      </c>
      <c r="CJ568" s="174">
        <v>4337.598</v>
      </c>
      <c r="CK568" s="174">
        <v>4337.598</v>
      </c>
      <c r="CN568" s="3">
        <v>2826</v>
      </c>
      <c r="CO568" s="169">
        <f t="shared" si="132"/>
        <v>4243.2058900000002</v>
      </c>
      <c r="CP568" s="169">
        <f t="shared" si="133"/>
        <v>4187.7553900000003</v>
      </c>
      <c r="CQ568" s="170">
        <f t="shared" si="134"/>
        <v>8430.9612799999995</v>
      </c>
      <c r="CU568" s="174">
        <v>676</v>
      </c>
      <c r="CV568" s="174">
        <v>87979</v>
      </c>
      <c r="CW568" s="174">
        <v>5</v>
      </c>
      <c r="CX568" s="174">
        <v>4337.598</v>
      </c>
    </row>
    <row r="569" spans="38:102" x14ac:dyDescent="0.25">
      <c r="AL569" s="3">
        <v>64255</v>
      </c>
      <c r="AM569" s="3">
        <v>64578</v>
      </c>
      <c r="AN569" s="3">
        <v>38</v>
      </c>
      <c r="AO569" s="3">
        <v>3</v>
      </c>
      <c r="AP569" s="3">
        <v>1539.4849999999999</v>
      </c>
      <c r="AQ569" s="3">
        <v>3448.0189999999998</v>
      </c>
      <c r="BA569" s="3">
        <v>64255</v>
      </c>
      <c r="BB569" s="3">
        <v>64578</v>
      </c>
      <c r="BC569" s="3">
        <v>38</v>
      </c>
      <c r="BD569" s="3">
        <v>3</v>
      </c>
      <c r="BE569" s="3">
        <v>1568.8430000000001</v>
      </c>
      <c r="BF569" s="3">
        <v>3530.1529999999998</v>
      </c>
      <c r="BN569" s="3">
        <v>3</v>
      </c>
      <c r="BO569" s="3">
        <v>36</v>
      </c>
      <c r="BP569" s="3">
        <v>13923.25</v>
      </c>
      <c r="BW569" s="3">
        <v>3</v>
      </c>
      <c r="BX569" s="3">
        <v>36</v>
      </c>
      <c r="BY569" s="3">
        <v>15959.47</v>
      </c>
      <c r="CF569" s="3" t="s">
        <v>3073</v>
      </c>
      <c r="CG569" s="174">
        <v>3347</v>
      </c>
      <c r="CH569" s="174">
        <v>172239</v>
      </c>
      <c r="CI569" s="174">
        <v>5</v>
      </c>
      <c r="CJ569" s="174">
        <v>4336.4350000000004</v>
      </c>
      <c r="CK569" s="174">
        <v>4336.4350000000004</v>
      </c>
      <c r="CN569" s="3">
        <v>2739</v>
      </c>
      <c r="CO569" s="169">
        <f t="shared" si="132"/>
        <v>4280.1139999999996</v>
      </c>
      <c r="CP569" s="169">
        <f t="shared" si="133"/>
        <v>4136.4989999999998</v>
      </c>
      <c r="CQ569" s="170">
        <f t="shared" si="134"/>
        <v>8416.6129999999994</v>
      </c>
      <c r="CU569" s="174">
        <v>3347</v>
      </c>
      <c r="CV569" s="174">
        <v>172239</v>
      </c>
      <c r="CW569" s="174">
        <v>5</v>
      </c>
      <c r="CX569" s="174">
        <v>4336.4350000000004</v>
      </c>
    </row>
    <row r="570" spans="38:102" x14ac:dyDescent="0.25">
      <c r="AL570" s="3">
        <v>64338</v>
      </c>
      <c r="AM570" s="3">
        <v>64247</v>
      </c>
      <c r="AN570" s="3">
        <v>38</v>
      </c>
      <c r="AO570" s="3">
        <v>3</v>
      </c>
      <c r="AP570" s="3">
        <v>7397.4080000000004</v>
      </c>
      <c r="AQ570" s="3">
        <v>20850.96</v>
      </c>
      <c r="BA570" s="3">
        <v>64338</v>
      </c>
      <c r="BB570" s="3">
        <v>64247</v>
      </c>
      <c r="BC570" s="3">
        <v>38</v>
      </c>
      <c r="BD570" s="3">
        <v>3</v>
      </c>
      <c r="BE570" s="3">
        <v>6346.5</v>
      </c>
      <c r="BF570" s="3">
        <v>18218.84</v>
      </c>
      <c r="BN570" s="3">
        <v>3</v>
      </c>
      <c r="BO570" s="3">
        <v>36</v>
      </c>
      <c r="BP570" s="3">
        <v>15235.99</v>
      </c>
      <c r="BW570" s="3">
        <v>3</v>
      </c>
      <c r="BX570" s="3">
        <v>36</v>
      </c>
      <c r="BY570" s="3">
        <v>17527.53</v>
      </c>
      <c r="CF570" s="3" t="s">
        <v>3073</v>
      </c>
      <c r="CG570" s="174">
        <v>1086</v>
      </c>
      <c r="CH570" s="174">
        <v>136737</v>
      </c>
      <c r="CI570" s="174">
        <v>5</v>
      </c>
      <c r="CJ570" s="174">
        <v>4335.3140000000003</v>
      </c>
      <c r="CK570" s="174">
        <v>4335.3140000000003</v>
      </c>
      <c r="CN570" s="3">
        <v>3010</v>
      </c>
      <c r="CO570" s="169">
        <f t="shared" si="132"/>
        <v>4159.5421999999999</v>
      </c>
      <c r="CP570" s="169">
        <f t="shared" si="133"/>
        <v>4250.2852000000003</v>
      </c>
      <c r="CQ570" s="170">
        <f t="shared" si="134"/>
        <v>8409.8274000000001</v>
      </c>
      <c r="CU570" s="174">
        <v>1086</v>
      </c>
      <c r="CV570" s="174">
        <v>136737</v>
      </c>
      <c r="CW570" s="174">
        <v>5</v>
      </c>
      <c r="CX570" s="174">
        <v>4335.3140000000003</v>
      </c>
    </row>
    <row r="571" spans="38:102" x14ac:dyDescent="0.25">
      <c r="AL571" s="3">
        <v>64578</v>
      </c>
      <c r="AM571" s="3">
        <v>64255</v>
      </c>
      <c r="AN571" s="3">
        <v>38</v>
      </c>
      <c r="AO571" s="3">
        <v>3</v>
      </c>
      <c r="AP571" s="3">
        <v>1667.588</v>
      </c>
      <c r="AQ571" s="3">
        <v>5024.4170000000004</v>
      </c>
      <c r="BA571" s="3">
        <v>64578</v>
      </c>
      <c r="BB571" s="3">
        <v>64255</v>
      </c>
      <c r="BC571" s="3">
        <v>38</v>
      </c>
      <c r="BD571" s="3">
        <v>3</v>
      </c>
      <c r="BE571" s="3">
        <v>1430.5360000000001</v>
      </c>
      <c r="BF571" s="3">
        <v>4456.6689999999999</v>
      </c>
      <c r="BN571" s="3">
        <v>3</v>
      </c>
      <c r="BO571" s="3">
        <v>36</v>
      </c>
      <c r="BP571" s="3">
        <v>8650.0529999999999</v>
      </c>
      <c r="BW571" s="3">
        <v>3</v>
      </c>
      <c r="BX571" s="3">
        <v>36</v>
      </c>
      <c r="BY571" s="3">
        <v>11247.98</v>
      </c>
      <c r="CF571" s="3" t="s">
        <v>3073</v>
      </c>
      <c r="CG571" s="174">
        <v>2158</v>
      </c>
      <c r="CH571" s="174">
        <v>13246</v>
      </c>
      <c r="CI571" s="174">
        <v>5</v>
      </c>
      <c r="CJ571" s="174">
        <v>4333.4620000000004</v>
      </c>
      <c r="CK571" s="174">
        <v>4333.4620000000004</v>
      </c>
      <c r="CN571" s="3">
        <v>1518</v>
      </c>
      <c r="CO571" s="169">
        <f t="shared" si="132"/>
        <v>4160.0945000000002</v>
      </c>
      <c r="CP571" s="169">
        <f t="shared" si="133"/>
        <v>4248.6341000000002</v>
      </c>
      <c r="CQ571" s="170">
        <f t="shared" si="134"/>
        <v>8408.7286000000004</v>
      </c>
      <c r="CU571" s="174">
        <v>2158</v>
      </c>
      <c r="CV571" s="174">
        <v>13246</v>
      </c>
      <c r="CW571" s="174">
        <v>5</v>
      </c>
      <c r="CX571" s="174">
        <v>4333.4620000000004</v>
      </c>
    </row>
    <row r="572" spans="38:102" x14ac:dyDescent="0.25">
      <c r="AL572" s="3">
        <v>64964</v>
      </c>
      <c r="AM572" s="3">
        <v>65278</v>
      </c>
      <c r="AN572" s="3">
        <v>38</v>
      </c>
      <c r="AO572" s="3">
        <v>3</v>
      </c>
      <c r="AP572" s="3">
        <v>2744.9540000000002</v>
      </c>
      <c r="AQ572" s="3">
        <v>6873.7830000000004</v>
      </c>
      <c r="BA572" s="3">
        <v>64964</v>
      </c>
      <c r="BB572" s="3">
        <v>65278</v>
      </c>
      <c r="BC572" s="3">
        <v>38</v>
      </c>
      <c r="BD572" s="3">
        <v>3</v>
      </c>
      <c r="BE572" s="3">
        <v>2530.1109999999999</v>
      </c>
      <c r="BF572" s="3">
        <v>6343.1779999999999</v>
      </c>
      <c r="BN572" s="3">
        <v>3</v>
      </c>
      <c r="BO572" s="3">
        <v>36</v>
      </c>
      <c r="BP572" s="3">
        <v>8096.4139999999998</v>
      </c>
      <c r="BW572" s="3">
        <v>3</v>
      </c>
      <c r="BX572" s="3">
        <v>36</v>
      </c>
      <c r="BY572" s="3">
        <v>9328.3960000000006</v>
      </c>
      <c r="CF572" s="3" t="s">
        <v>3073</v>
      </c>
      <c r="CG572" s="174">
        <v>2537</v>
      </c>
      <c r="CH572" s="174">
        <v>43181</v>
      </c>
      <c r="CI572" s="174">
        <v>5</v>
      </c>
      <c r="CJ572" s="174">
        <v>4325.7160000000003</v>
      </c>
      <c r="CK572" s="174">
        <v>4325.7160000000003</v>
      </c>
      <c r="CN572" s="3">
        <v>501</v>
      </c>
      <c r="CO572" s="169">
        <f t="shared" si="132"/>
        <v>4327.7610000000004</v>
      </c>
      <c r="CP572" s="169">
        <f t="shared" si="133"/>
        <v>4075.527</v>
      </c>
      <c r="CQ572" s="170">
        <f t="shared" si="134"/>
        <v>8403.2880000000005</v>
      </c>
      <c r="CU572" s="174">
        <v>2537</v>
      </c>
      <c r="CV572" s="174">
        <v>43181</v>
      </c>
      <c r="CW572" s="174">
        <v>5</v>
      </c>
      <c r="CX572" s="174">
        <v>4325.7160000000003</v>
      </c>
    </row>
    <row r="573" spans="38:102" x14ac:dyDescent="0.25">
      <c r="AL573" s="3">
        <v>65278</v>
      </c>
      <c r="AM573" s="3">
        <v>64964</v>
      </c>
      <c r="AN573" s="3">
        <v>38</v>
      </c>
      <c r="AO573" s="3">
        <v>3</v>
      </c>
      <c r="AP573" s="3">
        <v>2692.3789999999999</v>
      </c>
      <c r="AQ573" s="3">
        <v>7157.2290000000003</v>
      </c>
      <c r="BA573" s="3">
        <v>65278</v>
      </c>
      <c r="BB573" s="3">
        <v>64964</v>
      </c>
      <c r="BC573" s="3">
        <v>38</v>
      </c>
      <c r="BD573" s="3">
        <v>3</v>
      </c>
      <c r="BE573" s="3">
        <v>2495.806</v>
      </c>
      <c r="BF573" s="3">
        <v>6703.7460000000001</v>
      </c>
      <c r="BN573" s="3">
        <v>3</v>
      </c>
      <c r="BO573" s="3">
        <v>36</v>
      </c>
      <c r="BP573" s="3">
        <v>9090.7999999999993</v>
      </c>
      <c r="BW573" s="3">
        <v>3</v>
      </c>
      <c r="BX573" s="3">
        <v>36</v>
      </c>
      <c r="BY573" s="3">
        <v>3981.1509999999998</v>
      </c>
      <c r="CF573" s="3" t="s">
        <v>3073</v>
      </c>
      <c r="CG573" s="174">
        <v>1415</v>
      </c>
      <c r="CH573" s="174">
        <v>106285</v>
      </c>
      <c r="CI573" s="174">
        <v>5</v>
      </c>
      <c r="CJ573" s="174">
        <v>4322.0280000000002</v>
      </c>
      <c r="CK573" s="174">
        <v>4322.0280000000002</v>
      </c>
      <c r="CN573" s="3">
        <v>3691</v>
      </c>
      <c r="CO573" s="169">
        <f t="shared" si="132"/>
        <v>4250.4748</v>
      </c>
      <c r="CP573" s="169">
        <f t="shared" si="133"/>
        <v>4144.4040000000005</v>
      </c>
      <c r="CQ573" s="170">
        <f t="shared" si="134"/>
        <v>8394.8788000000004</v>
      </c>
      <c r="CU573" s="174">
        <v>1415</v>
      </c>
      <c r="CV573" s="174">
        <v>106285</v>
      </c>
      <c r="CW573" s="174">
        <v>5</v>
      </c>
      <c r="CX573" s="174">
        <v>4322.0280000000002</v>
      </c>
    </row>
    <row r="574" spans="38:102" x14ac:dyDescent="0.25">
      <c r="AL574" s="3">
        <v>65712</v>
      </c>
      <c r="AM574" s="3">
        <v>66061</v>
      </c>
      <c r="AN574" s="3">
        <v>38</v>
      </c>
      <c r="AO574" s="3">
        <v>3</v>
      </c>
      <c r="AP574" s="3">
        <v>520.67430000000002</v>
      </c>
      <c r="AQ574" s="3">
        <v>1706.1790000000001</v>
      </c>
      <c r="BA574" s="3">
        <v>65712</v>
      </c>
      <c r="BB574" s="3">
        <v>66061</v>
      </c>
      <c r="BC574" s="3">
        <v>38</v>
      </c>
      <c r="BD574" s="3">
        <v>3</v>
      </c>
      <c r="BE574" s="3">
        <v>331.4794</v>
      </c>
      <c r="BF574" s="3">
        <v>1344.4059999999999</v>
      </c>
      <c r="BN574" s="3">
        <v>3</v>
      </c>
      <c r="BO574" s="3">
        <v>36</v>
      </c>
      <c r="BP574" s="3">
        <v>5500.924</v>
      </c>
      <c r="BW574" s="3">
        <v>3</v>
      </c>
      <c r="BX574" s="3">
        <v>36</v>
      </c>
      <c r="BY574" s="3">
        <v>5756.183</v>
      </c>
      <c r="CF574" s="3" t="s">
        <v>3073</v>
      </c>
      <c r="CG574" s="174">
        <v>58976</v>
      </c>
      <c r="CH574" s="174">
        <v>1755</v>
      </c>
      <c r="CI574" s="174">
        <v>5</v>
      </c>
      <c r="CJ574" s="174">
        <v>4321.3519999999999</v>
      </c>
      <c r="CK574" s="174">
        <v>4321.3519999999999</v>
      </c>
      <c r="CN574" s="3">
        <v>1973</v>
      </c>
      <c r="CO574" s="169">
        <f t="shared" si="132"/>
        <v>4207.3716999999997</v>
      </c>
      <c r="CP574" s="169">
        <f t="shared" si="133"/>
        <v>4170.9001000000007</v>
      </c>
      <c r="CQ574" s="170">
        <f t="shared" si="134"/>
        <v>8378.2718000000004</v>
      </c>
      <c r="CU574" s="174">
        <v>58976</v>
      </c>
      <c r="CV574" s="174">
        <v>1755</v>
      </c>
      <c r="CW574" s="174">
        <v>5</v>
      </c>
      <c r="CX574" s="174">
        <v>4321.3519999999999</v>
      </c>
    </row>
    <row r="575" spans="38:102" x14ac:dyDescent="0.25">
      <c r="AL575" s="3">
        <v>65790</v>
      </c>
      <c r="AM575" s="3">
        <v>65942</v>
      </c>
      <c r="AN575" s="3">
        <v>38</v>
      </c>
      <c r="AO575" s="3">
        <v>3</v>
      </c>
      <c r="AP575" s="3">
        <v>8104.4610000000002</v>
      </c>
      <c r="AQ575" s="3">
        <v>21251.360000000001</v>
      </c>
      <c r="BA575" s="3">
        <v>65790</v>
      </c>
      <c r="BB575" s="3">
        <v>65942</v>
      </c>
      <c r="BC575" s="3">
        <v>38</v>
      </c>
      <c r="BD575" s="3">
        <v>3</v>
      </c>
      <c r="BE575" s="3">
        <v>6222.9650000000001</v>
      </c>
      <c r="BF575" s="3">
        <v>16986.32</v>
      </c>
      <c r="BN575" s="3">
        <v>3</v>
      </c>
      <c r="BO575" s="3">
        <v>36</v>
      </c>
      <c r="BP575" s="3">
        <v>4881.8680000000004</v>
      </c>
      <c r="BW575" s="3">
        <v>4</v>
      </c>
      <c r="BX575" s="3">
        <v>36</v>
      </c>
      <c r="BY575" s="3">
        <v>3668.3670000000002</v>
      </c>
      <c r="CF575" s="3" t="s">
        <v>3073</v>
      </c>
      <c r="CG575" s="174">
        <v>3306</v>
      </c>
      <c r="CH575" s="174">
        <v>168151</v>
      </c>
      <c r="CI575" s="174">
        <v>5</v>
      </c>
      <c r="CJ575" s="174">
        <v>4318.5720000000001</v>
      </c>
      <c r="CK575" s="174">
        <v>4318.5720000000001</v>
      </c>
      <c r="CN575" s="3">
        <v>554</v>
      </c>
      <c r="CO575" s="169">
        <f t="shared" si="132"/>
        <v>4296.5552000000007</v>
      </c>
      <c r="CP575" s="169">
        <f t="shared" si="133"/>
        <v>4080.5705399999997</v>
      </c>
      <c r="CQ575" s="170">
        <f t="shared" si="134"/>
        <v>8377.1257399999995</v>
      </c>
      <c r="CU575" s="174">
        <v>3306</v>
      </c>
      <c r="CV575" s="174">
        <v>168151</v>
      </c>
      <c r="CW575" s="174">
        <v>5</v>
      </c>
      <c r="CX575" s="174">
        <v>4318.5720000000001</v>
      </c>
    </row>
    <row r="576" spans="38:102" x14ac:dyDescent="0.25">
      <c r="AL576" s="3">
        <v>65923</v>
      </c>
      <c r="AM576" s="3">
        <v>66100</v>
      </c>
      <c r="AN576" s="3">
        <v>38</v>
      </c>
      <c r="AO576" s="3">
        <v>3</v>
      </c>
      <c r="AP576" s="3">
        <v>1204.9480000000001</v>
      </c>
      <c r="AQ576" s="3">
        <v>4214.723</v>
      </c>
      <c r="BA576" s="3">
        <v>65923</v>
      </c>
      <c r="BB576" s="3">
        <v>66100</v>
      </c>
      <c r="BC576" s="3">
        <v>38</v>
      </c>
      <c r="BD576" s="3">
        <v>3</v>
      </c>
      <c r="BE576" s="3">
        <v>897.77610000000004</v>
      </c>
      <c r="BF576" s="3">
        <v>3546.145</v>
      </c>
      <c r="BN576" s="3">
        <v>3</v>
      </c>
      <c r="BO576" s="3">
        <v>36</v>
      </c>
      <c r="BP576" s="3">
        <v>7296.2569999999996</v>
      </c>
      <c r="BW576" s="3">
        <v>3</v>
      </c>
      <c r="BX576" s="3">
        <v>36</v>
      </c>
      <c r="BY576" s="3">
        <v>7085.598</v>
      </c>
      <c r="CF576" s="3" t="s">
        <v>3073</v>
      </c>
      <c r="CG576" s="174">
        <v>2530</v>
      </c>
      <c r="CH576" s="174">
        <v>40115</v>
      </c>
      <c r="CI576" s="174">
        <v>5</v>
      </c>
      <c r="CJ576" s="174">
        <v>4315.4790000000003</v>
      </c>
      <c r="CK576" s="174">
        <v>4315.4790000000003</v>
      </c>
      <c r="CN576" s="3">
        <v>38</v>
      </c>
      <c r="CO576" s="169">
        <f t="shared" si="132"/>
        <v>4163.7046</v>
      </c>
      <c r="CP576" s="169">
        <f t="shared" si="133"/>
        <v>4210.8739000000005</v>
      </c>
      <c r="CQ576" s="170">
        <f t="shared" si="134"/>
        <v>8374.5784999999996</v>
      </c>
      <c r="CU576" s="174">
        <v>2530</v>
      </c>
      <c r="CV576" s="174">
        <v>40115</v>
      </c>
      <c r="CW576" s="174">
        <v>5</v>
      </c>
      <c r="CX576" s="174">
        <v>4315.4790000000003</v>
      </c>
    </row>
    <row r="577" spans="38:102" x14ac:dyDescent="0.25">
      <c r="AL577" s="3">
        <v>65940</v>
      </c>
      <c r="AM577" s="3">
        <v>66121</v>
      </c>
      <c r="AN577" s="3">
        <v>38</v>
      </c>
      <c r="AO577" s="3">
        <v>3</v>
      </c>
      <c r="AP577" s="3">
        <v>2748.2449999999999</v>
      </c>
      <c r="AQ577" s="3">
        <v>7555.3320000000003</v>
      </c>
      <c r="BA577" s="3">
        <v>65940</v>
      </c>
      <c r="BB577" s="3">
        <v>66121</v>
      </c>
      <c r="BC577" s="3">
        <v>38</v>
      </c>
      <c r="BD577" s="3">
        <v>3</v>
      </c>
      <c r="BE577" s="3">
        <v>2545.7440000000001</v>
      </c>
      <c r="BF577" s="3">
        <v>6982.5730000000003</v>
      </c>
      <c r="BN577" s="3">
        <v>4</v>
      </c>
      <c r="BO577" s="3">
        <v>36</v>
      </c>
      <c r="BP577" s="3">
        <v>3603.4050000000002</v>
      </c>
      <c r="BW577" s="3">
        <v>3</v>
      </c>
      <c r="BX577" s="3">
        <v>36</v>
      </c>
      <c r="BY577" s="3">
        <v>6599.7489999999998</v>
      </c>
      <c r="CF577" s="3" t="s">
        <v>3073</v>
      </c>
      <c r="CG577" s="174">
        <v>3426</v>
      </c>
      <c r="CH577" s="174">
        <v>178500</v>
      </c>
      <c r="CI577" s="174">
        <v>5</v>
      </c>
      <c r="CJ577" s="174">
        <v>4312.665</v>
      </c>
      <c r="CK577" s="174">
        <v>4312.665</v>
      </c>
      <c r="CN577" s="3">
        <v>1519</v>
      </c>
      <c r="CO577" s="169">
        <f t="shared" si="132"/>
        <v>4185.0252</v>
      </c>
      <c r="CP577" s="169">
        <f t="shared" si="133"/>
        <v>4186.7501000000002</v>
      </c>
      <c r="CQ577" s="170">
        <f t="shared" si="134"/>
        <v>8371.7753000000012</v>
      </c>
      <c r="CU577" s="174">
        <v>3426</v>
      </c>
      <c r="CV577" s="174">
        <v>178500</v>
      </c>
      <c r="CW577" s="174">
        <v>5</v>
      </c>
      <c r="CX577" s="174">
        <v>4312.665</v>
      </c>
    </row>
    <row r="578" spans="38:102" x14ac:dyDescent="0.25">
      <c r="AL578" s="3">
        <v>65942</v>
      </c>
      <c r="AM578" s="3">
        <v>65790</v>
      </c>
      <c r="AN578" s="3">
        <v>38</v>
      </c>
      <c r="AO578" s="3">
        <v>3</v>
      </c>
      <c r="AP578" s="3">
        <v>5914.0950000000003</v>
      </c>
      <c r="AQ578" s="3">
        <v>19125.09</v>
      </c>
      <c r="BA578" s="3">
        <v>65942</v>
      </c>
      <c r="BB578" s="3">
        <v>65790</v>
      </c>
      <c r="BC578" s="3">
        <v>38</v>
      </c>
      <c r="BD578" s="3">
        <v>3</v>
      </c>
      <c r="BE578" s="3">
        <v>4255.4110000000001</v>
      </c>
      <c r="BF578" s="3">
        <v>14743.08</v>
      </c>
      <c r="BN578" s="3">
        <v>3</v>
      </c>
      <c r="BO578" s="3">
        <v>37</v>
      </c>
      <c r="BP578" s="3">
        <v>908.1721</v>
      </c>
      <c r="BW578" s="3">
        <v>3</v>
      </c>
      <c r="BX578" s="3">
        <v>37</v>
      </c>
      <c r="BY578" s="3">
        <v>1007.706</v>
      </c>
      <c r="CF578" s="3" t="s">
        <v>3073</v>
      </c>
      <c r="CG578" s="174">
        <v>4</v>
      </c>
      <c r="CH578" s="174">
        <v>60312</v>
      </c>
      <c r="CI578" s="174">
        <v>5</v>
      </c>
      <c r="CJ578" s="174">
        <v>4311.2790000000005</v>
      </c>
      <c r="CK578" s="174">
        <v>4311.2790000000005</v>
      </c>
      <c r="CN578" s="3">
        <v>3048</v>
      </c>
      <c r="CO578" s="169">
        <f t="shared" si="132"/>
        <v>4153.8131999999996</v>
      </c>
      <c r="CP578" s="169">
        <f t="shared" si="133"/>
        <v>4204.8241500000004</v>
      </c>
      <c r="CQ578" s="170">
        <f t="shared" si="134"/>
        <v>8358.6373500000009</v>
      </c>
      <c r="CU578" s="174">
        <v>4</v>
      </c>
      <c r="CV578" s="174">
        <v>60312</v>
      </c>
      <c r="CW578" s="174">
        <v>5</v>
      </c>
      <c r="CX578" s="174">
        <v>4311.2790000000005</v>
      </c>
    </row>
    <row r="579" spans="38:102" x14ac:dyDescent="0.25">
      <c r="AL579" s="3">
        <v>65953</v>
      </c>
      <c r="AM579" s="3">
        <v>66137</v>
      </c>
      <c r="AN579" s="3">
        <v>38</v>
      </c>
      <c r="AO579" s="3">
        <v>3</v>
      </c>
      <c r="AP579" s="3">
        <v>1644.7809999999999</v>
      </c>
      <c r="AQ579" s="3">
        <v>4141.25</v>
      </c>
      <c r="BA579" s="3">
        <v>65953</v>
      </c>
      <c r="BB579" s="3">
        <v>66137</v>
      </c>
      <c r="BC579" s="3">
        <v>38</v>
      </c>
      <c r="BD579" s="3">
        <v>3</v>
      </c>
      <c r="BE579" s="3">
        <v>1342.7760000000001</v>
      </c>
      <c r="BF579" s="3">
        <v>3611.8589999999999</v>
      </c>
      <c r="BN579" s="3">
        <v>3</v>
      </c>
      <c r="BO579" s="3">
        <v>37</v>
      </c>
      <c r="BP579" s="3">
        <v>2272.723</v>
      </c>
      <c r="BW579" s="3">
        <v>3</v>
      </c>
      <c r="BX579" s="3">
        <v>37</v>
      </c>
      <c r="BY579" s="3">
        <v>2425.7660000000001</v>
      </c>
      <c r="CF579" s="3" t="s">
        <v>3073</v>
      </c>
      <c r="CG579" s="174">
        <v>83433</v>
      </c>
      <c r="CH579" s="174">
        <v>1936</v>
      </c>
      <c r="CI579" s="174">
        <v>5</v>
      </c>
      <c r="CJ579" s="174">
        <v>4310.1639999999998</v>
      </c>
      <c r="CK579" s="174">
        <v>4310.1639999999998</v>
      </c>
      <c r="CN579" s="3">
        <v>2961</v>
      </c>
      <c r="CO579" s="169">
        <f t="shared" ref="CO579:CO642" si="135">SUMIF(CG$3:CG$17476,$CN579,$CK$3:$CK$17476)</f>
        <v>4313.0025599999999</v>
      </c>
      <c r="CP579" s="169">
        <f t="shared" ref="CP579:CP642" si="136">SUMIF(CH$3:CH$17476,$CN579,$CK$3:$CK$17476)</f>
        <v>4045.0321000000004</v>
      </c>
      <c r="CQ579" s="170">
        <f t="shared" ref="CQ579:CQ642" si="137">CO579+CP579</f>
        <v>8358.0346600000012</v>
      </c>
      <c r="CU579" s="174">
        <v>83433</v>
      </c>
      <c r="CV579" s="174">
        <v>1936</v>
      </c>
      <c r="CW579" s="174">
        <v>5</v>
      </c>
      <c r="CX579" s="174">
        <v>4310.1639999999998</v>
      </c>
    </row>
    <row r="580" spans="38:102" x14ac:dyDescent="0.25">
      <c r="AL580" s="3">
        <v>65984</v>
      </c>
      <c r="AM580" s="3">
        <v>66165</v>
      </c>
      <c r="AN580" s="3">
        <v>38</v>
      </c>
      <c r="AO580" s="3">
        <v>3</v>
      </c>
      <c r="AP580" s="3">
        <v>5915.8810000000003</v>
      </c>
      <c r="AQ580" s="3">
        <v>15091.03</v>
      </c>
      <c r="BA580" s="3">
        <v>65984</v>
      </c>
      <c r="BB580" s="3">
        <v>66165</v>
      </c>
      <c r="BC580" s="3">
        <v>38</v>
      </c>
      <c r="BD580" s="3">
        <v>3</v>
      </c>
      <c r="BE580" s="3">
        <v>4539.5940000000001</v>
      </c>
      <c r="BF580" s="3">
        <v>11555.88</v>
      </c>
      <c r="BN580" s="3">
        <v>3</v>
      </c>
      <c r="BO580" s="3">
        <v>37</v>
      </c>
      <c r="BP580" s="3">
        <v>9355.7710000000006</v>
      </c>
      <c r="BW580" s="3">
        <v>3</v>
      </c>
      <c r="BX580" s="3">
        <v>37</v>
      </c>
      <c r="BY580" s="3">
        <v>10435.26</v>
      </c>
      <c r="CF580" s="3" t="s">
        <v>3073</v>
      </c>
      <c r="CG580" s="174">
        <v>123353</v>
      </c>
      <c r="CH580" s="174">
        <v>1045</v>
      </c>
      <c r="CI580" s="174">
        <v>5</v>
      </c>
      <c r="CJ580" s="174">
        <v>4307.491</v>
      </c>
      <c r="CK580" s="174">
        <v>4307.491</v>
      </c>
      <c r="CN580" s="3">
        <v>426</v>
      </c>
      <c r="CO580" s="169">
        <f t="shared" si="135"/>
        <v>4243.6909999999998</v>
      </c>
      <c r="CP580" s="169">
        <f t="shared" si="136"/>
        <v>4103.2032999999992</v>
      </c>
      <c r="CQ580" s="170">
        <f t="shared" si="137"/>
        <v>8346.8942999999999</v>
      </c>
      <c r="CU580" s="174">
        <v>123353</v>
      </c>
      <c r="CV580" s="174">
        <v>1045</v>
      </c>
      <c r="CW580" s="174">
        <v>5</v>
      </c>
      <c r="CX580" s="174">
        <v>4307.491</v>
      </c>
    </row>
    <row r="581" spans="38:102" x14ac:dyDescent="0.25">
      <c r="AL581" s="3">
        <v>65997</v>
      </c>
      <c r="AM581" s="3">
        <v>66211</v>
      </c>
      <c r="AN581" s="3">
        <v>38</v>
      </c>
      <c r="AO581" s="3">
        <v>3</v>
      </c>
      <c r="AP581" s="3">
        <v>1774.124</v>
      </c>
      <c r="AQ581" s="3">
        <v>4302.3879999999999</v>
      </c>
      <c r="BA581" s="3">
        <v>65997</v>
      </c>
      <c r="BB581" s="3">
        <v>66211</v>
      </c>
      <c r="BC581" s="3">
        <v>38</v>
      </c>
      <c r="BD581" s="3">
        <v>3</v>
      </c>
      <c r="BE581" s="3">
        <v>1440.1189999999999</v>
      </c>
      <c r="BF581" s="3">
        <v>3483.5239999999999</v>
      </c>
      <c r="BN581" s="3">
        <v>3</v>
      </c>
      <c r="BO581" s="3">
        <v>37</v>
      </c>
      <c r="BP581" s="3">
        <v>1011.434</v>
      </c>
      <c r="BW581" s="3">
        <v>3</v>
      </c>
      <c r="BX581" s="3">
        <v>37</v>
      </c>
      <c r="BY581" s="3">
        <v>1368.3720000000001</v>
      </c>
      <c r="CF581" s="3" t="s">
        <v>3073</v>
      </c>
      <c r="CG581" s="174">
        <v>168151</v>
      </c>
      <c r="CH581" s="174">
        <v>3306</v>
      </c>
      <c r="CI581" s="174">
        <v>5</v>
      </c>
      <c r="CJ581" s="174">
        <v>4306.7209999999995</v>
      </c>
      <c r="CK581" s="174">
        <v>4306.7209999999995</v>
      </c>
      <c r="CN581" s="3">
        <v>2216</v>
      </c>
      <c r="CO581" s="169">
        <f t="shared" si="135"/>
        <v>4152.4551000000001</v>
      </c>
      <c r="CP581" s="169">
        <f t="shared" si="136"/>
        <v>4191.4443999999994</v>
      </c>
      <c r="CQ581" s="170">
        <f t="shared" si="137"/>
        <v>8343.8994999999995</v>
      </c>
      <c r="CU581" s="174">
        <v>168151</v>
      </c>
      <c r="CV581" s="174">
        <v>3306</v>
      </c>
      <c r="CW581" s="174">
        <v>5</v>
      </c>
      <c r="CX581" s="174">
        <v>4306.7209999999995</v>
      </c>
    </row>
    <row r="582" spans="38:102" x14ac:dyDescent="0.25">
      <c r="AL582" s="3">
        <v>66061</v>
      </c>
      <c r="AM582" s="3">
        <v>65712</v>
      </c>
      <c r="AN582" s="3">
        <v>38</v>
      </c>
      <c r="AO582" s="3">
        <v>3</v>
      </c>
      <c r="AP582" s="3">
        <v>979.99590000000001</v>
      </c>
      <c r="AQ582" s="3">
        <v>3566.8980000000001</v>
      </c>
      <c r="BA582" s="3">
        <v>66061</v>
      </c>
      <c r="BB582" s="3">
        <v>65712</v>
      </c>
      <c r="BC582" s="3">
        <v>38</v>
      </c>
      <c r="BD582" s="3">
        <v>3</v>
      </c>
      <c r="BE582" s="3">
        <v>893.63170000000002</v>
      </c>
      <c r="BF582" s="3">
        <v>2996.7440000000001</v>
      </c>
      <c r="BN582" s="3">
        <v>3</v>
      </c>
      <c r="BO582" s="3">
        <v>37</v>
      </c>
      <c r="BP582" s="3">
        <v>14045.34</v>
      </c>
      <c r="BW582" s="3">
        <v>3</v>
      </c>
      <c r="BX582" s="3">
        <v>37</v>
      </c>
      <c r="BY582" s="3">
        <v>15977.24</v>
      </c>
      <c r="CF582" s="3" t="s">
        <v>3073</v>
      </c>
      <c r="CG582" s="174">
        <v>2368</v>
      </c>
      <c r="CH582" s="174">
        <v>34829</v>
      </c>
      <c r="CI582" s="174">
        <v>5</v>
      </c>
      <c r="CJ582" s="174">
        <v>4306.3900000000003</v>
      </c>
      <c r="CK582" s="174">
        <v>4306.3900000000003</v>
      </c>
      <c r="CN582" s="3">
        <v>1226</v>
      </c>
      <c r="CO582" s="169">
        <f t="shared" si="135"/>
        <v>4127.0341999999991</v>
      </c>
      <c r="CP582" s="169">
        <f t="shared" si="136"/>
        <v>4206.38652</v>
      </c>
      <c r="CQ582" s="170">
        <f t="shared" si="137"/>
        <v>8333.4207199999983</v>
      </c>
      <c r="CU582" s="174">
        <v>2368</v>
      </c>
      <c r="CV582" s="174">
        <v>34829</v>
      </c>
      <c r="CW582" s="174">
        <v>5</v>
      </c>
      <c r="CX582" s="174">
        <v>4306.3900000000003</v>
      </c>
    </row>
    <row r="583" spans="38:102" x14ac:dyDescent="0.25">
      <c r="AL583" s="3">
        <v>66100</v>
      </c>
      <c r="AM583" s="3">
        <v>65923</v>
      </c>
      <c r="AN583" s="3">
        <v>38</v>
      </c>
      <c r="AO583" s="3">
        <v>3</v>
      </c>
      <c r="AP583" s="3">
        <v>690.00480000000005</v>
      </c>
      <c r="AQ583" s="3">
        <v>3101.558</v>
      </c>
      <c r="BA583" s="3">
        <v>66100</v>
      </c>
      <c r="BB583" s="3">
        <v>65923</v>
      </c>
      <c r="BC583" s="3">
        <v>38</v>
      </c>
      <c r="BD583" s="3">
        <v>3</v>
      </c>
      <c r="BE583" s="3">
        <v>565.31100000000004</v>
      </c>
      <c r="BF583" s="3">
        <v>2423.6880000000001</v>
      </c>
      <c r="BN583" s="3">
        <v>3</v>
      </c>
      <c r="BO583" s="3">
        <v>37</v>
      </c>
      <c r="BP583" s="3">
        <v>1083.5429999999999</v>
      </c>
      <c r="BW583" s="3">
        <v>3</v>
      </c>
      <c r="BX583" s="3">
        <v>37</v>
      </c>
      <c r="BY583" s="3">
        <v>1159.3689999999999</v>
      </c>
      <c r="CF583" s="3" t="s">
        <v>3073</v>
      </c>
      <c r="CG583" s="174">
        <v>3693</v>
      </c>
      <c r="CH583" s="174">
        <v>79087</v>
      </c>
      <c r="CI583" s="174">
        <v>5</v>
      </c>
      <c r="CJ583" s="174">
        <v>4301.4030000000002</v>
      </c>
      <c r="CK583" s="174">
        <v>4301.4030000000002</v>
      </c>
      <c r="CN583" s="3">
        <v>3487</v>
      </c>
      <c r="CO583" s="169">
        <f t="shared" si="135"/>
        <v>4168.4110000000001</v>
      </c>
      <c r="CP583" s="169">
        <f t="shared" si="136"/>
        <v>4163.1480000000001</v>
      </c>
      <c r="CQ583" s="170">
        <f t="shared" si="137"/>
        <v>8331.5590000000011</v>
      </c>
      <c r="CU583" s="174">
        <v>3693</v>
      </c>
      <c r="CV583" s="174">
        <v>79087</v>
      </c>
      <c r="CW583" s="174">
        <v>5</v>
      </c>
      <c r="CX583" s="174">
        <v>4301.4030000000002</v>
      </c>
    </row>
    <row r="584" spans="38:102" x14ac:dyDescent="0.25">
      <c r="AL584" s="3">
        <v>66121</v>
      </c>
      <c r="AM584" s="3">
        <v>65940</v>
      </c>
      <c r="AN584" s="3">
        <v>38</v>
      </c>
      <c r="AO584" s="3">
        <v>3</v>
      </c>
      <c r="AP584" s="3">
        <v>1541.048</v>
      </c>
      <c r="AQ584" s="3">
        <v>5593.0450000000001</v>
      </c>
      <c r="BA584" s="3">
        <v>66121</v>
      </c>
      <c r="BB584" s="3">
        <v>65940</v>
      </c>
      <c r="BC584" s="3">
        <v>38</v>
      </c>
      <c r="BD584" s="3">
        <v>3</v>
      </c>
      <c r="BE584" s="3">
        <v>1473.8240000000001</v>
      </c>
      <c r="BF584" s="3">
        <v>5386.5619999999999</v>
      </c>
      <c r="BN584" s="3">
        <v>3</v>
      </c>
      <c r="BO584" s="3">
        <v>37</v>
      </c>
      <c r="BP584" s="3">
        <v>13197.93</v>
      </c>
      <c r="BW584" s="3">
        <v>3</v>
      </c>
      <c r="BX584" s="3">
        <v>37</v>
      </c>
      <c r="BY584" s="3">
        <v>15426.85</v>
      </c>
      <c r="CF584" s="3" t="s">
        <v>3073</v>
      </c>
      <c r="CG584" s="174">
        <v>34829</v>
      </c>
      <c r="CH584" s="174">
        <v>2368</v>
      </c>
      <c r="CI584" s="174">
        <v>5</v>
      </c>
      <c r="CJ584" s="174">
        <v>4301.3310000000001</v>
      </c>
      <c r="CK584" s="174">
        <v>4301.3310000000001</v>
      </c>
      <c r="CN584" s="3">
        <v>71</v>
      </c>
      <c r="CO584" s="169">
        <f t="shared" si="135"/>
        <v>4177.0950000000003</v>
      </c>
      <c r="CP584" s="169">
        <f t="shared" si="136"/>
        <v>4150.7929999999997</v>
      </c>
      <c r="CQ584" s="170">
        <f t="shared" si="137"/>
        <v>8327.887999999999</v>
      </c>
      <c r="CU584" s="174">
        <v>34829</v>
      </c>
      <c r="CV584" s="174">
        <v>2368</v>
      </c>
      <c r="CW584" s="174">
        <v>5</v>
      </c>
      <c r="CX584" s="174">
        <v>4301.3310000000001</v>
      </c>
    </row>
    <row r="585" spans="38:102" x14ac:dyDescent="0.25">
      <c r="AL585" s="3">
        <v>66135</v>
      </c>
      <c r="AM585" s="3">
        <v>66695</v>
      </c>
      <c r="AN585" s="3">
        <v>38</v>
      </c>
      <c r="AO585" s="3">
        <v>3</v>
      </c>
      <c r="AP585" s="3">
        <v>2491.8490000000002</v>
      </c>
      <c r="AQ585" s="3">
        <v>6311.1509999999998</v>
      </c>
      <c r="BA585" s="3">
        <v>66135</v>
      </c>
      <c r="BB585" s="3">
        <v>66695</v>
      </c>
      <c r="BC585" s="3">
        <v>38</v>
      </c>
      <c r="BD585" s="3">
        <v>3</v>
      </c>
      <c r="BE585" s="3">
        <v>2645.6869999999999</v>
      </c>
      <c r="BF585" s="3">
        <v>6801.2860000000001</v>
      </c>
      <c r="BN585" s="3">
        <v>3</v>
      </c>
      <c r="BO585" s="3">
        <v>37</v>
      </c>
      <c r="BP585" s="3">
        <v>4916.1490000000003</v>
      </c>
      <c r="BW585" s="3">
        <v>3</v>
      </c>
      <c r="BX585" s="3">
        <v>37</v>
      </c>
      <c r="BY585" s="3">
        <v>5979.4449999999997</v>
      </c>
      <c r="CF585" s="3" t="s">
        <v>3073</v>
      </c>
      <c r="CG585" s="174">
        <v>85964</v>
      </c>
      <c r="CH585" s="174">
        <v>478</v>
      </c>
      <c r="CI585" s="174">
        <v>5</v>
      </c>
      <c r="CJ585" s="174">
        <v>4301.085</v>
      </c>
      <c r="CK585" s="174">
        <v>4301.085</v>
      </c>
      <c r="CN585" s="3">
        <v>774</v>
      </c>
      <c r="CO585" s="169">
        <f t="shared" si="135"/>
        <v>4154.25389</v>
      </c>
      <c r="CP585" s="169">
        <f t="shared" si="136"/>
        <v>4167.1982600000001</v>
      </c>
      <c r="CQ585" s="170">
        <f t="shared" si="137"/>
        <v>8321.452150000001</v>
      </c>
      <c r="CU585" s="174">
        <v>85964</v>
      </c>
      <c r="CV585" s="174">
        <v>478</v>
      </c>
      <c r="CW585" s="174">
        <v>5</v>
      </c>
      <c r="CX585" s="174">
        <v>4301.085</v>
      </c>
    </row>
    <row r="586" spans="38:102" x14ac:dyDescent="0.25">
      <c r="AL586" s="3">
        <v>66137</v>
      </c>
      <c r="AM586" s="3">
        <v>65953</v>
      </c>
      <c r="AN586" s="3">
        <v>38</v>
      </c>
      <c r="AO586" s="3">
        <v>3</v>
      </c>
      <c r="AP586" s="3">
        <v>1486.098</v>
      </c>
      <c r="AQ586" s="3">
        <v>4724.4260000000004</v>
      </c>
      <c r="BA586" s="3">
        <v>66137</v>
      </c>
      <c r="BB586" s="3">
        <v>65953</v>
      </c>
      <c r="BC586" s="3">
        <v>38</v>
      </c>
      <c r="BD586" s="3">
        <v>3</v>
      </c>
      <c r="BE586" s="3">
        <v>1350.5340000000001</v>
      </c>
      <c r="BF586" s="3">
        <v>4476.0150000000003</v>
      </c>
      <c r="BN586" s="3">
        <v>3</v>
      </c>
      <c r="BO586" s="3">
        <v>37</v>
      </c>
      <c r="BP586" s="3">
        <v>1026.932</v>
      </c>
      <c r="BW586" s="3">
        <v>3</v>
      </c>
      <c r="BX586" s="3">
        <v>37</v>
      </c>
      <c r="BY586" s="3">
        <v>1040.1690000000001</v>
      </c>
      <c r="CF586" s="3" t="s">
        <v>3073</v>
      </c>
      <c r="CG586" s="174">
        <v>50342</v>
      </c>
      <c r="CH586" s="174">
        <v>1831</v>
      </c>
      <c r="CI586" s="174">
        <v>5</v>
      </c>
      <c r="CJ586" s="174">
        <v>4300.7889999999998</v>
      </c>
      <c r="CK586" s="174">
        <v>4300.7889999999998</v>
      </c>
      <c r="CN586" s="3">
        <v>3431</v>
      </c>
      <c r="CO586" s="169">
        <f t="shared" si="135"/>
        <v>4102.2438999999995</v>
      </c>
      <c r="CP586" s="169">
        <f t="shared" si="136"/>
        <v>4209.9695999999994</v>
      </c>
      <c r="CQ586" s="170">
        <f t="shared" si="137"/>
        <v>8312.213499999998</v>
      </c>
      <c r="CU586" s="174">
        <v>50342</v>
      </c>
      <c r="CV586" s="174">
        <v>1831</v>
      </c>
      <c r="CW586" s="174">
        <v>5</v>
      </c>
      <c r="CX586" s="174">
        <v>4300.7889999999998</v>
      </c>
    </row>
    <row r="587" spans="38:102" x14ac:dyDescent="0.25">
      <c r="AL587" s="3">
        <v>66150</v>
      </c>
      <c r="AM587" s="3">
        <v>66320</v>
      </c>
      <c r="AN587" s="3">
        <v>38</v>
      </c>
      <c r="AO587" s="3">
        <v>3</v>
      </c>
      <c r="AP587" s="3">
        <v>2378.8009999999999</v>
      </c>
      <c r="AQ587" s="3">
        <v>6337.2049999999999</v>
      </c>
      <c r="BA587" s="3">
        <v>66150</v>
      </c>
      <c r="BB587" s="3">
        <v>66320</v>
      </c>
      <c r="BC587" s="3">
        <v>38</v>
      </c>
      <c r="BD587" s="3">
        <v>3</v>
      </c>
      <c r="BE587" s="3">
        <v>2163.4270000000001</v>
      </c>
      <c r="BF587" s="3">
        <v>5875.1009999999997</v>
      </c>
      <c r="BN587" s="3">
        <v>3</v>
      </c>
      <c r="BO587" s="3">
        <v>37</v>
      </c>
      <c r="BP587" s="3">
        <v>2278.0569999999998</v>
      </c>
      <c r="BW587" s="3">
        <v>3</v>
      </c>
      <c r="BX587" s="3">
        <v>37</v>
      </c>
      <c r="BY587" s="3">
        <v>1852.13</v>
      </c>
      <c r="CF587" s="3" t="s">
        <v>3073</v>
      </c>
      <c r="CG587" s="174">
        <v>128224</v>
      </c>
      <c r="CH587" s="174">
        <v>1073</v>
      </c>
      <c r="CI587" s="174">
        <v>5</v>
      </c>
      <c r="CJ587" s="174">
        <v>4294.415</v>
      </c>
      <c r="CK587" s="174">
        <v>4294.415</v>
      </c>
      <c r="CN587" s="3">
        <v>1776</v>
      </c>
      <c r="CO587" s="169">
        <f t="shared" si="135"/>
        <v>4115.0382</v>
      </c>
      <c r="CP587" s="169">
        <f t="shared" si="136"/>
        <v>4192.3431</v>
      </c>
      <c r="CQ587" s="170">
        <f t="shared" si="137"/>
        <v>8307.3813000000009</v>
      </c>
      <c r="CU587" s="174">
        <v>128224</v>
      </c>
      <c r="CV587" s="174">
        <v>1073</v>
      </c>
      <c r="CW587" s="174">
        <v>5</v>
      </c>
      <c r="CX587" s="174">
        <v>4294.415</v>
      </c>
    </row>
    <row r="588" spans="38:102" x14ac:dyDescent="0.25">
      <c r="AL588" s="3">
        <v>66165</v>
      </c>
      <c r="AM588" s="3">
        <v>65984</v>
      </c>
      <c r="AN588" s="3">
        <v>38</v>
      </c>
      <c r="AO588" s="3">
        <v>3</v>
      </c>
      <c r="AP588" s="3">
        <v>5794.0889999999999</v>
      </c>
      <c r="AQ588" s="3">
        <v>16269.59</v>
      </c>
      <c r="BA588" s="3">
        <v>66165</v>
      </c>
      <c r="BB588" s="3">
        <v>65984</v>
      </c>
      <c r="BC588" s="3">
        <v>38</v>
      </c>
      <c r="BD588" s="3">
        <v>3</v>
      </c>
      <c r="BE588" s="3">
        <v>4434.6469999999999</v>
      </c>
      <c r="BF588" s="3">
        <v>12894.74</v>
      </c>
      <c r="BN588" s="3">
        <v>3</v>
      </c>
      <c r="BO588" s="3">
        <v>37</v>
      </c>
      <c r="BP588" s="3">
        <v>4726.9579999999996</v>
      </c>
      <c r="BW588" s="3">
        <v>3</v>
      </c>
      <c r="BX588" s="3">
        <v>37</v>
      </c>
      <c r="BY588" s="3">
        <v>4943.3599999999997</v>
      </c>
      <c r="CF588" s="3" t="s">
        <v>3073</v>
      </c>
      <c r="CG588" s="174">
        <v>96458</v>
      </c>
      <c r="CH588" s="174">
        <v>736</v>
      </c>
      <c r="CI588" s="174">
        <v>5</v>
      </c>
      <c r="CJ588" s="174">
        <v>4291.1090000000004</v>
      </c>
      <c r="CK588" s="174">
        <v>4291.1090000000004</v>
      </c>
      <c r="CN588" s="3">
        <v>1360</v>
      </c>
      <c r="CO588" s="169">
        <f t="shared" si="135"/>
        <v>4184.5529999999999</v>
      </c>
      <c r="CP588" s="169">
        <f t="shared" si="136"/>
        <v>4120.5370000000003</v>
      </c>
      <c r="CQ588" s="170">
        <f t="shared" si="137"/>
        <v>8305.09</v>
      </c>
      <c r="CU588" s="174">
        <v>96458</v>
      </c>
      <c r="CV588" s="174">
        <v>736</v>
      </c>
      <c r="CW588" s="174">
        <v>5</v>
      </c>
      <c r="CX588" s="174">
        <v>4291.1090000000004</v>
      </c>
    </row>
    <row r="589" spans="38:102" x14ac:dyDescent="0.25">
      <c r="AL589" s="3">
        <v>66211</v>
      </c>
      <c r="AM589" s="3">
        <v>65997</v>
      </c>
      <c r="AN589" s="3">
        <v>38</v>
      </c>
      <c r="AO589" s="3">
        <v>3</v>
      </c>
      <c r="AP589" s="3">
        <v>1382.2249999999999</v>
      </c>
      <c r="AQ589" s="3">
        <v>4689.6679999999997</v>
      </c>
      <c r="BA589" s="3">
        <v>66211</v>
      </c>
      <c r="BB589" s="3">
        <v>65997</v>
      </c>
      <c r="BC589" s="3">
        <v>38</v>
      </c>
      <c r="BD589" s="3">
        <v>3</v>
      </c>
      <c r="BE589" s="3">
        <v>1081.8489999999999</v>
      </c>
      <c r="BF589" s="3">
        <v>3556.3429999999998</v>
      </c>
      <c r="BN589" s="3">
        <v>3</v>
      </c>
      <c r="BO589" s="3">
        <v>37</v>
      </c>
      <c r="BP589" s="3">
        <v>4736.6289999999999</v>
      </c>
      <c r="BW589" s="3">
        <v>3</v>
      </c>
      <c r="BX589" s="3">
        <v>37</v>
      </c>
      <c r="BY589" s="3">
        <v>4651.1040000000003</v>
      </c>
      <c r="CF589" s="3" t="s">
        <v>3073</v>
      </c>
      <c r="CG589" s="174">
        <v>2707</v>
      </c>
      <c r="CH589" s="174">
        <v>132013</v>
      </c>
      <c r="CI589" s="174">
        <v>5</v>
      </c>
      <c r="CJ589" s="174">
        <v>4287.5420000000004</v>
      </c>
      <c r="CK589" s="174">
        <v>4287.5420000000004</v>
      </c>
      <c r="CN589" s="3">
        <v>3453</v>
      </c>
      <c r="CO589" s="169">
        <f t="shared" si="135"/>
        <v>4179.1549000000005</v>
      </c>
      <c r="CP589" s="169">
        <f t="shared" si="136"/>
        <v>4124.7884999999997</v>
      </c>
      <c r="CQ589" s="170">
        <f t="shared" si="137"/>
        <v>8303.9434000000001</v>
      </c>
      <c r="CU589" s="174">
        <v>2707</v>
      </c>
      <c r="CV589" s="174">
        <v>132013</v>
      </c>
      <c r="CW589" s="174">
        <v>5</v>
      </c>
      <c r="CX589" s="174">
        <v>4287.5420000000004</v>
      </c>
    </row>
    <row r="590" spans="38:102" x14ac:dyDescent="0.25">
      <c r="AL590" s="3">
        <v>66320</v>
      </c>
      <c r="AM590" s="3">
        <v>66150</v>
      </c>
      <c r="AN590" s="3">
        <v>38</v>
      </c>
      <c r="AO590" s="3">
        <v>3</v>
      </c>
      <c r="AP590" s="3">
        <v>2422.6260000000002</v>
      </c>
      <c r="AQ590" s="3">
        <v>7698.66</v>
      </c>
      <c r="BA590" s="3">
        <v>66320</v>
      </c>
      <c r="BB590" s="3">
        <v>66150</v>
      </c>
      <c r="BC590" s="3">
        <v>38</v>
      </c>
      <c r="BD590" s="3">
        <v>3</v>
      </c>
      <c r="BE590" s="3">
        <v>2404.1129999999998</v>
      </c>
      <c r="BF590" s="3">
        <v>7566.6350000000002</v>
      </c>
      <c r="BN590" s="3">
        <v>3</v>
      </c>
      <c r="BO590" s="3">
        <v>37</v>
      </c>
      <c r="BP590" s="3">
        <v>10721.96</v>
      </c>
      <c r="BW590" s="3">
        <v>3</v>
      </c>
      <c r="BX590" s="3">
        <v>37</v>
      </c>
      <c r="BY590" s="3">
        <v>11905.37</v>
      </c>
      <c r="CF590" s="3" t="s">
        <v>3073</v>
      </c>
      <c r="CG590" s="174">
        <v>31030</v>
      </c>
      <c r="CH590" s="174">
        <v>2427</v>
      </c>
      <c r="CI590" s="174">
        <v>5</v>
      </c>
      <c r="CJ590" s="174">
        <v>4287.5169999999998</v>
      </c>
      <c r="CK590" s="174">
        <v>4287.5169999999998</v>
      </c>
      <c r="CN590" s="3">
        <v>1077</v>
      </c>
      <c r="CO590" s="169">
        <f t="shared" si="135"/>
        <v>4090.857</v>
      </c>
      <c r="CP590" s="169">
        <f t="shared" si="136"/>
        <v>4208.0690000000004</v>
      </c>
      <c r="CQ590" s="170">
        <f t="shared" si="137"/>
        <v>8298.9259999999995</v>
      </c>
      <c r="CU590" s="174">
        <v>31030</v>
      </c>
      <c r="CV590" s="174">
        <v>2427</v>
      </c>
      <c r="CW590" s="174">
        <v>5</v>
      </c>
      <c r="CX590" s="174">
        <v>4287.5169999999998</v>
      </c>
    </row>
    <row r="591" spans="38:102" x14ac:dyDescent="0.25">
      <c r="AL591" s="3">
        <v>66695</v>
      </c>
      <c r="AM591" s="3">
        <v>66135</v>
      </c>
      <c r="AN591" s="3">
        <v>38</v>
      </c>
      <c r="AO591" s="3">
        <v>3</v>
      </c>
      <c r="AP591" s="3">
        <v>1903.8789999999999</v>
      </c>
      <c r="AQ591" s="3">
        <v>5853.5550000000003</v>
      </c>
      <c r="BA591" s="3">
        <v>66695</v>
      </c>
      <c r="BB591" s="3">
        <v>66135</v>
      </c>
      <c r="BC591" s="3">
        <v>38</v>
      </c>
      <c r="BD591" s="3">
        <v>3</v>
      </c>
      <c r="BE591" s="3">
        <v>2060.1480000000001</v>
      </c>
      <c r="BF591" s="3">
        <v>6232.0749999999998</v>
      </c>
      <c r="BN591" s="3">
        <v>3</v>
      </c>
      <c r="BO591" s="3">
        <v>37</v>
      </c>
      <c r="BP591" s="3">
        <v>3731.3649999999998</v>
      </c>
      <c r="BW591" s="3">
        <v>3</v>
      </c>
      <c r="BX591" s="3">
        <v>37</v>
      </c>
      <c r="BY591" s="3">
        <v>4067.3589999999999</v>
      </c>
      <c r="CF591" s="3" t="s">
        <v>3073</v>
      </c>
      <c r="CG591" s="174">
        <v>2582</v>
      </c>
      <c r="CH591" s="174">
        <v>40769</v>
      </c>
      <c r="CI591" s="174">
        <v>5</v>
      </c>
      <c r="CJ591" s="174">
        <v>4285.8419999999996</v>
      </c>
      <c r="CK591" s="174">
        <v>4285.8419999999996</v>
      </c>
      <c r="CN591" s="3">
        <v>1095</v>
      </c>
      <c r="CO591" s="169">
        <f t="shared" si="135"/>
        <v>4103.2055</v>
      </c>
      <c r="CP591" s="169">
        <f t="shared" si="136"/>
        <v>4194.1131000000005</v>
      </c>
      <c r="CQ591" s="170">
        <f t="shared" si="137"/>
        <v>8297.3186000000005</v>
      </c>
      <c r="CU591" s="174">
        <v>2582</v>
      </c>
      <c r="CV591" s="174">
        <v>40769</v>
      </c>
      <c r="CW591" s="174">
        <v>5</v>
      </c>
      <c r="CX591" s="174">
        <v>4285.8419999999996</v>
      </c>
    </row>
    <row r="592" spans="38:102" x14ac:dyDescent="0.25">
      <c r="AL592" s="3">
        <v>60392</v>
      </c>
      <c r="AM592" s="3">
        <v>184958</v>
      </c>
      <c r="AN592" s="3">
        <v>40</v>
      </c>
      <c r="AO592" s="3">
        <v>3</v>
      </c>
      <c r="AP592" s="3">
        <v>7338.9830000000002</v>
      </c>
      <c r="AQ592" s="3">
        <v>17999.72</v>
      </c>
      <c r="BA592" s="3">
        <v>60392</v>
      </c>
      <c r="BB592" s="3">
        <v>184958</v>
      </c>
      <c r="BC592" s="3">
        <v>40</v>
      </c>
      <c r="BD592" s="3">
        <v>3</v>
      </c>
      <c r="BE592" s="3">
        <v>7243.1559999999999</v>
      </c>
      <c r="BF592" s="3">
        <v>18459.12</v>
      </c>
      <c r="BN592" s="3">
        <v>3</v>
      </c>
      <c r="BO592" s="3">
        <v>37</v>
      </c>
      <c r="BP592" s="3">
        <v>12279.98</v>
      </c>
      <c r="BW592" s="3">
        <v>3</v>
      </c>
      <c r="BX592" s="3">
        <v>37</v>
      </c>
      <c r="BY592" s="3">
        <v>13357</v>
      </c>
      <c r="CF592" s="3" t="s">
        <v>3073</v>
      </c>
      <c r="CG592" s="174">
        <v>40769</v>
      </c>
      <c r="CH592" s="174">
        <v>2582</v>
      </c>
      <c r="CI592" s="174">
        <v>5</v>
      </c>
      <c r="CJ592" s="174">
        <v>4284.7709999999997</v>
      </c>
      <c r="CK592" s="174">
        <v>4284.7709999999997</v>
      </c>
      <c r="CN592" s="3">
        <v>2199</v>
      </c>
      <c r="CO592" s="169">
        <f t="shared" si="135"/>
        <v>4106.1205</v>
      </c>
      <c r="CP592" s="169">
        <f t="shared" si="136"/>
        <v>4186.8519999999999</v>
      </c>
      <c r="CQ592" s="170">
        <f t="shared" si="137"/>
        <v>8292.9724999999999</v>
      </c>
      <c r="CU592" s="174">
        <v>40769</v>
      </c>
      <c r="CV592" s="174">
        <v>2582</v>
      </c>
      <c r="CW592" s="174">
        <v>5</v>
      </c>
      <c r="CX592" s="174">
        <v>4284.7709999999997</v>
      </c>
    </row>
    <row r="593" spans="38:102" x14ac:dyDescent="0.25">
      <c r="AL593" s="3">
        <v>63033</v>
      </c>
      <c r="AM593" s="3">
        <v>63035</v>
      </c>
      <c r="AN593" s="3">
        <v>40</v>
      </c>
      <c r="AO593" s="3">
        <v>3</v>
      </c>
      <c r="AP593" s="3">
        <v>5890.2139999999999</v>
      </c>
      <c r="AQ593" s="3">
        <v>16003.54</v>
      </c>
      <c r="BA593" s="3">
        <v>63033</v>
      </c>
      <c r="BB593" s="3">
        <v>63035</v>
      </c>
      <c r="BC593" s="3">
        <v>40</v>
      </c>
      <c r="BD593" s="3">
        <v>3</v>
      </c>
      <c r="BE593" s="3">
        <v>5154.1859999999997</v>
      </c>
      <c r="BF593" s="3">
        <v>15187.15</v>
      </c>
      <c r="BN593" s="3">
        <v>3</v>
      </c>
      <c r="BO593" s="3">
        <v>37</v>
      </c>
      <c r="BP593" s="3">
        <v>9874.7780000000002</v>
      </c>
      <c r="BW593" s="3">
        <v>3</v>
      </c>
      <c r="BX593" s="3">
        <v>37</v>
      </c>
      <c r="BY593" s="3">
        <v>10450.25</v>
      </c>
      <c r="CF593" s="3" t="s">
        <v>3073</v>
      </c>
      <c r="CG593" s="174">
        <v>691</v>
      </c>
      <c r="CH593" s="174">
        <v>92237</v>
      </c>
      <c r="CI593" s="174">
        <v>5</v>
      </c>
      <c r="CJ593" s="174">
        <v>4283.8280000000004</v>
      </c>
      <c r="CK593" s="174">
        <v>4283.8280000000004</v>
      </c>
      <c r="CN593" s="3">
        <v>3049</v>
      </c>
      <c r="CO593" s="169">
        <f t="shared" si="135"/>
        <v>4172.018</v>
      </c>
      <c r="CP593" s="169">
        <f t="shared" si="136"/>
        <v>4112.5059999999994</v>
      </c>
      <c r="CQ593" s="170">
        <f t="shared" si="137"/>
        <v>8284.5239999999994</v>
      </c>
      <c r="CU593" s="174">
        <v>691</v>
      </c>
      <c r="CV593" s="174">
        <v>92237</v>
      </c>
      <c r="CW593" s="174">
        <v>5</v>
      </c>
      <c r="CX593" s="174">
        <v>4283.8280000000004</v>
      </c>
    </row>
    <row r="594" spans="38:102" x14ac:dyDescent="0.25">
      <c r="AL594" s="3">
        <v>63035</v>
      </c>
      <c r="AM594" s="3">
        <v>63033</v>
      </c>
      <c r="AN594" s="3">
        <v>40</v>
      </c>
      <c r="AO594" s="3">
        <v>3</v>
      </c>
      <c r="AP594" s="3">
        <v>8695.3349999999991</v>
      </c>
      <c r="AQ594" s="3">
        <v>23459.97</v>
      </c>
      <c r="BA594" s="3">
        <v>63035</v>
      </c>
      <c r="BB594" s="3">
        <v>63033</v>
      </c>
      <c r="BC594" s="3">
        <v>40</v>
      </c>
      <c r="BD594" s="3">
        <v>3</v>
      </c>
      <c r="BE594" s="3">
        <v>8373.3420000000006</v>
      </c>
      <c r="BF594" s="3">
        <v>23074.3</v>
      </c>
      <c r="BN594" s="3">
        <v>3</v>
      </c>
      <c r="BO594" s="3">
        <v>38</v>
      </c>
      <c r="BP594" s="3">
        <v>3188.2139999999999</v>
      </c>
      <c r="BW594" s="3">
        <v>3</v>
      </c>
      <c r="BX594" s="3">
        <v>38</v>
      </c>
      <c r="BY594" s="3">
        <v>3107.788</v>
      </c>
      <c r="CF594" s="3" t="s">
        <v>3073</v>
      </c>
      <c r="CG594" s="174">
        <v>26738</v>
      </c>
      <c r="CH594" s="174">
        <v>2374</v>
      </c>
      <c r="CI594" s="174">
        <v>5</v>
      </c>
      <c r="CJ594" s="174">
        <v>4283.3670000000002</v>
      </c>
      <c r="CK594" s="174">
        <v>4283.3670000000002</v>
      </c>
      <c r="CN594" s="3">
        <v>1314</v>
      </c>
      <c r="CO594" s="169">
        <f t="shared" si="135"/>
        <v>4170.0586000000003</v>
      </c>
      <c r="CP594" s="169">
        <f t="shared" si="136"/>
        <v>4093.8256000000001</v>
      </c>
      <c r="CQ594" s="170">
        <f t="shared" si="137"/>
        <v>8263.8842000000004</v>
      </c>
      <c r="CU594" s="174">
        <v>26738</v>
      </c>
      <c r="CV594" s="174">
        <v>2374</v>
      </c>
      <c r="CW594" s="174">
        <v>5</v>
      </c>
      <c r="CX594" s="174">
        <v>4283.3670000000002</v>
      </c>
    </row>
    <row r="595" spans="38:102" x14ac:dyDescent="0.25">
      <c r="AL595" s="3">
        <v>64016</v>
      </c>
      <c r="AM595" s="3">
        <v>64018</v>
      </c>
      <c r="AN595" s="3">
        <v>40</v>
      </c>
      <c r="AO595" s="3">
        <v>3</v>
      </c>
      <c r="AP595" s="3">
        <v>654.60900000000004</v>
      </c>
      <c r="AQ595" s="3">
        <v>3187.672</v>
      </c>
      <c r="BA595" s="3">
        <v>64016</v>
      </c>
      <c r="BB595" s="3">
        <v>64018</v>
      </c>
      <c r="BC595" s="3">
        <v>40</v>
      </c>
      <c r="BD595" s="3">
        <v>3</v>
      </c>
      <c r="BE595" s="3">
        <v>778.72940000000006</v>
      </c>
      <c r="BF595" s="3">
        <v>2725.57</v>
      </c>
      <c r="BN595" s="3">
        <v>3</v>
      </c>
      <c r="BO595" s="3">
        <v>38</v>
      </c>
      <c r="BP595" s="3">
        <v>3898.866</v>
      </c>
      <c r="BW595" s="3">
        <v>3</v>
      </c>
      <c r="BX595" s="3">
        <v>38</v>
      </c>
      <c r="BY595" s="3">
        <v>4394.9769999999999</v>
      </c>
      <c r="CF595" s="3" t="s">
        <v>3073</v>
      </c>
      <c r="CG595" s="174">
        <v>2739</v>
      </c>
      <c r="CH595" s="174">
        <v>140998</v>
      </c>
      <c r="CI595" s="174">
        <v>5</v>
      </c>
      <c r="CJ595" s="174">
        <v>4280.1139999999996</v>
      </c>
      <c r="CK595" s="174">
        <v>4280.1139999999996</v>
      </c>
      <c r="CN595" s="3">
        <v>1136</v>
      </c>
      <c r="CO595" s="169">
        <f t="shared" si="135"/>
        <v>4307.7299999999996</v>
      </c>
      <c r="CP595" s="169">
        <f t="shared" si="136"/>
        <v>3945.799</v>
      </c>
      <c r="CQ595" s="170">
        <f t="shared" si="137"/>
        <v>8253.5289999999986</v>
      </c>
      <c r="CU595" s="174">
        <v>2739</v>
      </c>
      <c r="CV595" s="174">
        <v>140998</v>
      </c>
      <c r="CW595" s="174">
        <v>5</v>
      </c>
      <c r="CX595" s="174">
        <v>4280.1139999999996</v>
      </c>
    </row>
    <row r="596" spans="38:102" x14ac:dyDescent="0.25">
      <c r="AL596" s="3">
        <v>64018</v>
      </c>
      <c r="AM596" s="3">
        <v>64016</v>
      </c>
      <c r="AN596" s="3">
        <v>40</v>
      </c>
      <c r="AO596" s="3">
        <v>3</v>
      </c>
      <c r="AP596" s="3">
        <v>896.27700000000004</v>
      </c>
      <c r="AQ596" s="3">
        <v>1969.261</v>
      </c>
      <c r="BA596" s="3">
        <v>64018</v>
      </c>
      <c r="BB596" s="3">
        <v>64016</v>
      </c>
      <c r="BC596" s="3">
        <v>40</v>
      </c>
      <c r="BD596" s="3">
        <v>3</v>
      </c>
      <c r="BE596" s="3">
        <v>710.75409999999999</v>
      </c>
      <c r="BF596" s="3">
        <v>1504.357</v>
      </c>
      <c r="BN596" s="3">
        <v>3</v>
      </c>
      <c r="BO596" s="3">
        <v>38</v>
      </c>
      <c r="BP596" s="3">
        <v>20626.490000000002</v>
      </c>
      <c r="BW596" s="3">
        <v>3</v>
      </c>
      <c r="BX596" s="3">
        <v>38</v>
      </c>
      <c r="BY596" s="3">
        <v>21860.66</v>
      </c>
      <c r="CF596" s="3" t="s">
        <v>3073</v>
      </c>
      <c r="CG596" s="174">
        <v>3070</v>
      </c>
      <c r="CH596" s="174">
        <v>170131</v>
      </c>
      <c r="CI596" s="174">
        <v>5</v>
      </c>
      <c r="CJ596" s="174">
        <v>4280</v>
      </c>
      <c r="CK596" s="174">
        <v>4280</v>
      </c>
      <c r="CN596" s="3">
        <v>1396</v>
      </c>
      <c r="CO596" s="169">
        <f t="shared" si="135"/>
        <v>4064.6543800000004</v>
      </c>
      <c r="CP596" s="169">
        <f t="shared" si="136"/>
        <v>4180.0609699999995</v>
      </c>
      <c r="CQ596" s="170">
        <f t="shared" si="137"/>
        <v>8244.7153500000004</v>
      </c>
      <c r="CU596" s="174">
        <v>3070</v>
      </c>
      <c r="CV596" s="174">
        <v>170131</v>
      </c>
      <c r="CW596" s="174">
        <v>5</v>
      </c>
      <c r="CX596" s="174">
        <v>4280</v>
      </c>
    </row>
    <row r="597" spans="38:102" x14ac:dyDescent="0.25">
      <c r="AL597" s="3">
        <v>64366</v>
      </c>
      <c r="AM597" s="3">
        <v>64368</v>
      </c>
      <c r="AN597" s="3">
        <v>40</v>
      </c>
      <c r="AO597" s="3">
        <v>3</v>
      </c>
      <c r="AP597" s="3">
        <v>1713.1759999999999</v>
      </c>
      <c r="AQ597" s="3">
        <v>4648.5370000000003</v>
      </c>
      <c r="BA597" s="3">
        <v>64366</v>
      </c>
      <c r="BB597" s="3">
        <v>64368</v>
      </c>
      <c r="BC597" s="3">
        <v>40</v>
      </c>
      <c r="BD597" s="3">
        <v>3</v>
      </c>
      <c r="BE597" s="3">
        <v>921.70510000000002</v>
      </c>
      <c r="BF597" s="3">
        <v>3022.5810000000001</v>
      </c>
      <c r="BN597" s="3">
        <v>3</v>
      </c>
      <c r="BO597" s="3">
        <v>38</v>
      </c>
      <c r="BP597" s="3">
        <v>2702.0569999999998</v>
      </c>
      <c r="BW597" s="3">
        <v>3</v>
      </c>
      <c r="BX597" s="3">
        <v>38</v>
      </c>
      <c r="BY597" s="3">
        <v>2839.38</v>
      </c>
      <c r="CF597" s="3" t="s">
        <v>3073</v>
      </c>
      <c r="CG597" s="174">
        <v>1495</v>
      </c>
      <c r="CH597" s="174">
        <v>90686</v>
      </c>
      <c r="CI597" s="174">
        <v>5</v>
      </c>
      <c r="CJ597" s="174">
        <v>4279.826</v>
      </c>
      <c r="CK597" s="174">
        <v>4279.826</v>
      </c>
      <c r="CN597" s="3">
        <v>2246</v>
      </c>
      <c r="CO597" s="169">
        <f t="shared" si="135"/>
        <v>4075.6210000000001</v>
      </c>
      <c r="CP597" s="169">
        <f t="shared" si="136"/>
        <v>4160.8729999999996</v>
      </c>
      <c r="CQ597" s="170">
        <f t="shared" si="137"/>
        <v>8236.4939999999988</v>
      </c>
      <c r="CU597" s="174">
        <v>1495</v>
      </c>
      <c r="CV597" s="174">
        <v>90686</v>
      </c>
      <c r="CW597" s="174">
        <v>5</v>
      </c>
      <c r="CX597" s="174">
        <v>4279.826</v>
      </c>
    </row>
    <row r="598" spans="38:102" x14ac:dyDescent="0.25">
      <c r="AL598" s="3">
        <v>64368</v>
      </c>
      <c r="AM598" s="3">
        <v>64366</v>
      </c>
      <c r="AN598" s="3">
        <v>40</v>
      </c>
      <c r="AO598" s="3">
        <v>3</v>
      </c>
      <c r="AP598" s="3">
        <v>1258.671</v>
      </c>
      <c r="AQ598" s="3">
        <v>3453.9470000000001</v>
      </c>
      <c r="BA598" s="3">
        <v>64368</v>
      </c>
      <c r="BB598" s="3">
        <v>64366</v>
      </c>
      <c r="BC598" s="3">
        <v>40</v>
      </c>
      <c r="BD598" s="3">
        <v>3</v>
      </c>
      <c r="BE598" s="3">
        <v>1280.0820000000001</v>
      </c>
      <c r="BF598" s="3">
        <v>3611.38</v>
      </c>
      <c r="BN598" s="3">
        <v>3</v>
      </c>
      <c r="BO598" s="3">
        <v>38</v>
      </c>
      <c r="BP598" s="3">
        <v>19683.650000000001</v>
      </c>
      <c r="BW598" s="3">
        <v>3</v>
      </c>
      <c r="BX598" s="3">
        <v>38</v>
      </c>
      <c r="BY598" s="3">
        <v>20395.72</v>
      </c>
      <c r="CF598" s="3" t="s">
        <v>3073</v>
      </c>
      <c r="CG598" s="174">
        <v>1755</v>
      </c>
      <c r="CH598" s="174">
        <v>58976</v>
      </c>
      <c r="CI598" s="174">
        <v>5</v>
      </c>
      <c r="CJ598" s="174">
        <v>4278.9170000000004</v>
      </c>
      <c r="CK598" s="174">
        <v>4278.9170000000004</v>
      </c>
      <c r="CN598" s="3">
        <v>2992</v>
      </c>
      <c r="CO598" s="169">
        <f t="shared" si="135"/>
        <v>4056.0365600000005</v>
      </c>
      <c r="CP598" s="169">
        <f t="shared" si="136"/>
        <v>4165.4952199999998</v>
      </c>
      <c r="CQ598" s="170">
        <f t="shared" si="137"/>
        <v>8221.5317800000012</v>
      </c>
      <c r="CU598" s="174">
        <v>1755</v>
      </c>
      <c r="CV598" s="174">
        <v>58976</v>
      </c>
      <c r="CW598" s="174">
        <v>5</v>
      </c>
      <c r="CX598" s="174">
        <v>4278.9170000000004</v>
      </c>
    </row>
    <row r="599" spans="38:102" x14ac:dyDescent="0.25">
      <c r="AL599" s="3">
        <v>65373</v>
      </c>
      <c r="AM599" s="3">
        <v>65393</v>
      </c>
      <c r="AN599" s="3">
        <v>40</v>
      </c>
      <c r="AO599" s="3">
        <v>3</v>
      </c>
      <c r="AP599" s="3">
        <v>930.30820000000006</v>
      </c>
      <c r="AQ599" s="3">
        <v>2149.864</v>
      </c>
      <c r="BA599" s="3">
        <v>65373</v>
      </c>
      <c r="BB599" s="3">
        <v>65393</v>
      </c>
      <c r="BC599" s="3">
        <v>40</v>
      </c>
      <c r="BD599" s="3">
        <v>3</v>
      </c>
      <c r="BE599" s="3">
        <v>896.75890000000004</v>
      </c>
      <c r="BF599" s="3">
        <v>1898.4549999999999</v>
      </c>
      <c r="BN599" s="3">
        <v>3</v>
      </c>
      <c r="BO599" s="3">
        <v>38</v>
      </c>
      <c r="BP599" s="3">
        <v>4112.8500000000004</v>
      </c>
      <c r="BW599" s="3">
        <v>3</v>
      </c>
      <c r="BX599" s="3">
        <v>38</v>
      </c>
      <c r="BY599" s="3">
        <v>3577.5610000000001</v>
      </c>
      <c r="CF599" s="3" t="s">
        <v>3073</v>
      </c>
      <c r="CG599" s="174">
        <v>1222</v>
      </c>
      <c r="CH599" s="174">
        <v>129909</v>
      </c>
      <c r="CI599" s="174">
        <v>5</v>
      </c>
      <c r="CJ599" s="174">
        <v>4275.6030000000001</v>
      </c>
      <c r="CK599" s="174">
        <v>4275.6030000000001</v>
      </c>
      <c r="CN599" s="3">
        <v>2445</v>
      </c>
      <c r="CO599" s="169">
        <f t="shared" si="135"/>
        <v>3817.6729999999998</v>
      </c>
      <c r="CP599" s="169">
        <f t="shared" si="136"/>
        <v>4399.8059999999996</v>
      </c>
      <c r="CQ599" s="170">
        <f t="shared" si="137"/>
        <v>8217.4789999999994</v>
      </c>
      <c r="CU599" s="174">
        <v>1222</v>
      </c>
      <c r="CV599" s="174">
        <v>129909</v>
      </c>
      <c r="CW599" s="174">
        <v>5</v>
      </c>
      <c r="CX599" s="174">
        <v>4275.6030000000001</v>
      </c>
    </row>
    <row r="600" spans="38:102" x14ac:dyDescent="0.25">
      <c r="AL600" s="3">
        <v>65393</v>
      </c>
      <c r="AM600" s="3">
        <v>65373</v>
      </c>
      <c r="AN600" s="3">
        <v>40</v>
      </c>
      <c r="AO600" s="3">
        <v>3</v>
      </c>
      <c r="AP600" s="3">
        <v>856.33460000000002</v>
      </c>
      <c r="AQ600" s="3">
        <v>1956.4259999999999</v>
      </c>
      <c r="BA600" s="3">
        <v>65393</v>
      </c>
      <c r="BB600" s="3">
        <v>65373</v>
      </c>
      <c r="BC600" s="3">
        <v>40</v>
      </c>
      <c r="BD600" s="3">
        <v>3</v>
      </c>
      <c r="BE600" s="3">
        <v>655.10550000000001</v>
      </c>
      <c r="BF600" s="3">
        <v>1577.4490000000001</v>
      </c>
      <c r="BN600" s="3">
        <v>3</v>
      </c>
      <c r="BO600" s="3">
        <v>38</v>
      </c>
      <c r="BP600" s="3">
        <v>6350.8829999999998</v>
      </c>
      <c r="BW600" s="3">
        <v>3</v>
      </c>
      <c r="BX600" s="3">
        <v>38</v>
      </c>
      <c r="BY600" s="3">
        <v>6930.6350000000002</v>
      </c>
      <c r="CF600" s="3" t="s">
        <v>3073</v>
      </c>
      <c r="CG600" s="174">
        <v>106285</v>
      </c>
      <c r="CH600" s="174">
        <v>1415</v>
      </c>
      <c r="CI600" s="174">
        <v>5</v>
      </c>
      <c r="CJ600" s="174">
        <v>4266.2460000000001</v>
      </c>
      <c r="CK600" s="174">
        <v>4266.2460000000001</v>
      </c>
      <c r="CN600" s="3">
        <v>2964</v>
      </c>
      <c r="CO600" s="169">
        <f t="shared" si="135"/>
        <v>4076.2238399999997</v>
      </c>
      <c r="CP600" s="169">
        <f t="shared" si="136"/>
        <v>4133.7658500000007</v>
      </c>
      <c r="CQ600" s="170">
        <f t="shared" si="137"/>
        <v>8209.9896900000003</v>
      </c>
      <c r="CU600" s="174">
        <v>106285</v>
      </c>
      <c r="CV600" s="174">
        <v>1415</v>
      </c>
      <c r="CW600" s="174">
        <v>5</v>
      </c>
      <c r="CX600" s="174">
        <v>4266.2460000000001</v>
      </c>
    </row>
    <row r="601" spans="38:102" x14ac:dyDescent="0.25">
      <c r="AL601" s="3">
        <v>184958</v>
      </c>
      <c r="AM601" s="3">
        <v>60392</v>
      </c>
      <c r="AN601" s="3">
        <v>40</v>
      </c>
      <c r="AO601" s="3">
        <v>3</v>
      </c>
      <c r="AP601" s="3">
        <v>2701.4740000000002</v>
      </c>
      <c r="AQ601" s="3">
        <v>6935.94</v>
      </c>
      <c r="BA601" s="3">
        <v>184958</v>
      </c>
      <c r="BB601" s="3">
        <v>60392</v>
      </c>
      <c r="BC601" s="3">
        <v>40</v>
      </c>
      <c r="BD601" s="3">
        <v>3</v>
      </c>
      <c r="BE601" s="3">
        <v>2602.2199999999998</v>
      </c>
      <c r="BF601" s="3">
        <v>6798.3389999999999</v>
      </c>
      <c r="BN601" s="3">
        <v>3</v>
      </c>
      <c r="BO601" s="3">
        <v>38</v>
      </c>
      <c r="BP601" s="3">
        <v>6601.2619999999997</v>
      </c>
      <c r="BW601" s="3">
        <v>3</v>
      </c>
      <c r="BX601" s="3">
        <v>38</v>
      </c>
      <c r="BY601" s="3">
        <v>7112.97</v>
      </c>
      <c r="CF601" s="3" t="s">
        <v>3073</v>
      </c>
      <c r="CG601" s="174">
        <v>79087</v>
      </c>
      <c r="CH601" s="174">
        <v>3693</v>
      </c>
      <c r="CI601" s="174">
        <v>5</v>
      </c>
      <c r="CJ601" s="174">
        <v>4261.2349999999997</v>
      </c>
      <c r="CK601" s="174">
        <v>4261.2349999999997</v>
      </c>
      <c r="CN601" s="3">
        <v>350</v>
      </c>
      <c r="CO601" s="169">
        <f t="shared" si="135"/>
        <v>4109.7066999999997</v>
      </c>
      <c r="CP601" s="169">
        <f t="shared" si="136"/>
        <v>4082.7883999999999</v>
      </c>
      <c r="CQ601" s="170">
        <f t="shared" si="137"/>
        <v>8192.4951000000001</v>
      </c>
      <c r="CU601" s="174">
        <v>79087</v>
      </c>
      <c r="CV601" s="174">
        <v>3693</v>
      </c>
      <c r="CW601" s="174">
        <v>5</v>
      </c>
      <c r="CX601" s="174">
        <v>4261.2349999999997</v>
      </c>
    </row>
    <row r="602" spans="38:102" x14ac:dyDescent="0.25">
      <c r="AL602" s="3">
        <v>58171</v>
      </c>
      <c r="AM602" s="3">
        <v>58395</v>
      </c>
      <c r="AN602" s="3">
        <v>41</v>
      </c>
      <c r="AO602" s="3">
        <v>3</v>
      </c>
      <c r="AP602" s="3">
        <v>1420.53</v>
      </c>
      <c r="AQ602" s="3">
        <v>3388.08</v>
      </c>
      <c r="BA602" s="3">
        <v>58171</v>
      </c>
      <c r="BB602" s="3">
        <v>58395</v>
      </c>
      <c r="BC602" s="3">
        <v>41</v>
      </c>
      <c r="BD602" s="3">
        <v>3</v>
      </c>
      <c r="BE602" s="3">
        <v>1303.0060000000001</v>
      </c>
      <c r="BF602" s="3">
        <v>3228.2910000000002</v>
      </c>
      <c r="BN602" s="3">
        <v>3</v>
      </c>
      <c r="BO602" s="3">
        <v>38</v>
      </c>
      <c r="BP602" s="3">
        <v>1533.2070000000001</v>
      </c>
      <c r="BW602" s="3">
        <v>3</v>
      </c>
      <c r="BX602" s="3">
        <v>38</v>
      </c>
      <c r="BY602" s="3">
        <v>1467.912</v>
      </c>
      <c r="CF602" s="3" t="s">
        <v>3073</v>
      </c>
      <c r="CG602" s="174">
        <v>34548</v>
      </c>
      <c r="CH602" s="174">
        <v>2371</v>
      </c>
      <c r="CI602" s="174">
        <v>5</v>
      </c>
      <c r="CJ602" s="174">
        <v>4253.3419999999996</v>
      </c>
      <c r="CK602" s="174">
        <v>4253.3419999999996</v>
      </c>
      <c r="CN602" s="3">
        <v>3397</v>
      </c>
      <c r="CO602" s="169">
        <f t="shared" si="135"/>
        <v>4071.866</v>
      </c>
      <c r="CP602" s="169">
        <f t="shared" si="136"/>
        <v>4117.2619999999997</v>
      </c>
      <c r="CQ602" s="170">
        <f t="shared" si="137"/>
        <v>8189.1279999999997</v>
      </c>
      <c r="CU602" s="174">
        <v>34548</v>
      </c>
      <c r="CV602" s="174">
        <v>2371</v>
      </c>
      <c r="CW602" s="174">
        <v>5</v>
      </c>
      <c r="CX602" s="174">
        <v>4253.3419999999996</v>
      </c>
    </row>
    <row r="603" spans="38:102" x14ac:dyDescent="0.25">
      <c r="AL603" s="3">
        <v>58205</v>
      </c>
      <c r="AM603" s="3">
        <v>58412</v>
      </c>
      <c r="AN603" s="3">
        <v>41</v>
      </c>
      <c r="AO603" s="3">
        <v>3</v>
      </c>
      <c r="AP603" s="3">
        <v>5498.2979999999998</v>
      </c>
      <c r="AQ603" s="3">
        <v>14203.76</v>
      </c>
      <c r="BA603" s="3">
        <v>58205</v>
      </c>
      <c r="BB603" s="3">
        <v>58412</v>
      </c>
      <c r="BC603" s="3">
        <v>41</v>
      </c>
      <c r="BD603" s="3">
        <v>3</v>
      </c>
      <c r="BE603" s="3">
        <v>4288.59</v>
      </c>
      <c r="BF603" s="3">
        <v>10948.91</v>
      </c>
      <c r="BN603" s="3">
        <v>3</v>
      </c>
      <c r="BO603" s="3">
        <v>38</v>
      </c>
      <c r="BP603" s="3">
        <v>18369.07</v>
      </c>
      <c r="BW603" s="3">
        <v>3</v>
      </c>
      <c r="BX603" s="3">
        <v>38</v>
      </c>
      <c r="BY603" s="3">
        <v>17417.7</v>
      </c>
      <c r="CF603" s="3" t="s">
        <v>3073</v>
      </c>
      <c r="CG603" s="174">
        <v>41617</v>
      </c>
      <c r="CH603" s="174">
        <v>2581</v>
      </c>
      <c r="CI603" s="174">
        <v>5</v>
      </c>
      <c r="CJ603" s="174">
        <v>4247.9459999999999</v>
      </c>
      <c r="CK603" s="174">
        <v>4247.9459999999999</v>
      </c>
      <c r="CN603" s="3">
        <v>1029</v>
      </c>
      <c r="CO603" s="169">
        <f t="shared" si="135"/>
        <v>4057.471</v>
      </c>
      <c r="CP603" s="169">
        <f t="shared" si="136"/>
        <v>4129.4439999999995</v>
      </c>
      <c r="CQ603" s="170">
        <f t="shared" si="137"/>
        <v>8186.9149999999991</v>
      </c>
      <c r="CU603" s="174">
        <v>41617</v>
      </c>
      <c r="CV603" s="174">
        <v>2581</v>
      </c>
      <c r="CW603" s="174">
        <v>5</v>
      </c>
      <c r="CX603" s="174">
        <v>4247.9459999999999</v>
      </c>
    </row>
    <row r="604" spans="38:102" x14ac:dyDescent="0.25">
      <c r="AL604" s="3">
        <v>58238</v>
      </c>
      <c r="AM604" s="3">
        <v>58617</v>
      </c>
      <c r="AN604" s="3">
        <v>41</v>
      </c>
      <c r="AO604" s="3">
        <v>3</v>
      </c>
      <c r="AP604" s="3">
        <v>441.88819999999998</v>
      </c>
      <c r="AQ604" s="3">
        <v>1316.8</v>
      </c>
      <c r="BA604" s="3">
        <v>58238</v>
      </c>
      <c r="BB604" s="3">
        <v>58617</v>
      </c>
      <c r="BC604" s="3">
        <v>41</v>
      </c>
      <c r="BD604" s="3">
        <v>3</v>
      </c>
      <c r="BE604" s="3">
        <v>670.6943</v>
      </c>
      <c r="BF604" s="3">
        <v>1847.463</v>
      </c>
      <c r="BN604" s="3">
        <v>3</v>
      </c>
      <c r="BO604" s="3">
        <v>38</v>
      </c>
      <c r="BP604" s="3">
        <v>3628.4380000000001</v>
      </c>
      <c r="BW604" s="3">
        <v>3</v>
      </c>
      <c r="BX604" s="3">
        <v>38</v>
      </c>
      <c r="BY604" s="3">
        <v>4430.2169999999996</v>
      </c>
      <c r="CF604" s="3" t="s">
        <v>3073</v>
      </c>
      <c r="CG604" s="174">
        <v>40115</v>
      </c>
      <c r="CH604" s="174">
        <v>2530</v>
      </c>
      <c r="CI604" s="174">
        <v>5</v>
      </c>
      <c r="CJ604" s="174">
        <v>4245.3389999999999</v>
      </c>
      <c r="CK604" s="174">
        <v>4245.3389999999999</v>
      </c>
      <c r="CN604" s="3">
        <v>945</v>
      </c>
      <c r="CO604" s="169">
        <f t="shared" si="135"/>
        <v>4214.6185000000005</v>
      </c>
      <c r="CP604" s="169">
        <f t="shared" si="136"/>
        <v>3969.7687999999998</v>
      </c>
      <c r="CQ604" s="170">
        <f t="shared" si="137"/>
        <v>8184.3873000000003</v>
      </c>
      <c r="CU604" s="174">
        <v>40115</v>
      </c>
      <c r="CV604" s="174">
        <v>2530</v>
      </c>
      <c r="CW604" s="174">
        <v>5</v>
      </c>
      <c r="CX604" s="174">
        <v>4245.3389999999999</v>
      </c>
    </row>
    <row r="605" spans="38:102" x14ac:dyDescent="0.25">
      <c r="AL605" s="3">
        <v>58247</v>
      </c>
      <c r="AM605" s="3">
        <v>58318</v>
      </c>
      <c r="AN605" s="3">
        <v>41</v>
      </c>
      <c r="AO605" s="3">
        <v>3</v>
      </c>
      <c r="AP605" s="3">
        <v>4978.652</v>
      </c>
      <c r="AQ605" s="3">
        <v>12354.62</v>
      </c>
      <c r="BA605" s="3">
        <v>58247</v>
      </c>
      <c r="BB605" s="3">
        <v>58318</v>
      </c>
      <c r="BC605" s="3">
        <v>41</v>
      </c>
      <c r="BD605" s="3">
        <v>3</v>
      </c>
      <c r="BE605" s="3">
        <v>3460.0349999999999</v>
      </c>
      <c r="BF605" s="3">
        <v>8635.8629999999994</v>
      </c>
      <c r="BN605" s="3">
        <v>3</v>
      </c>
      <c r="BO605" s="3">
        <v>38</v>
      </c>
      <c r="BP605" s="3">
        <v>6469.1930000000002</v>
      </c>
      <c r="BW605" s="3">
        <v>3</v>
      </c>
      <c r="BX605" s="3">
        <v>38</v>
      </c>
      <c r="BY605" s="3">
        <v>6531.6019999999999</v>
      </c>
      <c r="CF605" s="3" t="s">
        <v>3073</v>
      </c>
      <c r="CG605" s="174">
        <v>2627</v>
      </c>
      <c r="CH605" s="174">
        <v>44868</v>
      </c>
      <c r="CI605" s="174">
        <v>5</v>
      </c>
      <c r="CJ605" s="174">
        <v>4243.7709999999997</v>
      </c>
      <c r="CK605" s="174">
        <v>4243.7709999999997</v>
      </c>
      <c r="CN605" s="3">
        <v>3287</v>
      </c>
      <c r="CO605" s="169">
        <f t="shared" si="135"/>
        <v>4076.37</v>
      </c>
      <c r="CP605" s="169">
        <f t="shared" si="136"/>
        <v>4094.7150000000001</v>
      </c>
      <c r="CQ605" s="170">
        <f t="shared" si="137"/>
        <v>8171.085</v>
      </c>
      <c r="CU605" s="174">
        <v>2627</v>
      </c>
      <c r="CV605" s="174">
        <v>44868</v>
      </c>
      <c r="CW605" s="174">
        <v>5</v>
      </c>
      <c r="CX605" s="174">
        <v>4243.7709999999997</v>
      </c>
    </row>
    <row r="606" spans="38:102" x14ac:dyDescent="0.25">
      <c r="AL606" s="3">
        <v>58249</v>
      </c>
      <c r="AM606" s="3">
        <v>58423</v>
      </c>
      <c r="AN606" s="3">
        <v>41</v>
      </c>
      <c r="AO606" s="3">
        <v>3</v>
      </c>
      <c r="AP606" s="3">
        <v>125.9447</v>
      </c>
      <c r="AQ606" s="3">
        <v>278.6019</v>
      </c>
      <c r="BA606" s="3">
        <v>58249</v>
      </c>
      <c r="BB606" s="3">
        <v>58423</v>
      </c>
      <c r="BC606" s="3">
        <v>41</v>
      </c>
      <c r="BD606" s="3">
        <v>3</v>
      </c>
      <c r="BE606" s="3">
        <v>45.257280000000002</v>
      </c>
      <c r="BF606" s="3">
        <v>116.44629999999999</v>
      </c>
      <c r="BN606" s="3">
        <v>3</v>
      </c>
      <c r="BO606" s="3">
        <v>38</v>
      </c>
      <c r="BP606" s="3">
        <v>17499.73</v>
      </c>
      <c r="BW606" s="3">
        <v>3</v>
      </c>
      <c r="BX606" s="3">
        <v>38</v>
      </c>
      <c r="BY606" s="3">
        <v>17867.3</v>
      </c>
      <c r="CF606" s="3" t="s">
        <v>3073</v>
      </c>
      <c r="CG606" s="174">
        <v>1249</v>
      </c>
      <c r="CH606" s="174">
        <v>127683</v>
      </c>
      <c r="CI606" s="174">
        <v>5</v>
      </c>
      <c r="CJ606" s="174">
        <v>4242.2020000000002</v>
      </c>
      <c r="CK606" s="174">
        <v>4242.2020000000002</v>
      </c>
      <c r="CN606" s="3">
        <v>3646</v>
      </c>
      <c r="CO606" s="169">
        <f t="shared" si="135"/>
        <v>4100.83</v>
      </c>
      <c r="CP606" s="169">
        <f t="shared" si="136"/>
        <v>4069.7339999999999</v>
      </c>
      <c r="CQ606" s="170">
        <f t="shared" si="137"/>
        <v>8170.5640000000003</v>
      </c>
      <c r="CU606" s="174">
        <v>1249</v>
      </c>
      <c r="CV606" s="174">
        <v>127683</v>
      </c>
      <c r="CW606" s="174">
        <v>5</v>
      </c>
      <c r="CX606" s="174">
        <v>4242.2020000000002</v>
      </c>
    </row>
    <row r="607" spans="38:102" x14ac:dyDescent="0.25">
      <c r="AL607" s="3">
        <v>58277</v>
      </c>
      <c r="AM607" s="3">
        <v>58651</v>
      </c>
      <c r="AN607" s="3">
        <v>41</v>
      </c>
      <c r="AO607" s="3">
        <v>3</v>
      </c>
      <c r="AP607" s="3">
        <v>748.04129999999998</v>
      </c>
      <c r="AQ607" s="3">
        <v>2190.4349999999999</v>
      </c>
      <c r="BA607" s="3">
        <v>58277</v>
      </c>
      <c r="BB607" s="3">
        <v>58651</v>
      </c>
      <c r="BC607" s="3">
        <v>41</v>
      </c>
      <c r="BD607" s="3">
        <v>3</v>
      </c>
      <c r="BE607" s="3">
        <v>593.5453</v>
      </c>
      <c r="BF607" s="3">
        <v>1584.173</v>
      </c>
      <c r="BN607" s="3">
        <v>3</v>
      </c>
      <c r="BO607" s="3">
        <v>38</v>
      </c>
      <c r="BP607" s="3">
        <v>3524.163</v>
      </c>
      <c r="BW607" s="3">
        <v>3</v>
      </c>
      <c r="BX607" s="3">
        <v>38</v>
      </c>
      <c r="BY607" s="3">
        <v>3734.7109999999998</v>
      </c>
      <c r="CF607" s="3" t="s">
        <v>3073</v>
      </c>
      <c r="CG607" s="174">
        <v>113362</v>
      </c>
      <c r="CH607" s="174">
        <v>958</v>
      </c>
      <c r="CI607" s="174">
        <v>5</v>
      </c>
      <c r="CJ607" s="174">
        <v>4238.4170000000004</v>
      </c>
      <c r="CK607" s="174">
        <v>4238.4170000000004</v>
      </c>
      <c r="CN607" s="3">
        <v>424</v>
      </c>
      <c r="CO607" s="169">
        <f t="shared" si="135"/>
        <v>4125.6612999999998</v>
      </c>
      <c r="CP607" s="169">
        <f t="shared" si="136"/>
        <v>4044.5810999999999</v>
      </c>
      <c r="CQ607" s="170">
        <f t="shared" si="137"/>
        <v>8170.2423999999992</v>
      </c>
      <c r="CU607" s="174">
        <v>113362</v>
      </c>
      <c r="CV607" s="174">
        <v>958</v>
      </c>
      <c r="CW607" s="174">
        <v>5</v>
      </c>
      <c r="CX607" s="174">
        <v>4238.4170000000004</v>
      </c>
    </row>
    <row r="608" spans="38:102" x14ac:dyDescent="0.25">
      <c r="AL608" s="3">
        <v>58307</v>
      </c>
      <c r="AM608" s="3">
        <v>58689</v>
      </c>
      <c r="AN608" s="3">
        <v>41</v>
      </c>
      <c r="AO608" s="3">
        <v>3</v>
      </c>
      <c r="AP608" s="3">
        <v>556.36379999999997</v>
      </c>
      <c r="AQ608" s="3">
        <v>1466.058</v>
      </c>
      <c r="BA608" s="3">
        <v>58307</v>
      </c>
      <c r="BB608" s="3">
        <v>58689</v>
      </c>
      <c r="BC608" s="3">
        <v>41</v>
      </c>
      <c r="BD608" s="3">
        <v>3</v>
      </c>
      <c r="BE608" s="3">
        <v>448.13380000000001</v>
      </c>
      <c r="BF608" s="3">
        <v>1347.73</v>
      </c>
      <c r="BN608" s="3">
        <v>3</v>
      </c>
      <c r="BO608" s="3">
        <v>38</v>
      </c>
      <c r="BP608" s="3">
        <v>13622.88</v>
      </c>
      <c r="BW608" s="3">
        <v>3</v>
      </c>
      <c r="BX608" s="3">
        <v>38</v>
      </c>
      <c r="BY608" s="3">
        <v>15608.7</v>
      </c>
      <c r="CF608" s="3" t="s">
        <v>3073</v>
      </c>
      <c r="CG608" s="174">
        <v>3374</v>
      </c>
      <c r="CH608" s="174">
        <v>169018</v>
      </c>
      <c r="CI608" s="174">
        <v>5</v>
      </c>
      <c r="CJ608" s="174">
        <v>4232.6930000000002</v>
      </c>
      <c r="CK608" s="174">
        <v>4232.6930000000002</v>
      </c>
      <c r="CN608" s="3">
        <v>651</v>
      </c>
      <c r="CO608" s="169">
        <f t="shared" si="135"/>
        <v>4119.5410000000002</v>
      </c>
      <c r="CP608" s="169">
        <f t="shared" si="136"/>
        <v>4047.951</v>
      </c>
      <c r="CQ608" s="170">
        <f t="shared" si="137"/>
        <v>8167.4920000000002</v>
      </c>
      <c r="CU608" s="174">
        <v>3374</v>
      </c>
      <c r="CV608" s="174">
        <v>169018</v>
      </c>
      <c r="CW608" s="174">
        <v>5</v>
      </c>
      <c r="CX608" s="174">
        <v>4232.6930000000002</v>
      </c>
    </row>
    <row r="609" spans="38:102" x14ac:dyDescent="0.25">
      <c r="AL609" s="3">
        <v>58318</v>
      </c>
      <c r="AM609" s="3">
        <v>58247</v>
      </c>
      <c r="AN609" s="3">
        <v>41</v>
      </c>
      <c r="AO609" s="3">
        <v>3</v>
      </c>
      <c r="AP609" s="3">
        <v>4417.1949999999997</v>
      </c>
      <c r="AQ609" s="3">
        <v>12903.13</v>
      </c>
      <c r="BA609" s="3">
        <v>58318</v>
      </c>
      <c r="BB609" s="3">
        <v>58247</v>
      </c>
      <c r="BC609" s="3">
        <v>41</v>
      </c>
      <c r="BD609" s="3">
        <v>3</v>
      </c>
      <c r="BE609" s="3">
        <v>3043.6619999999998</v>
      </c>
      <c r="BF609" s="3">
        <v>9731.43</v>
      </c>
      <c r="BN609" s="3">
        <v>3</v>
      </c>
      <c r="BO609" s="3">
        <v>38</v>
      </c>
      <c r="BP609" s="3">
        <v>3695.877</v>
      </c>
      <c r="BW609" s="3">
        <v>3</v>
      </c>
      <c r="BX609" s="3">
        <v>38</v>
      </c>
      <c r="BY609" s="3">
        <v>4680.348</v>
      </c>
      <c r="CF609" s="3" t="s">
        <v>3073</v>
      </c>
      <c r="CG609" s="174">
        <v>24531</v>
      </c>
      <c r="CH609" s="174">
        <v>2326</v>
      </c>
      <c r="CI609" s="174">
        <v>5</v>
      </c>
      <c r="CJ609" s="174">
        <v>4229.9409999999998</v>
      </c>
      <c r="CK609" s="174">
        <v>4229.9409999999998</v>
      </c>
      <c r="CN609" s="3">
        <v>1037</v>
      </c>
      <c r="CO609" s="169">
        <f t="shared" si="135"/>
        <v>4163.6090000000004</v>
      </c>
      <c r="CP609" s="169">
        <f t="shared" si="136"/>
        <v>4000.0030000000002</v>
      </c>
      <c r="CQ609" s="170">
        <f t="shared" si="137"/>
        <v>8163.612000000001</v>
      </c>
      <c r="CU609" s="174">
        <v>24531</v>
      </c>
      <c r="CV609" s="174">
        <v>2326</v>
      </c>
      <c r="CW609" s="174">
        <v>5</v>
      </c>
      <c r="CX609" s="174">
        <v>4229.9409999999998</v>
      </c>
    </row>
    <row r="610" spans="38:102" x14ac:dyDescent="0.25">
      <c r="AL610" s="3">
        <v>58372</v>
      </c>
      <c r="AM610" s="3">
        <v>58757</v>
      </c>
      <c r="AN610" s="3">
        <v>41</v>
      </c>
      <c r="AO610" s="3">
        <v>3</v>
      </c>
      <c r="AP610" s="3">
        <v>3810.0340000000001</v>
      </c>
      <c r="AQ610" s="3">
        <v>9391.4689999999991</v>
      </c>
      <c r="BA610" s="3">
        <v>58372</v>
      </c>
      <c r="BB610" s="3">
        <v>58757</v>
      </c>
      <c r="BC610" s="3">
        <v>41</v>
      </c>
      <c r="BD610" s="3">
        <v>3</v>
      </c>
      <c r="BE610" s="3">
        <v>3582.4870000000001</v>
      </c>
      <c r="BF610" s="3">
        <v>9119.4390000000003</v>
      </c>
      <c r="BN610" s="3">
        <v>3</v>
      </c>
      <c r="BO610" s="3">
        <v>38</v>
      </c>
      <c r="BP610" s="3">
        <v>3064.1480000000001</v>
      </c>
      <c r="BW610" s="3">
        <v>3</v>
      </c>
      <c r="BX610" s="3">
        <v>38</v>
      </c>
      <c r="BY610" s="3">
        <v>4016.4720000000002</v>
      </c>
      <c r="CF610" s="3" t="s">
        <v>3073</v>
      </c>
      <c r="CG610" s="174">
        <v>117466</v>
      </c>
      <c r="CH610" s="174">
        <v>1328</v>
      </c>
      <c r="CI610" s="174">
        <v>5</v>
      </c>
      <c r="CJ610" s="174">
        <v>4223.4849999999997</v>
      </c>
      <c r="CK610" s="174">
        <v>4223.4849999999997</v>
      </c>
      <c r="CN610" s="3">
        <v>1395</v>
      </c>
      <c r="CO610" s="169">
        <f t="shared" si="135"/>
        <v>4147.0535</v>
      </c>
      <c r="CP610" s="169">
        <f t="shared" si="136"/>
        <v>4008.5617000000002</v>
      </c>
      <c r="CQ610" s="170">
        <f t="shared" si="137"/>
        <v>8155.6152000000002</v>
      </c>
      <c r="CU610" s="174">
        <v>117466</v>
      </c>
      <c r="CV610" s="174">
        <v>1328</v>
      </c>
      <c r="CW610" s="174">
        <v>5</v>
      </c>
      <c r="CX610" s="174">
        <v>4223.4849999999997</v>
      </c>
    </row>
    <row r="611" spans="38:102" x14ac:dyDescent="0.25">
      <c r="AL611" s="3">
        <v>58395</v>
      </c>
      <c r="AM611" s="3">
        <v>58171</v>
      </c>
      <c r="AN611" s="3">
        <v>41</v>
      </c>
      <c r="AO611" s="3">
        <v>3</v>
      </c>
      <c r="AP611" s="3">
        <v>1120.7159999999999</v>
      </c>
      <c r="AQ611" s="3">
        <v>3634.9989999999998</v>
      </c>
      <c r="BA611" s="3">
        <v>58395</v>
      </c>
      <c r="BB611" s="3">
        <v>58171</v>
      </c>
      <c r="BC611" s="3">
        <v>41</v>
      </c>
      <c r="BD611" s="3">
        <v>3</v>
      </c>
      <c r="BE611" s="3">
        <v>1134.2760000000001</v>
      </c>
      <c r="BF611" s="3">
        <v>3469.5</v>
      </c>
      <c r="BN611" s="3">
        <v>3</v>
      </c>
      <c r="BO611" s="3">
        <v>38</v>
      </c>
      <c r="BP611" s="3">
        <v>2820.2190000000001</v>
      </c>
      <c r="BW611" s="3">
        <v>3</v>
      </c>
      <c r="BX611" s="3">
        <v>38</v>
      </c>
      <c r="BY611" s="3">
        <v>3184.9670000000001</v>
      </c>
      <c r="CF611" s="3" t="s">
        <v>3073</v>
      </c>
      <c r="CG611" s="174">
        <v>90686</v>
      </c>
      <c r="CH611" s="174">
        <v>1495</v>
      </c>
      <c r="CI611" s="174">
        <v>5</v>
      </c>
      <c r="CJ611" s="174">
        <v>4222.2749999999996</v>
      </c>
      <c r="CK611" s="174">
        <v>4222.2749999999996</v>
      </c>
      <c r="CN611" s="3">
        <v>1848</v>
      </c>
      <c r="CO611" s="169">
        <f t="shared" si="135"/>
        <v>4114.8454839999995</v>
      </c>
      <c r="CP611" s="169">
        <f t="shared" si="136"/>
        <v>4035.2594900000004</v>
      </c>
      <c r="CQ611" s="170">
        <f t="shared" si="137"/>
        <v>8150.1049739999999</v>
      </c>
      <c r="CU611" s="174">
        <v>90686</v>
      </c>
      <c r="CV611" s="174">
        <v>1495</v>
      </c>
      <c r="CW611" s="174">
        <v>5</v>
      </c>
      <c r="CX611" s="174">
        <v>4222.2749999999996</v>
      </c>
    </row>
    <row r="612" spans="38:102" x14ac:dyDescent="0.25">
      <c r="AL612" s="3">
        <v>58402</v>
      </c>
      <c r="AM612" s="3">
        <v>58785</v>
      </c>
      <c r="AN612" s="3">
        <v>41</v>
      </c>
      <c r="AO612" s="3">
        <v>3</v>
      </c>
      <c r="AP612" s="3">
        <v>176.99019999999999</v>
      </c>
      <c r="AQ612" s="3">
        <v>369.00979999999998</v>
      </c>
      <c r="BA612" s="3">
        <v>58402</v>
      </c>
      <c r="BB612" s="3">
        <v>58785</v>
      </c>
      <c r="BC612" s="3">
        <v>41</v>
      </c>
      <c r="BD612" s="3">
        <v>3</v>
      </c>
      <c r="BE612" s="3">
        <v>124.6348</v>
      </c>
      <c r="BF612" s="3">
        <v>284.53339999999997</v>
      </c>
      <c r="BN612" s="3">
        <v>3</v>
      </c>
      <c r="BO612" s="3">
        <v>38</v>
      </c>
      <c r="BP612" s="3">
        <v>4875.732</v>
      </c>
      <c r="BW612" s="3">
        <v>3</v>
      </c>
      <c r="BX612" s="3">
        <v>38</v>
      </c>
      <c r="BY612" s="3">
        <v>4322.68</v>
      </c>
      <c r="CF612" s="3" t="s">
        <v>3073</v>
      </c>
      <c r="CG612" s="174">
        <v>2326</v>
      </c>
      <c r="CH612" s="174">
        <v>24531</v>
      </c>
      <c r="CI612" s="174">
        <v>5</v>
      </c>
      <c r="CJ612" s="174">
        <v>4218.3410000000003</v>
      </c>
      <c r="CK612" s="174">
        <v>4218.3410000000003</v>
      </c>
      <c r="CN612" s="3">
        <v>1020</v>
      </c>
      <c r="CO612" s="169">
        <f t="shared" si="135"/>
        <v>4147.22775</v>
      </c>
      <c r="CP612" s="169">
        <f t="shared" si="136"/>
        <v>4002.8727799999997</v>
      </c>
      <c r="CQ612" s="170">
        <f t="shared" si="137"/>
        <v>8150.1005299999997</v>
      </c>
      <c r="CU612" s="174">
        <v>2326</v>
      </c>
      <c r="CV612" s="174">
        <v>24531</v>
      </c>
      <c r="CW612" s="174">
        <v>5</v>
      </c>
      <c r="CX612" s="174">
        <v>4218.3410000000003</v>
      </c>
    </row>
    <row r="613" spans="38:102" x14ac:dyDescent="0.25">
      <c r="AL613" s="3">
        <v>58412</v>
      </c>
      <c r="AM613" s="3">
        <v>58205</v>
      </c>
      <c r="AN613" s="3">
        <v>41</v>
      </c>
      <c r="AO613" s="3">
        <v>3</v>
      </c>
      <c r="AP613" s="3">
        <v>4854.192</v>
      </c>
      <c r="AQ613" s="3">
        <v>15080.26</v>
      </c>
      <c r="BA613" s="3">
        <v>58412</v>
      </c>
      <c r="BB613" s="3">
        <v>58205</v>
      </c>
      <c r="BC613" s="3">
        <v>41</v>
      </c>
      <c r="BD613" s="3">
        <v>3</v>
      </c>
      <c r="BE613" s="3">
        <v>3459.4459999999999</v>
      </c>
      <c r="BF613" s="3">
        <v>11526.55</v>
      </c>
      <c r="BN613" s="3">
        <v>3</v>
      </c>
      <c r="BO613" s="3">
        <v>38</v>
      </c>
      <c r="BP613" s="3">
        <v>5662.8329999999996</v>
      </c>
      <c r="BW613" s="3">
        <v>3</v>
      </c>
      <c r="BX613" s="3">
        <v>38</v>
      </c>
      <c r="BY613" s="3">
        <v>5135.7790000000005</v>
      </c>
      <c r="CF613" s="3" t="s">
        <v>3073</v>
      </c>
      <c r="CG613" s="174">
        <v>3514</v>
      </c>
      <c r="CH613" s="174">
        <v>70736</v>
      </c>
      <c r="CI613" s="174">
        <v>5</v>
      </c>
      <c r="CJ613" s="174">
        <v>4216.6859999999997</v>
      </c>
      <c r="CK613" s="174">
        <v>4216.6859999999997</v>
      </c>
      <c r="CN613" s="3">
        <v>2462</v>
      </c>
      <c r="CO613" s="169">
        <f t="shared" si="135"/>
        <v>4080.9050000000002</v>
      </c>
      <c r="CP613" s="169">
        <f t="shared" si="136"/>
        <v>4065.7853999999998</v>
      </c>
      <c r="CQ613" s="170">
        <f t="shared" si="137"/>
        <v>8146.6903999999995</v>
      </c>
      <c r="CU613" s="174">
        <v>3514</v>
      </c>
      <c r="CV613" s="174">
        <v>70736</v>
      </c>
      <c r="CW613" s="174">
        <v>5</v>
      </c>
      <c r="CX613" s="174">
        <v>4216.6859999999997</v>
      </c>
    </row>
    <row r="614" spans="38:102" x14ac:dyDescent="0.25">
      <c r="AL614" s="3">
        <v>58423</v>
      </c>
      <c r="AM614" s="3">
        <v>58249</v>
      </c>
      <c r="AN614" s="3">
        <v>41</v>
      </c>
      <c r="AO614" s="3">
        <v>3</v>
      </c>
      <c r="AP614" s="3">
        <v>50.951169999999998</v>
      </c>
      <c r="AQ614" s="3">
        <v>985.06790000000001</v>
      </c>
      <c r="BA614" s="3">
        <v>58423</v>
      </c>
      <c r="BB614" s="3">
        <v>58249</v>
      </c>
      <c r="BC614" s="3">
        <v>41</v>
      </c>
      <c r="BD614" s="3">
        <v>3</v>
      </c>
      <c r="BE614" s="3">
        <v>17.022210000000001</v>
      </c>
      <c r="BF614" s="3">
        <v>528.70140000000004</v>
      </c>
      <c r="BN614" s="3">
        <v>3</v>
      </c>
      <c r="BO614" s="3">
        <v>38</v>
      </c>
      <c r="BP614" s="3">
        <v>4184.143</v>
      </c>
      <c r="BW614" s="3">
        <v>3</v>
      </c>
      <c r="BX614" s="3">
        <v>38</v>
      </c>
      <c r="BY614" s="3">
        <v>4248.4790000000003</v>
      </c>
      <c r="CF614" s="3" t="s">
        <v>3073</v>
      </c>
      <c r="CG614" s="174">
        <v>1936</v>
      </c>
      <c r="CH614" s="174">
        <v>83433</v>
      </c>
      <c r="CI614" s="174">
        <v>5</v>
      </c>
      <c r="CJ614" s="174">
        <v>4213.7830000000004</v>
      </c>
      <c r="CK614" s="174">
        <v>4213.7830000000004</v>
      </c>
      <c r="CN614" s="3">
        <v>1363</v>
      </c>
      <c r="CO614" s="169">
        <f t="shared" si="135"/>
        <v>4053.0909999999999</v>
      </c>
      <c r="CP614" s="169">
        <f t="shared" si="136"/>
        <v>4090.1320000000001</v>
      </c>
      <c r="CQ614" s="170">
        <f t="shared" si="137"/>
        <v>8143.223</v>
      </c>
      <c r="CU614" s="174">
        <v>1936</v>
      </c>
      <c r="CV614" s="174">
        <v>83433</v>
      </c>
      <c r="CW614" s="174">
        <v>5</v>
      </c>
      <c r="CX614" s="174">
        <v>4213.7830000000004</v>
      </c>
    </row>
    <row r="615" spans="38:102" x14ac:dyDescent="0.25">
      <c r="AL615" s="3">
        <v>58443</v>
      </c>
      <c r="AM615" s="3">
        <v>58684</v>
      </c>
      <c r="AN615" s="3">
        <v>41</v>
      </c>
      <c r="AO615" s="3">
        <v>3</v>
      </c>
      <c r="AP615" s="3">
        <v>448.09820000000002</v>
      </c>
      <c r="AQ615" s="3">
        <v>1092.837</v>
      </c>
      <c r="BA615" s="3">
        <v>58443</v>
      </c>
      <c r="BB615" s="3">
        <v>58684</v>
      </c>
      <c r="BC615" s="3">
        <v>41</v>
      </c>
      <c r="BD615" s="3">
        <v>3</v>
      </c>
      <c r="BE615" s="3">
        <v>374.91759999999999</v>
      </c>
      <c r="BF615" s="3">
        <v>959.69730000000004</v>
      </c>
      <c r="BN615" s="3">
        <v>3</v>
      </c>
      <c r="BO615" s="3">
        <v>38</v>
      </c>
      <c r="BP615" s="3">
        <v>5974.8530000000001</v>
      </c>
      <c r="BW615" s="3">
        <v>3</v>
      </c>
      <c r="BX615" s="3">
        <v>38</v>
      </c>
      <c r="BY615" s="3">
        <v>5998.8739999999998</v>
      </c>
      <c r="CF615" s="3" t="s">
        <v>3073</v>
      </c>
      <c r="CG615" s="174">
        <v>133444</v>
      </c>
      <c r="CH615" s="174">
        <v>1077</v>
      </c>
      <c r="CI615" s="174">
        <v>5</v>
      </c>
      <c r="CJ615" s="174">
        <v>4208.0690000000004</v>
      </c>
      <c r="CK615" s="174">
        <v>4208.0690000000004</v>
      </c>
      <c r="CN615" s="3">
        <v>2365</v>
      </c>
      <c r="CO615" s="169">
        <f t="shared" si="135"/>
        <v>4063.319</v>
      </c>
      <c r="CP615" s="169">
        <f t="shared" si="136"/>
        <v>4070.518</v>
      </c>
      <c r="CQ615" s="170">
        <f t="shared" si="137"/>
        <v>8133.8369999999995</v>
      </c>
      <c r="CU615" s="174">
        <v>133444</v>
      </c>
      <c r="CV615" s="174">
        <v>1077</v>
      </c>
      <c r="CW615" s="174">
        <v>5</v>
      </c>
      <c r="CX615" s="174">
        <v>4208.0690000000004</v>
      </c>
    </row>
    <row r="616" spans="38:102" x14ac:dyDescent="0.25">
      <c r="AL616" s="3">
        <v>58459</v>
      </c>
      <c r="AM616" s="3">
        <v>58835</v>
      </c>
      <c r="AN616" s="3">
        <v>41</v>
      </c>
      <c r="AO616" s="3">
        <v>3</v>
      </c>
      <c r="AP616" s="3">
        <v>7352.5919999999996</v>
      </c>
      <c r="AQ616" s="3">
        <v>19316.73</v>
      </c>
      <c r="BA616" s="3">
        <v>58459</v>
      </c>
      <c r="BB616" s="3">
        <v>58835</v>
      </c>
      <c r="BC616" s="3">
        <v>41</v>
      </c>
      <c r="BD616" s="3">
        <v>3</v>
      </c>
      <c r="BE616" s="3">
        <v>6403.9449999999997</v>
      </c>
      <c r="BF616" s="3">
        <v>16447.259999999998</v>
      </c>
      <c r="BN616" s="3">
        <v>3</v>
      </c>
      <c r="BO616" s="3">
        <v>38</v>
      </c>
      <c r="BP616" s="3">
        <v>15007.83</v>
      </c>
      <c r="BW616" s="3">
        <v>3</v>
      </c>
      <c r="BX616" s="3">
        <v>38</v>
      </c>
      <c r="BY616" s="3">
        <v>15912.22</v>
      </c>
      <c r="CF616" s="3" t="s">
        <v>3073</v>
      </c>
      <c r="CG616" s="174">
        <v>3007</v>
      </c>
      <c r="CH616" s="174">
        <v>161906</v>
      </c>
      <c r="CI616" s="174">
        <v>5</v>
      </c>
      <c r="CJ616" s="174">
        <v>4205.92</v>
      </c>
      <c r="CK616" s="174">
        <v>4205.92</v>
      </c>
      <c r="CN616" s="3">
        <v>721</v>
      </c>
      <c r="CO616" s="169">
        <f t="shared" si="135"/>
        <v>4088.0259999999998</v>
      </c>
      <c r="CP616" s="169">
        <f t="shared" si="136"/>
        <v>4042.5155989999998</v>
      </c>
      <c r="CQ616" s="170">
        <f t="shared" si="137"/>
        <v>8130.5415990000001</v>
      </c>
      <c r="CU616" s="174">
        <v>3007</v>
      </c>
      <c r="CV616" s="174">
        <v>161906</v>
      </c>
      <c r="CW616" s="174">
        <v>5</v>
      </c>
      <c r="CX616" s="174">
        <v>4205.92</v>
      </c>
    </row>
    <row r="617" spans="38:102" x14ac:dyDescent="0.25">
      <c r="AL617" s="3">
        <v>58555</v>
      </c>
      <c r="AM617" s="3">
        <v>185614</v>
      </c>
      <c r="AN617" s="3">
        <v>41</v>
      </c>
      <c r="AO617" s="3">
        <v>3</v>
      </c>
      <c r="AP617" s="3">
        <v>2198.223</v>
      </c>
      <c r="AQ617" s="3">
        <v>6141.5619999999999</v>
      </c>
      <c r="BA617" s="3">
        <v>58555</v>
      </c>
      <c r="BB617" s="3">
        <v>185614</v>
      </c>
      <c r="BC617" s="3">
        <v>41</v>
      </c>
      <c r="BD617" s="3">
        <v>3</v>
      </c>
      <c r="BE617" s="3">
        <v>1412.9760000000001</v>
      </c>
      <c r="BF617" s="3">
        <v>4243.4759999999997</v>
      </c>
      <c r="BN617" s="3">
        <v>3</v>
      </c>
      <c r="BO617" s="3">
        <v>38</v>
      </c>
      <c r="BP617" s="3">
        <v>4171.3379999999997</v>
      </c>
      <c r="BW617" s="3">
        <v>3</v>
      </c>
      <c r="BX617" s="3">
        <v>38</v>
      </c>
      <c r="BY617" s="3">
        <v>4960.0829999999996</v>
      </c>
      <c r="CF617" s="3" t="s">
        <v>3073</v>
      </c>
      <c r="CG617" s="174">
        <v>55715</v>
      </c>
      <c r="CH617" s="174">
        <v>1781</v>
      </c>
      <c r="CI617" s="174">
        <v>5</v>
      </c>
      <c r="CJ617" s="174">
        <v>4203.5</v>
      </c>
      <c r="CK617" s="174">
        <v>4203.5</v>
      </c>
      <c r="CN617" s="3">
        <v>86</v>
      </c>
      <c r="CO617" s="169">
        <f t="shared" si="135"/>
        <v>4008.8182200000001</v>
      </c>
      <c r="CP617" s="169">
        <f t="shared" si="136"/>
        <v>4109.2583500000001</v>
      </c>
      <c r="CQ617" s="170">
        <f t="shared" si="137"/>
        <v>8118.0765700000002</v>
      </c>
      <c r="CU617" s="174">
        <v>55715</v>
      </c>
      <c r="CV617" s="174">
        <v>1781</v>
      </c>
      <c r="CW617" s="174">
        <v>5</v>
      </c>
      <c r="CX617" s="174">
        <v>4203.5</v>
      </c>
    </row>
    <row r="618" spans="38:102" x14ac:dyDescent="0.25">
      <c r="AL618" s="3">
        <v>58617</v>
      </c>
      <c r="AM618" s="3">
        <v>58238</v>
      </c>
      <c r="AN618" s="3">
        <v>41</v>
      </c>
      <c r="AO618" s="3">
        <v>3</v>
      </c>
      <c r="AP618" s="3">
        <v>876.21709999999996</v>
      </c>
      <c r="AQ618" s="3">
        <v>3966.4360000000001</v>
      </c>
      <c r="BA618" s="3">
        <v>58617</v>
      </c>
      <c r="BB618" s="3">
        <v>58238</v>
      </c>
      <c r="BC618" s="3">
        <v>41</v>
      </c>
      <c r="BD618" s="3">
        <v>3</v>
      </c>
      <c r="BE618" s="3">
        <v>1394.4159999999999</v>
      </c>
      <c r="BF618" s="3">
        <v>4634.9009999999998</v>
      </c>
      <c r="BN618" s="3">
        <v>3</v>
      </c>
      <c r="BO618" s="3">
        <v>38</v>
      </c>
      <c r="BP618" s="3">
        <v>7103.107</v>
      </c>
      <c r="BW618" s="3">
        <v>3</v>
      </c>
      <c r="BX618" s="3">
        <v>38</v>
      </c>
      <c r="BY618" s="3">
        <v>6975.1670000000004</v>
      </c>
      <c r="CF618" s="3" t="s">
        <v>3073</v>
      </c>
      <c r="CG618" s="174">
        <v>87979</v>
      </c>
      <c r="CH618" s="174">
        <v>676</v>
      </c>
      <c r="CI618" s="174">
        <v>5</v>
      </c>
      <c r="CJ618" s="174">
        <v>4202.7849999999999</v>
      </c>
      <c r="CK618" s="174">
        <v>4202.7849999999999</v>
      </c>
      <c r="CN618" s="3">
        <v>2310</v>
      </c>
      <c r="CO618" s="169">
        <f t="shared" si="135"/>
        <v>4043.0619999999999</v>
      </c>
      <c r="CP618" s="169">
        <f t="shared" si="136"/>
        <v>4072.7870000000003</v>
      </c>
      <c r="CQ618" s="170">
        <f t="shared" si="137"/>
        <v>8115.8490000000002</v>
      </c>
      <c r="CU618" s="174">
        <v>87979</v>
      </c>
      <c r="CV618" s="174">
        <v>676</v>
      </c>
      <c r="CW618" s="174">
        <v>5</v>
      </c>
      <c r="CX618" s="174">
        <v>4202.7849999999999</v>
      </c>
    </row>
    <row r="619" spans="38:102" x14ac:dyDescent="0.25">
      <c r="AL619" s="3">
        <v>58651</v>
      </c>
      <c r="AM619" s="3">
        <v>58277</v>
      </c>
      <c r="AN619" s="3">
        <v>41</v>
      </c>
      <c r="AO619" s="3">
        <v>3</v>
      </c>
      <c r="AP619" s="3">
        <v>308.72320000000002</v>
      </c>
      <c r="AQ619" s="3">
        <v>1336.396</v>
      </c>
      <c r="BA619" s="3">
        <v>58651</v>
      </c>
      <c r="BB619" s="3">
        <v>58277</v>
      </c>
      <c r="BC619" s="3">
        <v>41</v>
      </c>
      <c r="BD619" s="3">
        <v>3</v>
      </c>
      <c r="BE619" s="3">
        <v>259.14069999999998</v>
      </c>
      <c r="BF619" s="3">
        <v>932.28859999999997</v>
      </c>
      <c r="BN619" s="3">
        <v>3</v>
      </c>
      <c r="BO619" s="3">
        <v>38</v>
      </c>
      <c r="BP619" s="3">
        <v>5566.6170000000002</v>
      </c>
      <c r="BW619" s="3">
        <v>3</v>
      </c>
      <c r="BX619" s="3">
        <v>38</v>
      </c>
      <c r="BY619" s="3">
        <v>4834.3370000000004</v>
      </c>
      <c r="CF619" s="3" t="s">
        <v>3073</v>
      </c>
      <c r="CG619" s="174">
        <v>1167</v>
      </c>
      <c r="CH619" s="174">
        <v>144331</v>
      </c>
      <c r="CI619" s="174">
        <v>5</v>
      </c>
      <c r="CJ619" s="174">
        <v>4199.2259999999997</v>
      </c>
      <c r="CK619" s="174">
        <v>4199.2259999999997</v>
      </c>
      <c r="CN619" s="3">
        <v>3686</v>
      </c>
      <c r="CO619" s="169">
        <f t="shared" si="135"/>
        <v>4012.018</v>
      </c>
      <c r="CP619" s="169">
        <f t="shared" si="136"/>
        <v>4102.0309999999999</v>
      </c>
      <c r="CQ619" s="170">
        <f t="shared" si="137"/>
        <v>8114.049</v>
      </c>
      <c r="CU619" s="174">
        <v>1167</v>
      </c>
      <c r="CV619" s="174">
        <v>144331</v>
      </c>
      <c r="CW619" s="174">
        <v>5</v>
      </c>
      <c r="CX619" s="174">
        <v>4199.2259999999997</v>
      </c>
    </row>
    <row r="620" spans="38:102" x14ac:dyDescent="0.25">
      <c r="AL620" s="3">
        <v>58684</v>
      </c>
      <c r="AM620" s="3">
        <v>58443</v>
      </c>
      <c r="AN620" s="3">
        <v>41</v>
      </c>
      <c r="AO620" s="3">
        <v>3</v>
      </c>
      <c r="AP620" s="3">
        <v>502.95429999999999</v>
      </c>
      <c r="AQ620" s="3">
        <v>2007.431</v>
      </c>
      <c r="BA620" s="3">
        <v>58684</v>
      </c>
      <c r="BB620" s="3">
        <v>58443</v>
      </c>
      <c r="BC620" s="3">
        <v>41</v>
      </c>
      <c r="BD620" s="3">
        <v>3</v>
      </c>
      <c r="BE620" s="3">
        <v>426.42649999999998</v>
      </c>
      <c r="BF620" s="3">
        <v>1653.107</v>
      </c>
      <c r="BN620" s="3">
        <v>3</v>
      </c>
      <c r="BO620" s="3">
        <v>40</v>
      </c>
      <c r="BP620" s="3">
        <v>16240.76</v>
      </c>
      <c r="BW620" s="3">
        <v>3</v>
      </c>
      <c r="BX620" s="3">
        <v>40</v>
      </c>
      <c r="BY620" s="3">
        <v>14684.29</v>
      </c>
      <c r="CF620" s="3" t="s">
        <v>3073</v>
      </c>
      <c r="CG620" s="174">
        <v>80873</v>
      </c>
      <c r="CH620" s="174">
        <v>1941</v>
      </c>
      <c r="CI620" s="174">
        <v>5</v>
      </c>
      <c r="CJ620" s="174">
        <v>4198.6769999999997</v>
      </c>
      <c r="CK620" s="174">
        <v>4198.6769999999997</v>
      </c>
      <c r="CN620" s="3">
        <v>679</v>
      </c>
      <c r="CO620" s="169">
        <f t="shared" si="135"/>
        <v>4121.2309999999998</v>
      </c>
      <c r="CP620" s="169">
        <f t="shared" si="136"/>
        <v>3988.4949999999999</v>
      </c>
      <c r="CQ620" s="170">
        <f t="shared" si="137"/>
        <v>8109.7259999999997</v>
      </c>
      <c r="CU620" s="174">
        <v>80873</v>
      </c>
      <c r="CV620" s="174">
        <v>1941</v>
      </c>
      <c r="CW620" s="174">
        <v>5</v>
      </c>
      <c r="CX620" s="174">
        <v>4198.6769999999997</v>
      </c>
    </row>
    <row r="621" spans="38:102" x14ac:dyDescent="0.25">
      <c r="AL621" s="3">
        <v>58689</v>
      </c>
      <c r="AM621" s="3">
        <v>58307</v>
      </c>
      <c r="AN621" s="3">
        <v>41</v>
      </c>
      <c r="AO621" s="3">
        <v>3</v>
      </c>
      <c r="AP621" s="3">
        <v>672.60050000000001</v>
      </c>
      <c r="AQ621" s="3">
        <v>2219.7759999999998</v>
      </c>
      <c r="BA621" s="3">
        <v>58689</v>
      </c>
      <c r="BB621" s="3">
        <v>58307</v>
      </c>
      <c r="BC621" s="3">
        <v>41</v>
      </c>
      <c r="BD621" s="3">
        <v>3</v>
      </c>
      <c r="BE621" s="3">
        <v>414.51069999999999</v>
      </c>
      <c r="BF621" s="3">
        <v>1806.346</v>
      </c>
      <c r="BN621" s="3">
        <v>3</v>
      </c>
      <c r="BO621" s="3">
        <v>40</v>
      </c>
      <c r="BP621" s="3">
        <v>15758.56</v>
      </c>
      <c r="BW621" s="3">
        <v>3</v>
      </c>
      <c r="BX621" s="3">
        <v>40</v>
      </c>
      <c r="BY621" s="3">
        <v>16288.38</v>
      </c>
      <c r="CF621" s="3" t="s">
        <v>3073</v>
      </c>
      <c r="CG621" s="174">
        <v>1328</v>
      </c>
      <c r="CH621" s="174">
        <v>117466</v>
      </c>
      <c r="CI621" s="174">
        <v>5</v>
      </c>
      <c r="CJ621" s="174">
        <v>4179.3500000000004</v>
      </c>
      <c r="CK621" s="174">
        <v>4179.3500000000004</v>
      </c>
      <c r="CN621" s="3">
        <v>3144</v>
      </c>
      <c r="CO621" s="169">
        <f t="shared" si="135"/>
        <v>4122.4764999999998</v>
      </c>
      <c r="CP621" s="169">
        <f t="shared" si="136"/>
        <v>3978.2163999999998</v>
      </c>
      <c r="CQ621" s="170">
        <f t="shared" si="137"/>
        <v>8100.6929</v>
      </c>
      <c r="CU621" s="174">
        <v>1328</v>
      </c>
      <c r="CV621" s="174">
        <v>117466</v>
      </c>
      <c r="CW621" s="174">
        <v>5</v>
      </c>
      <c r="CX621" s="174">
        <v>4179.3500000000004</v>
      </c>
    </row>
    <row r="622" spans="38:102" x14ac:dyDescent="0.25">
      <c r="AL622" s="3">
        <v>58757</v>
      </c>
      <c r="AM622" s="3">
        <v>58372</v>
      </c>
      <c r="AN622" s="3">
        <v>41</v>
      </c>
      <c r="AO622" s="3">
        <v>3</v>
      </c>
      <c r="AP622" s="3">
        <v>3538.7829999999999</v>
      </c>
      <c r="AQ622" s="3">
        <v>11608.36</v>
      </c>
      <c r="BA622" s="3">
        <v>58757</v>
      </c>
      <c r="BB622" s="3">
        <v>58372</v>
      </c>
      <c r="BC622" s="3">
        <v>41</v>
      </c>
      <c r="BD622" s="3">
        <v>3</v>
      </c>
      <c r="BE622" s="3">
        <v>3493.4340000000002</v>
      </c>
      <c r="BF622" s="3">
        <v>10672.75</v>
      </c>
      <c r="BN622" s="3">
        <v>3</v>
      </c>
      <c r="BO622" s="3">
        <v>40</v>
      </c>
      <c r="BP622" s="3">
        <v>23178.95</v>
      </c>
      <c r="BW622" s="3">
        <v>3</v>
      </c>
      <c r="BX622" s="3">
        <v>40</v>
      </c>
      <c r="BY622" s="3">
        <v>19291.52</v>
      </c>
      <c r="CF622" s="3" t="s">
        <v>3073</v>
      </c>
      <c r="CG622" s="174">
        <v>32204</v>
      </c>
      <c r="CH622" s="174">
        <v>2454</v>
      </c>
      <c r="CI622" s="174">
        <v>5</v>
      </c>
      <c r="CJ622" s="174">
        <v>4175.5709999999999</v>
      </c>
      <c r="CK622" s="174">
        <v>4175.5709999999999</v>
      </c>
      <c r="CN622" s="3">
        <v>1918</v>
      </c>
      <c r="CO622" s="169">
        <f t="shared" si="135"/>
        <v>3999.2019</v>
      </c>
      <c r="CP622" s="169">
        <f t="shared" si="136"/>
        <v>4100.4687000000004</v>
      </c>
      <c r="CQ622" s="170">
        <f t="shared" si="137"/>
        <v>8099.6706000000004</v>
      </c>
      <c r="CU622" s="174">
        <v>32204</v>
      </c>
      <c r="CV622" s="174">
        <v>2454</v>
      </c>
      <c r="CW622" s="174">
        <v>5</v>
      </c>
      <c r="CX622" s="174">
        <v>4175.5709999999999</v>
      </c>
    </row>
    <row r="623" spans="38:102" x14ac:dyDescent="0.25">
      <c r="AL623" s="3">
        <v>58785</v>
      </c>
      <c r="AM623" s="3">
        <v>58402</v>
      </c>
      <c r="AN623" s="3">
        <v>41</v>
      </c>
      <c r="AO623" s="3">
        <v>3</v>
      </c>
      <c r="AP623" s="3">
        <v>199.67160000000001</v>
      </c>
      <c r="AQ623" s="3">
        <v>694.59910000000002</v>
      </c>
      <c r="BA623" s="3">
        <v>58785</v>
      </c>
      <c r="BB623" s="3">
        <v>58402</v>
      </c>
      <c r="BC623" s="3">
        <v>41</v>
      </c>
      <c r="BD623" s="3">
        <v>3</v>
      </c>
      <c r="BE623" s="3">
        <v>147.03299999999999</v>
      </c>
      <c r="BF623" s="3">
        <v>675.42219999999998</v>
      </c>
      <c r="BN623" s="3">
        <v>3</v>
      </c>
      <c r="BO623" s="3">
        <v>40</v>
      </c>
      <c r="BP623" s="3">
        <v>2597.232</v>
      </c>
      <c r="BW623" s="3">
        <v>3</v>
      </c>
      <c r="BX623" s="3">
        <v>40</v>
      </c>
      <c r="BY623" s="3">
        <v>3099.5149999999999</v>
      </c>
      <c r="CF623" s="3" t="s">
        <v>3073</v>
      </c>
      <c r="CG623" s="174">
        <v>83208</v>
      </c>
      <c r="CH623" s="174">
        <v>1942</v>
      </c>
      <c r="CI623" s="174">
        <v>5</v>
      </c>
      <c r="CJ623" s="174">
        <v>4175.4650000000001</v>
      </c>
      <c r="CK623" s="174">
        <v>4175.4650000000001</v>
      </c>
      <c r="CN623" s="3">
        <v>3269</v>
      </c>
      <c r="CO623" s="169">
        <f t="shared" si="135"/>
        <v>3958.0661640000003</v>
      </c>
      <c r="CP623" s="169">
        <f t="shared" si="136"/>
        <v>4138.8940590000002</v>
      </c>
      <c r="CQ623" s="170">
        <f t="shared" si="137"/>
        <v>8096.960223</v>
      </c>
      <c r="CU623" s="174">
        <v>83208</v>
      </c>
      <c r="CV623" s="174">
        <v>1942</v>
      </c>
      <c r="CW623" s="174">
        <v>5</v>
      </c>
      <c r="CX623" s="174">
        <v>4175.4650000000001</v>
      </c>
    </row>
    <row r="624" spans="38:102" x14ac:dyDescent="0.25">
      <c r="AL624" s="3">
        <v>58835</v>
      </c>
      <c r="AM624" s="3">
        <v>58459</v>
      </c>
      <c r="AN624" s="3">
        <v>41</v>
      </c>
      <c r="AO624" s="3">
        <v>3</v>
      </c>
      <c r="AP624" s="3">
        <v>6126.5230000000001</v>
      </c>
      <c r="AQ624" s="3">
        <v>18563.189999999999</v>
      </c>
      <c r="BA624" s="3">
        <v>58835</v>
      </c>
      <c r="BB624" s="3">
        <v>58459</v>
      </c>
      <c r="BC624" s="3">
        <v>41</v>
      </c>
      <c r="BD624" s="3">
        <v>3</v>
      </c>
      <c r="BE624" s="3">
        <v>5378.8010000000004</v>
      </c>
      <c r="BF624" s="3">
        <v>16104.2</v>
      </c>
      <c r="BN624" s="3">
        <v>3</v>
      </c>
      <c r="BO624" s="3">
        <v>40</v>
      </c>
      <c r="BP624" s="3">
        <v>1771.42</v>
      </c>
      <c r="BW624" s="3">
        <v>3</v>
      </c>
      <c r="BX624" s="3">
        <v>40</v>
      </c>
      <c r="BY624" s="3">
        <v>2496.5509999999999</v>
      </c>
      <c r="CF624" s="3" t="s">
        <v>3073</v>
      </c>
      <c r="CG624" s="174">
        <v>2395</v>
      </c>
      <c r="CH624" s="174">
        <v>28514</v>
      </c>
      <c r="CI624" s="174">
        <v>5</v>
      </c>
      <c r="CJ624" s="174">
        <v>4171.8410000000003</v>
      </c>
      <c r="CK624" s="174">
        <v>4171.8410000000003</v>
      </c>
      <c r="CN624" s="3">
        <v>1345</v>
      </c>
      <c r="CO624" s="169">
        <f t="shared" si="135"/>
        <v>4005.3126900000002</v>
      </c>
      <c r="CP624" s="169">
        <f t="shared" si="136"/>
        <v>4090.0920000000001</v>
      </c>
      <c r="CQ624" s="170">
        <f t="shared" si="137"/>
        <v>8095.4046900000003</v>
      </c>
      <c r="CU624" s="174">
        <v>2395</v>
      </c>
      <c r="CV624" s="174">
        <v>28514</v>
      </c>
      <c r="CW624" s="174">
        <v>5</v>
      </c>
      <c r="CX624" s="174">
        <v>4171.8410000000003</v>
      </c>
    </row>
    <row r="625" spans="38:102" x14ac:dyDescent="0.25">
      <c r="AL625" s="3">
        <v>185614</v>
      </c>
      <c r="AM625" s="3">
        <v>58555</v>
      </c>
      <c r="AN625" s="3">
        <v>41</v>
      </c>
      <c r="AO625" s="3">
        <v>3</v>
      </c>
      <c r="AP625" s="3">
        <v>5.1851529999999997</v>
      </c>
      <c r="AQ625" s="3">
        <v>1499.855</v>
      </c>
      <c r="BA625" s="3">
        <v>185614</v>
      </c>
      <c r="BB625" s="3">
        <v>58555</v>
      </c>
      <c r="BC625" s="3">
        <v>41</v>
      </c>
      <c r="BD625" s="3">
        <v>3</v>
      </c>
      <c r="BE625" s="3">
        <v>6.1954050000000001</v>
      </c>
      <c r="BF625" s="3">
        <v>664.97450000000003</v>
      </c>
      <c r="BN625" s="3">
        <v>3</v>
      </c>
      <c r="BO625" s="3">
        <v>40</v>
      </c>
      <c r="BP625" s="3">
        <v>4402.134</v>
      </c>
      <c r="BW625" s="3">
        <v>3</v>
      </c>
      <c r="BX625" s="3">
        <v>40</v>
      </c>
      <c r="BY625" s="3">
        <v>3287.085</v>
      </c>
      <c r="CF625" s="3" t="s">
        <v>3073</v>
      </c>
      <c r="CG625" s="174">
        <v>154066</v>
      </c>
      <c r="CH625" s="174">
        <v>2974</v>
      </c>
      <c r="CI625" s="174">
        <v>5</v>
      </c>
      <c r="CJ625" s="174">
        <v>4171.0119999999997</v>
      </c>
      <c r="CK625" s="174">
        <v>4171.0119999999997</v>
      </c>
      <c r="CN625" s="3">
        <v>318</v>
      </c>
      <c r="CO625" s="169">
        <f t="shared" si="135"/>
        <v>4001.0179430000003</v>
      </c>
      <c r="CP625" s="169">
        <f t="shared" si="136"/>
        <v>4091.4689999999996</v>
      </c>
      <c r="CQ625" s="170">
        <f t="shared" si="137"/>
        <v>8092.4869429999999</v>
      </c>
      <c r="CU625" s="174">
        <v>154066</v>
      </c>
      <c r="CV625" s="174">
        <v>2974</v>
      </c>
      <c r="CW625" s="174">
        <v>5</v>
      </c>
      <c r="CX625" s="174">
        <v>4171.0119999999997</v>
      </c>
    </row>
    <row r="626" spans="38:102" x14ac:dyDescent="0.25">
      <c r="AL626" s="3">
        <v>49829</v>
      </c>
      <c r="AM626" s="3">
        <v>50001</v>
      </c>
      <c r="AN626" s="3">
        <v>42</v>
      </c>
      <c r="AO626" s="3">
        <v>3</v>
      </c>
      <c r="AP626" s="3">
        <v>1303.692</v>
      </c>
      <c r="AQ626" s="3">
        <v>3103.6590000000001</v>
      </c>
      <c r="BA626" s="3">
        <v>49829</v>
      </c>
      <c r="BB626" s="3">
        <v>50001</v>
      </c>
      <c r="BC626" s="3">
        <v>42</v>
      </c>
      <c r="BD626" s="3">
        <v>3</v>
      </c>
      <c r="BE626" s="3">
        <v>1666.2470000000001</v>
      </c>
      <c r="BF626" s="3">
        <v>4044.2530000000002</v>
      </c>
      <c r="BN626" s="3">
        <v>3</v>
      </c>
      <c r="BO626" s="3">
        <v>40</v>
      </c>
      <c r="BP626" s="3">
        <v>3522.0520000000001</v>
      </c>
      <c r="BW626" s="3">
        <v>3</v>
      </c>
      <c r="BX626" s="3">
        <v>40</v>
      </c>
      <c r="BY626" s="3">
        <v>2876.6559999999999</v>
      </c>
      <c r="CF626" s="3" t="s">
        <v>3073</v>
      </c>
      <c r="CG626" s="174">
        <v>82298</v>
      </c>
      <c r="CH626" s="174">
        <v>1582</v>
      </c>
      <c r="CI626" s="174">
        <v>5</v>
      </c>
      <c r="CJ626" s="174">
        <v>4169.8969999999999</v>
      </c>
      <c r="CK626" s="174">
        <v>4169.8969999999999</v>
      </c>
      <c r="CN626" s="3">
        <v>3262</v>
      </c>
      <c r="CO626" s="169">
        <f t="shared" si="135"/>
        <v>4063.7519000000002</v>
      </c>
      <c r="CP626" s="169">
        <f t="shared" si="136"/>
        <v>4026.4368999999997</v>
      </c>
      <c r="CQ626" s="170">
        <f t="shared" si="137"/>
        <v>8090.1887999999999</v>
      </c>
      <c r="CU626" s="174">
        <v>82298</v>
      </c>
      <c r="CV626" s="174">
        <v>1582</v>
      </c>
      <c r="CW626" s="174">
        <v>5</v>
      </c>
      <c r="CX626" s="174">
        <v>4169.8969999999999</v>
      </c>
    </row>
    <row r="627" spans="38:102" x14ac:dyDescent="0.25">
      <c r="AL627" s="3">
        <v>49866</v>
      </c>
      <c r="AM627" s="3">
        <v>50126</v>
      </c>
      <c r="AN627" s="3">
        <v>42</v>
      </c>
      <c r="AO627" s="3">
        <v>3</v>
      </c>
      <c r="AP627" s="3">
        <v>818.99670000000003</v>
      </c>
      <c r="AQ627" s="3">
        <v>1967.3119999999999</v>
      </c>
      <c r="BA627" s="3">
        <v>49866</v>
      </c>
      <c r="BB627" s="3">
        <v>50126</v>
      </c>
      <c r="BC627" s="3">
        <v>42</v>
      </c>
      <c r="BD627" s="3">
        <v>3</v>
      </c>
      <c r="BE627" s="3">
        <v>884.72339999999997</v>
      </c>
      <c r="BF627" s="3">
        <v>2210.549</v>
      </c>
      <c r="BN627" s="3">
        <v>3</v>
      </c>
      <c r="BO627" s="3">
        <v>40</v>
      </c>
      <c r="BP627" s="3">
        <v>1974.0239999999999</v>
      </c>
      <c r="BW627" s="3">
        <v>3</v>
      </c>
      <c r="BX627" s="3">
        <v>40</v>
      </c>
      <c r="BY627" s="3">
        <v>2711.462</v>
      </c>
      <c r="CF627" s="3" t="s">
        <v>3073</v>
      </c>
      <c r="CG627" s="174">
        <v>92237</v>
      </c>
      <c r="CH627" s="174">
        <v>691</v>
      </c>
      <c r="CI627" s="174">
        <v>5</v>
      </c>
      <c r="CJ627" s="174">
        <v>4169.1480000000001</v>
      </c>
      <c r="CK627" s="174">
        <v>4169.1480000000001</v>
      </c>
      <c r="CN627" s="3">
        <v>3014</v>
      </c>
      <c r="CO627" s="169">
        <f t="shared" si="135"/>
        <v>4124.9956000000002</v>
      </c>
      <c r="CP627" s="169">
        <f t="shared" si="136"/>
        <v>3962.9556000000002</v>
      </c>
      <c r="CQ627" s="170">
        <f t="shared" si="137"/>
        <v>8087.9512000000004</v>
      </c>
      <c r="CU627" s="174">
        <v>92237</v>
      </c>
      <c r="CV627" s="174">
        <v>691</v>
      </c>
      <c r="CW627" s="174">
        <v>5</v>
      </c>
      <c r="CX627" s="174">
        <v>4169.1480000000001</v>
      </c>
    </row>
    <row r="628" spans="38:102" x14ac:dyDescent="0.25">
      <c r="AL628" s="3">
        <v>49931</v>
      </c>
      <c r="AM628" s="3">
        <v>50026</v>
      </c>
      <c r="AN628" s="3">
        <v>42</v>
      </c>
      <c r="AO628" s="3">
        <v>3</v>
      </c>
      <c r="AP628" s="3">
        <v>1822.4</v>
      </c>
      <c r="AQ628" s="3">
        <v>4362.5749999999998</v>
      </c>
      <c r="BA628" s="3">
        <v>49931</v>
      </c>
      <c r="BB628" s="3">
        <v>50026</v>
      </c>
      <c r="BC628" s="3">
        <v>42</v>
      </c>
      <c r="BD628" s="3">
        <v>3</v>
      </c>
      <c r="BE628" s="3">
        <v>1293.7819999999999</v>
      </c>
      <c r="BF628" s="3">
        <v>3190.377</v>
      </c>
      <c r="BN628" s="3">
        <v>3</v>
      </c>
      <c r="BO628" s="3">
        <v>40</v>
      </c>
      <c r="BP628" s="3">
        <v>1841.3579999999999</v>
      </c>
      <c r="BW628" s="3">
        <v>3</v>
      </c>
      <c r="BX628" s="3">
        <v>40</v>
      </c>
      <c r="BY628" s="3">
        <v>2628.1089999999999</v>
      </c>
      <c r="CF628" s="3" t="s">
        <v>3073</v>
      </c>
      <c r="CG628" s="174">
        <v>2390</v>
      </c>
      <c r="CH628" s="174">
        <v>29033</v>
      </c>
      <c r="CI628" s="174">
        <v>5</v>
      </c>
      <c r="CJ628" s="174">
        <v>4166.9579999999996</v>
      </c>
      <c r="CK628" s="174">
        <v>4166.9579999999996</v>
      </c>
      <c r="CN628" s="3">
        <v>1256</v>
      </c>
      <c r="CO628" s="169">
        <f t="shared" si="135"/>
        <v>4213.0519999999997</v>
      </c>
      <c r="CP628" s="169">
        <f t="shared" si="136"/>
        <v>3864.5249999999996</v>
      </c>
      <c r="CQ628" s="170">
        <f t="shared" si="137"/>
        <v>8077.5769999999993</v>
      </c>
      <c r="CU628" s="174">
        <v>2390</v>
      </c>
      <c r="CV628" s="174">
        <v>29033</v>
      </c>
      <c r="CW628" s="174">
        <v>5</v>
      </c>
      <c r="CX628" s="174">
        <v>4166.9579999999996</v>
      </c>
    </row>
    <row r="629" spans="38:102" x14ac:dyDescent="0.25">
      <c r="AL629" s="3">
        <v>50001</v>
      </c>
      <c r="AM629" s="3">
        <v>49829</v>
      </c>
      <c r="AN629" s="3">
        <v>42</v>
      </c>
      <c r="AO629" s="3">
        <v>3</v>
      </c>
      <c r="AP629" s="3">
        <v>1352.0119999999999</v>
      </c>
      <c r="AQ629" s="3">
        <v>3833.4929999999999</v>
      </c>
      <c r="BA629" s="3">
        <v>50001</v>
      </c>
      <c r="BB629" s="3">
        <v>49829</v>
      </c>
      <c r="BC629" s="3">
        <v>42</v>
      </c>
      <c r="BD629" s="3">
        <v>3</v>
      </c>
      <c r="BE629" s="3">
        <v>1591.1</v>
      </c>
      <c r="BF629" s="3">
        <v>4432.1059999999998</v>
      </c>
      <c r="BN629" s="3">
        <v>3</v>
      </c>
      <c r="BO629" s="3">
        <v>40</v>
      </c>
      <c r="BP629" s="3">
        <v>6034.6180000000004</v>
      </c>
      <c r="BW629" s="3">
        <v>3</v>
      </c>
      <c r="BX629" s="3">
        <v>40</v>
      </c>
      <c r="BY629" s="3">
        <v>4952.125</v>
      </c>
      <c r="CF629" s="3" t="s">
        <v>3073</v>
      </c>
      <c r="CG629" s="174">
        <v>131560</v>
      </c>
      <c r="CH629" s="174">
        <v>2033</v>
      </c>
      <c r="CI629" s="174">
        <v>5</v>
      </c>
      <c r="CJ629" s="174">
        <v>4166.8689999999997</v>
      </c>
      <c r="CK629" s="174">
        <v>4166.8689999999997</v>
      </c>
      <c r="CN629" s="3">
        <v>1092</v>
      </c>
      <c r="CO629" s="169">
        <f t="shared" si="135"/>
        <v>4063.0718999999999</v>
      </c>
      <c r="CP629" s="169">
        <f t="shared" si="136"/>
        <v>4001.1979000000001</v>
      </c>
      <c r="CQ629" s="170">
        <f t="shared" si="137"/>
        <v>8064.2698</v>
      </c>
      <c r="CU629" s="174">
        <v>131560</v>
      </c>
      <c r="CV629" s="174">
        <v>2033</v>
      </c>
      <c r="CW629" s="174">
        <v>5</v>
      </c>
      <c r="CX629" s="174">
        <v>4166.8689999999997</v>
      </c>
    </row>
    <row r="630" spans="38:102" x14ac:dyDescent="0.25">
      <c r="AL630" s="3">
        <v>50007</v>
      </c>
      <c r="AM630" s="3">
        <v>50179</v>
      </c>
      <c r="AN630" s="3">
        <v>42</v>
      </c>
      <c r="AO630" s="3">
        <v>3</v>
      </c>
      <c r="AP630" s="3">
        <v>1493.1020000000001</v>
      </c>
      <c r="AQ630" s="3">
        <v>3736.4549999999999</v>
      </c>
      <c r="BA630" s="3">
        <v>50007</v>
      </c>
      <c r="BB630" s="3">
        <v>50179</v>
      </c>
      <c r="BC630" s="3">
        <v>42</v>
      </c>
      <c r="BD630" s="3">
        <v>3</v>
      </c>
      <c r="BE630" s="3">
        <v>1356.4480000000001</v>
      </c>
      <c r="BF630" s="3">
        <v>3293.5129999999999</v>
      </c>
      <c r="BN630" s="3">
        <v>0</v>
      </c>
      <c r="BO630" s="3">
        <v>41</v>
      </c>
      <c r="BP630" s="3">
        <v>0</v>
      </c>
      <c r="BW630" s="3">
        <v>3</v>
      </c>
      <c r="BX630" s="3">
        <v>41</v>
      </c>
      <c r="BY630" s="3">
        <v>2531.6930000000002</v>
      </c>
      <c r="CF630" s="3" t="s">
        <v>3073</v>
      </c>
      <c r="CG630" s="174">
        <v>2494</v>
      </c>
      <c r="CH630" s="174">
        <v>35110</v>
      </c>
      <c r="CI630" s="174">
        <v>5</v>
      </c>
      <c r="CJ630" s="174">
        <v>4165.3459999999995</v>
      </c>
      <c r="CK630" s="174">
        <v>4165.3459999999995</v>
      </c>
      <c r="CN630" s="3">
        <v>1096</v>
      </c>
      <c r="CO630" s="169">
        <f t="shared" si="135"/>
        <v>4001.6000000000004</v>
      </c>
      <c r="CP630" s="169">
        <f t="shared" si="136"/>
        <v>4060.5920000000001</v>
      </c>
      <c r="CQ630" s="170">
        <f t="shared" si="137"/>
        <v>8062.1920000000009</v>
      </c>
      <c r="CU630" s="174">
        <v>2494</v>
      </c>
      <c r="CV630" s="174">
        <v>35110</v>
      </c>
      <c r="CW630" s="174">
        <v>5</v>
      </c>
      <c r="CX630" s="174">
        <v>4165.3459999999995</v>
      </c>
    </row>
    <row r="631" spans="38:102" x14ac:dyDescent="0.25">
      <c r="AL631" s="3">
        <v>50026</v>
      </c>
      <c r="AM631" s="3">
        <v>49931</v>
      </c>
      <c r="AN631" s="3">
        <v>42</v>
      </c>
      <c r="AO631" s="3">
        <v>3</v>
      </c>
      <c r="AP631" s="3">
        <v>1714.3869999999999</v>
      </c>
      <c r="AQ631" s="3">
        <v>4673.4799999999996</v>
      </c>
      <c r="BA631" s="3">
        <v>50026</v>
      </c>
      <c r="BB631" s="3">
        <v>49931</v>
      </c>
      <c r="BC631" s="3">
        <v>42</v>
      </c>
      <c r="BD631" s="3">
        <v>3</v>
      </c>
      <c r="BE631" s="3">
        <v>1376.3679999999999</v>
      </c>
      <c r="BF631" s="3">
        <v>3974.0790000000002</v>
      </c>
      <c r="BN631" s="3">
        <v>0</v>
      </c>
      <c r="BO631" s="3">
        <v>41</v>
      </c>
      <c r="BP631" s="3">
        <v>0</v>
      </c>
      <c r="BW631" s="3">
        <v>3</v>
      </c>
      <c r="BX631" s="3">
        <v>41</v>
      </c>
      <c r="BY631" s="3">
        <v>16078.45</v>
      </c>
      <c r="CF631" s="3" t="s">
        <v>3073</v>
      </c>
      <c r="CG631" s="174">
        <v>1037</v>
      </c>
      <c r="CH631" s="174">
        <v>123149</v>
      </c>
      <c r="CI631" s="174">
        <v>5</v>
      </c>
      <c r="CJ631" s="174">
        <v>4163.6090000000004</v>
      </c>
      <c r="CK631" s="174">
        <v>4163.6090000000004</v>
      </c>
      <c r="CN631" s="3">
        <v>1036</v>
      </c>
      <c r="CO631" s="169">
        <f t="shared" si="135"/>
        <v>4002.6469999999999</v>
      </c>
      <c r="CP631" s="169">
        <f t="shared" si="136"/>
        <v>4039.741</v>
      </c>
      <c r="CQ631" s="170">
        <f t="shared" si="137"/>
        <v>8042.3879999999999</v>
      </c>
      <c r="CU631" s="174">
        <v>1037</v>
      </c>
      <c r="CV631" s="174">
        <v>123149</v>
      </c>
      <c r="CW631" s="174">
        <v>5</v>
      </c>
      <c r="CX631" s="174">
        <v>4163.6090000000004</v>
      </c>
    </row>
    <row r="632" spans="38:102" x14ac:dyDescent="0.25">
      <c r="AL632" s="3">
        <v>50082</v>
      </c>
      <c r="AM632" s="3">
        <v>50095</v>
      </c>
      <c r="AN632" s="3">
        <v>42</v>
      </c>
      <c r="AO632" s="3">
        <v>3</v>
      </c>
      <c r="AP632" s="3">
        <v>4542.4719999999998</v>
      </c>
      <c r="AQ632" s="3">
        <v>11818.55</v>
      </c>
      <c r="BA632" s="3">
        <v>50082</v>
      </c>
      <c r="BB632" s="3">
        <v>50095</v>
      </c>
      <c r="BC632" s="3">
        <v>42</v>
      </c>
      <c r="BD632" s="3">
        <v>3</v>
      </c>
      <c r="BE632" s="3">
        <v>4015.41</v>
      </c>
      <c r="BF632" s="3">
        <v>10769.32</v>
      </c>
      <c r="BN632" s="3">
        <v>0</v>
      </c>
      <c r="BO632" s="3">
        <v>41</v>
      </c>
      <c r="BP632" s="3">
        <v>36</v>
      </c>
      <c r="BW632" s="3">
        <v>3</v>
      </c>
      <c r="BX632" s="3">
        <v>41</v>
      </c>
      <c r="BY632" s="3">
        <v>534.31190000000004</v>
      </c>
      <c r="CF632" s="3" t="s">
        <v>3073</v>
      </c>
      <c r="CG632" s="174">
        <v>20998</v>
      </c>
      <c r="CH632" s="174">
        <v>2246</v>
      </c>
      <c r="CI632" s="174">
        <v>5</v>
      </c>
      <c r="CJ632" s="174">
        <v>4160.8729999999996</v>
      </c>
      <c r="CK632" s="174">
        <v>4160.8729999999996</v>
      </c>
      <c r="CN632" s="3">
        <v>986</v>
      </c>
      <c r="CO632" s="169">
        <f t="shared" si="135"/>
        <v>3918.1828</v>
      </c>
      <c r="CP632" s="169">
        <f t="shared" si="136"/>
        <v>4117.0262999999995</v>
      </c>
      <c r="CQ632" s="170">
        <f t="shared" si="137"/>
        <v>8035.2091</v>
      </c>
      <c r="CU632" s="174">
        <v>20998</v>
      </c>
      <c r="CV632" s="174">
        <v>2246</v>
      </c>
      <c r="CW632" s="174">
        <v>5</v>
      </c>
      <c r="CX632" s="174">
        <v>4160.8729999999996</v>
      </c>
    </row>
    <row r="633" spans="38:102" x14ac:dyDescent="0.25">
      <c r="AL633" s="3">
        <v>50095</v>
      </c>
      <c r="AM633" s="3">
        <v>50082</v>
      </c>
      <c r="AN633" s="3">
        <v>42</v>
      </c>
      <c r="AO633" s="3">
        <v>3</v>
      </c>
      <c r="AP633" s="3">
        <v>4262.6589999999997</v>
      </c>
      <c r="AQ633" s="3">
        <v>12541.53</v>
      </c>
      <c r="BA633" s="3">
        <v>50095</v>
      </c>
      <c r="BB633" s="3">
        <v>50082</v>
      </c>
      <c r="BC633" s="3">
        <v>42</v>
      </c>
      <c r="BD633" s="3">
        <v>3</v>
      </c>
      <c r="BE633" s="3">
        <v>4083.5740000000001</v>
      </c>
      <c r="BF633" s="3">
        <v>12316.55</v>
      </c>
      <c r="BN633" s="3">
        <v>3</v>
      </c>
      <c r="BO633" s="3">
        <v>41</v>
      </c>
      <c r="BP633" s="3">
        <v>2798.9349999999999</v>
      </c>
      <c r="BW633" s="3">
        <v>3</v>
      </c>
      <c r="BX633" s="3">
        <v>41</v>
      </c>
      <c r="BY633" s="3">
        <v>5413.58</v>
      </c>
      <c r="CF633" s="3" t="s">
        <v>3073</v>
      </c>
      <c r="CG633" s="174">
        <v>48826</v>
      </c>
      <c r="CH633" s="174">
        <v>2641</v>
      </c>
      <c r="CI633" s="174">
        <v>5</v>
      </c>
      <c r="CJ633" s="174">
        <v>4159.3249999999998</v>
      </c>
      <c r="CK633" s="174">
        <v>4159.3249999999998</v>
      </c>
      <c r="CN633" s="3">
        <v>3268</v>
      </c>
      <c r="CO633" s="169">
        <f t="shared" si="135"/>
        <v>4025.4193</v>
      </c>
      <c r="CP633" s="169">
        <f t="shared" si="136"/>
        <v>4001.6749</v>
      </c>
      <c r="CQ633" s="170">
        <f t="shared" si="137"/>
        <v>8027.0941999999995</v>
      </c>
      <c r="CU633" s="174">
        <v>48826</v>
      </c>
      <c r="CV633" s="174">
        <v>2641</v>
      </c>
      <c r="CW633" s="174">
        <v>5</v>
      </c>
      <c r="CX633" s="174">
        <v>4159.3249999999998</v>
      </c>
    </row>
    <row r="634" spans="38:102" x14ac:dyDescent="0.25">
      <c r="AL634" s="3">
        <v>50103</v>
      </c>
      <c r="AM634" s="3">
        <v>50307</v>
      </c>
      <c r="AN634" s="3">
        <v>42</v>
      </c>
      <c r="AO634" s="3">
        <v>3</v>
      </c>
      <c r="AP634" s="3">
        <v>1024.365</v>
      </c>
      <c r="AQ634" s="3">
        <v>2293.4749999999999</v>
      </c>
      <c r="BA634" s="3">
        <v>50103</v>
      </c>
      <c r="BB634" s="3">
        <v>50307</v>
      </c>
      <c r="BC634" s="3">
        <v>42</v>
      </c>
      <c r="BD634" s="3">
        <v>3</v>
      </c>
      <c r="BE634" s="3">
        <v>869.89819999999997</v>
      </c>
      <c r="BF634" s="3">
        <v>1975.6679999999999</v>
      </c>
      <c r="BN634" s="3">
        <v>3</v>
      </c>
      <c r="BO634" s="3">
        <v>41</v>
      </c>
      <c r="BP634" s="3">
        <v>12558.63</v>
      </c>
      <c r="BW634" s="3">
        <v>3</v>
      </c>
      <c r="BX634" s="3">
        <v>41</v>
      </c>
      <c r="BY634" s="3">
        <v>1291.6780000000001</v>
      </c>
      <c r="CF634" s="3" t="s">
        <v>3073</v>
      </c>
      <c r="CG634" s="174">
        <v>71548</v>
      </c>
      <c r="CH634" s="174">
        <v>254</v>
      </c>
      <c r="CI634" s="174">
        <v>5</v>
      </c>
      <c r="CJ634" s="174">
        <v>4159.1109999999999</v>
      </c>
      <c r="CK634" s="174">
        <v>4159.1109999999999</v>
      </c>
      <c r="CN634" s="3">
        <v>1481</v>
      </c>
      <c r="CO634" s="169">
        <f t="shared" si="135"/>
        <v>4055.7322899999999</v>
      </c>
      <c r="CP634" s="169">
        <f t="shared" si="136"/>
        <v>3965.7161499999997</v>
      </c>
      <c r="CQ634" s="170">
        <f t="shared" si="137"/>
        <v>8021.4484400000001</v>
      </c>
      <c r="CU634" s="174">
        <v>71548</v>
      </c>
      <c r="CV634" s="174">
        <v>254</v>
      </c>
      <c r="CW634" s="174">
        <v>5</v>
      </c>
      <c r="CX634" s="174">
        <v>4159.1109999999999</v>
      </c>
    </row>
    <row r="635" spans="38:102" x14ac:dyDescent="0.25">
      <c r="AL635" s="3">
        <v>50126</v>
      </c>
      <c r="AM635" s="3">
        <v>49866</v>
      </c>
      <c r="AN635" s="3">
        <v>42</v>
      </c>
      <c r="AO635" s="3">
        <v>3</v>
      </c>
      <c r="AP635" s="3">
        <v>728.21389999999997</v>
      </c>
      <c r="AQ635" s="3">
        <v>2111.5610000000001</v>
      </c>
      <c r="BA635" s="3">
        <v>50126</v>
      </c>
      <c r="BB635" s="3">
        <v>49866</v>
      </c>
      <c r="BC635" s="3">
        <v>42</v>
      </c>
      <c r="BD635" s="3">
        <v>3</v>
      </c>
      <c r="BE635" s="3">
        <v>827.01279999999997</v>
      </c>
      <c r="BF635" s="3">
        <v>2315.8649999999998</v>
      </c>
      <c r="BN635" s="3">
        <v>3</v>
      </c>
      <c r="BO635" s="3">
        <v>41</v>
      </c>
      <c r="BP635" s="3">
        <v>1215.655</v>
      </c>
      <c r="BW635" s="3">
        <v>3</v>
      </c>
      <c r="BX635" s="3">
        <v>41</v>
      </c>
      <c r="BY635" s="3">
        <v>3270.848</v>
      </c>
      <c r="CF635" s="3" t="s">
        <v>3073</v>
      </c>
      <c r="CG635" s="174">
        <v>1512</v>
      </c>
      <c r="CH635" s="174">
        <v>90843</v>
      </c>
      <c r="CI635" s="174">
        <v>5</v>
      </c>
      <c r="CJ635" s="174">
        <v>4156.0349999999999</v>
      </c>
      <c r="CK635" s="174">
        <v>4156.0349999999999</v>
      </c>
      <c r="CN635" s="3">
        <v>3367</v>
      </c>
      <c r="CO635" s="169">
        <f t="shared" si="135"/>
        <v>3998.5665999999997</v>
      </c>
      <c r="CP635" s="169">
        <f t="shared" si="136"/>
        <v>4011.9155000000001</v>
      </c>
      <c r="CQ635" s="170">
        <f t="shared" si="137"/>
        <v>8010.4820999999993</v>
      </c>
      <c r="CU635" s="174">
        <v>1512</v>
      </c>
      <c r="CV635" s="174">
        <v>90843</v>
      </c>
      <c r="CW635" s="174">
        <v>5</v>
      </c>
      <c r="CX635" s="174">
        <v>4156.0349999999999</v>
      </c>
    </row>
    <row r="636" spans="38:102" x14ac:dyDescent="0.25">
      <c r="AL636" s="3">
        <v>50177</v>
      </c>
      <c r="AM636" s="3">
        <v>50327</v>
      </c>
      <c r="AN636" s="3">
        <v>42</v>
      </c>
      <c r="AO636" s="3">
        <v>3</v>
      </c>
      <c r="AP636" s="3">
        <v>6188.1390000000001</v>
      </c>
      <c r="AQ636" s="3">
        <v>15787.62</v>
      </c>
      <c r="BA636" s="3">
        <v>50177</v>
      </c>
      <c r="BB636" s="3">
        <v>50327</v>
      </c>
      <c r="BC636" s="3">
        <v>42</v>
      </c>
      <c r="BD636" s="3">
        <v>3</v>
      </c>
      <c r="BE636" s="3">
        <v>4359.9070000000002</v>
      </c>
      <c r="BF636" s="3">
        <v>11045.45</v>
      </c>
      <c r="BN636" s="3">
        <v>3</v>
      </c>
      <c r="BO636" s="3">
        <v>41</v>
      </c>
      <c r="BP636" s="3">
        <v>11458.03</v>
      </c>
      <c r="BW636" s="3">
        <v>3</v>
      </c>
      <c r="BX636" s="3">
        <v>41</v>
      </c>
      <c r="BY636" s="3">
        <v>1397.749</v>
      </c>
      <c r="CF636" s="3" t="s">
        <v>3073</v>
      </c>
      <c r="CG636" s="174">
        <v>2005</v>
      </c>
      <c r="CH636" s="174">
        <v>126024</v>
      </c>
      <c r="CI636" s="174">
        <v>5</v>
      </c>
      <c r="CJ636" s="174">
        <v>4154.6610000000001</v>
      </c>
      <c r="CK636" s="174">
        <v>4154.6610000000001</v>
      </c>
      <c r="CN636" s="3">
        <v>2224</v>
      </c>
      <c r="CO636" s="169">
        <f t="shared" si="135"/>
        <v>3990.8139999999999</v>
      </c>
      <c r="CP636" s="169">
        <f t="shared" si="136"/>
        <v>4011.127</v>
      </c>
      <c r="CQ636" s="170">
        <f t="shared" si="137"/>
        <v>8001.9409999999998</v>
      </c>
      <c r="CU636" s="174">
        <v>2005</v>
      </c>
      <c r="CV636" s="174">
        <v>126024</v>
      </c>
      <c r="CW636" s="174">
        <v>5</v>
      </c>
      <c r="CX636" s="174">
        <v>4154.6610000000001</v>
      </c>
    </row>
    <row r="637" spans="38:102" x14ac:dyDescent="0.25">
      <c r="AL637" s="3">
        <v>50179</v>
      </c>
      <c r="AM637" s="3">
        <v>50007</v>
      </c>
      <c r="AN637" s="3">
        <v>42</v>
      </c>
      <c r="AO637" s="3">
        <v>3</v>
      </c>
      <c r="AP637" s="3">
        <v>1515.5360000000001</v>
      </c>
      <c r="AQ637" s="3">
        <v>4967.183</v>
      </c>
      <c r="BA637" s="3">
        <v>50179</v>
      </c>
      <c r="BB637" s="3">
        <v>50007</v>
      </c>
      <c r="BC637" s="3">
        <v>42</v>
      </c>
      <c r="BD637" s="3">
        <v>3</v>
      </c>
      <c r="BE637" s="3">
        <v>1532.298</v>
      </c>
      <c r="BF637" s="3">
        <v>4619.6009999999997</v>
      </c>
      <c r="BN637" s="3">
        <v>3</v>
      </c>
      <c r="BO637" s="3">
        <v>41</v>
      </c>
      <c r="BP637" s="3">
        <v>197.46340000000001</v>
      </c>
      <c r="BW637" s="3">
        <v>3</v>
      </c>
      <c r="BX637" s="3">
        <v>41</v>
      </c>
      <c r="BY637" s="3">
        <v>7114.08</v>
      </c>
      <c r="CF637" s="3" t="s">
        <v>3073</v>
      </c>
      <c r="CG637" s="174">
        <v>138797</v>
      </c>
      <c r="CH637" s="174">
        <v>1180</v>
      </c>
      <c r="CI637" s="174">
        <v>5</v>
      </c>
      <c r="CJ637" s="174">
        <v>4144.71</v>
      </c>
      <c r="CK637" s="174">
        <v>4144.71</v>
      </c>
      <c r="CN637" s="3">
        <v>2940</v>
      </c>
      <c r="CO637" s="169">
        <f t="shared" si="135"/>
        <v>4051.6246899999996</v>
      </c>
      <c r="CP637" s="169">
        <f t="shared" si="136"/>
        <v>3946.1821699999996</v>
      </c>
      <c r="CQ637" s="170">
        <f t="shared" si="137"/>
        <v>7997.8068599999988</v>
      </c>
      <c r="CU637" s="174">
        <v>138797</v>
      </c>
      <c r="CV637" s="174">
        <v>1180</v>
      </c>
      <c r="CW637" s="174">
        <v>5</v>
      </c>
      <c r="CX637" s="174">
        <v>4144.71</v>
      </c>
    </row>
    <row r="638" spans="38:102" x14ac:dyDescent="0.25">
      <c r="AL638" s="3">
        <v>50207</v>
      </c>
      <c r="AM638" s="3">
        <v>50336</v>
      </c>
      <c r="AN638" s="3">
        <v>42</v>
      </c>
      <c r="AO638" s="3">
        <v>3</v>
      </c>
      <c r="AP638" s="3">
        <v>1601.6969999999999</v>
      </c>
      <c r="AQ638" s="3">
        <v>3887.1729999999998</v>
      </c>
      <c r="BA638" s="3">
        <v>50207</v>
      </c>
      <c r="BB638" s="3">
        <v>50336</v>
      </c>
      <c r="BC638" s="3">
        <v>42</v>
      </c>
      <c r="BD638" s="3">
        <v>3</v>
      </c>
      <c r="BE638" s="3">
        <v>1307.6120000000001</v>
      </c>
      <c r="BF638" s="3">
        <v>3101.8119999999999</v>
      </c>
      <c r="BN638" s="3">
        <v>3</v>
      </c>
      <c r="BO638" s="3">
        <v>41</v>
      </c>
      <c r="BP638" s="3">
        <v>2110.79</v>
      </c>
      <c r="BW638" s="3">
        <v>3</v>
      </c>
      <c r="BX638" s="3">
        <v>41</v>
      </c>
      <c r="BY638" s="3">
        <v>10048.18</v>
      </c>
      <c r="CF638" s="3" t="s">
        <v>3073</v>
      </c>
      <c r="CG638" s="174">
        <v>169018</v>
      </c>
      <c r="CH638" s="174">
        <v>3374</v>
      </c>
      <c r="CI638" s="174">
        <v>5</v>
      </c>
      <c r="CJ638" s="174">
        <v>4144.3770000000004</v>
      </c>
      <c r="CK638" s="174">
        <v>4144.3770000000004</v>
      </c>
      <c r="CN638" s="3">
        <v>848</v>
      </c>
      <c r="CO638" s="169">
        <f t="shared" si="135"/>
        <v>4113.1493</v>
      </c>
      <c r="CP638" s="169">
        <f t="shared" si="136"/>
        <v>3881.4733000000001</v>
      </c>
      <c r="CQ638" s="170">
        <f t="shared" si="137"/>
        <v>7994.6226000000006</v>
      </c>
      <c r="CU638" s="174">
        <v>169018</v>
      </c>
      <c r="CV638" s="174">
        <v>3374</v>
      </c>
      <c r="CW638" s="174">
        <v>5</v>
      </c>
      <c r="CX638" s="174">
        <v>4144.3770000000004</v>
      </c>
    </row>
    <row r="639" spans="38:102" x14ac:dyDescent="0.25">
      <c r="AL639" s="3">
        <v>50245</v>
      </c>
      <c r="AM639" s="3">
        <v>50410</v>
      </c>
      <c r="AN639" s="3">
        <v>42</v>
      </c>
      <c r="AO639" s="3">
        <v>3</v>
      </c>
      <c r="AP639" s="3">
        <v>1597.5419999999999</v>
      </c>
      <c r="AQ639" s="3">
        <v>3925.9189999999999</v>
      </c>
      <c r="BA639" s="3">
        <v>50245</v>
      </c>
      <c r="BB639" s="3">
        <v>50410</v>
      </c>
      <c r="BC639" s="3">
        <v>42</v>
      </c>
      <c r="BD639" s="3">
        <v>3</v>
      </c>
      <c r="BE639" s="3">
        <v>1494.3009999999999</v>
      </c>
      <c r="BF639" s="3">
        <v>3675.9839999999999</v>
      </c>
      <c r="BN639" s="3">
        <v>3</v>
      </c>
      <c r="BO639" s="3">
        <v>41</v>
      </c>
      <c r="BP639" s="3">
        <v>1146.1089999999999</v>
      </c>
      <c r="BW639" s="3">
        <v>3</v>
      </c>
      <c r="BX639" s="3">
        <v>41</v>
      </c>
      <c r="BY639" s="3">
        <v>3252.4459999999999</v>
      </c>
      <c r="CF639" s="3" t="s">
        <v>3073</v>
      </c>
      <c r="CG639" s="174">
        <v>1188</v>
      </c>
      <c r="CH639" s="174">
        <v>138451</v>
      </c>
      <c r="CI639" s="174">
        <v>5</v>
      </c>
      <c r="CJ639" s="174">
        <v>4143.848</v>
      </c>
      <c r="CK639" s="174">
        <v>4143.848</v>
      </c>
      <c r="CN639" s="3">
        <v>2580</v>
      </c>
      <c r="CO639" s="169">
        <f t="shared" si="135"/>
        <v>4053.2239699999996</v>
      </c>
      <c r="CP639" s="169">
        <f t="shared" si="136"/>
        <v>3941.0036999999998</v>
      </c>
      <c r="CQ639" s="170">
        <f t="shared" si="137"/>
        <v>7994.2276699999993</v>
      </c>
      <c r="CU639" s="174">
        <v>1188</v>
      </c>
      <c r="CV639" s="174">
        <v>138451</v>
      </c>
      <c r="CW639" s="174">
        <v>5</v>
      </c>
      <c r="CX639" s="174">
        <v>4143.848</v>
      </c>
    </row>
    <row r="640" spans="38:102" x14ac:dyDescent="0.25">
      <c r="AL640" s="3">
        <v>50247</v>
      </c>
      <c r="AM640" s="3">
        <v>50294</v>
      </c>
      <c r="AN640" s="3">
        <v>42</v>
      </c>
      <c r="AO640" s="3">
        <v>3</v>
      </c>
      <c r="AP640" s="3">
        <v>479.51760000000002</v>
      </c>
      <c r="AQ640" s="3">
        <v>1009.425</v>
      </c>
      <c r="BA640" s="3">
        <v>50247</v>
      </c>
      <c r="BB640" s="3">
        <v>50294</v>
      </c>
      <c r="BC640" s="3">
        <v>42</v>
      </c>
      <c r="BD640" s="3">
        <v>3</v>
      </c>
      <c r="BE640" s="3">
        <v>467.46519999999998</v>
      </c>
      <c r="BF640" s="3">
        <v>1014.825</v>
      </c>
      <c r="BN640" s="3">
        <v>3</v>
      </c>
      <c r="BO640" s="3">
        <v>41</v>
      </c>
      <c r="BP640" s="3">
        <v>12224.28</v>
      </c>
      <c r="BW640" s="3">
        <v>3</v>
      </c>
      <c r="BX640" s="3">
        <v>41</v>
      </c>
      <c r="BY640" s="3">
        <v>297.54050000000001</v>
      </c>
      <c r="CF640" s="3" t="s">
        <v>3073</v>
      </c>
      <c r="CG640" s="174">
        <v>130305</v>
      </c>
      <c r="CH640" s="174">
        <v>1234</v>
      </c>
      <c r="CI640" s="174">
        <v>5</v>
      </c>
      <c r="CJ640" s="174">
        <v>4141.7960000000003</v>
      </c>
      <c r="CK640" s="174">
        <v>4141.7960000000003</v>
      </c>
      <c r="CN640" s="3">
        <v>1171</v>
      </c>
      <c r="CO640" s="169">
        <f t="shared" si="135"/>
        <v>4114.0929999999998</v>
      </c>
      <c r="CP640" s="169">
        <f t="shared" si="136"/>
        <v>3869.1350000000002</v>
      </c>
      <c r="CQ640" s="170">
        <f t="shared" si="137"/>
        <v>7983.2280000000001</v>
      </c>
      <c r="CU640" s="174">
        <v>130305</v>
      </c>
      <c r="CV640" s="174">
        <v>1234</v>
      </c>
      <c r="CW640" s="174">
        <v>5</v>
      </c>
      <c r="CX640" s="174">
        <v>4141.7960000000003</v>
      </c>
    </row>
    <row r="641" spans="38:102" x14ac:dyDescent="0.25">
      <c r="AL641" s="3">
        <v>50294</v>
      </c>
      <c r="AM641" s="3">
        <v>50247</v>
      </c>
      <c r="AN641" s="3">
        <v>42</v>
      </c>
      <c r="AO641" s="3">
        <v>3</v>
      </c>
      <c r="AP641" s="3">
        <v>347.45330000000001</v>
      </c>
      <c r="AQ641" s="3">
        <v>919.91589999999997</v>
      </c>
      <c r="BA641" s="3">
        <v>50294</v>
      </c>
      <c r="BB641" s="3">
        <v>50247</v>
      </c>
      <c r="BC641" s="3">
        <v>42</v>
      </c>
      <c r="BD641" s="3">
        <v>3</v>
      </c>
      <c r="BE641" s="3">
        <v>190.98339999999999</v>
      </c>
      <c r="BF641" s="3">
        <v>640.14559999999994</v>
      </c>
      <c r="BN641" s="3">
        <v>3</v>
      </c>
      <c r="BO641" s="3">
        <v>41</v>
      </c>
      <c r="BP641" s="3">
        <v>8591.9590000000007</v>
      </c>
      <c r="BW641" s="3">
        <v>3</v>
      </c>
      <c r="BX641" s="3">
        <v>41</v>
      </c>
      <c r="BY641" s="3">
        <v>17433.07</v>
      </c>
      <c r="CF641" s="3" t="s">
        <v>3073</v>
      </c>
      <c r="CG641" s="174">
        <v>33826</v>
      </c>
      <c r="CH641" s="174">
        <v>2475</v>
      </c>
      <c r="CI641" s="174">
        <v>5</v>
      </c>
      <c r="CJ641" s="174">
        <v>4141.2420000000002</v>
      </c>
      <c r="CK641" s="174">
        <v>4141.2420000000002</v>
      </c>
      <c r="CN641" s="3">
        <v>2</v>
      </c>
      <c r="CO641" s="169">
        <f t="shared" si="135"/>
        <v>3984.4442000000004</v>
      </c>
      <c r="CP641" s="169">
        <f t="shared" si="136"/>
        <v>3996.8703999999998</v>
      </c>
      <c r="CQ641" s="170">
        <f t="shared" si="137"/>
        <v>7981.3145999999997</v>
      </c>
      <c r="CU641" s="174">
        <v>33826</v>
      </c>
      <c r="CV641" s="174">
        <v>2475</v>
      </c>
      <c r="CW641" s="174">
        <v>5</v>
      </c>
      <c r="CX641" s="174">
        <v>4141.2420000000002</v>
      </c>
    </row>
    <row r="642" spans="38:102" x14ac:dyDescent="0.25">
      <c r="AL642" s="3">
        <v>50307</v>
      </c>
      <c r="AM642" s="3">
        <v>50103</v>
      </c>
      <c r="AN642" s="3">
        <v>42</v>
      </c>
      <c r="AO642" s="3">
        <v>3</v>
      </c>
      <c r="AP642" s="3">
        <v>687.73540000000003</v>
      </c>
      <c r="AQ642" s="3">
        <v>3087.194</v>
      </c>
      <c r="BA642" s="3">
        <v>50307</v>
      </c>
      <c r="BB642" s="3">
        <v>50103</v>
      </c>
      <c r="BC642" s="3">
        <v>42</v>
      </c>
      <c r="BD642" s="3">
        <v>3</v>
      </c>
      <c r="BE642" s="3">
        <v>726.0598</v>
      </c>
      <c r="BF642" s="3">
        <v>2491.5540000000001</v>
      </c>
      <c r="BN642" s="3">
        <v>3</v>
      </c>
      <c r="BO642" s="3">
        <v>41</v>
      </c>
      <c r="BP642" s="3">
        <v>3262.0039999999999</v>
      </c>
      <c r="BW642" s="3">
        <v>3</v>
      </c>
      <c r="BX642" s="3">
        <v>41</v>
      </c>
      <c r="BY642" s="3">
        <v>1014.744</v>
      </c>
      <c r="CF642" s="3" t="s">
        <v>3073</v>
      </c>
      <c r="CG642" s="174">
        <v>75861</v>
      </c>
      <c r="CH642" s="174">
        <v>1630</v>
      </c>
      <c r="CI642" s="174">
        <v>5</v>
      </c>
      <c r="CJ642" s="174">
        <v>4140.3469999999998</v>
      </c>
      <c r="CK642" s="174">
        <v>4140.3469999999998</v>
      </c>
      <c r="CN642" s="3">
        <v>382</v>
      </c>
      <c r="CO642" s="169">
        <f t="shared" si="135"/>
        <v>3969.5012000000006</v>
      </c>
      <c r="CP642" s="169">
        <f t="shared" si="136"/>
        <v>4008.2246999999998</v>
      </c>
      <c r="CQ642" s="170">
        <f t="shared" si="137"/>
        <v>7977.7259000000004</v>
      </c>
      <c r="CU642" s="174">
        <v>75861</v>
      </c>
      <c r="CV642" s="174">
        <v>1630</v>
      </c>
      <c r="CW642" s="174">
        <v>5</v>
      </c>
      <c r="CX642" s="174">
        <v>4140.3469999999998</v>
      </c>
    </row>
    <row r="643" spans="38:102" x14ac:dyDescent="0.25">
      <c r="AL643" s="3">
        <v>50317</v>
      </c>
      <c r="AM643" s="3">
        <v>50607</v>
      </c>
      <c r="AN643" s="3">
        <v>42</v>
      </c>
      <c r="AO643" s="3">
        <v>3</v>
      </c>
      <c r="AP643" s="3">
        <v>2370.2809999999999</v>
      </c>
      <c r="AQ643" s="3">
        <v>6430.6049999999996</v>
      </c>
      <c r="BA643" s="3">
        <v>50317</v>
      </c>
      <c r="BB643" s="3">
        <v>50607</v>
      </c>
      <c r="BC643" s="3">
        <v>42</v>
      </c>
      <c r="BD643" s="3">
        <v>3</v>
      </c>
      <c r="BE643" s="3">
        <v>1996.39</v>
      </c>
      <c r="BF643" s="3">
        <v>5276.7280000000001</v>
      </c>
      <c r="BN643" s="3">
        <v>3</v>
      </c>
      <c r="BO643" s="3">
        <v>41</v>
      </c>
      <c r="BP643" s="3">
        <v>341.15109999999999</v>
      </c>
      <c r="BW643" s="3">
        <v>3</v>
      </c>
      <c r="BX643" s="3">
        <v>41</v>
      </c>
      <c r="BY643" s="3">
        <v>1465.1569999999999</v>
      </c>
      <c r="CF643" s="3" t="s">
        <v>3073</v>
      </c>
      <c r="CG643" s="174">
        <v>118196</v>
      </c>
      <c r="CH643" s="174">
        <v>1329</v>
      </c>
      <c r="CI643" s="174">
        <v>5</v>
      </c>
      <c r="CJ643" s="174">
        <v>4139.6019999999999</v>
      </c>
      <c r="CK643" s="174">
        <v>4139.6019999999999</v>
      </c>
      <c r="CN643" s="3">
        <v>2357</v>
      </c>
      <c r="CO643" s="169">
        <f t="shared" ref="CO643:CO706" si="138">SUMIF(CG$3:CG$17476,$CN643,$CK$3:$CK$17476)</f>
        <v>4056.3924999999999</v>
      </c>
      <c r="CP643" s="169">
        <f t="shared" ref="CP643:CP706" si="139">SUMIF(CH$3:CH$17476,$CN643,$CK$3:$CK$17476)</f>
        <v>3908.4010000000003</v>
      </c>
      <c r="CQ643" s="170">
        <f t="shared" ref="CQ643:CQ706" si="140">CO643+CP643</f>
        <v>7964.7934999999998</v>
      </c>
      <c r="CU643" s="174">
        <v>118196</v>
      </c>
      <c r="CV643" s="174">
        <v>1329</v>
      </c>
      <c r="CW643" s="174">
        <v>5</v>
      </c>
      <c r="CX643" s="174">
        <v>4139.6019999999999</v>
      </c>
    </row>
    <row r="644" spans="38:102" x14ac:dyDescent="0.25">
      <c r="AL644" s="3">
        <v>50327</v>
      </c>
      <c r="AM644" s="3">
        <v>50177</v>
      </c>
      <c r="AN644" s="3">
        <v>42</v>
      </c>
      <c r="AO644" s="3">
        <v>3</v>
      </c>
      <c r="AP644" s="3">
        <v>5267.2150000000001</v>
      </c>
      <c r="AQ644" s="3">
        <v>15181.87</v>
      </c>
      <c r="BA644" s="3">
        <v>50327</v>
      </c>
      <c r="BB644" s="3">
        <v>50177</v>
      </c>
      <c r="BC644" s="3">
        <v>42</v>
      </c>
      <c r="BD644" s="3">
        <v>3</v>
      </c>
      <c r="BE644" s="3">
        <v>3298.384</v>
      </c>
      <c r="BF644" s="3">
        <v>10101.59</v>
      </c>
      <c r="BN644" s="3">
        <v>3</v>
      </c>
      <c r="BO644" s="3">
        <v>41</v>
      </c>
      <c r="BP644" s="3">
        <v>13948.25</v>
      </c>
      <c r="BW644" s="3">
        <v>3</v>
      </c>
      <c r="BX644" s="3">
        <v>41</v>
      </c>
      <c r="BY644" s="3">
        <v>13859.02</v>
      </c>
      <c r="CF644" s="3" t="s">
        <v>3073</v>
      </c>
      <c r="CG644" s="174">
        <v>26014</v>
      </c>
      <c r="CH644" s="174">
        <v>2324</v>
      </c>
      <c r="CI644" s="174">
        <v>5</v>
      </c>
      <c r="CJ644" s="174">
        <v>4138.1880000000001</v>
      </c>
      <c r="CK644" s="174">
        <v>4138.1880000000001</v>
      </c>
      <c r="CN644" s="3">
        <v>3175</v>
      </c>
      <c r="CO644" s="169">
        <f t="shared" si="138"/>
        <v>4000.9179999999997</v>
      </c>
      <c r="CP644" s="169">
        <f t="shared" si="139"/>
        <v>3952.9749999999999</v>
      </c>
      <c r="CQ644" s="170">
        <f t="shared" si="140"/>
        <v>7953.893</v>
      </c>
      <c r="CU644" s="174">
        <v>26014</v>
      </c>
      <c r="CV644" s="174">
        <v>2324</v>
      </c>
      <c r="CW644" s="174">
        <v>5</v>
      </c>
      <c r="CX644" s="174">
        <v>4138.1880000000001</v>
      </c>
    </row>
    <row r="645" spans="38:102" x14ac:dyDescent="0.25">
      <c r="AL645" s="3">
        <v>50336</v>
      </c>
      <c r="AM645" s="3">
        <v>50207</v>
      </c>
      <c r="AN645" s="3">
        <v>42</v>
      </c>
      <c r="AO645" s="3">
        <v>3</v>
      </c>
      <c r="AP645" s="3">
        <v>1342.421</v>
      </c>
      <c r="AQ645" s="3">
        <v>4239.7139999999999</v>
      </c>
      <c r="BA645" s="3">
        <v>50336</v>
      </c>
      <c r="BB645" s="3">
        <v>50207</v>
      </c>
      <c r="BC645" s="3">
        <v>42</v>
      </c>
      <c r="BD645" s="3">
        <v>3</v>
      </c>
      <c r="BE645" s="3">
        <v>1167.796</v>
      </c>
      <c r="BF645" s="3">
        <v>3748.3719999999998</v>
      </c>
      <c r="BN645" s="3">
        <v>3</v>
      </c>
      <c r="BO645" s="3">
        <v>41</v>
      </c>
      <c r="BP645" s="3">
        <v>845.22860000000003</v>
      </c>
      <c r="BW645" s="3">
        <v>3</v>
      </c>
      <c r="BX645" s="3">
        <v>41</v>
      </c>
      <c r="BY645" s="3">
        <v>6829.8980000000001</v>
      </c>
      <c r="CF645" s="3" t="s">
        <v>3073</v>
      </c>
      <c r="CG645" s="174">
        <v>140998</v>
      </c>
      <c r="CH645" s="174">
        <v>2739</v>
      </c>
      <c r="CI645" s="174">
        <v>5</v>
      </c>
      <c r="CJ645" s="174">
        <v>4136.4989999999998</v>
      </c>
      <c r="CK645" s="174">
        <v>4136.4989999999998</v>
      </c>
      <c r="CN645" s="3">
        <v>3143</v>
      </c>
      <c r="CO645" s="169">
        <f t="shared" si="138"/>
        <v>4042.7080000000001</v>
      </c>
      <c r="CP645" s="169">
        <f t="shared" si="139"/>
        <v>3898.7919000000002</v>
      </c>
      <c r="CQ645" s="170">
        <f t="shared" si="140"/>
        <v>7941.4999000000007</v>
      </c>
      <c r="CU645" s="174">
        <v>140998</v>
      </c>
      <c r="CV645" s="174">
        <v>2739</v>
      </c>
      <c r="CW645" s="174">
        <v>5</v>
      </c>
      <c r="CX645" s="174">
        <v>4136.4989999999998</v>
      </c>
    </row>
    <row r="646" spans="38:102" x14ac:dyDescent="0.25">
      <c r="AL646" s="3">
        <v>50410</v>
      </c>
      <c r="AM646" s="3">
        <v>50245</v>
      </c>
      <c r="AN646" s="3">
        <v>42</v>
      </c>
      <c r="AO646" s="3">
        <v>3</v>
      </c>
      <c r="AP646" s="3">
        <v>1380.1420000000001</v>
      </c>
      <c r="AQ646" s="3">
        <v>4241.5280000000002</v>
      </c>
      <c r="BA646" s="3">
        <v>50410</v>
      </c>
      <c r="BB646" s="3">
        <v>50245</v>
      </c>
      <c r="BC646" s="3">
        <v>42</v>
      </c>
      <c r="BD646" s="3">
        <v>3</v>
      </c>
      <c r="BE646" s="3">
        <v>1329.454</v>
      </c>
      <c r="BF646" s="3">
        <v>4083.35</v>
      </c>
      <c r="BN646" s="3">
        <v>3</v>
      </c>
      <c r="BO646" s="3">
        <v>41</v>
      </c>
      <c r="BP646" s="3">
        <v>969.46839999999997</v>
      </c>
      <c r="BW646" s="3">
        <v>3</v>
      </c>
      <c r="BX646" s="3">
        <v>41</v>
      </c>
      <c r="BY646" s="3">
        <v>915.02409999999998</v>
      </c>
      <c r="CF646" s="3" t="s">
        <v>3073</v>
      </c>
      <c r="CG646" s="174">
        <v>2374</v>
      </c>
      <c r="CH646" s="174">
        <v>26738</v>
      </c>
      <c r="CI646" s="174">
        <v>5</v>
      </c>
      <c r="CJ646" s="174">
        <v>4136.2139999999999</v>
      </c>
      <c r="CK646" s="174">
        <v>4136.2139999999999</v>
      </c>
      <c r="CN646" s="3">
        <v>3438</v>
      </c>
      <c r="CO646" s="169">
        <f t="shared" si="138"/>
        <v>3973.2217999999998</v>
      </c>
      <c r="CP646" s="169">
        <f t="shared" si="139"/>
        <v>3962.2749000000003</v>
      </c>
      <c r="CQ646" s="170">
        <f t="shared" si="140"/>
        <v>7935.4966999999997</v>
      </c>
      <c r="CU646" s="174">
        <v>2374</v>
      </c>
      <c r="CV646" s="174">
        <v>26738</v>
      </c>
      <c r="CW646" s="174">
        <v>5</v>
      </c>
      <c r="CX646" s="174">
        <v>4136.2139999999999</v>
      </c>
    </row>
    <row r="647" spans="38:102" x14ac:dyDescent="0.25">
      <c r="AL647" s="3">
        <v>50607</v>
      </c>
      <c r="AM647" s="3">
        <v>50317</v>
      </c>
      <c r="AN647" s="3">
        <v>42</v>
      </c>
      <c r="AO647" s="3">
        <v>3</v>
      </c>
      <c r="AP647" s="3">
        <v>2214.864</v>
      </c>
      <c r="AQ647" s="3">
        <v>6326.7759999999998</v>
      </c>
      <c r="BA647" s="3">
        <v>50607</v>
      </c>
      <c r="BB647" s="3">
        <v>50317</v>
      </c>
      <c r="BC647" s="3">
        <v>42</v>
      </c>
      <c r="BD647" s="3">
        <v>3</v>
      </c>
      <c r="BE647" s="3">
        <v>1694.654</v>
      </c>
      <c r="BF647" s="3">
        <v>5245.7139999999999</v>
      </c>
      <c r="BN647" s="3">
        <v>3</v>
      </c>
      <c r="BO647" s="3">
        <v>41</v>
      </c>
      <c r="BP647" s="3">
        <v>17968.05</v>
      </c>
      <c r="BW647" s="3">
        <v>3</v>
      </c>
      <c r="BX647" s="3">
        <v>41</v>
      </c>
      <c r="BY647" s="3">
        <v>2164.8980000000001</v>
      </c>
      <c r="CF647" s="3" t="s">
        <v>3073</v>
      </c>
      <c r="CG647" s="174">
        <v>679</v>
      </c>
      <c r="CH647" s="174">
        <v>90449</v>
      </c>
      <c r="CI647" s="174">
        <v>5</v>
      </c>
      <c r="CJ647" s="174">
        <v>4121.2309999999998</v>
      </c>
      <c r="CK647" s="174">
        <v>4121.2309999999998</v>
      </c>
      <c r="CN647" s="3">
        <v>3372</v>
      </c>
      <c r="CO647" s="169">
        <f t="shared" si="138"/>
        <v>3954.0856900000003</v>
      </c>
      <c r="CP647" s="169">
        <f t="shared" si="139"/>
        <v>3974.8111999999996</v>
      </c>
      <c r="CQ647" s="170">
        <f t="shared" si="140"/>
        <v>7928.89689</v>
      </c>
      <c r="CU647" s="174">
        <v>679</v>
      </c>
      <c r="CV647" s="174">
        <v>90449</v>
      </c>
      <c r="CW647" s="174">
        <v>5</v>
      </c>
      <c r="CX647" s="174">
        <v>4121.2309999999998</v>
      </c>
    </row>
    <row r="648" spans="38:102" x14ac:dyDescent="0.25">
      <c r="AL648" s="3">
        <v>36977</v>
      </c>
      <c r="AM648" s="3">
        <v>37003</v>
      </c>
      <c r="AN648" s="3">
        <v>43</v>
      </c>
      <c r="AO648" s="3">
        <v>3</v>
      </c>
      <c r="AP648" s="3">
        <v>6861.0209999999997</v>
      </c>
      <c r="AQ648" s="3">
        <v>19549.849999999999</v>
      </c>
      <c r="BA648" s="3">
        <v>36977</v>
      </c>
      <c r="BB648" s="3">
        <v>37003</v>
      </c>
      <c r="BC648" s="3">
        <v>43</v>
      </c>
      <c r="BD648" s="3">
        <v>3</v>
      </c>
      <c r="BE648" s="3">
        <v>6082.3040000000001</v>
      </c>
      <c r="BF648" s="3">
        <v>17701.63</v>
      </c>
      <c r="BN648" s="3">
        <v>3</v>
      </c>
      <c r="BO648" s="3">
        <v>41</v>
      </c>
      <c r="BP648" s="3">
        <v>5618.4949999999999</v>
      </c>
      <c r="BW648" s="3">
        <v>3</v>
      </c>
      <c r="BX648" s="3">
        <v>41</v>
      </c>
      <c r="BY648" s="3">
        <v>1887.433</v>
      </c>
      <c r="CF648" s="3" t="s">
        <v>3073</v>
      </c>
      <c r="CG648" s="174">
        <v>173339</v>
      </c>
      <c r="CH648" s="174">
        <v>3397</v>
      </c>
      <c r="CI648" s="174">
        <v>5</v>
      </c>
      <c r="CJ648" s="174">
        <v>4117.2619999999997</v>
      </c>
      <c r="CK648" s="174">
        <v>4117.2619999999997</v>
      </c>
      <c r="CN648" s="3">
        <v>1849</v>
      </c>
      <c r="CO648" s="169">
        <f t="shared" si="138"/>
        <v>3876.6115</v>
      </c>
      <c r="CP648" s="169">
        <f t="shared" si="139"/>
        <v>4046.9522999999999</v>
      </c>
      <c r="CQ648" s="170">
        <f t="shared" si="140"/>
        <v>7923.5637999999999</v>
      </c>
      <c r="CU648" s="174">
        <v>173339</v>
      </c>
      <c r="CV648" s="174">
        <v>3397</v>
      </c>
      <c r="CW648" s="174">
        <v>5</v>
      </c>
      <c r="CX648" s="174">
        <v>4117.2619999999997</v>
      </c>
    </row>
    <row r="649" spans="38:102" x14ac:dyDescent="0.25">
      <c r="AL649" s="3">
        <v>37003</v>
      </c>
      <c r="AM649" s="3">
        <v>36977</v>
      </c>
      <c r="AN649" s="3">
        <v>43</v>
      </c>
      <c r="AO649" s="3">
        <v>3</v>
      </c>
      <c r="AP649" s="3">
        <v>7798.9160000000002</v>
      </c>
      <c r="AQ649" s="3">
        <v>20880.990000000002</v>
      </c>
      <c r="BA649" s="3">
        <v>37003</v>
      </c>
      <c r="BB649" s="3">
        <v>36977</v>
      </c>
      <c r="BC649" s="3">
        <v>43</v>
      </c>
      <c r="BD649" s="3">
        <v>3</v>
      </c>
      <c r="BE649" s="3">
        <v>7326.0129999999999</v>
      </c>
      <c r="BF649" s="3">
        <v>20473.18</v>
      </c>
      <c r="BN649" s="3">
        <v>3</v>
      </c>
      <c r="BO649" s="3">
        <v>41</v>
      </c>
      <c r="BP649" s="3">
        <v>3263.6930000000002</v>
      </c>
      <c r="BW649" s="3">
        <v>3</v>
      </c>
      <c r="BX649" s="3">
        <v>41</v>
      </c>
      <c r="BY649" s="3">
        <v>2419.192</v>
      </c>
      <c r="CF649" s="3" t="s">
        <v>3073</v>
      </c>
      <c r="CG649" s="174">
        <v>1733</v>
      </c>
      <c r="CH649" s="174">
        <v>62277</v>
      </c>
      <c r="CI649" s="174">
        <v>5</v>
      </c>
      <c r="CJ649" s="174">
        <v>4115.4340000000002</v>
      </c>
      <c r="CK649" s="174">
        <v>4115.4340000000002</v>
      </c>
      <c r="CN649" s="3">
        <v>609</v>
      </c>
      <c r="CO649" s="169">
        <f t="shared" si="138"/>
        <v>3823.4960000000001</v>
      </c>
      <c r="CP649" s="169">
        <f t="shared" si="139"/>
        <v>4096.4319999999998</v>
      </c>
      <c r="CQ649" s="170">
        <f t="shared" si="140"/>
        <v>7919.9279999999999</v>
      </c>
      <c r="CU649" s="174">
        <v>1733</v>
      </c>
      <c r="CV649" s="174">
        <v>62277</v>
      </c>
      <c r="CW649" s="174">
        <v>5</v>
      </c>
      <c r="CX649" s="174">
        <v>4115.4340000000002</v>
      </c>
    </row>
    <row r="650" spans="38:102" x14ac:dyDescent="0.25">
      <c r="AL650" s="3">
        <v>41050</v>
      </c>
      <c r="AM650" s="3">
        <v>41214</v>
      </c>
      <c r="AN650" s="3">
        <v>43</v>
      </c>
      <c r="AO650" s="3">
        <v>3</v>
      </c>
      <c r="AP650" s="3">
        <v>2298.5059999999999</v>
      </c>
      <c r="AQ650" s="3">
        <v>6277.4970000000003</v>
      </c>
      <c r="BA650" s="3">
        <v>41050</v>
      </c>
      <c r="BB650" s="3">
        <v>41214</v>
      </c>
      <c r="BC650" s="3">
        <v>43</v>
      </c>
      <c r="BD650" s="3">
        <v>3</v>
      </c>
      <c r="BE650" s="3">
        <v>1860.643</v>
      </c>
      <c r="BF650" s="3">
        <v>5097.558</v>
      </c>
      <c r="BN650" s="3">
        <v>3</v>
      </c>
      <c r="BO650" s="3">
        <v>41</v>
      </c>
      <c r="BP650" s="3">
        <v>1179.02</v>
      </c>
      <c r="BW650" s="3">
        <v>3</v>
      </c>
      <c r="BX650" s="3">
        <v>41</v>
      </c>
      <c r="BY650" s="3">
        <v>12195.54</v>
      </c>
      <c r="CF650" s="3" t="s">
        <v>3073</v>
      </c>
      <c r="CG650" s="174">
        <v>1171</v>
      </c>
      <c r="CH650" s="174">
        <v>150689</v>
      </c>
      <c r="CI650" s="174">
        <v>5</v>
      </c>
      <c r="CJ650" s="174">
        <v>4114.0929999999998</v>
      </c>
      <c r="CK650" s="174">
        <v>4114.0929999999998</v>
      </c>
      <c r="CN650" s="3">
        <v>3387</v>
      </c>
      <c r="CO650" s="169">
        <f t="shared" si="138"/>
        <v>3954.402</v>
      </c>
      <c r="CP650" s="169">
        <f t="shared" si="139"/>
        <v>3963.7804000000001</v>
      </c>
      <c r="CQ650" s="170">
        <f t="shared" si="140"/>
        <v>7918.1823999999997</v>
      </c>
      <c r="CU650" s="174">
        <v>1171</v>
      </c>
      <c r="CV650" s="174">
        <v>150689</v>
      </c>
      <c r="CW650" s="174">
        <v>5</v>
      </c>
      <c r="CX650" s="174">
        <v>4114.0929999999998</v>
      </c>
    </row>
    <row r="651" spans="38:102" x14ac:dyDescent="0.25">
      <c r="AL651" s="3">
        <v>41214</v>
      </c>
      <c r="AM651" s="3">
        <v>41050</v>
      </c>
      <c r="AN651" s="3">
        <v>43</v>
      </c>
      <c r="AO651" s="3">
        <v>3</v>
      </c>
      <c r="AP651" s="3">
        <v>2094.7139999999999</v>
      </c>
      <c r="AQ651" s="3">
        <v>6014.0619999999999</v>
      </c>
      <c r="BA651" s="3">
        <v>41214</v>
      </c>
      <c r="BB651" s="3">
        <v>41050</v>
      </c>
      <c r="BC651" s="3">
        <v>43</v>
      </c>
      <c r="BD651" s="3">
        <v>3</v>
      </c>
      <c r="BE651" s="3">
        <v>1686.394</v>
      </c>
      <c r="BF651" s="3">
        <v>4845.1589999999997</v>
      </c>
      <c r="BN651" s="3">
        <v>3</v>
      </c>
      <c r="BO651" s="3">
        <v>41</v>
      </c>
      <c r="BP651" s="3">
        <v>1728.1569999999999</v>
      </c>
      <c r="BW651" s="3">
        <v>3</v>
      </c>
      <c r="BX651" s="3">
        <v>41</v>
      </c>
      <c r="BY651" s="3">
        <v>557.00070000000005</v>
      </c>
      <c r="CF651" s="3" t="s">
        <v>3073</v>
      </c>
      <c r="CG651" s="174">
        <v>1012</v>
      </c>
      <c r="CH651" s="174">
        <v>118942</v>
      </c>
      <c r="CI651" s="174">
        <v>5</v>
      </c>
      <c r="CJ651" s="174">
        <v>4109.4830000000002</v>
      </c>
      <c r="CK651" s="174">
        <v>4109.4830000000002</v>
      </c>
      <c r="CN651" s="3">
        <v>1405</v>
      </c>
      <c r="CO651" s="169">
        <f t="shared" si="138"/>
        <v>3954.7890000000002</v>
      </c>
      <c r="CP651" s="169">
        <f t="shared" si="139"/>
        <v>3960.6073999999999</v>
      </c>
      <c r="CQ651" s="170">
        <f t="shared" si="140"/>
        <v>7915.3963999999996</v>
      </c>
      <c r="CU651" s="174">
        <v>1012</v>
      </c>
      <c r="CV651" s="174">
        <v>118942</v>
      </c>
      <c r="CW651" s="174">
        <v>5</v>
      </c>
      <c r="CX651" s="174">
        <v>4109.4830000000002</v>
      </c>
    </row>
    <row r="652" spans="38:102" x14ac:dyDescent="0.25">
      <c r="AL652" s="3">
        <v>43992</v>
      </c>
      <c r="AM652" s="3">
        <v>44257</v>
      </c>
      <c r="AN652" s="3">
        <v>43</v>
      </c>
      <c r="AO652" s="3">
        <v>3</v>
      </c>
      <c r="AP652" s="3">
        <v>1870.6880000000001</v>
      </c>
      <c r="AQ652" s="3">
        <v>5256.973</v>
      </c>
      <c r="BA652" s="3">
        <v>43992</v>
      </c>
      <c r="BB652" s="3">
        <v>44257</v>
      </c>
      <c r="BC652" s="3">
        <v>43</v>
      </c>
      <c r="BD652" s="3">
        <v>3</v>
      </c>
      <c r="BE652" s="3">
        <v>1618.461</v>
      </c>
      <c r="BF652" s="3">
        <v>4540.1409999999996</v>
      </c>
      <c r="BN652" s="3">
        <v>3</v>
      </c>
      <c r="BO652" s="3">
        <v>41</v>
      </c>
      <c r="BP652" s="3">
        <v>2072.1129999999998</v>
      </c>
      <c r="BW652" s="3">
        <v>3</v>
      </c>
      <c r="BX652" s="3">
        <v>41</v>
      </c>
      <c r="BY652" s="3">
        <v>13447.97</v>
      </c>
      <c r="CF652" s="3" t="s">
        <v>3073</v>
      </c>
      <c r="CG652" s="174">
        <v>714</v>
      </c>
      <c r="CH652" s="174">
        <v>94654</v>
      </c>
      <c r="CI652" s="174">
        <v>5</v>
      </c>
      <c r="CJ652" s="174">
        <v>4108.7709999999997</v>
      </c>
      <c r="CK652" s="174">
        <v>4108.7709999999997</v>
      </c>
      <c r="CN652" s="3">
        <v>3639</v>
      </c>
      <c r="CO652" s="169">
        <f t="shared" si="138"/>
        <v>3929.9429999999998</v>
      </c>
      <c r="CP652" s="169">
        <f t="shared" si="139"/>
        <v>3983.9070000000002</v>
      </c>
      <c r="CQ652" s="170">
        <f t="shared" si="140"/>
        <v>7913.85</v>
      </c>
      <c r="CU652" s="174">
        <v>714</v>
      </c>
      <c r="CV652" s="174">
        <v>94654</v>
      </c>
      <c r="CW652" s="174">
        <v>5</v>
      </c>
      <c r="CX652" s="174">
        <v>4108.7709999999997</v>
      </c>
    </row>
    <row r="653" spans="38:102" x14ac:dyDescent="0.25">
      <c r="AL653" s="3">
        <v>44257</v>
      </c>
      <c r="AM653" s="3">
        <v>43992</v>
      </c>
      <c r="AN653" s="3">
        <v>43</v>
      </c>
      <c r="AO653" s="3">
        <v>3</v>
      </c>
      <c r="AP653" s="3">
        <v>1983.105</v>
      </c>
      <c r="AQ653" s="3">
        <v>5407.8630000000003</v>
      </c>
      <c r="BA653" s="3">
        <v>44257</v>
      </c>
      <c r="BB653" s="3">
        <v>43992</v>
      </c>
      <c r="BC653" s="3">
        <v>43</v>
      </c>
      <c r="BD653" s="3">
        <v>3</v>
      </c>
      <c r="BE653" s="3">
        <v>1616.1559999999999</v>
      </c>
      <c r="BF653" s="3">
        <v>4428.28</v>
      </c>
      <c r="BN653" s="3">
        <v>3</v>
      </c>
      <c r="BO653" s="3">
        <v>41</v>
      </c>
      <c r="BP653" s="3">
        <v>11037.12</v>
      </c>
      <c r="BW653" s="3">
        <v>0</v>
      </c>
      <c r="BX653" s="3">
        <v>41</v>
      </c>
      <c r="BY653" s="3">
        <v>0</v>
      </c>
      <c r="CF653" s="3" t="s">
        <v>3073</v>
      </c>
      <c r="CG653" s="174">
        <v>13099</v>
      </c>
      <c r="CH653" s="174">
        <v>2166</v>
      </c>
      <c r="CI653" s="174">
        <v>5</v>
      </c>
      <c r="CJ653" s="174">
        <v>4104.009</v>
      </c>
      <c r="CK653" s="174">
        <v>4104.009</v>
      </c>
      <c r="CN653" s="3">
        <v>2421</v>
      </c>
      <c r="CO653" s="169">
        <f t="shared" si="138"/>
        <v>3886.4969999999998</v>
      </c>
      <c r="CP653" s="169">
        <f t="shared" si="139"/>
        <v>4025.1469999999999</v>
      </c>
      <c r="CQ653" s="170">
        <f t="shared" si="140"/>
        <v>7911.6440000000002</v>
      </c>
      <c r="CU653" s="174">
        <v>13099</v>
      </c>
      <c r="CV653" s="174">
        <v>2166</v>
      </c>
      <c r="CW653" s="174">
        <v>5</v>
      </c>
      <c r="CX653" s="174">
        <v>4104.009</v>
      </c>
    </row>
    <row r="654" spans="38:102" x14ac:dyDescent="0.25">
      <c r="AL654" s="3">
        <v>47973</v>
      </c>
      <c r="AM654" s="3">
        <v>47989</v>
      </c>
      <c r="AN654" s="3">
        <v>43</v>
      </c>
      <c r="AO654" s="3">
        <v>3</v>
      </c>
      <c r="AP654" s="3">
        <v>2855.2640000000001</v>
      </c>
      <c r="AQ654" s="3">
        <v>8054.1049999999996</v>
      </c>
      <c r="BA654" s="3">
        <v>47973</v>
      </c>
      <c r="BB654" s="3">
        <v>47989</v>
      </c>
      <c r="BC654" s="3">
        <v>43</v>
      </c>
      <c r="BD654" s="3">
        <v>3</v>
      </c>
      <c r="BE654" s="3">
        <v>2355.4989999999998</v>
      </c>
      <c r="BF654" s="3">
        <v>7005.4290000000001</v>
      </c>
      <c r="BN654" s="3">
        <v>3</v>
      </c>
      <c r="BO654" s="3">
        <v>41</v>
      </c>
      <c r="BP654" s="3">
        <v>581.89139999999998</v>
      </c>
      <c r="BW654" s="3">
        <v>0</v>
      </c>
      <c r="BX654" s="3">
        <v>41</v>
      </c>
      <c r="BY654" s="3">
        <v>0</v>
      </c>
      <c r="CF654" s="3" t="s">
        <v>3073</v>
      </c>
      <c r="CG654" s="174">
        <v>35110</v>
      </c>
      <c r="CH654" s="174">
        <v>2494</v>
      </c>
      <c r="CI654" s="174">
        <v>5</v>
      </c>
      <c r="CJ654" s="174">
        <v>4102.7550000000001</v>
      </c>
      <c r="CK654" s="174">
        <v>4102.7550000000001</v>
      </c>
      <c r="CN654" s="3">
        <v>2985</v>
      </c>
      <c r="CO654" s="169">
        <f t="shared" si="138"/>
        <v>3871.1602000000003</v>
      </c>
      <c r="CP654" s="169">
        <f t="shared" si="139"/>
        <v>4029.3296</v>
      </c>
      <c r="CQ654" s="170">
        <f t="shared" si="140"/>
        <v>7900.4898000000003</v>
      </c>
      <c r="CU654" s="174">
        <v>35110</v>
      </c>
      <c r="CV654" s="174">
        <v>2494</v>
      </c>
      <c r="CW654" s="174">
        <v>5</v>
      </c>
      <c r="CX654" s="174">
        <v>4102.7550000000001</v>
      </c>
    </row>
    <row r="655" spans="38:102" x14ac:dyDescent="0.25">
      <c r="AL655" s="3">
        <v>47989</v>
      </c>
      <c r="AM655" s="3">
        <v>47973</v>
      </c>
      <c r="AN655" s="3">
        <v>43</v>
      </c>
      <c r="AO655" s="3">
        <v>3</v>
      </c>
      <c r="AP655" s="3">
        <v>2587.1320000000001</v>
      </c>
      <c r="AQ655" s="3">
        <v>6801.4030000000002</v>
      </c>
      <c r="BA655" s="3">
        <v>47989</v>
      </c>
      <c r="BB655" s="3">
        <v>47973</v>
      </c>
      <c r="BC655" s="3">
        <v>43</v>
      </c>
      <c r="BD655" s="3">
        <v>3</v>
      </c>
      <c r="BE655" s="3">
        <v>2188.2199999999998</v>
      </c>
      <c r="BF655" s="3">
        <v>5937.3130000000001</v>
      </c>
      <c r="BN655" s="3">
        <v>3</v>
      </c>
      <c r="BO655" s="3">
        <v>41</v>
      </c>
      <c r="BP655" s="3">
        <v>17760.37</v>
      </c>
      <c r="BW655" s="3">
        <v>3</v>
      </c>
      <c r="BX655" s="3">
        <v>41</v>
      </c>
      <c r="BY655" s="3">
        <v>1345.9259999999999</v>
      </c>
      <c r="CF655" s="3" t="s">
        <v>3073</v>
      </c>
      <c r="CG655" s="174">
        <v>129347</v>
      </c>
      <c r="CH655" s="174">
        <v>1224</v>
      </c>
      <c r="CI655" s="174">
        <v>5</v>
      </c>
      <c r="CJ655" s="174">
        <v>4099.9340000000002</v>
      </c>
      <c r="CK655" s="174">
        <v>4099.9340000000002</v>
      </c>
      <c r="CN655" s="3">
        <v>2070</v>
      </c>
      <c r="CO655" s="169">
        <f t="shared" si="138"/>
        <v>3925.3179999999998</v>
      </c>
      <c r="CP655" s="169">
        <f t="shared" si="139"/>
        <v>3970.9830000000002</v>
      </c>
      <c r="CQ655" s="170">
        <f t="shared" si="140"/>
        <v>7896.3009999999995</v>
      </c>
      <c r="CU655" s="174">
        <v>129347</v>
      </c>
      <c r="CV655" s="174">
        <v>1224</v>
      </c>
      <c r="CW655" s="174">
        <v>5</v>
      </c>
      <c r="CX655" s="174">
        <v>4099.9340000000002</v>
      </c>
    </row>
    <row r="656" spans="38:102" x14ac:dyDescent="0.25">
      <c r="AL656" s="3">
        <v>50715</v>
      </c>
      <c r="AM656" s="3">
        <v>51013</v>
      </c>
      <c r="AN656" s="3">
        <v>43</v>
      </c>
      <c r="AO656" s="3">
        <v>3</v>
      </c>
      <c r="AP656" s="3">
        <v>953.14490000000001</v>
      </c>
      <c r="AQ656" s="3">
        <v>2416.4</v>
      </c>
      <c r="BA656" s="3">
        <v>50715</v>
      </c>
      <c r="BB656" s="3">
        <v>51013</v>
      </c>
      <c r="BC656" s="3">
        <v>43</v>
      </c>
      <c r="BD656" s="3">
        <v>3</v>
      </c>
      <c r="BE656" s="3">
        <v>874.64580000000001</v>
      </c>
      <c r="BF656" s="3">
        <v>2295.7179999999998</v>
      </c>
      <c r="BN656" s="3">
        <v>3</v>
      </c>
      <c r="BO656" s="3">
        <v>41</v>
      </c>
      <c r="BP656" s="3">
        <v>1280.7149999999999</v>
      </c>
      <c r="BW656" s="3">
        <v>0</v>
      </c>
      <c r="BX656" s="3">
        <v>41</v>
      </c>
      <c r="BY656" s="3">
        <v>36</v>
      </c>
      <c r="CF656" s="3" t="s">
        <v>3073</v>
      </c>
      <c r="CG656" s="174">
        <v>86208</v>
      </c>
      <c r="CH656" s="174">
        <v>609</v>
      </c>
      <c r="CI656" s="174">
        <v>5</v>
      </c>
      <c r="CJ656" s="174">
        <v>4096.4319999999998</v>
      </c>
      <c r="CK656" s="174">
        <v>4096.4319999999998</v>
      </c>
      <c r="CN656" s="3">
        <v>1801</v>
      </c>
      <c r="CO656" s="169">
        <f t="shared" si="138"/>
        <v>3981.9364999999998</v>
      </c>
      <c r="CP656" s="169">
        <f t="shared" si="139"/>
        <v>3910.2664000000004</v>
      </c>
      <c r="CQ656" s="170">
        <f t="shared" si="140"/>
        <v>7892.2029000000002</v>
      </c>
      <c r="CU656" s="174">
        <v>86208</v>
      </c>
      <c r="CV656" s="174">
        <v>609</v>
      </c>
      <c r="CW656" s="174">
        <v>5</v>
      </c>
      <c r="CX656" s="174">
        <v>4096.4319999999998</v>
      </c>
    </row>
    <row r="657" spans="38:102" x14ac:dyDescent="0.25">
      <c r="AL657" s="3">
        <v>51013</v>
      </c>
      <c r="AM657" s="3">
        <v>50715</v>
      </c>
      <c r="AN657" s="3">
        <v>43</v>
      </c>
      <c r="AO657" s="3">
        <v>3</v>
      </c>
      <c r="AP657" s="3">
        <v>870.52200000000005</v>
      </c>
      <c r="AQ657" s="3">
        <v>2645.9789999999998</v>
      </c>
      <c r="BA657" s="3">
        <v>51013</v>
      </c>
      <c r="BB657" s="3">
        <v>50715</v>
      </c>
      <c r="BC657" s="3">
        <v>43</v>
      </c>
      <c r="BD657" s="3">
        <v>3</v>
      </c>
      <c r="BE657" s="3">
        <v>889.2636</v>
      </c>
      <c r="BF657" s="3">
        <v>2537.96</v>
      </c>
      <c r="BN657" s="3">
        <v>0</v>
      </c>
      <c r="BO657" s="3">
        <v>42</v>
      </c>
      <c r="BP657" s="3">
        <v>0</v>
      </c>
      <c r="BW657" s="3">
        <v>0</v>
      </c>
      <c r="BX657" s="3">
        <v>42</v>
      </c>
      <c r="BY657" s="3">
        <v>0</v>
      </c>
      <c r="CF657" s="3" t="s">
        <v>3073</v>
      </c>
      <c r="CG657" s="174">
        <v>1329</v>
      </c>
      <c r="CH657" s="174">
        <v>118196</v>
      </c>
      <c r="CI657" s="174">
        <v>5</v>
      </c>
      <c r="CJ657" s="174">
        <v>4094.4810000000002</v>
      </c>
      <c r="CK657" s="174">
        <v>4094.4810000000002</v>
      </c>
      <c r="CN657" s="3">
        <v>3230</v>
      </c>
      <c r="CO657" s="169">
        <f t="shared" si="138"/>
        <v>3939.3806999999997</v>
      </c>
      <c r="CP657" s="169">
        <f t="shared" si="139"/>
        <v>3947.7694999999994</v>
      </c>
      <c r="CQ657" s="170">
        <f t="shared" si="140"/>
        <v>7887.1501999999991</v>
      </c>
      <c r="CU657" s="174">
        <v>1329</v>
      </c>
      <c r="CV657" s="174">
        <v>118196</v>
      </c>
      <c r="CW657" s="174">
        <v>5</v>
      </c>
      <c r="CX657" s="174">
        <v>4094.4810000000002</v>
      </c>
    </row>
    <row r="658" spans="38:102" x14ac:dyDescent="0.25">
      <c r="AL658" s="3">
        <v>51428</v>
      </c>
      <c r="AM658" s="3">
        <v>52072</v>
      </c>
      <c r="AN658" s="3">
        <v>43</v>
      </c>
      <c r="AO658" s="3">
        <v>3</v>
      </c>
      <c r="AP658" s="3">
        <v>789.59249999999997</v>
      </c>
      <c r="AQ658" s="3">
        <v>2228.2179999999998</v>
      </c>
      <c r="BA658" s="3">
        <v>51428</v>
      </c>
      <c r="BB658" s="3">
        <v>52072</v>
      </c>
      <c r="BC658" s="3">
        <v>43</v>
      </c>
      <c r="BD658" s="3">
        <v>3</v>
      </c>
      <c r="BE658" s="3">
        <v>732.93280000000004</v>
      </c>
      <c r="BF658" s="3">
        <v>1968.4670000000001</v>
      </c>
      <c r="BN658" s="3">
        <v>0</v>
      </c>
      <c r="BO658" s="3">
        <v>42</v>
      </c>
      <c r="BP658" s="3">
        <v>0</v>
      </c>
      <c r="BW658" s="3">
        <v>3</v>
      </c>
      <c r="BX658" s="3">
        <v>42</v>
      </c>
      <c r="BY658" s="3">
        <v>2775.1379999999999</v>
      </c>
      <c r="CF658" s="3" t="s">
        <v>3073</v>
      </c>
      <c r="CG658" s="174">
        <v>132013</v>
      </c>
      <c r="CH658" s="174">
        <v>2707</v>
      </c>
      <c r="CI658" s="174">
        <v>5</v>
      </c>
      <c r="CJ658" s="174">
        <v>4092.991</v>
      </c>
      <c r="CK658" s="174">
        <v>4092.991</v>
      </c>
      <c r="CN658" s="3">
        <v>1626</v>
      </c>
      <c r="CO658" s="169">
        <f t="shared" si="138"/>
        <v>3852.326</v>
      </c>
      <c r="CP658" s="169">
        <f t="shared" si="139"/>
        <v>4031.7840000000001</v>
      </c>
      <c r="CQ658" s="170">
        <f t="shared" si="140"/>
        <v>7884.1100000000006</v>
      </c>
      <c r="CU658" s="174">
        <v>132013</v>
      </c>
      <c r="CV658" s="174">
        <v>2707</v>
      </c>
      <c r="CW658" s="174">
        <v>5</v>
      </c>
      <c r="CX658" s="174">
        <v>4092.991</v>
      </c>
    </row>
    <row r="659" spans="38:102" x14ac:dyDescent="0.25">
      <c r="AL659" s="3">
        <v>52072</v>
      </c>
      <c r="AM659" s="3">
        <v>51428</v>
      </c>
      <c r="AN659" s="3">
        <v>43</v>
      </c>
      <c r="AO659" s="3">
        <v>3</v>
      </c>
      <c r="AP659" s="3">
        <v>874.23659999999995</v>
      </c>
      <c r="AQ659" s="3">
        <v>2429.8270000000002</v>
      </c>
      <c r="BA659" s="3">
        <v>52072</v>
      </c>
      <c r="BB659" s="3">
        <v>51428</v>
      </c>
      <c r="BC659" s="3">
        <v>43</v>
      </c>
      <c r="BD659" s="3">
        <v>3</v>
      </c>
      <c r="BE659" s="3">
        <v>905.8605</v>
      </c>
      <c r="BF659" s="3">
        <v>2314.0520000000001</v>
      </c>
      <c r="BN659" s="3">
        <v>3</v>
      </c>
      <c r="BO659" s="3">
        <v>42</v>
      </c>
      <c r="BP659" s="3">
        <v>2879.1170000000002</v>
      </c>
      <c r="BW659" s="3">
        <v>3</v>
      </c>
      <c r="BX659" s="3">
        <v>42</v>
      </c>
      <c r="BY659" s="3">
        <v>1789.6869999999999</v>
      </c>
      <c r="CF659" s="3" t="s">
        <v>3073</v>
      </c>
      <c r="CG659" s="174">
        <v>46236</v>
      </c>
      <c r="CH659" s="174">
        <v>2617</v>
      </c>
      <c r="CI659" s="174">
        <v>5</v>
      </c>
      <c r="CJ659" s="174">
        <v>4091.8049999999998</v>
      </c>
      <c r="CK659" s="174">
        <v>4091.8049999999998</v>
      </c>
      <c r="CN659" s="3">
        <v>1162</v>
      </c>
      <c r="CO659" s="169">
        <f t="shared" si="138"/>
        <v>3945.9811</v>
      </c>
      <c r="CP659" s="169">
        <f t="shared" si="139"/>
        <v>3935.7810999999997</v>
      </c>
      <c r="CQ659" s="170">
        <f t="shared" si="140"/>
        <v>7881.7621999999992</v>
      </c>
      <c r="CU659" s="174">
        <v>46236</v>
      </c>
      <c r="CV659" s="174">
        <v>2617</v>
      </c>
      <c r="CW659" s="174">
        <v>5</v>
      </c>
      <c r="CX659" s="174">
        <v>4091.8049999999998</v>
      </c>
    </row>
    <row r="660" spans="38:102" x14ac:dyDescent="0.25">
      <c r="AL660" s="3">
        <v>54117</v>
      </c>
      <c r="AM660" s="3">
        <v>54133</v>
      </c>
      <c r="AN660" s="3">
        <v>43</v>
      </c>
      <c r="AO660" s="3">
        <v>3</v>
      </c>
      <c r="AP660" s="3">
        <v>10664.5</v>
      </c>
      <c r="AQ660" s="3">
        <v>30568.79</v>
      </c>
      <c r="BA660" s="3">
        <v>54117</v>
      </c>
      <c r="BB660" s="3">
        <v>54133</v>
      </c>
      <c r="BC660" s="3">
        <v>43</v>
      </c>
      <c r="BD660" s="3">
        <v>3</v>
      </c>
      <c r="BE660" s="3">
        <v>8115.4459999999999</v>
      </c>
      <c r="BF660" s="3">
        <v>23182.37</v>
      </c>
      <c r="BN660" s="3">
        <v>3</v>
      </c>
      <c r="BO660" s="3">
        <v>42</v>
      </c>
      <c r="BP660" s="3">
        <v>1852.29</v>
      </c>
      <c r="BW660" s="3">
        <v>3</v>
      </c>
      <c r="BX660" s="3">
        <v>42</v>
      </c>
      <c r="BY660" s="3">
        <v>4911.8850000000002</v>
      </c>
      <c r="CF660" s="3" t="s">
        <v>3073</v>
      </c>
      <c r="CG660" s="174">
        <v>1077</v>
      </c>
      <c r="CH660" s="174">
        <v>133444</v>
      </c>
      <c r="CI660" s="174">
        <v>5</v>
      </c>
      <c r="CJ660" s="174">
        <v>4090.857</v>
      </c>
      <c r="CK660" s="174">
        <v>4090.857</v>
      </c>
      <c r="CN660" s="3">
        <v>3385</v>
      </c>
      <c r="CO660" s="169">
        <f t="shared" si="138"/>
        <v>3928.027</v>
      </c>
      <c r="CP660" s="169">
        <f t="shared" si="139"/>
        <v>3951.1040000000003</v>
      </c>
      <c r="CQ660" s="170">
        <f t="shared" si="140"/>
        <v>7879.1310000000003</v>
      </c>
      <c r="CU660" s="174">
        <v>1077</v>
      </c>
      <c r="CV660" s="174">
        <v>133444</v>
      </c>
      <c r="CW660" s="174">
        <v>5</v>
      </c>
      <c r="CX660" s="174">
        <v>4090.857</v>
      </c>
    </row>
    <row r="661" spans="38:102" x14ac:dyDescent="0.25">
      <c r="AL661" s="3">
        <v>54133</v>
      </c>
      <c r="AM661" s="3">
        <v>54117</v>
      </c>
      <c r="AN661" s="3">
        <v>43</v>
      </c>
      <c r="AO661" s="3">
        <v>3</v>
      </c>
      <c r="AP661" s="3">
        <v>10026.09</v>
      </c>
      <c r="AQ661" s="3">
        <v>30553.73</v>
      </c>
      <c r="BA661" s="3">
        <v>54133</v>
      </c>
      <c r="BB661" s="3">
        <v>54117</v>
      </c>
      <c r="BC661" s="3">
        <v>43</v>
      </c>
      <c r="BD661" s="3">
        <v>3</v>
      </c>
      <c r="BE661" s="3">
        <v>7838.44</v>
      </c>
      <c r="BF661" s="3">
        <v>24033.97</v>
      </c>
      <c r="BN661" s="3">
        <v>3</v>
      </c>
      <c r="BO661" s="3">
        <v>42</v>
      </c>
      <c r="BP661" s="3">
        <v>4109.5349999999999</v>
      </c>
      <c r="BW661" s="3">
        <v>3</v>
      </c>
      <c r="BX661" s="3">
        <v>42</v>
      </c>
      <c r="BY661" s="3">
        <v>3126.14</v>
      </c>
      <c r="CF661" s="3" t="s">
        <v>3073</v>
      </c>
      <c r="CG661" s="174">
        <v>113192</v>
      </c>
      <c r="CH661" s="174">
        <v>1363</v>
      </c>
      <c r="CI661" s="174">
        <v>5</v>
      </c>
      <c r="CJ661" s="174">
        <v>4090.1320000000001</v>
      </c>
      <c r="CK661" s="174">
        <v>4090.1320000000001</v>
      </c>
      <c r="CN661" s="3">
        <v>1972</v>
      </c>
      <c r="CO661" s="169">
        <f t="shared" si="138"/>
        <v>3915.51766</v>
      </c>
      <c r="CP661" s="169">
        <f t="shared" si="139"/>
        <v>3958.8711400000002</v>
      </c>
      <c r="CQ661" s="170">
        <f t="shared" si="140"/>
        <v>7874.3888000000006</v>
      </c>
      <c r="CU661" s="174">
        <v>113192</v>
      </c>
      <c r="CV661" s="174">
        <v>1363</v>
      </c>
      <c r="CW661" s="174">
        <v>5</v>
      </c>
      <c r="CX661" s="174">
        <v>4090.1320000000001</v>
      </c>
    </row>
    <row r="662" spans="38:102" x14ac:dyDescent="0.25">
      <c r="AL662" s="3">
        <v>54333</v>
      </c>
      <c r="AM662" s="3">
        <v>55364</v>
      </c>
      <c r="AN662" s="3">
        <v>44</v>
      </c>
      <c r="AO662" s="3">
        <v>3</v>
      </c>
      <c r="AP662" s="3">
        <v>7425.0619999999999</v>
      </c>
      <c r="AQ662" s="3">
        <v>21035.87</v>
      </c>
      <c r="BA662" s="3">
        <v>54333</v>
      </c>
      <c r="BB662" s="3">
        <v>55364</v>
      </c>
      <c r="BC662" s="3">
        <v>44</v>
      </c>
      <c r="BD662" s="3">
        <v>3</v>
      </c>
      <c r="BE662" s="3">
        <v>6196.1880000000001</v>
      </c>
      <c r="BF662" s="3">
        <v>17523.02</v>
      </c>
      <c r="BN662" s="3">
        <v>3</v>
      </c>
      <c r="BO662" s="3">
        <v>42</v>
      </c>
      <c r="BP662" s="3">
        <v>3431.83</v>
      </c>
      <c r="BW662" s="3">
        <v>3</v>
      </c>
      <c r="BX662" s="3">
        <v>42</v>
      </c>
      <c r="BY662" s="3">
        <v>4921.7709999999997</v>
      </c>
      <c r="CF662" s="3" t="s">
        <v>3073</v>
      </c>
      <c r="CG662" s="174">
        <v>2246</v>
      </c>
      <c r="CH662" s="174">
        <v>20998</v>
      </c>
      <c r="CI662" s="174">
        <v>5</v>
      </c>
      <c r="CJ662" s="174">
        <v>4075.6210000000001</v>
      </c>
      <c r="CK662" s="174">
        <v>4075.6210000000001</v>
      </c>
      <c r="CN662" s="3">
        <v>2204</v>
      </c>
      <c r="CO662" s="169">
        <f t="shared" si="138"/>
        <v>3927.1712000000002</v>
      </c>
      <c r="CP662" s="169">
        <f t="shared" si="139"/>
        <v>3941.7474999999999</v>
      </c>
      <c r="CQ662" s="170">
        <f t="shared" si="140"/>
        <v>7868.9187000000002</v>
      </c>
      <c r="CU662" s="174">
        <v>2246</v>
      </c>
      <c r="CV662" s="174">
        <v>20998</v>
      </c>
      <c r="CW662" s="174">
        <v>5</v>
      </c>
      <c r="CX662" s="174">
        <v>4075.6210000000001</v>
      </c>
    </row>
    <row r="663" spans="38:102" x14ac:dyDescent="0.25">
      <c r="AL663" s="3">
        <v>55060</v>
      </c>
      <c r="AM663" s="3">
        <v>55602</v>
      </c>
      <c r="AN663" s="3">
        <v>44</v>
      </c>
      <c r="AO663" s="3">
        <v>3</v>
      </c>
      <c r="AP663" s="3">
        <v>1698.83</v>
      </c>
      <c r="AQ663" s="3">
        <v>4244.4679999999998</v>
      </c>
      <c r="BA663" s="3">
        <v>55060</v>
      </c>
      <c r="BB663" s="3">
        <v>55602</v>
      </c>
      <c r="BC663" s="3">
        <v>44</v>
      </c>
      <c r="BD663" s="3">
        <v>3</v>
      </c>
      <c r="BE663" s="3">
        <v>1169.0150000000001</v>
      </c>
      <c r="BF663" s="3">
        <v>3002.239</v>
      </c>
      <c r="BN663" s="3">
        <v>3</v>
      </c>
      <c r="BO663" s="3">
        <v>42</v>
      </c>
      <c r="BP663" s="3">
        <v>3237.134</v>
      </c>
      <c r="BW663" s="3">
        <v>3</v>
      </c>
      <c r="BX663" s="3">
        <v>42</v>
      </c>
      <c r="BY663" s="3">
        <v>5390.0330000000004</v>
      </c>
      <c r="CF663" s="3" t="s">
        <v>3073</v>
      </c>
      <c r="CG663" s="174">
        <v>85649</v>
      </c>
      <c r="CH663" s="174">
        <v>1956</v>
      </c>
      <c r="CI663" s="174">
        <v>5</v>
      </c>
      <c r="CJ663" s="174">
        <v>4073.0740000000001</v>
      </c>
      <c r="CK663" s="174">
        <v>4073.0740000000001</v>
      </c>
      <c r="CN663" s="3">
        <v>2415</v>
      </c>
      <c r="CO663" s="169">
        <f t="shared" si="138"/>
        <v>4025.1979000000001</v>
      </c>
      <c r="CP663" s="169">
        <f t="shared" si="139"/>
        <v>3829.5542999999998</v>
      </c>
      <c r="CQ663" s="170">
        <f t="shared" si="140"/>
        <v>7854.7521999999999</v>
      </c>
      <c r="CU663" s="174">
        <v>85649</v>
      </c>
      <c r="CV663" s="174">
        <v>1956</v>
      </c>
      <c r="CW663" s="174">
        <v>5</v>
      </c>
      <c r="CX663" s="174">
        <v>4073.0740000000001</v>
      </c>
    </row>
    <row r="664" spans="38:102" x14ac:dyDescent="0.25">
      <c r="AL664" s="3">
        <v>55364</v>
      </c>
      <c r="AM664" s="3">
        <v>54333</v>
      </c>
      <c r="AN664" s="3">
        <v>44</v>
      </c>
      <c r="AO664" s="3">
        <v>3</v>
      </c>
      <c r="AP664" s="3">
        <v>7302.643</v>
      </c>
      <c r="AQ664" s="3">
        <v>20976.66</v>
      </c>
      <c r="BA664" s="3">
        <v>55364</v>
      </c>
      <c r="BB664" s="3">
        <v>54333</v>
      </c>
      <c r="BC664" s="3">
        <v>44</v>
      </c>
      <c r="BD664" s="3">
        <v>3</v>
      </c>
      <c r="BE664" s="3">
        <v>6001.3490000000002</v>
      </c>
      <c r="BF664" s="3">
        <v>17163.05</v>
      </c>
      <c r="BN664" s="3">
        <v>3</v>
      </c>
      <c r="BO664" s="3">
        <v>42</v>
      </c>
      <c r="BP664" s="3">
        <v>4557.982</v>
      </c>
      <c r="BW664" s="3">
        <v>3</v>
      </c>
      <c r="BX664" s="3">
        <v>42</v>
      </c>
      <c r="BY664" s="3">
        <v>12522.56</v>
      </c>
      <c r="CF664" s="3" t="s">
        <v>3073</v>
      </c>
      <c r="CG664" s="174">
        <v>3397</v>
      </c>
      <c r="CH664" s="174">
        <v>173339</v>
      </c>
      <c r="CI664" s="174">
        <v>5</v>
      </c>
      <c r="CJ664" s="174">
        <v>4071.866</v>
      </c>
      <c r="CK664" s="174">
        <v>4071.866</v>
      </c>
      <c r="CN664" s="3">
        <v>1703</v>
      </c>
      <c r="CO664" s="169">
        <f t="shared" si="138"/>
        <v>3839.7105999999999</v>
      </c>
      <c r="CP664" s="169">
        <f t="shared" si="139"/>
        <v>4014.5595600000001</v>
      </c>
      <c r="CQ664" s="170">
        <f t="shared" si="140"/>
        <v>7854.27016</v>
      </c>
      <c r="CU664" s="174">
        <v>3397</v>
      </c>
      <c r="CV664" s="174">
        <v>173339</v>
      </c>
      <c r="CW664" s="174">
        <v>5</v>
      </c>
      <c r="CX664" s="174">
        <v>4071.866</v>
      </c>
    </row>
    <row r="665" spans="38:102" x14ac:dyDescent="0.25">
      <c r="AL665" s="3">
        <v>55377</v>
      </c>
      <c r="AM665" s="3">
        <v>56177</v>
      </c>
      <c r="AN665" s="3">
        <v>44</v>
      </c>
      <c r="AO665" s="3">
        <v>3</v>
      </c>
      <c r="AP665" s="3">
        <v>539.82929999999999</v>
      </c>
      <c r="AQ665" s="3">
        <v>1336.13</v>
      </c>
      <c r="BA665" s="3">
        <v>55377</v>
      </c>
      <c r="BB665" s="3">
        <v>56177</v>
      </c>
      <c r="BC665" s="3">
        <v>44</v>
      </c>
      <c r="BD665" s="3">
        <v>3</v>
      </c>
      <c r="BE665" s="3">
        <v>542.59439999999995</v>
      </c>
      <c r="BF665" s="3">
        <v>1341.66</v>
      </c>
      <c r="BN665" s="3">
        <v>3</v>
      </c>
      <c r="BO665" s="3">
        <v>42</v>
      </c>
      <c r="BP665" s="3">
        <v>10919.36</v>
      </c>
      <c r="BW665" s="3">
        <v>3</v>
      </c>
      <c r="BX665" s="3">
        <v>42</v>
      </c>
      <c r="BY665" s="3">
        <v>13012</v>
      </c>
      <c r="CF665" s="3" t="s">
        <v>3073</v>
      </c>
      <c r="CG665" s="174">
        <v>2324</v>
      </c>
      <c r="CH665" s="174">
        <v>26014</v>
      </c>
      <c r="CI665" s="174">
        <v>5</v>
      </c>
      <c r="CJ665" s="174">
        <v>4071.4319999999998</v>
      </c>
      <c r="CK665" s="174">
        <v>4071.4319999999998</v>
      </c>
      <c r="CN665" s="3">
        <v>3545</v>
      </c>
      <c r="CO665" s="169">
        <f t="shared" si="138"/>
        <v>4019.6475</v>
      </c>
      <c r="CP665" s="169">
        <f t="shared" si="139"/>
        <v>3828.1469999999999</v>
      </c>
      <c r="CQ665" s="170">
        <f t="shared" si="140"/>
        <v>7847.7945</v>
      </c>
      <c r="CU665" s="174">
        <v>2324</v>
      </c>
      <c r="CV665" s="174">
        <v>26014</v>
      </c>
      <c r="CW665" s="174">
        <v>5</v>
      </c>
      <c r="CX665" s="174">
        <v>4071.4319999999998</v>
      </c>
    </row>
    <row r="666" spans="38:102" x14ac:dyDescent="0.25">
      <c r="AL666" s="3">
        <v>55387</v>
      </c>
      <c r="AM666" s="3">
        <v>56218</v>
      </c>
      <c r="AN666" s="3">
        <v>44</v>
      </c>
      <c r="AO666" s="3">
        <v>3</v>
      </c>
      <c r="AP666" s="3">
        <v>2202.6390000000001</v>
      </c>
      <c r="AQ666" s="3">
        <v>6339.7290000000003</v>
      </c>
      <c r="BA666" s="3">
        <v>55387</v>
      </c>
      <c r="BB666" s="3">
        <v>56218</v>
      </c>
      <c r="BC666" s="3">
        <v>44</v>
      </c>
      <c r="BD666" s="3">
        <v>3</v>
      </c>
      <c r="BE666" s="3">
        <v>1759.625</v>
      </c>
      <c r="BF666" s="3">
        <v>5017.0290000000005</v>
      </c>
      <c r="BN666" s="3">
        <v>3</v>
      </c>
      <c r="BO666" s="3">
        <v>42</v>
      </c>
      <c r="BP666" s="3">
        <v>11703.2</v>
      </c>
      <c r="BW666" s="3">
        <v>3</v>
      </c>
      <c r="BX666" s="3">
        <v>42</v>
      </c>
      <c r="BY666" s="3">
        <v>3936.2080000000001</v>
      </c>
      <c r="CF666" s="3" t="s">
        <v>3073</v>
      </c>
      <c r="CG666" s="174">
        <v>35262</v>
      </c>
      <c r="CH666" s="174">
        <v>2365</v>
      </c>
      <c r="CI666" s="174">
        <v>5</v>
      </c>
      <c r="CJ666" s="174">
        <v>4070.518</v>
      </c>
      <c r="CK666" s="174">
        <v>4070.518</v>
      </c>
      <c r="CN666" s="3">
        <v>2432</v>
      </c>
      <c r="CO666" s="169">
        <f t="shared" si="138"/>
        <v>3951.761</v>
      </c>
      <c r="CP666" s="169">
        <f t="shared" si="139"/>
        <v>3895.5889999999999</v>
      </c>
      <c r="CQ666" s="170">
        <f t="shared" si="140"/>
        <v>7847.35</v>
      </c>
      <c r="CU666" s="174">
        <v>35262</v>
      </c>
      <c r="CV666" s="174">
        <v>2365</v>
      </c>
      <c r="CW666" s="174">
        <v>5</v>
      </c>
      <c r="CX666" s="174">
        <v>4070.518</v>
      </c>
    </row>
    <row r="667" spans="38:102" x14ac:dyDescent="0.25">
      <c r="AL667" s="3">
        <v>55602</v>
      </c>
      <c r="AM667" s="3">
        <v>55060</v>
      </c>
      <c r="AN667" s="3">
        <v>44</v>
      </c>
      <c r="AO667" s="3">
        <v>3</v>
      </c>
      <c r="AP667" s="3">
        <v>1044.8589999999999</v>
      </c>
      <c r="AQ667" s="3">
        <v>4251.2250000000004</v>
      </c>
      <c r="BA667" s="3">
        <v>55602</v>
      </c>
      <c r="BB667" s="3">
        <v>55060</v>
      </c>
      <c r="BC667" s="3">
        <v>44</v>
      </c>
      <c r="BD667" s="3">
        <v>3</v>
      </c>
      <c r="BE667" s="3">
        <v>851.51009999999997</v>
      </c>
      <c r="BF667" s="3">
        <v>3373.6729999999998</v>
      </c>
      <c r="BN667" s="3">
        <v>3</v>
      </c>
      <c r="BO667" s="3">
        <v>42</v>
      </c>
      <c r="BP667" s="3">
        <v>2078.3049999999998</v>
      </c>
      <c r="BW667" s="3">
        <v>3</v>
      </c>
      <c r="BX667" s="3">
        <v>42</v>
      </c>
      <c r="BY667" s="3">
        <v>2023.827</v>
      </c>
      <c r="CF667" s="3" t="s">
        <v>3073</v>
      </c>
      <c r="CG667" s="174">
        <v>529</v>
      </c>
      <c r="CH667" s="174">
        <v>86171</v>
      </c>
      <c r="CI667" s="174">
        <v>5</v>
      </c>
      <c r="CJ667" s="174">
        <v>4068.58</v>
      </c>
      <c r="CK667" s="174">
        <v>4068.58</v>
      </c>
      <c r="CN667" s="3">
        <v>340</v>
      </c>
      <c r="CO667" s="169">
        <f t="shared" si="138"/>
        <v>3821.8705999999997</v>
      </c>
      <c r="CP667" s="169">
        <f t="shared" si="139"/>
        <v>4024.4281000000001</v>
      </c>
      <c r="CQ667" s="170">
        <f t="shared" si="140"/>
        <v>7846.2986999999994</v>
      </c>
      <c r="CU667" s="174">
        <v>529</v>
      </c>
      <c r="CV667" s="174">
        <v>86171</v>
      </c>
      <c r="CW667" s="174">
        <v>5</v>
      </c>
      <c r="CX667" s="174">
        <v>4068.58</v>
      </c>
    </row>
    <row r="668" spans="38:102" x14ac:dyDescent="0.25">
      <c r="AL668" s="3">
        <v>55602</v>
      </c>
      <c r="AM668" s="3">
        <v>55715</v>
      </c>
      <c r="AN668" s="3">
        <v>44</v>
      </c>
      <c r="AO668" s="3">
        <v>3</v>
      </c>
      <c r="AP668" s="3">
        <v>1200.7249999999999</v>
      </c>
      <c r="AQ668" s="3">
        <v>3605.08</v>
      </c>
      <c r="BA668" s="3">
        <v>55602</v>
      </c>
      <c r="BB668" s="3">
        <v>55715</v>
      </c>
      <c r="BC668" s="3">
        <v>44</v>
      </c>
      <c r="BD668" s="3">
        <v>3</v>
      </c>
      <c r="BE668" s="3">
        <v>1179.1669999999999</v>
      </c>
      <c r="BF668" s="3">
        <v>3783.44</v>
      </c>
      <c r="BN668" s="3">
        <v>3</v>
      </c>
      <c r="BO668" s="3">
        <v>42</v>
      </c>
      <c r="BP668" s="3">
        <v>1980.3520000000001</v>
      </c>
      <c r="BW668" s="3">
        <v>3</v>
      </c>
      <c r="BX668" s="3">
        <v>42</v>
      </c>
      <c r="BY668" s="3">
        <v>11629.6</v>
      </c>
      <c r="CF668" s="3" t="s">
        <v>3073</v>
      </c>
      <c r="CG668" s="174">
        <v>1073</v>
      </c>
      <c r="CH668" s="174">
        <v>128224</v>
      </c>
      <c r="CI668" s="174">
        <v>5</v>
      </c>
      <c r="CJ668" s="174">
        <v>4068.3429999999998</v>
      </c>
      <c r="CK668" s="174">
        <v>4068.3429999999998</v>
      </c>
      <c r="CN668" s="3">
        <v>726</v>
      </c>
      <c r="CO668" s="169">
        <f t="shared" si="138"/>
        <v>4050.5519999999997</v>
      </c>
      <c r="CP668" s="169">
        <f t="shared" si="139"/>
        <v>3795.5969999999998</v>
      </c>
      <c r="CQ668" s="170">
        <f t="shared" si="140"/>
        <v>7846.1489999999994</v>
      </c>
      <c r="CU668" s="174">
        <v>1073</v>
      </c>
      <c r="CV668" s="174">
        <v>128224</v>
      </c>
      <c r="CW668" s="174">
        <v>5</v>
      </c>
      <c r="CX668" s="174">
        <v>4068.3429999999998</v>
      </c>
    </row>
    <row r="669" spans="38:102" x14ac:dyDescent="0.25">
      <c r="AL669" s="3">
        <v>55715</v>
      </c>
      <c r="AM669" s="3">
        <v>55602</v>
      </c>
      <c r="AN669" s="3">
        <v>44</v>
      </c>
      <c r="AO669" s="3">
        <v>3</v>
      </c>
      <c r="AP669" s="3">
        <v>1232.9570000000001</v>
      </c>
      <c r="AQ669" s="3">
        <v>3588.174</v>
      </c>
      <c r="BA669" s="3">
        <v>55715</v>
      </c>
      <c r="BB669" s="3">
        <v>55602</v>
      </c>
      <c r="BC669" s="3">
        <v>44</v>
      </c>
      <c r="BD669" s="3">
        <v>3</v>
      </c>
      <c r="BE669" s="3">
        <v>1583.826</v>
      </c>
      <c r="BF669" s="3">
        <v>4667.4750000000004</v>
      </c>
      <c r="BN669" s="3">
        <v>3</v>
      </c>
      <c r="BO669" s="3">
        <v>42</v>
      </c>
      <c r="BP669" s="3">
        <v>14587.99</v>
      </c>
      <c r="BW669" s="3">
        <v>3</v>
      </c>
      <c r="BX669" s="3">
        <v>42</v>
      </c>
      <c r="BY669" s="3">
        <v>6221.4859999999999</v>
      </c>
      <c r="CF669" s="3" t="s">
        <v>3073</v>
      </c>
      <c r="CG669" s="174">
        <v>98833</v>
      </c>
      <c r="CH669" s="174">
        <v>1459</v>
      </c>
      <c r="CI669" s="174">
        <v>5</v>
      </c>
      <c r="CJ669" s="174">
        <v>4067.76</v>
      </c>
      <c r="CK669" s="174">
        <v>4067.76</v>
      </c>
      <c r="CN669" s="3">
        <v>2455</v>
      </c>
      <c r="CO669" s="169">
        <f t="shared" si="138"/>
        <v>3888.0520000000001</v>
      </c>
      <c r="CP669" s="169">
        <f t="shared" si="139"/>
        <v>3956.8530000000001</v>
      </c>
      <c r="CQ669" s="170">
        <f t="shared" si="140"/>
        <v>7844.9050000000007</v>
      </c>
      <c r="CU669" s="174">
        <v>98833</v>
      </c>
      <c r="CV669" s="174">
        <v>1459</v>
      </c>
      <c r="CW669" s="174">
        <v>5</v>
      </c>
      <c r="CX669" s="174">
        <v>4067.76</v>
      </c>
    </row>
    <row r="670" spans="38:102" x14ac:dyDescent="0.25">
      <c r="AL670" s="3">
        <v>55789</v>
      </c>
      <c r="AM670" s="3">
        <v>56174</v>
      </c>
      <c r="AN670" s="3">
        <v>44</v>
      </c>
      <c r="AO670" s="3">
        <v>3</v>
      </c>
      <c r="AP670" s="3">
        <v>1423.258</v>
      </c>
      <c r="AQ670" s="3">
        <v>3626.13</v>
      </c>
      <c r="BA670" s="3">
        <v>55789</v>
      </c>
      <c r="BB670" s="3">
        <v>56174</v>
      </c>
      <c r="BC670" s="3">
        <v>44</v>
      </c>
      <c r="BD670" s="3">
        <v>3</v>
      </c>
      <c r="BE670" s="3">
        <v>1086.9639999999999</v>
      </c>
      <c r="BF670" s="3">
        <v>2894.8519999999999</v>
      </c>
      <c r="BN670" s="3">
        <v>3</v>
      </c>
      <c r="BO670" s="3">
        <v>42</v>
      </c>
      <c r="BP670" s="3">
        <v>4592.058</v>
      </c>
      <c r="BW670" s="3">
        <v>3</v>
      </c>
      <c r="BX670" s="3">
        <v>42</v>
      </c>
      <c r="BY670" s="3">
        <v>3111.1860000000001</v>
      </c>
      <c r="CF670" s="3" t="s">
        <v>3073</v>
      </c>
      <c r="CG670" s="174">
        <v>1783</v>
      </c>
      <c r="CH670" s="174">
        <v>54853</v>
      </c>
      <c r="CI670" s="174">
        <v>5</v>
      </c>
      <c r="CJ670" s="174">
        <v>4064.4059999999999</v>
      </c>
      <c r="CK670" s="174">
        <v>4064.4059999999999</v>
      </c>
      <c r="CN670" s="3">
        <v>2305</v>
      </c>
      <c r="CO670" s="169">
        <f t="shared" si="138"/>
        <v>3950.029</v>
      </c>
      <c r="CP670" s="169">
        <f t="shared" si="139"/>
        <v>3889.2269999999999</v>
      </c>
      <c r="CQ670" s="170">
        <f t="shared" si="140"/>
        <v>7839.2559999999994</v>
      </c>
      <c r="CU670" s="174">
        <v>1783</v>
      </c>
      <c r="CV670" s="174">
        <v>54853</v>
      </c>
      <c r="CW670" s="174">
        <v>5</v>
      </c>
      <c r="CX670" s="174">
        <v>4064.4059999999999</v>
      </c>
    </row>
    <row r="671" spans="38:102" x14ac:dyDescent="0.25">
      <c r="AL671" s="3">
        <v>56000</v>
      </c>
      <c r="AM671" s="3">
        <v>56127</v>
      </c>
      <c r="AN671" s="3">
        <v>44</v>
      </c>
      <c r="AO671" s="3">
        <v>3</v>
      </c>
      <c r="AP671" s="3">
        <v>1645.09</v>
      </c>
      <c r="AQ671" s="3">
        <v>4169.607</v>
      </c>
      <c r="BA671" s="3">
        <v>56000</v>
      </c>
      <c r="BB671" s="3">
        <v>56127</v>
      </c>
      <c r="BC671" s="3">
        <v>44</v>
      </c>
      <c r="BD671" s="3">
        <v>3</v>
      </c>
      <c r="BE671" s="3">
        <v>1461.76</v>
      </c>
      <c r="BF671" s="3">
        <v>3690.3090000000002</v>
      </c>
      <c r="BN671" s="3">
        <v>3</v>
      </c>
      <c r="BO671" s="3">
        <v>42</v>
      </c>
      <c r="BP671" s="3">
        <v>3378.4270000000001</v>
      </c>
      <c r="BW671" s="3">
        <v>3</v>
      </c>
      <c r="BX671" s="3">
        <v>42</v>
      </c>
      <c r="BY671" s="3">
        <v>3816.9160000000002</v>
      </c>
      <c r="CF671" s="3" t="s">
        <v>3073</v>
      </c>
      <c r="CG671" s="174">
        <v>2365</v>
      </c>
      <c r="CH671" s="174">
        <v>35262</v>
      </c>
      <c r="CI671" s="174">
        <v>5</v>
      </c>
      <c r="CJ671" s="174">
        <v>4063.319</v>
      </c>
      <c r="CK671" s="174">
        <v>4063.319</v>
      </c>
      <c r="CN671" s="3">
        <v>2413</v>
      </c>
      <c r="CO671" s="169">
        <f t="shared" si="138"/>
        <v>3942.5210089999996</v>
      </c>
      <c r="CP671" s="169">
        <f t="shared" si="139"/>
        <v>3895.6869999999999</v>
      </c>
      <c r="CQ671" s="170">
        <f t="shared" si="140"/>
        <v>7838.2080089999999</v>
      </c>
      <c r="CU671" s="174">
        <v>2365</v>
      </c>
      <c r="CV671" s="174">
        <v>35262</v>
      </c>
      <c r="CW671" s="174">
        <v>5</v>
      </c>
      <c r="CX671" s="174">
        <v>4063.319</v>
      </c>
    </row>
    <row r="672" spans="38:102" x14ac:dyDescent="0.25">
      <c r="AL672" s="3">
        <v>56011</v>
      </c>
      <c r="AM672" s="3">
        <v>56234</v>
      </c>
      <c r="AN672" s="3">
        <v>44</v>
      </c>
      <c r="AO672" s="3">
        <v>3</v>
      </c>
      <c r="AP672" s="3">
        <v>1919.6379999999999</v>
      </c>
      <c r="AQ672" s="3">
        <v>4818.1469999999999</v>
      </c>
      <c r="BA672" s="3">
        <v>56011</v>
      </c>
      <c r="BB672" s="3">
        <v>56234</v>
      </c>
      <c r="BC672" s="3">
        <v>44</v>
      </c>
      <c r="BD672" s="3">
        <v>3</v>
      </c>
      <c r="BE672" s="3">
        <v>1673.635</v>
      </c>
      <c r="BF672" s="3">
        <v>4126.8</v>
      </c>
      <c r="BN672" s="3">
        <v>3</v>
      </c>
      <c r="BO672" s="3">
        <v>42</v>
      </c>
      <c r="BP672" s="3">
        <v>3586.42</v>
      </c>
      <c r="BW672" s="3">
        <v>3</v>
      </c>
      <c r="BX672" s="3">
        <v>42</v>
      </c>
      <c r="BY672" s="3">
        <v>829.7441</v>
      </c>
      <c r="CF672" s="3" t="s">
        <v>3073</v>
      </c>
      <c r="CG672" s="174">
        <v>1941</v>
      </c>
      <c r="CH672" s="174">
        <v>80873</v>
      </c>
      <c r="CI672" s="174">
        <v>5</v>
      </c>
      <c r="CJ672" s="174">
        <v>4062.319</v>
      </c>
      <c r="CK672" s="174">
        <v>4062.319</v>
      </c>
      <c r="CN672" s="3">
        <v>1854</v>
      </c>
      <c r="CO672" s="169">
        <f t="shared" si="138"/>
        <v>3922.5328</v>
      </c>
      <c r="CP672" s="169">
        <f t="shared" si="139"/>
        <v>3912.5602000000003</v>
      </c>
      <c r="CQ672" s="170">
        <f t="shared" si="140"/>
        <v>7835.0930000000008</v>
      </c>
      <c r="CU672" s="174">
        <v>1941</v>
      </c>
      <c r="CV672" s="174">
        <v>80873</v>
      </c>
      <c r="CW672" s="174">
        <v>5</v>
      </c>
      <c r="CX672" s="174">
        <v>4062.319</v>
      </c>
    </row>
    <row r="673" spans="38:102" x14ac:dyDescent="0.25">
      <c r="AL673" s="3">
        <v>56127</v>
      </c>
      <c r="AM673" s="3">
        <v>56000</v>
      </c>
      <c r="AN673" s="3">
        <v>44</v>
      </c>
      <c r="AO673" s="3">
        <v>3</v>
      </c>
      <c r="AP673" s="3">
        <v>1946.9110000000001</v>
      </c>
      <c r="AQ673" s="3">
        <v>5784.4030000000002</v>
      </c>
      <c r="BA673" s="3">
        <v>56127</v>
      </c>
      <c r="BB673" s="3">
        <v>56000</v>
      </c>
      <c r="BC673" s="3">
        <v>44</v>
      </c>
      <c r="BD673" s="3">
        <v>3</v>
      </c>
      <c r="BE673" s="3">
        <v>1934.88</v>
      </c>
      <c r="BF673" s="3">
        <v>5830.7569999999996</v>
      </c>
      <c r="BN673" s="3">
        <v>3</v>
      </c>
      <c r="BO673" s="3">
        <v>42</v>
      </c>
      <c r="BP673" s="3">
        <v>864.3723</v>
      </c>
      <c r="BW673" s="3">
        <v>3</v>
      </c>
      <c r="BX673" s="3">
        <v>42</v>
      </c>
      <c r="BY673" s="3">
        <v>835.34929999999997</v>
      </c>
      <c r="CF673" s="3" t="s">
        <v>3073</v>
      </c>
      <c r="CG673" s="174">
        <v>183655</v>
      </c>
      <c r="CH673" s="174">
        <v>2959</v>
      </c>
      <c r="CI673" s="174">
        <v>5</v>
      </c>
      <c r="CJ673" s="174">
        <v>4060.491</v>
      </c>
      <c r="CK673" s="174">
        <v>4060.491</v>
      </c>
      <c r="CN673" s="3">
        <v>1617</v>
      </c>
      <c r="CO673" s="169">
        <f t="shared" si="138"/>
        <v>3834.1860000000001</v>
      </c>
      <c r="CP673" s="169">
        <f t="shared" si="139"/>
        <v>3993.6869999999999</v>
      </c>
      <c r="CQ673" s="170">
        <f t="shared" si="140"/>
        <v>7827.8729999999996</v>
      </c>
      <c r="CU673" s="174">
        <v>183655</v>
      </c>
      <c r="CV673" s="174">
        <v>2959</v>
      </c>
      <c r="CW673" s="174">
        <v>5</v>
      </c>
      <c r="CX673" s="174">
        <v>4060.491</v>
      </c>
    </row>
    <row r="674" spans="38:102" x14ac:dyDescent="0.25">
      <c r="AL674" s="3">
        <v>56174</v>
      </c>
      <c r="AM674" s="3">
        <v>55789</v>
      </c>
      <c r="AN674" s="3">
        <v>44</v>
      </c>
      <c r="AO674" s="3">
        <v>3</v>
      </c>
      <c r="AP674" s="3">
        <v>821.81849999999997</v>
      </c>
      <c r="AQ674" s="3">
        <v>3068.99</v>
      </c>
      <c r="BA674" s="3">
        <v>56174</v>
      </c>
      <c r="BB674" s="3">
        <v>55789</v>
      </c>
      <c r="BC674" s="3">
        <v>44</v>
      </c>
      <c r="BD674" s="3">
        <v>3</v>
      </c>
      <c r="BE674" s="3">
        <v>759.5521</v>
      </c>
      <c r="BF674" s="3">
        <v>2524.913</v>
      </c>
      <c r="BN674" s="3">
        <v>3</v>
      </c>
      <c r="BO674" s="3">
        <v>42</v>
      </c>
      <c r="BP674" s="3">
        <v>863.33659999999998</v>
      </c>
      <c r="BW674" s="3">
        <v>3</v>
      </c>
      <c r="BX674" s="3">
        <v>42</v>
      </c>
      <c r="BY674" s="3">
        <v>4314.4939999999997</v>
      </c>
      <c r="CF674" s="3" t="s">
        <v>3073</v>
      </c>
      <c r="CG674" s="174">
        <v>1104</v>
      </c>
      <c r="CH674" s="174">
        <v>138156</v>
      </c>
      <c r="CI674" s="174">
        <v>5</v>
      </c>
      <c r="CJ674" s="174">
        <v>4059.0720000000001</v>
      </c>
      <c r="CK674" s="174">
        <v>4059.0720000000001</v>
      </c>
      <c r="CN674" s="3">
        <v>629</v>
      </c>
      <c r="CO674" s="169">
        <f t="shared" si="138"/>
        <v>3899.4151999999999</v>
      </c>
      <c r="CP674" s="169">
        <f t="shared" si="139"/>
        <v>3923.8595</v>
      </c>
      <c r="CQ674" s="170">
        <f t="shared" si="140"/>
        <v>7823.2746999999999</v>
      </c>
      <c r="CU674" s="174">
        <v>1104</v>
      </c>
      <c r="CV674" s="174">
        <v>138156</v>
      </c>
      <c r="CW674" s="174">
        <v>5</v>
      </c>
      <c r="CX674" s="174">
        <v>4059.0720000000001</v>
      </c>
    </row>
    <row r="675" spans="38:102" x14ac:dyDescent="0.25">
      <c r="AL675" s="3">
        <v>56177</v>
      </c>
      <c r="AM675" s="3">
        <v>55377</v>
      </c>
      <c r="AN675" s="3">
        <v>44</v>
      </c>
      <c r="AO675" s="3">
        <v>3</v>
      </c>
      <c r="AP675" s="3">
        <v>479.20069999999998</v>
      </c>
      <c r="AQ675" s="3">
        <v>1572.0709999999999</v>
      </c>
      <c r="BA675" s="3">
        <v>56177</v>
      </c>
      <c r="BB675" s="3">
        <v>55377</v>
      </c>
      <c r="BC675" s="3">
        <v>44</v>
      </c>
      <c r="BD675" s="3">
        <v>3</v>
      </c>
      <c r="BE675" s="3">
        <v>450.9622</v>
      </c>
      <c r="BF675" s="3">
        <v>1429.4179999999999</v>
      </c>
      <c r="BN675" s="3">
        <v>3</v>
      </c>
      <c r="BO675" s="3">
        <v>42</v>
      </c>
      <c r="BP675" s="3">
        <v>2832.14</v>
      </c>
      <c r="BW675" s="3">
        <v>3</v>
      </c>
      <c r="BX675" s="3">
        <v>42</v>
      </c>
      <c r="BY675" s="3">
        <v>5947.348</v>
      </c>
      <c r="CF675" s="3" t="s">
        <v>3073</v>
      </c>
      <c r="CG675" s="174">
        <v>26826</v>
      </c>
      <c r="CH675" s="174">
        <v>2397</v>
      </c>
      <c r="CI675" s="174">
        <v>5</v>
      </c>
      <c r="CJ675" s="174">
        <v>4058.0459999999998</v>
      </c>
      <c r="CK675" s="174">
        <v>4058.0459999999998</v>
      </c>
      <c r="CN675" s="3">
        <v>556</v>
      </c>
      <c r="CO675" s="169">
        <f t="shared" si="138"/>
        <v>3907.5636800000002</v>
      </c>
      <c r="CP675" s="169">
        <f t="shared" si="139"/>
        <v>3902.5587400000004</v>
      </c>
      <c r="CQ675" s="170">
        <f t="shared" si="140"/>
        <v>7810.1224200000006</v>
      </c>
      <c r="CU675" s="174">
        <v>26826</v>
      </c>
      <c r="CV675" s="174">
        <v>2397</v>
      </c>
      <c r="CW675" s="174">
        <v>5</v>
      </c>
      <c r="CX675" s="174">
        <v>4058.0459999999998</v>
      </c>
    </row>
    <row r="676" spans="38:102" x14ac:dyDescent="0.25">
      <c r="AL676" s="3">
        <v>56218</v>
      </c>
      <c r="AM676" s="3">
        <v>55387</v>
      </c>
      <c r="AN676" s="3">
        <v>44</v>
      </c>
      <c r="AO676" s="3">
        <v>3</v>
      </c>
      <c r="AP676" s="3">
        <v>1787.731</v>
      </c>
      <c r="AQ676" s="3">
        <v>6009.5069999999996</v>
      </c>
      <c r="BA676" s="3">
        <v>56218</v>
      </c>
      <c r="BB676" s="3">
        <v>55387</v>
      </c>
      <c r="BC676" s="3">
        <v>44</v>
      </c>
      <c r="BD676" s="3">
        <v>3</v>
      </c>
      <c r="BE676" s="3">
        <v>1298.2819999999999</v>
      </c>
      <c r="BF676" s="3">
        <v>4711.1120000000001</v>
      </c>
      <c r="BN676" s="3">
        <v>3</v>
      </c>
      <c r="BO676" s="3">
        <v>42</v>
      </c>
      <c r="BP676" s="3">
        <v>5906.2439999999997</v>
      </c>
      <c r="BW676" s="3">
        <v>3</v>
      </c>
      <c r="BX676" s="3">
        <v>42</v>
      </c>
      <c r="BY676" s="3">
        <v>11004.14</v>
      </c>
      <c r="CF676" s="3" t="s">
        <v>3073</v>
      </c>
      <c r="CG676" s="174">
        <v>161906</v>
      </c>
      <c r="CH676" s="174">
        <v>3007</v>
      </c>
      <c r="CI676" s="174">
        <v>5</v>
      </c>
      <c r="CJ676" s="174">
        <v>4057.7930000000001</v>
      </c>
      <c r="CK676" s="174">
        <v>4057.7930000000001</v>
      </c>
      <c r="CN676" s="3">
        <v>362</v>
      </c>
      <c r="CO676" s="169">
        <f t="shared" si="138"/>
        <v>3857.4630000000002</v>
      </c>
      <c r="CP676" s="169">
        <f t="shared" si="139"/>
        <v>3946.9009999999998</v>
      </c>
      <c r="CQ676" s="170">
        <f t="shared" si="140"/>
        <v>7804.3639999999996</v>
      </c>
      <c r="CU676" s="174">
        <v>161906</v>
      </c>
      <c r="CV676" s="174">
        <v>3007</v>
      </c>
      <c r="CW676" s="174">
        <v>5</v>
      </c>
      <c r="CX676" s="174">
        <v>4057.7930000000001</v>
      </c>
    </row>
    <row r="677" spans="38:102" x14ac:dyDescent="0.25">
      <c r="AL677" s="3">
        <v>56234</v>
      </c>
      <c r="AM677" s="3">
        <v>56011</v>
      </c>
      <c r="AN677" s="3">
        <v>44</v>
      </c>
      <c r="AO677" s="3">
        <v>3</v>
      </c>
      <c r="AP677" s="3">
        <v>1639.2429999999999</v>
      </c>
      <c r="AQ677" s="3">
        <v>4840.2280000000001</v>
      </c>
      <c r="BA677" s="3">
        <v>56234</v>
      </c>
      <c r="BB677" s="3">
        <v>56011</v>
      </c>
      <c r="BC677" s="3">
        <v>44</v>
      </c>
      <c r="BD677" s="3">
        <v>3</v>
      </c>
      <c r="BE677" s="3">
        <v>1394.0229999999999</v>
      </c>
      <c r="BF677" s="3">
        <v>4100.4350000000004</v>
      </c>
      <c r="BN677" s="3">
        <v>3</v>
      </c>
      <c r="BO677" s="3">
        <v>42</v>
      </c>
      <c r="BP677" s="3">
        <v>14396.28</v>
      </c>
      <c r="BW677" s="3">
        <v>3</v>
      </c>
      <c r="BX677" s="3">
        <v>42</v>
      </c>
      <c r="BY677" s="3">
        <v>3665.95</v>
      </c>
      <c r="CF677" s="3" t="s">
        <v>3073</v>
      </c>
      <c r="CG677" s="174">
        <v>386</v>
      </c>
      <c r="CH677" s="174">
        <v>78149</v>
      </c>
      <c r="CI677" s="174">
        <v>5</v>
      </c>
      <c r="CJ677" s="174">
        <v>4054.9029999999998</v>
      </c>
      <c r="CK677" s="174">
        <v>4054.9029999999998</v>
      </c>
      <c r="CN677" s="3">
        <v>2146</v>
      </c>
      <c r="CO677" s="169">
        <f t="shared" si="138"/>
        <v>3875.1926000000003</v>
      </c>
      <c r="CP677" s="169">
        <f t="shared" si="139"/>
        <v>3927.482</v>
      </c>
      <c r="CQ677" s="170">
        <f t="shared" si="140"/>
        <v>7802.6746000000003</v>
      </c>
      <c r="CU677" s="174">
        <v>386</v>
      </c>
      <c r="CV677" s="174">
        <v>78149</v>
      </c>
      <c r="CW677" s="174">
        <v>5</v>
      </c>
      <c r="CX677" s="174">
        <v>4054.9029999999998</v>
      </c>
    </row>
    <row r="678" spans="38:102" x14ac:dyDescent="0.25">
      <c r="AL678" s="3">
        <v>53001</v>
      </c>
      <c r="AM678" s="3">
        <v>53042</v>
      </c>
      <c r="AN678" s="3">
        <v>45</v>
      </c>
      <c r="AO678" s="3">
        <v>3</v>
      </c>
      <c r="AP678" s="3">
        <v>729.77639999999997</v>
      </c>
      <c r="AQ678" s="3">
        <v>1864.42</v>
      </c>
      <c r="BA678" s="3">
        <v>53001</v>
      </c>
      <c r="BB678" s="3">
        <v>53042</v>
      </c>
      <c r="BC678" s="3">
        <v>45</v>
      </c>
      <c r="BD678" s="3">
        <v>3</v>
      </c>
      <c r="BE678" s="3">
        <v>635.10979999999995</v>
      </c>
      <c r="BF678" s="3">
        <v>1562.9659999999999</v>
      </c>
      <c r="BN678" s="3">
        <v>3</v>
      </c>
      <c r="BO678" s="3">
        <v>42</v>
      </c>
      <c r="BP678" s="3">
        <v>3702.078</v>
      </c>
      <c r="BW678" s="3">
        <v>3</v>
      </c>
      <c r="BX678" s="3">
        <v>42</v>
      </c>
      <c r="BY678" s="3">
        <v>4139.8310000000001</v>
      </c>
      <c r="CF678" s="3" t="s">
        <v>3073</v>
      </c>
      <c r="CG678" s="174">
        <v>1363</v>
      </c>
      <c r="CH678" s="174">
        <v>113192</v>
      </c>
      <c r="CI678" s="174">
        <v>5</v>
      </c>
      <c r="CJ678" s="174">
        <v>4053.0909999999999</v>
      </c>
      <c r="CK678" s="174">
        <v>4053.0909999999999</v>
      </c>
      <c r="CN678" s="3">
        <v>2009</v>
      </c>
      <c r="CO678" s="169">
        <f t="shared" si="138"/>
        <v>3844.7759999999998</v>
      </c>
      <c r="CP678" s="169">
        <f t="shared" si="139"/>
        <v>3955.4789999999998</v>
      </c>
      <c r="CQ678" s="170">
        <f t="shared" si="140"/>
        <v>7800.2549999999992</v>
      </c>
      <c r="CU678" s="174">
        <v>1363</v>
      </c>
      <c r="CV678" s="174">
        <v>113192</v>
      </c>
      <c r="CW678" s="174">
        <v>5</v>
      </c>
      <c r="CX678" s="174">
        <v>4053.0909999999999</v>
      </c>
    </row>
    <row r="679" spans="38:102" x14ac:dyDescent="0.25">
      <c r="AL679" s="3">
        <v>53042</v>
      </c>
      <c r="AM679" s="3">
        <v>53001</v>
      </c>
      <c r="AN679" s="3">
        <v>45</v>
      </c>
      <c r="AO679" s="3">
        <v>3</v>
      </c>
      <c r="AP679" s="3">
        <v>588.22119999999995</v>
      </c>
      <c r="AQ679" s="3">
        <v>2359.9</v>
      </c>
      <c r="BA679" s="3">
        <v>53042</v>
      </c>
      <c r="BB679" s="3">
        <v>53001</v>
      </c>
      <c r="BC679" s="3">
        <v>45</v>
      </c>
      <c r="BD679" s="3">
        <v>3</v>
      </c>
      <c r="BE679" s="3">
        <v>545.60680000000002</v>
      </c>
      <c r="BF679" s="3">
        <v>2186.8589999999999</v>
      </c>
      <c r="BN679" s="3">
        <v>3</v>
      </c>
      <c r="BO679" s="3">
        <v>42</v>
      </c>
      <c r="BP679" s="3">
        <v>4122.8509999999997</v>
      </c>
      <c r="BW679" s="3">
        <v>3</v>
      </c>
      <c r="BX679" s="3">
        <v>42</v>
      </c>
      <c r="BY679" s="3">
        <v>6065.1189999999997</v>
      </c>
      <c r="CF679" s="3" t="s">
        <v>3073</v>
      </c>
      <c r="CG679" s="174">
        <v>74981</v>
      </c>
      <c r="CH679" s="174">
        <v>324</v>
      </c>
      <c r="CI679" s="174">
        <v>5</v>
      </c>
      <c r="CJ679" s="174">
        <v>4049.7330000000002</v>
      </c>
      <c r="CK679" s="174">
        <v>4049.7330000000002</v>
      </c>
      <c r="CN679" s="3">
        <v>2013</v>
      </c>
      <c r="CO679" s="169">
        <f t="shared" si="138"/>
        <v>3876.8310000000001</v>
      </c>
      <c r="CP679" s="169">
        <f t="shared" si="139"/>
        <v>3922.9890000000005</v>
      </c>
      <c r="CQ679" s="170">
        <f t="shared" si="140"/>
        <v>7799.8200000000006</v>
      </c>
      <c r="CU679" s="174">
        <v>74981</v>
      </c>
      <c r="CV679" s="174">
        <v>324</v>
      </c>
      <c r="CW679" s="174">
        <v>5</v>
      </c>
      <c r="CX679" s="174">
        <v>4049.7330000000002</v>
      </c>
    </row>
    <row r="680" spans="38:102" x14ac:dyDescent="0.25">
      <c r="AL680" s="3">
        <v>54388</v>
      </c>
      <c r="AM680" s="3">
        <v>54401</v>
      </c>
      <c r="AN680" s="3">
        <v>45</v>
      </c>
      <c r="AO680" s="3">
        <v>3</v>
      </c>
      <c r="AP680" s="3">
        <v>1355.01</v>
      </c>
      <c r="AQ680" s="3">
        <v>3610.3139999999999</v>
      </c>
      <c r="BA680" s="3">
        <v>54388</v>
      </c>
      <c r="BB680" s="3">
        <v>54401</v>
      </c>
      <c r="BC680" s="3">
        <v>45</v>
      </c>
      <c r="BD680" s="3">
        <v>3</v>
      </c>
      <c r="BE680" s="3">
        <v>1175.5809999999999</v>
      </c>
      <c r="BF680" s="3">
        <v>3208.1970000000001</v>
      </c>
      <c r="BN680" s="3">
        <v>3</v>
      </c>
      <c r="BO680" s="3">
        <v>42</v>
      </c>
      <c r="BP680" s="3">
        <v>5541.5559999999996</v>
      </c>
      <c r="BW680" s="3">
        <v>0</v>
      </c>
      <c r="BX680" s="3">
        <v>42</v>
      </c>
      <c r="BY680" s="3">
        <v>0</v>
      </c>
      <c r="CF680" s="3" t="s">
        <v>3073</v>
      </c>
      <c r="CG680" s="174">
        <v>15609</v>
      </c>
      <c r="CH680" s="174">
        <v>2195</v>
      </c>
      <c r="CI680" s="174">
        <v>5</v>
      </c>
      <c r="CJ680" s="174">
        <v>4049.502</v>
      </c>
      <c r="CK680" s="174">
        <v>4049.502</v>
      </c>
      <c r="CN680" s="3">
        <v>1929</v>
      </c>
      <c r="CO680" s="169">
        <f t="shared" si="138"/>
        <v>3869.0155999999997</v>
      </c>
      <c r="CP680" s="169">
        <f t="shared" si="139"/>
        <v>3928.7512999999999</v>
      </c>
      <c r="CQ680" s="170">
        <f t="shared" si="140"/>
        <v>7797.7668999999996</v>
      </c>
      <c r="CU680" s="174">
        <v>15609</v>
      </c>
      <c r="CV680" s="174">
        <v>2195</v>
      </c>
      <c r="CW680" s="174">
        <v>5</v>
      </c>
      <c r="CX680" s="174">
        <v>4049.502</v>
      </c>
    </row>
    <row r="681" spans="38:102" x14ac:dyDescent="0.25">
      <c r="AL681" s="3">
        <v>54401</v>
      </c>
      <c r="AM681" s="3">
        <v>54388</v>
      </c>
      <c r="AN681" s="3">
        <v>45</v>
      </c>
      <c r="AO681" s="3">
        <v>3</v>
      </c>
      <c r="AP681" s="3">
        <v>1449.2529999999999</v>
      </c>
      <c r="AQ681" s="3">
        <v>3773.6410000000001</v>
      </c>
      <c r="BA681" s="3">
        <v>54401</v>
      </c>
      <c r="BB681" s="3">
        <v>54388</v>
      </c>
      <c r="BC681" s="3">
        <v>45</v>
      </c>
      <c r="BD681" s="3">
        <v>3</v>
      </c>
      <c r="BE681" s="3">
        <v>1288.329</v>
      </c>
      <c r="BF681" s="3">
        <v>3419.038</v>
      </c>
      <c r="BN681" s="3">
        <v>0</v>
      </c>
      <c r="BO681" s="3">
        <v>43</v>
      </c>
      <c r="BP681" s="3">
        <v>63.058819999999997</v>
      </c>
      <c r="BW681" s="3">
        <v>3</v>
      </c>
      <c r="BX681" s="3">
        <v>43</v>
      </c>
      <c r="BY681" s="3">
        <v>18969.09</v>
      </c>
      <c r="CF681" s="3" t="s">
        <v>3073</v>
      </c>
      <c r="CG681" s="174">
        <v>48096</v>
      </c>
      <c r="CH681" s="174">
        <v>2667</v>
      </c>
      <c r="CI681" s="174">
        <v>5</v>
      </c>
      <c r="CJ681" s="174">
        <v>4048.0459999999998</v>
      </c>
      <c r="CK681" s="174">
        <v>4048.0459999999998</v>
      </c>
      <c r="CN681" s="3">
        <v>656</v>
      </c>
      <c r="CO681" s="169">
        <f t="shared" si="138"/>
        <v>3866.7186000000002</v>
      </c>
      <c r="CP681" s="169">
        <f t="shared" si="139"/>
        <v>3929.4502000000002</v>
      </c>
      <c r="CQ681" s="170">
        <f t="shared" si="140"/>
        <v>7796.1688000000004</v>
      </c>
      <c r="CU681" s="174">
        <v>48096</v>
      </c>
      <c r="CV681" s="174">
        <v>2667</v>
      </c>
      <c r="CW681" s="174">
        <v>5</v>
      </c>
      <c r="CX681" s="174">
        <v>4048.0459999999998</v>
      </c>
    </row>
    <row r="682" spans="38:102" x14ac:dyDescent="0.25">
      <c r="AL682" s="3">
        <v>55022</v>
      </c>
      <c r="AM682" s="3">
        <v>55341</v>
      </c>
      <c r="AN682" s="3">
        <v>45</v>
      </c>
      <c r="AO682" s="3">
        <v>3</v>
      </c>
      <c r="AP682" s="3">
        <v>1212.5709999999999</v>
      </c>
      <c r="AQ682" s="3">
        <v>4048.0070000000001</v>
      </c>
      <c r="BA682" s="3">
        <v>55022</v>
      </c>
      <c r="BB682" s="3">
        <v>55341</v>
      </c>
      <c r="BC682" s="3">
        <v>45</v>
      </c>
      <c r="BD682" s="3">
        <v>3</v>
      </c>
      <c r="BE682" s="3">
        <v>1108.2719999999999</v>
      </c>
      <c r="BF682" s="3">
        <v>3366.6790000000001</v>
      </c>
      <c r="BN682" s="3">
        <v>0</v>
      </c>
      <c r="BO682" s="3">
        <v>43</v>
      </c>
      <c r="BP682" s="3">
        <v>99.104900000000001</v>
      </c>
      <c r="BW682" s="3">
        <v>3</v>
      </c>
      <c r="BX682" s="3">
        <v>43</v>
      </c>
      <c r="BY682" s="3">
        <v>19143.63</v>
      </c>
      <c r="CF682" s="3" t="s">
        <v>3073</v>
      </c>
      <c r="CG682" s="174">
        <v>2473</v>
      </c>
      <c r="CH682" s="174">
        <v>38934</v>
      </c>
      <c r="CI682" s="174">
        <v>5</v>
      </c>
      <c r="CJ682" s="174">
        <v>4045.7959999999998</v>
      </c>
      <c r="CK682" s="174">
        <v>4045.7959999999998</v>
      </c>
      <c r="CN682" s="3">
        <v>1339</v>
      </c>
      <c r="CO682" s="169">
        <f t="shared" si="138"/>
        <v>3852.49</v>
      </c>
      <c r="CP682" s="169">
        <f t="shared" si="139"/>
        <v>3920.0810000000001</v>
      </c>
      <c r="CQ682" s="170">
        <f t="shared" si="140"/>
        <v>7772.5709999999999</v>
      </c>
      <c r="CU682" s="174">
        <v>2473</v>
      </c>
      <c r="CV682" s="174">
        <v>38934</v>
      </c>
      <c r="CW682" s="174">
        <v>5</v>
      </c>
      <c r="CX682" s="174">
        <v>4045.7959999999998</v>
      </c>
    </row>
    <row r="683" spans="38:102" x14ac:dyDescent="0.25">
      <c r="AL683" s="3">
        <v>55155</v>
      </c>
      <c r="AM683" s="3">
        <v>198040</v>
      </c>
      <c r="AN683" s="3">
        <v>45</v>
      </c>
      <c r="AO683" s="3">
        <v>3</v>
      </c>
      <c r="AP683" s="3">
        <v>769.84169999999995</v>
      </c>
      <c r="AQ683" s="3">
        <v>2460.768</v>
      </c>
      <c r="BA683" s="3">
        <v>55155</v>
      </c>
      <c r="BB683" s="3">
        <v>198040</v>
      </c>
      <c r="BC683" s="3">
        <v>45</v>
      </c>
      <c r="BD683" s="3">
        <v>3</v>
      </c>
      <c r="BE683" s="3">
        <v>632.68910000000005</v>
      </c>
      <c r="BF683" s="3">
        <v>2038.886</v>
      </c>
      <c r="BN683" s="3">
        <v>3</v>
      </c>
      <c r="BO683" s="3">
        <v>43</v>
      </c>
      <c r="BP683" s="3">
        <v>18076.29</v>
      </c>
      <c r="BW683" s="3">
        <v>3</v>
      </c>
      <c r="BX683" s="3">
        <v>43</v>
      </c>
      <c r="BY683" s="3">
        <v>6406.9070000000002</v>
      </c>
      <c r="CF683" s="3" t="s">
        <v>3073</v>
      </c>
      <c r="CG683" s="174">
        <v>1568</v>
      </c>
      <c r="CH683" s="174">
        <v>82748</v>
      </c>
      <c r="CI683" s="174">
        <v>5</v>
      </c>
      <c r="CJ683" s="174">
        <v>4042.9859999999999</v>
      </c>
      <c r="CK683" s="174">
        <v>4042.9859999999999</v>
      </c>
      <c r="CN683" s="3">
        <v>2148</v>
      </c>
      <c r="CO683" s="169">
        <f t="shared" si="138"/>
        <v>3830.0792999999999</v>
      </c>
      <c r="CP683" s="169">
        <f t="shared" si="139"/>
        <v>3924.2408</v>
      </c>
      <c r="CQ683" s="170">
        <f t="shared" si="140"/>
        <v>7754.3200999999999</v>
      </c>
      <c r="CU683" s="174">
        <v>1568</v>
      </c>
      <c r="CV683" s="174">
        <v>82748</v>
      </c>
      <c r="CW683" s="174">
        <v>5</v>
      </c>
      <c r="CX683" s="174">
        <v>4042.9859999999999</v>
      </c>
    </row>
    <row r="684" spans="38:102" x14ac:dyDescent="0.25">
      <c r="AL684" s="3">
        <v>55341</v>
      </c>
      <c r="AM684" s="3">
        <v>55022</v>
      </c>
      <c r="AN684" s="3">
        <v>45</v>
      </c>
      <c r="AO684" s="3">
        <v>3</v>
      </c>
      <c r="AP684" s="3">
        <v>1799.9359999999999</v>
      </c>
      <c r="AQ684" s="3">
        <v>4546.5870000000004</v>
      </c>
      <c r="BA684" s="3">
        <v>55341</v>
      </c>
      <c r="BB684" s="3">
        <v>55022</v>
      </c>
      <c r="BC684" s="3">
        <v>45</v>
      </c>
      <c r="BD684" s="3">
        <v>3</v>
      </c>
      <c r="BE684" s="3">
        <v>1411.62</v>
      </c>
      <c r="BF684" s="3">
        <v>3786.3069999999998</v>
      </c>
      <c r="BN684" s="3">
        <v>3</v>
      </c>
      <c r="BO684" s="3">
        <v>43</v>
      </c>
      <c r="BP684" s="3">
        <v>19126.37</v>
      </c>
      <c r="BW684" s="3">
        <v>3</v>
      </c>
      <c r="BX684" s="3">
        <v>43</v>
      </c>
      <c r="BY684" s="3">
        <v>6398.7669999999998</v>
      </c>
      <c r="CF684" s="3" t="s">
        <v>3073</v>
      </c>
      <c r="CG684" s="174">
        <v>120133</v>
      </c>
      <c r="CH684" s="174">
        <v>1036</v>
      </c>
      <c r="CI684" s="174">
        <v>5</v>
      </c>
      <c r="CJ684" s="174">
        <v>4039.741</v>
      </c>
      <c r="CK684" s="174">
        <v>4039.741</v>
      </c>
      <c r="CN684" s="3">
        <v>2079</v>
      </c>
      <c r="CO684" s="169">
        <f t="shared" si="138"/>
        <v>3985.6550000000002</v>
      </c>
      <c r="CP684" s="169">
        <f t="shared" si="139"/>
        <v>3768.1469999999999</v>
      </c>
      <c r="CQ684" s="170">
        <f t="shared" si="140"/>
        <v>7753.8019999999997</v>
      </c>
      <c r="CU684" s="174">
        <v>120133</v>
      </c>
      <c r="CV684" s="174">
        <v>1036</v>
      </c>
      <c r="CW684" s="174">
        <v>5</v>
      </c>
      <c r="CX684" s="174">
        <v>4039.741</v>
      </c>
    </row>
    <row r="685" spans="38:102" x14ac:dyDescent="0.25">
      <c r="AL685" s="3">
        <v>198040</v>
      </c>
      <c r="AM685" s="3">
        <v>55155</v>
      </c>
      <c r="AN685" s="3">
        <v>45</v>
      </c>
      <c r="AO685" s="3">
        <v>3</v>
      </c>
      <c r="AP685" s="3">
        <v>1155.241</v>
      </c>
      <c r="AQ685" s="3">
        <v>3660.491</v>
      </c>
      <c r="BA685" s="3">
        <v>198040</v>
      </c>
      <c r="BB685" s="3">
        <v>55155</v>
      </c>
      <c r="BC685" s="3">
        <v>45</v>
      </c>
      <c r="BD685" s="3">
        <v>3</v>
      </c>
      <c r="BE685" s="3">
        <v>994.66510000000005</v>
      </c>
      <c r="BF685" s="3">
        <v>3258.8049999999998</v>
      </c>
      <c r="BN685" s="3">
        <v>3</v>
      </c>
      <c r="BO685" s="3">
        <v>43</v>
      </c>
      <c r="BP685" s="3">
        <v>5456.5309999999999</v>
      </c>
      <c r="BW685" s="3">
        <v>3</v>
      </c>
      <c r="BX685" s="3">
        <v>43</v>
      </c>
      <c r="BY685" s="3">
        <v>5587.5969999999998</v>
      </c>
      <c r="CF685" s="3" t="s">
        <v>3073</v>
      </c>
      <c r="CG685" s="174">
        <v>1781</v>
      </c>
      <c r="CH685" s="174">
        <v>55715</v>
      </c>
      <c r="CI685" s="174">
        <v>5</v>
      </c>
      <c r="CJ685" s="174">
        <v>4035.89</v>
      </c>
      <c r="CK685" s="174">
        <v>4035.89</v>
      </c>
      <c r="CN685" s="3">
        <v>2251</v>
      </c>
      <c r="CO685" s="169">
        <f t="shared" si="138"/>
        <v>3810.0241000000001</v>
      </c>
      <c r="CP685" s="169">
        <f t="shared" si="139"/>
        <v>3940.9731099999999</v>
      </c>
      <c r="CQ685" s="170">
        <f t="shared" si="140"/>
        <v>7750.9972099999995</v>
      </c>
      <c r="CU685" s="174">
        <v>1781</v>
      </c>
      <c r="CV685" s="174">
        <v>55715</v>
      </c>
      <c r="CW685" s="174">
        <v>5</v>
      </c>
      <c r="CX685" s="174">
        <v>4035.89</v>
      </c>
    </row>
    <row r="686" spans="38:102" x14ac:dyDescent="0.25">
      <c r="AL686" s="3">
        <v>32605</v>
      </c>
      <c r="AM686" s="3">
        <v>32814</v>
      </c>
      <c r="AN686" s="3">
        <v>46</v>
      </c>
      <c r="AO686" s="3">
        <v>3</v>
      </c>
      <c r="AP686" s="3">
        <v>6333.5460000000003</v>
      </c>
      <c r="AQ686" s="3">
        <v>16644.740000000002</v>
      </c>
      <c r="BA686" s="3">
        <v>32605</v>
      </c>
      <c r="BB686" s="3">
        <v>32814</v>
      </c>
      <c r="BC686" s="3">
        <v>46</v>
      </c>
      <c r="BD686" s="3">
        <v>3</v>
      </c>
      <c r="BE686" s="3">
        <v>4985.0020000000004</v>
      </c>
      <c r="BF686" s="3">
        <v>13206.2</v>
      </c>
      <c r="BN686" s="3">
        <v>3</v>
      </c>
      <c r="BO686" s="3">
        <v>43</v>
      </c>
      <c r="BP686" s="3">
        <v>5271.1220000000003</v>
      </c>
      <c r="BW686" s="3">
        <v>3</v>
      </c>
      <c r="BX686" s="3">
        <v>43</v>
      </c>
      <c r="BY686" s="3">
        <v>5812.3280000000004</v>
      </c>
      <c r="CF686" s="3" t="s">
        <v>3073</v>
      </c>
      <c r="CG686" s="174">
        <v>2257</v>
      </c>
      <c r="CH686" s="174">
        <v>19908</v>
      </c>
      <c r="CI686" s="174">
        <v>5</v>
      </c>
      <c r="CJ686" s="174">
        <v>4034.4679999999998</v>
      </c>
      <c r="CK686" s="174">
        <v>4034.4679999999998</v>
      </c>
      <c r="CN686" s="3">
        <v>281</v>
      </c>
      <c r="CO686" s="169">
        <f t="shared" si="138"/>
        <v>3881.0152000000003</v>
      </c>
      <c r="CP686" s="169">
        <f t="shared" si="139"/>
        <v>3869.29216</v>
      </c>
      <c r="CQ686" s="170">
        <f t="shared" si="140"/>
        <v>7750.3073600000007</v>
      </c>
      <c r="CU686" s="174">
        <v>2257</v>
      </c>
      <c r="CV686" s="174">
        <v>19908</v>
      </c>
      <c r="CW686" s="174">
        <v>5</v>
      </c>
      <c r="CX686" s="174">
        <v>4034.4679999999998</v>
      </c>
    </row>
    <row r="687" spans="38:102" x14ac:dyDescent="0.25">
      <c r="AL687" s="3">
        <v>32638</v>
      </c>
      <c r="AM687" s="3">
        <v>33417</v>
      </c>
      <c r="AN687" s="3">
        <v>46</v>
      </c>
      <c r="AO687" s="3">
        <v>3</v>
      </c>
      <c r="AP687" s="3">
        <v>2148.41</v>
      </c>
      <c r="AQ687" s="3">
        <v>5605.6120000000001</v>
      </c>
      <c r="BA687" s="3">
        <v>32638</v>
      </c>
      <c r="BB687" s="3">
        <v>33417</v>
      </c>
      <c r="BC687" s="3">
        <v>46</v>
      </c>
      <c r="BD687" s="3">
        <v>3</v>
      </c>
      <c r="BE687" s="3">
        <v>1974.76</v>
      </c>
      <c r="BF687" s="3">
        <v>5151.558</v>
      </c>
      <c r="BN687" s="3">
        <v>3</v>
      </c>
      <c r="BO687" s="3">
        <v>43</v>
      </c>
      <c r="BP687" s="3">
        <v>4890.8159999999998</v>
      </c>
      <c r="BW687" s="3">
        <v>3</v>
      </c>
      <c r="BX687" s="3">
        <v>43</v>
      </c>
      <c r="BY687" s="3">
        <v>7934.6670000000004</v>
      </c>
      <c r="CF687" s="3" t="s">
        <v>3073</v>
      </c>
      <c r="CG687" s="174">
        <v>30999</v>
      </c>
      <c r="CH687" s="174">
        <v>2421</v>
      </c>
      <c r="CI687" s="174">
        <v>5</v>
      </c>
      <c r="CJ687" s="174">
        <v>4025.1469999999999</v>
      </c>
      <c r="CK687" s="174">
        <v>4025.1469999999999</v>
      </c>
      <c r="CN687" s="3">
        <v>1076</v>
      </c>
      <c r="CO687" s="169">
        <f t="shared" si="138"/>
        <v>3911.8545000000004</v>
      </c>
      <c r="CP687" s="169">
        <f t="shared" si="139"/>
        <v>3827.5594999999998</v>
      </c>
      <c r="CQ687" s="170">
        <f t="shared" si="140"/>
        <v>7739.4140000000007</v>
      </c>
      <c r="CU687" s="174">
        <v>30999</v>
      </c>
      <c r="CV687" s="174">
        <v>2421</v>
      </c>
      <c r="CW687" s="174">
        <v>5</v>
      </c>
      <c r="CX687" s="174">
        <v>4025.1469999999999</v>
      </c>
    </row>
    <row r="688" spans="38:102" x14ac:dyDescent="0.25">
      <c r="AL688" s="3">
        <v>32814</v>
      </c>
      <c r="AM688" s="3">
        <v>32605</v>
      </c>
      <c r="AN688" s="3">
        <v>46</v>
      </c>
      <c r="AO688" s="3">
        <v>3</v>
      </c>
      <c r="AP688" s="3">
        <v>5866.2529999999997</v>
      </c>
      <c r="AQ688" s="3">
        <v>17471.12</v>
      </c>
      <c r="BA688" s="3">
        <v>32814</v>
      </c>
      <c r="BB688" s="3">
        <v>32605</v>
      </c>
      <c r="BC688" s="3">
        <v>46</v>
      </c>
      <c r="BD688" s="3">
        <v>3</v>
      </c>
      <c r="BE688" s="3">
        <v>4557.2860000000001</v>
      </c>
      <c r="BF688" s="3">
        <v>13515.42</v>
      </c>
      <c r="BN688" s="3">
        <v>3</v>
      </c>
      <c r="BO688" s="3">
        <v>43</v>
      </c>
      <c r="BP688" s="3">
        <v>5046.317</v>
      </c>
      <c r="BW688" s="3">
        <v>3</v>
      </c>
      <c r="BX688" s="3">
        <v>43</v>
      </c>
      <c r="BY688" s="3">
        <v>6875.4390000000003</v>
      </c>
      <c r="CF688" s="3" t="s">
        <v>3073</v>
      </c>
      <c r="CG688" s="174">
        <v>109094</v>
      </c>
      <c r="CH688" s="174">
        <v>1411</v>
      </c>
      <c r="CI688" s="174">
        <v>5</v>
      </c>
      <c r="CJ688" s="174">
        <v>4024.9470000000001</v>
      </c>
      <c r="CK688" s="174">
        <v>4024.9470000000001</v>
      </c>
      <c r="CN688" s="3">
        <v>2598</v>
      </c>
      <c r="CO688" s="169">
        <f t="shared" si="138"/>
        <v>3985.9623000000001</v>
      </c>
      <c r="CP688" s="169">
        <f t="shared" si="139"/>
        <v>3743.0765299999998</v>
      </c>
      <c r="CQ688" s="170">
        <f t="shared" si="140"/>
        <v>7729.0388299999995</v>
      </c>
      <c r="CU688" s="174">
        <v>109094</v>
      </c>
      <c r="CV688" s="174">
        <v>1411</v>
      </c>
      <c r="CW688" s="174">
        <v>5</v>
      </c>
      <c r="CX688" s="174">
        <v>4024.9470000000001</v>
      </c>
    </row>
    <row r="689" spans="38:102" x14ac:dyDescent="0.25">
      <c r="AL689" s="3">
        <v>32944</v>
      </c>
      <c r="AM689" s="3">
        <v>33077</v>
      </c>
      <c r="AN689" s="3">
        <v>46</v>
      </c>
      <c r="AO689" s="3">
        <v>3</v>
      </c>
      <c r="AP689" s="3">
        <v>688.16989999999998</v>
      </c>
      <c r="AQ689" s="3">
        <v>1592.125</v>
      </c>
      <c r="BA689" s="3">
        <v>32944</v>
      </c>
      <c r="BB689" s="3">
        <v>33077</v>
      </c>
      <c r="BC689" s="3">
        <v>46</v>
      </c>
      <c r="BD689" s="3">
        <v>3</v>
      </c>
      <c r="BE689" s="3">
        <v>511.07690000000002</v>
      </c>
      <c r="BF689" s="3">
        <v>1279.3789999999999</v>
      </c>
      <c r="BN689" s="3">
        <v>3</v>
      </c>
      <c r="BO689" s="3">
        <v>43</v>
      </c>
      <c r="BP689" s="3">
        <v>7012.634</v>
      </c>
      <c r="BW689" s="3">
        <v>3</v>
      </c>
      <c r="BX689" s="3">
        <v>43</v>
      </c>
      <c r="BY689" s="3">
        <v>2399.8029999999999</v>
      </c>
      <c r="CF689" s="3" t="s">
        <v>3073</v>
      </c>
      <c r="CG689" s="174">
        <v>91233</v>
      </c>
      <c r="CH689" s="174">
        <v>1492</v>
      </c>
      <c r="CI689" s="174">
        <v>5</v>
      </c>
      <c r="CJ689" s="174">
        <v>4016.6790000000001</v>
      </c>
      <c r="CK689" s="174">
        <v>4016.6790000000001</v>
      </c>
      <c r="CN689" s="3">
        <v>550</v>
      </c>
      <c r="CO689" s="169">
        <f t="shared" si="138"/>
        <v>3854.6032999999998</v>
      </c>
      <c r="CP689" s="169">
        <f t="shared" si="139"/>
        <v>3867.5989999999997</v>
      </c>
      <c r="CQ689" s="170">
        <f t="shared" si="140"/>
        <v>7722.202299999999</v>
      </c>
      <c r="CU689" s="174">
        <v>91233</v>
      </c>
      <c r="CV689" s="174">
        <v>1492</v>
      </c>
      <c r="CW689" s="174">
        <v>5</v>
      </c>
      <c r="CX689" s="174">
        <v>4016.6790000000001</v>
      </c>
    </row>
    <row r="690" spans="38:102" x14ac:dyDescent="0.25">
      <c r="AL690" s="3">
        <v>32957</v>
      </c>
      <c r="AM690" s="3">
        <v>33111</v>
      </c>
      <c r="AN690" s="3">
        <v>46</v>
      </c>
      <c r="AO690" s="3">
        <v>3</v>
      </c>
      <c r="AP690" s="3">
        <v>611.07759999999996</v>
      </c>
      <c r="AQ690" s="3">
        <v>1462.4079999999999</v>
      </c>
      <c r="BA690" s="3">
        <v>32957</v>
      </c>
      <c r="BB690" s="3">
        <v>33111</v>
      </c>
      <c r="BC690" s="3">
        <v>46</v>
      </c>
      <c r="BD690" s="3">
        <v>3</v>
      </c>
      <c r="BE690" s="3">
        <v>625.0308</v>
      </c>
      <c r="BF690" s="3">
        <v>1586.6379999999999</v>
      </c>
      <c r="BN690" s="3">
        <v>3</v>
      </c>
      <c r="BO690" s="3">
        <v>43</v>
      </c>
      <c r="BP690" s="3">
        <v>6223.5659999999998</v>
      </c>
      <c r="BW690" s="3">
        <v>3</v>
      </c>
      <c r="BX690" s="3">
        <v>43</v>
      </c>
      <c r="BY690" s="3">
        <v>2692.1559999999999</v>
      </c>
      <c r="CF690" s="3" t="s">
        <v>3073</v>
      </c>
      <c r="CG690" s="174">
        <v>38934</v>
      </c>
      <c r="CH690" s="174">
        <v>2473</v>
      </c>
      <c r="CI690" s="174">
        <v>5</v>
      </c>
      <c r="CJ690" s="174">
        <v>4013.0749999999998</v>
      </c>
      <c r="CK690" s="174">
        <v>4013.0749999999998</v>
      </c>
      <c r="CN690" s="3">
        <v>2198</v>
      </c>
      <c r="CO690" s="169">
        <f t="shared" si="138"/>
        <v>3804.0739999999996</v>
      </c>
      <c r="CP690" s="169">
        <f t="shared" si="139"/>
        <v>3908.8879999999999</v>
      </c>
      <c r="CQ690" s="170">
        <f t="shared" si="140"/>
        <v>7712.9619999999995</v>
      </c>
      <c r="CU690" s="174">
        <v>38934</v>
      </c>
      <c r="CV690" s="174">
        <v>2473</v>
      </c>
      <c r="CW690" s="174">
        <v>5</v>
      </c>
      <c r="CX690" s="174">
        <v>4013.0749999999998</v>
      </c>
    </row>
    <row r="691" spans="38:102" x14ac:dyDescent="0.25">
      <c r="AL691" s="3">
        <v>33077</v>
      </c>
      <c r="AM691" s="3">
        <v>32944</v>
      </c>
      <c r="AN691" s="3">
        <v>46</v>
      </c>
      <c r="AO691" s="3">
        <v>3</v>
      </c>
      <c r="AP691" s="3">
        <v>722.75409999999999</v>
      </c>
      <c r="AQ691" s="3">
        <v>2454.585</v>
      </c>
      <c r="BA691" s="3">
        <v>33077</v>
      </c>
      <c r="BB691" s="3">
        <v>32944</v>
      </c>
      <c r="BC691" s="3">
        <v>46</v>
      </c>
      <c r="BD691" s="3">
        <v>3</v>
      </c>
      <c r="BE691" s="3">
        <v>577.53189999999995</v>
      </c>
      <c r="BF691" s="3">
        <v>2011.5150000000001</v>
      </c>
      <c r="BN691" s="3">
        <v>3</v>
      </c>
      <c r="BO691" s="3">
        <v>43</v>
      </c>
      <c r="BP691" s="3">
        <v>1979.8019999999999</v>
      </c>
      <c r="BW691" s="3">
        <v>3</v>
      </c>
      <c r="BX691" s="3">
        <v>43</v>
      </c>
      <c r="BY691" s="3">
        <v>2476.5430000000001</v>
      </c>
      <c r="CF691" s="3" t="s">
        <v>3073</v>
      </c>
      <c r="CG691" s="174">
        <v>19671</v>
      </c>
      <c r="CH691" s="174">
        <v>2224</v>
      </c>
      <c r="CI691" s="174">
        <v>5</v>
      </c>
      <c r="CJ691" s="174">
        <v>4011.127</v>
      </c>
      <c r="CK691" s="174">
        <v>4011.127</v>
      </c>
      <c r="CN691" s="3">
        <v>2629</v>
      </c>
      <c r="CO691" s="169">
        <f t="shared" si="138"/>
        <v>3918.9508399999995</v>
      </c>
      <c r="CP691" s="169">
        <f t="shared" si="139"/>
        <v>3793.9706000000001</v>
      </c>
      <c r="CQ691" s="170">
        <f t="shared" si="140"/>
        <v>7712.9214400000001</v>
      </c>
      <c r="CU691" s="174">
        <v>19671</v>
      </c>
      <c r="CV691" s="174">
        <v>2224</v>
      </c>
      <c r="CW691" s="174">
        <v>5</v>
      </c>
      <c r="CX691" s="174">
        <v>4011.127</v>
      </c>
    </row>
    <row r="692" spans="38:102" x14ac:dyDescent="0.25">
      <c r="AL692" s="3">
        <v>33111</v>
      </c>
      <c r="AM692" s="3">
        <v>32957</v>
      </c>
      <c r="AN692" s="3">
        <v>46</v>
      </c>
      <c r="AO692" s="3">
        <v>3</v>
      </c>
      <c r="AP692" s="3">
        <v>468.45179999999999</v>
      </c>
      <c r="AQ692" s="3">
        <v>1156.4169999999999</v>
      </c>
      <c r="BA692" s="3">
        <v>33111</v>
      </c>
      <c r="BB692" s="3">
        <v>32957</v>
      </c>
      <c r="BC692" s="3">
        <v>46</v>
      </c>
      <c r="BD692" s="3">
        <v>3</v>
      </c>
      <c r="BE692" s="3">
        <v>679.23940000000005</v>
      </c>
      <c r="BF692" s="3">
        <v>1687.6079999999999</v>
      </c>
      <c r="BN692" s="3">
        <v>3</v>
      </c>
      <c r="BO692" s="3">
        <v>43</v>
      </c>
      <c r="BP692" s="3">
        <v>2148.4870000000001</v>
      </c>
      <c r="BW692" s="3">
        <v>3</v>
      </c>
      <c r="BX692" s="3">
        <v>43</v>
      </c>
      <c r="BY692" s="3">
        <v>2860.41</v>
      </c>
      <c r="CF692" s="3" t="s">
        <v>3073</v>
      </c>
      <c r="CG692" s="174">
        <v>70726</v>
      </c>
      <c r="CH692" s="174">
        <v>242</v>
      </c>
      <c r="CI692" s="174">
        <v>5</v>
      </c>
      <c r="CJ692" s="174">
        <v>4009.6840000000002</v>
      </c>
      <c r="CK692" s="174">
        <v>4009.6840000000002</v>
      </c>
      <c r="CN692" s="3">
        <v>388</v>
      </c>
      <c r="CO692" s="169">
        <f t="shared" si="138"/>
        <v>3875.3699200000001</v>
      </c>
      <c r="CP692" s="169">
        <f t="shared" si="139"/>
        <v>3836.9127500000004</v>
      </c>
      <c r="CQ692" s="170">
        <f t="shared" si="140"/>
        <v>7712.2826700000005</v>
      </c>
      <c r="CU692" s="174">
        <v>70726</v>
      </c>
      <c r="CV692" s="174">
        <v>242</v>
      </c>
      <c r="CW692" s="174">
        <v>5</v>
      </c>
      <c r="CX692" s="174">
        <v>4009.6840000000002</v>
      </c>
    </row>
    <row r="693" spans="38:102" x14ac:dyDescent="0.25">
      <c r="AL693" s="3">
        <v>33125</v>
      </c>
      <c r="AM693" s="3">
        <v>33289</v>
      </c>
      <c r="AN693" s="3">
        <v>46</v>
      </c>
      <c r="AO693" s="3">
        <v>3</v>
      </c>
      <c r="AP693" s="3">
        <v>1144.597</v>
      </c>
      <c r="AQ693" s="3">
        <v>2949.7750000000001</v>
      </c>
      <c r="BA693" s="3">
        <v>33125</v>
      </c>
      <c r="BB693" s="3">
        <v>33289</v>
      </c>
      <c r="BC693" s="3">
        <v>46</v>
      </c>
      <c r="BD693" s="3">
        <v>3</v>
      </c>
      <c r="BE693" s="3">
        <v>1057.798</v>
      </c>
      <c r="BF693" s="3">
        <v>2602.4110000000001</v>
      </c>
      <c r="BN693" s="3">
        <v>3</v>
      </c>
      <c r="BO693" s="3">
        <v>43</v>
      </c>
      <c r="BP693" s="3">
        <v>1879.4880000000001</v>
      </c>
      <c r="BW693" s="3">
        <v>3</v>
      </c>
      <c r="BX693" s="3">
        <v>43</v>
      </c>
      <c r="BY693" s="3">
        <v>21303.24</v>
      </c>
      <c r="CF693" s="3" t="s">
        <v>3073</v>
      </c>
      <c r="CG693" s="174">
        <v>2476</v>
      </c>
      <c r="CH693" s="174">
        <v>35871</v>
      </c>
      <c r="CI693" s="174">
        <v>5</v>
      </c>
      <c r="CJ693" s="174">
        <v>4007.6379999999999</v>
      </c>
      <c r="CK693" s="174">
        <v>4007.6379999999999</v>
      </c>
      <c r="CN693" s="3">
        <v>2428</v>
      </c>
      <c r="CO693" s="169">
        <f t="shared" si="138"/>
        <v>3891.4700000000003</v>
      </c>
      <c r="CP693" s="169">
        <f t="shared" si="139"/>
        <v>3816.5999000000002</v>
      </c>
      <c r="CQ693" s="170">
        <f t="shared" si="140"/>
        <v>7708.0699000000004</v>
      </c>
      <c r="CU693" s="174">
        <v>2476</v>
      </c>
      <c r="CV693" s="174">
        <v>35871</v>
      </c>
      <c r="CW693" s="174">
        <v>5</v>
      </c>
      <c r="CX693" s="174">
        <v>4007.6379999999999</v>
      </c>
    </row>
    <row r="694" spans="38:102" x14ac:dyDescent="0.25">
      <c r="AL694" s="3">
        <v>33195</v>
      </c>
      <c r="AM694" s="3">
        <v>33344</v>
      </c>
      <c r="AN694" s="3">
        <v>46</v>
      </c>
      <c r="AO694" s="3">
        <v>3</v>
      </c>
      <c r="AP694" s="3">
        <v>1108.729</v>
      </c>
      <c r="AQ694" s="3">
        <v>2840.6950000000002</v>
      </c>
      <c r="BA694" s="3">
        <v>33195</v>
      </c>
      <c r="BB694" s="3">
        <v>33344</v>
      </c>
      <c r="BC694" s="3">
        <v>46</v>
      </c>
      <c r="BD694" s="3">
        <v>3</v>
      </c>
      <c r="BE694" s="3">
        <v>990.92049999999995</v>
      </c>
      <c r="BF694" s="3">
        <v>2624.8679999999999</v>
      </c>
      <c r="BN694" s="3">
        <v>3</v>
      </c>
      <c r="BO694" s="3">
        <v>43</v>
      </c>
      <c r="BP694" s="3">
        <v>2029.8720000000001</v>
      </c>
      <c r="BW694" s="3">
        <v>3</v>
      </c>
      <c r="BX694" s="3">
        <v>43</v>
      </c>
      <c r="BY694" s="3">
        <v>22355.13</v>
      </c>
      <c r="CF694" s="3" t="s">
        <v>3073</v>
      </c>
      <c r="CG694" s="174">
        <v>1036</v>
      </c>
      <c r="CH694" s="174">
        <v>120133</v>
      </c>
      <c r="CI694" s="174">
        <v>5</v>
      </c>
      <c r="CJ694" s="174">
        <v>4002.6469999999999</v>
      </c>
      <c r="CK694" s="174">
        <v>4002.6469999999999</v>
      </c>
      <c r="CN694" s="3">
        <v>3548</v>
      </c>
      <c r="CO694" s="169">
        <f t="shared" si="138"/>
        <v>3796.0182000000004</v>
      </c>
      <c r="CP694" s="169">
        <f t="shared" si="139"/>
        <v>3911.8477000000003</v>
      </c>
      <c r="CQ694" s="170">
        <f t="shared" si="140"/>
        <v>7707.8659000000007</v>
      </c>
      <c r="CU694" s="174">
        <v>1036</v>
      </c>
      <c r="CV694" s="174">
        <v>120133</v>
      </c>
      <c r="CW694" s="174">
        <v>5</v>
      </c>
      <c r="CX694" s="174">
        <v>4002.6469999999999</v>
      </c>
    </row>
    <row r="695" spans="38:102" x14ac:dyDescent="0.25">
      <c r="AL695" s="3">
        <v>33289</v>
      </c>
      <c r="AM695" s="3">
        <v>33125</v>
      </c>
      <c r="AN695" s="3">
        <v>46</v>
      </c>
      <c r="AO695" s="3">
        <v>3</v>
      </c>
      <c r="AP695" s="3">
        <v>1293.0419999999999</v>
      </c>
      <c r="AQ695" s="3">
        <v>4094.7640000000001</v>
      </c>
      <c r="BA695" s="3">
        <v>33289</v>
      </c>
      <c r="BB695" s="3">
        <v>33125</v>
      </c>
      <c r="BC695" s="3">
        <v>46</v>
      </c>
      <c r="BD695" s="3">
        <v>3</v>
      </c>
      <c r="BE695" s="3">
        <v>1064.617</v>
      </c>
      <c r="BF695" s="3">
        <v>3548.2950000000001</v>
      </c>
      <c r="BN695" s="3">
        <v>3</v>
      </c>
      <c r="BO695" s="3">
        <v>43</v>
      </c>
      <c r="BP695" s="3">
        <v>26934.240000000002</v>
      </c>
      <c r="BW695" s="3">
        <v>0</v>
      </c>
      <c r="BX695" s="3">
        <v>43</v>
      </c>
      <c r="BY695" s="3">
        <v>63.058819999999997</v>
      </c>
      <c r="CF695" s="3" t="s">
        <v>3073</v>
      </c>
      <c r="CG695" s="174">
        <v>123149</v>
      </c>
      <c r="CH695" s="174">
        <v>1037</v>
      </c>
      <c r="CI695" s="174">
        <v>5</v>
      </c>
      <c r="CJ695" s="174">
        <v>4000.0030000000002</v>
      </c>
      <c r="CK695" s="174">
        <v>4000.0030000000002</v>
      </c>
      <c r="CN695" s="3">
        <v>3162</v>
      </c>
      <c r="CO695" s="169">
        <f t="shared" si="138"/>
        <v>3830.9571000000001</v>
      </c>
      <c r="CP695" s="169">
        <f t="shared" si="139"/>
        <v>3875.3652000000002</v>
      </c>
      <c r="CQ695" s="170">
        <f t="shared" si="140"/>
        <v>7706.3222999999998</v>
      </c>
      <c r="CU695" s="174">
        <v>123149</v>
      </c>
      <c r="CV695" s="174">
        <v>1037</v>
      </c>
      <c r="CW695" s="174">
        <v>5</v>
      </c>
      <c r="CX695" s="174">
        <v>4000.0030000000002</v>
      </c>
    </row>
    <row r="696" spans="38:102" x14ac:dyDescent="0.25">
      <c r="AL696" s="3">
        <v>33299</v>
      </c>
      <c r="AM696" s="3">
        <v>33443</v>
      </c>
      <c r="AN696" s="3">
        <v>46</v>
      </c>
      <c r="AO696" s="3">
        <v>3</v>
      </c>
      <c r="AP696" s="3">
        <v>1392.3679999999999</v>
      </c>
      <c r="AQ696" s="3">
        <v>3612.8429999999998</v>
      </c>
      <c r="BA696" s="3">
        <v>33299</v>
      </c>
      <c r="BB696" s="3">
        <v>33443</v>
      </c>
      <c r="BC696" s="3">
        <v>46</v>
      </c>
      <c r="BD696" s="3">
        <v>3</v>
      </c>
      <c r="BE696" s="3">
        <v>1249.3420000000001</v>
      </c>
      <c r="BF696" s="3">
        <v>3367.9679999999998</v>
      </c>
      <c r="BN696" s="3">
        <v>3</v>
      </c>
      <c r="BO696" s="3">
        <v>43</v>
      </c>
      <c r="BP696" s="3">
        <v>27696.15</v>
      </c>
      <c r="BW696" s="3">
        <v>0</v>
      </c>
      <c r="BX696" s="3">
        <v>43</v>
      </c>
      <c r="BY696" s="3">
        <v>99.104900000000001</v>
      </c>
      <c r="CF696" s="3" t="s">
        <v>3073</v>
      </c>
      <c r="CG696" s="174">
        <v>64211</v>
      </c>
      <c r="CH696" s="174">
        <v>1703</v>
      </c>
      <c r="CI696" s="174">
        <v>5</v>
      </c>
      <c r="CJ696" s="174">
        <v>3995.6880000000001</v>
      </c>
      <c r="CK696" s="174">
        <v>3995.6880000000001</v>
      </c>
      <c r="CN696" s="3">
        <v>1798</v>
      </c>
      <c r="CO696" s="169">
        <f t="shared" si="138"/>
        <v>3759.4070000000002</v>
      </c>
      <c r="CP696" s="169">
        <f t="shared" si="139"/>
        <v>3943.6489000000001</v>
      </c>
      <c r="CQ696" s="170">
        <f t="shared" si="140"/>
        <v>7703.0559000000003</v>
      </c>
      <c r="CU696" s="174">
        <v>64211</v>
      </c>
      <c r="CV696" s="174">
        <v>1703</v>
      </c>
      <c r="CW696" s="174">
        <v>5</v>
      </c>
      <c r="CX696" s="174">
        <v>3995.6880000000001</v>
      </c>
    </row>
    <row r="697" spans="38:102" x14ac:dyDescent="0.25">
      <c r="AL697" s="3">
        <v>33344</v>
      </c>
      <c r="AM697" s="3">
        <v>33195</v>
      </c>
      <c r="AN697" s="3">
        <v>46</v>
      </c>
      <c r="AO697" s="3">
        <v>3</v>
      </c>
      <c r="AP697" s="3">
        <v>1349.7360000000001</v>
      </c>
      <c r="AQ697" s="3">
        <v>3566.4389999999999</v>
      </c>
      <c r="BA697" s="3">
        <v>33344</v>
      </c>
      <c r="BB697" s="3">
        <v>33195</v>
      </c>
      <c r="BC697" s="3">
        <v>46</v>
      </c>
      <c r="BD697" s="3">
        <v>3</v>
      </c>
      <c r="BE697" s="3">
        <v>1251.8979999999999</v>
      </c>
      <c r="BF697" s="3">
        <v>3402.79</v>
      </c>
      <c r="BN697" s="3">
        <v>3</v>
      </c>
      <c r="BO697" s="3">
        <v>44</v>
      </c>
      <c r="BP697" s="3">
        <v>18801.810000000001</v>
      </c>
      <c r="BW697" s="3">
        <v>3</v>
      </c>
      <c r="BX697" s="3">
        <v>44</v>
      </c>
      <c r="BY697" s="3">
        <v>19053.400000000001</v>
      </c>
      <c r="CF697" s="3" t="s">
        <v>3073</v>
      </c>
      <c r="CG697" s="174">
        <v>1956</v>
      </c>
      <c r="CH697" s="174">
        <v>85649</v>
      </c>
      <c r="CI697" s="174">
        <v>5</v>
      </c>
      <c r="CJ697" s="174">
        <v>3991.7849999999999</v>
      </c>
      <c r="CK697" s="174">
        <v>3991.7849999999999</v>
      </c>
      <c r="CN697" s="3">
        <v>13</v>
      </c>
      <c r="CO697" s="169">
        <f t="shared" si="138"/>
        <v>3870.5277999999998</v>
      </c>
      <c r="CP697" s="169">
        <f t="shared" si="139"/>
        <v>3830.4556000000002</v>
      </c>
      <c r="CQ697" s="170">
        <f t="shared" si="140"/>
        <v>7700.9834000000001</v>
      </c>
      <c r="CU697" s="174">
        <v>1956</v>
      </c>
      <c r="CV697" s="174">
        <v>85649</v>
      </c>
      <c r="CW697" s="174">
        <v>5</v>
      </c>
      <c r="CX697" s="174">
        <v>3991.7849999999999</v>
      </c>
    </row>
    <row r="698" spans="38:102" x14ac:dyDescent="0.25">
      <c r="AL698" s="3">
        <v>33352</v>
      </c>
      <c r="AM698" s="3">
        <v>33545</v>
      </c>
      <c r="AN698" s="3">
        <v>46</v>
      </c>
      <c r="AO698" s="3">
        <v>3</v>
      </c>
      <c r="AP698" s="3">
        <v>675.82489999999996</v>
      </c>
      <c r="AQ698" s="3">
        <v>1521.0830000000001</v>
      </c>
      <c r="BA698" s="3">
        <v>33352</v>
      </c>
      <c r="BB698" s="3">
        <v>33545</v>
      </c>
      <c r="BC698" s="3">
        <v>46</v>
      </c>
      <c r="BD698" s="3">
        <v>3</v>
      </c>
      <c r="BE698" s="3">
        <v>647.81230000000005</v>
      </c>
      <c r="BF698" s="3">
        <v>1479.979</v>
      </c>
      <c r="BN698" s="3">
        <v>3</v>
      </c>
      <c r="BO698" s="3">
        <v>44</v>
      </c>
      <c r="BP698" s="3">
        <v>3853.777</v>
      </c>
      <c r="BW698" s="3">
        <v>3</v>
      </c>
      <c r="BX698" s="3">
        <v>44</v>
      </c>
      <c r="BY698" s="3">
        <v>5321.8670000000002</v>
      </c>
      <c r="CF698" s="3" t="s">
        <v>3073</v>
      </c>
      <c r="CG698" s="174">
        <v>2224</v>
      </c>
      <c r="CH698" s="174">
        <v>19671</v>
      </c>
      <c r="CI698" s="174">
        <v>5</v>
      </c>
      <c r="CJ698" s="174">
        <v>3990.8139999999999</v>
      </c>
      <c r="CK698" s="174">
        <v>3990.8139999999999</v>
      </c>
      <c r="CN698" s="3">
        <v>3094</v>
      </c>
      <c r="CO698" s="169">
        <f t="shared" si="138"/>
        <v>3837.7489999999998</v>
      </c>
      <c r="CP698" s="169">
        <f t="shared" si="139"/>
        <v>3850.7260000000001</v>
      </c>
      <c r="CQ698" s="170">
        <f t="shared" si="140"/>
        <v>7688.4750000000004</v>
      </c>
      <c r="CU698" s="174">
        <v>2224</v>
      </c>
      <c r="CV698" s="174">
        <v>19671</v>
      </c>
      <c r="CW698" s="174">
        <v>5</v>
      </c>
      <c r="CX698" s="174">
        <v>3990.8139999999999</v>
      </c>
    </row>
    <row r="699" spans="38:102" x14ac:dyDescent="0.25">
      <c r="AL699" s="3">
        <v>33417</v>
      </c>
      <c r="AM699" s="3">
        <v>32638</v>
      </c>
      <c r="AN699" s="3">
        <v>46</v>
      </c>
      <c r="AO699" s="3">
        <v>3</v>
      </c>
      <c r="AP699" s="3">
        <v>2002.52</v>
      </c>
      <c r="AQ699" s="3">
        <v>5518.0280000000002</v>
      </c>
      <c r="BA699" s="3">
        <v>33417</v>
      </c>
      <c r="BB699" s="3">
        <v>32638</v>
      </c>
      <c r="BC699" s="3">
        <v>46</v>
      </c>
      <c r="BD699" s="3">
        <v>3</v>
      </c>
      <c r="BE699" s="3">
        <v>1723.0609999999999</v>
      </c>
      <c r="BF699" s="3">
        <v>4824.3239999999996</v>
      </c>
      <c r="BN699" s="3">
        <v>3</v>
      </c>
      <c r="BO699" s="3">
        <v>44</v>
      </c>
      <c r="BP699" s="3">
        <v>18648.55</v>
      </c>
      <c r="BW699" s="3">
        <v>3</v>
      </c>
      <c r="BX699" s="3">
        <v>44</v>
      </c>
      <c r="BY699" s="3">
        <v>18925.919999999998</v>
      </c>
      <c r="CF699" s="3" t="s">
        <v>3073</v>
      </c>
      <c r="CG699" s="174">
        <v>945</v>
      </c>
      <c r="CH699" s="174">
        <v>112959</v>
      </c>
      <c r="CI699" s="174">
        <v>5</v>
      </c>
      <c r="CJ699" s="174">
        <v>3990.2840000000001</v>
      </c>
      <c r="CK699" s="174">
        <v>3990.2840000000001</v>
      </c>
      <c r="CN699" s="3">
        <v>433</v>
      </c>
      <c r="CO699" s="169">
        <f t="shared" si="138"/>
        <v>3822.6168000000002</v>
      </c>
      <c r="CP699" s="169">
        <f t="shared" si="139"/>
        <v>3860.6360000000004</v>
      </c>
      <c r="CQ699" s="170">
        <f t="shared" si="140"/>
        <v>7683.2528000000002</v>
      </c>
      <c r="CU699" s="174">
        <v>945</v>
      </c>
      <c r="CV699" s="174">
        <v>112959</v>
      </c>
      <c r="CW699" s="174">
        <v>5</v>
      </c>
      <c r="CX699" s="174">
        <v>3990.2840000000001</v>
      </c>
    </row>
    <row r="700" spans="38:102" x14ac:dyDescent="0.25">
      <c r="AL700" s="3">
        <v>33443</v>
      </c>
      <c r="AM700" s="3">
        <v>33299</v>
      </c>
      <c r="AN700" s="3">
        <v>46</v>
      </c>
      <c r="AO700" s="3">
        <v>3</v>
      </c>
      <c r="AP700" s="3">
        <v>2073.4879999999998</v>
      </c>
      <c r="AQ700" s="3">
        <v>5595.4859999999999</v>
      </c>
      <c r="BA700" s="3">
        <v>33443</v>
      </c>
      <c r="BB700" s="3">
        <v>33299</v>
      </c>
      <c r="BC700" s="3">
        <v>46</v>
      </c>
      <c r="BD700" s="3">
        <v>3</v>
      </c>
      <c r="BE700" s="3">
        <v>1981.289</v>
      </c>
      <c r="BF700" s="3">
        <v>5863.2169999999996</v>
      </c>
      <c r="BN700" s="3">
        <v>3</v>
      </c>
      <c r="BO700" s="3">
        <v>44</v>
      </c>
      <c r="BP700" s="3">
        <v>1230.2639999999999</v>
      </c>
      <c r="BW700" s="3">
        <v>3</v>
      </c>
      <c r="BX700" s="3">
        <v>44</v>
      </c>
      <c r="BY700" s="3">
        <v>1192.6089999999999</v>
      </c>
      <c r="CF700" s="3" t="s">
        <v>3073</v>
      </c>
      <c r="CG700" s="174">
        <v>62881</v>
      </c>
      <c r="CH700" s="174">
        <v>1731</v>
      </c>
      <c r="CI700" s="174">
        <v>5</v>
      </c>
      <c r="CJ700" s="174">
        <v>3990.1550000000002</v>
      </c>
      <c r="CK700" s="174">
        <v>3990.1550000000002</v>
      </c>
      <c r="CN700" s="3">
        <v>1418</v>
      </c>
      <c r="CO700" s="169">
        <f t="shared" si="138"/>
        <v>3870.7101000000002</v>
      </c>
      <c r="CP700" s="169">
        <f t="shared" si="139"/>
        <v>3807.6547</v>
      </c>
      <c r="CQ700" s="170">
        <f t="shared" si="140"/>
        <v>7678.3648000000003</v>
      </c>
      <c r="CU700" s="174">
        <v>62881</v>
      </c>
      <c r="CV700" s="174">
        <v>1731</v>
      </c>
      <c r="CW700" s="174">
        <v>5</v>
      </c>
      <c r="CX700" s="174">
        <v>3990.1550000000002</v>
      </c>
    </row>
    <row r="701" spans="38:102" x14ac:dyDescent="0.25">
      <c r="AL701" s="3">
        <v>33450</v>
      </c>
      <c r="AM701" s="3">
        <v>33634</v>
      </c>
      <c r="AN701" s="3">
        <v>46</v>
      </c>
      <c r="AO701" s="3">
        <v>3</v>
      </c>
      <c r="AP701" s="3">
        <v>328.25749999999999</v>
      </c>
      <c r="AQ701" s="3">
        <v>759.54060000000004</v>
      </c>
      <c r="BA701" s="3">
        <v>33450</v>
      </c>
      <c r="BB701" s="3">
        <v>33634</v>
      </c>
      <c r="BC701" s="3">
        <v>46</v>
      </c>
      <c r="BD701" s="3">
        <v>3</v>
      </c>
      <c r="BE701" s="3">
        <v>247.4693</v>
      </c>
      <c r="BF701" s="3">
        <v>640.68939999999998</v>
      </c>
      <c r="BN701" s="3">
        <v>3</v>
      </c>
      <c r="BO701" s="3">
        <v>44</v>
      </c>
      <c r="BP701" s="3">
        <v>5906.2089999999998</v>
      </c>
      <c r="BW701" s="3">
        <v>3</v>
      </c>
      <c r="BX701" s="3">
        <v>44</v>
      </c>
      <c r="BY701" s="3">
        <v>6497.6679999999997</v>
      </c>
      <c r="CF701" s="3" t="s">
        <v>3073</v>
      </c>
      <c r="CG701" s="174">
        <v>90449</v>
      </c>
      <c r="CH701" s="174">
        <v>679</v>
      </c>
      <c r="CI701" s="174">
        <v>5</v>
      </c>
      <c r="CJ701" s="174">
        <v>3988.4949999999999</v>
      </c>
      <c r="CK701" s="174">
        <v>3988.4949999999999</v>
      </c>
      <c r="CN701" s="3">
        <v>3437</v>
      </c>
      <c r="CO701" s="169">
        <f t="shared" si="138"/>
        <v>3856.8760000000002</v>
      </c>
      <c r="CP701" s="169">
        <f t="shared" si="139"/>
        <v>3817.0169999999998</v>
      </c>
      <c r="CQ701" s="170">
        <f t="shared" si="140"/>
        <v>7673.893</v>
      </c>
      <c r="CU701" s="174">
        <v>90449</v>
      </c>
      <c r="CV701" s="174">
        <v>679</v>
      </c>
      <c r="CW701" s="174">
        <v>5</v>
      </c>
      <c r="CX701" s="174">
        <v>3988.4949999999999</v>
      </c>
    </row>
    <row r="702" spans="38:102" x14ac:dyDescent="0.25">
      <c r="AL702" s="3">
        <v>33469</v>
      </c>
      <c r="AM702" s="3">
        <v>33513</v>
      </c>
      <c r="AN702" s="3">
        <v>46</v>
      </c>
      <c r="AO702" s="3">
        <v>3</v>
      </c>
      <c r="AP702" s="3">
        <v>1041.1489999999999</v>
      </c>
      <c r="AQ702" s="3">
        <v>2634.14</v>
      </c>
      <c r="BA702" s="3">
        <v>33469</v>
      </c>
      <c r="BB702" s="3">
        <v>33513</v>
      </c>
      <c r="BC702" s="3">
        <v>46</v>
      </c>
      <c r="BD702" s="3">
        <v>3</v>
      </c>
      <c r="BE702" s="3">
        <v>851.12400000000002</v>
      </c>
      <c r="BF702" s="3">
        <v>2092.4830000000002</v>
      </c>
      <c r="BN702" s="3">
        <v>3</v>
      </c>
      <c r="BO702" s="3">
        <v>44</v>
      </c>
      <c r="BP702" s="3">
        <v>3909.2959999999998</v>
      </c>
      <c r="BW702" s="3">
        <v>3</v>
      </c>
      <c r="BX702" s="3">
        <v>44</v>
      </c>
      <c r="BY702" s="3">
        <v>4695.9790000000003</v>
      </c>
      <c r="CF702" s="3" t="s">
        <v>3073</v>
      </c>
      <c r="CG702" s="174">
        <v>2079</v>
      </c>
      <c r="CH702" s="174">
        <v>159683</v>
      </c>
      <c r="CI702" s="174">
        <v>5</v>
      </c>
      <c r="CJ702" s="174">
        <v>3985.6550000000002</v>
      </c>
      <c r="CK702" s="174">
        <v>3985.6550000000002</v>
      </c>
      <c r="CN702" s="3">
        <v>2491</v>
      </c>
      <c r="CO702" s="169">
        <f t="shared" si="138"/>
        <v>3816.2730900000001</v>
      </c>
      <c r="CP702" s="169">
        <f t="shared" si="139"/>
        <v>3857.4646000000002</v>
      </c>
      <c r="CQ702" s="170">
        <f t="shared" si="140"/>
        <v>7673.7376899999999</v>
      </c>
      <c r="CU702" s="174">
        <v>2079</v>
      </c>
      <c r="CV702" s="174">
        <v>159683</v>
      </c>
      <c r="CW702" s="174">
        <v>5</v>
      </c>
      <c r="CX702" s="174">
        <v>3985.6550000000002</v>
      </c>
    </row>
    <row r="703" spans="38:102" x14ac:dyDescent="0.25">
      <c r="AL703" s="3">
        <v>33513</v>
      </c>
      <c r="AM703" s="3">
        <v>33469</v>
      </c>
      <c r="AN703" s="3">
        <v>46</v>
      </c>
      <c r="AO703" s="3">
        <v>3</v>
      </c>
      <c r="AP703" s="3">
        <v>918.31700000000001</v>
      </c>
      <c r="AQ703" s="3">
        <v>2881.3020000000001</v>
      </c>
      <c r="BA703" s="3">
        <v>33513</v>
      </c>
      <c r="BB703" s="3">
        <v>33469</v>
      </c>
      <c r="BC703" s="3">
        <v>46</v>
      </c>
      <c r="BD703" s="3">
        <v>3</v>
      </c>
      <c r="BE703" s="3">
        <v>708.44359999999995</v>
      </c>
      <c r="BF703" s="3">
        <v>2090.373</v>
      </c>
      <c r="BN703" s="3">
        <v>3</v>
      </c>
      <c r="BO703" s="3">
        <v>44</v>
      </c>
      <c r="BP703" s="3">
        <v>3061.9490000000001</v>
      </c>
      <c r="BW703" s="3">
        <v>3</v>
      </c>
      <c r="BX703" s="3">
        <v>44</v>
      </c>
      <c r="BY703" s="3">
        <v>2241.9299999999998</v>
      </c>
      <c r="CF703" s="3" t="s">
        <v>3073</v>
      </c>
      <c r="CG703" s="174">
        <v>1481</v>
      </c>
      <c r="CH703" s="174">
        <v>101082</v>
      </c>
      <c r="CI703" s="174">
        <v>5</v>
      </c>
      <c r="CJ703" s="174">
        <v>3984.8789999999999</v>
      </c>
      <c r="CK703" s="174">
        <v>3984.8789999999999</v>
      </c>
      <c r="CN703" s="3">
        <v>953</v>
      </c>
      <c r="CO703" s="169">
        <f t="shared" si="138"/>
        <v>3784.7810999999997</v>
      </c>
      <c r="CP703" s="169">
        <f t="shared" si="139"/>
        <v>3876.63787</v>
      </c>
      <c r="CQ703" s="170">
        <f t="shared" si="140"/>
        <v>7661.4189699999997</v>
      </c>
      <c r="CU703" s="174">
        <v>1481</v>
      </c>
      <c r="CV703" s="174">
        <v>101082</v>
      </c>
      <c r="CW703" s="174">
        <v>5</v>
      </c>
      <c r="CX703" s="174">
        <v>3984.8789999999999</v>
      </c>
    </row>
    <row r="704" spans="38:102" x14ac:dyDescent="0.25">
      <c r="AL704" s="3">
        <v>33545</v>
      </c>
      <c r="AM704" s="3">
        <v>33352</v>
      </c>
      <c r="AN704" s="3">
        <v>46</v>
      </c>
      <c r="AO704" s="3">
        <v>3</v>
      </c>
      <c r="AP704" s="3">
        <v>613.54949999999997</v>
      </c>
      <c r="AQ704" s="3">
        <v>1598.174</v>
      </c>
      <c r="BA704" s="3">
        <v>33545</v>
      </c>
      <c r="BB704" s="3">
        <v>33352</v>
      </c>
      <c r="BC704" s="3">
        <v>46</v>
      </c>
      <c r="BD704" s="3">
        <v>3</v>
      </c>
      <c r="BE704" s="3">
        <v>614.45330000000001</v>
      </c>
      <c r="BF704" s="3">
        <v>1631.0889999999999</v>
      </c>
      <c r="BN704" s="3">
        <v>3</v>
      </c>
      <c r="BO704" s="3">
        <v>44</v>
      </c>
      <c r="BP704" s="3">
        <v>2907.4070000000002</v>
      </c>
      <c r="BW704" s="3">
        <v>3</v>
      </c>
      <c r="BX704" s="3">
        <v>44</v>
      </c>
      <c r="BY704" s="3">
        <v>2046.7819999999999</v>
      </c>
      <c r="CF704" s="3" t="s">
        <v>3073</v>
      </c>
      <c r="CG704" s="174">
        <v>82748</v>
      </c>
      <c r="CH704" s="174">
        <v>1568</v>
      </c>
      <c r="CI704" s="174">
        <v>5</v>
      </c>
      <c r="CJ704" s="174">
        <v>3984.5920000000001</v>
      </c>
      <c r="CK704" s="174">
        <v>3984.5920000000001</v>
      </c>
      <c r="CN704" s="3">
        <v>3129</v>
      </c>
      <c r="CO704" s="169">
        <f t="shared" si="138"/>
        <v>3965.3789999999999</v>
      </c>
      <c r="CP704" s="169">
        <f t="shared" si="139"/>
        <v>3695.578</v>
      </c>
      <c r="CQ704" s="170">
        <f t="shared" si="140"/>
        <v>7660.9570000000003</v>
      </c>
      <c r="CU704" s="174">
        <v>82748</v>
      </c>
      <c r="CV704" s="174">
        <v>1568</v>
      </c>
      <c r="CW704" s="174">
        <v>5</v>
      </c>
      <c r="CX704" s="174">
        <v>3984.5920000000001</v>
      </c>
    </row>
    <row r="705" spans="38:102" x14ac:dyDescent="0.25">
      <c r="AL705" s="3">
        <v>33634</v>
      </c>
      <c r="AM705" s="3">
        <v>33450</v>
      </c>
      <c r="AN705" s="3">
        <v>46</v>
      </c>
      <c r="AO705" s="3">
        <v>3</v>
      </c>
      <c r="AP705" s="3">
        <v>409.43759999999997</v>
      </c>
      <c r="AQ705" s="3">
        <v>1195.239</v>
      </c>
      <c r="BA705" s="3">
        <v>33634</v>
      </c>
      <c r="BB705" s="3">
        <v>33450</v>
      </c>
      <c r="BC705" s="3">
        <v>46</v>
      </c>
      <c r="BD705" s="3">
        <v>3</v>
      </c>
      <c r="BE705" s="3">
        <v>365.24459999999999</v>
      </c>
      <c r="BF705" s="3">
        <v>1071.7449999999999</v>
      </c>
      <c r="BN705" s="3">
        <v>3</v>
      </c>
      <c r="BO705" s="3">
        <v>44</v>
      </c>
      <c r="BP705" s="3">
        <v>3266.451</v>
      </c>
      <c r="BW705" s="3">
        <v>3</v>
      </c>
      <c r="BX705" s="3">
        <v>44</v>
      </c>
      <c r="BY705" s="3">
        <v>4119.1660000000002</v>
      </c>
      <c r="CF705" s="3" t="s">
        <v>3073</v>
      </c>
      <c r="CG705" s="174">
        <v>114565</v>
      </c>
      <c r="CH705" s="174">
        <v>967</v>
      </c>
      <c r="CI705" s="174">
        <v>5</v>
      </c>
      <c r="CJ705" s="174">
        <v>3979.4520000000002</v>
      </c>
      <c r="CK705" s="174">
        <v>3979.4520000000002</v>
      </c>
      <c r="CN705" s="3">
        <v>3340</v>
      </c>
      <c r="CO705" s="169">
        <f t="shared" si="138"/>
        <v>3812.9794000000002</v>
      </c>
      <c r="CP705" s="169">
        <f t="shared" si="139"/>
        <v>3844.7155600000001</v>
      </c>
      <c r="CQ705" s="170">
        <f t="shared" si="140"/>
        <v>7657.6949600000007</v>
      </c>
      <c r="CU705" s="174">
        <v>114565</v>
      </c>
      <c r="CV705" s="174">
        <v>967</v>
      </c>
      <c r="CW705" s="174">
        <v>5</v>
      </c>
      <c r="CX705" s="174">
        <v>3979.4520000000002</v>
      </c>
    </row>
    <row r="706" spans="38:102" x14ac:dyDescent="0.25">
      <c r="AL706" s="3">
        <v>33699</v>
      </c>
      <c r="AM706" s="3">
        <v>33943</v>
      </c>
      <c r="AN706" s="3">
        <v>46</v>
      </c>
      <c r="AO706" s="3">
        <v>3</v>
      </c>
      <c r="AP706" s="3">
        <v>7298.6750000000002</v>
      </c>
      <c r="AQ706" s="3">
        <v>19458.45</v>
      </c>
      <c r="BA706" s="3">
        <v>33699</v>
      </c>
      <c r="BB706" s="3">
        <v>33943</v>
      </c>
      <c r="BC706" s="3">
        <v>46</v>
      </c>
      <c r="BD706" s="3">
        <v>3</v>
      </c>
      <c r="BE706" s="3">
        <v>6181.723</v>
      </c>
      <c r="BF706" s="3">
        <v>16157.12</v>
      </c>
      <c r="BN706" s="3">
        <v>3</v>
      </c>
      <c r="BO706" s="3">
        <v>44</v>
      </c>
      <c r="BP706" s="3">
        <v>3968.038</v>
      </c>
      <c r="BW706" s="3">
        <v>3</v>
      </c>
      <c r="BX706" s="3">
        <v>44</v>
      </c>
      <c r="BY706" s="3">
        <v>4299.0029999999997</v>
      </c>
      <c r="CF706" s="3" t="s">
        <v>3073</v>
      </c>
      <c r="CG706" s="174">
        <v>1731</v>
      </c>
      <c r="CH706" s="174">
        <v>62881</v>
      </c>
      <c r="CI706" s="174">
        <v>5</v>
      </c>
      <c r="CJ706" s="174">
        <v>3977.9270000000001</v>
      </c>
      <c r="CK706" s="174">
        <v>3977.9270000000001</v>
      </c>
      <c r="CN706" s="3">
        <v>3320</v>
      </c>
      <c r="CO706" s="169">
        <f t="shared" si="138"/>
        <v>3812.5743999999995</v>
      </c>
      <c r="CP706" s="169">
        <f t="shared" si="139"/>
        <v>3842.5139999999997</v>
      </c>
      <c r="CQ706" s="170">
        <f t="shared" si="140"/>
        <v>7655.0883999999987</v>
      </c>
      <c r="CU706" s="174">
        <v>1731</v>
      </c>
      <c r="CV706" s="174">
        <v>62881</v>
      </c>
      <c r="CW706" s="174">
        <v>5</v>
      </c>
      <c r="CX706" s="174">
        <v>3977.9270000000001</v>
      </c>
    </row>
    <row r="707" spans="38:102" x14ac:dyDescent="0.25">
      <c r="AL707" s="3">
        <v>33943</v>
      </c>
      <c r="AM707" s="3">
        <v>33699</v>
      </c>
      <c r="AN707" s="3">
        <v>46</v>
      </c>
      <c r="AO707" s="3">
        <v>3</v>
      </c>
      <c r="AP707" s="3">
        <v>7103.9480000000003</v>
      </c>
      <c r="AQ707" s="3">
        <v>20252.39</v>
      </c>
      <c r="BA707" s="3">
        <v>33943</v>
      </c>
      <c r="BB707" s="3">
        <v>33699</v>
      </c>
      <c r="BC707" s="3">
        <v>46</v>
      </c>
      <c r="BD707" s="3">
        <v>3</v>
      </c>
      <c r="BE707" s="3">
        <v>6252.67</v>
      </c>
      <c r="BF707" s="3">
        <v>17438.830000000002</v>
      </c>
      <c r="BN707" s="3">
        <v>3</v>
      </c>
      <c r="BO707" s="3">
        <v>44</v>
      </c>
      <c r="BP707" s="3">
        <v>4306.9660000000003</v>
      </c>
      <c r="BW707" s="3">
        <v>3</v>
      </c>
      <c r="BX707" s="3">
        <v>44</v>
      </c>
      <c r="BY707" s="3">
        <v>4193.4440000000004</v>
      </c>
      <c r="CF707" s="3" t="s">
        <v>3073</v>
      </c>
      <c r="CG707" s="174">
        <v>117860</v>
      </c>
      <c r="CH707" s="174">
        <v>966</v>
      </c>
      <c r="CI707" s="174">
        <v>5</v>
      </c>
      <c r="CJ707" s="174">
        <v>3977.8389999999999</v>
      </c>
      <c r="CK707" s="174">
        <v>3977.8389999999999</v>
      </c>
      <c r="CN707" s="3">
        <v>2370</v>
      </c>
      <c r="CO707" s="169">
        <f t="shared" ref="CO707:CO770" si="141">SUMIF(CG$3:CG$17476,$CN707,$CK$3:$CK$17476)</f>
        <v>3796.2690000000002</v>
      </c>
      <c r="CP707" s="169">
        <f t="shared" ref="CP707:CP770" si="142">SUMIF(CH$3:CH$17476,$CN707,$CK$3:$CK$17476)</f>
        <v>3849.2780000000002</v>
      </c>
      <c r="CQ707" s="170">
        <f t="shared" ref="CQ707:CQ770" si="143">CO707+CP707</f>
        <v>7645.5470000000005</v>
      </c>
      <c r="CU707" s="174">
        <v>117860</v>
      </c>
      <c r="CV707" s="174">
        <v>966</v>
      </c>
      <c r="CW707" s="174">
        <v>5</v>
      </c>
      <c r="CX707" s="174">
        <v>3977.8389999999999</v>
      </c>
    </row>
    <row r="708" spans="38:102" x14ac:dyDescent="0.25">
      <c r="AL708" s="3">
        <v>33951</v>
      </c>
      <c r="AM708" s="3">
        <v>33699</v>
      </c>
      <c r="AN708" s="3">
        <v>46</v>
      </c>
      <c r="AO708" s="3">
        <v>3</v>
      </c>
      <c r="AP708" s="3">
        <v>1256.145</v>
      </c>
      <c r="AQ708" s="3">
        <v>3559.683</v>
      </c>
      <c r="BA708" s="3">
        <v>33951</v>
      </c>
      <c r="BB708" s="3">
        <v>33699</v>
      </c>
      <c r="BC708" s="3">
        <v>46</v>
      </c>
      <c r="BD708" s="3">
        <v>3</v>
      </c>
      <c r="BE708" s="3">
        <v>973.78549999999996</v>
      </c>
      <c r="BF708" s="3">
        <v>2563.08</v>
      </c>
      <c r="BN708" s="3">
        <v>3</v>
      </c>
      <c r="BO708" s="3">
        <v>44</v>
      </c>
      <c r="BP708" s="3">
        <v>5505.5370000000003</v>
      </c>
      <c r="BW708" s="3">
        <v>3</v>
      </c>
      <c r="BX708" s="3">
        <v>44</v>
      </c>
      <c r="BY708" s="3">
        <v>5167.9359999999997</v>
      </c>
      <c r="CF708" s="3" t="s">
        <v>3073</v>
      </c>
      <c r="CG708" s="174">
        <v>3231</v>
      </c>
      <c r="CH708" s="174">
        <v>159166</v>
      </c>
      <c r="CI708" s="174">
        <v>5</v>
      </c>
      <c r="CJ708" s="174">
        <v>3973.0680000000002</v>
      </c>
      <c r="CK708" s="174">
        <v>3973.0680000000002</v>
      </c>
      <c r="CN708" s="3">
        <v>1066</v>
      </c>
      <c r="CO708" s="169">
        <f t="shared" si="141"/>
        <v>3808.1574999999998</v>
      </c>
      <c r="CP708" s="169">
        <f t="shared" si="142"/>
        <v>3824.59078</v>
      </c>
      <c r="CQ708" s="170">
        <f t="shared" si="143"/>
        <v>7632.7482799999998</v>
      </c>
      <c r="CU708" s="174">
        <v>3231</v>
      </c>
      <c r="CV708" s="174">
        <v>159166</v>
      </c>
      <c r="CW708" s="174">
        <v>5</v>
      </c>
      <c r="CX708" s="174">
        <v>3973.0680000000002</v>
      </c>
    </row>
    <row r="709" spans="38:102" x14ac:dyDescent="0.25">
      <c r="AL709" s="3">
        <v>21673</v>
      </c>
      <c r="AM709" s="3">
        <v>21661</v>
      </c>
      <c r="AN709" s="3">
        <v>48</v>
      </c>
      <c r="AO709" s="3">
        <v>6</v>
      </c>
      <c r="AP709" s="3">
        <v>54</v>
      </c>
      <c r="AQ709" s="3">
        <v>127.5</v>
      </c>
      <c r="BA709" s="3">
        <v>21673</v>
      </c>
      <c r="BB709" s="3">
        <v>21661</v>
      </c>
      <c r="BC709" s="3">
        <v>48</v>
      </c>
      <c r="BD709" s="3">
        <v>6</v>
      </c>
      <c r="BE709" s="3">
        <v>51</v>
      </c>
      <c r="BF709" s="3">
        <v>308.2473</v>
      </c>
      <c r="BN709" s="3">
        <v>3</v>
      </c>
      <c r="BO709" s="3">
        <v>44</v>
      </c>
      <c r="BP709" s="3">
        <v>2865.5149999999999</v>
      </c>
      <c r="BW709" s="3">
        <v>3</v>
      </c>
      <c r="BX709" s="3">
        <v>44</v>
      </c>
      <c r="BY709" s="3">
        <v>3356.7109999999998</v>
      </c>
      <c r="CF709" s="3" t="s">
        <v>3073</v>
      </c>
      <c r="CG709" s="174">
        <v>3547</v>
      </c>
      <c r="CH709" s="174">
        <v>83483</v>
      </c>
      <c r="CI709" s="174">
        <v>5</v>
      </c>
      <c r="CJ709" s="174">
        <v>3971.1489999999999</v>
      </c>
      <c r="CK709" s="174">
        <v>3971.1489999999999</v>
      </c>
      <c r="CN709" s="3">
        <v>1721</v>
      </c>
      <c r="CO709" s="169">
        <f t="shared" si="141"/>
        <v>3794.8159999999998</v>
      </c>
      <c r="CP709" s="169">
        <f t="shared" si="142"/>
        <v>3833.4040000000005</v>
      </c>
      <c r="CQ709" s="170">
        <f t="shared" si="143"/>
        <v>7628.22</v>
      </c>
      <c r="CU709" s="174">
        <v>3547</v>
      </c>
      <c r="CV709" s="174">
        <v>83483</v>
      </c>
      <c r="CW709" s="174">
        <v>5</v>
      </c>
      <c r="CX709" s="174">
        <v>3971.1489999999999</v>
      </c>
    </row>
    <row r="710" spans="38:102" x14ac:dyDescent="0.25">
      <c r="AL710" s="3">
        <v>21676</v>
      </c>
      <c r="AM710" s="3">
        <v>21673</v>
      </c>
      <c r="AN710" s="3">
        <v>48</v>
      </c>
      <c r="AO710" s="3">
        <v>6</v>
      </c>
      <c r="AP710" s="3">
        <v>20</v>
      </c>
      <c r="AQ710" s="3">
        <v>46</v>
      </c>
      <c r="BA710" s="3">
        <v>21676</v>
      </c>
      <c r="BB710" s="3">
        <v>21673</v>
      </c>
      <c r="BC710" s="3">
        <v>48</v>
      </c>
      <c r="BD710" s="3">
        <v>6</v>
      </c>
      <c r="BE710" s="3">
        <v>17</v>
      </c>
      <c r="BF710" s="3">
        <v>34</v>
      </c>
      <c r="BN710" s="3">
        <v>3</v>
      </c>
      <c r="BO710" s="3">
        <v>44</v>
      </c>
      <c r="BP710" s="3">
        <v>1388.6389999999999</v>
      </c>
      <c r="BW710" s="3">
        <v>3</v>
      </c>
      <c r="BX710" s="3">
        <v>44</v>
      </c>
      <c r="BY710" s="3">
        <v>1331.4570000000001</v>
      </c>
      <c r="CF710" s="3" t="s">
        <v>3073</v>
      </c>
      <c r="CG710" s="174">
        <v>176425</v>
      </c>
      <c r="CH710" s="174">
        <v>3432</v>
      </c>
      <c r="CI710" s="174">
        <v>5</v>
      </c>
      <c r="CJ710" s="174">
        <v>3971.002</v>
      </c>
      <c r="CK710" s="174">
        <v>3971.002</v>
      </c>
      <c r="CN710" s="3">
        <v>3305</v>
      </c>
      <c r="CO710" s="169">
        <f t="shared" si="141"/>
        <v>3721.078</v>
      </c>
      <c r="CP710" s="169">
        <f t="shared" si="142"/>
        <v>3906.4301</v>
      </c>
      <c r="CQ710" s="170">
        <f t="shared" si="143"/>
        <v>7627.5081</v>
      </c>
      <c r="CU710" s="174">
        <v>176425</v>
      </c>
      <c r="CV710" s="174">
        <v>3432</v>
      </c>
      <c r="CW710" s="174">
        <v>5</v>
      </c>
      <c r="CX710" s="174">
        <v>3971.002</v>
      </c>
    </row>
    <row r="711" spans="38:102" x14ac:dyDescent="0.25">
      <c r="AL711" s="3">
        <v>21695</v>
      </c>
      <c r="AM711" s="3">
        <v>21724</v>
      </c>
      <c r="AN711" s="3">
        <v>48</v>
      </c>
      <c r="AO711" s="3">
        <v>6</v>
      </c>
      <c r="AP711" s="3">
        <v>14</v>
      </c>
      <c r="AQ711" s="3">
        <v>1520.6569999999999</v>
      </c>
      <c r="BA711" s="3">
        <v>21695</v>
      </c>
      <c r="BB711" s="3">
        <v>21724</v>
      </c>
      <c r="BC711" s="3">
        <v>48</v>
      </c>
      <c r="BD711" s="3">
        <v>6</v>
      </c>
      <c r="BE711" s="3">
        <v>18</v>
      </c>
      <c r="BF711" s="3">
        <v>1553.079</v>
      </c>
      <c r="BN711" s="3">
        <v>3</v>
      </c>
      <c r="BO711" s="3">
        <v>44</v>
      </c>
      <c r="BP711" s="3">
        <v>5436.3580000000002</v>
      </c>
      <c r="BW711" s="3">
        <v>3</v>
      </c>
      <c r="BX711" s="3">
        <v>44</v>
      </c>
      <c r="BY711" s="3">
        <v>5894.5640000000003</v>
      </c>
      <c r="CF711" s="3" t="s">
        <v>3073</v>
      </c>
      <c r="CG711" s="174">
        <v>73833</v>
      </c>
      <c r="CH711" s="174">
        <v>304</v>
      </c>
      <c r="CI711" s="174">
        <v>5</v>
      </c>
      <c r="CJ711" s="174">
        <v>3970.799</v>
      </c>
      <c r="CK711" s="174">
        <v>3970.799</v>
      </c>
      <c r="CN711" s="3">
        <v>1359</v>
      </c>
      <c r="CO711" s="169">
        <f t="shared" si="141"/>
        <v>3794.09</v>
      </c>
      <c r="CP711" s="169">
        <f t="shared" si="142"/>
        <v>3825.261</v>
      </c>
      <c r="CQ711" s="170">
        <f t="shared" si="143"/>
        <v>7619.3510000000006</v>
      </c>
      <c r="CU711" s="174">
        <v>73833</v>
      </c>
      <c r="CV711" s="174">
        <v>304</v>
      </c>
      <c r="CW711" s="174">
        <v>5</v>
      </c>
      <c r="CX711" s="174">
        <v>3970.799</v>
      </c>
    </row>
    <row r="712" spans="38:102" x14ac:dyDescent="0.25">
      <c r="AL712" s="3">
        <v>23983</v>
      </c>
      <c r="AM712" s="3">
        <v>23996</v>
      </c>
      <c r="AN712" s="3">
        <v>48</v>
      </c>
      <c r="AO712" s="3">
        <v>6</v>
      </c>
      <c r="AP712" s="3">
        <v>29</v>
      </c>
      <c r="AQ712" s="3">
        <v>90.666659999999993</v>
      </c>
      <c r="BA712" s="3">
        <v>23983</v>
      </c>
      <c r="BB712" s="3">
        <v>23996</v>
      </c>
      <c r="BC712" s="3">
        <v>48</v>
      </c>
      <c r="BD712" s="3">
        <v>6</v>
      </c>
      <c r="BE712" s="3">
        <v>20</v>
      </c>
      <c r="BF712" s="3">
        <v>66.666659999999993</v>
      </c>
      <c r="BN712" s="3">
        <v>3</v>
      </c>
      <c r="BO712" s="3">
        <v>44</v>
      </c>
      <c r="BP712" s="3">
        <v>4388.924</v>
      </c>
      <c r="BW712" s="3">
        <v>3</v>
      </c>
      <c r="BX712" s="3">
        <v>44</v>
      </c>
      <c r="BY712" s="3">
        <v>4684.0240000000003</v>
      </c>
      <c r="CF712" s="3" t="s">
        <v>3073</v>
      </c>
      <c r="CG712" s="174">
        <v>2617</v>
      </c>
      <c r="CH712" s="174">
        <v>46236</v>
      </c>
      <c r="CI712" s="174">
        <v>5</v>
      </c>
      <c r="CJ712" s="174">
        <v>3969.116</v>
      </c>
      <c r="CK712" s="174">
        <v>3969.116</v>
      </c>
      <c r="CN712" s="3">
        <v>2943</v>
      </c>
      <c r="CO712" s="169">
        <f t="shared" si="141"/>
        <v>3815.0877</v>
      </c>
      <c r="CP712" s="169">
        <f t="shared" si="142"/>
        <v>3799.4511900000002</v>
      </c>
      <c r="CQ712" s="170">
        <f t="shared" si="143"/>
        <v>7614.5388899999998</v>
      </c>
      <c r="CU712" s="174">
        <v>2617</v>
      </c>
      <c r="CV712" s="174">
        <v>46236</v>
      </c>
      <c r="CW712" s="174">
        <v>5</v>
      </c>
      <c r="CX712" s="174">
        <v>3969.116</v>
      </c>
    </row>
    <row r="713" spans="38:102" x14ac:dyDescent="0.25">
      <c r="AL713" s="3">
        <v>23996</v>
      </c>
      <c r="AM713" s="3">
        <v>23983</v>
      </c>
      <c r="AN713" s="3">
        <v>48</v>
      </c>
      <c r="AO713" s="3">
        <v>6</v>
      </c>
      <c r="AP713" s="3">
        <v>22</v>
      </c>
      <c r="AQ713" s="3">
        <v>62.5</v>
      </c>
      <c r="BA713" s="3">
        <v>23996</v>
      </c>
      <c r="BB713" s="3">
        <v>23983</v>
      </c>
      <c r="BC713" s="3">
        <v>48</v>
      </c>
      <c r="BD713" s="3">
        <v>6</v>
      </c>
      <c r="BE713" s="3">
        <v>24</v>
      </c>
      <c r="BF713" s="3">
        <v>240.91390000000001</v>
      </c>
      <c r="BN713" s="3">
        <v>3</v>
      </c>
      <c r="BO713" s="3">
        <v>45</v>
      </c>
      <c r="BP713" s="3">
        <v>1704.3150000000001</v>
      </c>
      <c r="BW713" s="3">
        <v>3</v>
      </c>
      <c r="BX713" s="3">
        <v>45</v>
      </c>
      <c r="BY713" s="3">
        <v>1636.308</v>
      </c>
      <c r="CF713" s="3" t="s">
        <v>3073</v>
      </c>
      <c r="CG713" s="174">
        <v>72165</v>
      </c>
      <c r="CH713" s="174">
        <v>3528</v>
      </c>
      <c r="CI713" s="174">
        <v>5</v>
      </c>
      <c r="CJ713" s="174">
        <v>3968.6149999999998</v>
      </c>
      <c r="CK713" s="174">
        <v>3968.6149999999998</v>
      </c>
      <c r="CN713" s="3">
        <v>3166</v>
      </c>
      <c r="CO713" s="169">
        <f t="shared" si="141"/>
        <v>3807.2350000000001</v>
      </c>
      <c r="CP713" s="169">
        <f t="shared" si="142"/>
        <v>3798.6970000000001</v>
      </c>
      <c r="CQ713" s="170">
        <f t="shared" si="143"/>
        <v>7605.9320000000007</v>
      </c>
      <c r="CU713" s="174">
        <v>72165</v>
      </c>
      <c r="CV713" s="174">
        <v>3528</v>
      </c>
      <c r="CW713" s="174">
        <v>5</v>
      </c>
      <c r="CX713" s="174">
        <v>3968.6149999999998</v>
      </c>
    </row>
    <row r="714" spans="38:102" x14ac:dyDescent="0.25">
      <c r="AL714" s="3">
        <v>24719</v>
      </c>
      <c r="AM714" s="3">
        <v>25020</v>
      </c>
      <c r="AN714" s="3">
        <v>48</v>
      </c>
      <c r="AO714" s="3">
        <v>3</v>
      </c>
      <c r="AP714" s="3">
        <v>619.80629999999996</v>
      </c>
      <c r="AQ714" s="3">
        <v>2453.2710000000002</v>
      </c>
      <c r="BA714" s="3">
        <v>24719</v>
      </c>
      <c r="BB714" s="3">
        <v>25020</v>
      </c>
      <c r="BC714" s="3">
        <v>48</v>
      </c>
      <c r="BD714" s="3">
        <v>3</v>
      </c>
      <c r="BE714" s="3">
        <v>516.06700000000001</v>
      </c>
      <c r="BF714" s="3">
        <v>2192.6750000000002</v>
      </c>
      <c r="BN714" s="3">
        <v>3</v>
      </c>
      <c r="BO714" s="3">
        <v>45</v>
      </c>
      <c r="BP714" s="3">
        <v>2022.1379999999999</v>
      </c>
      <c r="BW714" s="3">
        <v>3</v>
      </c>
      <c r="BX714" s="3">
        <v>45</v>
      </c>
      <c r="BY714" s="3">
        <v>1948.816</v>
      </c>
      <c r="CF714" s="3" t="s">
        <v>3073</v>
      </c>
      <c r="CG714" s="174">
        <v>3129</v>
      </c>
      <c r="CH714" s="174">
        <v>151404</v>
      </c>
      <c r="CI714" s="174">
        <v>5</v>
      </c>
      <c r="CJ714" s="174">
        <v>3965.3789999999999</v>
      </c>
      <c r="CK714" s="174">
        <v>3965.3789999999999</v>
      </c>
      <c r="CN714" s="3">
        <v>1770</v>
      </c>
      <c r="CO714" s="169">
        <f t="shared" si="141"/>
        <v>3763.5356999999999</v>
      </c>
      <c r="CP714" s="169">
        <f t="shared" si="142"/>
        <v>3840.2984999999999</v>
      </c>
      <c r="CQ714" s="170">
        <f t="shared" si="143"/>
        <v>7603.8341999999993</v>
      </c>
      <c r="CU714" s="174">
        <v>3129</v>
      </c>
      <c r="CV714" s="174">
        <v>151404</v>
      </c>
      <c r="CW714" s="174">
        <v>5</v>
      </c>
      <c r="CX714" s="174">
        <v>3965.3789999999999</v>
      </c>
    </row>
    <row r="715" spans="38:102" x14ac:dyDescent="0.25">
      <c r="AL715" s="3">
        <v>25020</v>
      </c>
      <c r="AM715" s="3">
        <v>24719</v>
      </c>
      <c r="AN715" s="3">
        <v>48</v>
      </c>
      <c r="AO715" s="3">
        <v>3</v>
      </c>
      <c r="AP715" s="3">
        <v>621.30799999999999</v>
      </c>
      <c r="AQ715" s="3">
        <v>1565.3520000000001</v>
      </c>
      <c r="BA715" s="3">
        <v>25020</v>
      </c>
      <c r="BB715" s="3">
        <v>24719</v>
      </c>
      <c r="BC715" s="3">
        <v>48</v>
      </c>
      <c r="BD715" s="3">
        <v>3</v>
      </c>
      <c r="BE715" s="3">
        <v>527.37710000000004</v>
      </c>
      <c r="BF715" s="3">
        <v>1369.5409999999999</v>
      </c>
      <c r="BN715" s="3">
        <v>3</v>
      </c>
      <c r="BO715" s="3">
        <v>45</v>
      </c>
      <c r="BP715" s="3">
        <v>3503.99</v>
      </c>
      <c r="BW715" s="3">
        <v>3</v>
      </c>
      <c r="BX715" s="3">
        <v>45</v>
      </c>
      <c r="BY715" s="3">
        <v>2884.7310000000002</v>
      </c>
      <c r="CF715" s="3" t="s">
        <v>3073</v>
      </c>
      <c r="CG715" s="174">
        <v>2166</v>
      </c>
      <c r="CH715" s="174">
        <v>13099</v>
      </c>
      <c r="CI715" s="174">
        <v>5</v>
      </c>
      <c r="CJ715" s="174">
        <v>3964.0889999999999</v>
      </c>
      <c r="CK715" s="174">
        <v>3964.0889999999999</v>
      </c>
      <c r="CN715" s="3">
        <v>1564</v>
      </c>
      <c r="CO715" s="169">
        <f t="shared" si="141"/>
        <v>3731.36022</v>
      </c>
      <c r="CP715" s="169">
        <f t="shared" si="142"/>
        <v>3859.60923</v>
      </c>
      <c r="CQ715" s="170">
        <f t="shared" si="143"/>
        <v>7590.9694500000005</v>
      </c>
      <c r="CU715" s="174">
        <v>2166</v>
      </c>
      <c r="CV715" s="174">
        <v>13099</v>
      </c>
      <c r="CW715" s="174">
        <v>5</v>
      </c>
      <c r="CX715" s="174">
        <v>3964.0889999999999</v>
      </c>
    </row>
    <row r="716" spans="38:102" x14ac:dyDescent="0.25">
      <c r="AL716" s="3">
        <v>26481</v>
      </c>
      <c r="AM716" s="3">
        <v>26926</v>
      </c>
      <c r="AN716" s="3">
        <v>48</v>
      </c>
      <c r="AO716" s="3">
        <v>3</v>
      </c>
      <c r="AP716" s="3">
        <v>524.77149999999995</v>
      </c>
      <c r="AQ716" s="3">
        <v>1537.8630000000001</v>
      </c>
      <c r="BA716" s="3">
        <v>26481</v>
      </c>
      <c r="BB716" s="3">
        <v>26926</v>
      </c>
      <c r="BC716" s="3">
        <v>48</v>
      </c>
      <c r="BD716" s="3">
        <v>3</v>
      </c>
      <c r="BE716" s="3">
        <v>508.49099999999999</v>
      </c>
      <c r="BF716" s="3">
        <v>1573.673</v>
      </c>
      <c r="BN716" s="3">
        <v>3</v>
      </c>
      <c r="BO716" s="3">
        <v>45</v>
      </c>
      <c r="BP716" s="3">
        <v>3565.248</v>
      </c>
      <c r="BW716" s="3">
        <v>3</v>
      </c>
      <c r="BX716" s="3">
        <v>45</v>
      </c>
      <c r="BY716" s="3">
        <v>2768.6060000000002</v>
      </c>
      <c r="CF716" s="3" t="s">
        <v>3073</v>
      </c>
      <c r="CG716" s="174">
        <v>3479</v>
      </c>
      <c r="CH716" s="174">
        <v>184307</v>
      </c>
      <c r="CI716" s="174">
        <v>5</v>
      </c>
      <c r="CJ716" s="174">
        <v>3960.663</v>
      </c>
      <c r="CK716" s="174">
        <v>3960.663</v>
      </c>
      <c r="CN716" s="3">
        <v>1603</v>
      </c>
      <c r="CO716" s="169">
        <f t="shared" si="141"/>
        <v>3791.277</v>
      </c>
      <c r="CP716" s="169">
        <f t="shared" si="142"/>
        <v>3797.482</v>
      </c>
      <c r="CQ716" s="170">
        <f t="shared" si="143"/>
        <v>7588.759</v>
      </c>
      <c r="CU716" s="174">
        <v>3479</v>
      </c>
      <c r="CV716" s="174">
        <v>184307</v>
      </c>
      <c r="CW716" s="174">
        <v>5</v>
      </c>
      <c r="CX716" s="174">
        <v>3960.663</v>
      </c>
    </row>
    <row r="717" spans="38:102" x14ac:dyDescent="0.25">
      <c r="AL717" s="3">
        <v>26926</v>
      </c>
      <c r="AM717" s="3">
        <v>26481</v>
      </c>
      <c r="AN717" s="3">
        <v>48</v>
      </c>
      <c r="AO717" s="3">
        <v>3</v>
      </c>
      <c r="AP717" s="3">
        <v>415.25510000000003</v>
      </c>
      <c r="AQ717" s="3">
        <v>1141.3900000000001</v>
      </c>
      <c r="BA717" s="3">
        <v>26926</v>
      </c>
      <c r="BB717" s="3">
        <v>26481</v>
      </c>
      <c r="BC717" s="3">
        <v>48</v>
      </c>
      <c r="BD717" s="3">
        <v>3</v>
      </c>
      <c r="BE717" s="3">
        <v>399.78289999999998</v>
      </c>
      <c r="BF717" s="3">
        <v>1160.0050000000001</v>
      </c>
      <c r="BN717" s="3">
        <v>3</v>
      </c>
      <c r="BO717" s="3">
        <v>45</v>
      </c>
      <c r="BP717" s="3">
        <v>3776.1669999999999</v>
      </c>
      <c r="BW717" s="3">
        <v>3</v>
      </c>
      <c r="BX717" s="3">
        <v>45</v>
      </c>
      <c r="BY717" s="3">
        <v>4285.723</v>
      </c>
      <c r="CF717" s="3" t="s">
        <v>3073</v>
      </c>
      <c r="CG717" s="174">
        <v>1459</v>
      </c>
      <c r="CH717" s="174">
        <v>98833</v>
      </c>
      <c r="CI717" s="174">
        <v>5</v>
      </c>
      <c r="CJ717" s="174">
        <v>3958.7719999999999</v>
      </c>
      <c r="CK717" s="174">
        <v>3958.7719999999999</v>
      </c>
      <c r="CN717" s="3">
        <v>3274</v>
      </c>
      <c r="CO717" s="169">
        <f t="shared" si="141"/>
        <v>3806.4898000000003</v>
      </c>
      <c r="CP717" s="169">
        <f t="shared" si="142"/>
        <v>3780.7041799999997</v>
      </c>
      <c r="CQ717" s="170">
        <f t="shared" si="143"/>
        <v>7587.19398</v>
      </c>
      <c r="CU717" s="174">
        <v>1459</v>
      </c>
      <c r="CV717" s="174">
        <v>98833</v>
      </c>
      <c r="CW717" s="174">
        <v>5</v>
      </c>
      <c r="CX717" s="174">
        <v>3958.7719999999999</v>
      </c>
    </row>
    <row r="718" spans="38:102" x14ac:dyDescent="0.25">
      <c r="AL718" s="3">
        <v>27987</v>
      </c>
      <c r="AM718" s="3">
        <v>28440</v>
      </c>
      <c r="AN718" s="3">
        <v>49</v>
      </c>
      <c r="AO718" s="3">
        <v>3</v>
      </c>
      <c r="AP718" s="3">
        <v>4120.75</v>
      </c>
      <c r="AQ718" s="3">
        <v>11624.57</v>
      </c>
      <c r="BA718" s="3">
        <v>27987</v>
      </c>
      <c r="BB718" s="3">
        <v>28440</v>
      </c>
      <c r="BC718" s="3">
        <v>49</v>
      </c>
      <c r="BD718" s="3">
        <v>3</v>
      </c>
      <c r="BE718" s="3">
        <v>3732.2150000000001</v>
      </c>
      <c r="BF718" s="3">
        <v>10378.86</v>
      </c>
      <c r="BN718" s="3">
        <v>3</v>
      </c>
      <c r="BO718" s="3">
        <v>45</v>
      </c>
      <c r="BP718" s="3">
        <v>1920.1610000000001</v>
      </c>
      <c r="BW718" s="3">
        <v>3</v>
      </c>
      <c r="BX718" s="3">
        <v>45</v>
      </c>
      <c r="BY718" s="3">
        <v>2338.7089999999998</v>
      </c>
      <c r="CF718" s="3" t="s">
        <v>3073</v>
      </c>
      <c r="CG718" s="174">
        <v>34489</v>
      </c>
      <c r="CH718" s="174">
        <v>2455</v>
      </c>
      <c r="CI718" s="174">
        <v>5</v>
      </c>
      <c r="CJ718" s="174">
        <v>3956.8530000000001</v>
      </c>
      <c r="CK718" s="174">
        <v>3956.8530000000001</v>
      </c>
      <c r="CN718" s="3">
        <v>1528</v>
      </c>
      <c r="CO718" s="169">
        <f t="shared" si="141"/>
        <v>3716.4889000000003</v>
      </c>
      <c r="CP718" s="169">
        <f t="shared" si="142"/>
        <v>3868.0325999999995</v>
      </c>
      <c r="CQ718" s="170">
        <f t="shared" si="143"/>
        <v>7584.5214999999998</v>
      </c>
      <c r="CU718" s="174">
        <v>34489</v>
      </c>
      <c r="CV718" s="174">
        <v>2455</v>
      </c>
      <c r="CW718" s="174">
        <v>5</v>
      </c>
      <c r="CX718" s="174">
        <v>3956.8530000000001</v>
      </c>
    </row>
    <row r="719" spans="38:102" x14ac:dyDescent="0.25">
      <c r="AL719" s="3">
        <v>28223</v>
      </c>
      <c r="AM719" s="3">
        <v>28660</v>
      </c>
      <c r="AN719" s="3">
        <v>49</v>
      </c>
      <c r="AO719" s="3">
        <v>3</v>
      </c>
      <c r="AP719" s="3">
        <v>6568.2839999999997</v>
      </c>
      <c r="AQ719" s="3">
        <v>19338.05</v>
      </c>
      <c r="BA719" s="3">
        <v>28223</v>
      </c>
      <c r="BB719" s="3">
        <v>28660</v>
      </c>
      <c r="BC719" s="3">
        <v>49</v>
      </c>
      <c r="BD719" s="3">
        <v>3</v>
      </c>
      <c r="BE719" s="3">
        <v>5669.3549999999996</v>
      </c>
      <c r="BF719" s="3">
        <v>16778.16</v>
      </c>
      <c r="BN719" s="3">
        <v>3</v>
      </c>
      <c r="BO719" s="3">
        <v>45</v>
      </c>
      <c r="BP719" s="3">
        <v>4119.741</v>
      </c>
      <c r="BW719" s="3">
        <v>3</v>
      </c>
      <c r="BX719" s="3">
        <v>45</v>
      </c>
      <c r="BY719" s="3">
        <v>5053.6469999999999</v>
      </c>
      <c r="CF719" s="3" t="s">
        <v>3073</v>
      </c>
      <c r="CG719" s="174">
        <v>1942</v>
      </c>
      <c r="CH719" s="174">
        <v>83208</v>
      </c>
      <c r="CI719" s="174">
        <v>5</v>
      </c>
      <c r="CJ719" s="174">
        <v>3956.2649999999999</v>
      </c>
      <c r="CK719" s="174">
        <v>3956.2649999999999</v>
      </c>
      <c r="CN719" s="3">
        <v>1672</v>
      </c>
      <c r="CO719" s="169">
        <f t="shared" si="141"/>
        <v>3774.5677310000005</v>
      </c>
      <c r="CP719" s="169">
        <f t="shared" si="142"/>
        <v>3806.347898</v>
      </c>
      <c r="CQ719" s="170">
        <f t="shared" si="143"/>
        <v>7580.915629000001</v>
      </c>
      <c r="CU719" s="174">
        <v>1942</v>
      </c>
      <c r="CV719" s="174">
        <v>83208</v>
      </c>
      <c r="CW719" s="174">
        <v>5</v>
      </c>
      <c r="CX719" s="174">
        <v>3956.2649999999999</v>
      </c>
    </row>
    <row r="720" spans="38:102" x14ac:dyDescent="0.25">
      <c r="AL720" s="3">
        <v>28440</v>
      </c>
      <c r="AM720" s="3">
        <v>27987</v>
      </c>
      <c r="AN720" s="3">
        <v>49</v>
      </c>
      <c r="AO720" s="3">
        <v>3</v>
      </c>
      <c r="AP720" s="3">
        <v>3791.5940000000001</v>
      </c>
      <c r="AQ720" s="3">
        <v>12215.73</v>
      </c>
      <c r="BA720" s="3">
        <v>28440</v>
      </c>
      <c r="BB720" s="3">
        <v>27987</v>
      </c>
      <c r="BC720" s="3">
        <v>49</v>
      </c>
      <c r="BD720" s="3">
        <v>3</v>
      </c>
      <c r="BE720" s="3">
        <v>3336.7109999999998</v>
      </c>
      <c r="BF720" s="3">
        <v>10282.370000000001</v>
      </c>
      <c r="BN720" s="3">
        <v>3</v>
      </c>
      <c r="BO720" s="3">
        <v>45</v>
      </c>
      <c r="BP720" s="3">
        <v>2981.0970000000002</v>
      </c>
      <c r="BW720" s="3">
        <v>3</v>
      </c>
      <c r="BX720" s="3">
        <v>45</v>
      </c>
      <c r="BY720" s="3">
        <v>2651.4209999999998</v>
      </c>
      <c r="CF720" s="3" t="s">
        <v>3073</v>
      </c>
      <c r="CG720" s="174">
        <v>131651</v>
      </c>
      <c r="CH720" s="174">
        <v>2009</v>
      </c>
      <c r="CI720" s="174">
        <v>5</v>
      </c>
      <c r="CJ720" s="174">
        <v>3955.4789999999998</v>
      </c>
      <c r="CK720" s="174">
        <v>3955.4789999999998</v>
      </c>
      <c r="CN720" s="3">
        <v>2069</v>
      </c>
      <c r="CO720" s="169">
        <f t="shared" si="141"/>
        <v>3760.1619000000001</v>
      </c>
      <c r="CP720" s="169">
        <f t="shared" si="142"/>
        <v>3804.5370000000003</v>
      </c>
      <c r="CQ720" s="170">
        <f t="shared" si="143"/>
        <v>7564.6989000000003</v>
      </c>
      <c r="CU720" s="174">
        <v>131651</v>
      </c>
      <c r="CV720" s="174">
        <v>2009</v>
      </c>
      <c r="CW720" s="174">
        <v>5</v>
      </c>
      <c r="CX720" s="174">
        <v>3955.4789999999998</v>
      </c>
    </row>
    <row r="721" spans="38:102" x14ac:dyDescent="0.25">
      <c r="AL721" s="3">
        <v>28660</v>
      </c>
      <c r="AM721" s="3">
        <v>28223</v>
      </c>
      <c r="AN721" s="3">
        <v>49</v>
      </c>
      <c r="AO721" s="3">
        <v>3</v>
      </c>
      <c r="AP721" s="3">
        <v>6133.4049999999997</v>
      </c>
      <c r="AQ721" s="3">
        <v>18311.12</v>
      </c>
      <c r="BA721" s="3">
        <v>28660</v>
      </c>
      <c r="BB721" s="3">
        <v>28223</v>
      </c>
      <c r="BC721" s="3">
        <v>49</v>
      </c>
      <c r="BD721" s="3">
        <v>3</v>
      </c>
      <c r="BE721" s="3">
        <v>5384.1390000000001</v>
      </c>
      <c r="BF721" s="3">
        <v>16404.62</v>
      </c>
      <c r="BN721" s="3">
        <v>3</v>
      </c>
      <c r="BO721" s="3">
        <v>46</v>
      </c>
      <c r="BP721" s="3">
        <v>15324.31</v>
      </c>
      <c r="BW721" s="3">
        <v>3</v>
      </c>
      <c r="BX721" s="3">
        <v>46</v>
      </c>
      <c r="BY721" s="3">
        <v>17676.46</v>
      </c>
      <c r="CF721" s="3" t="s">
        <v>3073</v>
      </c>
      <c r="CG721" s="174">
        <v>3184</v>
      </c>
      <c r="CH721" s="174">
        <v>152499</v>
      </c>
      <c r="CI721" s="174">
        <v>5</v>
      </c>
      <c r="CJ721" s="174">
        <v>3951.5909999999999</v>
      </c>
      <c r="CK721" s="174">
        <v>3951.5909999999999</v>
      </c>
      <c r="CN721" s="3">
        <v>2508</v>
      </c>
      <c r="CO721" s="169">
        <f t="shared" si="141"/>
        <v>3767.0636099999997</v>
      </c>
      <c r="CP721" s="169">
        <f t="shared" si="142"/>
        <v>3797.3289599999998</v>
      </c>
      <c r="CQ721" s="170">
        <f t="shared" si="143"/>
        <v>7564.39257</v>
      </c>
      <c r="CU721" s="174">
        <v>3184</v>
      </c>
      <c r="CV721" s="174">
        <v>152499</v>
      </c>
      <c r="CW721" s="174">
        <v>5</v>
      </c>
      <c r="CX721" s="174">
        <v>3951.5909999999999</v>
      </c>
    </row>
    <row r="722" spans="38:102" x14ac:dyDescent="0.25">
      <c r="AL722" s="3">
        <v>199113</v>
      </c>
      <c r="AM722" s="3">
        <v>199114</v>
      </c>
      <c r="AN722" s="3">
        <v>49</v>
      </c>
      <c r="AO722" s="3">
        <v>3</v>
      </c>
      <c r="AP722" s="3">
        <v>1386.2950000000001</v>
      </c>
      <c r="AQ722" s="3">
        <v>3949.54</v>
      </c>
      <c r="BA722" s="3">
        <v>199113</v>
      </c>
      <c r="BB722" s="3">
        <v>199114</v>
      </c>
      <c r="BC722" s="3">
        <v>49</v>
      </c>
      <c r="BD722" s="3">
        <v>3</v>
      </c>
      <c r="BE722" s="3">
        <v>1712.6179999999999</v>
      </c>
      <c r="BF722" s="3">
        <v>4655.2070000000003</v>
      </c>
      <c r="BN722" s="3">
        <v>3</v>
      </c>
      <c r="BO722" s="3">
        <v>46</v>
      </c>
      <c r="BP722" s="3">
        <v>4934.5249999999996</v>
      </c>
      <c r="BW722" s="3">
        <v>3</v>
      </c>
      <c r="BX722" s="3">
        <v>46</v>
      </c>
      <c r="BY722" s="3">
        <v>5243.7179999999998</v>
      </c>
      <c r="CF722" s="3" t="s">
        <v>3073</v>
      </c>
      <c r="CG722" s="174">
        <v>150836</v>
      </c>
      <c r="CH722" s="174">
        <v>2862</v>
      </c>
      <c r="CI722" s="174">
        <v>5</v>
      </c>
      <c r="CJ722" s="174">
        <v>3950.9389999999999</v>
      </c>
      <c r="CK722" s="174">
        <v>3950.9389999999999</v>
      </c>
      <c r="CN722" s="3">
        <v>363</v>
      </c>
      <c r="CO722" s="169">
        <f t="shared" si="141"/>
        <v>3715.2719999999999</v>
      </c>
      <c r="CP722" s="169">
        <f t="shared" si="142"/>
        <v>3828.5079999999998</v>
      </c>
      <c r="CQ722" s="170">
        <f t="shared" si="143"/>
        <v>7543.78</v>
      </c>
      <c r="CU722" s="174">
        <v>150836</v>
      </c>
      <c r="CV722" s="174">
        <v>2862</v>
      </c>
      <c r="CW722" s="174">
        <v>5</v>
      </c>
      <c r="CX722" s="174">
        <v>3950.9389999999999</v>
      </c>
    </row>
    <row r="723" spans="38:102" x14ac:dyDescent="0.25">
      <c r="AL723" s="3">
        <v>199114</v>
      </c>
      <c r="AM723" s="3">
        <v>199113</v>
      </c>
      <c r="AN723" s="3">
        <v>49</v>
      </c>
      <c r="AO723" s="3">
        <v>3</v>
      </c>
      <c r="AP723" s="3">
        <v>1028.0039999999999</v>
      </c>
      <c r="AQ723" s="3">
        <v>3108.8879999999999</v>
      </c>
      <c r="BA723" s="3">
        <v>199114</v>
      </c>
      <c r="BB723" s="3">
        <v>199113</v>
      </c>
      <c r="BC723" s="3">
        <v>49</v>
      </c>
      <c r="BD723" s="3">
        <v>3</v>
      </c>
      <c r="BE723" s="3">
        <v>1017.727</v>
      </c>
      <c r="BF723" s="3">
        <v>3096.5639999999999</v>
      </c>
      <c r="BN723" s="3">
        <v>3</v>
      </c>
      <c r="BO723" s="3">
        <v>46</v>
      </c>
      <c r="BP723" s="3">
        <v>16296.84</v>
      </c>
      <c r="BW723" s="3">
        <v>3</v>
      </c>
      <c r="BX723" s="3">
        <v>46</v>
      </c>
      <c r="BY723" s="3">
        <v>17884.080000000002</v>
      </c>
      <c r="CF723" s="3" t="s">
        <v>3073</v>
      </c>
      <c r="CG723" s="174">
        <v>2305</v>
      </c>
      <c r="CH723" s="174">
        <v>24694</v>
      </c>
      <c r="CI723" s="174">
        <v>5</v>
      </c>
      <c r="CJ723" s="174">
        <v>3950.029</v>
      </c>
      <c r="CK723" s="174">
        <v>3950.029</v>
      </c>
      <c r="CN723" s="3">
        <v>1857</v>
      </c>
      <c r="CO723" s="169">
        <f t="shared" si="141"/>
        <v>3793.2498999999998</v>
      </c>
      <c r="CP723" s="169">
        <f t="shared" si="142"/>
        <v>3743.3624</v>
      </c>
      <c r="CQ723" s="170">
        <f t="shared" si="143"/>
        <v>7536.6122999999998</v>
      </c>
      <c r="CU723" s="174">
        <v>2305</v>
      </c>
      <c r="CV723" s="174">
        <v>24694</v>
      </c>
      <c r="CW723" s="174">
        <v>5</v>
      </c>
      <c r="CX723" s="174">
        <v>3950.029</v>
      </c>
    </row>
    <row r="724" spans="38:102" x14ac:dyDescent="0.25">
      <c r="AL724" s="3">
        <v>23420</v>
      </c>
      <c r="AM724" s="3">
        <v>23444</v>
      </c>
      <c r="AN724" s="3">
        <v>50</v>
      </c>
      <c r="AO724" s="3">
        <v>3</v>
      </c>
      <c r="AP724" s="3">
        <v>1748.277</v>
      </c>
      <c r="AQ724" s="3">
        <v>4484.232</v>
      </c>
      <c r="BA724" s="3">
        <v>23420</v>
      </c>
      <c r="BB724" s="3">
        <v>23444</v>
      </c>
      <c r="BC724" s="3">
        <v>50</v>
      </c>
      <c r="BD724" s="3">
        <v>3</v>
      </c>
      <c r="BE724" s="3">
        <v>1774.7</v>
      </c>
      <c r="BF724" s="3">
        <v>4614.0559999999996</v>
      </c>
      <c r="BN724" s="3">
        <v>3</v>
      </c>
      <c r="BO724" s="3">
        <v>46</v>
      </c>
      <c r="BP724" s="3">
        <v>1463.479</v>
      </c>
      <c r="BW724" s="3">
        <v>3</v>
      </c>
      <c r="BX724" s="3">
        <v>46</v>
      </c>
      <c r="BY724" s="3">
        <v>1897.56</v>
      </c>
      <c r="CF724" s="3" t="s">
        <v>3073</v>
      </c>
      <c r="CG724" s="174">
        <v>35251</v>
      </c>
      <c r="CH724" s="174">
        <v>2485</v>
      </c>
      <c r="CI724" s="174">
        <v>5</v>
      </c>
      <c r="CJ724" s="174">
        <v>3949.23</v>
      </c>
      <c r="CK724" s="174">
        <v>3949.23</v>
      </c>
      <c r="CN724" s="3">
        <v>3289</v>
      </c>
      <c r="CO724" s="169">
        <f t="shared" si="141"/>
        <v>3632.3117999999999</v>
      </c>
      <c r="CP724" s="169">
        <f t="shared" si="142"/>
        <v>3897.8679000000002</v>
      </c>
      <c r="CQ724" s="170">
        <f t="shared" si="143"/>
        <v>7530.1797000000006</v>
      </c>
      <c r="CU724" s="174">
        <v>35251</v>
      </c>
      <c r="CV724" s="174">
        <v>2485</v>
      </c>
      <c r="CW724" s="174">
        <v>5</v>
      </c>
      <c r="CX724" s="174">
        <v>3949.23</v>
      </c>
    </row>
    <row r="725" spans="38:102" x14ac:dyDescent="0.25">
      <c r="AL725" s="3">
        <v>23444</v>
      </c>
      <c r="AM725" s="3">
        <v>23420</v>
      </c>
      <c r="AN725" s="3">
        <v>50</v>
      </c>
      <c r="AO725" s="3">
        <v>3</v>
      </c>
      <c r="AP725" s="3">
        <v>1745.222</v>
      </c>
      <c r="AQ725" s="3">
        <v>4529.5720000000001</v>
      </c>
      <c r="BA725" s="3">
        <v>23444</v>
      </c>
      <c r="BB725" s="3">
        <v>23420</v>
      </c>
      <c r="BC725" s="3">
        <v>50</v>
      </c>
      <c r="BD725" s="3">
        <v>3</v>
      </c>
      <c r="BE725" s="3">
        <v>1822.375</v>
      </c>
      <c r="BF725" s="3">
        <v>4724.8249999999998</v>
      </c>
      <c r="BN725" s="3">
        <v>3</v>
      </c>
      <c r="BO725" s="3">
        <v>46</v>
      </c>
      <c r="BP725" s="3">
        <v>1246.924</v>
      </c>
      <c r="BW725" s="3">
        <v>3</v>
      </c>
      <c r="BX725" s="3">
        <v>46</v>
      </c>
      <c r="BY725" s="3">
        <v>1248.0329999999999</v>
      </c>
      <c r="CF725" s="3" t="s">
        <v>3073</v>
      </c>
      <c r="CG725" s="174">
        <v>77240</v>
      </c>
      <c r="CH725" s="174">
        <v>362</v>
      </c>
      <c r="CI725" s="174">
        <v>5</v>
      </c>
      <c r="CJ725" s="174">
        <v>3946.9009999999998</v>
      </c>
      <c r="CK725" s="174">
        <v>3946.9009999999998</v>
      </c>
      <c r="CN725" s="3">
        <v>611</v>
      </c>
      <c r="CO725" s="169">
        <f t="shared" si="141"/>
        <v>3869.7952999999998</v>
      </c>
      <c r="CP725" s="169">
        <f t="shared" si="142"/>
        <v>3630.7580999999996</v>
      </c>
      <c r="CQ725" s="170">
        <f t="shared" si="143"/>
        <v>7500.5533999999989</v>
      </c>
      <c r="CU725" s="174">
        <v>77240</v>
      </c>
      <c r="CV725" s="174">
        <v>362</v>
      </c>
      <c r="CW725" s="174">
        <v>5</v>
      </c>
      <c r="CX725" s="174">
        <v>3946.9009999999998</v>
      </c>
    </row>
    <row r="726" spans="38:102" x14ac:dyDescent="0.25">
      <c r="AL726" s="3">
        <v>26262</v>
      </c>
      <c r="AM726" s="3">
        <v>186157</v>
      </c>
      <c r="AN726" s="3">
        <v>50</v>
      </c>
      <c r="AO726" s="3">
        <v>3</v>
      </c>
      <c r="AP726" s="3">
        <v>1</v>
      </c>
      <c r="AQ726" s="3">
        <v>4</v>
      </c>
      <c r="BA726" s="3">
        <v>26262</v>
      </c>
      <c r="BB726" s="3">
        <v>186157</v>
      </c>
      <c r="BC726" s="3">
        <v>50</v>
      </c>
      <c r="BD726" s="3">
        <v>3</v>
      </c>
      <c r="BE726" s="3">
        <v>0</v>
      </c>
      <c r="BF726" s="3">
        <v>3</v>
      </c>
      <c r="BN726" s="3">
        <v>3</v>
      </c>
      <c r="BO726" s="3">
        <v>46</v>
      </c>
      <c r="BP726" s="3">
        <v>2286.6709999999998</v>
      </c>
      <c r="BW726" s="3">
        <v>3</v>
      </c>
      <c r="BX726" s="3">
        <v>46</v>
      </c>
      <c r="BY726" s="3">
        <v>2206.3580000000002</v>
      </c>
      <c r="CF726" s="3" t="s">
        <v>3073</v>
      </c>
      <c r="CG726" s="174">
        <v>1579</v>
      </c>
      <c r="CH726" s="174">
        <v>186003</v>
      </c>
      <c r="CI726" s="174">
        <v>5</v>
      </c>
      <c r="CJ726" s="174">
        <v>3946.4459999999999</v>
      </c>
      <c r="CK726" s="174">
        <v>3946.4459999999999</v>
      </c>
      <c r="CN726" s="3">
        <v>90</v>
      </c>
      <c r="CO726" s="169">
        <f t="shared" si="141"/>
        <v>3824.2962000000002</v>
      </c>
      <c r="CP726" s="169">
        <f t="shared" si="142"/>
        <v>3675.0382</v>
      </c>
      <c r="CQ726" s="170">
        <f t="shared" si="143"/>
        <v>7499.3343999999997</v>
      </c>
      <c r="CU726" s="174">
        <v>1579</v>
      </c>
      <c r="CV726" s="174">
        <v>186003</v>
      </c>
      <c r="CW726" s="174">
        <v>5</v>
      </c>
      <c r="CX726" s="174">
        <v>3946.4459999999999</v>
      </c>
    </row>
    <row r="727" spans="38:102" x14ac:dyDescent="0.25">
      <c r="AL727" s="3">
        <v>186157</v>
      </c>
      <c r="AM727" s="3">
        <v>26262</v>
      </c>
      <c r="AN727" s="3">
        <v>50</v>
      </c>
      <c r="AO727" s="3">
        <v>3</v>
      </c>
      <c r="AP727" s="3">
        <v>2</v>
      </c>
      <c r="AQ727" s="3">
        <v>2</v>
      </c>
      <c r="BA727" s="3">
        <v>186157</v>
      </c>
      <c r="BB727" s="3">
        <v>26262</v>
      </c>
      <c r="BC727" s="3">
        <v>50</v>
      </c>
      <c r="BD727" s="3">
        <v>3</v>
      </c>
      <c r="BE727" s="3">
        <v>0</v>
      </c>
      <c r="BF727" s="3">
        <v>0</v>
      </c>
      <c r="BN727" s="3">
        <v>3</v>
      </c>
      <c r="BO727" s="3">
        <v>46</v>
      </c>
      <c r="BP727" s="3">
        <v>627.35029999999995</v>
      </c>
      <c r="BW727" s="3">
        <v>3</v>
      </c>
      <c r="BX727" s="3">
        <v>46</v>
      </c>
      <c r="BY727" s="3">
        <v>1369.2139999999999</v>
      </c>
      <c r="CF727" s="3" t="s">
        <v>3073</v>
      </c>
      <c r="CG727" s="174">
        <v>242</v>
      </c>
      <c r="CH727" s="174">
        <v>70726</v>
      </c>
      <c r="CI727" s="174">
        <v>5</v>
      </c>
      <c r="CJ727" s="174">
        <v>3944.047</v>
      </c>
      <c r="CK727" s="174">
        <v>3944.047</v>
      </c>
      <c r="CN727" s="3">
        <v>1211</v>
      </c>
      <c r="CO727" s="169">
        <f t="shared" si="141"/>
        <v>3729.1610000000001</v>
      </c>
      <c r="CP727" s="169">
        <f t="shared" si="142"/>
        <v>3766.8960000000002</v>
      </c>
      <c r="CQ727" s="170">
        <f t="shared" si="143"/>
        <v>7496.0570000000007</v>
      </c>
      <c r="CU727" s="174">
        <v>242</v>
      </c>
      <c r="CV727" s="174">
        <v>70726</v>
      </c>
      <c r="CW727" s="174">
        <v>5</v>
      </c>
      <c r="CX727" s="174">
        <v>3944.047</v>
      </c>
    </row>
    <row r="728" spans="38:102" x14ac:dyDescent="0.25">
      <c r="AL728" s="3">
        <v>186162</v>
      </c>
      <c r="AM728" s="3">
        <v>186163</v>
      </c>
      <c r="AN728" s="3">
        <v>50</v>
      </c>
      <c r="AO728" s="3">
        <v>3</v>
      </c>
      <c r="AP728" s="3">
        <v>15</v>
      </c>
      <c r="AQ728" s="3">
        <v>22.5</v>
      </c>
      <c r="BA728" s="3">
        <v>186162</v>
      </c>
      <c r="BB728" s="3">
        <v>186163</v>
      </c>
      <c r="BC728" s="3">
        <v>50</v>
      </c>
      <c r="BD728" s="3">
        <v>3</v>
      </c>
      <c r="BE728" s="3">
        <v>0</v>
      </c>
      <c r="BF728" s="3">
        <v>7.5</v>
      </c>
      <c r="BN728" s="3">
        <v>3</v>
      </c>
      <c r="BO728" s="3">
        <v>46</v>
      </c>
      <c r="BP728" s="3">
        <v>2755.89</v>
      </c>
      <c r="BW728" s="3">
        <v>3</v>
      </c>
      <c r="BX728" s="3">
        <v>46</v>
      </c>
      <c r="BY728" s="3">
        <v>2854.6030000000001</v>
      </c>
      <c r="CF728" s="3" t="s">
        <v>3073</v>
      </c>
      <c r="CG728" s="174">
        <v>83483</v>
      </c>
      <c r="CH728" s="174">
        <v>3547</v>
      </c>
      <c r="CI728" s="174">
        <v>5</v>
      </c>
      <c r="CJ728" s="174">
        <v>3943.98</v>
      </c>
      <c r="CK728" s="174">
        <v>3943.98</v>
      </c>
      <c r="CN728" s="3">
        <v>2706</v>
      </c>
      <c r="CO728" s="169">
        <f t="shared" si="141"/>
        <v>3830.7339999999999</v>
      </c>
      <c r="CP728" s="169">
        <f t="shared" si="142"/>
        <v>3664.7869999999998</v>
      </c>
      <c r="CQ728" s="170">
        <f t="shared" si="143"/>
        <v>7495.5209999999997</v>
      </c>
      <c r="CU728" s="174">
        <v>83483</v>
      </c>
      <c r="CV728" s="174">
        <v>3547</v>
      </c>
      <c r="CW728" s="174">
        <v>5</v>
      </c>
      <c r="CX728" s="174">
        <v>3943.98</v>
      </c>
    </row>
    <row r="729" spans="38:102" x14ac:dyDescent="0.25">
      <c r="AL729" s="3">
        <v>186163</v>
      </c>
      <c r="AM729" s="3">
        <v>186162</v>
      </c>
      <c r="AN729" s="3">
        <v>50</v>
      </c>
      <c r="AO729" s="3">
        <v>3</v>
      </c>
      <c r="AP729" s="3">
        <v>0</v>
      </c>
      <c r="AQ729" s="3">
        <v>0</v>
      </c>
      <c r="BA729" s="3">
        <v>186163</v>
      </c>
      <c r="BB729" s="3">
        <v>186162</v>
      </c>
      <c r="BC729" s="3">
        <v>50</v>
      </c>
      <c r="BD729" s="3">
        <v>3</v>
      </c>
      <c r="BE729" s="3">
        <v>0</v>
      </c>
      <c r="BF729" s="3">
        <v>0</v>
      </c>
      <c r="BN729" s="3">
        <v>3</v>
      </c>
      <c r="BO729" s="3">
        <v>46</v>
      </c>
      <c r="BP729" s="3">
        <v>2717.134</v>
      </c>
      <c r="BW729" s="3">
        <v>3</v>
      </c>
      <c r="BX729" s="3">
        <v>46</v>
      </c>
      <c r="BY729" s="3">
        <v>2796.4169999999999</v>
      </c>
      <c r="CF729" s="3" t="s">
        <v>3073</v>
      </c>
      <c r="CG729" s="174">
        <v>34679</v>
      </c>
      <c r="CH729" s="174">
        <v>2469</v>
      </c>
      <c r="CI729" s="174">
        <v>5</v>
      </c>
      <c r="CJ729" s="174">
        <v>3940.944</v>
      </c>
      <c r="CK729" s="174">
        <v>3940.944</v>
      </c>
      <c r="CN729" s="3">
        <v>2488</v>
      </c>
      <c r="CO729" s="169">
        <f t="shared" si="141"/>
        <v>3746.3764000000001</v>
      </c>
      <c r="CP729" s="169">
        <f t="shared" si="142"/>
        <v>3747.1030000000001</v>
      </c>
      <c r="CQ729" s="170">
        <f t="shared" si="143"/>
        <v>7493.4794000000002</v>
      </c>
      <c r="CU729" s="174">
        <v>34679</v>
      </c>
      <c r="CV729" s="174">
        <v>2469</v>
      </c>
      <c r="CW729" s="174">
        <v>5</v>
      </c>
      <c r="CX729" s="174">
        <v>3940.944</v>
      </c>
    </row>
    <row r="730" spans="38:102" x14ac:dyDescent="0.25">
      <c r="AL730" s="3">
        <v>26334</v>
      </c>
      <c r="AM730" s="3">
        <v>26590</v>
      </c>
      <c r="AN730" s="3">
        <v>51</v>
      </c>
      <c r="AO730" s="3">
        <v>3</v>
      </c>
      <c r="AP730" s="3">
        <v>7955.2380000000003</v>
      </c>
      <c r="AQ730" s="3">
        <v>20378.669999999998</v>
      </c>
      <c r="BA730" s="3">
        <v>26334</v>
      </c>
      <c r="BB730" s="3">
        <v>26590</v>
      </c>
      <c r="BC730" s="3">
        <v>51</v>
      </c>
      <c r="BD730" s="3">
        <v>3</v>
      </c>
      <c r="BE730" s="3">
        <v>7506.4920000000002</v>
      </c>
      <c r="BF730" s="3">
        <v>19205.54</v>
      </c>
      <c r="BN730" s="3">
        <v>3</v>
      </c>
      <c r="BO730" s="3">
        <v>46</v>
      </c>
      <c r="BP730" s="3">
        <v>3757.1179999999999</v>
      </c>
      <c r="BW730" s="3">
        <v>3</v>
      </c>
      <c r="BX730" s="3">
        <v>46</v>
      </c>
      <c r="BY730" s="3">
        <v>4298.7700000000004</v>
      </c>
      <c r="CF730" s="3" t="s">
        <v>3073</v>
      </c>
      <c r="CG730" s="174">
        <v>3645</v>
      </c>
      <c r="CH730" s="174">
        <v>103113</v>
      </c>
      <c r="CI730" s="174">
        <v>5</v>
      </c>
      <c r="CJ730" s="174">
        <v>3934.2739999999999</v>
      </c>
      <c r="CK730" s="174">
        <v>3934.2739999999999</v>
      </c>
      <c r="CN730" s="3">
        <v>1194</v>
      </c>
      <c r="CO730" s="169">
        <f t="shared" si="141"/>
        <v>3836.1966000000002</v>
      </c>
      <c r="CP730" s="169">
        <f t="shared" si="142"/>
        <v>3655.8595999999998</v>
      </c>
      <c r="CQ730" s="170">
        <f t="shared" si="143"/>
        <v>7492.0562</v>
      </c>
      <c r="CU730" s="174">
        <v>3645</v>
      </c>
      <c r="CV730" s="174">
        <v>103113</v>
      </c>
      <c r="CW730" s="174">
        <v>5</v>
      </c>
      <c r="CX730" s="174">
        <v>3934.2739999999999</v>
      </c>
    </row>
    <row r="731" spans="38:102" x14ac:dyDescent="0.25">
      <c r="AL731" s="3">
        <v>26338</v>
      </c>
      <c r="AM731" s="3">
        <v>26550</v>
      </c>
      <c r="AN731" s="3">
        <v>51</v>
      </c>
      <c r="AO731" s="3">
        <v>3</v>
      </c>
      <c r="AP731" s="3">
        <v>1636.201</v>
      </c>
      <c r="AQ731" s="3">
        <v>4461.482</v>
      </c>
      <c r="BA731" s="3">
        <v>26338</v>
      </c>
      <c r="BB731" s="3">
        <v>26550</v>
      </c>
      <c r="BC731" s="3">
        <v>51</v>
      </c>
      <c r="BD731" s="3">
        <v>3</v>
      </c>
      <c r="BE731" s="3">
        <v>1380.145</v>
      </c>
      <c r="BF731" s="3">
        <v>3760.8180000000002</v>
      </c>
      <c r="BN731" s="3">
        <v>3</v>
      </c>
      <c r="BO731" s="3">
        <v>46</v>
      </c>
      <c r="BP731" s="3">
        <v>3076.7640000000001</v>
      </c>
      <c r="BW731" s="3">
        <v>3</v>
      </c>
      <c r="BX731" s="3">
        <v>46</v>
      </c>
      <c r="BY731" s="3">
        <v>4451.8419999999996</v>
      </c>
      <c r="CF731" s="3" t="s">
        <v>3073</v>
      </c>
      <c r="CG731" s="174">
        <v>75675</v>
      </c>
      <c r="CH731" s="174">
        <v>1625</v>
      </c>
      <c r="CI731" s="174">
        <v>5</v>
      </c>
      <c r="CJ731" s="174">
        <v>3933.8620000000001</v>
      </c>
      <c r="CK731" s="174">
        <v>3933.8620000000001</v>
      </c>
      <c r="CN731" s="3">
        <v>760</v>
      </c>
      <c r="CO731" s="169">
        <f t="shared" si="141"/>
        <v>3817.4796000000001</v>
      </c>
      <c r="CP731" s="169">
        <f t="shared" si="142"/>
        <v>3667.6787000000004</v>
      </c>
      <c r="CQ731" s="170">
        <f t="shared" si="143"/>
        <v>7485.158300000001</v>
      </c>
      <c r="CU731" s="174">
        <v>75675</v>
      </c>
      <c r="CV731" s="174">
        <v>1625</v>
      </c>
      <c r="CW731" s="174">
        <v>5</v>
      </c>
      <c r="CX731" s="174">
        <v>3933.8620000000001</v>
      </c>
    </row>
    <row r="732" spans="38:102" x14ac:dyDescent="0.25">
      <c r="AL732" s="3">
        <v>26501</v>
      </c>
      <c r="AM732" s="3">
        <v>26608</v>
      </c>
      <c r="AN732" s="3">
        <v>51</v>
      </c>
      <c r="AO732" s="3">
        <v>3</v>
      </c>
      <c r="AP732" s="3">
        <v>373.7362</v>
      </c>
      <c r="AQ732" s="3">
        <v>841.58600000000001</v>
      </c>
      <c r="BA732" s="3">
        <v>26501</v>
      </c>
      <c r="BB732" s="3">
        <v>26608</v>
      </c>
      <c r="BC732" s="3">
        <v>51</v>
      </c>
      <c r="BD732" s="3">
        <v>3</v>
      </c>
      <c r="BE732" s="3">
        <v>342.58859999999999</v>
      </c>
      <c r="BF732" s="3">
        <v>843.88340000000005</v>
      </c>
      <c r="BN732" s="3">
        <v>3</v>
      </c>
      <c r="BO732" s="3">
        <v>46</v>
      </c>
      <c r="BP732" s="3">
        <v>3319.6329999999998</v>
      </c>
      <c r="BW732" s="3">
        <v>3</v>
      </c>
      <c r="BX732" s="3">
        <v>46</v>
      </c>
      <c r="BY732" s="3">
        <v>3366.567</v>
      </c>
      <c r="CF732" s="3" t="s">
        <v>3073</v>
      </c>
      <c r="CG732" s="174">
        <v>3281</v>
      </c>
      <c r="CH732" s="174">
        <v>161129</v>
      </c>
      <c r="CI732" s="174">
        <v>5</v>
      </c>
      <c r="CJ732" s="174">
        <v>3925.2759999999998</v>
      </c>
      <c r="CK732" s="174">
        <v>3925.2759999999998</v>
      </c>
      <c r="CN732" s="3">
        <v>3508</v>
      </c>
      <c r="CO732" s="169">
        <f t="shared" si="141"/>
        <v>3732.5590000000002</v>
      </c>
      <c r="CP732" s="169">
        <f t="shared" si="142"/>
        <v>3752.1210000000001</v>
      </c>
      <c r="CQ732" s="170">
        <f t="shared" si="143"/>
        <v>7484.68</v>
      </c>
      <c r="CU732" s="174">
        <v>3281</v>
      </c>
      <c r="CV732" s="174">
        <v>161129</v>
      </c>
      <c r="CW732" s="174">
        <v>5</v>
      </c>
      <c r="CX732" s="174">
        <v>3925.2759999999998</v>
      </c>
    </row>
    <row r="733" spans="38:102" x14ac:dyDescent="0.25">
      <c r="AL733" s="3">
        <v>26550</v>
      </c>
      <c r="AM733" s="3">
        <v>26338</v>
      </c>
      <c r="AN733" s="3">
        <v>51</v>
      </c>
      <c r="AO733" s="3">
        <v>3</v>
      </c>
      <c r="AP733" s="3">
        <v>1956.9490000000001</v>
      </c>
      <c r="AQ733" s="3">
        <v>5302.8</v>
      </c>
      <c r="BA733" s="3">
        <v>26550</v>
      </c>
      <c r="BB733" s="3">
        <v>26338</v>
      </c>
      <c r="BC733" s="3">
        <v>51</v>
      </c>
      <c r="BD733" s="3">
        <v>3</v>
      </c>
      <c r="BE733" s="3">
        <v>1840.9010000000001</v>
      </c>
      <c r="BF733" s="3">
        <v>4860.3329999999996</v>
      </c>
      <c r="BN733" s="3">
        <v>3</v>
      </c>
      <c r="BO733" s="3">
        <v>46</v>
      </c>
      <c r="BP733" s="3">
        <v>1206.615</v>
      </c>
      <c r="BW733" s="3">
        <v>3</v>
      </c>
      <c r="BX733" s="3">
        <v>46</v>
      </c>
      <c r="BY733" s="3">
        <v>734.23580000000004</v>
      </c>
      <c r="CF733" s="3" t="s">
        <v>3073</v>
      </c>
      <c r="CG733" s="174">
        <v>2388</v>
      </c>
      <c r="CH733" s="174">
        <v>28149</v>
      </c>
      <c r="CI733" s="174">
        <v>5</v>
      </c>
      <c r="CJ733" s="174">
        <v>3925.2429999999999</v>
      </c>
      <c r="CK733" s="174">
        <v>3925.2429999999999</v>
      </c>
      <c r="CN733" s="3">
        <v>2129</v>
      </c>
      <c r="CO733" s="169">
        <f t="shared" si="141"/>
        <v>3746.6950000000002</v>
      </c>
      <c r="CP733" s="169">
        <f t="shared" si="142"/>
        <v>3735.0220999999997</v>
      </c>
      <c r="CQ733" s="170">
        <f t="shared" si="143"/>
        <v>7481.7170999999998</v>
      </c>
      <c r="CU733" s="174">
        <v>2388</v>
      </c>
      <c r="CV733" s="174">
        <v>28149</v>
      </c>
      <c r="CW733" s="174">
        <v>5</v>
      </c>
      <c r="CX733" s="174">
        <v>3925.2429999999999</v>
      </c>
    </row>
    <row r="734" spans="38:102" x14ac:dyDescent="0.25">
      <c r="AL734" s="3">
        <v>26590</v>
      </c>
      <c r="AM734" s="3">
        <v>26334</v>
      </c>
      <c r="AN734" s="3">
        <v>51</v>
      </c>
      <c r="AO734" s="3">
        <v>3</v>
      </c>
      <c r="AP734" s="3">
        <v>7920.8689999999997</v>
      </c>
      <c r="AQ734" s="3">
        <v>21524.22</v>
      </c>
      <c r="BA734" s="3">
        <v>26590</v>
      </c>
      <c r="BB734" s="3">
        <v>26334</v>
      </c>
      <c r="BC734" s="3">
        <v>51</v>
      </c>
      <c r="BD734" s="3">
        <v>3</v>
      </c>
      <c r="BE734" s="3">
        <v>7163.6289999999999</v>
      </c>
      <c r="BF734" s="3">
        <v>19635.259999999998</v>
      </c>
      <c r="BN734" s="3">
        <v>3</v>
      </c>
      <c r="BO734" s="3">
        <v>46</v>
      </c>
      <c r="BP734" s="3">
        <v>4984.2510000000002</v>
      </c>
      <c r="BW734" s="3">
        <v>3</v>
      </c>
      <c r="BX734" s="3">
        <v>46</v>
      </c>
      <c r="BY734" s="3">
        <v>5212.3519999999999</v>
      </c>
      <c r="CF734" s="3" t="s">
        <v>3073</v>
      </c>
      <c r="CG734" s="174">
        <v>1105</v>
      </c>
      <c r="CH734" s="174">
        <v>137321</v>
      </c>
      <c r="CI734" s="174">
        <v>5</v>
      </c>
      <c r="CJ734" s="174">
        <v>3922.6950000000002</v>
      </c>
      <c r="CK734" s="174">
        <v>3922.6950000000002</v>
      </c>
      <c r="CN734" s="3">
        <v>2520</v>
      </c>
      <c r="CO734" s="169">
        <f t="shared" si="141"/>
        <v>3797.4800999999998</v>
      </c>
      <c r="CP734" s="169">
        <f t="shared" si="142"/>
        <v>3682.0197999999996</v>
      </c>
      <c r="CQ734" s="170">
        <f t="shared" si="143"/>
        <v>7479.4998999999989</v>
      </c>
      <c r="CU734" s="174">
        <v>1105</v>
      </c>
      <c r="CV734" s="174">
        <v>137321</v>
      </c>
      <c r="CW734" s="174">
        <v>5</v>
      </c>
      <c r="CX734" s="174">
        <v>3922.6950000000002</v>
      </c>
    </row>
    <row r="735" spans="38:102" x14ac:dyDescent="0.25">
      <c r="AL735" s="3">
        <v>26608</v>
      </c>
      <c r="AM735" s="3">
        <v>26501</v>
      </c>
      <c r="AN735" s="3">
        <v>51</v>
      </c>
      <c r="AO735" s="3">
        <v>3</v>
      </c>
      <c r="AP735" s="3">
        <v>391.15629999999999</v>
      </c>
      <c r="AQ735" s="3">
        <v>947.62009999999998</v>
      </c>
      <c r="BA735" s="3">
        <v>26608</v>
      </c>
      <c r="BB735" s="3">
        <v>26501</v>
      </c>
      <c r="BC735" s="3">
        <v>51</v>
      </c>
      <c r="BD735" s="3">
        <v>3</v>
      </c>
      <c r="BE735" s="3">
        <v>418.68189999999998</v>
      </c>
      <c r="BF735" s="3">
        <v>1023.737</v>
      </c>
      <c r="BN735" s="3">
        <v>3</v>
      </c>
      <c r="BO735" s="3">
        <v>46</v>
      </c>
      <c r="BP735" s="3">
        <v>5198.58</v>
      </c>
      <c r="BW735" s="3">
        <v>3</v>
      </c>
      <c r="BX735" s="3">
        <v>46</v>
      </c>
      <c r="BY735" s="3">
        <v>6240.3329999999996</v>
      </c>
      <c r="CF735" s="3" t="s">
        <v>3073</v>
      </c>
      <c r="CG735" s="174">
        <v>1053</v>
      </c>
      <c r="CH735" s="174">
        <v>126424</v>
      </c>
      <c r="CI735" s="174">
        <v>5</v>
      </c>
      <c r="CJ735" s="174">
        <v>3921.8739999999998</v>
      </c>
      <c r="CK735" s="174">
        <v>3921.8739999999998</v>
      </c>
      <c r="CN735" s="3">
        <v>1604</v>
      </c>
      <c r="CO735" s="169">
        <f t="shared" si="141"/>
        <v>3736.3982999999998</v>
      </c>
      <c r="CP735" s="169">
        <f t="shared" si="142"/>
        <v>3741.4205999999999</v>
      </c>
      <c r="CQ735" s="170">
        <f t="shared" si="143"/>
        <v>7477.8189000000002</v>
      </c>
      <c r="CU735" s="174">
        <v>1053</v>
      </c>
      <c r="CV735" s="174">
        <v>126424</v>
      </c>
      <c r="CW735" s="174">
        <v>5</v>
      </c>
      <c r="CX735" s="174">
        <v>3921.8739999999998</v>
      </c>
    </row>
    <row r="736" spans="38:102" x14ac:dyDescent="0.25">
      <c r="AL736" s="3">
        <v>26824</v>
      </c>
      <c r="AM736" s="3">
        <v>26877</v>
      </c>
      <c r="AN736" s="3">
        <v>51</v>
      </c>
      <c r="AO736" s="3">
        <v>3</v>
      </c>
      <c r="AP736" s="3">
        <v>4043.5749999999998</v>
      </c>
      <c r="AQ736" s="3">
        <v>10241.02</v>
      </c>
      <c r="BA736" s="3">
        <v>26824</v>
      </c>
      <c r="BB736" s="3">
        <v>26877</v>
      </c>
      <c r="BC736" s="3">
        <v>51</v>
      </c>
      <c r="BD736" s="3">
        <v>3</v>
      </c>
      <c r="BE736" s="3">
        <v>3402.4319999999998</v>
      </c>
      <c r="BF736" s="3">
        <v>8563.8739999999998</v>
      </c>
      <c r="BN736" s="3">
        <v>3</v>
      </c>
      <c r="BO736" s="3">
        <v>46</v>
      </c>
      <c r="BP736" s="3">
        <v>745.41369999999995</v>
      </c>
      <c r="BW736" s="3">
        <v>3</v>
      </c>
      <c r="BX736" s="3">
        <v>46</v>
      </c>
      <c r="BY736" s="3">
        <v>744.84990000000005</v>
      </c>
      <c r="CF736" s="3" t="s">
        <v>3073</v>
      </c>
      <c r="CG736" s="174">
        <v>114599</v>
      </c>
      <c r="CH736" s="174">
        <v>1339</v>
      </c>
      <c r="CI736" s="174">
        <v>5</v>
      </c>
      <c r="CJ736" s="174">
        <v>3920.0810000000001</v>
      </c>
      <c r="CK736" s="174">
        <v>3920.0810000000001</v>
      </c>
      <c r="CN736" s="3">
        <v>2622</v>
      </c>
      <c r="CO736" s="169">
        <f t="shared" si="141"/>
        <v>3740.3965999999996</v>
      </c>
      <c r="CP736" s="169">
        <f t="shared" si="142"/>
        <v>3736.2264000000005</v>
      </c>
      <c r="CQ736" s="170">
        <f t="shared" si="143"/>
        <v>7476.6229999999996</v>
      </c>
      <c r="CU736" s="174">
        <v>114599</v>
      </c>
      <c r="CV736" s="174">
        <v>1339</v>
      </c>
      <c r="CW736" s="174">
        <v>5</v>
      </c>
      <c r="CX736" s="174">
        <v>3920.0810000000001</v>
      </c>
    </row>
    <row r="737" spans="38:102" x14ac:dyDescent="0.25">
      <c r="AL737" s="3">
        <v>26877</v>
      </c>
      <c r="AM737" s="3">
        <v>26824</v>
      </c>
      <c r="AN737" s="3">
        <v>51</v>
      </c>
      <c r="AO737" s="3">
        <v>3</v>
      </c>
      <c r="AP737" s="3">
        <v>2982.4169999999999</v>
      </c>
      <c r="AQ737" s="3">
        <v>8326.32</v>
      </c>
      <c r="BA737" s="3">
        <v>26877</v>
      </c>
      <c r="BB737" s="3">
        <v>26824</v>
      </c>
      <c r="BC737" s="3">
        <v>51</v>
      </c>
      <c r="BD737" s="3">
        <v>3</v>
      </c>
      <c r="BE737" s="3">
        <v>2548.5630000000001</v>
      </c>
      <c r="BF737" s="3">
        <v>7304.527</v>
      </c>
      <c r="BN737" s="3">
        <v>3</v>
      </c>
      <c r="BO737" s="3">
        <v>46</v>
      </c>
      <c r="BP737" s="3">
        <v>2511.241</v>
      </c>
      <c r="BW737" s="3">
        <v>3</v>
      </c>
      <c r="BX737" s="3">
        <v>46</v>
      </c>
      <c r="BY737" s="3">
        <v>2671.2020000000002</v>
      </c>
      <c r="CF737" s="3" t="s">
        <v>3073</v>
      </c>
      <c r="CG737" s="174">
        <v>1045</v>
      </c>
      <c r="CH737" s="174">
        <v>123353</v>
      </c>
      <c r="CI737" s="174">
        <v>5</v>
      </c>
      <c r="CJ737" s="174">
        <v>3918.1559999999999</v>
      </c>
      <c r="CK737" s="174">
        <v>3918.1559999999999</v>
      </c>
      <c r="CN737" s="3">
        <v>1452</v>
      </c>
      <c r="CO737" s="169">
        <f t="shared" si="141"/>
        <v>3689.0403999999999</v>
      </c>
      <c r="CP737" s="169">
        <f t="shared" si="142"/>
        <v>3786.2538999999997</v>
      </c>
      <c r="CQ737" s="170">
        <f t="shared" si="143"/>
        <v>7475.2942999999996</v>
      </c>
      <c r="CU737" s="174">
        <v>1045</v>
      </c>
      <c r="CV737" s="174">
        <v>123353</v>
      </c>
      <c r="CW737" s="174">
        <v>5</v>
      </c>
      <c r="CX737" s="174">
        <v>3918.1559999999999</v>
      </c>
    </row>
    <row r="738" spans="38:102" x14ac:dyDescent="0.25">
      <c r="AL738" s="3">
        <v>28481</v>
      </c>
      <c r="AM738" s="3">
        <v>28585</v>
      </c>
      <c r="AN738" s="3">
        <v>52</v>
      </c>
      <c r="AO738" s="3">
        <v>6</v>
      </c>
      <c r="AP738" s="3">
        <v>4976.0129999999999</v>
      </c>
      <c r="AQ738" s="3">
        <v>14602.96</v>
      </c>
      <c r="BA738" s="3">
        <v>28481</v>
      </c>
      <c r="BB738" s="3">
        <v>28585</v>
      </c>
      <c r="BC738" s="3">
        <v>52</v>
      </c>
      <c r="BD738" s="3">
        <v>6</v>
      </c>
      <c r="BE738" s="3">
        <v>4499.576</v>
      </c>
      <c r="BF738" s="3">
        <v>13325.96</v>
      </c>
      <c r="BN738" s="3">
        <v>3</v>
      </c>
      <c r="BO738" s="3">
        <v>46</v>
      </c>
      <c r="BP738" s="3">
        <v>2650.433</v>
      </c>
      <c r="BW738" s="3">
        <v>3</v>
      </c>
      <c r="BX738" s="3">
        <v>46</v>
      </c>
      <c r="BY738" s="3">
        <v>3023.5819999999999</v>
      </c>
      <c r="CF738" s="3" t="s">
        <v>3073</v>
      </c>
      <c r="CG738" s="174">
        <v>1492</v>
      </c>
      <c r="CH738" s="174">
        <v>91233</v>
      </c>
      <c r="CI738" s="174">
        <v>5</v>
      </c>
      <c r="CJ738" s="174">
        <v>3916.8560000000002</v>
      </c>
      <c r="CK738" s="174">
        <v>3916.8560000000002</v>
      </c>
      <c r="CN738" s="3">
        <v>2536</v>
      </c>
      <c r="CO738" s="169">
        <f t="shared" si="141"/>
        <v>3685.6269999999995</v>
      </c>
      <c r="CP738" s="169">
        <f t="shared" si="142"/>
        <v>3780.9930999999997</v>
      </c>
      <c r="CQ738" s="170">
        <f t="shared" si="143"/>
        <v>7466.6200999999992</v>
      </c>
      <c r="CU738" s="174">
        <v>1492</v>
      </c>
      <c r="CV738" s="174">
        <v>91233</v>
      </c>
      <c r="CW738" s="174">
        <v>5</v>
      </c>
      <c r="CX738" s="174">
        <v>3916.8560000000002</v>
      </c>
    </row>
    <row r="739" spans="38:102" x14ac:dyDescent="0.25">
      <c r="AL739" s="3">
        <v>28585</v>
      </c>
      <c r="AM739" s="3">
        <v>28481</v>
      </c>
      <c r="AN739" s="3">
        <v>52</v>
      </c>
      <c r="AO739" s="3">
        <v>6</v>
      </c>
      <c r="AP739" s="3">
        <v>4831.5150000000003</v>
      </c>
      <c r="AQ739" s="3">
        <v>14279.39</v>
      </c>
      <c r="BA739" s="3">
        <v>28585</v>
      </c>
      <c r="BB739" s="3">
        <v>28481</v>
      </c>
      <c r="BC739" s="3">
        <v>52</v>
      </c>
      <c r="BD739" s="3">
        <v>6</v>
      </c>
      <c r="BE739" s="3">
        <v>4379.7209999999995</v>
      </c>
      <c r="BF739" s="3">
        <v>13243.25</v>
      </c>
      <c r="BN739" s="3">
        <v>3</v>
      </c>
      <c r="BO739" s="3">
        <v>46</v>
      </c>
      <c r="BP739" s="3">
        <v>1608.4390000000001</v>
      </c>
      <c r="BW739" s="3">
        <v>3</v>
      </c>
      <c r="BX739" s="3">
        <v>46</v>
      </c>
      <c r="BY739" s="3">
        <v>849.73019999999997</v>
      </c>
      <c r="CF739" s="3" t="s">
        <v>3073</v>
      </c>
      <c r="CG739" s="174">
        <v>103113</v>
      </c>
      <c r="CH739" s="174">
        <v>3645</v>
      </c>
      <c r="CI739" s="174">
        <v>5</v>
      </c>
      <c r="CJ739" s="174">
        <v>3915.6849999999999</v>
      </c>
      <c r="CK739" s="174">
        <v>3915.6849999999999</v>
      </c>
      <c r="CN739" s="3">
        <v>2965</v>
      </c>
      <c r="CO739" s="169">
        <f t="shared" si="141"/>
        <v>3724.1948000000002</v>
      </c>
      <c r="CP739" s="169">
        <f t="shared" si="142"/>
        <v>3741.2653</v>
      </c>
      <c r="CQ739" s="170">
        <f t="shared" si="143"/>
        <v>7465.4601000000002</v>
      </c>
      <c r="CU739" s="174">
        <v>103113</v>
      </c>
      <c r="CV739" s="174">
        <v>3645</v>
      </c>
      <c r="CW739" s="174">
        <v>5</v>
      </c>
      <c r="CX739" s="174">
        <v>3915.6849999999999</v>
      </c>
    </row>
    <row r="740" spans="38:102" x14ac:dyDescent="0.25">
      <c r="AL740" s="3">
        <v>28598</v>
      </c>
      <c r="AM740" s="3">
        <v>28668</v>
      </c>
      <c r="AN740" s="3">
        <v>52</v>
      </c>
      <c r="AO740" s="3">
        <v>6</v>
      </c>
      <c r="AP740" s="3">
        <v>458.7876</v>
      </c>
      <c r="AQ740" s="3">
        <v>1306.845</v>
      </c>
      <c r="BA740" s="3">
        <v>28598</v>
      </c>
      <c r="BB740" s="3">
        <v>28668</v>
      </c>
      <c r="BC740" s="3">
        <v>52</v>
      </c>
      <c r="BD740" s="3">
        <v>6</v>
      </c>
      <c r="BE740" s="3">
        <v>533.90970000000004</v>
      </c>
      <c r="BF740" s="3">
        <v>1496.0840000000001</v>
      </c>
      <c r="BN740" s="3">
        <v>3</v>
      </c>
      <c r="BO740" s="3">
        <v>46</v>
      </c>
      <c r="BP740" s="3">
        <v>1203.1210000000001</v>
      </c>
      <c r="BW740" s="3">
        <v>3</v>
      </c>
      <c r="BX740" s="3">
        <v>46</v>
      </c>
      <c r="BY740" s="3">
        <v>1092.9290000000001</v>
      </c>
      <c r="CF740" s="3" t="s">
        <v>3073</v>
      </c>
      <c r="CG740" s="174">
        <v>108509</v>
      </c>
      <c r="CH740" s="174">
        <v>1403</v>
      </c>
      <c r="CI740" s="174">
        <v>5</v>
      </c>
      <c r="CJ740" s="174">
        <v>3912.68</v>
      </c>
      <c r="CK740" s="174">
        <v>3912.68</v>
      </c>
      <c r="CN740" s="3">
        <v>2649</v>
      </c>
      <c r="CO740" s="169">
        <f t="shared" si="141"/>
        <v>3721.10547</v>
      </c>
      <c r="CP740" s="169">
        <f t="shared" si="142"/>
        <v>3733.8543</v>
      </c>
      <c r="CQ740" s="170">
        <f t="shared" si="143"/>
        <v>7454.9597699999995</v>
      </c>
      <c r="CU740" s="174">
        <v>108509</v>
      </c>
      <c r="CV740" s="174">
        <v>1403</v>
      </c>
      <c r="CW740" s="174">
        <v>5</v>
      </c>
      <c r="CX740" s="174">
        <v>3912.68</v>
      </c>
    </row>
    <row r="741" spans="38:102" x14ac:dyDescent="0.25">
      <c r="AL741" s="3">
        <v>28630</v>
      </c>
      <c r="AM741" s="3">
        <v>29298</v>
      </c>
      <c r="AN741" s="3">
        <v>52</v>
      </c>
      <c r="AO741" s="3">
        <v>6</v>
      </c>
      <c r="AP741" s="3">
        <v>2215.0300000000002</v>
      </c>
      <c r="AQ741" s="3">
        <v>6390.7</v>
      </c>
      <c r="BA741" s="3">
        <v>28630</v>
      </c>
      <c r="BB741" s="3">
        <v>29298</v>
      </c>
      <c r="BC741" s="3">
        <v>52</v>
      </c>
      <c r="BD741" s="3">
        <v>6</v>
      </c>
      <c r="BE741" s="3">
        <v>1803.798</v>
      </c>
      <c r="BF741" s="3">
        <v>5069.5159999999996</v>
      </c>
      <c r="BN741" s="3">
        <v>3</v>
      </c>
      <c r="BO741" s="3">
        <v>46</v>
      </c>
      <c r="BP741" s="3">
        <v>18493.93</v>
      </c>
      <c r="BW741" s="3">
        <v>3</v>
      </c>
      <c r="BX741" s="3">
        <v>46</v>
      </c>
      <c r="BY741" s="3">
        <v>15268.62</v>
      </c>
      <c r="CF741" s="3" t="s">
        <v>3073</v>
      </c>
      <c r="CG741" s="174">
        <v>69961</v>
      </c>
      <c r="CH741" s="174">
        <v>1666</v>
      </c>
      <c r="CI741" s="174">
        <v>5</v>
      </c>
      <c r="CJ741" s="174">
        <v>3902.8470000000002</v>
      </c>
      <c r="CK741" s="174">
        <v>3902.8470000000002</v>
      </c>
      <c r="CN741" s="3">
        <v>2418</v>
      </c>
      <c r="CO741" s="169">
        <f t="shared" si="141"/>
        <v>3710.1549999999997</v>
      </c>
      <c r="CP741" s="169">
        <f t="shared" si="142"/>
        <v>3743.0639000000001</v>
      </c>
      <c r="CQ741" s="170">
        <f t="shared" si="143"/>
        <v>7453.2188999999998</v>
      </c>
      <c r="CU741" s="174">
        <v>69961</v>
      </c>
      <c r="CV741" s="174">
        <v>1666</v>
      </c>
      <c r="CW741" s="174">
        <v>5</v>
      </c>
      <c r="CX741" s="174">
        <v>3902.8470000000002</v>
      </c>
    </row>
    <row r="742" spans="38:102" x14ac:dyDescent="0.25">
      <c r="AL742" s="3">
        <v>28668</v>
      </c>
      <c r="AM742" s="3">
        <v>28598</v>
      </c>
      <c r="AN742" s="3">
        <v>52</v>
      </c>
      <c r="AO742" s="3">
        <v>6</v>
      </c>
      <c r="AP742" s="3">
        <v>448.26650000000001</v>
      </c>
      <c r="AQ742" s="3">
        <v>1329.2619999999999</v>
      </c>
      <c r="BA742" s="3">
        <v>28668</v>
      </c>
      <c r="BB742" s="3">
        <v>28598</v>
      </c>
      <c r="BC742" s="3">
        <v>52</v>
      </c>
      <c r="BD742" s="3">
        <v>6</v>
      </c>
      <c r="BE742" s="3">
        <v>486.7808</v>
      </c>
      <c r="BF742" s="3">
        <v>1450.4369999999999</v>
      </c>
      <c r="BN742" s="3">
        <v>3</v>
      </c>
      <c r="BO742" s="3">
        <v>46</v>
      </c>
      <c r="BP742" s="3">
        <v>19018.009999999998</v>
      </c>
      <c r="BW742" s="3">
        <v>3</v>
      </c>
      <c r="BX742" s="3">
        <v>46</v>
      </c>
      <c r="BY742" s="3">
        <v>15398.08</v>
      </c>
      <c r="CF742" s="3" t="s">
        <v>3073</v>
      </c>
      <c r="CG742" s="174">
        <v>126024</v>
      </c>
      <c r="CH742" s="174">
        <v>2005</v>
      </c>
      <c r="CI742" s="174">
        <v>5</v>
      </c>
      <c r="CJ742" s="174">
        <v>3900.4409999999998</v>
      </c>
      <c r="CK742" s="174">
        <v>3900.4409999999998</v>
      </c>
      <c r="CN742" s="3">
        <v>2322</v>
      </c>
      <c r="CO742" s="169">
        <f t="shared" si="141"/>
        <v>3737.491</v>
      </c>
      <c r="CP742" s="169">
        <f t="shared" si="142"/>
        <v>3709.788</v>
      </c>
      <c r="CQ742" s="170">
        <f t="shared" si="143"/>
        <v>7447.2790000000005</v>
      </c>
      <c r="CU742" s="174">
        <v>126024</v>
      </c>
      <c r="CV742" s="174">
        <v>2005</v>
      </c>
      <c r="CW742" s="174">
        <v>5</v>
      </c>
      <c r="CX742" s="174">
        <v>3900.4409999999998</v>
      </c>
    </row>
    <row r="743" spans="38:102" x14ac:dyDescent="0.25">
      <c r="AL743" s="3">
        <v>29298</v>
      </c>
      <c r="AM743" s="3">
        <v>28630</v>
      </c>
      <c r="AN743" s="3">
        <v>52</v>
      </c>
      <c r="AO743" s="3">
        <v>6</v>
      </c>
      <c r="AP743" s="3">
        <v>1885.066</v>
      </c>
      <c r="AQ743" s="3">
        <v>5728.2730000000001</v>
      </c>
      <c r="BA743" s="3">
        <v>29298</v>
      </c>
      <c r="BB743" s="3">
        <v>28630</v>
      </c>
      <c r="BC743" s="3">
        <v>52</v>
      </c>
      <c r="BD743" s="3">
        <v>6</v>
      </c>
      <c r="BE743" s="3">
        <v>1790.789</v>
      </c>
      <c r="BF743" s="3">
        <v>5309.1719999999996</v>
      </c>
      <c r="BN743" s="3">
        <v>3</v>
      </c>
      <c r="BO743" s="3">
        <v>46</v>
      </c>
      <c r="BP743" s="3">
        <v>3556.0070000000001</v>
      </c>
      <c r="BW743" s="3">
        <v>3</v>
      </c>
      <c r="BX743" s="3">
        <v>46</v>
      </c>
      <c r="BY743" s="3">
        <v>5237.5510000000004</v>
      </c>
      <c r="CF743" s="3" t="s">
        <v>3073</v>
      </c>
      <c r="CG743" s="174">
        <v>73132</v>
      </c>
      <c r="CH743" s="174">
        <v>282</v>
      </c>
      <c r="CI743" s="174">
        <v>5</v>
      </c>
      <c r="CJ743" s="174">
        <v>3899.857</v>
      </c>
      <c r="CK743" s="174">
        <v>3899.857</v>
      </c>
      <c r="CN743" s="3">
        <v>998</v>
      </c>
      <c r="CO743" s="169">
        <f t="shared" si="141"/>
        <v>3635.8368</v>
      </c>
      <c r="CP743" s="169">
        <f t="shared" si="142"/>
        <v>3809.1482900000001</v>
      </c>
      <c r="CQ743" s="170">
        <f t="shared" si="143"/>
        <v>7444.9850900000001</v>
      </c>
      <c r="CU743" s="174">
        <v>73132</v>
      </c>
      <c r="CV743" s="174">
        <v>282</v>
      </c>
      <c r="CW743" s="174">
        <v>5</v>
      </c>
      <c r="CX743" s="174">
        <v>3899.857</v>
      </c>
    </row>
    <row r="744" spans="38:102" x14ac:dyDescent="0.25">
      <c r="AL744" s="3">
        <v>121121</v>
      </c>
      <c r="AM744" s="3">
        <v>122247</v>
      </c>
      <c r="AN744" s="3">
        <v>54</v>
      </c>
      <c r="AO744" s="3">
        <v>6</v>
      </c>
      <c r="AP744" s="3">
        <v>863.86980000000005</v>
      </c>
      <c r="AQ744" s="3">
        <v>2360.36</v>
      </c>
      <c r="BA744" s="3">
        <v>121121</v>
      </c>
      <c r="BB744" s="3">
        <v>122247</v>
      </c>
      <c r="BC744" s="3">
        <v>54</v>
      </c>
      <c r="BD744" s="3">
        <v>6</v>
      </c>
      <c r="BE744" s="3">
        <v>793.33720000000005</v>
      </c>
      <c r="BF744" s="3">
        <v>2124.8969999999999</v>
      </c>
      <c r="BN744" s="3">
        <v>3</v>
      </c>
      <c r="BO744" s="3">
        <v>48</v>
      </c>
      <c r="BP744" s="3">
        <v>1904.6079999999999</v>
      </c>
      <c r="BW744" s="3">
        <v>6</v>
      </c>
      <c r="BX744" s="3">
        <v>48</v>
      </c>
      <c r="BY744" s="3">
        <v>128.5</v>
      </c>
      <c r="CF744" s="3" t="s">
        <v>3073</v>
      </c>
      <c r="CG744" s="174">
        <v>101082</v>
      </c>
      <c r="CH744" s="174">
        <v>1481</v>
      </c>
      <c r="CI744" s="174">
        <v>5</v>
      </c>
      <c r="CJ744" s="174">
        <v>3898.1039999999998</v>
      </c>
      <c r="CK744" s="174">
        <v>3898.1039999999998</v>
      </c>
      <c r="CN744" s="3">
        <v>1244</v>
      </c>
      <c r="CO744" s="169">
        <f t="shared" si="141"/>
        <v>3724.1862999999998</v>
      </c>
      <c r="CP744" s="169">
        <f t="shared" si="142"/>
        <v>3719.3548000000001</v>
      </c>
      <c r="CQ744" s="170">
        <f t="shared" si="143"/>
        <v>7443.5411000000004</v>
      </c>
      <c r="CU744" s="174">
        <v>101082</v>
      </c>
      <c r="CV744" s="174">
        <v>1481</v>
      </c>
      <c r="CW744" s="174">
        <v>5</v>
      </c>
      <c r="CX744" s="174">
        <v>3898.1039999999998</v>
      </c>
    </row>
    <row r="745" spans="38:102" x14ac:dyDescent="0.25">
      <c r="AL745" s="3">
        <v>121194</v>
      </c>
      <c r="AM745" s="3">
        <v>122089</v>
      </c>
      <c r="AN745" s="3">
        <v>54</v>
      </c>
      <c r="AO745" s="3">
        <v>6</v>
      </c>
      <c r="AP745" s="3">
        <v>603.42139999999995</v>
      </c>
      <c r="AQ745" s="3">
        <v>1921.001</v>
      </c>
      <c r="BA745" s="3">
        <v>121194</v>
      </c>
      <c r="BB745" s="3">
        <v>122089</v>
      </c>
      <c r="BC745" s="3">
        <v>54</v>
      </c>
      <c r="BD745" s="3">
        <v>6</v>
      </c>
      <c r="BE745" s="3">
        <v>891.02359999999999</v>
      </c>
      <c r="BF745" s="3">
        <v>2276.7040000000002</v>
      </c>
      <c r="BN745" s="3">
        <v>3</v>
      </c>
      <c r="BO745" s="3">
        <v>48</v>
      </c>
      <c r="BP745" s="3">
        <v>1288.5170000000001</v>
      </c>
      <c r="BW745" s="3">
        <v>6</v>
      </c>
      <c r="BX745" s="3">
        <v>48</v>
      </c>
      <c r="BY745" s="3">
        <v>21</v>
      </c>
      <c r="CF745" s="3" t="s">
        <v>3073</v>
      </c>
      <c r="CG745" s="174">
        <v>117068</v>
      </c>
      <c r="CH745" s="174">
        <v>972</v>
      </c>
      <c r="CI745" s="174">
        <v>5</v>
      </c>
      <c r="CJ745" s="174">
        <v>3897.8890000000001</v>
      </c>
      <c r="CK745" s="174">
        <v>3897.8890000000001</v>
      </c>
      <c r="CN745" s="3">
        <v>1337</v>
      </c>
      <c r="CO745" s="169">
        <f t="shared" si="141"/>
        <v>3695.3305</v>
      </c>
      <c r="CP745" s="169">
        <f t="shared" si="142"/>
        <v>3737.6252999999997</v>
      </c>
      <c r="CQ745" s="170">
        <f t="shared" si="143"/>
        <v>7432.9557999999997</v>
      </c>
      <c r="CU745" s="174">
        <v>117068</v>
      </c>
      <c r="CV745" s="174">
        <v>972</v>
      </c>
      <c r="CW745" s="174">
        <v>5</v>
      </c>
      <c r="CX745" s="174">
        <v>3897.8890000000001</v>
      </c>
    </row>
    <row r="746" spans="38:102" x14ac:dyDescent="0.25">
      <c r="AL746" s="3">
        <v>121301</v>
      </c>
      <c r="AM746" s="3">
        <v>121881</v>
      </c>
      <c r="AN746" s="3">
        <v>54</v>
      </c>
      <c r="AO746" s="3">
        <v>6</v>
      </c>
      <c r="AP746" s="3">
        <v>838.70590000000004</v>
      </c>
      <c r="AQ746" s="3">
        <v>1752.7339999999999</v>
      </c>
      <c r="BA746" s="3">
        <v>121301</v>
      </c>
      <c r="BB746" s="3">
        <v>121881</v>
      </c>
      <c r="BC746" s="3">
        <v>54</v>
      </c>
      <c r="BD746" s="3">
        <v>6</v>
      </c>
      <c r="BE746" s="3">
        <v>393.4778</v>
      </c>
      <c r="BF746" s="3">
        <v>974.25689999999997</v>
      </c>
      <c r="BN746" s="3">
        <v>3</v>
      </c>
      <c r="BO746" s="3">
        <v>48</v>
      </c>
      <c r="BP746" s="3">
        <v>1204.8810000000001</v>
      </c>
      <c r="BW746" s="3">
        <v>6</v>
      </c>
      <c r="BX746" s="3">
        <v>48</v>
      </c>
      <c r="BY746" s="3">
        <v>1072.796</v>
      </c>
      <c r="CF746" s="3" t="s">
        <v>3073</v>
      </c>
      <c r="CG746" s="174">
        <v>24694</v>
      </c>
      <c r="CH746" s="174">
        <v>2305</v>
      </c>
      <c r="CI746" s="174">
        <v>5</v>
      </c>
      <c r="CJ746" s="174">
        <v>3889.2269999999999</v>
      </c>
      <c r="CK746" s="174">
        <v>3889.2269999999999</v>
      </c>
      <c r="CN746" s="3">
        <v>3667</v>
      </c>
      <c r="CO746" s="169">
        <f t="shared" si="141"/>
        <v>3686.933</v>
      </c>
      <c r="CP746" s="169">
        <f t="shared" si="142"/>
        <v>3740.598</v>
      </c>
      <c r="CQ746" s="170">
        <f t="shared" si="143"/>
        <v>7427.5309999999999</v>
      </c>
      <c r="CU746" s="174">
        <v>24694</v>
      </c>
      <c r="CV746" s="174">
        <v>2305</v>
      </c>
      <c r="CW746" s="174">
        <v>5</v>
      </c>
      <c r="CX746" s="174">
        <v>3889.2269999999999</v>
      </c>
    </row>
    <row r="747" spans="38:102" x14ac:dyDescent="0.25">
      <c r="AL747" s="3">
        <v>121302</v>
      </c>
      <c r="AM747" s="3">
        <v>122329</v>
      </c>
      <c r="AN747" s="3">
        <v>54</v>
      </c>
      <c r="AO747" s="3">
        <v>6</v>
      </c>
      <c r="AP747" s="3">
        <v>197.54640000000001</v>
      </c>
      <c r="AQ747" s="3">
        <v>453.13409999999999</v>
      </c>
      <c r="BA747" s="3">
        <v>121302</v>
      </c>
      <c r="BB747" s="3">
        <v>122329</v>
      </c>
      <c r="BC747" s="3">
        <v>54</v>
      </c>
      <c r="BD747" s="3">
        <v>6</v>
      </c>
      <c r="BE747" s="3">
        <v>242.57079999999999</v>
      </c>
      <c r="BF747" s="3">
        <v>570.17359999999996</v>
      </c>
      <c r="BN747" s="3">
        <v>3</v>
      </c>
      <c r="BO747" s="3">
        <v>48</v>
      </c>
      <c r="BP747" s="3">
        <v>854.90160000000003</v>
      </c>
      <c r="BW747" s="3">
        <v>6</v>
      </c>
      <c r="BX747" s="3">
        <v>48</v>
      </c>
      <c r="BY747" s="3">
        <v>72.666659999999993</v>
      </c>
      <c r="CF747" s="3" t="s">
        <v>3073</v>
      </c>
      <c r="CG747" s="174">
        <v>56767</v>
      </c>
      <c r="CH747" s="174">
        <v>1879</v>
      </c>
      <c r="CI747" s="174">
        <v>5</v>
      </c>
      <c r="CJ747" s="174">
        <v>3889.0239999999999</v>
      </c>
      <c r="CK747" s="174">
        <v>3889.0239999999999</v>
      </c>
      <c r="CN747" s="3">
        <v>3399</v>
      </c>
      <c r="CO747" s="169">
        <f t="shared" si="141"/>
        <v>3755.2008599999999</v>
      </c>
      <c r="CP747" s="169">
        <f t="shared" si="142"/>
        <v>3670.8651100000002</v>
      </c>
      <c r="CQ747" s="170">
        <f t="shared" si="143"/>
        <v>7426.0659699999997</v>
      </c>
      <c r="CU747" s="174">
        <v>56767</v>
      </c>
      <c r="CV747" s="174">
        <v>1879</v>
      </c>
      <c r="CW747" s="174">
        <v>5</v>
      </c>
      <c r="CX747" s="174">
        <v>3889.0239999999999</v>
      </c>
    </row>
    <row r="748" spans="38:102" x14ac:dyDescent="0.25">
      <c r="AL748" s="3">
        <v>121340</v>
      </c>
      <c r="AM748" s="3">
        <v>121877</v>
      </c>
      <c r="AN748" s="3">
        <v>54</v>
      </c>
      <c r="AO748" s="3">
        <v>6</v>
      </c>
      <c r="AP748" s="3">
        <v>315.70659999999998</v>
      </c>
      <c r="AQ748" s="3">
        <v>779.42949999999996</v>
      </c>
      <c r="BA748" s="3">
        <v>121340</v>
      </c>
      <c r="BB748" s="3">
        <v>121877</v>
      </c>
      <c r="BC748" s="3">
        <v>54</v>
      </c>
      <c r="BD748" s="3">
        <v>6</v>
      </c>
      <c r="BE748" s="3">
        <v>280.50389999999999</v>
      </c>
      <c r="BF748" s="3">
        <v>689.1635</v>
      </c>
      <c r="BN748" s="3">
        <v>6</v>
      </c>
      <c r="BO748" s="3">
        <v>48</v>
      </c>
      <c r="BP748" s="3">
        <v>146.33330000000001</v>
      </c>
      <c r="BW748" s="3">
        <v>6</v>
      </c>
      <c r="BX748" s="3">
        <v>48</v>
      </c>
      <c r="BY748" s="3">
        <v>62</v>
      </c>
      <c r="CF748" s="3" t="s">
        <v>3073</v>
      </c>
      <c r="CG748" s="174">
        <v>2455</v>
      </c>
      <c r="CH748" s="174">
        <v>34489</v>
      </c>
      <c r="CI748" s="174">
        <v>5</v>
      </c>
      <c r="CJ748" s="174">
        <v>3888.0520000000001</v>
      </c>
      <c r="CK748" s="174">
        <v>3888.0520000000001</v>
      </c>
      <c r="CN748" s="3">
        <v>707</v>
      </c>
      <c r="CO748" s="169">
        <f t="shared" si="141"/>
        <v>3753.766646</v>
      </c>
      <c r="CP748" s="169">
        <f t="shared" si="142"/>
        <v>3670.2057030000001</v>
      </c>
      <c r="CQ748" s="170">
        <f t="shared" si="143"/>
        <v>7423.9723489999997</v>
      </c>
      <c r="CU748" s="174">
        <v>2455</v>
      </c>
      <c r="CV748" s="174">
        <v>34489</v>
      </c>
      <c r="CW748" s="174">
        <v>5</v>
      </c>
      <c r="CX748" s="174">
        <v>3888.0520000000001</v>
      </c>
    </row>
    <row r="749" spans="38:102" x14ac:dyDescent="0.25">
      <c r="AL749" s="3">
        <v>121641</v>
      </c>
      <c r="AM749" s="3">
        <v>121882</v>
      </c>
      <c r="AN749" s="3">
        <v>54</v>
      </c>
      <c r="AO749" s="3">
        <v>6</v>
      </c>
      <c r="AP749" s="3">
        <v>556.59</v>
      </c>
      <c r="AQ749" s="3">
        <v>1368.6790000000001</v>
      </c>
      <c r="BA749" s="3">
        <v>121641</v>
      </c>
      <c r="BB749" s="3">
        <v>121882</v>
      </c>
      <c r="BC749" s="3">
        <v>54</v>
      </c>
      <c r="BD749" s="3">
        <v>6</v>
      </c>
      <c r="BE749" s="3">
        <v>520.98109999999997</v>
      </c>
      <c r="BF749" s="3">
        <v>1298.711</v>
      </c>
      <c r="BN749" s="3">
        <v>6</v>
      </c>
      <c r="BO749" s="3">
        <v>48</v>
      </c>
      <c r="BP749" s="3">
        <v>29</v>
      </c>
      <c r="BW749" s="3">
        <v>3</v>
      </c>
      <c r="BX749" s="3">
        <v>48</v>
      </c>
      <c r="BY749" s="3">
        <v>1892.5350000000001</v>
      </c>
      <c r="CF749" s="3" t="s">
        <v>3073</v>
      </c>
      <c r="CG749" s="174">
        <v>3432</v>
      </c>
      <c r="CH749" s="174">
        <v>176425</v>
      </c>
      <c r="CI749" s="174">
        <v>5</v>
      </c>
      <c r="CJ749" s="174">
        <v>3887.37</v>
      </c>
      <c r="CK749" s="174">
        <v>3887.37</v>
      </c>
      <c r="CN749" s="3">
        <v>3202</v>
      </c>
      <c r="CO749" s="169">
        <f t="shared" si="141"/>
        <v>3689.0217399999997</v>
      </c>
      <c r="CP749" s="169">
        <f t="shared" si="142"/>
        <v>3719.3264400000003</v>
      </c>
      <c r="CQ749" s="170">
        <f t="shared" si="143"/>
        <v>7408.34818</v>
      </c>
      <c r="CU749" s="174">
        <v>3432</v>
      </c>
      <c r="CV749" s="174">
        <v>176425</v>
      </c>
      <c r="CW749" s="174">
        <v>5</v>
      </c>
      <c r="CX749" s="174">
        <v>3887.37</v>
      </c>
    </row>
    <row r="750" spans="38:102" x14ac:dyDescent="0.25">
      <c r="AL750" s="3">
        <v>121877</v>
      </c>
      <c r="AM750" s="3">
        <v>121340</v>
      </c>
      <c r="AN750" s="3">
        <v>54</v>
      </c>
      <c r="AO750" s="3">
        <v>6</v>
      </c>
      <c r="AP750" s="3">
        <v>333.43970000000002</v>
      </c>
      <c r="AQ750" s="3">
        <v>835.41160000000002</v>
      </c>
      <c r="BA750" s="3">
        <v>121877</v>
      </c>
      <c r="BB750" s="3">
        <v>121340</v>
      </c>
      <c r="BC750" s="3">
        <v>54</v>
      </c>
      <c r="BD750" s="3">
        <v>6</v>
      </c>
      <c r="BE750" s="3">
        <v>268.96080000000001</v>
      </c>
      <c r="BF750" s="3">
        <v>720.51030000000003</v>
      </c>
      <c r="BN750" s="3">
        <v>6</v>
      </c>
      <c r="BO750" s="3">
        <v>48</v>
      </c>
      <c r="BP750" s="3">
        <v>1289.115</v>
      </c>
      <c r="BW750" s="3">
        <v>3</v>
      </c>
      <c r="BX750" s="3">
        <v>48</v>
      </c>
      <c r="BY750" s="3">
        <v>1411.076</v>
      </c>
      <c r="CF750" s="3" t="s">
        <v>3073</v>
      </c>
      <c r="CG750" s="174">
        <v>2421</v>
      </c>
      <c r="CH750" s="174">
        <v>30999</v>
      </c>
      <c r="CI750" s="174">
        <v>5</v>
      </c>
      <c r="CJ750" s="174">
        <v>3886.4969999999998</v>
      </c>
      <c r="CK750" s="174">
        <v>3886.4969999999998</v>
      </c>
      <c r="CN750" s="3">
        <v>2631</v>
      </c>
      <c r="CO750" s="169">
        <f t="shared" si="141"/>
        <v>3698.1365500000002</v>
      </c>
      <c r="CP750" s="169">
        <f t="shared" si="142"/>
        <v>3699.6658400000006</v>
      </c>
      <c r="CQ750" s="170">
        <f t="shared" si="143"/>
        <v>7397.8023900000007</v>
      </c>
      <c r="CU750" s="174">
        <v>2421</v>
      </c>
      <c r="CV750" s="174">
        <v>30999</v>
      </c>
      <c r="CW750" s="174">
        <v>5</v>
      </c>
      <c r="CX750" s="174">
        <v>3886.4969999999998</v>
      </c>
    </row>
    <row r="751" spans="38:102" x14ac:dyDescent="0.25">
      <c r="AL751" s="3">
        <v>121881</v>
      </c>
      <c r="AM751" s="3">
        <v>121301</v>
      </c>
      <c r="AN751" s="3">
        <v>54</v>
      </c>
      <c r="AO751" s="3">
        <v>6</v>
      </c>
      <c r="AP751" s="3">
        <v>878.76260000000002</v>
      </c>
      <c r="AQ751" s="3">
        <v>2066.7249999999999</v>
      </c>
      <c r="BA751" s="3">
        <v>121881</v>
      </c>
      <c r="BB751" s="3">
        <v>121301</v>
      </c>
      <c r="BC751" s="3">
        <v>54</v>
      </c>
      <c r="BD751" s="3">
        <v>6</v>
      </c>
      <c r="BE751" s="3">
        <v>550.86689999999999</v>
      </c>
      <c r="BF751" s="3">
        <v>1545.1859999999999</v>
      </c>
      <c r="BN751" s="3">
        <v>6</v>
      </c>
      <c r="BO751" s="3">
        <v>48</v>
      </c>
      <c r="BP751" s="3">
        <v>67.666659999999993</v>
      </c>
      <c r="BW751" s="3">
        <v>3</v>
      </c>
      <c r="BX751" s="3">
        <v>48</v>
      </c>
      <c r="BY751" s="3">
        <v>1211.058</v>
      </c>
      <c r="CF751" s="3" t="s">
        <v>3073</v>
      </c>
      <c r="CG751" s="174">
        <v>584</v>
      </c>
      <c r="CH751" s="174">
        <v>85593</v>
      </c>
      <c r="CI751" s="174">
        <v>5</v>
      </c>
      <c r="CJ751" s="174">
        <v>3881.7510000000002</v>
      </c>
      <c r="CK751" s="174">
        <v>3881.7510000000002</v>
      </c>
      <c r="CN751" s="3">
        <v>1950</v>
      </c>
      <c r="CO751" s="169">
        <f t="shared" si="141"/>
        <v>3692.232</v>
      </c>
      <c r="CP751" s="169">
        <f t="shared" si="142"/>
        <v>3703.0110000000004</v>
      </c>
      <c r="CQ751" s="170">
        <f t="shared" si="143"/>
        <v>7395.2430000000004</v>
      </c>
      <c r="CU751" s="174">
        <v>584</v>
      </c>
      <c r="CV751" s="174">
        <v>85593</v>
      </c>
      <c r="CW751" s="174">
        <v>5</v>
      </c>
      <c r="CX751" s="174">
        <v>3881.7510000000002</v>
      </c>
    </row>
    <row r="752" spans="38:102" x14ac:dyDescent="0.25">
      <c r="AL752" s="3">
        <v>121882</v>
      </c>
      <c r="AM752" s="3">
        <v>121641</v>
      </c>
      <c r="AN752" s="3">
        <v>54</v>
      </c>
      <c r="AO752" s="3">
        <v>6</v>
      </c>
      <c r="AP752" s="3">
        <v>530.52419999999995</v>
      </c>
      <c r="AQ752" s="3">
        <v>1373.479</v>
      </c>
      <c r="BA752" s="3">
        <v>121882</v>
      </c>
      <c r="BB752" s="3">
        <v>121641</v>
      </c>
      <c r="BC752" s="3">
        <v>54</v>
      </c>
      <c r="BD752" s="3">
        <v>6</v>
      </c>
      <c r="BE752" s="3">
        <v>508.3646</v>
      </c>
      <c r="BF752" s="3">
        <v>1338.3879999999999</v>
      </c>
      <c r="BN752" s="3">
        <v>6</v>
      </c>
      <c r="BO752" s="3">
        <v>48</v>
      </c>
      <c r="BP752" s="3">
        <v>65.5</v>
      </c>
      <c r="BW752" s="3">
        <v>3</v>
      </c>
      <c r="BX752" s="3">
        <v>48</v>
      </c>
      <c r="BY752" s="3">
        <v>811.85770000000002</v>
      </c>
      <c r="CF752" s="3" t="s">
        <v>3073</v>
      </c>
      <c r="CG752" s="174">
        <v>120905</v>
      </c>
      <c r="CH752" s="174">
        <v>1026</v>
      </c>
      <c r="CI752" s="174">
        <v>5</v>
      </c>
      <c r="CJ752" s="174">
        <v>3881.221</v>
      </c>
      <c r="CK752" s="174">
        <v>3881.221</v>
      </c>
      <c r="CN752" s="3">
        <v>1065</v>
      </c>
      <c r="CO752" s="169">
        <f t="shared" si="141"/>
        <v>3707.8710000000001</v>
      </c>
      <c r="CP752" s="169">
        <f t="shared" si="142"/>
        <v>3686.6810999999998</v>
      </c>
      <c r="CQ752" s="170">
        <f t="shared" si="143"/>
        <v>7394.5520999999999</v>
      </c>
      <c r="CU752" s="174">
        <v>120905</v>
      </c>
      <c r="CV752" s="174">
        <v>1026</v>
      </c>
      <c r="CW752" s="174">
        <v>5</v>
      </c>
      <c r="CX752" s="174">
        <v>3881.221</v>
      </c>
    </row>
    <row r="753" spans="38:102" x14ac:dyDescent="0.25">
      <c r="AL753" s="3">
        <v>122089</v>
      </c>
      <c r="AM753" s="3">
        <v>121194</v>
      </c>
      <c r="AN753" s="3">
        <v>54</v>
      </c>
      <c r="AO753" s="3">
        <v>6</v>
      </c>
      <c r="AP753" s="3">
        <v>532.50930000000005</v>
      </c>
      <c r="AQ753" s="3">
        <v>1520.2550000000001</v>
      </c>
      <c r="BA753" s="3">
        <v>122089</v>
      </c>
      <c r="BB753" s="3">
        <v>121194</v>
      </c>
      <c r="BC753" s="3">
        <v>54</v>
      </c>
      <c r="BD753" s="3">
        <v>6</v>
      </c>
      <c r="BE753" s="3">
        <v>689.47550000000001</v>
      </c>
      <c r="BF753" s="3">
        <v>1692.28</v>
      </c>
      <c r="BN753" s="3">
        <v>0</v>
      </c>
      <c r="BO753" s="3">
        <v>49</v>
      </c>
      <c r="BP753" s="3">
        <v>0</v>
      </c>
      <c r="BW753" s="3">
        <v>0</v>
      </c>
      <c r="BX753" s="3">
        <v>49</v>
      </c>
      <c r="BY753" s="3">
        <v>0</v>
      </c>
      <c r="CF753" s="3" t="s">
        <v>3073</v>
      </c>
      <c r="CG753" s="174">
        <v>28149</v>
      </c>
      <c r="CH753" s="174">
        <v>2388</v>
      </c>
      <c r="CI753" s="174">
        <v>5</v>
      </c>
      <c r="CJ753" s="174">
        <v>3880.9110000000001</v>
      </c>
      <c r="CK753" s="174">
        <v>3880.9110000000001</v>
      </c>
      <c r="CN753" s="3">
        <v>2259</v>
      </c>
      <c r="CO753" s="169">
        <f t="shared" si="141"/>
        <v>3666.2797</v>
      </c>
      <c r="CP753" s="169">
        <f t="shared" si="142"/>
        <v>3726.1879299999996</v>
      </c>
      <c r="CQ753" s="170">
        <f t="shared" si="143"/>
        <v>7392.4676299999992</v>
      </c>
      <c r="CU753" s="174">
        <v>28149</v>
      </c>
      <c r="CV753" s="174">
        <v>2388</v>
      </c>
      <c r="CW753" s="174">
        <v>5</v>
      </c>
      <c r="CX753" s="174">
        <v>3880.9110000000001</v>
      </c>
    </row>
    <row r="754" spans="38:102" x14ac:dyDescent="0.25">
      <c r="AL754" s="3">
        <v>122190</v>
      </c>
      <c r="AM754" s="3">
        <v>122471</v>
      </c>
      <c r="AN754" s="3">
        <v>54</v>
      </c>
      <c r="AO754" s="3">
        <v>6</v>
      </c>
      <c r="AP754" s="3">
        <v>853.41340000000002</v>
      </c>
      <c r="AQ754" s="3">
        <v>2537.665</v>
      </c>
      <c r="BA754" s="3">
        <v>122190</v>
      </c>
      <c r="BB754" s="3">
        <v>122471</v>
      </c>
      <c r="BC754" s="3">
        <v>54</v>
      </c>
      <c r="BD754" s="3">
        <v>6</v>
      </c>
      <c r="BE754" s="3">
        <v>920.93470000000002</v>
      </c>
      <c r="BF754" s="3">
        <v>2674.7240000000002</v>
      </c>
      <c r="BN754" s="3">
        <v>0</v>
      </c>
      <c r="BO754" s="3">
        <v>49</v>
      </c>
      <c r="BP754" s="3">
        <v>0</v>
      </c>
      <c r="BW754" s="3">
        <v>3</v>
      </c>
      <c r="BX754" s="3">
        <v>49</v>
      </c>
      <c r="BY754" s="3">
        <v>6626.2</v>
      </c>
      <c r="CF754" s="3" t="s">
        <v>3073</v>
      </c>
      <c r="CG754" s="174">
        <v>178028</v>
      </c>
      <c r="CH754" s="174">
        <v>3433</v>
      </c>
      <c r="CI754" s="174">
        <v>5</v>
      </c>
      <c r="CJ754" s="174">
        <v>3878.5050000000001</v>
      </c>
      <c r="CK754" s="174">
        <v>3878.5050000000001</v>
      </c>
      <c r="CN754" s="3">
        <v>961</v>
      </c>
      <c r="CO754" s="169">
        <f t="shared" si="141"/>
        <v>3712.1646000000001</v>
      </c>
      <c r="CP754" s="169">
        <f t="shared" si="142"/>
        <v>3679.0526</v>
      </c>
      <c r="CQ754" s="170">
        <f t="shared" si="143"/>
        <v>7391.2172</v>
      </c>
      <c r="CU754" s="174">
        <v>178028</v>
      </c>
      <c r="CV754" s="174">
        <v>3433</v>
      </c>
      <c r="CW754" s="174">
        <v>5</v>
      </c>
      <c r="CX754" s="174">
        <v>3878.5050000000001</v>
      </c>
    </row>
    <row r="755" spans="38:102" x14ac:dyDescent="0.25">
      <c r="AL755" s="3">
        <v>122247</v>
      </c>
      <c r="AM755" s="3">
        <v>121121</v>
      </c>
      <c r="AN755" s="3">
        <v>54</v>
      </c>
      <c r="AO755" s="3">
        <v>6</v>
      </c>
      <c r="AP755" s="3">
        <v>911.79280000000006</v>
      </c>
      <c r="AQ755" s="3">
        <v>2234.5590000000002</v>
      </c>
      <c r="BA755" s="3">
        <v>122247</v>
      </c>
      <c r="BB755" s="3">
        <v>121121</v>
      </c>
      <c r="BC755" s="3">
        <v>54</v>
      </c>
      <c r="BD755" s="3">
        <v>6</v>
      </c>
      <c r="BE755" s="3">
        <v>438.61989999999997</v>
      </c>
      <c r="BF755" s="3">
        <v>1231.2739999999999</v>
      </c>
      <c r="BN755" s="3">
        <v>3</v>
      </c>
      <c r="BO755" s="3">
        <v>49</v>
      </c>
      <c r="BP755" s="3">
        <v>10481.06</v>
      </c>
      <c r="BW755" s="3">
        <v>3</v>
      </c>
      <c r="BX755" s="3">
        <v>49</v>
      </c>
      <c r="BY755" s="3">
        <v>21521.78</v>
      </c>
      <c r="CF755" s="3" t="s">
        <v>3073</v>
      </c>
      <c r="CG755" s="174">
        <v>2318</v>
      </c>
      <c r="CH755" s="174">
        <v>23313</v>
      </c>
      <c r="CI755" s="174">
        <v>5</v>
      </c>
      <c r="CJ755" s="174">
        <v>3874.2489999999998</v>
      </c>
      <c r="CK755" s="174">
        <v>3874.2489999999998</v>
      </c>
      <c r="CN755" s="3">
        <v>2474</v>
      </c>
      <c r="CO755" s="169">
        <f t="shared" si="141"/>
        <v>3720.0365000000002</v>
      </c>
      <c r="CP755" s="169">
        <f t="shared" si="142"/>
        <v>3664.4294</v>
      </c>
      <c r="CQ755" s="170">
        <f t="shared" si="143"/>
        <v>7384.4659000000001</v>
      </c>
      <c r="CU755" s="174">
        <v>2318</v>
      </c>
      <c r="CV755" s="174">
        <v>23313</v>
      </c>
      <c r="CW755" s="174">
        <v>5</v>
      </c>
      <c r="CX755" s="174">
        <v>3874.2489999999998</v>
      </c>
    </row>
    <row r="756" spans="38:102" x14ac:dyDescent="0.25">
      <c r="AL756" s="3">
        <v>122329</v>
      </c>
      <c r="AM756" s="3">
        <v>121302</v>
      </c>
      <c r="AN756" s="3">
        <v>54</v>
      </c>
      <c r="AO756" s="3">
        <v>6</v>
      </c>
      <c r="AP756" s="3">
        <v>191.1961</v>
      </c>
      <c r="AQ756" s="3">
        <v>487.589</v>
      </c>
      <c r="BA756" s="3">
        <v>122329</v>
      </c>
      <c r="BB756" s="3">
        <v>121302</v>
      </c>
      <c r="BC756" s="3">
        <v>54</v>
      </c>
      <c r="BD756" s="3">
        <v>6</v>
      </c>
      <c r="BE756" s="3">
        <v>214.90610000000001</v>
      </c>
      <c r="BF756" s="3">
        <v>513.971</v>
      </c>
      <c r="BN756" s="3">
        <v>3</v>
      </c>
      <c r="BO756" s="3">
        <v>49</v>
      </c>
      <c r="BP756" s="3">
        <v>18369.57</v>
      </c>
      <c r="BW756" s="3">
        <v>3</v>
      </c>
      <c r="BX756" s="3">
        <v>49</v>
      </c>
      <c r="BY756" s="3">
        <v>7004.7079999999996</v>
      </c>
      <c r="CF756" s="3" t="s">
        <v>3073</v>
      </c>
      <c r="CG756" s="174">
        <v>1612</v>
      </c>
      <c r="CH756" s="174">
        <v>78849</v>
      </c>
      <c r="CI756" s="174">
        <v>5</v>
      </c>
      <c r="CJ756" s="174">
        <v>3873.6640000000002</v>
      </c>
      <c r="CK756" s="174">
        <v>3873.6640000000002</v>
      </c>
      <c r="CN756" s="3">
        <v>1085</v>
      </c>
      <c r="CO756" s="169">
        <f t="shared" si="141"/>
        <v>3679.1925999999999</v>
      </c>
      <c r="CP756" s="169">
        <f t="shared" si="142"/>
        <v>3704.0524999999998</v>
      </c>
      <c r="CQ756" s="170">
        <f t="shared" si="143"/>
        <v>7383.2451000000001</v>
      </c>
      <c r="CU756" s="174">
        <v>1612</v>
      </c>
      <c r="CV756" s="174">
        <v>78849</v>
      </c>
      <c r="CW756" s="174">
        <v>5</v>
      </c>
      <c r="CX756" s="174">
        <v>3873.6640000000002</v>
      </c>
    </row>
    <row r="757" spans="38:102" x14ac:dyDescent="0.25">
      <c r="AL757" s="3">
        <v>122471</v>
      </c>
      <c r="AM757" s="3">
        <v>122190</v>
      </c>
      <c r="AN757" s="3">
        <v>54</v>
      </c>
      <c r="AO757" s="3">
        <v>6</v>
      </c>
      <c r="AP757" s="3">
        <v>830.35530000000006</v>
      </c>
      <c r="AQ757" s="3">
        <v>2327.4690000000001</v>
      </c>
      <c r="BA757" s="3">
        <v>122471</v>
      </c>
      <c r="BB757" s="3">
        <v>122190</v>
      </c>
      <c r="BC757" s="3">
        <v>54</v>
      </c>
      <c r="BD757" s="3">
        <v>6</v>
      </c>
      <c r="BE757" s="3">
        <v>934.72990000000004</v>
      </c>
      <c r="BF757" s="3">
        <v>2574.1260000000002</v>
      </c>
      <c r="BN757" s="3">
        <v>3</v>
      </c>
      <c r="BO757" s="3">
        <v>49</v>
      </c>
      <c r="BP757" s="3">
        <v>11304.8</v>
      </c>
      <c r="BW757" s="3">
        <v>3</v>
      </c>
      <c r="BX757" s="3">
        <v>49</v>
      </c>
      <c r="BY757" s="3">
        <v>19875.45</v>
      </c>
      <c r="CF757" s="3" t="s">
        <v>3073</v>
      </c>
      <c r="CG757" s="174">
        <v>117416</v>
      </c>
      <c r="CH757" s="174">
        <v>1336</v>
      </c>
      <c r="CI757" s="174">
        <v>5</v>
      </c>
      <c r="CJ757" s="174">
        <v>3870.0880000000002</v>
      </c>
      <c r="CK757" s="174">
        <v>3870.0880000000002</v>
      </c>
      <c r="CN757" s="3">
        <v>3248</v>
      </c>
      <c r="CO757" s="169">
        <f t="shared" si="141"/>
        <v>3653.8</v>
      </c>
      <c r="CP757" s="169">
        <f t="shared" si="142"/>
        <v>3706.2339999999999</v>
      </c>
      <c r="CQ757" s="170">
        <f t="shared" si="143"/>
        <v>7360.0339999999997</v>
      </c>
      <c r="CU757" s="174">
        <v>117416</v>
      </c>
      <c r="CV757" s="174">
        <v>1336</v>
      </c>
      <c r="CW757" s="174">
        <v>5</v>
      </c>
      <c r="CX757" s="174">
        <v>3870.0880000000002</v>
      </c>
    </row>
    <row r="758" spans="38:102" x14ac:dyDescent="0.25">
      <c r="AL758" s="3">
        <v>93233</v>
      </c>
      <c r="AM758" s="3">
        <v>93236</v>
      </c>
      <c r="AN758" s="3">
        <v>55</v>
      </c>
      <c r="AO758" s="3">
        <v>3</v>
      </c>
      <c r="AP758" s="3">
        <v>3657.2420000000002</v>
      </c>
      <c r="AQ758" s="3">
        <v>9171.8549999999996</v>
      </c>
      <c r="BA758" s="3">
        <v>93233</v>
      </c>
      <c r="BB758" s="3">
        <v>93236</v>
      </c>
      <c r="BC758" s="3">
        <v>55</v>
      </c>
      <c r="BD758" s="3">
        <v>3</v>
      </c>
      <c r="BE758" s="3">
        <v>3014.625</v>
      </c>
      <c r="BF758" s="3">
        <v>7669.2709999999997</v>
      </c>
      <c r="BN758" s="3">
        <v>3</v>
      </c>
      <c r="BO758" s="3">
        <v>49</v>
      </c>
      <c r="BP758" s="3">
        <v>17304.2</v>
      </c>
      <c r="BW758" s="3">
        <v>0</v>
      </c>
      <c r="BX758" s="3">
        <v>49</v>
      </c>
      <c r="BY758" s="3">
        <v>0</v>
      </c>
      <c r="CF758" s="3" t="s">
        <v>3073</v>
      </c>
      <c r="CG758" s="174">
        <v>150689</v>
      </c>
      <c r="CH758" s="174">
        <v>1171</v>
      </c>
      <c r="CI758" s="174">
        <v>5</v>
      </c>
      <c r="CJ758" s="174">
        <v>3869.1350000000002</v>
      </c>
      <c r="CK758" s="174">
        <v>3869.1350000000002</v>
      </c>
      <c r="CN758" s="3">
        <v>1267</v>
      </c>
      <c r="CO758" s="169">
        <f t="shared" si="141"/>
        <v>3624.8918999999996</v>
      </c>
      <c r="CP758" s="169">
        <f t="shared" si="142"/>
        <v>3731.1470999999997</v>
      </c>
      <c r="CQ758" s="170">
        <f t="shared" si="143"/>
        <v>7356.0389999999989</v>
      </c>
      <c r="CU758" s="174">
        <v>150689</v>
      </c>
      <c r="CV758" s="174">
        <v>1171</v>
      </c>
      <c r="CW758" s="174">
        <v>5</v>
      </c>
      <c r="CX758" s="174">
        <v>3869.1350000000002</v>
      </c>
    </row>
    <row r="759" spans="38:102" x14ac:dyDescent="0.25">
      <c r="AL759" s="3">
        <v>93236</v>
      </c>
      <c r="AM759" s="3">
        <v>93233</v>
      </c>
      <c r="AN759" s="3">
        <v>55</v>
      </c>
      <c r="AO759" s="3">
        <v>3</v>
      </c>
      <c r="AP759" s="3">
        <v>3967.4749999999999</v>
      </c>
      <c r="AQ759" s="3">
        <v>10526.72</v>
      </c>
      <c r="BA759" s="3">
        <v>93236</v>
      </c>
      <c r="BB759" s="3">
        <v>93233</v>
      </c>
      <c r="BC759" s="3">
        <v>55</v>
      </c>
      <c r="BD759" s="3">
        <v>3</v>
      </c>
      <c r="BE759" s="3">
        <v>3469.64</v>
      </c>
      <c r="BF759" s="3">
        <v>9265.223</v>
      </c>
      <c r="BN759" s="3">
        <v>3</v>
      </c>
      <c r="BO759" s="3">
        <v>49</v>
      </c>
      <c r="BP759" s="3">
        <v>3395.3719999999998</v>
      </c>
      <c r="BW759" s="3">
        <v>3</v>
      </c>
      <c r="BX759" s="3">
        <v>49</v>
      </c>
      <c r="BY759" s="3">
        <v>477.1207</v>
      </c>
      <c r="CF759" s="3" t="s">
        <v>3073</v>
      </c>
      <c r="CG759" s="174">
        <v>56528</v>
      </c>
      <c r="CH759" s="174">
        <v>1778</v>
      </c>
      <c r="CI759" s="174">
        <v>5</v>
      </c>
      <c r="CJ759" s="174">
        <v>3867.0410000000002</v>
      </c>
      <c r="CK759" s="174">
        <v>3867.0410000000002</v>
      </c>
      <c r="CN759" s="3">
        <v>1352</v>
      </c>
      <c r="CO759" s="169">
        <f t="shared" si="141"/>
        <v>3767.3249999999998</v>
      </c>
      <c r="CP759" s="169">
        <f t="shared" si="142"/>
        <v>3578.5829000000003</v>
      </c>
      <c r="CQ759" s="170">
        <f t="shared" si="143"/>
        <v>7345.9079000000002</v>
      </c>
      <c r="CU759" s="174">
        <v>56528</v>
      </c>
      <c r="CV759" s="174">
        <v>1778</v>
      </c>
      <c r="CW759" s="174">
        <v>5</v>
      </c>
      <c r="CX759" s="174">
        <v>3867.0410000000002</v>
      </c>
    </row>
    <row r="760" spans="38:102" x14ac:dyDescent="0.25">
      <c r="AL760" s="3">
        <v>95700</v>
      </c>
      <c r="AM760" s="3">
        <v>95802</v>
      </c>
      <c r="AN760" s="3">
        <v>55</v>
      </c>
      <c r="AO760" s="3">
        <v>3</v>
      </c>
      <c r="AP760" s="3">
        <v>34.150149999999996</v>
      </c>
      <c r="AQ760" s="3">
        <v>74.755359999999996</v>
      </c>
      <c r="BA760" s="3">
        <v>95700</v>
      </c>
      <c r="BB760" s="3">
        <v>95802</v>
      </c>
      <c r="BC760" s="3">
        <v>55</v>
      </c>
      <c r="BD760" s="3">
        <v>3</v>
      </c>
      <c r="BE760" s="3">
        <v>23.02233</v>
      </c>
      <c r="BF760" s="3">
        <v>57.183140000000002</v>
      </c>
      <c r="BN760" s="3">
        <v>3</v>
      </c>
      <c r="BO760" s="3">
        <v>49</v>
      </c>
      <c r="BP760" s="3">
        <v>2778.0259999999998</v>
      </c>
      <c r="BW760" s="3">
        <v>3</v>
      </c>
      <c r="BX760" s="3">
        <v>49</v>
      </c>
      <c r="BY760" s="3">
        <v>460.26490000000001</v>
      </c>
      <c r="CF760" s="3" t="s">
        <v>3073</v>
      </c>
      <c r="CG760" s="174">
        <v>78849</v>
      </c>
      <c r="CH760" s="174">
        <v>1612</v>
      </c>
      <c r="CI760" s="174">
        <v>5</v>
      </c>
      <c r="CJ760" s="174">
        <v>3866.5659999999998</v>
      </c>
      <c r="CK760" s="174">
        <v>3866.5659999999998</v>
      </c>
      <c r="CN760" s="3">
        <v>330</v>
      </c>
      <c r="CO760" s="169">
        <f t="shared" si="141"/>
        <v>3774.6397000000002</v>
      </c>
      <c r="CP760" s="169">
        <f t="shared" si="142"/>
        <v>3570.7773000000002</v>
      </c>
      <c r="CQ760" s="170">
        <f t="shared" si="143"/>
        <v>7345.4170000000004</v>
      </c>
      <c r="CU760" s="174">
        <v>78849</v>
      </c>
      <c r="CV760" s="174">
        <v>1612</v>
      </c>
      <c r="CW760" s="174">
        <v>5</v>
      </c>
      <c r="CX760" s="174">
        <v>3866.5659999999998</v>
      </c>
    </row>
    <row r="761" spans="38:102" x14ac:dyDescent="0.25">
      <c r="AL761" s="3">
        <v>95802</v>
      </c>
      <c r="AM761" s="3">
        <v>95700</v>
      </c>
      <c r="AN761" s="3">
        <v>55</v>
      </c>
      <c r="AO761" s="3">
        <v>3</v>
      </c>
      <c r="AP761" s="3">
        <v>31.03331</v>
      </c>
      <c r="AQ761" s="3">
        <v>71.578609999999998</v>
      </c>
      <c r="BA761" s="3">
        <v>95802</v>
      </c>
      <c r="BB761" s="3">
        <v>95700</v>
      </c>
      <c r="BC761" s="3">
        <v>55</v>
      </c>
      <c r="BD761" s="3">
        <v>3</v>
      </c>
      <c r="BE761" s="3">
        <v>28.384679999999999</v>
      </c>
      <c r="BF761" s="3">
        <v>61.988520000000001</v>
      </c>
      <c r="BN761" s="3">
        <v>0</v>
      </c>
      <c r="BO761" s="3">
        <v>50</v>
      </c>
      <c r="BP761" s="3">
        <v>0</v>
      </c>
      <c r="BW761" s="3">
        <v>3</v>
      </c>
      <c r="BX761" s="3">
        <v>50</v>
      </c>
      <c r="BY761" s="3">
        <v>4155.1379999999999</v>
      </c>
      <c r="CF761" s="3" t="s">
        <v>3073</v>
      </c>
      <c r="CG761" s="174">
        <v>126424</v>
      </c>
      <c r="CH761" s="174">
        <v>1053</v>
      </c>
      <c r="CI761" s="174">
        <v>5</v>
      </c>
      <c r="CJ761" s="174">
        <v>3866.2159999999999</v>
      </c>
      <c r="CK761" s="174">
        <v>3866.2159999999999</v>
      </c>
      <c r="CN761" s="3">
        <v>1546</v>
      </c>
      <c r="CO761" s="169">
        <f t="shared" si="141"/>
        <v>3781.96191</v>
      </c>
      <c r="CP761" s="169">
        <f t="shared" si="142"/>
        <v>3555.9857199999997</v>
      </c>
      <c r="CQ761" s="170">
        <f t="shared" si="143"/>
        <v>7337.9476299999997</v>
      </c>
      <c r="CU761" s="174">
        <v>126424</v>
      </c>
      <c r="CV761" s="174">
        <v>1053</v>
      </c>
      <c r="CW761" s="174">
        <v>5</v>
      </c>
      <c r="CX761" s="174">
        <v>3866.2159999999999</v>
      </c>
    </row>
    <row r="762" spans="38:102" x14ac:dyDescent="0.25">
      <c r="AL762" s="3">
        <v>96184</v>
      </c>
      <c r="AM762" s="3">
        <v>96197</v>
      </c>
      <c r="AN762" s="3">
        <v>55</v>
      </c>
      <c r="AO762" s="3">
        <v>3</v>
      </c>
      <c r="AP762" s="3">
        <v>4011.39</v>
      </c>
      <c r="AQ762" s="3">
        <v>10630.17</v>
      </c>
      <c r="BA762" s="3">
        <v>96184</v>
      </c>
      <c r="BB762" s="3">
        <v>96197</v>
      </c>
      <c r="BC762" s="3">
        <v>55</v>
      </c>
      <c r="BD762" s="3">
        <v>3</v>
      </c>
      <c r="BE762" s="3">
        <v>3961.5830000000001</v>
      </c>
      <c r="BF762" s="3">
        <v>10581.9</v>
      </c>
      <c r="BN762" s="3">
        <v>0</v>
      </c>
      <c r="BO762" s="3">
        <v>50</v>
      </c>
      <c r="BP762" s="3">
        <v>0</v>
      </c>
      <c r="BW762" s="3">
        <v>3</v>
      </c>
      <c r="BX762" s="3">
        <v>50</v>
      </c>
      <c r="BY762" s="3">
        <v>4281.9070000000002</v>
      </c>
      <c r="CF762" s="3" t="s">
        <v>3073</v>
      </c>
      <c r="CG762" s="174">
        <v>2469</v>
      </c>
      <c r="CH762" s="174">
        <v>34679</v>
      </c>
      <c r="CI762" s="174">
        <v>5</v>
      </c>
      <c r="CJ762" s="174">
        <v>3858.0720000000001</v>
      </c>
      <c r="CK762" s="174">
        <v>3858.0720000000001</v>
      </c>
      <c r="CN762" s="3">
        <v>2588</v>
      </c>
      <c r="CO762" s="169">
        <f t="shared" si="141"/>
        <v>3655.239</v>
      </c>
      <c r="CP762" s="169">
        <f t="shared" si="142"/>
        <v>3681.8811000000001</v>
      </c>
      <c r="CQ762" s="170">
        <f t="shared" si="143"/>
        <v>7337.1201000000001</v>
      </c>
      <c r="CU762" s="174">
        <v>2469</v>
      </c>
      <c r="CV762" s="174">
        <v>34679</v>
      </c>
      <c r="CW762" s="174">
        <v>5</v>
      </c>
      <c r="CX762" s="174">
        <v>3858.0720000000001</v>
      </c>
    </row>
    <row r="763" spans="38:102" x14ac:dyDescent="0.25">
      <c r="AL763" s="3">
        <v>96197</v>
      </c>
      <c r="AM763" s="3">
        <v>96184</v>
      </c>
      <c r="AN763" s="3">
        <v>55</v>
      </c>
      <c r="AO763" s="3">
        <v>3</v>
      </c>
      <c r="AP763" s="3">
        <v>3066.1129999999998</v>
      </c>
      <c r="AQ763" s="3">
        <v>8051.0169999999998</v>
      </c>
      <c r="BA763" s="3">
        <v>96197</v>
      </c>
      <c r="BB763" s="3">
        <v>96184</v>
      </c>
      <c r="BC763" s="3">
        <v>55</v>
      </c>
      <c r="BD763" s="3">
        <v>3</v>
      </c>
      <c r="BE763" s="3">
        <v>3001.5210000000002</v>
      </c>
      <c r="BF763" s="3">
        <v>7827.9579999999996</v>
      </c>
      <c r="BN763" s="3">
        <v>3</v>
      </c>
      <c r="BO763" s="3">
        <v>50</v>
      </c>
      <c r="BP763" s="3">
        <v>4284.03</v>
      </c>
      <c r="BW763" s="3">
        <v>0</v>
      </c>
      <c r="BX763" s="3">
        <v>50</v>
      </c>
      <c r="BY763" s="3">
        <v>0</v>
      </c>
      <c r="CF763" s="3" t="s">
        <v>3073</v>
      </c>
      <c r="CG763" s="174">
        <v>362</v>
      </c>
      <c r="CH763" s="174">
        <v>77240</v>
      </c>
      <c r="CI763" s="174">
        <v>5</v>
      </c>
      <c r="CJ763" s="174">
        <v>3857.4630000000002</v>
      </c>
      <c r="CK763" s="174">
        <v>3857.4630000000002</v>
      </c>
      <c r="CN763" s="3">
        <v>941</v>
      </c>
      <c r="CO763" s="169">
        <f t="shared" si="141"/>
        <v>3628.7591000000002</v>
      </c>
      <c r="CP763" s="169">
        <f t="shared" si="142"/>
        <v>3704.0137999999997</v>
      </c>
      <c r="CQ763" s="170">
        <f t="shared" si="143"/>
        <v>7332.7728999999999</v>
      </c>
      <c r="CU763" s="174">
        <v>362</v>
      </c>
      <c r="CV763" s="174">
        <v>77240</v>
      </c>
      <c r="CW763" s="174">
        <v>5</v>
      </c>
      <c r="CX763" s="174">
        <v>3857.4630000000002</v>
      </c>
    </row>
    <row r="764" spans="38:102" x14ac:dyDescent="0.25">
      <c r="AL764" s="3">
        <v>89739</v>
      </c>
      <c r="AM764" s="3">
        <v>90718</v>
      </c>
      <c r="AN764" s="3">
        <v>56</v>
      </c>
      <c r="AO764" s="3">
        <v>3</v>
      </c>
      <c r="AP764" s="3">
        <v>6119.38</v>
      </c>
      <c r="AQ764" s="3">
        <v>16553.43</v>
      </c>
      <c r="BA764" s="3">
        <v>89739</v>
      </c>
      <c r="BB764" s="3">
        <v>90718</v>
      </c>
      <c r="BC764" s="3">
        <v>56</v>
      </c>
      <c r="BD764" s="3">
        <v>3</v>
      </c>
      <c r="BE764" s="3">
        <v>5039.1260000000002</v>
      </c>
      <c r="BF764" s="3">
        <v>13721.06</v>
      </c>
      <c r="BN764" s="3">
        <v>3</v>
      </c>
      <c r="BO764" s="3">
        <v>50</v>
      </c>
      <c r="BP764" s="3">
        <v>4369.9110000000001</v>
      </c>
      <c r="BW764" s="3">
        <v>3</v>
      </c>
      <c r="BX764" s="3">
        <v>50</v>
      </c>
      <c r="BY764" s="3">
        <v>4</v>
      </c>
      <c r="CF764" s="3" t="s">
        <v>3073</v>
      </c>
      <c r="CG764" s="174">
        <v>3437</v>
      </c>
      <c r="CH764" s="174">
        <v>178373</v>
      </c>
      <c r="CI764" s="174">
        <v>5</v>
      </c>
      <c r="CJ764" s="174">
        <v>3856.8760000000002</v>
      </c>
      <c r="CK764" s="174">
        <v>3856.8760000000002</v>
      </c>
      <c r="CN764" s="3">
        <v>2466</v>
      </c>
      <c r="CO764" s="169">
        <f t="shared" si="141"/>
        <v>3638.4951000000001</v>
      </c>
      <c r="CP764" s="169">
        <f t="shared" si="142"/>
        <v>3686.6454999999996</v>
      </c>
      <c r="CQ764" s="170">
        <f t="shared" si="143"/>
        <v>7325.1405999999997</v>
      </c>
      <c r="CU764" s="174">
        <v>3437</v>
      </c>
      <c r="CV764" s="174">
        <v>178373</v>
      </c>
      <c r="CW764" s="174">
        <v>5</v>
      </c>
      <c r="CX764" s="174">
        <v>3856.8760000000002</v>
      </c>
    </row>
    <row r="765" spans="38:102" x14ac:dyDescent="0.25">
      <c r="AL765" s="3">
        <v>90718</v>
      </c>
      <c r="AM765" s="3">
        <v>89739</v>
      </c>
      <c r="AN765" s="3">
        <v>56</v>
      </c>
      <c r="AO765" s="3">
        <v>3</v>
      </c>
      <c r="AP765" s="3">
        <v>6001.451</v>
      </c>
      <c r="AQ765" s="3">
        <v>15957.18</v>
      </c>
      <c r="BA765" s="3">
        <v>90718</v>
      </c>
      <c r="BB765" s="3">
        <v>89739</v>
      </c>
      <c r="BC765" s="3">
        <v>56</v>
      </c>
      <c r="BD765" s="3">
        <v>3</v>
      </c>
      <c r="BE765" s="3">
        <v>4908.3059999999996</v>
      </c>
      <c r="BF765" s="3">
        <v>12995.34</v>
      </c>
      <c r="BN765" s="3">
        <v>3</v>
      </c>
      <c r="BO765" s="3">
        <v>50</v>
      </c>
      <c r="BP765" s="3">
        <v>4</v>
      </c>
      <c r="BW765" s="3">
        <v>3</v>
      </c>
      <c r="BX765" s="3">
        <v>50</v>
      </c>
      <c r="BY765" s="3">
        <v>2</v>
      </c>
      <c r="CF765" s="3" t="s">
        <v>3073</v>
      </c>
      <c r="CG765" s="174">
        <v>1339</v>
      </c>
      <c r="CH765" s="174">
        <v>114599</v>
      </c>
      <c r="CI765" s="174">
        <v>5</v>
      </c>
      <c r="CJ765" s="174">
        <v>3852.49</v>
      </c>
      <c r="CK765" s="174">
        <v>3852.49</v>
      </c>
      <c r="CN765" s="3">
        <v>1724</v>
      </c>
      <c r="CO765" s="169">
        <f t="shared" si="141"/>
        <v>3633.259</v>
      </c>
      <c r="CP765" s="169">
        <f t="shared" si="142"/>
        <v>3683.6824999999994</v>
      </c>
      <c r="CQ765" s="170">
        <f t="shared" si="143"/>
        <v>7316.941499999999</v>
      </c>
      <c r="CU765" s="174">
        <v>1339</v>
      </c>
      <c r="CV765" s="174">
        <v>114599</v>
      </c>
      <c r="CW765" s="174">
        <v>5</v>
      </c>
      <c r="CX765" s="174">
        <v>3852.49</v>
      </c>
    </row>
    <row r="766" spans="38:102" x14ac:dyDescent="0.25">
      <c r="AL766" s="3">
        <v>92748</v>
      </c>
      <c r="AM766" s="3">
        <v>93180</v>
      </c>
      <c r="AN766" s="3">
        <v>56</v>
      </c>
      <c r="AO766" s="3">
        <v>3</v>
      </c>
      <c r="AP766" s="3">
        <v>1812.4449999999999</v>
      </c>
      <c r="AQ766" s="3">
        <v>4592.277</v>
      </c>
      <c r="BA766" s="3">
        <v>92748</v>
      </c>
      <c r="BB766" s="3">
        <v>93180</v>
      </c>
      <c r="BC766" s="3">
        <v>56</v>
      </c>
      <c r="BD766" s="3">
        <v>3</v>
      </c>
      <c r="BE766" s="3">
        <v>1669.4880000000001</v>
      </c>
      <c r="BF766" s="3">
        <v>4330.6869999999999</v>
      </c>
      <c r="BN766" s="3">
        <v>3</v>
      </c>
      <c r="BO766" s="3">
        <v>50</v>
      </c>
      <c r="BP766" s="3">
        <v>2</v>
      </c>
      <c r="BW766" s="3">
        <v>3</v>
      </c>
      <c r="BX766" s="3">
        <v>50</v>
      </c>
      <c r="BY766" s="3">
        <v>22.5</v>
      </c>
      <c r="CF766" s="3" t="s">
        <v>3073</v>
      </c>
      <c r="CG766" s="174">
        <v>2434</v>
      </c>
      <c r="CH766" s="174">
        <v>32152</v>
      </c>
      <c r="CI766" s="174">
        <v>5</v>
      </c>
      <c r="CJ766" s="174">
        <v>3852.3020000000001</v>
      </c>
      <c r="CK766" s="174">
        <v>3852.3020000000001</v>
      </c>
      <c r="CN766" s="3">
        <v>1453</v>
      </c>
      <c r="CO766" s="169">
        <f t="shared" si="141"/>
        <v>3659.6302999999998</v>
      </c>
      <c r="CP766" s="169">
        <f t="shared" si="142"/>
        <v>3633.1781000000001</v>
      </c>
      <c r="CQ766" s="170">
        <f t="shared" si="143"/>
        <v>7292.8083999999999</v>
      </c>
      <c r="CU766" s="174">
        <v>2434</v>
      </c>
      <c r="CV766" s="174">
        <v>32152</v>
      </c>
      <c r="CW766" s="174">
        <v>5</v>
      </c>
      <c r="CX766" s="174">
        <v>3852.3020000000001</v>
      </c>
    </row>
    <row r="767" spans="38:102" x14ac:dyDescent="0.25">
      <c r="AL767" s="3">
        <v>93180</v>
      </c>
      <c r="AM767" s="3">
        <v>92748</v>
      </c>
      <c r="AN767" s="3">
        <v>56</v>
      </c>
      <c r="AO767" s="3">
        <v>3</v>
      </c>
      <c r="AP767" s="3">
        <v>1810.386</v>
      </c>
      <c r="AQ767" s="3">
        <v>4688.6880000000001</v>
      </c>
      <c r="BA767" s="3">
        <v>93180</v>
      </c>
      <c r="BB767" s="3">
        <v>92748</v>
      </c>
      <c r="BC767" s="3">
        <v>56</v>
      </c>
      <c r="BD767" s="3">
        <v>3</v>
      </c>
      <c r="BE767" s="3">
        <v>1719.085</v>
      </c>
      <c r="BF767" s="3">
        <v>4528.9560000000001</v>
      </c>
      <c r="BN767" s="3">
        <v>3</v>
      </c>
      <c r="BO767" s="3">
        <v>50</v>
      </c>
      <c r="BP767" s="3">
        <v>22.5</v>
      </c>
      <c r="BW767" s="3">
        <v>3</v>
      </c>
      <c r="BX767" s="3">
        <v>50</v>
      </c>
      <c r="BY767" s="3">
        <v>0</v>
      </c>
      <c r="CF767" s="3" t="s">
        <v>3073</v>
      </c>
      <c r="CG767" s="174">
        <v>56078</v>
      </c>
      <c r="CH767" s="174">
        <v>3492</v>
      </c>
      <c r="CI767" s="174">
        <v>5</v>
      </c>
      <c r="CJ767" s="174">
        <v>3851.5819999999999</v>
      </c>
      <c r="CK767" s="174">
        <v>3851.5819999999999</v>
      </c>
      <c r="CN767" s="3">
        <v>2573</v>
      </c>
      <c r="CO767" s="169">
        <f t="shared" si="141"/>
        <v>3712.866</v>
      </c>
      <c r="CP767" s="169">
        <f t="shared" si="142"/>
        <v>3575.1445169999997</v>
      </c>
      <c r="CQ767" s="170">
        <f t="shared" si="143"/>
        <v>7288.0105169999997</v>
      </c>
      <c r="CU767" s="174">
        <v>56078</v>
      </c>
      <c r="CV767" s="174">
        <v>3492</v>
      </c>
      <c r="CW767" s="174">
        <v>5</v>
      </c>
      <c r="CX767" s="174">
        <v>3851.5819999999999</v>
      </c>
    </row>
    <row r="768" spans="38:102" x14ac:dyDescent="0.25">
      <c r="AL768" s="3">
        <v>68761</v>
      </c>
      <c r="AM768" s="3">
        <v>70823</v>
      </c>
      <c r="AN768" s="3">
        <v>57</v>
      </c>
      <c r="AO768" s="3">
        <v>3</v>
      </c>
      <c r="AP768" s="3">
        <v>556.31569999999999</v>
      </c>
      <c r="AQ768" s="3">
        <v>1383.89</v>
      </c>
      <c r="BA768" s="3">
        <v>68761</v>
      </c>
      <c r="BB768" s="3">
        <v>70823</v>
      </c>
      <c r="BC768" s="3">
        <v>57</v>
      </c>
      <c r="BD768" s="3">
        <v>3</v>
      </c>
      <c r="BE768" s="3">
        <v>522.39269999999999</v>
      </c>
      <c r="BF768" s="3">
        <v>970.79259999999999</v>
      </c>
      <c r="BN768" s="3">
        <v>3</v>
      </c>
      <c r="BO768" s="3">
        <v>50</v>
      </c>
      <c r="BP768" s="3">
        <v>0</v>
      </c>
      <c r="BW768" s="3">
        <v>0</v>
      </c>
      <c r="BX768" s="3">
        <v>50</v>
      </c>
      <c r="BY768" s="3">
        <v>0</v>
      </c>
      <c r="CF768" s="3" t="s">
        <v>3073</v>
      </c>
      <c r="CG768" s="174">
        <v>32152</v>
      </c>
      <c r="CH768" s="174">
        <v>2434</v>
      </c>
      <c r="CI768" s="174">
        <v>5</v>
      </c>
      <c r="CJ768" s="174">
        <v>3850.826</v>
      </c>
      <c r="CK768" s="174">
        <v>3850.826</v>
      </c>
      <c r="CN768" s="3">
        <v>493</v>
      </c>
      <c r="CO768" s="169">
        <f t="shared" si="141"/>
        <v>3596.3209999999999</v>
      </c>
      <c r="CP768" s="169">
        <f t="shared" si="142"/>
        <v>3689.6614</v>
      </c>
      <c r="CQ768" s="170">
        <f t="shared" si="143"/>
        <v>7285.9823999999999</v>
      </c>
      <c r="CU768" s="174">
        <v>32152</v>
      </c>
      <c r="CV768" s="174">
        <v>2434</v>
      </c>
      <c r="CW768" s="174">
        <v>5</v>
      </c>
      <c r="CX768" s="174">
        <v>3850.826</v>
      </c>
    </row>
    <row r="769" spans="38:102" x14ac:dyDescent="0.25">
      <c r="AL769" s="3">
        <v>69293</v>
      </c>
      <c r="AM769" s="3">
        <v>71009</v>
      </c>
      <c r="AN769" s="3">
        <v>57</v>
      </c>
      <c r="AO769" s="3">
        <v>3</v>
      </c>
      <c r="AP769" s="3">
        <v>1669.8920000000001</v>
      </c>
      <c r="AQ769" s="3">
        <v>4361.1869999999999</v>
      </c>
      <c r="BA769" s="3">
        <v>69293</v>
      </c>
      <c r="BB769" s="3">
        <v>71009</v>
      </c>
      <c r="BC769" s="3">
        <v>57</v>
      </c>
      <c r="BD769" s="3">
        <v>3</v>
      </c>
      <c r="BE769" s="3">
        <v>1431.261</v>
      </c>
      <c r="BF769" s="3">
        <v>3685.326</v>
      </c>
      <c r="BN769" s="3">
        <v>3</v>
      </c>
      <c r="BO769" s="3">
        <v>51</v>
      </c>
      <c r="BP769" s="3">
        <v>19218.189999999999</v>
      </c>
      <c r="BW769" s="3">
        <v>3</v>
      </c>
      <c r="BX769" s="3">
        <v>51</v>
      </c>
      <c r="BY769" s="3">
        <v>20592.73</v>
      </c>
      <c r="CF769" s="3" t="s">
        <v>3073</v>
      </c>
      <c r="CG769" s="174">
        <v>148793</v>
      </c>
      <c r="CH769" s="174">
        <v>3094</v>
      </c>
      <c r="CI769" s="174">
        <v>5</v>
      </c>
      <c r="CJ769" s="174">
        <v>3850.7260000000001</v>
      </c>
      <c r="CK769" s="174">
        <v>3850.7260000000001</v>
      </c>
      <c r="CN769" s="3">
        <v>1248</v>
      </c>
      <c r="CO769" s="169">
        <f t="shared" si="141"/>
        <v>3687.4943099999996</v>
      </c>
      <c r="CP769" s="169">
        <f t="shared" si="142"/>
        <v>3598.1372999999994</v>
      </c>
      <c r="CQ769" s="170">
        <f t="shared" si="143"/>
        <v>7285.6316099999985</v>
      </c>
      <c r="CU769" s="174">
        <v>148793</v>
      </c>
      <c r="CV769" s="174">
        <v>3094</v>
      </c>
      <c r="CW769" s="174">
        <v>5</v>
      </c>
      <c r="CX769" s="174">
        <v>3850.7260000000001</v>
      </c>
    </row>
    <row r="770" spans="38:102" x14ac:dyDescent="0.25">
      <c r="AL770" s="3">
        <v>69756</v>
      </c>
      <c r="AM770" s="3">
        <v>70736</v>
      </c>
      <c r="AN770" s="3">
        <v>57</v>
      </c>
      <c r="AO770" s="3">
        <v>3</v>
      </c>
      <c r="AP770" s="3">
        <v>2027.807</v>
      </c>
      <c r="AQ770" s="3">
        <v>5119.92</v>
      </c>
      <c r="BA770" s="3">
        <v>69756</v>
      </c>
      <c r="BB770" s="3">
        <v>70736</v>
      </c>
      <c r="BC770" s="3">
        <v>57</v>
      </c>
      <c r="BD770" s="3">
        <v>3</v>
      </c>
      <c r="BE770" s="3">
        <v>2068.1999999999998</v>
      </c>
      <c r="BF770" s="3">
        <v>5316.366</v>
      </c>
      <c r="BN770" s="3">
        <v>3</v>
      </c>
      <c r="BO770" s="3">
        <v>51</v>
      </c>
      <c r="BP770" s="3">
        <v>4388.2439999999997</v>
      </c>
      <c r="BW770" s="3">
        <v>3</v>
      </c>
      <c r="BX770" s="3">
        <v>51</v>
      </c>
      <c r="BY770" s="3">
        <v>5441.1490000000003</v>
      </c>
      <c r="CF770" s="3" t="s">
        <v>3073</v>
      </c>
      <c r="CG770" s="174">
        <v>2009</v>
      </c>
      <c r="CH770" s="174">
        <v>131651</v>
      </c>
      <c r="CI770" s="174">
        <v>5</v>
      </c>
      <c r="CJ770" s="174">
        <v>3844.7759999999998</v>
      </c>
      <c r="CK770" s="174">
        <v>3844.7759999999998</v>
      </c>
      <c r="CN770" s="3">
        <v>1141</v>
      </c>
      <c r="CO770" s="169">
        <f t="shared" si="141"/>
        <v>3554.4760000000001</v>
      </c>
      <c r="CP770" s="169">
        <f t="shared" si="142"/>
        <v>3723.8890000000001</v>
      </c>
      <c r="CQ770" s="170">
        <f t="shared" si="143"/>
        <v>7278.3649999999998</v>
      </c>
      <c r="CU770" s="174">
        <v>2009</v>
      </c>
      <c r="CV770" s="174">
        <v>131651</v>
      </c>
      <c r="CW770" s="174">
        <v>5</v>
      </c>
      <c r="CX770" s="174">
        <v>3844.7759999999998</v>
      </c>
    </row>
    <row r="771" spans="38:102" x14ac:dyDescent="0.25">
      <c r="AL771" s="3">
        <v>70033</v>
      </c>
      <c r="AM771" s="3">
        <v>70379</v>
      </c>
      <c r="AN771" s="3">
        <v>57</v>
      </c>
      <c r="AO771" s="3">
        <v>3</v>
      </c>
      <c r="AP771" s="3">
        <v>662.43150000000003</v>
      </c>
      <c r="AQ771" s="3">
        <v>1659.116</v>
      </c>
      <c r="BA771" s="3">
        <v>70033</v>
      </c>
      <c r="BB771" s="3">
        <v>70379</v>
      </c>
      <c r="BC771" s="3">
        <v>57</v>
      </c>
      <c r="BD771" s="3">
        <v>3</v>
      </c>
      <c r="BE771" s="3">
        <v>420.70710000000003</v>
      </c>
      <c r="BF771" s="3">
        <v>1237.538</v>
      </c>
      <c r="BN771" s="3">
        <v>3</v>
      </c>
      <c r="BO771" s="3">
        <v>51</v>
      </c>
      <c r="BP771" s="3">
        <v>821.72109999999998</v>
      </c>
      <c r="BW771" s="3">
        <v>3</v>
      </c>
      <c r="BX771" s="3">
        <v>51</v>
      </c>
      <c r="BY771" s="3">
        <v>764.14430000000004</v>
      </c>
      <c r="CF771" s="3" t="s">
        <v>3073</v>
      </c>
      <c r="CG771" s="174">
        <v>82863</v>
      </c>
      <c r="CH771" s="174">
        <v>438</v>
      </c>
      <c r="CI771" s="174">
        <v>5</v>
      </c>
      <c r="CJ771" s="174">
        <v>3843.2919999999999</v>
      </c>
      <c r="CK771" s="174">
        <v>3843.2919999999999</v>
      </c>
      <c r="CN771" s="3">
        <v>1090</v>
      </c>
      <c r="CO771" s="169">
        <f t="shared" ref="CO771:CO834" si="144">SUMIF(CG$3:CG$17476,$CN771,$CK$3:$CK$17476)</f>
        <v>3651.6084000000001</v>
      </c>
      <c r="CP771" s="169">
        <f t="shared" ref="CP771:CP834" si="145">SUMIF(CH$3:CH$17476,$CN771,$CK$3:$CK$17476)</f>
        <v>3625.163</v>
      </c>
      <c r="CQ771" s="170">
        <f t="shared" ref="CQ771:CQ834" si="146">CO771+CP771</f>
        <v>7276.7713999999996</v>
      </c>
      <c r="CU771" s="174">
        <v>82863</v>
      </c>
      <c r="CV771" s="174">
        <v>438</v>
      </c>
      <c r="CW771" s="174">
        <v>5</v>
      </c>
      <c r="CX771" s="174">
        <v>3843.2919999999999</v>
      </c>
    </row>
    <row r="772" spans="38:102" x14ac:dyDescent="0.25">
      <c r="AL772" s="3">
        <v>70379</v>
      </c>
      <c r="AM772" s="3">
        <v>70033</v>
      </c>
      <c r="AN772" s="3">
        <v>57</v>
      </c>
      <c r="AO772" s="3">
        <v>3</v>
      </c>
      <c r="AP772" s="3">
        <v>712.54960000000005</v>
      </c>
      <c r="AQ772" s="3">
        <v>1795.2529999999999</v>
      </c>
      <c r="BA772" s="3">
        <v>70379</v>
      </c>
      <c r="BB772" s="3">
        <v>70033</v>
      </c>
      <c r="BC772" s="3">
        <v>57</v>
      </c>
      <c r="BD772" s="3">
        <v>3</v>
      </c>
      <c r="BE772" s="3">
        <v>676.98209999999995</v>
      </c>
      <c r="BF772" s="3">
        <v>1747.3019999999999</v>
      </c>
      <c r="BN772" s="3">
        <v>3</v>
      </c>
      <c r="BO772" s="3">
        <v>51</v>
      </c>
      <c r="BP772" s="3">
        <v>5259.0259999999998</v>
      </c>
      <c r="BW772" s="3">
        <v>3</v>
      </c>
      <c r="BX772" s="3">
        <v>51</v>
      </c>
      <c r="BY772" s="3">
        <v>6187.393</v>
      </c>
      <c r="CF772" s="3" t="s">
        <v>3073</v>
      </c>
      <c r="CG772" s="174">
        <v>2470</v>
      </c>
      <c r="CH772" s="174">
        <v>36132</v>
      </c>
      <c r="CI772" s="174">
        <v>5</v>
      </c>
      <c r="CJ772" s="174">
        <v>3842.3139999999999</v>
      </c>
      <c r="CK772" s="174">
        <v>3842.3139999999999</v>
      </c>
      <c r="CN772" s="3">
        <v>1437</v>
      </c>
      <c r="CO772" s="169">
        <f t="shared" si="144"/>
        <v>3517.2432000000003</v>
      </c>
      <c r="CP772" s="169">
        <f t="shared" si="145"/>
        <v>3757.0036999999998</v>
      </c>
      <c r="CQ772" s="170">
        <f t="shared" si="146"/>
        <v>7274.2469000000001</v>
      </c>
      <c r="CU772" s="174">
        <v>2470</v>
      </c>
      <c r="CV772" s="174">
        <v>36132</v>
      </c>
      <c r="CW772" s="174">
        <v>5</v>
      </c>
      <c r="CX772" s="174">
        <v>3842.3139999999999</v>
      </c>
    </row>
    <row r="773" spans="38:102" x14ac:dyDescent="0.25">
      <c r="AL773" s="3">
        <v>70556</v>
      </c>
      <c r="AM773" s="3">
        <v>72746</v>
      </c>
      <c r="AN773" s="3">
        <v>57</v>
      </c>
      <c r="AO773" s="3">
        <v>6</v>
      </c>
      <c r="AP773" s="3">
        <v>716.18150000000003</v>
      </c>
      <c r="AQ773" s="3">
        <v>1848.098</v>
      </c>
      <c r="BA773" s="3">
        <v>70556</v>
      </c>
      <c r="BB773" s="3">
        <v>72746</v>
      </c>
      <c r="BC773" s="3">
        <v>57</v>
      </c>
      <c r="BD773" s="3">
        <v>6</v>
      </c>
      <c r="BE773" s="3">
        <v>765.29899999999998</v>
      </c>
      <c r="BF773" s="3">
        <v>1977.442</v>
      </c>
      <c r="BN773" s="3">
        <v>3</v>
      </c>
      <c r="BO773" s="3">
        <v>51</v>
      </c>
      <c r="BP773" s="3">
        <v>20247.46</v>
      </c>
      <c r="BW773" s="3">
        <v>3</v>
      </c>
      <c r="BX773" s="3">
        <v>51</v>
      </c>
      <c r="BY773" s="3">
        <v>21900.51</v>
      </c>
      <c r="CF773" s="3" t="s">
        <v>3073</v>
      </c>
      <c r="CG773" s="174">
        <v>159166</v>
      </c>
      <c r="CH773" s="174">
        <v>3231</v>
      </c>
      <c r="CI773" s="174">
        <v>5</v>
      </c>
      <c r="CJ773" s="174">
        <v>3839.9</v>
      </c>
      <c r="CK773" s="174">
        <v>3839.9</v>
      </c>
      <c r="CN773" s="3">
        <v>1025</v>
      </c>
      <c r="CO773" s="169">
        <f t="shared" si="144"/>
        <v>3568.2908499999999</v>
      </c>
      <c r="CP773" s="169">
        <f t="shared" si="145"/>
        <v>3703.2152599999999</v>
      </c>
      <c r="CQ773" s="170">
        <f t="shared" si="146"/>
        <v>7271.5061100000003</v>
      </c>
      <c r="CU773" s="174">
        <v>159166</v>
      </c>
      <c r="CV773" s="174">
        <v>3231</v>
      </c>
      <c r="CW773" s="174">
        <v>5</v>
      </c>
      <c r="CX773" s="174">
        <v>3839.9</v>
      </c>
    </row>
    <row r="774" spans="38:102" x14ac:dyDescent="0.25">
      <c r="AL774" s="3">
        <v>70736</v>
      </c>
      <c r="AM774" s="3">
        <v>69756</v>
      </c>
      <c r="AN774" s="3">
        <v>57</v>
      </c>
      <c r="AO774" s="3">
        <v>3</v>
      </c>
      <c r="AP774" s="3">
        <v>2018.162</v>
      </c>
      <c r="AQ774" s="3">
        <v>4806.058</v>
      </c>
      <c r="BA774" s="3">
        <v>70736</v>
      </c>
      <c r="BB774" s="3">
        <v>69756</v>
      </c>
      <c r="BC774" s="3">
        <v>57</v>
      </c>
      <c r="BD774" s="3">
        <v>3</v>
      </c>
      <c r="BE774" s="3">
        <v>2071.9690000000001</v>
      </c>
      <c r="BF774" s="3">
        <v>4947.817</v>
      </c>
      <c r="BN774" s="3">
        <v>3</v>
      </c>
      <c r="BO774" s="3">
        <v>51</v>
      </c>
      <c r="BP774" s="3">
        <v>976.04390000000001</v>
      </c>
      <c r="BW774" s="3">
        <v>3</v>
      </c>
      <c r="BX774" s="3">
        <v>51</v>
      </c>
      <c r="BY774" s="3">
        <v>911.55380000000002</v>
      </c>
      <c r="CF774" s="3" t="s">
        <v>3073</v>
      </c>
      <c r="CG774" s="174">
        <v>1778</v>
      </c>
      <c r="CH774" s="174">
        <v>56528</v>
      </c>
      <c r="CI774" s="174">
        <v>5</v>
      </c>
      <c r="CJ774" s="174">
        <v>3839.5349999999999</v>
      </c>
      <c r="CK774" s="174">
        <v>3839.5349999999999</v>
      </c>
      <c r="CN774" s="3">
        <v>3415</v>
      </c>
      <c r="CO774" s="169">
        <f t="shared" si="144"/>
        <v>3611.8264999999997</v>
      </c>
      <c r="CP774" s="169">
        <f t="shared" si="145"/>
        <v>3658.1677</v>
      </c>
      <c r="CQ774" s="170">
        <f t="shared" si="146"/>
        <v>7269.9941999999992</v>
      </c>
      <c r="CU774" s="174">
        <v>1778</v>
      </c>
      <c r="CV774" s="174">
        <v>56528</v>
      </c>
      <c r="CW774" s="174">
        <v>5</v>
      </c>
      <c r="CX774" s="174">
        <v>3839.5349999999999</v>
      </c>
    </row>
    <row r="775" spans="38:102" x14ac:dyDescent="0.25">
      <c r="AL775" s="3">
        <v>70823</v>
      </c>
      <c r="AM775" s="3">
        <v>68761</v>
      </c>
      <c r="AN775" s="3">
        <v>57</v>
      </c>
      <c r="AO775" s="3">
        <v>3</v>
      </c>
      <c r="AP775" s="3">
        <v>663.16240000000005</v>
      </c>
      <c r="AQ775" s="3">
        <v>1750.8050000000001</v>
      </c>
      <c r="BA775" s="3">
        <v>70823</v>
      </c>
      <c r="BB775" s="3">
        <v>68761</v>
      </c>
      <c r="BC775" s="3">
        <v>57</v>
      </c>
      <c r="BD775" s="3">
        <v>3</v>
      </c>
      <c r="BE775" s="3">
        <v>607.95510000000002</v>
      </c>
      <c r="BF775" s="3">
        <v>1475.85</v>
      </c>
      <c r="BN775" s="3">
        <v>3</v>
      </c>
      <c r="BO775" s="3">
        <v>51</v>
      </c>
      <c r="BP775" s="3">
        <v>9562.0750000000007</v>
      </c>
      <c r="BW775" s="3">
        <v>3</v>
      </c>
      <c r="BX775" s="3">
        <v>51</v>
      </c>
      <c r="BY775" s="3">
        <v>10344.030000000001</v>
      </c>
      <c r="CF775" s="3" t="s">
        <v>3073</v>
      </c>
      <c r="CG775" s="174">
        <v>2195</v>
      </c>
      <c r="CH775" s="174">
        <v>15609</v>
      </c>
      <c r="CI775" s="174">
        <v>5</v>
      </c>
      <c r="CJ775" s="174">
        <v>3839.3969999999999</v>
      </c>
      <c r="CK775" s="174">
        <v>3839.3969999999999</v>
      </c>
      <c r="CN775" s="3">
        <v>3546</v>
      </c>
      <c r="CO775" s="169">
        <f t="shared" si="144"/>
        <v>3738.4203499999999</v>
      </c>
      <c r="CP775" s="169">
        <f t="shared" si="145"/>
        <v>3529.8427099999999</v>
      </c>
      <c r="CQ775" s="170">
        <f t="shared" si="146"/>
        <v>7268.2630599999993</v>
      </c>
      <c r="CU775" s="174">
        <v>2195</v>
      </c>
      <c r="CV775" s="174">
        <v>15609</v>
      </c>
      <c r="CW775" s="174">
        <v>5</v>
      </c>
      <c r="CX775" s="174">
        <v>3839.3969999999999</v>
      </c>
    </row>
    <row r="776" spans="38:102" x14ac:dyDescent="0.25">
      <c r="AL776" s="3">
        <v>71009</v>
      </c>
      <c r="AM776" s="3">
        <v>69293</v>
      </c>
      <c r="AN776" s="3">
        <v>57</v>
      </c>
      <c r="AO776" s="3">
        <v>3</v>
      </c>
      <c r="AP776" s="3">
        <v>1808.37</v>
      </c>
      <c r="AQ776" s="3">
        <v>4539.5640000000003</v>
      </c>
      <c r="BA776" s="3">
        <v>71009</v>
      </c>
      <c r="BB776" s="3">
        <v>69293</v>
      </c>
      <c r="BC776" s="3">
        <v>57</v>
      </c>
      <c r="BD776" s="3">
        <v>3</v>
      </c>
      <c r="BE776" s="3">
        <v>1518.68</v>
      </c>
      <c r="BF776" s="3">
        <v>3905.328</v>
      </c>
      <c r="BN776" s="3">
        <v>3</v>
      </c>
      <c r="BO776" s="3">
        <v>51</v>
      </c>
      <c r="BP776" s="3">
        <v>7924.3050000000003</v>
      </c>
      <c r="BW776" s="3">
        <v>3</v>
      </c>
      <c r="BX776" s="3">
        <v>51</v>
      </c>
      <c r="BY776" s="3">
        <v>8676.1020000000008</v>
      </c>
      <c r="CF776" s="3" t="s">
        <v>3073</v>
      </c>
      <c r="CG776" s="174">
        <v>3094</v>
      </c>
      <c r="CH776" s="174">
        <v>148793</v>
      </c>
      <c r="CI776" s="174">
        <v>5</v>
      </c>
      <c r="CJ776" s="174">
        <v>3837.7489999999998</v>
      </c>
      <c r="CK776" s="174">
        <v>3837.7489999999998</v>
      </c>
      <c r="CN776" s="3">
        <v>1165</v>
      </c>
      <c r="CO776" s="169">
        <f t="shared" si="144"/>
        <v>3617.413</v>
      </c>
      <c r="CP776" s="169">
        <f t="shared" si="145"/>
        <v>3642.9839999999999</v>
      </c>
      <c r="CQ776" s="170">
        <f t="shared" si="146"/>
        <v>7260.3969999999999</v>
      </c>
      <c r="CU776" s="174">
        <v>3094</v>
      </c>
      <c r="CV776" s="174">
        <v>148793</v>
      </c>
      <c r="CW776" s="174">
        <v>5</v>
      </c>
      <c r="CX776" s="174">
        <v>3837.7489999999998</v>
      </c>
    </row>
    <row r="777" spans="38:102" x14ac:dyDescent="0.25">
      <c r="AL777" s="3">
        <v>71188</v>
      </c>
      <c r="AM777" s="3">
        <v>72960</v>
      </c>
      <c r="AN777" s="3">
        <v>57</v>
      </c>
      <c r="AO777" s="3">
        <v>6</v>
      </c>
      <c r="AP777" s="3">
        <v>740.29740000000004</v>
      </c>
      <c r="AQ777" s="3">
        <v>2001.586</v>
      </c>
      <c r="BA777" s="3">
        <v>71188</v>
      </c>
      <c r="BB777" s="3">
        <v>72960</v>
      </c>
      <c r="BC777" s="3">
        <v>57</v>
      </c>
      <c r="BD777" s="3">
        <v>6</v>
      </c>
      <c r="BE777" s="3">
        <v>690.48940000000005</v>
      </c>
      <c r="BF777" s="3">
        <v>1860.539</v>
      </c>
      <c r="BN777" s="3">
        <v>6</v>
      </c>
      <c r="BO777" s="3">
        <v>52</v>
      </c>
      <c r="BP777" s="3">
        <v>12400.09</v>
      </c>
      <c r="BW777" s="3">
        <v>6</v>
      </c>
      <c r="BX777" s="3">
        <v>52</v>
      </c>
      <c r="BY777" s="3">
        <v>12973.85</v>
      </c>
      <c r="CF777" s="3" t="s">
        <v>3073</v>
      </c>
      <c r="CG777" s="174">
        <v>32933</v>
      </c>
      <c r="CH777" s="174">
        <v>2453</v>
      </c>
      <c r="CI777" s="174">
        <v>5</v>
      </c>
      <c r="CJ777" s="174">
        <v>3833.6419999999998</v>
      </c>
      <c r="CK777" s="174">
        <v>3833.6419999999998</v>
      </c>
      <c r="CN777" s="3">
        <v>2666</v>
      </c>
      <c r="CO777" s="169">
        <f t="shared" si="144"/>
        <v>3667.3342699999998</v>
      </c>
      <c r="CP777" s="169">
        <f t="shared" si="145"/>
        <v>3591.4357000000005</v>
      </c>
      <c r="CQ777" s="170">
        <f t="shared" si="146"/>
        <v>7258.7699700000003</v>
      </c>
      <c r="CU777" s="174">
        <v>32933</v>
      </c>
      <c r="CV777" s="174">
        <v>2453</v>
      </c>
      <c r="CW777" s="174">
        <v>5</v>
      </c>
      <c r="CX777" s="174">
        <v>3833.6419999999998</v>
      </c>
    </row>
    <row r="778" spans="38:102" x14ac:dyDescent="0.25">
      <c r="AL778" s="3">
        <v>71708</v>
      </c>
      <c r="AM778" s="3">
        <v>72264</v>
      </c>
      <c r="AN778" s="3">
        <v>57</v>
      </c>
      <c r="AO778" s="3">
        <v>3</v>
      </c>
      <c r="AP778" s="3">
        <v>738.28830000000005</v>
      </c>
      <c r="AQ778" s="3">
        <v>1980.606</v>
      </c>
      <c r="BA778" s="3">
        <v>71708</v>
      </c>
      <c r="BB778" s="3">
        <v>72264</v>
      </c>
      <c r="BC778" s="3">
        <v>57</v>
      </c>
      <c r="BD778" s="3">
        <v>3</v>
      </c>
      <c r="BE778" s="3">
        <v>737.14239999999995</v>
      </c>
      <c r="BF778" s="3">
        <v>2002.8040000000001</v>
      </c>
      <c r="BN778" s="3">
        <v>6</v>
      </c>
      <c r="BO778" s="3">
        <v>52</v>
      </c>
      <c r="BP778" s="3">
        <v>12386.23</v>
      </c>
      <c r="BW778" s="3">
        <v>6</v>
      </c>
      <c r="BX778" s="3">
        <v>52</v>
      </c>
      <c r="BY778" s="3">
        <v>12901.9</v>
      </c>
      <c r="CF778" s="3" t="s">
        <v>3073</v>
      </c>
      <c r="CG778" s="174">
        <v>2706</v>
      </c>
      <c r="CH778" s="174">
        <v>129949</v>
      </c>
      <c r="CI778" s="174">
        <v>5</v>
      </c>
      <c r="CJ778" s="174">
        <v>3830.7339999999999</v>
      </c>
      <c r="CK778" s="174">
        <v>3830.7339999999999</v>
      </c>
      <c r="CN778" s="3">
        <v>1757</v>
      </c>
      <c r="CO778" s="169">
        <f t="shared" si="144"/>
        <v>3581.3519999999999</v>
      </c>
      <c r="CP778" s="169">
        <f t="shared" si="145"/>
        <v>3671.8339999999998</v>
      </c>
      <c r="CQ778" s="170">
        <f t="shared" si="146"/>
        <v>7253.1859999999997</v>
      </c>
      <c r="CU778" s="174">
        <v>2706</v>
      </c>
      <c r="CV778" s="174">
        <v>129949</v>
      </c>
      <c r="CW778" s="174">
        <v>5</v>
      </c>
      <c r="CX778" s="174">
        <v>3830.7339999999999</v>
      </c>
    </row>
    <row r="779" spans="38:102" x14ac:dyDescent="0.25">
      <c r="AL779" s="3">
        <v>72264</v>
      </c>
      <c r="AM779" s="3">
        <v>71708</v>
      </c>
      <c r="AN779" s="3">
        <v>57</v>
      </c>
      <c r="AO779" s="3">
        <v>3</v>
      </c>
      <c r="AP779" s="3">
        <v>806.66030000000001</v>
      </c>
      <c r="AQ779" s="3">
        <v>2054.5340000000001</v>
      </c>
      <c r="BA779" s="3">
        <v>72264</v>
      </c>
      <c r="BB779" s="3">
        <v>71708</v>
      </c>
      <c r="BC779" s="3">
        <v>57</v>
      </c>
      <c r="BD779" s="3">
        <v>3</v>
      </c>
      <c r="BE779" s="3">
        <v>743.48609999999996</v>
      </c>
      <c r="BF779" s="3">
        <v>1922.4090000000001</v>
      </c>
      <c r="BN779" s="3">
        <v>6</v>
      </c>
      <c r="BO779" s="3">
        <v>52</v>
      </c>
      <c r="BP779" s="3">
        <v>1156.817</v>
      </c>
      <c r="BW779" s="3">
        <v>6</v>
      </c>
      <c r="BX779" s="3">
        <v>52</v>
      </c>
      <c r="BY779" s="3">
        <v>1158.6659999999999</v>
      </c>
      <c r="CF779" s="3" t="s">
        <v>3073</v>
      </c>
      <c r="CG779" s="174">
        <v>60912</v>
      </c>
      <c r="CH779" s="174">
        <v>1728</v>
      </c>
      <c r="CI779" s="174">
        <v>5</v>
      </c>
      <c r="CJ779" s="174">
        <v>3829.0650000000001</v>
      </c>
      <c r="CK779" s="174">
        <v>3829.0650000000001</v>
      </c>
      <c r="CN779" s="3">
        <v>1013</v>
      </c>
      <c r="CO779" s="169">
        <f t="shared" si="144"/>
        <v>3461.3903</v>
      </c>
      <c r="CP779" s="169">
        <f t="shared" si="145"/>
        <v>3790.4231999999997</v>
      </c>
      <c r="CQ779" s="170">
        <f t="shared" si="146"/>
        <v>7251.8135000000002</v>
      </c>
      <c r="CU779" s="174">
        <v>60912</v>
      </c>
      <c r="CV779" s="174">
        <v>1728</v>
      </c>
      <c r="CW779" s="174">
        <v>5</v>
      </c>
      <c r="CX779" s="174">
        <v>3829.0650000000001</v>
      </c>
    </row>
    <row r="780" spans="38:102" x14ac:dyDescent="0.25">
      <c r="AL780" s="3">
        <v>72746</v>
      </c>
      <c r="AM780" s="3">
        <v>70556</v>
      </c>
      <c r="AN780" s="3">
        <v>57</v>
      </c>
      <c r="AO780" s="3">
        <v>6</v>
      </c>
      <c r="AP780" s="3">
        <v>646.67039999999997</v>
      </c>
      <c r="AQ780" s="3">
        <v>1599.673</v>
      </c>
      <c r="BA780" s="3">
        <v>72746</v>
      </c>
      <c r="BB780" s="3">
        <v>70556</v>
      </c>
      <c r="BC780" s="3">
        <v>57</v>
      </c>
      <c r="BD780" s="3">
        <v>6</v>
      </c>
      <c r="BE780" s="3">
        <v>701.72799999999995</v>
      </c>
      <c r="BF780" s="3">
        <v>1749.5920000000001</v>
      </c>
      <c r="BN780" s="3">
        <v>6</v>
      </c>
      <c r="BO780" s="3">
        <v>52</v>
      </c>
      <c r="BP780" s="3">
        <v>5636.4620000000004</v>
      </c>
      <c r="BW780" s="3">
        <v>6</v>
      </c>
      <c r="BX780" s="3">
        <v>52</v>
      </c>
      <c r="BY780" s="3">
        <v>6916.6850000000004</v>
      </c>
      <c r="CF780" s="3" t="s">
        <v>3073</v>
      </c>
      <c r="CG780" s="174">
        <v>128804</v>
      </c>
      <c r="CH780" s="174">
        <v>1232</v>
      </c>
      <c r="CI780" s="174">
        <v>5</v>
      </c>
      <c r="CJ780" s="174">
        <v>3828.0219999999999</v>
      </c>
      <c r="CK780" s="174">
        <v>3828.0219999999999</v>
      </c>
      <c r="CN780" s="3">
        <v>322</v>
      </c>
      <c r="CO780" s="169">
        <f t="shared" si="144"/>
        <v>3615.7306899999999</v>
      </c>
      <c r="CP780" s="169">
        <f t="shared" si="145"/>
        <v>3628.889169</v>
      </c>
      <c r="CQ780" s="170">
        <f t="shared" si="146"/>
        <v>7244.6198590000004</v>
      </c>
      <c r="CU780" s="174">
        <v>128804</v>
      </c>
      <c r="CV780" s="174">
        <v>1232</v>
      </c>
      <c r="CW780" s="174">
        <v>5</v>
      </c>
      <c r="CX780" s="174">
        <v>3828.0219999999999</v>
      </c>
    </row>
    <row r="781" spans="38:102" x14ac:dyDescent="0.25">
      <c r="AL781" s="3">
        <v>72960</v>
      </c>
      <c r="AM781" s="3">
        <v>71188</v>
      </c>
      <c r="AN781" s="3">
        <v>57</v>
      </c>
      <c r="AO781" s="3">
        <v>6</v>
      </c>
      <c r="AP781" s="3">
        <v>716.33309999999994</v>
      </c>
      <c r="AQ781" s="3">
        <v>1930.2329999999999</v>
      </c>
      <c r="BA781" s="3">
        <v>72960</v>
      </c>
      <c r="BB781" s="3">
        <v>71188</v>
      </c>
      <c r="BC781" s="3">
        <v>57</v>
      </c>
      <c r="BD781" s="3">
        <v>6</v>
      </c>
      <c r="BE781" s="3">
        <v>672.82510000000002</v>
      </c>
      <c r="BF781" s="3">
        <v>1805.836</v>
      </c>
      <c r="BN781" s="3">
        <v>6</v>
      </c>
      <c r="BO781" s="3">
        <v>52</v>
      </c>
      <c r="BP781" s="3">
        <v>1145.2329999999999</v>
      </c>
      <c r="BW781" s="3">
        <v>6</v>
      </c>
      <c r="BX781" s="3">
        <v>52</v>
      </c>
      <c r="BY781" s="3">
        <v>1164.2729999999999</v>
      </c>
      <c r="CF781" s="3" t="s">
        <v>3073</v>
      </c>
      <c r="CG781" s="174">
        <v>111389</v>
      </c>
      <c r="CH781" s="174">
        <v>1359</v>
      </c>
      <c r="CI781" s="174">
        <v>5</v>
      </c>
      <c r="CJ781" s="174">
        <v>3825.261</v>
      </c>
      <c r="CK781" s="174">
        <v>3825.261</v>
      </c>
      <c r="CN781" s="3">
        <v>1406</v>
      </c>
      <c r="CO781" s="169">
        <f t="shared" si="144"/>
        <v>3607.4169999999999</v>
      </c>
      <c r="CP781" s="169">
        <f t="shared" si="145"/>
        <v>3636.87</v>
      </c>
      <c r="CQ781" s="170">
        <f t="shared" si="146"/>
        <v>7244.2870000000003</v>
      </c>
      <c r="CU781" s="174">
        <v>111389</v>
      </c>
      <c r="CV781" s="174">
        <v>1359</v>
      </c>
      <c r="CW781" s="174">
        <v>5</v>
      </c>
      <c r="CX781" s="174">
        <v>3825.261</v>
      </c>
    </row>
    <row r="782" spans="38:102" x14ac:dyDescent="0.25">
      <c r="AL782" s="3">
        <v>61635</v>
      </c>
      <c r="AM782" s="3">
        <v>61882</v>
      </c>
      <c r="AN782" s="3">
        <v>58</v>
      </c>
      <c r="AO782" s="3">
        <v>6</v>
      </c>
      <c r="AP782" s="3">
        <v>4178.3739999999998</v>
      </c>
      <c r="AQ782" s="3">
        <v>12249.19</v>
      </c>
      <c r="BA782" s="3">
        <v>61635</v>
      </c>
      <c r="BB782" s="3">
        <v>61882</v>
      </c>
      <c r="BC782" s="3">
        <v>58</v>
      </c>
      <c r="BD782" s="3">
        <v>6</v>
      </c>
      <c r="BE782" s="3">
        <v>3646.1610000000001</v>
      </c>
      <c r="BF782" s="3">
        <v>10867.84</v>
      </c>
      <c r="BN782" s="3">
        <v>6</v>
      </c>
      <c r="BO782" s="3">
        <v>52</v>
      </c>
      <c r="BP782" s="3">
        <v>5243.4759999999997</v>
      </c>
      <c r="BW782" s="3">
        <v>6</v>
      </c>
      <c r="BX782" s="3">
        <v>52</v>
      </c>
      <c r="BY782" s="3">
        <v>5430.0469999999996</v>
      </c>
      <c r="CF782" s="3" t="s">
        <v>3073</v>
      </c>
      <c r="CG782" s="174">
        <v>609</v>
      </c>
      <c r="CH782" s="174">
        <v>86208</v>
      </c>
      <c r="CI782" s="174">
        <v>5</v>
      </c>
      <c r="CJ782" s="174">
        <v>3823.4960000000001</v>
      </c>
      <c r="CK782" s="174">
        <v>3823.4960000000001</v>
      </c>
      <c r="CN782" s="3">
        <v>2584</v>
      </c>
      <c r="CO782" s="169">
        <f t="shared" si="144"/>
        <v>3618.7483000000002</v>
      </c>
      <c r="CP782" s="169">
        <f t="shared" si="145"/>
        <v>3625.1399000000006</v>
      </c>
      <c r="CQ782" s="170">
        <f t="shared" si="146"/>
        <v>7243.8882000000012</v>
      </c>
      <c r="CU782" s="174">
        <v>609</v>
      </c>
      <c r="CV782" s="174">
        <v>86208</v>
      </c>
      <c r="CW782" s="174">
        <v>5</v>
      </c>
      <c r="CX782" s="174">
        <v>3823.4960000000001</v>
      </c>
    </row>
    <row r="783" spans="38:102" x14ac:dyDescent="0.25">
      <c r="AL783" s="3">
        <v>61882</v>
      </c>
      <c r="AM783" s="3">
        <v>61635</v>
      </c>
      <c r="AN783" s="3">
        <v>58</v>
      </c>
      <c r="AO783" s="3">
        <v>6</v>
      </c>
      <c r="AP783" s="3">
        <v>4138.4390000000003</v>
      </c>
      <c r="AQ783" s="3">
        <v>12111.76</v>
      </c>
      <c r="BA783" s="3">
        <v>61882</v>
      </c>
      <c r="BB783" s="3">
        <v>61635</v>
      </c>
      <c r="BC783" s="3">
        <v>58</v>
      </c>
      <c r="BD783" s="3">
        <v>6</v>
      </c>
      <c r="BE783" s="3">
        <v>3627.9929999999999</v>
      </c>
      <c r="BF783" s="3">
        <v>10873.93</v>
      </c>
      <c r="BN783" s="3">
        <v>6</v>
      </c>
      <c r="BO783" s="3">
        <v>54</v>
      </c>
      <c r="BP783" s="3">
        <v>2349.058</v>
      </c>
      <c r="BW783" s="3">
        <v>6</v>
      </c>
      <c r="BX783" s="3">
        <v>54</v>
      </c>
      <c r="BY783" s="3">
        <v>2801.721</v>
      </c>
      <c r="CF783" s="3" t="s">
        <v>3073</v>
      </c>
      <c r="CG783" s="174">
        <v>2217</v>
      </c>
      <c r="CH783" s="174">
        <v>16579</v>
      </c>
      <c r="CI783" s="174">
        <v>5</v>
      </c>
      <c r="CJ783" s="174">
        <v>3818.15</v>
      </c>
      <c r="CK783" s="174">
        <v>3818.15</v>
      </c>
      <c r="CN783" s="3">
        <v>2608</v>
      </c>
      <c r="CO783" s="169">
        <f t="shared" si="144"/>
        <v>3751.6750000000002</v>
      </c>
      <c r="CP783" s="169">
        <f t="shared" si="145"/>
        <v>3488.6410000000001</v>
      </c>
      <c r="CQ783" s="170">
        <f t="shared" si="146"/>
        <v>7240.3160000000007</v>
      </c>
      <c r="CU783" s="174">
        <v>2217</v>
      </c>
      <c r="CV783" s="174">
        <v>16579</v>
      </c>
      <c r="CW783" s="174">
        <v>5</v>
      </c>
      <c r="CX783" s="174">
        <v>3818.15</v>
      </c>
    </row>
    <row r="784" spans="38:102" x14ac:dyDescent="0.25">
      <c r="AL784" s="3">
        <v>99739</v>
      </c>
      <c r="AM784" s="3">
        <v>99915</v>
      </c>
      <c r="AN784" s="3">
        <v>64</v>
      </c>
      <c r="AO784" s="3">
        <v>3</v>
      </c>
      <c r="AP784" s="3">
        <v>2158.8719999999998</v>
      </c>
      <c r="AQ784" s="3">
        <v>5668.0680000000002</v>
      </c>
      <c r="BA784" s="3">
        <v>99739</v>
      </c>
      <c r="BB784" s="3">
        <v>99915</v>
      </c>
      <c r="BC784" s="3">
        <v>64</v>
      </c>
      <c r="BD784" s="3">
        <v>3</v>
      </c>
      <c r="BE784" s="3">
        <v>2062.6979999999999</v>
      </c>
      <c r="BF784" s="3">
        <v>5466.0609999999997</v>
      </c>
      <c r="BN784" s="3">
        <v>6</v>
      </c>
      <c r="BO784" s="3">
        <v>54</v>
      </c>
      <c r="BP784" s="3">
        <v>1847.7</v>
      </c>
      <c r="BW784" s="3">
        <v>6</v>
      </c>
      <c r="BX784" s="3">
        <v>54</v>
      </c>
      <c r="BY784" s="3">
        <v>1616.038</v>
      </c>
      <c r="CF784" s="3" t="s">
        <v>3073</v>
      </c>
      <c r="CG784" s="174">
        <v>2445</v>
      </c>
      <c r="CH784" s="174">
        <v>37600</v>
      </c>
      <c r="CI784" s="174">
        <v>5</v>
      </c>
      <c r="CJ784" s="174">
        <v>3817.6729999999998</v>
      </c>
      <c r="CK784" s="174">
        <v>3817.6729999999998</v>
      </c>
      <c r="CN784" s="3">
        <v>1504</v>
      </c>
      <c r="CO784" s="169">
        <f t="shared" si="144"/>
        <v>3517.114</v>
      </c>
      <c r="CP784" s="169">
        <f t="shared" si="145"/>
        <v>3717.384</v>
      </c>
      <c r="CQ784" s="170">
        <f t="shared" si="146"/>
        <v>7234.4979999999996</v>
      </c>
      <c r="CU784" s="174">
        <v>2445</v>
      </c>
      <c r="CV784" s="174">
        <v>37600</v>
      </c>
      <c r="CW784" s="174">
        <v>5</v>
      </c>
      <c r="CX784" s="174">
        <v>3817.6729999999998</v>
      </c>
    </row>
    <row r="785" spans="38:102" x14ac:dyDescent="0.25">
      <c r="AL785" s="3">
        <v>99915</v>
      </c>
      <c r="AM785" s="3">
        <v>99739</v>
      </c>
      <c r="AN785" s="3">
        <v>64</v>
      </c>
      <c r="AO785" s="3">
        <v>3</v>
      </c>
      <c r="AP785" s="3">
        <v>2021.89</v>
      </c>
      <c r="AQ785" s="3">
        <v>5487.9380000000001</v>
      </c>
      <c r="BA785" s="3">
        <v>99915</v>
      </c>
      <c r="BB785" s="3">
        <v>99739</v>
      </c>
      <c r="BC785" s="3">
        <v>64</v>
      </c>
      <c r="BD785" s="3">
        <v>3</v>
      </c>
      <c r="BE785" s="3">
        <v>2118.6370000000002</v>
      </c>
      <c r="BF785" s="3">
        <v>5861.7359999999999</v>
      </c>
      <c r="BN785" s="3">
        <v>6</v>
      </c>
      <c r="BO785" s="3">
        <v>54</v>
      </c>
      <c r="BP785" s="3">
        <v>1522.2190000000001</v>
      </c>
      <c r="BW785" s="3">
        <v>6</v>
      </c>
      <c r="BX785" s="3">
        <v>54</v>
      </c>
      <c r="BY785" s="3">
        <v>1892.011</v>
      </c>
      <c r="CF785" s="3" t="s">
        <v>3073</v>
      </c>
      <c r="CG785" s="174">
        <v>178373</v>
      </c>
      <c r="CH785" s="174">
        <v>3437</v>
      </c>
      <c r="CI785" s="174">
        <v>5</v>
      </c>
      <c r="CJ785" s="174">
        <v>3817.0169999999998</v>
      </c>
      <c r="CK785" s="174">
        <v>3817.0169999999998</v>
      </c>
      <c r="CN785" s="3">
        <v>1109</v>
      </c>
      <c r="CO785" s="169">
        <f t="shared" si="144"/>
        <v>3538.2219999999998</v>
      </c>
      <c r="CP785" s="169">
        <f t="shared" si="145"/>
        <v>3692.3760000000002</v>
      </c>
      <c r="CQ785" s="170">
        <f t="shared" si="146"/>
        <v>7230.598</v>
      </c>
      <c r="CU785" s="174">
        <v>178373</v>
      </c>
      <c r="CV785" s="174">
        <v>3437</v>
      </c>
      <c r="CW785" s="174">
        <v>5</v>
      </c>
      <c r="CX785" s="174">
        <v>3817.0169999999998</v>
      </c>
    </row>
    <row r="786" spans="38:102" x14ac:dyDescent="0.25">
      <c r="AL786" s="3">
        <v>104429</v>
      </c>
      <c r="AM786" s="3">
        <v>104522</v>
      </c>
      <c r="AN786" s="3">
        <v>64</v>
      </c>
      <c r="AO786" s="3">
        <v>3</v>
      </c>
      <c r="AP786" s="3">
        <v>2696.9769999999999</v>
      </c>
      <c r="AQ786" s="3">
        <v>7037.7910000000002</v>
      </c>
      <c r="BA786" s="3">
        <v>104429</v>
      </c>
      <c r="BB786" s="3">
        <v>104522</v>
      </c>
      <c r="BC786" s="3">
        <v>64</v>
      </c>
      <c r="BD786" s="3">
        <v>3</v>
      </c>
      <c r="BE786" s="3">
        <v>2152.4630000000002</v>
      </c>
      <c r="BF786" s="3">
        <v>5606.4560000000001</v>
      </c>
      <c r="BN786" s="3">
        <v>6</v>
      </c>
      <c r="BO786" s="3">
        <v>54</v>
      </c>
      <c r="BP786" s="3">
        <v>491.05590000000001</v>
      </c>
      <c r="BW786" s="3">
        <v>6</v>
      </c>
      <c r="BX786" s="3">
        <v>54</v>
      </c>
      <c r="BY786" s="3">
        <v>486.65309999999999</v>
      </c>
      <c r="CF786" s="3" t="s">
        <v>3073</v>
      </c>
      <c r="CG786" s="174">
        <v>137321</v>
      </c>
      <c r="CH786" s="174">
        <v>1105</v>
      </c>
      <c r="CI786" s="174">
        <v>5</v>
      </c>
      <c r="CJ786" s="174">
        <v>3816.3429999999998</v>
      </c>
      <c r="CK786" s="174">
        <v>3816.3429999999998</v>
      </c>
      <c r="CN786" s="3">
        <v>1308</v>
      </c>
      <c r="CO786" s="169">
        <f t="shared" si="144"/>
        <v>3574.107</v>
      </c>
      <c r="CP786" s="169">
        <f t="shared" si="145"/>
        <v>3635.5388000000003</v>
      </c>
      <c r="CQ786" s="170">
        <f t="shared" si="146"/>
        <v>7209.6458000000002</v>
      </c>
      <c r="CU786" s="174">
        <v>137321</v>
      </c>
      <c r="CV786" s="174">
        <v>1105</v>
      </c>
      <c r="CW786" s="174">
        <v>5</v>
      </c>
      <c r="CX786" s="174">
        <v>3816.3429999999998</v>
      </c>
    </row>
    <row r="787" spans="38:102" x14ac:dyDescent="0.25">
      <c r="AL787" s="3">
        <v>104522</v>
      </c>
      <c r="AM787" s="3">
        <v>104429</v>
      </c>
      <c r="AN787" s="3">
        <v>64</v>
      </c>
      <c r="AO787" s="3">
        <v>3</v>
      </c>
      <c r="AP787" s="3">
        <v>2656.181</v>
      </c>
      <c r="AQ787" s="3">
        <v>6780.0720000000001</v>
      </c>
      <c r="BA787" s="3">
        <v>104522</v>
      </c>
      <c r="BB787" s="3">
        <v>104429</v>
      </c>
      <c r="BC787" s="3">
        <v>64</v>
      </c>
      <c r="BD787" s="3">
        <v>3</v>
      </c>
      <c r="BE787" s="3">
        <v>2302.6149999999998</v>
      </c>
      <c r="BF787" s="3">
        <v>5817.643</v>
      </c>
      <c r="BN787" s="3">
        <v>6</v>
      </c>
      <c r="BO787" s="3">
        <v>54</v>
      </c>
      <c r="BP787" s="3">
        <v>821.29079999999999</v>
      </c>
      <c r="BW787" s="3">
        <v>6</v>
      </c>
      <c r="BX787" s="3">
        <v>54</v>
      </c>
      <c r="BY787" s="3">
        <v>867.54750000000001</v>
      </c>
      <c r="CF787" s="3" t="s">
        <v>3073</v>
      </c>
      <c r="CG787" s="174">
        <v>131414</v>
      </c>
      <c r="CH787" s="174">
        <v>1080</v>
      </c>
      <c r="CI787" s="174">
        <v>5</v>
      </c>
      <c r="CJ787" s="174">
        <v>3813.1030000000001</v>
      </c>
      <c r="CK787" s="174">
        <v>3813.1030000000001</v>
      </c>
      <c r="CN787" s="3">
        <v>1759</v>
      </c>
      <c r="CO787" s="169">
        <f t="shared" si="144"/>
        <v>3644.6674000000003</v>
      </c>
      <c r="CP787" s="169">
        <f t="shared" si="145"/>
        <v>3563.8404</v>
      </c>
      <c r="CQ787" s="170">
        <f t="shared" si="146"/>
        <v>7208.5078000000003</v>
      </c>
      <c r="CU787" s="174">
        <v>131414</v>
      </c>
      <c r="CV787" s="174">
        <v>1080</v>
      </c>
      <c r="CW787" s="174">
        <v>5</v>
      </c>
      <c r="CX787" s="174">
        <v>3813.1030000000001</v>
      </c>
    </row>
    <row r="788" spans="38:102" x14ac:dyDescent="0.25">
      <c r="AL788" s="3">
        <v>107077</v>
      </c>
      <c r="AM788" s="3">
        <v>107092</v>
      </c>
      <c r="AN788" s="3">
        <v>64</v>
      </c>
      <c r="AO788" s="3">
        <v>3</v>
      </c>
      <c r="AP788" s="3">
        <v>3069.636</v>
      </c>
      <c r="AQ788" s="3">
        <v>8613.2780000000002</v>
      </c>
      <c r="BA788" s="3">
        <v>107077</v>
      </c>
      <c r="BB788" s="3">
        <v>107092</v>
      </c>
      <c r="BC788" s="3">
        <v>64</v>
      </c>
      <c r="BD788" s="3">
        <v>3</v>
      </c>
      <c r="BE788" s="3">
        <v>2935.2330000000002</v>
      </c>
      <c r="BF788" s="3">
        <v>8124.3109999999997</v>
      </c>
      <c r="BN788" s="3">
        <v>6</v>
      </c>
      <c r="BO788" s="3">
        <v>54</v>
      </c>
      <c r="BP788" s="3">
        <v>1333.6410000000001</v>
      </c>
      <c r="BW788" s="3">
        <v>6</v>
      </c>
      <c r="BX788" s="3">
        <v>54</v>
      </c>
      <c r="BY788" s="3">
        <v>1369.1469999999999</v>
      </c>
      <c r="CF788" s="3" t="s">
        <v>3073</v>
      </c>
      <c r="CG788" s="174">
        <v>82686</v>
      </c>
      <c r="CH788" s="174">
        <v>429</v>
      </c>
      <c r="CI788" s="174">
        <v>5</v>
      </c>
      <c r="CJ788" s="174">
        <v>3811.2849999999999</v>
      </c>
      <c r="CK788" s="174">
        <v>3811.2849999999999</v>
      </c>
      <c r="CN788" s="3">
        <v>2152</v>
      </c>
      <c r="CO788" s="169">
        <f t="shared" si="144"/>
        <v>3596.2460000000001</v>
      </c>
      <c r="CP788" s="169">
        <f t="shared" si="145"/>
        <v>3600.3270000000002</v>
      </c>
      <c r="CQ788" s="170">
        <f t="shared" si="146"/>
        <v>7196.5730000000003</v>
      </c>
      <c r="CU788" s="174">
        <v>82686</v>
      </c>
      <c r="CV788" s="174">
        <v>429</v>
      </c>
      <c r="CW788" s="174">
        <v>5</v>
      </c>
      <c r="CX788" s="174">
        <v>3811.2849999999999</v>
      </c>
    </row>
    <row r="789" spans="38:102" x14ac:dyDescent="0.25">
      <c r="AL789" s="3">
        <v>107092</v>
      </c>
      <c r="AM789" s="3">
        <v>107077</v>
      </c>
      <c r="AN789" s="3">
        <v>64</v>
      </c>
      <c r="AO789" s="3">
        <v>3</v>
      </c>
      <c r="AP789" s="3">
        <v>3499.9789999999998</v>
      </c>
      <c r="AQ789" s="3">
        <v>9463.5740000000005</v>
      </c>
      <c r="BA789" s="3">
        <v>107092</v>
      </c>
      <c r="BB789" s="3">
        <v>107077</v>
      </c>
      <c r="BC789" s="3">
        <v>64</v>
      </c>
      <c r="BD789" s="3">
        <v>3</v>
      </c>
      <c r="BE789" s="3">
        <v>3264.64</v>
      </c>
      <c r="BF789" s="3">
        <v>9100.3050000000003</v>
      </c>
      <c r="BN789" s="3">
        <v>6</v>
      </c>
      <c r="BO789" s="3">
        <v>54</v>
      </c>
      <c r="BP789" s="3">
        <v>881.70640000000003</v>
      </c>
      <c r="BW789" s="3">
        <v>6</v>
      </c>
      <c r="BX789" s="3">
        <v>54</v>
      </c>
      <c r="BY789" s="3">
        <v>901.7201</v>
      </c>
      <c r="CF789" s="3" t="s">
        <v>3073</v>
      </c>
      <c r="CG789" s="174">
        <v>3166</v>
      </c>
      <c r="CH789" s="174">
        <v>154241</v>
      </c>
      <c r="CI789" s="174">
        <v>5</v>
      </c>
      <c r="CJ789" s="174">
        <v>3807.2350000000001</v>
      </c>
      <c r="CK789" s="174">
        <v>3807.2350000000001</v>
      </c>
      <c r="CN789" s="3">
        <v>1802</v>
      </c>
      <c r="CO789" s="169">
        <f t="shared" si="144"/>
        <v>3535.5844099999999</v>
      </c>
      <c r="CP789" s="169">
        <f t="shared" si="145"/>
        <v>3656.5309200000002</v>
      </c>
      <c r="CQ789" s="170">
        <f t="shared" si="146"/>
        <v>7192.1153300000005</v>
      </c>
      <c r="CU789" s="174">
        <v>3166</v>
      </c>
      <c r="CV789" s="174">
        <v>154241</v>
      </c>
      <c r="CW789" s="174">
        <v>5</v>
      </c>
      <c r="CX789" s="174">
        <v>3807.2350000000001</v>
      </c>
    </row>
    <row r="790" spans="38:102" x14ac:dyDescent="0.25">
      <c r="AL790" s="3">
        <v>110331</v>
      </c>
      <c r="AM790" s="3">
        <v>110725</v>
      </c>
      <c r="AN790" s="3">
        <v>64</v>
      </c>
      <c r="AO790" s="3">
        <v>6</v>
      </c>
      <c r="AP790" s="3">
        <v>503.8032</v>
      </c>
      <c r="AQ790" s="3">
        <v>1470.8789999999999</v>
      </c>
      <c r="BA790" s="3">
        <v>110331</v>
      </c>
      <c r="BB790" s="3">
        <v>110725</v>
      </c>
      <c r="BC790" s="3">
        <v>64</v>
      </c>
      <c r="BD790" s="3">
        <v>6</v>
      </c>
      <c r="BE790" s="3">
        <v>443.17540000000002</v>
      </c>
      <c r="BF790" s="3">
        <v>1289.425</v>
      </c>
      <c r="BN790" s="3">
        <v>6</v>
      </c>
      <c r="BO790" s="3">
        <v>54</v>
      </c>
      <c r="BP790" s="3">
        <v>1830.0139999999999</v>
      </c>
      <c r="BW790" s="3">
        <v>6</v>
      </c>
      <c r="BX790" s="3">
        <v>54</v>
      </c>
      <c r="BY790" s="3">
        <v>2062.39</v>
      </c>
      <c r="CF790" s="3" t="s">
        <v>3073</v>
      </c>
      <c r="CG790" s="174">
        <v>2454</v>
      </c>
      <c r="CH790" s="174">
        <v>31968</v>
      </c>
      <c r="CI790" s="174">
        <v>5</v>
      </c>
      <c r="CJ790" s="174">
        <v>3805.951</v>
      </c>
      <c r="CK790" s="174">
        <v>3805.951</v>
      </c>
      <c r="CN790" s="3">
        <v>1861</v>
      </c>
      <c r="CO790" s="169">
        <f t="shared" si="144"/>
        <v>3704.1532999999999</v>
      </c>
      <c r="CP790" s="169">
        <f t="shared" si="145"/>
        <v>3486.5814</v>
      </c>
      <c r="CQ790" s="170">
        <f t="shared" si="146"/>
        <v>7190.7347</v>
      </c>
      <c r="CU790" s="174">
        <v>2454</v>
      </c>
      <c r="CV790" s="174">
        <v>31968</v>
      </c>
      <c r="CW790" s="174">
        <v>5</v>
      </c>
      <c r="CX790" s="174">
        <v>3805.951</v>
      </c>
    </row>
    <row r="791" spans="38:102" x14ac:dyDescent="0.25">
      <c r="AL791" s="3">
        <v>110725</v>
      </c>
      <c r="AM791" s="3">
        <v>110331</v>
      </c>
      <c r="AN791" s="3">
        <v>64</v>
      </c>
      <c r="AO791" s="3">
        <v>6</v>
      </c>
      <c r="AP791" s="3">
        <v>412.18090000000001</v>
      </c>
      <c r="AQ791" s="3">
        <v>1109.2550000000001</v>
      </c>
      <c r="BA791" s="3">
        <v>110725</v>
      </c>
      <c r="BB791" s="3">
        <v>110331</v>
      </c>
      <c r="BC791" s="3">
        <v>64</v>
      </c>
      <c r="BD791" s="3">
        <v>6</v>
      </c>
      <c r="BE791" s="3">
        <v>376.80840000000001</v>
      </c>
      <c r="BF791" s="3">
        <v>964.97680000000003</v>
      </c>
      <c r="BN791" s="3">
        <v>6</v>
      </c>
      <c r="BO791" s="3">
        <v>54</v>
      </c>
      <c r="BP791" s="3">
        <v>1361.58</v>
      </c>
      <c r="BW791" s="3">
        <v>6</v>
      </c>
      <c r="BX791" s="3">
        <v>54</v>
      </c>
      <c r="BY791" s="3">
        <v>1398.143</v>
      </c>
      <c r="CF791" s="3" t="s">
        <v>3073</v>
      </c>
      <c r="CG791" s="174">
        <v>1728</v>
      </c>
      <c r="CH791" s="174">
        <v>60912</v>
      </c>
      <c r="CI791" s="174">
        <v>5</v>
      </c>
      <c r="CJ791" s="174">
        <v>3802.6190000000001</v>
      </c>
      <c r="CK791" s="174">
        <v>3802.6190000000001</v>
      </c>
      <c r="CN791" s="3">
        <v>3322</v>
      </c>
      <c r="CO791" s="169">
        <f t="shared" si="144"/>
        <v>3551.08</v>
      </c>
      <c r="CP791" s="169">
        <f t="shared" si="145"/>
        <v>3638.067</v>
      </c>
      <c r="CQ791" s="170">
        <f t="shared" si="146"/>
        <v>7189.1469999999999</v>
      </c>
      <c r="CU791" s="174">
        <v>1728</v>
      </c>
      <c r="CV791" s="174">
        <v>60912</v>
      </c>
      <c r="CW791" s="174">
        <v>5</v>
      </c>
      <c r="CX791" s="174">
        <v>3802.6190000000001</v>
      </c>
    </row>
    <row r="792" spans="38:102" x14ac:dyDescent="0.25">
      <c r="AL792" s="3">
        <v>88551</v>
      </c>
      <c r="AM792" s="3">
        <v>90815</v>
      </c>
      <c r="AN792" s="3">
        <v>65</v>
      </c>
      <c r="AO792" s="3">
        <v>6</v>
      </c>
      <c r="AP792" s="3">
        <v>1177.115</v>
      </c>
      <c r="AQ792" s="3">
        <v>3414.22</v>
      </c>
      <c r="BA792" s="3">
        <v>88551</v>
      </c>
      <c r="BB792" s="3">
        <v>90815</v>
      </c>
      <c r="BC792" s="3">
        <v>65</v>
      </c>
      <c r="BD792" s="3">
        <v>6</v>
      </c>
      <c r="BE792" s="3">
        <v>1231.242</v>
      </c>
      <c r="BF792" s="3">
        <v>3529.3829999999998</v>
      </c>
      <c r="BN792" s="3">
        <v>6</v>
      </c>
      <c r="BO792" s="3">
        <v>54</v>
      </c>
      <c r="BP792" s="3">
        <v>1464.1679999999999</v>
      </c>
      <c r="BW792" s="3">
        <v>6</v>
      </c>
      <c r="BX792" s="3">
        <v>54</v>
      </c>
      <c r="BY792" s="3">
        <v>1350.4770000000001</v>
      </c>
      <c r="CF792" s="3" t="s">
        <v>3073</v>
      </c>
      <c r="CG792" s="174">
        <v>155026</v>
      </c>
      <c r="CH792" s="174">
        <v>3213</v>
      </c>
      <c r="CI792" s="174">
        <v>5</v>
      </c>
      <c r="CJ792" s="174">
        <v>3799.55</v>
      </c>
      <c r="CK792" s="174">
        <v>3799.55</v>
      </c>
      <c r="CN792" s="3">
        <v>1225</v>
      </c>
      <c r="CO792" s="169">
        <f t="shared" si="144"/>
        <v>3680.5230000000001</v>
      </c>
      <c r="CP792" s="169">
        <f t="shared" si="145"/>
        <v>3504.2200000000003</v>
      </c>
      <c r="CQ792" s="170">
        <f t="shared" si="146"/>
        <v>7184.7430000000004</v>
      </c>
      <c r="CU792" s="174">
        <v>155026</v>
      </c>
      <c r="CV792" s="174">
        <v>3213</v>
      </c>
      <c r="CW792" s="174">
        <v>5</v>
      </c>
      <c r="CX792" s="174">
        <v>3799.55</v>
      </c>
    </row>
    <row r="793" spans="38:102" x14ac:dyDescent="0.25">
      <c r="AL793" s="3">
        <v>88627</v>
      </c>
      <c r="AM793" s="3">
        <v>90400</v>
      </c>
      <c r="AN793" s="3">
        <v>65</v>
      </c>
      <c r="AO793" s="3">
        <v>6</v>
      </c>
      <c r="AP793" s="3">
        <v>2175.5189999999998</v>
      </c>
      <c r="AQ793" s="3">
        <v>6225.5150000000003</v>
      </c>
      <c r="BA793" s="3">
        <v>88627</v>
      </c>
      <c r="BB793" s="3">
        <v>90400</v>
      </c>
      <c r="BC793" s="3">
        <v>65</v>
      </c>
      <c r="BD793" s="3">
        <v>6</v>
      </c>
      <c r="BE793" s="3">
        <v>1949.2360000000001</v>
      </c>
      <c r="BF793" s="3">
        <v>5514.3180000000002</v>
      </c>
      <c r="BN793" s="3">
        <v>6</v>
      </c>
      <c r="BO793" s="3">
        <v>54</v>
      </c>
      <c r="BP793" s="3">
        <v>2025.212</v>
      </c>
      <c r="BW793" s="3">
        <v>6</v>
      </c>
      <c r="BX793" s="3">
        <v>54</v>
      </c>
      <c r="BY793" s="3">
        <v>1977.932</v>
      </c>
      <c r="CF793" s="3" t="s">
        <v>3073</v>
      </c>
      <c r="CG793" s="174">
        <v>154241</v>
      </c>
      <c r="CH793" s="174">
        <v>3166</v>
      </c>
      <c r="CI793" s="174">
        <v>5</v>
      </c>
      <c r="CJ793" s="174">
        <v>3798.6970000000001</v>
      </c>
      <c r="CK793" s="174">
        <v>3798.6970000000001</v>
      </c>
      <c r="CN793" s="3">
        <v>2130</v>
      </c>
      <c r="CO793" s="169">
        <f t="shared" si="144"/>
        <v>3560.9720600000001</v>
      </c>
      <c r="CP793" s="169">
        <f t="shared" si="145"/>
        <v>3618.9170100000001</v>
      </c>
      <c r="CQ793" s="170">
        <f t="shared" si="146"/>
        <v>7179.8890700000002</v>
      </c>
      <c r="CU793" s="174">
        <v>154241</v>
      </c>
      <c r="CV793" s="174">
        <v>3166</v>
      </c>
      <c r="CW793" s="174">
        <v>5</v>
      </c>
      <c r="CX793" s="174">
        <v>3798.6970000000001</v>
      </c>
    </row>
    <row r="794" spans="38:102" x14ac:dyDescent="0.25">
      <c r="AL794" s="3">
        <v>89216</v>
      </c>
      <c r="AM794" s="3">
        <v>89721</v>
      </c>
      <c r="AN794" s="3">
        <v>65</v>
      </c>
      <c r="AO794" s="3">
        <v>3</v>
      </c>
      <c r="AP794" s="3">
        <v>1230.5930000000001</v>
      </c>
      <c r="AQ794" s="3">
        <v>3456.4290000000001</v>
      </c>
      <c r="BA794" s="3">
        <v>89216</v>
      </c>
      <c r="BB794" s="3">
        <v>89721</v>
      </c>
      <c r="BC794" s="3">
        <v>65</v>
      </c>
      <c r="BD794" s="3">
        <v>3</v>
      </c>
      <c r="BE794" s="3">
        <v>1035.0820000000001</v>
      </c>
      <c r="BF794" s="3">
        <v>3017.6190000000001</v>
      </c>
      <c r="BN794" s="3">
        <v>6</v>
      </c>
      <c r="BO794" s="3">
        <v>54</v>
      </c>
      <c r="BP794" s="3">
        <v>2084.6790000000001</v>
      </c>
      <c r="BW794" s="3">
        <v>6</v>
      </c>
      <c r="BX794" s="3">
        <v>54</v>
      </c>
      <c r="BY794" s="3">
        <v>2547.0450000000001</v>
      </c>
      <c r="CF794" s="3" t="s">
        <v>3073</v>
      </c>
      <c r="CG794" s="174">
        <v>1359</v>
      </c>
      <c r="CH794" s="174">
        <v>111389</v>
      </c>
      <c r="CI794" s="174">
        <v>5</v>
      </c>
      <c r="CJ794" s="174">
        <v>3794.09</v>
      </c>
      <c r="CK794" s="174">
        <v>3794.09</v>
      </c>
      <c r="CN794" s="3">
        <v>1663</v>
      </c>
      <c r="CO794" s="169">
        <f t="shared" si="144"/>
        <v>3616.4859999999999</v>
      </c>
      <c r="CP794" s="169">
        <f t="shared" si="145"/>
        <v>3561.7579999999998</v>
      </c>
      <c r="CQ794" s="170">
        <f t="shared" si="146"/>
        <v>7178.2439999999997</v>
      </c>
      <c r="CU794" s="174">
        <v>1359</v>
      </c>
      <c r="CV794" s="174">
        <v>111389</v>
      </c>
      <c r="CW794" s="174">
        <v>5</v>
      </c>
      <c r="CX794" s="174">
        <v>3794.09</v>
      </c>
    </row>
    <row r="795" spans="38:102" x14ac:dyDescent="0.25">
      <c r="AL795" s="3">
        <v>89721</v>
      </c>
      <c r="AM795" s="3">
        <v>89216</v>
      </c>
      <c r="AN795" s="3">
        <v>65</v>
      </c>
      <c r="AO795" s="3">
        <v>3</v>
      </c>
      <c r="AP795" s="3">
        <v>1292.4359999999999</v>
      </c>
      <c r="AQ795" s="3">
        <v>3763.3710000000001</v>
      </c>
      <c r="BA795" s="3">
        <v>89721</v>
      </c>
      <c r="BB795" s="3">
        <v>89216</v>
      </c>
      <c r="BC795" s="3">
        <v>65</v>
      </c>
      <c r="BD795" s="3">
        <v>3</v>
      </c>
      <c r="BE795" s="3">
        <v>1195.742</v>
      </c>
      <c r="BF795" s="3">
        <v>3497.2289999999998</v>
      </c>
      <c r="BN795" s="3">
        <v>6</v>
      </c>
      <c r="BO795" s="3">
        <v>54</v>
      </c>
      <c r="BP795" s="3">
        <v>513.35350000000005</v>
      </c>
      <c r="BW795" s="3">
        <v>6</v>
      </c>
      <c r="BX795" s="3">
        <v>54</v>
      </c>
      <c r="BY795" s="3">
        <v>490.93599999999998</v>
      </c>
      <c r="CF795" s="3" t="s">
        <v>3073</v>
      </c>
      <c r="CG795" s="174">
        <v>2808</v>
      </c>
      <c r="CH795" s="174">
        <v>148366</v>
      </c>
      <c r="CI795" s="174">
        <v>5</v>
      </c>
      <c r="CJ795" s="174">
        <v>3791.8530000000001</v>
      </c>
      <c r="CK795" s="174">
        <v>3791.8530000000001</v>
      </c>
      <c r="CN795" s="3">
        <v>352</v>
      </c>
      <c r="CO795" s="169">
        <f t="shared" si="144"/>
        <v>3575.5110000000004</v>
      </c>
      <c r="CP795" s="169">
        <f t="shared" si="145"/>
        <v>3596.7498000000001</v>
      </c>
      <c r="CQ795" s="170">
        <f t="shared" si="146"/>
        <v>7172.2608</v>
      </c>
      <c r="CU795" s="174">
        <v>2808</v>
      </c>
      <c r="CV795" s="174">
        <v>148366</v>
      </c>
      <c r="CW795" s="174">
        <v>5</v>
      </c>
      <c r="CX795" s="174">
        <v>3791.8530000000001</v>
      </c>
    </row>
    <row r="796" spans="38:102" x14ac:dyDescent="0.25">
      <c r="AL796" s="3">
        <v>89999</v>
      </c>
      <c r="AM796" s="3">
        <v>90556</v>
      </c>
      <c r="AN796" s="3">
        <v>65</v>
      </c>
      <c r="AO796" s="3">
        <v>3</v>
      </c>
      <c r="AP796" s="3">
        <v>2125.3229999999999</v>
      </c>
      <c r="AQ796" s="3">
        <v>5519.8770000000004</v>
      </c>
      <c r="BA796" s="3">
        <v>89999</v>
      </c>
      <c r="BB796" s="3">
        <v>90556</v>
      </c>
      <c r="BC796" s="3">
        <v>65</v>
      </c>
      <c r="BD796" s="3">
        <v>3</v>
      </c>
      <c r="BE796" s="3">
        <v>2053.7809999999999</v>
      </c>
      <c r="BF796" s="3">
        <v>5346.3339999999998</v>
      </c>
      <c r="BN796" s="3">
        <v>6</v>
      </c>
      <c r="BO796" s="3">
        <v>54</v>
      </c>
      <c r="BP796" s="3">
        <v>2062.4380000000001</v>
      </c>
      <c r="BW796" s="3">
        <v>6</v>
      </c>
      <c r="BX796" s="3">
        <v>54</v>
      </c>
      <c r="BY796" s="3">
        <v>1969.1410000000001</v>
      </c>
      <c r="CF796" s="3" t="s">
        <v>3073</v>
      </c>
      <c r="CG796" s="174">
        <v>1879</v>
      </c>
      <c r="CH796" s="174">
        <v>56767</v>
      </c>
      <c r="CI796" s="174">
        <v>5</v>
      </c>
      <c r="CJ796" s="174">
        <v>3790.5880000000002</v>
      </c>
      <c r="CK796" s="174">
        <v>3790.5880000000002</v>
      </c>
      <c r="CN796" s="3">
        <v>1338</v>
      </c>
      <c r="CO796" s="169">
        <f t="shared" si="144"/>
        <v>3527.8897999999999</v>
      </c>
      <c r="CP796" s="169">
        <f t="shared" si="145"/>
        <v>3636.3298</v>
      </c>
      <c r="CQ796" s="170">
        <f t="shared" si="146"/>
        <v>7164.2196000000004</v>
      </c>
      <c r="CU796" s="174">
        <v>1879</v>
      </c>
      <c r="CV796" s="174">
        <v>56767</v>
      </c>
      <c r="CW796" s="174">
        <v>5</v>
      </c>
      <c r="CX796" s="174">
        <v>3790.5880000000002</v>
      </c>
    </row>
    <row r="797" spans="38:102" x14ac:dyDescent="0.25">
      <c r="AL797" s="3">
        <v>90116</v>
      </c>
      <c r="AM797" s="3">
        <v>90792</v>
      </c>
      <c r="AN797" s="3">
        <v>65</v>
      </c>
      <c r="AO797" s="3">
        <v>3</v>
      </c>
      <c r="AP797" s="3">
        <v>812.60530000000006</v>
      </c>
      <c r="AQ797" s="3">
        <v>2057.2710000000002</v>
      </c>
      <c r="BA797" s="3">
        <v>90116</v>
      </c>
      <c r="BB797" s="3">
        <v>90792</v>
      </c>
      <c r="BC797" s="3">
        <v>65</v>
      </c>
      <c r="BD797" s="3">
        <v>3</v>
      </c>
      <c r="BE797" s="3">
        <v>802.89250000000004</v>
      </c>
      <c r="BF797" s="3">
        <v>2073.1010000000001</v>
      </c>
      <c r="BN797" s="3">
        <v>3</v>
      </c>
      <c r="BO797" s="3">
        <v>55</v>
      </c>
      <c r="BP797" s="3">
        <v>8336.7620000000006</v>
      </c>
      <c r="BW797" s="3">
        <v>3</v>
      </c>
      <c r="BX797" s="3">
        <v>55</v>
      </c>
      <c r="BY797" s="3">
        <v>9546.2039999999997</v>
      </c>
      <c r="CF797" s="3" t="s">
        <v>3073</v>
      </c>
      <c r="CG797" s="174">
        <v>1336</v>
      </c>
      <c r="CH797" s="174">
        <v>117416</v>
      </c>
      <c r="CI797" s="174">
        <v>5</v>
      </c>
      <c r="CJ797" s="174">
        <v>3789.4580000000001</v>
      </c>
      <c r="CK797" s="174">
        <v>3789.4580000000001</v>
      </c>
      <c r="CN797" s="3">
        <v>2487</v>
      </c>
      <c r="CO797" s="169">
        <f t="shared" si="144"/>
        <v>3524.4108999999999</v>
      </c>
      <c r="CP797" s="169">
        <f t="shared" si="145"/>
        <v>3607.8939999999998</v>
      </c>
      <c r="CQ797" s="170">
        <f t="shared" si="146"/>
        <v>7132.3048999999992</v>
      </c>
      <c r="CU797" s="174">
        <v>1336</v>
      </c>
      <c r="CV797" s="174">
        <v>117416</v>
      </c>
      <c r="CW797" s="174">
        <v>5</v>
      </c>
      <c r="CX797" s="174">
        <v>3789.4580000000001</v>
      </c>
    </row>
    <row r="798" spans="38:102" x14ac:dyDescent="0.25">
      <c r="AL798" s="3">
        <v>90400</v>
      </c>
      <c r="AM798" s="3">
        <v>88627</v>
      </c>
      <c r="AN798" s="3">
        <v>65</v>
      </c>
      <c r="AO798" s="3">
        <v>6</v>
      </c>
      <c r="AP798" s="3">
        <v>2180.84</v>
      </c>
      <c r="AQ798" s="3">
        <v>6113.2610000000004</v>
      </c>
      <c r="BA798" s="3">
        <v>90400</v>
      </c>
      <c r="BB798" s="3">
        <v>88627</v>
      </c>
      <c r="BC798" s="3">
        <v>65</v>
      </c>
      <c r="BD798" s="3">
        <v>6</v>
      </c>
      <c r="BE798" s="3">
        <v>1879.44</v>
      </c>
      <c r="BF798" s="3">
        <v>5258.4110000000001</v>
      </c>
      <c r="BN798" s="3">
        <v>3</v>
      </c>
      <c r="BO798" s="3">
        <v>55</v>
      </c>
      <c r="BP798" s="3">
        <v>9737.2569999999996</v>
      </c>
      <c r="BW798" s="3">
        <v>3</v>
      </c>
      <c r="BX798" s="3">
        <v>55</v>
      </c>
      <c r="BY798" s="3">
        <v>10307.1</v>
      </c>
      <c r="CF798" s="3" t="s">
        <v>3073</v>
      </c>
      <c r="CG798" s="174">
        <v>2</v>
      </c>
      <c r="CH798" s="174">
        <v>59419</v>
      </c>
      <c r="CI798" s="174">
        <v>5</v>
      </c>
      <c r="CJ798" s="174">
        <v>3787.1950000000002</v>
      </c>
      <c r="CK798" s="174">
        <v>3787.1950000000002</v>
      </c>
      <c r="CN798" s="3">
        <v>1509</v>
      </c>
      <c r="CO798" s="169">
        <f t="shared" si="144"/>
        <v>3496.9734000000003</v>
      </c>
      <c r="CP798" s="169">
        <f t="shared" si="145"/>
        <v>3630.7154</v>
      </c>
      <c r="CQ798" s="170">
        <f t="shared" si="146"/>
        <v>7127.6887999999999</v>
      </c>
      <c r="CU798" s="174">
        <v>2</v>
      </c>
      <c r="CV798" s="174">
        <v>59419</v>
      </c>
      <c r="CW798" s="174">
        <v>5</v>
      </c>
      <c r="CX798" s="174">
        <v>3787.1950000000002</v>
      </c>
    </row>
    <row r="799" spans="38:102" x14ac:dyDescent="0.25">
      <c r="AL799" s="3">
        <v>90503</v>
      </c>
      <c r="AM799" s="3">
        <v>91205</v>
      </c>
      <c r="AN799" s="3">
        <v>65</v>
      </c>
      <c r="AO799" s="3">
        <v>3</v>
      </c>
      <c r="AP799" s="3">
        <v>1248.117</v>
      </c>
      <c r="AQ799" s="3">
        <v>3128.33</v>
      </c>
      <c r="BA799" s="3">
        <v>90503</v>
      </c>
      <c r="BB799" s="3">
        <v>91205</v>
      </c>
      <c r="BC799" s="3">
        <v>65</v>
      </c>
      <c r="BD799" s="3">
        <v>3</v>
      </c>
      <c r="BE799" s="3">
        <v>1064.462</v>
      </c>
      <c r="BF799" s="3">
        <v>2741.6660000000002</v>
      </c>
      <c r="BN799" s="3">
        <v>3</v>
      </c>
      <c r="BO799" s="3">
        <v>55</v>
      </c>
      <c r="BP799" s="3">
        <v>91.733779999999996</v>
      </c>
      <c r="BW799" s="3">
        <v>3</v>
      </c>
      <c r="BX799" s="3">
        <v>55</v>
      </c>
      <c r="BY799" s="3">
        <v>79.362610000000004</v>
      </c>
      <c r="CF799" s="3" t="s">
        <v>3073</v>
      </c>
      <c r="CG799" s="174">
        <v>3626</v>
      </c>
      <c r="CH799" s="174">
        <v>94909</v>
      </c>
      <c r="CI799" s="174">
        <v>5</v>
      </c>
      <c r="CJ799" s="174">
        <v>3785.837</v>
      </c>
      <c r="CK799" s="174">
        <v>3785.837</v>
      </c>
      <c r="CN799" s="3">
        <v>2600</v>
      </c>
      <c r="CO799" s="169">
        <f t="shared" si="144"/>
        <v>3597.8139999999994</v>
      </c>
      <c r="CP799" s="169">
        <f t="shared" si="145"/>
        <v>3526.0448999999999</v>
      </c>
      <c r="CQ799" s="170">
        <f t="shared" si="146"/>
        <v>7123.8588999999993</v>
      </c>
      <c r="CU799" s="174">
        <v>3626</v>
      </c>
      <c r="CV799" s="174">
        <v>94909</v>
      </c>
      <c r="CW799" s="174">
        <v>5</v>
      </c>
      <c r="CX799" s="174">
        <v>3785.837</v>
      </c>
    </row>
    <row r="800" spans="38:102" x14ac:dyDescent="0.25">
      <c r="AL800" s="3">
        <v>90556</v>
      </c>
      <c r="AM800" s="3">
        <v>89999</v>
      </c>
      <c r="AN800" s="3">
        <v>65</v>
      </c>
      <c r="AO800" s="3">
        <v>3</v>
      </c>
      <c r="AP800" s="3">
        <v>2035</v>
      </c>
      <c r="AQ800" s="3">
        <v>5593.9880000000003</v>
      </c>
      <c r="BA800" s="3">
        <v>90556</v>
      </c>
      <c r="BB800" s="3">
        <v>89999</v>
      </c>
      <c r="BC800" s="3">
        <v>65</v>
      </c>
      <c r="BD800" s="3">
        <v>3</v>
      </c>
      <c r="BE800" s="3">
        <v>1936.8130000000001</v>
      </c>
      <c r="BF800" s="3">
        <v>5445.8419999999996</v>
      </c>
      <c r="BN800" s="3">
        <v>3</v>
      </c>
      <c r="BO800" s="3">
        <v>55</v>
      </c>
      <c r="BP800" s="3">
        <v>85.599649999999997</v>
      </c>
      <c r="BW800" s="3">
        <v>3</v>
      </c>
      <c r="BX800" s="3">
        <v>55</v>
      </c>
      <c r="BY800" s="3">
        <v>78.791049999999998</v>
      </c>
      <c r="CF800" s="3" t="s">
        <v>3073</v>
      </c>
      <c r="CG800" s="174">
        <v>1232</v>
      </c>
      <c r="CH800" s="174">
        <v>128804</v>
      </c>
      <c r="CI800" s="174">
        <v>5</v>
      </c>
      <c r="CJ800" s="174">
        <v>3775.011</v>
      </c>
      <c r="CK800" s="174">
        <v>3775.011</v>
      </c>
      <c r="CN800" s="3">
        <v>1155</v>
      </c>
      <c r="CO800" s="169">
        <f t="shared" si="144"/>
        <v>3557.3320000000003</v>
      </c>
      <c r="CP800" s="169">
        <f t="shared" si="145"/>
        <v>3563.0845999999997</v>
      </c>
      <c r="CQ800" s="170">
        <f t="shared" si="146"/>
        <v>7120.4166000000005</v>
      </c>
      <c r="CU800" s="174">
        <v>1232</v>
      </c>
      <c r="CV800" s="174">
        <v>128804</v>
      </c>
      <c r="CW800" s="174">
        <v>5</v>
      </c>
      <c r="CX800" s="174">
        <v>3775.011</v>
      </c>
    </row>
    <row r="801" spans="38:102" x14ac:dyDescent="0.25">
      <c r="AL801" s="3">
        <v>90729</v>
      </c>
      <c r="AM801" s="3">
        <v>91206</v>
      </c>
      <c r="AN801" s="3">
        <v>65</v>
      </c>
      <c r="AO801" s="3">
        <v>3</v>
      </c>
      <c r="AP801" s="3">
        <v>6252.89</v>
      </c>
      <c r="AQ801" s="3">
        <v>16935.740000000002</v>
      </c>
      <c r="BA801" s="3">
        <v>90729</v>
      </c>
      <c r="BB801" s="3">
        <v>91206</v>
      </c>
      <c r="BC801" s="3">
        <v>65</v>
      </c>
      <c r="BD801" s="3">
        <v>3</v>
      </c>
      <c r="BE801" s="3">
        <v>5781.3249999999998</v>
      </c>
      <c r="BF801" s="3">
        <v>15713.84</v>
      </c>
      <c r="BN801" s="3">
        <v>3</v>
      </c>
      <c r="BO801" s="3">
        <v>55</v>
      </c>
      <c r="BP801" s="3">
        <v>10267.620000000001</v>
      </c>
      <c r="BW801" s="3">
        <v>3</v>
      </c>
      <c r="BX801" s="3">
        <v>55</v>
      </c>
      <c r="BY801" s="3">
        <v>11713.62</v>
      </c>
      <c r="CF801" s="3" t="s">
        <v>3073</v>
      </c>
      <c r="CG801" s="174">
        <v>2453</v>
      </c>
      <c r="CH801" s="174">
        <v>32933</v>
      </c>
      <c r="CI801" s="174">
        <v>5</v>
      </c>
      <c r="CJ801" s="174">
        <v>3768.3980000000001</v>
      </c>
      <c r="CK801" s="174">
        <v>3768.3980000000001</v>
      </c>
      <c r="CN801" s="3">
        <v>3655</v>
      </c>
      <c r="CO801" s="169">
        <f t="shared" si="144"/>
        <v>3554.4059999999999</v>
      </c>
      <c r="CP801" s="169">
        <f t="shared" si="145"/>
        <v>3564.7</v>
      </c>
      <c r="CQ801" s="170">
        <f t="shared" si="146"/>
        <v>7119.1059999999998</v>
      </c>
      <c r="CU801" s="174">
        <v>2453</v>
      </c>
      <c r="CV801" s="174">
        <v>32933</v>
      </c>
      <c r="CW801" s="174">
        <v>5</v>
      </c>
      <c r="CX801" s="174">
        <v>3768.3980000000001</v>
      </c>
    </row>
    <row r="802" spans="38:102" x14ac:dyDescent="0.25">
      <c r="AL802" s="3">
        <v>90792</v>
      </c>
      <c r="AM802" s="3">
        <v>90116</v>
      </c>
      <c r="AN802" s="3">
        <v>65</v>
      </c>
      <c r="AO802" s="3">
        <v>3</v>
      </c>
      <c r="AP802" s="3">
        <v>792.04549999999995</v>
      </c>
      <c r="AQ802" s="3">
        <v>2146.9789999999998</v>
      </c>
      <c r="BA802" s="3">
        <v>90792</v>
      </c>
      <c r="BB802" s="3">
        <v>90116</v>
      </c>
      <c r="BC802" s="3">
        <v>65</v>
      </c>
      <c r="BD802" s="3">
        <v>3</v>
      </c>
      <c r="BE802" s="3">
        <v>778.09829999999999</v>
      </c>
      <c r="BF802" s="3">
        <v>2252.7710000000002</v>
      </c>
      <c r="BN802" s="3">
        <v>3</v>
      </c>
      <c r="BO802" s="3">
        <v>55</v>
      </c>
      <c r="BP802" s="3">
        <v>7766.268</v>
      </c>
      <c r="BW802" s="3">
        <v>3</v>
      </c>
      <c r="BX802" s="3">
        <v>55</v>
      </c>
      <c r="BY802" s="3">
        <v>9242.2360000000008</v>
      </c>
      <c r="CF802" s="3" t="s">
        <v>3073</v>
      </c>
      <c r="CG802" s="174">
        <v>159683</v>
      </c>
      <c r="CH802" s="174">
        <v>2079</v>
      </c>
      <c r="CI802" s="174">
        <v>5</v>
      </c>
      <c r="CJ802" s="174">
        <v>3768.1469999999999</v>
      </c>
      <c r="CK802" s="174">
        <v>3768.1469999999999</v>
      </c>
      <c r="CN802" s="3">
        <v>1034</v>
      </c>
      <c r="CO802" s="169">
        <f t="shared" si="144"/>
        <v>3505.5359799999997</v>
      </c>
      <c r="CP802" s="169">
        <f t="shared" si="145"/>
        <v>3601.7076299999999</v>
      </c>
      <c r="CQ802" s="170">
        <f t="shared" si="146"/>
        <v>7107.2436099999995</v>
      </c>
      <c r="CU802" s="174">
        <v>159683</v>
      </c>
      <c r="CV802" s="174">
        <v>2079</v>
      </c>
      <c r="CW802" s="174">
        <v>5</v>
      </c>
      <c r="CX802" s="174">
        <v>3768.1469999999999</v>
      </c>
    </row>
    <row r="803" spans="38:102" x14ac:dyDescent="0.25">
      <c r="AL803" s="3">
        <v>90815</v>
      </c>
      <c r="AM803" s="3">
        <v>88551</v>
      </c>
      <c r="AN803" s="3">
        <v>65</v>
      </c>
      <c r="AO803" s="3">
        <v>6</v>
      </c>
      <c r="AP803" s="3">
        <v>1078.3889999999999</v>
      </c>
      <c r="AQ803" s="3">
        <v>3990.6120000000001</v>
      </c>
      <c r="BA803" s="3">
        <v>90815</v>
      </c>
      <c r="BB803" s="3">
        <v>88551</v>
      </c>
      <c r="BC803" s="3">
        <v>65</v>
      </c>
      <c r="BD803" s="3">
        <v>6</v>
      </c>
      <c r="BE803" s="3">
        <v>1063.491</v>
      </c>
      <c r="BF803" s="3">
        <v>4253.5690000000004</v>
      </c>
      <c r="BN803" s="3">
        <v>3</v>
      </c>
      <c r="BO803" s="3">
        <v>56</v>
      </c>
      <c r="BP803" s="3">
        <v>15527.66</v>
      </c>
      <c r="BW803" s="3">
        <v>3</v>
      </c>
      <c r="BX803" s="3">
        <v>56</v>
      </c>
      <c r="BY803" s="3">
        <v>17262.68</v>
      </c>
      <c r="CF803" s="3" t="s">
        <v>3073</v>
      </c>
      <c r="CG803" s="174">
        <v>1126</v>
      </c>
      <c r="CH803" s="174">
        <v>140108</v>
      </c>
      <c r="CI803" s="174">
        <v>5</v>
      </c>
      <c r="CJ803" s="174">
        <v>3764.6860000000001</v>
      </c>
      <c r="CK803" s="174">
        <v>3764.6860000000001</v>
      </c>
      <c r="CN803" s="3">
        <v>767</v>
      </c>
      <c r="CO803" s="169">
        <f t="shared" si="144"/>
        <v>3539.3187999999996</v>
      </c>
      <c r="CP803" s="169">
        <f t="shared" si="145"/>
        <v>3564.8483999999999</v>
      </c>
      <c r="CQ803" s="170">
        <f t="shared" si="146"/>
        <v>7104.1671999999999</v>
      </c>
      <c r="CU803" s="174">
        <v>1126</v>
      </c>
      <c r="CV803" s="174">
        <v>140108</v>
      </c>
      <c r="CW803" s="174">
        <v>5</v>
      </c>
      <c r="CX803" s="174">
        <v>3764.6860000000001</v>
      </c>
    </row>
    <row r="804" spans="38:102" x14ac:dyDescent="0.25">
      <c r="AL804" s="3">
        <v>91205</v>
      </c>
      <c r="AM804" s="3">
        <v>90503</v>
      </c>
      <c r="AN804" s="3">
        <v>65</v>
      </c>
      <c r="AO804" s="3">
        <v>3</v>
      </c>
      <c r="AP804" s="3">
        <v>1238.8699999999999</v>
      </c>
      <c r="AQ804" s="3">
        <v>3323.2339999999999</v>
      </c>
      <c r="BA804" s="3">
        <v>91205</v>
      </c>
      <c r="BB804" s="3">
        <v>90503</v>
      </c>
      <c r="BC804" s="3">
        <v>65</v>
      </c>
      <c r="BD804" s="3">
        <v>3</v>
      </c>
      <c r="BE804" s="3">
        <v>1241.4159999999999</v>
      </c>
      <c r="BF804" s="3">
        <v>3301.107</v>
      </c>
      <c r="BN804" s="3">
        <v>3</v>
      </c>
      <c r="BO804" s="3">
        <v>56</v>
      </c>
      <c r="BP804" s="3">
        <v>15100.11</v>
      </c>
      <c r="BW804" s="3">
        <v>3</v>
      </c>
      <c r="BX804" s="3">
        <v>56</v>
      </c>
      <c r="BY804" s="3">
        <v>16853.79</v>
      </c>
      <c r="CF804" s="3" t="s">
        <v>3073</v>
      </c>
      <c r="CG804" s="174">
        <v>74006</v>
      </c>
      <c r="CH804" s="174">
        <v>3531</v>
      </c>
      <c r="CI804" s="174">
        <v>5</v>
      </c>
      <c r="CJ804" s="174">
        <v>3762.181</v>
      </c>
      <c r="CK804" s="174">
        <v>3762.181</v>
      </c>
      <c r="CN804" s="3">
        <v>944</v>
      </c>
      <c r="CO804" s="169">
        <f t="shared" si="144"/>
        <v>3597.93298</v>
      </c>
      <c r="CP804" s="169">
        <f t="shared" si="145"/>
        <v>3487.6585</v>
      </c>
      <c r="CQ804" s="170">
        <f t="shared" si="146"/>
        <v>7085.59148</v>
      </c>
      <c r="CU804" s="174">
        <v>74006</v>
      </c>
      <c r="CV804" s="174">
        <v>3531</v>
      </c>
      <c r="CW804" s="174">
        <v>5</v>
      </c>
      <c r="CX804" s="174">
        <v>3762.181</v>
      </c>
    </row>
    <row r="805" spans="38:102" x14ac:dyDescent="0.25">
      <c r="AL805" s="3">
        <v>91206</v>
      </c>
      <c r="AM805" s="3">
        <v>90729</v>
      </c>
      <c r="AN805" s="3">
        <v>65</v>
      </c>
      <c r="AO805" s="3">
        <v>3</v>
      </c>
      <c r="AP805" s="3">
        <v>5941.5069999999996</v>
      </c>
      <c r="AQ805" s="3">
        <v>17074.41</v>
      </c>
      <c r="BA805" s="3">
        <v>91206</v>
      </c>
      <c r="BB805" s="3">
        <v>90729</v>
      </c>
      <c r="BC805" s="3">
        <v>65</v>
      </c>
      <c r="BD805" s="3">
        <v>3</v>
      </c>
      <c r="BE805" s="3">
        <v>5471.2550000000001</v>
      </c>
      <c r="BF805" s="3">
        <v>15533.38</v>
      </c>
      <c r="BN805" s="3">
        <v>3</v>
      </c>
      <c r="BO805" s="3">
        <v>56</v>
      </c>
      <c r="BP805" s="3">
        <v>4532.442</v>
      </c>
      <c r="BW805" s="3">
        <v>3</v>
      </c>
      <c r="BX805" s="3">
        <v>56</v>
      </c>
      <c r="BY805" s="3">
        <v>4340.5479999999998</v>
      </c>
      <c r="CF805" s="3" t="s">
        <v>3073</v>
      </c>
      <c r="CG805" s="174">
        <v>963</v>
      </c>
      <c r="CH805" s="174">
        <v>113593</v>
      </c>
      <c r="CI805" s="174">
        <v>5</v>
      </c>
      <c r="CJ805" s="174">
        <v>3762.04</v>
      </c>
      <c r="CK805" s="174">
        <v>3762.04</v>
      </c>
      <c r="CN805" s="3">
        <v>1346</v>
      </c>
      <c r="CO805" s="169">
        <f t="shared" si="144"/>
        <v>3468.1783</v>
      </c>
      <c r="CP805" s="169">
        <f t="shared" si="145"/>
        <v>3613.9630999999999</v>
      </c>
      <c r="CQ805" s="170">
        <f t="shared" si="146"/>
        <v>7082.1414000000004</v>
      </c>
      <c r="CU805" s="174">
        <v>963</v>
      </c>
      <c r="CV805" s="174">
        <v>113593</v>
      </c>
      <c r="CW805" s="174">
        <v>5</v>
      </c>
      <c r="CX805" s="174">
        <v>3762.04</v>
      </c>
    </row>
    <row r="806" spans="38:102" x14ac:dyDescent="0.25">
      <c r="AL806" s="3">
        <v>98548</v>
      </c>
      <c r="AM806" s="3">
        <v>99302</v>
      </c>
      <c r="AN806" s="3">
        <v>66</v>
      </c>
      <c r="AO806" s="3">
        <v>3</v>
      </c>
      <c r="AP806" s="3">
        <v>705.47029999999995</v>
      </c>
      <c r="AQ806" s="3">
        <v>2214.1529999999998</v>
      </c>
      <c r="BA806" s="3">
        <v>98548</v>
      </c>
      <c r="BB806" s="3">
        <v>99302</v>
      </c>
      <c r="BC806" s="3">
        <v>66</v>
      </c>
      <c r="BD806" s="3">
        <v>3</v>
      </c>
      <c r="BE806" s="3">
        <v>396.10700000000003</v>
      </c>
      <c r="BF806" s="3">
        <v>1378.634</v>
      </c>
      <c r="BN806" s="3">
        <v>3</v>
      </c>
      <c r="BO806" s="3">
        <v>56</v>
      </c>
      <c r="BP806" s="3">
        <v>4672.1819999999998</v>
      </c>
      <c r="BW806" s="3">
        <v>3</v>
      </c>
      <c r="BX806" s="3">
        <v>56</v>
      </c>
      <c r="BY806" s="3">
        <v>4509.0969999999998</v>
      </c>
      <c r="CF806" s="3" t="s">
        <v>3073</v>
      </c>
      <c r="CG806" s="174">
        <v>61508</v>
      </c>
      <c r="CH806" s="174">
        <v>23</v>
      </c>
      <c r="CI806" s="174">
        <v>5</v>
      </c>
      <c r="CJ806" s="174">
        <v>3761.971</v>
      </c>
      <c r="CK806" s="174">
        <v>3761.971</v>
      </c>
      <c r="CN806" s="3">
        <v>2805</v>
      </c>
      <c r="CO806" s="169">
        <f t="shared" si="144"/>
        <v>3572.1880999999998</v>
      </c>
      <c r="CP806" s="169">
        <f t="shared" si="145"/>
        <v>3508.6661000000004</v>
      </c>
      <c r="CQ806" s="170">
        <f t="shared" si="146"/>
        <v>7080.8541999999998</v>
      </c>
      <c r="CU806" s="174">
        <v>61508</v>
      </c>
      <c r="CV806" s="174">
        <v>23</v>
      </c>
      <c r="CW806" s="174">
        <v>5</v>
      </c>
      <c r="CX806" s="174">
        <v>3761.971</v>
      </c>
    </row>
    <row r="807" spans="38:102" x14ac:dyDescent="0.25">
      <c r="AL807" s="3">
        <v>98635</v>
      </c>
      <c r="AM807" s="3">
        <v>99316</v>
      </c>
      <c r="AN807" s="3">
        <v>66</v>
      </c>
      <c r="AO807" s="3">
        <v>3</v>
      </c>
      <c r="AP807" s="3">
        <v>5578.9750000000004</v>
      </c>
      <c r="AQ807" s="3">
        <v>15229.54</v>
      </c>
      <c r="BA807" s="3">
        <v>98635</v>
      </c>
      <c r="BB807" s="3">
        <v>99316</v>
      </c>
      <c r="BC807" s="3">
        <v>66</v>
      </c>
      <c r="BD807" s="3">
        <v>3</v>
      </c>
      <c r="BE807" s="3">
        <v>4920.9489999999996</v>
      </c>
      <c r="BF807" s="3">
        <v>13680.08</v>
      </c>
      <c r="BN807" s="3">
        <v>3</v>
      </c>
      <c r="BO807" s="3">
        <v>57</v>
      </c>
      <c r="BP807" s="3">
        <v>1532.4179999999999</v>
      </c>
      <c r="BW807" s="3">
        <v>3</v>
      </c>
      <c r="BX807" s="3">
        <v>57</v>
      </c>
      <c r="BY807" s="3">
        <v>1874.7639999999999</v>
      </c>
      <c r="CF807" s="3" t="s">
        <v>3073</v>
      </c>
      <c r="CG807" s="174">
        <v>1846</v>
      </c>
      <c r="CH807" s="174">
        <v>53712</v>
      </c>
      <c r="CI807" s="174">
        <v>5</v>
      </c>
      <c r="CJ807" s="174">
        <v>3757.9879999999998</v>
      </c>
      <c r="CK807" s="174">
        <v>3757.9879999999998</v>
      </c>
      <c r="CN807" s="3">
        <v>3401</v>
      </c>
      <c r="CO807" s="169">
        <f t="shared" si="144"/>
        <v>3540.6406900000002</v>
      </c>
      <c r="CP807" s="169">
        <f t="shared" si="145"/>
        <v>3539.09303</v>
      </c>
      <c r="CQ807" s="170">
        <f t="shared" si="146"/>
        <v>7079.7337200000002</v>
      </c>
      <c r="CU807" s="174">
        <v>1846</v>
      </c>
      <c r="CV807" s="174">
        <v>53712</v>
      </c>
      <c r="CW807" s="174">
        <v>5</v>
      </c>
      <c r="CX807" s="174">
        <v>3757.9879999999998</v>
      </c>
    </row>
    <row r="808" spans="38:102" x14ac:dyDescent="0.25">
      <c r="AL808" s="3">
        <v>98827</v>
      </c>
      <c r="AM808" s="3">
        <v>99341</v>
      </c>
      <c r="AN808" s="3">
        <v>66</v>
      </c>
      <c r="AO808" s="3">
        <v>3</v>
      </c>
      <c r="AP808" s="3">
        <v>6237.375</v>
      </c>
      <c r="AQ808" s="3">
        <v>17336.71</v>
      </c>
      <c r="BA808" s="3">
        <v>98827</v>
      </c>
      <c r="BB808" s="3">
        <v>99341</v>
      </c>
      <c r="BC808" s="3">
        <v>66</v>
      </c>
      <c r="BD808" s="3">
        <v>3</v>
      </c>
      <c r="BE808" s="3">
        <v>5847.7510000000002</v>
      </c>
      <c r="BF808" s="3">
        <v>15988.26</v>
      </c>
      <c r="BN808" s="3">
        <v>3</v>
      </c>
      <c r="BO808" s="3">
        <v>57</v>
      </c>
      <c r="BP808" s="3">
        <v>4312.0219999999999</v>
      </c>
      <c r="BW808" s="3">
        <v>3</v>
      </c>
      <c r="BX808" s="3">
        <v>57</v>
      </c>
      <c r="BY808" s="3">
        <v>4708.9250000000002</v>
      </c>
      <c r="CF808" s="3" t="s">
        <v>3073</v>
      </c>
      <c r="CG808" s="174">
        <v>1046</v>
      </c>
      <c r="CH808" s="174">
        <v>125801</v>
      </c>
      <c r="CI808" s="174">
        <v>5</v>
      </c>
      <c r="CJ808" s="174">
        <v>3756.6089999999999</v>
      </c>
      <c r="CK808" s="174">
        <v>3756.6089999999999</v>
      </c>
      <c r="CN808" s="3">
        <v>2411</v>
      </c>
      <c r="CO808" s="169">
        <f t="shared" si="144"/>
        <v>3508.1147000000001</v>
      </c>
      <c r="CP808" s="169">
        <f t="shared" si="145"/>
        <v>3566.3620999999998</v>
      </c>
      <c r="CQ808" s="170">
        <f t="shared" si="146"/>
        <v>7074.4768000000004</v>
      </c>
      <c r="CU808" s="174">
        <v>1046</v>
      </c>
      <c r="CV808" s="174">
        <v>125801</v>
      </c>
      <c r="CW808" s="174">
        <v>5</v>
      </c>
      <c r="CX808" s="174">
        <v>3756.6089999999999</v>
      </c>
    </row>
    <row r="809" spans="38:102" x14ac:dyDescent="0.25">
      <c r="AL809" s="3">
        <v>99302</v>
      </c>
      <c r="AM809" s="3">
        <v>98548</v>
      </c>
      <c r="AN809" s="3">
        <v>66</v>
      </c>
      <c r="AO809" s="3">
        <v>3</v>
      </c>
      <c r="AP809" s="3">
        <v>873.00850000000003</v>
      </c>
      <c r="AQ809" s="3">
        <v>3016.4229999999998</v>
      </c>
      <c r="BA809" s="3">
        <v>99302</v>
      </c>
      <c r="BB809" s="3">
        <v>98548</v>
      </c>
      <c r="BC809" s="3">
        <v>66</v>
      </c>
      <c r="BD809" s="3">
        <v>3</v>
      </c>
      <c r="BE809" s="3">
        <v>865.05200000000002</v>
      </c>
      <c r="BF809" s="3">
        <v>3217.6149999999998</v>
      </c>
      <c r="BN809" s="3">
        <v>3</v>
      </c>
      <c r="BO809" s="3">
        <v>57</v>
      </c>
      <c r="BP809" s="3">
        <v>5127.6559999999999</v>
      </c>
      <c r="BW809" s="3">
        <v>3</v>
      </c>
      <c r="BX809" s="3">
        <v>57</v>
      </c>
      <c r="BY809" s="3">
        <v>5105.7470000000003</v>
      </c>
      <c r="CF809" s="3" t="s">
        <v>3073</v>
      </c>
      <c r="CG809" s="174">
        <v>84818</v>
      </c>
      <c r="CH809" s="174">
        <v>504</v>
      </c>
      <c r="CI809" s="174">
        <v>5</v>
      </c>
      <c r="CJ809" s="174">
        <v>3755.01</v>
      </c>
      <c r="CK809" s="174">
        <v>3755.01</v>
      </c>
      <c r="CN809" s="3">
        <v>914</v>
      </c>
      <c r="CO809" s="169">
        <f t="shared" si="144"/>
        <v>3560.2179999999998</v>
      </c>
      <c r="CP809" s="169">
        <f t="shared" si="145"/>
        <v>3494.0680000000002</v>
      </c>
      <c r="CQ809" s="170">
        <f t="shared" si="146"/>
        <v>7054.2860000000001</v>
      </c>
      <c r="CU809" s="174">
        <v>84818</v>
      </c>
      <c r="CV809" s="174">
        <v>504</v>
      </c>
      <c r="CW809" s="174">
        <v>5</v>
      </c>
      <c r="CX809" s="174">
        <v>3755.01</v>
      </c>
    </row>
    <row r="810" spans="38:102" x14ac:dyDescent="0.25">
      <c r="AL810" s="3">
        <v>99316</v>
      </c>
      <c r="AM810" s="3">
        <v>98635</v>
      </c>
      <c r="AN810" s="3">
        <v>66</v>
      </c>
      <c r="AO810" s="3">
        <v>3</v>
      </c>
      <c r="AP810" s="3">
        <v>5477.6360000000004</v>
      </c>
      <c r="AQ810" s="3">
        <v>16027.03</v>
      </c>
      <c r="BA810" s="3">
        <v>99316</v>
      </c>
      <c r="BB810" s="3">
        <v>98635</v>
      </c>
      <c r="BC810" s="3">
        <v>66</v>
      </c>
      <c r="BD810" s="3">
        <v>3</v>
      </c>
      <c r="BE810" s="3">
        <v>4949.0780000000004</v>
      </c>
      <c r="BF810" s="3">
        <v>14544.61</v>
      </c>
      <c r="BN810" s="3">
        <v>3</v>
      </c>
      <c r="BO810" s="3">
        <v>57</v>
      </c>
      <c r="BP810" s="3">
        <v>1608.6610000000001</v>
      </c>
      <c r="BW810" s="3">
        <v>3</v>
      </c>
      <c r="BX810" s="3">
        <v>57</v>
      </c>
      <c r="BY810" s="3">
        <v>1734.662</v>
      </c>
      <c r="CF810" s="3" t="s">
        <v>3073</v>
      </c>
      <c r="CG810" s="174">
        <v>63355</v>
      </c>
      <c r="CH810" s="174">
        <v>3508</v>
      </c>
      <c r="CI810" s="174">
        <v>5</v>
      </c>
      <c r="CJ810" s="174">
        <v>3752.1210000000001</v>
      </c>
      <c r="CK810" s="174">
        <v>3752.1210000000001</v>
      </c>
      <c r="CN810" s="3">
        <v>568</v>
      </c>
      <c r="CO810" s="169">
        <f t="shared" si="144"/>
        <v>3604.4949999999999</v>
      </c>
      <c r="CP810" s="169">
        <f t="shared" si="145"/>
        <v>3449.6680000000001</v>
      </c>
      <c r="CQ810" s="170">
        <f t="shared" si="146"/>
        <v>7054.1630000000005</v>
      </c>
      <c r="CU810" s="174">
        <v>63355</v>
      </c>
      <c r="CV810" s="174">
        <v>3508</v>
      </c>
      <c r="CW810" s="174">
        <v>5</v>
      </c>
      <c r="CX810" s="174">
        <v>3752.1210000000001</v>
      </c>
    </row>
    <row r="811" spans="38:102" x14ac:dyDescent="0.25">
      <c r="AL811" s="3">
        <v>99341</v>
      </c>
      <c r="AM811" s="3">
        <v>98827</v>
      </c>
      <c r="AN811" s="3">
        <v>66</v>
      </c>
      <c r="AO811" s="3">
        <v>3</v>
      </c>
      <c r="AP811" s="3">
        <v>6540.6670000000004</v>
      </c>
      <c r="AQ811" s="3">
        <v>18712.68</v>
      </c>
      <c r="BA811" s="3">
        <v>99341</v>
      </c>
      <c r="BB811" s="3">
        <v>98827</v>
      </c>
      <c r="BC811" s="3">
        <v>66</v>
      </c>
      <c r="BD811" s="3">
        <v>3</v>
      </c>
      <c r="BE811" s="3">
        <v>5586.58</v>
      </c>
      <c r="BF811" s="3">
        <v>17390.18</v>
      </c>
      <c r="BN811" s="3">
        <v>3</v>
      </c>
      <c r="BO811" s="3">
        <v>57</v>
      </c>
      <c r="BP811" s="3">
        <v>1774.808</v>
      </c>
      <c r="BW811" s="3">
        <v>3</v>
      </c>
      <c r="BX811" s="3">
        <v>57</v>
      </c>
      <c r="BY811" s="3">
        <v>1843.098</v>
      </c>
      <c r="CF811" s="3" t="s">
        <v>3073</v>
      </c>
      <c r="CG811" s="174">
        <v>2608</v>
      </c>
      <c r="CH811" s="174">
        <v>47590</v>
      </c>
      <c r="CI811" s="174">
        <v>5</v>
      </c>
      <c r="CJ811" s="174">
        <v>3751.6750000000002</v>
      </c>
      <c r="CK811" s="174">
        <v>3751.6750000000002</v>
      </c>
      <c r="CN811" s="3">
        <v>1715</v>
      </c>
      <c r="CO811" s="169">
        <f t="shared" si="144"/>
        <v>3457.614</v>
      </c>
      <c r="CP811" s="169">
        <f t="shared" si="145"/>
        <v>3595.3560000000002</v>
      </c>
      <c r="CQ811" s="170">
        <f t="shared" si="146"/>
        <v>7052.97</v>
      </c>
      <c r="CU811" s="174">
        <v>2608</v>
      </c>
      <c r="CV811" s="174">
        <v>47590</v>
      </c>
      <c r="CW811" s="174">
        <v>5</v>
      </c>
      <c r="CX811" s="174">
        <v>3751.6750000000002</v>
      </c>
    </row>
    <row r="812" spans="38:102" x14ac:dyDescent="0.25">
      <c r="AL812" s="3">
        <v>102200</v>
      </c>
      <c r="AM812" s="3">
        <v>104379</v>
      </c>
      <c r="AN812" s="3">
        <v>66</v>
      </c>
      <c r="AO812" s="3">
        <v>6</v>
      </c>
      <c r="AP812" s="3">
        <v>1498.655</v>
      </c>
      <c r="AQ812" s="3">
        <v>4256.1090000000004</v>
      </c>
      <c r="BA812" s="3">
        <v>102200</v>
      </c>
      <c r="BB812" s="3">
        <v>104379</v>
      </c>
      <c r="BC812" s="3">
        <v>66</v>
      </c>
      <c r="BD812" s="3">
        <v>6</v>
      </c>
      <c r="BE812" s="3">
        <v>1740.08</v>
      </c>
      <c r="BF812" s="3">
        <v>4863.82</v>
      </c>
      <c r="BN812" s="3">
        <v>3</v>
      </c>
      <c r="BO812" s="3">
        <v>57</v>
      </c>
      <c r="BP812" s="3">
        <v>4881.5839999999998</v>
      </c>
      <c r="BW812" s="3">
        <v>6</v>
      </c>
      <c r="BX812" s="3">
        <v>57</v>
      </c>
      <c r="BY812" s="3">
        <v>1751.508</v>
      </c>
      <c r="CF812" s="3" t="s">
        <v>3073</v>
      </c>
      <c r="CG812" s="174">
        <v>1551</v>
      </c>
      <c r="CH812" s="174">
        <v>84726</v>
      </c>
      <c r="CI812" s="174">
        <v>5</v>
      </c>
      <c r="CJ812" s="174">
        <v>3751.3670000000002</v>
      </c>
      <c r="CK812" s="174">
        <v>3751.3670000000002</v>
      </c>
      <c r="CN812" s="3">
        <v>2345</v>
      </c>
      <c r="CO812" s="169">
        <f t="shared" si="144"/>
        <v>3492.1738099999998</v>
      </c>
      <c r="CP812" s="169">
        <f t="shared" si="145"/>
        <v>3555.3809000000001</v>
      </c>
      <c r="CQ812" s="170">
        <f t="shared" si="146"/>
        <v>7047.5547100000003</v>
      </c>
      <c r="CU812" s="174">
        <v>1551</v>
      </c>
      <c r="CV812" s="174">
        <v>84726</v>
      </c>
      <c r="CW812" s="174">
        <v>5</v>
      </c>
      <c r="CX812" s="174">
        <v>3751.3670000000002</v>
      </c>
    </row>
    <row r="813" spans="38:102" x14ac:dyDescent="0.25">
      <c r="AL813" s="3">
        <v>104379</v>
      </c>
      <c r="AM813" s="3">
        <v>102200</v>
      </c>
      <c r="AN813" s="3">
        <v>66</v>
      </c>
      <c r="AO813" s="3">
        <v>6</v>
      </c>
      <c r="AP813" s="3">
        <v>1365.402</v>
      </c>
      <c r="AQ813" s="3">
        <v>4808.4859999999999</v>
      </c>
      <c r="BA813" s="3">
        <v>104379</v>
      </c>
      <c r="BB813" s="3">
        <v>102200</v>
      </c>
      <c r="BC813" s="3">
        <v>66</v>
      </c>
      <c r="BD813" s="3">
        <v>6</v>
      </c>
      <c r="BE813" s="3">
        <v>1549.393</v>
      </c>
      <c r="BF813" s="3">
        <v>5395.6610000000001</v>
      </c>
      <c r="BN813" s="3">
        <v>3</v>
      </c>
      <c r="BO813" s="3">
        <v>57</v>
      </c>
      <c r="BP813" s="3">
        <v>1871.4690000000001</v>
      </c>
      <c r="BW813" s="3">
        <v>3</v>
      </c>
      <c r="BX813" s="3">
        <v>57</v>
      </c>
      <c r="BY813" s="3">
        <v>4852.5</v>
      </c>
      <c r="CF813" s="3" t="s">
        <v>3073</v>
      </c>
      <c r="CG813" s="174">
        <v>20076</v>
      </c>
      <c r="CH813" s="174">
        <v>2257</v>
      </c>
      <c r="CI813" s="174">
        <v>5</v>
      </c>
      <c r="CJ813" s="174">
        <v>3750.944</v>
      </c>
      <c r="CK813" s="174">
        <v>3750.944</v>
      </c>
      <c r="CN813" s="3">
        <v>2752</v>
      </c>
      <c r="CO813" s="169">
        <f t="shared" si="144"/>
        <v>3530.2539999999999</v>
      </c>
      <c r="CP813" s="169">
        <f t="shared" si="145"/>
        <v>3491.5320000000002</v>
      </c>
      <c r="CQ813" s="170">
        <f t="shared" si="146"/>
        <v>7021.7860000000001</v>
      </c>
      <c r="CU813" s="174">
        <v>20076</v>
      </c>
      <c r="CV813" s="174">
        <v>2257</v>
      </c>
      <c r="CW813" s="174">
        <v>5</v>
      </c>
      <c r="CX813" s="174">
        <v>3750.944</v>
      </c>
    </row>
    <row r="814" spans="38:102" x14ac:dyDescent="0.25">
      <c r="AL814" s="3">
        <v>183601</v>
      </c>
      <c r="AM814" s="3">
        <v>186920</v>
      </c>
      <c r="AN814" s="3">
        <v>66</v>
      </c>
      <c r="AO814" s="3">
        <v>3</v>
      </c>
      <c r="AP814" s="3">
        <v>3270.0369999999998</v>
      </c>
      <c r="AQ814" s="3">
        <v>8388.3760000000002</v>
      </c>
      <c r="BA814" s="3">
        <v>183601</v>
      </c>
      <c r="BB814" s="3">
        <v>186920</v>
      </c>
      <c r="BC814" s="3">
        <v>66</v>
      </c>
      <c r="BD814" s="3">
        <v>3</v>
      </c>
      <c r="BE814" s="3">
        <v>3161.84</v>
      </c>
      <c r="BF814" s="3">
        <v>8723.0300000000007</v>
      </c>
      <c r="BN814" s="3">
        <v>3</v>
      </c>
      <c r="BO814" s="3">
        <v>57</v>
      </c>
      <c r="BP814" s="3">
        <v>4485.24</v>
      </c>
      <c r="BW814" s="3">
        <v>3</v>
      </c>
      <c r="BX814" s="3">
        <v>57</v>
      </c>
      <c r="BY814" s="3">
        <v>2206.5140000000001</v>
      </c>
      <c r="CF814" s="3" t="s">
        <v>3073</v>
      </c>
      <c r="CG814" s="174">
        <v>2129</v>
      </c>
      <c r="CH814" s="174">
        <v>10055</v>
      </c>
      <c r="CI814" s="174">
        <v>5</v>
      </c>
      <c r="CJ814" s="174">
        <v>3746.6950000000002</v>
      </c>
      <c r="CK814" s="174">
        <v>3746.6950000000002</v>
      </c>
      <c r="CN814" s="3">
        <v>3380</v>
      </c>
      <c r="CO814" s="169">
        <f t="shared" si="144"/>
        <v>3467.3403999999996</v>
      </c>
      <c r="CP814" s="169">
        <f t="shared" si="145"/>
        <v>3553.7950000000001</v>
      </c>
      <c r="CQ814" s="170">
        <f t="shared" si="146"/>
        <v>7021.1353999999992</v>
      </c>
      <c r="CU814" s="174">
        <v>2129</v>
      </c>
      <c r="CV814" s="174">
        <v>10055</v>
      </c>
      <c r="CW814" s="174">
        <v>5</v>
      </c>
      <c r="CX814" s="174">
        <v>3746.6950000000002</v>
      </c>
    </row>
    <row r="815" spans="38:102" x14ac:dyDescent="0.25">
      <c r="AL815" s="3">
        <v>186920</v>
      </c>
      <c r="AM815" s="3">
        <v>183601</v>
      </c>
      <c r="AN815" s="3">
        <v>66</v>
      </c>
      <c r="AO815" s="3">
        <v>3</v>
      </c>
      <c r="AP815" s="3">
        <v>2433.1590000000001</v>
      </c>
      <c r="AQ815" s="3">
        <v>6875.61</v>
      </c>
      <c r="BA815" s="3">
        <v>186920</v>
      </c>
      <c r="BB815" s="3">
        <v>183601</v>
      </c>
      <c r="BC815" s="3">
        <v>66</v>
      </c>
      <c r="BD815" s="3">
        <v>3</v>
      </c>
      <c r="BE815" s="3">
        <v>2873.0619999999999</v>
      </c>
      <c r="BF815" s="3">
        <v>7378.25</v>
      </c>
      <c r="BN815" s="3">
        <v>3</v>
      </c>
      <c r="BO815" s="3">
        <v>57</v>
      </c>
      <c r="BP815" s="3">
        <v>1927.9490000000001</v>
      </c>
      <c r="BW815" s="3">
        <v>3</v>
      </c>
      <c r="BX815" s="3">
        <v>57</v>
      </c>
      <c r="BY815" s="3">
        <v>4836.8850000000002</v>
      </c>
      <c r="CF815" s="3" t="s">
        <v>3073</v>
      </c>
      <c r="CG815" s="174">
        <v>164572</v>
      </c>
      <c r="CH815" s="174">
        <v>3019</v>
      </c>
      <c r="CI815" s="174">
        <v>5</v>
      </c>
      <c r="CJ815" s="174">
        <v>3746.1379999999999</v>
      </c>
      <c r="CK815" s="174">
        <v>3746.1379999999999</v>
      </c>
      <c r="CN815" s="3">
        <v>1774</v>
      </c>
      <c r="CO815" s="169">
        <f t="shared" si="144"/>
        <v>3434.8083999999999</v>
      </c>
      <c r="CP815" s="169">
        <f t="shared" si="145"/>
        <v>3578.6828</v>
      </c>
      <c r="CQ815" s="170">
        <f t="shared" si="146"/>
        <v>7013.4912000000004</v>
      </c>
      <c r="CU815" s="174">
        <v>164572</v>
      </c>
      <c r="CV815" s="174">
        <v>3019</v>
      </c>
      <c r="CW815" s="174">
        <v>5</v>
      </c>
      <c r="CX815" s="174">
        <v>3746.1379999999999</v>
      </c>
    </row>
    <row r="816" spans="38:102" x14ac:dyDescent="0.25">
      <c r="AL816" s="3">
        <v>59029</v>
      </c>
      <c r="AM816" s="3">
        <v>185211</v>
      </c>
      <c r="AN816" s="3">
        <v>70</v>
      </c>
      <c r="AO816" s="3">
        <v>3</v>
      </c>
      <c r="AP816" s="3">
        <v>2534.5700000000002</v>
      </c>
      <c r="AQ816" s="3">
        <v>6711.4579999999996</v>
      </c>
      <c r="BA816" s="3">
        <v>59029</v>
      </c>
      <c r="BB816" s="3">
        <v>185211</v>
      </c>
      <c r="BC816" s="3">
        <v>70</v>
      </c>
      <c r="BD816" s="3">
        <v>3</v>
      </c>
      <c r="BE816" s="3">
        <v>1993.085</v>
      </c>
      <c r="BF816" s="3">
        <v>5517.0339999999997</v>
      </c>
      <c r="BN816" s="3">
        <v>3</v>
      </c>
      <c r="BO816" s="3">
        <v>57</v>
      </c>
      <c r="BP816" s="3">
        <v>2013.8040000000001</v>
      </c>
      <c r="BW816" s="3">
        <v>6</v>
      </c>
      <c r="BX816" s="3">
        <v>57</v>
      </c>
      <c r="BY816" s="3">
        <v>2033.085</v>
      </c>
      <c r="CF816" s="3" t="s">
        <v>3073</v>
      </c>
      <c r="CG816" s="174">
        <v>2485</v>
      </c>
      <c r="CH816" s="174">
        <v>35251</v>
      </c>
      <c r="CI816" s="174">
        <v>5</v>
      </c>
      <c r="CJ816" s="174">
        <v>3744.5509999999999</v>
      </c>
      <c r="CK816" s="174">
        <v>3744.5509999999999</v>
      </c>
      <c r="CN816" s="3">
        <v>1469</v>
      </c>
      <c r="CO816" s="169">
        <f t="shared" si="144"/>
        <v>3448.643</v>
      </c>
      <c r="CP816" s="169">
        <f t="shared" si="145"/>
        <v>3563.3100000000004</v>
      </c>
      <c r="CQ816" s="170">
        <f t="shared" si="146"/>
        <v>7011.9530000000004</v>
      </c>
      <c r="CU816" s="174">
        <v>2485</v>
      </c>
      <c r="CV816" s="174">
        <v>35251</v>
      </c>
      <c r="CW816" s="174">
        <v>5</v>
      </c>
      <c r="CX816" s="174">
        <v>3744.5509999999999</v>
      </c>
    </row>
    <row r="817" spans="38:102" x14ac:dyDescent="0.25">
      <c r="AL817" s="3">
        <v>63004</v>
      </c>
      <c r="AM817" s="3">
        <v>185212</v>
      </c>
      <c r="AN817" s="3">
        <v>70</v>
      </c>
      <c r="AO817" s="3">
        <v>3</v>
      </c>
      <c r="AP817" s="3">
        <v>5581.5590000000002</v>
      </c>
      <c r="AQ817" s="3">
        <v>15240.78</v>
      </c>
      <c r="BA817" s="3">
        <v>63004</v>
      </c>
      <c r="BB817" s="3">
        <v>185212</v>
      </c>
      <c r="BC817" s="3">
        <v>70</v>
      </c>
      <c r="BD817" s="3">
        <v>3</v>
      </c>
      <c r="BE817" s="3">
        <v>4900.5839999999998</v>
      </c>
      <c r="BF817" s="3">
        <v>13088.23</v>
      </c>
      <c r="BN817" s="3">
        <v>6</v>
      </c>
      <c r="BO817" s="3">
        <v>57</v>
      </c>
      <c r="BP817" s="3">
        <v>1771.204</v>
      </c>
      <c r="BW817" s="3">
        <v>3</v>
      </c>
      <c r="BX817" s="3">
        <v>57</v>
      </c>
      <c r="BY817" s="3">
        <v>1940.354</v>
      </c>
      <c r="CF817" s="3" t="s">
        <v>3073</v>
      </c>
      <c r="CG817" s="174">
        <v>3160</v>
      </c>
      <c r="CH817" s="174">
        <v>151383</v>
      </c>
      <c r="CI817" s="174">
        <v>5</v>
      </c>
      <c r="CJ817" s="174">
        <v>3743.2710000000002</v>
      </c>
      <c r="CK817" s="174">
        <v>3743.2710000000002</v>
      </c>
      <c r="CN817" s="3">
        <v>1900</v>
      </c>
      <c r="CO817" s="169">
        <f t="shared" si="144"/>
        <v>3467.8789999999999</v>
      </c>
      <c r="CP817" s="169">
        <f t="shared" si="145"/>
        <v>3540.7109999999998</v>
      </c>
      <c r="CQ817" s="170">
        <f t="shared" si="146"/>
        <v>7008.59</v>
      </c>
      <c r="CU817" s="174">
        <v>3160</v>
      </c>
      <c r="CV817" s="174">
        <v>151383</v>
      </c>
      <c r="CW817" s="174">
        <v>5</v>
      </c>
      <c r="CX817" s="174">
        <v>3743.2710000000002</v>
      </c>
    </row>
    <row r="818" spans="38:102" x14ac:dyDescent="0.25">
      <c r="AL818" s="3">
        <v>64292</v>
      </c>
      <c r="AM818" s="3">
        <v>64315</v>
      </c>
      <c r="AN818" s="3">
        <v>70</v>
      </c>
      <c r="AO818" s="3">
        <v>3</v>
      </c>
      <c r="AP818" s="3">
        <v>181.4032</v>
      </c>
      <c r="AQ818" s="3">
        <v>1182.26</v>
      </c>
      <c r="BA818" s="3">
        <v>64292</v>
      </c>
      <c r="BB818" s="3">
        <v>64315</v>
      </c>
      <c r="BC818" s="3">
        <v>70</v>
      </c>
      <c r="BD818" s="3">
        <v>3</v>
      </c>
      <c r="BE818" s="3">
        <v>54.44661</v>
      </c>
      <c r="BF818" s="3">
        <v>1178.83</v>
      </c>
      <c r="BN818" s="3">
        <v>6</v>
      </c>
      <c r="BO818" s="3">
        <v>57</v>
      </c>
      <c r="BP818" s="3">
        <v>1964.5239999999999</v>
      </c>
      <c r="BW818" s="3">
        <v>3</v>
      </c>
      <c r="BX818" s="3">
        <v>57</v>
      </c>
      <c r="BY818" s="3">
        <v>1957.1489999999999</v>
      </c>
      <c r="CF818" s="3" t="s">
        <v>3073</v>
      </c>
      <c r="CG818" s="174">
        <v>113341</v>
      </c>
      <c r="CH818" s="174">
        <v>3667</v>
      </c>
      <c r="CI818" s="174">
        <v>5</v>
      </c>
      <c r="CJ818" s="174">
        <v>3740.598</v>
      </c>
      <c r="CK818" s="174">
        <v>3740.598</v>
      </c>
      <c r="CN818" s="3">
        <v>3226</v>
      </c>
      <c r="CO818" s="169">
        <f t="shared" si="144"/>
        <v>3507.4435999999996</v>
      </c>
      <c r="CP818" s="169">
        <f t="shared" si="145"/>
        <v>3497.7078999999999</v>
      </c>
      <c r="CQ818" s="170">
        <f t="shared" si="146"/>
        <v>7005.1514999999999</v>
      </c>
      <c r="CU818" s="174">
        <v>113341</v>
      </c>
      <c r="CV818" s="174">
        <v>3667</v>
      </c>
      <c r="CW818" s="174">
        <v>5</v>
      </c>
      <c r="CX818" s="174">
        <v>3740.598</v>
      </c>
    </row>
    <row r="819" spans="38:102" x14ac:dyDescent="0.25">
      <c r="AL819" s="3">
        <v>64315</v>
      </c>
      <c r="AM819" s="3">
        <v>64292</v>
      </c>
      <c r="AN819" s="3">
        <v>70</v>
      </c>
      <c r="AO819" s="3">
        <v>3</v>
      </c>
      <c r="AP819" s="3">
        <v>317.58019999999999</v>
      </c>
      <c r="AQ819" s="3">
        <v>802.91070000000002</v>
      </c>
      <c r="BA819" s="3">
        <v>64315</v>
      </c>
      <c r="BB819" s="3">
        <v>64292</v>
      </c>
      <c r="BC819" s="3">
        <v>70</v>
      </c>
      <c r="BD819" s="3">
        <v>3</v>
      </c>
      <c r="BE819" s="3">
        <v>247.31</v>
      </c>
      <c r="BF819" s="3">
        <v>841.04409999999996</v>
      </c>
      <c r="BN819" s="3">
        <v>6</v>
      </c>
      <c r="BO819" s="3">
        <v>57</v>
      </c>
      <c r="BP819" s="3">
        <v>1549.61</v>
      </c>
      <c r="BW819" s="3">
        <v>6</v>
      </c>
      <c r="BX819" s="3">
        <v>57</v>
      </c>
      <c r="BY819" s="3">
        <v>1350.4739999999999</v>
      </c>
      <c r="CF819" s="3" t="s">
        <v>3073</v>
      </c>
      <c r="CG819" s="174">
        <v>3508</v>
      </c>
      <c r="CH819" s="174">
        <v>63355</v>
      </c>
      <c r="CI819" s="174">
        <v>5</v>
      </c>
      <c r="CJ819" s="174">
        <v>3732.5590000000002</v>
      </c>
      <c r="CK819" s="174">
        <v>3732.5590000000002</v>
      </c>
      <c r="CN819" s="3">
        <v>3486</v>
      </c>
      <c r="CO819" s="169">
        <f t="shared" si="144"/>
        <v>3518.444</v>
      </c>
      <c r="CP819" s="169">
        <f t="shared" si="145"/>
        <v>3476.9580000000001</v>
      </c>
      <c r="CQ819" s="170">
        <f t="shared" si="146"/>
        <v>6995.402</v>
      </c>
      <c r="CU819" s="174">
        <v>3508</v>
      </c>
      <c r="CV819" s="174">
        <v>63355</v>
      </c>
      <c r="CW819" s="174">
        <v>5</v>
      </c>
      <c r="CX819" s="174">
        <v>3732.5590000000002</v>
      </c>
    </row>
    <row r="820" spans="38:102" x14ac:dyDescent="0.25">
      <c r="AL820" s="3">
        <v>68714</v>
      </c>
      <c r="AM820" s="3">
        <v>68728</v>
      </c>
      <c r="AN820" s="3">
        <v>70</v>
      </c>
      <c r="AO820" s="3">
        <v>3</v>
      </c>
      <c r="AP820" s="3">
        <v>1896.05</v>
      </c>
      <c r="AQ820" s="3">
        <v>5757.7489999999998</v>
      </c>
      <c r="BA820" s="3">
        <v>68714</v>
      </c>
      <c r="BB820" s="3">
        <v>68728</v>
      </c>
      <c r="BC820" s="3">
        <v>70</v>
      </c>
      <c r="BD820" s="3">
        <v>3</v>
      </c>
      <c r="BE820" s="3">
        <v>1842.7570000000001</v>
      </c>
      <c r="BF820" s="3">
        <v>5524.9679999999998</v>
      </c>
      <c r="BN820" s="3">
        <v>6</v>
      </c>
      <c r="BO820" s="3">
        <v>57</v>
      </c>
      <c r="BP820" s="3">
        <v>1901.681</v>
      </c>
      <c r="BW820" s="3">
        <v>6</v>
      </c>
      <c r="BX820" s="3">
        <v>57</v>
      </c>
      <c r="BY820" s="3">
        <v>2037.729</v>
      </c>
      <c r="CF820" s="3" t="s">
        <v>3073</v>
      </c>
      <c r="CG820" s="174">
        <v>112959</v>
      </c>
      <c r="CH820" s="174">
        <v>945</v>
      </c>
      <c r="CI820" s="174">
        <v>5</v>
      </c>
      <c r="CJ820" s="174">
        <v>3728.174</v>
      </c>
      <c r="CK820" s="174">
        <v>3728.174</v>
      </c>
      <c r="CN820" s="3">
        <v>1299</v>
      </c>
      <c r="CO820" s="169">
        <f t="shared" si="144"/>
        <v>3487.4344999999998</v>
      </c>
      <c r="CP820" s="169">
        <f t="shared" si="145"/>
        <v>3503.0129999999999</v>
      </c>
      <c r="CQ820" s="170">
        <f t="shared" si="146"/>
        <v>6990.4475000000002</v>
      </c>
      <c r="CU820" s="174">
        <v>112959</v>
      </c>
      <c r="CV820" s="174">
        <v>945</v>
      </c>
      <c r="CW820" s="174">
        <v>5</v>
      </c>
      <c r="CX820" s="174">
        <v>3728.174</v>
      </c>
    </row>
    <row r="821" spans="38:102" x14ac:dyDescent="0.25">
      <c r="AL821" s="3">
        <v>68728</v>
      </c>
      <c r="AM821" s="3">
        <v>68714</v>
      </c>
      <c r="AN821" s="3">
        <v>70</v>
      </c>
      <c r="AO821" s="3">
        <v>3</v>
      </c>
      <c r="AP821" s="3">
        <v>2443.8429999999998</v>
      </c>
      <c r="AQ821" s="3">
        <v>6512.7730000000001</v>
      </c>
      <c r="BA821" s="3">
        <v>68728</v>
      </c>
      <c r="BB821" s="3">
        <v>68714</v>
      </c>
      <c r="BC821" s="3">
        <v>70</v>
      </c>
      <c r="BD821" s="3">
        <v>3</v>
      </c>
      <c r="BE821" s="3">
        <v>2297.482</v>
      </c>
      <c r="BF821" s="3">
        <v>6044.643</v>
      </c>
      <c r="BN821" s="3">
        <v>6</v>
      </c>
      <c r="BO821" s="3">
        <v>58</v>
      </c>
      <c r="BP821" s="3">
        <v>11263.65</v>
      </c>
      <c r="BW821" s="3">
        <v>6</v>
      </c>
      <c r="BX821" s="3">
        <v>58</v>
      </c>
      <c r="BY821" s="3">
        <v>11715.74</v>
      </c>
      <c r="CF821" s="3" t="s">
        <v>3073</v>
      </c>
      <c r="CG821" s="174">
        <v>115968</v>
      </c>
      <c r="CH821" s="174">
        <v>998</v>
      </c>
      <c r="CI821" s="174">
        <v>5</v>
      </c>
      <c r="CJ821" s="174">
        <v>3725.0990000000002</v>
      </c>
      <c r="CK821" s="174">
        <v>3725.0990000000002</v>
      </c>
      <c r="CN821" s="3">
        <v>3209</v>
      </c>
      <c r="CO821" s="169">
        <f t="shared" si="144"/>
        <v>3433.183</v>
      </c>
      <c r="CP821" s="169">
        <f t="shared" si="145"/>
        <v>3555.194</v>
      </c>
      <c r="CQ821" s="170">
        <f t="shared" si="146"/>
        <v>6988.3770000000004</v>
      </c>
      <c r="CU821" s="174">
        <v>115968</v>
      </c>
      <c r="CV821" s="174">
        <v>998</v>
      </c>
      <c r="CW821" s="174">
        <v>5</v>
      </c>
      <c r="CX821" s="174">
        <v>3725.0990000000002</v>
      </c>
    </row>
    <row r="822" spans="38:102" x14ac:dyDescent="0.25">
      <c r="AL822" s="3">
        <v>69413</v>
      </c>
      <c r="AM822" s="3">
        <v>69426</v>
      </c>
      <c r="AN822" s="3">
        <v>70</v>
      </c>
      <c r="AO822" s="3">
        <v>3</v>
      </c>
      <c r="AP822" s="3">
        <v>58.124879999999997</v>
      </c>
      <c r="AQ822" s="3">
        <v>149.63140000000001</v>
      </c>
      <c r="BA822" s="3">
        <v>69413</v>
      </c>
      <c r="BB822" s="3">
        <v>69426</v>
      </c>
      <c r="BC822" s="3">
        <v>70</v>
      </c>
      <c r="BD822" s="3">
        <v>3</v>
      </c>
      <c r="BE822" s="3">
        <v>12.964650000000001</v>
      </c>
      <c r="BF822" s="3">
        <v>82.352860000000007</v>
      </c>
      <c r="BN822" s="3">
        <v>6</v>
      </c>
      <c r="BO822" s="3">
        <v>58</v>
      </c>
      <c r="BP822" s="3">
        <v>11187.7</v>
      </c>
      <c r="BW822" s="3">
        <v>6</v>
      </c>
      <c r="BX822" s="3">
        <v>58</v>
      </c>
      <c r="BY822" s="3">
        <v>11571.17</v>
      </c>
      <c r="CF822" s="3" t="s">
        <v>3073</v>
      </c>
      <c r="CG822" s="174">
        <v>87722</v>
      </c>
      <c r="CH822" s="174">
        <v>1504</v>
      </c>
      <c r="CI822" s="174">
        <v>5</v>
      </c>
      <c r="CJ822" s="174">
        <v>3717.384</v>
      </c>
      <c r="CK822" s="174">
        <v>3717.384</v>
      </c>
      <c r="CN822" s="3">
        <v>3238</v>
      </c>
      <c r="CO822" s="169">
        <f t="shared" si="144"/>
        <v>3632.3760000000002</v>
      </c>
      <c r="CP822" s="169">
        <f t="shared" si="145"/>
        <v>3346.9830000000002</v>
      </c>
      <c r="CQ822" s="170">
        <f t="shared" si="146"/>
        <v>6979.3590000000004</v>
      </c>
      <c r="CU822" s="174">
        <v>87722</v>
      </c>
      <c r="CV822" s="174">
        <v>1504</v>
      </c>
      <c r="CW822" s="174">
        <v>5</v>
      </c>
      <c r="CX822" s="174">
        <v>3717.384</v>
      </c>
    </row>
    <row r="823" spans="38:102" x14ac:dyDescent="0.25">
      <c r="AL823" s="3">
        <v>69426</v>
      </c>
      <c r="AM823" s="3">
        <v>69413</v>
      </c>
      <c r="AN823" s="3">
        <v>70</v>
      </c>
      <c r="AO823" s="3">
        <v>3</v>
      </c>
      <c r="AP823" s="3">
        <v>52.35783</v>
      </c>
      <c r="AQ823" s="3">
        <v>111.5877</v>
      </c>
      <c r="BA823" s="3">
        <v>69426</v>
      </c>
      <c r="BB823" s="3">
        <v>69413</v>
      </c>
      <c r="BC823" s="3">
        <v>70</v>
      </c>
      <c r="BD823" s="3">
        <v>3</v>
      </c>
      <c r="BE823" s="3">
        <v>37.977499999999999</v>
      </c>
      <c r="BF823" s="3">
        <v>131.4846</v>
      </c>
      <c r="BN823" s="3">
        <v>0</v>
      </c>
      <c r="BO823" s="3">
        <v>60</v>
      </c>
      <c r="BP823" s="3">
        <v>2147.027</v>
      </c>
      <c r="BW823" s="3">
        <v>0</v>
      </c>
      <c r="BX823" s="3">
        <v>60</v>
      </c>
      <c r="BY823" s="3">
        <v>2187.8710000000001</v>
      </c>
      <c r="CF823" s="3" t="s">
        <v>3073</v>
      </c>
      <c r="CG823" s="174">
        <v>1103</v>
      </c>
      <c r="CH823" s="174">
        <v>138190</v>
      </c>
      <c r="CI823" s="174">
        <v>5</v>
      </c>
      <c r="CJ823" s="174">
        <v>3717.07</v>
      </c>
      <c r="CK823" s="174">
        <v>3717.07</v>
      </c>
      <c r="CN823" s="3">
        <v>2231</v>
      </c>
      <c r="CO823" s="169">
        <f t="shared" si="144"/>
        <v>3375.4414000000002</v>
      </c>
      <c r="CP823" s="169">
        <f t="shared" si="145"/>
        <v>3600.1972999999998</v>
      </c>
      <c r="CQ823" s="170">
        <f t="shared" si="146"/>
        <v>6975.6386999999995</v>
      </c>
      <c r="CU823" s="174">
        <v>1103</v>
      </c>
      <c r="CV823" s="174">
        <v>138190</v>
      </c>
      <c r="CW823" s="174">
        <v>5</v>
      </c>
      <c r="CX823" s="174">
        <v>3717.07</v>
      </c>
    </row>
    <row r="824" spans="38:102" x14ac:dyDescent="0.25">
      <c r="AL824" s="3">
        <v>70070</v>
      </c>
      <c r="AM824" s="3">
        <v>70274</v>
      </c>
      <c r="AN824" s="3">
        <v>70</v>
      </c>
      <c r="AO824" s="3">
        <v>3</v>
      </c>
      <c r="AP824" s="3">
        <v>378.21039999999999</v>
      </c>
      <c r="AQ824" s="3">
        <v>1272.27</v>
      </c>
      <c r="BA824" s="3">
        <v>70070</v>
      </c>
      <c r="BB824" s="3">
        <v>70274</v>
      </c>
      <c r="BC824" s="3">
        <v>70</v>
      </c>
      <c r="BD824" s="3">
        <v>3</v>
      </c>
      <c r="BE824" s="3">
        <v>557.0018</v>
      </c>
      <c r="BF824" s="3">
        <v>1445.373</v>
      </c>
      <c r="BN824" s="3">
        <v>0</v>
      </c>
      <c r="BO824" s="3">
        <v>60</v>
      </c>
      <c r="BP824" s="3">
        <v>2556.2759999999998</v>
      </c>
      <c r="BW824" s="3">
        <v>0</v>
      </c>
      <c r="BX824" s="3">
        <v>60</v>
      </c>
      <c r="BY824" s="3">
        <v>2611.7269999999999</v>
      </c>
      <c r="CF824" s="3" t="s">
        <v>3073</v>
      </c>
      <c r="CG824" s="174">
        <v>154492</v>
      </c>
      <c r="CH824" s="174">
        <v>2958</v>
      </c>
      <c r="CI824" s="174">
        <v>5</v>
      </c>
      <c r="CJ824" s="174">
        <v>3716.239</v>
      </c>
      <c r="CK824" s="174">
        <v>3716.239</v>
      </c>
      <c r="CN824" s="3">
        <v>1658</v>
      </c>
      <c r="CO824" s="169">
        <f t="shared" si="144"/>
        <v>3503.5555700000004</v>
      </c>
      <c r="CP824" s="169">
        <f t="shared" si="145"/>
        <v>3471.4238999999998</v>
      </c>
      <c r="CQ824" s="170">
        <f t="shared" si="146"/>
        <v>6974.9794700000002</v>
      </c>
      <c r="CU824" s="174">
        <v>154492</v>
      </c>
      <c r="CV824" s="174">
        <v>2958</v>
      </c>
      <c r="CW824" s="174">
        <v>5</v>
      </c>
      <c r="CX824" s="174">
        <v>3716.239</v>
      </c>
    </row>
    <row r="825" spans="38:102" x14ac:dyDescent="0.25">
      <c r="AL825" s="3">
        <v>70070</v>
      </c>
      <c r="AM825" s="3">
        <v>185151</v>
      </c>
      <c r="AN825" s="3">
        <v>70</v>
      </c>
      <c r="AO825" s="3">
        <v>3</v>
      </c>
      <c r="AP825" s="3">
        <v>2916.578</v>
      </c>
      <c r="AQ825" s="3">
        <v>7733.3040000000001</v>
      </c>
      <c r="BA825" s="3">
        <v>70070</v>
      </c>
      <c r="BB825" s="3">
        <v>185151</v>
      </c>
      <c r="BC825" s="3">
        <v>70</v>
      </c>
      <c r="BD825" s="3">
        <v>3</v>
      </c>
      <c r="BE825" s="3">
        <v>1854.72</v>
      </c>
      <c r="BF825" s="3">
        <v>5271.9709999999995</v>
      </c>
      <c r="BN825" s="3">
        <v>0</v>
      </c>
      <c r="BO825" s="3">
        <v>60</v>
      </c>
      <c r="BP825" s="3">
        <v>3536.9690000000001</v>
      </c>
      <c r="BW825" s="3">
        <v>0</v>
      </c>
      <c r="BX825" s="3">
        <v>60</v>
      </c>
      <c r="BY825" s="3">
        <v>3591.49</v>
      </c>
      <c r="CF825" s="3" t="s">
        <v>3073</v>
      </c>
      <c r="CG825" s="174">
        <v>971</v>
      </c>
      <c r="CH825" s="174">
        <v>115851</v>
      </c>
      <c r="CI825" s="174">
        <v>5</v>
      </c>
      <c r="CJ825" s="174">
        <v>3706.2919999999999</v>
      </c>
      <c r="CK825" s="174">
        <v>3706.2919999999999</v>
      </c>
      <c r="CN825" s="3">
        <v>3267</v>
      </c>
      <c r="CO825" s="169">
        <f t="shared" si="144"/>
        <v>3436.6177000000002</v>
      </c>
      <c r="CP825" s="169">
        <f t="shared" si="145"/>
        <v>3523.759</v>
      </c>
      <c r="CQ825" s="170">
        <f t="shared" si="146"/>
        <v>6960.3767000000007</v>
      </c>
      <c r="CU825" s="174">
        <v>971</v>
      </c>
      <c r="CV825" s="174">
        <v>115851</v>
      </c>
      <c r="CW825" s="174">
        <v>5</v>
      </c>
      <c r="CX825" s="174">
        <v>3706.2919999999999</v>
      </c>
    </row>
    <row r="826" spans="38:102" x14ac:dyDescent="0.25">
      <c r="AL826" s="3">
        <v>70274</v>
      </c>
      <c r="AM826" s="3">
        <v>70070</v>
      </c>
      <c r="AN826" s="3">
        <v>70</v>
      </c>
      <c r="AO826" s="3">
        <v>3</v>
      </c>
      <c r="AP826" s="3">
        <v>5092.7169999999996</v>
      </c>
      <c r="AQ826" s="3">
        <v>13387.25</v>
      </c>
      <c r="BA826" s="3">
        <v>70274</v>
      </c>
      <c r="BB826" s="3">
        <v>70070</v>
      </c>
      <c r="BC826" s="3">
        <v>70</v>
      </c>
      <c r="BD826" s="3">
        <v>3</v>
      </c>
      <c r="BE826" s="3">
        <v>3791.17</v>
      </c>
      <c r="BF826" s="3">
        <v>10341.450000000001</v>
      </c>
      <c r="BN826" s="3">
        <v>0</v>
      </c>
      <c r="BO826" s="3">
        <v>60</v>
      </c>
      <c r="BP826" s="3">
        <v>3516.72</v>
      </c>
      <c r="BW826" s="3">
        <v>0</v>
      </c>
      <c r="BX826" s="3">
        <v>60</v>
      </c>
      <c r="BY826" s="3">
        <v>3428.154</v>
      </c>
      <c r="CF826" s="3" t="s">
        <v>3073</v>
      </c>
      <c r="CG826" s="174">
        <v>158089</v>
      </c>
      <c r="CH826" s="174">
        <v>3248</v>
      </c>
      <c r="CI826" s="174">
        <v>5</v>
      </c>
      <c r="CJ826" s="174">
        <v>3706.2339999999999</v>
      </c>
      <c r="CK826" s="174">
        <v>3706.2339999999999</v>
      </c>
      <c r="CN826" s="3">
        <v>2505</v>
      </c>
      <c r="CO826" s="169">
        <f t="shared" si="144"/>
        <v>3469.4201000000003</v>
      </c>
      <c r="CP826" s="169">
        <f t="shared" si="145"/>
        <v>3482.4468000000002</v>
      </c>
      <c r="CQ826" s="170">
        <f t="shared" si="146"/>
        <v>6951.8669000000009</v>
      </c>
      <c r="CU826" s="174">
        <v>158089</v>
      </c>
      <c r="CV826" s="174">
        <v>3248</v>
      </c>
      <c r="CW826" s="174">
        <v>5</v>
      </c>
      <c r="CX826" s="174">
        <v>3706.2339999999999</v>
      </c>
    </row>
    <row r="827" spans="38:102" x14ac:dyDescent="0.25">
      <c r="AL827" s="3">
        <v>71074</v>
      </c>
      <c r="AM827" s="3">
        <v>71321</v>
      </c>
      <c r="AN827" s="3">
        <v>70</v>
      </c>
      <c r="AO827" s="3">
        <v>3</v>
      </c>
      <c r="AP827" s="3">
        <v>4810.3739999999998</v>
      </c>
      <c r="AQ827" s="3">
        <v>13133.15</v>
      </c>
      <c r="BA827" s="3">
        <v>71074</v>
      </c>
      <c r="BB827" s="3">
        <v>71321</v>
      </c>
      <c r="BC827" s="3">
        <v>70</v>
      </c>
      <c r="BD827" s="3">
        <v>3</v>
      </c>
      <c r="BE827" s="3">
        <v>4293.7960000000003</v>
      </c>
      <c r="BF827" s="3">
        <v>12156.98</v>
      </c>
      <c r="BN827" s="3">
        <v>0</v>
      </c>
      <c r="BO827" s="3">
        <v>60</v>
      </c>
      <c r="BP827" s="3">
        <v>136.22309999999999</v>
      </c>
      <c r="BW827" s="3">
        <v>0</v>
      </c>
      <c r="BX827" s="3">
        <v>60</v>
      </c>
      <c r="BY827" s="3">
        <v>111.2231</v>
      </c>
      <c r="CF827" s="3" t="s">
        <v>3073</v>
      </c>
      <c r="CG827" s="174">
        <v>161129</v>
      </c>
      <c r="CH827" s="174">
        <v>3281</v>
      </c>
      <c r="CI827" s="174">
        <v>5</v>
      </c>
      <c r="CJ827" s="174">
        <v>3702.3580000000002</v>
      </c>
      <c r="CK827" s="174">
        <v>3702.3580000000002</v>
      </c>
      <c r="CN827" s="3">
        <v>921</v>
      </c>
      <c r="CO827" s="169">
        <f t="shared" si="144"/>
        <v>3525.0640000000003</v>
      </c>
      <c r="CP827" s="169">
        <f t="shared" si="145"/>
        <v>3423.8501000000001</v>
      </c>
      <c r="CQ827" s="170">
        <f t="shared" si="146"/>
        <v>6948.9141</v>
      </c>
      <c r="CU827" s="174">
        <v>161129</v>
      </c>
      <c r="CV827" s="174">
        <v>3281</v>
      </c>
      <c r="CW827" s="174">
        <v>5</v>
      </c>
      <c r="CX827" s="174">
        <v>3702.3580000000002</v>
      </c>
    </row>
    <row r="828" spans="38:102" x14ac:dyDescent="0.25">
      <c r="AL828" s="3">
        <v>71321</v>
      </c>
      <c r="AM828" s="3">
        <v>71074</v>
      </c>
      <c r="AN828" s="3">
        <v>70</v>
      </c>
      <c r="AO828" s="3">
        <v>3</v>
      </c>
      <c r="AP828" s="3">
        <v>3421.1179999999999</v>
      </c>
      <c r="AQ828" s="3">
        <v>9651.52</v>
      </c>
      <c r="BA828" s="3">
        <v>71321</v>
      </c>
      <c r="BB828" s="3">
        <v>71074</v>
      </c>
      <c r="BC828" s="3">
        <v>70</v>
      </c>
      <c r="BD828" s="3">
        <v>3</v>
      </c>
      <c r="BE828" s="3">
        <v>2874.1570000000002</v>
      </c>
      <c r="BF828" s="3">
        <v>7727.0529999999999</v>
      </c>
      <c r="BN828" s="3">
        <v>0</v>
      </c>
      <c r="BO828" s="3">
        <v>60</v>
      </c>
      <c r="BP828" s="3">
        <v>96.556470000000004</v>
      </c>
      <c r="BW828" s="3">
        <v>0</v>
      </c>
      <c r="BX828" s="3">
        <v>60</v>
      </c>
      <c r="BY828" s="3">
        <v>86.556470000000004</v>
      </c>
      <c r="CF828" s="3" t="s">
        <v>3073</v>
      </c>
      <c r="CG828" s="174">
        <v>85286</v>
      </c>
      <c r="CH828" s="174">
        <v>584</v>
      </c>
      <c r="CI828" s="174">
        <v>5</v>
      </c>
      <c r="CJ828" s="174">
        <v>3699.7489999999998</v>
      </c>
      <c r="CK828" s="174">
        <v>3699.7489999999998</v>
      </c>
      <c r="CN828" s="3">
        <v>1340</v>
      </c>
      <c r="CO828" s="169">
        <f t="shared" si="144"/>
        <v>3485.6727000000001</v>
      </c>
      <c r="CP828" s="169">
        <f t="shared" si="145"/>
        <v>3459.1749</v>
      </c>
      <c r="CQ828" s="170">
        <f t="shared" si="146"/>
        <v>6944.8476000000001</v>
      </c>
      <c r="CU828" s="174">
        <v>85286</v>
      </c>
      <c r="CV828" s="174">
        <v>584</v>
      </c>
      <c r="CW828" s="174">
        <v>5</v>
      </c>
      <c r="CX828" s="174">
        <v>3699.7489999999998</v>
      </c>
    </row>
    <row r="829" spans="38:102" x14ac:dyDescent="0.25">
      <c r="AL829" s="3">
        <v>185151</v>
      </c>
      <c r="AM829" s="3">
        <v>70070</v>
      </c>
      <c r="AN829" s="3">
        <v>70</v>
      </c>
      <c r="AO829" s="3">
        <v>3</v>
      </c>
      <c r="AP829" s="3">
        <v>4216.1459999999997</v>
      </c>
      <c r="AQ829" s="3">
        <v>12665.3</v>
      </c>
      <c r="BA829" s="3">
        <v>185151</v>
      </c>
      <c r="BB829" s="3">
        <v>70070</v>
      </c>
      <c r="BC829" s="3">
        <v>70</v>
      </c>
      <c r="BD829" s="3">
        <v>3</v>
      </c>
      <c r="BE829" s="3">
        <v>2559.13</v>
      </c>
      <c r="BF829" s="3">
        <v>7785.48</v>
      </c>
      <c r="BN829" s="3">
        <v>0</v>
      </c>
      <c r="BO829" s="3">
        <v>60</v>
      </c>
      <c r="BP829" s="3">
        <v>0</v>
      </c>
      <c r="BW829" s="3">
        <v>0</v>
      </c>
      <c r="BX829" s="3">
        <v>60</v>
      </c>
      <c r="BY829" s="3">
        <v>0</v>
      </c>
      <c r="CF829" s="3" t="s">
        <v>3073</v>
      </c>
      <c r="CG829" s="174">
        <v>114607</v>
      </c>
      <c r="CH829" s="174">
        <v>952</v>
      </c>
      <c r="CI829" s="174">
        <v>5</v>
      </c>
      <c r="CJ829" s="174">
        <v>3697.4270000000001</v>
      </c>
      <c r="CK829" s="174">
        <v>3697.4270000000001</v>
      </c>
      <c r="CN829" s="3">
        <v>1081</v>
      </c>
      <c r="CO829" s="169">
        <f t="shared" si="144"/>
        <v>3472.9357</v>
      </c>
      <c r="CP829" s="169">
        <f t="shared" si="145"/>
        <v>3460.2415000000001</v>
      </c>
      <c r="CQ829" s="170">
        <f t="shared" si="146"/>
        <v>6933.1772000000001</v>
      </c>
      <c r="CU829" s="174">
        <v>114607</v>
      </c>
      <c r="CV829" s="174">
        <v>952</v>
      </c>
      <c r="CW829" s="174">
        <v>5</v>
      </c>
      <c r="CX829" s="174">
        <v>3697.4270000000001</v>
      </c>
    </row>
    <row r="830" spans="38:102" x14ac:dyDescent="0.25">
      <c r="AL830" s="3">
        <v>185211</v>
      </c>
      <c r="AM830" s="3">
        <v>59029</v>
      </c>
      <c r="AN830" s="3">
        <v>70</v>
      </c>
      <c r="AO830" s="3">
        <v>3</v>
      </c>
      <c r="AP830" s="3">
        <v>2440.1889999999999</v>
      </c>
      <c r="AQ830" s="3">
        <v>7119.2290000000003</v>
      </c>
      <c r="BA830" s="3">
        <v>185211</v>
      </c>
      <c r="BB830" s="3">
        <v>59029</v>
      </c>
      <c r="BC830" s="3">
        <v>70</v>
      </c>
      <c r="BD830" s="3">
        <v>3</v>
      </c>
      <c r="BE830" s="3">
        <v>2001.2550000000001</v>
      </c>
      <c r="BF830" s="3">
        <v>5808.33</v>
      </c>
      <c r="BN830" s="3">
        <v>0</v>
      </c>
      <c r="BO830" s="3">
        <v>60</v>
      </c>
      <c r="BP830" s="3">
        <v>509.10899999999998</v>
      </c>
      <c r="BW830" s="3">
        <v>0</v>
      </c>
      <c r="BX830" s="3">
        <v>60</v>
      </c>
      <c r="BY830" s="3">
        <v>476.07490000000001</v>
      </c>
      <c r="CF830" s="3" t="s">
        <v>3073</v>
      </c>
      <c r="CG830" s="174">
        <v>151404</v>
      </c>
      <c r="CH830" s="174">
        <v>3129</v>
      </c>
      <c r="CI830" s="174">
        <v>5</v>
      </c>
      <c r="CJ830" s="174">
        <v>3695.578</v>
      </c>
      <c r="CK830" s="174">
        <v>3695.578</v>
      </c>
      <c r="CN830" s="3">
        <v>3596</v>
      </c>
      <c r="CO830" s="169">
        <f t="shared" si="144"/>
        <v>3277.0796999999998</v>
      </c>
      <c r="CP830" s="169">
        <f t="shared" si="145"/>
        <v>3655.2027000000003</v>
      </c>
      <c r="CQ830" s="170">
        <f t="shared" si="146"/>
        <v>6932.2824000000001</v>
      </c>
      <c r="CU830" s="174">
        <v>151404</v>
      </c>
      <c r="CV830" s="174">
        <v>3129</v>
      </c>
      <c r="CW830" s="174">
        <v>5</v>
      </c>
      <c r="CX830" s="174">
        <v>3695.578</v>
      </c>
    </row>
    <row r="831" spans="38:102" x14ac:dyDescent="0.25">
      <c r="AL831" s="3">
        <v>185212</v>
      </c>
      <c r="AM831" s="3">
        <v>63004</v>
      </c>
      <c r="AN831" s="3">
        <v>70</v>
      </c>
      <c r="AO831" s="3">
        <v>3</v>
      </c>
      <c r="AP831" s="3">
        <v>5337.491</v>
      </c>
      <c r="AQ831" s="3">
        <v>15615.36</v>
      </c>
      <c r="BA831" s="3">
        <v>185212</v>
      </c>
      <c r="BB831" s="3">
        <v>63004</v>
      </c>
      <c r="BC831" s="3">
        <v>70</v>
      </c>
      <c r="BD831" s="3">
        <v>3</v>
      </c>
      <c r="BE831" s="3">
        <v>4757.3720000000003</v>
      </c>
      <c r="BF831" s="3">
        <v>13954.27</v>
      </c>
      <c r="BN831" s="3">
        <v>0</v>
      </c>
      <c r="BO831" s="3">
        <v>60</v>
      </c>
      <c r="BP831" s="3">
        <v>551.81039999999996</v>
      </c>
      <c r="BW831" s="3">
        <v>0</v>
      </c>
      <c r="BX831" s="3">
        <v>60</v>
      </c>
      <c r="BY831" s="3">
        <v>571.0643</v>
      </c>
      <c r="CF831" s="3" t="s">
        <v>3073</v>
      </c>
      <c r="CG831" s="174">
        <v>35958</v>
      </c>
      <c r="CH831" s="174">
        <v>2468</v>
      </c>
      <c r="CI831" s="174">
        <v>5</v>
      </c>
      <c r="CJ831" s="174">
        <v>3690.779</v>
      </c>
      <c r="CK831" s="174">
        <v>3690.779</v>
      </c>
      <c r="CN831" s="3">
        <v>680</v>
      </c>
      <c r="CO831" s="169">
        <f t="shared" si="144"/>
        <v>3482.0472</v>
      </c>
      <c r="CP831" s="169">
        <f t="shared" si="145"/>
        <v>3447.8568</v>
      </c>
      <c r="CQ831" s="170">
        <f t="shared" si="146"/>
        <v>6929.9040000000005</v>
      </c>
      <c r="CU831" s="174">
        <v>35958</v>
      </c>
      <c r="CV831" s="174">
        <v>2468</v>
      </c>
      <c r="CW831" s="174">
        <v>5</v>
      </c>
      <c r="CX831" s="174">
        <v>3690.779</v>
      </c>
    </row>
    <row r="832" spans="38:102" x14ac:dyDescent="0.25">
      <c r="AL832" s="3">
        <v>48946</v>
      </c>
      <c r="AM832" s="3">
        <v>50409</v>
      </c>
      <c r="AN832" s="3">
        <v>71</v>
      </c>
      <c r="AO832" s="3">
        <v>6</v>
      </c>
      <c r="AP832" s="3">
        <v>1922.19</v>
      </c>
      <c r="AQ832" s="3">
        <v>5797.6310000000003</v>
      </c>
      <c r="BA832" s="3">
        <v>48946</v>
      </c>
      <c r="BB832" s="3">
        <v>50409</v>
      </c>
      <c r="BC832" s="3">
        <v>71</v>
      </c>
      <c r="BD832" s="3">
        <v>6</v>
      </c>
      <c r="BE832" s="3">
        <v>1612.998</v>
      </c>
      <c r="BF832" s="3">
        <v>5010.6040000000003</v>
      </c>
      <c r="BN832" s="3">
        <v>0</v>
      </c>
      <c r="BO832" s="3">
        <v>60</v>
      </c>
      <c r="BP832" s="3">
        <v>890.27660000000003</v>
      </c>
      <c r="BW832" s="3">
        <v>0</v>
      </c>
      <c r="BX832" s="3">
        <v>60</v>
      </c>
      <c r="BY832" s="3">
        <v>869.51</v>
      </c>
      <c r="CF832" s="3" t="s">
        <v>3073</v>
      </c>
      <c r="CG832" s="174">
        <v>304</v>
      </c>
      <c r="CH832" s="174">
        <v>73584</v>
      </c>
      <c r="CI832" s="174">
        <v>5</v>
      </c>
      <c r="CJ832" s="174">
        <v>3690.1469999999999</v>
      </c>
      <c r="CK832" s="174">
        <v>3690.1469999999999</v>
      </c>
      <c r="CN832" s="3">
        <v>358</v>
      </c>
      <c r="CO832" s="169">
        <f t="shared" si="144"/>
        <v>3487.8119000000002</v>
      </c>
      <c r="CP832" s="169">
        <f t="shared" si="145"/>
        <v>3440.7929000000004</v>
      </c>
      <c r="CQ832" s="170">
        <f t="shared" si="146"/>
        <v>6928.604800000001</v>
      </c>
      <c r="CU832" s="174">
        <v>304</v>
      </c>
      <c r="CV832" s="174">
        <v>73584</v>
      </c>
      <c r="CW832" s="174">
        <v>5</v>
      </c>
      <c r="CX832" s="174">
        <v>3690.1469999999999</v>
      </c>
    </row>
    <row r="833" spans="38:102" x14ac:dyDescent="0.25">
      <c r="AL833" s="3">
        <v>49137</v>
      </c>
      <c r="AM833" s="3">
        <v>49659</v>
      </c>
      <c r="AN833" s="3">
        <v>71</v>
      </c>
      <c r="AO833" s="3">
        <v>6</v>
      </c>
      <c r="AP833" s="3">
        <v>648.83299999999997</v>
      </c>
      <c r="AQ833" s="3">
        <v>1703.934</v>
      </c>
      <c r="BA833" s="3">
        <v>49137</v>
      </c>
      <c r="BB833" s="3">
        <v>49659</v>
      </c>
      <c r="BC833" s="3">
        <v>71</v>
      </c>
      <c r="BD833" s="3">
        <v>6</v>
      </c>
      <c r="BE833" s="3">
        <v>474.34750000000003</v>
      </c>
      <c r="BF833" s="3">
        <v>1325.3710000000001</v>
      </c>
      <c r="BN833" s="3">
        <v>0</v>
      </c>
      <c r="BO833" s="3">
        <v>60</v>
      </c>
      <c r="BP833" s="3">
        <v>1320.1780000000001</v>
      </c>
      <c r="BW833" s="3">
        <v>0</v>
      </c>
      <c r="BX833" s="3">
        <v>60</v>
      </c>
      <c r="BY833" s="3">
        <v>1330.3440000000001</v>
      </c>
      <c r="CF833" s="3" t="s">
        <v>3073</v>
      </c>
      <c r="CG833" s="174">
        <v>2468</v>
      </c>
      <c r="CH833" s="174">
        <v>35958</v>
      </c>
      <c r="CI833" s="174">
        <v>5</v>
      </c>
      <c r="CJ833" s="174">
        <v>3688.0520000000001</v>
      </c>
      <c r="CK833" s="174">
        <v>3688.0520000000001</v>
      </c>
      <c r="CN833" s="3">
        <v>1968</v>
      </c>
      <c r="CO833" s="169">
        <f t="shared" si="144"/>
        <v>3440.3140000000003</v>
      </c>
      <c r="CP833" s="169">
        <f t="shared" si="145"/>
        <v>3484.6109999999999</v>
      </c>
      <c r="CQ833" s="170">
        <f t="shared" si="146"/>
        <v>6924.9250000000002</v>
      </c>
      <c r="CU833" s="174">
        <v>2468</v>
      </c>
      <c r="CV833" s="174">
        <v>35958</v>
      </c>
      <c r="CW833" s="174">
        <v>5</v>
      </c>
      <c r="CX833" s="174">
        <v>3688.0520000000001</v>
      </c>
    </row>
    <row r="834" spans="38:102" x14ac:dyDescent="0.25">
      <c r="AL834" s="3">
        <v>49164</v>
      </c>
      <c r="AM834" s="3">
        <v>49347</v>
      </c>
      <c r="AN834" s="3">
        <v>71</v>
      </c>
      <c r="AO834" s="3">
        <v>3</v>
      </c>
      <c r="AP834" s="3">
        <v>6509.1679999999997</v>
      </c>
      <c r="AQ834" s="3">
        <v>18915.98</v>
      </c>
      <c r="BA834" s="3">
        <v>49164</v>
      </c>
      <c r="BB834" s="3">
        <v>49347</v>
      </c>
      <c r="BC834" s="3">
        <v>71</v>
      </c>
      <c r="BD834" s="3">
        <v>3</v>
      </c>
      <c r="BE834" s="3">
        <v>5856.31</v>
      </c>
      <c r="BF834" s="3">
        <v>17159.43</v>
      </c>
      <c r="BN834" s="3">
        <v>0</v>
      </c>
      <c r="BO834" s="3">
        <v>60</v>
      </c>
      <c r="BP834" s="3">
        <v>1264.25</v>
      </c>
      <c r="BW834" s="3">
        <v>0</v>
      </c>
      <c r="BX834" s="3">
        <v>60</v>
      </c>
      <c r="BY834" s="3">
        <v>1266.729</v>
      </c>
      <c r="CF834" s="3" t="s">
        <v>3073</v>
      </c>
      <c r="CG834" s="174">
        <v>3667</v>
      </c>
      <c r="CH834" s="174">
        <v>113341</v>
      </c>
      <c r="CI834" s="174">
        <v>5</v>
      </c>
      <c r="CJ834" s="174">
        <v>3686.933</v>
      </c>
      <c r="CK834" s="174">
        <v>3686.933</v>
      </c>
      <c r="CN834" s="3">
        <v>2599</v>
      </c>
      <c r="CO834" s="169">
        <f t="shared" si="144"/>
        <v>3459.6893</v>
      </c>
      <c r="CP834" s="169">
        <f t="shared" si="145"/>
        <v>3463.9364999999998</v>
      </c>
      <c r="CQ834" s="170">
        <f t="shared" si="146"/>
        <v>6923.6257999999998</v>
      </c>
      <c r="CU834" s="174">
        <v>3667</v>
      </c>
      <c r="CV834" s="174">
        <v>113341</v>
      </c>
      <c r="CW834" s="174">
        <v>5</v>
      </c>
      <c r="CX834" s="174">
        <v>3686.933</v>
      </c>
    </row>
    <row r="835" spans="38:102" x14ac:dyDescent="0.25">
      <c r="AL835" s="3">
        <v>49250</v>
      </c>
      <c r="AM835" s="3">
        <v>50457</v>
      </c>
      <c r="AN835" s="3">
        <v>71</v>
      </c>
      <c r="AO835" s="3">
        <v>6</v>
      </c>
      <c r="AP835" s="3">
        <v>1240.624</v>
      </c>
      <c r="AQ835" s="3">
        <v>3327.2020000000002</v>
      </c>
      <c r="BA835" s="3">
        <v>49250</v>
      </c>
      <c r="BB835" s="3">
        <v>50457</v>
      </c>
      <c r="BC835" s="3">
        <v>71</v>
      </c>
      <c r="BD835" s="3">
        <v>6</v>
      </c>
      <c r="BE835" s="3">
        <v>1259.8230000000001</v>
      </c>
      <c r="BF835" s="3">
        <v>3385.0219999999999</v>
      </c>
      <c r="BN835" s="3">
        <v>0</v>
      </c>
      <c r="BO835" s="3">
        <v>60</v>
      </c>
      <c r="BP835" s="3">
        <v>889.86270000000002</v>
      </c>
      <c r="BW835" s="3">
        <v>0</v>
      </c>
      <c r="BX835" s="3">
        <v>60</v>
      </c>
      <c r="BY835" s="3">
        <v>910.3306</v>
      </c>
      <c r="CF835" s="3" t="s">
        <v>3073</v>
      </c>
      <c r="CG835" s="174">
        <v>16579</v>
      </c>
      <c r="CH835" s="174">
        <v>2217</v>
      </c>
      <c r="CI835" s="174">
        <v>5</v>
      </c>
      <c r="CJ835" s="174">
        <v>3686.9059999999999</v>
      </c>
      <c r="CK835" s="174">
        <v>3686.9059999999999</v>
      </c>
      <c r="CN835" s="3">
        <v>1609</v>
      </c>
      <c r="CO835" s="169">
        <f t="shared" ref="CO835:CO898" si="147">SUMIF(CG$3:CG$17476,$CN835,$CK$3:$CK$17476)</f>
        <v>3436.3335000000002</v>
      </c>
      <c r="CP835" s="169">
        <f t="shared" ref="CP835:CP898" si="148">SUMIF(CH$3:CH$17476,$CN835,$CK$3:$CK$17476)</f>
        <v>3481.7268999999997</v>
      </c>
      <c r="CQ835" s="170">
        <f t="shared" ref="CQ835:CQ898" si="149">CO835+CP835</f>
        <v>6918.0604000000003</v>
      </c>
      <c r="CU835" s="174">
        <v>16579</v>
      </c>
      <c r="CV835" s="174">
        <v>2217</v>
      </c>
      <c r="CW835" s="174">
        <v>5</v>
      </c>
      <c r="CX835" s="174">
        <v>3686.9059999999999</v>
      </c>
    </row>
    <row r="836" spans="38:102" x14ac:dyDescent="0.25">
      <c r="AL836" s="3">
        <v>49347</v>
      </c>
      <c r="AM836" s="3">
        <v>49164</v>
      </c>
      <c r="AN836" s="3">
        <v>71</v>
      </c>
      <c r="AO836" s="3">
        <v>3</v>
      </c>
      <c r="AP836" s="3">
        <v>5174.1899999999996</v>
      </c>
      <c r="AQ836" s="3">
        <v>16633.12</v>
      </c>
      <c r="BA836" s="3">
        <v>49347</v>
      </c>
      <c r="BB836" s="3">
        <v>49164</v>
      </c>
      <c r="BC836" s="3">
        <v>71</v>
      </c>
      <c r="BD836" s="3">
        <v>3</v>
      </c>
      <c r="BE836" s="3">
        <v>4589.3329999999996</v>
      </c>
      <c r="BF836" s="3">
        <v>15250.79</v>
      </c>
      <c r="BN836" s="3">
        <v>0</v>
      </c>
      <c r="BO836" s="3">
        <v>60</v>
      </c>
      <c r="BP836" s="3">
        <v>0</v>
      </c>
      <c r="BW836" s="3">
        <v>0</v>
      </c>
      <c r="BX836" s="3">
        <v>60</v>
      </c>
      <c r="BY836" s="3">
        <v>0</v>
      </c>
      <c r="CF836" s="3" t="s">
        <v>3073</v>
      </c>
      <c r="CG836" s="174">
        <v>2417</v>
      </c>
      <c r="CH836" s="174">
        <v>31014</v>
      </c>
      <c r="CI836" s="174">
        <v>5</v>
      </c>
      <c r="CJ836" s="174">
        <v>3686.8270000000002</v>
      </c>
      <c r="CK836" s="174">
        <v>3686.8270000000002</v>
      </c>
      <c r="CN836" s="3">
        <v>3179</v>
      </c>
      <c r="CO836" s="169">
        <f t="shared" si="147"/>
        <v>3346.1694000000002</v>
      </c>
      <c r="CP836" s="169">
        <f t="shared" si="148"/>
        <v>3571.5675999999999</v>
      </c>
      <c r="CQ836" s="170">
        <f t="shared" si="149"/>
        <v>6917.7370000000001</v>
      </c>
      <c r="CU836" s="174">
        <v>2417</v>
      </c>
      <c r="CV836" s="174">
        <v>31014</v>
      </c>
      <c r="CW836" s="174">
        <v>5</v>
      </c>
      <c r="CX836" s="174">
        <v>3686.8270000000002</v>
      </c>
    </row>
    <row r="837" spans="38:102" x14ac:dyDescent="0.25">
      <c r="AL837" s="3">
        <v>49659</v>
      </c>
      <c r="AM837" s="3">
        <v>49137</v>
      </c>
      <c r="AN837" s="3">
        <v>71</v>
      </c>
      <c r="AO837" s="3">
        <v>6</v>
      </c>
      <c r="AP837" s="3">
        <v>651.65509999999995</v>
      </c>
      <c r="AQ837" s="3">
        <v>1753.4390000000001</v>
      </c>
      <c r="BA837" s="3">
        <v>49659</v>
      </c>
      <c r="BB837" s="3">
        <v>49137</v>
      </c>
      <c r="BC837" s="3">
        <v>71</v>
      </c>
      <c r="BD837" s="3">
        <v>6</v>
      </c>
      <c r="BE837" s="3">
        <v>522.29449999999997</v>
      </c>
      <c r="BF837" s="3">
        <v>1764.242</v>
      </c>
      <c r="BN837" s="3">
        <v>3</v>
      </c>
      <c r="BO837" s="3">
        <v>64</v>
      </c>
      <c r="BP837" s="3">
        <v>5152.0240000000003</v>
      </c>
      <c r="BW837" s="3">
        <v>3</v>
      </c>
      <c r="BX837" s="3">
        <v>64</v>
      </c>
      <c r="BY837" s="3">
        <v>4815.308</v>
      </c>
      <c r="CF837" s="3" t="s">
        <v>3073</v>
      </c>
      <c r="CG837" s="174">
        <v>1793</v>
      </c>
      <c r="CH837" s="174">
        <v>53008</v>
      </c>
      <c r="CI837" s="174">
        <v>5</v>
      </c>
      <c r="CJ837" s="174">
        <v>3685.2330000000002</v>
      </c>
      <c r="CK837" s="174">
        <v>3685.2330000000002</v>
      </c>
      <c r="CN837" s="3">
        <v>1401</v>
      </c>
      <c r="CO837" s="169">
        <f t="shared" si="147"/>
        <v>3408.2854600000001</v>
      </c>
      <c r="CP837" s="169">
        <f t="shared" si="148"/>
        <v>3497.8275199999998</v>
      </c>
      <c r="CQ837" s="170">
        <f t="shared" si="149"/>
        <v>6906.1129799999999</v>
      </c>
      <c r="CU837" s="174">
        <v>1793</v>
      </c>
      <c r="CV837" s="174">
        <v>53008</v>
      </c>
      <c r="CW837" s="174">
        <v>5</v>
      </c>
      <c r="CX837" s="174">
        <v>3685.2330000000002</v>
      </c>
    </row>
    <row r="838" spans="38:102" x14ac:dyDescent="0.25">
      <c r="AL838" s="3">
        <v>49700</v>
      </c>
      <c r="AM838" s="3">
        <v>50518</v>
      </c>
      <c r="AN838" s="3">
        <v>71</v>
      </c>
      <c r="AO838" s="3">
        <v>6</v>
      </c>
      <c r="AP838" s="3">
        <v>618.74069999999995</v>
      </c>
      <c r="AQ838" s="3">
        <v>1672.4939999999999</v>
      </c>
      <c r="BA838" s="3">
        <v>49700</v>
      </c>
      <c r="BB838" s="3">
        <v>50518</v>
      </c>
      <c r="BC838" s="3">
        <v>71</v>
      </c>
      <c r="BD838" s="3">
        <v>6</v>
      </c>
      <c r="BE838" s="3">
        <v>590.66200000000003</v>
      </c>
      <c r="BF838" s="3">
        <v>1588.98</v>
      </c>
      <c r="BN838" s="3">
        <v>3</v>
      </c>
      <c r="BO838" s="3">
        <v>64</v>
      </c>
      <c r="BP838" s="3">
        <v>4939.7820000000002</v>
      </c>
      <c r="BW838" s="3">
        <v>3</v>
      </c>
      <c r="BX838" s="3">
        <v>64</v>
      </c>
      <c r="BY838" s="3">
        <v>4822.009</v>
      </c>
      <c r="CF838" s="3" t="s">
        <v>3073</v>
      </c>
      <c r="CG838" s="174">
        <v>3213</v>
      </c>
      <c r="CH838" s="174">
        <v>155026</v>
      </c>
      <c r="CI838" s="174">
        <v>5</v>
      </c>
      <c r="CJ838" s="174">
        <v>3683.1410000000001</v>
      </c>
      <c r="CK838" s="174">
        <v>3683.1410000000001</v>
      </c>
      <c r="CN838" s="3">
        <v>1838</v>
      </c>
      <c r="CO838" s="169">
        <f t="shared" si="147"/>
        <v>3425.4093000000003</v>
      </c>
      <c r="CP838" s="169">
        <f t="shared" si="148"/>
        <v>3480.4191000000001</v>
      </c>
      <c r="CQ838" s="170">
        <f t="shared" si="149"/>
        <v>6905.8284000000003</v>
      </c>
      <c r="CU838" s="174">
        <v>3213</v>
      </c>
      <c r="CV838" s="174">
        <v>155026</v>
      </c>
      <c r="CW838" s="174">
        <v>5</v>
      </c>
      <c r="CX838" s="174">
        <v>3683.1410000000001</v>
      </c>
    </row>
    <row r="839" spans="38:102" x14ac:dyDescent="0.25">
      <c r="AL839" s="3">
        <v>50409</v>
      </c>
      <c r="AM839" s="3">
        <v>48946</v>
      </c>
      <c r="AN839" s="3">
        <v>71</v>
      </c>
      <c r="AO839" s="3">
        <v>6</v>
      </c>
      <c r="AP839" s="3">
        <v>1664.258</v>
      </c>
      <c r="AQ839" s="3">
        <v>5956.5659999999998</v>
      </c>
      <c r="BA839" s="3">
        <v>50409</v>
      </c>
      <c r="BB839" s="3">
        <v>48946</v>
      </c>
      <c r="BC839" s="3">
        <v>71</v>
      </c>
      <c r="BD839" s="3">
        <v>6</v>
      </c>
      <c r="BE839" s="3">
        <v>1422.2190000000001</v>
      </c>
      <c r="BF839" s="3">
        <v>5385.3249999999998</v>
      </c>
      <c r="BN839" s="3">
        <v>3</v>
      </c>
      <c r="BO839" s="3">
        <v>64</v>
      </c>
      <c r="BP839" s="3">
        <v>6713.5020000000004</v>
      </c>
      <c r="BW839" s="3">
        <v>3</v>
      </c>
      <c r="BX839" s="3">
        <v>64</v>
      </c>
      <c r="BY839" s="3">
        <v>7390.94</v>
      </c>
      <c r="CF839" s="3" t="s">
        <v>3073</v>
      </c>
      <c r="CG839" s="174">
        <v>156547</v>
      </c>
      <c r="CH839" s="174">
        <v>2985</v>
      </c>
      <c r="CI839" s="174">
        <v>5</v>
      </c>
      <c r="CJ839" s="174">
        <v>3678.0830000000001</v>
      </c>
      <c r="CK839" s="174">
        <v>3678.0830000000001</v>
      </c>
      <c r="CN839" s="3">
        <v>1544</v>
      </c>
      <c r="CO839" s="169">
        <f t="shared" si="147"/>
        <v>3556.9879000000001</v>
      </c>
      <c r="CP839" s="169">
        <f t="shared" si="148"/>
        <v>3346.7219</v>
      </c>
      <c r="CQ839" s="170">
        <f t="shared" si="149"/>
        <v>6903.7098000000005</v>
      </c>
      <c r="CU839" s="174">
        <v>156547</v>
      </c>
      <c r="CV839" s="174">
        <v>2985</v>
      </c>
      <c r="CW839" s="174">
        <v>5</v>
      </c>
      <c r="CX839" s="174">
        <v>3678.0830000000001</v>
      </c>
    </row>
    <row r="840" spans="38:102" x14ac:dyDescent="0.25">
      <c r="AL840" s="3">
        <v>50457</v>
      </c>
      <c r="AM840" s="3">
        <v>49250</v>
      </c>
      <c r="AN840" s="3">
        <v>71</v>
      </c>
      <c r="AO840" s="3">
        <v>6</v>
      </c>
      <c r="AP840" s="3">
        <v>1154.6969999999999</v>
      </c>
      <c r="AQ840" s="3">
        <v>3778.8339999999998</v>
      </c>
      <c r="BA840" s="3">
        <v>50457</v>
      </c>
      <c r="BB840" s="3">
        <v>49250</v>
      </c>
      <c r="BC840" s="3">
        <v>71</v>
      </c>
      <c r="BD840" s="3">
        <v>6</v>
      </c>
      <c r="BE840" s="3">
        <v>1145.692</v>
      </c>
      <c r="BF840" s="3">
        <v>3762.5909999999999</v>
      </c>
      <c r="BN840" s="3">
        <v>3</v>
      </c>
      <c r="BO840" s="3">
        <v>64</v>
      </c>
      <c r="BP840" s="3">
        <v>6540.3549999999996</v>
      </c>
      <c r="BW840" s="3">
        <v>3</v>
      </c>
      <c r="BX840" s="3">
        <v>64</v>
      </c>
      <c r="BY840" s="3">
        <v>7947.2449999999999</v>
      </c>
      <c r="CF840" s="3" t="s">
        <v>3073</v>
      </c>
      <c r="CG840" s="174">
        <v>2200</v>
      </c>
      <c r="CH840" s="174">
        <v>16814</v>
      </c>
      <c r="CI840" s="174">
        <v>5</v>
      </c>
      <c r="CJ840" s="174">
        <v>3677.7040000000002</v>
      </c>
      <c r="CK840" s="174">
        <v>3677.7040000000002</v>
      </c>
      <c r="CN840" s="3">
        <v>312</v>
      </c>
      <c r="CO840" s="169">
        <f t="shared" si="147"/>
        <v>3474.6468</v>
      </c>
      <c r="CP840" s="169">
        <f t="shared" si="148"/>
        <v>3427.9956000000002</v>
      </c>
      <c r="CQ840" s="170">
        <f t="shared" si="149"/>
        <v>6902.6424000000006</v>
      </c>
      <c r="CU840" s="174">
        <v>2200</v>
      </c>
      <c r="CV840" s="174">
        <v>16814</v>
      </c>
      <c r="CW840" s="174">
        <v>5</v>
      </c>
      <c r="CX840" s="174">
        <v>3677.7040000000002</v>
      </c>
    </row>
    <row r="841" spans="38:102" x14ac:dyDescent="0.25">
      <c r="AL841" s="3">
        <v>50518</v>
      </c>
      <c r="AM841" s="3">
        <v>49700</v>
      </c>
      <c r="AN841" s="3">
        <v>71</v>
      </c>
      <c r="AO841" s="3">
        <v>6</v>
      </c>
      <c r="AP841" s="3">
        <v>593.51980000000003</v>
      </c>
      <c r="AQ841" s="3">
        <v>2317.373</v>
      </c>
      <c r="BA841" s="3">
        <v>50518</v>
      </c>
      <c r="BB841" s="3">
        <v>49700</v>
      </c>
      <c r="BC841" s="3">
        <v>71</v>
      </c>
      <c r="BD841" s="3">
        <v>6</v>
      </c>
      <c r="BE841" s="3">
        <v>546.03160000000003</v>
      </c>
      <c r="BF841" s="3">
        <v>2196.299</v>
      </c>
      <c r="BN841" s="3">
        <v>3</v>
      </c>
      <c r="BO841" s="3">
        <v>64</v>
      </c>
      <c r="BP841" s="3">
        <v>7900.6369999999997</v>
      </c>
      <c r="BW841" s="3">
        <v>3</v>
      </c>
      <c r="BX841" s="3">
        <v>64</v>
      </c>
      <c r="BY841" s="3">
        <v>8085.7359999999999</v>
      </c>
      <c r="CF841" s="3" t="s">
        <v>3073</v>
      </c>
      <c r="CG841" s="174">
        <v>114550</v>
      </c>
      <c r="CH841" s="174">
        <v>953</v>
      </c>
      <c r="CI841" s="174">
        <v>5</v>
      </c>
      <c r="CJ841" s="174">
        <v>3674.3220000000001</v>
      </c>
      <c r="CK841" s="174">
        <v>3674.3220000000001</v>
      </c>
      <c r="CN841" s="3">
        <v>2989</v>
      </c>
      <c r="CO841" s="169">
        <f t="shared" si="147"/>
        <v>3429.1909999999998</v>
      </c>
      <c r="CP841" s="169">
        <f t="shared" si="148"/>
        <v>3465.5219999999999</v>
      </c>
      <c r="CQ841" s="170">
        <f t="shared" si="149"/>
        <v>6894.7129999999997</v>
      </c>
      <c r="CU841" s="174">
        <v>114550</v>
      </c>
      <c r="CV841" s="174">
        <v>953</v>
      </c>
      <c r="CW841" s="174">
        <v>5</v>
      </c>
      <c r="CX841" s="174">
        <v>3674.3220000000001</v>
      </c>
    </row>
    <row r="842" spans="38:102" x14ac:dyDescent="0.25">
      <c r="AL842" s="3">
        <v>50994</v>
      </c>
      <c r="AM842" s="3">
        <v>51324</v>
      </c>
      <c r="AN842" s="3">
        <v>71</v>
      </c>
      <c r="AO842" s="3">
        <v>3</v>
      </c>
      <c r="AP842" s="3">
        <v>2952.6970000000001</v>
      </c>
      <c r="AQ842" s="3">
        <v>7489.5510000000004</v>
      </c>
      <c r="BA842" s="3">
        <v>50994</v>
      </c>
      <c r="BB842" s="3">
        <v>51324</v>
      </c>
      <c r="BC842" s="3">
        <v>71</v>
      </c>
      <c r="BD842" s="3">
        <v>3</v>
      </c>
      <c r="BE842" s="3">
        <v>2322.11</v>
      </c>
      <c r="BF842" s="3">
        <v>6208.5150000000003</v>
      </c>
      <c r="BN842" s="3">
        <v>3</v>
      </c>
      <c r="BO842" s="3">
        <v>64</v>
      </c>
      <c r="BP842" s="3">
        <v>8575.2379999999994</v>
      </c>
      <c r="BW842" s="3">
        <v>3</v>
      </c>
      <c r="BX842" s="3">
        <v>64</v>
      </c>
      <c r="BY842" s="3">
        <v>8633.7289999999994</v>
      </c>
      <c r="CF842" s="3" t="s">
        <v>3073</v>
      </c>
      <c r="CG842" s="174">
        <v>64866</v>
      </c>
      <c r="CH842" s="174">
        <v>1696</v>
      </c>
      <c r="CI842" s="174">
        <v>5</v>
      </c>
      <c r="CJ842" s="174">
        <v>3672.0450000000001</v>
      </c>
      <c r="CK842" s="174">
        <v>3672.0450000000001</v>
      </c>
      <c r="CN842" s="3">
        <v>1959</v>
      </c>
      <c r="CO842" s="169">
        <f t="shared" si="147"/>
        <v>3508.1229999999996</v>
      </c>
      <c r="CP842" s="169">
        <f t="shared" si="148"/>
        <v>3382.78</v>
      </c>
      <c r="CQ842" s="170">
        <f t="shared" si="149"/>
        <v>6890.9030000000002</v>
      </c>
      <c r="CU842" s="174">
        <v>64866</v>
      </c>
      <c r="CV842" s="174">
        <v>1696</v>
      </c>
      <c r="CW842" s="174">
        <v>5</v>
      </c>
      <c r="CX842" s="174">
        <v>3672.0450000000001</v>
      </c>
    </row>
    <row r="843" spans="38:102" x14ac:dyDescent="0.25">
      <c r="AL843" s="3">
        <v>51066</v>
      </c>
      <c r="AM843" s="3">
        <v>51330</v>
      </c>
      <c r="AN843" s="3">
        <v>71</v>
      </c>
      <c r="AO843" s="3">
        <v>3</v>
      </c>
      <c r="AP843" s="3">
        <v>1201.0530000000001</v>
      </c>
      <c r="AQ843" s="3">
        <v>3333.5439999999999</v>
      </c>
      <c r="BA843" s="3">
        <v>51066</v>
      </c>
      <c r="BB843" s="3">
        <v>51330</v>
      </c>
      <c r="BC843" s="3">
        <v>71</v>
      </c>
      <c r="BD843" s="3">
        <v>3</v>
      </c>
      <c r="BE843" s="3">
        <v>1059.9649999999999</v>
      </c>
      <c r="BF843" s="3">
        <v>3090.4119999999998</v>
      </c>
      <c r="BN843" s="3">
        <v>6</v>
      </c>
      <c r="BO843" s="3">
        <v>64</v>
      </c>
      <c r="BP843" s="3">
        <v>1297.6690000000001</v>
      </c>
      <c r="BW843" s="3">
        <v>6</v>
      </c>
      <c r="BX843" s="3">
        <v>64</v>
      </c>
      <c r="BY843" s="3">
        <v>1342.2270000000001</v>
      </c>
      <c r="CF843" s="3" t="s">
        <v>3073</v>
      </c>
      <c r="CG843" s="174">
        <v>57679</v>
      </c>
      <c r="CH843" s="174">
        <v>1757</v>
      </c>
      <c r="CI843" s="174">
        <v>5</v>
      </c>
      <c r="CJ843" s="174">
        <v>3671.8339999999998</v>
      </c>
      <c r="CK843" s="174">
        <v>3671.8339999999998</v>
      </c>
      <c r="CN843" s="3">
        <v>502</v>
      </c>
      <c r="CO843" s="169">
        <f t="shared" si="147"/>
        <v>3519.1010109999997</v>
      </c>
      <c r="CP843" s="169">
        <f t="shared" si="148"/>
        <v>3370.8301460000002</v>
      </c>
      <c r="CQ843" s="170">
        <f t="shared" si="149"/>
        <v>6889.931157</v>
      </c>
      <c r="CU843" s="174">
        <v>57679</v>
      </c>
      <c r="CV843" s="174">
        <v>1757</v>
      </c>
      <c r="CW843" s="174">
        <v>5</v>
      </c>
      <c r="CX843" s="174">
        <v>3671.8339999999998</v>
      </c>
    </row>
    <row r="844" spans="38:102" x14ac:dyDescent="0.25">
      <c r="AL844" s="3">
        <v>51324</v>
      </c>
      <c r="AM844" s="3">
        <v>50994</v>
      </c>
      <c r="AN844" s="3">
        <v>71</v>
      </c>
      <c r="AO844" s="3">
        <v>3</v>
      </c>
      <c r="AP844" s="3">
        <v>2162.953</v>
      </c>
      <c r="AQ844" s="3">
        <v>7501.5320000000002</v>
      </c>
      <c r="BA844" s="3">
        <v>51324</v>
      </c>
      <c r="BB844" s="3">
        <v>50994</v>
      </c>
      <c r="BC844" s="3">
        <v>71</v>
      </c>
      <c r="BD844" s="3">
        <v>3</v>
      </c>
      <c r="BE844" s="3">
        <v>1749.0219999999999</v>
      </c>
      <c r="BF844" s="3">
        <v>6445.8140000000003</v>
      </c>
      <c r="BN844" s="3">
        <v>6</v>
      </c>
      <c r="BO844" s="3">
        <v>64</v>
      </c>
      <c r="BP844" s="3">
        <v>1026.249</v>
      </c>
      <c r="BW844" s="3">
        <v>6</v>
      </c>
      <c r="BX844" s="3">
        <v>64</v>
      </c>
      <c r="BY844" s="3">
        <v>1191.009</v>
      </c>
      <c r="CF844" s="3" t="s">
        <v>3073</v>
      </c>
      <c r="CG844" s="174">
        <v>1402</v>
      </c>
      <c r="CH844" s="174">
        <v>109237</v>
      </c>
      <c r="CI844" s="174">
        <v>5</v>
      </c>
      <c r="CJ844" s="174">
        <v>3671.27</v>
      </c>
      <c r="CK844" s="174">
        <v>3671.27</v>
      </c>
      <c r="CN844" s="3">
        <v>3605</v>
      </c>
      <c r="CO844" s="169">
        <f t="shared" si="147"/>
        <v>3488.4960000000001</v>
      </c>
      <c r="CP844" s="169">
        <f t="shared" si="148"/>
        <v>3395.6280000000002</v>
      </c>
      <c r="CQ844" s="170">
        <f t="shared" si="149"/>
        <v>6884.1239999999998</v>
      </c>
      <c r="CU844" s="174">
        <v>1402</v>
      </c>
      <c r="CV844" s="174">
        <v>109237</v>
      </c>
      <c r="CW844" s="174">
        <v>5</v>
      </c>
      <c r="CX844" s="174">
        <v>3671.27</v>
      </c>
    </row>
    <row r="845" spans="38:102" x14ac:dyDescent="0.25">
      <c r="AL845" s="3">
        <v>51330</v>
      </c>
      <c r="AM845" s="3">
        <v>51066</v>
      </c>
      <c r="AN845" s="3">
        <v>71</v>
      </c>
      <c r="AO845" s="3">
        <v>3</v>
      </c>
      <c r="AP845" s="3">
        <v>1042.9359999999999</v>
      </c>
      <c r="AQ845" s="3">
        <v>3369.0680000000002</v>
      </c>
      <c r="BA845" s="3">
        <v>51330</v>
      </c>
      <c r="BB845" s="3">
        <v>51066</v>
      </c>
      <c r="BC845" s="3">
        <v>71</v>
      </c>
      <c r="BD845" s="3">
        <v>3</v>
      </c>
      <c r="BE845" s="3">
        <v>1073.268</v>
      </c>
      <c r="BF845" s="3">
        <v>2999.1770000000001</v>
      </c>
      <c r="BN845" s="3">
        <v>3</v>
      </c>
      <c r="BO845" s="3">
        <v>65</v>
      </c>
      <c r="BP845" s="3">
        <v>2905.9960000000001</v>
      </c>
      <c r="BW845" s="3">
        <v>6</v>
      </c>
      <c r="BX845" s="3">
        <v>65</v>
      </c>
      <c r="BY845" s="3">
        <v>2940.2919999999999</v>
      </c>
      <c r="CF845" s="3" t="s">
        <v>3073</v>
      </c>
      <c r="CG845" s="174">
        <v>129949</v>
      </c>
      <c r="CH845" s="174">
        <v>2706</v>
      </c>
      <c r="CI845" s="174">
        <v>5</v>
      </c>
      <c r="CJ845" s="174">
        <v>3664.7869999999998</v>
      </c>
      <c r="CK845" s="174">
        <v>3664.7869999999998</v>
      </c>
      <c r="CN845" s="3">
        <v>1206</v>
      </c>
      <c r="CO845" s="169">
        <f t="shared" si="147"/>
        <v>3419.0755899999999</v>
      </c>
      <c r="CP845" s="169">
        <f t="shared" si="148"/>
        <v>3464.1857100000002</v>
      </c>
      <c r="CQ845" s="170">
        <f t="shared" si="149"/>
        <v>6883.2613000000001</v>
      </c>
      <c r="CU845" s="174">
        <v>129949</v>
      </c>
      <c r="CV845" s="174">
        <v>2706</v>
      </c>
      <c r="CW845" s="174">
        <v>5</v>
      </c>
      <c r="CX845" s="174">
        <v>3664.7869999999998</v>
      </c>
    </row>
    <row r="846" spans="38:102" x14ac:dyDescent="0.25">
      <c r="AL846" s="3">
        <v>125799</v>
      </c>
      <c r="AM846" s="3">
        <v>126419</v>
      </c>
      <c r="AN846" s="3">
        <v>75</v>
      </c>
      <c r="AO846" s="3">
        <v>6</v>
      </c>
      <c r="AP846" s="3">
        <v>2705.6469999999999</v>
      </c>
      <c r="AQ846" s="3">
        <v>8014.5360000000001</v>
      </c>
      <c r="BA846" s="3">
        <v>125799</v>
      </c>
      <c r="BB846" s="3">
        <v>126419</v>
      </c>
      <c r="BC846" s="3">
        <v>75</v>
      </c>
      <c r="BD846" s="3">
        <v>6</v>
      </c>
      <c r="BE846" s="3">
        <v>2307.846</v>
      </c>
      <c r="BF846" s="3">
        <v>6822.598</v>
      </c>
      <c r="BN846" s="3">
        <v>3</v>
      </c>
      <c r="BO846" s="3">
        <v>65</v>
      </c>
      <c r="BP846" s="3">
        <v>3110.46</v>
      </c>
      <c r="BW846" s="3">
        <v>6</v>
      </c>
      <c r="BX846" s="3">
        <v>65</v>
      </c>
      <c r="BY846" s="3">
        <v>5999.4350000000004</v>
      </c>
      <c r="CF846" s="3" t="s">
        <v>3073</v>
      </c>
      <c r="CG846" s="174">
        <v>1550</v>
      </c>
      <c r="CH846" s="174">
        <v>85038</v>
      </c>
      <c r="CI846" s="174">
        <v>5</v>
      </c>
      <c r="CJ846" s="174">
        <v>3664.6379999999999</v>
      </c>
      <c r="CK846" s="174">
        <v>3664.6379999999999</v>
      </c>
      <c r="CN846" s="3">
        <v>657</v>
      </c>
      <c r="CO846" s="169">
        <f t="shared" si="147"/>
        <v>3388.0160000000001</v>
      </c>
      <c r="CP846" s="169">
        <f t="shared" si="148"/>
        <v>3481.6406000000006</v>
      </c>
      <c r="CQ846" s="170">
        <f t="shared" si="149"/>
        <v>6869.6566000000003</v>
      </c>
      <c r="CU846" s="174">
        <v>1550</v>
      </c>
      <c r="CV846" s="174">
        <v>85038</v>
      </c>
      <c r="CW846" s="174">
        <v>5</v>
      </c>
      <c r="CX846" s="174">
        <v>3664.6379999999999</v>
      </c>
    </row>
    <row r="847" spans="38:102" x14ac:dyDescent="0.25">
      <c r="AL847" s="3">
        <v>126419</v>
      </c>
      <c r="AM847" s="3">
        <v>125799</v>
      </c>
      <c r="AN847" s="3">
        <v>75</v>
      </c>
      <c r="AO847" s="3">
        <v>6</v>
      </c>
      <c r="AP847" s="3">
        <v>3013.9319999999998</v>
      </c>
      <c r="AQ847" s="3">
        <v>8302.5540000000001</v>
      </c>
      <c r="BA847" s="3">
        <v>126419</v>
      </c>
      <c r="BB847" s="3">
        <v>125799</v>
      </c>
      <c r="BC847" s="3">
        <v>75</v>
      </c>
      <c r="BD847" s="3">
        <v>6</v>
      </c>
      <c r="BE847" s="3">
        <v>2531.9839999999999</v>
      </c>
      <c r="BF847" s="3">
        <v>7028.3940000000002</v>
      </c>
      <c r="BN847" s="3">
        <v>3</v>
      </c>
      <c r="BO847" s="3">
        <v>65</v>
      </c>
      <c r="BP847" s="3">
        <v>5208.47</v>
      </c>
      <c r="BW847" s="3">
        <v>3</v>
      </c>
      <c r="BX847" s="3">
        <v>65</v>
      </c>
      <c r="BY847" s="3">
        <v>3022.6729999999998</v>
      </c>
      <c r="CF847" s="3" t="s">
        <v>3073</v>
      </c>
      <c r="CG847" s="174">
        <v>59419</v>
      </c>
      <c r="CH847" s="174">
        <v>2</v>
      </c>
      <c r="CI847" s="174">
        <v>5</v>
      </c>
      <c r="CJ847" s="174">
        <v>3662.922</v>
      </c>
      <c r="CK847" s="174">
        <v>3662.922</v>
      </c>
      <c r="CN847" s="3">
        <v>1491</v>
      </c>
      <c r="CO847" s="169">
        <f t="shared" si="147"/>
        <v>3387.2204999999999</v>
      </c>
      <c r="CP847" s="169">
        <f t="shared" si="148"/>
        <v>3481.6549999999997</v>
      </c>
      <c r="CQ847" s="170">
        <f t="shared" si="149"/>
        <v>6868.8755000000001</v>
      </c>
      <c r="CU847" s="174">
        <v>59419</v>
      </c>
      <c r="CV847" s="174">
        <v>2</v>
      </c>
      <c r="CW847" s="174">
        <v>5</v>
      </c>
      <c r="CX847" s="174">
        <v>3662.922</v>
      </c>
    </row>
    <row r="848" spans="38:102" x14ac:dyDescent="0.25">
      <c r="AL848" s="3">
        <v>127466</v>
      </c>
      <c r="AM848" s="3">
        <v>127639</v>
      </c>
      <c r="AN848" s="3">
        <v>75</v>
      </c>
      <c r="AO848" s="3">
        <v>6</v>
      </c>
      <c r="AP848" s="3">
        <v>182.40880000000001</v>
      </c>
      <c r="AQ848" s="3">
        <v>648.05999999999995</v>
      </c>
      <c r="BA848" s="3">
        <v>127466</v>
      </c>
      <c r="BB848" s="3">
        <v>127639</v>
      </c>
      <c r="BC848" s="3">
        <v>75</v>
      </c>
      <c r="BD848" s="3">
        <v>6</v>
      </c>
      <c r="BE848" s="3">
        <v>253.33600000000001</v>
      </c>
      <c r="BF848" s="3">
        <v>996.73320000000001</v>
      </c>
      <c r="BN848" s="3">
        <v>3</v>
      </c>
      <c r="BO848" s="3">
        <v>65</v>
      </c>
      <c r="BP848" s="3">
        <v>1907.412</v>
      </c>
      <c r="BW848" s="3">
        <v>3</v>
      </c>
      <c r="BX848" s="3">
        <v>65</v>
      </c>
      <c r="BY848" s="3">
        <v>3162.6909999999998</v>
      </c>
      <c r="CF848" s="3" t="s">
        <v>3073</v>
      </c>
      <c r="CG848" s="174">
        <v>167180</v>
      </c>
      <c r="CH848" s="174">
        <v>3317</v>
      </c>
      <c r="CI848" s="174">
        <v>5</v>
      </c>
      <c r="CJ848" s="174">
        <v>3661.2669999999998</v>
      </c>
      <c r="CK848" s="174">
        <v>3661.2669999999998</v>
      </c>
      <c r="CN848" s="3">
        <v>3542</v>
      </c>
      <c r="CO848" s="169">
        <f t="shared" si="147"/>
        <v>3406.3574000000003</v>
      </c>
      <c r="CP848" s="169">
        <f t="shared" si="148"/>
        <v>3455.5594000000001</v>
      </c>
      <c r="CQ848" s="170">
        <f t="shared" si="149"/>
        <v>6861.9168000000009</v>
      </c>
      <c r="CU848" s="174">
        <v>167180</v>
      </c>
      <c r="CV848" s="174">
        <v>3317</v>
      </c>
      <c r="CW848" s="174">
        <v>5</v>
      </c>
      <c r="CX848" s="174">
        <v>3661.2669999999998</v>
      </c>
    </row>
    <row r="849" spans="38:102" x14ac:dyDescent="0.25">
      <c r="AL849" s="3">
        <v>127639</v>
      </c>
      <c r="AM849" s="3">
        <v>127466</v>
      </c>
      <c r="AN849" s="3">
        <v>75</v>
      </c>
      <c r="AO849" s="3">
        <v>6</v>
      </c>
      <c r="AP849" s="3">
        <v>218.81989999999999</v>
      </c>
      <c r="AQ849" s="3">
        <v>481.65609999999998</v>
      </c>
      <c r="BA849" s="3">
        <v>127639</v>
      </c>
      <c r="BB849" s="3">
        <v>127466</v>
      </c>
      <c r="BC849" s="3">
        <v>75</v>
      </c>
      <c r="BD849" s="3">
        <v>6</v>
      </c>
      <c r="BE849" s="3">
        <v>355.92610000000002</v>
      </c>
      <c r="BF849" s="3">
        <v>950.93299999999999</v>
      </c>
      <c r="BN849" s="3">
        <v>3</v>
      </c>
      <c r="BO849" s="3">
        <v>65</v>
      </c>
      <c r="BP849" s="3">
        <v>2640.1179999999999</v>
      </c>
      <c r="BW849" s="3">
        <v>3</v>
      </c>
      <c r="BX849" s="3">
        <v>65</v>
      </c>
      <c r="BY849" s="3">
        <v>5268.0159999999996</v>
      </c>
      <c r="CF849" s="3" t="s">
        <v>3073</v>
      </c>
      <c r="CG849" s="174">
        <v>125801</v>
      </c>
      <c r="CH849" s="174">
        <v>1046</v>
      </c>
      <c r="CI849" s="174">
        <v>5</v>
      </c>
      <c r="CJ849" s="174">
        <v>3660.9830000000002</v>
      </c>
      <c r="CK849" s="174">
        <v>3660.9830000000002</v>
      </c>
      <c r="CN849" s="3">
        <v>1668</v>
      </c>
      <c r="CO849" s="169">
        <f t="shared" si="147"/>
        <v>3392.6929999999998</v>
      </c>
      <c r="CP849" s="169">
        <f t="shared" si="148"/>
        <v>3469.1695999999997</v>
      </c>
      <c r="CQ849" s="170">
        <f t="shared" si="149"/>
        <v>6861.8625999999995</v>
      </c>
      <c r="CU849" s="174">
        <v>125801</v>
      </c>
      <c r="CV849" s="174">
        <v>1046</v>
      </c>
      <c r="CW849" s="174">
        <v>5</v>
      </c>
      <c r="CX849" s="174">
        <v>3660.9830000000002</v>
      </c>
    </row>
    <row r="850" spans="38:102" x14ac:dyDescent="0.25">
      <c r="AL850" s="3">
        <v>177975</v>
      </c>
      <c r="AM850" s="3">
        <v>179221</v>
      </c>
      <c r="AN850" s="3">
        <v>76</v>
      </c>
      <c r="AO850" s="3">
        <v>6</v>
      </c>
      <c r="AP850" s="3">
        <v>1688.357</v>
      </c>
      <c r="AQ850" s="3">
        <v>7495.3190000000004</v>
      </c>
      <c r="BA850" s="3">
        <v>177975</v>
      </c>
      <c r="BB850" s="3">
        <v>179221</v>
      </c>
      <c r="BC850" s="3">
        <v>76</v>
      </c>
      <c r="BD850" s="3">
        <v>6</v>
      </c>
      <c r="BE850" s="3">
        <v>1499.6579999999999</v>
      </c>
      <c r="BF850" s="3">
        <v>7306.6220000000003</v>
      </c>
      <c r="BN850" s="3">
        <v>3</v>
      </c>
      <c r="BO850" s="3">
        <v>65</v>
      </c>
      <c r="BP850" s="3">
        <v>5295.7430000000004</v>
      </c>
      <c r="BW850" s="3">
        <v>3</v>
      </c>
      <c r="BX850" s="3">
        <v>65</v>
      </c>
      <c r="BY850" s="3">
        <v>2074.4659999999999</v>
      </c>
      <c r="CF850" s="3" t="s">
        <v>3073</v>
      </c>
      <c r="CG850" s="174">
        <v>1094</v>
      </c>
      <c r="CH850" s="174">
        <v>133432</v>
      </c>
      <c r="CI850" s="174">
        <v>5</v>
      </c>
      <c r="CJ850" s="174">
        <v>3654.991</v>
      </c>
      <c r="CK850" s="174">
        <v>3654.991</v>
      </c>
      <c r="CN850" s="3">
        <v>3161</v>
      </c>
      <c r="CO850" s="169">
        <f t="shared" si="147"/>
        <v>3407.5039999999999</v>
      </c>
      <c r="CP850" s="169">
        <f t="shared" si="148"/>
        <v>3449.8732999999997</v>
      </c>
      <c r="CQ850" s="170">
        <f t="shared" si="149"/>
        <v>6857.3773000000001</v>
      </c>
      <c r="CU850" s="174">
        <v>1094</v>
      </c>
      <c r="CV850" s="174">
        <v>133432</v>
      </c>
      <c r="CW850" s="174">
        <v>5</v>
      </c>
      <c r="CX850" s="174">
        <v>3654.991</v>
      </c>
    </row>
    <row r="851" spans="38:102" x14ac:dyDescent="0.25">
      <c r="AL851" s="3">
        <v>177975</v>
      </c>
      <c r="AM851" s="3">
        <v>179257</v>
      </c>
      <c r="AN851" s="3">
        <v>76</v>
      </c>
      <c r="AO851" s="3">
        <v>6</v>
      </c>
      <c r="AP851" s="3">
        <v>532.90890000000002</v>
      </c>
      <c r="AQ851" s="3">
        <v>1969.046</v>
      </c>
      <c r="BA851" s="3">
        <v>177975</v>
      </c>
      <c r="BB851" s="3">
        <v>179257</v>
      </c>
      <c r="BC851" s="3">
        <v>76</v>
      </c>
      <c r="BD851" s="3">
        <v>6</v>
      </c>
      <c r="BE851" s="3">
        <v>499.07859999999999</v>
      </c>
      <c r="BF851" s="3">
        <v>1909.2470000000001</v>
      </c>
      <c r="BN851" s="3">
        <v>3</v>
      </c>
      <c r="BO851" s="3">
        <v>65</v>
      </c>
      <c r="BP851" s="3">
        <v>15658</v>
      </c>
      <c r="BW851" s="3">
        <v>6</v>
      </c>
      <c r="BX851" s="3">
        <v>65</v>
      </c>
      <c r="BY851" s="3">
        <v>5599.0230000000001</v>
      </c>
      <c r="CF851" s="3" t="s">
        <v>3073</v>
      </c>
      <c r="CG851" s="174">
        <v>3248</v>
      </c>
      <c r="CH851" s="174">
        <v>158089</v>
      </c>
      <c r="CI851" s="174">
        <v>5</v>
      </c>
      <c r="CJ851" s="174">
        <v>3653.8</v>
      </c>
      <c r="CK851" s="174">
        <v>3653.8</v>
      </c>
      <c r="CN851" s="3">
        <v>2668</v>
      </c>
      <c r="CO851" s="169">
        <f t="shared" si="147"/>
        <v>3403.23</v>
      </c>
      <c r="CP851" s="169">
        <f t="shared" si="148"/>
        <v>3450.4080000000004</v>
      </c>
      <c r="CQ851" s="170">
        <f t="shared" si="149"/>
        <v>6853.6380000000008</v>
      </c>
      <c r="CU851" s="174">
        <v>3248</v>
      </c>
      <c r="CV851" s="174">
        <v>158089</v>
      </c>
      <c r="CW851" s="174">
        <v>5</v>
      </c>
      <c r="CX851" s="174">
        <v>3653.8</v>
      </c>
    </row>
    <row r="852" spans="38:102" x14ac:dyDescent="0.25">
      <c r="AL852" s="3">
        <v>177985</v>
      </c>
      <c r="AM852" s="3">
        <v>179285</v>
      </c>
      <c r="AN852" s="3">
        <v>76</v>
      </c>
      <c r="AO852" s="3">
        <v>6</v>
      </c>
      <c r="AP852" s="3">
        <v>812.36779999999999</v>
      </c>
      <c r="AQ852" s="3">
        <v>3410.6469999999999</v>
      </c>
      <c r="BA852" s="3">
        <v>177985</v>
      </c>
      <c r="BB852" s="3">
        <v>179285</v>
      </c>
      <c r="BC852" s="3">
        <v>76</v>
      </c>
      <c r="BD852" s="3">
        <v>6</v>
      </c>
      <c r="BE852" s="3">
        <v>671.279</v>
      </c>
      <c r="BF852" s="3">
        <v>2994.5740000000001</v>
      </c>
      <c r="BN852" s="3">
        <v>3</v>
      </c>
      <c r="BO852" s="3">
        <v>65</v>
      </c>
      <c r="BP852" s="3">
        <v>1903.0730000000001</v>
      </c>
      <c r="BW852" s="3">
        <v>3</v>
      </c>
      <c r="BX852" s="3">
        <v>65</v>
      </c>
      <c r="BY852" s="3">
        <v>4157.6930000000002</v>
      </c>
      <c r="CF852" s="3" t="s">
        <v>3073</v>
      </c>
      <c r="CG852" s="174">
        <v>2933</v>
      </c>
      <c r="CH852" s="174">
        <v>151811</v>
      </c>
      <c r="CI852" s="174">
        <v>5</v>
      </c>
      <c r="CJ852" s="174">
        <v>3653.3609999999999</v>
      </c>
      <c r="CK852" s="174">
        <v>3653.3609999999999</v>
      </c>
      <c r="CN852" s="3">
        <v>218</v>
      </c>
      <c r="CO852" s="169">
        <f t="shared" si="147"/>
        <v>3556.8013000000001</v>
      </c>
      <c r="CP852" s="169">
        <f t="shared" si="148"/>
        <v>3296.5769999999998</v>
      </c>
      <c r="CQ852" s="170">
        <f t="shared" si="149"/>
        <v>6853.3783000000003</v>
      </c>
      <c r="CU852" s="174">
        <v>2933</v>
      </c>
      <c r="CV852" s="174">
        <v>151811</v>
      </c>
      <c r="CW852" s="174">
        <v>5</v>
      </c>
      <c r="CX852" s="174">
        <v>3653.3609999999999</v>
      </c>
    </row>
    <row r="853" spans="38:102" x14ac:dyDescent="0.25">
      <c r="AL853" s="3">
        <v>179221</v>
      </c>
      <c r="AM853" s="3">
        <v>177975</v>
      </c>
      <c r="AN853" s="3">
        <v>76</v>
      </c>
      <c r="AO853" s="3">
        <v>6</v>
      </c>
      <c r="AP853" s="3">
        <v>3342.1390000000001</v>
      </c>
      <c r="AQ853" s="3">
        <v>9129.0349999999999</v>
      </c>
      <c r="BA853" s="3">
        <v>179221</v>
      </c>
      <c r="BB853" s="3">
        <v>177975</v>
      </c>
      <c r="BC853" s="3">
        <v>76</v>
      </c>
      <c r="BD853" s="3">
        <v>6</v>
      </c>
      <c r="BE853" s="3">
        <v>3158.1970000000001</v>
      </c>
      <c r="BF853" s="3">
        <v>8845.5329999999994</v>
      </c>
      <c r="BN853" s="3">
        <v>3</v>
      </c>
      <c r="BO853" s="3">
        <v>65</v>
      </c>
      <c r="BP853" s="3">
        <v>2814.0349999999999</v>
      </c>
      <c r="BW853" s="3">
        <v>3</v>
      </c>
      <c r="BX853" s="3">
        <v>65</v>
      </c>
      <c r="BY853" s="3">
        <v>5356.9549999999999</v>
      </c>
      <c r="CF853" s="3" t="s">
        <v>3073</v>
      </c>
      <c r="CG853" s="174">
        <v>63387</v>
      </c>
      <c r="CH853" s="174">
        <v>3518</v>
      </c>
      <c r="CI853" s="174">
        <v>5</v>
      </c>
      <c r="CJ853" s="174">
        <v>3652.5749999999998</v>
      </c>
      <c r="CK853" s="174">
        <v>3652.5749999999998</v>
      </c>
      <c r="CN853" s="3">
        <v>2628</v>
      </c>
      <c r="CO853" s="169">
        <f t="shared" si="147"/>
        <v>3347.6801700000001</v>
      </c>
      <c r="CP853" s="169">
        <f t="shared" si="148"/>
        <v>3500.4798000000005</v>
      </c>
      <c r="CQ853" s="170">
        <f t="shared" si="149"/>
        <v>6848.1599700000006</v>
      </c>
      <c r="CU853" s="174">
        <v>63387</v>
      </c>
      <c r="CV853" s="174">
        <v>3518</v>
      </c>
      <c r="CW853" s="174">
        <v>5</v>
      </c>
      <c r="CX853" s="174">
        <v>3652.5749999999998</v>
      </c>
    </row>
    <row r="854" spans="38:102" x14ac:dyDescent="0.25">
      <c r="AL854" s="3">
        <v>179245</v>
      </c>
      <c r="AM854" s="3">
        <v>179312</v>
      </c>
      <c r="AN854" s="3">
        <v>76</v>
      </c>
      <c r="AO854" s="3">
        <v>6</v>
      </c>
      <c r="AP854" s="3">
        <v>2373.2449999999999</v>
      </c>
      <c r="AQ854" s="3">
        <v>7585.0959999999995</v>
      </c>
      <c r="BA854" s="3">
        <v>179245</v>
      </c>
      <c r="BB854" s="3">
        <v>179312</v>
      </c>
      <c r="BC854" s="3">
        <v>76</v>
      </c>
      <c r="BD854" s="3">
        <v>6</v>
      </c>
      <c r="BE854" s="3">
        <v>2134.402</v>
      </c>
      <c r="BF854" s="3">
        <v>6937.1890000000003</v>
      </c>
      <c r="BN854" s="3">
        <v>3</v>
      </c>
      <c r="BO854" s="3">
        <v>65</v>
      </c>
      <c r="BP854" s="3">
        <v>15644.24</v>
      </c>
      <c r="BW854" s="3">
        <v>3</v>
      </c>
      <c r="BX854" s="3">
        <v>65</v>
      </c>
      <c r="BY854" s="3">
        <v>13699.19</v>
      </c>
      <c r="CF854" s="3" t="s">
        <v>3073</v>
      </c>
      <c r="CG854" s="174">
        <v>3545</v>
      </c>
      <c r="CH854" s="174">
        <v>83931</v>
      </c>
      <c r="CI854" s="174">
        <v>5</v>
      </c>
      <c r="CJ854" s="174">
        <v>3649.482</v>
      </c>
      <c r="CK854" s="174">
        <v>3649.482</v>
      </c>
      <c r="CN854" s="3">
        <v>3529</v>
      </c>
      <c r="CO854" s="169">
        <f t="shared" si="147"/>
        <v>3524.4644999999996</v>
      </c>
      <c r="CP854" s="169">
        <f t="shared" si="148"/>
        <v>3319.0246999999999</v>
      </c>
      <c r="CQ854" s="170">
        <f t="shared" si="149"/>
        <v>6843.4892</v>
      </c>
      <c r="CU854" s="174">
        <v>3545</v>
      </c>
      <c r="CV854" s="174">
        <v>83931</v>
      </c>
      <c r="CW854" s="174">
        <v>5</v>
      </c>
      <c r="CX854" s="174">
        <v>3649.482</v>
      </c>
    </row>
    <row r="855" spans="38:102" x14ac:dyDescent="0.25">
      <c r="AL855" s="3">
        <v>179257</v>
      </c>
      <c r="AM855" s="3">
        <v>177975</v>
      </c>
      <c r="AN855" s="3">
        <v>76</v>
      </c>
      <c r="AO855" s="3">
        <v>6</v>
      </c>
      <c r="AP855" s="3">
        <v>463.4853</v>
      </c>
      <c r="AQ855" s="3">
        <v>1740.5540000000001</v>
      </c>
      <c r="BA855" s="3">
        <v>179257</v>
      </c>
      <c r="BB855" s="3">
        <v>177975</v>
      </c>
      <c r="BC855" s="3">
        <v>76</v>
      </c>
      <c r="BD855" s="3">
        <v>6</v>
      </c>
      <c r="BE855" s="3">
        <v>404.77569999999997</v>
      </c>
      <c r="BF855" s="3">
        <v>1573.0070000000001</v>
      </c>
      <c r="BN855" s="3">
        <v>6</v>
      </c>
      <c r="BO855" s="3">
        <v>65</v>
      </c>
      <c r="BP855" s="3">
        <v>2972.181</v>
      </c>
      <c r="BW855" s="3">
        <v>3</v>
      </c>
      <c r="BX855" s="3">
        <v>65</v>
      </c>
      <c r="BY855" s="3">
        <v>1910.3789999999999</v>
      </c>
      <c r="CF855" s="3" t="s">
        <v>3073</v>
      </c>
      <c r="CG855" s="174">
        <v>120905</v>
      </c>
      <c r="CH855" s="174">
        <v>1025</v>
      </c>
      <c r="CI855" s="174">
        <v>5</v>
      </c>
      <c r="CJ855" s="174">
        <v>3644.81</v>
      </c>
      <c r="CK855" s="174">
        <v>3644.81</v>
      </c>
      <c r="CN855" s="3">
        <v>1140</v>
      </c>
      <c r="CO855" s="169">
        <f t="shared" si="147"/>
        <v>3343.2602000000002</v>
      </c>
      <c r="CP855" s="169">
        <f t="shared" si="148"/>
        <v>3495.6433000000002</v>
      </c>
      <c r="CQ855" s="170">
        <f t="shared" si="149"/>
        <v>6838.9035000000003</v>
      </c>
      <c r="CU855" s="174">
        <v>120905</v>
      </c>
      <c r="CV855" s="174">
        <v>1025</v>
      </c>
      <c r="CW855" s="174">
        <v>5</v>
      </c>
      <c r="CX855" s="174">
        <v>3644.81</v>
      </c>
    </row>
    <row r="856" spans="38:102" x14ac:dyDescent="0.25">
      <c r="AL856" s="3">
        <v>179285</v>
      </c>
      <c r="AM856" s="3">
        <v>177985</v>
      </c>
      <c r="AN856" s="3">
        <v>76</v>
      </c>
      <c r="AO856" s="3">
        <v>6</v>
      </c>
      <c r="AP856" s="3">
        <v>1060.25</v>
      </c>
      <c r="AQ856" s="3">
        <v>2987.922</v>
      </c>
      <c r="BA856" s="3">
        <v>179285</v>
      </c>
      <c r="BB856" s="3">
        <v>177985</v>
      </c>
      <c r="BC856" s="3">
        <v>76</v>
      </c>
      <c r="BD856" s="3">
        <v>6</v>
      </c>
      <c r="BE856" s="3">
        <v>929.91010000000006</v>
      </c>
      <c r="BF856" s="3">
        <v>2586.6819999999998</v>
      </c>
      <c r="BN856" s="3">
        <v>6</v>
      </c>
      <c r="BO856" s="3">
        <v>65</v>
      </c>
      <c r="BP856" s="3">
        <v>5373.652</v>
      </c>
      <c r="BW856" s="3">
        <v>6</v>
      </c>
      <c r="BX856" s="3">
        <v>65</v>
      </c>
      <c r="BY856" s="3">
        <v>3238.5740000000001</v>
      </c>
      <c r="CF856" s="3" t="s">
        <v>3073</v>
      </c>
      <c r="CG856" s="174">
        <v>402</v>
      </c>
      <c r="CH856" s="174">
        <v>81761</v>
      </c>
      <c r="CI856" s="174">
        <v>5</v>
      </c>
      <c r="CJ856" s="174">
        <v>3643.0079999999998</v>
      </c>
      <c r="CK856" s="174">
        <v>3643.0079999999998</v>
      </c>
      <c r="CN856" s="3">
        <v>2557</v>
      </c>
      <c r="CO856" s="169">
        <f t="shared" si="147"/>
        <v>3394.5018299999997</v>
      </c>
      <c r="CP856" s="169">
        <f t="shared" si="148"/>
        <v>3441.44454</v>
      </c>
      <c r="CQ856" s="170">
        <f t="shared" si="149"/>
        <v>6835.9463699999997</v>
      </c>
      <c r="CU856" s="174">
        <v>402</v>
      </c>
      <c r="CV856" s="174">
        <v>81761</v>
      </c>
      <c r="CW856" s="174">
        <v>5</v>
      </c>
      <c r="CX856" s="174">
        <v>3643.0079999999998</v>
      </c>
    </row>
    <row r="857" spans="38:102" x14ac:dyDescent="0.25">
      <c r="AL857" s="3">
        <v>179312</v>
      </c>
      <c r="AM857" s="3">
        <v>179245</v>
      </c>
      <c r="AN857" s="3">
        <v>76</v>
      </c>
      <c r="AO857" s="3">
        <v>6</v>
      </c>
      <c r="AP857" s="3">
        <v>2587.9490000000001</v>
      </c>
      <c r="AQ857" s="3">
        <v>7178.3320000000003</v>
      </c>
      <c r="BA857" s="3">
        <v>179312</v>
      </c>
      <c r="BB857" s="3">
        <v>179245</v>
      </c>
      <c r="BC857" s="3">
        <v>76</v>
      </c>
      <c r="BD857" s="3">
        <v>6</v>
      </c>
      <c r="BE857" s="3">
        <v>2474.2750000000001</v>
      </c>
      <c r="BF857" s="3">
        <v>6843.2460000000001</v>
      </c>
      <c r="BN857" s="3">
        <v>6</v>
      </c>
      <c r="BO857" s="3">
        <v>65</v>
      </c>
      <c r="BP857" s="3">
        <v>5263.7479999999996</v>
      </c>
      <c r="BW857" s="3">
        <v>3</v>
      </c>
      <c r="BX857" s="3">
        <v>65</v>
      </c>
      <c r="BY857" s="3">
        <v>3764.748</v>
      </c>
      <c r="CF857" s="3" t="s">
        <v>3073</v>
      </c>
      <c r="CG857" s="174">
        <v>143822</v>
      </c>
      <c r="CH857" s="174">
        <v>1165</v>
      </c>
      <c r="CI857" s="174">
        <v>5</v>
      </c>
      <c r="CJ857" s="174">
        <v>3642.9839999999999</v>
      </c>
      <c r="CK857" s="174">
        <v>3642.9839999999999</v>
      </c>
      <c r="CN857" s="3">
        <v>1327</v>
      </c>
      <c r="CO857" s="169">
        <f t="shared" si="147"/>
        <v>3332.1909999999998</v>
      </c>
      <c r="CP857" s="169">
        <f t="shared" si="148"/>
        <v>3500.9720000000002</v>
      </c>
      <c r="CQ857" s="170">
        <f t="shared" si="149"/>
        <v>6833.1630000000005</v>
      </c>
      <c r="CU857" s="174">
        <v>143822</v>
      </c>
      <c r="CV857" s="174">
        <v>1165</v>
      </c>
      <c r="CW857" s="174">
        <v>5</v>
      </c>
      <c r="CX857" s="174">
        <v>3642.9839999999999</v>
      </c>
    </row>
    <row r="858" spans="38:102" x14ac:dyDescent="0.25">
      <c r="AL858" s="3">
        <v>179339</v>
      </c>
      <c r="AM858" s="3">
        <v>179544</v>
      </c>
      <c r="AN858" s="3">
        <v>76</v>
      </c>
      <c r="AO858" s="3">
        <v>6</v>
      </c>
      <c r="AP858" s="3">
        <v>1429.242</v>
      </c>
      <c r="AQ858" s="3">
        <v>3946.6860000000001</v>
      </c>
      <c r="BA858" s="3">
        <v>179339</v>
      </c>
      <c r="BB858" s="3">
        <v>179544</v>
      </c>
      <c r="BC858" s="3">
        <v>76</v>
      </c>
      <c r="BD858" s="3">
        <v>6</v>
      </c>
      <c r="BE858" s="3">
        <v>1148.951</v>
      </c>
      <c r="BF858" s="3">
        <v>3252.8440000000001</v>
      </c>
      <c r="BN858" s="3">
        <v>6</v>
      </c>
      <c r="BO858" s="3">
        <v>65</v>
      </c>
      <c r="BP858" s="3">
        <v>3239.6280000000002</v>
      </c>
      <c r="BW858" s="3">
        <v>3</v>
      </c>
      <c r="BX858" s="3">
        <v>65</v>
      </c>
      <c r="BY858" s="3">
        <v>14764.92</v>
      </c>
      <c r="CF858" s="3" t="s">
        <v>3073</v>
      </c>
      <c r="CG858" s="174">
        <v>167636</v>
      </c>
      <c r="CH858" s="174">
        <v>3322</v>
      </c>
      <c r="CI858" s="174">
        <v>5</v>
      </c>
      <c r="CJ858" s="174">
        <v>3638.067</v>
      </c>
      <c r="CK858" s="174">
        <v>3638.067</v>
      </c>
      <c r="CN858" s="3">
        <v>3088</v>
      </c>
      <c r="CO858" s="169">
        <f t="shared" si="147"/>
        <v>3378.748</v>
      </c>
      <c r="CP858" s="169">
        <f t="shared" si="148"/>
        <v>3448.14336</v>
      </c>
      <c r="CQ858" s="170">
        <f t="shared" si="149"/>
        <v>6826.8913599999996</v>
      </c>
      <c r="CU858" s="174">
        <v>167636</v>
      </c>
      <c r="CV858" s="174">
        <v>3322</v>
      </c>
      <c r="CW858" s="174">
        <v>5</v>
      </c>
      <c r="CX858" s="174">
        <v>3638.067</v>
      </c>
    </row>
    <row r="859" spans="38:102" x14ac:dyDescent="0.25">
      <c r="AL859" s="3">
        <v>179377</v>
      </c>
      <c r="AM859" s="3">
        <v>179827</v>
      </c>
      <c r="AN859" s="3">
        <v>76</v>
      </c>
      <c r="AO859" s="3">
        <v>6</v>
      </c>
      <c r="AP859" s="3">
        <v>409.85500000000002</v>
      </c>
      <c r="AQ859" s="3">
        <v>1346.548</v>
      </c>
      <c r="BA859" s="3">
        <v>179377</v>
      </c>
      <c r="BB859" s="3">
        <v>179827</v>
      </c>
      <c r="BC859" s="3">
        <v>76</v>
      </c>
      <c r="BD859" s="3">
        <v>6</v>
      </c>
      <c r="BE859" s="3">
        <v>447.90280000000001</v>
      </c>
      <c r="BF859" s="3">
        <v>1602.29</v>
      </c>
      <c r="BN859" s="3">
        <v>3</v>
      </c>
      <c r="BO859" s="3">
        <v>66</v>
      </c>
      <c r="BP859" s="3">
        <v>2090.5210000000002</v>
      </c>
      <c r="BW859" s="3">
        <v>3</v>
      </c>
      <c r="BX859" s="3">
        <v>66</v>
      </c>
      <c r="BY859" s="3">
        <v>1954.578</v>
      </c>
      <c r="CF859" s="3" t="s">
        <v>3073</v>
      </c>
      <c r="CG859" s="174">
        <v>774</v>
      </c>
      <c r="CH859" s="174">
        <v>100853</v>
      </c>
      <c r="CI859" s="174">
        <v>5</v>
      </c>
      <c r="CJ859" s="174">
        <v>3637.8420000000001</v>
      </c>
      <c r="CK859" s="174">
        <v>3637.8420000000001</v>
      </c>
      <c r="CN859" s="3">
        <v>3460</v>
      </c>
      <c r="CO859" s="169">
        <f t="shared" si="147"/>
        <v>3407.96</v>
      </c>
      <c r="CP859" s="169">
        <f t="shared" si="148"/>
        <v>3418.4340000000002</v>
      </c>
      <c r="CQ859" s="170">
        <f t="shared" si="149"/>
        <v>6826.3940000000002</v>
      </c>
      <c r="CU859" s="174">
        <v>774</v>
      </c>
      <c r="CV859" s="174">
        <v>100853</v>
      </c>
      <c r="CW859" s="174">
        <v>5</v>
      </c>
      <c r="CX859" s="174">
        <v>3637.8420000000001</v>
      </c>
    </row>
    <row r="860" spans="38:102" x14ac:dyDescent="0.25">
      <c r="AL860" s="3">
        <v>179448</v>
      </c>
      <c r="AM860" s="3">
        <v>179623</v>
      </c>
      <c r="AN860" s="3">
        <v>76</v>
      </c>
      <c r="AO860" s="3">
        <v>6</v>
      </c>
      <c r="AP860" s="3">
        <v>296.94170000000003</v>
      </c>
      <c r="AQ860" s="3">
        <v>815.65729999999996</v>
      </c>
      <c r="BA860" s="3">
        <v>179448</v>
      </c>
      <c r="BB860" s="3">
        <v>179623</v>
      </c>
      <c r="BC860" s="3">
        <v>76</v>
      </c>
      <c r="BD860" s="3">
        <v>6</v>
      </c>
      <c r="BE860" s="3">
        <v>311.60329999999999</v>
      </c>
      <c r="BF860" s="3">
        <v>795.44299999999998</v>
      </c>
      <c r="BN860" s="3">
        <v>3</v>
      </c>
      <c r="BO860" s="3">
        <v>66</v>
      </c>
      <c r="BP860" s="3">
        <v>13395.42</v>
      </c>
      <c r="BW860" s="3">
        <v>3</v>
      </c>
      <c r="BX860" s="3">
        <v>66</v>
      </c>
      <c r="BY860" s="3">
        <v>12994.66</v>
      </c>
      <c r="CF860" s="3" t="s">
        <v>3073</v>
      </c>
      <c r="CG860" s="174">
        <v>51615</v>
      </c>
      <c r="CH860" s="174">
        <v>1802</v>
      </c>
      <c r="CI860" s="174">
        <v>5</v>
      </c>
      <c r="CJ860" s="174">
        <v>3636.165</v>
      </c>
      <c r="CK860" s="174">
        <v>3636.165</v>
      </c>
      <c r="CN860" s="3">
        <v>887</v>
      </c>
      <c r="CO860" s="169">
        <f t="shared" si="147"/>
        <v>3476.4743000000003</v>
      </c>
      <c r="CP860" s="169">
        <f t="shared" si="148"/>
        <v>3344.0479</v>
      </c>
      <c r="CQ860" s="170">
        <f t="shared" si="149"/>
        <v>6820.5222000000003</v>
      </c>
      <c r="CU860" s="174">
        <v>51615</v>
      </c>
      <c r="CV860" s="174">
        <v>1802</v>
      </c>
      <c r="CW860" s="174">
        <v>5</v>
      </c>
      <c r="CX860" s="174">
        <v>3636.165</v>
      </c>
    </row>
    <row r="861" spans="38:102" x14ac:dyDescent="0.25">
      <c r="AL861" s="3">
        <v>179455</v>
      </c>
      <c r="AM861" s="3">
        <v>179488</v>
      </c>
      <c r="AN861" s="3">
        <v>76</v>
      </c>
      <c r="AO861" s="3">
        <v>6</v>
      </c>
      <c r="AP861" s="3">
        <v>546.99760000000003</v>
      </c>
      <c r="AQ861" s="3">
        <v>1558.904</v>
      </c>
      <c r="BA861" s="3">
        <v>179455</v>
      </c>
      <c r="BB861" s="3">
        <v>179488</v>
      </c>
      <c r="BC861" s="3">
        <v>76</v>
      </c>
      <c r="BD861" s="3">
        <v>6</v>
      </c>
      <c r="BE861" s="3">
        <v>558.7491</v>
      </c>
      <c r="BF861" s="3">
        <v>1564.4649999999999</v>
      </c>
      <c r="BN861" s="3">
        <v>3</v>
      </c>
      <c r="BO861" s="3">
        <v>66</v>
      </c>
      <c r="BP861" s="3">
        <v>15965.46</v>
      </c>
      <c r="BW861" s="3">
        <v>3</v>
      </c>
      <c r="BX861" s="3">
        <v>66</v>
      </c>
      <c r="BY861" s="3">
        <v>15633.95</v>
      </c>
      <c r="CF861" s="3" t="s">
        <v>3073</v>
      </c>
      <c r="CG861" s="174">
        <v>3238</v>
      </c>
      <c r="CH861" s="174">
        <v>158637</v>
      </c>
      <c r="CI861" s="174">
        <v>5</v>
      </c>
      <c r="CJ861" s="174">
        <v>3632.3760000000002</v>
      </c>
      <c r="CK861" s="174">
        <v>3632.3760000000002</v>
      </c>
      <c r="CN861" s="3">
        <v>3660</v>
      </c>
      <c r="CO861" s="169">
        <f t="shared" si="147"/>
        <v>3339.3629000000001</v>
      </c>
      <c r="CP861" s="169">
        <f t="shared" si="148"/>
        <v>3480.6026000000002</v>
      </c>
      <c r="CQ861" s="170">
        <f t="shared" si="149"/>
        <v>6819.9655000000002</v>
      </c>
      <c r="CU861" s="174">
        <v>3238</v>
      </c>
      <c r="CV861" s="174">
        <v>158637</v>
      </c>
      <c r="CW861" s="174">
        <v>5</v>
      </c>
      <c r="CX861" s="174">
        <v>3632.3760000000002</v>
      </c>
    </row>
    <row r="862" spans="38:102" x14ac:dyDescent="0.25">
      <c r="AL862" s="3">
        <v>179488</v>
      </c>
      <c r="AM862" s="3">
        <v>179455</v>
      </c>
      <c r="AN862" s="3">
        <v>76</v>
      </c>
      <c r="AO862" s="3">
        <v>6</v>
      </c>
      <c r="AP862" s="3">
        <v>615.28300000000002</v>
      </c>
      <c r="AQ862" s="3">
        <v>1620.4639999999999</v>
      </c>
      <c r="BA862" s="3">
        <v>179488</v>
      </c>
      <c r="BB862" s="3">
        <v>179455</v>
      </c>
      <c r="BC862" s="3">
        <v>76</v>
      </c>
      <c r="BD862" s="3">
        <v>6</v>
      </c>
      <c r="BE862" s="3">
        <v>573.67529999999999</v>
      </c>
      <c r="BF862" s="3">
        <v>1533.405</v>
      </c>
      <c r="BN862" s="3">
        <v>3</v>
      </c>
      <c r="BO862" s="3">
        <v>66</v>
      </c>
      <c r="BP862" s="3">
        <v>2437.5430000000001</v>
      </c>
      <c r="BW862" s="3">
        <v>3</v>
      </c>
      <c r="BX862" s="3">
        <v>66</v>
      </c>
      <c r="BY862" s="3">
        <v>1925.348</v>
      </c>
      <c r="CF862" s="3" t="s">
        <v>3073</v>
      </c>
      <c r="CG862" s="174">
        <v>99223</v>
      </c>
      <c r="CH862" s="174">
        <v>751</v>
      </c>
      <c r="CI862" s="174">
        <v>5</v>
      </c>
      <c r="CJ862" s="174">
        <v>3631.6419999999998</v>
      </c>
      <c r="CK862" s="174">
        <v>3631.6419999999998</v>
      </c>
      <c r="CN862" s="3">
        <v>246</v>
      </c>
      <c r="CO862" s="169">
        <f t="shared" si="147"/>
        <v>3423.2190000000001</v>
      </c>
      <c r="CP862" s="169">
        <f t="shared" si="148"/>
        <v>3393.9160000000002</v>
      </c>
      <c r="CQ862" s="170">
        <f t="shared" si="149"/>
        <v>6817.1350000000002</v>
      </c>
      <c r="CU862" s="174">
        <v>99223</v>
      </c>
      <c r="CV862" s="174">
        <v>751</v>
      </c>
      <c r="CW862" s="174">
        <v>5</v>
      </c>
      <c r="CX862" s="174">
        <v>3631.6419999999998</v>
      </c>
    </row>
    <row r="863" spans="38:102" x14ac:dyDescent="0.25">
      <c r="AL863" s="3">
        <v>179508</v>
      </c>
      <c r="AM863" s="3">
        <v>179585</v>
      </c>
      <c r="AN863" s="3">
        <v>76</v>
      </c>
      <c r="AO863" s="3">
        <v>6</v>
      </c>
      <c r="AP863" s="3">
        <v>3687.413</v>
      </c>
      <c r="AQ863" s="3">
        <v>11334.14</v>
      </c>
      <c r="BA863" s="3">
        <v>179508</v>
      </c>
      <c r="BB863" s="3">
        <v>179585</v>
      </c>
      <c r="BC863" s="3">
        <v>76</v>
      </c>
      <c r="BD863" s="3">
        <v>6</v>
      </c>
      <c r="BE863" s="3">
        <v>3399.84</v>
      </c>
      <c r="BF863" s="3">
        <v>10662.45</v>
      </c>
      <c r="BN863" s="3">
        <v>3</v>
      </c>
      <c r="BO863" s="3">
        <v>66</v>
      </c>
      <c r="BP863" s="3">
        <v>14170.32</v>
      </c>
      <c r="BW863" s="3">
        <v>3</v>
      </c>
      <c r="BX863" s="3">
        <v>66</v>
      </c>
      <c r="BY863" s="3">
        <v>14430.87</v>
      </c>
      <c r="CF863" s="3" t="s">
        <v>3073</v>
      </c>
      <c r="CG863" s="174">
        <v>2649</v>
      </c>
      <c r="CH863" s="174">
        <v>48141</v>
      </c>
      <c r="CI863" s="174">
        <v>5</v>
      </c>
      <c r="CJ863" s="174">
        <v>3627.2809999999999</v>
      </c>
      <c r="CK863" s="174">
        <v>3627.2809999999999</v>
      </c>
      <c r="CN863" s="3">
        <v>2840</v>
      </c>
      <c r="CO863" s="169">
        <f t="shared" si="147"/>
        <v>3418.3825000000002</v>
      </c>
      <c r="CP863" s="169">
        <f t="shared" si="148"/>
        <v>3397.8447999999999</v>
      </c>
      <c r="CQ863" s="170">
        <f t="shared" si="149"/>
        <v>6816.2273000000005</v>
      </c>
      <c r="CU863" s="174">
        <v>2649</v>
      </c>
      <c r="CV863" s="174">
        <v>48141</v>
      </c>
      <c r="CW863" s="174">
        <v>5</v>
      </c>
      <c r="CX863" s="174">
        <v>3627.2809999999999</v>
      </c>
    </row>
    <row r="864" spans="38:102" x14ac:dyDescent="0.25">
      <c r="AL864" s="3">
        <v>179544</v>
      </c>
      <c r="AM864" s="3">
        <v>179339</v>
      </c>
      <c r="AN864" s="3">
        <v>76</v>
      </c>
      <c r="AO864" s="3">
        <v>6</v>
      </c>
      <c r="AP864" s="3">
        <v>1428.2950000000001</v>
      </c>
      <c r="AQ864" s="3">
        <v>3732.5129999999999</v>
      </c>
      <c r="BA864" s="3">
        <v>179544</v>
      </c>
      <c r="BB864" s="3">
        <v>179339</v>
      </c>
      <c r="BC864" s="3">
        <v>76</v>
      </c>
      <c r="BD864" s="3">
        <v>6</v>
      </c>
      <c r="BE864" s="3">
        <v>1143.598</v>
      </c>
      <c r="BF864" s="3">
        <v>2972.6559999999999</v>
      </c>
      <c r="BN864" s="3">
        <v>3</v>
      </c>
      <c r="BO864" s="3">
        <v>66</v>
      </c>
      <c r="BP864" s="3">
        <v>17600.650000000001</v>
      </c>
      <c r="BW864" s="3">
        <v>3</v>
      </c>
      <c r="BX864" s="3">
        <v>66</v>
      </c>
      <c r="BY864" s="3">
        <v>13570.55</v>
      </c>
      <c r="CF864" s="3" t="s">
        <v>3073</v>
      </c>
      <c r="CG864" s="174">
        <v>41889</v>
      </c>
      <c r="CH864" s="174">
        <v>2569</v>
      </c>
      <c r="CI864" s="174">
        <v>5</v>
      </c>
      <c r="CJ864" s="174">
        <v>3626.0529999999999</v>
      </c>
      <c r="CK864" s="174">
        <v>3626.0529999999999</v>
      </c>
      <c r="CN864" s="3">
        <v>2426</v>
      </c>
      <c r="CO864" s="169">
        <f t="shared" si="147"/>
        <v>3384.0106000000001</v>
      </c>
      <c r="CP864" s="169">
        <f t="shared" si="148"/>
        <v>3432.1953000000003</v>
      </c>
      <c r="CQ864" s="170">
        <f t="shared" si="149"/>
        <v>6816.2059000000008</v>
      </c>
      <c r="CU864" s="174">
        <v>41889</v>
      </c>
      <c r="CV864" s="174">
        <v>2569</v>
      </c>
      <c r="CW864" s="174">
        <v>5</v>
      </c>
      <c r="CX864" s="174">
        <v>3626.0529999999999</v>
      </c>
    </row>
    <row r="865" spans="38:102" x14ac:dyDescent="0.25">
      <c r="AL865" s="3">
        <v>179585</v>
      </c>
      <c r="AM865" s="3">
        <v>179508</v>
      </c>
      <c r="AN865" s="3">
        <v>76</v>
      </c>
      <c r="AO865" s="3">
        <v>6</v>
      </c>
      <c r="AP865" s="3">
        <v>4129.6930000000002</v>
      </c>
      <c r="AQ865" s="3">
        <v>11609.26</v>
      </c>
      <c r="BA865" s="3">
        <v>179585</v>
      </c>
      <c r="BB865" s="3">
        <v>179508</v>
      </c>
      <c r="BC865" s="3">
        <v>76</v>
      </c>
      <c r="BD865" s="3">
        <v>6</v>
      </c>
      <c r="BE865" s="3">
        <v>3899.645</v>
      </c>
      <c r="BF865" s="3">
        <v>11056.93</v>
      </c>
      <c r="BN865" s="3">
        <v>3</v>
      </c>
      <c r="BO865" s="3">
        <v>66</v>
      </c>
      <c r="BP865" s="3">
        <v>7319.3379999999997</v>
      </c>
      <c r="BW865" s="3">
        <v>6</v>
      </c>
      <c r="BX865" s="3">
        <v>66</v>
      </c>
      <c r="BY865" s="3">
        <v>3394.0239999999999</v>
      </c>
      <c r="CF865" s="3" t="s">
        <v>3073</v>
      </c>
      <c r="CG865" s="174">
        <v>175757</v>
      </c>
      <c r="CH865" s="174">
        <v>3430</v>
      </c>
      <c r="CI865" s="174">
        <v>5</v>
      </c>
      <c r="CJ865" s="174">
        <v>3625.7310000000002</v>
      </c>
      <c r="CK865" s="174">
        <v>3625.7310000000002</v>
      </c>
      <c r="CN865" s="3">
        <v>509</v>
      </c>
      <c r="CO865" s="169">
        <f t="shared" si="147"/>
        <v>3459.4980999999998</v>
      </c>
      <c r="CP865" s="169">
        <f t="shared" si="148"/>
        <v>3352.5411999999997</v>
      </c>
      <c r="CQ865" s="170">
        <f t="shared" si="149"/>
        <v>6812.0392999999995</v>
      </c>
      <c r="CU865" s="174">
        <v>175757</v>
      </c>
      <c r="CV865" s="174">
        <v>3430</v>
      </c>
      <c r="CW865" s="174">
        <v>5</v>
      </c>
      <c r="CX865" s="174">
        <v>3625.7310000000002</v>
      </c>
    </row>
    <row r="866" spans="38:102" x14ac:dyDescent="0.25">
      <c r="AL866" s="3">
        <v>179623</v>
      </c>
      <c r="AM866" s="3">
        <v>179448</v>
      </c>
      <c r="AN866" s="3">
        <v>76</v>
      </c>
      <c r="AO866" s="3">
        <v>6</v>
      </c>
      <c r="AP866" s="3">
        <v>315.01029999999997</v>
      </c>
      <c r="AQ866" s="3">
        <v>818.97559999999999</v>
      </c>
      <c r="BA866" s="3">
        <v>179623</v>
      </c>
      <c r="BB866" s="3">
        <v>179448</v>
      </c>
      <c r="BC866" s="3">
        <v>76</v>
      </c>
      <c r="BD866" s="3">
        <v>6</v>
      </c>
      <c r="BE866" s="3">
        <v>332.90690000000001</v>
      </c>
      <c r="BF866" s="3">
        <v>857.05539999999996</v>
      </c>
      <c r="BN866" s="3">
        <v>3</v>
      </c>
      <c r="BO866" s="3">
        <v>66</v>
      </c>
      <c r="BP866" s="3">
        <v>5714.21</v>
      </c>
      <c r="BW866" s="3">
        <v>6</v>
      </c>
      <c r="BX866" s="3">
        <v>66</v>
      </c>
      <c r="BY866" s="3">
        <v>3731.6840000000002</v>
      </c>
      <c r="CF866" s="3" t="s">
        <v>3073</v>
      </c>
      <c r="CG866" s="174">
        <v>31242</v>
      </c>
      <c r="CH866" s="174">
        <v>2418</v>
      </c>
      <c r="CI866" s="174">
        <v>5</v>
      </c>
      <c r="CJ866" s="174">
        <v>3624.1689999999999</v>
      </c>
      <c r="CK866" s="174">
        <v>3624.1689999999999</v>
      </c>
      <c r="CN866" s="3">
        <v>1416</v>
      </c>
      <c r="CO866" s="169">
        <f t="shared" si="147"/>
        <v>3417.8939999999998</v>
      </c>
      <c r="CP866" s="169">
        <f t="shared" si="148"/>
        <v>3389.3330000000001</v>
      </c>
      <c r="CQ866" s="170">
        <f t="shared" si="149"/>
        <v>6807.2269999999999</v>
      </c>
      <c r="CU866" s="174">
        <v>31242</v>
      </c>
      <c r="CV866" s="174">
        <v>2418</v>
      </c>
      <c r="CW866" s="174">
        <v>5</v>
      </c>
      <c r="CX866" s="174">
        <v>3624.1689999999999</v>
      </c>
    </row>
    <row r="867" spans="38:102" x14ac:dyDescent="0.25">
      <c r="AL867" s="3">
        <v>179827</v>
      </c>
      <c r="AM867" s="3">
        <v>179377</v>
      </c>
      <c r="AN867" s="3">
        <v>76</v>
      </c>
      <c r="AO867" s="3">
        <v>6</v>
      </c>
      <c r="AP867" s="3">
        <v>453.32679999999999</v>
      </c>
      <c r="AQ867" s="3">
        <v>1282.99</v>
      </c>
      <c r="BA867" s="3">
        <v>179827</v>
      </c>
      <c r="BB867" s="3">
        <v>179377</v>
      </c>
      <c r="BC867" s="3">
        <v>76</v>
      </c>
      <c r="BD867" s="3">
        <v>6</v>
      </c>
      <c r="BE867" s="3">
        <v>479.4701</v>
      </c>
      <c r="BF867" s="3">
        <v>1376.325</v>
      </c>
      <c r="BN867" s="3">
        <v>6</v>
      </c>
      <c r="BO867" s="3">
        <v>66</v>
      </c>
      <c r="BP867" s="3">
        <v>3627.6770000000001</v>
      </c>
      <c r="BW867" s="3">
        <v>3</v>
      </c>
      <c r="BX867" s="3">
        <v>66</v>
      </c>
      <c r="BY867" s="3">
        <v>7495.893</v>
      </c>
      <c r="CF867" s="3" t="s">
        <v>3073</v>
      </c>
      <c r="CG867" s="174">
        <v>1165</v>
      </c>
      <c r="CH867" s="174">
        <v>143822</v>
      </c>
      <c r="CI867" s="174">
        <v>5</v>
      </c>
      <c r="CJ867" s="174">
        <v>3617.413</v>
      </c>
      <c r="CK867" s="174">
        <v>3617.413</v>
      </c>
      <c r="CN867" s="3">
        <v>2242</v>
      </c>
      <c r="CO867" s="169">
        <f t="shared" si="147"/>
        <v>3417.8289999999997</v>
      </c>
      <c r="CP867" s="169">
        <f t="shared" si="148"/>
        <v>3380.614</v>
      </c>
      <c r="CQ867" s="170">
        <f t="shared" si="149"/>
        <v>6798.4429999999993</v>
      </c>
      <c r="CU867" s="174">
        <v>1165</v>
      </c>
      <c r="CV867" s="174">
        <v>143822</v>
      </c>
      <c r="CW867" s="174">
        <v>5</v>
      </c>
      <c r="CX867" s="174">
        <v>3617.413</v>
      </c>
    </row>
    <row r="868" spans="38:102" x14ac:dyDescent="0.25">
      <c r="AL868" s="3">
        <v>162683</v>
      </c>
      <c r="AM868" s="3">
        <v>162688</v>
      </c>
      <c r="AN868" s="3">
        <v>77</v>
      </c>
      <c r="AO868" s="3">
        <v>3</v>
      </c>
      <c r="AP868" s="3">
        <v>1083.992</v>
      </c>
      <c r="AQ868" s="3">
        <v>2702.9459999999999</v>
      </c>
      <c r="BA868" s="3">
        <v>162683</v>
      </c>
      <c r="BB868" s="3">
        <v>162688</v>
      </c>
      <c r="BC868" s="3">
        <v>77</v>
      </c>
      <c r="BD868" s="3">
        <v>3</v>
      </c>
      <c r="BE868" s="3">
        <v>815.01430000000005</v>
      </c>
      <c r="BF868" s="3">
        <v>1974.9490000000001</v>
      </c>
      <c r="BN868" s="3">
        <v>6</v>
      </c>
      <c r="BO868" s="3">
        <v>66</v>
      </c>
      <c r="BP868" s="3">
        <v>3934.8420000000001</v>
      </c>
      <c r="BW868" s="3">
        <v>3</v>
      </c>
      <c r="BX868" s="3">
        <v>66</v>
      </c>
      <c r="BY868" s="3">
        <v>8673.5110000000004</v>
      </c>
      <c r="CF868" s="3" t="s">
        <v>3073</v>
      </c>
      <c r="CG868" s="174">
        <v>2959</v>
      </c>
      <c r="CH868" s="174">
        <v>183655</v>
      </c>
      <c r="CI868" s="174">
        <v>5</v>
      </c>
      <c r="CJ868" s="174">
        <v>3612.2260000000001</v>
      </c>
      <c r="CK868" s="174">
        <v>3612.2260000000001</v>
      </c>
      <c r="CN868" s="3">
        <v>1397</v>
      </c>
      <c r="CO868" s="169">
        <f t="shared" si="147"/>
        <v>3416.9058000000005</v>
      </c>
      <c r="CP868" s="169">
        <f t="shared" si="148"/>
        <v>3370.1334999999999</v>
      </c>
      <c r="CQ868" s="170">
        <f t="shared" si="149"/>
        <v>6787.0393000000004</v>
      </c>
      <c r="CU868" s="174">
        <v>2959</v>
      </c>
      <c r="CV868" s="174">
        <v>183655</v>
      </c>
      <c r="CW868" s="174">
        <v>5</v>
      </c>
      <c r="CX868" s="174">
        <v>3612.2260000000001</v>
      </c>
    </row>
    <row r="869" spans="38:102" x14ac:dyDescent="0.25">
      <c r="AL869" s="3">
        <v>162688</v>
      </c>
      <c r="AM869" s="3">
        <v>162683</v>
      </c>
      <c r="AN869" s="3">
        <v>77</v>
      </c>
      <c r="AO869" s="3">
        <v>3</v>
      </c>
      <c r="AP869" s="3">
        <v>1176.3050000000001</v>
      </c>
      <c r="AQ869" s="3">
        <v>2822.5210000000002</v>
      </c>
      <c r="BA869" s="3">
        <v>162688</v>
      </c>
      <c r="BB869" s="3">
        <v>162683</v>
      </c>
      <c r="BC869" s="3">
        <v>77</v>
      </c>
      <c r="BD869" s="3">
        <v>3</v>
      </c>
      <c r="BE869" s="3">
        <v>906.14530000000002</v>
      </c>
      <c r="BF869" s="3">
        <v>2291.5410000000002</v>
      </c>
      <c r="BN869" s="3">
        <v>3</v>
      </c>
      <c r="BO869" s="3">
        <v>70</v>
      </c>
      <c r="BP869" s="3">
        <v>6155.7219999999998</v>
      </c>
      <c r="BW869" s="3">
        <v>3</v>
      </c>
      <c r="BX869" s="3">
        <v>70</v>
      </c>
      <c r="BY869" s="3">
        <v>6795.9889999999996</v>
      </c>
      <c r="CF869" s="3" t="s">
        <v>3073</v>
      </c>
      <c r="CG869" s="174">
        <v>114785</v>
      </c>
      <c r="CH869" s="174">
        <v>997</v>
      </c>
      <c r="CI869" s="174">
        <v>5</v>
      </c>
      <c r="CJ869" s="174">
        <v>3611.9079999999999</v>
      </c>
      <c r="CK869" s="174">
        <v>3611.9079999999999</v>
      </c>
      <c r="CN869" s="3">
        <v>2024</v>
      </c>
      <c r="CO869" s="169">
        <f t="shared" si="147"/>
        <v>3401.2420000000002</v>
      </c>
      <c r="CP869" s="169">
        <f t="shared" si="148"/>
        <v>3367.348</v>
      </c>
      <c r="CQ869" s="170">
        <f t="shared" si="149"/>
        <v>6768.59</v>
      </c>
      <c r="CU869" s="174">
        <v>114785</v>
      </c>
      <c r="CV869" s="174">
        <v>997</v>
      </c>
      <c r="CW869" s="174">
        <v>5</v>
      </c>
      <c r="CX869" s="174">
        <v>3611.9079999999999</v>
      </c>
    </row>
    <row r="870" spans="38:102" x14ac:dyDescent="0.25">
      <c r="AL870" s="3">
        <v>163430</v>
      </c>
      <c r="AM870" s="3">
        <v>163445</v>
      </c>
      <c r="AN870" s="3">
        <v>77</v>
      </c>
      <c r="AO870" s="3">
        <v>3</v>
      </c>
      <c r="AP870" s="3">
        <v>1021.938</v>
      </c>
      <c r="AQ870" s="3">
        <v>2601.7620000000002</v>
      </c>
      <c r="BA870" s="3">
        <v>163430</v>
      </c>
      <c r="BB870" s="3">
        <v>163445</v>
      </c>
      <c r="BC870" s="3">
        <v>77</v>
      </c>
      <c r="BD870" s="3">
        <v>3</v>
      </c>
      <c r="BE870" s="3">
        <v>1085.431</v>
      </c>
      <c r="BF870" s="3">
        <v>2928.9070000000002</v>
      </c>
      <c r="BN870" s="3">
        <v>3</v>
      </c>
      <c r="BO870" s="3">
        <v>70</v>
      </c>
      <c r="BP870" s="3">
        <v>13832.91</v>
      </c>
      <c r="BW870" s="3">
        <v>3</v>
      </c>
      <c r="BX870" s="3">
        <v>70</v>
      </c>
      <c r="BY870" s="3">
        <v>14712.74</v>
      </c>
      <c r="CF870" s="3" t="s">
        <v>3073</v>
      </c>
      <c r="CG870" s="174">
        <v>16814</v>
      </c>
      <c r="CH870" s="174">
        <v>2200</v>
      </c>
      <c r="CI870" s="174">
        <v>5</v>
      </c>
      <c r="CJ870" s="174">
        <v>3609.2089999999998</v>
      </c>
      <c r="CK870" s="174">
        <v>3609.2089999999998</v>
      </c>
      <c r="CN870" s="3">
        <v>2975</v>
      </c>
      <c r="CO870" s="169">
        <f t="shared" si="147"/>
        <v>3331.8200700000002</v>
      </c>
      <c r="CP870" s="169">
        <f t="shared" si="148"/>
        <v>3393.9001399999997</v>
      </c>
      <c r="CQ870" s="170">
        <f t="shared" si="149"/>
        <v>6725.7202099999995</v>
      </c>
      <c r="CU870" s="174">
        <v>16814</v>
      </c>
      <c r="CV870" s="174">
        <v>2200</v>
      </c>
      <c r="CW870" s="174">
        <v>5</v>
      </c>
      <c r="CX870" s="174">
        <v>3609.2089999999998</v>
      </c>
    </row>
    <row r="871" spans="38:102" x14ac:dyDescent="0.25">
      <c r="AL871" s="3">
        <v>163445</v>
      </c>
      <c r="AM871" s="3">
        <v>163430</v>
      </c>
      <c r="AN871" s="3">
        <v>77</v>
      </c>
      <c r="AO871" s="3">
        <v>3</v>
      </c>
      <c r="AP871" s="3">
        <v>873.46370000000002</v>
      </c>
      <c r="AQ871" s="3">
        <v>2373.8009999999999</v>
      </c>
      <c r="BA871" s="3">
        <v>163445</v>
      </c>
      <c r="BB871" s="3">
        <v>163430</v>
      </c>
      <c r="BC871" s="3">
        <v>77</v>
      </c>
      <c r="BD871" s="3">
        <v>3</v>
      </c>
      <c r="BE871" s="3">
        <v>835.7518</v>
      </c>
      <c r="BF871" s="3">
        <v>2349.0450000000001</v>
      </c>
      <c r="BN871" s="3">
        <v>3</v>
      </c>
      <c r="BO871" s="3">
        <v>70</v>
      </c>
      <c r="BP871" s="3">
        <v>1031.4100000000001</v>
      </c>
      <c r="BW871" s="3">
        <v>3</v>
      </c>
      <c r="BX871" s="3">
        <v>70</v>
      </c>
      <c r="BY871" s="3">
        <v>1036.6980000000001</v>
      </c>
      <c r="CF871" s="3" t="s">
        <v>3073</v>
      </c>
      <c r="CG871" s="174">
        <v>2164</v>
      </c>
      <c r="CH871" s="174">
        <v>14417</v>
      </c>
      <c r="CI871" s="174">
        <v>5</v>
      </c>
      <c r="CJ871" s="174">
        <v>3608.0169999999998</v>
      </c>
      <c r="CK871" s="174">
        <v>3608.0169999999998</v>
      </c>
      <c r="CN871" s="3">
        <v>709</v>
      </c>
      <c r="CO871" s="169">
        <f t="shared" si="147"/>
        <v>3213.3979999999997</v>
      </c>
      <c r="CP871" s="169">
        <f t="shared" si="148"/>
        <v>3510.4678999999996</v>
      </c>
      <c r="CQ871" s="170">
        <f t="shared" si="149"/>
        <v>6723.8658999999989</v>
      </c>
      <c r="CU871" s="174">
        <v>2164</v>
      </c>
      <c r="CV871" s="174">
        <v>14417</v>
      </c>
      <c r="CW871" s="174">
        <v>5</v>
      </c>
      <c r="CX871" s="174">
        <v>3608.0169999999998</v>
      </c>
    </row>
    <row r="872" spans="38:102" x14ac:dyDescent="0.25">
      <c r="AL872" s="3">
        <v>165286</v>
      </c>
      <c r="AM872" s="3">
        <v>165391</v>
      </c>
      <c r="AN872" s="3">
        <v>77</v>
      </c>
      <c r="AO872" s="3">
        <v>3</v>
      </c>
      <c r="AP872" s="3">
        <v>3497.5210000000002</v>
      </c>
      <c r="AQ872" s="3">
        <v>10507.12</v>
      </c>
      <c r="BA872" s="3">
        <v>165286</v>
      </c>
      <c r="BB872" s="3">
        <v>165391</v>
      </c>
      <c r="BC872" s="3">
        <v>77</v>
      </c>
      <c r="BD872" s="3">
        <v>3</v>
      </c>
      <c r="BE872" s="3">
        <v>3228.5839999999998</v>
      </c>
      <c r="BF872" s="3">
        <v>9755.01</v>
      </c>
      <c r="BN872" s="3">
        <v>3</v>
      </c>
      <c r="BO872" s="3">
        <v>70</v>
      </c>
      <c r="BP872" s="3">
        <v>627.697</v>
      </c>
      <c r="BW872" s="3">
        <v>3</v>
      </c>
      <c r="BX872" s="3">
        <v>70</v>
      </c>
      <c r="BY872" s="3">
        <v>1032.1079999999999</v>
      </c>
      <c r="CF872" s="3" t="s">
        <v>3073</v>
      </c>
      <c r="CG872" s="174">
        <v>35502</v>
      </c>
      <c r="CH872" s="174">
        <v>2487</v>
      </c>
      <c r="CI872" s="174">
        <v>5</v>
      </c>
      <c r="CJ872" s="174">
        <v>3607.8939999999998</v>
      </c>
      <c r="CK872" s="174">
        <v>3607.8939999999998</v>
      </c>
      <c r="CN872" s="3">
        <v>1055</v>
      </c>
      <c r="CO872" s="169">
        <f t="shared" si="147"/>
        <v>3384.4247999999998</v>
      </c>
      <c r="CP872" s="169">
        <f t="shared" si="148"/>
        <v>3337.8510000000001</v>
      </c>
      <c r="CQ872" s="170">
        <f t="shared" si="149"/>
        <v>6722.2757999999994</v>
      </c>
      <c r="CU872" s="174">
        <v>35502</v>
      </c>
      <c r="CV872" s="174">
        <v>2487</v>
      </c>
      <c r="CW872" s="174">
        <v>5</v>
      </c>
      <c r="CX872" s="174">
        <v>3607.8939999999998</v>
      </c>
    </row>
    <row r="873" spans="38:102" x14ac:dyDescent="0.25">
      <c r="AL873" s="3">
        <v>165391</v>
      </c>
      <c r="AM873" s="3">
        <v>165286</v>
      </c>
      <c r="AN873" s="3">
        <v>77</v>
      </c>
      <c r="AO873" s="3">
        <v>3</v>
      </c>
      <c r="AP873" s="3">
        <v>3926.2779999999998</v>
      </c>
      <c r="AQ873" s="3">
        <v>10937</v>
      </c>
      <c r="BA873" s="3">
        <v>165391</v>
      </c>
      <c r="BB873" s="3">
        <v>165286</v>
      </c>
      <c r="BC873" s="3">
        <v>77</v>
      </c>
      <c r="BD873" s="3">
        <v>3</v>
      </c>
      <c r="BE873" s="3">
        <v>3581.5729999999999</v>
      </c>
      <c r="BF873" s="3">
        <v>9900.3420000000006</v>
      </c>
      <c r="BN873" s="3">
        <v>3</v>
      </c>
      <c r="BO873" s="3">
        <v>70</v>
      </c>
      <c r="BP873" s="3">
        <v>5332.1909999999998</v>
      </c>
      <c r="BW873" s="3">
        <v>3</v>
      </c>
      <c r="BX873" s="3">
        <v>70</v>
      </c>
      <c r="BY873" s="3">
        <v>4565.5370000000003</v>
      </c>
      <c r="CF873" s="3" t="s">
        <v>3073</v>
      </c>
      <c r="CG873" s="174">
        <v>116814</v>
      </c>
      <c r="CH873" s="174">
        <v>1337</v>
      </c>
      <c r="CI873" s="174">
        <v>5</v>
      </c>
      <c r="CJ873" s="174">
        <v>3605.5859999999998</v>
      </c>
      <c r="CK873" s="174">
        <v>3605.5859999999998</v>
      </c>
      <c r="CN873" s="3">
        <v>3538</v>
      </c>
      <c r="CO873" s="169">
        <f t="shared" si="147"/>
        <v>3359.19</v>
      </c>
      <c r="CP873" s="169">
        <f t="shared" si="148"/>
        <v>3362.0950000000003</v>
      </c>
      <c r="CQ873" s="170">
        <f t="shared" si="149"/>
        <v>6721.2849999999999</v>
      </c>
      <c r="CU873" s="174">
        <v>116814</v>
      </c>
      <c r="CV873" s="174">
        <v>1337</v>
      </c>
      <c r="CW873" s="174">
        <v>5</v>
      </c>
      <c r="CX873" s="174">
        <v>3605.5859999999998</v>
      </c>
    </row>
    <row r="874" spans="38:102" x14ac:dyDescent="0.25">
      <c r="AL874" s="3">
        <v>165768</v>
      </c>
      <c r="AM874" s="3">
        <v>166935</v>
      </c>
      <c r="AN874" s="3">
        <v>77</v>
      </c>
      <c r="AO874" s="3">
        <v>3</v>
      </c>
      <c r="AP874" s="3">
        <v>3529.2849999999999</v>
      </c>
      <c r="AQ874" s="3">
        <v>9668.5380000000005</v>
      </c>
      <c r="BA874" s="3">
        <v>165768</v>
      </c>
      <c r="BB874" s="3">
        <v>166935</v>
      </c>
      <c r="BC874" s="3">
        <v>77</v>
      </c>
      <c r="BD874" s="3">
        <v>3</v>
      </c>
      <c r="BE874" s="3">
        <v>2945.9479999999999</v>
      </c>
      <c r="BF874" s="3">
        <v>8303.732</v>
      </c>
      <c r="BN874" s="3">
        <v>3</v>
      </c>
      <c r="BO874" s="3">
        <v>70</v>
      </c>
      <c r="BP874" s="3">
        <v>6078.6329999999998</v>
      </c>
      <c r="BW874" s="3">
        <v>3</v>
      </c>
      <c r="BX874" s="3">
        <v>70</v>
      </c>
      <c r="BY874" s="3">
        <v>5909.3379999999997</v>
      </c>
      <c r="CF874" s="3" t="s">
        <v>3073</v>
      </c>
      <c r="CG874" s="174">
        <v>751</v>
      </c>
      <c r="CH874" s="174">
        <v>99223</v>
      </c>
      <c r="CI874" s="174">
        <v>5</v>
      </c>
      <c r="CJ874" s="174">
        <v>3605.4079999999999</v>
      </c>
      <c r="CK874" s="174">
        <v>3605.4079999999999</v>
      </c>
      <c r="CN874" s="3">
        <v>1642</v>
      </c>
      <c r="CO874" s="169">
        <f t="shared" si="147"/>
        <v>3367.1046999999999</v>
      </c>
      <c r="CP874" s="169">
        <f t="shared" si="148"/>
        <v>3351.2842999999998</v>
      </c>
      <c r="CQ874" s="170">
        <f t="shared" si="149"/>
        <v>6718.3889999999992</v>
      </c>
      <c r="CU874" s="174">
        <v>751</v>
      </c>
      <c r="CV874" s="174">
        <v>99223</v>
      </c>
      <c r="CW874" s="174">
        <v>5</v>
      </c>
      <c r="CX874" s="174">
        <v>3605.4079999999999</v>
      </c>
    </row>
    <row r="875" spans="38:102" x14ac:dyDescent="0.25">
      <c r="AL875" s="3">
        <v>166935</v>
      </c>
      <c r="AM875" s="3">
        <v>165768</v>
      </c>
      <c r="AN875" s="3">
        <v>77</v>
      </c>
      <c r="AO875" s="3">
        <v>3</v>
      </c>
      <c r="AP875" s="3">
        <v>3251.1619999999998</v>
      </c>
      <c r="AQ875" s="3">
        <v>9358.0010000000002</v>
      </c>
      <c r="BA875" s="3">
        <v>166935</v>
      </c>
      <c r="BB875" s="3">
        <v>165768</v>
      </c>
      <c r="BC875" s="3">
        <v>77</v>
      </c>
      <c r="BD875" s="3">
        <v>3</v>
      </c>
      <c r="BE875" s="3">
        <v>2923.2840000000001</v>
      </c>
      <c r="BF875" s="3">
        <v>8388.4130000000005</v>
      </c>
      <c r="BN875" s="3">
        <v>3</v>
      </c>
      <c r="BO875" s="3">
        <v>70</v>
      </c>
      <c r="BP875" s="3">
        <v>128.61420000000001</v>
      </c>
      <c r="BW875" s="3">
        <v>3</v>
      </c>
      <c r="BX875" s="3">
        <v>70</v>
      </c>
      <c r="BY875" s="3">
        <v>182.6182</v>
      </c>
      <c r="CF875" s="3" t="s">
        <v>3073</v>
      </c>
      <c r="CG875" s="174">
        <v>1696</v>
      </c>
      <c r="CH875" s="174">
        <v>64866</v>
      </c>
      <c r="CI875" s="174">
        <v>5</v>
      </c>
      <c r="CJ875" s="174">
        <v>3604.2950000000001</v>
      </c>
      <c r="CK875" s="174">
        <v>3604.2950000000001</v>
      </c>
      <c r="CN875" s="3">
        <v>3410</v>
      </c>
      <c r="CO875" s="169">
        <f t="shared" si="147"/>
        <v>3367.107</v>
      </c>
      <c r="CP875" s="169">
        <f t="shared" si="148"/>
        <v>3345.0209999999997</v>
      </c>
      <c r="CQ875" s="170">
        <f t="shared" si="149"/>
        <v>6712.1279999999997</v>
      </c>
      <c r="CU875" s="174">
        <v>1696</v>
      </c>
      <c r="CV875" s="174">
        <v>64866</v>
      </c>
      <c r="CW875" s="174">
        <v>5</v>
      </c>
      <c r="CX875" s="174">
        <v>3604.2950000000001</v>
      </c>
    </row>
    <row r="876" spans="38:102" x14ac:dyDescent="0.25">
      <c r="AL876" s="3">
        <v>169321</v>
      </c>
      <c r="AM876" s="3">
        <v>169334</v>
      </c>
      <c r="AN876" s="3">
        <v>77</v>
      </c>
      <c r="AO876" s="3">
        <v>3</v>
      </c>
      <c r="AP876" s="3">
        <v>1250.569</v>
      </c>
      <c r="AQ876" s="3">
        <v>3368.8560000000002</v>
      </c>
      <c r="BA876" s="3">
        <v>169321</v>
      </c>
      <c r="BB876" s="3">
        <v>169334</v>
      </c>
      <c r="BC876" s="3">
        <v>77</v>
      </c>
      <c r="BD876" s="3">
        <v>3</v>
      </c>
      <c r="BE876" s="3">
        <v>1169.7829999999999</v>
      </c>
      <c r="BF876" s="3">
        <v>2949.8609999999999</v>
      </c>
      <c r="BN876" s="3">
        <v>3</v>
      </c>
      <c r="BO876" s="3">
        <v>70</v>
      </c>
      <c r="BP876" s="3">
        <v>118.12949999999999</v>
      </c>
      <c r="BW876" s="3">
        <v>3</v>
      </c>
      <c r="BX876" s="3">
        <v>70</v>
      </c>
      <c r="BY876" s="3">
        <v>127.4736</v>
      </c>
      <c r="CF876" s="3" t="s">
        <v>3073</v>
      </c>
      <c r="CG876" s="174">
        <v>175592</v>
      </c>
      <c r="CH876" s="174">
        <v>3435</v>
      </c>
      <c r="CI876" s="174">
        <v>5</v>
      </c>
      <c r="CJ876" s="174">
        <v>3601.5880000000002</v>
      </c>
      <c r="CK876" s="174">
        <v>3601.5880000000002</v>
      </c>
      <c r="CN876" s="3">
        <v>1245</v>
      </c>
      <c r="CO876" s="169">
        <f t="shared" si="147"/>
        <v>3338.9531999999999</v>
      </c>
      <c r="CP876" s="169">
        <f t="shared" si="148"/>
        <v>3369.4000999999998</v>
      </c>
      <c r="CQ876" s="170">
        <f t="shared" si="149"/>
        <v>6708.3532999999998</v>
      </c>
      <c r="CU876" s="174">
        <v>175592</v>
      </c>
      <c r="CV876" s="174">
        <v>3435</v>
      </c>
      <c r="CW876" s="174">
        <v>5</v>
      </c>
      <c r="CX876" s="174">
        <v>3601.5880000000002</v>
      </c>
    </row>
    <row r="877" spans="38:102" x14ac:dyDescent="0.25">
      <c r="AL877" s="3">
        <v>169334</v>
      </c>
      <c r="AM877" s="3">
        <v>169321</v>
      </c>
      <c r="AN877" s="3">
        <v>77</v>
      </c>
      <c r="AO877" s="3">
        <v>3</v>
      </c>
      <c r="AP877" s="3">
        <v>1226.723</v>
      </c>
      <c r="AQ877" s="3">
        <v>3265.1120000000001</v>
      </c>
      <c r="BA877" s="3">
        <v>169334</v>
      </c>
      <c r="BB877" s="3">
        <v>169321</v>
      </c>
      <c r="BC877" s="3">
        <v>77</v>
      </c>
      <c r="BD877" s="3">
        <v>3</v>
      </c>
      <c r="BE877" s="3">
        <v>1113.587</v>
      </c>
      <c r="BF877" s="3">
        <v>2708.2849999999999</v>
      </c>
      <c r="BN877" s="3">
        <v>3</v>
      </c>
      <c r="BO877" s="3">
        <v>70</v>
      </c>
      <c r="BP877" s="3">
        <v>1207.8219999999999</v>
      </c>
      <c r="BW877" s="3">
        <v>3</v>
      </c>
      <c r="BX877" s="3">
        <v>70</v>
      </c>
      <c r="BY877" s="3">
        <v>102.08159999999999</v>
      </c>
      <c r="CF877" s="3" t="s">
        <v>3073</v>
      </c>
      <c r="CG877" s="174">
        <v>13290</v>
      </c>
      <c r="CH877" s="174">
        <v>2152</v>
      </c>
      <c r="CI877" s="174">
        <v>5</v>
      </c>
      <c r="CJ877" s="174">
        <v>3600.3270000000002</v>
      </c>
      <c r="CK877" s="174">
        <v>3600.3270000000002</v>
      </c>
      <c r="CN877" s="3">
        <v>2367</v>
      </c>
      <c r="CO877" s="169">
        <f t="shared" si="147"/>
        <v>3359.3553999999999</v>
      </c>
      <c r="CP877" s="169">
        <f t="shared" si="148"/>
        <v>3348.9274999999998</v>
      </c>
      <c r="CQ877" s="170">
        <f t="shared" si="149"/>
        <v>6708.2829000000002</v>
      </c>
      <c r="CU877" s="174">
        <v>13290</v>
      </c>
      <c r="CV877" s="174">
        <v>2152</v>
      </c>
      <c r="CW877" s="174">
        <v>5</v>
      </c>
      <c r="CX877" s="174">
        <v>3600.3270000000002</v>
      </c>
    </row>
    <row r="878" spans="38:102" x14ac:dyDescent="0.25">
      <c r="AL878" s="3">
        <v>152768</v>
      </c>
      <c r="AM878" s="3">
        <v>152770</v>
      </c>
      <c r="AN878" s="3">
        <v>78</v>
      </c>
      <c r="AO878" s="3">
        <v>3</v>
      </c>
      <c r="AP878" s="3">
        <v>1039.691</v>
      </c>
      <c r="AQ878" s="3">
        <v>2810.703</v>
      </c>
      <c r="BA878" s="3">
        <v>152768</v>
      </c>
      <c r="BB878" s="3">
        <v>152770</v>
      </c>
      <c r="BC878" s="3">
        <v>78</v>
      </c>
      <c r="BD878" s="3">
        <v>3</v>
      </c>
      <c r="BE878" s="3">
        <v>847.50130000000001</v>
      </c>
      <c r="BF878" s="3">
        <v>2494.7109999999998</v>
      </c>
      <c r="BN878" s="3">
        <v>3</v>
      </c>
      <c r="BO878" s="3">
        <v>70</v>
      </c>
      <c r="BP878" s="3">
        <v>6931.6</v>
      </c>
      <c r="BW878" s="3">
        <v>3</v>
      </c>
      <c r="BX878" s="3">
        <v>70</v>
      </c>
      <c r="BY878" s="3">
        <v>9637.2530000000006</v>
      </c>
      <c r="CF878" s="3" t="s">
        <v>3073</v>
      </c>
      <c r="CG878" s="174">
        <v>40575</v>
      </c>
      <c r="CH878" s="174">
        <v>2534</v>
      </c>
      <c r="CI878" s="174">
        <v>5</v>
      </c>
      <c r="CJ878" s="174">
        <v>3600.2939999999999</v>
      </c>
      <c r="CK878" s="174">
        <v>3600.2939999999999</v>
      </c>
      <c r="CN878" s="3">
        <v>3451</v>
      </c>
      <c r="CO878" s="169">
        <f t="shared" si="147"/>
        <v>3340.3597</v>
      </c>
      <c r="CP878" s="169">
        <f t="shared" si="148"/>
        <v>3365.1145000000001</v>
      </c>
      <c r="CQ878" s="170">
        <f t="shared" si="149"/>
        <v>6705.4742000000006</v>
      </c>
      <c r="CU878" s="174">
        <v>40575</v>
      </c>
      <c r="CV878" s="174">
        <v>2534</v>
      </c>
      <c r="CW878" s="174">
        <v>5</v>
      </c>
      <c r="CX878" s="174">
        <v>3600.2939999999999</v>
      </c>
    </row>
    <row r="879" spans="38:102" x14ac:dyDescent="0.25">
      <c r="AL879" s="3">
        <v>152770</v>
      </c>
      <c r="AM879" s="3">
        <v>152768</v>
      </c>
      <c r="AN879" s="3">
        <v>78</v>
      </c>
      <c r="AO879" s="3">
        <v>3</v>
      </c>
      <c r="AP879" s="3">
        <v>1110.0530000000001</v>
      </c>
      <c r="AQ879" s="3">
        <v>2917.8249999999998</v>
      </c>
      <c r="BA879" s="3">
        <v>152770</v>
      </c>
      <c r="BB879" s="3">
        <v>152768</v>
      </c>
      <c r="BC879" s="3">
        <v>78</v>
      </c>
      <c r="BD879" s="3">
        <v>3</v>
      </c>
      <c r="BE879" s="3">
        <v>1025.49</v>
      </c>
      <c r="BF879" s="3">
        <v>2660.7689999999998</v>
      </c>
      <c r="BN879" s="3">
        <v>3</v>
      </c>
      <c r="BO879" s="3">
        <v>70</v>
      </c>
      <c r="BP879" s="3">
        <v>12210.8</v>
      </c>
      <c r="BW879" s="3">
        <v>3</v>
      </c>
      <c r="BX879" s="3">
        <v>70</v>
      </c>
      <c r="BY879" s="3">
        <v>11450.15</v>
      </c>
      <c r="CF879" s="3" t="s">
        <v>3073</v>
      </c>
      <c r="CG879" s="174">
        <v>2534</v>
      </c>
      <c r="CH879" s="174">
        <v>40575</v>
      </c>
      <c r="CI879" s="174">
        <v>5</v>
      </c>
      <c r="CJ879" s="174">
        <v>3599.4659999999999</v>
      </c>
      <c r="CK879" s="174">
        <v>3599.4659999999999</v>
      </c>
      <c r="CN879" s="3">
        <v>1791</v>
      </c>
      <c r="CO879" s="169">
        <f t="shared" si="147"/>
        <v>3314.9096</v>
      </c>
      <c r="CP879" s="169">
        <f t="shared" si="148"/>
        <v>3388.6806999999999</v>
      </c>
      <c r="CQ879" s="170">
        <f t="shared" si="149"/>
        <v>6703.5902999999998</v>
      </c>
      <c r="CU879" s="174">
        <v>2534</v>
      </c>
      <c r="CV879" s="174">
        <v>40575</v>
      </c>
      <c r="CW879" s="174">
        <v>5</v>
      </c>
      <c r="CX879" s="174">
        <v>3599.4659999999999</v>
      </c>
    </row>
    <row r="880" spans="38:102" x14ac:dyDescent="0.25">
      <c r="BN880" s="3">
        <v>3</v>
      </c>
      <c r="BO880" s="3">
        <v>70</v>
      </c>
      <c r="BP880" s="3">
        <v>12199.76</v>
      </c>
      <c r="BW880" s="3">
        <v>3</v>
      </c>
      <c r="BX880" s="3">
        <v>70</v>
      </c>
      <c r="BY880" s="3">
        <v>12091.17</v>
      </c>
      <c r="CF880" s="3" t="s">
        <v>3073</v>
      </c>
      <c r="CG880" s="174">
        <v>427</v>
      </c>
      <c r="CH880" s="174">
        <v>82938</v>
      </c>
      <c r="CI880" s="174">
        <v>5</v>
      </c>
      <c r="CJ880" s="174">
        <v>3597.6840000000002</v>
      </c>
      <c r="CK880" s="174">
        <v>3597.6840000000002</v>
      </c>
      <c r="CN880" s="3">
        <v>2791</v>
      </c>
      <c r="CO880" s="169">
        <f t="shared" si="147"/>
        <v>3324.8024999999998</v>
      </c>
      <c r="CP880" s="169">
        <f t="shared" si="148"/>
        <v>3376.5119</v>
      </c>
      <c r="CQ880" s="170">
        <f t="shared" si="149"/>
        <v>6701.3143999999993</v>
      </c>
      <c r="CU880" s="174">
        <v>427</v>
      </c>
      <c r="CV880" s="174">
        <v>82938</v>
      </c>
      <c r="CW880" s="174">
        <v>5</v>
      </c>
      <c r="CX880" s="174">
        <v>3597.6840000000002</v>
      </c>
    </row>
    <row r="881" spans="66:102" x14ac:dyDescent="0.25">
      <c r="BN881" s="3">
        <v>3</v>
      </c>
      <c r="BO881" s="3">
        <v>70</v>
      </c>
      <c r="BP881" s="3">
        <v>8999.9979999999996</v>
      </c>
      <c r="BW881" s="3">
        <v>3</v>
      </c>
      <c r="BX881" s="3">
        <v>70</v>
      </c>
      <c r="BY881" s="3">
        <v>9385.1560000000009</v>
      </c>
      <c r="CF881" s="3" t="s">
        <v>3073</v>
      </c>
      <c r="CG881" s="174">
        <v>2152</v>
      </c>
      <c r="CH881" s="174">
        <v>13290</v>
      </c>
      <c r="CI881" s="174">
        <v>5</v>
      </c>
      <c r="CJ881" s="174">
        <v>3596.2460000000001</v>
      </c>
      <c r="CK881" s="174">
        <v>3596.2460000000001</v>
      </c>
      <c r="CN881" s="3">
        <v>2463</v>
      </c>
      <c r="CO881" s="169">
        <f t="shared" si="147"/>
        <v>3354.6170000000002</v>
      </c>
      <c r="CP881" s="169">
        <f t="shared" si="148"/>
        <v>3345.377</v>
      </c>
      <c r="CQ881" s="170">
        <f t="shared" si="149"/>
        <v>6699.9940000000006</v>
      </c>
      <c r="CU881" s="174">
        <v>2152</v>
      </c>
      <c r="CV881" s="174">
        <v>13290</v>
      </c>
      <c r="CW881" s="174">
        <v>5</v>
      </c>
      <c r="CX881" s="174">
        <v>3596.2460000000001</v>
      </c>
    </row>
    <row r="882" spans="66:102" x14ac:dyDescent="0.25">
      <c r="BN882" s="3">
        <v>3</v>
      </c>
      <c r="BO882" s="3">
        <v>70</v>
      </c>
      <c r="BP882" s="3">
        <v>11353.45</v>
      </c>
      <c r="BW882" s="3">
        <v>3</v>
      </c>
      <c r="BX882" s="3">
        <v>70</v>
      </c>
      <c r="BY882" s="3">
        <v>15947.28</v>
      </c>
      <c r="CF882" s="3" t="s">
        <v>3073</v>
      </c>
      <c r="CG882" s="174">
        <v>2415</v>
      </c>
      <c r="CH882" s="174">
        <v>30068</v>
      </c>
      <c r="CI882" s="174">
        <v>5</v>
      </c>
      <c r="CJ882" s="174">
        <v>3595.8420000000001</v>
      </c>
      <c r="CK882" s="174">
        <v>3595.8420000000001</v>
      </c>
      <c r="CN882" s="3">
        <v>982</v>
      </c>
      <c r="CO882" s="169">
        <f t="shared" si="147"/>
        <v>3362.3831</v>
      </c>
      <c r="CP882" s="169">
        <f t="shared" si="148"/>
        <v>3337.3789650000003</v>
      </c>
      <c r="CQ882" s="170">
        <f t="shared" si="149"/>
        <v>6699.7620650000008</v>
      </c>
      <c r="CU882" s="174">
        <v>2415</v>
      </c>
      <c r="CV882" s="174">
        <v>30068</v>
      </c>
      <c r="CW882" s="174">
        <v>5</v>
      </c>
      <c r="CX882" s="174">
        <v>3595.8420000000001</v>
      </c>
    </row>
    <row r="883" spans="66:102" x14ac:dyDescent="0.25">
      <c r="BN883" s="3">
        <v>3</v>
      </c>
      <c r="BO883" s="3">
        <v>70</v>
      </c>
      <c r="BP883" s="3">
        <v>6674.8969999999999</v>
      </c>
      <c r="BW883" s="3">
        <v>3</v>
      </c>
      <c r="BX883" s="3">
        <v>70</v>
      </c>
      <c r="BY883" s="3">
        <v>7498.1480000000001</v>
      </c>
      <c r="CF883" s="3" t="s">
        <v>3073</v>
      </c>
      <c r="CG883" s="174">
        <v>84066</v>
      </c>
      <c r="CH883" s="174">
        <v>1551</v>
      </c>
      <c r="CI883" s="174">
        <v>5</v>
      </c>
      <c r="CJ883" s="174">
        <v>3594.5659999999998</v>
      </c>
      <c r="CK883" s="174">
        <v>3594.5659999999998</v>
      </c>
      <c r="CN883" s="3">
        <v>3559</v>
      </c>
      <c r="CO883" s="169">
        <f t="shared" si="147"/>
        <v>3325.9301</v>
      </c>
      <c r="CP883" s="169">
        <f t="shared" si="148"/>
        <v>3373.3071999999997</v>
      </c>
      <c r="CQ883" s="170">
        <f t="shared" si="149"/>
        <v>6699.2372999999998</v>
      </c>
      <c r="CU883" s="174">
        <v>84066</v>
      </c>
      <c r="CV883" s="174">
        <v>1551</v>
      </c>
      <c r="CW883" s="174">
        <v>5</v>
      </c>
      <c r="CX883" s="174">
        <v>3594.5659999999998</v>
      </c>
    </row>
    <row r="884" spans="66:102" x14ac:dyDescent="0.25">
      <c r="BN884" s="3">
        <v>3</v>
      </c>
      <c r="BO884" s="3">
        <v>70</v>
      </c>
      <c r="BP884" s="3">
        <v>14288.07</v>
      </c>
      <c r="BW884" s="3">
        <v>3</v>
      </c>
      <c r="BX884" s="3">
        <v>70</v>
      </c>
      <c r="BY884" s="3">
        <v>14849.48</v>
      </c>
      <c r="CF884" s="3" t="s">
        <v>3073</v>
      </c>
      <c r="CG884" s="174">
        <v>53712</v>
      </c>
      <c r="CH884" s="174">
        <v>1846</v>
      </c>
      <c r="CI884" s="174">
        <v>5</v>
      </c>
      <c r="CJ884" s="174">
        <v>3594.2809999999999</v>
      </c>
      <c r="CK884" s="174">
        <v>3594.2809999999999</v>
      </c>
      <c r="CN884" s="3">
        <v>1454</v>
      </c>
      <c r="CO884" s="169">
        <f t="shared" si="147"/>
        <v>3325.1237100000003</v>
      </c>
      <c r="CP884" s="169">
        <f t="shared" si="148"/>
        <v>3373.4994299999998</v>
      </c>
      <c r="CQ884" s="170">
        <f t="shared" si="149"/>
        <v>6698.6231399999997</v>
      </c>
      <c r="CU884" s="174">
        <v>53712</v>
      </c>
      <c r="CV884" s="174">
        <v>1846</v>
      </c>
      <c r="CW884" s="174">
        <v>5</v>
      </c>
      <c r="CX884" s="174">
        <v>3594.2809999999999</v>
      </c>
    </row>
    <row r="885" spans="66:102" x14ac:dyDescent="0.25">
      <c r="BN885" s="3">
        <v>3</v>
      </c>
      <c r="BO885" s="3">
        <v>71</v>
      </c>
      <c r="BP885" s="3">
        <v>17242.79</v>
      </c>
      <c r="BW885" s="3">
        <v>6</v>
      </c>
      <c r="BX885" s="3">
        <v>71</v>
      </c>
      <c r="BY885" s="3">
        <v>5447.6390000000001</v>
      </c>
      <c r="CF885" s="3" t="s">
        <v>3073</v>
      </c>
      <c r="CG885" s="174">
        <v>123306</v>
      </c>
      <c r="CH885" s="174">
        <v>1042</v>
      </c>
      <c r="CI885" s="174">
        <v>5</v>
      </c>
      <c r="CJ885" s="174">
        <v>3592.7750000000001</v>
      </c>
      <c r="CK885" s="174">
        <v>3592.7750000000001</v>
      </c>
      <c r="CN885" s="3">
        <v>1823</v>
      </c>
      <c r="CO885" s="169">
        <f t="shared" si="147"/>
        <v>3396.6651000000002</v>
      </c>
      <c r="CP885" s="169">
        <f t="shared" si="148"/>
        <v>3293.3267999999998</v>
      </c>
      <c r="CQ885" s="170">
        <f t="shared" si="149"/>
        <v>6689.9919</v>
      </c>
      <c r="CU885" s="174">
        <v>123306</v>
      </c>
      <c r="CV885" s="174">
        <v>1042</v>
      </c>
      <c r="CW885" s="174">
        <v>5</v>
      </c>
      <c r="CX885" s="174">
        <v>3592.7750000000001</v>
      </c>
    </row>
    <row r="886" spans="66:102" x14ac:dyDescent="0.25">
      <c r="BN886" s="3">
        <v>3</v>
      </c>
      <c r="BO886" s="3">
        <v>71</v>
      </c>
      <c r="BP886" s="3">
        <v>15731.82</v>
      </c>
      <c r="BW886" s="3">
        <v>6</v>
      </c>
      <c r="BX886" s="3">
        <v>71</v>
      </c>
      <c r="BY886" s="3">
        <v>1570.8820000000001</v>
      </c>
      <c r="CF886" s="3" t="s">
        <v>3073</v>
      </c>
      <c r="CG886" s="174">
        <v>10598</v>
      </c>
      <c r="CH886" s="174">
        <v>2130</v>
      </c>
      <c r="CI886" s="174">
        <v>5</v>
      </c>
      <c r="CJ886" s="174">
        <v>3592.232</v>
      </c>
      <c r="CK886" s="174">
        <v>3592.232</v>
      </c>
      <c r="CN886" s="3">
        <v>1118</v>
      </c>
      <c r="CO886" s="169">
        <f t="shared" si="147"/>
        <v>3373.5043999999998</v>
      </c>
      <c r="CP886" s="169">
        <f t="shared" si="148"/>
        <v>3304.0047999999997</v>
      </c>
      <c r="CQ886" s="170">
        <f t="shared" si="149"/>
        <v>6677.5091999999995</v>
      </c>
      <c r="CU886" s="174">
        <v>10598</v>
      </c>
      <c r="CV886" s="174">
        <v>2130</v>
      </c>
      <c r="CW886" s="174">
        <v>5</v>
      </c>
      <c r="CX886" s="174">
        <v>3592.232</v>
      </c>
    </row>
    <row r="887" spans="66:102" x14ac:dyDescent="0.25">
      <c r="BN887" s="3">
        <v>3</v>
      </c>
      <c r="BO887" s="3">
        <v>71</v>
      </c>
      <c r="BP887" s="3">
        <v>6860.1629999999996</v>
      </c>
      <c r="BW887" s="3">
        <v>3</v>
      </c>
      <c r="BX887" s="3">
        <v>71</v>
      </c>
      <c r="BY887" s="3">
        <v>18076.11</v>
      </c>
      <c r="CF887" s="3" t="s">
        <v>3073</v>
      </c>
      <c r="CG887" s="174">
        <v>186331</v>
      </c>
      <c r="CH887" s="174">
        <v>1413</v>
      </c>
      <c r="CI887" s="174">
        <v>5</v>
      </c>
      <c r="CJ887" s="174">
        <v>3590.3850000000002</v>
      </c>
      <c r="CK887" s="174">
        <v>3590.3850000000002</v>
      </c>
      <c r="CN887" s="3">
        <v>1623</v>
      </c>
      <c r="CO887" s="169">
        <f t="shared" si="147"/>
        <v>3311.4970000000003</v>
      </c>
      <c r="CP887" s="169">
        <f t="shared" si="148"/>
        <v>3364.107</v>
      </c>
      <c r="CQ887" s="170">
        <f t="shared" si="149"/>
        <v>6675.6040000000003</v>
      </c>
      <c r="CU887" s="174">
        <v>186331</v>
      </c>
      <c r="CV887" s="174">
        <v>1413</v>
      </c>
      <c r="CW887" s="174">
        <v>5</v>
      </c>
      <c r="CX887" s="174">
        <v>3590.3850000000002</v>
      </c>
    </row>
    <row r="888" spans="66:102" x14ac:dyDescent="0.25">
      <c r="BN888" s="3">
        <v>3</v>
      </c>
      <c r="BO888" s="3">
        <v>71</v>
      </c>
      <c r="BP888" s="3">
        <v>3113.11</v>
      </c>
      <c r="BW888" s="3">
        <v>6</v>
      </c>
      <c r="BX888" s="3">
        <v>71</v>
      </c>
      <c r="BY888" s="3">
        <v>2856.8919999999998</v>
      </c>
      <c r="CF888" s="3" t="s">
        <v>3073</v>
      </c>
      <c r="CG888" s="174">
        <v>1582</v>
      </c>
      <c r="CH888" s="174">
        <v>82590</v>
      </c>
      <c r="CI888" s="174">
        <v>5</v>
      </c>
      <c r="CJ888" s="174">
        <v>3589.6990000000001</v>
      </c>
      <c r="CK888" s="174">
        <v>3589.6990000000001</v>
      </c>
      <c r="CN888" s="3">
        <v>335</v>
      </c>
      <c r="CO888" s="169">
        <f t="shared" si="147"/>
        <v>3298.6474800000001</v>
      </c>
      <c r="CP888" s="169">
        <f t="shared" si="148"/>
        <v>3376.6013399999997</v>
      </c>
      <c r="CQ888" s="170">
        <f t="shared" si="149"/>
        <v>6675.2488199999998</v>
      </c>
      <c r="CU888" s="174">
        <v>1582</v>
      </c>
      <c r="CV888" s="174">
        <v>82590</v>
      </c>
      <c r="CW888" s="174">
        <v>5</v>
      </c>
      <c r="CX888" s="174">
        <v>3589.6990000000001</v>
      </c>
    </row>
    <row r="889" spans="66:102" x14ac:dyDescent="0.25">
      <c r="BN889" s="3">
        <v>3</v>
      </c>
      <c r="BO889" s="3">
        <v>71</v>
      </c>
      <c r="BP889" s="3">
        <v>7126.08</v>
      </c>
      <c r="BW889" s="3">
        <v>3</v>
      </c>
      <c r="BX889" s="3">
        <v>71</v>
      </c>
      <c r="BY889" s="3">
        <v>16285.49</v>
      </c>
      <c r="CF889" s="3" t="s">
        <v>3073</v>
      </c>
      <c r="CG889" s="174">
        <v>2417</v>
      </c>
      <c r="CH889" s="174">
        <v>30303</v>
      </c>
      <c r="CI889" s="174">
        <v>5</v>
      </c>
      <c r="CJ889" s="174">
        <v>3585.5079999999998</v>
      </c>
      <c r="CK889" s="174">
        <v>3585.5079999999998</v>
      </c>
      <c r="CN889" s="3">
        <v>3501</v>
      </c>
      <c r="CO889" s="169">
        <f t="shared" si="147"/>
        <v>3253.2029000000002</v>
      </c>
      <c r="CP889" s="169">
        <f t="shared" si="148"/>
        <v>3419.8292999999999</v>
      </c>
      <c r="CQ889" s="170">
        <f t="shared" si="149"/>
        <v>6673.0321999999996</v>
      </c>
      <c r="CU889" s="174">
        <v>2417</v>
      </c>
      <c r="CV889" s="174">
        <v>30303</v>
      </c>
      <c r="CW889" s="174">
        <v>5</v>
      </c>
      <c r="CX889" s="174">
        <v>3585.5079999999998</v>
      </c>
    </row>
    <row r="890" spans="66:102" x14ac:dyDescent="0.25">
      <c r="BN890" s="3">
        <v>3</v>
      </c>
      <c r="BO890" s="3">
        <v>71</v>
      </c>
      <c r="BP890" s="3">
        <v>3046.4969999999998</v>
      </c>
      <c r="BW890" s="3">
        <v>6</v>
      </c>
      <c r="BX890" s="3">
        <v>71</v>
      </c>
      <c r="BY890" s="3">
        <v>1670.2380000000001</v>
      </c>
      <c r="CF890" s="3" t="s">
        <v>3073</v>
      </c>
      <c r="CG890" s="174">
        <v>3430</v>
      </c>
      <c r="CH890" s="174">
        <v>175757</v>
      </c>
      <c r="CI890" s="174">
        <v>5</v>
      </c>
      <c r="CJ890" s="174">
        <v>3585.1320000000001</v>
      </c>
      <c r="CK890" s="174">
        <v>3585.1320000000001</v>
      </c>
      <c r="CN890" s="3">
        <v>3442</v>
      </c>
      <c r="CO890" s="169">
        <f t="shared" si="147"/>
        <v>3281.5</v>
      </c>
      <c r="CP890" s="169">
        <f t="shared" si="148"/>
        <v>3391.4920000000002</v>
      </c>
      <c r="CQ890" s="170">
        <f t="shared" si="149"/>
        <v>6672.9920000000002</v>
      </c>
      <c r="CU890" s="174">
        <v>3430</v>
      </c>
      <c r="CV890" s="174">
        <v>175757</v>
      </c>
      <c r="CW890" s="174">
        <v>5</v>
      </c>
      <c r="CX890" s="174">
        <v>3585.1320000000001</v>
      </c>
    </row>
    <row r="891" spans="66:102" x14ac:dyDescent="0.25">
      <c r="BN891" s="3">
        <v>6</v>
      </c>
      <c r="BO891" s="3">
        <v>71</v>
      </c>
      <c r="BP891" s="3">
        <v>4987.0730000000003</v>
      </c>
      <c r="BW891" s="3">
        <v>6</v>
      </c>
      <c r="BX891" s="3">
        <v>71</v>
      </c>
      <c r="BY891" s="3">
        <v>1505.84</v>
      </c>
      <c r="CF891" s="3" t="s">
        <v>3073</v>
      </c>
      <c r="CG891" s="174">
        <v>1757</v>
      </c>
      <c r="CH891" s="174">
        <v>57679</v>
      </c>
      <c r="CI891" s="174">
        <v>5</v>
      </c>
      <c r="CJ891" s="174">
        <v>3581.3519999999999</v>
      </c>
      <c r="CK891" s="174">
        <v>3581.3519999999999</v>
      </c>
      <c r="CN891" s="3">
        <v>1988</v>
      </c>
      <c r="CO891" s="169">
        <f t="shared" si="147"/>
        <v>3258.8</v>
      </c>
      <c r="CP891" s="169">
        <f t="shared" si="148"/>
        <v>3413.723</v>
      </c>
      <c r="CQ891" s="170">
        <f t="shared" si="149"/>
        <v>6672.5230000000001</v>
      </c>
      <c r="CU891" s="174">
        <v>1757</v>
      </c>
      <c r="CV891" s="174">
        <v>57679</v>
      </c>
      <c r="CW891" s="174">
        <v>5</v>
      </c>
      <c r="CX891" s="174">
        <v>3581.3519999999999</v>
      </c>
    </row>
    <row r="892" spans="66:102" x14ac:dyDescent="0.25">
      <c r="BN892" s="3">
        <v>6</v>
      </c>
      <c r="BO892" s="3">
        <v>71</v>
      </c>
      <c r="BP892" s="3">
        <v>1631.1379999999999</v>
      </c>
      <c r="BW892" s="3">
        <v>6</v>
      </c>
      <c r="BX892" s="3">
        <v>71</v>
      </c>
      <c r="BY892" s="3">
        <v>5628.9340000000002</v>
      </c>
      <c r="CF892" s="3" t="s">
        <v>3073</v>
      </c>
      <c r="CG892" s="174">
        <v>3518</v>
      </c>
      <c r="CH892" s="174">
        <v>63387</v>
      </c>
      <c r="CI892" s="174">
        <v>5</v>
      </c>
      <c r="CJ892" s="174">
        <v>3579.48</v>
      </c>
      <c r="CK892" s="174">
        <v>3579.48</v>
      </c>
      <c r="CN892" s="3">
        <v>2605</v>
      </c>
      <c r="CO892" s="169">
        <f t="shared" si="147"/>
        <v>3320.9588999999996</v>
      </c>
      <c r="CP892" s="169">
        <f t="shared" si="148"/>
        <v>3350.1934000000001</v>
      </c>
      <c r="CQ892" s="170">
        <f t="shared" si="149"/>
        <v>6671.1522999999997</v>
      </c>
      <c r="CU892" s="174">
        <v>3518</v>
      </c>
      <c r="CV892" s="174">
        <v>63387</v>
      </c>
      <c r="CW892" s="174">
        <v>5</v>
      </c>
      <c r="CX892" s="174">
        <v>3579.48</v>
      </c>
    </row>
    <row r="893" spans="66:102" x14ac:dyDescent="0.25">
      <c r="BN893" s="3">
        <v>6</v>
      </c>
      <c r="BO893" s="3">
        <v>71</v>
      </c>
      <c r="BP893" s="3">
        <v>2805.09</v>
      </c>
      <c r="BW893" s="3">
        <v>6</v>
      </c>
      <c r="BX893" s="3">
        <v>71</v>
      </c>
      <c r="BY893" s="3">
        <v>3070.6779999999999</v>
      </c>
      <c r="CF893" s="3" t="s">
        <v>3073</v>
      </c>
      <c r="CG893" s="174">
        <v>21523</v>
      </c>
      <c r="CH893" s="174">
        <v>2216</v>
      </c>
      <c r="CI893" s="174">
        <v>5</v>
      </c>
      <c r="CJ893" s="174">
        <v>3578.7069999999999</v>
      </c>
      <c r="CK893" s="174">
        <v>3578.7069999999999</v>
      </c>
      <c r="CN893" s="3">
        <v>2500</v>
      </c>
      <c r="CO893" s="169">
        <f t="shared" si="147"/>
        <v>3337.163</v>
      </c>
      <c r="CP893" s="169">
        <f t="shared" si="148"/>
        <v>3332.511</v>
      </c>
      <c r="CQ893" s="170">
        <f t="shared" si="149"/>
        <v>6669.674</v>
      </c>
      <c r="CU893" s="174">
        <v>21523</v>
      </c>
      <c r="CV893" s="174">
        <v>2216</v>
      </c>
      <c r="CW893" s="174">
        <v>5</v>
      </c>
      <c r="CX893" s="174">
        <v>3578.7069999999999</v>
      </c>
    </row>
    <row r="894" spans="66:102" x14ac:dyDescent="0.25">
      <c r="BN894" s="3">
        <v>6</v>
      </c>
      <c r="BO894" s="3">
        <v>71</v>
      </c>
      <c r="BP894" s="3">
        <v>1684.2170000000001</v>
      </c>
      <c r="BW894" s="3">
        <v>6</v>
      </c>
      <c r="BX894" s="3">
        <v>71</v>
      </c>
      <c r="BY894" s="3">
        <v>1847.557</v>
      </c>
      <c r="CF894" s="3" t="s">
        <v>3073</v>
      </c>
      <c r="CG894" s="174">
        <v>131712</v>
      </c>
      <c r="CH894" s="174">
        <v>2011</v>
      </c>
      <c r="CI894" s="174">
        <v>5</v>
      </c>
      <c r="CJ894" s="174">
        <v>3568.8429999999998</v>
      </c>
      <c r="CK894" s="174">
        <v>3568.8429999999998</v>
      </c>
      <c r="CN894" s="3">
        <v>3278</v>
      </c>
      <c r="CO894" s="169">
        <f t="shared" si="147"/>
        <v>3304.8425000000002</v>
      </c>
      <c r="CP894" s="169">
        <f t="shared" si="148"/>
        <v>3364.6040000000003</v>
      </c>
      <c r="CQ894" s="170">
        <f t="shared" si="149"/>
        <v>6669.4465</v>
      </c>
      <c r="CU894" s="174">
        <v>131712</v>
      </c>
      <c r="CV894" s="174">
        <v>2011</v>
      </c>
      <c r="CW894" s="174">
        <v>5</v>
      </c>
      <c r="CX894" s="174">
        <v>3568.8429999999998</v>
      </c>
    </row>
    <row r="895" spans="66:102" x14ac:dyDescent="0.25">
      <c r="BN895" s="3">
        <v>6</v>
      </c>
      <c r="BO895" s="3">
        <v>71</v>
      </c>
      <c r="BP895" s="3">
        <v>1443.856</v>
      </c>
      <c r="BW895" s="3">
        <v>3</v>
      </c>
      <c r="BX895" s="3">
        <v>71</v>
      </c>
      <c r="BY895" s="3">
        <v>6196.8630000000003</v>
      </c>
      <c r="CF895" s="3" t="s">
        <v>3073</v>
      </c>
      <c r="CG895" s="174">
        <v>2958</v>
      </c>
      <c r="CH895" s="174">
        <v>154492</v>
      </c>
      <c r="CI895" s="174">
        <v>5</v>
      </c>
      <c r="CJ895" s="174">
        <v>3568.4540000000002</v>
      </c>
      <c r="CK895" s="174">
        <v>3568.4540000000002</v>
      </c>
      <c r="CN895" s="3">
        <v>3011</v>
      </c>
      <c r="CO895" s="169">
        <f t="shared" si="147"/>
        <v>3233.7596000000003</v>
      </c>
      <c r="CP895" s="169">
        <f t="shared" si="148"/>
        <v>3431.1736000000001</v>
      </c>
      <c r="CQ895" s="170">
        <f t="shared" si="149"/>
        <v>6664.9332000000004</v>
      </c>
      <c r="CU895" s="174">
        <v>2958</v>
      </c>
      <c r="CV895" s="174">
        <v>154492</v>
      </c>
      <c r="CW895" s="174">
        <v>5</v>
      </c>
      <c r="CX895" s="174">
        <v>3568.4540000000002</v>
      </c>
    </row>
    <row r="896" spans="66:102" x14ac:dyDescent="0.25">
      <c r="BN896" s="3">
        <v>6</v>
      </c>
      <c r="BO896" s="3">
        <v>71</v>
      </c>
      <c r="BP896" s="3">
        <v>5375.7070000000003</v>
      </c>
      <c r="BW896" s="3">
        <v>3</v>
      </c>
      <c r="BX896" s="3">
        <v>71</v>
      </c>
      <c r="BY896" s="3">
        <v>3747.663</v>
      </c>
      <c r="CF896" s="3" t="s">
        <v>3073</v>
      </c>
      <c r="CG896" s="174">
        <v>584</v>
      </c>
      <c r="CH896" s="174">
        <v>84824</v>
      </c>
      <c r="CI896" s="174">
        <v>5</v>
      </c>
      <c r="CJ896" s="174">
        <v>3567.317</v>
      </c>
      <c r="CK896" s="174">
        <v>3567.317</v>
      </c>
      <c r="CN896" s="3">
        <v>385</v>
      </c>
      <c r="CO896" s="169">
        <f t="shared" si="147"/>
        <v>3330.5070000000005</v>
      </c>
      <c r="CP896" s="169">
        <f t="shared" si="148"/>
        <v>3329.9780000000001</v>
      </c>
      <c r="CQ896" s="170">
        <f t="shared" si="149"/>
        <v>6660.4850000000006</v>
      </c>
      <c r="CU896" s="174">
        <v>584</v>
      </c>
      <c r="CV896" s="174">
        <v>84824</v>
      </c>
      <c r="CW896" s="174">
        <v>5</v>
      </c>
      <c r="CX896" s="174">
        <v>3567.317</v>
      </c>
    </row>
    <row r="897" spans="66:102" x14ac:dyDescent="0.25">
      <c r="BN897" s="3">
        <v>6</v>
      </c>
      <c r="BO897" s="3">
        <v>71</v>
      </c>
      <c r="BP897" s="3">
        <v>3178.9780000000001</v>
      </c>
      <c r="BW897" s="3">
        <v>3</v>
      </c>
      <c r="BX897" s="3">
        <v>71</v>
      </c>
      <c r="BY897" s="3">
        <v>7202.3549999999996</v>
      </c>
      <c r="CF897" s="3" t="s">
        <v>3073</v>
      </c>
      <c r="CG897" s="174">
        <v>3491</v>
      </c>
      <c r="CH897" s="174">
        <v>55257</v>
      </c>
      <c r="CI897" s="174">
        <v>5</v>
      </c>
      <c r="CJ897" s="174">
        <v>3563.2849999999999</v>
      </c>
      <c r="CK897" s="174">
        <v>3563.2849999999999</v>
      </c>
      <c r="CN897" s="3">
        <v>1937</v>
      </c>
      <c r="CO897" s="169">
        <f t="shared" si="147"/>
        <v>3311.8989999999999</v>
      </c>
      <c r="CP897" s="169">
        <f t="shared" si="148"/>
        <v>3347.4839999999999</v>
      </c>
      <c r="CQ897" s="170">
        <f t="shared" si="149"/>
        <v>6659.3829999999998</v>
      </c>
      <c r="CU897" s="174">
        <v>3491</v>
      </c>
      <c r="CV897" s="174">
        <v>55257</v>
      </c>
      <c r="CW897" s="174">
        <v>5</v>
      </c>
      <c r="CX897" s="174">
        <v>3563.2849999999999</v>
      </c>
    </row>
    <row r="898" spans="66:102" x14ac:dyDescent="0.25">
      <c r="BN898" s="3">
        <v>6</v>
      </c>
      <c r="BO898" s="3">
        <v>71</v>
      </c>
      <c r="BP898" s="3">
        <v>1811.087</v>
      </c>
      <c r="BW898" s="3">
        <v>3</v>
      </c>
      <c r="BX898" s="3">
        <v>71</v>
      </c>
      <c r="BY898" s="3">
        <v>3447.4879999999998</v>
      </c>
      <c r="CF898" s="3" t="s">
        <v>3073</v>
      </c>
      <c r="CG898" s="174">
        <v>171746</v>
      </c>
      <c r="CH898" s="174">
        <v>3387</v>
      </c>
      <c r="CI898" s="174">
        <v>5</v>
      </c>
      <c r="CJ898" s="174">
        <v>3559.8180000000002</v>
      </c>
      <c r="CK898" s="174">
        <v>3559.8180000000002</v>
      </c>
      <c r="CN898" s="3">
        <v>3009</v>
      </c>
      <c r="CO898" s="169">
        <f t="shared" si="147"/>
        <v>3342.37898</v>
      </c>
      <c r="CP898" s="169">
        <f t="shared" si="148"/>
        <v>3314.9157300000002</v>
      </c>
      <c r="CQ898" s="170">
        <f t="shared" si="149"/>
        <v>6657.2947100000001</v>
      </c>
      <c r="CU898" s="174">
        <v>171746</v>
      </c>
      <c r="CV898" s="174">
        <v>3387</v>
      </c>
      <c r="CW898" s="174">
        <v>5</v>
      </c>
      <c r="CX898" s="174">
        <v>3559.8180000000002</v>
      </c>
    </row>
    <row r="899" spans="66:102" x14ac:dyDescent="0.25">
      <c r="BN899" s="3">
        <v>6</v>
      </c>
      <c r="BO899" s="3">
        <v>75</v>
      </c>
      <c r="BP899" s="3">
        <v>8081.7479999999996</v>
      </c>
      <c r="BW899" s="3">
        <v>6</v>
      </c>
      <c r="BX899" s="3">
        <v>75</v>
      </c>
      <c r="BY899" s="3">
        <v>8614.3009999999995</v>
      </c>
      <c r="CF899" s="3" t="s">
        <v>3073</v>
      </c>
      <c r="CG899" s="174">
        <v>1337</v>
      </c>
      <c r="CH899" s="174">
        <v>116814</v>
      </c>
      <c r="CI899" s="174">
        <v>5</v>
      </c>
      <c r="CJ899" s="174">
        <v>3555.0390000000002</v>
      </c>
      <c r="CK899" s="174">
        <v>3555.0390000000002</v>
      </c>
      <c r="CN899" s="3">
        <v>1173</v>
      </c>
      <c r="CO899" s="169">
        <f t="shared" ref="CO899:CO962" si="150">SUMIF(CG$3:CG$17476,$CN899,$CK$3:$CK$17476)</f>
        <v>3398.2844999999998</v>
      </c>
      <c r="CP899" s="169">
        <f t="shared" ref="CP899:CP962" si="151">SUMIF(CH$3:CH$17476,$CN899,$CK$3:$CK$17476)</f>
        <v>3257.7510999999995</v>
      </c>
      <c r="CQ899" s="170">
        <f t="shared" ref="CQ899:CQ962" si="152">CO899+CP899</f>
        <v>6656.0355999999992</v>
      </c>
      <c r="CU899" s="174">
        <v>1337</v>
      </c>
      <c r="CV899" s="174">
        <v>116814</v>
      </c>
      <c r="CW899" s="174">
        <v>5</v>
      </c>
      <c r="CX899" s="174">
        <v>3555.0390000000002</v>
      </c>
    </row>
    <row r="900" spans="66:102" x14ac:dyDescent="0.25">
      <c r="BN900" s="3">
        <v>6</v>
      </c>
      <c r="BO900" s="3">
        <v>75</v>
      </c>
      <c r="BP900" s="3">
        <v>8051.9359999999997</v>
      </c>
      <c r="BW900" s="3">
        <v>6</v>
      </c>
      <c r="BX900" s="3">
        <v>75</v>
      </c>
      <c r="BY900" s="3">
        <v>8456.2000000000007</v>
      </c>
      <c r="CF900" s="3" t="s">
        <v>3073</v>
      </c>
      <c r="CG900" s="174">
        <v>1174</v>
      </c>
      <c r="CH900" s="174">
        <v>141775</v>
      </c>
      <c r="CI900" s="174">
        <v>5</v>
      </c>
      <c r="CJ900" s="174">
        <v>3554.6640000000002</v>
      </c>
      <c r="CK900" s="174">
        <v>3554.6640000000002</v>
      </c>
      <c r="CN900" s="3">
        <v>2636</v>
      </c>
      <c r="CO900" s="169">
        <f t="shared" si="150"/>
        <v>3339.9970999999996</v>
      </c>
      <c r="CP900" s="169">
        <f t="shared" si="151"/>
        <v>3313.6206999999999</v>
      </c>
      <c r="CQ900" s="170">
        <f t="shared" si="152"/>
        <v>6653.6178</v>
      </c>
      <c r="CU900" s="174">
        <v>1174</v>
      </c>
      <c r="CV900" s="174">
        <v>141775</v>
      </c>
      <c r="CW900" s="174">
        <v>5</v>
      </c>
      <c r="CX900" s="174">
        <v>3554.6640000000002</v>
      </c>
    </row>
    <row r="901" spans="66:102" x14ac:dyDescent="0.25">
      <c r="BN901" s="3">
        <v>6</v>
      </c>
      <c r="BO901" s="3">
        <v>75</v>
      </c>
      <c r="BP901" s="3">
        <v>666.88260000000002</v>
      </c>
      <c r="BW901" s="3">
        <v>6</v>
      </c>
      <c r="BX901" s="3">
        <v>75</v>
      </c>
      <c r="BY901" s="3">
        <v>476.46800000000002</v>
      </c>
      <c r="CF901" s="3" t="s">
        <v>3073</v>
      </c>
      <c r="CG901" s="174">
        <v>3322</v>
      </c>
      <c r="CH901" s="174">
        <v>167636</v>
      </c>
      <c r="CI901" s="174">
        <v>5</v>
      </c>
      <c r="CJ901" s="174">
        <v>3551.08</v>
      </c>
      <c r="CK901" s="174">
        <v>3551.08</v>
      </c>
      <c r="CN901" s="3">
        <v>3561</v>
      </c>
      <c r="CO901" s="169">
        <f t="shared" si="150"/>
        <v>3319.1502100000002</v>
      </c>
      <c r="CP901" s="169">
        <f t="shared" si="151"/>
        <v>3328.4821000000002</v>
      </c>
      <c r="CQ901" s="170">
        <f t="shared" si="152"/>
        <v>6647.6323100000009</v>
      </c>
      <c r="CU901" s="174">
        <v>3322</v>
      </c>
      <c r="CV901" s="174">
        <v>167636</v>
      </c>
      <c r="CW901" s="174">
        <v>5</v>
      </c>
      <c r="CX901" s="174">
        <v>3551.08</v>
      </c>
    </row>
    <row r="902" spans="66:102" x14ac:dyDescent="0.25">
      <c r="BN902" s="3">
        <v>6</v>
      </c>
      <c r="BO902" s="3">
        <v>75</v>
      </c>
      <c r="BP902" s="3">
        <v>511.99</v>
      </c>
      <c r="BW902" s="3">
        <v>6</v>
      </c>
      <c r="BX902" s="3">
        <v>75</v>
      </c>
      <c r="BY902" s="3">
        <v>442.58980000000003</v>
      </c>
      <c r="CF902" s="3" t="s">
        <v>3073</v>
      </c>
      <c r="CG902" s="174">
        <v>186377</v>
      </c>
      <c r="CH902" s="174">
        <v>1900</v>
      </c>
      <c r="CI902" s="174">
        <v>5</v>
      </c>
      <c r="CJ902" s="174">
        <v>3540.7109999999998</v>
      </c>
      <c r="CK902" s="174">
        <v>3540.7109999999998</v>
      </c>
      <c r="CN902" s="3">
        <v>2493</v>
      </c>
      <c r="CO902" s="169">
        <f t="shared" si="150"/>
        <v>3282.5574399999996</v>
      </c>
      <c r="CP902" s="169">
        <f t="shared" si="151"/>
        <v>3347.4239400000001</v>
      </c>
      <c r="CQ902" s="170">
        <f t="shared" si="152"/>
        <v>6629.9813799999993</v>
      </c>
      <c r="CU902" s="174">
        <v>186377</v>
      </c>
      <c r="CV902" s="174">
        <v>1900</v>
      </c>
      <c r="CW902" s="174">
        <v>5</v>
      </c>
      <c r="CX902" s="174">
        <v>3540.7109999999998</v>
      </c>
    </row>
    <row r="903" spans="66:102" x14ac:dyDescent="0.25">
      <c r="BN903" s="3">
        <v>6</v>
      </c>
      <c r="BO903" s="3">
        <v>76</v>
      </c>
      <c r="BP903" s="3">
        <v>7433.2879999999996</v>
      </c>
      <c r="BW903" s="3">
        <v>6</v>
      </c>
      <c r="BX903" s="3">
        <v>76</v>
      </c>
      <c r="BY903" s="3">
        <v>7536.0950000000003</v>
      </c>
      <c r="CF903" s="3" t="s">
        <v>3073</v>
      </c>
      <c r="CG903" s="174">
        <v>1041</v>
      </c>
      <c r="CH903" s="174">
        <v>123549</v>
      </c>
      <c r="CI903" s="174">
        <v>5</v>
      </c>
      <c r="CJ903" s="174">
        <v>3537.7370000000001</v>
      </c>
      <c r="CK903" s="174">
        <v>3537.7370000000001</v>
      </c>
      <c r="CN903" s="3">
        <v>3641</v>
      </c>
      <c r="CO903" s="169">
        <f t="shared" si="150"/>
        <v>3355.3422</v>
      </c>
      <c r="CP903" s="169">
        <f t="shared" si="151"/>
        <v>3262.5418999999997</v>
      </c>
      <c r="CQ903" s="170">
        <f t="shared" si="152"/>
        <v>6617.8840999999993</v>
      </c>
      <c r="CU903" s="174">
        <v>1041</v>
      </c>
      <c r="CV903" s="174">
        <v>123549</v>
      </c>
      <c r="CW903" s="174">
        <v>5</v>
      </c>
      <c r="CX903" s="174">
        <v>3537.7370000000001</v>
      </c>
    </row>
    <row r="904" spans="66:102" x14ac:dyDescent="0.25">
      <c r="BN904" s="3">
        <v>6</v>
      </c>
      <c r="BO904" s="3">
        <v>76</v>
      </c>
      <c r="BP904" s="3">
        <v>1932.2909999999999</v>
      </c>
      <c r="BW904" s="3">
        <v>6</v>
      </c>
      <c r="BX904" s="3">
        <v>76</v>
      </c>
      <c r="BY904" s="3">
        <v>1873.796</v>
      </c>
      <c r="CF904" s="3" t="s">
        <v>3073</v>
      </c>
      <c r="CG904" s="174">
        <v>952</v>
      </c>
      <c r="CH904" s="174">
        <v>114607</v>
      </c>
      <c r="CI904" s="174">
        <v>5</v>
      </c>
      <c r="CJ904" s="174">
        <v>3533.7809999999999</v>
      </c>
      <c r="CK904" s="174">
        <v>3533.7809999999999</v>
      </c>
      <c r="CN904" s="3">
        <v>682</v>
      </c>
      <c r="CO904" s="169">
        <f t="shared" si="150"/>
        <v>3315.8290299999999</v>
      </c>
      <c r="CP904" s="169">
        <f t="shared" si="151"/>
        <v>3299.4867600000002</v>
      </c>
      <c r="CQ904" s="170">
        <f t="shared" si="152"/>
        <v>6615.3157900000006</v>
      </c>
      <c r="CU904" s="174">
        <v>952</v>
      </c>
      <c r="CV904" s="174">
        <v>114607</v>
      </c>
      <c r="CW904" s="174">
        <v>5</v>
      </c>
      <c r="CX904" s="174">
        <v>3533.7809999999999</v>
      </c>
    </row>
    <row r="905" spans="66:102" x14ac:dyDescent="0.25">
      <c r="BN905" s="3">
        <v>6</v>
      </c>
      <c r="BO905" s="3">
        <v>76</v>
      </c>
      <c r="BP905" s="3">
        <v>3321.0410000000002</v>
      </c>
      <c r="BW905" s="3">
        <v>6</v>
      </c>
      <c r="BX905" s="3">
        <v>76</v>
      </c>
      <c r="BY905" s="3">
        <v>3626.0419999999999</v>
      </c>
      <c r="CF905" s="3" t="s">
        <v>3073</v>
      </c>
      <c r="CG905" s="174">
        <v>173918</v>
      </c>
      <c r="CH905" s="174">
        <v>3406</v>
      </c>
      <c r="CI905" s="174">
        <v>5</v>
      </c>
      <c r="CJ905" s="174">
        <v>3530.6840000000002</v>
      </c>
      <c r="CK905" s="174">
        <v>3530.6840000000002</v>
      </c>
      <c r="CN905" s="3">
        <v>3364</v>
      </c>
      <c r="CO905" s="169">
        <f t="shared" si="150"/>
        <v>3249.7033700000002</v>
      </c>
      <c r="CP905" s="169">
        <f t="shared" si="151"/>
        <v>3359.5967300000002</v>
      </c>
      <c r="CQ905" s="170">
        <f t="shared" si="152"/>
        <v>6609.3001000000004</v>
      </c>
      <c r="CU905" s="174">
        <v>173918</v>
      </c>
      <c r="CV905" s="174">
        <v>3406</v>
      </c>
      <c r="CW905" s="174">
        <v>5</v>
      </c>
      <c r="CX905" s="174">
        <v>3530.6840000000002</v>
      </c>
    </row>
    <row r="906" spans="66:102" x14ac:dyDescent="0.25">
      <c r="BN906" s="3">
        <v>6</v>
      </c>
      <c r="BO906" s="3">
        <v>76</v>
      </c>
      <c r="BP906" s="3">
        <v>8962.4930000000004</v>
      </c>
      <c r="BW906" s="3">
        <v>6</v>
      </c>
      <c r="BX906" s="3">
        <v>76</v>
      </c>
      <c r="BY906" s="3">
        <v>9031.6059999999998</v>
      </c>
      <c r="CF906" s="3" t="s">
        <v>3073</v>
      </c>
      <c r="CG906" s="174">
        <v>2752</v>
      </c>
      <c r="CH906" s="174">
        <v>147973</v>
      </c>
      <c r="CI906" s="174">
        <v>5</v>
      </c>
      <c r="CJ906" s="174">
        <v>3530.2539999999999</v>
      </c>
      <c r="CK906" s="174">
        <v>3530.2539999999999</v>
      </c>
      <c r="CN906" s="3">
        <v>1115</v>
      </c>
      <c r="CO906" s="169">
        <f t="shared" si="150"/>
        <v>3289</v>
      </c>
      <c r="CP906" s="169">
        <f t="shared" si="151"/>
        <v>3319.2170000000001</v>
      </c>
      <c r="CQ906" s="170">
        <f t="shared" si="152"/>
        <v>6608.2170000000006</v>
      </c>
      <c r="CU906" s="174">
        <v>2752</v>
      </c>
      <c r="CV906" s="174">
        <v>147973</v>
      </c>
      <c r="CW906" s="174">
        <v>5</v>
      </c>
      <c r="CX906" s="174">
        <v>3530.2539999999999</v>
      </c>
    </row>
    <row r="907" spans="66:102" x14ac:dyDescent="0.25">
      <c r="BN907" s="3">
        <v>6</v>
      </c>
      <c r="BO907" s="3">
        <v>76</v>
      </c>
      <c r="BP907" s="3">
        <v>7052.8389999999999</v>
      </c>
      <c r="BW907" s="3">
        <v>6</v>
      </c>
      <c r="BX907" s="3">
        <v>76</v>
      </c>
      <c r="BY907" s="3">
        <v>7337.4830000000002</v>
      </c>
      <c r="CF907" s="3" t="s">
        <v>3073</v>
      </c>
      <c r="CG907" s="174">
        <v>3051</v>
      </c>
      <c r="CH907" s="174">
        <v>166885</v>
      </c>
      <c r="CI907" s="174">
        <v>5</v>
      </c>
      <c r="CJ907" s="174">
        <v>3529.893</v>
      </c>
      <c r="CK907" s="174">
        <v>3529.893</v>
      </c>
      <c r="CN907" s="3">
        <v>1729</v>
      </c>
      <c r="CO907" s="169">
        <f t="shared" si="150"/>
        <v>3231.1156000000001</v>
      </c>
      <c r="CP907" s="169">
        <f t="shared" si="151"/>
        <v>3376.6179000000002</v>
      </c>
      <c r="CQ907" s="170">
        <f t="shared" si="152"/>
        <v>6607.7335000000003</v>
      </c>
      <c r="CU907" s="174">
        <v>3051</v>
      </c>
      <c r="CV907" s="174">
        <v>166885</v>
      </c>
      <c r="CW907" s="174">
        <v>5</v>
      </c>
      <c r="CX907" s="174">
        <v>3529.893</v>
      </c>
    </row>
    <row r="908" spans="66:102" x14ac:dyDescent="0.25">
      <c r="BN908" s="3">
        <v>6</v>
      </c>
      <c r="BO908" s="3">
        <v>76</v>
      </c>
      <c r="BP908" s="3">
        <v>1663.9849999999999</v>
      </c>
      <c r="BW908" s="3">
        <v>6</v>
      </c>
      <c r="BX908" s="3">
        <v>76</v>
      </c>
      <c r="BY908" s="3">
        <v>1604.1959999999999</v>
      </c>
      <c r="CF908" s="3" t="s">
        <v>3073</v>
      </c>
      <c r="CG908" s="174">
        <v>65890</v>
      </c>
      <c r="CH908" s="174">
        <v>1707</v>
      </c>
      <c r="CI908" s="174">
        <v>5</v>
      </c>
      <c r="CJ908" s="174">
        <v>3528.808</v>
      </c>
      <c r="CK908" s="174">
        <v>3528.808</v>
      </c>
      <c r="CN908" s="3">
        <v>1265</v>
      </c>
      <c r="CO908" s="169">
        <f t="shared" si="150"/>
        <v>3293.3240000000001</v>
      </c>
      <c r="CP908" s="169">
        <f t="shared" si="151"/>
        <v>3309.4189999999999</v>
      </c>
      <c r="CQ908" s="170">
        <f t="shared" si="152"/>
        <v>6602.7430000000004</v>
      </c>
      <c r="CU908" s="174">
        <v>65890</v>
      </c>
      <c r="CV908" s="174">
        <v>1707</v>
      </c>
      <c r="CW908" s="174">
        <v>5</v>
      </c>
      <c r="CX908" s="174">
        <v>3528.808</v>
      </c>
    </row>
    <row r="909" spans="66:102" x14ac:dyDescent="0.25">
      <c r="BN909" s="3">
        <v>6</v>
      </c>
      <c r="BO909" s="3">
        <v>76</v>
      </c>
      <c r="BP909" s="3">
        <v>2895.19</v>
      </c>
      <c r="BW909" s="3">
        <v>6</v>
      </c>
      <c r="BX909" s="3">
        <v>76</v>
      </c>
      <c r="BY909" s="3">
        <v>3186.4250000000002</v>
      </c>
      <c r="CF909" s="3" t="s">
        <v>3073</v>
      </c>
      <c r="CG909" s="174">
        <v>113804</v>
      </c>
      <c r="CH909" s="174">
        <v>941</v>
      </c>
      <c r="CI909" s="174">
        <v>5</v>
      </c>
      <c r="CJ909" s="174">
        <v>3526.7869999999998</v>
      </c>
      <c r="CK909" s="174">
        <v>3526.7869999999998</v>
      </c>
      <c r="CN909" s="3">
        <v>397</v>
      </c>
      <c r="CO909" s="169">
        <f t="shared" si="150"/>
        <v>3348.3445000000002</v>
      </c>
      <c r="CP909" s="169">
        <f t="shared" si="151"/>
        <v>3252.6956999999998</v>
      </c>
      <c r="CQ909" s="170">
        <f t="shared" si="152"/>
        <v>6601.0401999999995</v>
      </c>
      <c r="CU909" s="174">
        <v>113804</v>
      </c>
      <c r="CV909" s="174">
        <v>941</v>
      </c>
      <c r="CW909" s="174">
        <v>5</v>
      </c>
      <c r="CX909" s="174">
        <v>3526.7869999999998</v>
      </c>
    </row>
    <row r="910" spans="66:102" x14ac:dyDescent="0.25">
      <c r="BN910" s="3">
        <v>6</v>
      </c>
      <c r="BO910" s="3">
        <v>76</v>
      </c>
      <c r="BP910" s="3">
        <v>6764.4179999999997</v>
      </c>
      <c r="BW910" s="3">
        <v>6</v>
      </c>
      <c r="BX910" s="3">
        <v>76</v>
      </c>
      <c r="BY910" s="3">
        <v>7007.3680000000004</v>
      </c>
      <c r="CF910" s="3" t="s">
        <v>3073</v>
      </c>
      <c r="CG910" s="174">
        <v>1749</v>
      </c>
      <c r="CH910" s="174">
        <v>58737</v>
      </c>
      <c r="CI910" s="174">
        <v>5</v>
      </c>
      <c r="CJ910" s="174">
        <v>3526.3150000000001</v>
      </c>
      <c r="CK910" s="174">
        <v>3526.3150000000001</v>
      </c>
      <c r="CN910" s="3">
        <v>1684</v>
      </c>
      <c r="CO910" s="169">
        <f t="shared" si="150"/>
        <v>3250.1770000000001</v>
      </c>
      <c r="CP910" s="169">
        <f t="shared" si="151"/>
        <v>3349.9050000000002</v>
      </c>
      <c r="CQ910" s="170">
        <f t="shared" si="152"/>
        <v>6600.0820000000003</v>
      </c>
      <c r="CU910" s="174">
        <v>1749</v>
      </c>
      <c r="CV910" s="174">
        <v>58737</v>
      </c>
      <c r="CW910" s="174">
        <v>5</v>
      </c>
      <c r="CX910" s="174">
        <v>3526.3150000000001</v>
      </c>
    </row>
    <row r="911" spans="66:102" x14ac:dyDescent="0.25">
      <c r="BN911" s="3">
        <v>6</v>
      </c>
      <c r="BO911" s="3">
        <v>76</v>
      </c>
      <c r="BP911" s="3">
        <v>3855.7330000000002</v>
      </c>
      <c r="BW911" s="3">
        <v>6</v>
      </c>
      <c r="BX911" s="3">
        <v>76</v>
      </c>
      <c r="BY911" s="3">
        <v>4044.8110000000001</v>
      </c>
      <c r="CF911" s="3" t="s">
        <v>3073</v>
      </c>
      <c r="CG911" s="174">
        <v>165432</v>
      </c>
      <c r="CH911" s="174">
        <v>3314</v>
      </c>
      <c r="CI911" s="174">
        <v>5</v>
      </c>
      <c r="CJ911" s="174">
        <v>3524.5680000000002</v>
      </c>
      <c r="CK911" s="174">
        <v>3524.5680000000002</v>
      </c>
      <c r="CN911" s="3">
        <v>1868</v>
      </c>
      <c r="CO911" s="169">
        <f t="shared" si="150"/>
        <v>3289.8962000000001</v>
      </c>
      <c r="CP911" s="169">
        <f t="shared" si="151"/>
        <v>3307.8716000000004</v>
      </c>
      <c r="CQ911" s="170">
        <f t="shared" si="152"/>
        <v>6597.7678000000005</v>
      </c>
      <c r="CU911" s="174">
        <v>165432</v>
      </c>
      <c r="CV911" s="174">
        <v>3314</v>
      </c>
      <c r="CW911" s="174">
        <v>5</v>
      </c>
      <c r="CX911" s="174">
        <v>3524.5680000000002</v>
      </c>
    </row>
    <row r="912" spans="66:102" x14ac:dyDescent="0.25">
      <c r="BN912" s="3">
        <v>6</v>
      </c>
      <c r="BO912" s="3">
        <v>76</v>
      </c>
      <c r="BP912" s="3">
        <v>1351.3679999999999</v>
      </c>
      <c r="BW912" s="3">
        <v>6</v>
      </c>
      <c r="BX912" s="3">
        <v>76</v>
      </c>
      <c r="BY912" s="3">
        <v>1274.73</v>
      </c>
      <c r="CF912" s="3" t="s">
        <v>3073</v>
      </c>
      <c r="CG912" s="174">
        <v>2216</v>
      </c>
      <c r="CH912" s="174">
        <v>21523</v>
      </c>
      <c r="CI912" s="174">
        <v>5</v>
      </c>
      <c r="CJ912" s="174">
        <v>3522.4079999999999</v>
      </c>
      <c r="CK912" s="174">
        <v>3522.4079999999999</v>
      </c>
      <c r="CN912" s="3">
        <v>314</v>
      </c>
      <c r="CO912" s="169">
        <f t="shared" si="150"/>
        <v>3266.8963000000003</v>
      </c>
      <c r="CP912" s="169">
        <f t="shared" si="151"/>
        <v>3330.8606999999997</v>
      </c>
      <c r="CQ912" s="170">
        <f t="shared" si="152"/>
        <v>6597.7569999999996</v>
      </c>
      <c r="CU912" s="174">
        <v>2216</v>
      </c>
      <c r="CV912" s="174">
        <v>21523</v>
      </c>
      <c r="CW912" s="174">
        <v>5</v>
      </c>
      <c r="CX912" s="174">
        <v>3522.4079999999999</v>
      </c>
    </row>
    <row r="913" spans="66:102" x14ac:dyDescent="0.25">
      <c r="BN913" s="3">
        <v>6</v>
      </c>
      <c r="BO913" s="3">
        <v>76</v>
      </c>
      <c r="BP913" s="3">
        <v>813.65009999999995</v>
      </c>
      <c r="BW913" s="3">
        <v>6</v>
      </c>
      <c r="BX913" s="3">
        <v>76</v>
      </c>
      <c r="BY913" s="3">
        <v>693.05079999999998</v>
      </c>
      <c r="CF913" s="3" t="s">
        <v>3073</v>
      </c>
      <c r="CG913" s="174">
        <v>170120</v>
      </c>
      <c r="CH913" s="174">
        <v>3384</v>
      </c>
      <c r="CI913" s="174">
        <v>5</v>
      </c>
      <c r="CJ913" s="174">
        <v>3520.34</v>
      </c>
      <c r="CK913" s="174">
        <v>3520.34</v>
      </c>
      <c r="CN913" s="3">
        <v>407</v>
      </c>
      <c r="CO913" s="169">
        <f t="shared" si="150"/>
        <v>3317.2518999999998</v>
      </c>
      <c r="CP913" s="169">
        <f t="shared" si="151"/>
        <v>3274.1162999999997</v>
      </c>
      <c r="CQ913" s="170">
        <f t="shared" si="152"/>
        <v>6591.368199999999</v>
      </c>
      <c r="CU913" s="174">
        <v>170120</v>
      </c>
      <c r="CV913" s="174">
        <v>3384</v>
      </c>
      <c r="CW913" s="174">
        <v>5</v>
      </c>
      <c r="CX913" s="174">
        <v>3520.34</v>
      </c>
    </row>
    <row r="914" spans="66:102" x14ac:dyDescent="0.25">
      <c r="BN914" s="3">
        <v>6</v>
      </c>
      <c r="BO914" s="3">
        <v>76</v>
      </c>
      <c r="BP914" s="3">
        <v>1569.568</v>
      </c>
      <c r="BW914" s="3">
        <v>6</v>
      </c>
      <c r="BX914" s="3">
        <v>76</v>
      </c>
      <c r="BY914" s="3">
        <v>1560.8</v>
      </c>
      <c r="CF914" s="3" t="s">
        <v>3073</v>
      </c>
      <c r="CG914" s="174">
        <v>3387</v>
      </c>
      <c r="CH914" s="174">
        <v>171746</v>
      </c>
      <c r="CI914" s="174">
        <v>5</v>
      </c>
      <c r="CJ914" s="174">
        <v>3520.087</v>
      </c>
      <c r="CK914" s="174">
        <v>3520.087</v>
      </c>
      <c r="CN914" s="3">
        <v>2556</v>
      </c>
      <c r="CO914" s="169">
        <f t="shared" si="150"/>
        <v>3398.3478</v>
      </c>
      <c r="CP914" s="169">
        <f t="shared" si="151"/>
        <v>3188.4876999999997</v>
      </c>
      <c r="CQ914" s="170">
        <f t="shared" si="152"/>
        <v>6586.8354999999992</v>
      </c>
      <c r="CU914" s="174">
        <v>3387</v>
      </c>
      <c r="CV914" s="174">
        <v>171746</v>
      </c>
      <c r="CW914" s="174">
        <v>5</v>
      </c>
      <c r="CX914" s="174">
        <v>3520.087</v>
      </c>
    </row>
    <row r="915" spans="66:102" x14ac:dyDescent="0.25">
      <c r="BN915" s="3">
        <v>6</v>
      </c>
      <c r="BO915" s="3">
        <v>76</v>
      </c>
      <c r="BP915" s="3">
        <v>1582.6679999999999</v>
      </c>
      <c r="BW915" s="3">
        <v>6</v>
      </c>
      <c r="BX915" s="3">
        <v>76</v>
      </c>
      <c r="BY915" s="3">
        <v>1569.0160000000001</v>
      </c>
      <c r="CF915" s="3" t="s">
        <v>3073</v>
      </c>
      <c r="CG915" s="174">
        <v>3486</v>
      </c>
      <c r="CH915" s="174">
        <v>50628</v>
      </c>
      <c r="CI915" s="174">
        <v>5</v>
      </c>
      <c r="CJ915" s="174">
        <v>3518.444</v>
      </c>
      <c r="CK915" s="174">
        <v>3518.444</v>
      </c>
      <c r="CN915" s="3">
        <v>1833</v>
      </c>
      <c r="CO915" s="169">
        <f t="shared" si="150"/>
        <v>3337.3216000000002</v>
      </c>
      <c r="CP915" s="169">
        <f t="shared" si="151"/>
        <v>3240.4326000000001</v>
      </c>
      <c r="CQ915" s="170">
        <f t="shared" si="152"/>
        <v>6577.7542000000003</v>
      </c>
      <c r="CU915" s="174">
        <v>3486</v>
      </c>
      <c r="CV915" s="174">
        <v>50628</v>
      </c>
      <c r="CW915" s="174">
        <v>5</v>
      </c>
      <c r="CX915" s="174">
        <v>3518.444</v>
      </c>
    </row>
    <row r="916" spans="66:102" x14ac:dyDescent="0.25">
      <c r="BN916" s="3">
        <v>6</v>
      </c>
      <c r="BO916" s="3">
        <v>76</v>
      </c>
      <c r="BP916" s="3">
        <v>11230.1</v>
      </c>
      <c r="BW916" s="3">
        <v>6</v>
      </c>
      <c r="BX916" s="3">
        <v>76</v>
      </c>
      <c r="BY916" s="3">
        <v>11587.45</v>
      </c>
      <c r="CF916" s="3" t="s">
        <v>3073</v>
      </c>
      <c r="CG916" s="174">
        <v>3019</v>
      </c>
      <c r="CH916" s="174">
        <v>164572</v>
      </c>
      <c r="CI916" s="174">
        <v>5</v>
      </c>
      <c r="CJ916" s="174">
        <v>3517.453</v>
      </c>
      <c r="CK916" s="174">
        <v>3517.453</v>
      </c>
      <c r="CN916" s="3">
        <v>1987</v>
      </c>
      <c r="CO916" s="169">
        <f t="shared" si="150"/>
        <v>3276.038</v>
      </c>
      <c r="CP916" s="169">
        <f t="shared" si="151"/>
        <v>3301.2959999999998</v>
      </c>
      <c r="CQ916" s="170">
        <f t="shared" si="152"/>
        <v>6577.3339999999998</v>
      </c>
      <c r="CU916" s="174">
        <v>3019</v>
      </c>
      <c r="CV916" s="174">
        <v>164572</v>
      </c>
      <c r="CW916" s="174">
        <v>5</v>
      </c>
      <c r="CX916" s="174">
        <v>3517.453</v>
      </c>
    </row>
    <row r="917" spans="66:102" x14ac:dyDescent="0.25">
      <c r="BN917" s="3">
        <v>6</v>
      </c>
      <c r="BO917" s="3">
        <v>76</v>
      </c>
      <c r="BP917" s="3">
        <v>3680.6489999999999</v>
      </c>
      <c r="BW917" s="3">
        <v>6</v>
      </c>
      <c r="BX917" s="3">
        <v>76</v>
      </c>
      <c r="BY917" s="3">
        <v>3937.6350000000002</v>
      </c>
      <c r="CF917" s="3" t="s">
        <v>3073</v>
      </c>
      <c r="CG917" s="174">
        <v>1504</v>
      </c>
      <c r="CH917" s="174">
        <v>87722</v>
      </c>
      <c r="CI917" s="174">
        <v>5</v>
      </c>
      <c r="CJ917" s="174">
        <v>3517.114</v>
      </c>
      <c r="CK917" s="174">
        <v>3517.114</v>
      </c>
      <c r="CN917" s="3">
        <v>130</v>
      </c>
      <c r="CO917" s="169">
        <f t="shared" si="150"/>
        <v>3319.0479</v>
      </c>
      <c r="CP917" s="169">
        <f t="shared" si="151"/>
        <v>3257.9025999999999</v>
      </c>
      <c r="CQ917" s="170">
        <f t="shared" si="152"/>
        <v>6576.9504999999999</v>
      </c>
      <c r="CU917" s="174">
        <v>1504</v>
      </c>
      <c r="CV917" s="174">
        <v>87722</v>
      </c>
      <c r="CW917" s="174">
        <v>5</v>
      </c>
      <c r="CX917" s="174">
        <v>3517.114</v>
      </c>
    </row>
    <row r="918" spans="66:102" x14ac:dyDescent="0.25">
      <c r="BN918" s="3">
        <v>6</v>
      </c>
      <c r="BO918" s="3">
        <v>76</v>
      </c>
      <c r="BP918" s="3">
        <v>11210.72</v>
      </c>
      <c r="BW918" s="3">
        <v>6</v>
      </c>
      <c r="BX918" s="3">
        <v>76</v>
      </c>
      <c r="BY918" s="3">
        <v>11480.22</v>
      </c>
      <c r="CF918" s="3" t="s">
        <v>3073</v>
      </c>
      <c r="CG918" s="174">
        <v>3406</v>
      </c>
      <c r="CH918" s="174">
        <v>173918</v>
      </c>
      <c r="CI918" s="174">
        <v>5</v>
      </c>
      <c r="CJ918" s="174">
        <v>3514.8020000000001</v>
      </c>
      <c r="CK918" s="174">
        <v>3514.8020000000001</v>
      </c>
      <c r="CN918" s="3">
        <v>1038</v>
      </c>
      <c r="CO918" s="169">
        <f t="shared" si="150"/>
        <v>3272.2422999999999</v>
      </c>
      <c r="CP918" s="169">
        <f t="shared" si="151"/>
        <v>3302.6587999999997</v>
      </c>
      <c r="CQ918" s="170">
        <f t="shared" si="152"/>
        <v>6574.9010999999991</v>
      </c>
      <c r="CU918" s="174">
        <v>3406</v>
      </c>
      <c r="CV918" s="174">
        <v>173918</v>
      </c>
      <c r="CW918" s="174">
        <v>5</v>
      </c>
      <c r="CX918" s="174">
        <v>3514.8020000000001</v>
      </c>
    </row>
    <row r="919" spans="66:102" x14ac:dyDescent="0.25">
      <c r="BN919" s="3">
        <v>6</v>
      </c>
      <c r="BO919" s="3">
        <v>76</v>
      </c>
      <c r="BP919" s="3">
        <v>812.62350000000004</v>
      </c>
      <c r="BW919" s="3">
        <v>6</v>
      </c>
      <c r="BX919" s="3">
        <v>76</v>
      </c>
      <c r="BY919" s="3">
        <v>732.7903</v>
      </c>
      <c r="CF919" s="3" t="s">
        <v>3073</v>
      </c>
      <c r="CG919" s="174">
        <v>2394</v>
      </c>
      <c r="CH919" s="174">
        <v>27260</v>
      </c>
      <c r="CI919" s="174">
        <v>5</v>
      </c>
      <c r="CJ919" s="174">
        <v>3514.0430000000001</v>
      </c>
      <c r="CK919" s="174">
        <v>3514.0430000000001</v>
      </c>
      <c r="CN919" s="3">
        <v>2728</v>
      </c>
      <c r="CO919" s="169">
        <f t="shared" si="150"/>
        <v>3378.9267</v>
      </c>
      <c r="CP919" s="169">
        <f t="shared" si="151"/>
        <v>3191.8539000000001</v>
      </c>
      <c r="CQ919" s="170">
        <f t="shared" si="152"/>
        <v>6570.7806</v>
      </c>
      <c r="CU919" s="174">
        <v>2394</v>
      </c>
      <c r="CV919" s="174">
        <v>27260</v>
      </c>
      <c r="CW919" s="174">
        <v>5</v>
      </c>
      <c r="CX919" s="174">
        <v>3514.0430000000001</v>
      </c>
    </row>
    <row r="920" spans="66:102" x14ac:dyDescent="0.25">
      <c r="BN920" s="3">
        <v>6</v>
      </c>
      <c r="BO920" s="3">
        <v>76</v>
      </c>
      <c r="BP920" s="3">
        <v>1300.04</v>
      </c>
      <c r="BW920" s="3">
        <v>6</v>
      </c>
      <c r="BX920" s="3">
        <v>76</v>
      </c>
      <c r="BY920" s="3">
        <v>1202.319</v>
      </c>
      <c r="CF920" s="3" t="s">
        <v>3073</v>
      </c>
      <c r="CG920" s="174">
        <v>1802</v>
      </c>
      <c r="CH920" s="174">
        <v>51615</v>
      </c>
      <c r="CI920" s="174">
        <v>5</v>
      </c>
      <c r="CJ920" s="174">
        <v>3513.6610000000001</v>
      </c>
      <c r="CK920" s="174">
        <v>3513.6610000000001</v>
      </c>
      <c r="CN920" s="3">
        <v>1836</v>
      </c>
      <c r="CO920" s="169">
        <f t="shared" si="150"/>
        <v>3201.4929000000002</v>
      </c>
      <c r="CP920" s="169">
        <f t="shared" si="151"/>
        <v>3369.2649000000001</v>
      </c>
      <c r="CQ920" s="170">
        <f t="shared" si="152"/>
        <v>6570.7578000000003</v>
      </c>
      <c r="CU920" s="174">
        <v>1802</v>
      </c>
      <c r="CV920" s="174">
        <v>51615</v>
      </c>
      <c r="CW920" s="174">
        <v>5</v>
      </c>
      <c r="CX920" s="174">
        <v>3513.6610000000001</v>
      </c>
    </row>
    <row r="921" spans="66:102" x14ac:dyDescent="0.25">
      <c r="BN921" s="3">
        <v>3</v>
      </c>
      <c r="BO921" s="3">
        <v>77</v>
      </c>
      <c r="BP921" s="3">
        <v>2595.3580000000002</v>
      </c>
      <c r="BW921" s="3">
        <v>3</v>
      </c>
      <c r="BX921" s="3">
        <v>77</v>
      </c>
      <c r="BY921" s="3">
        <v>2698.4110000000001</v>
      </c>
      <c r="CF921" s="3" t="s">
        <v>3073</v>
      </c>
      <c r="CG921" s="174">
        <v>151383</v>
      </c>
      <c r="CH921" s="174">
        <v>3160</v>
      </c>
      <c r="CI921" s="174">
        <v>5</v>
      </c>
      <c r="CJ921" s="174">
        <v>3511.82</v>
      </c>
      <c r="CK921" s="174">
        <v>3511.82</v>
      </c>
      <c r="CN921" s="3">
        <v>2125</v>
      </c>
      <c r="CO921" s="169">
        <f t="shared" si="150"/>
        <v>3296.5030000000002</v>
      </c>
      <c r="CP921" s="169">
        <f t="shared" si="151"/>
        <v>3272.009</v>
      </c>
      <c r="CQ921" s="170">
        <f t="shared" si="152"/>
        <v>6568.5120000000006</v>
      </c>
      <c r="CU921" s="174">
        <v>151383</v>
      </c>
      <c r="CV921" s="174">
        <v>3160</v>
      </c>
      <c r="CW921" s="174">
        <v>5</v>
      </c>
      <c r="CX921" s="174">
        <v>3511.82</v>
      </c>
    </row>
    <row r="922" spans="66:102" x14ac:dyDescent="0.25">
      <c r="BN922" s="3">
        <v>3</v>
      </c>
      <c r="BO922" s="3">
        <v>77</v>
      </c>
      <c r="BP922" s="3">
        <v>2600.6170000000002</v>
      </c>
      <c r="BW922" s="3">
        <v>3</v>
      </c>
      <c r="BX922" s="3">
        <v>77</v>
      </c>
      <c r="BY922" s="3">
        <v>2868.5619999999999</v>
      </c>
      <c r="CF922" s="3" t="s">
        <v>3073</v>
      </c>
      <c r="CG922" s="174">
        <v>1518</v>
      </c>
      <c r="CH922" s="174">
        <v>94484</v>
      </c>
      <c r="CI922" s="174">
        <v>5</v>
      </c>
      <c r="CJ922" s="174">
        <v>3511.002</v>
      </c>
      <c r="CK922" s="174">
        <v>3511.002</v>
      </c>
      <c r="CN922" s="3">
        <v>3182</v>
      </c>
      <c r="CO922" s="169">
        <f t="shared" si="150"/>
        <v>3429.6990000000001</v>
      </c>
      <c r="CP922" s="169">
        <f t="shared" si="151"/>
        <v>3138.1370000000002</v>
      </c>
      <c r="CQ922" s="170">
        <f t="shared" si="152"/>
        <v>6567.8360000000002</v>
      </c>
      <c r="CU922" s="174">
        <v>1518</v>
      </c>
      <c r="CV922" s="174">
        <v>94484</v>
      </c>
      <c r="CW922" s="174">
        <v>5</v>
      </c>
      <c r="CX922" s="174">
        <v>3511.002</v>
      </c>
    </row>
    <row r="923" spans="66:102" x14ac:dyDescent="0.25">
      <c r="BN923" s="3">
        <v>3</v>
      </c>
      <c r="BO923" s="3">
        <v>77</v>
      </c>
      <c r="BP923" s="3">
        <v>2404.2489999999998</v>
      </c>
      <c r="BW923" s="3">
        <v>3</v>
      </c>
      <c r="BX923" s="3">
        <v>77</v>
      </c>
      <c r="BY923" s="3">
        <v>2088.4650000000001</v>
      </c>
      <c r="CF923" s="3" t="s">
        <v>3073</v>
      </c>
      <c r="CG923" s="174">
        <v>302</v>
      </c>
      <c r="CH923" s="174">
        <v>74638</v>
      </c>
      <c r="CI923" s="174">
        <v>5</v>
      </c>
      <c r="CJ923" s="174">
        <v>3508.2649999999999</v>
      </c>
      <c r="CK923" s="174">
        <v>3508.2649999999999</v>
      </c>
      <c r="CN923" s="3">
        <v>2078</v>
      </c>
      <c r="CO923" s="169">
        <f t="shared" si="150"/>
        <v>3336.3890000000001</v>
      </c>
      <c r="CP923" s="169">
        <f t="shared" si="151"/>
        <v>3228.6660000000002</v>
      </c>
      <c r="CQ923" s="170">
        <f t="shared" si="152"/>
        <v>6565.0550000000003</v>
      </c>
      <c r="CU923" s="174">
        <v>302</v>
      </c>
      <c r="CV923" s="174">
        <v>74638</v>
      </c>
      <c r="CW923" s="174">
        <v>5</v>
      </c>
      <c r="CX923" s="174">
        <v>3508.2649999999999</v>
      </c>
    </row>
    <row r="924" spans="66:102" x14ac:dyDescent="0.25">
      <c r="BN924" s="3">
        <v>3</v>
      </c>
      <c r="BO924" s="3">
        <v>77</v>
      </c>
      <c r="BP924" s="3">
        <v>1900.451</v>
      </c>
      <c r="BW924" s="3">
        <v>3</v>
      </c>
      <c r="BX924" s="3">
        <v>77</v>
      </c>
      <c r="BY924" s="3">
        <v>1957.567</v>
      </c>
      <c r="CF924" s="3" t="s">
        <v>3073</v>
      </c>
      <c r="CG924" s="174">
        <v>2011</v>
      </c>
      <c r="CH924" s="174">
        <v>131712</v>
      </c>
      <c r="CI924" s="174">
        <v>5</v>
      </c>
      <c r="CJ924" s="174">
        <v>3506.8440000000001</v>
      </c>
      <c r="CK924" s="174">
        <v>3506.8440000000001</v>
      </c>
      <c r="CN924" s="3">
        <v>1872</v>
      </c>
      <c r="CO924" s="169">
        <f t="shared" si="150"/>
        <v>3256.5040000000004</v>
      </c>
      <c r="CP924" s="169">
        <f t="shared" si="151"/>
        <v>3306.0955999999996</v>
      </c>
      <c r="CQ924" s="170">
        <f t="shared" si="152"/>
        <v>6562.5995999999996</v>
      </c>
      <c r="CU924" s="174">
        <v>2011</v>
      </c>
      <c r="CV924" s="174">
        <v>131712</v>
      </c>
      <c r="CW924" s="174">
        <v>5</v>
      </c>
      <c r="CX924" s="174">
        <v>3506.8440000000001</v>
      </c>
    </row>
    <row r="925" spans="66:102" x14ac:dyDescent="0.25">
      <c r="BN925" s="3">
        <v>3</v>
      </c>
      <c r="BO925" s="3">
        <v>77</v>
      </c>
      <c r="BP925" s="3">
        <v>9467.4549999999999</v>
      </c>
      <c r="BW925" s="3">
        <v>3</v>
      </c>
      <c r="BX925" s="3">
        <v>77</v>
      </c>
      <c r="BY925" s="3">
        <v>10162.82</v>
      </c>
      <c r="CF925" s="3" t="s">
        <v>3073</v>
      </c>
      <c r="CG925" s="174">
        <v>442</v>
      </c>
      <c r="CH925" s="174">
        <v>81694</v>
      </c>
      <c r="CI925" s="174">
        <v>5</v>
      </c>
      <c r="CJ925" s="174">
        <v>3505.9490000000001</v>
      </c>
      <c r="CK925" s="174">
        <v>3505.9490000000001</v>
      </c>
      <c r="CN925" s="3">
        <v>349</v>
      </c>
      <c r="CO925" s="169">
        <f t="shared" si="150"/>
        <v>3302.4643300000002</v>
      </c>
      <c r="CP925" s="169">
        <f t="shared" si="151"/>
        <v>3251.9581900000003</v>
      </c>
      <c r="CQ925" s="170">
        <f t="shared" si="152"/>
        <v>6554.4225200000001</v>
      </c>
      <c r="CU925" s="174">
        <v>442</v>
      </c>
      <c r="CV925" s="174">
        <v>81694</v>
      </c>
      <c r="CW925" s="174">
        <v>5</v>
      </c>
      <c r="CX925" s="174">
        <v>3505.9490000000001</v>
      </c>
    </row>
    <row r="926" spans="66:102" x14ac:dyDescent="0.25">
      <c r="BN926" s="3">
        <v>3</v>
      </c>
      <c r="BO926" s="3">
        <v>77</v>
      </c>
      <c r="BP926" s="3">
        <v>9890.2090000000007</v>
      </c>
      <c r="BW926" s="3">
        <v>3</v>
      </c>
      <c r="BX926" s="3">
        <v>77</v>
      </c>
      <c r="BY926" s="3">
        <v>10601.18</v>
      </c>
      <c r="CF926" s="3" t="s">
        <v>3073</v>
      </c>
      <c r="CG926" s="174">
        <v>2985</v>
      </c>
      <c r="CH926" s="174">
        <v>156547</v>
      </c>
      <c r="CI926" s="174">
        <v>5</v>
      </c>
      <c r="CJ926" s="174">
        <v>3504.114</v>
      </c>
      <c r="CK926" s="174">
        <v>3504.114</v>
      </c>
      <c r="CN926" s="3">
        <v>2576</v>
      </c>
      <c r="CO926" s="169">
        <f t="shared" si="150"/>
        <v>3314.9038</v>
      </c>
      <c r="CP926" s="169">
        <f t="shared" si="151"/>
        <v>3223.6536999999998</v>
      </c>
      <c r="CQ926" s="170">
        <f t="shared" si="152"/>
        <v>6538.5574999999999</v>
      </c>
      <c r="CU926" s="174">
        <v>2985</v>
      </c>
      <c r="CV926" s="174">
        <v>156547</v>
      </c>
      <c r="CW926" s="174">
        <v>5</v>
      </c>
      <c r="CX926" s="174">
        <v>3504.114</v>
      </c>
    </row>
    <row r="927" spans="66:102" x14ac:dyDescent="0.25">
      <c r="BN927" s="3">
        <v>3</v>
      </c>
      <c r="BO927" s="3">
        <v>77</v>
      </c>
      <c r="BP927" s="3">
        <v>9158.3510000000006</v>
      </c>
      <c r="BW927" s="3">
        <v>3</v>
      </c>
      <c r="BX927" s="3">
        <v>77</v>
      </c>
      <c r="BY927" s="3">
        <v>9571.0580000000009</v>
      </c>
      <c r="CF927" s="3" t="s">
        <v>3073</v>
      </c>
      <c r="CG927" s="174">
        <v>57501</v>
      </c>
      <c r="CH927" s="174">
        <v>3505</v>
      </c>
      <c r="CI927" s="174">
        <v>5</v>
      </c>
      <c r="CJ927" s="174">
        <v>3502.922</v>
      </c>
      <c r="CK927" s="174">
        <v>3502.922</v>
      </c>
      <c r="CN927" s="3">
        <v>2389</v>
      </c>
      <c r="CO927" s="169">
        <f t="shared" si="150"/>
        <v>3230.6194</v>
      </c>
      <c r="CP927" s="169">
        <f t="shared" si="151"/>
        <v>3304.5232000000001</v>
      </c>
      <c r="CQ927" s="170">
        <f t="shared" si="152"/>
        <v>6535.1426000000001</v>
      </c>
      <c r="CU927" s="174">
        <v>57501</v>
      </c>
      <c r="CV927" s="174">
        <v>3505</v>
      </c>
      <c r="CW927" s="174">
        <v>5</v>
      </c>
      <c r="CX927" s="174">
        <v>3502.922</v>
      </c>
    </row>
    <row r="928" spans="66:102" x14ac:dyDescent="0.25">
      <c r="BN928" s="3">
        <v>3</v>
      </c>
      <c r="BO928" s="3">
        <v>77</v>
      </c>
      <c r="BP928" s="3">
        <v>8937.2099999999991</v>
      </c>
      <c r="BW928" s="3">
        <v>3</v>
      </c>
      <c r="BX928" s="3">
        <v>77</v>
      </c>
      <c r="BY928" s="3">
        <v>9401.3520000000008</v>
      </c>
      <c r="CF928" s="3" t="s">
        <v>3073</v>
      </c>
      <c r="CG928" s="174">
        <v>166374</v>
      </c>
      <c r="CH928" s="174">
        <v>3309</v>
      </c>
      <c r="CI928" s="174">
        <v>5</v>
      </c>
      <c r="CJ928" s="174">
        <v>3501.6489999999999</v>
      </c>
      <c r="CK928" s="174">
        <v>3501.6489999999999</v>
      </c>
      <c r="CN928" s="3">
        <v>3405</v>
      </c>
      <c r="CO928" s="169">
        <f t="shared" si="150"/>
        <v>3202.1549999999997</v>
      </c>
      <c r="CP928" s="169">
        <f t="shared" si="151"/>
        <v>3325.2103999999999</v>
      </c>
      <c r="CQ928" s="170">
        <f t="shared" si="152"/>
        <v>6527.3653999999997</v>
      </c>
      <c r="CU928" s="174">
        <v>166374</v>
      </c>
      <c r="CV928" s="174">
        <v>3309</v>
      </c>
      <c r="CW928" s="174">
        <v>5</v>
      </c>
      <c r="CX928" s="174">
        <v>3501.6489999999999</v>
      </c>
    </row>
    <row r="929" spans="66:102" x14ac:dyDescent="0.25">
      <c r="BN929" s="3">
        <v>3</v>
      </c>
      <c r="BO929" s="3">
        <v>77</v>
      </c>
      <c r="BP929" s="3">
        <v>3118.1190000000001</v>
      </c>
      <c r="BW929" s="3">
        <v>3</v>
      </c>
      <c r="BX929" s="3">
        <v>77</v>
      </c>
      <c r="BY929" s="3">
        <v>3317.91</v>
      </c>
      <c r="CF929" s="3" t="s">
        <v>3073</v>
      </c>
      <c r="CG929" s="174">
        <v>3309</v>
      </c>
      <c r="CH929" s="174">
        <v>166374</v>
      </c>
      <c r="CI929" s="174">
        <v>5</v>
      </c>
      <c r="CJ929" s="174">
        <v>3501.36</v>
      </c>
      <c r="CK929" s="174">
        <v>3501.36</v>
      </c>
      <c r="CN929" s="3">
        <v>3008</v>
      </c>
      <c r="CO929" s="169">
        <f t="shared" si="150"/>
        <v>3221.1559999999999</v>
      </c>
      <c r="CP929" s="169">
        <f t="shared" si="151"/>
        <v>3302.7889999999998</v>
      </c>
      <c r="CQ929" s="170">
        <f t="shared" si="152"/>
        <v>6523.9449999999997</v>
      </c>
      <c r="CU929" s="174">
        <v>3309</v>
      </c>
      <c r="CV929" s="174">
        <v>166374</v>
      </c>
      <c r="CW929" s="174">
        <v>5</v>
      </c>
      <c r="CX929" s="174">
        <v>3501.36</v>
      </c>
    </row>
    <row r="930" spans="66:102" x14ac:dyDescent="0.25">
      <c r="BN930" s="3">
        <v>3</v>
      </c>
      <c r="BO930" s="3">
        <v>77</v>
      </c>
      <c r="BP930" s="3">
        <v>3055.2280000000001</v>
      </c>
      <c r="BW930" s="3">
        <v>3</v>
      </c>
      <c r="BX930" s="3">
        <v>77</v>
      </c>
      <c r="BY930" s="3">
        <v>3259.2820000000002</v>
      </c>
      <c r="CF930" s="3" t="s">
        <v>3073</v>
      </c>
      <c r="CG930" s="174">
        <v>118844</v>
      </c>
      <c r="CH930" s="174">
        <v>1327</v>
      </c>
      <c r="CI930" s="174">
        <v>5</v>
      </c>
      <c r="CJ930" s="174">
        <v>3500.9720000000002</v>
      </c>
      <c r="CK930" s="174">
        <v>3500.9720000000002</v>
      </c>
      <c r="CN930" s="3">
        <v>7</v>
      </c>
      <c r="CO930" s="169">
        <f t="shared" si="150"/>
        <v>3381.4519999999998</v>
      </c>
      <c r="CP930" s="169">
        <f t="shared" si="151"/>
        <v>3138.482</v>
      </c>
      <c r="CQ930" s="170">
        <f t="shared" si="152"/>
        <v>6519.9339999999993</v>
      </c>
      <c r="CU930" s="174">
        <v>118844</v>
      </c>
      <c r="CV930" s="174">
        <v>1327</v>
      </c>
      <c r="CW930" s="174">
        <v>5</v>
      </c>
      <c r="CX930" s="174">
        <v>3500.9720000000002</v>
      </c>
    </row>
    <row r="931" spans="66:102" x14ac:dyDescent="0.25">
      <c r="BN931" s="3">
        <v>3</v>
      </c>
      <c r="BO931" s="3">
        <v>78</v>
      </c>
      <c r="BP931" s="3">
        <v>2717.6410000000001</v>
      </c>
      <c r="BW931" s="3">
        <v>3</v>
      </c>
      <c r="BX931" s="3">
        <v>78</v>
      </c>
      <c r="BY931" s="3">
        <v>2928.7040000000002</v>
      </c>
      <c r="CF931" s="3" t="s">
        <v>3073</v>
      </c>
      <c r="CG931" s="174">
        <v>141775</v>
      </c>
      <c r="CH931" s="174">
        <v>1174</v>
      </c>
      <c r="CI931" s="174">
        <v>5</v>
      </c>
      <c r="CJ931" s="174">
        <v>3500.2489999999998</v>
      </c>
      <c r="CK931" s="174">
        <v>3500.2489999999998</v>
      </c>
      <c r="CN931" s="3">
        <v>1196</v>
      </c>
      <c r="CO931" s="169">
        <f t="shared" si="150"/>
        <v>3266.7249999999999</v>
      </c>
      <c r="CP931" s="169">
        <f t="shared" si="151"/>
        <v>3248.4450000000002</v>
      </c>
      <c r="CQ931" s="170">
        <f t="shared" si="152"/>
        <v>6515.17</v>
      </c>
      <c r="CU931" s="174">
        <v>141775</v>
      </c>
      <c r="CV931" s="174">
        <v>1174</v>
      </c>
      <c r="CW931" s="174">
        <v>5</v>
      </c>
      <c r="CX931" s="174">
        <v>3500.2489999999998</v>
      </c>
    </row>
    <row r="932" spans="66:102" x14ac:dyDescent="0.25">
      <c r="BN932" s="3">
        <v>3</v>
      </c>
      <c r="BO932" s="3">
        <v>78</v>
      </c>
      <c r="BP932" s="3">
        <v>2767.2130000000002</v>
      </c>
      <c r="BW932" s="3">
        <v>3</v>
      </c>
      <c r="BX932" s="3">
        <v>78</v>
      </c>
      <c r="BY932" s="3">
        <v>2976.2939999999999</v>
      </c>
      <c r="CF932" s="3" t="s">
        <v>3073</v>
      </c>
      <c r="CG932" s="174">
        <v>21815</v>
      </c>
      <c r="CH932" s="174">
        <v>2345</v>
      </c>
      <c r="CI932" s="174">
        <v>5</v>
      </c>
      <c r="CJ932" s="174">
        <v>3494.107</v>
      </c>
      <c r="CK932" s="174">
        <v>3494.107</v>
      </c>
      <c r="CN932" s="3">
        <v>1867</v>
      </c>
      <c r="CO932" s="169">
        <f t="shared" si="150"/>
        <v>3176.4929999999999</v>
      </c>
      <c r="CP932" s="169">
        <f t="shared" si="151"/>
        <v>3332.9142999999999</v>
      </c>
      <c r="CQ932" s="170">
        <f t="shared" si="152"/>
        <v>6509.4072999999999</v>
      </c>
      <c r="CU932" s="174">
        <v>21815</v>
      </c>
      <c r="CV932" s="174">
        <v>2345</v>
      </c>
      <c r="CW932" s="174">
        <v>5</v>
      </c>
      <c r="CX932" s="174">
        <v>3494.107</v>
      </c>
    </row>
    <row r="933" spans="66:102" x14ac:dyDescent="0.25">
      <c r="CF933" s="3" t="s">
        <v>3073</v>
      </c>
      <c r="CG933" s="174">
        <v>58737</v>
      </c>
      <c r="CH933" s="174">
        <v>1749</v>
      </c>
      <c r="CI933" s="174">
        <v>5</v>
      </c>
      <c r="CJ933" s="174">
        <v>3492.0659999999998</v>
      </c>
      <c r="CK933" s="174">
        <v>3492.0659999999998</v>
      </c>
      <c r="CN933" s="3">
        <v>2765</v>
      </c>
      <c r="CO933" s="169">
        <f t="shared" si="150"/>
        <v>3237.8436999999994</v>
      </c>
      <c r="CP933" s="169">
        <f t="shared" si="151"/>
        <v>3270.1396</v>
      </c>
      <c r="CQ933" s="170">
        <f t="shared" si="152"/>
        <v>6507.9832999999999</v>
      </c>
      <c r="CU933" s="174">
        <v>58737</v>
      </c>
      <c r="CV933" s="174">
        <v>1749</v>
      </c>
      <c r="CW933" s="174">
        <v>5</v>
      </c>
      <c r="CX933" s="174">
        <v>3492.0659999999998</v>
      </c>
    </row>
    <row r="934" spans="66:102" x14ac:dyDescent="0.25">
      <c r="CF934" s="3" t="s">
        <v>3073</v>
      </c>
      <c r="CG934" s="174">
        <v>2295</v>
      </c>
      <c r="CH934" s="174">
        <v>22107</v>
      </c>
      <c r="CI934" s="174">
        <v>5</v>
      </c>
      <c r="CJ934" s="174">
        <v>3491.835</v>
      </c>
      <c r="CK934" s="174">
        <v>3491.835</v>
      </c>
      <c r="CN934" s="3">
        <v>1160</v>
      </c>
      <c r="CO934" s="169">
        <f t="shared" si="150"/>
        <v>3241.0162</v>
      </c>
      <c r="CP934" s="169">
        <f t="shared" si="151"/>
        <v>3256.5411000000004</v>
      </c>
      <c r="CQ934" s="170">
        <f t="shared" si="152"/>
        <v>6497.5573000000004</v>
      </c>
      <c r="CU934" s="174">
        <v>2295</v>
      </c>
      <c r="CV934" s="174">
        <v>22107</v>
      </c>
      <c r="CW934" s="174">
        <v>5</v>
      </c>
      <c r="CX934" s="174">
        <v>3491.835</v>
      </c>
    </row>
    <row r="935" spans="66:102" x14ac:dyDescent="0.25">
      <c r="CF935" s="3" t="s">
        <v>3073</v>
      </c>
      <c r="CG935" s="174">
        <v>147973</v>
      </c>
      <c r="CH935" s="174">
        <v>2752</v>
      </c>
      <c r="CI935" s="174">
        <v>5</v>
      </c>
      <c r="CJ935" s="174">
        <v>3491.5320000000002</v>
      </c>
      <c r="CK935" s="174">
        <v>3491.5320000000002</v>
      </c>
      <c r="CN935" s="3">
        <v>1754</v>
      </c>
      <c r="CO935" s="169">
        <f t="shared" si="150"/>
        <v>3229.4919</v>
      </c>
      <c r="CP935" s="169">
        <f t="shared" si="151"/>
        <v>3267.5355</v>
      </c>
      <c r="CQ935" s="170">
        <f t="shared" si="152"/>
        <v>6497.0273999999999</v>
      </c>
      <c r="CU935" s="174">
        <v>147973</v>
      </c>
      <c r="CV935" s="174">
        <v>2752</v>
      </c>
      <c r="CW935" s="174">
        <v>5</v>
      </c>
      <c r="CX935" s="174">
        <v>3491.5320000000002</v>
      </c>
    </row>
    <row r="936" spans="66:102" x14ac:dyDescent="0.25">
      <c r="CF936" s="3" t="s">
        <v>3073</v>
      </c>
      <c r="CG936" s="174">
        <v>2130</v>
      </c>
      <c r="CH936" s="174">
        <v>10598</v>
      </c>
      <c r="CI936" s="174">
        <v>5</v>
      </c>
      <c r="CJ936" s="174">
        <v>3490.087</v>
      </c>
      <c r="CK936" s="174">
        <v>3490.087</v>
      </c>
      <c r="CN936" s="3">
        <v>1717</v>
      </c>
      <c r="CO936" s="169">
        <f t="shared" si="150"/>
        <v>3351.6948000000002</v>
      </c>
      <c r="CP936" s="169">
        <f t="shared" si="151"/>
        <v>3139.7440000000001</v>
      </c>
      <c r="CQ936" s="170">
        <f t="shared" si="152"/>
        <v>6491.4387999999999</v>
      </c>
      <c r="CU936" s="174">
        <v>2130</v>
      </c>
      <c r="CV936" s="174">
        <v>10598</v>
      </c>
      <c r="CW936" s="174">
        <v>5</v>
      </c>
      <c r="CX936" s="174">
        <v>3490.087</v>
      </c>
    </row>
    <row r="937" spans="66:102" x14ac:dyDescent="0.25">
      <c r="CF937" s="3" t="s">
        <v>3073</v>
      </c>
      <c r="CG937" s="174">
        <v>83931</v>
      </c>
      <c r="CH937" s="174">
        <v>3545</v>
      </c>
      <c r="CI937" s="174">
        <v>5</v>
      </c>
      <c r="CJ937" s="174">
        <v>3489.931</v>
      </c>
      <c r="CK937" s="174">
        <v>3489.931</v>
      </c>
      <c r="CN937" s="3">
        <v>1357</v>
      </c>
      <c r="CO937" s="169">
        <f t="shared" si="150"/>
        <v>3264.9485</v>
      </c>
      <c r="CP937" s="169">
        <f t="shared" si="151"/>
        <v>3223.2667999999999</v>
      </c>
      <c r="CQ937" s="170">
        <f t="shared" si="152"/>
        <v>6488.2152999999998</v>
      </c>
      <c r="CU937" s="174">
        <v>83931</v>
      </c>
      <c r="CV937" s="174">
        <v>3545</v>
      </c>
      <c r="CW937" s="174">
        <v>5</v>
      </c>
      <c r="CX937" s="174">
        <v>3489.931</v>
      </c>
    </row>
    <row r="938" spans="66:102" x14ac:dyDescent="0.25">
      <c r="CF938" s="3" t="s">
        <v>3073</v>
      </c>
      <c r="CG938" s="174">
        <v>47590</v>
      </c>
      <c r="CH938" s="174">
        <v>2608</v>
      </c>
      <c r="CI938" s="174">
        <v>5</v>
      </c>
      <c r="CJ938" s="174">
        <v>3488.6410000000001</v>
      </c>
      <c r="CK938" s="174">
        <v>3488.6410000000001</v>
      </c>
      <c r="CN938" s="3">
        <v>915</v>
      </c>
      <c r="CO938" s="169">
        <f t="shared" si="150"/>
        <v>3254.0056</v>
      </c>
      <c r="CP938" s="169">
        <f t="shared" si="151"/>
        <v>3233.0940000000005</v>
      </c>
      <c r="CQ938" s="170">
        <f t="shared" si="152"/>
        <v>6487.0996000000005</v>
      </c>
      <c r="CU938" s="174">
        <v>47590</v>
      </c>
      <c r="CV938" s="174">
        <v>2608</v>
      </c>
      <c r="CW938" s="174">
        <v>5</v>
      </c>
      <c r="CX938" s="174">
        <v>3488.6410000000001</v>
      </c>
    </row>
    <row r="939" spans="66:102" x14ac:dyDescent="0.25">
      <c r="CF939" s="3" t="s">
        <v>3073</v>
      </c>
      <c r="CG939" s="174">
        <v>3605</v>
      </c>
      <c r="CH939" s="174">
        <v>91448</v>
      </c>
      <c r="CI939" s="174">
        <v>5</v>
      </c>
      <c r="CJ939" s="174">
        <v>3488.4960000000001</v>
      </c>
      <c r="CK939" s="174">
        <v>3488.4960000000001</v>
      </c>
      <c r="CN939" s="3">
        <v>2499</v>
      </c>
      <c r="CO939" s="169">
        <f t="shared" si="150"/>
        <v>3240.7565</v>
      </c>
      <c r="CP939" s="169">
        <f t="shared" si="151"/>
        <v>3241.3849299999997</v>
      </c>
      <c r="CQ939" s="170">
        <f t="shared" si="152"/>
        <v>6482.1414299999997</v>
      </c>
      <c r="CU939" s="174">
        <v>3605</v>
      </c>
      <c r="CV939" s="174">
        <v>91448</v>
      </c>
      <c r="CW939" s="174">
        <v>5</v>
      </c>
      <c r="CX939" s="174">
        <v>3488.4960000000001</v>
      </c>
    </row>
    <row r="940" spans="66:102" x14ac:dyDescent="0.25">
      <c r="CF940" s="3" t="s">
        <v>3073</v>
      </c>
      <c r="CG940" s="174">
        <v>1076</v>
      </c>
      <c r="CH940" s="174">
        <v>131203</v>
      </c>
      <c r="CI940" s="174">
        <v>5</v>
      </c>
      <c r="CJ940" s="174">
        <v>3487.4140000000002</v>
      </c>
      <c r="CK940" s="174">
        <v>3487.4140000000002</v>
      </c>
      <c r="CN940" s="3">
        <v>2320</v>
      </c>
      <c r="CO940" s="169">
        <f t="shared" si="150"/>
        <v>3263.3762300000003</v>
      </c>
      <c r="CP940" s="169">
        <f t="shared" si="151"/>
        <v>3218.01773</v>
      </c>
      <c r="CQ940" s="170">
        <f t="shared" si="152"/>
        <v>6481.3939600000003</v>
      </c>
      <c r="CU940" s="174">
        <v>1076</v>
      </c>
      <c r="CV940" s="174">
        <v>131203</v>
      </c>
      <c r="CW940" s="174">
        <v>5</v>
      </c>
      <c r="CX940" s="174">
        <v>3487.4140000000002</v>
      </c>
    </row>
    <row r="941" spans="66:102" x14ac:dyDescent="0.25">
      <c r="CF941" s="3" t="s">
        <v>3073</v>
      </c>
      <c r="CG941" s="174">
        <v>127204</v>
      </c>
      <c r="CH941" s="174">
        <v>1239</v>
      </c>
      <c r="CI941" s="174">
        <v>5</v>
      </c>
      <c r="CJ941" s="174">
        <v>3485.0909999999999</v>
      </c>
      <c r="CK941" s="174">
        <v>3485.0909999999999</v>
      </c>
      <c r="CN941" s="3">
        <v>3540</v>
      </c>
      <c r="CO941" s="169">
        <f t="shared" si="150"/>
        <v>3211.3838999999998</v>
      </c>
      <c r="CP941" s="169">
        <f t="shared" si="151"/>
        <v>3265.3947000000003</v>
      </c>
      <c r="CQ941" s="170">
        <f t="shared" si="152"/>
        <v>6476.7785999999996</v>
      </c>
      <c r="CU941" s="174">
        <v>127204</v>
      </c>
      <c r="CV941" s="174">
        <v>1239</v>
      </c>
      <c r="CW941" s="174">
        <v>5</v>
      </c>
      <c r="CX941" s="174">
        <v>3485.0909999999999</v>
      </c>
    </row>
    <row r="942" spans="66:102" x14ac:dyDescent="0.25">
      <c r="CF942" s="3" t="s">
        <v>3073</v>
      </c>
      <c r="CG942" s="174">
        <v>54853</v>
      </c>
      <c r="CH942" s="174">
        <v>1783</v>
      </c>
      <c r="CI942" s="174">
        <v>5</v>
      </c>
      <c r="CJ942" s="174">
        <v>3483.78</v>
      </c>
      <c r="CK942" s="174">
        <v>3483.78</v>
      </c>
      <c r="CN942" s="3">
        <v>3181</v>
      </c>
      <c r="CO942" s="169">
        <f t="shared" si="150"/>
        <v>3294.8206</v>
      </c>
      <c r="CP942" s="169">
        <f t="shared" si="151"/>
        <v>3181.1071999999999</v>
      </c>
      <c r="CQ942" s="170">
        <f t="shared" si="152"/>
        <v>6475.9277999999995</v>
      </c>
      <c r="CU942" s="174">
        <v>54853</v>
      </c>
      <c r="CV942" s="174">
        <v>1783</v>
      </c>
      <c r="CW942" s="174">
        <v>5</v>
      </c>
      <c r="CX942" s="174">
        <v>3483.78</v>
      </c>
    </row>
    <row r="943" spans="66:102" x14ac:dyDescent="0.25">
      <c r="CF943" s="3" t="s">
        <v>3073</v>
      </c>
      <c r="CG943" s="174">
        <v>85328</v>
      </c>
      <c r="CH943" s="174">
        <v>514</v>
      </c>
      <c r="CI943" s="174">
        <v>5</v>
      </c>
      <c r="CJ943" s="174">
        <v>3480.8560000000002</v>
      </c>
      <c r="CK943" s="174">
        <v>3480.8560000000002</v>
      </c>
      <c r="CN943" s="3">
        <v>1880</v>
      </c>
      <c r="CO943" s="169">
        <f t="shared" si="150"/>
        <v>3237.0592999999999</v>
      </c>
      <c r="CP943" s="169">
        <f t="shared" si="151"/>
        <v>3230.4942999999998</v>
      </c>
      <c r="CQ943" s="170">
        <f t="shared" si="152"/>
        <v>6467.5535999999993</v>
      </c>
      <c r="CU943" s="174">
        <v>85328</v>
      </c>
      <c r="CV943" s="174">
        <v>514</v>
      </c>
      <c r="CW943" s="174">
        <v>5</v>
      </c>
      <c r="CX943" s="174">
        <v>3480.8560000000002</v>
      </c>
    </row>
    <row r="944" spans="66:102" x14ac:dyDescent="0.25">
      <c r="CF944" s="3" t="s">
        <v>3073</v>
      </c>
      <c r="CG944" s="174">
        <v>50628</v>
      </c>
      <c r="CH944" s="174">
        <v>3486</v>
      </c>
      <c r="CI944" s="174">
        <v>5</v>
      </c>
      <c r="CJ944" s="174">
        <v>3476.9580000000001</v>
      </c>
      <c r="CK944" s="174">
        <v>3476.9580000000001</v>
      </c>
      <c r="CN944" s="3">
        <v>2410</v>
      </c>
      <c r="CO944" s="169">
        <f t="shared" si="150"/>
        <v>3321.75099</v>
      </c>
      <c r="CP944" s="169">
        <f t="shared" si="151"/>
        <v>3143.8330299999998</v>
      </c>
      <c r="CQ944" s="170">
        <f t="shared" si="152"/>
        <v>6465.5840200000002</v>
      </c>
      <c r="CU944" s="174">
        <v>50628</v>
      </c>
      <c r="CV944" s="174">
        <v>3486</v>
      </c>
      <c r="CW944" s="174">
        <v>5</v>
      </c>
      <c r="CX944" s="174">
        <v>3476.9580000000001</v>
      </c>
    </row>
    <row r="945" spans="84:102" x14ac:dyDescent="0.25">
      <c r="CF945" s="3" t="s">
        <v>3073</v>
      </c>
      <c r="CG945" s="174">
        <v>431</v>
      </c>
      <c r="CH945" s="174">
        <v>83228</v>
      </c>
      <c r="CI945" s="174">
        <v>5</v>
      </c>
      <c r="CJ945" s="174">
        <v>3470.578</v>
      </c>
      <c r="CK945" s="174">
        <v>3470.578</v>
      </c>
      <c r="CN945" s="3">
        <v>1131</v>
      </c>
      <c r="CO945" s="169">
        <f t="shared" si="150"/>
        <v>3201.8261000000002</v>
      </c>
      <c r="CP945" s="169">
        <f t="shared" si="151"/>
        <v>3263.6970000000001</v>
      </c>
      <c r="CQ945" s="170">
        <f t="shared" si="152"/>
        <v>6465.5231000000003</v>
      </c>
      <c r="CU945" s="174">
        <v>431</v>
      </c>
      <c r="CV945" s="174">
        <v>83228</v>
      </c>
      <c r="CW945" s="174">
        <v>5</v>
      </c>
      <c r="CX945" s="174">
        <v>3470.578</v>
      </c>
    </row>
    <row r="946" spans="84:102" x14ac:dyDescent="0.25">
      <c r="CF946" s="3" t="s">
        <v>3073</v>
      </c>
      <c r="CG946" s="174">
        <v>1900</v>
      </c>
      <c r="CH946" s="174">
        <v>186377</v>
      </c>
      <c r="CI946" s="174">
        <v>5</v>
      </c>
      <c r="CJ946" s="174">
        <v>3467.8789999999999</v>
      </c>
      <c r="CK946" s="174">
        <v>3467.8789999999999</v>
      </c>
      <c r="CN946" s="3">
        <v>1965</v>
      </c>
      <c r="CO946" s="169">
        <f t="shared" si="150"/>
        <v>3225.0156999999999</v>
      </c>
      <c r="CP946" s="169">
        <f t="shared" si="151"/>
        <v>3240.3206</v>
      </c>
      <c r="CQ946" s="170">
        <f t="shared" si="152"/>
        <v>6465.3362999999999</v>
      </c>
      <c r="CU946" s="174">
        <v>1900</v>
      </c>
      <c r="CV946" s="174">
        <v>186377</v>
      </c>
      <c r="CW946" s="174">
        <v>5</v>
      </c>
      <c r="CX946" s="174">
        <v>3467.8789999999999</v>
      </c>
    </row>
    <row r="947" spans="84:102" x14ac:dyDescent="0.25">
      <c r="CF947" s="3" t="s">
        <v>3073</v>
      </c>
      <c r="CG947" s="174">
        <v>157636</v>
      </c>
      <c r="CH947" s="174">
        <v>2989</v>
      </c>
      <c r="CI947" s="174">
        <v>5</v>
      </c>
      <c r="CJ947" s="174">
        <v>3465.5219999999999</v>
      </c>
      <c r="CK947" s="174">
        <v>3465.5219999999999</v>
      </c>
      <c r="CN947" s="3">
        <v>3494</v>
      </c>
      <c r="CO947" s="169">
        <f t="shared" si="150"/>
        <v>3262.7820000000002</v>
      </c>
      <c r="CP947" s="169">
        <f t="shared" si="151"/>
        <v>3192.683</v>
      </c>
      <c r="CQ947" s="170">
        <f t="shared" si="152"/>
        <v>6455.4650000000001</v>
      </c>
      <c r="CU947" s="174">
        <v>157636</v>
      </c>
      <c r="CV947" s="174">
        <v>2989</v>
      </c>
      <c r="CW947" s="174">
        <v>5</v>
      </c>
      <c r="CX947" s="174">
        <v>3465.5219999999999</v>
      </c>
    </row>
    <row r="948" spans="84:102" x14ac:dyDescent="0.25">
      <c r="CF948" s="3" t="s">
        <v>3073</v>
      </c>
      <c r="CG948" s="174">
        <v>3433</v>
      </c>
      <c r="CH948" s="174">
        <v>178028</v>
      </c>
      <c r="CI948" s="174">
        <v>5</v>
      </c>
      <c r="CJ948" s="174">
        <v>3464.27</v>
      </c>
      <c r="CK948" s="174">
        <v>3464.27</v>
      </c>
      <c r="CN948" s="3">
        <v>1072</v>
      </c>
      <c r="CO948" s="169">
        <f t="shared" si="150"/>
        <v>3207.8831999999998</v>
      </c>
      <c r="CP948" s="169">
        <f t="shared" si="151"/>
        <v>3241.2602000000002</v>
      </c>
      <c r="CQ948" s="170">
        <f t="shared" si="152"/>
        <v>6449.1433999999999</v>
      </c>
      <c r="CU948" s="174">
        <v>3433</v>
      </c>
      <c r="CV948" s="174">
        <v>178028</v>
      </c>
      <c r="CW948" s="174">
        <v>5</v>
      </c>
      <c r="CX948" s="174">
        <v>3464.27</v>
      </c>
    </row>
    <row r="949" spans="84:102" x14ac:dyDescent="0.25">
      <c r="CF949" s="3" t="s">
        <v>3073</v>
      </c>
      <c r="CG949" s="174">
        <v>2345</v>
      </c>
      <c r="CH949" s="174">
        <v>21815</v>
      </c>
      <c r="CI949" s="174">
        <v>5</v>
      </c>
      <c r="CJ949" s="174">
        <v>3462.35</v>
      </c>
      <c r="CK949" s="174">
        <v>3462.35</v>
      </c>
      <c r="CN949" s="3">
        <v>1957</v>
      </c>
      <c r="CO949" s="169">
        <f t="shared" si="150"/>
        <v>3138.3867</v>
      </c>
      <c r="CP949" s="169">
        <f t="shared" si="151"/>
        <v>3308.8372000000004</v>
      </c>
      <c r="CQ949" s="170">
        <f t="shared" si="152"/>
        <v>6447.2239000000009</v>
      </c>
      <c r="CU949" s="174">
        <v>2345</v>
      </c>
      <c r="CV949" s="174">
        <v>21815</v>
      </c>
      <c r="CW949" s="174">
        <v>5</v>
      </c>
      <c r="CX949" s="174">
        <v>3462.35</v>
      </c>
    </row>
    <row r="950" spans="84:102" x14ac:dyDescent="0.25">
      <c r="CF950" s="3" t="s">
        <v>3073</v>
      </c>
      <c r="CG950" s="174">
        <v>112142</v>
      </c>
      <c r="CH950" s="174">
        <v>1354</v>
      </c>
      <c r="CI950" s="174">
        <v>5</v>
      </c>
      <c r="CJ950" s="174">
        <v>3459.9160000000002</v>
      </c>
      <c r="CK950" s="174">
        <v>3459.9160000000002</v>
      </c>
      <c r="CN950" s="3">
        <v>2444</v>
      </c>
      <c r="CO950" s="169">
        <f t="shared" si="150"/>
        <v>3181.5117</v>
      </c>
      <c r="CP950" s="169">
        <f t="shared" si="151"/>
        <v>3264.5014999999999</v>
      </c>
      <c r="CQ950" s="170">
        <f t="shared" si="152"/>
        <v>6446.0131999999994</v>
      </c>
      <c r="CU950" s="174">
        <v>112142</v>
      </c>
      <c r="CV950" s="174">
        <v>1354</v>
      </c>
      <c r="CW950" s="174">
        <v>5</v>
      </c>
      <c r="CX950" s="174">
        <v>3459.9160000000002</v>
      </c>
    </row>
    <row r="951" spans="84:102" x14ac:dyDescent="0.25">
      <c r="CF951" s="3" t="s">
        <v>3073</v>
      </c>
      <c r="CG951" s="174">
        <v>3505</v>
      </c>
      <c r="CH951" s="174">
        <v>57501</v>
      </c>
      <c r="CI951" s="174">
        <v>5</v>
      </c>
      <c r="CJ951" s="174">
        <v>3458.4369999999999</v>
      </c>
      <c r="CK951" s="174">
        <v>3458.4369999999999</v>
      </c>
      <c r="CN951" s="3">
        <v>1361</v>
      </c>
      <c r="CO951" s="169">
        <f t="shared" si="150"/>
        <v>3257.7840000000001</v>
      </c>
      <c r="CP951" s="169">
        <f t="shared" si="151"/>
        <v>3187.473</v>
      </c>
      <c r="CQ951" s="170">
        <f t="shared" si="152"/>
        <v>6445.2569999999996</v>
      </c>
      <c r="CU951" s="174">
        <v>3505</v>
      </c>
      <c r="CV951" s="174">
        <v>57501</v>
      </c>
      <c r="CW951" s="174">
        <v>5</v>
      </c>
      <c r="CX951" s="174">
        <v>3458.4369999999999</v>
      </c>
    </row>
    <row r="952" spans="84:102" x14ac:dyDescent="0.25">
      <c r="CF952" s="3" t="s">
        <v>3073</v>
      </c>
      <c r="CG952" s="174">
        <v>998</v>
      </c>
      <c r="CH952" s="174">
        <v>115968</v>
      </c>
      <c r="CI952" s="174">
        <v>5</v>
      </c>
      <c r="CJ952" s="174">
        <v>3454.259</v>
      </c>
      <c r="CK952" s="174">
        <v>3454.259</v>
      </c>
      <c r="CN952" s="3">
        <v>2302</v>
      </c>
      <c r="CO952" s="169">
        <f t="shared" si="150"/>
        <v>3194.0639999999999</v>
      </c>
      <c r="CP952" s="169">
        <f t="shared" si="151"/>
        <v>3250.4209999999998</v>
      </c>
      <c r="CQ952" s="170">
        <f t="shared" si="152"/>
        <v>6444.4849999999997</v>
      </c>
      <c r="CU952" s="174">
        <v>998</v>
      </c>
      <c r="CV952" s="174">
        <v>115968</v>
      </c>
      <c r="CW952" s="174">
        <v>5</v>
      </c>
      <c r="CX952" s="174">
        <v>3454.259</v>
      </c>
    </row>
    <row r="953" spans="84:102" x14ac:dyDescent="0.25">
      <c r="CF953" s="3" t="s">
        <v>3073</v>
      </c>
      <c r="CG953" s="174">
        <v>1061</v>
      </c>
      <c r="CH953" s="174">
        <v>128464</v>
      </c>
      <c r="CI953" s="174">
        <v>5</v>
      </c>
      <c r="CJ953" s="174">
        <v>3452.8229999999999</v>
      </c>
      <c r="CK953" s="174">
        <v>3452.8229999999999</v>
      </c>
      <c r="CN953" s="3">
        <v>1133</v>
      </c>
      <c r="CO953" s="169">
        <f t="shared" si="150"/>
        <v>3224.2330000000002</v>
      </c>
      <c r="CP953" s="169">
        <f t="shared" si="151"/>
        <v>3217.5879999999997</v>
      </c>
      <c r="CQ953" s="170">
        <f t="shared" si="152"/>
        <v>6441.8209999999999</v>
      </c>
      <c r="CU953" s="174">
        <v>1061</v>
      </c>
      <c r="CV953" s="174">
        <v>128464</v>
      </c>
      <c r="CW953" s="174">
        <v>5</v>
      </c>
      <c r="CX953" s="174">
        <v>3452.8229999999999</v>
      </c>
    </row>
    <row r="954" spans="84:102" x14ac:dyDescent="0.25">
      <c r="CF954" s="3" t="s">
        <v>3073</v>
      </c>
      <c r="CG954" s="174">
        <v>941</v>
      </c>
      <c r="CH954" s="174">
        <v>113804</v>
      </c>
      <c r="CI954" s="174">
        <v>5</v>
      </c>
      <c r="CJ954" s="174">
        <v>3450.125</v>
      </c>
      <c r="CK954" s="174">
        <v>3450.125</v>
      </c>
      <c r="CN954" s="3">
        <v>1255</v>
      </c>
      <c r="CO954" s="169">
        <f t="shared" si="150"/>
        <v>3236.1048799999999</v>
      </c>
      <c r="CP954" s="169">
        <f t="shared" si="151"/>
        <v>3194.4609099999998</v>
      </c>
      <c r="CQ954" s="170">
        <f t="shared" si="152"/>
        <v>6430.5657899999997</v>
      </c>
      <c r="CU954" s="174">
        <v>941</v>
      </c>
      <c r="CV954" s="174">
        <v>113804</v>
      </c>
      <c r="CW954" s="174">
        <v>5</v>
      </c>
      <c r="CX954" s="174">
        <v>3450.125</v>
      </c>
    </row>
    <row r="955" spans="84:102" x14ac:dyDescent="0.25">
      <c r="CF955" s="3" t="s">
        <v>3073</v>
      </c>
      <c r="CG955" s="174">
        <v>1625</v>
      </c>
      <c r="CH955" s="174">
        <v>75675</v>
      </c>
      <c r="CI955" s="174">
        <v>5</v>
      </c>
      <c r="CJ955" s="174">
        <v>3444.625</v>
      </c>
      <c r="CK955" s="174">
        <v>3444.625</v>
      </c>
      <c r="CN955" s="3">
        <v>2106</v>
      </c>
      <c r="CO955" s="169">
        <f t="shared" si="150"/>
        <v>3189.1190000000001</v>
      </c>
      <c r="CP955" s="169">
        <f t="shared" si="151"/>
        <v>3239.549</v>
      </c>
      <c r="CQ955" s="170">
        <f t="shared" si="152"/>
        <v>6428.6679999999997</v>
      </c>
      <c r="CU955" s="174">
        <v>1625</v>
      </c>
      <c r="CV955" s="174">
        <v>75675</v>
      </c>
      <c r="CW955" s="174">
        <v>5</v>
      </c>
      <c r="CX955" s="174">
        <v>3444.625</v>
      </c>
    </row>
    <row r="956" spans="84:102" x14ac:dyDescent="0.25">
      <c r="CF956" s="3" t="s">
        <v>3073</v>
      </c>
      <c r="CG956" s="174">
        <v>148850</v>
      </c>
      <c r="CH956" s="174">
        <v>2813</v>
      </c>
      <c r="CI956" s="174">
        <v>5</v>
      </c>
      <c r="CJ956" s="174">
        <v>3443.6619999999998</v>
      </c>
      <c r="CK956" s="174">
        <v>3443.6619999999998</v>
      </c>
      <c r="CN956" s="3">
        <v>3217</v>
      </c>
      <c r="CO956" s="169">
        <f t="shared" si="150"/>
        <v>3235.0880000000002</v>
      </c>
      <c r="CP956" s="169">
        <f t="shared" si="151"/>
        <v>3175.1379999999999</v>
      </c>
      <c r="CQ956" s="170">
        <f t="shared" si="152"/>
        <v>6410.2260000000006</v>
      </c>
      <c r="CU956" s="174">
        <v>148850</v>
      </c>
      <c r="CV956" s="174">
        <v>2813</v>
      </c>
      <c r="CW956" s="174">
        <v>5</v>
      </c>
      <c r="CX956" s="174">
        <v>3443.6619999999998</v>
      </c>
    </row>
    <row r="957" spans="84:102" x14ac:dyDescent="0.25">
      <c r="CF957" s="3" t="s">
        <v>3073</v>
      </c>
      <c r="CG957" s="174">
        <v>1707</v>
      </c>
      <c r="CH957" s="174">
        <v>65890</v>
      </c>
      <c r="CI957" s="174">
        <v>5</v>
      </c>
      <c r="CJ957" s="174">
        <v>3442.08</v>
      </c>
      <c r="CK957" s="174">
        <v>3442.08</v>
      </c>
      <c r="CN957" s="3">
        <v>1533</v>
      </c>
      <c r="CO957" s="169">
        <f t="shared" si="150"/>
        <v>3237.3055000000004</v>
      </c>
      <c r="CP957" s="169">
        <f t="shared" si="151"/>
        <v>3160.1091999999999</v>
      </c>
      <c r="CQ957" s="170">
        <f t="shared" si="152"/>
        <v>6397.4147000000003</v>
      </c>
      <c r="CU957" s="174">
        <v>1707</v>
      </c>
      <c r="CV957" s="174">
        <v>65890</v>
      </c>
      <c r="CW957" s="174">
        <v>5</v>
      </c>
      <c r="CX957" s="174">
        <v>3442.08</v>
      </c>
    </row>
    <row r="958" spans="84:102" x14ac:dyDescent="0.25">
      <c r="CF958" s="3" t="s">
        <v>3073</v>
      </c>
      <c r="CG958" s="174">
        <v>32863</v>
      </c>
      <c r="CH958" s="174">
        <v>2486</v>
      </c>
      <c r="CI958" s="174">
        <v>5</v>
      </c>
      <c r="CJ958" s="174">
        <v>3438.1660000000002</v>
      </c>
      <c r="CK958" s="174">
        <v>3438.1660000000002</v>
      </c>
      <c r="CN958" s="3">
        <v>1999</v>
      </c>
      <c r="CO958" s="169">
        <f t="shared" si="150"/>
        <v>3221.1109999999999</v>
      </c>
      <c r="CP958" s="169">
        <f t="shared" si="151"/>
        <v>3171.6590000000001</v>
      </c>
      <c r="CQ958" s="170">
        <f t="shared" si="152"/>
        <v>6392.77</v>
      </c>
      <c r="CU958" s="174">
        <v>32863</v>
      </c>
      <c r="CV958" s="174">
        <v>2486</v>
      </c>
      <c r="CW958" s="174">
        <v>5</v>
      </c>
      <c r="CX958" s="174">
        <v>3438.1660000000002</v>
      </c>
    </row>
    <row r="959" spans="84:102" x14ac:dyDescent="0.25">
      <c r="CF959" s="3" t="s">
        <v>3073</v>
      </c>
      <c r="CG959" s="174">
        <v>514</v>
      </c>
      <c r="CH959" s="174">
        <v>85032</v>
      </c>
      <c r="CI959" s="174">
        <v>5</v>
      </c>
      <c r="CJ959" s="174">
        <v>3436.7170000000001</v>
      </c>
      <c r="CK959" s="174">
        <v>3436.7170000000001</v>
      </c>
      <c r="CN959" s="3">
        <v>25</v>
      </c>
      <c r="CO959" s="169">
        <f t="shared" si="150"/>
        <v>3197.7856999999999</v>
      </c>
      <c r="CP959" s="169">
        <f t="shared" si="151"/>
        <v>3194.7733000000003</v>
      </c>
      <c r="CQ959" s="170">
        <f t="shared" si="152"/>
        <v>6392.5590000000002</v>
      </c>
      <c r="CU959" s="174">
        <v>514</v>
      </c>
      <c r="CV959" s="174">
        <v>85032</v>
      </c>
      <c r="CW959" s="174">
        <v>5</v>
      </c>
      <c r="CX959" s="174">
        <v>3436.7170000000001</v>
      </c>
    </row>
    <row r="960" spans="84:102" x14ac:dyDescent="0.25">
      <c r="CF960" s="3" t="s">
        <v>3073</v>
      </c>
      <c r="CG960" s="174">
        <v>161641</v>
      </c>
      <c r="CH960" s="174">
        <v>3006</v>
      </c>
      <c r="CI960" s="174">
        <v>5</v>
      </c>
      <c r="CJ960" s="174">
        <v>3432.23</v>
      </c>
      <c r="CK960" s="174">
        <v>3432.23</v>
      </c>
      <c r="CN960" s="3">
        <v>1187</v>
      </c>
      <c r="CO960" s="169">
        <f t="shared" si="150"/>
        <v>3172.2060000000001</v>
      </c>
      <c r="CP960" s="169">
        <f t="shared" si="151"/>
        <v>3219.1819999999998</v>
      </c>
      <c r="CQ960" s="170">
        <f t="shared" si="152"/>
        <v>6391.3879999999999</v>
      </c>
      <c r="CU960" s="174">
        <v>161641</v>
      </c>
      <c r="CV960" s="174">
        <v>3006</v>
      </c>
      <c r="CW960" s="174">
        <v>5</v>
      </c>
      <c r="CX960" s="174">
        <v>3432.23</v>
      </c>
    </row>
    <row r="961" spans="84:102" x14ac:dyDescent="0.25">
      <c r="CF961" s="3" t="s">
        <v>3073</v>
      </c>
      <c r="CG961" s="174">
        <v>3182</v>
      </c>
      <c r="CH961" s="174">
        <v>152059</v>
      </c>
      <c r="CI961" s="174">
        <v>5</v>
      </c>
      <c r="CJ961" s="174">
        <v>3429.6990000000001</v>
      </c>
      <c r="CK961" s="174">
        <v>3429.6990000000001</v>
      </c>
      <c r="CN961" s="3">
        <v>1151</v>
      </c>
      <c r="CO961" s="169">
        <f t="shared" si="150"/>
        <v>3195.1181000000001</v>
      </c>
      <c r="CP961" s="169">
        <f t="shared" si="151"/>
        <v>3195.9235999999996</v>
      </c>
      <c r="CQ961" s="170">
        <f t="shared" si="152"/>
        <v>6391.0416999999998</v>
      </c>
      <c r="CU961" s="174">
        <v>3182</v>
      </c>
      <c r="CV961" s="174">
        <v>152059</v>
      </c>
      <c r="CW961" s="174">
        <v>5</v>
      </c>
      <c r="CX961" s="174">
        <v>3429.6990000000001</v>
      </c>
    </row>
    <row r="962" spans="84:102" x14ac:dyDescent="0.25">
      <c r="CF962" s="3" t="s">
        <v>3073</v>
      </c>
      <c r="CG962" s="174">
        <v>2989</v>
      </c>
      <c r="CH962" s="174">
        <v>157636</v>
      </c>
      <c r="CI962" s="174">
        <v>5</v>
      </c>
      <c r="CJ962" s="174">
        <v>3429.1909999999998</v>
      </c>
      <c r="CK962" s="174">
        <v>3429.1909999999998</v>
      </c>
      <c r="CN962" s="3">
        <v>1021</v>
      </c>
      <c r="CO962" s="169">
        <f t="shared" si="150"/>
        <v>3265.8440000000001</v>
      </c>
      <c r="CP962" s="169">
        <f t="shared" si="151"/>
        <v>3123.971</v>
      </c>
      <c r="CQ962" s="170">
        <f t="shared" si="152"/>
        <v>6389.8150000000005</v>
      </c>
      <c r="CU962" s="174">
        <v>2989</v>
      </c>
      <c r="CV962" s="174">
        <v>157636</v>
      </c>
      <c r="CW962" s="174">
        <v>5</v>
      </c>
      <c r="CX962" s="174">
        <v>3429.1909999999998</v>
      </c>
    </row>
    <row r="963" spans="84:102" x14ac:dyDescent="0.25">
      <c r="CF963" s="3" t="s">
        <v>3073</v>
      </c>
      <c r="CG963" s="174">
        <v>118270</v>
      </c>
      <c r="CH963" s="174">
        <v>1011</v>
      </c>
      <c r="CI963" s="174">
        <v>5</v>
      </c>
      <c r="CJ963" s="174">
        <v>3428.6509999999998</v>
      </c>
      <c r="CK963" s="174">
        <v>3428.6509999999998</v>
      </c>
      <c r="CN963" s="3">
        <v>3239</v>
      </c>
      <c r="CO963" s="169">
        <f t="shared" ref="CO963:CO1026" si="153">SUMIF(CG$3:CG$17476,$CN963,$CK$3:$CK$17476)</f>
        <v>3278.8150999999998</v>
      </c>
      <c r="CP963" s="169">
        <f t="shared" ref="CP963:CP1026" si="154">SUMIF(CH$3:CH$17476,$CN963,$CK$3:$CK$17476)</f>
        <v>3098.1300999999999</v>
      </c>
      <c r="CQ963" s="170">
        <f t="shared" ref="CQ963:CQ1026" si="155">CO963+CP963</f>
        <v>6376.9452000000001</v>
      </c>
      <c r="CU963" s="174">
        <v>118270</v>
      </c>
      <c r="CV963" s="174">
        <v>1011</v>
      </c>
      <c r="CW963" s="174">
        <v>5</v>
      </c>
      <c r="CX963" s="174">
        <v>3428.6509999999998</v>
      </c>
    </row>
    <row r="964" spans="84:102" x14ac:dyDescent="0.25">
      <c r="CF964" s="3" t="s">
        <v>3073</v>
      </c>
      <c r="CG964" s="174">
        <v>944</v>
      </c>
      <c r="CH964" s="174">
        <v>113099</v>
      </c>
      <c r="CI964" s="174">
        <v>5</v>
      </c>
      <c r="CJ964" s="174">
        <v>3424.317</v>
      </c>
      <c r="CK964" s="174">
        <v>3424.317</v>
      </c>
      <c r="CN964" s="3">
        <v>1393</v>
      </c>
      <c r="CO964" s="169">
        <f t="shared" si="153"/>
        <v>3194.980869</v>
      </c>
      <c r="CP964" s="169">
        <f t="shared" si="154"/>
        <v>3178.1250559999999</v>
      </c>
      <c r="CQ964" s="170">
        <f t="shared" si="155"/>
        <v>6373.1059249999998</v>
      </c>
      <c r="CU964" s="174">
        <v>944</v>
      </c>
      <c r="CV964" s="174">
        <v>113099</v>
      </c>
      <c r="CW964" s="174">
        <v>5</v>
      </c>
      <c r="CX964" s="174">
        <v>3424.317</v>
      </c>
    </row>
    <row r="965" spans="84:102" x14ac:dyDescent="0.25">
      <c r="CF965" s="3" t="s">
        <v>3073</v>
      </c>
      <c r="CG965" s="174">
        <v>162712</v>
      </c>
      <c r="CH965" s="174">
        <v>3269</v>
      </c>
      <c r="CI965" s="174">
        <v>5</v>
      </c>
      <c r="CJ965" s="174">
        <v>3422.6770000000001</v>
      </c>
      <c r="CK965" s="174">
        <v>3422.6770000000001</v>
      </c>
      <c r="CN965" s="3">
        <v>2566</v>
      </c>
      <c r="CO965" s="169">
        <f t="shared" si="153"/>
        <v>3157.2280999999998</v>
      </c>
      <c r="CP965" s="169">
        <f t="shared" si="154"/>
        <v>3215.8476000000001</v>
      </c>
      <c r="CQ965" s="170">
        <f t="shared" si="155"/>
        <v>6373.0756999999994</v>
      </c>
      <c r="CU965" s="174">
        <v>162712</v>
      </c>
      <c r="CV965" s="174">
        <v>3269</v>
      </c>
      <c r="CW965" s="174">
        <v>5</v>
      </c>
      <c r="CX965" s="174">
        <v>3422.6770000000001</v>
      </c>
    </row>
    <row r="966" spans="84:102" x14ac:dyDescent="0.25">
      <c r="CF966" s="3" t="s">
        <v>3073</v>
      </c>
      <c r="CG966" s="174">
        <v>1416</v>
      </c>
      <c r="CH966" s="174">
        <v>104914</v>
      </c>
      <c r="CI966" s="174">
        <v>5</v>
      </c>
      <c r="CJ966" s="174">
        <v>3417.8939999999998</v>
      </c>
      <c r="CK966" s="174">
        <v>3417.8939999999998</v>
      </c>
      <c r="CN966" s="3">
        <v>2140</v>
      </c>
      <c r="CO966" s="169">
        <f t="shared" si="153"/>
        <v>3201.9474999999998</v>
      </c>
      <c r="CP966" s="169">
        <f t="shared" si="154"/>
        <v>3170.3757999999998</v>
      </c>
      <c r="CQ966" s="170">
        <f t="shared" si="155"/>
        <v>6372.3233</v>
      </c>
      <c r="CU966" s="174">
        <v>1416</v>
      </c>
      <c r="CV966" s="174">
        <v>104914</v>
      </c>
      <c r="CW966" s="174">
        <v>5</v>
      </c>
      <c r="CX966" s="174">
        <v>3417.8939999999998</v>
      </c>
    </row>
    <row r="967" spans="84:102" x14ac:dyDescent="0.25">
      <c r="CF967" s="3" t="s">
        <v>3073</v>
      </c>
      <c r="CG967" s="174">
        <v>1128</v>
      </c>
      <c r="CH967" s="174">
        <v>139580</v>
      </c>
      <c r="CI967" s="174">
        <v>5</v>
      </c>
      <c r="CJ967" s="174">
        <v>3416.761</v>
      </c>
      <c r="CK967" s="174">
        <v>3416.761</v>
      </c>
      <c r="CN967" s="3">
        <v>3659</v>
      </c>
      <c r="CO967" s="169">
        <f t="shared" si="153"/>
        <v>3181.7937400000001</v>
      </c>
      <c r="CP967" s="169">
        <f t="shared" si="154"/>
        <v>3179.8617099999997</v>
      </c>
      <c r="CQ967" s="170">
        <f t="shared" si="155"/>
        <v>6361.6554500000002</v>
      </c>
      <c r="CU967" s="174">
        <v>1128</v>
      </c>
      <c r="CV967" s="174">
        <v>139580</v>
      </c>
      <c r="CW967" s="174">
        <v>5</v>
      </c>
      <c r="CX967" s="174">
        <v>3416.761</v>
      </c>
    </row>
    <row r="968" spans="84:102" x14ac:dyDescent="0.25">
      <c r="CF968" s="3" t="s">
        <v>3073</v>
      </c>
      <c r="CG968" s="174">
        <v>105795</v>
      </c>
      <c r="CH968" s="174">
        <v>1988</v>
      </c>
      <c r="CI968" s="174">
        <v>5</v>
      </c>
      <c r="CJ968" s="174">
        <v>3413.723</v>
      </c>
      <c r="CK968" s="174">
        <v>3413.723</v>
      </c>
      <c r="CN968" s="3">
        <v>2769</v>
      </c>
      <c r="CO968" s="169">
        <f t="shared" si="153"/>
        <v>3151.1318999999999</v>
      </c>
      <c r="CP968" s="169">
        <f t="shared" si="154"/>
        <v>3206.0556999999999</v>
      </c>
      <c r="CQ968" s="170">
        <f t="shared" si="155"/>
        <v>6357.1875999999993</v>
      </c>
      <c r="CU968" s="174">
        <v>105795</v>
      </c>
      <c r="CV968" s="174">
        <v>1988</v>
      </c>
      <c r="CW968" s="174">
        <v>5</v>
      </c>
      <c r="CX968" s="174">
        <v>3413.723</v>
      </c>
    </row>
    <row r="969" spans="84:102" x14ac:dyDescent="0.25">
      <c r="CF969" s="3" t="s">
        <v>3073</v>
      </c>
      <c r="CG969" s="174">
        <v>2191</v>
      </c>
      <c r="CH969" s="174">
        <v>15879</v>
      </c>
      <c r="CI969" s="174">
        <v>5</v>
      </c>
      <c r="CJ969" s="174">
        <v>3413.7170000000001</v>
      </c>
      <c r="CK969" s="174">
        <v>3413.7170000000001</v>
      </c>
      <c r="CN969" s="3">
        <v>480</v>
      </c>
      <c r="CO969" s="169">
        <f t="shared" si="153"/>
        <v>3265.1102999999998</v>
      </c>
      <c r="CP969" s="169">
        <f t="shared" si="154"/>
        <v>3090.8267999999998</v>
      </c>
      <c r="CQ969" s="170">
        <f t="shared" si="155"/>
        <v>6355.9370999999992</v>
      </c>
      <c r="CU969" s="174">
        <v>2191</v>
      </c>
      <c r="CV969" s="174">
        <v>15879</v>
      </c>
      <c r="CW969" s="174">
        <v>5</v>
      </c>
      <c r="CX969" s="174">
        <v>3413.7170000000001</v>
      </c>
    </row>
    <row r="970" spans="84:102" x14ac:dyDescent="0.25">
      <c r="CF970" s="3" t="s">
        <v>3073</v>
      </c>
      <c r="CG970" s="174">
        <v>15879</v>
      </c>
      <c r="CH970" s="174">
        <v>2191</v>
      </c>
      <c r="CI970" s="174">
        <v>5</v>
      </c>
      <c r="CJ970" s="174">
        <v>3411.5419999999999</v>
      </c>
      <c r="CK970" s="174">
        <v>3411.5419999999999</v>
      </c>
      <c r="CN970" s="3">
        <v>3649</v>
      </c>
      <c r="CO970" s="169">
        <f t="shared" si="153"/>
        <v>3108.3670000000002</v>
      </c>
      <c r="CP970" s="169">
        <f t="shared" si="154"/>
        <v>3238.364</v>
      </c>
      <c r="CQ970" s="170">
        <f t="shared" si="155"/>
        <v>6346.7309999999998</v>
      </c>
      <c r="CU970" s="174">
        <v>15879</v>
      </c>
      <c r="CV970" s="174">
        <v>2191</v>
      </c>
      <c r="CW970" s="174">
        <v>5</v>
      </c>
      <c r="CX970" s="174">
        <v>3411.5419999999999</v>
      </c>
    </row>
    <row r="971" spans="84:102" x14ac:dyDescent="0.25">
      <c r="CF971" s="3" t="s">
        <v>3073</v>
      </c>
      <c r="CG971" s="174">
        <v>74638</v>
      </c>
      <c r="CH971" s="174">
        <v>302</v>
      </c>
      <c r="CI971" s="174">
        <v>5</v>
      </c>
      <c r="CJ971" s="174">
        <v>3411.5140000000001</v>
      </c>
      <c r="CK971" s="174">
        <v>3411.5140000000001</v>
      </c>
      <c r="CN971" s="3">
        <v>1591</v>
      </c>
      <c r="CO971" s="169">
        <f t="shared" si="153"/>
        <v>3156.9580999999998</v>
      </c>
      <c r="CP971" s="169">
        <f t="shared" si="154"/>
        <v>3187.4632000000001</v>
      </c>
      <c r="CQ971" s="170">
        <f t="shared" si="155"/>
        <v>6344.4213</v>
      </c>
      <c r="CU971" s="174">
        <v>74638</v>
      </c>
      <c r="CV971" s="174">
        <v>302</v>
      </c>
      <c r="CW971" s="174">
        <v>5</v>
      </c>
      <c r="CX971" s="174">
        <v>3411.5140000000001</v>
      </c>
    </row>
    <row r="972" spans="84:102" x14ac:dyDescent="0.25">
      <c r="CF972" s="3" t="s">
        <v>3073</v>
      </c>
      <c r="CG972" s="174">
        <v>3384</v>
      </c>
      <c r="CH972" s="174">
        <v>170120</v>
      </c>
      <c r="CI972" s="174">
        <v>5</v>
      </c>
      <c r="CJ972" s="174">
        <v>3410.0419999999999</v>
      </c>
      <c r="CK972" s="174">
        <v>3410.0419999999999</v>
      </c>
      <c r="CN972" s="3">
        <v>3293</v>
      </c>
      <c r="CO972" s="169">
        <f t="shared" si="153"/>
        <v>3209.3080999999997</v>
      </c>
      <c r="CP972" s="169">
        <f t="shared" si="154"/>
        <v>3132.7413999999999</v>
      </c>
      <c r="CQ972" s="170">
        <f t="shared" si="155"/>
        <v>6342.0494999999992</v>
      </c>
      <c r="CU972" s="174">
        <v>3384</v>
      </c>
      <c r="CV972" s="174">
        <v>170120</v>
      </c>
      <c r="CW972" s="174">
        <v>5</v>
      </c>
      <c r="CX972" s="174">
        <v>3410.0419999999999</v>
      </c>
    </row>
    <row r="973" spans="84:102" x14ac:dyDescent="0.25">
      <c r="CF973" s="3" t="s">
        <v>3073</v>
      </c>
      <c r="CG973" s="174">
        <v>156928</v>
      </c>
      <c r="CH973" s="174">
        <v>2990</v>
      </c>
      <c r="CI973" s="174">
        <v>5</v>
      </c>
      <c r="CJ973" s="174">
        <v>3408.2060000000001</v>
      </c>
      <c r="CK973" s="174">
        <v>3408.2060000000001</v>
      </c>
      <c r="CN973" s="3">
        <v>2665</v>
      </c>
      <c r="CO973" s="169">
        <f t="shared" si="153"/>
        <v>3115.5858200000002</v>
      </c>
      <c r="CP973" s="169">
        <f t="shared" si="154"/>
        <v>3215.5541000000003</v>
      </c>
      <c r="CQ973" s="170">
        <f t="shared" si="155"/>
        <v>6331.1399200000005</v>
      </c>
      <c r="CU973" s="174">
        <v>156928</v>
      </c>
      <c r="CV973" s="174">
        <v>2990</v>
      </c>
      <c r="CW973" s="174">
        <v>5</v>
      </c>
      <c r="CX973" s="174">
        <v>3408.2060000000001</v>
      </c>
    </row>
    <row r="974" spans="84:102" x14ac:dyDescent="0.25">
      <c r="CF974" s="3" t="s">
        <v>3073</v>
      </c>
      <c r="CG974" s="174">
        <v>3243</v>
      </c>
      <c r="CH974" s="174">
        <v>157519</v>
      </c>
      <c r="CI974" s="174">
        <v>5</v>
      </c>
      <c r="CJ974" s="174">
        <v>3403.3440000000001</v>
      </c>
      <c r="CK974" s="174">
        <v>3403.3440000000001</v>
      </c>
      <c r="CN974" s="3">
        <v>87</v>
      </c>
      <c r="CO974" s="169">
        <f t="shared" si="153"/>
        <v>3212.703</v>
      </c>
      <c r="CP974" s="169">
        <f t="shared" si="154"/>
        <v>3117.1930000000002</v>
      </c>
      <c r="CQ974" s="170">
        <f t="shared" si="155"/>
        <v>6329.8960000000006</v>
      </c>
      <c r="CU974" s="174">
        <v>3243</v>
      </c>
      <c r="CV974" s="174">
        <v>157519</v>
      </c>
      <c r="CW974" s="174">
        <v>5</v>
      </c>
      <c r="CX974" s="174">
        <v>3403.3440000000001</v>
      </c>
    </row>
    <row r="975" spans="84:102" x14ac:dyDescent="0.25">
      <c r="CF975" s="3" t="s">
        <v>3073</v>
      </c>
      <c r="CG975" s="174">
        <v>967</v>
      </c>
      <c r="CH975" s="174">
        <v>114565</v>
      </c>
      <c r="CI975" s="174">
        <v>5</v>
      </c>
      <c r="CJ975" s="174">
        <v>3402.8629999999998</v>
      </c>
      <c r="CK975" s="174">
        <v>3402.8629999999998</v>
      </c>
      <c r="CN975" s="3">
        <v>2039</v>
      </c>
      <c r="CO975" s="169">
        <f t="shared" si="153"/>
        <v>3166.8622999999998</v>
      </c>
      <c r="CP975" s="169">
        <f t="shared" si="154"/>
        <v>3157.3445000000002</v>
      </c>
      <c r="CQ975" s="170">
        <f t="shared" si="155"/>
        <v>6324.2067999999999</v>
      </c>
      <c r="CU975" s="174">
        <v>967</v>
      </c>
      <c r="CV975" s="174">
        <v>114565</v>
      </c>
      <c r="CW975" s="174">
        <v>5</v>
      </c>
      <c r="CX975" s="174">
        <v>3402.8629999999998</v>
      </c>
    </row>
    <row r="976" spans="84:102" x14ac:dyDescent="0.25">
      <c r="CF976" s="3" t="s">
        <v>3073</v>
      </c>
      <c r="CG976" s="174">
        <v>38588</v>
      </c>
      <c r="CH976" s="174">
        <v>2527</v>
      </c>
      <c r="CI976" s="174">
        <v>5</v>
      </c>
      <c r="CJ976" s="174">
        <v>3401.7669999999998</v>
      </c>
      <c r="CK976" s="174">
        <v>3401.7669999999998</v>
      </c>
      <c r="CN976" s="3">
        <v>2995</v>
      </c>
      <c r="CO976" s="169">
        <f t="shared" si="153"/>
        <v>3097.8798999999999</v>
      </c>
      <c r="CP976" s="169">
        <f t="shared" si="154"/>
        <v>3224.1244999999999</v>
      </c>
      <c r="CQ976" s="170">
        <f t="shared" si="155"/>
        <v>6322.0043999999998</v>
      </c>
      <c r="CU976" s="174">
        <v>38588</v>
      </c>
      <c r="CV976" s="174">
        <v>2527</v>
      </c>
      <c r="CW976" s="174">
        <v>5</v>
      </c>
      <c r="CX976" s="174">
        <v>3401.7669999999998</v>
      </c>
    </row>
    <row r="977" spans="84:102" x14ac:dyDescent="0.25">
      <c r="CF977" s="3" t="s">
        <v>3073</v>
      </c>
      <c r="CG977" s="174">
        <v>2024</v>
      </c>
      <c r="CH977" s="174">
        <v>132267</v>
      </c>
      <c r="CI977" s="174">
        <v>5</v>
      </c>
      <c r="CJ977" s="174">
        <v>3401.2420000000002</v>
      </c>
      <c r="CK977" s="174">
        <v>3401.2420000000002</v>
      </c>
      <c r="CN977" s="3">
        <v>258</v>
      </c>
      <c r="CO977" s="169">
        <f t="shared" si="153"/>
        <v>3224.5838999999996</v>
      </c>
      <c r="CP977" s="169">
        <f t="shared" si="154"/>
        <v>3095.9387000000002</v>
      </c>
      <c r="CQ977" s="170">
        <f t="shared" si="155"/>
        <v>6320.5226000000002</v>
      </c>
      <c r="CU977" s="174">
        <v>2024</v>
      </c>
      <c r="CV977" s="174">
        <v>132267</v>
      </c>
      <c r="CW977" s="174">
        <v>5</v>
      </c>
      <c r="CX977" s="174">
        <v>3401.2420000000002</v>
      </c>
    </row>
    <row r="978" spans="84:102" x14ac:dyDescent="0.25">
      <c r="CF978" s="3" t="s">
        <v>3073</v>
      </c>
      <c r="CG978" s="174">
        <v>2813</v>
      </c>
      <c r="CH978" s="174">
        <v>148850</v>
      </c>
      <c r="CI978" s="174">
        <v>5</v>
      </c>
      <c r="CJ978" s="174">
        <v>3398.2979999999998</v>
      </c>
      <c r="CK978" s="174">
        <v>3398.2979999999998</v>
      </c>
      <c r="CN978" s="3">
        <v>1060</v>
      </c>
      <c r="CO978" s="169">
        <f t="shared" si="153"/>
        <v>3210.1849999999999</v>
      </c>
      <c r="CP978" s="169">
        <f t="shared" si="154"/>
        <v>3109.587</v>
      </c>
      <c r="CQ978" s="170">
        <f t="shared" si="155"/>
        <v>6319.7719999999999</v>
      </c>
      <c r="CU978" s="174">
        <v>2813</v>
      </c>
      <c r="CV978" s="174">
        <v>148850</v>
      </c>
      <c r="CW978" s="174">
        <v>5</v>
      </c>
      <c r="CX978" s="174">
        <v>3398.2979999999998</v>
      </c>
    </row>
    <row r="979" spans="84:102" x14ac:dyDescent="0.25">
      <c r="CF979" s="3" t="s">
        <v>3073</v>
      </c>
      <c r="CG979" s="174">
        <v>139580</v>
      </c>
      <c r="CH979" s="174">
        <v>1128</v>
      </c>
      <c r="CI979" s="174">
        <v>5</v>
      </c>
      <c r="CJ979" s="174">
        <v>3397.5990000000002</v>
      </c>
      <c r="CK979" s="174">
        <v>3397.5990000000002</v>
      </c>
      <c r="CN979" s="3">
        <v>321</v>
      </c>
      <c r="CO979" s="169">
        <f t="shared" si="153"/>
        <v>3194.5416999999998</v>
      </c>
      <c r="CP979" s="169">
        <f t="shared" si="154"/>
        <v>3115.8540000000003</v>
      </c>
      <c r="CQ979" s="170">
        <f t="shared" si="155"/>
        <v>6310.3957</v>
      </c>
      <c r="CU979" s="174">
        <v>139580</v>
      </c>
      <c r="CV979" s="174">
        <v>1128</v>
      </c>
      <c r="CW979" s="174">
        <v>5</v>
      </c>
      <c r="CX979" s="174">
        <v>3397.5990000000002</v>
      </c>
    </row>
    <row r="980" spans="84:102" x14ac:dyDescent="0.25">
      <c r="CF980" s="3" t="s">
        <v>3073</v>
      </c>
      <c r="CG980" s="174">
        <v>1628</v>
      </c>
      <c r="CH980" s="174">
        <v>75959</v>
      </c>
      <c r="CI980" s="174">
        <v>5</v>
      </c>
      <c r="CJ980" s="174">
        <v>3397.1849999999999</v>
      </c>
      <c r="CK980" s="174">
        <v>3397.1849999999999</v>
      </c>
      <c r="CN980" s="3">
        <v>3319</v>
      </c>
      <c r="CO980" s="169">
        <f t="shared" si="153"/>
        <v>3225.22</v>
      </c>
      <c r="CP980" s="169">
        <f t="shared" si="154"/>
        <v>3084.9859999999999</v>
      </c>
      <c r="CQ980" s="170">
        <f t="shared" si="155"/>
        <v>6310.2060000000001</v>
      </c>
      <c r="CU980" s="174">
        <v>1628</v>
      </c>
      <c r="CV980" s="174">
        <v>75959</v>
      </c>
      <c r="CW980" s="174">
        <v>5</v>
      </c>
      <c r="CX980" s="174">
        <v>3397.1849999999999</v>
      </c>
    </row>
    <row r="981" spans="84:102" x14ac:dyDescent="0.25">
      <c r="CF981" s="3" t="s">
        <v>3073</v>
      </c>
      <c r="CG981" s="174">
        <v>91448</v>
      </c>
      <c r="CH981" s="174">
        <v>3605</v>
      </c>
      <c r="CI981" s="174">
        <v>5</v>
      </c>
      <c r="CJ981" s="174">
        <v>3395.6280000000002</v>
      </c>
      <c r="CK981" s="174">
        <v>3395.6280000000002</v>
      </c>
      <c r="CN981" s="3">
        <v>771</v>
      </c>
      <c r="CO981" s="169">
        <f t="shared" si="153"/>
        <v>3152.6656499999999</v>
      </c>
      <c r="CP981" s="169">
        <f t="shared" si="154"/>
        <v>3156.3774000000003</v>
      </c>
      <c r="CQ981" s="170">
        <f t="shared" si="155"/>
        <v>6309.0430500000002</v>
      </c>
      <c r="CU981" s="174">
        <v>91448</v>
      </c>
      <c r="CV981" s="174">
        <v>3605</v>
      </c>
      <c r="CW981" s="174">
        <v>5</v>
      </c>
      <c r="CX981" s="174">
        <v>3395.6280000000002</v>
      </c>
    </row>
    <row r="982" spans="84:102" x14ac:dyDescent="0.25">
      <c r="CF982" s="3" t="s">
        <v>3073</v>
      </c>
      <c r="CG982" s="174">
        <v>104914</v>
      </c>
      <c r="CH982" s="174">
        <v>1416</v>
      </c>
      <c r="CI982" s="174">
        <v>5</v>
      </c>
      <c r="CJ982" s="174">
        <v>3389.3330000000001</v>
      </c>
      <c r="CK982" s="174">
        <v>3389.3330000000001</v>
      </c>
      <c r="CN982" s="3">
        <v>1629</v>
      </c>
      <c r="CO982" s="169">
        <f t="shared" si="153"/>
        <v>3052.2689999999998</v>
      </c>
      <c r="CP982" s="169">
        <f t="shared" si="154"/>
        <v>3255.1579999999999</v>
      </c>
      <c r="CQ982" s="170">
        <f t="shared" si="155"/>
        <v>6307.4269999999997</v>
      </c>
      <c r="CU982" s="174">
        <v>104914</v>
      </c>
      <c r="CV982" s="174">
        <v>1416</v>
      </c>
      <c r="CW982" s="174">
        <v>5</v>
      </c>
      <c r="CX982" s="174">
        <v>3389.3330000000001</v>
      </c>
    </row>
    <row r="983" spans="84:102" x14ac:dyDescent="0.25">
      <c r="CF983" s="3" t="s">
        <v>3073</v>
      </c>
      <c r="CG983" s="174">
        <v>82927</v>
      </c>
      <c r="CH983" s="174">
        <v>425</v>
      </c>
      <c r="CI983" s="174">
        <v>5</v>
      </c>
      <c r="CJ983" s="174">
        <v>3385.44</v>
      </c>
      <c r="CK983" s="174">
        <v>3385.44</v>
      </c>
      <c r="CN983" s="3">
        <v>3222</v>
      </c>
      <c r="CO983" s="169">
        <f t="shared" si="153"/>
        <v>3100.529</v>
      </c>
      <c r="CP983" s="169">
        <f t="shared" si="154"/>
        <v>3197.3519999999999</v>
      </c>
      <c r="CQ983" s="170">
        <f t="shared" si="155"/>
        <v>6297.8809999999994</v>
      </c>
      <c r="CU983" s="174">
        <v>82927</v>
      </c>
      <c r="CV983" s="174">
        <v>425</v>
      </c>
      <c r="CW983" s="174">
        <v>5</v>
      </c>
      <c r="CX983" s="174">
        <v>3385.44</v>
      </c>
    </row>
    <row r="984" spans="84:102" x14ac:dyDescent="0.25">
      <c r="CF984" s="3" t="s">
        <v>3073</v>
      </c>
      <c r="CG984" s="174">
        <v>3492</v>
      </c>
      <c r="CH984" s="174">
        <v>56078</v>
      </c>
      <c r="CI984" s="174">
        <v>5</v>
      </c>
      <c r="CJ984" s="174">
        <v>3385.163</v>
      </c>
      <c r="CK984" s="174">
        <v>3385.163</v>
      </c>
      <c r="CN984" s="3">
        <v>3565</v>
      </c>
      <c r="CO984" s="169">
        <f t="shared" si="153"/>
        <v>3171.0175999999997</v>
      </c>
      <c r="CP984" s="169">
        <f t="shared" si="154"/>
        <v>3126.3271</v>
      </c>
      <c r="CQ984" s="170">
        <f t="shared" si="155"/>
        <v>6297.3446999999996</v>
      </c>
      <c r="CU984" s="174">
        <v>3492</v>
      </c>
      <c r="CV984" s="174">
        <v>56078</v>
      </c>
      <c r="CW984" s="174">
        <v>5</v>
      </c>
      <c r="CX984" s="174">
        <v>3385.163</v>
      </c>
    </row>
    <row r="985" spans="84:102" x14ac:dyDescent="0.25">
      <c r="CF985" s="3" t="s">
        <v>3073</v>
      </c>
      <c r="CG985" s="174">
        <v>131487</v>
      </c>
      <c r="CH985" s="174">
        <v>1212</v>
      </c>
      <c r="CI985" s="174">
        <v>5</v>
      </c>
      <c r="CJ985" s="174">
        <v>3384.9549999999999</v>
      </c>
      <c r="CK985" s="174">
        <v>3384.9549999999999</v>
      </c>
      <c r="CN985" s="3">
        <v>1309</v>
      </c>
      <c r="CO985" s="169">
        <f t="shared" si="153"/>
        <v>3205.7035999999998</v>
      </c>
      <c r="CP985" s="169">
        <f t="shared" si="154"/>
        <v>3088.0619999999999</v>
      </c>
      <c r="CQ985" s="170">
        <f t="shared" si="155"/>
        <v>6293.7655999999997</v>
      </c>
      <c r="CU985" s="174">
        <v>131487</v>
      </c>
      <c r="CV985" s="174">
        <v>1212</v>
      </c>
      <c r="CW985" s="174">
        <v>5</v>
      </c>
      <c r="CX985" s="174">
        <v>3384.9549999999999</v>
      </c>
    </row>
    <row r="986" spans="84:102" x14ac:dyDescent="0.25">
      <c r="CF986" s="3" t="s">
        <v>3073</v>
      </c>
      <c r="CG986" s="174">
        <v>330</v>
      </c>
      <c r="CH986" s="174">
        <v>72866</v>
      </c>
      <c r="CI986" s="174">
        <v>5</v>
      </c>
      <c r="CJ986" s="174">
        <v>3383.7020000000002</v>
      </c>
      <c r="CK986" s="174">
        <v>3383.7020000000002</v>
      </c>
      <c r="CN986" s="3">
        <v>2186</v>
      </c>
      <c r="CO986" s="169">
        <f t="shared" si="153"/>
        <v>3155.2169000000004</v>
      </c>
      <c r="CP986" s="169">
        <f t="shared" si="154"/>
        <v>3136.5255999999999</v>
      </c>
      <c r="CQ986" s="170">
        <f t="shared" si="155"/>
        <v>6291.7425000000003</v>
      </c>
      <c r="CU986" s="174">
        <v>330</v>
      </c>
      <c r="CV986" s="174">
        <v>72866</v>
      </c>
      <c r="CW986" s="174">
        <v>5</v>
      </c>
      <c r="CX986" s="174">
        <v>3383.7020000000002</v>
      </c>
    </row>
    <row r="987" spans="84:102" x14ac:dyDescent="0.25">
      <c r="CF987" s="3" t="s">
        <v>3073</v>
      </c>
      <c r="CG987" s="174">
        <v>182782</v>
      </c>
      <c r="CH987" s="174">
        <v>3465</v>
      </c>
      <c r="CI987" s="174">
        <v>5</v>
      </c>
      <c r="CJ987" s="174">
        <v>3382.3310000000001</v>
      </c>
      <c r="CK987" s="174">
        <v>3382.3310000000001</v>
      </c>
      <c r="CN987" s="3">
        <v>3362</v>
      </c>
      <c r="CO987" s="169">
        <f t="shared" si="153"/>
        <v>2965.9580999999998</v>
      </c>
      <c r="CP987" s="169">
        <f t="shared" si="154"/>
        <v>3319.1509000000001</v>
      </c>
      <c r="CQ987" s="170">
        <f t="shared" si="155"/>
        <v>6285.1090000000004</v>
      </c>
      <c r="CU987" s="174">
        <v>182782</v>
      </c>
      <c r="CV987" s="174">
        <v>3465</v>
      </c>
      <c r="CW987" s="174">
        <v>5</v>
      </c>
      <c r="CX987" s="174">
        <v>3382.3310000000001</v>
      </c>
    </row>
    <row r="988" spans="84:102" x14ac:dyDescent="0.25">
      <c r="CF988" s="3" t="s">
        <v>3073</v>
      </c>
      <c r="CG988" s="174">
        <v>94654</v>
      </c>
      <c r="CH988" s="174">
        <v>714</v>
      </c>
      <c r="CI988" s="174">
        <v>5</v>
      </c>
      <c r="CJ988" s="174">
        <v>3380.078</v>
      </c>
      <c r="CK988" s="174">
        <v>3380.078</v>
      </c>
      <c r="CN988" s="3">
        <v>2014</v>
      </c>
      <c r="CO988" s="169">
        <f t="shared" si="153"/>
        <v>3170.663</v>
      </c>
      <c r="CP988" s="169">
        <f t="shared" si="154"/>
        <v>3111.58</v>
      </c>
      <c r="CQ988" s="170">
        <f t="shared" si="155"/>
        <v>6282.2430000000004</v>
      </c>
      <c r="CU988" s="174">
        <v>94654</v>
      </c>
      <c r="CV988" s="174">
        <v>714</v>
      </c>
      <c r="CW988" s="174">
        <v>5</v>
      </c>
      <c r="CX988" s="174">
        <v>3380.078</v>
      </c>
    </row>
    <row r="989" spans="84:102" x14ac:dyDescent="0.25">
      <c r="CF989" s="3" t="s">
        <v>3073</v>
      </c>
      <c r="CG989" s="174">
        <v>166200</v>
      </c>
      <c r="CH989" s="174">
        <v>3340</v>
      </c>
      <c r="CI989" s="174">
        <v>5</v>
      </c>
      <c r="CJ989" s="174">
        <v>3379.7820000000002</v>
      </c>
      <c r="CK989" s="174">
        <v>3379.7820000000002</v>
      </c>
      <c r="CN989" s="3">
        <v>735</v>
      </c>
      <c r="CO989" s="169">
        <f t="shared" si="153"/>
        <v>3231.7918000000004</v>
      </c>
      <c r="CP989" s="169">
        <f t="shared" si="154"/>
        <v>3049.7411999999999</v>
      </c>
      <c r="CQ989" s="170">
        <f t="shared" si="155"/>
        <v>6281.5330000000004</v>
      </c>
      <c r="CU989" s="174">
        <v>166200</v>
      </c>
      <c r="CV989" s="174">
        <v>3340</v>
      </c>
      <c r="CW989" s="174">
        <v>5</v>
      </c>
      <c r="CX989" s="174">
        <v>3379.7820000000002</v>
      </c>
    </row>
    <row r="990" spans="84:102" x14ac:dyDescent="0.25">
      <c r="CF990" s="3" t="s">
        <v>3073</v>
      </c>
      <c r="CG990" s="174">
        <v>157519</v>
      </c>
      <c r="CH990" s="174">
        <v>3243</v>
      </c>
      <c r="CI990" s="174">
        <v>5</v>
      </c>
      <c r="CJ990" s="174">
        <v>3377.7570000000001</v>
      </c>
      <c r="CK990" s="174">
        <v>3377.7570000000001</v>
      </c>
      <c r="CN990" s="3">
        <v>1391</v>
      </c>
      <c r="CO990" s="169">
        <f t="shared" si="153"/>
        <v>3172.6293000000001</v>
      </c>
      <c r="CP990" s="169">
        <f t="shared" si="154"/>
        <v>3098.9180000000001</v>
      </c>
      <c r="CQ990" s="170">
        <f t="shared" si="155"/>
        <v>6271.5473000000002</v>
      </c>
      <c r="CU990" s="174">
        <v>157519</v>
      </c>
      <c r="CV990" s="174">
        <v>3243</v>
      </c>
      <c r="CW990" s="174">
        <v>5</v>
      </c>
      <c r="CX990" s="174">
        <v>3377.7570000000001</v>
      </c>
    </row>
    <row r="991" spans="84:102" x14ac:dyDescent="0.25">
      <c r="CF991" s="3" t="s">
        <v>3073</v>
      </c>
      <c r="CG991" s="174">
        <v>126899</v>
      </c>
      <c r="CH991" s="174">
        <v>1054</v>
      </c>
      <c r="CI991" s="174">
        <v>5</v>
      </c>
      <c r="CJ991" s="174">
        <v>3377.752</v>
      </c>
      <c r="CK991" s="174">
        <v>3377.752</v>
      </c>
      <c r="CN991" s="3">
        <v>1408</v>
      </c>
      <c r="CO991" s="169">
        <f t="shared" si="153"/>
        <v>3106.0041999999999</v>
      </c>
      <c r="CP991" s="169">
        <f t="shared" si="154"/>
        <v>3165.3074000000006</v>
      </c>
      <c r="CQ991" s="170">
        <f t="shared" si="155"/>
        <v>6271.3116000000009</v>
      </c>
      <c r="CU991" s="174">
        <v>126899</v>
      </c>
      <c r="CV991" s="174">
        <v>1054</v>
      </c>
      <c r="CW991" s="174">
        <v>5</v>
      </c>
      <c r="CX991" s="174">
        <v>3377.752</v>
      </c>
    </row>
    <row r="992" spans="84:102" x14ac:dyDescent="0.25">
      <c r="CF992" s="3" t="s">
        <v>3073</v>
      </c>
      <c r="CG992" s="174">
        <v>2527</v>
      </c>
      <c r="CH992" s="174">
        <v>38588</v>
      </c>
      <c r="CI992" s="174">
        <v>5</v>
      </c>
      <c r="CJ992" s="174">
        <v>3376.3020000000001</v>
      </c>
      <c r="CK992" s="174">
        <v>3376.3020000000001</v>
      </c>
      <c r="CN992" s="3">
        <v>700</v>
      </c>
      <c r="CO992" s="169">
        <f t="shared" si="153"/>
        <v>3104.6827000000003</v>
      </c>
      <c r="CP992" s="169">
        <f t="shared" si="154"/>
        <v>3166.5243</v>
      </c>
      <c r="CQ992" s="170">
        <f t="shared" si="155"/>
        <v>6271.2070000000003</v>
      </c>
      <c r="CU992" s="174">
        <v>2527</v>
      </c>
      <c r="CV992" s="174">
        <v>38588</v>
      </c>
      <c r="CW992" s="174">
        <v>5</v>
      </c>
      <c r="CX992" s="174">
        <v>3376.3020000000001</v>
      </c>
    </row>
    <row r="993" spans="84:102" x14ac:dyDescent="0.25">
      <c r="CF993" s="3" t="s">
        <v>3073</v>
      </c>
      <c r="CG993" s="174">
        <v>30068</v>
      </c>
      <c r="CH993" s="174">
        <v>2415</v>
      </c>
      <c r="CI993" s="174">
        <v>5</v>
      </c>
      <c r="CJ993" s="174">
        <v>3375.0369999999998</v>
      </c>
      <c r="CK993" s="174">
        <v>3375.0369999999998</v>
      </c>
      <c r="CN993" s="3">
        <v>2498</v>
      </c>
      <c r="CO993" s="169">
        <f t="shared" si="153"/>
        <v>3150.6962100000001</v>
      </c>
      <c r="CP993" s="169">
        <f t="shared" si="154"/>
        <v>3119.1907200000001</v>
      </c>
      <c r="CQ993" s="170">
        <f t="shared" si="155"/>
        <v>6269.8869300000006</v>
      </c>
      <c r="CU993" s="174">
        <v>30068</v>
      </c>
      <c r="CV993" s="174">
        <v>2415</v>
      </c>
      <c r="CW993" s="174">
        <v>5</v>
      </c>
      <c r="CX993" s="174">
        <v>3375.0369999999998</v>
      </c>
    </row>
    <row r="994" spans="84:102" x14ac:dyDescent="0.25">
      <c r="CF994" s="3" t="s">
        <v>3073</v>
      </c>
      <c r="CG994" s="174">
        <v>22107</v>
      </c>
      <c r="CH994" s="174">
        <v>2295</v>
      </c>
      <c r="CI994" s="174">
        <v>5</v>
      </c>
      <c r="CJ994" s="174">
        <v>3374.1779999999999</v>
      </c>
      <c r="CK994" s="174">
        <v>3374.1779999999999</v>
      </c>
      <c r="CN994" s="3">
        <v>1070</v>
      </c>
      <c r="CO994" s="169">
        <f t="shared" si="153"/>
        <v>3153.1180199999999</v>
      </c>
      <c r="CP994" s="169">
        <f t="shared" si="154"/>
        <v>3115.5117</v>
      </c>
      <c r="CQ994" s="170">
        <f t="shared" si="155"/>
        <v>6268.6297199999999</v>
      </c>
      <c r="CU994" s="174">
        <v>22107</v>
      </c>
      <c r="CV994" s="174">
        <v>2295</v>
      </c>
      <c r="CW994" s="174">
        <v>5</v>
      </c>
      <c r="CX994" s="174">
        <v>3374.1779999999999</v>
      </c>
    </row>
    <row r="995" spans="84:102" x14ac:dyDescent="0.25">
      <c r="CF995" s="3" t="s">
        <v>3073</v>
      </c>
      <c r="CG995" s="174">
        <v>3668</v>
      </c>
      <c r="CH995" s="174">
        <v>114490</v>
      </c>
      <c r="CI995" s="174">
        <v>5</v>
      </c>
      <c r="CJ995" s="174">
        <v>3367.84</v>
      </c>
      <c r="CK995" s="174">
        <v>3367.84</v>
      </c>
      <c r="CN995" s="3">
        <v>2590</v>
      </c>
      <c r="CO995" s="169">
        <f t="shared" si="153"/>
        <v>3181.9518000000003</v>
      </c>
      <c r="CP995" s="169">
        <f t="shared" si="154"/>
        <v>3086.5721999999996</v>
      </c>
      <c r="CQ995" s="170">
        <f t="shared" si="155"/>
        <v>6268.5239999999994</v>
      </c>
      <c r="CU995" s="174">
        <v>3668</v>
      </c>
      <c r="CV995" s="174">
        <v>114490</v>
      </c>
      <c r="CW995" s="174">
        <v>5</v>
      </c>
      <c r="CX995" s="174">
        <v>3367.84</v>
      </c>
    </row>
    <row r="996" spans="84:102" x14ac:dyDescent="0.25">
      <c r="CF996" s="3" t="s">
        <v>3073</v>
      </c>
      <c r="CG996" s="174">
        <v>132267</v>
      </c>
      <c r="CH996" s="174">
        <v>2024</v>
      </c>
      <c r="CI996" s="174">
        <v>5</v>
      </c>
      <c r="CJ996" s="174">
        <v>3367.348</v>
      </c>
      <c r="CK996" s="174">
        <v>3367.348</v>
      </c>
      <c r="CN996" s="3">
        <v>1304</v>
      </c>
      <c r="CO996" s="169">
        <f t="shared" si="153"/>
        <v>3173.7559999999999</v>
      </c>
      <c r="CP996" s="169">
        <f t="shared" si="154"/>
        <v>3091.8890000000001</v>
      </c>
      <c r="CQ996" s="170">
        <f t="shared" si="155"/>
        <v>6265.6450000000004</v>
      </c>
      <c r="CU996" s="174">
        <v>132267</v>
      </c>
      <c r="CV996" s="174">
        <v>2024</v>
      </c>
      <c r="CW996" s="174">
        <v>5</v>
      </c>
      <c r="CX996" s="174">
        <v>3367.348</v>
      </c>
    </row>
    <row r="997" spans="84:102" x14ac:dyDescent="0.25">
      <c r="CF997" s="3" t="s">
        <v>3073</v>
      </c>
      <c r="CG997" s="174">
        <v>81493</v>
      </c>
      <c r="CH997" s="174">
        <v>400</v>
      </c>
      <c r="CI997" s="174">
        <v>5</v>
      </c>
      <c r="CJ997" s="174">
        <v>3365.4029999999998</v>
      </c>
      <c r="CK997" s="174">
        <v>3365.4029999999998</v>
      </c>
      <c r="CN997" s="3">
        <v>92</v>
      </c>
      <c r="CO997" s="169">
        <f t="shared" si="153"/>
        <v>3161.4259999999999</v>
      </c>
      <c r="CP997" s="169">
        <f t="shared" si="154"/>
        <v>3097.9789000000001</v>
      </c>
      <c r="CQ997" s="170">
        <f t="shared" si="155"/>
        <v>6259.4048999999995</v>
      </c>
      <c r="CU997" s="174">
        <v>81493</v>
      </c>
      <c r="CV997" s="174">
        <v>400</v>
      </c>
      <c r="CW997" s="174">
        <v>5</v>
      </c>
      <c r="CX997" s="174">
        <v>3365.4029999999998</v>
      </c>
    </row>
    <row r="998" spans="84:102" x14ac:dyDescent="0.25">
      <c r="CF998" s="3" t="s">
        <v>3073</v>
      </c>
      <c r="CG998" s="174">
        <v>403</v>
      </c>
      <c r="CH998" s="174">
        <v>80666</v>
      </c>
      <c r="CI998" s="174">
        <v>5</v>
      </c>
      <c r="CJ998" s="174">
        <v>3357.6170000000002</v>
      </c>
      <c r="CK998" s="174">
        <v>3357.6170000000002</v>
      </c>
      <c r="CN998" s="3">
        <v>2284</v>
      </c>
      <c r="CO998" s="169">
        <f t="shared" si="153"/>
        <v>3011.7135499999999</v>
      </c>
      <c r="CP998" s="169">
        <f t="shared" si="154"/>
        <v>3243.8633799999998</v>
      </c>
      <c r="CQ998" s="170">
        <f t="shared" si="155"/>
        <v>6255.5769299999993</v>
      </c>
      <c r="CU998" s="174">
        <v>403</v>
      </c>
      <c r="CV998" s="174">
        <v>80666</v>
      </c>
      <c r="CW998" s="174">
        <v>5</v>
      </c>
      <c r="CX998" s="174">
        <v>3357.6170000000002</v>
      </c>
    </row>
    <row r="999" spans="84:102" x14ac:dyDescent="0.25">
      <c r="CF999" s="3" t="s">
        <v>3073</v>
      </c>
      <c r="CG999" s="174">
        <v>2463</v>
      </c>
      <c r="CH999" s="174">
        <v>37234</v>
      </c>
      <c r="CI999" s="174">
        <v>5</v>
      </c>
      <c r="CJ999" s="174">
        <v>3354.6170000000002</v>
      </c>
      <c r="CK999" s="174">
        <v>3354.6170000000002</v>
      </c>
      <c r="CN999" s="3">
        <v>3018</v>
      </c>
      <c r="CO999" s="169">
        <f t="shared" si="153"/>
        <v>3116.268</v>
      </c>
      <c r="CP999" s="169">
        <f t="shared" si="154"/>
        <v>3137.4198999999999</v>
      </c>
      <c r="CQ999" s="170">
        <f t="shared" si="155"/>
        <v>6253.6878999999999</v>
      </c>
      <c r="CU999" s="174">
        <v>2463</v>
      </c>
      <c r="CV999" s="174">
        <v>37234</v>
      </c>
      <c r="CW999" s="174">
        <v>5</v>
      </c>
      <c r="CX999" s="174">
        <v>3354.6170000000002</v>
      </c>
    </row>
    <row r="1000" spans="84:102" x14ac:dyDescent="0.25">
      <c r="CF1000" s="3" t="s">
        <v>3073</v>
      </c>
      <c r="CG1000" s="174">
        <v>10055</v>
      </c>
      <c r="CH1000" s="174">
        <v>2129</v>
      </c>
      <c r="CI1000" s="174">
        <v>5</v>
      </c>
      <c r="CJ1000" s="174">
        <v>3351.14</v>
      </c>
      <c r="CK1000" s="174">
        <v>3351.14</v>
      </c>
      <c r="CN1000" s="3">
        <v>2433</v>
      </c>
      <c r="CO1000" s="169">
        <f t="shared" si="153"/>
        <v>3067.4211999999998</v>
      </c>
      <c r="CP1000" s="169">
        <f t="shared" si="154"/>
        <v>3183.654</v>
      </c>
      <c r="CQ1000" s="170">
        <f t="shared" si="155"/>
        <v>6251.0751999999993</v>
      </c>
      <c r="CU1000" s="174">
        <v>10055</v>
      </c>
      <c r="CV1000" s="174">
        <v>2129</v>
      </c>
      <c r="CW1000" s="174">
        <v>5</v>
      </c>
      <c r="CX1000" s="174">
        <v>3351.14</v>
      </c>
    </row>
    <row r="1001" spans="84:102" x14ac:dyDescent="0.25">
      <c r="CF1001" s="3" t="s">
        <v>3073</v>
      </c>
      <c r="CG1001" s="174">
        <v>1796</v>
      </c>
      <c r="CH1001" s="174">
        <v>53504</v>
      </c>
      <c r="CI1001" s="174">
        <v>5</v>
      </c>
      <c r="CJ1001" s="174">
        <v>3350.3629999999998</v>
      </c>
      <c r="CK1001" s="174">
        <v>3350.3629999999998</v>
      </c>
      <c r="CN1001" s="3">
        <v>864</v>
      </c>
      <c r="CO1001" s="169">
        <f t="shared" si="153"/>
        <v>3180.3746000000001</v>
      </c>
      <c r="CP1001" s="169">
        <f t="shared" si="154"/>
        <v>3066.9940000000001</v>
      </c>
      <c r="CQ1001" s="170">
        <f t="shared" si="155"/>
        <v>6247.3685999999998</v>
      </c>
      <c r="CU1001" s="174">
        <v>1796</v>
      </c>
      <c r="CV1001" s="174">
        <v>53504</v>
      </c>
      <c r="CW1001" s="174">
        <v>5</v>
      </c>
      <c r="CX1001" s="174">
        <v>3350.3629999999998</v>
      </c>
    </row>
    <row r="1002" spans="84:102" x14ac:dyDescent="0.25">
      <c r="CF1002" s="3" t="s">
        <v>3073</v>
      </c>
      <c r="CG1002" s="174">
        <v>78884</v>
      </c>
      <c r="CH1002" s="174">
        <v>1937</v>
      </c>
      <c r="CI1002" s="174">
        <v>5</v>
      </c>
      <c r="CJ1002" s="174">
        <v>3347.4839999999999</v>
      </c>
      <c r="CK1002" s="174">
        <v>3347.4839999999999</v>
      </c>
      <c r="CN1002" s="3">
        <v>3335</v>
      </c>
      <c r="CO1002" s="169">
        <f t="shared" si="153"/>
        <v>3159.9507999999996</v>
      </c>
      <c r="CP1002" s="169">
        <f t="shared" si="154"/>
        <v>3080.8977249999998</v>
      </c>
      <c r="CQ1002" s="170">
        <f t="shared" si="155"/>
        <v>6240.8485249999994</v>
      </c>
      <c r="CU1002" s="174">
        <v>78884</v>
      </c>
      <c r="CV1002" s="174">
        <v>1937</v>
      </c>
      <c r="CW1002" s="174">
        <v>5</v>
      </c>
      <c r="CX1002" s="174">
        <v>3347.4839999999999</v>
      </c>
    </row>
    <row r="1003" spans="84:102" x14ac:dyDescent="0.25">
      <c r="CF1003" s="3" t="s">
        <v>3073</v>
      </c>
      <c r="CG1003" s="174">
        <v>1042</v>
      </c>
      <c r="CH1003" s="174">
        <v>123306</v>
      </c>
      <c r="CI1003" s="174">
        <v>5</v>
      </c>
      <c r="CJ1003" s="174">
        <v>3347.0630000000001</v>
      </c>
      <c r="CK1003" s="174">
        <v>3347.0630000000001</v>
      </c>
      <c r="CN1003" s="3">
        <v>995</v>
      </c>
      <c r="CO1003" s="169">
        <f t="shared" si="153"/>
        <v>3155.7395000000001</v>
      </c>
      <c r="CP1003" s="169">
        <f t="shared" si="154"/>
        <v>3074.7864</v>
      </c>
      <c r="CQ1003" s="170">
        <f t="shared" si="155"/>
        <v>6230.5259000000005</v>
      </c>
      <c r="CU1003" s="174">
        <v>1042</v>
      </c>
      <c r="CV1003" s="174">
        <v>123306</v>
      </c>
      <c r="CW1003" s="174">
        <v>5</v>
      </c>
      <c r="CX1003" s="174">
        <v>3347.0630000000001</v>
      </c>
    </row>
    <row r="1004" spans="84:102" x14ac:dyDescent="0.25">
      <c r="CF1004" s="3" t="s">
        <v>3073</v>
      </c>
      <c r="CG1004" s="174">
        <v>158637</v>
      </c>
      <c r="CH1004" s="174">
        <v>3238</v>
      </c>
      <c r="CI1004" s="174">
        <v>5</v>
      </c>
      <c r="CJ1004" s="174">
        <v>3346.9830000000002</v>
      </c>
      <c r="CK1004" s="174">
        <v>3346.9830000000002</v>
      </c>
      <c r="CN1004" s="3">
        <v>1567</v>
      </c>
      <c r="CO1004" s="169">
        <f t="shared" si="153"/>
        <v>3089.5178999999998</v>
      </c>
      <c r="CP1004" s="169">
        <f t="shared" si="154"/>
        <v>3133.7372999999998</v>
      </c>
      <c r="CQ1004" s="170">
        <f t="shared" si="155"/>
        <v>6223.2551999999996</v>
      </c>
      <c r="CU1004" s="174">
        <v>158637</v>
      </c>
      <c r="CV1004" s="174">
        <v>3238</v>
      </c>
      <c r="CW1004" s="174">
        <v>5</v>
      </c>
      <c r="CX1004" s="174">
        <v>3346.9830000000002</v>
      </c>
    </row>
    <row r="1005" spans="84:102" x14ac:dyDescent="0.25">
      <c r="CF1005" s="3" t="s">
        <v>3073</v>
      </c>
      <c r="CG1005" s="174">
        <v>62314</v>
      </c>
      <c r="CH1005" s="174">
        <v>1918</v>
      </c>
      <c r="CI1005" s="174">
        <v>5</v>
      </c>
      <c r="CJ1005" s="174">
        <v>3345.596</v>
      </c>
      <c r="CK1005" s="174">
        <v>3345.596</v>
      </c>
      <c r="CN1005" s="3">
        <v>1812</v>
      </c>
      <c r="CO1005" s="169">
        <f t="shared" si="153"/>
        <v>3177.098</v>
      </c>
      <c r="CP1005" s="169">
        <f t="shared" si="154"/>
        <v>3045.4340000000002</v>
      </c>
      <c r="CQ1005" s="170">
        <f t="shared" si="155"/>
        <v>6222.5320000000002</v>
      </c>
      <c r="CU1005" s="174">
        <v>62314</v>
      </c>
      <c r="CV1005" s="174">
        <v>1918</v>
      </c>
      <c r="CW1005" s="174">
        <v>5</v>
      </c>
      <c r="CX1005" s="174">
        <v>3345.596</v>
      </c>
    </row>
    <row r="1006" spans="84:102" x14ac:dyDescent="0.25">
      <c r="CF1006" s="3" t="s">
        <v>3073</v>
      </c>
      <c r="CG1006" s="174">
        <v>37234</v>
      </c>
      <c r="CH1006" s="174">
        <v>2463</v>
      </c>
      <c r="CI1006" s="174">
        <v>5</v>
      </c>
      <c r="CJ1006" s="174">
        <v>3345.377</v>
      </c>
      <c r="CK1006" s="174">
        <v>3345.377</v>
      </c>
      <c r="CN1006" s="3">
        <v>2968</v>
      </c>
      <c r="CO1006" s="169">
        <f t="shared" si="153"/>
        <v>3140.1095</v>
      </c>
      <c r="CP1006" s="169">
        <f t="shared" si="154"/>
        <v>3081.6601000000001</v>
      </c>
      <c r="CQ1006" s="170">
        <f t="shared" si="155"/>
        <v>6221.7695999999996</v>
      </c>
      <c r="CU1006" s="174">
        <v>37234</v>
      </c>
      <c r="CV1006" s="174">
        <v>2463</v>
      </c>
      <c r="CW1006" s="174">
        <v>5</v>
      </c>
      <c r="CX1006" s="174">
        <v>3345.377</v>
      </c>
    </row>
    <row r="1007" spans="84:102" x14ac:dyDescent="0.25">
      <c r="CF1007" s="3" t="s">
        <v>3073</v>
      </c>
      <c r="CG1007" s="174">
        <v>2990</v>
      </c>
      <c r="CH1007" s="174">
        <v>156928</v>
      </c>
      <c r="CI1007" s="174">
        <v>5</v>
      </c>
      <c r="CJ1007" s="174">
        <v>3343.9290000000001</v>
      </c>
      <c r="CK1007" s="174">
        <v>3343.9290000000001</v>
      </c>
      <c r="CN1007" s="3">
        <v>979</v>
      </c>
      <c r="CO1007" s="169">
        <f t="shared" si="153"/>
        <v>3115.0320059999999</v>
      </c>
      <c r="CP1007" s="169">
        <f t="shared" si="154"/>
        <v>3105.8241800000001</v>
      </c>
      <c r="CQ1007" s="170">
        <f t="shared" si="155"/>
        <v>6220.856186</v>
      </c>
      <c r="CU1007" s="174">
        <v>2990</v>
      </c>
      <c r="CV1007" s="174">
        <v>156928</v>
      </c>
      <c r="CW1007" s="174">
        <v>5</v>
      </c>
      <c r="CX1007" s="174">
        <v>3343.9290000000001</v>
      </c>
    </row>
    <row r="1008" spans="84:102" x14ac:dyDescent="0.25">
      <c r="CF1008" s="3" t="s">
        <v>3073</v>
      </c>
      <c r="CG1008" s="174">
        <v>3006</v>
      </c>
      <c r="CH1008" s="174">
        <v>161641</v>
      </c>
      <c r="CI1008" s="174">
        <v>5</v>
      </c>
      <c r="CJ1008" s="174">
        <v>3338.9850000000001</v>
      </c>
      <c r="CK1008" s="174">
        <v>3338.9850000000001</v>
      </c>
      <c r="CN1008" s="3">
        <v>922</v>
      </c>
      <c r="CO1008" s="169">
        <f t="shared" si="153"/>
        <v>3075.4079999999999</v>
      </c>
      <c r="CP1008" s="169">
        <f t="shared" si="154"/>
        <v>3142.63</v>
      </c>
      <c r="CQ1008" s="170">
        <f t="shared" si="155"/>
        <v>6218.0380000000005</v>
      </c>
      <c r="CU1008" s="174">
        <v>3006</v>
      </c>
      <c r="CV1008" s="174">
        <v>161641</v>
      </c>
      <c r="CW1008" s="174">
        <v>5</v>
      </c>
      <c r="CX1008" s="174">
        <v>3338.9850000000001</v>
      </c>
    </row>
    <row r="1009" spans="84:102" x14ac:dyDescent="0.25">
      <c r="CF1009" s="3" t="s">
        <v>3073</v>
      </c>
      <c r="CG1009" s="174">
        <v>2500</v>
      </c>
      <c r="CH1009" s="174">
        <v>32653</v>
      </c>
      <c r="CI1009" s="174">
        <v>5</v>
      </c>
      <c r="CJ1009" s="174">
        <v>3337.163</v>
      </c>
      <c r="CK1009" s="174">
        <v>3337.163</v>
      </c>
      <c r="CN1009" s="3">
        <v>1067</v>
      </c>
      <c r="CO1009" s="169">
        <f t="shared" si="153"/>
        <v>3151.9879999999998</v>
      </c>
      <c r="CP1009" s="169">
        <f t="shared" si="154"/>
        <v>3058.8679999999999</v>
      </c>
      <c r="CQ1009" s="170">
        <f t="shared" si="155"/>
        <v>6210.8559999999998</v>
      </c>
      <c r="CU1009" s="174">
        <v>2500</v>
      </c>
      <c r="CV1009" s="174">
        <v>32653</v>
      </c>
      <c r="CW1009" s="174">
        <v>5</v>
      </c>
      <c r="CX1009" s="174">
        <v>3337.163</v>
      </c>
    </row>
    <row r="1010" spans="84:102" x14ac:dyDescent="0.25">
      <c r="CF1010" s="3" t="s">
        <v>3073</v>
      </c>
      <c r="CG1010" s="174">
        <v>32653</v>
      </c>
      <c r="CH1010" s="174">
        <v>2500</v>
      </c>
      <c r="CI1010" s="174">
        <v>5</v>
      </c>
      <c r="CJ1010" s="174">
        <v>3332.511</v>
      </c>
      <c r="CK1010" s="174">
        <v>3332.511</v>
      </c>
      <c r="CN1010" s="3">
        <v>341</v>
      </c>
      <c r="CO1010" s="169">
        <f t="shared" si="153"/>
        <v>3112.192</v>
      </c>
      <c r="CP1010" s="169">
        <f t="shared" si="154"/>
        <v>3097.578</v>
      </c>
      <c r="CQ1010" s="170">
        <f t="shared" si="155"/>
        <v>6209.77</v>
      </c>
      <c r="CU1010" s="174">
        <v>32653</v>
      </c>
      <c r="CV1010" s="174">
        <v>2500</v>
      </c>
      <c r="CW1010" s="174">
        <v>5</v>
      </c>
      <c r="CX1010" s="174">
        <v>3332.511</v>
      </c>
    </row>
    <row r="1011" spans="84:102" x14ac:dyDescent="0.25">
      <c r="CF1011" s="3" t="s">
        <v>3073</v>
      </c>
      <c r="CG1011" s="174">
        <v>1327</v>
      </c>
      <c r="CH1011" s="174">
        <v>118844</v>
      </c>
      <c r="CI1011" s="174">
        <v>5</v>
      </c>
      <c r="CJ1011" s="174">
        <v>3332.1909999999998</v>
      </c>
      <c r="CK1011" s="174">
        <v>3332.1909999999998</v>
      </c>
      <c r="CN1011" s="3">
        <v>1734</v>
      </c>
      <c r="CO1011" s="169">
        <f t="shared" si="153"/>
        <v>3091.7454000000002</v>
      </c>
      <c r="CP1011" s="169">
        <f t="shared" si="154"/>
        <v>3116.8603999999996</v>
      </c>
      <c r="CQ1011" s="170">
        <f t="shared" si="155"/>
        <v>6208.6057999999994</v>
      </c>
      <c r="CU1011" s="174">
        <v>1327</v>
      </c>
      <c r="CV1011" s="174">
        <v>118844</v>
      </c>
      <c r="CW1011" s="174">
        <v>5</v>
      </c>
      <c r="CX1011" s="174">
        <v>3332.1909999999998</v>
      </c>
    </row>
    <row r="1012" spans="84:102" x14ac:dyDescent="0.25">
      <c r="CF1012" s="3" t="s">
        <v>3073</v>
      </c>
      <c r="CG1012" s="174">
        <v>60896</v>
      </c>
      <c r="CH1012" s="174">
        <v>38</v>
      </c>
      <c r="CI1012" s="174">
        <v>5</v>
      </c>
      <c r="CJ1012" s="174">
        <v>3331.922</v>
      </c>
      <c r="CK1012" s="174">
        <v>3331.922</v>
      </c>
      <c r="CN1012" s="3">
        <v>3091</v>
      </c>
      <c r="CO1012" s="169">
        <f t="shared" si="153"/>
        <v>3115.0583000000001</v>
      </c>
      <c r="CP1012" s="169">
        <f t="shared" si="154"/>
        <v>3092.9048000000003</v>
      </c>
      <c r="CQ1012" s="170">
        <f t="shared" si="155"/>
        <v>6207.9631000000008</v>
      </c>
      <c r="CU1012" s="174">
        <v>60896</v>
      </c>
      <c r="CV1012" s="174">
        <v>38</v>
      </c>
      <c r="CW1012" s="174">
        <v>5</v>
      </c>
      <c r="CX1012" s="174">
        <v>3331.922</v>
      </c>
    </row>
    <row r="1013" spans="84:102" x14ac:dyDescent="0.25">
      <c r="CF1013" s="3" t="s">
        <v>3073</v>
      </c>
      <c r="CG1013" s="174">
        <v>60160</v>
      </c>
      <c r="CH1013" s="174">
        <v>1752</v>
      </c>
      <c r="CI1013" s="174">
        <v>5</v>
      </c>
      <c r="CJ1013" s="174">
        <v>3329.424</v>
      </c>
      <c r="CK1013" s="174">
        <v>3329.424</v>
      </c>
      <c r="CN1013" s="3">
        <v>1743</v>
      </c>
      <c r="CO1013" s="169">
        <f t="shared" si="153"/>
        <v>3066.1260000000002</v>
      </c>
      <c r="CP1013" s="169">
        <f t="shared" si="154"/>
        <v>3140.848</v>
      </c>
      <c r="CQ1013" s="170">
        <f t="shared" si="155"/>
        <v>6206.9740000000002</v>
      </c>
      <c r="CU1013" s="174">
        <v>60160</v>
      </c>
      <c r="CV1013" s="174">
        <v>1752</v>
      </c>
      <c r="CW1013" s="174">
        <v>5</v>
      </c>
      <c r="CX1013" s="174">
        <v>3329.424</v>
      </c>
    </row>
    <row r="1014" spans="84:102" x14ac:dyDescent="0.25">
      <c r="CF1014" s="3" t="s">
        <v>3073</v>
      </c>
      <c r="CG1014" s="174">
        <v>55257</v>
      </c>
      <c r="CH1014" s="174">
        <v>3491</v>
      </c>
      <c r="CI1014" s="174">
        <v>5</v>
      </c>
      <c r="CJ1014" s="174">
        <v>3328.3339999999998</v>
      </c>
      <c r="CK1014" s="174">
        <v>3328.3339999999998</v>
      </c>
      <c r="CN1014" s="3">
        <v>3190</v>
      </c>
      <c r="CO1014" s="169">
        <f t="shared" si="153"/>
        <v>3149.0027999999998</v>
      </c>
      <c r="CP1014" s="169">
        <f t="shared" si="154"/>
        <v>3038.8493199999998</v>
      </c>
      <c r="CQ1014" s="170">
        <f t="shared" si="155"/>
        <v>6187.8521199999996</v>
      </c>
      <c r="CU1014" s="174">
        <v>55257</v>
      </c>
      <c r="CV1014" s="174">
        <v>3491</v>
      </c>
      <c r="CW1014" s="174">
        <v>5</v>
      </c>
      <c r="CX1014" s="174">
        <v>3328.3339999999998</v>
      </c>
    </row>
    <row r="1015" spans="84:102" x14ac:dyDescent="0.25">
      <c r="CF1015" s="3" t="s">
        <v>3073</v>
      </c>
      <c r="CG1015" s="174">
        <v>131203</v>
      </c>
      <c r="CH1015" s="174">
        <v>1076</v>
      </c>
      <c r="CI1015" s="174">
        <v>5</v>
      </c>
      <c r="CJ1015" s="174">
        <v>3326.7449999999999</v>
      </c>
      <c r="CK1015" s="174">
        <v>3326.7449999999999</v>
      </c>
      <c r="CN1015" s="3">
        <v>2135</v>
      </c>
      <c r="CO1015" s="169">
        <f t="shared" si="153"/>
        <v>3085.1129999999998</v>
      </c>
      <c r="CP1015" s="169">
        <f t="shared" si="154"/>
        <v>3094.741</v>
      </c>
      <c r="CQ1015" s="170">
        <f t="shared" si="155"/>
        <v>6179.8539999999994</v>
      </c>
      <c r="CU1015" s="174">
        <v>131203</v>
      </c>
      <c r="CV1015" s="174">
        <v>1076</v>
      </c>
      <c r="CW1015" s="174">
        <v>5</v>
      </c>
      <c r="CX1015" s="174">
        <v>3326.7449999999999</v>
      </c>
    </row>
    <row r="1016" spans="84:102" x14ac:dyDescent="0.25">
      <c r="CF1016" s="3" t="s">
        <v>3073</v>
      </c>
      <c r="CG1016" s="174">
        <v>83513</v>
      </c>
      <c r="CH1016" s="174">
        <v>554</v>
      </c>
      <c r="CI1016" s="174">
        <v>5</v>
      </c>
      <c r="CJ1016" s="174">
        <v>3325.3150000000001</v>
      </c>
      <c r="CK1016" s="174">
        <v>3325.3150000000001</v>
      </c>
      <c r="CN1016" s="3">
        <v>2987</v>
      </c>
      <c r="CO1016" s="169">
        <f t="shared" si="153"/>
        <v>3126.2344000000003</v>
      </c>
      <c r="CP1016" s="169">
        <f t="shared" si="154"/>
        <v>3045.1039000000001</v>
      </c>
      <c r="CQ1016" s="170">
        <f t="shared" si="155"/>
        <v>6171.3383000000003</v>
      </c>
      <c r="CU1016" s="174">
        <v>83513</v>
      </c>
      <c r="CV1016" s="174">
        <v>554</v>
      </c>
      <c r="CW1016" s="174">
        <v>5</v>
      </c>
      <c r="CX1016" s="174">
        <v>3325.3150000000001</v>
      </c>
    </row>
    <row r="1017" spans="84:102" x14ac:dyDescent="0.25">
      <c r="CF1017" s="3" t="s">
        <v>3073</v>
      </c>
      <c r="CG1017" s="174">
        <v>1054</v>
      </c>
      <c r="CH1017" s="174">
        <v>126899</v>
      </c>
      <c r="CI1017" s="174">
        <v>5</v>
      </c>
      <c r="CJ1017" s="174">
        <v>3323.59</v>
      </c>
      <c r="CK1017" s="174">
        <v>3323.59</v>
      </c>
      <c r="CN1017" s="3">
        <v>3524</v>
      </c>
      <c r="CO1017" s="169">
        <f t="shared" si="153"/>
        <v>3060.1298999999999</v>
      </c>
      <c r="CP1017" s="169">
        <f t="shared" si="154"/>
        <v>3110.4936000000002</v>
      </c>
      <c r="CQ1017" s="170">
        <f t="shared" si="155"/>
        <v>6170.6234999999997</v>
      </c>
      <c r="CU1017" s="174">
        <v>1054</v>
      </c>
      <c r="CV1017" s="174">
        <v>126899</v>
      </c>
      <c r="CW1017" s="174">
        <v>5</v>
      </c>
      <c r="CX1017" s="174">
        <v>3323.59</v>
      </c>
    </row>
    <row r="1018" spans="84:102" x14ac:dyDescent="0.25">
      <c r="CF1018" s="3" t="s">
        <v>3073</v>
      </c>
      <c r="CG1018" s="174">
        <v>163293</v>
      </c>
      <c r="CH1018" s="174">
        <v>3262</v>
      </c>
      <c r="CI1018" s="174">
        <v>5</v>
      </c>
      <c r="CJ1018" s="174">
        <v>3320.6469999999999</v>
      </c>
      <c r="CK1018" s="174">
        <v>3320.6469999999999</v>
      </c>
      <c r="CN1018" s="3">
        <v>711</v>
      </c>
      <c r="CO1018" s="169">
        <f t="shared" si="153"/>
        <v>3063.2370000000001</v>
      </c>
      <c r="CP1018" s="169">
        <f t="shared" si="154"/>
        <v>3104.2489999999998</v>
      </c>
      <c r="CQ1018" s="170">
        <f t="shared" si="155"/>
        <v>6167.4859999999999</v>
      </c>
      <c r="CU1018" s="174">
        <v>163293</v>
      </c>
      <c r="CV1018" s="174">
        <v>3262</v>
      </c>
      <c r="CW1018" s="174">
        <v>5</v>
      </c>
      <c r="CX1018" s="174">
        <v>3320.6469999999999</v>
      </c>
    </row>
    <row r="1019" spans="84:102" x14ac:dyDescent="0.25">
      <c r="CF1019" s="3" t="s">
        <v>3073</v>
      </c>
      <c r="CG1019" s="174">
        <v>1073</v>
      </c>
      <c r="CH1019" s="174">
        <v>131204</v>
      </c>
      <c r="CI1019" s="174">
        <v>5</v>
      </c>
      <c r="CJ1019" s="174">
        <v>3319.7979999999998</v>
      </c>
      <c r="CK1019" s="174">
        <v>3319.7979999999998</v>
      </c>
      <c r="CN1019" s="3">
        <v>2121</v>
      </c>
      <c r="CO1019" s="169">
        <f t="shared" si="153"/>
        <v>3061.9165000000003</v>
      </c>
      <c r="CP1019" s="169">
        <f t="shared" si="154"/>
        <v>3103.6255000000001</v>
      </c>
      <c r="CQ1019" s="170">
        <f t="shared" si="155"/>
        <v>6165.5420000000004</v>
      </c>
      <c r="CU1019" s="174">
        <v>1073</v>
      </c>
      <c r="CV1019" s="174">
        <v>131204</v>
      </c>
      <c r="CW1019" s="174">
        <v>5</v>
      </c>
      <c r="CX1019" s="174">
        <v>3319.7979999999998</v>
      </c>
    </row>
    <row r="1020" spans="84:102" x14ac:dyDescent="0.25">
      <c r="CF1020" s="3" t="s">
        <v>3073</v>
      </c>
      <c r="CG1020" s="174">
        <v>114490</v>
      </c>
      <c r="CH1020" s="174">
        <v>3668</v>
      </c>
      <c r="CI1020" s="174">
        <v>5</v>
      </c>
      <c r="CJ1020" s="174">
        <v>3318.5189999999998</v>
      </c>
      <c r="CK1020" s="174">
        <v>3318.5189999999998</v>
      </c>
      <c r="CN1020" s="3">
        <v>2833</v>
      </c>
      <c r="CO1020" s="169">
        <f t="shared" si="153"/>
        <v>3150.3257000000003</v>
      </c>
      <c r="CP1020" s="169">
        <f t="shared" si="154"/>
        <v>3011.8598999999999</v>
      </c>
      <c r="CQ1020" s="170">
        <f t="shared" si="155"/>
        <v>6162.1856000000007</v>
      </c>
      <c r="CU1020" s="174">
        <v>114490</v>
      </c>
      <c r="CV1020" s="174">
        <v>3668</v>
      </c>
      <c r="CW1020" s="174">
        <v>5</v>
      </c>
      <c r="CX1020" s="174">
        <v>3318.5189999999998</v>
      </c>
    </row>
    <row r="1021" spans="84:102" x14ac:dyDescent="0.25">
      <c r="CF1021" s="3" t="s">
        <v>3073</v>
      </c>
      <c r="CG1021" s="174">
        <v>173052</v>
      </c>
      <c r="CH1021" s="174">
        <v>3407</v>
      </c>
      <c r="CI1021" s="174">
        <v>5</v>
      </c>
      <c r="CJ1021" s="174">
        <v>3315.1669999999999</v>
      </c>
      <c r="CK1021" s="174">
        <v>3315.1669999999999</v>
      </c>
      <c r="CN1021" s="3">
        <v>2153</v>
      </c>
      <c r="CO1021" s="169">
        <f t="shared" si="153"/>
        <v>3065.7426</v>
      </c>
      <c r="CP1021" s="169">
        <f t="shared" si="154"/>
        <v>3095.8310999999999</v>
      </c>
      <c r="CQ1021" s="170">
        <f t="shared" si="155"/>
        <v>6161.5736999999999</v>
      </c>
      <c r="CU1021" s="174">
        <v>173052</v>
      </c>
      <c r="CV1021" s="174">
        <v>3407</v>
      </c>
      <c r="CW1021" s="174">
        <v>5</v>
      </c>
      <c r="CX1021" s="174">
        <v>3315.1669999999999</v>
      </c>
    </row>
    <row r="1022" spans="84:102" x14ac:dyDescent="0.25">
      <c r="CF1022" s="3" t="s">
        <v>3073</v>
      </c>
      <c r="CG1022" s="174">
        <v>1937</v>
      </c>
      <c r="CH1022" s="174">
        <v>78884</v>
      </c>
      <c r="CI1022" s="174">
        <v>5</v>
      </c>
      <c r="CJ1022" s="174">
        <v>3311.8989999999999</v>
      </c>
      <c r="CK1022" s="174">
        <v>3311.8989999999999</v>
      </c>
      <c r="CN1022" s="3">
        <v>98</v>
      </c>
      <c r="CO1022" s="169">
        <f t="shared" si="153"/>
        <v>3105.2784999999999</v>
      </c>
      <c r="CP1022" s="169">
        <f t="shared" si="154"/>
        <v>3054.5916999999999</v>
      </c>
      <c r="CQ1022" s="170">
        <f t="shared" si="155"/>
        <v>6159.8701999999994</v>
      </c>
      <c r="CU1022" s="174">
        <v>1937</v>
      </c>
      <c r="CV1022" s="174">
        <v>78884</v>
      </c>
      <c r="CW1022" s="174">
        <v>5</v>
      </c>
      <c r="CX1022" s="174">
        <v>3311.8989999999999</v>
      </c>
    </row>
    <row r="1023" spans="84:102" x14ac:dyDescent="0.25">
      <c r="CF1023" s="3" t="s">
        <v>3073</v>
      </c>
      <c r="CG1023" s="174">
        <v>1212</v>
      </c>
      <c r="CH1023" s="174">
        <v>131487</v>
      </c>
      <c r="CI1023" s="174">
        <v>5</v>
      </c>
      <c r="CJ1023" s="174">
        <v>3310.422</v>
      </c>
      <c r="CK1023" s="174">
        <v>3310.422</v>
      </c>
      <c r="CN1023" s="3">
        <v>3567</v>
      </c>
      <c r="CO1023" s="169">
        <f t="shared" si="153"/>
        <v>3017.5250000000001</v>
      </c>
      <c r="CP1023" s="169">
        <f t="shared" si="154"/>
        <v>3137.3130000000001</v>
      </c>
      <c r="CQ1023" s="170">
        <f t="shared" si="155"/>
        <v>6154.8379999999997</v>
      </c>
      <c r="CU1023" s="174">
        <v>1212</v>
      </c>
      <c r="CV1023" s="174">
        <v>131487</v>
      </c>
      <c r="CW1023" s="174">
        <v>5</v>
      </c>
      <c r="CX1023" s="174">
        <v>3310.422</v>
      </c>
    </row>
    <row r="1024" spans="84:102" x14ac:dyDescent="0.25">
      <c r="CF1024" s="3" t="s">
        <v>3073</v>
      </c>
      <c r="CG1024" s="174">
        <v>51417</v>
      </c>
      <c r="CH1024" s="174">
        <v>1838</v>
      </c>
      <c r="CI1024" s="174">
        <v>5</v>
      </c>
      <c r="CJ1024" s="174">
        <v>3310.355</v>
      </c>
      <c r="CK1024" s="174">
        <v>3310.355</v>
      </c>
      <c r="CN1024" s="3">
        <v>315</v>
      </c>
      <c r="CO1024" s="169">
        <f t="shared" si="153"/>
        <v>3061.6372000000001</v>
      </c>
      <c r="CP1024" s="169">
        <f t="shared" si="154"/>
        <v>3091.8928000000001</v>
      </c>
      <c r="CQ1024" s="170">
        <f t="shared" si="155"/>
        <v>6153.5300000000007</v>
      </c>
      <c r="CU1024" s="174">
        <v>51417</v>
      </c>
      <c r="CV1024" s="174">
        <v>1838</v>
      </c>
      <c r="CW1024" s="174">
        <v>5</v>
      </c>
      <c r="CX1024" s="174">
        <v>3310.355</v>
      </c>
    </row>
    <row r="1025" spans="84:102" x14ac:dyDescent="0.25">
      <c r="CF1025" s="3" t="s">
        <v>3073</v>
      </c>
      <c r="CG1025" s="174">
        <v>3262</v>
      </c>
      <c r="CH1025" s="174">
        <v>163293</v>
      </c>
      <c r="CI1025" s="174">
        <v>5</v>
      </c>
      <c r="CJ1025" s="174">
        <v>3310.0740000000001</v>
      </c>
      <c r="CK1025" s="174">
        <v>3310.0740000000001</v>
      </c>
      <c r="CN1025" s="3">
        <v>1847</v>
      </c>
      <c r="CO1025" s="169">
        <f t="shared" si="153"/>
        <v>3024.1983</v>
      </c>
      <c r="CP1025" s="169">
        <f t="shared" si="154"/>
        <v>3125.1707000000001</v>
      </c>
      <c r="CQ1025" s="170">
        <f t="shared" si="155"/>
        <v>6149.3690000000006</v>
      </c>
      <c r="CU1025" s="174">
        <v>3262</v>
      </c>
      <c r="CV1025" s="174">
        <v>163293</v>
      </c>
      <c r="CW1025" s="174">
        <v>5</v>
      </c>
      <c r="CX1025" s="174">
        <v>3310.0740000000001</v>
      </c>
    </row>
    <row r="1026" spans="84:102" x14ac:dyDescent="0.25">
      <c r="CF1026" s="3" t="s">
        <v>3073</v>
      </c>
      <c r="CG1026" s="174">
        <v>3691</v>
      </c>
      <c r="CH1026" s="174">
        <v>78942</v>
      </c>
      <c r="CI1026" s="174">
        <v>5</v>
      </c>
      <c r="CJ1026" s="174">
        <v>3308.1610000000001</v>
      </c>
      <c r="CK1026" s="174">
        <v>3308.1610000000001</v>
      </c>
      <c r="CN1026" s="3">
        <v>1350</v>
      </c>
      <c r="CO1026" s="169">
        <f t="shared" si="153"/>
        <v>3171.6591999999996</v>
      </c>
      <c r="CP1026" s="169">
        <f t="shared" si="154"/>
        <v>2975.5673999999999</v>
      </c>
      <c r="CQ1026" s="170">
        <f t="shared" si="155"/>
        <v>6147.2266</v>
      </c>
      <c r="CU1026" s="174">
        <v>3691</v>
      </c>
      <c r="CV1026" s="174">
        <v>78942</v>
      </c>
      <c r="CW1026" s="174">
        <v>5</v>
      </c>
      <c r="CX1026" s="174">
        <v>3308.1610000000001</v>
      </c>
    </row>
    <row r="1027" spans="84:102" x14ac:dyDescent="0.25">
      <c r="CF1027" s="3" t="s">
        <v>3073</v>
      </c>
      <c r="CG1027" s="174">
        <v>73795</v>
      </c>
      <c r="CH1027" s="174">
        <v>335</v>
      </c>
      <c r="CI1027" s="174">
        <v>5</v>
      </c>
      <c r="CJ1027" s="174">
        <v>3306.6019999999999</v>
      </c>
      <c r="CK1027" s="174">
        <v>3306.6019999999999</v>
      </c>
      <c r="CN1027" s="3">
        <v>1455</v>
      </c>
      <c r="CO1027" s="169">
        <f t="shared" ref="CO1027:CO1090" si="156">SUMIF(CG$3:CG$17476,$CN1027,$CK$3:$CK$17476)</f>
        <v>3085.4800999999998</v>
      </c>
      <c r="CP1027" s="169">
        <f t="shared" ref="CP1027:CP1090" si="157">SUMIF(CH$3:CH$17476,$CN1027,$CK$3:$CK$17476)</f>
        <v>3057.7771000000002</v>
      </c>
      <c r="CQ1027" s="170">
        <f t="shared" ref="CQ1027:CQ1090" si="158">CO1027+CP1027</f>
        <v>6143.2572</v>
      </c>
      <c r="CU1027" s="174">
        <v>73795</v>
      </c>
      <c r="CV1027" s="174">
        <v>335</v>
      </c>
      <c r="CW1027" s="174">
        <v>5</v>
      </c>
      <c r="CX1027" s="174">
        <v>3306.6019999999999</v>
      </c>
    </row>
    <row r="1028" spans="84:102" x14ac:dyDescent="0.25">
      <c r="CF1028" s="3" t="s">
        <v>3073</v>
      </c>
      <c r="CG1028" s="174">
        <v>104970</v>
      </c>
      <c r="CH1028" s="174">
        <v>1987</v>
      </c>
      <c r="CI1028" s="174">
        <v>5</v>
      </c>
      <c r="CJ1028" s="174">
        <v>3301.2959999999998</v>
      </c>
      <c r="CK1028" s="174">
        <v>3301.2959999999998</v>
      </c>
      <c r="CN1028" s="3">
        <v>3502</v>
      </c>
      <c r="CO1028" s="169">
        <f t="shared" si="156"/>
        <v>2993.9268699999998</v>
      </c>
      <c r="CP1028" s="169">
        <f t="shared" si="157"/>
        <v>3140.1817000000001</v>
      </c>
      <c r="CQ1028" s="170">
        <f t="shared" si="158"/>
        <v>6134.1085700000003</v>
      </c>
      <c r="CU1028" s="174">
        <v>104970</v>
      </c>
      <c r="CV1028" s="174">
        <v>1987</v>
      </c>
      <c r="CW1028" s="174">
        <v>5</v>
      </c>
      <c r="CX1028" s="174">
        <v>3301.2959999999998</v>
      </c>
    </row>
    <row r="1029" spans="84:102" x14ac:dyDescent="0.25">
      <c r="CF1029" s="3" t="s">
        <v>3073</v>
      </c>
      <c r="CG1029" s="174">
        <v>138156</v>
      </c>
      <c r="CH1029" s="174">
        <v>1104</v>
      </c>
      <c r="CI1029" s="174">
        <v>5</v>
      </c>
      <c r="CJ1029" s="174">
        <v>3299.5369999999998</v>
      </c>
      <c r="CK1029" s="174">
        <v>3299.5369999999998</v>
      </c>
      <c r="CN1029" s="3">
        <v>3404</v>
      </c>
      <c r="CO1029" s="169">
        <f t="shared" si="156"/>
        <v>3070.1737999999996</v>
      </c>
      <c r="CP1029" s="169">
        <f t="shared" si="157"/>
        <v>3063.4688999999998</v>
      </c>
      <c r="CQ1029" s="170">
        <f t="shared" si="158"/>
        <v>6133.6426999999994</v>
      </c>
      <c r="CU1029" s="174">
        <v>138156</v>
      </c>
      <c r="CV1029" s="174">
        <v>1104</v>
      </c>
      <c r="CW1029" s="174">
        <v>5</v>
      </c>
      <c r="CX1029" s="174">
        <v>3299.5369999999998</v>
      </c>
    </row>
    <row r="1030" spans="84:102" x14ac:dyDescent="0.25">
      <c r="CF1030" s="3" t="s">
        <v>3073</v>
      </c>
      <c r="CG1030" s="174">
        <v>12066</v>
      </c>
      <c r="CH1030" s="174">
        <v>2148</v>
      </c>
      <c r="CI1030" s="174">
        <v>5</v>
      </c>
      <c r="CJ1030" s="174">
        <v>3298.6869999999999</v>
      </c>
      <c r="CK1030" s="174">
        <v>3298.6869999999999</v>
      </c>
      <c r="CN1030" s="3">
        <v>1097</v>
      </c>
      <c r="CO1030" s="169">
        <f t="shared" si="156"/>
        <v>3012.9232000000002</v>
      </c>
      <c r="CP1030" s="169">
        <f t="shared" si="157"/>
        <v>3120.0018999999998</v>
      </c>
      <c r="CQ1030" s="170">
        <f t="shared" si="158"/>
        <v>6132.9251000000004</v>
      </c>
      <c r="CU1030" s="174">
        <v>12066</v>
      </c>
      <c r="CV1030" s="174">
        <v>2148</v>
      </c>
      <c r="CW1030" s="174">
        <v>5</v>
      </c>
      <c r="CX1030" s="174">
        <v>3298.6869999999999</v>
      </c>
    </row>
    <row r="1031" spans="84:102" x14ac:dyDescent="0.25">
      <c r="CF1031" s="3" t="s">
        <v>3073</v>
      </c>
      <c r="CG1031" s="174">
        <v>82261</v>
      </c>
      <c r="CH1031" s="174">
        <v>442</v>
      </c>
      <c r="CI1031" s="174">
        <v>5</v>
      </c>
      <c r="CJ1031" s="174">
        <v>3298.4009999999998</v>
      </c>
      <c r="CK1031" s="174">
        <v>3298.4009999999998</v>
      </c>
      <c r="CN1031" s="3">
        <v>3212</v>
      </c>
      <c r="CO1031" s="169">
        <f t="shared" si="156"/>
        <v>2956.1235000000001</v>
      </c>
      <c r="CP1031" s="169">
        <f t="shared" si="157"/>
        <v>3164.3516999999997</v>
      </c>
      <c r="CQ1031" s="170">
        <f t="shared" si="158"/>
        <v>6120.4751999999999</v>
      </c>
      <c r="CU1031" s="174">
        <v>82261</v>
      </c>
      <c r="CV1031" s="174">
        <v>442</v>
      </c>
      <c r="CW1031" s="174">
        <v>5</v>
      </c>
      <c r="CX1031" s="174">
        <v>3298.4009999999998</v>
      </c>
    </row>
    <row r="1032" spans="84:102" x14ac:dyDescent="0.25">
      <c r="CF1032" s="3" t="s">
        <v>3073</v>
      </c>
      <c r="CG1032" s="174">
        <v>2125</v>
      </c>
      <c r="CH1032" s="174">
        <v>9301</v>
      </c>
      <c r="CI1032" s="174">
        <v>5</v>
      </c>
      <c r="CJ1032" s="174">
        <v>3296.5030000000002</v>
      </c>
      <c r="CK1032" s="174">
        <v>3296.5030000000002</v>
      </c>
      <c r="CN1032" s="3">
        <v>1169</v>
      </c>
      <c r="CO1032" s="169">
        <f t="shared" si="156"/>
        <v>3083.6360999999997</v>
      </c>
      <c r="CP1032" s="169">
        <f t="shared" si="157"/>
        <v>3033.3671999999997</v>
      </c>
      <c r="CQ1032" s="170">
        <f t="shared" si="158"/>
        <v>6117.0032999999994</v>
      </c>
      <c r="CU1032" s="174">
        <v>2125</v>
      </c>
      <c r="CV1032" s="174">
        <v>9301</v>
      </c>
      <c r="CW1032" s="174">
        <v>5</v>
      </c>
      <c r="CX1032" s="174">
        <v>3296.5030000000002</v>
      </c>
    </row>
    <row r="1033" spans="84:102" x14ac:dyDescent="0.25">
      <c r="CF1033" s="3" t="s">
        <v>3073</v>
      </c>
      <c r="CG1033" s="174">
        <v>14417</v>
      </c>
      <c r="CH1033" s="174">
        <v>2164</v>
      </c>
      <c r="CI1033" s="174">
        <v>5</v>
      </c>
      <c r="CJ1033" s="174">
        <v>3296.13</v>
      </c>
      <c r="CK1033" s="174">
        <v>3296.13</v>
      </c>
      <c r="CN1033" s="3">
        <v>3253</v>
      </c>
      <c r="CO1033" s="169">
        <f t="shared" si="156"/>
        <v>3040.1980499999995</v>
      </c>
      <c r="CP1033" s="169">
        <f t="shared" si="157"/>
        <v>3075.4362599999999</v>
      </c>
      <c r="CQ1033" s="170">
        <f t="shared" si="158"/>
        <v>6115.6343099999995</v>
      </c>
      <c r="CU1033" s="174">
        <v>14417</v>
      </c>
      <c r="CV1033" s="174">
        <v>2164</v>
      </c>
      <c r="CW1033" s="174">
        <v>5</v>
      </c>
      <c r="CX1033" s="174">
        <v>3296.13</v>
      </c>
    </row>
    <row r="1034" spans="84:102" x14ac:dyDescent="0.25">
      <c r="CF1034" s="3" t="s">
        <v>3073</v>
      </c>
      <c r="CG1034" s="174">
        <v>1411</v>
      </c>
      <c r="CH1034" s="174">
        <v>109094</v>
      </c>
      <c r="CI1034" s="174">
        <v>5</v>
      </c>
      <c r="CJ1034" s="174">
        <v>3294.4270000000001</v>
      </c>
      <c r="CK1034" s="174">
        <v>3294.4270000000001</v>
      </c>
      <c r="CN1034" s="3">
        <v>1436</v>
      </c>
      <c r="CO1034" s="169">
        <f t="shared" si="156"/>
        <v>3047.3784000000001</v>
      </c>
      <c r="CP1034" s="169">
        <f t="shared" si="157"/>
        <v>3065.8413</v>
      </c>
      <c r="CQ1034" s="170">
        <f t="shared" si="158"/>
        <v>6113.2196999999996</v>
      </c>
      <c r="CU1034" s="174">
        <v>1411</v>
      </c>
      <c r="CV1034" s="174">
        <v>109094</v>
      </c>
      <c r="CW1034" s="174">
        <v>5</v>
      </c>
      <c r="CX1034" s="174">
        <v>3294.4270000000001</v>
      </c>
    </row>
    <row r="1035" spans="84:102" x14ac:dyDescent="0.25">
      <c r="CF1035" s="3" t="s">
        <v>3073</v>
      </c>
      <c r="CG1035" s="174">
        <v>159449</v>
      </c>
      <c r="CH1035" s="174">
        <v>3241</v>
      </c>
      <c r="CI1035" s="174">
        <v>5</v>
      </c>
      <c r="CJ1035" s="174">
        <v>3293.7489999999998</v>
      </c>
      <c r="CK1035" s="174">
        <v>3293.7489999999998</v>
      </c>
      <c r="CN1035" s="3">
        <v>3699</v>
      </c>
      <c r="CO1035" s="169">
        <f t="shared" si="156"/>
        <v>3018.4028000000003</v>
      </c>
      <c r="CP1035" s="169">
        <f t="shared" si="157"/>
        <v>3094.2795999999998</v>
      </c>
      <c r="CQ1035" s="170">
        <f t="shared" si="158"/>
        <v>6112.6823999999997</v>
      </c>
      <c r="CU1035" s="174">
        <v>159449</v>
      </c>
      <c r="CV1035" s="174">
        <v>3241</v>
      </c>
      <c r="CW1035" s="174">
        <v>5</v>
      </c>
      <c r="CX1035" s="174">
        <v>3293.7489999999998</v>
      </c>
    </row>
    <row r="1036" spans="84:102" x14ac:dyDescent="0.25">
      <c r="CF1036" s="3" t="s">
        <v>3073</v>
      </c>
      <c r="CG1036" s="174">
        <v>162941</v>
      </c>
      <c r="CH1036" s="174">
        <v>3263</v>
      </c>
      <c r="CI1036" s="174">
        <v>5</v>
      </c>
      <c r="CJ1036" s="174">
        <v>3292.5149999999999</v>
      </c>
      <c r="CK1036" s="174">
        <v>3292.5149999999999</v>
      </c>
      <c r="CN1036" s="3">
        <v>2585</v>
      </c>
      <c r="CO1036" s="169">
        <f t="shared" si="156"/>
        <v>3052.0416700000001</v>
      </c>
      <c r="CP1036" s="169">
        <f t="shared" si="157"/>
        <v>3059.9690799999998</v>
      </c>
      <c r="CQ1036" s="170">
        <f t="shared" si="158"/>
        <v>6112.0107499999995</v>
      </c>
      <c r="CU1036" s="174">
        <v>162941</v>
      </c>
      <c r="CV1036" s="174">
        <v>3263</v>
      </c>
      <c r="CW1036" s="174">
        <v>5</v>
      </c>
      <c r="CX1036" s="174">
        <v>3292.5149999999999</v>
      </c>
    </row>
    <row r="1037" spans="84:102" x14ac:dyDescent="0.25">
      <c r="CF1037" s="3" t="s">
        <v>3073</v>
      </c>
      <c r="CG1037" s="174">
        <v>94484</v>
      </c>
      <c r="CH1037" s="174">
        <v>1518</v>
      </c>
      <c r="CI1037" s="174">
        <v>5</v>
      </c>
      <c r="CJ1037" s="174">
        <v>3291.462</v>
      </c>
      <c r="CK1037" s="174">
        <v>3291.462</v>
      </c>
      <c r="CN1037" s="3">
        <v>3060</v>
      </c>
      <c r="CO1037" s="169">
        <f t="shared" si="156"/>
        <v>3074.904</v>
      </c>
      <c r="CP1037" s="169">
        <f t="shared" si="157"/>
        <v>3033.7349999999997</v>
      </c>
      <c r="CQ1037" s="170">
        <f t="shared" si="158"/>
        <v>6108.6389999999992</v>
      </c>
      <c r="CU1037" s="174">
        <v>94484</v>
      </c>
      <c r="CV1037" s="174">
        <v>1518</v>
      </c>
      <c r="CW1037" s="174">
        <v>5</v>
      </c>
      <c r="CX1037" s="174">
        <v>3291.462</v>
      </c>
    </row>
    <row r="1038" spans="84:102" x14ac:dyDescent="0.25">
      <c r="CF1038" s="3" t="s">
        <v>3073</v>
      </c>
      <c r="CG1038" s="174">
        <v>83449</v>
      </c>
      <c r="CH1038" s="174">
        <v>1546</v>
      </c>
      <c r="CI1038" s="174">
        <v>5</v>
      </c>
      <c r="CJ1038" s="174">
        <v>3288.9589999999998</v>
      </c>
      <c r="CK1038" s="174">
        <v>3288.9589999999998</v>
      </c>
      <c r="CN1038" s="3">
        <v>1866</v>
      </c>
      <c r="CO1038" s="169">
        <f t="shared" si="156"/>
        <v>3091.8530000000001</v>
      </c>
      <c r="CP1038" s="169">
        <f t="shared" si="157"/>
        <v>3008.2669999999998</v>
      </c>
      <c r="CQ1038" s="170">
        <f t="shared" si="158"/>
        <v>6100.12</v>
      </c>
      <c r="CU1038" s="174">
        <v>83449</v>
      </c>
      <c r="CV1038" s="174">
        <v>1546</v>
      </c>
      <c r="CW1038" s="174">
        <v>5</v>
      </c>
      <c r="CX1038" s="174">
        <v>3288.9589999999998</v>
      </c>
    </row>
    <row r="1039" spans="84:102" x14ac:dyDescent="0.25">
      <c r="CF1039" s="3" t="s">
        <v>3073</v>
      </c>
      <c r="CG1039" s="174">
        <v>2252</v>
      </c>
      <c r="CH1039" s="174">
        <v>19353</v>
      </c>
      <c r="CI1039" s="174">
        <v>5</v>
      </c>
      <c r="CJ1039" s="174">
        <v>3282.2109999999998</v>
      </c>
      <c r="CK1039" s="174">
        <v>3282.2109999999998</v>
      </c>
      <c r="CN1039" s="3">
        <v>2950</v>
      </c>
      <c r="CO1039" s="169">
        <f t="shared" si="156"/>
        <v>3055.9789999999998</v>
      </c>
      <c r="CP1039" s="169">
        <f t="shared" si="157"/>
        <v>3043.9679999999998</v>
      </c>
      <c r="CQ1039" s="170">
        <f t="shared" si="158"/>
        <v>6099.9470000000001</v>
      </c>
      <c r="CU1039" s="174">
        <v>2252</v>
      </c>
      <c r="CV1039" s="174">
        <v>19353</v>
      </c>
      <c r="CW1039" s="174">
        <v>5</v>
      </c>
      <c r="CX1039" s="174">
        <v>3282.2109999999998</v>
      </c>
    </row>
    <row r="1040" spans="84:102" x14ac:dyDescent="0.25">
      <c r="CF1040" s="3" t="s">
        <v>3073</v>
      </c>
      <c r="CG1040" s="174">
        <v>1918</v>
      </c>
      <c r="CH1040" s="174">
        <v>62314</v>
      </c>
      <c r="CI1040" s="174">
        <v>5</v>
      </c>
      <c r="CJ1040" s="174">
        <v>3282.114</v>
      </c>
      <c r="CK1040" s="174">
        <v>3282.114</v>
      </c>
      <c r="CN1040" s="3">
        <v>1117</v>
      </c>
      <c r="CO1040" s="169">
        <f t="shared" si="156"/>
        <v>3046.8</v>
      </c>
      <c r="CP1040" s="169">
        <f t="shared" si="157"/>
        <v>3052.8980000000001</v>
      </c>
      <c r="CQ1040" s="170">
        <f t="shared" si="158"/>
        <v>6099.6980000000003</v>
      </c>
      <c r="CU1040" s="174">
        <v>1918</v>
      </c>
      <c r="CV1040" s="174">
        <v>62314</v>
      </c>
      <c r="CW1040" s="174">
        <v>5</v>
      </c>
      <c r="CX1040" s="174">
        <v>3282.114</v>
      </c>
    </row>
    <row r="1041" spans="84:102" x14ac:dyDescent="0.25">
      <c r="CF1041" s="3" t="s">
        <v>3073</v>
      </c>
      <c r="CG1041" s="174">
        <v>1987</v>
      </c>
      <c r="CH1041" s="174">
        <v>104970</v>
      </c>
      <c r="CI1041" s="174">
        <v>5</v>
      </c>
      <c r="CJ1041" s="174">
        <v>3276.038</v>
      </c>
      <c r="CK1041" s="174">
        <v>3276.038</v>
      </c>
      <c r="CN1041" s="3">
        <v>2741</v>
      </c>
      <c r="CO1041" s="169">
        <f t="shared" si="156"/>
        <v>3024.864</v>
      </c>
      <c r="CP1041" s="169">
        <f t="shared" si="157"/>
        <v>3070.9679999999998</v>
      </c>
      <c r="CQ1041" s="170">
        <f t="shared" si="158"/>
        <v>6095.8320000000003</v>
      </c>
      <c r="CU1041" s="174">
        <v>1987</v>
      </c>
      <c r="CV1041" s="174">
        <v>104970</v>
      </c>
      <c r="CW1041" s="174">
        <v>5</v>
      </c>
      <c r="CX1041" s="174">
        <v>3276.038</v>
      </c>
    </row>
    <row r="1042" spans="84:102" x14ac:dyDescent="0.25">
      <c r="CF1042" s="3" t="s">
        <v>3073</v>
      </c>
      <c r="CG1042" s="174">
        <v>9301</v>
      </c>
      <c r="CH1042" s="174">
        <v>2125</v>
      </c>
      <c r="CI1042" s="174">
        <v>5</v>
      </c>
      <c r="CJ1042" s="174">
        <v>3272.009</v>
      </c>
      <c r="CK1042" s="174">
        <v>3272.009</v>
      </c>
      <c r="CN1042" s="3">
        <v>1858</v>
      </c>
      <c r="CO1042" s="169">
        <f t="shared" si="156"/>
        <v>3064.0998</v>
      </c>
      <c r="CP1042" s="169">
        <f t="shared" si="157"/>
        <v>3027.0144999999998</v>
      </c>
      <c r="CQ1042" s="170">
        <f t="shared" si="158"/>
        <v>6091.1142999999993</v>
      </c>
      <c r="CU1042" s="174">
        <v>9301</v>
      </c>
      <c r="CV1042" s="174">
        <v>2125</v>
      </c>
      <c r="CW1042" s="174">
        <v>5</v>
      </c>
      <c r="CX1042" s="174">
        <v>3272.009</v>
      </c>
    </row>
    <row r="1043" spans="84:102" x14ac:dyDescent="0.25">
      <c r="CF1043" s="3" t="s">
        <v>3073</v>
      </c>
      <c r="CG1043" s="174">
        <v>90297</v>
      </c>
      <c r="CH1043" s="174">
        <v>3561</v>
      </c>
      <c r="CI1043" s="174">
        <v>5</v>
      </c>
      <c r="CJ1043" s="174">
        <v>3270.4740000000002</v>
      </c>
      <c r="CK1043" s="174">
        <v>3270.4740000000002</v>
      </c>
      <c r="CN1043" s="3">
        <v>3329</v>
      </c>
      <c r="CO1043" s="169">
        <f t="shared" si="156"/>
        <v>3018.5131229999997</v>
      </c>
      <c r="CP1043" s="169">
        <f t="shared" si="157"/>
        <v>3072.1936460000002</v>
      </c>
      <c r="CQ1043" s="170">
        <f t="shared" si="158"/>
        <v>6090.7067690000003</v>
      </c>
      <c r="CU1043" s="174">
        <v>90297</v>
      </c>
      <c r="CV1043" s="174">
        <v>3561</v>
      </c>
      <c r="CW1043" s="174">
        <v>5</v>
      </c>
      <c r="CX1043" s="174">
        <v>3270.4740000000002</v>
      </c>
    </row>
    <row r="1044" spans="84:102" x14ac:dyDescent="0.25">
      <c r="CF1044" s="3" t="s">
        <v>3073</v>
      </c>
      <c r="CG1044" s="174">
        <v>94101</v>
      </c>
      <c r="CH1044" s="174">
        <v>1972</v>
      </c>
      <c r="CI1044" s="174">
        <v>5</v>
      </c>
      <c r="CJ1044" s="174">
        <v>3270.4380000000001</v>
      </c>
      <c r="CK1044" s="174">
        <v>3270.4380000000001</v>
      </c>
      <c r="CN1044" s="3">
        <v>2574</v>
      </c>
      <c r="CO1044" s="169">
        <f t="shared" si="156"/>
        <v>3096.8427899999997</v>
      </c>
      <c r="CP1044" s="169">
        <f t="shared" si="157"/>
        <v>2991.4708999999998</v>
      </c>
      <c r="CQ1044" s="170">
        <f t="shared" si="158"/>
        <v>6088.313689999999</v>
      </c>
      <c r="CU1044" s="174">
        <v>94101</v>
      </c>
      <c r="CV1044" s="174">
        <v>1972</v>
      </c>
      <c r="CW1044" s="174">
        <v>5</v>
      </c>
      <c r="CX1044" s="174">
        <v>3270.4380000000001</v>
      </c>
    </row>
    <row r="1045" spans="84:102" x14ac:dyDescent="0.25">
      <c r="CF1045" s="3" t="s">
        <v>3073</v>
      </c>
      <c r="CG1045" s="174">
        <v>2395</v>
      </c>
      <c r="CH1045" s="174">
        <v>29710</v>
      </c>
      <c r="CI1045" s="174">
        <v>5</v>
      </c>
      <c r="CJ1045" s="174">
        <v>3267.2289999999998</v>
      </c>
      <c r="CK1045" s="174">
        <v>3267.2289999999998</v>
      </c>
      <c r="CN1045" s="3">
        <v>725</v>
      </c>
      <c r="CO1045" s="169">
        <f t="shared" si="156"/>
        <v>3009.7377999999999</v>
      </c>
      <c r="CP1045" s="169">
        <f t="shared" si="157"/>
        <v>3078.3690000000001</v>
      </c>
      <c r="CQ1045" s="170">
        <f t="shared" si="158"/>
        <v>6088.1067999999996</v>
      </c>
      <c r="CU1045" s="174">
        <v>2395</v>
      </c>
      <c r="CV1045" s="174">
        <v>29710</v>
      </c>
      <c r="CW1045" s="174">
        <v>5</v>
      </c>
      <c r="CX1045" s="174">
        <v>3267.2289999999998</v>
      </c>
    </row>
    <row r="1046" spans="84:102" x14ac:dyDescent="0.25">
      <c r="CF1046" s="3" t="s">
        <v>3073</v>
      </c>
      <c r="CG1046" s="174">
        <v>1196</v>
      </c>
      <c r="CH1046" s="174">
        <v>136883</v>
      </c>
      <c r="CI1046" s="174">
        <v>5</v>
      </c>
      <c r="CJ1046" s="174">
        <v>3266.7249999999999</v>
      </c>
      <c r="CK1046" s="174">
        <v>3266.7249999999999</v>
      </c>
      <c r="CN1046" s="3">
        <v>2082</v>
      </c>
      <c r="CO1046" s="169">
        <f t="shared" si="156"/>
        <v>3024.0250000000001</v>
      </c>
      <c r="CP1046" s="169">
        <f t="shared" si="157"/>
        <v>3046.7290000000003</v>
      </c>
      <c r="CQ1046" s="170">
        <f t="shared" si="158"/>
        <v>6070.7540000000008</v>
      </c>
      <c r="CU1046" s="174">
        <v>1196</v>
      </c>
      <c r="CV1046" s="174">
        <v>136883</v>
      </c>
      <c r="CW1046" s="174">
        <v>5</v>
      </c>
      <c r="CX1046" s="174">
        <v>3266.7249999999999</v>
      </c>
    </row>
    <row r="1047" spans="84:102" x14ac:dyDescent="0.25">
      <c r="CF1047" s="3" t="s">
        <v>3073</v>
      </c>
      <c r="CG1047" s="174">
        <v>1021</v>
      </c>
      <c r="CH1047" s="174">
        <v>118689</v>
      </c>
      <c r="CI1047" s="174">
        <v>5</v>
      </c>
      <c r="CJ1047" s="174">
        <v>3265.8440000000001</v>
      </c>
      <c r="CK1047" s="174">
        <v>3265.8440000000001</v>
      </c>
      <c r="CN1047" s="3">
        <v>310</v>
      </c>
      <c r="CO1047" s="169">
        <f t="shared" si="156"/>
        <v>3128.2575999999999</v>
      </c>
      <c r="CP1047" s="169">
        <f t="shared" si="157"/>
        <v>2938.0860000000002</v>
      </c>
      <c r="CQ1047" s="170">
        <f t="shared" si="158"/>
        <v>6066.3436000000002</v>
      </c>
      <c r="CU1047" s="174">
        <v>1021</v>
      </c>
      <c r="CV1047" s="174">
        <v>118689</v>
      </c>
      <c r="CW1047" s="174">
        <v>5</v>
      </c>
      <c r="CX1047" s="174">
        <v>3265.8440000000001</v>
      </c>
    </row>
    <row r="1048" spans="84:102" x14ac:dyDescent="0.25">
      <c r="CF1048" s="3" t="s">
        <v>3073</v>
      </c>
      <c r="CG1048" s="174">
        <v>1314</v>
      </c>
      <c r="CH1048" s="174">
        <v>118228</v>
      </c>
      <c r="CI1048" s="174">
        <v>5</v>
      </c>
      <c r="CJ1048" s="174">
        <v>3264.7550000000001</v>
      </c>
      <c r="CK1048" s="174">
        <v>3264.7550000000001</v>
      </c>
      <c r="CN1048" s="3">
        <v>2214</v>
      </c>
      <c r="CO1048" s="169">
        <f t="shared" si="156"/>
        <v>3033.5940500000002</v>
      </c>
      <c r="CP1048" s="169">
        <f t="shared" si="157"/>
        <v>3029.9446899999998</v>
      </c>
      <c r="CQ1048" s="170">
        <f t="shared" si="158"/>
        <v>6063.53874</v>
      </c>
      <c r="CU1048" s="174">
        <v>1314</v>
      </c>
      <c r="CV1048" s="174">
        <v>118228</v>
      </c>
      <c r="CW1048" s="174">
        <v>5</v>
      </c>
      <c r="CX1048" s="174">
        <v>3264.7550000000001</v>
      </c>
    </row>
    <row r="1049" spans="84:102" x14ac:dyDescent="0.25">
      <c r="CF1049" s="3" t="s">
        <v>3073</v>
      </c>
      <c r="CG1049" s="174">
        <v>3494</v>
      </c>
      <c r="CH1049" s="174">
        <v>55981</v>
      </c>
      <c r="CI1049" s="174">
        <v>5</v>
      </c>
      <c r="CJ1049" s="174">
        <v>3262.7820000000002</v>
      </c>
      <c r="CK1049" s="174">
        <v>3262.7820000000002</v>
      </c>
      <c r="CN1049" s="3">
        <v>1119</v>
      </c>
      <c r="CO1049" s="169">
        <f t="shared" si="156"/>
        <v>3009.7237</v>
      </c>
      <c r="CP1049" s="169">
        <f t="shared" si="157"/>
        <v>3052.5520999999999</v>
      </c>
      <c r="CQ1049" s="170">
        <f t="shared" si="158"/>
        <v>6062.2757999999994</v>
      </c>
      <c r="CU1049" s="174">
        <v>3494</v>
      </c>
      <c r="CV1049" s="174">
        <v>55981</v>
      </c>
      <c r="CW1049" s="174">
        <v>5</v>
      </c>
      <c r="CX1049" s="174">
        <v>3262.7820000000002</v>
      </c>
    </row>
    <row r="1050" spans="84:102" x14ac:dyDescent="0.25">
      <c r="CF1050" s="3" t="s">
        <v>3073</v>
      </c>
      <c r="CG1050" s="174">
        <v>20</v>
      </c>
      <c r="CH1050" s="174">
        <v>60822</v>
      </c>
      <c r="CI1050" s="174">
        <v>5</v>
      </c>
      <c r="CJ1050" s="174">
        <v>3262.3850000000002</v>
      </c>
      <c r="CK1050" s="174">
        <v>3262.3850000000002</v>
      </c>
      <c r="CN1050" s="3">
        <v>2533</v>
      </c>
      <c r="CO1050" s="169">
        <f t="shared" si="156"/>
        <v>2999.8982000000001</v>
      </c>
      <c r="CP1050" s="169">
        <f t="shared" si="157"/>
        <v>3060.4182000000001</v>
      </c>
      <c r="CQ1050" s="170">
        <f t="shared" si="158"/>
        <v>6060.3163999999997</v>
      </c>
      <c r="CU1050" s="174">
        <v>20</v>
      </c>
      <c r="CV1050" s="174">
        <v>60822</v>
      </c>
      <c r="CW1050" s="174">
        <v>5</v>
      </c>
      <c r="CX1050" s="174">
        <v>3262.3850000000002</v>
      </c>
    </row>
    <row r="1051" spans="84:102" x14ac:dyDescent="0.25">
      <c r="CF1051" s="3" t="s">
        <v>3073</v>
      </c>
      <c r="CG1051" s="174">
        <v>101634</v>
      </c>
      <c r="CH1051" s="174">
        <v>3642</v>
      </c>
      <c r="CI1051" s="174">
        <v>5</v>
      </c>
      <c r="CJ1051" s="174">
        <v>3261.9250000000002</v>
      </c>
      <c r="CK1051" s="174">
        <v>3261.9250000000002</v>
      </c>
      <c r="CN1051" s="3">
        <v>2472</v>
      </c>
      <c r="CO1051" s="169">
        <f t="shared" si="156"/>
        <v>3024.2889999999998</v>
      </c>
      <c r="CP1051" s="169">
        <f t="shared" si="157"/>
        <v>3029.9290000000001</v>
      </c>
      <c r="CQ1051" s="170">
        <f t="shared" si="158"/>
        <v>6054.2179999999998</v>
      </c>
      <c r="CU1051" s="174">
        <v>101634</v>
      </c>
      <c r="CV1051" s="174">
        <v>3642</v>
      </c>
      <c r="CW1051" s="174">
        <v>5</v>
      </c>
      <c r="CX1051" s="174">
        <v>3261.9250000000002</v>
      </c>
    </row>
    <row r="1052" spans="84:102" x14ac:dyDescent="0.25">
      <c r="CF1052" s="3" t="s">
        <v>3073</v>
      </c>
      <c r="CG1052" s="174">
        <v>71062</v>
      </c>
      <c r="CH1052" s="174">
        <v>244</v>
      </c>
      <c r="CI1052" s="174">
        <v>5</v>
      </c>
      <c r="CJ1052" s="174">
        <v>3261.703</v>
      </c>
      <c r="CK1052" s="174">
        <v>3261.703</v>
      </c>
      <c r="CN1052" s="3">
        <v>2783</v>
      </c>
      <c r="CO1052" s="169">
        <f t="shared" si="156"/>
        <v>3012.4704999999999</v>
      </c>
      <c r="CP1052" s="169">
        <f t="shared" si="157"/>
        <v>3038.2873599999998</v>
      </c>
      <c r="CQ1052" s="170">
        <f t="shared" si="158"/>
        <v>6050.7578599999997</v>
      </c>
      <c r="CU1052" s="174">
        <v>71062</v>
      </c>
      <c r="CV1052" s="174">
        <v>244</v>
      </c>
      <c r="CW1052" s="174">
        <v>5</v>
      </c>
      <c r="CX1052" s="174">
        <v>3261.703</v>
      </c>
    </row>
    <row r="1053" spans="84:102" x14ac:dyDescent="0.25">
      <c r="CF1053" s="3" t="s">
        <v>3073</v>
      </c>
      <c r="CG1053" s="174">
        <v>161207</v>
      </c>
      <c r="CH1053" s="174">
        <v>3268</v>
      </c>
      <c r="CI1053" s="174">
        <v>5</v>
      </c>
      <c r="CJ1053" s="174">
        <v>3261.5479999999998</v>
      </c>
      <c r="CK1053" s="174">
        <v>3261.5479999999998</v>
      </c>
      <c r="CN1053" s="3">
        <v>3516</v>
      </c>
      <c r="CO1053" s="169">
        <f t="shared" si="156"/>
        <v>2990.3580000000002</v>
      </c>
      <c r="CP1053" s="169">
        <f t="shared" si="157"/>
        <v>3055.848</v>
      </c>
      <c r="CQ1053" s="170">
        <f t="shared" si="158"/>
        <v>6046.2060000000001</v>
      </c>
      <c r="CU1053" s="174">
        <v>161207</v>
      </c>
      <c r="CV1053" s="174">
        <v>3268</v>
      </c>
      <c r="CW1053" s="174">
        <v>5</v>
      </c>
      <c r="CX1053" s="174">
        <v>3261.5479999999998</v>
      </c>
    </row>
    <row r="1054" spans="84:102" x14ac:dyDescent="0.25">
      <c r="CF1054" s="3" t="s">
        <v>3073</v>
      </c>
      <c r="CG1054" s="174">
        <v>3465</v>
      </c>
      <c r="CH1054" s="174">
        <v>182782</v>
      </c>
      <c r="CI1054" s="174">
        <v>5</v>
      </c>
      <c r="CJ1054" s="174">
        <v>3258.8409999999999</v>
      </c>
      <c r="CK1054" s="174">
        <v>3258.8409999999999</v>
      </c>
      <c r="CN1054" s="3">
        <v>2983</v>
      </c>
      <c r="CO1054" s="169">
        <f t="shared" si="156"/>
        <v>2982.6765999999998</v>
      </c>
      <c r="CP1054" s="169">
        <f t="shared" si="157"/>
        <v>3061.7129999999997</v>
      </c>
      <c r="CQ1054" s="170">
        <f t="shared" si="158"/>
        <v>6044.3895999999995</v>
      </c>
      <c r="CU1054" s="174">
        <v>3465</v>
      </c>
      <c r="CV1054" s="174">
        <v>182782</v>
      </c>
      <c r="CW1054" s="174">
        <v>5</v>
      </c>
      <c r="CX1054" s="174">
        <v>3258.8409999999999</v>
      </c>
    </row>
    <row r="1055" spans="84:102" x14ac:dyDescent="0.25">
      <c r="CF1055" s="3" t="s">
        <v>3073</v>
      </c>
      <c r="CG1055" s="174">
        <v>1988</v>
      </c>
      <c r="CH1055" s="174">
        <v>105795</v>
      </c>
      <c r="CI1055" s="174">
        <v>5</v>
      </c>
      <c r="CJ1055" s="174">
        <v>3258.8</v>
      </c>
      <c r="CK1055" s="174">
        <v>3258.8</v>
      </c>
      <c r="CN1055" s="3">
        <v>708</v>
      </c>
      <c r="CO1055" s="169">
        <f t="shared" si="156"/>
        <v>3002.306</v>
      </c>
      <c r="CP1055" s="169">
        <f t="shared" si="157"/>
        <v>3035.1970000000001</v>
      </c>
      <c r="CQ1055" s="170">
        <f t="shared" si="158"/>
        <v>6037.5030000000006</v>
      </c>
      <c r="CU1055" s="174">
        <v>1988</v>
      </c>
      <c r="CV1055" s="174">
        <v>105795</v>
      </c>
      <c r="CW1055" s="174">
        <v>5</v>
      </c>
      <c r="CX1055" s="174">
        <v>3258.8</v>
      </c>
    </row>
    <row r="1056" spans="84:102" x14ac:dyDescent="0.25">
      <c r="CF1056" s="3" t="s">
        <v>3073</v>
      </c>
      <c r="CG1056" s="174">
        <v>3561</v>
      </c>
      <c r="CH1056" s="174">
        <v>90297</v>
      </c>
      <c r="CI1056" s="174">
        <v>5</v>
      </c>
      <c r="CJ1056" s="174">
        <v>3258.297</v>
      </c>
      <c r="CK1056" s="174">
        <v>3258.297</v>
      </c>
      <c r="CN1056" s="3">
        <v>939</v>
      </c>
      <c r="CO1056" s="169">
        <f t="shared" si="156"/>
        <v>2998.4780000000001</v>
      </c>
      <c r="CP1056" s="169">
        <f t="shared" si="157"/>
        <v>3026.223</v>
      </c>
      <c r="CQ1056" s="170">
        <f t="shared" si="158"/>
        <v>6024.701</v>
      </c>
      <c r="CU1056" s="174">
        <v>3561</v>
      </c>
      <c r="CV1056" s="174">
        <v>90297</v>
      </c>
      <c r="CW1056" s="174">
        <v>5</v>
      </c>
      <c r="CX1056" s="174">
        <v>3258.297</v>
      </c>
    </row>
    <row r="1057" spans="84:102" x14ac:dyDescent="0.25">
      <c r="CF1057" s="3" t="s">
        <v>3073</v>
      </c>
      <c r="CG1057" s="174">
        <v>2199</v>
      </c>
      <c r="CH1057" s="174">
        <v>16808</v>
      </c>
      <c r="CI1057" s="174">
        <v>5</v>
      </c>
      <c r="CJ1057" s="174">
        <v>3257.317</v>
      </c>
      <c r="CK1057" s="174">
        <v>3257.317</v>
      </c>
      <c r="CN1057" s="3">
        <v>1447</v>
      </c>
      <c r="CO1057" s="169">
        <f t="shared" si="156"/>
        <v>3071.0531000000001</v>
      </c>
      <c r="CP1057" s="169">
        <f t="shared" si="157"/>
        <v>2950.0626000000002</v>
      </c>
      <c r="CQ1057" s="170">
        <f t="shared" si="158"/>
        <v>6021.1157000000003</v>
      </c>
      <c r="CU1057" s="174">
        <v>2199</v>
      </c>
      <c r="CV1057" s="174">
        <v>16808</v>
      </c>
      <c r="CW1057" s="174">
        <v>5</v>
      </c>
      <c r="CX1057" s="174">
        <v>3257.317</v>
      </c>
    </row>
    <row r="1058" spans="84:102" x14ac:dyDescent="0.25">
      <c r="CF1058" s="3" t="s">
        <v>3073</v>
      </c>
      <c r="CG1058" s="174">
        <v>97842</v>
      </c>
      <c r="CH1058" s="174">
        <v>1452</v>
      </c>
      <c r="CI1058" s="174">
        <v>5</v>
      </c>
      <c r="CJ1058" s="174">
        <v>3257.0419999999999</v>
      </c>
      <c r="CK1058" s="174">
        <v>3257.0419999999999</v>
      </c>
      <c r="CN1058" s="3">
        <v>2407</v>
      </c>
      <c r="CO1058" s="169">
        <f t="shared" si="156"/>
        <v>2843.7864999999997</v>
      </c>
      <c r="CP1058" s="169">
        <f t="shared" si="157"/>
        <v>3167.0164</v>
      </c>
      <c r="CQ1058" s="170">
        <f t="shared" si="158"/>
        <v>6010.8028999999997</v>
      </c>
      <c r="CU1058" s="174">
        <v>97842</v>
      </c>
      <c r="CV1058" s="174">
        <v>1452</v>
      </c>
      <c r="CW1058" s="174">
        <v>5</v>
      </c>
      <c r="CX1058" s="174">
        <v>3257.0419999999999</v>
      </c>
    </row>
    <row r="1059" spans="84:102" x14ac:dyDescent="0.25">
      <c r="CF1059" s="3" t="s">
        <v>3073</v>
      </c>
      <c r="CG1059" s="174">
        <v>1838</v>
      </c>
      <c r="CH1059" s="174">
        <v>51417</v>
      </c>
      <c r="CI1059" s="174">
        <v>5</v>
      </c>
      <c r="CJ1059" s="174">
        <v>3256.2440000000001</v>
      </c>
      <c r="CK1059" s="174">
        <v>3256.2440000000001</v>
      </c>
      <c r="CN1059" s="3">
        <v>3334</v>
      </c>
      <c r="CO1059" s="169">
        <f t="shared" si="156"/>
        <v>3007.549</v>
      </c>
      <c r="CP1059" s="169">
        <f t="shared" si="157"/>
        <v>3000.7489999999998</v>
      </c>
      <c r="CQ1059" s="170">
        <f t="shared" si="158"/>
        <v>6008.2979999999998</v>
      </c>
      <c r="CU1059" s="174">
        <v>1838</v>
      </c>
      <c r="CV1059" s="174">
        <v>51417</v>
      </c>
      <c r="CW1059" s="174">
        <v>5</v>
      </c>
      <c r="CX1059" s="174">
        <v>3256.2440000000001</v>
      </c>
    </row>
    <row r="1060" spans="84:102" x14ac:dyDescent="0.25">
      <c r="CF1060" s="3" t="s">
        <v>3073</v>
      </c>
      <c r="CG1060" s="174">
        <v>103145</v>
      </c>
      <c r="CH1060" s="174">
        <v>1439</v>
      </c>
      <c r="CI1060" s="174">
        <v>5</v>
      </c>
      <c r="CJ1060" s="174">
        <v>3256.011</v>
      </c>
      <c r="CK1060" s="174">
        <v>3256.011</v>
      </c>
      <c r="CN1060" s="3">
        <v>1877</v>
      </c>
      <c r="CO1060" s="169">
        <f t="shared" si="156"/>
        <v>2971.9832999999999</v>
      </c>
      <c r="CP1060" s="169">
        <f t="shared" si="157"/>
        <v>3029.5581999999999</v>
      </c>
      <c r="CQ1060" s="170">
        <f t="shared" si="158"/>
        <v>6001.5414999999994</v>
      </c>
      <c r="CU1060" s="174">
        <v>103145</v>
      </c>
      <c r="CV1060" s="174">
        <v>1439</v>
      </c>
      <c r="CW1060" s="174">
        <v>5</v>
      </c>
      <c r="CX1060" s="174">
        <v>3256.011</v>
      </c>
    </row>
    <row r="1061" spans="84:102" x14ac:dyDescent="0.25">
      <c r="CF1061" s="3" t="s">
        <v>3073</v>
      </c>
      <c r="CG1061" s="174">
        <v>1246</v>
      </c>
      <c r="CH1061" s="174">
        <v>125921</v>
      </c>
      <c r="CI1061" s="174">
        <v>5</v>
      </c>
      <c r="CJ1061" s="174">
        <v>3255.9180000000001</v>
      </c>
      <c r="CK1061" s="174">
        <v>3255.9180000000001</v>
      </c>
      <c r="CN1061" s="3">
        <v>1178</v>
      </c>
      <c r="CO1061" s="169">
        <f t="shared" si="156"/>
        <v>3090.5095999999999</v>
      </c>
      <c r="CP1061" s="169">
        <f t="shared" si="157"/>
        <v>2910.5025000000005</v>
      </c>
      <c r="CQ1061" s="170">
        <f t="shared" si="158"/>
        <v>6001.0120999999999</v>
      </c>
      <c r="CU1061" s="174">
        <v>1246</v>
      </c>
      <c r="CV1061" s="174">
        <v>125921</v>
      </c>
      <c r="CW1061" s="174">
        <v>5</v>
      </c>
      <c r="CX1061" s="174">
        <v>3255.9180000000001</v>
      </c>
    </row>
    <row r="1062" spans="84:102" x14ac:dyDescent="0.25">
      <c r="CF1062" s="3" t="s">
        <v>3073</v>
      </c>
      <c r="CG1062" s="174">
        <v>74471</v>
      </c>
      <c r="CH1062" s="174">
        <v>1629</v>
      </c>
      <c r="CI1062" s="174">
        <v>5</v>
      </c>
      <c r="CJ1062" s="174">
        <v>3255.1579999999999</v>
      </c>
      <c r="CK1062" s="174">
        <v>3255.1579999999999</v>
      </c>
      <c r="CN1062" s="3">
        <v>2616</v>
      </c>
      <c r="CO1062" s="169">
        <f t="shared" si="156"/>
        <v>2945.74692</v>
      </c>
      <c r="CP1062" s="169">
        <f t="shared" si="157"/>
        <v>3051.4467</v>
      </c>
      <c r="CQ1062" s="170">
        <f t="shared" si="158"/>
        <v>5997.19362</v>
      </c>
      <c r="CU1062" s="174">
        <v>74471</v>
      </c>
      <c r="CV1062" s="174">
        <v>1629</v>
      </c>
      <c r="CW1062" s="174">
        <v>5</v>
      </c>
      <c r="CX1062" s="174">
        <v>3255.1579999999999</v>
      </c>
    </row>
    <row r="1063" spans="84:102" x14ac:dyDescent="0.25">
      <c r="CF1063" s="3" t="s">
        <v>3073</v>
      </c>
      <c r="CG1063" s="174">
        <v>137300</v>
      </c>
      <c r="CH1063" s="174">
        <v>1180</v>
      </c>
      <c r="CI1063" s="174">
        <v>5</v>
      </c>
      <c r="CJ1063" s="174">
        <v>3253.1</v>
      </c>
      <c r="CK1063" s="174">
        <v>3253.1</v>
      </c>
      <c r="CN1063" s="3">
        <v>3669</v>
      </c>
      <c r="CO1063" s="169">
        <f t="shared" si="156"/>
        <v>3009.0320999999999</v>
      </c>
      <c r="CP1063" s="169">
        <f t="shared" si="157"/>
        <v>2985.8229999999999</v>
      </c>
      <c r="CQ1063" s="170">
        <f t="shared" si="158"/>
        <v>5994.8550999999998</v>
      </c>
      <c r="CU1063" s="174">
        <v>137300</v>
      </c>
      <c r="CV1063" s="174">
        <v>1180</v>
      </c>
      <c r="CW1063" s="174">
        <v>5</v>
      </c>
      <c r="CX1063" s="174">
        <v>3253.1</v>
      </c>
    </row>
    <row r="1064" spans="84:102" x14ac:dyDescent="0.25">
      <c r="CF1064" s="3" t="s">
        <v>3073</v>
      </c>
      <c r="CG1064" s="174">
        <v>962</v>
      </c>
      <c r="CH1064" s="174">
        <v>112957</v>
      </c>
      <c r="CI1064" s="174">
        <v>5</v>
      </c>
      <c r="CJ1064" s="174">
        <v>3253.0990000000002</v>
      </c>
      <c r="CK1064" s="174">
        <v>3253.0990000000002</v>
      </c>
      <c r="CN1064" s="3">
        <v>999</v>
      </c>
      <c r="CO1064" s="169">
        <f t="shared" si="156"/>
        <v>2949.3309799999997</v>
      </c>
      <c r="CP1064" s="169">
        <f t="shared" si="157"/>
        <v>3041.1306799999998</v>
      </c>
      <c r="CQ1064" s="170">
        <f t="shared" si="158"/>
        <v>5990.461659999999</v>
      </c>
      <c r="CU1064" s="174">
        <v>962</v>
      </c>
      <c r="CV1064" s="174">
        <v>112957</v>
      </c>
      <c r="CW1064" s="174">
        <v>5</v>
      </c>
      <c r="CX1064" s="174">
        <v>3253.0990000000002</v>
      </c>
    </row>
    <row r="1065" spans="84:102" x14ac:dyDescent="0.25">
      <c r="CF1065" s="3" t="s">
        <v>3073</v>
      </c>
      <c r="CG1065" s="174">
        <v>38</v>
      </c>
      <c r="CH1065" s="174">
        <v>60896</v>
      </c>
      <c r="CI1065" s="174">
        <v>5</v>
      </c>
      <c r="CJ1065" s="174">
        <v>3252.79</v>
      </c>
      <c r="CK1065" s="174">
        <v>3252.79</v>
      </c>
      <c r="CN1065" s="3">
        <v>3221</v>
      </c>
      <c r="CO1065" s="169">
        <f t="shared" si="156"/>
        <v>2930.9360000000001</v>
      </c>
      <c r="CP1065" s="169">
        <f t="shared" si="157"/>
        <v>3058.125</v>
      </c>
      <c r="CQ1065" s="170">
        <f t="shared" si="158"/>
        <v>5989.0609999999997</v>
      </c>
      <c r="CU1065" s="174">
        <v>38</v>
      </c>
      <c r="CV1065" s="174">
        <v>60896</v>
      </c>
      <c r="CW1065" s="174">
        <v>5</v>
      </c>
      <c r="CX1065" s="174">
        <v>3252.79</v>
      </c>
    </row>
    <row r="1066" spans="84:102" x14ac:dyDescent="0.25">
      <c r="CF1066" s="3" t="s">
        <v>3073</v>
      </c>
      <c r="CG1066" s="174">
        <v>23145</v>
      </c>
      <c r="CH1066" s="174">
        <v>2302</v>
      </c>
      <c r="CI1066" s="174">
        <v>5</v>
      </c>
      <c r="CJ1066" s="174">
        <v>3250.4209999999998</v>
      </c>
      <c r="CK1066" s="174">
        <v>3250.4209999999998</v>
      </c>
      <c r="CN1066" s="3">
        <v>1683</v>
      </c>
      <c r="CO1066" s="169">
        <f t="shared" si="156"/>
        <v>2968.6579999999999</v>
      </c>
      <c r="CP1066" s="169">
        <f t="shared" si="157"/>
        <v>3020.2890000000002</v>
      </c>
      <c r="CQ1066" s="170">
        <f t="shared" si="158"/>
        <v>5988.9470000000001</v>
      </c>
      <c r="CU1066" s="174">
        <v>23145</v>
      </c>
      <c r="CV1066" s="174">
        <v>2302</v>
      </c>
      <c r="CW1066" s="174">
        <v>5</v>
      </c>
      <c r="CX1066" s="174">
        <v>3250.4209999999998</v>
      </c>
    </row>
    <row r="1067" spans="84:102" x14ac:dyDescent="0.25">
      <c r="CF1067" s="3" t="s">
        <v>3073</v>
      </c>
      <c r="CG1067" s="174">
        <v>140108</v>
      </c>
      <c r="CH1067" s="174">
        <v>1126</v>
      </c>
      <c r="CI1067" s="174">
        <v>5</v>
      </c>
      <c r="CJ1067" s="174">
        <v>3250.3119999999999</v>
      </c>
      <c r="CK1067" s="174">
        <v>3250.3119999999999</v>
      </c>
      <c r="CN1067" s="3">
        <v>1565</v>
      </c>
      <c r="CO1067" s="169">
        <f t="shared" si="156"/>
        <v>2924.2933900000003</v>
      </c>
      <c r="CP1067" s="169">
        <f t="shared" si="157"/>
        <v>3057.2715999999996</v>
      </c>
      <c r="CQ1067" s="170">
        <f t="shared" si="158"/>
        <v>5981.5649899999999</v>
      </c>
      <c r="CU1067" s="174">
        <v>140108</v>
      </c>
      <c r="CV1067" s="174">
        <v>1126</v>
      </c>
      <c r="CW1067" s="174">
        <v>5</v>
      </c>
      <c r="CX1067" s="174">
        <v>3250.3119999999999</v>
      </c>
    </row>
    <row r="1068" spans="84:102" x14ac:dyDescent="0.25">
      <c r="CF1068" s="3" t="s">
        <v>3073</v>
      </c>
      <c r="CG1068" s="174">
        <v>1718</v>
      </c>
      <c r="CH1068" s="174">
        <v>63777</v>
      </c>
      <c r="CI1068" s="174">
        <v>5</v>
      </c>
      <c r="CJ1068" s="174">
        <v>3248.5439999999999</v>
      </c>
      <c r="CK1068" s="174">
        <v>3248.5439999999999</v>
      </c>
      <c r="CN1068" s="3">
        <v>2602</v>
      </c>
      <c r="CO1068" s="169">
        <f t="shared" si="156"/>
        <v>3007.6072999999997</v>
      </c>
      <c r="CP1068" s="169">
        <f t="shared" si="157"/>
        <v>2970.4779999999996</v>
      </c>
      <c r="CQ1068" s="170">
        <f t="shared" si="158"/>
        <v>5978.0852999999988</v>
      </c>
      <c r="CU1068" s="174">
        <v>1718</v>
      </c>
      <c r="CV1068" s="174">
        <v>63777</v>
      </c>
      <c r="CW1068" s="174">
        <v>5</v>
      </c>
      <c r="CX1068" s="174">
        <v>3248.5439999999999</v>
      </c>
    </row>
    <row r="1069" spans="84:102" x14ac:dyDescent="0.25">
      <c r="CF1069" s="3" t="s">
        <v>3073</v>
      </c>
      <c r="CG1069" s="174">
        <v>136883</v>
      </c>
      <c r="CH1069" s="174">
        <v>1196</v>
      </c>
      <c r="CI1069" s="174">
        <v>5</v>
      </c>
      <c r="CJ1069" s="174">
        <v>3248.4450000000002</v>
      </c>
      <c r="CK1069" s="174">
        <v>3248.4450000000002</v>
      </c>
      <c r="CN1069" s="3">
        <v>1537</v>
      </c>
      <c r="CO1069" s="169">
        <f t="shared" si="156"/>
        <v>2971.7797</v>
      </c>
      <c r="CP1069" s="169">
        <f t="shared" si="157"/>
        <v>3003.5448999999999</v>
      </c>
      <c r="CQ1069" s="170">
        <f t="shared" si="158"/>
        <v>5975.3245999999999</v>
      </c>
      <c r="CU1069" s="174">
        <v>136883</v>
      </c>
      <c r="CV1069" s="174">
        <v>1196</v>
      </c>
      <c r="CW1069" s="174">
        <v>5</v>
      </c>
      <c r="CX1069" s="174">
        <v>3248.4450000000002</v>
      </c>
    </row>
    <row r="1070" spans="84:102" x14ac:dyDescent="0.25">
      <c r="CF1070" s="3" t="s">
        <v>3073</v>
      </c>
      <c r="CG1070" s="174">
        <v>3317</v>
      </c>
      <c r="CH1070" s="174">
        <v>167180</v>
      </c>
      <c r="CI1070" s="174">
        <v>5</v>
      </c>
      <c r="CJ1070" s="174">
        <v>3248.2510000000002</v>
      </c>
      <c r="CK1070" s="174">
        <v>3248.2510000000002</v>
      </c>
      <c r="CN1070" s="3">
        <v>2356</v>
      </c>
      <c r="CO1070" s="169">
        <f t="shared" si="156"/>
        <v>3043.8599599999998</v>
      </c>
      <c r="CP1070" s="169">
        <f t="shared" si="157"/>
        <v>2929.7746000000002</v>
      </c>
      <c r="CQ1070" s="170">
        <f t="shared" si="158"/>
        <v>5973.6345600000004</v>
      </c>
      <c r="CU1070" s="174">
        <v>3317</v>
      </c>
      <c r="CV1070" s="174">
        <v>167180</v>
      </c>
      <c r="CW1070" s="174">
        <v>5</v>
      </c>
      <c r="CX1070" s="174">
        <v>3248.2510000000002</v>
      </c>
    </row>
    <row r="1071" spans="84:102" x14ac:dyDescent="0.25">
      <c r="CF1071" s="3" t="s">
        <v>3073</v>
      </c>
      <c r="CG1071" s="174">
        <v>3529</v>
      </c>
      <c r="CH1071" s="174">
        <v>72613</v>
      </c>
      <c r="CI1071" s="174">
        <v>5</v>
      </c>
      <c r="CJ1071" s="174">
        <v>3247.74</v>
      </c>
      <c r="CK1071" s="174">
        <v>3247.74</v>
      </c>
      <c r="CN1071" s="3">
        <v>1216</v>
      </c>
      <c r="CO1071" s="169">
        <f t="shared" si="156"/>
        <v>2998.6462000000001</v>
      </c>
      <c r="CP1071" s="169">
        <f t="shared" si="157"/>
        <v>2972.7918</v>
      </c>
      <c r="CQ1071" s="170">
        <f t="shared" si="158"/>
        <v>5971.4380000000001</v>
      </c>
      <c r="CU1071" s="174">
        <v>3529</v>
      </c>
      <c r="CV1071" s="174">
        <v>72613</v>
      </c>
      <c r="CW1071" s="174">
        <v>5</v>
      </c>
      <c r="CX1071" s="174">
        <v>3247.74</v>
      </c>
    </row>
    <row r="1072" spans="84:102" x14ac:dyDescent="0.25">
      <c r="CF1072" s="3" t="s">
        <v>3073</v>
      </c>
      <c r="CG1072" s="174">
        <v>3269</v>
      </c>
      <c r="CH1072" s="174">
        <v>162712</v>
      </c>
      <c r="CI1072" s="174">
        <v>5</v>
      </c>
      <c r="CJ1072" s="174">
        <v>3245.9520000000002</v>
      </c>
      <c r="CK1072" s="174">
        <v>3245.9520000000002</v>
      </c>
      <c r="CN1072" s="3">
        <v>571</v>
      </c>
      <c r="CO1072" s="169">
        <f t="shared" si="156"/>
        <v>2978.5129999999999</v>
      </c>
      <c r="CP1072" s="169">
        <f t="shared" si="157"/>
        <v>2992.5330000000004</v>
      </c>
      <c r="CQ1072" s="170">
        <f t="shared" si="158"/>
        <v>5971.0460000000003</v>
      </c>
      <c r="CU1072" s="174">
        <v>3269</v>
      </c>
      <c r="CV1072" s="174">
        <v>162712</v>
      </c>
      <c r="CW1072" s="174">
        <v>5</v>
      </c>
      <c r="CX1072" s="174">
        <v>3245.9520000000002</v>
      </c>
    </row>
    <row r="1073" spans="84:102" x14ac:dyDescent="0.25">
      <c r="CF1073" s="3" t="s">
        <v>3073</v>
      </c>
      <c r="CG1073" s="174">
        <v>169310</v>
      </c>
      <c r="CH1073" s="174">
        <v>3415</v>
      </c>
      <c r="CI1073" s="174">
        <v>5</v>
      </c>
      <c r="CJ1073" s="174">
        <v>3245.8510000000001</v>
      </c>
      <c r="CK1073" s="174">
        <v>3245.8510000000001</v>
      </c>
      <c r="CN1073" s="3">
        <v>2443</v>
      </c>
      <c r="CO1073" s="169">
        <f t="shared" si="156"/>
        <v>2975.3069999999998</v>
      </c>
      <c r="CP1073" s="169">
        <f t="shared" si="157"/>
        <v>2995.7170000000001</v>
      </c>
      <c r="CQ1073" s="170">
        <f t="shared" si="158"/>
        <v>5971.0239999999994</v>
      </c>
      <c r="CU1073" s="174">
        <v>169310</v>
      </c>
      <c r="CV1073" s="174">
        <v>3415</v>
      </c>
      <c r="CW1073" s="174">
        <v>5</v>
      </c>
      <c r="CX1073" s="174">
        <v>3245.8510000000001</v>
      </c>
    </row>
    <row r="1074" spans="84:102" x14ac:dyDescent="0.25">
      <c r="CF1074" s="3" t="s">
        <v>3073</v>
      </c>
      <c r="CG1074" s="174">
        <v>3268</v>
      </c>
      <c r="CH1074" s="174">
        <v>161207</v>
      </c>
      <c r="CI1074" s="174">
        <v>5</v>
      </c>
      <c r="CJ1074" s="174">
        <v>3243.576</v>
      </c>
      <c r="CK1074" s="174">
        <v>3243.576</v>
      </c>
      <c r="CN1074" s="3">
        <v>552</v>
      </c>
      <c r="CO1074" s="169">
        <f t="shared" si="156"/>
        <v>2911.6846999999998</v>
      </c>
      <c r="CP1074" s="169">
        <f t="shared" si="157"/>
        <v>3058.8429999999998</v>
      </c>
      <c r="CQ1074" s="170">
        <f t="shared" si="158"/>
        <v>5970.5276999999996</v>
      </c>
      <c r="CU1074" s="174">
        <v>3268</v>
      </c>
      <c r="CV1074" s="174">
        <v>161207</v>
      </c>
      <c r="CW1074" s="174">
        <v>5</v>
      </c>
      <c r="CX1074" s="174">
        <v>3243.576</v>
      </c>
    </row>
    <row r="1075" spans="84:102" x14ac:dyDescent="0.25">
      <c r="CF1075" s="3" t="s">
        <v>3073</v>
      </c>
      <c r="CG1075" s="174">
        <v>114240</v>
      </c>
      <c r="CH1075" s="174">
        <v>986</v>
      </c>
      <c r="CI1075" s="174">
        <v>5</v>
      </c>
      <c r="CJ1075" s="174">
        <v>3241.7730000000001</v>
      </c>
      <c r="CK1075" s="174">
        <v>3241.7730000000001</v>
      </c>
      <c r="CN1075" s="3">
        <v>2268</v>
      </c>
      <c r="CO1075" s="169">
        <f t="shared" si="156"/>
        <v>2983.8498339999996</v>
      </c>
      <c r="CP1075" s="169">
        <f t="shared" si="157"/>
        <v>2986.4671779999999</v>
      </c>
      <c r="CQ1075" s="170">
        <f t="shared" si="158"/>
        <v>5970.3170119999995</v>
      </c>
      <c r="CU1075" s="174">
        <v>114240</v>
      </c>
      <c r="CV1075" s="174">
        <v>986</v>
      </c>
      <c r="CW1075" s="174">
        <v>5</v>
      </c>
      <c r="CX1075" s="174">
        <v>3241.7730000000001</v>
      </c>
    </row>
    <row r="1076" spans="84:102" x14ac:dyDescent="0.25">
      <c r="CF1076" s="3" t="s">
        <v>3073</v>
      </c>
      <c r="CG1076" s="174">
        <v>185201</v>
      </c>
      <c r="CH1076" s="174">
        <v>1668</v>
      </c>
      <c r="CI1076" s="174">
        <v>5</v>
      </c>
      <c r="CJ1076" s="174">
        <v>3240.3629999999998</v>
      </c>
      <c r="CK1076" s="174">
        <v>3240.3629999999998</v>
      </c>
      <c r="CN1076" s="3">
        <v>3485</v>
      </c>
      <c r="CO1076" s="169">
        <f t="shared" si="156"/>
        <v>2897.7352999999998</v>
      </c>
      <c r="CP1076" s="169">
        <f t="shared" si="157"/>
        <v>3067.76008</v>
      </c>
      <c r="CQ1076" s="170">
        <f t="shared" si="158"/>
        <v>5965.4953800000003</v>
      </c>
      <c r="CU1076" s="174">
        <v>185201</v>
      </c>
      <c r="CV1076" s="174">
        <v>1668</v>
      </c>
      <c r="CW1076" s="174">
        <v>5</v>
      </c>
      <c r="CX1076" s="174">
        <v>3240.3629999999998</v>
      </c>
    </row>
    <row r="1077" spans="84:102" x14ac:dyDescent="0.25">
      <c r="CF1077" s="3" t="s">
        <v>3073</v>
      </c>
      <c r="CG1077" s="174">
        <v>7430</v>
      </c>
      <c r="CH1077" s="174">
        <v>2106</v>
      </c>
      <c r="CI1077" s="174">
        <v>5</v>
      </c>
      <c r="CJ1077" s="174">
        <v>3239.549</v>
      </c>
      <c r="CK1077" s="174">
        <v>3239.549</v>
      </c>
      <c r="CN1077" s="3">
        <v>401</v>
      </c>
      <c r="CO1077" s="169">
        <f t="shared" si="156"/>
        <v>2991.2510000000002</v>
      </c>
      <c r="CP1077" s="169">
        <f t="shared" si="157"/>
        <v>2971.57</v>
      </c>
      <c r="CQ1077" s="170">
        <f t="shared" si="158"/>
        <v>5962.8209999999999</v>
      </c>
      <c r="CU1077" s="174">
        <v>7430</v>
      </c>
      <c r="CV1077" s="174">
        <v>2106</v>
      </c>
      <c r="CW1077" s="174">
        <v>5</v>
      </c>
      <c r="CX1077" s="174">
        <v>3239.549</v>
      </c>
    </row>
    <row r="1078" spans="84:102" x14ac:dyDescent="0.25">
      <c r="CF1078" s="3" t="s">
        <v>3073</v>
      </c>
      <c r="CG1078" s="174">
        <v>3217</v>
      </c>
      <c r="CH1078" s="174">
        <v>157631</v>
      </c>
      <c r="CI1078" s="174">
        <v>5</v>
      </c>
      <c r="CJ1078" s="174">
        <v>3235.0880000000002</v>
      </c>
      <c r="CK1078" s="174">
        <v>3235.0880000000002</v>
      </c>
      <c r="CN1078" s="3">
        <v>2230</v>
      </c>
      <c r="CO1078" s="169">
        <f t="shared" si="156"/>
        <v>2956.1778999999997</v>
      </c>
      <c r="CP1078" s="169">
        <f t="shared" si="157"/>
        <v>3003.7979</v>
      </c>
      <c r="CQ1078" s="170">
        <f t="shared" si="158"/>
        <v>5959.9758000000002</v>
      </c>
      <c r="CU1078" s="174">
        <v>3217</v>
      </c>
      <c r="CV1078" s="174">
        <v>157631</v>
      </c>
      <c r="CW1078" s="174">
        <v>5</v>
      </c>
      <c r="CX1078" s="174">
        <v>3235.0880000000002</v>
      </c>
    </row>
    <row r="1079" spans="84:102" x14ac:dyDescent="0.25">
      <c r="CF1079" s="3" t="s">
        <v>3073</v>
      </c>
      <c r="CG1079" s="174">
        <v>82726</v>
      </c>
      <c r="CH1079" s="174">
        <v>443</v>
      </c>
      <c r="CI1079" s="174">
        <v>5</v>
      </c>
      <c r="CJ1079" s="174">
        <v>3234.7779999999998</v>
      </c>
      <c r="CK1079" s="174">
        <v>3234.7779999999998</v>
      </c>
      <c r="CN1079" s="3">
        <v>1420</v>
      </c>
      <c r="CO1079" s="169">
        <f t="shared" si="156"/>
        <v>2982.2316000000001</v>
      </c>
      <c r="CP1079" s="169">
        <f t="shared" si="157"/>
        <v>2976.4440100000002</v>
      </c>
      <c r="CQ1079" s="170">
        <f t="shared" si="158"/>
        <v>5958.6756100000002</v>
      </c>
      <c r="CU1079" s="174">
        <v>82726</v>
      </c>
      <c r="CV1079" s="174">
        <v>443</v>
      </c>
      <c r="CW1079" s="174">
        <v>5</v>
      </c>
      <c r="CX1079" s="174">
        <v>3234.7779999999998</v>
      </c>
    </row>
    <row r="1080" spans="84:102" x14ac:dyDescent="0.25">
      <c r="CF1080" s="3" t="s">
        <v>3073</v>
      </c>
      <c r="CG1080" s="174">
        <v>1349</v>
      </c>
      <c r="CH1080" s="174">
        <v>113777</v>
      </c>
      <c r="CI1080" s="174">
        <v>5</v>
      </c>
      <c r="CJ1080" s="174">
        <v>3233.759</v>
      </c>
      <c r="CK1080" s="174">
        <v>3233.759</v>
      </c>
      <c r="CN1080" s="3">
        <v>1955</v>
      </c>
      <c r="CO1080" s="169">
        <f t="shared" si="156"/>
        <v>2991.4925000000003</v>
      </c>
      <c r="CP1080" s="169">
        <f t="shared" si="157"/>
        <v>2966.5216</v>
      </c>
      <c r="CQ1080" s="170">
        <f t="shared" si="158"/>
        <v>5958.0141000000003</v>
      </c>
      <c r="CU1080" s="174">
        <v>1349</v>
      </c>
      <c r="CV1080" s="174">
        <v>113777</v>
      </c>
      <c r="CW1080" s="174">
        <v>5</v>
      </c>
      <c r="CX1080" s="174">
        <v>3233.759</v>
      </c>
    </row>
    <row r="1081" spans="84:102" x14ac:dyDescent="0.25">
      <c r="CF1081" s="3" t="s">
        <v>3073</v>
      </c>
      <c r="CG1081" s="174">
        <v>244</v>
      </c>
      <c r="CH1081" s="174">
        <v>71062</v>
      </c>
      <c r="CI1081" s="174">
        <v>5</v>
      </c>
      <c r="CJ1081" s="174">
        <v>3232.8290000000002</v>
      </c>
      <c r="CK1081" s="174">
        <v>3232.8290000000002</v>
      </c>
      <c r="CN1081" s="3">
        <v>1426</v>
      </c>
      <c r="CO1081" s="169">
        <f t="shared" si="156"/>
        <v>2970.3508999999999</v>
      </c>
      <c r="CP1081" s="169">
        <f t="shared" si="157"/>
        <v>2987.2112900000002</v>
      </c>
      <c r="CQ1081" s="170">
        <f t="shared" si="158"/>
        <v>5957.5621900000006</v>
      </c>
      <c r="CU1081" s="174">
        <v>244</v>
      </c>
      <c r="CV1081" s="174">
        <v>71062</v>
      </c>
      <c r="CW1081" s="174">
        <v>5</v>
      </c>
      <c r="CX1081" s="174">
        <v>3232.8290000000002</v>
      </c>
    </row>
    <row r="1082" spans="84:102" x14ac:dyDescent="0.25">
      <c r="CF1082" s="3" t="s">
        <v>3073</v>
      </c>
      <c r="CG1082" s="174">
        <v>2496</v>
      </c>
      <c r="CH1082" s="174">
        <v>36440</v>
      </c>
      <c r="CI1082" s="174">
        <v>5</v>
      </c>
      <c r="CJ1082" s="174">
        <v>3232.7060000000001</v>
      </c>
      <c r="CK1082" s="174">
        <v>3232.7060000000001</v>
      </c>
      <c r="CN1082" s="3">
        <v>405</v>
      </c>
      <c r="CO1082" s="169">
        <f t="shared" si="156"/>
        <v>3111.1590000000001</v>
      </c>
      <c r="CP1082" s="169">
        <f t="shared" si="157"/>
        <v>2845.915</v>
      </c>
      <c r="CQ1082" s="170">
        <f t="shared" si="158"/>
        <v>5957.0740000000005</v>
      </c>
      <c r="CU1082" s="174">
        <v>2496</v>
      </c>
      <c r="CV1082" s="174">
        <v>36440</v>
      </c>
      <c r="CW1082" s="174">
        <v>5</v>
      </c>
      <c r="CX1082" s="174">
        <v>3232.7060000000001</v>
      </c>
    </row>
    <row r="1083" spans="84:102" x14ac:dyDescent="0.25">
      <c r="CF1083" s="3" t="s">
        <v>3073</v>
      </c>
      <c r="CG1083" s="174">
        <v>143828</v>
      </c>
      <c r="CH1083" s="174">
        <v>1170</v>
      </c>
      <c r="CI1083" s="174">
        <v>5</v>
      </c>
      <c r="CJ1083" s="174">
        <v>3230.3649999999998</v>
      </c>
      <c r="CK1083" s="174">
        <v>3230.3649999999998</v>
      </c>
      <c r="CN1083" s="3">
        <v>976</v>
      </c>
      <c r="CO1083" s="169">
        <f t="shared" si="156"/>
        <v>2976.6662040000001</v>
      </c>
      <c r="CP1083" s="169">
        <f t="shared" si="157"/>
        <v>2979.5850579999997</v>
      </c>
      <c r="CQ1083" s="170">
        <f t="shared" si="158"/>
        <v>5956.2512619999998</v>
      </c>
      <c r="CU1083" s="174">
        <v>143828</v>
      </c>
      <c r="CV1083" s="174">
        <v>1170</v>
      </c>
      <c r="CW1083" s="174">
        <v>5</v>
      </c>
      <c r="CX1083" s="174">
        <v>3230.3649999999998</v>
      </c>
    </row>
    <row r="1084" spans="84:102" x14ac:dyDescent="0.25">
      <c r="CF1084" s="3" t="s">
        <v>3073</v>
      </c>
      <c r="CG1084" s="174">
        <v>60822</v>
      </c>
      <c r="CH1084" s="174">
        <v>20</v>
      </c>
      <c r="CI1084" s="174">
        <v>5</v>
      </c>
      <c r="CJ1084" s="174">
        <v>3229.0529999999999</v>
      </c>
      <c r="CK1084" s="174">
        <v>3229.0529999999999</v>
      </c>
      <c r="CN1084" s="3">
        <v>2301</v>
      </c>
      <c r="CO1084" s="169">
        <f t="shared" si="156"/>
        <v>2937.848</v>
      </c>
      <c r="CP1084" s="169">
        <f t="shared" si="157"/>
        <v>3013.7910000000002</v>
      </c>
      <c r="CQ1084" s="170">
        <f t="shared" si="158"/>
        <v>5951.6390000000001</v>
      </c>
      <c r="CU1084" s="174">
        <v>60822</v>
      </c>
      <c r="CV1084" s="174">
        <v>20</v>
      </c>
      <c r="CW1084" s="174">
        <v>5</v>
      </c>
      <c r="CX1084" s="174">
        <v>3229.0529999999999</v>
      </c>
    </row>
    <row r="1085" spans="84:102" x14ac:dyDescent="0.25">
      <c r="CF1085" s="3" t="s">
        <v>3073</v>
      </c>
      <c r="CG1085" s="174">
        <v>79043</v>
      </c>
      <c r="CH1085" s="174">
        <v>1604</v>
      </c>
      <c r="CI1085" s="174">
        <v>5</v>
      </c>
      <c r="CJ1085" s="174">
        <v>3227.5749999999998</v>
      </c>
      <c r="CK1085" s="174">
        <v>3227.5749999999998</v>
      </c>
      <c r="CN1085" s="3">
        <v>1855</v>
      </c>
      <c r="CO1085" s="169">
        <f t="shared" si="156"/>
        <v>2963.2949100000001</v>
      </c>
      <c r="CP1085" s="169">
        <f t="shared" si="157"/>
        <v>2982.6013200000002</v>
      </c>
      <c r="CQ1085" s="170">
        <f t="shared" si="158"/>
        <v>5945.8962300000003</v>
      </c>
      <c r="CU1085" s="174">
        <v>79043</v>
      </c>
      <c r="CV1085" s="174">
        <v>1604</v>
      </c>
      <c r="CW1085" s="174">
        <v>5</v>
      </c>
      <c r="CX1085" s="174">
        <v>3227.5749999999998</v>
      </c>
    </row>
    <row r="1086" spans="84:102" x14ac:dyDescent="0.25">
      <c r="CF1086" s="3" t="s">
        <v>3073</v>
      </c>
      <c r="CG1086" s="174">
        <v>3319</v>
      </c>
      <c r="CH1086" s="174">
        <v>167729</v>
      </c>
      <c r="CI1086" s="174">
        <v>5</v>
      </c>
      <c r="CJ1086" s="174">
        <v>3225.22</v>
      </c>
      <c r="CK1086" s="174">
        <v>3225.22</v>
      </c>
      <c r="CN1086" s="3">
        <v>3255</v>
      </c>
      <c r="CO1086" s="169">
        <f t="shared" si="156"/>
        <v>2958.1138399999995</v>
      </c>
      <c r="CP1086" s="169">
        <f t="shared" si="157"/>
        <v>2986.9584100000002</v>
      </c>
      <c r="CQ1086" s="170">
        <f t="shared" si="158"/>
        <v>5945.0722499999993</v>
      </c>
      <c r="CU1086" s="174">
        <v>3319</v>
      </c>
      <c r="CV1086" s="174">
        <v>167729</v>
      </c>
      <c r="CW1086" s="174">
        <v>5</v>
      </c>
      <c r="CX1086" s="174">
        <v>3225.22</v>
      </c>
    </row>
    <row r="1087" spans="84:102" x14ac:dyDescent="0.25">
      <c r="CF1087" s="3" t="s">
        <v>3073</v>
      </c>
      <c r="CG1087" s="174">
        <v>118228</v>
      </c>
      <c r="CH1087" s="174">
        <v>1314</v>
      </c>
      <c r="CI1087" s="174">
        <v>5</v>
      </c>
      <c r="CJ1087" s="174">
        <v>3222.5250000000001</v>
      </c>
      <c r="CK1087" s="174">
        <v>3222.5250000000001</v>
      </c>
      <c r="CN1087" s="3">
        <v>2336</v>
      </c>
      <c r="CO1087" s="169">
        <f t="shared" si="156"/>
        <v>2967.4673000000003</v>
      </c>
      <c r="CP1087" s="169">
        <f t="shared" si="157"/>
        <v>2977.5577000000003</v>
      </c>
      <c r="CQ1087" s="170">
        <f t="shared" si="158"/>
        <v>5945.0250000000005</v>
      </c>
      <c r="CU1087" s="174">
        <v>118228</v>
      </c>
      <c r="CV1087" s="174">
        <v>1314</v>
      </c>
      <c r="CW1087" s="174">
        <v>5</v>
      </c>
      <c r="CX1087" s="174">
        <v>3222.5250000000001</v>
      </c>
    </row>
    <row r="1088" spans="84:102" x14ac:dyDescent="0.25">
      <c r="CF1088" s="3" t="s">
        <v>3073</v>
      </c>
      <c r="CG1088" s="174">
        <v>1999</v>
      </c>
      <c r="CH1088" s="174">
        <v>111705</v>
      </c>
      <c r="CI1088" s="174">
        <v>5</v>
      </c>
      <c r="CJ1088" s="174">
        <v>3221.1109999999999</v>
      </c>
      <c r="CK1088" s="174">
        <v>3221.1109999999999</v>
      </c>
      <c r="CN1088" s="3">
        <v>2159</v>
      </c>
      <c r="CO1088" s="169">
        <f t="shared" si="156"/>
        <v>2972.6853999999998</v>
      </c>
      <c r="CP1088" s="169">
        <f t="shared" si="157"/>
        <v>2970.2233999999999</v>
      </c>
      <c r="CQ1088" s="170">
        <f t="shared" si="158"/>
        <v>5942.9087999999992</v>
      </c>
      <c r="CU1088" s="174">
        <v>1999</v>
      </c>
      <c r="CV1088" s="174">
        <v>111705</v>
      </c>
      <c r="CW1088" s="174">
        <v>5</v>
      </c>
      <c r="CX1088" s="174">
        <v>3221.1109999999999</v>
      </c>
    </row>
    <row r="1089" spans="84:102" x14ac:dyDescent="0.25">
      <c r="CF1089" s="3" t="s">
        <v>3073</v>
      </c>
      <c r="CG1089" s="174">
        <v>138405</v>
      </c>
      <c r="CH1089" s="174">
        <v>1187</v>
      </c>
      <c r="CI1089" s="174">
        <v>5</v>
      </c>
      <c r="CJ1089" s="174">
        <v>3219.1819999999998</v>
      </c>
      <c r="CK1089" s="174">
        <v>3219.1819999999998</v>
      </c>
      <c r="CN1089" s="3">
        <v>1047</v>
      </c>
      <c r="CO1089" s="169">
        <f t="shared" si="156"/>
        <v>2955.2703999999999</v>
      </c>
      <c r="CP1089" s="169">
        <f t="shared" si="157"/>
        <v>2986.80026</v>
      </c>
      <c r="CQ1089" s="170">
        <f t="shared" si="158"/>
        <v>5942.0706599999994</v>
      </c>
      <c r="CU1089" s="174">
        <v>138405</v>
      </c>
      <c r="CV1089" s="174">
        <v>1187</v>
      </c>
      <c r="CW1089" s="174">
        <v>5</v>
      </c>
      <c r="CX1089" s="174">
        <v>3219.1819999999998</v>
      </c>
    </row>
    <row r="1090" spans="84:102" x14ac:dyDescent="0.25">
      <c r="CF1090" s="3" t="s">
        <v>3073</v>
      </c>
      <c r="CG1090" s="174">
        <v>168021</v>
      </c>
      <c r="CH1090" s="174">
        <v>3305</v>
      </c>
      <c r="CI1090" s="174">
        <v>5</v>
      </c>
      <c r="CJ1090" s="174">
        <v>3215.4380000000001</v>
      </c>
      <c r="CK1090" s="174">
        <v>3215.4380000000001</v>
      </c>
      <c r="CN1090" s="3">
        <v>756</v>
      </c>
      <c r="CO1090" s="169">
        <f t="shared" si="156"/>
        <v>2898.0439999999999</v>
      </c>
      <c r="CP1090" s="169">
        <f t="shared" si="157"/>
        <v>3043.645</v>
      </c>
      <c r="CQ1090" s="170">
        <f t="shared" si="158"/>
        <v>5941.6890000000003</v>
      </c>
      <c r="CU1090" s="174">
        <v>168021</v>
      </c>
      <c r="CV1090" s="174">
        <v>3305</v>
      </c>
      <c r="CW1090" s="174">
        <v>5</v>
      </c>
      <c r="CX1090" s="174">
        <v>3215.4380000000001</v>
      </c>
    </row>
    <row r="1091" spans="84:102" x14ac:dyDescent="0.25">
      <c r="CF1091" s="3" t="s">
        <v>3073</v>
      </c>
      <c r="CG1091" s="174">
        <v>3525</v>
      </c>
      <c r="CH1091" s="174">
        <v>72933</v>
      </c>
      <c r="CI1091" s="174">
        <v>5</v>
      </c>
      <c r="CJ1091" s="174">
        <v>3214.3440000000001</v>
      </c>
      <c r="CK1091" s="174">
        <v>3214.3440000000001</v>
      </c>
      <c r="CN1091" s="3">
        <v>2997</v>
      </c>
      <c r="CO1091" s="169">
        <f t="shared" ref="CO1091:CO1154" si="159">SUMIF(CG$3:CG$17476,$CN1091,$CK$3:$CK$17476)</f>
        <v>2942.01532</v>
      </c>
      <c r="CP1091" s="169">
        <f t="shared" ref="CP1091:CP1154" si="160">SUMIF(CH$3:CH$17476,$CN1091,$CK$3:$CK$17476)</f>
        <v>2996.6410299999998</v>
      </c>
      <c r="CQ1091" s="170">
        <f t="shared" ref="CQ1091:CQ1154" si="161">CO1091+CP1091</f>
        <v>5938.6563499999993</v>
      </c>
      <c r="CU1091" s="174">
        <v>3525</v>
      </c>
      <c r="CV1091" s="174">
        <v>72933</v>
      </c>
      <c r="CW1091" s="174">
        <v>5</v>
      </c>
      <c r="CX1091" s="174">
        <v>3214.3440000000001</v>
      </c>
    </row>
    <row r="1092" spans="84:102" x14ac:dyDescent="0.25">
      <c r="CF1092" s="3" t="s">
        <v>3073</v>
      </c>
      <c r="CG1092" s="174">
        <v>140649</v>
      </c>
      <c r="CH1092" s="174">
        <v>1120</v>
      </c>
      <c r="CI1092" s="174">
        <v>5</v>
      </c>
      <c r="CJ1092" s="174">
        <v>3214.2289999999998</v>
      </c>
      <c r="CK1092" s="174">
        <v>3214.2289999999998</v>
      </c>
      <c r="CN1092" s="3">
        <v>1813</v>
      </c>
      <c r="CO1092" s="169">
        <f t="shared" si="159"/>
        <v>2938.6889999999999</v>
      </c>
      <c r="CP1092" s="169">
        <f t="shared" si="160"/>
        <v>2989.279</v>
      </c>
      <c r="CQ1092" s="170">
        <f t="shared" si="161"/>
        <v>5927.9679999999998</v>
      </c>
      <c r="CU1092" s="174">
        <v>140649</v>
      </c>
      <c r="CV1092" s="174">
        <v>1120</v>
      </c>
      <c r="CW1092" s="174">
        <v>5</v>
      </c>
      <c r="CX1092" s="174">
        <v>3214.2289999999998</v>
      </c>
    </row>
    <row r="1093" spans="84:102" x14ac:dyDescent="0.25">
      <c r="CF1093" s="3" t="s">
        <v>3073</v>
      </c>
      <c r="CG1093" s="174">
        <v>2148</v>
      </c>
      <c r="CH1093" s="174">
        <v>12066</v>
      </c>
      <c r="CI1093" s="174">
        <v>5</v>
      </c>
      <c r="CJ1093" s="174">
        <v>3213.2759999999998</v>
      </c>
      <c r="CK1093" s="174">
        <v>3213.2759999999998</v>
      </c>
      <c r="CN1093" s="3">
        <v>345</v>
      </c>
      <c r="CO1093" s="169">
        <f t="shared" si="159"/>
        <v>2970.3704500000003</v>
      </c>
      <c r="CP1093" s="169">
        <f t="shared" si="160"/>
        <v>2955.75776</v>
      </c>
      <c r="CQ1093" s="170">
        <f t="shared" si="161"/>
        <v>5926.1282100000008</v>
      </c>
      <c r="CU1093" s="174">
        <v>2148</v>
      </c>
      <c r="CV1093" s="174">
        <v>12066</v>
      </c>
      <c r="CW1093" s="174">
        <v>5</v>
      </c>
      <c r="CX1093" s="174">
        <v>3213.2759999999998</v>
      </c>
    </row>
    <row r="1094" spans="84:102" x14ac:dyDescent="0.25">
      <c r="CF1094" s="3" t="s">
        <v>3073</v>
      </c>
      <c r="CG1094" s="174">
        <v>3642</v>
      </c>
      <c r="CH1094" s="174">
        <v>101634</v>
      </c>
      <c r="CI1094" s="174">
        <v>5</v>
      </c>
      <c r="CJ1094" s="174">
        <v>3208.951</v>
      </c>
      <c r="CK1094" s="174">
        <v>3208.951</v>
      </c>
      <c r="CN1094" s="3">
        <v>30</v>
      </c>
      <c r="CO1094" s="169">
        <f t="shared" si="159"/>
        <v>2889.4349999999999</v>
      </c>
      <c r="CP1094" s="169">
        <f t="shared" si="160"/>
        <v>3033.6509999999998</v>
      </c>
      <c r="CQ1094" s="170">
        <f t="shared" si="161"/>
        <v>5923.0859999999993</v>
      </c>
      <c r="CU1094" s="174">
        <v>3642</v>
      </c>
      <c r="CV1094" s="174">
        <v>101634</v>
      </c>
      <c r="CW1094" s="174">
        <v>5</v>
      </c>
      <c r="CX1094" s="174">
        <v>3208.951</v>
      </c>
    </row>
    <row r="1095" spans="84:102" x14ac:dyDescent="0.25">
      <c r="CF1095" s="3" t="s">
        <v>3073</v>
      </c>
      <c r="CG1095" s="174">
        <v>131204</v>
      </c>
      <c r="CH1095" s="174">
        <v>1073</v>
      </c>
      <c r="CI1095" s="174">
        <v>5</v>
      </c>
      <c r="CJ1095" s="174">
        <v>3208.5259999999998</v>
      </c>
      <c r="CK1095" s="174">
        <v>3208.5259999999998</v>
      </c>
      <c r="CN1095" s="3">
        <v>567</v>
      </c>
      <c r="CO1095" s="169">
        <f t="shared" si="159"/>
        <v>3091.6174000000001</v>
      </c>
      <c r="CP1095" s="169">
        <f t="shared" si="160"/>
        <v>2823.2519000000002</v>
      </c>
      <c r="CQ1095" s="170">
        <f t="shared" si="161"/>
        <v>5914.8693000000003</v>
      </c>
      <c r="CU1095" s="174">
        <v>131204</v>
      </c>
      <c r="CV1095" s="174">
        <v>1073</v>
      </c>
      <c r="CW1095" s="174">
        <v>5</v>
      </c>
      <c r="CX1095" s="174">
        <v>3208.5259999999998</v>
      </c>
    </row>
    <row r="1096" spans="84:102" x14ac:dyDescent="0.25">
      <c r="CF1096" s="3" t="s">
        <v>3073</v>
      </c>
      <c r="CG1096" s="174">
        <v>2100</v>
      </c>
      <c r="CH1096" s="174">
        <v>6634</v>
      </c>
      <c r="CI1096" s="174">
        <v>5</v>
      </c>
      <c r="CJ1096" s="174">
        <v>3208.0810000000001</v>
      </c>
      <c r="CK1096" s="174">
        <v>3208.0810000000001</v>
      </c>
      <c r="CN1096" s="3">
        <v>3251</v>
      </c>
      <c r="CO1096" s="169">
        <f t="shared" si="159"/>
        <v>2948.0081599999999</v>
      </c>
      <c r="CP1096" s="169">
        <f t="shared" si="160"/>
        <v>2966.5571199999999</v>
      </c>
      <c r="CQ1096" s="170">
        <f t="shared" si="161"/>
        <v>5914.5652799999998</v>
      </c>
      <c r="CU1096" s="174">
        <v>2100</v>
      </c>
      <c r="CV1096" s="174">
        <v>6634</v>
      </c>
      <c r="CW1096" s="174">
        <v>5</v>
      </c>
      <c r="CX1096" s="174">
        <v>3208.0810000000001</v>
      </c>
    </row>
    <row r="1097" spans="84:102" x14ac:dyDescent="0.25">
      <c r="CF1097" s="3" t="s">
        <v>3073</v>
      </c>
      <c r="CG1097" s="174">
        <v>70180</v>
      </c>
      <c r="CH1097" s="174">
        <v>1929</v>
      </c>
      <c r="CI1097" s="174">
        <v>5</v>
      </c>
      <c r="CJ1097" s="174">
        <v>3206.6779999999999</v>
      </c>
      <c r="CK1097" s="174">
        <v>3206.6779999999999</v>
      </c>
      <c r="CN1097" s="3">
        <v>788</v>
      </c>
      <c r="CO1097" s="169">
        <f t="shared" si="159"/>
        <v>2960.9870000000001</v>
      </c>
      <c r="CP1097" s="169">
        <f t="shared" si="160"/>
        <v>2949.02</v>
      </c>
      <c r="CQ1097" s="170">
        <f t="shared" si="161"/>
        <v>5910.0069999999996</v>
      </c>
      <c r="CU1097" s="174">
        <v>70180</v>
      </c>
      <c r="CV1097" s="174">
        <v>1929</v>
      </c>
      <c r="CW1097" s="174">
        <v>5</v>
      </c>
      <c r="CX1097" s="174">
        <v>3206.6779999999999</v>
      </c>
    </row>
    <row r="1098" spans="84:102" x14ac:dyDescent="0.25">
      <c r="CF1098" s="3" t="s">
        <v>3073</v>
      </c>
      <c r="CG1098" s="174">
        <v>3407</v>
      </c>
      <c r="CH1098" s="174">
        <v>173052</v>
      </c>
      <c r="CI1098" s="174">
        <v>5</v>
      </c>
      <c r="CJ1098" s="174">
        <v>3205.864</v>
      </c>
      <c r="CK1098" s="174">
        <v>3205.864</v>
      </c>
      <c r="CN1098" s="3">
        <v>2383</v>
      </c>
      <c r="CO1098" s="169">
        <f t="shared" si="159"/>
        <v>2975.9349999999999</v>
      </c>
      <c r="CP1098" s="169">
        <f t="shared" si="160"/>
        <v>2930.8310000000001</v>
      </c>
      <c r="CQ1098" s="170">
        <f t="shared" si="161"/>
        <v>5906.7659999999996</v>
      </c>
      <c r="CU1098" s="174">
        <v>3407</v>
      </c>
      <c r="CV1098" s="174">
        <v>173052</v>
      </c>
      <c r="CW1098" s="174">
        <v>5</v>
      </c>
      <c r="CX1098" s="174">
        <v>3205.864</v>
      </c>
    </row>
    <row r="1099" spans="84:102" x14ac:dyDescent="0.25">
      <c r="CF1099" s="3" t="s">
        <v>3073</v>
      </c>
      <c r="CG1099" s="174">
        <v>1972</v>
      </c>
      <c r="CH1099" s="174">
        <v>94101</v>
      </c>
      <c r="CI1099" s="174">
        <v>5</v>
      </c>
      <c r="CJ1099" s="174">
        <v>3204.652</v>
      </c>
      <c r="CK1099" s="174">
        <v>3204.652</v>
      </c>
      <c r="CN1099" s="3">
        <v>3339</v>
      </c>
      <c r="CO1099" s="169">
        <f t="shared" si="159"/>
        <v>2947.1259600000003</v>
      </c>
      <c r="CP1099" s="169">
        <f t="shared" si="160"/>
        <v>2958.8142500000004</v>
      </c>
      <c r="CQ1099" s="170">
        <f t="shared" si="161"/>
        <v>5905.9402100000007</v>
      </c>
      <c r="CU1099" s="174">
        <v>1972</v>
      </c>
      <c r="CV1099" s="174">
        <v>94101</v>
      </c>
      <c r="CW1099" s="174">
        <v>5</v>
      </c>
      <c r="CX1099" s="174">
        <v>3204.652</v>
      </c>
    </row>
    <row r="1100" spans="84:102" x14ac:dyDescent="0.25">
      <c r="CF1100" s="3" t="s">
        <v>3073</v>
      </c>
      <c r="CG1100" s="174">
        <v>35349</v>
      </c>
      <c r="CH1100" s="174">
        <v>2499</v>
      </c>
      <c r="CI1100" s="174">
        <v>5</v>
      </c>
      <c r="CJ1100" s="174">
        <v>3202.7</v>
      </c>
      <c r="CK1100" s="174">
        <v>3202.7</v>
      </c>
      <c r="CN1100" s="3">
        <v>3045</v>
      </c>
      <c r="CO1100" s="169">
        <f t="shared" si="159"/>
        <v>2957.7094000000002</v>
      </c>
      <c r="CP1100" s="169">
        <f t="shared" si="160"/>
        <v>2947.4558999999995</v>
      </c>
      <c r="CQ1100" s="170">
        <f t="shared" si="161"/>
        <v>5905.1652999999997</v>
      </c>
      <c r="CU1100" s="174">
        <v>35349</v>
      </c>
      <c r="CV1100" s="174">
        <v>2499</v>
      </c>
      <c r="CW1100" s="174">
        <v>5</v>
      </c>
      <c r="CX1100" s="174">
        <v>3202.7</v>
      </c>
    </row>
    <row r="1101" spans="84:102" x14ac:dyDescent="0.25">
      <c r="CF1101" s="3" t="s">
        <v>3073</v>
      </c>
      <c r="CG1101" s="174">
        <v>3415</v>
      </c>
      <c r="CH1101" s="174">
        <v>169310</v>
      </c>
      <c r="CI1101" s="174">
        <v>5</v>
      </c>
      <c r="CJ1101" s="174">
        <v>3201.0279999999998</v>
      </c>
      <c r="CK1101" s="174">
        <v>3201.0279999999998</v>
      </c>
      <c r="CN1101" s="3">
        <v>586</v>
      </c>
      <c r="CO1101" s="169">
        <f t="shared" si="159"/>
        <v>2929.1550000000002</v>
      </c>
      <c r="CP1101" s="169">
        <f t="shared" si="160"/>
        <v>2975.5729999999999</v>
      </c>
      <c r="CQ1101" s="170">
        <f t="shared" si="161"/>
        <v>5904.7280000000001</v>
      </c>
      <c r="CU1101" s="174">
        <v>3415</v>
      </c>
      <c r="CV1101" s="174">
        <v>169310</v>
      </c>
      <c r="CW1101" s="174">
        <v>5</v>
      </c>
      <c r="CX1101" s="174">
        <v>3201.0279999999998</v>
      </c>
    </row>
    <row r="1102" spans="84:102" x14ac:dyDescent="0.25">
      <c r="CF1102" s="3" t="s">
        <v>3073</v>
      </c>
      <c r="CG1102" s="174">
        <v>628</v>
      </c>
      <c r="CH1102" s="174">
        <v>87500</v>
      </c>
      <c r="CI1102" s="174">
        <v>5</v>
      </c>
      <c r="CJ1102" s="174">
        <v>3199.7150000000001</v>
      </c>
      <c r="CK1102" s="174">
        <v>3199.7150000000001</v>
      </c>
      <c r="CN1102" s="3">
        <v>2523</v>
      </c>
      <c r="CO1102" s="169">
        <f t="shared" si="159"/>
        <v>3084.5729999999999</v>
      </c>
      <c r="CP1102" s="169">
        <f t="shared" si="160"/>
        <v>2805.8440000000001</v>
      </c>
      <c r="CQ1102" s="170">
        <f t="shared" si="161"/>
        <v>5890.4169999999995</v>
      </c>
      <c r="CU1102" s="174">
        <v>628</v>
      </c>
      <c r="CV1102" s="174">
        <v>87500</v>
      </c>
      <c r="CW1102" s="174">
        <v>5</v>
      </c>
      <c r="CX1102" s="174">
        <v>3199.7150000000001</v>
      </c>
    </row>
    <row r="1103" spans="84:102" x14ac:dyDescent="0.25">
      <c r="CF1103" s="3" t="s">
        <v>3073</v>
      </c>
      <c r="CG1103" s="174">
        <v>3530</v>
      </c>
      <c r="CH1103" s="174">
        <v>198729</v>
      </c>
      <c r="CI1103" s="174">
        <v>5</v>
      </c>
      <c r="CJ1103" s="174">
        <v>3199.1030000000001</v>
      </c>
      <c r="CK1103" s="174">
        <v>3199.1030000000001</v>
      </c>
      <c r="CN1103" s="3">
        <v>1233</v>
      </c>
      <c r="CO1103" s="169">
        <f t="shared" si="159"/>
        <v>2952.3278999999998</v>
      </c>
      <c r="CP1103" s="169">
        <f t="shared" si="160"/>
        <v>2935.7089999999998</v>
      </c>
      <c r="CQ1103" s="170">
        <f t="shared" si="161"/>
        <v>5888.0368999999992</v>
      </c>
      <c r="CU1103" s="174">
        <v>3530</v>
      </c>
      <c r="CV1103" s="174">
        <v>198729</v>
      </c>
      <c r="CW1103" s="174">
        <v>5</v>
      </c>
      <c r="CX1103" s="174">
        <v>3199.1030000000001</v>
      </c>
    </row>
    <row r="1104" spans="84:102" x14ac:dyDescent="0.25">
      <c r="CF1104" s="3" t="s">
        <v>3073</v>
      </c>
      <c r="CG1104" s="174">
        <v>73893</v>
      </c>
      <c r="CH1104" s="174">
        <v>316</v>
      </c>
      <c r="CI1104" s="174">
        <v>5</v>
      </c>
      <c r="CJ1104" s="174">
        <v>3199.0279999999998</v>
      </c>
      <c r="CK1104" s="174">
        <v>3199.0279999999998</v>
      </c>
      <c r="CN1104" s="3">
        <v>1052</v>
      </c>
      <c r="CO1104" s="169">
        <f t="shared" si="159"/>
        <v>2997.3720000000003</v>
      </c>
      <c r="CP1104" s="169">
        <f t="shared" si="160"/>
        <v>2883.7834000000003</v>
      </c>
      <c r="CQ1104" s="170">
        <f t="shared" si="161"/>
        <v>5881.1554000000006</v>
      </c>
      <c r="CU1104" s="174">
        <v>73893</v>
      </c>
      <c r="CV1104" s="174">
        <v>316</v>
      </c>
      <c r="CW1104" s="174">
        <v>5</v>
      </c>
      <c r="CX1104" s="174">
        <v>3199.0279999999998</v>
      </c>
    </row>
    <row r="1105" spans="84:102" x14ac:dyDescent="0.25">
      <c r="CF1105" s="3" t="s">
        <v>3073</v>
      </c>
      <c r="CG1105" s="174">
        <v>16808</v>
      </c>
      <c r="CH1105" s="174">
        <v>2199</v>
      </c>
      <c r="CI1105" s="174">
        <v>5</v>
      </c>
      <c r="CJ1105" s="174">
        <v>3198.201</v>
      </c>
      <c r="CK1105" s="174">
        <v>3198.201</v>
      </c>
      <c r="CN1105" s="3">
        <v>1114</v>
      </c>
      <c r="CO1105" s="169">
        <f t="shared" si="159"/>
        <v>2924.7856999999999</v>
      </c>
      <c r="CP1105" s="169">
        <f t="shared" si="160"/>
        <v>2955.3393000000001</v>
      </c>
      <c r="CQ1105" s="170">
        <f t="shared" si="161"/>
        <v>5880.125</v>
      </c>
      <c r="CU1105" s="174">
        <v>16808</v>
      </c>
      <c r="CV1105" s="174">
        <v>2199</v>
      </c>
      <c r="CW1105" s="174">
        <v>5</v>
      </c>
      <c r="CX1105" s="174">
        <v>3198.201</v>
      </c>
    </row>
    <row r="1106" spans="84:102" x14ac:dyDescent="0.25">
      <c r="CF1106" s="3" t="s">
        <v>3073</v>
      </c>
      <c r="CG1106" s="174">
        <v>343</v>
      </c>
      <c r="CH1106" s="174">
        <v>75015</v>
      </c>
      <c r="CI1106" s="174">
        <v>5</v>
      </c>
      <c r="CJ1106" s="174">
        <v>3195.0659999999998</v>
      </c>
      <c r="CK1106" s="174">
        <v>3195.0659999999998</v>
      </c>
      <c r="CN1106" s="3">
        <v>444</v>
      </c>
      <c r="CO1106" s="169">
        <f t="shared" si="159"/>
        <v>2913.2950000000001</v>
      </c>
      <c r="CP1106" s="169">
        <f t="shared" si="160"/>
        <v>2964.2020000000002</v>
      </c>
      <c r="CQ1106" s="170">
        <f t="shared" si="161"/>
        <v>5877.4970000000003</v>
      </c>
      <c r="CU1106" s="174">
        <v>343</v>
      </c>
      <c r="CV1106" s="174">
        <v>75015</v>
      </c>
      <c r="CW1106" s="174">
        <v>5</v>
      </c>
      <c r="CX1106" s="174">
        <v>3195.0659999999998</v>
      </c>
    </row>
    <row r="1107" spans="84:102" x14ac:dyDescent="0.25">
      <c r="CF1107" s="3" t="s">
        <v>3073</v>
      </c>
      <c r="CG1107" s="174">
        <v>2302</v>
      </c>
      <c r="CH1107" s="174">
        <v>23145</v>
      </c>
      <c r="CI1107" s="174">
        <v>5</v>
      </c>
      <c r="CJ1107" s="174">
        <v>3194.0639999999999</v>
      </c>
      <c r="CK1107" s="174">
        <v>3194.0639999999999</v>
      </c>
      <c r="CN1107" s="3">
        <v>2966</v>
      </c>
      <c r="CO1107" s="169">
        <f t="shared" si="159"/>
        <v>2955.5174999999999</v>
      </c>
      <c r="CP1107" s="169">
        <f t="shared" si="160"/>
        <v>2921.5596999999998</v>
      </c>
      <c r="CQ1107" s="170">
        <f t="shared" si="161"/>
        <v>5877.0771999999997</v>
      </c>
      <c r="CU1107" s="174">
        <v>2302</v>
      </c>
      <c r="CV1107" s="174">
        <v>23145</v>
      </c>
      <c r="CW1107" s="174">
        <v>5</v>
      </c>
      <c r="CX1107" s="174">
        <v>3194.0639999999999</v>
      </c>
    </row>
    <row r="1108" spans="84:102" x14ac:dyDescent="0.25">
      <c r="CF1108" s="3" t="s">
        <v>3073</v>
      </c>
      <c r="CG1108" s="174">
        <v>55981</v>
      </c>
      <c r="CH1108" s="174">
        <v>3494</v>
      </c>
      <c r="CI1108" s="174">
        <v>5</v>
      </c>
      <c r="CJ1108" s="174">
        <v>3192.683</v>
      </c>
      <c r="CK1108" s="174">
        <v>3192.683</v>
      </c>
      <c r="CN1108" s="3">
        <v>2107</v>
      </c>
      <c r="CO1108" s="169">
        <f t="shared" si="159"/>
        <v>2927.29</v>
      </c>
      <c r="CP1108" s="169">
        <f t="shared" si="160"/>
        <v>2944</v>
      </c>
      <c r="CQ1108" s="170">
        <f t="shared" si="161"/>
        <v>5871.29</v>
      </c>
      <c r="CU1108" s="174">
        <v>55981</v>
      </c>
      <c r="CV1108" s="174">
        <v>3494</v>
      </c>
      <c r="CW1108" s="174">
        <v>5</v>
      </c>
      <c r="CX1108" s="174">
        <v>3192.683</v>
      </c>
    </row>
    <row r="1109" spans="84:102" x14ac:dyDescent="0.25">
      <c r="CF1109" s="3" t="s">
        <v>3073</v>
      </c>
      <c r="CG1109" s="174">
        <v>2517</v>
      </c>
      <c r="CH1109" s="174">
        <v>39088</v>
      </c>
      <c r="CI1109" s="174">
        <v>5</v>
      </c>
      <c r="CJ1109" s="174">
        <v>3192.261</v>
      </c>
      <c r="CK1109" s="174">
        <v>3192.261</v>
      </c>
      <c r="CN1109" s="3">
        <v>2240</v>
      </c>
      <c r="CO1109" s="169">
        <f t="shared" si="159"/>
        <v>2919.1732000000002</v>
      </c>
      <c r="CP1109" s="169">
        <f t="shared" si="160"/>
        <v>2950.8200999999999</v>
      </c>
      <c r="CQ1109" s="170">
        <f t="shared" si="161"/>
        <v>5869.9933000000001</v>
      </c>
      <c r="CU1109" s="174">
        <v>2517</v>
      </c>
      <c r="CV1109" s="174">
        <v>39088</v>
      </c>
      <c r="CW1109" s="174">
        <v>5</v>
      </c>
      <c r="CX1109" s="174">
        <v>3192.261</v>
      </c>
    </row>
    <row r="1110" spans="84:102" x14ac:dyDescent="0.25">
      <c r="CF1110" s="3" t="s">
        <v>3073</v>
      </c>
      <c r="CG1110" s="174">
        <v>3400</v>
      </c>
      <c r="CH1110" s="174">
        <v>174320</v>
      </c>
      <c r="CI1110" s="174">
        <v>5</v>
      </c>
      <c r="CJ1110" s="174">
        <v>3191.9470000000001</v>
      </c>
      <c r="CK1110" s="174">
        <v>3191.9470000000001</v>
      </c>
      <c r="CN1110" s="3">
        <v>1150</v>
      </c>
      <c r="CO1110" s="169">
        <f t="shared" si="159"/>
        <v>2911.9360000000001</v>
      </c>
      <c r="CP1110" s="169">
        <f t="shared" si="160"/>
        <v>2949.23</v>
      </c>
      <c r="CQ1110" s="170">
        <f t="shared" si="161"/>
        <v>5861.1660000000002</v>
      </c>
      <c r="CU1110" s="174">
        <v>3400</v>
      </c>
      <c r="CV1110" s="174">
        <v>174320</v>
      </c>
      <c r="CW1110" s="174">
        <v>5</v>
      </c>
      <c r="CX1110" s="174">
        <v>3191.9470000000001</v>
      </c>
    </row>
    <row r="1111" spans="84:102" x14ac:dyDescent="0.25">
      <c r="CF1111" s="3" t="s">
        <v>3073</v>
      </c>
      <c r="CG1111" s="174">
        <v>34711</v>
      </c>
      <c r="CH1111" s="174">
        <v>2462</v>
      </c>
      <c r="CI1111" s="174">
        <v>5</v>
      </c>
      <c r="CJ1111" s="174">
        <v>3189.643</v>
      </c>
      <c r="CK1111" s="174">
        <v>3189.643</v>
      </c>
      <c r="CN1111" s="3">
        <v>3747</v>
      </c>
      <c r="CO1111" s="169">
        <f t="shared" si="159"/>
        <v>2985.7660000000001</v>
      </c>
      <c r="CP1111" s="169">
        <f t="shared" si="160"/>
        <v>2874.3910000000001</v>
      </c>
      <c r="CQ1111" s="170">
        <f t="shared" si="161"/>
        <v>5860.1570000000002</v>
      </c>
      <c r="CU1111" s="174">
        <v>34711</v>
      </c>
      <c r="CV1111" s="174">
        <v>2462</v>
      </c>
      <c r="CW1111" s="174">
        <v>5</v>
      </c>
      <c r="CX1111" s="174">
        <v>3189.643</v>
      </c>
    </row>
    <row r="1112" spans="84:102" x14ac:dyDescent="0.25">
      <c r="CF1112" s="3" t="s">
        <v>3073</v>
      </c>
      <c r="CG1112" s="174">
        <v>2106</v>
      </c>
      <c r="CH1112" s="174">
        <v>7430</v>
      </c>
      <c r="CI1112" s="174">
        <v>5</v>
      </c>
      <c r="CJ1112" s="174">
        <v>3189.1190000000001</v>
      </c>
      <c r="CK1112" s="174">
        <v>3189.1190000000001</v>
      </c>
      <c r="CN1112" s="3">
        <v>299</v>
      </c>
      <c r="CO1112" s="169">
        <f t="shared" si="159"/>
        <v>2943.9560000000001</v>
      </c>
      <c r="CP1112" s="169">
        <f t="shared" si="160"/>
        <v>2916.0630000000001</v>
      </c>
      <c r="CQ1112" s="170">
        <f t="shared" si="161"/>
        <v>5860.0190000000002</v>
      </c>
      <c r="CU1112" s="174">
        <v>2106</v>
      </c>
      <c r="CV1112" s="174">
        <v>7430</v>
      </c>
      <c r="CW1112" s="174">
        <v>5</v>
      </c>
      <c r="CX1112" s="174">
        <v>3189.1190000000001</v>
      </c>
    </row>
    <row r="1113" spans="84:102" x14ac:dyDescent="0.25">
      <c r="CF1113" s="3" t="s">
        <v>3073</v>
      </c>
      <c r="CG1113" s="174">
        <v>504</v>
      </c>
      <c r="CH1113" s="174">
        <v>84818</v>
      </c>
      <c r="CI1113" s="174">
        <v>5</v>
      </c>
      <c r="CJ1113" s="174">
        <v>3187.759</v>
      </c>
      <c r="CK1113" s="174">
        <v>3187.759</v>
      </c>
      <c r="CN1113" s="3">
        <v>3196</v>
      </c>
      <c r="CO1113" s="169">
        <f t="shared" si="159"/>
        <v>2983.9092000000001</v>
      </c>
      <c r="CP1113" s="169">
        <f t="shared" si="160"/>
        <v>2875.3159000000001</v>
      </c>
      <c r="CQ1113" s="170">
        <f t="shared" si="161"/>
        <v>5859.2250999999997</v>
      </c>
      <c r="CU1113" s="174">
        <v>504</v>
      </c>
      <c r="CV1113" s="174">
        <v>84818</v>
      </c>
      <c r="CW1113" s="174">
        <v>5</v>
      </c>
      <c r="CX1113" s="174">
        <v>3187.759</v>
      </c>
    </row>
    <row r="1114" spans="84:102" x14ac:dyDescent="0.25">
      <c r="CF1114" s="3" t="s">
        <v>3073</v>
      </c>
      <c r="CG1114" s="174">
        <v>736</v>
      </c>
      <c r="CH1114" s="174">
        <v>96898</v>
      </c>
      <c r="CI1114" s="174">
        <v>5</v>
      </c>
      <c r="CJ1114" s="174">
        <v>3187.6170000000002</v>
      </c>
      <c r="CK1114" s="174">
        <v>3187.6170000000002</v>
      </c>
      <c r="CN1114" s="3">
        <v>1750</v>
      </c>
      <c r="CO1114" s="169">
        <f t="shared" si="159"/>
        <v>2938.3500000000004</v>
      </c>
      <c r="CP1114" s="169">
        <f t="shared" si="160"/>
        <v>2919.0950000000003</v>
      </c>
      <c r="CQ1114" s="170">
        <f t="shared" si="161"/>
        <v>5857.4450000000006</v>
      </c>
      <c r="CU1114" s="174">
        <v>736</v>
      </c>
      <c r="CV1114" s="174">
        <v>96898</v>
      </c>
      <c r="CW1114" s="174">
        <v>5</v>
      </c>
      <c r="CX1114" s="174">
        <v>3187.6170000000002</v>
      </c>
    </row>
    <row r="1115" spans="84:102" x14ac:dyDescent="0.25">
      <c r="CF1115" s="3" t="s">
        <v>3073</v>
      </c>
      <c r="CG1115" s="174">
        <v>2462</v>
      </c>
      <c r="CH1115" s="174">
        <v>34711</v>
      </c>
      <c r="CI1115" s="174">
        <v>5</v>
      </c>
      <c r="CJ1115" s="174">
        <v>3186.9740000000002</v>
      </c>
      <c r="CK1115" s="174">
        <v>3186.9740000000002</v>
      </c>
      <c r="CN1115" s="3">
        <v>2023</v>
      </c>
      <c r="CO1115" s="169">
        <f t="shared" si="159"/>
        <v>2919.828</v>
      </c>
      <c r="CP1115" s="169">
        <f t="shared" si="160"/>
        <v>2936.3420000000001</v>
      </c>
      <c r="CQ1115" s="170">
        <f t="shared" si="161"/>
        <v>5856.17</v>
      </c>
      <c r="CU1115" s="174">
        <v>2462</v>
      </c>
      <c r="CV1115" s="174">
        <v>34711</v>
      </c>
      <c r="CW1115" s="174">
        <v>5</v>
      </c>
      <c r="CX1115" s="174">
        <v>3186.9740000000002</v>
      </c>
    </row>
    <row r="1116" spans="84:102" x14ac:dyDescent="0.25">
      <c r="CF1116" s="3" t="s">
        <v>3073</v>
      </c>
      <c r="CG1116" s="174">
        <v>178846</v>
      </c>
      <c r="CH1116" s="174">
        <v>3444</v>
      </c>
      <c r="CI1116" s="174">
        <v>5</v>
      </c>
      <c r="CJ1116" s="174">
        <v>3185.9450000000002</v>
      </c>
      <c r="CK1116" s="174">
        <v>3185.9450000000002</v>
      </c>
      <c r="CN1116" s="3">
        <v>3346</v>
      </c>
      <c r="CO1116" s="169">
        <f t="shared" si="159"/>
        <v>2895.8809999999999</v>
      </c>
      <c r="CP1116" s="169">
        <f t="shared" si="160"/>
        <v>2959.777</v>
      </c>
      <c r="CQ1116" s="170">
        <f t="shared" si="161"/>
        <v>5855.6579999999994</v>
      </c>
      <c r="CU1116" s="174">
        <v>178846</v>
      </c>
      <c r="CV1116" s="174">
        <v>3444</v>
      </c>
      <c r="CW1116" s="174">
        <v>5</v>
      </c>
      <c r="CX1116" s="174">
        <v>3185.9450000000002</v>
      </c>
    </row>
    <row r="1117" spans="84:102" x14ac:dyDescent="0.25">
      <c r="CF1117" s="3" t="s">
        <v>3073</v>
      </c>
      <c r="CG1117" s="174">
        <v>114761</v>
      </c>
      <c r="CH1117" s="174">
        <v>1331</v>
      </c>
      <c r="CI1117" s="174">
        <v>5</v>
      </c>
      <c r="CJ1117" s="174">
        <v>3182.6289999999999</v>
      </c>
      <c r="CK1117" s="174">
        <v>3182.6289999999999</v>
      </c>
      <c r="CN1117" s="3">
        <v>3244</v>
      </c>
      <c r="CO1117" s="169">
        <f t="shared" si="159"/>
        <v>2869.636</v>
      </c>
      <c r="CP1117" s="169">
        <f t="shared" si="160"/>
        <v>2982.6080000000002</v>
      </c>
      <c r="CQ1117" s="170">
        <f t="shared" si="161"/>
        <v>5852.2440000000006</v>
      </c>
      <c r="CU1117" s="174">
        <v>114761</v>
      </c>
      <c r="CV1117" s="174">
        <v>1331</v>
      </c>
      <c r="CW1117" s="174">
        <v>5</v>
      </c>
      <c r="CX1117" s="174">
        <v>3182.6289999999999</v>
      </c>
    </row>
    <row r="1118" spans="84:102" x14ac:dyDescent="0.25">
      <c r="CF1118" s="3" t="s">
        <v>3073</v>
      </c>
      <c r="CG1118" s="174">
        <v>3444</v>
      </c>
      <c r="CH1118" s="174">
        <v>178846</v>
      </c>
      <c r="CI1118" s="174">
        <v>5</v>
      </c>
      <c r="CJ1118" s="174">
        <v>3178.2240000000002</v>
      </c>
      <c r="CK1118" s="174">
        <v>3178.2240000000002</v>
      </c>
      <c r="CN1118" s="3">
        <v>2619</v>
      </c>
      <c r="CO1118" s="169">
        <f t="shared" si="159"/>
        <v>2918.6481800000001</v>
      </c>
      <c r="CP1118" s="169">
        <f t="shared" si="160"/>
        <v>2932.5992699999997</v>
      </c>
      <c r="CQ1118" s="170">
        <f t="shared" si="161"/>
        <v>5851.2474499999998</v>
      </c>
      <c r="CU1118" s="174">
        <v>3444</v>
      </c>
      <c r="CV1118" s="174">
        <v>178846</v>
      </c>
      <c r="CW1118" s="174">
        <v>5</v>
      </c>
      <c r="CX1118" s="174">
        <v>3178.2240000000002</v>
      </c>
    </row>
    <row r="1119" spans="84:102" x14ac:dyDescent="0.25">
      <c r="CF1119" s="3" t="s">
        <v>3073</v>
      </c>
      <c r="CG1119" s="174">
        <v>2862</v>
      </c>
      <c r="CH1119" s="174">
        <v>151040</v>
      </c>
      <c r="CI1119" s="174">
        <v>5</v>
      </c>
      <c r="CJ1119" s="174">
        <v>3177.7750000000001</v>
      </c>
      <c r="CK1119" s="174">
        <v>3177.7750000000001</v>
      </c>
      <c r="CN1119" s="3">
        <v>3177</v>
      </c>
      <c r="CO1119" s="169">
        <f t="shared" si="159"/>
        <v>2969.7669999999998</v>
      </c>
      <c r="CP1119" s="169">
        <f t="shared" si="160"/>
        <v>2880.3490000000002</v>
      </c>
      <c r="CQ1119" s="170">
        <f t="shared" si="161"/>
        <v>5850.116</v>
      </c>
      <c r="CU1119" s="174">
        <v>2862</v>
      </c>
      <c r="CV1119" s="174">
        <v>151040</v>
      </c>
      <c r="CW1119" s="174">
        <v>5</v>
      </c>
      <c r="CX1119" s="174">
        <v>3177.7750000000001</v>
      </c>
    </row>
    <row r="1120" spans="84:102" x14ac:dyDescent="0.25">
      <c r="CF1120" s="3" t="s">
        <v>3073</v>
      </c>
      <c r="CG1120" s="174">
        <v>1812</v>
      </c>
      <c r="CH1120" s="174">
        <v>53954</v>
      </c>
      <c r="CI1120" s="174">
        <v>5</v>
      </c>
      <c r="CJ1120" s="174">
        <v>3177.098</v>
      </c>
      <c r="CK1120" s="174">
        <v>3177.098</v>
      </c>
      <c r="CN1120" s="3">
        <v>1400</v>
      </c>
      <c r="CO1120" s="169">
        <f t="shared" si="159"/>
        <v>2875.9169999999999</v>
      </c>
      <c r="CP1120" s="169">
        <f t="shared" si="160"/>
        <v>2972.806</v>
      </c>
      <c r="CQ1120" s="170">
        <f t="shared" si="161"/>
        <v>5848.723</v>
      </c>
      <c r="CU1120" s="174">
        <v>1812</v>
      </c>
      <c r="CV1120" s="174">
        <v>53954</v>
      </c>
      <c r="CW1120" s="174">
        <v>5</v>
      </c>
      <c r="CX1120" s="174">
        <v>3177.098</v>
      </c>
    </row>
    <row r="1121" spans="84:102" x14ac:dyDescent="0.25">
      <c r="CF1121" s="3" t="s">
        <v>3073</v>
      </c>
      <c r="CG1121" s="174">
        <v>29199</v>
      </c>
      <c r="CH1121" s="174">
        <v>2389</v>
      </c>
      <c r="CI1121" s="174">
        <v>5</v>
      </c>
      <c r="CJ1121" s="174">
        <v>3177.0630000000001</v>
      </c>
      <c r="CK1121" s="174">
        <v>3177.0630000000001</v>
      </c>
      <c r="CN1121" s="3">
        <v>589</v>
      </c>
      <c r="CO1121" s="169">
        <f t="shared" si="159"/>
        <v>2928.085286</v>
      </c>
      <c r="CP1121" s="169">
        <f t="shared" si="160"/>
        <v>2912.5511200000001</v>
      </c>
      <c r="CQ1121" s="170">
        <f t="shared" si="161"/>
        <v>5840.6364059999996</v>
      </c>
      <c r="CU1121" s="174">
        <v>29199</v>
      </c>
      <c r="CV1121" s="174">
        <v>2389</v>
      </c>
      <c r="CW1121" s="174">
        <v>5</v>
      </c>
      <c r="CX1121" s="174">
        <v>3177.0630000000001</v>
      </c>
    </row>
    <row r="1122" spans="84:102" x14ac:dyDescent="0.25">
      <c r="CF1122" s="3" t="s">
        <v>3073</v>
      </c>
      <c r="CG1122" s="174">
        <v>64368</v>
      </c>
      <c r="CH1122" s="174">
        <v>70</v>
      </c>
      <c r="CI1122" s="174">
        <v>5</v>
      </c>
      <c r="CJ1122" s="174">
        <v>3176.1170000000002</v>
      </c>
      <c r="CK1122" s="174">
        <v>3176.1170000000002</v>
      </c>
      <c r="CN1122" s="3">
        <v>3568</v>
      </c>
      <c r="CO1122" s="169">
        <f t="shared" si="159"/>
        <v>2921.7429999999999</v>
      </c>
      <c r="CP1122" s="169">
        <f t="shared" si="160"/>
        <v>2909.3910000000001</v>
      </c>
      <c r="CQ1122" s="170">
        <f t="shared" si="161"/>
        <v>5831.134</v>
      </c>
      <c r="CU1122" s="174">
        <v>64368</v>
      </c>
      <c r="CV1122" s="174">
        <v>70</v>
      </c>
      <c r="CW1122" s="174">
        <v>5</v>
      </c>
      <c r="CX1122" s="174">
        <v>3176.1170000000002</v>
      </c>
    </row>
    <row r="1123" spans="84:102" x14ac:dyDescent="0.25">
      <c r="CF1123" s="3" t="s">
        <v>3073</v>
      </c>
      <c r="CG1123" s="174">
        <v>157631</v>
      </c>
      <c r="CH1123" s="174">
        <v>3217</v>
      </c>
      <c r="CI1123" s="174">
        <v>5</v>
      </c>
      <c r="CJ1123" s="174">
        <v>3175.1379999999999</v>
      </c>
      <c r="CK1123" s="174">
        <v>3175.1379999999999</v>
      </c>
      <c r="CN1123" s="3">
        <v>2314</v>
      </c>
      <c r="CO1123" s="169">
        <f t="shared" si="159"/>
        <v>2872.7013000000002</v>
      </c>
      <c r="CP1123" s="169">
        <f t="shared" si="160"/>
        <v>2951.3472000000002</v>
      </c>
      <c r="CQ1123" s="170">
        <f t="shared" si="161"/>
        <v>5824.0485000000008</v>
      </c>
      <c r="CU1123" s="174">
        <v>157631</v>
      </c>
      <c r="CV1123" s="174">
        <v>3217</v>
      </c>
      <c r="CW1123" s="174">
        <v>5</v>
      </c>
      <c r="CX1123" s="174">
        <v>3175.1379999999999</v>
      </c>
    </row>
    <row r="1124" spans="84:102" x14ac:dyDescent="0.25">
      <c r="CF1124" s="3" t="s">
        <v>3073</v>
      </c>
      <c r="CG1124" s="174">
        <v>966</v>
      </c>
      <c r="CH1124" s="174">
        <v>117860</v>
      </c>
      <c r="CI1124" s="174">
        <v>5</v>
      </c>
      <c r="CJ1124" s="174">
        <v>3174.9940000000001</v>
      </c>
      <c r="CK1124" s="174">
        <v>3174.9940000000001</v>
      </c>
      <c r="CN1124" s="3">
        <v>1351</v>
      </c>
      <c r="CO1124" s="169">
        <f t="shared" si="159"/>
        <v>2909.8235999999997</v>
      </c>
      <c r="CP1124" s="169">
        <f t="shared" si="160"/>
        <v>2905.4906000000001</v>
      </c>
      <c r="CQ1124" s="170">
        <f t="shared" si="161"/>
        <v>5815.3141999999998</v>
      </c>
      <c r="CU1124" s="174">
        <v>966</v>
      </c>
      <c r="CV1124" s="174">
        <v>117860</v>
      </c>
      <c r="CW1124" s="174">
        <v>5</v>
      </c>
      <c r="CX1124" s="174">
        <v>3174.9940000000001</v>
      </c>
    </row>
    <row r="1125" spans="84:102" x14ac:dyDescent="0.25">
      <c r="CF1125" s="3" t="s">
        <v>3073</v>
      </c>
      <c r="CG1125" s="174">
        <v>1304</v>
      </c>
      <c r="CH1125" s="174">
        <v>121453</v>
      </c>
      <c r="CI1125" s="174">
        <v>5</v>
      </c>
      <c r="CJ1125" s="174">
        <v>3173.7559999999999</v>
      </c>
      <c r="CK1125" s="174">
        <v>3173.7559999999999</v>
      </c>
      <c r="CN1125" s="3">
        <v>1017</v>
      </c>
      <c r="CO1125" s="169">
        <f t="shared" si="159"/>
        <v>2833.5243</v>
      </c>
      <c r="CP1125" s="169">
        <f t="shared" si="160"/>
        <v>2972.3847999999998</v>
      </c>
      <c r="CQ1125" s="170">
        <f t="shared" si="161"/>
        <v>5805.9090999999999</v>
      </c>
      <c r="CU1125" s="174">
        <v>1304</v>
      </c>
      <c r="CV1125" s="174">
        <v>121453</v>
      </c>
      <c r="CW1125" s="174">
        <v>5</v>
      </c>
      <c r="CX1125" s="174">
        <v>3173.7559999999999</v>
      </c>
    </row>
    <row r="1126" spans="84:102" x14ac:dyDescent="0.25">
      <c r="CF1126" s="3" t="s">
        <v>3073</v>
      </c>
      <c r="CG1126" s="174">
        <v>72866</v>
      </c>
      <c r="CH1126" s="174">
        <v>330</v>
      </c>
      <c r="CI1126" s="174">
        <v>5</v>
      </c>
      <c r="CJ1126" s="174">
        <v>3172.8020000000001</v>
      </c>
      <c r="CK1126" s="174">
        <v>3172.8020000000001</v>
      </c>
      <c r="CN1126" s="3">
        <v>3252</v>
      </c>
      <c r="CO1126" s="169">
        <f t="shared" si="159"/>
        <v>2878.9045000000001</v>
      </c>
      <c r="CP1126" s="169">
        <f t="shared" si="160"/>
        <v>2925.5497449999998</v>
      </c>
      <c r="CQ1126" s="170">
        <f t="shared" si="161"/>
        <v>5804.4542449999999</v>
      </c>
      <c r="CU1126" s="174">
        <v>72866</v>
      </c>
      <c r="CV1126" s="174">
        <v>330</v>
      </c>
      <c r="CW1126" s="174">
        <v>5</v>
      </c>
      <c r="CX1126" s="174">
        <v>3172.8020000000001</v>
      </c>
    </row>
    <row r="1127" spans="84:102" x14ac:dyDescent="0.25">
      <c r="CF1127" s="3" t="s">
        <v>3073</v>
      </c>
      <c r="CG1127" s="174">
        <v>1187</v>
      </c>
      <c r="CH1127" s="174">
        <v>138405</v>
      </c>
      <c r="CI1127" s="174">
        <v>5</v>
      </c>
      <c r="CJ1127" s="174">
        <v>3172.2060000000001</v>
      </c>
      <c r="CK1127" s="174">
        <v>3172.2060000000001</v>
      </c>
      <c r="CN1127" s="3">
        <v>2030</v>
      </c>
      <c r="CO1127" s="169">
        <f t="shared" si="159"/>
        <v>2849.067</v>
      </c>
      <c r="CP1127" s="169">
        <f t="shared" si="160"/>
        <v>2939.134</v>
      </c>
      <c r="CQ1127" s="170">
        <f t="shared" si="161"/>
        <v>5788.201</v>
      </c>
      <c r="CU1127" s="174">
        <v>1187</v>
      </c>
      <c r="CV1127" s="174">
        <v>138405</v>
      </c>
      <c r="CW1127" s="174">
        <v>5</v>
      </c>
      <c r="CX1127" s="174">
        <v>3172.2060000000001</v>
      </c>
    </row>
    <row r="1128" spans="84:102" x14ac:dyDescent="0.25">
      <c r="CF1128" s="3" t="s">
        <v>3073</v>
      </c>
      <c r="CG1128" s="174">
        <v>111705</v>
      </c>
      <c r="CH1128" s="174">
        <v>1999</v>
      </c>
      <c r="CI1128" s="174">
        <v>5</v>
      </c>
      <c r="CJ1128" s="174">
        <v>3171.6590000000001</v>
      </c>
      <c r="CK1128" s="174">
        <v>3171.6590000000001</v>
      </c>
      <c r="CN1128" s="3">
        <v>201</v>
      </c>
      <c r="CO1128" s="169">
        <f t="shared" si="159"/>
        <v>2884.2089999999998</v>
      </c>
      <c r="CP1128" s="169">
        <f t="shared" si="160"/>
        <v>2902.3240000000001</v>
      </c>
      <c r="CQ1128" s="170">
        <f t="shared" si="161"/>
        <v>5786.5329999999994</v>
      </c>
      <c r="CU1128" s="174">
        <v>111705</v>
      </c>
      <c r="CV1128" s="174">
        <v>1999</v>
      </c>
      <c r="CW1128" s="174">
        <v>5</v>
      </c>
      <c r="CX1128" s="174">
        <v>3171.6590000000001</v>
      </c>
    </row>
    <row r="1129" spans="84:102" x14ac:dyDescent="0.25">
      <c r="CF1129" s="3" t="s">
        <v>3073</v>
      </c>
      <c r="CG1129" s="174">
        <v>19445</v>
      </c>
      <c r="CH1129" s="174">
        <v>2241</v>
      </c>
      <c r="CI1129" s="174">
        <v>5</v>
      </c>
      <c r="CJ1129" s="174">
        <v>3170.9940000000001</v>
      </c>
      <c r="CK1129" s="174">
        <v>3170.9940000000001</v>
      </c>
      <c r="CN1129" s="3">
        <v>1769</v>
      </c>
      <c r="CO1129" s="169">
        <f t="shared" si="159"/>
        <v>2861.6790000000001</v>
      </c>
      <c r="CP1129" s="169">
        <f t="shared" si="160"/>
        <v>2924.3</v>
      </c>
      <c r="CQ1129" s="170">
        <f t="shared" si="161"/>
        <v>5785.9790000000003</v>
      </c>
      <c r="CU1129" s="174">
        <v>19445</v>
      </c>
      <c r="CV1129" s="174">
        <v>2241</v>
      </c>
      <c r="CW1129" s="174">
        <v>5</v>
      </c>
      <c r="CX1129" s="174">
        <v>3170.9940000000001</v>
      </c>
    </row>
    <row r="1130" spans="84:102" x14ac:dyDescent="0.25">
      <c r="CF1130" s="3" t="s">
        <v>3073</v>
      </c>
      <c r="CG1130" s="174">
        <v>2014</v>
      </c>
      <c r="CH1130" s="174">
        <v>128610</v>
      </c>
      <c r="CI1130" s="174">
        <v>5</v>
      </c>
      <c r="CJ1130" s="174">
        <v>3170.663</v>
      </c>
      <c r="CK1130" s="174">
        <v>3170.663</v>
      </c>
      <c r="CN1130" s="3">
        <v>2352</v>
      </c>
      <c r="CO1130" s="169">
        <f t="shared" si="159"/>
        <v>2854.3580000000002</v>
      </c>
      <c r="CP1130" s="169">
        <f t="shared" si="160"/>
        <v>2924.1410000000001</v>
      </c>
      <c r="CQ1130" s="170">
        <f t="shared" si="161"/>
        <v>5778.4989999999998</v>
      </c>
      <c r="CU1130" s="174">
        <v>2014</v>
      </c>
      <c r="CV1130" s="174">
        <v>128610</v>
      </c>
      <c r="CW1130" s="174">
        <v>5</v>
      </c>
      <c r="CX1130" s="174">
        <v>3170.663</v>
      </c>
    </row>
    <row r="1131" spans="84:102" x14ac:dyDescent="0.25">
      <c r="CF1131" s="3" t="s">
        <v>3073</v>
      </c>
      <c r="CG1131" s="174">
        <v>1080</v>
      </c>
      <c r="CH1131" s="174">
        <v>131414</v>
      </c>
      <c r="CI1131" s="174">
        <v>5</v>
      </c>
      <c r="CJ1131" s="174">
        <v>3167.3330000000001</v>
      </c>
      <c r="CK1131" s="174">
        <v>3167.3330000000001</v>
      </c>
      <c r="CN1131" s="3">
        <v>3644</v>
      </c>
      <c r="CO1131" s="169">
        <f t="shared" si="159"/>
        <v>2801.0495999999998</v>
      </c>
      <c r="CP1131" s="169">
        <f t="shared" si="160"/>
        <v>2973.431</v>
      </c>
      <c r="CQ1131" s="170">
        <f t="shared" si="161"/>
        <v>5774.4805999999999</v>
      </c>
      <c r="CU1131" s="174">
        <v>1080</v>
      </c>
      <c r="CV1131" s="174">
        <v>131414</v>
      </c>
      <c r="CW1131" s="174">
        <v>5</v>
      </c>
      <c r="CX1131" s="174">
        <v>3167.3330000000001</v>
      </c>
    </row>
    <row r="1132" spans="84:102" x14ac:dyDescent="0.25">
      <c r="CF1132" s="3" t="s">
        <v>3073</v>
      </c>
      <c r="CG1132" s="174">
        <v>80476</v>
      </c>
      <c r="CH1132" s="174">
        <v>1609</v>
      </c>
      <c r="CI1132" s="174">
        <v>5</v>
      </c>
      <c r="CJ1132" s="174">
        <v>3165.6889999999999</v>
      </c>
      <c r="CK1132" s="174">
        <v>3165.6889999999999</v>
      </c>
      <c r="CN1132" s="3">
        <v>2087</v>
      </c>
      <c r="CO1132" s="169">
        <f t="shared" si="159"/>
        <v>2883.5990000000002</v>
      </c>
      <c r="CP1132" s="169">
        <f t="shared" si="160"/>
        <v>2887.2179999999998</v>
      </c>
      <c r="CQ1132" s="170">
        <f t="shared" si="161"/>
        <v>5770.817</v>
      </c>
      <c r="CU1132" s="174">
        <v>80476</v>
      </c>
      <c r="CV1132" s="174">
        <v>1609</v>
      </c>
      <c r="CW1132" s="174">
        <v>5</v>
      </c>
      <c r="CX1132" s="174">
        <v>3165.6889999999999</v>
      </c>
    </row>
    <row r="1133" spans="84:102" x14ac:dyDescent="0.25">
      <c r="CF1133" s="3" t="s">
        <v>3073</v>
      </c>
      <c r="CG1133" s="174">
        <v>1424</v>
      </c>
      <c r="CH1133" s="174">
        <v>100536</v>
      </c>
      <c r="CI1133" s="174">
        <v>5</v>
      </c>
      <c r="CJ1133" s="174">
        <v>3164.03</v>
      </c>
      <c r="CK1133" s="174">
        <v>3164.03</v>
      </c>
      <c r="CN1133" s="3">
        <v>1009</v>
      </c>
      <c r="CO1133" s="169">
        <f t="shared" si="159"/>
        <v>2971.1570000000002</v>
      </c>
      <c r="CP1133" s="169">
        <f t="shared" si="160"/>
        <v>2796.6037999999999</v>
      </c>
      <c r="CQ1133" s="170">
        <f t="shared" si="161"/>
        <v>5767.7608</v>
      </c>
      <c r="CU1133" s="174">
        <v>1424</v>
      </c>
      <c r="CV1133" s="174">
        <v>100536</v>
      </c>
      <c r="CW1133" s="174">
        <v>5</v>
      </c>
      <c r="CX1133" s="174">
        <v>3164.03</v>
      </c>
    </row>
    <row r="1134" spans="84:102" x14ac:dyDescent="0.25">
      <c r="CF1134" s="3" t="s">
        <v>3073</v>
      </c>
      <c r="CG1134" s="174">
        <v>2556</v>
      </c>
      <c r="CH1134" s="174">
        <v>50502</v>
      </c>
      <c r="CI1134" s="174">
        <v>5</v>
      </c>
      <c r="CJ1134" s="174">
        <v>3162.634</v>
      </c>
      <c r="CK1134" s="174">
        <v>3162.634</v>
      </c>
      <c r="CN1134" s="3">
        <v>1111</v>
      </c>
      <c r="CO1134" s="169">
        <f t="shared" si="159"/>
        <v>2876.3247000000001</v>
      </c>
      <c r="CP1134" s="169">
        <f t="shared" si="160"/>
        <v>2891.2154</v>
      </c>
      <c r="CQ1134" s="170">
        <f t="shared" si="161"/>
        <v>5767.5401000000002</v>
      </c>
      <c r="CU1134" s="174">
        <v>2556</v>
      </c>
      <c r="CV1134" s="174">
        <v>50502</v>
      </c>
      <c r="CW1134" s="174">
        <v>5</v>
      </c>
      <c r="CX1134" s="174">
        <v>3162.634</v>
      </c>
    </row>
    <row r="1135" spans="84:102" x14ac:dyDescent="0.25">
      <c r="CF1135" s="3" t="s">
        <v>3073</v>
      </c>
      <c r="CG1135" s="174">
        <v>707</v>
      </c>
      <c r="CH1135" s="174">
        <v>94684</v>
      </c>
      <c r="CI1135" s="174">
        <v>5</v>
      </c>
      <c r="CJ1135" s="174">
        <v>3156.154</v>
      </c>
      <c r="CK1135" s="174">
        <v>3156.154</v>
      </c>
      <c r="CN1135" s="3">
        <v>2779</v>
      </c>
      <c r="CO1135" s="169">
        <f t="shared" si="159"/>
        <v>2863.2825000000003</v>
      </c>
      <c r="CP1135" s="169">
        <f t="shared" si="160"/>
        <v>2903.5981999999999</v>
      </c>
      <c r="CQ1135" s="170">
        <f t="shared" si="161"/>
        <v>5766.8806999999997</v>
      </c>
      <c r="CU1135" s="174">
        <v>707</v>
      </c>
      <c r="CV1135" s="174">
        <v>94684</v>
      </c>
      <c r="CW1135" s="174">
        <v>5</v>
      </c>
      <c r="CX1135" s="174">
        <v>3156.154</v>
      </c>
    </row>
    <row r="1136" spans="84:102" x14ac:dyDescent="0.25">
      <c r="CF1136" s="3" t="s">
        <v>3073</v>
      </c>
      <c r="CG1136" s="174">
        <v>1331</v>
      </c>
      <c r="CH1136" s="174">
        <v>114761</v>
      </c>
      <c r="CI1136" s="174">
        <v>5</v>
      </c>
      <c r="CJ1136" s="174">
        <v>3154.386</v>
      </c>
      <c r="CK1136" s="174">
        <v>3154.386</v>
      </c>
      <c r="CN1136" s="3">
        <v>521</v>
      </c>
      <c r="CO1136" s="169">
        <f t="shared" si="159"/>
        <v>2851.8822</v>
      </c>
      <c r="CP1136" s="169">
        <f t="shared" si="160"/>
        <v>2912.2960000000003</v>
      </c>
      <c r="CQ1136" s="170">
        <f t="shared" si="161"/>
        <v>5764.1782000000003</v>
      </c>
      <c r="CU1136" s="174">
        <v>1331</v>
      </c>
      <c r="CV1136" s="174">
        <v>114761</v>
      </c>
      <c r="CW1136" s="174">
        <v>5</v>
      </c>
      <c r="CX1136" s="174">
        <v>3154.386</v>
      </c>
    </row>
    <row r="1137" spans="84:102" x14ac:dyDescent="0.25">
      <c r="CF1137" s="3" t="s">
        <v>3073</v>
      </c>
      <c r="CG1137" s="174">
        <v>53504</v>
      </c>
      <c r="CH1137" s="174">
        <v>1796</v>
      </c>
      <c r="CI1137" s="174">
        <v>5</v>
      </c>
      <c r="CJ1137" s="174">
        <v>3154.27</v>
      </c>
      <c r="CK1137" s="174">
        <v>3154.27</v>
      </c>
      <c r="CN1137" s="3">
        <v>435</v>
      </c>
      <c r="CO1137" s="169">
        <f t="shared" si="159"/>
        <v>2820.0994000000001</v>
      </c>
      <c r="CP1137" s="169">
        <f t="shared" si="160"/>
        <v>2936.9086000000002</v>
      </c>
      <c r="CQ1137" s="170">
        <f t="shared" si="161"/>
        <v>5757.0079999999998</v>
      </c>
      <c r="CU1137" s="174">
        <v>53504</v>
      </c>
      <c r="CV1137" s="174">
        <v>1796</v>
      </c>
      <c r="CW1137" s="174">
        <v>5</v>
      </c>
      <c r="CX1137" s="174">
        <v>3154.27</v>
      </c>
    </row>
    <row r="1138" spans="84:102" x14ac:dyDescent="0.25">
      <c r="CF1138" s="3" t="s">
        <v>3073</v>
      </c>
      <c r="CG1138" s="174">
        <v>1170</v>
      </c>
      <c r="CH1138" s="174">
        <v>143828</v>
      </c>
      <c r="CI1138" s="174">
        <v>5</v>
      </c>
      <c r="CJ1138" s="174">
        <v>3152.1819999999998</v>
      </c>
      <c r="CK1138" s="174">
        <v>3152.1819999999998</v>
      </c>
      <c r="CN1138" s="3">
        <v>1374</v>
      </c>
      <c r="CO1138" s="169">
        <f t="shared" si="159"/>
        <v>2879.973</v>
      </c>
      <c r="CP1138" s="169">
        <f t="shared" si="160"/>
        <v>2876.6559999999999</v>
      </c>
      <c r="CQ1138" s="170">
        <f t="shared" si="161"/>
        <v>5756.6289999999999</v>
      </c>
      <c r="CU1138" s="174">
        <v>1170</v>
      </c>
      <c r="CV1138" s="174">
        <v>143828</v>
      </c>
      <c r="CW1138" s="174">
        <v>5</v>
      </c>
      <c r="CX1138" s="174">
        <v>3152.1819999999998</v>
      </c>
    </row>
    <row r="1139" spans="84:102" x14ac:dyDescent="0.25">
      <c r="CF1139" s="3" t="s">
        <v>3073</v>
      </c>
      <c r="CG1139" s="174">
        <v>1067</v>
      </c>
      <c r="CH1139" s="174">
        <v>125384</v>
      </c>
      <c r="CI1139" s="174">
        <v>5</v>
      </c>
      <c r="CJ1139" s="174">
        <v>3151.9879999999998</v>
      </c>
      <c r="CK1139" s="174">
        <v>3151.9879999999998</v>
      </c>
      <c r="CN1139" s="3">
        <v>3527</v>
      </c>
      <c r="CO1139" s="169">
        <f t="shared" si="159"/>
        <v>2915.6260000000002</v>
      </c>
      <c r="CP1139" s="169">
        <f t="shared" si="160"/>
        <v>2839.3249999999998</v>
      </c>
      <c r="CQ1139" s="170">
        <f t="shared" si="161"/>
        <v>5754.951</v>
      </c>
      <c r="CU1139" s="174">
        <v>1067</v>
      </c>
      <c r="CV1139" s="174">
        <v>125384</v>
      </c>
      <c r="CW1139" s="174">
        <v>5</v>
      </c>
      <c r="CX1139" s="174">
        <v>3151.9879999999998</v>
      </c>
    </row>
    <row r="1140" spans="84:102" x14ac:dyDescent="0.25">
      <c r="CF1140" s="3" t="s">
        <v>3073</v>
      </c>
      <c r="CG1140" s="174">
        <v>2487</v>
      </c>
      <c r="CH1140" s="174">
        <v>35502</v>
      </c>
      <c r="CI1140" s="174">
        <v>5</v>
      </c>
      <c r="CJ1140" s="174">
        <v>3151.0650000000001</v>
      </c>
      <c r="CK1140" s="174">
        <v>3151.0650000000001</v>
      </c>
      <c r="CN1140" s="3">
        <v>2565</v>
      </c>
      <c r="CO1140" s="169">
        <f t="shared" si="159"/>
        <v>2850.7636000000002</v>
      </c>
      <c r="CP1140" s="169">
        <f t="shared" si="160"/>
        <v>2904.0656999999997</v>
      </c>
      <c r="CQ1140" s="170">
        <f t="shared" si="161"/>
        <v>5754.8292999999994</v>
      </c>
      <c r="CU1140" s="174">
        <v>2487</v>
      </c>
      <c r="CV1140" s="174">
        <v>35502</v>
      </c>
      <c r="CW1140" s="174">
        <v>5</v>
      </c>
      <c r="CX1140" s="174">
        <v>3151.0650000000001</v>
      </c>
    </row>
    <row r="1141" spans="84:102" x14ac:dyDescent="0.25">
      <c r="CF1141" s="3" t="s">
        <v>3073</v>
      </c>
      <c r="CG1141" s="174">
        <v>63777</v>
      </c>
      <c r="CH1141" s="174">
        <v>1718</v>
      </c>
      <c r="CI1141" s="174">
        <v>5</v>
      </c>
      <c r="CJ1141" s="174">
        <v>3150.221</v>
      </c>
      <c r="CK1141" s="174">
        <v>3150.221</v>
      </c>
      <c r="CN1141" s="3">
        <v>2028</v>
      </c>
      <c r="CO1141" s="169">
        <f t="shared" si="159"/>
        <v>2794.627</v>
      </c>
      <c r="CP1141" s="169">
        <f t="shared" si="160"/>
        <v>2954.7890000000002</v>
      </c>
      <c r="CQ1141" s="170">
        <f t="shared" si="161"/>
        <v>5749.4160000000002</v>
      </c>
      <c r="CU1141" s="174">
        <v>63777</v>
      </c>
      <c r="CV1141" s="174">
        <v>1718</v>
      </c>
      <c r="CW1141" s="174">
        <v>5</v>
      </c>
      <c r="CX1141" s="174">
        <v>3150.221</v>
      </c>
    </row>
    <row r="1142" spans="84:102" x14ac:dyDescent="0.25">
      <c r="CF1142" s="3" t="s">
        <v>3073</v>
      </c>
      <c r="CG1142" s="174">
        <v>48141</v>
      </c>
      <c r="CH1142" s="174">
        <v>2649</v>
      </c>
      <c r="CI1142" s="174">
        <v>5</v>
      </c>
      <c r="CJ1142" s="174">
        <v>3145.2379999999998</v>
      </c>
      <c r="CK1142" s="174">
        <v>3145.2379999999998</v>
      </c>
      <c r="CN1142" s="3">
        <v>2729</v>
      </c>
      <c r="CO1142" s="169">
        <f t="shared" si="159"/>
        <v>2942.1308400000003</v>
      </c>
      <c r="CP1142" s="169">
        <f t="shared" si="160"/>
        <v>2805.4838199999999</v>
      </c>
      <c r="CQ1142" s="170">
        <f t="shared" si="161"/>
        <v>5747.6146600000002</v>
      </c>
      <c r="CU1142" s="174">
        <v>48141</v>
      </c>
      <c r="CV1142" s="174">
        <v>2649</v>
      </c>
      <c r="CW1142" s="174">
        <v>5</v>
      </c>
      <c r="CX1142" s="174">
        <v>3145.2379999999998</v>
      </c>
    </row>
    <row r="1143" spans="84:102" x14ac:dyDescent="0.25">
      <c r="CF1143" s="3" t="s">
        <v>3073</v>
      </c>
      <c r="CG1143" s="174">
        <v>111145</v>
      </c>
      <c r="CH1143" s="174">
        <v>922</v>
      </c>
      <c r="CI1143" s="174">
        <v>5</v>
      </c>
      <c r="CJ1143" s="174">
        <v>3142.63</v>
      </c>
      <c r="CK1143" s="174">
        <v>3142.63</v>
      </c>
      <c r="CN1143" s="3">
        <v>3085</v>
      </c>
      <c r="CO1143" s="169">
        <f t="shared" si="159"/>
        <v>2852.009</v>
      </c>
      <c r="CP1143" s="169">
        <f t="shared" si="160"/>
        <v>2892.0770000000002</v>
      </c>
      <c r="CQ1143" s="170">
        <f t="shared" si="161"/>
        <v>5744.0860000000002</v>
      </c>
      <c r="CU1143" s="174">
        <v>111145</v>
      </c>
      <c r="CV1143" s="174">
        <v>922</v>
      </c>
      <c r="CW1143" s="174">
        <v>5</v>
      </c>
      <c r="CX1143" s="174">
        <v>3142.63</v>
      </c>
    </row>
    <row r="1144" spans="84:102" x14ac:dyDescent="0.25">
      <c r="CF1144" s="3" t="s">
        <v>3073</v>
      </c>
      <c r="CG1144" s="174">
        <v>3546</v>
      </c>
      <c r="CH1144" s="174">
        <v>80250</v>
      </c>
      <c r="CI1144" s="174">
        <v>5</v>
      </c>
      <c r="CJ1144" s="174">
        <v>3141.4189999999999</v>
      </c>
      <c r="CK1144" s="174">
        <v>3141.4189999999999</v>
      </c>
      <c r="CN1144" s="3">
        <v>1040</v>
      </c>
      <c r="CO1144" s="169">
        <f t="shared" si="159"/>
        <v>2863.5058999999997</v>
      </c>
      <c r="CP1144" s="169">
        <f t="shared" si="160"/>
        <v>2880.1572000000001</v>
      </c>
      <c r="CQ1144" s="170">
        <f t="shared" si="161"/>
        <v>5743.6630999999998</v>
      </c>
      <c r="CU1144" s="174">
        <v>3546</v>
      </c>
      <c r="CV1144" s="174">
        <v>80250</v>
      </c>
      <c r="CW1144" s="174">
        <v>5</v>
      </c>
      <c r="CX1144" s="174">
        <v>3141.4189999999999</v>
      </c>
    </row>
    <row r="1145" spans="84:102" x14ac:dyDescent="0.25">
      <c r="CF1145" s="3" t="s">
        <v>3073</v>
      </c>
      <c r="CG1145" s="174">
        <v>62483</v>
      </c>
      <c r="CH1145" s="174">
        <v>1743</v>
      </c>
      <c r="CI1145" s="174">
        <v>5</v>
      </c>
      <c r="CJ1145" s="174">
        <v>3140.848</v>
      </c>
      <c r="CK1145" s="174">
        <v>3140.848</v>
      </c>
      <c r="CN1145" s="3">
        <v>1735</v>
      </c>
      <c r="CO1145" s="169">
        <f t="shared" si="159"/>
        <v>2855.7075999999997</v>
      </c>
      <c r="CP1145" s="169">
        <f t="shared" si="160"/>
        <v>2887.6173999999996</v>
      </c>
      <c r="CQ1145" s="170">
        <f t="shared" si="161"/>
        <v>5743.3249999999989</v>
      </c>
      <c r="CU1145" s="174">
        <v>62483</v>
      </c>
      <c r="CV1145" s="174">
        <v>1743</v>
      </c>
      <c r="CW1145" s="174">
        <v>5</v>
      </c>
      <c r="CX1145" s="174">
        <v>3140.848</v>
      </c>
    </row>
    <row r="1146" spans="84:102" x14ac:dyDescent="0.25">
      <c r="CF1146" s="3" t="s">
        <v>3073</v>
      </c>
      <c r="CG1146" s="174">
        <v>152059</v>
      </c>
      <c r="CH1146" s="174">
        <v>3182</v>
      </c>
      <c r="CI1146" s="174">
        <v>5</v>
      </c>
      <c r="CJ1146" s="174">
        <v>3138.1370000000002</v>
      </c>
      <c r="CK1146" s="174">
        <v>3138.1370000000002</v>
      </c>
      <c r="CN1146" s="3">
        <v>3338</v>
      </c>
      <c r="CO1146" s="169">
        <f t="shared" si="159"/>
        <v>2882.5275999999999</v>
      </c>
      <c r="CP1146" s="169">
        <f t="shared" si="160"/>
        <v>2855.7629999999999</v>
      </c>
      <c r="CQ1146" s="170">
        <f t="shared" si="161"/>
        <v>5738.2906000000003</v>
      </c>
      <c r="CU1146" s="174">
        <v>152059</v>
      </c>
      <c r="CV1146" s="174">
        <v>3182</v>
      </c>
      <c r="CW1146" s="174">
        <v>5</v>
      </c>
      <c r="CX1146" s="174">
        <v>3138.1370000000002</v>
      </c>
    </row>
    <row r="1147" spans="84:102" x14ac:dyDescent="0.25">
      <c r="CF1147" s="3" t="s">
        <v>3073</v>
      </c>
      <c r="CG1147" s="174">
        <v>63468</v>
      </c>
      <c r="CH1147" s="174">
        <v>67</v>
      </c>
      <c r="CI1147" s="174">
        <v>5</v>
      </c>
      <c r="CJ1147" s="174">
        <v>3138.116</v>
      </c>
      <c r="CK1147" s="174">
        <v>3138.116</v>
      </c>
      <c r="CN1147" s="3">
        <v>1270</v>
      </c>
      <c r="CO1147" s="169">
        <f t="shared" si="159"/>
        <v>2822.9762000000001</v>
      </c>
      <c r="CP1147" s="169">
        <f t="shared" si="160"/>
        <v>2913.1677</v>
      </c>
      <c r="CQ1147" s="170">
        <f t="shared" si="161"/>
        <v>5736.1439</v>
      </c>
      <c r="CU1147" s="174">
        <v>63468</v>
      </c>
      <c r="CV1147" s="174">
        <v>67</v>
      </c>
      <c r="CW1147" s="174">
        <v>5</v>
      </c>
      <c r="CX1147" s="174">
        <v>3138.116</v>
      </c>
    </row>
    <row r="1148" spans="84:102" x14ac:dyDescent="0.25">
      <c r="CF1148" s="3" t="s">
        <v>3073</v>
      </c>
      <c r="CG1148" s="174">
        <v>2728</v>
      </c>
      <c r="CH1148" s="174">
        <v>138598</v>
      </c>
      <c r="CI1148" s="174">
        <v>5</v>
      </c>
      <c r="CJ1148" s="174">
        <v>3137.6790000000001</v>
      </c>
      <c r="CK1148" s="174">
        <v>3137.6790000000001</v>
      </c>
      <c r="CN1148" s="3">
        <v>896</v>
      </c>
      <c r="CO1148" s="169">
        <f t="shared" si="159"/>
        <v>2863.73</v>
      </c>
      <c r="CP1148" s="169">
        <f t="shared" si="160"/>
        <v>2869.5985000000001</v>
      </c>
      <c r="CQ1148" s="170">
        <f t="shared" si="161"/>
        <v>5733.3284999999996</v>
      </c>
      <c r="CU1148" s="174">
        <v>2728</v>
      </c>
      <c r="CV1148" s="174">
        <v>138598</v>
      </c>
      <c r="CW1148" s="174">
        <v>5</v>
      </c>
      <c r="CX1148" s="174">
        <v>3137.6790000000001</v>
      </c>
    </row>
    <row r="1149" spans="84:102" x14ac:dyDescent="0.25">
      <c r="CF1149" s="3" t="s">
        <v>3073</v>
      </c>
      <c r="CG1149" s="174">
        <v>88141</v>
      </c>
      <c r="CH1149" s="174">
        <v>3567</v>
      </c>
      <c r="CI1149" s="174">
        <v>5</v>
      </c>
      <c r="CJ1149" s="174">
        <v>3137.3130000000001</v>
      </c>
      <c r="CK1149" s="174">
        <v>3137.3130000000001</v>
      </c>
      <c r="CN1149" s="3">
        <v>1091</v>
      </c>
      <c r="CO1149" s="169">
        <f t="shared" si="159"/>
        <v>2811.7101000000002</v>
      </c>
      <c r="CP1149" s="169">
        <f t="shared" si="160"/>
        <v>2918.1283000000003</v>
      </c>
      <c r="CQ1149" s="170">
        <f t="shared" si="161"/>
        <v>5729.8384000000005</v>
      </c>
      <c r="CU1149" s="174">
        <v>88141</v>
      </c>
      <c r="CV1149" s="174">
        <v>3567</v>
      </c>
      <c r="CW1149" s="174">
        <v>5</v>
      </c>
      <c r="CX1149" s="174">
        <v>3137.3130000000001</v>
      </c>
    </row>
    <row r="1150" spans="84:102" x14ac:dyDescent="0.25">
      <c r="CF1150" s="3" t="s">
        <v>3073</v>
      </c>
      <c r="CG1150" s="174">
        <v>986</v>
      </c>
      <c r="CH1150" s="174">
        <v>114240</v>
      </c>
      <c r="CI1150" s="174">
        <v>5</v>
      </c>
      <c r="CJ1150" s="174">
        <v>3134.0160000000001</v>
      </c>
      <c r="CK1150" s="174">
        <v>3134.0160000000001</v>
      </c>
      <c r="CN1150" s="3">
        <v>3368</v>
      </c>
      <c r="CO1150" s="169">
        <f t="shared" si="159"/>
        <v>2872.9906999999998</v>
      </c>
      <c r="CP1150" s="169">
        <f t="shared" si="160"/>
        <v>2851.5441999999998</v>
      </c>
      <c r="CQ1150" s="170">
        <f t="shared" si="161"/>
        <v>5724.5348999999997</v>
      </c>
      <c r="CU1150" s="174">
        <v>986</v>
      </c>
      <c r="CV1150" s="174">
        <v>114240</v>
      </c>
      <c r="CW1150" s="174">
        <v>5</v>
      </c>
      <c r="CX1150" s="174">
        <v>3134.0160000000001</v>
      </c>
    </row>
    <row r="1151" spans="84:102" x14ac:dyDescent="0.25">
      <c r="CF1151" s="3" t="s">
        <v>3073</v>
      </c>
      <c r="CG1151" s="174">
        <v>3241</v>
      </c>
      <c r="CH1151" s="174">
        <v>159449</v>
      </c>
      <c r="CI1151" s="174">
        <v>5</v>
      </c>
      <c r="CJ1151" s="174">
        <v>3131.4470000000001</v>
      </c>
      <c r="CK1151" s="174">
        <v>3131.4470000000001</v>
      </c>
      <c r="CN1151" s="3">
        <v>2190</v>
      </c>
      <c r="CO1151" s="169">
        <f t="shared" si="159"/>
        <v>2847.1754700000001</v>
      </c>
      <c r="CP1151" s="169">
        <f t="shared" si="160"/>
        <v>2876.7282599999999</v>
      </c>
      <c r="CQ1151" s="170">
        <f t="shared" si="161"/>
        <v>5723.90373</v>
      </c>
      <c r="CU1151" s="174">
        <v>3241</v>
      </c>
      <c r="CV1151" s="174">
        <v>159449</v>
      </c>
      <c r="CW1151" s="174">
        <v>5</v>
      </c>
      <c r="CX1151" s="174">
        <v>3131.4470000000001</v>
      </c>
    </row>
    <row r="1152" spans="84:102" x14ac:dyDescent="0.25">
      <c r="CF1152" s="3" t="s">
        <v>3073</v>
      </c>
      <c r="CG1152" s="174">
        <v>2486</v>
      </c>
      <c r="CH1152" s="174">
        <v>32863</v>
      </c>
      <c r="CI1152" s="174">
        <v>5</v>
      </c>
      <c r="CJ1152" s="174">
        <v>3130.5329999999999</v>
      </c>
      <c r="CK1152" s="174">
        <v>3130.5329999999999</v>
      </c>
      <c r="CN1152" s="3">
        <v>3264</v>
      </c>
      <c r="CO1152" s="169">
        <f t="shared" si="159"/>
        <v>2789.0601999999999</v>
      </c>
      <c r="CP1152" s="169">
        <f t="shared" si="160"/>
        <v>2933.7288999999996</v>
      </c>
      <c r="CQ1152" s="170">
        <f t="shared" si="161"/>
        <v>5722.7891</v>
      </c>
      <c r="CU1152" s="174">
        <v>2486</v>
      </c>
      <c r="CV1152" s="174">
        <v>32863</v>
      </c>
      <c r="CW1152" s="174">
        <v>5</v>
      </c>
      <c r="CX1152" s="174">
        <v>3130.5329999999999</v>
      </c>
    </row>
    <row r="1153" spans="84:102" x14ac:dyDescent="0.25">
      <c r="CF1153" s="3" t="s">
        <v>3073</v>
      </c>
      <c r="CG1153" s="174">
        <v>182140</v>
      </c>
      <c r="CH1153" s="174">
        <v>3451</v>
      </c>
      <c r="CI1153" s="174">
        <v>5</v>
      </c>
      <c r="CJ1153" s="174">
        <v>3127.7640000000001</v>
      </c>
      <c r="CK1153" s="174">
        <v>3127.7640000000001</v>
      </c>
      <c r="CN1153" s="3">
        <v>284</v>
      </c>
      <c r="CO1153" s="169">
        <f t="shared" si="159"/>
        <v>2772.4378899999997</v>
      </c>
      <c r="CP1153" s="169">
        <f t="shared" si="160"/>
        <v>2949.65733</v>
      </c>
      <c r="CQ1153" s="170">
        <f t="shared" si="161"/>
        <v>5722.0952199999992</v>
      </c>
      <c r="CU1153" s="174">
        <v>182140</v>
      </c>
      <c r="CV1153" s="174">
        <v>3451</v>
      </c>
      <c r="CW1153" s="174">
        <v>5</v>
      </c>
      <c r="CX1153" s="174">
        <v>3127.7640000000001</v>
      </c>
    </row>
    <row r="1154" spans="84:102" x14ac:dyDescent="0.25">
      <c r="CF1154" s="3" t="s">
        <v>3073</v>
      </c>
      <c r="CG1154" s="174">
        <v>174320</v>
      </c>
      <c r="CH1154" s="174">
        <v>3400</v>
      </c>
      <c r="CI1154" s="174">
        <v>5</v>
      </c>
      <c r="CJ1154" s="174">
        <v>3124.6979999999999</v>
      </c>
      <c r="CK1154" s="174">
        <v>3124.6979999999999</v>
      </c>
      <c r="CN1154" s="3">
        <v>3128</v>
      </c>
      <c r="CO1154" s="169">
        <f t="shared" si="159"/>
        <v>2849.5751</v>
      </c>
      <c r="CP1154" s="169">
        <f t="shared" si="160"/>
        <v>2870.3326700000002</v>
      </c>
      <c r="CQ1154" s="170">
        <f t="shared" si="161"/>
        <v>5719.9077699999998</v>
      </c>
      <c r="CU1154" s="174">
        <v>174320</v>
      </c>
      <c r="CV1154" s="174">
        <v>3400</v>
      </c>
      <c r="CW1154" s="174">
        <v>5</v>
      </c>
      <c r="CX1154" s="174">
        <v>3124.6979999999999</v>
      </c>
    </row>
    <row r="1155" spans="84:102" x14ac:dyDescent="0.25">
      <c r="CF1155" s="3" t="s">
        <v>3073</v>
      </c>
      <c r="CG1155" s="174">
        <v>82072</v>
      </c>
      <c r="CH1155" s="174">
        <v>438</v>
      </c>
      <c r="CI1155" s="174">
        <v>5</v>
      </c>
      <c r="CJ1155" s="174">
        <v>3124.2809999999999</v>
      </c>
      <c r="CK1155" s="174">
        <v>3124.2809999999999</v>
      </c>
      <c r="CN1155" s="3">
        <v>3270</v>
      </c>
      <c r="CO1155" s="169">
        <f t="shared" ref="CO1155:CO1218" si="162">SUMIF(CG$3:CG$17476,$CN1155,$CK$3:$CK$17476)</f>
        <v>2891.8901999999998</v>
      </c>
      <c r="CP1155" s="169">
        <f t="shared" ref="CP1155:CP1218" si="163">SUMIF(CH$3:CH$17476,$CN1155,$CK$3:$CK$17476)</f>
        <v>2825.6371000000004</v>
      </c>
      <c r="CQ1155" s="170">
        <f t="shared" ref="CQ1155:CQ1218" si="164">CO1155+CP1155</f>
        <v>5717.5272999999997</v>
      </c>
      <c r="CU1155" s="174">
        <v>82072</v>
      </c>
      <c r="CV1155" s="174">
        <v>438</v>
      </c>
      <c r="CW1155" s="174">
        <v>5</v>
      </c>
      <c r="CX1155" s="174">
        <v>3124.2809999999999</v>
      </c>
    </row>
    <row r="1156" spans="84:102" x14ac:dyDescent="0.25">
      <c r="CF1156" s="3" t="s">
        <v>3073</v>
      </c>
      <c r="CG1156" s="174">
        <v>118689</v>
      </c>
      <c r="CH1156" s="174">
        <v>1021</v>
      </c>
      <c r="CI1156" s="174">
        <v>5</v>
      </c>
      <c r="CJ1156" s="174">
        <v>3123.971</v>
      </c>
      <c r="CK1156" s="174">
        <v>3123.971</v>
      </c>
      <c r="CN1156" s="3">
        <v>416</v>
      </c>
      <c r="CO1156" s="169">
        <f t="shared" si="162"/>
        <v>2814.1808000000001</v>
      </c>
      <c r="CP1156" s="169">
        <f t="shared" si="163"/>
        <v>2895.5102000000002</v>
      </c>
      <c r="CQ1156" s="170">
        <f t="shared" si="164"/>
        <v>5709.6910000000007</v>
      </c>
      <c r="CU1156" s="174">
        <v>118689</v>
      </c>
      <c r="CV1156" s="174">
        <v>1021</v>
      </c>
      <c r="CW1156" s="174">
        <v>5</v>
      </c>
      <c r="CX1156" s="174">
        <v>3123.971</v>
      </c>
    </row>
    <row r="1157" spans="84:102" x14ac:dyDescent="0.25">
      <c r="CF1157" s="3" t="s">
        <v>3073</v>
      </c>
      <c r="CG1157" s="174">
        <v>35381</v>
      </c>
      <c r="CH1157" s="174">
        <v>2440</v>
      </c>
      <c r="CI1157" s="174">
        <v>5</v>
      </c>
      <c r="CJ1157" s="174">
        <v>3120.1030000000001</v>
      </c>
      <c r="CK1157" s="174">
        <v>3120.1030000000001</v>
      </c>
      <c r="CN1157" s="3">
        <v>3081</v>
      </c>
      <c r="CO1157" s="169">
        <f t="shared" si="162"/>
        <v>2827.8796299999999</v>
      </c>
      <c r="CP1157" s="169">
        <f t="shared" si="163"/>
        <v>2881.4149500000003</v>
      </c>
      <c r="CQ1157" s="170">
        <f t="shared" si="164"/>
        <v>5709.2945799999998</v>
      </c>
      <c r="CU1157" s="174">
        <v>35381</v>
      </c>
      <c r="CV1157" s="174">
        <v>2440</v>
      </c>
      <c r="CW1157" s="174">
        <v>5</v>
      </c>
      <c r="CX1157" s="174">
        <v>3120.1030000000001</v>
      </c>
    </row>
    <row r="1158" spans="84:102" x14ac:dyDescent="0.25">
      <c r="CF1158" s="3" t="s">
        <v>3073</v>
      </c>
      <c r="CG1158" s="174">
        <v>155775</v>
      </c>
      <c r="CH1158" s="174">
        <v>2965</v>
      </c>
      <c r="CI1158" s="174">
        <v>5</v>
      </c>
      <c r="CJ1158" s="174">
        <v>3119.2269999999999</v>
      </c>
      <c r="CK1158" s="174">
        <v>3119.2269999999999</v>
      </c>
      <c r="CN1158" s="3">
        <v>1106</v>
      </c>
      <c r="CO1158" s="169">
        <f t="shared" si="162"/>
        <v>2813.8185000000003</v>
      </c>
      <c r="CP1158" s="169">
        <f t="shared" si="163"/>
        <v>2893.0558000000001</v>
      </c>
      <c r="CQ1158" s="170">
        <f t="shared" si="164"/>
        <v>5706.8743000000004</v>
      </c>
      <c r="CU1158" s="174">
        <v>155775</v>
      </c>
      <c r="CV1158" s="174">
        <v>2965</v>
      </c>
      <c r="CW1158" s="174">
        <v>5</v>
      </c>
      <c r="CX1158" s="174">
        <v>3119.2269999999999</v>
      </c>
    </row>
    <row r="1159" spans="84:102" x14ac:dyDescent="0.25">
      <c r="CF1159" s="3" t="s">
        <v>3073</v>
      </c>
      <c r="CG1159" s="174">
        <v>3367</v>
      </c>
      <c r="CH1159" s="174">
        <v>167345</v>
      </c>
      <c r="CI1159" s="174">
        <v>5</v>
      </c>
      <c r="CJ1159" s="174">
        <v>3117.9589999999998</v>
      </c>
      <c r="CK1159" s="174">
        <v>3117.9589999999998</v>
      </c>
      <c r="CN1159" s="3">
        <v>73</v>
      </c>
      <c r="CO1159" s="169">
        <f t="shared" si="162"/>
        <v>2886.5583000000001</v>
      </c>
      <c r="CP1159" s="169">
        <f t="shared" si="163"/>
        <v>2820.299</v>
      </c>
      <c r="CQ1159" s="170">
        <f t="shared" si="164"/>
        <v>5706.8572999999997</v>
      </c>
      <c r="CU1159" s="174">
        <v>3367</v>
      </c>
      <c r="CV1159" s="174">
        <v>167345</v>
      </c>
      <c r="CW1159" s="174">
        <v>5</v>
      </c>
      <c r="CX1159" s="174">
        <v>3117.9589999999998</v>
      </c>
    </row>
    <row r="1160" spans="84:102" x14ac:dyDescent="0.25">
      <c r="CF1160" s="3" t="s">
        <v>3073</v>
      </c>
      <c r="CG1160" s="174">
        <v>47132</v>
      </c>
      <c r="CH1160" s="174">
        <v>2549</v>
      </c>
      <c r="CI1160" s="174">
        <v>5</v>
      </c>
      <c r="CJ1160" s="174">
        <v>3117.0129999999999</v>
      </c>
      <c r="CK1160" s="174">
        <v>3117.0129999999999</v>
      </c>
      <c r="CN1160" s="3">
        <v>718</v>
      </c>
      <c r="CO1160" s="169">
        <f t="shared" si="162"/>
        <v>2831.8024999999998</v>
      </c>
      <c r="CP1160" s="169">
        <f t="shared" si="163"/>
        <v>2872.0579799999996</v>
      </c>
      <c r="CQ1160" s="170">
        <f t="shared" si="164"/>
        <v>5703.8604799999994</v>
      </c>
      <c r="CU1160" s="174">
        <v>47132</v>
      </c>
      <c r="CV1160" s="174">
        <v>2549</v>
      </c>
      <c r="CW1160" s="174">
        <v>5</v>
      </c>
      <c r="CX1160" s="174">
        <v>3117.0129999999999</v>
      </c>
    </row>
    <row r="1161" spans="84:102" x14ac:dyDescent="0.25">
      <c r="CF1161" s="3" t="s">
        <v>3073</v>
      </c>
      <c r="CG1161" s="174">
        <v>113934</v>
      </c>
      <c r="CH1161" s="174">
        <v>963</v>
      </c>
      <c r="CI1161" s="174">
        <v>5</v>
      </c>
      <c r="CJ1161" s="174">
        <v>3116.1849999999999</v>
      </c>
      <c r="CK1161" s="174">
        <v>3116.1849999999999</v>
      </c>
      <c r="CN1161" s="3">
        <v>186</v>
      </c>
      <c r="CO1161" s="169">
        <f t="shared" si="162"/>
        <v>2900.8521000000001</v>
      </c>
      <c r="CP1161" s="169">
        <f t="shared" si="163"/>
        <v>2802.6518000000001</v>
      </c>
      <c r="CQ1161" s="170">
        <f t="shared" si="164"/>
        <v>5703.5038999999997</v>
      </c>
      <c r="CU1161" s="174">
        <v>113934</v>
      </c>
      <c r="CV1161" s="174">
        <v>963</v>
      </c>
      <c r="CW1161" s="174">
        <v>5</v>
      </c>
      <c r="CX1161" s="174">
        <v>3116.1849999999999</v>
      </c>
    </row>
    <row r="1162" spans="84:102" x14ac:dyDescent="0.25">
      <c r="CF1162" s="3" t="s">
        <v>3073</v>
      </c>
      <c r="CG1162" s="174">
        <v>36440</v>
      </c>
      <c r="CH1162" s="174">
        <v>2496</v>
      </c>
      <c r="CI1162" s="174">
        <v>5</v>
      </c>
      <c r="CJ1162" s="174">
        <v>3115.924</v>
      </c>
      <c r="CK1162" s="174">
        <v>3115.924</v>
      </c>
      <c r="CN1162" s="3">
        <v>3342</v>
      </c>
      <c r="CO1162" s="169">
        <f t="shared" si="162"/>
        <v>2845.1048000000001</v>
      </c>
      <c r="CP1162" s="169">
        <f t="shared" si="163"/>
        <v>2855.6955000000003</v>
      </c>
      <c r="CQ1162" s="170">
        <f t="shared" si="164"/>
        <v>5700.8003000000008</v>
      </c>
      <c r="CU1162" s="174">
        <v>36440</v>
      </c>
      <c r="CV1162" s="174">
        <v>2496</v>
      </c>
      <c r="CW1162" s="174">
        <v>5</v>
      </c>
      <c r="CX1162" s="174">
        <v>3115.924</v>
      </c>
    </row>
    <row r="1163" spans="84:102" x14ac:dyDescent="0.25">
      <c r="CF1163" s="3" t="s">
        <v>3073</v>
      </c>
      <c r="CG1163" s="174">
        <v>2389</v>
      </c>
      <c r="CH1163" s="174">
        <v>29199</v>
      </c>
      <c r="CI1163" s="174">
        <v>5</v>
      </c>
      <c r="CJ1163" s="174">
        <v>3114.5940000000001</v>
      </c>
      <c r="CK1163" s="174">
        <v>3114.5940000000001</v>
      </c>
      <c r="CN1163" s="3">
        <v>522</v>
      </c>
      <c r="CO1163" s="169">
        <f t="shared" si="162"/>
        <v>2863.4160000000002</v>
      </c>
      <c r="CP1163" s="169">
        <f t="shared" si="163"/>
        <v>2836.4241999999999</v>
      </c>
      <c r="CQ1163" s="170">
        <f t="shared" si="164"/>
        <v>5699.8402000000006</v>
      </c>
      <c r="CU1163" s="174">
        <v>2389</v>
      </c>
      <c r="CV1163" s="174">
        <v>29199</v>
      </c>
      <c r="CW1163" s="174">
        <v>5</v>
      </c>
      <c r="CX1163" s="174">
        <v>3114.5940000000001</v>
      </c>
    </row>
    <row r="1164" spans="84:102" x14ac:dyDescent="0.25">
      <c r="CF1164" s="3" t="s">
        <v>3073</v>
      </c>
      <c r="CG1164" s="174">
        <v>3451</v>
      </c>
      <c r="CH1164" s="174">
        <v>182140</v>
      </c>
      <c r="CI1164" s="174">
        <v>5</v>
      </c>
      <c r="CJ1164" s="174">
        <v>3113.317</v>
      </c>
      <c r="CK1164" s="174">
        <v>3113.317</v>
      </c>
      <c r="CN1164" s="3">
        <v>1181</v>
      </c>
      <c r="CO1164" s="169">
        <f t="shared" si="162"/>
        <v>2810.5953</v>
      </c>
      <c r="CP1164" s="169">
        <f t="shared" si="163"/>
        <v>2888.9084000000003</v>
      </c>
      <c r="CQ1164" s="170">
        <f t="shared" si="164"/>
        <v>5699.5037000000002</v>
      </c>
      <c r="CU1164" s="174">
        <v>3451</v>
      </c>
      <c r="CV1164" s="174">
        <v>182140</v>
      </c>
      <c r="CW1164" s="174">
        <v>5</v>
      </c>
      <c r="CX1164" s="174">
        <v>3113.317</v>
      </c>
    </row>
    <row r="1165" spans="84:102" x14ac:dyDescent="0.25">
      <c r="CF1165" s="3" t="s">
        <v>3073</v>
      </c>
      <c r="CG1165" s="174">
        <v>256</v>
      </c>
      <c r="CH1165" s="174">
        <v>71075</v>
      </c>
      <c r="CI1165" s="174">
        <v>5</v>
      </c>
      <c r="CJ1165" s="174">
        <v>3112.3580000000002</v>
      </c>
      <c r="CK1165" s="174">
        <v>3112.3580000000002</v>
      </c>
      <c r="CN1165" s="3">
        <v>1934</v>
      </c>
      <c r="CO1165" s="169">
        <f t="shared" si="162"/>
        <v>2861.473</v>
      </c>
      <c r="CP1165" s="169">
        <f t="shared" si="163"/>
        <v>2836.6440000000002</v>
      </c>
      <c r="CQ1165" s="170">
        <f t="shared" si="164"/>
        <v>5698.1170000000002</v>
      </c>
      <c r="CU1165" s="174">
        <v>256</v>
      </c>
      <c r="CV1165" s="174">
        <v>71075</v>
      </c>
      <c r="CW1165" s="174">
        <v>5</v>
      </c>
      <c r="CX1165" s="174">
        <v>3112.3580000000002</v>
      </c>
    </row>
    <row r="1166" spans="84:102" x14ac:dyDescent="0.25">
      <c r="CF1166" s="3" t="s">
        <v>3073</v>
      </c>
      <c r="CG1166" s="174">
        <v>1452</v>
      </c>
      <c r="CH1166" s="174">
        <v>97842</v>
      </c>
      <c r="CI1166" s="174">
        <v>5</v>
      </c>
      <c r="CJ1166" s="174">
        <v>3111.6129999999998</v>
      </c>
      <c r="CK1166" s="174">
        <v>3111.6129999999998</v>
      </c>
      <c r="CN1166" s="3">
        <v>1543</v>
      </c>
      <c r="CO1166" s="169">
        <f t="shared" si="162"/>
        <v>2841.0967559999999</v>
      </c>
      <c r="CP1166" s="169">
        <f t="shared" si="163"/>
        <v>2856.1704</v>
      </c>
      <c r="CQ1166" s="170">
        <f t="shared" si="164"/>
        <v>5697.2671559999999</v>
      </c>
      <c r="CU1166" s="174">
        <v>1452</v>
      </c>
      <c r="CV1166" s="174">
        <v>97842</v>
      </c>
      <c r="CW1166" s="174">
        <v>5</v>
      </c>
      <c r="CX1166" s="174">
        <v>3111.6129999999998</v>
      </c>
    </row>
    <row r="1167" spans="84:102" x14ac:dyDescent="0.25">
      <c r="CF1167" s="3" t="s">
        <v>3073</v>
      </c>
      <c r="CG1167" s="174">
        <v>128610</v>
      </c>
      <c r="CH1167" s="174">
        <v>2014</v>
      </c>
      <c r="CI1167" s="174">
        <v>5</v>
      </c>
      <c r="CJ1167" s="174">
        <v>3111.58</v>
      </c>
      <c r="CK1167" s="174">
        <v>3111.58</v>
      </c>
      <c r="CN1167" s="3">
        <v>360</v>
      </c>
      <c r="CO1167" s="169">
        <f t="shared" si="162"/>
        <v>2865.681</v>
      </c>
      <c r="CP1167" s="169">
        <f t="shared" si="163"/>
        <v>2824.6170000000002</v>
      </c>
      <c r="CQ1167" s="170">
        <f t="shared" si="164"/>
        <v>5690.2980000000007</v>
      </c>
      <c r="CU1167" s="174">
        <v>128610</v>
      </c>
      <c r="CV1167" s="174">
        <v>2014</v>
      </c>
      <c r="CW1167" s="174">
        <v>5</v>
      </c>
      <c r="CX1167" s="174">
        <v>3111.58</v>
      </c>
    </row>
    <row r="1168" spans="84:102" x14ac:dyDescent="0.25">
      <c r="CF1168" s="3" t="s">
        <v>3073</v>
      </c>
      <c r="CG1168" s="174">
        <v>405</v>
      </c>
      <c r="CH1168" s="174">
        <v>80728</v>
      </c>
      <c r="CI1168" s="174">
        <v>5</v>
      </c>
      <c r="CJ1168" s="174">
        <v>3111.1590000000001</v>
      </c>
      <c r="CK1168" s="174">
        <v>3111.1590000000001</v>
      </c>
      <c r="CN1168" s="3">
        <v>1510</v>
      </c>
      <c r="CO1168" s="169">
        <f t="shared" si="162"/>
        <v>2833.8665000000001</v>
      </c>
      <c r="CP1168" s="169">
        <f t="shared" si="163"/>
        <v>2846.5520000000001</v>
      </c>
      <c r="CQ1168" s="170">
        <f t="shared" si="164"/>
        <v>5680.4184999999998</v>
      </c>
      <c r="CU1168" s="174">
        <v>405</v>
      </c>
      <c r="CV1168" s="174">
        <v>80728</v>
      </c>
      <c r="CW1168" s="174">
        <v>5</v>
      </c>
      <c r="CX1168" s="174">
        <v>3111.1590000000001</v>
      </c>
    </row>
    <row r="1169" spans="84:102" x14ac:dyDescent="0.25">
      <c r="CF1169" s="3" t="s">
        <v>3073</v>
      </c>
      <c r="CG1169" s="174">
        <v>92446</v>
      </c>
      <c r="CH1169" s="174">
        <v>1519</v>
      </c>
      <c r="CI1169" s="174">
        <v>5</v>
      </c>
      <c r="CJ1169" s="174">
        <v>3109.5</v>
      </c>
      <c r="CK1169" s="174">
        <v>3109.5</v>
      </c>
      <c r="CN1169" s="3">
        <v>3318</v>
      </c>
      <c r="CO1169" s="169">
        <f t="shared" si="162"/>
        <v>2830.1280000000002</v>
      </c>
      <c r="CP1169" s="169">
        <f t="shared" si="163"/>
        <v>2848.8710000000001</v>
      </c>
      <c r="CQ1169" s="170">
        <f t="shared" si="164"/>
        <v>5678.9989999999998</v>
      </c>
      <c r="CU1169" s="174">
        <v>92446</v>
      </c>
      <c r="CV1169" s="174">
        <v>1519</v>
      </c>
      <c r="CW1169" s="174">
        <v>5</v>
      </c>
      <c r="CX1169" s="174">
        <v>3109.5</v>
      </c>
    </row>
    <row r="1170" spans="84:102" x14ac:dyDescent="0.25">
      <c r="CF1170" s="3" t="s">
        <v>3073</v>
      </c>
      <c r="CG1170" s="174">
        <v>176020</v>
      </c>
      <c r="CH1170" s="174">
        <v>3435</v>
      </c>
      <c r="CI1170" s="174">
        <v>5</v>
      </c>
      <c r="CJ1170" s="174">
        <v>3109.4050000000002</v>
      </c>
      <c r="CK1170" s="174">
        <v>3109.4050000000002</v>
      </c>
      <c r="CN1170" s="3">
        <v>1144</v>
      </c>
      <c r="CO1170" s="169">
        <f t="shared" si="162"/>
        <v>2842.9639999999999</v>
      </c>
      <c r="CP1170" s="169">
        <f t="shared" si="163"/>
        <v>2825.134</v>
      </c>
      <c r="CQ1170" s="170">
        <f t="shared" si="164"/>
        <v>5668.098</v>
      </c>
      <c r="CU1170" s="174">
        <v>176020</v>
      </c>
      <c r="CV1170" s="174">
        <v>3435</v>
      </c>
      <c r="CW1170" s="174">
        <v>5</v>
      </c>
      <c r="CX1170" s="174">
        <v>3109.4050000000002</v>
      </c>
    </row>
    <row r="1171" spans="84:102" x14ac:dyDescent="0.25">
      <c r="CF1171" s="3" t="s">
        <v>3073</v>
      </c>
      <c r="CG1171" s="174">
        <v>109444</v>
      </c>
      <c r="CH1171" s="174">
        <v>1406</v>
      </c>
      <c r="CI1171" s="174">
        <v>5</v>
      </c>
      <c r="CJ1171" s="174">
        <v>3099.2959999999998</v>
      </c>
      <c r="CK1171" s="174">
        <v>3099.2959999999998</v>
      </c>
      <c r="CN1171" s="3">
        <v>219</v>
      </c>
      <c r="CO1171" s="169">
        <f t="shared" si="162"/>
        <v>2877.3547699999999</v>
      </c>
      <c r="CP1171" s="169">
        <f t="shared" si="163"/>
        <v>2789.1448519999999</v>
      </c>
      <c r="CQ1171" s="170">
        <f t="shared" si="164"/>
        <v>5666.4996219999994</v>
      </c>
      <c r="CU1171" s="174">
        <v>109444</v>
      </c>
      <c r="CV1171" s="174">
        <v>1406</v>
      </c>
      <c r="CW1171" s="174">
        <v>5</v>
      </c>
      <c r="CX1171" s="174">
        <v>3099.2959999999998</v>
      </c>
    </row>
    <row r="1172" spans="84:102" x14ac:dyDescent="0.25">
      <c r="CF1172" s="3" t="s">
        <v>3073</v>
      </c>
      <c r="CG1172" s="174">
        <v>3317</v>
      </c>
      <c r="CH1172" s="174">
        <v>167071</v>
      </c>
      <c r="CI1172" s="174">
        <v>5</v>
      </c>
      <c r="CJ1172" s="174">
        <v>3099.123</v>
      </c>
      <c r="CK1172" s="174">
        <v>3099.123</v>
      </c>
      <c r="CN1172" s="3">
        <v>2732</v>
      </c>
      <c r="CO1172" s="169">
        <f t="shared" si="162"/>
        <v>2836.0981999999999</v>
      </c>
      <c r="CP1172" s="169">
        <f t="shared" si="163"/>
        <v>2827.3815</v>
      </c>
      <c r="CQ1172" s="170">
        <f t="shared" si="164"/>
        <v>5663.4796999999999</v>
      </c>
      <c r="CU1172" s="174">
        <v>3317</v>
      </c>
      <c r="CV1172" s="174">
        <v>167071</v>
      </c>
      <c r="CW1172" s="174">
        <v>5</v>
      </c>
      <c r="CX1172" s="174">
        <v>3099.123</v>
      </c>
    </row>
    <row r="1173" spans="84:102" x14ac:dyDescent="0.25">
      <c r="CF1173" s="3" t="s">
        <v>3073</v>
      </c>
      <c r="CG1173" s="174">
        <v>168940</v>
      </c>
      <c r="CH1173" s="174">
        <v>3371</v>
      </c>
      <c r="CI1173" s="174">
        <v>5</v>
      </c>
      <c r="CJ1173" s="174">
        <v>3096.4380000000001</v>
      </c>
      <c r="CK1173" s="174">
        <v>3096.4380000000001</v>
      </c>
      <c r="CN1173" s="3">
        <v>1701</v>
      </c>
      <c r="CO1173" s="169">
        <f t="shared" si="162"/>
        <v>2854.1428999999998</v>
      </c>
      <c r="CP1173" s="169">
        <f t="shared" si="163"/>
        <v>2805.1472000000003</v>
      </c>
      <c r="CQ1173" s="170">
        <f t="shared" si="164"/>
        <v>5659.2901000000002</v>
      </c>
      <c r="CU1173" s="174">
        <v>168940</v>
      </c>
      <c r="CV1173" s="174">
        <v>3371</v>
      </c>
      <c r="CW1173" s="174">
        <v>5</v>
      </c>
      <c r="CX1173" s="174">
        <v>3096.4380000000001</v>
      </c>
    </row>
    <row r="1174" spans="84:102" x14ac:dyDescent="0.25">
      <c r="CF1174" s="3" t="s">
        <v>3073</v>
      </c>
      <c r="CG1174" s="174">
        <v>35871</v>
      </c>
      <c r="CH1174" s="174">
        <v>2476</v>
      </c>
      <c r="CI1174" s="174">
        <v>5</v>
      </c>
      <c r="CJ1174" s="174">
        <v>3095.3359999999998</v>
      </c>
      <c r="CK1174" s="174">
        <v>3095.3359999999998</v>
      </c>
      <c r="CN1174" s="3">
        <v>1195</v>
      </c>
      <c r="CO1174" s="169">
        <f t="shared" si="162"/>
        <v>2887.7952</v>
      </c>
      <c r="CP1174" s="169">
        <f t="shared" si="163"/>
        <v>2765.2728000000002</v>
      </c>
      <c r="CQ1174" s="170">
        <f t="shared" si="164"/>
        <v>5653.0680000000002</v>
      </c>
      <c r="CU1174" s="174">
        <v>35871</v>
      </c>
      <c r="CV1174" s="174">
        <v>2476</v>
      </c>
      <c r="CW1174" s="174">
        <v>5</v>
      </c>
      <c r="CX1174" s="174">
        <v>3095.3359999999998</v>
      </c>
    </row>
    <row r="1175" spans="84:102" x14ac:dyDescent="0.25">
      <c r="CF1175" s="3" t="s">
        <v>3073</v>
      </c>
      <c r="CG1175" s="174">
        <v>9478</v>
      </c>
      <c r="CH1175" s="174">
        <v>2135</v>
      </c>
      <c r="CI1175" s="174">
        <v>5</v>
      </c>
      <c r="CJ1175" s="174">
        <v>3094.741</v>
      </c>
      <c r="CK1175" s="174">
        <v>3094.741</v>
      </c>
      <c r="CN1175" s="3">
        <v>2528</v>
      </c>
      <c r="CO1175" s="169">
        <f t="shared" si="162"/>
        <v>2860.05</v>
      </c>
      <c r="CP1175" s="169">
        <f t="shared" si="163"/>
        <v>2791.9366</v>
      </c>
      <c r="CQ1175" s="170">
        <f t="shared" si="164"/>
        <v>5651.9866000000002</v>
      </c>
      <c r="CU1175" s="174">
        <v>9478</v>
      </c>
      <c r="CV1175" s="174">
        <v>2135</v>
      </c>
      <c r="CW1175" s="174">
        <v>5</v>
      </c>
      <c r="CX1175" s="174">
        <v>3094.741</v>
      </c>
    </row>
    <row r="1176" spans="84:102" x14ac:dyDescent="0.25">
      <c r="CF1176" s="3" t="s">
        <v>3073</v>
      </c>
      <c r="CG1176" s="174">
        <v>167345</v>
      </c>
      <c r="CH1176" s="174">
        <v>3367</v>
      </c>
      <c r="CI1176" s="174">
        <v>5</v>
      </c>
      <c r="CJ1176" s="174">
        <v>3093.0360000000001</v>
      </c>
      <c r="CK1176" s="174">
        <v>3093.0360000000001</v>
      </c>
      <c r="CN1176" s="3">
        <v>1835</v>
      </c>
      <c r="CO1176" s="169">
        <f t="shared" si="162"/>
        <v>2788.4735999999998</v>
      </c>
      <c r="CP1176" s="169">
        <f t="shared" si="163"/>
        <v>2862.7846000000004</v>
      </c>
      <c r="CQ1176" s="170">
        <f t="shared" si="164"/>
        <v>5651.2582000000002</v>
      </c>
      <c r="CU1176" s="174">
        <v>167345</v>
      </c>
      <c r="CV1176" s="174">
        <v>3367</v>
      </c>
      <c r="CW1176" s="174">
        <v>5</v>
      </c>
      <c r="CX1176" s="174">
        <v>3093.0360000000001</v>
      </c>
    </row>
    <row r="1177" spans="84:102" x14ac:dyDescent="0.25">
      <c r="CF1177" s="3" t="s">
        <v>3073</v>
      </c>
      <c r="CG1177" s="174">
        <v>121453</v>
      </c>
      <c r="CH1177" s="174">
        <v>1304</v>
      </c>
      <c r="CI1177" s="174">
        <v>5</v>
      </c>
      <c r="CJ1177" s="174">
        <v>3091.8890000000001</v>
      </c>
      <c r="CK1177" s="174">
        <v>3091.8890000000001</v>
      </c>
      <c r="CN1177" s="3">
        <v>3672</v>
      </c>
      <c r="CO1177" s="169">
        <f t="shared" si="162"/>
        <v>2811.9523300000001</v>
      </c>
      <c r="CP1177" s="169">
        <f t="shared" si="163"/>
        <v>2839.08203</v>
      </c>
      <c r="CQ1177" s="170">
        <f t="shared" si="164"/>
        <v>5651.0343599999997</v>
      </c>
      <c r="CU1177" s="174">
        <v>121453</v>
      </c>
      <c r="CV1177" s="174">
        <v>1304</v>
      </c>
      <c r="CW1177" s="174">
        <v>5</v>
      </c>
      <c r="CX1177" s="174">
        <v>3091.8890000000001</v>
      </c>
    </row>
    <row r="1178" spans="84:102" x14ac:dyDescent="0.25">
      <c r="CF1178" s="3" t="s">
        <v>3073</v>
      </c>
      <c r="CG1178" s="174">
        <v>1866</v>
      </c>
      <c r="CH1178" s="174">
        <v>57636</v>
      </c>
      <c r="CI1178" s="174">
        <v>5</v>
      </c>
      <c r="CJ1178" s="174">
        <v>3091.8530000000001</v>
      </c>
      <c r="CK1178" s="174">
        <v>3091.8530000000001</v>
      </c>
      <c r="CN1178" s="3">
        <v>1922</v>
      </c>
      <c r="CO1178" s="169">
        <f t="shared" si="162"/>
        <v>2826.1979999999999</v>
      </c>
      <c r="CP1178" s="169">
        <f t="shared" si="163"/>
        <v>2822.8319999999999</v>
      </c>
      <c r="CQ1178" s="170">
        <f t="shared" si="164"/>
        <v>5649.03</v>
      </c>
      <c r="CU1178" s="174">
        <v>1866</v>
      </c>
      <c r="CV1178" s="174">
        <v>57636</v>
      </c>
      <c r="CW1178" s="174">
        <v>5</v>
      </c>
      <c r="CX1178" s="174">
        <v>3091.8530000000001</v>
      </c>
    </row>
    <row r="1179" spans="84:102" x14ac:dyDescent="0.25">
      <c r="CF1179" s="3" t="s">
        <v>3073</v>
      </c>
      <c r="CG1179" s="174">
        <v>78942</v>
      </c>
      <c r="CH1179" s="174">
        <v>3691</v>
      </c>
      <c r="CI1179" s="174">
        <v>5</v>
      </c>
      <c r="CJ1179" s="174">
        <v>3091.4650000000001</v>
      </c>
      <c r="CK1179" s="174">
        <v>3091.4650000000001</v>
      </c>
      <c r="CN1179" s="3">
        <v>505</v>
      </c>
      <c r="CO1179" s="169">
        <f t="shared" si="162"/>
        <v>2848.777</v>
      </c>
      <c r="CP1179" s="169">
        <f t="shared" si="163"/>
        <v>2797.221</v>
      </c>
      <c r="CQ1179" s="170">
        <f t="shared" si="164"/>
        <v>5645.9979999999996</v>
      </c>
      <c r="CU1179" s="174">
        <v>78942</v>
      </c>
      <c r="CV1179" s="174">
        <v>3691</v>
      </c>
      <c r="CW1179" s="174">
        <v>5</v>
      </c>
      <c r="CX1179" s="174">
        <v>3091.4650000000001</v>
      </c>
    </row>
    <row r="1180" spans="84:102" x14ac:dyDescent="0.25">
      <c r="CF1180" s="3" t="s">
        <v>3073</v>
      </c>
      <c r="CG1180" s="174">
        <v>2537</v>
      </c>
      <c r="CH1180" s="174">
        <v>42119</v>
      </c>
      <c r="CI1180" s="174">
        <v>5</v>
      </c>
      <c r="CJ1180" s="174">
        <v>3091.337</v>
      </c>
      <c r="CK1180" s="174">
        <v>3091.337</v>
      </c>
      <c r="CN1180" s="3">
        <v>2086</v>
      </c>
      <c r="CO1180" s="169">
        <f t="shared" si="162"/>
        <v>2822.5970000000002</v>
      </c>
      <c r="CP1180" s="169">
        <f t="shared" si="163"/>
        <v>2822.9929999999999</v>
      </c>
      <c r="CQ1180" s="170">
        <f t="shared" si="164"/>
        <v>5645.59</v>
      </c>
      <c r="CU1180" s="174">
        <v>2537</v>
      </c>
      <c r="CV1180" s="174">
        <v>42119</v>
      </c>
      <c r="CW1180" s="174">
        <v>5</v>
      </c>
      <c r="CX1180" s="174">
        <v>3091.337</v>
      </c>
    </row>
    <row r="1181" spans="84:102" x14ac:dyDescent="0.25">
      <c r="CF1181" s="3" t="s">
        <v>3073</v>
      </c>
      <c r="CG1181" s="174">
        <v>1406</v>
      </c>
      <c r="CH1181" s="174">
        <v>109444</v>
      </c>
      <c r="CI1181" s="174">
        <v>5</v>
      </c>
      <c r="CJ1181" s="174">
        <v>3087.5940000000001</v>
      </c>
      <c r="CK1181" s="174">
        <v>3087.5940000000001</v>
      </c>
      <c r="CN1181" s="3">
        <v>1189</v>
      </c>
      <c r="CO1181" s="169">
        <f t="shared" si="162"/>
        <v>2814.9569999999999</v>
      </c>
      <c r="CP1181" s="169">
        <f t="shared" si="163"/>
        <v>2829.9029</v>
      </c>
      <c r="CQ1181" s="170">
        <f t="shared" si="164"/>
        <v>5644.8598999999995</v>
      </c>
      <c r="CU1181" s="174">
        <v>1406</v>
      </c>
      <c r="CV1181" s="174">
        <v>109444</v>
      </c>
      <c r="CW1181" s="174">
        <v>5</v>
      </c>
      <c r="CX1181" s="174">
        <v>3087.5940000000001</v>
      </c>
    </row>
    <row r="1182" spans="84:102" x14ac:dyDescent="0.25">
      <c r="CF1182" s="3" t="s">
        <v>3073</v>
      </c>
      <c r="CG1182" s="174">
        <v>1752</v>
      </c>
      <c r="CH1182" s="174">
        <v>60160</v>
      </c>
      <c r="CI1182" s="174">
        <v>5</v>
      </c>
      <c r="CJ1182" s="174">
        <v>3087.326</v>
      </c>
      <c r="CK1182" s="174">
        <v>3087.326</v>
      </c>
      <c r="CN1182" s="3">
        <v>1074</v>
      </c>
      <c r="CO1182" s="169">
        <f t="shared" si="162"/>
        <v>2776.3490000000002</v>
      </c>
      <c r="CP1182" s="169">
        <f t="shared" si="163"/>
        <v>2864.6610000000001</v>
      </c>
      <c r="CQ1182" s="170">
        <f t="shared" si="164"/>
        <v>5641.01</v>
      </c>
      <c r="CU1182" s="174">
        <v>1752</v>
      </c>
      <c r="CV1182" s="174">
        <v>60160</v>
      </c>
      <c r="CW1182" s="174">
        <v>5</v>
      </c>
      <c r="CX1182" s="174">
        <v>3087.326</v>
      </c>
    </row>
    <row r="1183" spans="84:102" x14ac:dyDescent="0.25">
      <c r="CF1183" s="3" t="s">
        <v>3073</v>
      </c>
      <c r="CG1183" s="174">
        <v>1418</v>
      </c>
      <c r="CH1183" s="174">
        <v>104661</v>
      </c>
      <c r="CI1183" s="174">
        <v>5</v>
      </c>
      <c r="CJ1183" s="174">
        <v>3086.2220000000002</v>
      </c>
      <c r="CK1183" s="174">
        <v>3086.2220000000002</v>
      </c>
      <c r="CN1183" s="3">
        <v>2770</v>
      </c>
      <c r="CO1183" s="169">
        <f t="shared" si="162"/>
        <v>2883.7623000000003</v>
      </c>
      <c r="CP1183" s="169">
        <f t="shared" si="163"/>
        <v>2756.0656000000004</v>
      </c>
      <c r="CQ1183" s="170">
        <f t="shared" si="164"/>
        <v>5639.8279000000002</v>
      </c>
      <c r="CU1183" s="174">
        <v>1418</v>
      </c>
      <c r="CV1183" s="174">
        <v>104661</v>
      </c>
      <c r="CW1183" s="174">
        <v>5</v>
      </c>
      <c r="CX1183" s="174">
        <v>3086.2220000000002</v>
      </c>
    </row>
    <row r="1184" spans="84:102" x14ac:dyDescent="0.25">
      <c r="CF1184" s="3" t="s">
        <v>3073</v>
      </c>
      <c r="CG1184" s="174">
        <v>24</v>
      </c>
      <c r="CH1184" s="174">
        <v>61893</v>
      </c>
      <c r="CI1184" s="174">
        <v>5</v>
      </c>
      <c r="CJ1184" s="174">
        <v>3086.2159999999999</v>
      </c>
      <c r="CK1184" s="174">
        <v>3086.2159999999999</v>
      </c>
      <c r="CN1184" s="3">
        <v>2714</v>
      </c>
      <c r="CO1184" s="169">
        <f t="shared" si="162"/>
        <v>2825.6959999999999</v>
      </c>
      <c r="CP1184" s="169">
        <f t="shared" si="163"/>
        <v>2814.0410000000002</v>
      </c>
      <c r="CQ1184" s="170">
        <f t="shared" si="164"/>
        <v>5639.7370000000001</v>
      </c>
      <c r="CU1184" s="174">
        <v>24</v>
      </c>
      <c r="CV1184" s="174">
        <v>61893</v>
      </c>
      <c r="CW1184" s="174">
        <v>5</v>
      </c>
      <c r="CX1184" s="174">
        <v>3086.2159999999999</v>
      </c>
    </row>
    <row r="1185" spans="84:102" x14ac:dyDescent="0.25">
      <c r="CF1185" s="3" t="s">
        <v>3073</v>
      </c>
      <c r="CG1185" s="174">
        <v>2135</v>
      </c>
      <c r="CH1185" s="174">
        <v>9478</v>
      </c>
      <c r="CI1185" s="174">
        <v>5</v>
      </c>
      <c r="CJ1185" s="174">
        <v>3085.1129999999998</v>
      </c>
      <c r="CK1185" s="174">
        <v>3085.1129999999998</v>
      </c>
      <c r="CN1185" s="3">
        <v>1726</v>
      </c>
      <c r="CO1185" s="169">
        <f t="shared" si="162"/>
        <v>2855.59</v>
      </c>
      <c r="CP1185" s="169">
        <f t="shared" si="163"/>
        <v>2780.3530000000001</v>
      </c>
      <c r="CQ1185" s="170">
        <f t="shared" si="164"/>
        <v>5635.9430000000002</v>
      </c>
      <c r="CU1185" s="174">
        <v>2135</v>
      </c>
      <c r="CV1185" s="174">
        <v>9478</v>
      </c>
      <c r="CW1185" s="174">
        <v>5</v>
      </c>
      <c r="CX1185" s="174">
        <v>3085.1129999999998</v>
      </c>
    </row>
    <row r="1186" spans="84:102" x14ac:dyDescent="0.25">
      <c r="CF1186" s="3" t="s">
        <v>3073</v>
      </c>
      <c r="CG1186" s="174">
        <v>167729</v>
      </c>
      <c r="CH1186" s="174">
        <v>3319</v>
      </c>
      <c r="CI1186" s="174">
        <v>5</v>
      </c>
      <c r="CJ1186" s="174">
        <v>3084.9859999999999</v>
      </c>
      <c r="CK1186" s="174">
        <v>3084.9859999999999</v>
      </c>
      <c r="CN1186" s="3">
        <v>889</v>
      </c>
      <c r="CO1186" s="169">
        <f t="shared" si="162"/>
        <v>2793.3964000000001</v>
      </c>
      <c r="CP1186" s="169">
        <f t="shared" si="163"/>
        <v>2840.6669999999999</v>
      </c>
      <c r="CQ1186" s="170">
        <f t="shared" si="164"/>
        <v>5634.0634</v>
      </c>
      <c r="CU1186" s="174">
        <v>167729</v>
      </c>
      <c r="CV1186" s="174">
        <v>3319</v>
      </c>
      <c r="CW1186" s="174">
        <v>5</v>
      </c>
      <c r="CX1186" s="174">
        <v>3084.9859999999999</v>
      </c>
    </row>
    <row r="1187" spans="84:102" x14ac:dyDescent="0.25">
      <c r="CF1187" s="3" t="s">
        <v>3073</v>
      </c>
      <c r="CG1187" s="174">
        <v>2523</v>
      </c>
      <c r="CH1187" s="174">
        <v>39823</v>
      </c>
      <c r="CI1187" s="174">
        <v>5</v>
      </c>
      <c r="CJ1187" s="174">
        <v>3084.5729999999999</v>
      </c>
      <c r="CK1187" s="174">
        <v>3084.5729999999999</v>
      </c>
      <c r="CN1187" s="3">
        <v>2998</v>
      </c>
      <c r="CO1187" s="169">
        <f t="shared" si="162"/>
        <v>2939.4690000000001</v>
      </c>
      <c r="CP1187" s="169">
        <f t="shared" si="163"/>
        <v>2693.8266000000003</v>
      </c>
      <c r="CQ1187" s="170">
        <f t="shared" si="164"/>
        <v>5633.2956000000004</v>
      </c>
      <c r="CU1187" s="174">
        <v>2523</v>
      </c>
      <c r="CV1187" s="174">
        <v>39823</v>
      </c>
      <c r="CW1187" s="174">
        <v>5</v>
      </c>
      <c r="CX1187" s="174">
        <v>3084.5729999999999</v>
      </c>
    </row>
    <row r="1188" spans="84:102" x14ac:dyDescent="0.25">
      <c r="CF1188" s="3" t="s">
        <v>3073</v>
      </c>
      <c r="CG1188" s="174">
        <v>771</v>
      </c>
      <c r="CH1188" s="174">
        <v>100874</v>
      </c>
      <c r="CI1188" s="174">
        <v>5</v>
      </c>
      <c r="CJ1188" s="174">
        <v>3083.3449999999998</v>
      </c>
      <c r="CK1188" s="174">
        <v>3083.3449999999998</v>
      </c>
      <c r="CN1188" s="3">
        <v>3674</v>
      </c>
      <c r="CO1188" s="169">
        <f t="shared" si="162"/>
        <v>2797.0790000000002</v>
      </c>
      <c r="CP1188" s="169">
        <f t="shared" si="163"/>
        <v>2836.1419999999998</v>
      </c>
      <c r="CQ1188" s="170">
        <f t="shared" si="164"/>
        <v>5633.2209999999995</v>
      </c>
      <c r="CU1188" s="174">
        <v>771</v>
      </c>
      <c r="CV1188" s="174">
        <v>100874</v>
      </c>
      <c r="CW1188" s="174">
        <v>5</v>
      </c>
      <c r="CX1188" s="174">
        <v>3083.3449999999998</v>
      </c>
    </row>
    <row r="1189" spans="84:102" x14ac:dyDescent="0.25">
      <c r="CF1189" s="3" t="s">
        <v>3073</v>
      </c>
      <c r="CG1189" s="174">
        <v>113777</v>
      </c>
      <c r="CH1189" s="174">
        <v>1349</v>
      </c>
      <c r="CI1189" s="174">
        <v>5</v>
      </c>
      <c r="CJ1189" s="174">
        <v>3082.4560000000001</v>
      </c>
      <c r="CK1189" s="174">
        <v>3082.4560000000001</v>
      </c>
      <c r="CN1189" s="3">
        <v>2704</v>
      </c>
      <c r="CO1189" s="169">
        <f t="shared" si="162"/>
        <v>2790.7242999999999</v>
      </c>
      <c r="CP1189" s="169">
        <f t="shared" si="163"/>
        <v>2838.6067000000003</v>
      </c>
      <c r="CQ1189" s="170">
        <f t="shared" si="164"/>
        <v>5629.3310000000001</v>
      </c>
      <c r="CU1189" s="174">
        <v>113777</v>
      </c>
      <c r="CV1189" s="174">
        <v>1349</v>
      </c>
      <c r="CW1189" s="174">
        <v>5</v>
      </c>
      <c r="CX1189" s="174">
        <v>3082.4560000000001</v>
      </c>
    </row>
    <row r="1190" spans="84:102" x14ac:dyDescent="0.25">
      <c r="CF1190" s="3" t="s">
        <v>3073</v>
      </c>
      <c r="CG1190" s="174">
        <v>123978</v>
      </c>
      <c r="CH1190" s="174">
        <v>1267</v>
      </c>
      <c r="CI1190" s="174">
        <v>5</v>
      </c>
      <c r="CJ1190" s="174">
        <v>3079.9879999999998</v>
      </c>
      <c r="CK1190" s="174">
        <v>3079.9879999999998</v>
      </c>
      <c r="CN1190" s="3">
        <v>2516</v>
      </c>
      <c r="CO1190" s="169">
        <f t="shared" si="162"/>
        <v>2834.5144</v>
      </c>
      <c r="CP1190" s="169">
        <f t="shared" si="163"/>
        <v>2791.63</v>
      </c>
      <c r="CQ1190" s="170">
        <f t="shared" si="164"/>
        <v>5626.1444000000001</v>
      </c>
      <c r="CU1190" s="174">
        <v>123978</v>
      </c>
      <c r="CV1190" s="174">
        <v>1267</v>
      </c>
      <c r="CW1190" s="174">
        <v>5</v>
      </c>
      <c r="CX1190" s="174">
        <v>3079.9879999999998</v>
      </c>
    </row>
    <row r="1191" spans="84:102" x14ac:dyDescent="0.25">
      <c r="CF1191" s="3" t="s">
        <v>3073</v>
      </c>
      <c r="CG1191" s="174">
        <v>3226</v>
      </c>
      <c r="CH1191" s="174">
        <v>161281</v>
      </c>
      <c r="CI1191" s="174">
        <v>5</v>
      </c>
      <c r="CJ1191" s="174">
        <v>3077.6619999999998</v>
      </c>
      <c r="CK1191" s="174">
        <v>3077.6619999999998</v>
      </c>
      <c r="CN1191" s="3">
        <v>2247</v>
      </c>
      <c r="CO1191" s="169">
        <f t="shared" si="162"/>
        <v>2822.1722999999997</v>
      </c>
      <c r="CP1191" s="169">
        <f t="shared" si="163"/>
        <v>2803.9292999999998</v>
      </c>
      <c r="CQ1191" s="170">
        <f t="shared" si="164"/>
        <v>5626.1016</v>
      </c>
      <c r="CU1191" s="174">
        <v>3226</v>
      </c>
      <c r="CV1191" s="174">
        <v>161281</v>
      </c>
      <c r="CW1191" s="174">
        <v>5</v>
      </c>
      <c r="CX1191" s="174">
        <v>3077.6619999999998</v>
      </c>
    </row>
    <row r="1192" spans="84:102" x14ac:dyDescent="0.25">
      <c r="CF1192" s="3" t="s">
        <v>3073</v>
      </c>
      <c r="CG1192" s="174">
        <v>1609</v>
      </c>
      <c r="CH1192" s="174">
        <v>80476</v>
      </c>
      <c r="CI1192" s="174">
        <v>5</v>
      </c>
      <c r="CJ1192" s="174">
        <v>3077.26</v>
      </c>
      <c r="CK1192" s="174">
        <v>3077.26</v>
      </c>
      <c r="CN1192" s="3">
        <v>3697</v>
      </c>
      <c r="CO1192" s="169">
        <f t="shared" si="162"/>
        <v>2832.223</v>
      </c>
      <c r="CP1192" s="169">
        <f t="shared" si="163"/>
        <v>2793.3290000000002</v>
      </c>
      <c r="CQ1192" s="170">
        <f t="shared" si="164"/>
        <v>5625.5519999999997</v>
      </c>
      <c r="CU1192" s="174">
        <v>1609</v>
      </c>
      <c r="CV1192" s="174">
        <v>80476</v>
      </c>
      <c r="CW1192" s="174">
        <v>5</v>
      </c>
      <c r="CX1192" s="174">
        <v>3077.26</v>
      </c>
    </row>
    <row r="1193" spans="84:102" x14ac:dyDescent="0.25">
      <c r="CF1193" s="3" t="s">
        <v>3073</v>
      </c>
      <c r="CG1193" s="174">
        <v>2943</v>
      </c>
      <c r="CH1193" s="174">
        <v>151835</v>
      </c>
      <c r="CI1193" s="174">
        <v>5</v>
      </c>
      <c r="CJ1193" s="174">
        <v>3075.6089999999999</v>
      </c>
      <c r="CK1193" s="174">
        <v>3075.6089999999999</v>
      </c>
      <c r="CN1193" s="3">
        <v>1792</v>
      </c>
      <c r="CO1193" s="169">
        <f t="shared" si="162"/>
        <v>2805.4902999999999</v>
      </c>
      <c r="CP1193" s="169">
        <f t="shared" si="163"/>
        <v>2819.2289000000001</v>
      </c>
      <c r="CQ1193" s="170">
        <f t="shared" si="164"/>
        <v>5624.7191999999995</v>
      </c>
      <c r="CU1193" s="174">
        <v>2943</v>
      </c>
      <c r="CV1193" s="174">
        <v>151835</v>
      </c>
      <c r="CW1193" s="174">
        <v>5</v>
      </c>
      <c r="CX1193" s="174">
        <v>3075.6089999999999</v>
      </c>
    </row>
    <row r="1194" spans="84:102" x14ac:dyDescent="0.25">
      <c r="CF1194" s="3" t="s">
        <v>3073</v>
      </c>
      <c r="CG1194" s="174">
        <v>922</v>
      </c>
      <c r="CH1194" s="174">
        <v>111145</v>
      </c>
      <c r="CI1194" s="174">
        <v>5</v>
      </c>
      <c r="CJ1194" s="174">
        <v>3075.4079999999999</v>
      </c>
      <c r="CK1194" s="174">
        <v>3075.4079999999999</v>
      </c>
      <c r="CN1194" s="3">
        <v>2768</v>
      </c>
      <c r="CO1194" s="169">
        <f t="shared" si="162"/>
        <v>2805.3361</v>
      </c>
      <c r="CP1194" s="169">
        <f t="shared" si="163"/>
        <v>2809.3507</v>
      </c>
      <c r="CQ1194" s="170">
        <f t="shared" si="164"/>
        <v>5614.6867999999995</v>
      </c>
      <c r="CU1194" s="174">
        <v>922</v>
      </c>
      <c r="CV1194" s="174">
        <v>111145</v>
      </c>
      <c r="CW1194" s="174">
        <v>5</v>
      </c>
      <c r="CX1194" s="174">
        <v>3075.4079999999999</v>
      </c>
    </row>
    <row r="1195" spans="84:102" x14ac:dyDescent="0.25">
      <c r="CF1195" s="3" t="s">
        <v>3073</v>
      </c>
      <c r="CG1195" s="174">
        <v>566</v>
      </c>
      <c r="CH1195" s="174">
        <v>84308</v>
      </c>
      <c r="CI1195" s="174">
        <v>5</v>
      </c>
      <c r="CJ1195" s="174">
        <v>3074.7089999999998</v>
      </c>
      <c r="CK1195" s="174">
        <v>3074.7089999999998</v>
      </c>
      <c r="CN1195" s="3">
        <v>1727</v>
      </c>
      <c r="CO1195" s="169">
        <f t="shared" si="162"/>
        <v>2796.6998000000003</v>
      </c>
      <c r="CP1195" s="169">
        <f t="shared" si="163"/>
        <v>2816.7080000000001</v>
      </c>
      <c r="CQ1195" s="170">
        <f t="shared" si="164"/>
        <v>5613.4078000000009</v>
      </c>
      <c r="CU1195" s="174">
        <v>566</v>
      </c>
      <c r="CV1195" s="174">
        <v>84308</v>
      </c>
      <c r="CW1195" s="174">
        <v>5</v>
      </c>
      <c r="CX1195" s="174">
        <v>3074.7089999999998</v>
      </c>
    </row>
    <row r="1196" spans="84:102" x14ac:dyDescent="0.25">
      <c r="CF1196" s="3" t="s">
        <v>3073</v>
      </c>
      <c r="CG1196" s="174">
        <v>143024</v>
      </c>
      <c r="CH1196" s="174">
        <v>2741</v>
      </c>
      <c r="CI1196" s="174">
        <v>5</v>
      </c>
      <c r="CJ1196" s="174">
        <v>3070.9679999999998</v>
      </c>
      <c r="CK1196" s="174">
        <v>3070.9679999999998</v>
      </c>
      <c r="CN1196" s="3">
        <v>2128</v>
      </c>
      <c r="CO1196" s="169">
        <f t="shared" si="162"/>
        <v>2813.8424999999997</v>
      </c>
      <c r="CP1196" s="169">
        <f t="shared" si="163"/>
        <v>2794.3360000000002</v>
      </c>
      <c r="CQ1196" s="170">
        <f t="shared" si="164"/>
        <v>5608.1785</v>
      </c>
      <c r="CU1196" s="174">
        <v>143024</v>
      </c>
      <c r="CV1196" s="174">
        <v>2741</v>
      </c>
      <c r="CW1196" s="174">
        <v>5</v>
      </c>
      <c r="CX1196" s="174">
        <v>3070.9679999999998</v>
      </c>
    </row>
    <row r="1197" spans="84:102" x14ac:dyDescent="0.25">
      <c r="CF1197" s="3" t="s">
        <v>3073</v>
      </c>
      <c r="CG1197" s="174">
        <v>87500</v>
      </c>
      <c r="CH1197" s="174">
        <v>628</v>
      </c>
      <c r="CI1197" s="174">
        <v>5</v>
      </c>
      <c r="CJ1197" s="174">
        <v>3070.8710000000001</v>
      </c>
      <c r="CK1197" s="174">
        <v>3070.8710000000001</v>
      </c>
      <c r="CN1197" s="3">
        <v>1821</v>
      </c>
      <c r="CO1197" s="169">
        <f t="shared" si="162"/>
        <v>2810.7069999999999</v>
      </c>
      <c r="CP1197" s="169">
        <f t="shared" si="163"/>
        <v>2797.1757000000002</v>
      </c>
      <c r="CQ1197" s="170">
        <f t="shared" si="164"/>
        <v>5607.8827000000001</v>
      </c>
      <c r="CU1197" s="174">
        <v>87500</v>
      </c>
      <c r="CV1197" s="174">
        <v>628</v>
      </c>
      <c r="CW1197" s="174">
        <v>5</v>
      </c>
      <c r="CX1197" s="174">
        <v>3070.8710000000001</v>
      </c>
    </row>
    <row r="1198" spans="84:102" x14ac:dyDescent="0.25">
      <c r="CF1198" s="3" t="s">
        <v>3073</v>
      </c>
      <c r="CG1198" s="174">
        <v>1544</v>
      </c>
      <c r="CH1198" s="174">
        <v>85261</v>
      </c>
      <c r="CI1198" s="174">
        <v>5</v>
      </c>
      <c r="CJ1198" s="174">
        <v>3068.5819999999999</v>
      </c>
      <c r="CK1198" s="174">
        <v>3068.5819999999999</v>
      </c>
      <c r="CN1198" s="3">
        <v>1643</v>
      </c>
      <c r="CO1198" s="169">
        <f t="shared" si="162"/>
        <v>2803.54603</v>
      </c>
      <c r="CP1198" s="169">
        <f t="shared" si="163"/>
        <v>2800.0018999999998</v>
      </c>
      <c r="CQ1198" s="170">
        <f t="shared" si="164"/>
        <v>5603.5479299999997</v>
      </c>
      <c r="CU1198" s="174">
        <v>1544</v>
      </c>
      <c r="CV1198" s="174">
        <v>85261</v>
      </c>
      <c r="CW1198" s="174">
        <v>5</v>
      </c>
      <c r="CX1198" s="174">
        <v>3068.5819999999999</v>
      </c>
    </row>
    <row r="1199" spans="84:102" x14ac:dyDescent="0.25">
      <c r="CF1199" s="3" t="s">
        <v>3073</v>
      </c>
      <c r="CG1199" s="174">
        <v>2241</v>
      </c>
      <c r="CH1199" s="174">
        <v>19445</v>
      </c>
      <c r="CI1199" s="174">
        <v>5</v>
      </c>
      <c r="CJ1199" s="174">
        <v>3068.07</v>
      </c>
      <c r="CK1199" s="174">
        <v>3068.07</v>
      </c>
      <c r="CN1199" s="3">
        <v>626</v>
      </c>
      <c r="CO1199" s="169">
        <f t="shared" si="162"/>
        <v>2855.3328000000001</v>
      </c>
      <c r="CP1199" s="169">
        <f t="shared" si="163"/>
        <v>2740.6884</v>
      </c>
      <c r="CQ1199" s="170">
        <f t="shared" si="164"/>
        <v>5596.0212000000001</v>
      </c>
      <c r="CU1199" s="174">
        <v>2241</v>
      </c>
      <c r="CV1199" s="174">
        <v>19445</v>
      </c>
      <c r="CW1199" s="174">
        <v>5</v>
      </c>
      <c r="CX1199" s="174">
        <v>3068.07</v>
      </c>
    </row>
    <row r="1200" spans="84:102" x14ac:dyDescent="0.25">
      <c r="CF1200" s="3" t="s">
        <v>3073</v>
      </c>
      <c r="CG1200" s="174">
        <v>65480</v>
      </c>
      <c r="CH1200" s="174">
        <v>86</v>
      </c>
      <c r="CI1200" s="174">
        <v>5</v>
      </c>
      <c r="CJ1200" s="174">
        <v>3067.366</v>
      </c>
      <c r="CK1200" s="174">
        <v>3067.366</v>
      </c>
      <c r="CN1200" s="3">
        <v>3265</v>
      </c>
      <c r="CO1200" s="169">
        <f t="shared" si="162"/>
        <v>2784.3389000000002</v>
      </c>
      <c r="CP1200" s="169">
        <f t="shared" si="163"/>
        <v>2807.0882000000001</v>
      </c>
      <c r="CQ1200" s="170">
        <f t="shared" si="164"/>
        <v>5591.4271000000008</v>
      </c>
      <c r="CU1200" s="174">
        <v>65480</v>
      </c>
      <c r="CV1200" s="174">
        <v>86</v>
      </c>
      <c r="CW1200" s="174">
        <v>5</v>
      </c>
      <c r="CX1200" s="174">
        <v>3067.366</v>
      </c>
    </row>
    <row r="1201" spans="84:102" x14ac:dyDescent="0.25">
      <c r="CF1201" s="3" t="s">
        <v>3073</v>
      </c>
      <c r="CG1201" s="174">
        <v>1743</v>
      </c>
      <c r="CH1201" s="174">
        <v>62483</v>
      </c>
      <c r="CI1201" s="174">
        <v>5</v>
      </c>
      <c r="CJ1201" s="174">
        <v>3066.1260000000002</v>
      </c>
      <c r="CK1201" s="174">
        <v>3066.1260000000002</v>
      </c>
      <c r="CN1201" s="3">
        <v>3004</v>
      </c>
      <c r="CO1201" s="169">
        <f t="shared" si="162"/>
        <v>2747.5241999999998</v>
      </c>
      <c r="CP1201" s="169">
        <f t="shared" si="163"/>
        <v>2843.7629999999999</v>
      </c>
      <c r="CQ1201" s="170">
        <f t="shared" si="164"/>
        <v>5591.2871999999998</v>
      </c>
      <c r="CU1201" s="174">
        <v>1743</v>
      </c>
      <c r="CV1201" s="174">
        <v>62483</v>
      </c>
      <c r="CW1201" s="174">
        <v>5</v>
      </c>
      <c r="CX1201" s="174">
        <v>3066.1260000000002</v>
      </c>
    </row>
    <row r="1202" spans="84:102" x14ac:dyDescent="0.25">
      <c r="CF1202" s="3" t="s">
        <v>3073</v>
      </c>
      <c r="CG1202" s="174">
        <v>125921</v>
      </c>
      <c r="CH1202" s="174">
        <v>1246</v>
      </c>
      <c r="CI1202" s="174">
        <v>5</v>
      </c>
      <c r="CJ1202" s="174">
        <v>3066.08</v>
      </c>
      <c r="CK1202" s="174">
        <v>3066.08</v>
      </c>
      <c r="CN1202" s="3">
        <v>3090</v>
      </c>
      <c r="CO1202" s="169">
        <f t="shared" si="162"/>
        <v>2779.5609999999997</v>
      </c>
      <c r="CP1202" s="169">
        <f t="shared" si="163"/>
        <v>2811.7</v>
      </c>
      <c r="CQ1202" s="170">
        <f t="shared" si="164"/>
        <v>5591.2609999999995</v>
      </c>
      <c r="CU1202" s="174">
        <v>125921</v>
      </c>
      <c r="CV1202" s="174">
        <v>1246</v>
      </c>
      <c r="CW1202" s="174">
        <v>5</v>
      </c>
      <c r="CX1202" s="174">
        <v>3066.08</v>
      </c>
    </row>
    <row r="1203" spans="84:102" x14ac:dyDescent="0.25">
      <c r="CF1203" s="3" t="s">
        <v>3073</v>
      </c>
      <c r="CG1203" s="174">
        <v>174201</v>
      </c>
      <c r="CH1203" s="174">
        <v>3398</v>
      </c>
      <c r="CI1203" s="174">
        <v>5</v>
      </c>
      <c r="CJ1203" s="174">
        <v>3065.4670000000001</v>
      </c>
      <c r="CK1203" s="174">
        <v>3065.4670000000001</v>
      </c>
      <c r="CN1203" s="3">
        <v>1984</v>
      </c>
      <c r="CO1203" s="169">
        <f t="shared" si="162"/>
        <v>2771.058</v>
      </c>
      <c r="CP1203" s="169">
        <f t="shared" si="163"/>
        <v>2818.6120000000001</v>
      </c>
      <c r="CQ1203" s="170">
        <f t="shared" si="164"/>
        <v>5589.67</v>
      </c>
      <c r="CU1203" s="174">
        <v>174201</v>
      </c>
      <c r="CV1203" s="174">
        <v>3398</v>
      </c>
      <c r="CW1203" s="174">
        <v>5</v>
      </c>
      <c r="CX1203" s="174">
        <v>3065.4670000000001</v>
      </c>
    </row>
    <row r="1204" spans="84:102" x14ac:dyDescent="0.25">
      <c r="CF1204" s="3" t="s">
        <v>3073</v>
      </c>
      <c r="CG1204" s="174">
        <v>1668</v>
      </c>
      <c r="CH1204" s="174">
        <v>185201</v>
      </c>
      <c r="CI1204" s="174">
        <v>5</v>
      </c>
      <c r="CJ1204" s="174">
        <v>3064.8069999999998</v>
      </c>
      <c r="CK1204" s="174">
        <v>3064.8069999999998</v>
      </c>
      <c r="CN1204" s="3">
        <v>908</v>
      </c>
      <c r="CO1204" s="169">
        <f t="shared" si="162"/>
        <v>2823.6840000000002</v>
      </c>
      <c r="CP1204" s="169">
        <f t="shared" si="163"/>
        <v>2763.9870000000001</v>
      </c>
      <c r="CQ1204" s="170">
        <f t="shared" si="164"/>
        <v>5587.6710000000003</v>
      </c>
      <c r="CU1204" s="174">
        <v>1668</v>
      </c>
      <c r="CV1204" s="174">
        <v>185201</v>
      </c>
      <c r="CW1204" s="174">
        <v>5</v>
      </c>
      <c r="CX1204" s="174">
        <v>3064.8069999999998</v>
      </c>
    </row>
    <row r="1205" spans="84:102" x14ac:dyDescent="0.25">
      <c r="CF1205" s="3" t="s">
        <v>3073</v>
      </c>
      <c r="CG1205" s="174">
        <v>1703</v>
      </c>
      <c r="CH1205" s="174">
        <v>64211</v>
      </c>
      <c r="CI1205" s="174">
        <v>5</v>
      </c>
      <c r="CJ1205" s="174">
        <v>3062.41</v>
      </c>
      <c r="CK1205" s="174">
        <v>3062.41</v>
      </c>
      <c r="CN1205" s="3">
        <v>1822</v>
      </c>
      <c r="CO1205" s="169">
        <f t="shared" si="162"/>
        <v>2753.125</v>
      </c>
      <c r="CP1205" s="169">
        <f t="shared" si="163"/>
        <v>2833.3285000000001</v>
      </c>
      <c r="CQ1205" s="170">
        <f t="shared" si="164"/>
        <v>5586.4534999999996</v>
      </c>
      <c r="CU1205" s="174">
        <v>1703</v>
      </c>
      <c r="CV1205" s="174">
        <v>64211</v>
      </c>
      <c r="CW1205" s="174">
        <v>5</v>
      </c>
      <c r="CX1205" s="174">
        <v>3062.41</v>
      </c>
    </row>
    <row r="1206" spans="84:102" x14ac:dyDescent="0.25">
      <c r="CF1206" s="3" t="s">
        <v>3073</v>
      </c>
      <c r="CG1206" s="174">
        <v>3305</v>
      </c>
      <c r="CH1206" s="174">
        <v>168021</v>
      </c>
      <c r="CI1206" s="174">
        <v>5</v>
      </c>
      <c r="CJ1206" s="174">
        <v>3061.623</v>
      </c>
      <c r="CK1206" s="174">
        <v>3061.623</v>
      </c>
      <c r="CN1206" s="3">
        <v>3207</v>
      </c>
      <c r="CO1206" s="169">
        <f t="shared" si="162"/>
        <v>2760.7967199999998</v>
      </c>
      <c r="CP1206" s="169">
        <f t="shared" si="163"/>
        <v>2818.8078599999999</v>
      </c>
      <c r="CQ1206" s="170">
        <f t="shared" si="164"/>
        <v>5579.6045799999993</v>
      </c>
      <c r="CU1206" s="174">
        <v>3305</v>
      </c>
      <c r="CV1206" s="174">
        <v>168021</v>
      </c>
      <c r="CW1206" s="174">
        <v>5</v>
      </c>
      <c r="CX1206" s="174">
        <v>3061.623</v>
      </c>
    </row>
    <row r="1207" spans="84:102" x14ac:dyDescent="0.25">
      <c r="CF1207" s="3" t="s">
        <v>3073</v>
      </c>
      <c r="CG1207" s="174">
        <v>117552</v>
      </c>
      <c r="CH1207" s="174">
        <v>1011</v>
      </c>
      <c r="CI1207" s="174">
        <v>5</v>
      </c>
      <c r="CJ1207" s="174">
        <v>3061.2559999999999</v>
      </c>
      <c r="CK1207" s="174">
        <v>3061.2559999999999</v>
      </c>
      <c r="CN1207" s="3">
        <v>1058</v>
      </c>
      <c r="CO1207" s="169">
        <f t="shared" si="162"/>
        <v>2755.5776000000001</v>
      </c>
      <c r="CP1207" s="169">
        <f t="shared" si="163"/>
        <v>2822.1547</v>
      </c>
      <c r="CQ1207" s="170">
        <f t="shared" si="164"/>
        <v>5577.7322999999997</v>
      </c>
      <c r="CU1207" s="174">
        <v>117552</v>
      </c>
      <c r="CV1207" s="174">
        <v>1011</v>
      </c>
      <c r="CW1207" s="174">
        <v>5</v>
      </c>
      <c r="CX1207" s="174">
        <v>3061.2559999999999</v>
      </c>
    </row>
    <row r="1208" spans="84:102" x14ac:dyDescent="0.25">
      <c r="CF1208" s="3" t="s">
        <v>3073</v>
      </c>
      <c r="CG1208" s="174">
        <v>42119</v>
      </c>
      <c r="CH1208" s="174">
        <v>2537</v>
      </c>
      <c r="CI1208" s="174">
        <v>5</v>
      </c>
      <c r="CJ1208" s="174">
        <v>3061.2130000000002</v>
      </c>
      <c r="CK1208" s="174">
        <v>3061.2130000000002</v>
      </c>
      <c r="CN1208" s="3">
        <v>1108</v>
      </c>
      <c r="CO1208" s="169">
        <f t="shared" si="162"/>
        <v>2728.482168</v>
      </c>
      <c r="CP1208" s="169">
        <f t="shared" si="163"/>
        <v>2847.5653000000002</v>
      </c>
      <c r="CQ1208" s="170">
        <f t="shared" si="164"/>
        <v>5576.0474680000007</v>
      </c>
      <c r="CU1208" s="174">
        <v>42119</v>
      </c>
      <c r="CV1208" s="174">
        <v>2537</v>
      </c>
      <c r="CW1208" s="174">
        <v>5</v>
      </c>
      <c r="CX1208" s="174">
        <v>3061.2130000000002</v>
      </c>
    </row>
    <row r="1209" spans="84:102" x14ac:dyDescent="0.25">
      <c r="CF1209" s="3" t="s">
        <v>3073</v>
      </c>
      <c r="CG1209" s="174">
        <v>2549</v>
      </c>
      <c r="CH1209" s="174">
        <v>47132</v>
      </c>
      <c r="CI1209" s="174">
        <v>5</v>
      </c>
      <c r="CJ1209" s="174">
        <v>3059.0030000000002</v>
      </c>
      <c r="CK1209" s="174">
        <v>3059.0030000000002</v>
      </c>
      <c r="CN1209" s="3">
        <v>3370</v>
      </c>
      <c r="CO1209" s="169">
        <f t="shared" si="162"/>
        <v>2779.0402199999999</v>
      </c>
      <c r="CP1209" s="169">
        <f t="shared" si="163"/>
        <v>2796.5782399999998</v>
      </c>
      <c r="CQ1209" s="170">
        <f t="shared" si="164"/>
        <v>5575.6184599999997</v>
      </c>
      <c r="CU1209" s="174">
        <v>2549</v>
      </c>
      <c r="CV1209" s="174">
        <v>47132</v>
      </c>
      <c r="CW1209" s="174">
        <v>5</v>
      </c>
      <c r="CX1209" s="174">
        <v>3059.0030000000002</v>
      </c>
    </row>
    <row r="1210" spans="84:102" x14ac:dyDescent="0.25">
      <c r="CF1210" s="3" t="s">
        <v>3073</v>
      </c>
      <c r="CG1210" s="174">
        <v>85038</v>
      </c>
      <c r="CH1210" s="174">
        <v>1550</v>
      </c>
      <c r="CI1210" s="174">
        <v>5</v>
      </c>
      <c r="CJ1210" s="174">
        <v>3058.9490000000001</v>
      </c>
      <c r="CK1210" s="174">
        <v>3058.9490000000001</v>
      </c>
      <c r="CN1210" s="3">
        <v>1660</v>
      </c>
      <c r="CO1210" s="169">
        <f t="shared" si="162"/>
        <v>2742.4932869999998</v>
      </c>
      <c r="CP1210" s="169">
        <f t="shared" si="163"/>
        <v>2832.7617809999997</v>
      </c>
      <c r="CQ1210" s="170">
        <f t="shared" si="164"/>
        <v>5575.2550679999995</v>
      </c>
      <c r="CU1210" s="174">
        <v>85038</v>
      </c>
      <c r="CV1210" s="174">
        <v>1550</v>
      </c>
      <c r="CW1210" s="174">
        <v>5</v>
      </c>
      <c r="CX1210" s="174">
        <v>3058.9490000000001</v>
      </c>
    </row>
    <row r="1211" spans="84:102" x14ac:dyDescent="0.25">
      <c r="CF1211" s="3" t="s">
        <v>3073</v>
      </c>
      <c r="CG1211" s="174">
        <v>125384</v>
      </c>
      <c r="CH1211" s="174">
        <v>1067</v>
      </c>
      <c r="CI1211" s="174">
        <v>5</v>
      </c>
      <c r="CJ1211" s="174">
        <v>3058.8679999999999</v>
      </c>
      <c r="CK1211" s="174">
        <v>3058.8679999999999</v>
      </c>
      <c r="CN1211" s="3">
        <v>555</v>
      </c>
      <c r="CO1211" s="169">
        <f t="shared" si="162"/>
        <v>2754.6597999999999</v>
      </c>
      <c r="CP1211" s="169">
        <f t="shared" si="163"/>
        <v>2817.1512999999995</v>
      </c>
      <c r="CQ1211" s="170">
        <f t="shared" si="164"/>
        <v>5571.811099999999</v>
      </c>
      <c r="CU1211" s="174">
        <v>125384</v>
      </c>
      <c r="CV1211" s="174">
        <v>1067</v>
      </c>
      <c r="CW1211" s="174">
        <v>5</v>
      </c>
      <c r="CX1211" s="174">
        <v>3058.8679999999999</v>
      </c>
    </row>
    <row r="1212" spans="84:102" x14ac:dyDescent="0.25">
      <c r="CF1212" s="3" t="s">
        <v>3073</v>
      </c>
      <c r="CG1212" s="174">
        <v>2950</v>
      </c>
      <c r="CH1212" s="174">
        <v>154100</v>
      </c>
      <c r="CI1212" s="174">
        <v>5</v>
      </c>
      <c r="CJ1212" s="174">
        <v>3055.9789999999998</v>
      </c>
      <c r="CK1212" s="174">
        <v>3055.9789999999998</v>
      </c>
      <c r="CN1212" s="3">
        <v>775</v>
      </c>
      <c r="CO1212" s="169">
        <f t="shared" si="162"/>
        <v>2772.4216999999999</v>
      </c>
      <c r="CP1212" s="169">
        <f t="shared" si="163"/>
        <v>2796.6691000000001</v>
      </c>
      <c r="CQ1212" s="170">
        <f t="shared" si="164"/>
        <v>5569.0907999999999</v>
      </c>
      <c r="CU1212" s="174">
        <v>2950</v>
      </c>
      <c r="CV1212" s="174">
        <v>154100</v>
      </c>
      <c r="CW1212" s="174">
        <v>5</v>
      </c>
      <c r="CX1212" s="174">
        <v>3055.9789999999998</v>
      </c>
    </row>
    <row r="1213" spans="84:102" x14ac:dyDescent="0.25">
      <c r="CF1213" s="3" t="s">
        <v>3073</v>
      </c>
      <c r="CG1213" s="174">
        <v>67529</v>
      </c>
      <c r="CH1213" s="174">
        <v>3516</v>
      </c>
      <c r="CI1213" s="174">
        <v>5</v>
      </c>
      <c r="CJ1213" s="174">
        <v>3055.848</v>
      </c>
      <c r="CK1213" s="174">
        <v>3055.848</v>
      </c>
      <c r="CN1213" s="3">
        <v>3422</v>
      </c>
      <c r="CO1213" s="169">
        <f t="shared" si="162"/>
        <v>2775.9461000000001</v>
      </c>
      <c r="CP1213" s="169">
        <f t="shared" si="163"/>
        <v>2793.0388000000003</v>
      </c>
      <c r="CQ1213" s="170">
        <f t="shared" si="164"/>
        <v>5568.9849000000004</v>
      </c>
      <c r="CU1213" s="174">
        <v>67529</v>
      </c>
      <c r="CV1213" s="174">
        <v>3516</v>
      </c>
      <c r="CW1213" s="174">
        <v>5</v>
      </c>
      <c r="CX1213" s="174">
        <v>3055.848</v>
      </c>
    </row>
    <row r="1214" spans="84:102" x14ac:dyDescent="0.25">
      <c r="CF1214" s="3" t="s">
        <v>3073</v>
      </c>
      <c r="CG1214" s="174">
        <v>45789</v>
      </c>
      <c r="CH1214" s="174">
        <v>2624</v>
      </c>
      <c r="CI1214" s="174">
        <v>5</v>
      </c>
      <c r="CJ1214" s="174">
        <v>3055.511</v>
      </c>
      <c r="CK1214" s="174">
        <v>3055.511</v>
      </c>
      <c r="CN1214" s="3">
        <v>564</v>
      </c>
      <c r="CO1214" s="169">
        <f t="shared" si="162"/>
        <v>2810.4712</v>
      </c>
      <c r="CP1214" s="169">
        <f t="shared" si="163"/>
        <v>2756.1938</v>
      </c>
      <c r="CQ1214" s="170">
        <f t="shared" si="164"/>
        <v>5566.665</v>
      </c>
      <c r="CU1214" s="174">
        <v>45789</v>
      </c>
      <c r="CV1214" s="174">
        <v>2624</v>
      </c>
      <c r="CW1214" s="174">
        <v>5</v>
      </c>
      <c r="CX1214" s="174">
        <v>3055.511</v>
      </c>
    </row>
    <row r="1215" spans="84:102" x14ac:dyDescent="0.25">
      <c r="CF1215" s="3" t="s">
        <v>3073</v>
      </c>
      <c r="CG1215" s="174">
        <v>424</v>
      </c>
      <c r="CH1215" s="174">
        <v>82199</v>
      </c>
      <c r="CI1215" s="174">
        <v>5</v>
      </c>
      <c r="CJ1215" s="174">
        <v>3053.5439999999999</v>
      </c>
      <c r="CK1215" s="174">
        <v>3053.5439999999999</v>
      </c>
      <c r="CN1215" s="3">
        <v>2827</v>
      </c>
      <c r="CO1215" s="169">
        <f t="shared" si="162"/>
        <v>2683.8157000000001</v>
      </c>
      <c r="CP1215" s="169">
        <f t="shared" si="163"/>
        <v>2882.1907000000001</v>
      </c>
      <c r="CQ1215" s="170">
        <f t="shared" si="164"/>
        <v>5566.0064000000002</v>
      </c>
      <c r="CU1215" s="174">
        <v>424</v>
      </c>
      <c r="CV1215" s="174">
        <v>82199</v>
      </c>
      <c r="CW1215" s="174">
        <v>5</v>
      </c>
      <c r="CX1215" s="174">
        <v>3053.5439999999999</v>
      </c>
    </row>
    <row r="1216" spans="84:102" x14ac:dyDescent="0.25">
      <c r="CF1216" s="3" t="s">
        <v>3073</v>
      </c>
      <c r="CG1216" s="174">
        <v>1629</v>
      </c>
      <c r="CH1216" s="174">
        <v>74471</v>
      </c>
      <c r="CI1216" s="174">
        <v>5</v>
      </c>
      <c r="CJ1216" s="174">
        <v>3052.2689999999998</v>
      </c>
      <c r="CK1216" s="174">
        <v>3052.2689999999998</v>
      </c>
      <c r="CN1216" s="3">
        <v>1809</v>
      </c>
      <c r="CO1216" s="169">
        <f t="shared" si="162"/>
        <v>2788.8464000000004</v>
      </c>
      <c r="CP1216" s="169">
        <f t="shared" si="163"/>
        <v>2770.2950000000001</v>
      </c>
      <c r="CQ1216" s="170">
        <f t="shared" si="164"/>
        <v>5559.1414000000004</v>
      </c>
      <c r="CU1216" s="174">
        <v>1629</v>
      </c>
      <c r="CV1216" s="174">
        <v>74471</v>
      </c>
      <c r="CW1216" s="174">
        <v>5</v>
      </c>
      <c r="CX1216" s="174">
        <v>3052.2689999999998</v>
      </c>
    </row>
    <row r="1217" spans="84:102" x14ac:dyDescent="0.25">
      <c r="CF1217" s="3" t="s">
        <v>3073</v>
      </c>
      <c r="CG1217" s="174">
        <v>3143</v>
      </c>
      <c r="CH1217" s="174">
        <v>150240</v>
      </c>
      <c r="CI1217" s="174">
        <v>5</v>
      </c>
      <c r="CJ1217" s="174">
        <v>3052.0830000000001</v>
      </c>
      <c r="CK1217" s="174">
        <v>3052.0830000000001</v>
      </c>
      <c r="CN1217" s="3">
        <v>248</v>
      </c>
      <c r="CO1217" s="169">
        <f t="shared" si="162"/>
        <v>2787.8793000000001</v>
      </c>
      <c r="CP1217" s="169">
        <f t="shared" si="163"/>
        <v>2770.0333000000001</v>
      </c>
      <c r="CQ1217" s="170">
        <f t="shared" si="164"/>
        <v>5557.9125999999997</v>
      </c>
      <c r="CU1217" s="174">
        <v>3143</v>
      </c>
      <c r="CV1217" s="174">
        <v>150240</v>
      </c>
      <c r="CW1217" s="174">
        <v>5</v>
      </c>
      <c r="CX1217" s="174">
        <v>3052.0830000000001</v>
      </c>
    </row>
    <row r="1218" spans="84:102" x14ac:dyDescent="0.25">
      <c r="CF1218" s="3" t="s">
        <v>3073</v>
      </c>
      <c r="CG1218" s="174">
        <v>113099</v>
      </c>
      <c r="CH1218" s="174">
        <v>944</v>
      </c>
      <c r="CI1218" s="174">
        <v>5</v>
      </c>
      <c r="CJ1218" s="174">
        <v>3049.6770000000001</v>
      </c>
      <c r="CK1218" s="174">
        <v>3049.6770000000001</v>
      </c>
      <c r="CN1218" s="3">
        <v>674</v>
      </c>
      <c r="CO1218" s="169">
        <f t="shared" si="162"/>
        <v>2739.402</v>
      </c>
      <c r="CP1218" s="169">
        <f t="shared" si="163"/>
        <v>2810.6509999999998</v>
      </c>
      <c r="CQ1218" s="170">
        <f t="shared" si="164"/>
        <v>5550.0529999999999</v>
      </c>
      <c r="CU1218" s="174">
        <v>113099</v>
      </c>
      <c r="CV1218" s="174">
        <v>944</v>
      </c>
      <c r="CW1218" s="174">
        <v>5</v>
      </c>
      <c r="CX1218" s="174">
        <v>3049.6770000000001</v>
      </c>
    </row>
    <row r="1219" spans="84:102" x14ac:dyDescent="0.25">
      <c r="CF1219" s="3" t="s">
        <v>3073</v>
      </c>
      <c r="CG1219" s="174">
        <v>46676</v>
      </c>
      <c r="CH1219" s="174">
        <v>2566</v>
      </c>
      <c r="CI1219" s="174">
        <v>5</v>
      </c>
      <c r="CJ1219" s="174">
        <v>3047.605</v>
      </c>
      <c r="CK1219" s="174">
        <v>3047.605</v>
      </c>
      <c r="CN1219" s="3">
        <v>747</v>
      </c>
      <c r="CO1219" s="169">
        <f t="shared" ref="CO1219:CO1282" si="165">SUMIF(CG$3:CG$17476,$CN1219,$CK$3:$CK$17476)</f>
        <v>2776.3040000000001</v>
      </c>
      <c r="CP1219" s="169">
        <f t="shared" ref="CP1219:CP1282" si="166">SUMIF(CH$3:CH$17476,$CN1219,$CK$3:$CK$17476)</f>
        <v>2771.6909999999998</v>
      </c>
      <c r="CQ1219" s="170">
        <f t="shared" ref="CQ1219:CQ1282" si="167">CO1219+CP1219</f>
        <v>5547.9949999999999</v>
      </c>
      <c r="CU1219" s="174">
        <v>46676</v>
      </c>
      <c r="CV1219" s="174">
        <v>2566</v>
      </c>
      <c r="CW1219" s="174">
        <v>5</v>
      </c>
      <c r="CX1219" s="174">
        <v>3047.605</v>
      </c>
    </row>
    <row r="1220" spans="84:102" x14ac:dyDescent="0.25">
      <c r="CF1220" s="3" t="s">
        <v>3073</v>
      </c>
      <c r="CG1220" s="174">
        <v>6779</v>
      </c>
      <c r="CH1220" s="174">
        <v>2100</v>
      </c>
      <c r="CI1220" s="174">
        <v>5</v>
      </c>
      <c r="CJ1220" s="174">
        <v>3045.7979999999998</v>
      </c>
      <c r="CK1220" s="174">
        <v>3045.7979999999998</v>
      </c>
      <c r="CN1220" s="3">
        <v>1585</v>
      </c>
      <c r="CO1220" s="169">
        <f t="shared" si="165"/>
        <v>2801.4436000000001</v>
      </c>
      <c r="CP1220" s="169">
        <f t="shared" si="166"/>
        <v>2740.9311000000002</v>
      </c>
      <c r="CQ1220" s="170">
        <f t="shared" si="167"/>
        <v>5542.3747000000003</v>
      </c>
      <c r="CU1220" s="174">
        <v>6779</v>
      </c>
      <c r="CV1220" s="174">
        <v>2100</v>
      </c>
      <c r="CW1220" s="174">
        <v>5</v>
      </c>
      <c r="CX1220" s="174">
        <v>3045.7979999999998</v>
      </c>
    </row>
    <row r="1221" spans="84:102" x14ac:dyDescent="0.25">
      <c r="CF1221" s="3" t="s">
        <v>3073</v>
      </c>
      <c r="CG1221" s="174">
        <v>53954</v>
      </c>
      <c r="CH1221" s="174">
        <v>1812</v>
      </c>
      <c r="CI1221" s="174">
        <v>5</v>
      </c>
      <c r="CJ1221" s="174">
        <v>3045.4340000000002</v>
      </c>
      <c r="CK1221" s="174">
        <v>3045.4340000000002</v>
      </c>
      <c r="CN1221" s="3">
        <v>1093</v>
      </c>
      <c r="CO1221" s="169">
        <f t="shared" si="165"/>
        <v>2805.6130000000003</v>
      </c>
      <c r="CP1221" s="169">
        <f t="shared" si="166"/>
        <v>2726.547</v>
      </c>
      <c r="CQ1221" s="170">
        <f t="shared" si="167"/>
        <v>5532.16</v>
      </c>
      <c r="CU1221" s="174">
        <v>53954</v>
      </c>
      <c r="CV1221" s="174">
        <v>1812</v>
      </c>
      <c r="CW1221" s="174">
        <v>5</v>
      </c>
      <c r="CX1221" s="174">
        <v>3045.4340000000002</v>
      </c>
    </row>
    <row r="1222" spans="84:102" x14ac:dyDescent="0.25">
      <c r="CF1222" s="3" t="s">
        <v>3073</v>
      </c>
      <c r="CG1222" s="174">
        <v>154100</v>
      </c>
      <c r="CH1222" s="174">
        <v>2950</v>
      </c>
      <c r="CI1222" s="174">
        <v>5</v>
      </c>
      <c r="CJ1222" s="174">
        <v>3043.9679999999998</v>
      </c>
      <c r="CK1222" s="174">
        <v>3043.9679999999998</v>
      </c>
      <c r="CN1222" s="3">
        <v>1302</v>
      </c>
      <c r="CO1222" s="169">
        <f t="shared" si="165"/>
        <v>2785.2559999999999</v>
      </c>
      <c r="CP1222" s="169">
        <f t="shared" si="166"/>
        <v>2746.49</v>
      </c>
      <c r="CQ1222" s="170">
        <f t="shared" si="167"/>
        <v>5531.7459999999992</v>
      </c>
      <c r="CU1222" s="174">
        <v>154100</v>
      </c>
      <c r="CV1222" s="174">
        <v>2950</v>
      </c>
      <c r="CW1222" s="174">
        <v>5</v>
      </c>
      <c r="CX1222" s="174">
        <v>3043.9679999999998</v>
      </c>
    </row>
    <row r="1223" spans="84:102" x14ac:dyDescent="0.25">
      <c r="CF1223" s="3" t="s">
        <v>3073</v>
      </c>
      <c r="CG1223" s="174">
        <v>99702</v>
      </c>
      <c r="CH1223" s="174">
        <v>756</v>
      </c>
      <c r="CI1223" s="174">
        <v>5</v>
      </c>
      <c r="CJ1223" s="174">
        <v>3043.645</v>
      </c>
      <c r="CK1223" s="174">
        <v>3043.645</v>
      </c>
      <c r="CN1223" s="3">
        <v>1716</v>
      </c>
      <c r="CO1223" s="169">
        <f t="shared" si="165"/>
        <v>2768.5578</v>
      </c>
      <c r="CP1223" s="169">
        <f t="shared" si="166"/>
        <v>2762.4382999999998</v>
      </c>
      <c r="CQ1223" s="170">
        <f t="shared" si="167"/>
        <v>5530.9961000000003</v>
      </c>
      <c r="CU1223" s="174">
        <v>99702</v>
      </c>
      <c r="CV1223" s="174">
        <v>756</v>
      </c>
      <c r="CW1223" s="174">
        <v>5</v>
      </c>
      <c r="CX1223" s="174">
        <v>3043.645</v>
      </c>
    </row>
    <row r="1224" spans="84:102" x14ac:dyDescent="0.25">
      <c r="CF1224" s="3" t="s">
        <v>3073</v>
      </c>
      <c r="CG1224" s="174">
        <v>629</v>
      </c>
      <c r="CH1224" s="174">
        <v>87934</v>
      </c>
      <c r="CI1224" s="174">
        <v>5</v>
      </c>
      <c r="CJ1224" s="174">
        <v>3043.1219999999998</v>
      </c>
      <c r="CK1224" s="174">
        <v>3043.1219999999998</v>
      </c>
      <c r="CN1224" s="3">
        <v>1871</v>
      </c>
      <c r="CO1224" s="169">
        <f t="shared" si="165"/>
        <v>2754.9617800000001</v>
      </c>
      <c r="CP1224" s="169">
        <f t="shared" si="166"/>
        <v>2774.5003400000001</v>
      </c>
      <c r="CQ1224" s="170">
        <f t="shared" si="167"/>
        <v>5529.4621200000001</v>
      </c>
      <c r="CU1224" s="174">
        <v>629</v>
      </c>
      <c r="CV1224" s="174">
        <v>87934</v>
      </c>
      <c r="CW1224" s="174">
        <v>5</v>
      </c>
      <c r="CX1224" s="174">
        <v>3043.1219999999998</v>
      </c>
    </row>
    <row r="1225" spans="84:102" x14ac:dyDescent="0.25">
      <c r="CF1225" s="3" t="s">
        <v>3073</v>
      </c>
      <c r="CG1225" s="174">
        <v>72613</v>
      </c>
      <c r="CH1225" s="174">
        <v>3529</v>
      </c>
      <c r="CI1225" s="174">
        <v>5</v>
      </c>
      <c r="CJ1225" s="174">
        <v>3039.6190000000001</v>
      </c>
      <c r="CK1225" s="174">
        <v>3039.6190000000001</v>
      </c>
      <c r="CN1225" s="3">
        <v>2205</v>
      </c>
      <c r="CO1225" s="169">
        <f t="shared" si="165"/>
        <v>2731.8676999999998</v>
      </c>
      <c r="CP1225" s="169">
        <f t="shared" si="166"/>
        <v>2796.0304999999998</v>
      </c>
      <c r="CQ1225" s="170">
        <f t="shared" si="167"/>
        <v>5527.8981999999996</v>
      </c>
      <c r="CU1225" s="174">
        <v>72613</v>
      </c>
      <c r="CV1225" s="174">
        <v>3529</v>
      </c>
      <c r="CW1225" s="174">
        <v>5</v>
      </c>
      <c r="CX1225" s="174">
        <v>3039.6190000000001</v>
      </c>
    </row>
    <row r="1226" spans="84:102" x14ac:dyDescent="0.25">
      <c r="CF1226" s="3" t="s">
        <v>3073</v>
      </c>
      <c r="CG1226" s="174">
        <v>1025</v>
      </c>
      <c r="CH1226" s="174">
        <v>120905</v>
      </c>
      <c r="CI1226" s="174">
        <v>5</v>
      </c>
      <c r="CJ1226" s="174">
        <v>3038.86</v>
      </c>
      <c r="CK1226" s="174">
        <v>3038.86</v>
      </c>
      <c r="CN1226" s="3">
        <v>100</v>
      </c>
      <c r="CO1226" s="169">
        <f t="shared" si="165"/>
        <v>2746.3327999999997</v>
      </c>
      <c r="CP1226" s="169">
        <f t="shared" si="166"/>
        <v>2778.1203999999998</v>
      </c>
      <c r="CQ1226" s="170">
        <f t="shared" si="167"/>
        <v>5524.4531999999999</v>
      </c>
      <c r="CU1226" s="174">
        <v>1025</v>
      </c>
      <c r="CV1226" s="174">
        <v>120905</v>
      </c>
      <c r="CW1226" s="174">
        <v>5</v>
      </c>
      <c r="CX1226" s="174">
        <v>3038.86</v>
      </c>
    </row>
    <row r="1227" spans="84:102" x14ac:dyDescent="0.25">
      <c r="CF1227" s="3" t="s">
        <v>3073</v>
      </c>
      <c r="CG1227" s="174">
        <v>1403</v>
      </c>
      <c r="CH1227" s="174">
        <v>109064</v>
      </c>
      <c r="CI1227" s="174">
        <v>5</v>
      </c>
      <c r="CJ1227" s="174">
        <v>3036.2550000000001</v>
      </c>
      <c r="CK1227" s="174">
        <v>3036.2550000000001</v>
      </c>
      <c r="CN1227" s="3">
        <v>202</v>
      </c>
      <c r="CO1227" s="169">
        <f t="shared" si="165"/>
        <v>2761.732</v>
      </c>
      <c r="CP1227" s="169">
        <f t="shared" si="166"/>
        <v>2750.62</v>
      </c>
      <c r="CQ1227" s="170">
        <f t="shared" si="167"/>
        <v>5512.3519999999999</v>
      </c>
      <c r="CU1227" s="174">
        <v>1403</v>
      </c>
      <c r="CV1227" s="174">
        <v>109064</v>
      </c>
      <c r="CW1227" s="174">
        <v>5</v>
      </c>
      <c r="CX1227" s="174">
        <v>3036.2550000000001</v>
      </c>
    </row>
    <row r="1228" spans="84:102" x14ac:dyDescent="0.25">
      <c r="CF1228" s="3" t="s">
        <v>3073</v>
      </c>
      <c r="CG1228" s="174">
        <v>2119</v>
      </c>
      <c r="CH1228" s="174">
        <v>9127</v>
      </c>
      <c r="CI1228" s="174">
        <v>5</v>
      </c>
      <c r="CJ1228" s="174">
        <v>3035.47</v>
      </c>
      <c r="CK1228" s="174">
        <v>3035.47</v>
      </c>
      <c r="CN1228" s="3">
        <v>3325</v>
      </c>
      <c r="CO1228" s="169">
        <f t="shared" si="165"/>
        <v>2833.9037999999996</v>
      </c>
      <c r="CP1228" s="169">
        <f t="shared" si="166"/>
        <v>2674.5255999999999</v>
      </c>
      <c r="CQ1228" s="170">
        <f t="shared" si="167"/>
        <v>5508.4293999999991</v>
      </c>
      <c r="CU1228" s="174">
        <v>2119</v>
      </c>
      <c r="CV1228" s="174">
        <v>9127</v>
      </c>
      <c r="CW1228" s="174">
        <v>5</v>
      </c>
      <c r="CX1228" s="174">
        <v>3035.47</v>
      </c>
    </row>
    <row r="1229" spans="84:102" x14ac:dyDescent="0.25">
      <c r="CF1229" s="3" t="s">
        <v>3073</v>
      </c>
      <c r="CG1229" s="174">
        <v>95245</v>
      </c>
      <c r="CH1229" s="174">
        <v>708</v>
      </c>
      <c r="CI1229" s="174">
        <v>5</v>
      </c>
      <c r="CJ1229" s="174">
        <v>3035.1970000000001</v>
      </c>
      <c r="CK1229" s="174">
        <v>3035.1970000000001</v>
      </c>
      <c r="CN1229" s="3">
        <v>715</v>
      </c>
      <c r="CO1229" s="169">
        <f t="shared" si="165"/>
        <v>2768.2334999999998</v>
      </c>
      <c r="CP1229" s="169">
        <f t="shared" si="166"/>
        <v>2739.7204500000003</v>
      </c>
      <c r="CQ1229" s="170">
        <f t="shared" si="167"/>
        <v>5507.9539500000001</v>
      </c>
      <c r="CU1229" s="174">
        <v>95245</v>
      </c>
      <c r="CV1229" s="174">
        <v>708</v>
      </c>
      <c r="CW1229" s="174">
        <v>5</v>
      </c>
      <c r="CX1229" s="174">
        <v>3035.1970000000001</v>
      </c>
    </row>
    <row r="1230" spans="84:102" x14ac:dyDescent="0.25">
      <c r="CF1230" s="3" t="s">
        <v>3073</v>
      </c>
      <c r="CG1230" s="174">
        <v>62382</v>
      </c>
      <c r="CH1230" s="174">
        <v>30</v>
      </c>
      <c r="CI1230" s="174">
        <v>5</v>
      </c>
      <c r="CJ1230" s="174">
        <v>3033.6509999999998</v>
      </c>
      <c r="CK1230" s="174">
        <v>3033.6509999999998</v>
      </c>
      <c r="CN1230" s="3">
        <v>1695</v>
      </c>
      <c r="CO1230" s="169">
        <f t="shared" si="165"/>
        <v>2747.636</v>
      </c>
      <c r="CP1230" s="169">
        <f t="shared" si="166"/>
        <v>2757.2317000000003</v>
      </c>
      <c r="CQ1230" s="170">
        <f t="shared" si="167"/>
        <v>5504.8677000000007</v>
      </c>
      <c r="CU1230" s="174">
        <v>62382</v>
      </c>
      <c r="CV1230" s="174">
        <v>30</v>
      </c>
      <c r="CW1230" s="174">
        <v>5</v>
      </c>
      <c r="CX1230" s="174">
        <v>3033.6509999999998</v>
      </c>
    </row>
    <row r="1231" spans="84:102" x14ac:dyDescent="0.25">
      <c r="CF1231" s="3" t="s">
        <v>3073</v>
      </c>
      <c r="CG1231" s="174">
        <v>20</v>
      </c>
      <c r="CH1231" s="174">
        <v>60488</v>
      </c>
      <c r="CI1231" s="174">
        <v>5</v>
      </c>
      <c r="CJ1231" s="174">
        <v>3030.6460000000002</v>
      </c>
      <c r="CK1231" s="174">
        <v>3030.6460000000002</v>
      </c>
      <c r="CN1231" s="3">
        <v>2567</v>
      </c>
      <c r="CO1231" s="169">
        <f t="shared" si="165"/>
        <v>2757.1295999999998</v>
      </c>
      <c r="CP1231" s="169">
        <f t="shared" si="166"/>
        <v>2745.4429</v>
      </c>
      <c r="CQ1231" s="170">
        <f t="shared" si="167"/>
        <v>5502.5725000000002</v>
      </c>
      <c r="CU1231" s="174">
        <v>20</v>
      </c>
      <c r="CV1231" s="174">
        <v>60488</v>
      </c>
      <c r="CW1231" s="174">
        <v>5</v>
      </c>
      <c r="CX1231" s="174">
        <v>3030.6460000000002</v>
      </c>
    </row>
    <row r="1232" spans="84:102" x14ac:dyDescent="0.25">
      <c r="CF1232" s="3" t="s">
        <v>3073</v>
      </c>
      <c r="CG1232" s="174">
        <v>138615</v>
      </c>
      <c r="CH1232" s="174">
        <v>1123</v>
      </c>
      <c r="CI1232" s="174">
        <v>5</v>
      </c>
      <c r="CJ1232" s="174">
        <v>3030.5949999999998</v>
      </c>
      <c r="CK1232" s="174">
        <v>3030.5949999999998</v>
      </c>
      <c r="CN1232" s="3">
        <v>26</v>
      </c>
      <c r="CO1232" s="169">
        <f t="shared" si="165"/>
        <v>2729.2971379999999</v>
      </c>
      <c r="CP1232" s="169">
        <f t="shared" si="166"/>
        <v>2772.7723000000005</v>
      </c>
      <c r="CQ1232" s="170">
        <f t="shared" si="167"/>
        <v>5502.0694380000004</v>
      </c>
      <c r="CU1232" s="174">
        <v>138615</v>
      </c>
      <c r="CV1232" s="174">
        <v>1123</v>
      </c>
      <c r="CW1232" s="174">
        <v>5</v>
      </c>
      <c r="CX1232" s="174">
        <v>3030.5949999999998</v>
      </c>
    </row>
    <row r="1233" spans="84:102" x14ac:dyDescent="0.25">
      <c r="CF1233" s="3" t="s">
        <v>3073</v>
      </c>
      <c r="CG1233" s="174">
        <v>58322</v>
      </c>
      <c r="CH1233" s="174">
        <v>1770</v>
      </c>
      <c r="CI1233" s="174">
        <v>5</v>
      </c>
      <c r="CJ1233" s="174">
        <v>3030.3449999999998</v>
      </c>
      <c r="CK1233" s="174">
        <v>3030.3449999999998</v>
      </c>
      <c r="CN1233" s="3">
        <v>2002</v>
      </c>
      <c r="CO1233" s="169">
        <f t="shared" si="165"/>
        <v>2716.2766000000001</v>
      </c>
      <c r="CP1233" s="169">
        <f t="shared" si="166"/>
        <v>2785.3352999999997</v>
      </c>
      <c r="CQ1233" s="170">
        <f t="shared" si="167"/>
        <v>5501.6118999999999</v>
      </c>
      <c r="CU1233" s="174">
        <v>58322</v>
      </c>
      <c r="CV1233" s="174">
        <v>1770</v>
      </c>
      <c r="CW1233" s="174">
        <v>5</v>
      </c>
      <c r="CX1233" s="174">
        <v>3030.3449999999998</v>
      </c>
    </row>
    <row r="1234" spans="84:102" x14ac:dyDescent="0.25">
      <c r="CF1234" s="3" t="s">
        <v>3073</v>
      </c>
      <c r="CG1234" s="174">
        <v>2514</v>
      </c>
      <c r="CH1234" s="174">
        <v>38686</v>
      </c>
      <c r="CI1234" s="174">
        <v>5</v>
      </c>
      <c r="CJ1234" s="174">
        <v>3029.752</v>
      </c>
      <c r="CK1234" s="174">
        <v>3029.752</v>
      </c>
      <c r="CN1234" s="3">
        <v>3204</v>
      </c>
      <c r="CO1234" s="169">
        <f t="shared" si="165"/>
        <v>2774.7643799999996</v>
      </c>
      <c r="CP1234" s="169">
        <f t="shared" si="166"/>
        <v>2723.6485100000004</v>
      </c>
      <c r="CQ1234" s="170">
        <f t="shared" si="167"/>
        <v>5498.4128899999996</v>
      </c>
      <c r="CU1234" s="174">
        <v>2514</v>
      </c>
      <c r="CV1234" s="174">
        <v>38686</v>
      </c>
      <c r="CW1234" s="174">
        <v>5</v>
      </c>
      <c r="CX1234" s="174">
        <v>3029.752</v>
      </c>
    </row>
    <row r="1235" spans="84:102" x14ac:dyDescent="0.25">
      <c r="CF1235" s="3" t="s">
        <v>3073</v>
      </c>
      <c r="CG1235" s="174">
        <v>1104</v>
      </c>
      <c r="CH1235" s="174">
        <v>137601</v>
      </c>
      <c r="CI1235" s="174">
        <v>5</v>
      </c>
      <c r="CJ1235" s="174">
        <v>3029.5590000000002</v>
      </c>
      <c r="CK1235" s="174">
        <v>3029.5590000000002</v>
      </c>
      <c r="CN1235" s="3">
        <v>2938</v>
      </c>
      <c r="CO1235" s="169">
        <f t="shared" si="165"/>
        <v>2736.6201999999998</v>
      </c>
      <c r="CP1235" s="169">
        <f t="shared" si="166"/>
        <v>2761.1705000000002</v>
      </c>
      <c r="CQ1235" s="170">
        <f t="shared" si="167"/>
        <v>5497.7906999999996</v>
      </c>
      <c r="CU1235" s="174">
        <v>1104</v>
      </c>
      <c r="CV1235" s="174">
        <v>137601</v>
      </c>
      <c r="CW1235" s="174">
        <v>5</v>
      </c>
      <c r="CX1235" s="174">
        <v>3029.5590000000002</v>
      </c>
    </row>
    <row r="1236" spans="84:102" x14ac:dyDescent="0.25">
      <c r="CF1236" s="3" t="s">
        <v>3073</v>
      </c>
      <c r="CG1236" s="174">
        <v>161281</v>
      </c>
      <c r="CH1236" s="174">
        <v>3226</v>
      </c>
      <c r="CI1236" s="174">
        <v>5</v>
      </c>
      <c r="CJ1236" s="174">
        <v>3028.9229999999998</v>
      </c>
      <c r="CK1236" s="174">
        <v>3028.9229999999998</v>
      </c>
      <c r="CN1236" s="3">
        <v>2535</v>
      </c>
      <c r="CO1236" s="169">
        <f t="shared" si="165"/>
        <v>2756.1133</v>
      </c>
      <c r="CP1236" s="169">
        <f t="shared" si="166"/>
        <v>2740.5047</v>
      </c>
      <c r="CQ1236" s="170">
        <f t="shared" si="167"/>
        <v>5496.6180000000004</v>
      </c>
      <c r="CU1236" s="174">
        <v>161281</v>
      </c>
      <c r="CV1236" s="174">
        <v>3226</v>
      </c>
      <c r="CW1236" s="174">
        <v>5</v>
      </c>
      <c r="CX1236" s="174">
        <v>3028.9229999999998</v>
      </c>
    </row>
    <row r="1237" spans="84:102" x14ac:dyDescent="0.25">
      <c r="CF1237" s="3" t="s">
        <v>3073</v>
      </c>
      <c r="CG1237" s="174">
        <v>2440</v>
      </c>
      <c r="CH1237" s="174">
        <v>35381</v>
      </c>
      <c r="CI1237" s="174">
        <v>5</v>
      </c>
      <c r="CJ1237" s="174">
        <v>3027.2809999999999</v>
      </c>
      <c r="CK1237" s="174">
        <v>3027.2809999999999</v>
      </c>
      <c r="CN1237" s="3">
        <v>3475</v>
      </c>
      <c r="CO1237" s="169">
        <f t="shared" si="165"/>
        <v>2726.8029999999999</v>
      </c>
      <c r="CP1237" s="169">
        <f t="shared" si="166"/>
        <v>2768.29</v>
      </c>
      <c r="CQ1237" s="170">
        <f t="shared" si="167"/>
        <v>5495.0929999999998</v>
      </c>
      <c r="CU1237" s="174">
        <v>2440</v>
      </c>
      <c r="CV1237" s="174">
        <v>35381</v>
      </c>
      <c r="CW1237" s="174">
        <v>5</v>
      </c>
      <c r="CX1237" s="174">
        <v>3027.2809999999999</v>
      </c>
    </row>
    <row r="1238" spans="84:102" x14ac:dyDescent="0.25">
      <c r="CF1238" s="3" t="s">
        <v>3073</v>
      </c>
      <c r="CG1238" s="174">
        <v>198679</v>
      </c>
      <c r="CH1238" s="174">
        <v>3822</v>
      </c>
      <c r="CI1238" s="174">
        <v>5</v>
      </c>
      <c r="CJ1238" s="174">
        <v>3026.674</v>
      </c>
      <c r="CK1238" s="174">
        <v>3026.674</v>
      </c>
      <c r="CN1238" s="3">
        <v>1677</v>
      </c>
      <c r="CO1238" s="169">
        <f t="shared" si="165"/>
        <v>2743.6306999999997</v>
      </c>
      <c r="CP1238" s="169">
        <f t="shared" si="166"/>
        <v>2751.3184999999999</v>
      </c>
      <c r="CQ1238" s="170">
        <f t="shared" si="167"/>
        <v>5494.9491999999991</v>
      </c>
      <c r="CU1238" s="174">
        <v>198679</v>
      </c>
      <c r="CV1238" s="174">
        <v>3822</v>
      </c>
      <c r="CW1238" s="174">
        <v>5</v>
      </c>
      <c r="CX1238" s="174">
        <v>3026.674</v>
      </c>
    </row>
    <row r="1239" spans="84:102" x14ac:dyDescent="0.25">
      <c r="CF1239" s="3" t="s">
        <v>3073</v>
      </c>
      <c r="CG1239" s="174">
        <v>87056</v>
      </c>
      <c r="CH1239" s="174">
        <v>3559</v>
      </c>
      <c r="CI1239" s="174">
        <v>5</v>
      </c>
      <c r="CJ1239" s="174">
        <v>3026.2919999999999</v>
      </c>
      <c r="CK1239" s="174">
        <v>3026.2919999999999</v>
      </c>
      <c r="CN1239" s="3">
        <v>1163</v>
      </c>
      <c r="CO1239" s="169">
        <f t="shared" si="165"/>
        <v>2696.8262</v>
      </c>
      <c r="CP1239" s="169">
        <f t="shared" si="166"/>
        <v>2797.8579</v>
      </c>
      <c r="CQ1239" s="170">
        <f t="shared" si="167"/>
        <v>5494.6841000000004</v>
      </c>
      <c r="CU1239" s="174">
        <v>87056</v>
      </c>
      <c r="CV1239" s="174">
        <v>3559</v>
      </c>
      <c r="CW1239" s="174">
        <v>5</v>
      </c>
      <c r="CX1239" s="174">
        <v>3026.2919999999999</v>
      </c>
    </row>
    <row r="1240" spans="84:102" x14ac:dyDescent="0.25">
      <c r="CF1240" s="3" t="s">
        <v>3073</v>
      </c>
      <c r="CG1240" s="174">
        <v>112695</v>
      </c>
      <c r="CH1240" s="174">
        <v>939</v>
      </c>
      <c r="CI1240" s="174">
        <v>5</v>
      </c>
      <c r="CJ1240" s="174">
        <v>3026.223</v>
      </c>
      <c r="CK1240" s="174">
        <v>3026.223</v>
      </c>
      <c r="CN1240" s="3">
        <v>3197</v>
      </c>
      <c r="CO1240" s="169">
        <f t="shared" si="165"/>
        <v>2705.7364400000006</v>
      </c>
      <c r="CP1240" s="169">
        <f t="shared" si="166"/>
        <v>2781.7730199999996</v>
      </c>
      <c r="CQ1240" s="170">
        <f t="shared" si="167"/>
        <v>5487.5094600000002</v>
      </c>
      <c r="CU1240" s="174">
        <v>112695</v>
      </c>
      <c r="CV1240" s="174">
        <v>939</v>
      </c>
      <c r="CW1240" s="174">
        <v>5</v>
      </c>
      <c r="CX1240" s="174">
        <v>3026.223</v>
      </c>
    </row>
    <row r="1241" spans="84:102" x14ac:dyDescent="0.25">
      <c r="CF1241" s="3" t="s">
        <v>3073</v>
      </c>
      <c r="CG1241" s="174">
        <v>185695</v>
      </c>
      <c r="CH1241" s="174">
        <v>709</v>
      </c>
      <c r="CI1241" s="174">
        <v>5</v>
      </c>
      <c r="CJ1241" s="174">
        <v>3025.5239999999999</v>
      </c>
      <c r="CK1241" s="174">
        <v>3025.5239999999999</v>
      </c>
      <c r="CN1241" s="3">
        <v>3191</v>
      </c>
      <c r="CO1241" s="169">
        <f t="shared" si="165"/>
        <v>2725.6812999999997</v>
      </c>
      <c r="CP1241" s="169">
        <f t="shared" si="166"/>
        <v>2760.7934999999998</v>
      </c>
      <c r="CQ1241" s="170">
        <f t="shared" si="167"/>
        <v>5486.4748</v>
      </c>
      <c r="CU1241" s="174">
        <v>185695</v>
      </c>
      <c r="CV1241" s="174">
        <v>709</v>
      </c>
      <c r="CW1241" s="174">
        <v>5</v>
      </c>
      <c r="CX1241" s="174">
        <v>3025.5239999999999</v>
      </c>
    </row>
    <row r="1242" spans="84:102" x14ac:dyDescent="0.25">
      <c r="CF1242" s="3" t="s">
        <v>3073</v>
      </c>
      <c r="CG1242" s="174">
        <v>2741</v>
      </c>
      <c r="CH1242" s="174">
        <v>143024</v>
      </c>
      <c r="CI1242" s="174">
        <v>5</v>
      </c>
      <c r="CJ1242" s="174">
        <v>3024.864</v>
      </c>
      <c r="CK1242" s="174">
        <v>3024.864</v>
      </c>
      <c r="CN1242" s="3">
        <v>3369</v>
      </c>
      <c r="CO1242" s="169">
        <f t="shared" si="165"/>
        <v>2719.5367000000001</v>
      </c>
      <c r="CP1242" s="169">
        <f t="shared" si="166"/>
        <v>2764.1194999999998</v>
      </c>
      <c r="CQ1242" s="170">
        <f t="shared" si="167"/>
        <v>5483.6561999999994</v>
      </c>
      <c r="CU1242" s="174">
        <v>2741</v>
      </c>
      <c r="CV1242" s="174">
        <v>143024</v>
      </c>
      <c r="CW1242" s="174">
        <v>5</v>
      </c>
      <c r="CX1242" s="174">
        <v>3024.864</v>
      </c>
    </row>
    <row r="1243" spans="84:102" x14ac:dyDescent="0.25">
      <c r="CF1243" s="3" t="s">
        <v>3073</v>
      </c>
      <c r="CG1243" s="174">
        <v>2965</v>
      </c>
      <c r="CH1243" s="174">
        <v>155775</v>
      </c>
      <c r="CI1243" s="174">
        <v>5</v>
      </c>
      <c r="CJ1243" s="174">
        <v>3023.7910000000002</v>
      </c>
      <c r="CK1243" s="174">
        <v>3023.7910000000002</v>
      </c>
      <c r="CN1243" s="3">
        <v>2578</v>
      </c>
      <c r="CO1243" s="169">
        <f t="shared" si="165"/>
        <v>2819.1745000000001</v>
      </c>
      <c r="CP1243" s="169">
        <f t="shared" si="166"/>
        <v>2662.07908</v>
      </c>
      <c r="CQ1243" s="170">
        <f t="shared" si="167"/>
        <v>5481.2535800000005</v>
      </c>
      <c r="CU1243" s="174">
        <v>2965</v>
      </c>
      <c r="CV1243" s="174">
        <v>155775</v>
      </c>
      <c r="CW1243" s="174">
        <v>5</v>
      </c>
      <c r="CX1243" s="174">
        <v>3023.7910000000002</v>
      </c>
    </row>
    <row r="1244" spans="84:102" x14ac:dyDescent="0.25">
      <c r="CF1244" s="3" t="s">
        <v>3073</v>
      </c>
      <c r="CG1244" s="174">
        <v>402</v>
      </c>
      <c r="CH1244" s="174">
        <v>81309</v>
      </c>
      <c r="CI1244" s="174">
        <v>5</v>
      </c>
      <c r="CJ1244" s="174">
        <v>3023.0810000000001</v>
      </c>
      <c r="CK1244" s="174">
        <v>3023.0810000000001</v>
      </c>
      <c r="CN1244" s="3">
        <v>2066</v>
      </c>
      <c r="CO1244" s="169">
        <f t="shared" si="165"/>
        <v>2717.8130000000001</v>
      </c>
      <c r="CP1244" s="169">
        <f t="shared" si="166"/>
        <v>2762.6970000000001</v>
      </c>
      <c r="CQ1244" s="170">
        <f t="shared" si="167"/>
        <v>5480.51</v>
      </c>
      <c r="CU1244" s="174">
        <v>402</v>
      </c>
      <c r="CV1244" s="174">
        <v>81309</v>
      </c>
      <c r="CW1244" s="174">
        <v>5</v>
      </c>
      <c r="CX1244" s="174">
        <v>3023.0810000000001</v>
      </c>
    </row>
    <row r="1245" spans="84:102" x14ac:dyDescent="0.25">
      <c r="CF1245" s="3" t="s">
        <v>3073</v>
      </c>
      <c r="CG1245" s="174">
        <v>1929</v>
      </c>
      <c r="CH1245" s="174">
        <v>70180</v>
      </c>
      <c r="CI1245" s="174">
        <v>5</v>
      </c>
      <c r="CJ1245" s="174">
        <v>3021.6509999999998</v>
      </c>
      <c r="CK1245" s="174">
        <v>3021.6509999999998</v>
      </c>
      <c r="CN1245" s="3">
        <v>2632</v>
      </c>
      <c r="CO1245" s="169">
        <f t="shared" si="165"/>
        <v>2725.7524199999998</v>
      </c>
      <c r="CP1245" s="169">
        <f t="shared" si="166"/>
        <v>2754.0341279999998</v>
      </c>
      <c r="CQ1245" s="170">
        <f t="shared" si="167"/>
        <v>5479.786548</v>
      </c>
      <c r="CU1245" s="174">
        <v>1929</v>
      </c>
      <c r="CV1245" s="174">
        <v>70180</v>
      </c>
      <c r="CW1245" s="174">
        <v>5</v>
      </c>
      <c r="CX1245" s="174">
        <v>3021.6509999999998</v>
      </c>
    </row>
    <row r="1246" spans="84:102" x14ac:dyDescent="0.25">
      <c r="CF1246" s="3" t="s">
        <v>3073</v>
      </c>
      <c r="CG1246" s="174">
        <v>68728</v>
      </c>
      <c r="CH1246" s="174">
        <v>1683</v>
      </c>
      <c r="CI1246" s="174">
        <v>5</v>
      </c>
      <c r="CJ1246" s="174">
        <v>3020.2890000000002</v>
      </c>
      <c r="CK1246" s="174">
        <v>3020.2890000000002</v>
      </c>
      <c r="CN1246" s="3">
        <v>1574</v>
      </c>
      <c r="CO1246" s="169">
        <f t="shared" si="165"/>
        <v>2738.0805</v>
      </c>
      <c r="CP1246" s="169">
        <f t="shared" si="166"/>
        <v>2737.8433999999997</v>
      </c>
      <c r="CQ1246" s="170">
        <f t="shared" si="167"/>
        <v>5475.9238999999998</v>
      </c>
      <c r="CU1246" s="174">
        <v>68728</v>
      </c>
      <c r="CV1246" s="174">
        <v>1683</v>
      </c>
      <c r="CW1246" s="174">
        <v>5</v>
      </c>
      <c r="CX1246" s="174">
        <v>3020.2890000000002</v>
      </c>
    </row>
    <row r="1247" spans="84:102" x14ac:dyDescent="0.25">
      <c r="CF1247" s="3" t="s">
        <v>3073</v>
      </c>
      <c r="CG1247" s="174">
        <v>154937</v>
      </c>
      <c r="CH1247" s="174">
        <v>2975</v>
      </c>
      <c r="CI1247" s="174">
        <v>5</v>
      </c>
      <c r="CJ1247" s="174">
        <v>3019.3530000000001</v>
      </c>
      <c r="CK1247" s="174">
        <v>3019.3530000000001</v>
      </c>
      <c r="CN1247" s="3">
        <v>3276</v>
      </c>
      <c r="CO1247" s="169">
        <f t="shared" si="165"/>
        <v>2702.9670000000001</v>
      </c>
      <c r="CP1247" s="169">
        <f t="shared" si="166"/>
        <v>2771.5889999999999</v>
      </c>
      <c r="CQ1247" s="170">
        <f t="shared" si="167"/>
        <v>5474.5560000000005</v>
      </c>
      <c r="CU1247" s="174">
        <v>154937</v>
      </c>
      <c r="CV1247" s="174">
        <v>2975</v>
      </c>
      <c r="CW1247" s="174">
        <v>5</v>
      </c>
      <c r="CX1247" s="174">
        <v>3019.3530000000001</v>
      </c>
    </row>
    <row r="1248" spans="84:102" x14ac:dyDescent="0.25">
      <c r="CF1248" s="3" t="s">
        <v>3073</v>
      </c>
      <c r="CG1248" s="174">
        <v>1568</v>
      </c>
      <c r="CH1248" s="174">
        <v>81560</v>
      </c>
      <c r="CI1248" s="174">
        <v>5</v>
      </c>
      <c r="CJ1248" s="174">
        <v>3018.5079999999998</v>
      </c>
      <c r="CK1248" s="174">
        <v>3018.5079999999998</v>
      </c>
      <c r="CN1248" s="3">
        <v>1293</v>
      </c>
      <c r="CO1248" s="169">
        <f t="shared" si="165"/>
        <v>2707.2449999999999</v>
      </c>
      <c r="CP1248" s="169">
        <f t="shared" si="166"/>
        <v>2764.9349999999999</v>
      </c>
      <c r="CQ1248" s="170">
        <f t="shared" si="167"/>
        <v>5472.18</v>
      </c>
      <c r="CU1248" s="174">
        <v>1568</v>
      </c>
      <c r="CV1248" s="174">
        <v>81560</v>
      </c>
      <c r="CW1248" s="174">
        <v>5</v>
      </c>
      <c r="CX1248" s="174">
        <v>3018.5079999999998</v>
      </c>
    </row>
    <row r="1249" spans="84:102" x14ac:dyDescent="0.25">
      <c r="CF1249" s="3" t="s">
        <v>3073</v>
      </c>
      <c r="CG1249" s="174">
        <v>9127</v>
      </c>
      <c r="CH1249" s="174">
        <v>2119</v>
      </c>
      <c r="CI1249" s="174">
        <v>5</v>
      </c>
      <c r="CJ1249" s="174">
        <v>3017.6350000000002</v>
      </c>
      <c r="CK1249" s="174">
        <v>3017.6350000000002</v>
      </c>
      <c r="CN1249" s="3">
        <v>2170</v>
      </c>
      <c r="CO1249" s="169">
        <f t="shared" si="165"/>
        <v>2794.06</v>
      </c>
      <c r="CP1249" s="169">
        <f t="shared" si="166"/>
        <v>2674.473</v>
      </c>
      <c r="CQ1249" s="170">
        <f t="shared" si="167"/>
        <v>5468.5329999999994</v>
      </c>
      <c r="CU1249" s="174">
        <v>9127</v>
      </c>
      <c r="CV1249" s="174">
        <v>2119</v>
      </c>
      <c r="CW1249" s="174">
        <v>5</v>
      </c>
      <c r="CX1249" s="174">
        <v>3017.6350000000002</v>
      </c>
    </row>
    <row r="1250" spans="84:102" x14ac:dyDescent="0.25">
      <c r="CF1250" s="3" t="s">
        <v>3073</v>
      </c>
      <c r="CG1250" s="174">
        <v>3567</v>
      </c>
      <c r="CH1250" s="174">
        <v>88141</v>
      </c>
      <c r="CI1250" s="174">
        <v>5</v>
      </c>
      <c r="CJ1250" s="174">
        <v>3017.5250000000001</v>
      </c>
      <c r="CK1250" s="174">
        <v>3017.5250000000001</v>
      </c>
      <c r="CN1250" s="3">
        <v>563</v>
      </c>
      <c r="CO1250" s="169">
        <f t="shared" si="165"/>
        <v>2740.7572599999999</v>
      </c>
      <c r="CP1250" s="169">
        <f t="shared" si="166"/>
        <v>2719.0993950000002</v>
      </c>
      <c r="CQ1250" s="170">
        <f t="shared" si="167"/>
        <v>5459.8566549999996</v>
      </c>
      <c r="CU1250" s="174">
        <v>3567</v>
      </c>
      <c r="CV1250" s="174">
        <v>88141</v>
      </c>
      <c r="CW1250" s="174">
        <v>5</v>
      </c>
      <c r="CX1250" s="174">
        <v>3017.5250000000001</v>
      </c>
    </row>
    <row r="1251" spans="84:102" x14ac:dyDescent="0.25">
      <c r="CF1251" s="3" t="s">
        <v>3073</v>
      </c>
      <c r="CG1251" s="174">
        <v>151835</v>
      </c>
      <c r="CH1251" s="174">
        <v>2943</v>
      </c>
      <c r="CI1251" s="174">
        <v>5</v>
      </c>
      <c r="CJ1251" s="174">
        <v>3017.4409999999998</v>
      </c>
      <c r="CK1251" s="174">
        <v>3017.4409999999998</v>
      </c>
      <c r="CN1251" s="3">
        <v>2194</v>
      </c>
      <c r="CO1251" s="169">
        <f t="shared" si="165"/>
        <v>2751.0432000000001</v>
      </c>
      <c r="CP1251" s="169">
        <f t="shared" si="166"/>
        <v>2698.9737</v>
      </c>
      <c r="CQ1251" s="170">
        <f t="shared" si="167"/>
        <v>5450.0169000000005</v>
      </c>
      <c r="CU1251" s="174">
        <v>151835</v>
      </c>
      <c r="CV1251" s="174">
        <v>2943</v>
      </c>
      <c r="CW1251" s="174">
        <v>5</v>
      </c>
      <c r="CX1251" s="174">
        <v>3017.4409999999998</v>
      </c>
    </row>
    <row r="1252" spans="84:102" x14ac:dyDescent="0.25">
      <c r="CF1252" s="3" t="s">
        <v>3073</v>
      </c>
      <c r="CG1252" s="174">
        <v>57636</v>
      </c>
      <c r="CH1252" s="174">
        <v>1866</v>
      </c>
      <c r="CI1252" s="174">
        <v>5</v>
      </c>
      <c r="CJ1252" s="174">
        <v>3008.2669999999998</v>
      </c>
      <c r="CK1252" s="174">
        <v>3008.2669999999998</v>
      </c>
      <c r="CN1252" s="3">
        <v>2155</v>
      </c>
      <c r="CO1252" s="169">
        <f t="shared" si="165"/>
        <v>2711.9630000000002</v>
      </c>
      <c r="CP1252" s="169">
        <f t="shared" si="166"/>
        <v>2737.297</v>
      </c>
      <c r="CQ1252" s="170">
        <f t="shared" si="167"/>
        <v>5449.26</v>
      </c>
      <c r="CU1252" s="174">
        <v>57636</v>
      </c>
      <c r="CV1252" s="174">
        <v>1866</v>
      </c>
      <c r="CW1252" s="174">
        <v>5</v>
      </c>
      <c r="CX1252" s="174">
        <v>3008.2669999999998</v>
      </c>
    </row>
    <row r="1253" spans="84:102" x14ac:dyDescent="0.25">
      <c r="CF1253" s="3" t="s">
        <v>3073</v>
      </c>
      <c r="CG1253" s="174">
        <v>101622</v>
      </c>
      <c r="CH1253" s="174">
        <v>3641</v>
      </c>
      <c r="CI1253" s="174">
        <v>5</v>
      </c>
      <c r="CJ1253" s="174">
        <v>3008.2089999999998</v>
      </c>
      <c r="CK1253" s="174">
        <v>3008.2089999999998</v>
      </c>
      <c r="CN1253" s="3">
        <v>1179</v>
      </c>
      <c r="CO1253" s="169">
        <f t="shared" si="165"/>
        <v>2687.0880999999999</v>
      </c>
      <c r="CP1253" s="169">
        <f t="shared" si="166"/>
        <v>2757.4332999999997</v>
      </c>
      <c r="CQ1253" s="170">
        <f t="shared" si="167"/>
        <v>5444.5213999999996</v>
      </c>
      <c r="CU1253" s="174">
        <v>101622</v>
      </c>
      <c r="CV1253" s="174">
        <v>3641</v>
      </c>
      <c r="CW1253" s="174">
        <v>5</v>
      </c>
      <c r="CX1253" s="174">
        <v>3008.2089999999998</v>
      </c>
    </row>
    <row r="1254" spans="84:102" x14ac:dyDescent="0.25">
      <c r="CF1254" s="3" t="s">
        <v>3073</v>
      </c>
      <c r="CG1254" s="174">
        <v>3334</v>
      </c>
      <c r="CH1254" s="174">
        <v>167331</v>
      </c>
      <c r="CI1254" s="174">
        <v>5</v>
      </c>
      <c r="CJ1254" s="174">
        <v>3007.549</v>
      </c>
      <c r="CK1254" s="174">
        <v>3007.549</v>
      </c>
      <c r="CN1254" s="3">
        <v>1706</v>
      </c>
      <c r="CO1254" s="169">
        <f t="shared" si="165"/>
        <v>2731.1129999999998</v>
      </c>
      <c r="CP1254" s="169">
        <f t="shared" si="166"/>
        <v>2713.3137999999999</v>
      </c>
      <c r="CQ1254" s="170">
        <f t="shared" si="167"/>
        <v>5444.4267999999993</v>
      </c>
      <c r="CU1254" s="174">
        <v>3334</v>
      </c>
      <c r="CV1254" s="174">
        <v>167331</v>
      </c>
      <c r="CW1254" s="174">
        <v>5</v>
      </c>
      <c r="CX1254" s="174">
        <v>3007.549</v>
      </c>
    </row>
    <row r="1255" spans="84:102" x14ac:dyDescent="0.25">
      <c r="CF1255" s="3" t="s">
        <v>3073</v>
      </c>
      <c r="CG1255" s="174">
        <v>82199</v>
      </c>
      <c r="CH1255" s="174">
        <v>424</v>
      </c>
      <c r="CI1255" s="174">
        <v>5</v>
      </c>
      <c r="CJ1255" s="174">
        <v>3007.4169999999999</v>
      </c>
      <c r="CK1255" s="174">
        <v>3007.4169999999999</v>
      </c>
      <c r="CN1255" s="3">
        <v>3194</v>
      </c>
      <c r="CO1255" s="169">
        <f t="shared" si="165"/>
        <v>2676.0389999999998</v>
      </c>
      <c r="CP1255" s="169">
        <f t="shared" si="166"/>
        <v>2766.6729999999998</v>
      </c>
      <c r="CQ1255" s="170">
        <f t="shared" si="167"/>
        <v>5442.7119999999995</v>
      </c>
      <c r="CU1255" s="174">
        <v>82199</v>
      </c>
      <c r="CV1255" s="174">
        <v>424</v>
      </c>
      <c r="CW1255" s="174">
        <v>5</v>
      </c>
      <c r="CX1255" s="174">
        <v>3007.4169999999999</v>
      </c>
    </row>
    <row r="1256" spans="84:102" x14ac:dyDescent="0.25">
      <c r="CF1256" s="3" t="s">
        <v>3073</v>
      </c>
      <c r="CG1256" s="174">
        <v>708</v>
      </c>
      <c r="CH1256" s="174">
        <v>95245</v>
      </c>
      <c r="CI1256" s="174">
        <v>5</v>
      </c>
      <c r="CJ1256" s="174">
        <v>3002.306</v>
      </c>
      <c r="CK1256" s="174">
        <v>3002.306</v>
      </c>
      <c r="CN1256" s="3">
        <v>1753</v>
      </c>
      <c r="CO1256" s="169">
        <f t="shared" si="165"/>
        <v>2714.7240000000002</v>
      </c>
      <c r="CP1256" s="169">
        <f t="shared" si="166"/>
        <v>2722.0538000000001</v>
      </c>
      <c r="CQ1256" s="170">
        <f t="shared" si="167"/>
        <v>5436.7777999999998</v>
      </c>
      <c r="CU1256" s="174">
        <v>708</v>
      </c>
      <c r="CV1256" s="174">
        <v>95245</v>
      </c>
      <c r="CW1256" s="174">
        <v>5</v>
      </c>
      <c r="CX1256" s="174">
        <v>3002.306</v>
      </c>
    </row>
    <row r="1257" spans="84:102" x14ac:dyDescent="0.25">
      <c r="CF1257" s="3" t="s">
        <v>3073</v>
      </c>
      <c r="CG1257" s="174">
        <v>198729</v>
      </c>
      <c r="CH1257" s="174">
        <v>3530</v>
      </c>
      <c r="CI1257" s="174">
        <v>5</v>
      </c>
      <c r="CJ1257" s="174">
        <v>3001.8449999999998</v>
      </c>
      <c r="CK1257" s="174">
        <v>3001.8449999999998</v>
      </c>
      <c r="CN1257" s="3">
        <v>2782</v>
      </c>
      <c r="CO1257" s="169">
        <f t="shared" si="165"/>
        <v>2675.7505999999998</v>
      </c>
      <c r="CP1257" s="169">
        <f t="shared" si="166"/>
        <v>2760.4735000000001</v>
      </c>
      <c r="CQ1257" s="170">
        <f t="shared" si="167"/>
        <v>5436.2240999999995</v>
      </c>
      <c r="CU1257" s="174">
        <v>198729</v>
      </c>
      <c r="CV1257" s="174">
        <v>3530</v>
      </c>
      <c r="CW1257" s="174">
        <v>5</v>
      </c>
      <c r="CX1257" s="174">
        <v>3001.8449999999998</v>
      </c>
    </row>
    <row r="1258" spans="84:102" x14ac:dyDescent="0.25">
      <c r="CF1258" s="3" t="s">
        <v>3073</v>
      </c>
      <c r="CG1258" s="174">
        <v>84318</v>
      </c>
      <c r="CH1258" s="174">
        <v>1548</v>
      </c>
      <c r="CI1258" s="174">
        <v>5</v>
      </c>
      <c r="CJ1258" s="174">
        <v>3001.1880000000001</v>
      </c>
      <c r="CK1258" s="174">
        <v>3001.1880000000001</v>
      </c>
      <c r="CN1258" s="3">
        <v>907</v>
      </c>
      <c r="CO1258" s="169">
        <f t="shared" si="165"/>
        <v>2633.0447999999997</v>
      </c>
      <c r="CP1258" s="169">
        <f t="shared" si="166"/>
        <v>2800.5720000000001</v>
      </c>
      <c r="CQ1258" s="170">
        <f t="shared" si="167"/>
        <v>5433.6167999999998</v>
      </c>
      <c r="CU1258" s="174">
        <v>84318</v>
      </c>
      <c r="CV1258" s="174">
        <v>1548</v>
      </c>
      <c r="CW1258" s="174">
        <v>5</v>
      </c>
      <c r="CX1258" s="174">
        <v>3001.1880000000001</v>
      </c>
    </row>
    <row r="1259" spans="84:102" x14ac:dyDescent="0.25">
      <c r="CF1259" s="3" t="s">
        <v>3073</v>
      </c>
      <c r="CG1259" s="174">
        <v>59112</v>
      </c>
      <c r="CH1259" s="174">
        <v>13</v>
      </c>
      <c r="CI1259" s="174">
        <v>5</v>
      </c>
      <c r="CJ1259" s="174">
        <v>3000.7739999999999</v>
      </c>
      <c r="CK1259" s="174">
        <v>3000.7739999999999</v>
      </c>
      <c r="CN1259" s="3">
        <v>27</v>
      </c>
      <c r="CO1259" s="169">
        <f t="shared" si="165"/>
        <v>2730.3112000000001</v>
      </c>
      <c r="CP1259" s="169">
        <f t="shared" si="166"/>
        <v>2703.2339000000002</v>
      </c>
      <c r="CQ1259" s="170">
        <f t="shared" si="167"/>
        <v>5433.5451000000003</v>
      </c>
      <c r="CU1259" s="174">
        <v>59112</v>
      </c>
      <c r="CV1259" s="174">
        <v>13</v>
      </c>
      <c r="CW1259" s="174">
        <v>5</v>
      </c>
      <c r="CX1259" s="174">
        <v>3000.7739999999999</v>
      </c>
    </row>
    <row r="1260" spans="84:102" x14ac:dyDescent="0.25">
      <c r="CF1260" s="3" t="s">
        <v>3073</v>
      </c>
      <c r="CG1260" s="174">
        <v>167331</v>
      </c>
      <c r="CH1260" s="174">
        <v>3334</v>
      </c>
      <c r="CI1260" s="174">
        <v>5</v>
      </c>
      <c r="CJ1260" s="174">
        <v>3000.7489999999998</v>
      </c>
      <c r="CK1260" s="174">
        <v>3000.7489999999998</v>
      </c>
      <c r="CN1260" s="3">
        <v>3647</v>
      </c>
      <c r="CO1260" s="169">
        <f t="shared" si="165"/>
        <v>2753.7664</v>
      </c>
      <c r="CP1260" s="169">
        <f t="shared" si="166"/>
        <v>2678.6943999999999</v>
      </c>
      <c r="CQ1260" s="170">
        <f t="shared" si="167"/>
        <v>5432.4607999999998</v>
      </c>
      <c r="CU1260" s="174">
        <v>167331</v>
      </c>
      <c r="CV1260" s="174">
        <v>3334</v>
      </c>
      <c r="CW1260" s="174">
        <v>5</v>
      </c>
      <c r="CX1260" s="174">
        <v>3000.7489999999998</v>
      </c>
    </row>
    <row r="1261" spans="84:102" x14ac:dyDescent="0.25">
      <c r="CF1261" s="3" t="s">
        <v>3073</v>
      </c>
      <c r="CG1261" s="174">
        <v>3263</v>
      </c>
      <c r="CH1261" s="174">
        <v>162941</v>
      </c>
      <c r="CI1261" s="174">
        <v>5</v>
      </c>
      <c r="CJ1261" s="174">
        <v>3000.569</v>
      </c>
      <c r="CK1261" s="174">
        <v>3000.569</v>
      </c>
      <c r="CN1261" s="3">
        <v>719</v>
      </c>
      <c r="CO1261" s="169">
        <f t="shared" si="165"/>
        <v>2771.0029999999997</v>
      </c>
      <c r="CP1261" s="169">
        <f t="shared" si="166"/>
        <v>2660.5450000000001</v>
      </c>
      <c r="CQ1261" s="170">
        <f t="shared" si="167"/>
        <v>5431.5479999999998</v>
      </c>
      <c r="CU1261" s="174">
        <v>3263</v>
      </c>
      <c r="CV1261" s="174">
        <v>162941</v>
      </c>
      <c r="CW1261" s="174">
        <v>5</v>
      </c>
      <c r="CX1261" s="174">
        <v>3000.569</v>
      </c>
    </row>
    <row r="1262" spans="84:102" x14ac:dyDescent="0.25">
      <c r="CF1262" s="3" t="s">
        <v>3073</v>
      </c>
      <c r="CG1262" s="174">
        <v>45882</v>
      </c>
      <c r="CH1262" s="174">
        <v>3485</v>
      </c>
      <c r="CI1262" s="174">
        <v>5</v>
      </c>
      <c r="CJ1262" s="174">
        <v>3000.2739999999999</v>
      </c>
      <c r="CK1262" s="174">
        <v>3000.2739999999999</v>
      </c>
      <c r="CN1262" s="3">
        <v>391</v>
      </c>
      <c r="CO1262" s="169">
        <f t="shared" si="165"/>
        <v>2759.7359999999999</v>
      </c>
      <c r="CP1262" s="169">
        <f t="shared" si="166"/>
        <v>2668.5663999999997</v>
      </c>
      <c r="CQ1262" s="170">
        <f t="shared" si="167"/>
        <v>5428.3023999999996</v>
      </c>
      <c r="CU1262" s="174">
        <v>45882</v>
      </c>
      <c r="CV1262" s="174">
        <v>3485</v>
      </c>
      <c r="CW1262" s="174">
        <v>5</v>
      </c>
      <c r="CX1262" s="174">
        <v>3000.2739999999999</v>
      </c>
    </row>
    <row r="1263" spans="84:102" x14ac:dyDescent="0.25">
      <c r="CF1263" s="3" t="s">
        <v>3073</v>
      </c>
      <c r="CG1263" s="174">
        <v>111122</v>
      </c>
      <c r="CH1263" s="174">
        <v>1405</v>
      </c>
      <c r="CI1263" s="174">
        <v>5</v>
      </c>
      <c r="CJ1263" s="174">
        <v>2999.4659999999999</v>
      </c>
      <c r="CK1263" s="174">
        <v>2999.4659999999999</v>
      </c>
      <c r="CN1263" s="3">
        <v>460</v>
      </c>
      <c r="CO1263" s="169">
        <f t="shared" si="165"/>
        <v>2778.9413</v>
      </c>
      <c r="CP1263" s="169">
        <f t="shared" si="166"/>
        <v>2648.0323000000003</v>
      </c>
      <c r="CQ1263" s="170">
        <f t="shared" si="167"/>
        <v>5426.9736000000003</v>
      </c>
      <c r="CU1263" s="174">
        <v>111122</v>
      </c>
      <c r="CV1263" s="174">
        <v>1405</v>
      </c>
      <c r="CW1263" s="174">
        <v>5</v>
      </c>
      <c r="CX1263" s="174">
        <v>2999.4659999999999</v>
      </c>
    </row>
    <row r="1264" spans="84:102" x14ac:dyDescent="0.25">
      <c r="CF1264" s="3" t="s">
        <v>3073</v>
      </c>
      <c r="CG1264" s="174">
        <v>2566</v>
      </c>
      <c r="CH1264" s="174">
        <v>46676</v>
      </c>
      <c r="CI1264" s="174">
        <v>5</v>
      </c>
      <c r="CJ1264" s="174">
        <v>2998.933</v>
      </c>
      <c r="CK1264" s="174">
        <v>2998.933</v>
      </c>
      <c r="CN1264" s="3">
        <v>574</v>
      </c>
      <c r="CO1264" s="169">
        <f t="shared" si="165"/>
        <v>2703.1689999999999</v>
      </c>
      <c r="CP1264" s="169">
        <f t="shared" si="166"/>
        <v>2723.6139999999996</v>
      </c>
      <c r="CQ1264" s="170">
        <f t="shared" si="167"/>
        <v>5426.7829999999994</v>
      </c>
      <c r="CU1264" s="174">
        <v>2566</v>
      </c>
      <c r="CV1264" s="174">
        <v>46676</v>
      </c>
      <c r="CW1264" s="174">
        <v>5</v>
      </c>
      <c r="CX1264" s="174">
        <v>2998.933</v>
      </c>
    </row>
    <row r="1265" spans="84:102" x14ac:dyDescent="0.25">
      <c r="CF1265" s="3" t="s">
        <v>3073</v>
      </c>
      <c r="CG1265" s="174">
        <v>3641</v>
      </c>
      <c r="CH1265" s="174">
        <v>101622</v>
      </c>
      <c r="CI1265" s="174">
        <v>5</v>
      </c>
      <c r="CJ1265" s="174">
        <v>2998.7809999999999</v>
      </c>
      <c r="CK1265" s="174">
        <v>2998.7809999999999</v>
      </c>
      <c r="CN1265" s="3">
        <v>42</v>
      </c>
      <c r="CO1265" s="169">
        <f t="shared" si="165"/>
        <v>2749.2344899999998</v>
      </c>
      <c r="CP1265" s="169">
        <f t="shared" si="166"/>
        <v>2676.9807999999998</v>
      </c>
      <c r="CQ1265" s="170">
        <f t="shared" si="167"/>
        <v>5426.2152900000001</v>
      </c>
      <c r="CU1265" s="174">
        <v>3641</v>
      </c>
      <c r="CV1265" s="174">
        <v>101622</v>
      </c>
      <c r="CW1265" s="174">
        <v>5</v>
      </c>
      <c r="CX1265" s="174">
        <v>2998.7809999999999</v>
      </c>
    </row>
    <row r="1266" spans="84:102" x14ac:dyDescent="0.25">
      <c r="CF1266" s="3" t="s">
        <v>3073</v>
      </c>
      <c r="CG1266" s="174">
        <v>939</v>
      </c>
      <c r="CH1266" s="174">
        <v>112695</v>
      </c>
      <c r="CI1266" s="174">
        <v>5</v>
      </c>
      <c r="CJ1266" s="174">
        <v>2998.4780000000001</v>
      </c>
      <c r="CK1266" s="174">
        <v>2998.4780000000001</v>
      </c>
      <c r="CN1266" s="3">
        <v>3200</v>
      </c>
      <c r="CO1266" s="169">
        <f t="shared" si="165"/>
        <v>2729.4801299999999</v>
      </c>
      <c r="CP1266" s="169">
        <f t="shared" si="166"/>
        <v>2690.3561599999998</v>
      </c>
      <c r="CQ1266" s="170">
        <f t="shared" si="167"/>
        <v>5419.8362899999993</v>
      </c>
      <c r="CU1266" s="174">
        <v>939</v>
      </c>
      <c r="CV1266" s="174">
        <v>112695</v>
      </c>
      <c r="CW1266" s="174">
        <v>5</v>
      </c>
      <c r="CX1266" s="174">
        <v>2998.4780000000001</v>
      </c>
    </row>
    <row r="1267" spans="84:102" x14ac:dyDescent="0.25">
      <c r="CF1267" s="3" t="s">
        <v>3073</v>
      </c>
      <c r="CG1267" s="174">
        <v>1122</v>
      </c>
      <c r="CH1267" s="174">
        <v>141831</v>
      </c>
      <c r="CI1267" s="174">
        <v>5</v>
      </c>
      <c r="CJ1267" s="174">
        <v>2997.6460000000002</v>
      </c>
      <c r="CK1267" s="174">
        <v>2997.6460000000002</v>
      </c>
      <c r="CN1267" s="3">
        <v>1689</v>
      </c>
      <c r="CO1267" s="169">
        <f t="shared" si="165"/>
        <v>2704.0898999999999</v>
      </c>
      <c r="CP1267" s="169">
        <f t="shared" si="166"/>
        <v>2711.9911999999999</v>
      </c>
      <c r="CQ1267" s="170">
        <f t="shared" si="167"/>
        <v>5416.0810999999994</v>
      </c>
      <c r="CU1267" s="174">
        <v>1122</v>
      </c>
      <c r="CV1267" s="174">
        <v>141831</v>
      </c>
      <c r="CW1267" s="174">
        <v>5</v>
      </c>
      <c r="CX1267" s="174">
        <v>2997.6460000000002</v>
      </c>
    </row>
    <row r="1268" spans="84:102" x14ac:dyDescent="0.25">
      <c r="CF1268" s="3" t="s">
        <v>3073</v>
      </c>
      <c r="CG1268" s="174">
        <v>682</v>
      </c>
      <c r="CH1268" s="174">
        <v>91861</v>
      </c>
      <c r="CI1268" s="174">
        <v>5</v>
      </c>
      <c r="CJ1268" s="174">
        <v>2996.99</v>
      </c>
      <c r="CK1268" s="174">
        <v>2996.99</v>
      </c>
      <c r="CN1268" s="3">
        <v>1112</v>
      </c>
      <c r="CO1268" s="169">
        <f t="shared" si="165"/>
        <v>2699.9809</v>
      </c>
      <c r="CP1268" s="169">
        <f t="shared" si="166"/>
        <v>2715.8268000000003</v>
      </c>
      <c r="CQ1268" s="170">
        <f t="shared" si="167"/>
        <v>5415.8077000000003</v>
      </c>
      <c r="CU1268" s="174">
        <v>682</v>
      </c>
      <c r="CV1268" s="174">
        <v>91861</v>
      </c>
      <c r="CW1268" s="174">
        <v>5</v>
      </c>
      <c r="CX1268" s="174">
        <v>2996.99</v>
      </c>
    </row>
    <row r="1269" spans="84:102" x14ac:dyDescent="0.25">
      <c r="CF1269" s="3" t="s">
        <v>3073</v>
      </c>
      <c r="CG1269" s="174">
        <v>13</v>
      </c>
      <c r="CH1269" s="174">
        <v>59112</v>
      </c>
      <c r="CI1269" s="174">
        <v>5</v>
      </c>
      <c r="CJ1269" s="174">
        <v>2995.7220000000002</v>
      </c>
      <c r="CK1269" s="174">
        <v>2995.7220000000002</v>
      </c>
      <c r="CN1269" s="3">
        <v>2327</v>
      </c>
      <c r="CO1269" s="169">
        <f t="shared" si="165"/>
        <v>2696.2182000000003</v>
      </c>
      <c r="CP1269" s="169">
        <f t="shared" si="166"/>
        <v>2718.8220100000003</v>
      </c>
      <c r="CQ1269" s="170">
        <f t="shared" si="167"/>
        <v>5415.040210000001</v>
      </c>
      <c r="CU1269" s="174">
        <v>13</v>
      </c>
      <c r="CV1269" s="174">
        <v>59112</v>
      </c>
      <c r="CW1269" s="174">
        <v>5</v>
      </c>
      <c r="CX1269" s="174">
        <v>2995.7220000000002</v>
      </c>
    </row>
    <row r="1270" spans="84:102" x14ac:dyDescent="0.25">
      <c r="CF1270" s="3" t="s">
        <v>3073</v>
      </c>
      <c r="CG1270" s="174">
        <v>38412</v>
      </c>
      <c r="CH1270" s="174">
        <v>2443</v>
      </c>
      <c r="CI1270" s="174">
        <v>5</v>
      </c>
      <c r="CJ1270" s="174">
        <v>2995.7170000000001</v>
      </c>
      <c r="CK1270" s="174">
        <v>2995.7170000000001</v>
      </c>
      <c r="CN1270" s="3">
        <v>2799</v>
      </c>
      <c r="CO1270" s="169">
        <f t="shared" si="165"/>
        <v>2582.9422999999997</v>
      </c>
      <c r="CP1270" s="169">
        <f t="shared" si="166"/>
        <v>2831.7226000000001</v>
      </c>
      <c r="CQ1270" s="170">
        <f t="shared" si="167"/>
        <v>5414.6648999999998</v>
      </c>
      <c r="CU1270" s="174">
        <v>38412</v>
      </c>
      <c r="CV1270" s="174">
        <v>2443</v>
      </c>
      <c r="CW1270" s="174">
        <v>5</v>
      </c>
      <c r="CX1270" s="174">
        <v>2995.7170000000001</v>
      </c>
    </row>
    <row r="1271" spans="84:102" x14ac:dyDescent="0.25">
      <c r="CF1271" s="3" t="s">
        <v>3073</v>
      </c>
      <c r="CG1271" s="174">
        <v>3393</v>
      </c>
      <c r="CH1271" s="174">
        <v>172044</v>
      </c>
      <c r="CI1271" s="174">
        <v>5</v>
      </c>
      <c r="CJ1271" s="174">
        <v>2995.6460000000002</v>
      </c>
      <c r="CK1271" s="174">
        <v>2995.6460000000002</v>
      </c>
      <c r="CN1271" s="3">
        <v>333</v>
      </c>
      <c r="CO1271" s="169">
        <f t="shared" si="165"/>
        <v>2736.5301899999999</v>
      </c>
      <c r="CP1271" s="169">
        <f t="shared" si="166"/>
        <v>2676.2003599999998</v>
      </c>
      <c r="CQ1271" s="170">
        <f t="shared" si="167"/>
        <v>5412.7305500000002</v>
      </c>
      <c r="CU1271" s="174">
        <v>3393</v>
      </c>
      <c r="CV1271" s="174">
        <v>172044</v>
      </c>
      <c r="CW1271" s="174">
        <v>5</v>
      </c>
      <c r="CX1271" s="174">
        <v>2995.6460000000002</v>
      </c>
    </row>
    <row r="1272" spans="84:102" x14ac:dyDescent="0.25">
      <c r="CF1272" s="3" t="s">
        <v>3073</v>
      </c>
      <c r="CG1272" s="174">
        <v>1120</v>
      </c>
      <c r="CH1272" s="174">
        <v>140649</v>
      </c>
      <c r="CI1272" s="174">
        <v>5</v>
      </c>
      <c r="CJ1272" s="174">
        <v>2993.4929999999999</v>
      </c>
      <c r="CK1272" s="174">
        <v>2993.4929999999999</v>
      </c>
      <c r="CN1272" s="3">
        <v>772</v>
      </c>
      <c r="CO1272" s="169">
        <f t="shared" si="165"/>
        <v>2713.7710000000002</v>
      </c>
      <c r="CP1272" s="169">
        <f t="shared" si="166"/>
        <v>2698.2577000000001</v>
      </c>
      <c r="CQ1272" s="170">
        <f t="shared" si="167"/>
        <v>5412.0287000000008</v>
      </c>
      <c r="CU1272" s="174">
        <v>1120</v>
      </c>
      <c r="CV1272" s="174">
        <v>140649</v>
      </c>
      <c r="CW1272" s="174">
        <v>5</v>
      </c>
      <c r="CX1272" s="174">
        <v>2993.4929999999999</v>
      </c>
    </row>
    <row r="1273" spans="84:102" x14ac:dyDescent="0.25">
      <c r="CF1273" s="3" t="s">
        <v>3073</v>
      </c>
      <c r="CG1273" s="174">
        <v>1066</v>
      </c>
      <c r="CH1273" s="174">
        <v>127054</v>
      </c>
      <c r="CI1273" s="174">
        <v>5</v>
      </c>
      <c r="CJ1273" s="174">
        <v>2993.3939999999998</v>
      </c>
      <c r="CK1273" s="174">
        <v>2993.3939999999998</v>
      </c>
      <c r="CN1273" s="3">
        <v>1691</v>
      </c>
      <c r="CO1273" s="169">
        <f t="shared" si="165"/>
        <v>2718.9404299999997</v>
      </c>
      <c r="CP1273" s="169">
        <f t="shared" si="166"/>
        <v>2692.53847</v>
      </c>
      <c r="CQ1273" s="170">
        <f t="shared" si="167"/>
        <v>5411.4789000000001</v>
      </c>
      <c r="CU1273" s="174">
        <v>1066</v>
      </c>
      <c r="CV1273" s="174">
        <v>127054</v>
      </c>
      <c r="CW1273" s="174">
        <v>5</v>
      </c>
      <c r="CX1273" s="174">
        <v>2993.3939999999998</v>
      </c>
    </row>
    <row r="1274" spans="84:102" x14ac:dyDescent="0.25">
      <c r="CF1274" s="3" t="s">
        <v>3073</v>
      </c>
      <c r="CG1274" s="174">
        <v>58733</v>
      </c>
      <c r="CH1274" s="174">
        <v>1754</v>
      </c>
      <c r="CI1274" s="174">
        <v>5</v>
      </c>
      <c r="CJ1274" s="174">
        <v>2992.9659999999999</v>
      </c>
      <c r="CK1274" s="174">
        <v>2992.9659999999999</v>
      </c>
      <c r="CN1274" s="3">
        <v>332</v>
      </c>
      <c r="CO1274" s="169">
        <f t="shared" si="165"/>
        <v>2697.5173999999997</v>
      </c>
      <c r="CP1274" s="169">
        <f t="shared" si="166"/>
        <v>2698.6949</v>
      </c>
      <c r="CQ1274" s="170">
        <f t="shared" si="167"/>
        <v>5396.2122999999992</v>
      </c>
      <c r="CU1274" s="174">
        <v>58733</v>
      </c>
      <c r="CV1274" s="174">
        <v>1754</v>
      </c>
      <c r="CW1274" s="174">
        <v>5</v>
      </c>
      <c r="CX1274" s="174">
        <v>2992.9659999999999</v>
      </c>
    </row>
    <row r="1275" spans="84:102" x14ac:dyDescent="0.25">
      <c r="CF1275" s="3" t="s">
        <v>3073</v>
      </c>
      <c r="CG1275" s="174">
        <v>401</v>
      </c>
      <c r="CH1275" s="174">
        <v>80424</v>
      </c>
      <c r="CI1275" s="174">
        <v>5</v>
      </c>
      <c r="CJ1275" s="174">
        <v>2991.2510000000002</v>
      </c>
      <c r="CK1275" s="174">
        <v>2991.2510000000002</v>
      </c>
      <c r="CN1275" s="3">
        <v>1271</v>
      </c>
      <c r="CO1275" s="169">
        <f t="shared" si="165"/>
        <v>2713.0079999999998</v>
      </c>
      <c r="CP1275" s="169">
        <f t="shared" si="166"/>
        <v>2681.5720000000001</v>
      </c>
      <c r="CQ1275" s="170">
        <f t="shared" si="167"/>
        <v>5394.58</v>
      </c>
      <c r="CU1275" s="174">
        <v>401</v>
      </c>
      <c r="CV1275" s="174">
        <v>80424</v>
      </c>
      <c r="CW1275" s="174">
        <v>5</v>
      </c>
      <c r="CX1275" s="174">
        <v>2991.2510000000002</v>
      </c>
    </row>
    <row r="1276" spans="84:102" x14ac:dyDescent="0.25">
      <c r="CF1276" s="3" t="s">
        <v>3073</v>
      </c>
      <c r="CG1276" s="174">
        <v>53768</v>
      </c>
      <c r="CH1276" s="174">
        <v>1798</v>
      </c>
      <c r="CI1276" s="174">
        <v>5</v>
      </c>
      <c r="CJ1276" s="174">
        <v>2991.25</v>
      </c>
      <c r="CK1276" s="174">
        <v>2991.25</v>
      </c>
      <c r="CN1276" s="3">
        <v>3496</v>
      </c>
      <c r="CO1276" s="169">
        <f t="shared" si="165"/>
        <v>2582.752</v>
      </c>
      <c r="CP1276" s="169">
        <f t="shared" si="166"/>
        <v>2810.29</v>
      </c>
      <c r="CQ1276" s="170">
        <f t="shared" si="167"/>
        <v>5393.0419999999995</v>
      </c>
      <c r="CU1276" s="174">
        <v>53768</v>
      </c>
      <c r="CV1276" s="174">
        <v>1798</v>
      </c>
      <c r="CW1276" s="174">
        <v>5</v>
      </c>
      <c r="CX1276" s="174">
        <v>2991.25</v>
      </c>
    </row>
    <row r="1277" spans="84:102" x14ac:dyDescent="0.25">
      <c r="CF1277" s="3" t="s">
        <v>3073</v>
      </c>
      <c r="CG1277" s="174">
        <v>2214</v>
      </c>
      <c r="CH1277" s="174">
        <v>14512</v>
      </c>
      <c r="CI1277" s="174">
        <v>5</v>
      </c>
      <c r="CJ1277" s="174">
        <v>2990.482</v>
      </c>
      <c r="CK1277" s="174">
        <v>2990.482</v>
      </c>
      <c r="CN1277" s="3">
        <v>2661</v>
      </c>
      <c r="CO1277" s="169">
        <f t="shared" si="165"/>
        <v>2693.2160000000003</v>
      </c>
      <c r="CP1277" s="169">
        <f t="shared" si="166"/>
        <v>2692.1489999999999</v>
      </c>
      <c r="CQ1277" s="170">
        <f t="shared" si="167"/>
        <v>5385.3649999999998</v>
      </c>
      <c r="CU1277" s="174">
        <v>2214</v>
      </c>
      <c r="CV1277" s="174">
        <v>14512</v>
      </c>
      <c r="CW1277" s="174">
        <v>5</v>
      </c>
      <c r="CX1277" s="174">
        <v>2990.482</v>
      </c>
    </row>
    <row r="1278" spans="84:102" x14ac:dyDescent="0.25">
      <c r="CF1278" s="3" t="s">
        <v>3073</v>
      </c>
      <c r="CG1278" s="174">
        <v>3516</v>
      </c>
      <c r="CH1278" s="174">
        <v>67529</v>
      </c>
      <c r="CI1278" s="174">
        <v>5</v>
      </c>
      <c r="CJ1278" s="174">
        <v>2990.3580000000002</v>
      </c>
      <c r="CK1278" s="174">
        <v>2990.3580000000002</v>
      </c>
      <c r="CN1278" s="3">
        <v>1962</v>
      </c>
      <c r="CO1278" s="169">
        <f t="shared" si="165"/>
        <v>2684.52448</v>
      </c>
      <c r="CP1278" s="169">
        <f t="shared" si="166"/>
        <v>2696.2272499999999</v>
      </c>
      <c r="CQ1278" s="170">
        <f t="shared" si="167"/>
        <v>5380.75173</v>
      </c>
      <c r="CU1278" s="174">
        <v>3516</v>
      </c>
      <c r="CV1278" s="174">
        <v>67529</v>
      </c>
      <c r="CW1278" s="174">
        <v>5</v>
      </c>
      <c r="CX1278" s="174">
        <v>2990.3580000000002</v>
      </c>
    </row>
    <row r="1279" spans="84:102" x14ac:dyDescent="0.25">
      <c r="CF1279" s="3" t="s">
        <v>3073</v>
      </c>
      <c r="CG1279" s="174">
        <v>3266</v>
      </c>
      <c r="CH1279" s="174">
        <v>161335</v>
      </c>
      <c r="CI1279" s="174">
        <v>5</v>
      </c>
      <c r="CJ1279" s="174">
        <v>2989.471</v>
      </c>
      <c r="CK1279" s="174">
        <v>2989.471</v>
      </c>
      <c r="CN1279" s="3">
        <v>2270</v>
      </c>
      <c r="CO1279" s="169">
        <f t="shared" si="165"/>
        <v>2704.1369399999999</v>
      </c>
      <c r="CP1279" s="169">
        <f t="shared" si="166"/>
        <v>2675.6686399999999</v>
      </c>
      <c r="CQ1279" s="170">
        <f t="shared" si="167"/>
        <v>5379.8055800000002</v>
      </c>
      <c r="CU1279" s="174">
        <v>3266</v>
      </c>
      <c r="CV1279" s="174">
        <v>161335</v>
      </c>
      <c r="CW1279" s="174">
        <v>5</v>
      </c>
      <c r="CX1279" s="174">
        <v>2989.471</v>
      </c>
    </row>
    <row r="1280" spans="84:102" x14ac:dyDescent="0.25">
      <c r="CF1280" s="3" t="s">
        <v>3073</v>
      </c>
      <c r="CG1280" s="174">
        <v>52738</v>
      </c>
      <c r="CH1280" s="174">
        <v>1813</v>
      </c>
      <c r="CI1280" s="174">
        <v>5</v>
      </c>
      <c r="CJ1280" s="174">
        <v>2989.279</v>
      </c>
      <c r="CK1280" s="174">
        <v>2989.279</v>
      </c>
      <c r="CN1280" s="3">
        <v>2790</v>
      </c>
      <c r="CO1280" s="169">
        <f t="shared" si="165"/>
        <v>2762.3420999999998</v>
      </c>
      <c r="CP1280" s="169">
        <f t="shared" si="166"/>
        <v>2615.6974000000005</v>
      </c>
      <c r="CQ1280" s="170">
        <f t="shared" si="167"/>
        <v>5378.0395000000008</v>
      </c>
      <c r="CU1280" s="174">
        <v>52738</v>
      </c>
      <c r="CV1280" s="174">
        <v>1813</v>
      </c>
      <c r="CW1280" s="174">
        <v>5</v>
      </c>
      <c r="CX1280" s="174">
        <v>2989.279</v>
      </c>
    </row>
    <row r="1281" spans="84:102" x14ac:dyDescent="0.25">
      <c r="CF1281" s="3" t="s">
        <v>3073</v>
      </c>
      <c r="CG1281" s="174">
        <v>161335</v>
      </c>
      <c r="CH1281" s="174">
        <v>3266</v>
      </c>
      <c r="CI1281" s="174">
        <v>5</v>
      </c>
      <c r="CJ1281" s="174">
        <v>2989.1640000000002</v>
      </c>
      <c r="CK1281" s="174">
        <v>2989.1640000000002</v>
      </c>
      <c r="CN1281" s="3">
        <v>479</v>
      </c>
      <c r="CO1281" s="169">
        <f t="shared" si="165"/>
        <v>2774.8530999999998</v>
      </c>
      <c r="CP1281" s="169">
        <f t="shared" si="166"/>
        <v>2600.9558999999999</v>
      </c>
      <c r="CQ1281" s="170">
        <f t="shared" si="167"/>
        <v>5375.8089999999993</v>
      </c>
      <c r="CU1281" s="174">
        <v>161335</v>
      </c>
      <c r="CV1281" s="174">
        <v>3266</v>
      </c>
      <c r="CW1281" s="174">
        <v>5</v>
      </c>
      <c r="CX1281" s="174">
        <v>2989.1640000000002</v>
      </c>
    </row>
    <row r="1282" spans="84:102" x14ac:dyDescent="0.25">
      <c r="CF1282" s="3" t="s">
        <v>3073</v>
      </c>
      <c r="CG1282" s="174">
        <v>150240</v>
      </c>
      <c r="CH1282" s="174">
        <v>3143</v>
      </c>
      <c r="CI1282" s="174">
        <v>5</v>
      </c>
      <c r="CJ1282" s="174">
        <v>2988.6759999999999</v>
      </c>
      <c r="CK1282" s="174">
        <v>2988.6759999999999</v>
      </c>
      <c r="CN1282" s="3">
        <v>1580</v>
      </c>
      <c r="CO1282" s="169">
        <f t="shared" si="165"/>
        <v>2724.375</v>
      </c>
      <c r="CP1282" s="169">
        <f t="shared" si="166"/>
        <v>2649.3109999999997</v>
      </c>
      <c r="CQ1282" s="170">
        <f t="shared" si="167"/>
        <v>5373.6859999999997</v>
      </c>
      <c r="CU1282" s="174">
        <v>150240</v>
      </c>
      <c r="CV1282" s="174">
        <v>3143</v>
      </c>
      <c r="CW1282" s="174">
        <v>5</v>
      </c>
      <c r="CX1282" s="174">
        <v>2988.6759999999999</v>
      </c>
    </row>
    <row r="1283" spans="84:102" x14ac:dyDescent="0.25">
      <c r="CF1283" s="3" t="s">
        <v>3073</v>
      </c>
      <c r="CG1283" s="174">
        <v>162840</v>
      </c>
      <c r="CH1283" s="174">
        <v>3016</v>
      </c>
      <c r="CI1283" s="174">
        <v>5</v>
      </c>
      <c r="CJ1283" s="174">
        <v>2987.2620000000002</v>
      </c>
      <c r="CK1283" s="174">
        <v>2987.2620000000002</v>
      </c>
      <c r="CN1283" s="3">
        <v>1264</v>
      </c>
      <c r="CO1283" s="169">
        <f t="shared" ref="CO1283:CO1346" si="168">SUMIF(CG$3:CG$17476,$CN1283,$CK$3:$CK$17476)</f>
        <v>2689.08</v>
      </c>
      <c r="CP1283" s="169">
        <f t="shared" ref="CP1283:CP1346" si="169">SUMIF(CH$3:CH$17476,$CN1283,$CK$3:$CK$17476)</f>
        <v>2684.0749999999998</v>
      </c>
      <c r="CQ1283" s="170">
        <f t="shared" ref="CQ1283:CQ1346" si="170">CO1283+CP1283</f>
        <v>5373.1549999999997</v>
      </c>
      <c r="CU1283" s="174">
        <v>162840</v>
      </c>
      <c r="CV1283" s="174">
        <v>3016</v>
      </c>
      <c r="CW1283" s="174">
        <v>5</v>
      </c>
      <c r="CX1283" s="174">
        <v>2987.2620000000002</v>
      </c>
    </row>
    <row r="1284" spans="84:102" x14ac:dyDescent="0.25">
      <c r="CF1284" s="3" t="s">
        <v>3073</v>
      </c>
      <c r="CG1284" s="174">
        <v>554</v>
      </c>
      <c r="CH1284" s="174">
        <v>83513</v>
      </c>
      <c r="CI1284" s="174">
        <v>5</v>
      </c>
      <c r="CJ1284" s="174">
        <v>2987.0360000000001</v>
      </c>
      <c r="CK1284" s="174">
        <v>2987.0360000000001</v>
      </c>
      <c r="CN1284" s="3">
        <v>1667</v>
      </c>
      <c r="CO1284" s="169">
        <f t="shared" si="168"/>
        <v>2697.7123799999999</v>
      </c>
      <c r="CP1284" s="169">
        <f t="shared" si="169"/>
        <v>2674.07915</v>
      </c>
      <c r="CQ1284" s="170">
        <f t="shared" si="170"/>
        <v>5371.7915300000004</v>
      </c>
      <c r="CU1284" s="174">
        <v>554</v>
      </c>
      <c r="CV1284" s="174">
        <v>83513</v>
      </c>
      <c r="CW1284" s="174">
        <v>5</v>
      </c>
      <c r="CX1284" s="174">
        <v>2987.0360000000001</v>
      </c>
    </row>
    <row r="1285" spans="84:102" x14ac:dyDescent="0.25">
      <c r="CF1285" s="3" t="s">
        <v>3073</v>
      </c>
      <c r="CG1285" s="174">
        <v>138598</v>
      </c>
      <c r="CH1285" s="174">
        <v>2728</v>
      </c>
      <c r="CI1285" s="174">
        <v>5</v>
      </c>
      <c r="CJ1285" s="174">
        <v>2986.41</v>
      </c>
      <c r="CK1285" s="174">
        <v>2986.41</v>
      </c>
      <c r="CN1285" s="3">
        <v>2638</v>
      </c>
      <c r="CO1285" s="169">
        <f t="shared" si="168"/>
        <v>2732.7465299999999</v>
      </c>
      <c r="CP1285" s="169">
        <f t="shared" si="169"/>
        <v>2638.951</v>
      </c>
      <c r="CQ1285" s="170">
        <f t="shared" si="170"/>
        <v>5371.6975299999995</v>
      </c>
      <c r="CU1285" s="174">
        <v>138598</v>
      </c>
      <c r="CV1285" s="174">
        <v>2728</v>
      </c>
      <c r="CW1285" s="174">
        <v>5</v>
      </c>
      <c r="CX1285" s="174">
        <v>2986.41</v>
      </c>
    </row>
    <row r="1286" spans="84:102" x14ac:dyDescent="0.25">
      <c r="CF1286" s="3" t="s">
        <v>3073</v>
      </c>
      <c r="CG1286" s="174">
        <v>3747</v>
      </c>
      <c r="CH1286" s="174">
        <v>23835</v>
      </c>
      <c r="CI1286" s="174">
        <v>5</v>
      </c>
      <c r="CJ1286" s="174">
        <v>2985.7660000000001</v>
      </c>
      <c r="CK1286" s="174">
        <v>2985.7660000000001</v>
      </c>
      <c r="CN1286" s="3">
        <v>892</v>
      </c>
      <c r="CO1286" s="169">
        <f t="shared" si="168"/>
        <v>2673.31</v>
      </c>
      <c r="CP1286" s="169">
        <f t="shared" si="169"/>
        <v>2698.364</v>
      </c>
      <c r="CQ1286" s="170">
        <f t="shared" si="170"/>
        <v>5371.674</v>
      </c>
      <c r="CU1286" s="174">
        <v>3747</v>
      </c>
      <c r="CV1286" s="174">
        <v>23835</v>
      </c>
      <c r="CW1286" s="174">
        <v>5</v>
      </c>
      <c r="CX1286" s="174">
        <v>2985.7660000000001</v>
      </c>
    </row>
    <row r="1287" spans="84:102" x14ac:dyDescent="0.25">
      <c r="CF1287" s="3" t="s">
        <v>3073</v>
      </c>
      <c r="CG1287" s="174">
        <v>91861</v>
      </c>
      <c r="CH1287" s="174">
        <v>682</v>
      </c>
      <c r="CI1287" s="174">
        <v>5</v>
      </c>
      <c r="CJ1287" s="174">
        <v>2982.837</v>
      </c>
      <c r="CK1287" s="174">
        <v>2982.837</v>
      </c>
      <c r="CN1287" s="3">
        <v>2386</v>
      </c>
      <c r="CO1287" s="169">
        <f t="shared" si="168"/>
        <v>2674.8559999999998</v>
      </c>
      <c r="CP1287" s="169">
        <f t="shared" si="169"/>
        <v>2695.9998000000001</v>
      </c>
      <c r="CQ1287" s="170">
        <f t="shared" si="170"/>
        <v>5370.8557999999994</v>
      </c>
      <c r="CU1287" s="174">
        <v>91861</v>
      </c>
      <c r="CV1287" s="174">
        <v>682</v>
      </c>
      <c r="CW1287" s="174">
        <v>5</v>
      </c>
      <c r="CX1287" s="174">
        <v>2982.837</v>
      </c>
    </row>
    <row r="1288" spans="84:102" x14ac:dyDescent="0.25">
      <c r="CF1288" s="3" t="s">
        <v>3073</v>
      </c>
      <c r="CG1288" s="174">
        <v>81560</v>
      </c>
      <c r="CH1288" s="174">
        <v>1568</v>
      </c>
      <c r="CI1288" s="174">
        <v>5</v>
      </c>
      <c r="CJ1288" s="174">
        <v>2982.819</v>
      </c>
      <c r="CK1288" s="174">
        <v>2982.819</v>
      </c>
      <c r="CN1288" s="3">
        <v>1527</v>
      </c>
      <c r="CO1288" s="169">
        <f t="shared" si="168"/>
        <v>2679.1747799999998</v>
      </c>
      <c r="CP1288" s="169">
        <f t="shared" si="169"/>
        <v>2690.1988000000001</v>
      </c>
      <c r="CQ1288" s="170">
        <f t="shared" si="170"/>
        <v>5369.3735799999995</v>
      </c>
      <c r="CU1288" s="174">
        <v>81560</v>
      </c>
      <c r="CV1288" s="174">
        <v>1568</v>
      </c>
      <c r="CW1288" s="174">
        <v>5</v>
      </c>
      <c r="CX1288" s="174">
        <v>2982.819</v>
      </c>
    </row>
    <row r="1289" spans="84:102" x14ac:dyDescent="0.25">
      <c r="CF1289" s="3" t="s">
        <v>3073</v>
      </c>
      <c r="CG1289" s="174">
        <v>60488</v>
      </c>
      <c r="CH1289" s="174">
        <v>20</v>
      </c>
      <c r="CI1289" s="174">
        <v>5</v>
      </c>
      <c r="CJ1289" s="174">
        <v>2979.857</v>
      </c>
      <c r="CK1289" s="174">
        <v>2979.857</v>
      </c>
      <c r="CN1289" s="3">
        <v>2969</v>
      </c>
      <c r="CO1289" s="169">
        <f t="shared" si="168"/>
        <v>2659.8381000000004</v>
      </c>
      <c r="CP1289" s="169">
        <f t="shared" si="169"/>
        <v>2694.88087</v>
      </c>
      <c r="CQ1289" s="170">
        <f t="shared" si="170"/>
        <v>5354.7189699999999</v>
      </c>
      <c r="CU1289" s="174">
        <v>60488</v>
      </c>
      <c r="CV1289" s="174">
        <v>20</v>
      </c>
      <c r="CW1289" s="174">
        <v>5</v>
      </c>
      <c r="CX1289" s="174">
        <v>2979.857</v>
      </c>
    </row>
    <row r="1290" spans="84:102" x14ac:dyDescent="0.25">
      <c r="CF1290" s="3" t="s">
        <v>3073</v>
      </c>
      <c r="CG1290" s="174">
        <v>14512</v>
      </c>
      <c r="CH1290" s="174">
        <v>2214</v>
      </c>
      <c r="CI1290" s="174">
        <v>5</v>
      </c>
      <c r="CJ1290" s="174">
        <v>2978.645</v>
      </c>
      <c r="CK1290" s="174">
        <v>2978.645</v>
      </c>
      <c r="CN1290" s="3">
        <v>2401</v>
      </c>
      <c r="CO1290" s="169">
        <f t="shared" si="168"/>
        <v>2618.7643600000001</v>
      </c>
      <c r="CP1290" s="169">
        <f t="shared" si="169"/>
        <v>2724.6555000000003</v>
      </c>
      <c r="CQ1290" s="170">
        <f t="shared" si="170"/>
        <v>5343.41986</v>
      </c>
      <c r="CU1290" s="174">
        <v>14512</v>
      </c>
      <c r="CV1290" s="174">
        <v>2214</v>
      </c>
      <c r="CW1290" s="174">
        <v>5</v>
      </c>
      <c r="CX1290" s="174">
        <v>2978.645</v>
      </c>
    </row>
    <row r="1291" spans="84:102" x14ac:dyDescent="0.25">
      <c r="CF1291" s="3" t="s">
        <v>3073</v>
      </c>
      <c r="CG1291" s="174">
        <v>2398</v>
      </c>
      <c r="CH1291" s="174">
        <v>27236</v>
      </c>
      <c r="CI1291" s="174">
        <v>5</v>
      </c>
      <c r="CJ1291" s="174">
        <v>2978.3560000000002</v>
      </c>
      <c r="CK1291" s="174">
        <v>2978.3560000000002</v>
      </c>
      <c r="CN1291" s="3">
        <v>39</v>
      </c>
      <c r="CO1291" s="169">
        <f t="shared" si="168"/>
        <v>2696.1984000000002</v>
      </c>
      <c r="CP1291" s="169">
        <f t="shared" si="169"/>
        <v>2644.1049000000003</v>
      </c>
      <c r="CQ1291" s="170">
        <f t="shared" si="170"/>
        <v>5340.3033000000005</v>
      </c>
      <c r="CU1291" s="174">
        <v>2398</v>
      </c>
      <c r="CV1291" s="174">
        <v>27236</v>
      </c>
      <c r="CW1291" s="174">
        <v>5</v>
      </c>
      <c r="CX1291" s="174">
        <v>2978.3560000000002</v>
      </c>
    </row>
    <row r="1292" spans="84:102" x14ac:dyDescent="0.25">
      <c r="CF1292" s="3" t="s">
        <v>3073</v>
      </c>
      <c r="CG1292" s="174">
        <v>118203</v>
      </c>
      <c r="CH1292" s="174">
        <v>1346</v>
      </c>
      <c r="CI1292" s="174">
        <v>5</v>
      </c>
      <c r="CJ1292" s="174">
        <v>2977.0259999999998</v>
      </c>
      <c r="CK1292" s="174">
        <v>2977.0259999999998</v>
      </c>
      <c r="CN1292" s="3">
        <v>84</v>
      </c>
      <c r="CO1292" s="169">
        <f t="shared" si="168"/>
        <v>2655.2901000000002</v>
      </c>
      <c r="CP1292" s="169">
        <f t="shared" si="169"/>
        <v>2682.6402000000003</v>
      </c>
      <c r="CQ1292" s="170">
        <f t="shared" si="170"/>
        <v>5337.9303</v>
      </c>
      <c r="CU1292" s="174">
        <v>118203</v>
      </c>
      <c r="CV1292" s="174">
        <v>1346</v>
      </c>
      <c r="CW1292" s="174">
        <v>5</v>
      </c>
      <c r="CX1292" s="174">
        <v>2977.0259999999998</v>
      </c>
    </row>
    <row r="1293" spans="84:102" x14ac:dyDescent="0.25">
      <c r="CF1293" s="3" t="s">
        <v>3073</v>
      </c>
      <c r="CG1293" s="174">
        <v>3016</v>
      </c>
      <c r="CH1293" s="174">
        <v>162840</v>
      </c>
      <c r="CI1293" s="174">
        <v>5</v>
      </c>
      <c r="CJ1293" s="174">
        <v>2976.6990000000001</v>
      </c>
      <c r="CK1293" s="174">
        <v>2976.6990000000001</v>
      </c>
      <c r="CN1293" s="3">
        <v>650</v>
      </c>
      <c r="CO1293" s="169">
        <f t="shared" si="168"/>
        <v>2591.0680999999995</v>
      </c>
      <c r="CP1293" s="169">
        <f t="shared" si="169"/>
        <v>2746.1390999999999</v>
      </c>
      <c r="CQ1293" s="170">
        <f t="shared" si="170"/>
        <v>5337.2071999999989</v>
      </c>
      <c r="CU1293" s="174">
        <v>3016</v>
      </c>
      <c r="CV1293" s="174">
        <v>162840</v>
      </c>
      <c r="CW1293" s="174">
        <v>5</v>
      </c>
      <c r="CX1293" s="174">
        <v>2976.6990000000001</v>
      </c>
    </row>
    <row r="1294" spans="84:102" x14ac:dyDescent="0.25">
      <c r="CF1294" s="3" t="s">
        <v>3073</v>
      </c>
      <c r="CG1294" s="174">
        <v>2975</v>
      </c>
      <c r="CH1294" s="174">
        <v>154937</v>
      </c>
      <c r="CI1294" s="174">
        <v>5</v>
      </c>
      <c r="CJ1294" s="174">
        <v>2976.373</v>
      </c>
      <c r="CK1294" s="174">
        <v>2976.373</v>
      </c>
      <c r="CN1294" s="3">
        <v>3137</v>
      </c>
      <c r="CO1294" s="169">
        <f t="shared" si="168"/>
        <v>2652.5659999999998</v>
      </c>
      <c r="CP1294" s="169">
        <f t="shared" si="169"/>
        <v>2681.2089999999998</v>
      </c>
      <c r="CQ1294" s="170">
        <f t="shared" si="170"/>
        <v>5333.7749999999996</v>
      </c>
      <c r="CU1294" s="174">
        <v>2975</v>
      </c>
      <c r="CV1294" s="174">
        <v>154937</v>
      </c>
      <c r="CW1294" s="174">
        <v>5</v>
      </c>
      <c r="CX1294" s="174">
        <v>2976.373</v>
      </c>
    </row>
    <row r="1295" spans="84:102" x14ac:dyDescent="0.25">
      <c r="CF1295" s="3" t="s">
        <v>3073</v>
      </c>
      <c r="CG1295" s="174">
        <v>115944</v>
      </c>
      <c r="CH1295" s="174">
        <v>999</v>
      </c>
      <c r="CI1295" s="174">
        <v>5</v>
      </c>
      <c r="CJ1295" s="174">
        <v>2976.2</v>
      </c>
      <c r="CK1295" s="174">
        <v>2976.2</v>
      </c>
      <c r="CN1295" s="3">
        <v>2435</v>
      </c>
      <c r="CO1295" s="169">
        <f t="shared" si="168"/>
        <v>2589.7323000000001</v>
      </c>
      <c r="CP1295" s="169">
        <f t="shared" si="169"/>
        <v>2742.4672999999998</v>
      </c>
      <c r="CQ1295" s="170">
        <f t="shared" si="170"/>
        <v>5332.1995999999999</v>
      </c>
      <c r="CU1295" s="174">
        <v>115944</v>
      </c>
      <c r="CV1295" s="174">
        <v>999</v>
      </c>
      <c r="CW1295" s="174">
        <v>5</v>
      </c>
      <c r="CX1295" s="174">
        <v>2976.2</v>
      </c>
    </row>
    <row r="1296" spans="84:102" x14ac:dyDescent="0.25">
      <c r="CF1296" s="3" t="s">
        <v>3073</v>
      </c>
      <c r="CG1296" s="174">
        <v>2383</v>
      </c>
      <c r="CH1296" s="174">
        <v>27156</v>
      </c>
      <c r="CI1296" s="174">
        <v>5</v>
      </c>
      <c r="CJ1296" s="174">
        <v>2975.9349999999999</v>
      </c>
      <c r="CK1296" s="174">
        <v>2975.9349999999999</v>
      </c>
      <c r="CN1296" s="3">
        <v>581</v>
      </c>
      <c r="CO1296" s="169">
        <f t="shared" si="168"/>
        <v>2622.0478399999997</v>
      </c>
      <c r="CP1296" s="169">
        <f t="shared" si="169"/>
        <v>2706.4108200000001</v>
      </c>
      <c r="CQ1296" s="170">
        <f t="shared" si="170"/>
        <v>5328.4586600000002</v>
      </c>
      <c r="CU1296" s="174">
        <v>2383</v>
      </c>
      <c r="CV1296" s="174">
        <v>27156</v>
      </c>
      <c r="CW1296" s="174">
        <v>5</v>
      </c>
      <c r="CX1296" s="174">
        <v>2975.9349999999999</v>
      </c>
    </row>
    <row r="1297" spans="84:102" x14ac:dyDescent="0.25">
      <c r="CF1297" s="3" t="s">
        <v>3073</v>
      </c>
      <c r="CG1297" s="174">
        <v>2443</v>
      </c>
      <c r="CH1297" s="174">
        <v>38412</v>
      </c>
      <c r="CI1297" s="174">
        <v>5</v>
      </c>
      <c r="CJ1297" s="174">
        <v>2975.3069999999998</v>
      </c>
      <c r="CK1297" s="174">
        <v>2975.3069999999998</v>
      </c>
      <c r="CN1297" s="3">
        <v>16</v>
      </c>
      <c r="CO1297" s="169">
        <f t="shared" si="168"/>
        <v>2604.0169999999998</v>
      </c>
      <c r="CP1297" s="169">
        <f t="shared" si="169"/>
        <v>2723.1059999999998</v>
      </c>
      <c r="CQ1297" s="170">
        <f t="shared" si="170"/>
        <v>5327.1229999999996</v>
      </c>
      <c r="CU1297" s="174">
        <v>2443</v>
      </c>
      <c r="CV1297" s="174">
        <v>38412</v>
      </c>
      <c r="CW1297" s="174">
        <v>5</v>
      </c>
      <c r="CX1297" s="174">
        <v>2975.3069999999998</v>
      </c>
    </row>
    <row r="1298" spans="84:102" x14ac:dyDescent="0.25">
      <c r="CF1298" s="3" t="s">
        <v>3073</v>
      </c>
      <c r="CG1298" s="174">
        <v>2479</v>
      </c>
      <c r="CH1298" s="174">
        <v>185439</v>
      </c>
      <c r="CI1298" s="174">
        <v>5</v>
      </c>
      <c r="CJ1298" s="174">
        <v>2974.5459999999998</v>
      </c>
      <c r="CK1298" s="174">
        <v>2974.5459999999998</v>
      </c>
      <c r="CN1298" s="3">
        <v>891</v>
      </c>
      <c r="CO1298" s="169">
        <f t="shared" si="168"/>
        <v>2643.2809999999999</v>
      </c>
      <c r="CP1298" s="169">
        <f t="shared" si="169"/>
        <v>2682.5329999999999</v>
      </c>
      <c r="CQ1298" s="170">
        <f t="shared" si="170"/>
        <v>5325.8140000000003</v>
      </c>
      <c r="CU1298" s="174">
        <v>2479</v>
      </c>
      <c r="CV1298" s="174">
        <v>185439</v>
      </c>
      <c r="CW1298" s="174">
        <v>5</v>
      </c>
      <c r="CX1298" s="174">
        <v>2974.5459999999998</v>
      </c>
    </row>
    <row r="1299" spans="84:102" x14ac:dyDescent="0.25">
      <c r="CF1299" s="3" t="s">
        <v>3073</v>
      </c>
      <c r="CG1299" s="174">
        <v>151811</v>
      </c>
      <c r="CH1299" s="174">
        <v>2933</v>
      </c>
      <c r="CI1299" s="174">
        <v>5</v>
      </c>
      <c r="CJ1299" s="174">
        <v>2974.1750000000002</v>
      </c>
      <c r="CK1299" s="174">
        <v>2974.1750000000002</v>
      </c>
      <c r="CN1299" s="3">
        <v>1197</v>
      </c>
      <c r="CO1299" s="169">
        <f t="shared" si="168"/>
        <v>2681.413</v>
      </c>
      <c r="CP1299" s="169">
        <f t="shared" si="169"/>
        <v>2640.9859999999999</v>
      </c>
      <c r="CQ1299" s="170">
        <f t="shared" si="170"/>
        <v>5322.3989999999994</v>
      </c>
      <c r="CU1299" s="174">
        <v>151811</v>
      </c>
      <c r="CV1299" s="174">
        <v>2933</v>
      </c>
      <c r="CW1299" s="174">
        <v>5</v>
      </c>
      <c r="CX1299" s="174">
        <v>2974.1750000000002</v>
      </c>
    </row>
    <row r="1300" spans="84:102" x14ac:dyDescent="0.25">
      <c r="CF1300" s="3" t="s">
        <v>3073</v>
      </c>
      <c r="CG1300" s="174">
        <v>167071</v>
      </c>
      <c r="CH1300" s="174">
        <v>3317</v>
      </c>
      <c r="CI1300" s="174">
        <v>5</v>
      </c>
      <c r="CJ1300" s="174">
        <v>2973.4839999999999</v>
      </c>
      <c r="CK1300" s="174">
        <v>2973.4839999999999</v>
      </c>
      <c r="CN1300" s="3">
        <v>513</v>
      </c>
      <c r="CO1300" s="169">
        <f t="shared" si="168"/>
        <v>2727.2483999999999</v>
      </c>
      <c r="CP1300" s="169">
        <f t="shared" si="169"/>
        <v>2593.2024999999999</v>
      </c>
      <c r="CQ1300" s="170">
        <f t="shared" si="170"/>
        <v>5320.4508999999998</v>
      </c>
      <c r="CU1300" s="174">
        <v>167071</v>
      </c>
      <c r="CV1300" s="174">
        <v>3317</v>
      </c>
      <c r="CW1300" s="174">
        <v>5</v>
      </c>
      <c r="CX1300" s="174">
        <v>2973.4839999999999</v>
      </c>
    </row>
    <row r="1301" spans="84:102" x14ac:dyDescent="0.25">
      <c r="CF1301" s="3" t="s">
        <v>3073</v>
      </c>
      <c r="CG1301" s="174">
        <v>106746</v>
      </c>
      <c r="CH1301" s="174">
        <v>1400</v>
      </c>
      <c r="CI1301" s="174">
        <v>5</v>
      </c>
      <c r="CJ1301" s="174">
        <v>2972.806</v>
      </c>
      <c r="CK1301" s="174">
        <v>2972.806</v>
      </c>
      <c r="CN1301" s="3">
        <v>2456</v>
      </c>
      <c r="CO1301" s="169">
        <f t="shared" si="168"/>
        <v>2631.0120000000002</v>
      </c>
      <c r="CP1301" s="169">
        <f t="shared" si="169"/>
        <v>2687.4520000000002</v>
      </c>
      <c r="CQ1301" s="170">
        <f t="shared" si="170"/>
        <v>5318.4639999999999</v>
      </c>
      <c r="CU1301" s="174">
        <v>106746</v>
      </c>
      <c r="CV1301" s="174">
        <v>1400</v>
      </c>
      <c r="CW1301" s="174">
        <v>5</v>
      </c>
      <c r="CX1301" s="174">
        <v>2972.806</v>
      </c>
    </row>
    <row r="1302" spans="84:102" x14ac:dyDescent="0.25">
      <c r="CF1302" s="3" t="s">
        <v>3073</v>
      </c>
      <c r="CG1302" s="174">
        <v>2499</v>
      </c>
      <c r="CH1302" s="174">
        <v>35349</v>
      </c>
      <c r="CI1302" s="174">
        <v>5</v>
      </c>
      <c r="CJ1302" s="174">
        <v>2971.88</v>
      </c>
      <c r="CK1302" s="174">
        <v>2971.88</v>
      </c>
      <c r="CN1302" s="3">
        <v>2672</v>
      </c>
      <c r="CO1302" s="169">
        <f t="shared" si="168"/>
        <v>2656.8519999999999</v>
      </c>
      <c r="CP1302" s="169">
        <f t="shared" si="169"/>
        <v>2659.4589000000001</v>
      </c>
      <c r="CQ1302" s="170">
        <f t="shared" si="170"/>
        <v>5316.3109000000004</v>
      </c>
      <c r="CU1302" s="174">
        <v>2499</v>
      </c>
      <c r="CV1302" s="174">
        <v>35349</v>
      </c>
      <c r="CW1302" s="174">
        <v>5</v>
      </c>
      <c r="CX1302" s="174">
        <v>2971.88</v>
      </c>
    </row>
    <row r="1303" spans="84:102" x14ac:dyDescent="0.25">
      <c r="CF1303" s="3" t="s">
        <v>3073</v>
      </c>
      <c r="CG1303" s="174">
        <v>80424</v>
      </c>
      <c r="CH1303" s="174">
        <v>401</v>
      </c>
      <c r="CI1303" s="174">
        <v>5</v>
      </c>
      <c r="CJ1303" s="174">
        <v>2971.57</v>
      </c>
      <c r="CK1303" s="174">
        <v>2971.57</v>
      </c>
      <c r="CN1303" s="3">
        <v>1238</v>
      </c>
      <c r="CO1303" s="169">
        <f t="shared" si="168"/>
        <v>2637.6536999999998</v>
      </c>
      <c r="CP1303" s="169">
        <f t="shared" si="169"/>
        <v>2677.1064999999999</v>
      </c>
      <c r="CQ1303" s="170">
        <f t="shared" si="170"/>
        <v>5314.7601999999997</v>
      </c>
      <c r="CU1303" s="174">
        <v>80424</v>
      </c>
      <c r="CV1303" s="174">
        <v>401</v>
      </c>
      <c r="CW1303" s="174">
        <v>5</v>
      </c>
      <c r="CX1303" s="174">
        <v>2971.57</v>
      </c>
    </row>
    <row r="1304" spans="84:102" x14ac:dyDescent="0.25">
      <c r="CF1304" s="3" t="s">
        <v>3073</v>
      </c>
      <c r="CG1304" s="174">
        <v>3314</v>
      </c>
      <c r="CH1304" s="174">
        <v>165432</v>
      </c>
      <c r="CI1304" s="174">
        <v>5</v>
      </c>
      <c r="CJ1304" s="174">
        <v>2970.9209999999998</v>
      </c>
      <c r="CK1304" s="174">
        <v>2970.9209999999998</v>
      </c>
      <c r="CN1304" s="3">
        <v>1457</v>
      </c>
      <c r="CO1304" s="169">
        <f t="shared" si="168"/>
        <v>2663.1302000000001</v>
      </c>
      <c r="CP1304" s="169">
        <f t="shared" si="169"/>
        <v>2647.5560999999998</v>
      </c>
      <c r="CQ1304" s="170">
        <f t="shared" si="170"/>
        <v>5310.6862999999994</v>
      </c>
      <c r="CU1304" s="174">
        <v>3314</v>
      </c>
      <c r="CV1304" s="174">
        <v>165432</v>
      </c>
      <c r="CW1304" s="174">
        <v>5</v>
      </c>
      <c r="CX1304" s="174">
        <v>2970.9209999999998</v>
      </c>
    </row>
    <row r="1305" spans="84:102" x14ac:dyDescent="0.25">
      <c r="CF1305" s="3" t="s">
        <v>3073</v>
      </c>
      <c r="CG1305" s="174">
        <v>3177</v>
      </c>
      <c r="CH1305" s="174">
        <v>152140</v>
      </c>
      <c r="CI1305" s="174">
        <v>5</v>
      </c>
      <c r="CJ1305" s="174">
        <v>2969.7669999999998</v>
      </c>
      <c r="CK1305" s="174">
        <v>2969.7669999999998</v>
      </c>
      <c r="CN1305" s="3">
        <v>565</v>
      </c>
      <c r="CO1305" s="169">
        <f t="shared" si="168"/>
        <v>2747.5149999999994</v>
      </c>
      <c r="CP1305" s="169">
        <f t="shared" si="169"/>
        <v>2560.3157000000001</v>
      </c>
      <c r="CQ1305" s="170">
        <f t="shared" si="170"/>
        <v>5307.8306999999995</v>
      </c>
      <c r="CU1305" s="174">
        <v>3177</v>
      </c>
      <c r="CV1305" s="174">
        <v>152140</v>
      </c>
      <c r="CW1305" s="174">
        <v>5</v>
      </c>
      <c r="CX1305" s="174">
        <v>2969.7669999999998</v>
      </c>
    </row>
    <row r="1306" spans="84:102" x14ac:dyDescent="0.25">
      <c r="CF1306" s="3" t="s">
        <v>3073</v>
      </c>
      <c r="CG1306" s="174">
        <v>46106</v>
      </c>
      <c r="CH1306" s="174">
        <v>2627</v>
      </c>
      <c r="CI1306" s="174">
        <v>5</v>
      </c>
      <c r="CJ1306" s="174">
        <v>2969.4389999999999</v>
      </c>
      <c r="CK1306" s="174">
        <v>2969.4389999999999</v>
      </c>
      <c r="CN1306" s="3">
        <v>699</v>
      </c>
      <c r="CO1306" s="169">
        <f t="shared" si="168"/>
        <v>2689.6880000000001</v>
      </c>
      <c r="CP1306" s="169">
        <f t="shared" si="169"/>
        <v>2616.7440000000001</v>
      </c>
      <c r="CQ1306" s="170">
        <f t="shared" si="170"/>
        <v>5306.4320000000007</v>
      </c>
      <c r="CU1306" s="174">
        <v>46106</v>
      </c>
      <c r="CV1306" s="174">
        <v>2627</v>
      </c>
      <c r="CW1306" s="174">
        <v>5</v>
      </c>
      <c r="CX1306" s="174">
        <v>2969.4389999999999</v>
      </c>
    </row>
    <row r="1307" spans="84:102" x14ac:dyDescent="0.25">
      <c r="CF1307" s="3" t="s">
        <v>3073</v>
      </c>
      <c r="CG1307" s="174">
        <v>1683</v>
      </c>
      <c r="CH1307" s="174">
        <v>68728</v>
      </c>
      <c r="CI1307" s="174">
        <v>5</v>
      </c>
      <c r="CJ1307" s="174">
        <v>2968.6579999999999</v>
      </c>
      <c r="CK1307" s="174">
        <v>2968.6579999999999</v>
      </c>
      <c r="CN1307" s="3">
        <v>630</v>
      </c>
      <c r="CO1307" s="169">
        <f t="shared" si="168"/>
        <v>2667.7665999999999</v>
      </c>
      <c r="CP1307" s="169">
        <f t="shared" si="169"/>
        <v>2632.3400999999999</v>
      </c>
      <c r="CQ1307" s="170">
        <f t="shared" si="170"/>
        <v>5300.1067000000003</v>
      </c>
      <c r="CU1307" s="174">
        <v>1683</v>
      </c>
      <c r="CV1307" s="174">
        <v>68728</v>
      </c>
      <c r="CW1307" s="174">
        <v>5</v>
      </c>
      <c r="CX1307" s="174">
        <v>2968.6579999999999</v>
      </c>
    </row>
    <row r="1308" spans="84:102" x14ac:dyDescent="0.25">
      <c r="CF1308" s="3" t="s">
        <v>3073</v>
      </c>
      <c r="CG1308" s="174">
        <v>50502</v>
      </c>
      <c r="CH1308" s="174">
        <v>2556</v>
      </c>
      <c r="CI1308" s="174">
        <v>5</v>
      </c>
      <c r="CJ1308" s="174">
        <v>2968.0349999999999</v>
      </c>
      <c r="CK1308" s="174">
        <v>2968.0349999999999</v>
      </c>
      <c r="CN1308" s="3">
        <v>3517</v>
      </c>
      <c r="CO1308" s="169">
        <f t="shared" si="168"/>
        <v>2620.0154000000002</v>
      </c>
      <c r="CP1308" s="169">
        <f t="shared" si="169"/>
        <v>2675.5536000000002</v>
      </c>
      <c r="CQ1308" s="170">
        <f t="shared" si="170"/>
        <v>5295.5690000000004</v>
      </c>
      <c r="CU1308" s="174">
        <v>50502</v>
      </c>
      <c r="CV1308" s="174">
        <v>2556</v>
      </c>
      <c r="CW1308" s="174">
        <v>5</v>
      </c>
      <c r="CX1308" s="174">
        <v>2968.0349999999999</v>
      </c>
    </row>
    <row r="1309" spans="84:102" x14ac:dyDescent="0.25">
      <c r="CF1309" s="3" t="s">
        <v>3073</v>
      </c>
      <c r="CG1309" s="174">
        <v>53008</v>
      </c>
      <c r="CH1309" s="174">
        <v>1793</v>
      </c>
      <c r="CI1309" s="174">
        <v>5</v>
      </c>
      <c r="CJ1309" s="174">
        <v>2967.8440000000001</v>
      </c>
      <c r="CK1309" s="174">
        <v>2967.8440000000001</v>
      </c>
      <c r="CN1309" s="3">
        <v>182</v>
      </c>
      <c r="CO1309" s="169">
        <f t="shared" si="168"/>
        <v>2600.6777999999999</v>
      </c>
      <c r="CP1309" s="169">
        <f t="shared" si="169"/>
        <v>2691.5201999999999</v>
      </c>
      <c r="CQ1309" s="170">
        <f t="shared" si="170"/>
        <v>5292.1980000000003</v>
      </c>
      <c r="CU1309" s="174">
        <v>53008</v>
      </c>
      <c r="CV1309" s="174">
        <v>1793</v>
      </c>
      <c r="CW1309" s="174">
        <v>5</v>
      </c>
      <c r="CX1309" s="174">
        <v>2967.8440000000001</v>
      </c>
    </row>
    <row r="1310" spans="84:102" x14ac:dyDescent="0.25">
      <c r="CF1310" s="3" t="s">
        <v>3073</v>
      </c>
      <c r="CG1310" s="174">
        <v>82149</v>
      </c>
      <c r="CH1310" s="174">
        <v>444</v>
      </c>
      <c r="CI1310" s="174">
        <v>5</v>
      </c>
      <c r="CJ1310" s="174">
        <v>2964.2020000000002</v>
      </c>
      <c r="CK1310" s="174">
        <v>2964.2020000000002</v>
      </c>
      <c r="CN1310" s="3">
        <v>309</v>
      </c>
      <c r="CO1310" s="169">
        <f t="shared" si="168"/>
        <v>2641.0477000000001</v>
      </c>
      <c r="CP1310" s="169">
        <f t="shared" si="169"/>
        <v>2651.1377000000002</v>
      </c>
      <c r="CQ1310" s="170">
        <f t="shared" si="170"/>
        <v>5292.1854000000003</v>
      </c>
      <c r="CU1310" s="174">
        <v>82149</v>
      </c>
      <c r="CV1310" s="174">
        <v>444</v>
      </c>
      <c r="CW1310" s="174">
        <v>5</v>
      </c>
      <c r="CX1310" s="174">
        <v>2964.2020000000002</v>
      </c>
    </row>
    <row r="1311" spans="84:102" x14ac:dyDescent="0.25">
      <c r="CF1311" s="3" t="s">
        <v>3073</v>
      </c>
      <c r="CG1311" s="174">
        <v>80250</v>
      </c>
      <c r="CH1311" s="174">
        <v>3546</v>
      </c>
      <c r="CI1311" s="174">
        <v>5</v>
      </c>
      <c r="CJ1311" s="174">
        <v>2961.43</v>
      </c>
      <c r="CK1311" s="174">
        <v>2961.43</v>
      </c>
      <c r="CN1311" s="3">
        <v>2979</v>
      </c>
      <c r="CO1311" s="169">
        <f t="shared" si="168"/>
        <v>2632.2407000000003</v>
      </c>
      <c r="CP1311" s="169">
        <f t="shared" si="169"/>
        <v>2659.1702</v>
      </c>
      <c r="CQ1311" s="170">
        <f t="shared" si="170"/>
        <v>5291.4109000000008</v>
      </c>
      <c r="CU1311" s="174">
        <v>80250</v>
      </c>
      <c r="CV1311" s="174">
        <v>3546</v>
      </c>
      <c r="CW1311" s="174">
        <v>5</v>
      </c>
      <c r="CX1311" s="174">
        <v>2961.43</v>
      </c>
    </row>
    <row r="1312" spans="84:102" x14ac:dyDescent="0.25">
      <c r="CF1312" s="3" t="s">
        <v>3073</v>
      </c>
      <c r="CG1312" s="174">
        <v>3559</v>
      </c>
      <c r="CH1312" s="174">
        <v>87056</v>
      </c>
      <c r="CI1312" s="174">
        <v>5</v>
      </c>
      <c r="CJ1312" s="174">
        <v>2961.4110000000001</v>
      </c>
      <c r="CK1312" s="174">
        <v>2961.4110000000001</v>
      </c>
      <c r="CN1312" s="3">
        <v>1665</v>
      </c>
      <c r="CO1312" s="169">
        <f t="shared" si="168"/>
        <v>2665.7686800000001</v>
      </c>
      <c r="CP1312" s="169">
        <f t="shared" si="169"/>
        <v>2625.0786400000002</v>
      </c>
      <c r="CQ1312" s="170">
        <f t="shared" si="170"/>
        <v>5290.8473200000008</v>
      </c>
      <c r="CU1312" s="174">
        <v>3559</v>
      </c>
      <c r="CV1312" s="174">
        <v>87056</v>
      </c>
      <c r="CW1312" s="174">
        <v>5</v>
      </c>
      <c r="CX1312" s="174">
        <v>2961.4110000000001</v>
      </c>
    </row>
    <row r="1313" spans="84:102" x14ac:dyDescent="0.25">
      <c r="CF1313" s="3" t="s">
        <v>3073</v>
      </c>
      <c r="CG1313" s="174">
        <v>45371</v>
      </c>
      <c r="CH1313" s="174">
        <v>2557</v>
      </c>
      <c r="CI1313" s="174">
        <v>5</v>
      </c>
      <c r="CJ1313" s="174">
        <v>2961.357</v>
      </c>
      <c r="CK1313" s="174">
        <v>2961.357</v>
      </c>
      <c r="CN1313" s="3">
        <v>3580</v>
      </c>
      <c r="CO1313" s="169">
        <f t="shared" si="168"/>
        <v>2622.8240000000001</v>
      </c>
      <c r="CP1313" s="169">
        <f t="shared" si="169"/>
        <v>2667.9009999999998</v>
      </c>
      <c r="CQ1313" s="170">
        <f t="shared" si="170"/>
        <v>5290.7250000000004</v>
      </c>
      <c r="CU1313" s="174">
        <v>45371</v>
      </c>
      <c r="CV1313" s="174">
        <v>2557</v>
      </c>
      <c r="CW1313" s="174">
        <v>5</v>
      </c>
      <c r="CX1313" s="174">
        <v>2961.357</v>
      </c>
    </row>
    <row r="1314" spans="84:102" x14ac:dyDescent="0.25">
      <c r="CF1314" s="3" t="s">
        <v>3073</v>
      </c>
      <c r="CG1314" s="174">
        <v>170524</v>
      </c>
      <c r="CH1314" s="174">
        <v>3346</v>
      </c>
      <c r="CI1314" s="174">
        <v>5</v>
      </c>
      <c r="CJ1314" s="174">
        <v>2959.777</v>
      </c>
      <c r="CK1314" s="174">
        <v>2959.777</v>
      </c>
      <c r="CN1314" s="3">
        <v>3061</v>
      </c>
      <c r="CO1314" s="169">
        <f t="shared" si="168"/>
        <v>2683.3705</v>
      </c>
      <c r="CP1314" s="169">
        <f t="shared" si="169"/>
        <v>2605.64435</v>
      </c>
      <c r="CQ1314" s="170">
        <f t="shared" si="170"/>
        <v>5289.0148499999996</v>
      </c>
      <c r="CU1314" s="174">
        <v>170524</v>
      </c>
      <c r="CV1314" s="174">
        <v>3346</v>
      </c>
      <c r="CW1314" s="174">
        <v>5</v>
      </c>
      <c r="CX1314" s="174">
        <v>2959.777</v>
      </c>
    </row>
    <row r="1315" spans="84:102" x14ac:dyDescent="0.25">
      <c r="CF1315" s="3" t="s">
        <v>3073</v>
      </c>
      <c r="CG1315" s="174">
        <v>709</v>
      </c>
      <c r="CH1315" s="174">
        <v>185695</v>
      </c>
      <c r="CI1315" s="174">
        <v>5</v>
      </c>
      <c r="CJ1315" s="174">
        <v>2958.3609999999999</v>
      </c>
      <c r="CK1315" s="174">
        <v>2958.3609999999999</v>
      </c>
      <c r="CN1315" s="3">
        <v>2460</v>
      </c>
      <c r="CO1315" s="169">
        <f t="shared" si="168"/>
        <v>2607.3503999999998</v>
      </c>
      <c r="CP1315" s="169">
        <f t="shared" si="169"/>
        <v>2681.5741999999996</v>
      </c>
      <c r="CQ1315" s="170">
        <f t="shared" si="170"/>
        <v>5288.9245999999994</v>
      </c>
      <c r="CU1315" s="174">
        <v>709</v>
      </c>
      <c r="CV1315" s="174">
        <v>185695</v>
      </c>
      <c r="CW1315" s="174">
        <v>5</v>
      </c>
      <c r="CX1315" s="174">
        <v>2958.3609999999999</v>
      </c>
    </row>
    <row r="1316" spans="84:102" x14ac:dyDescent="0.25">
      <c r="CF1316" s="3" t="s">
        <v>3073</v>
      </c>
      <c r="CG1316" s="174">
        <v>101950</v>
      </c>
      <c r="CH1316" s="174">
        <v>1426</v>
      </c>
      <c r="CI1316" s="174">
        <v>5</v>
      </c>
      <c r="CJ1316" s="174">
        <v>2957.123</v>
      </c>
      <c r="CK1316" s="174">
        <v>2957.123</v>
      </c>
      <c r="CN1316" s="3">
        <v>803</v>
      </c>
      <c r="CO1316" s="169">
        <f t="shared" si="168"/>
        <v>2599.1248999999998</v>
      </c>
      <c r="CP1316" s="169">
        <f t="shared" si="169"/>
        <v>2689.6282999999999</v>
      </c>
      <c r="CQ1316" s="170">
        <f t="shared" si="170"/>
        <v>5288.7531999999992</v>
      </c>
      <c r="CU1316" s="174">
        <v>101950</v>
      </c>
      <c r="CV1316" s="174">
        <v>1426</v>
      </c>
      <c r="CW1316" s="174">
        <v>5</v>
      </c>
      <c r="CX1316" s="174">
        <v>2957.123</v>
      </c>
    </row>
    <row r="1317" spans="84:102" x14ac:dyDescent="0.25">
      <c r="CF1317" s="3" t="s">
        <v>3073</v>
      </c>
      <c r="CG1317" s="174">
        <v>503</v>
      </c>
      <c r="CH1317" s="174">
        <v>84920</v>
      </c>
      <c r="CI1317" s="174">
        <v>5</v>
      </c>
      <c r="CJ1317" s="174">
        <v>2956.721</v>
      </c>
      <c r="CK1317" s="174">
        <v>2956.721</v>
      </c>
      <c r="CN1317" s="3">
        <v>669</v>
      </c>
      <c r="CO1317" s="169">
        <f t="shared" si="168"/>
        <v>2629.9940000000001</v>
      </c>
      <c r="CP1317" s="169">
        <f t="shared" si="169"/>
        <v>2655.5830000000001</v>
      </c>
      <c r="CQ1317" s="170">
        <f t="shared" si="170"/>
        <v>5285.5770000000002</v>
      </c>
      <c r="CU1317" s="174">
        <v>503</v>
      </c>
      <c r="CV1317" s="174">
        <v>84920</v>
      </c>
      <c r="CW1317" s="174">
        <v>5</v>
      </c>
      <c r="CX1317" s="174">
        <v>2956.721</v>
      </c>
    </row>
    <row r="1318" spans="84:102" x14ac:dyDescent="0.25">
      <c r="CF1318" s="3" t="s">
        <v>3073</v>
      </c>
      <c r="CG1318" s="174">
        <v>1754</v>
      </c>
      <c r="CH1318" s="174">
        <v>58733</v>
      </c>
      <c r="CI1318" s="174">
        <v>5</v>
      </c>
      <c r="CJ1318" s="174">
        <v>2955.3339999999998</v>
      </c>
      <c r="CK1318" s="174">
        <v>2955.3339999999998</v>
      </c>
      <c r="CN1318" s="3">
        <v>723</v>
      </c>
      <c r="CO1318" s="169">
        <f t="shared" si="168"/>
        <v>2626.114</v>
      </c>
      <c r="CP1318" s="169">
        <f t="shared" si="169"/>
        <v>2655.7705000000001</v>
      </c>
      <c r="CQ1318" s="170">
        <f t="shared" si="170"/>
        <v>5281.8845000000001</v>
      </c>
      <c r="CU1318" s="174">
        <v>1754</v>
      </c>
      <c r="CV1318" s="174">
        <v>58733</v>
      </c>
      <c r="CW1318" s="174">
        <v>5</v>
      </c>
      <c r="CX1318" s="174">
        <v>2955.3339999999998</v>
      </c>
    </row>
    <row r="1319" spans="84:102" x14ac:dyDescent="0.25">
      <c r="CF1319" s="3" t="s">
        <v>3073</v>
      </c>
      <c r="CG1319" s="174">
        <v>118852</v>
      </c>
      <c r="CH1319" s="174">
        <v>1308</v>
      </c>
      <c r="CI1319" s="174">
        <v>5</v>
      </c>
      <c r="CJ1319" s="174">
        <v>2954.8020000000001</v>
      </c>
      <c r="CK1319" s="174">
        <v>2954.8020000000001</v>
      </c>
      <c r="CN1319" s="3">
        <v>1290</v>
      </c>
      <c r="CO1319" s="169">
        <f t="shared" si="168"/>
        <v>2638.8139999999999</v>
      </c>
      <c r="CP1319" s="169">
        <f t="shared" si="169"/>
        <v>2635.8429999999998</v>
      </c>
      <c r="CQ1319" s="170">
        <f t="shared" si="170"/>
        <v>5274.6569999999992</v>
      </c>
      <c r="CU1319" s="174">
        <v>118852</v>
      </c>
      <c r="CV1319" s="174">
        <v>1308</v>
      </c>
      <c r="CW1319" s="174">
        <v>5</v>
      </c>
      <c r="CX1319" s="174">
        <v>2954.8020000000001</v>
      </c>
    </row>
    <row r="1320" spans="84:102" x14ac:dyDescent="0.25">
      <c r="CF1320" s="3" t="s">
        <v>3073</v>
      </c>
      <c r="CG1320" s="174">
        <v>134881</v>
      </c>
      <c r="CH1320" s="174">
        <v>2028</v>
      </c>
      <c r="CI1320" s="174">
        <v>5</v>
      </c>
      <c r="CJ1320" s="174">
        <v>2954.7890000000002</v>
      </c>
      <c r="CK1320" s="174">
        <v>2954.7890000000002</v>
      </c>
      <c r="CN1320" s="3">
        <v>619</v>
      </c>
      <c r="CO1320" s="169">
        <f t="shared" si="168"/>
        <v>2597.7334800000003</v>
      </c>
      <c r="CP1320" s="169">
        <f t="shared" si="169"/>
        <v>2675.2</v>
      </c>
      <c r="CQ1320" s="170">
        <f t="shared" si="170"/>
        <v>5272.9334799999997</v>
      </c>
      <c r="CU1320" s="174">
        <v>134881</v>
      </c>
      <c r="CV1320" s="174">
        <v>2028</v>
      </c>
      <c r="CW1320" s="174">
        <v>5</v>
      </c>
      <c r="CX1320" s="174">
        <v>2954.7890000000002</v>
      </c>
    </row>
    <row r="1321" spans="84:102" x14ac:dyDescent="0.25">
      <c r="CF1321" s="3" t="s">
        <v>3073</v>
      </c>
      <c r="CG1321" s="174">
        <v>1267</v>
      </c>
      <c r="CH1321" s="174">
        <v>123978</v>
      </c>
      <c r="CI1321" s="174">
        <v>5</v>
      </c>
      <c r="CJ1321" s="174">
        <v>2954.6309999999999</v>
      </c>
      <c r="CK1321" s="174">
        <v>2954.6309999999999</v>
      </c>
      <c r="CN1321" s="3">
        <v>1710</v>
      </c>
      <c r="CO1321" s="169">
        <f t="shared" si="168"/>
        <v>2620.42</v>
      </c>
      <c r="CP1321" s="169">
        <f t="shared" si="169"/>
        <v>2646.7070000000003</v>
      </c>
      <c r="CQ1321" s="170">
        <f t="shared" si="170"/>
        <v>5267.1270000000004</v>
      </c>
      <c r="CU1321" s="174">
        <v>1267</v>
      </c>
      <c r="CV1321" s="174">
        <v>123978</v>
      </c>
      <c r="CW1321" s="174">
        <v>5</v>
      </c>
      <c r="CX1321" s="174">
        <v>2954.6309999999999</v>
      </c>
    </row>
    <row r="1322" spans="84:102" x14ac:dyDescent="0.25">
      <c r="CF1322" s="3" t="s">
        <v>3073</v>
      </c>
      <c r="CG1322" s="174">
        <v>3060</v>
      </c>
      <c r="CH1322" s="174">
        <v>171953</v>
      </c>
      <c r="CI1322" s="174">
        <v>5</v>
      </c>
      <c r="CJ1322" s="174">
        <v>2953.8229999999999</v>
      </c>
      <c r="CK1322" s="174">
        <v>2953.8229999999999</v>
      </c>
      <c r="CN1322" s="3">
        <v>3457</v>
      </c>
      <c r="CO1322" s="169">
        <f t="shared" si="168"/>
        <v>2652.0126</v>
      </c>
      <c r="CP1322" s="169">
        <f t="shared" si="169"/>
        <v>2614.1763000000001</v>
      </c>
      <c r="CQ1322" s="170">
        <f t="shared" si="170"/>
        <v>5266.1889000000001</v>
      </c>
      <c r="CU1322" s="174">
        <v>3060</v>
      </c>
      <c r="CV1322" s="174">
        <v>171953</v>
      </c>
      <c r="CW1322" s="174">
        <v>5</v>
      </c>
      <c r="CX1322" s="174">
        <v>2953.8229999999999</v>
      </c>
    </row>
    <row r="1323" spans="84:102" x14ac:dyDescent="0.25">
      <c r="CF1323" s="3" t="s">
        <v>3073</v>
      </c>
      <c r="CG1323" s="174">
        <v>87934</v>
      </c>
      <c r="CH1323" s="174">
        <v>629</v>
      </c>
      <c r="CI1323" s="174">
        <v>5</v>
      </c>
      <c r="CJ1323" s="174">
        <v>2953.5920000000001</v>
      </c>
      <c r="CK1323" s="174">
        <v>2953.5920000000001</v>
      </c>
      <c r="CN1323" s="3">
        <v>670</v>
      </c>
      <c r="CO1323" s="169">
        <f t="shared" si="168"/>
        <v>2605.6492000000003</v>
      </c>
      <c r="CP1323" s="169">
        <f t="shared" si="169"/>
        <v>2659.2998699999998</v>
      </c>
      <c r="CQ1323" s="170">
        <f t="shared" si="170"/>
        <v>5264.9490700000006</v>
      </c>
      <c r="CU1323" s="174">
        <v>87934</v>
      </c>
      <c r="CV1323" s="174">
        <v>629</v>
      </c>
      <c r="CW1323" s="174">
        <v>5</v>
      </c>
      <c r="CX1323" s="174">
        <v>2953.5920000000001</v>
      </c>
    </row>
    <row r="1324" spans="84:102" x14ac:dyDescent="0.25">
      <c r="CF1324" s="3" t="s">
        <v>3073</v>
      </c>
      <c r="CG1324" s="174">
        <v>161856</v>
      </c>
      <c r="CH1324" s="174">
        <v>3229</v>
      </c>
      <c r="CI1324" s="174">
        <v>5</v>
      </c>
      <c r="CJ1324" s="174">
        <v>2952.08</v>
      </c>
      <c r="CK1324" s="174">
        <v>2952.08</v>
      </c>
      <c r="CN1324" s="3">
        <v>3189</v>
      </c>
      <c r="CO1324" s="169">
        <f t="shared" si="168"/>
        <v>2612.0621999999998</v>
      </c>
      <c r="CP1324" s="169">
        <f t="shared" si="169"/>
        <v>2651.9849999999997</v>
      </c>
      <c r="CQ1324" s="170">
        <f t="shared" si="170"/>
        <v>5264.0471999999991</v>
      </c>
      <c r="CU1324" s="174">
        <v>161856</v>
      </c>
      <c r="CV1324" s="174">
        <v>3229</v>
      </c>
      <c r="CW1324" s="174">
        <v>5</v>
      </c>
      <c r="CX1324" s="174">
        <v>2952.08</v>
      </c>
    </row>
    <row r="1325" spans="84:102" x14ac:dyDescent="0.25">
      <c r="CF1325" s="3" t="s">
        <v>3073</v>
      </c>
      <c r="CG1325" s="174">
        <v>38971</v>
      </c>
      <c r="CH1325" s="174">
        <v>2526</v>
      </c>
      <c r="CI1325" s="174">
        <v>5</v>
      </c>
      <c r="CJ1325" s="174">
        <v>2952.01</v>
      </c>
      <c r="CK1325" s="174">
        <v>2952.01</v>
      </c>
      <c r="CN1325" s="3">
        <v>1186</v>
      </c>
      <c r="CO1325" s="169">
        <f t="shared" si="168"/>
        <v>2602.4708000000001</v>
      </c>
      <c r="CP1325" s="169">
        <f t="shared" si="169"/>
        <v>2659.3789999999999</v>
      </c>
      <c r="CQ1325" s="170">
        <f t="shared" si="170"/>
        <v>5261.8498</v>
      </c>
      <c r="CU1325" s="174">
        <v>38971</v>
      </c>
      <c r="CV1325" s="174">
        <v>2526</v>
      </c>
      <c r="CW1325" s="174">
        <v>5</v>
      </c>
      <c r="CX1325" s="174">
        <v>2952.01</v>
      </c>
    </row>
    <row r="1326" spans="84:102" x14ac:dyDescent="0.25">
      <c r="CF1326" s="3" t="s">
        <v>3073</v>
      </c>
      <c r="CG1326" s="174">
        <v>153951</v>
      </c>
      <c r="CH1326" s="174">
        <v>3175</v>
      </c>
      <c r="CI1326" s="174">
        <v>5</v>
      </c>
      <c r="CJ1326" s="174">
        <v>2950.7739999999999</v>
      </c>
      <c r="CK1326" s="174">
        <v>2950.7739999999999</v>
      </c>
      <c r="CN1326" s="3">
        <v>2316</v>
      </c>
      <c r="CO1326" s="169">
        <f t="shared" si="168"/>
        <v>2619.7738999999997</v>
      </c>
      <c r="CP1326" s="169">
        <f t="shared" si="169"/>
        <v>2638.6336999999999</v>
      </c>
      <c r="CQ1326" s="170">
        <f t="shared" si="170"/>
        <v>5258.4075999999995</v>
      </c>
      <c r="CU1326" s="174">
        <v>153951</v>
      </c>
      <c r="CV1326" s="174">
        <v>3175</v>
      </c>
      <c r="CW1326" s="174">
        <v>5</v>
      </c>
      <c r="CX1326" s="174">
        <v>2950.7739999999999</v>
      </c>
    </row>
    <row r="1327" spans="84:102" x14ac:dyDescent="0.25">
      <c r="CF1327" s="3" t="s">
        <v>3073</v>
      </c>
      <c r="CG1327" s="174">
        <v>566</v>
      </c>
      <c r="CH1327" s="174">
        <v>84729</v>
      </c>
      <c r="CI1327" s="174">
        <v>5</v>
      </c>
      <c r="CJ1327" s="174">
        <v>2950.36</v>
      </c>
      <c r="CK1327" s="174">
        <v>2950.36</v>
      </c>
      <c r="CN1327" s="3">
        <v>1569</v>
      </c>
      <c r="CO1327" s="169">
        <f t="shared" si="168"/>
        <v>2629.5518099999999</v>
      </c>
      <c r="CP1327" s="169">
        <f t="shared" si="169"/>
        <v>2622.08592</v>
      </c>
      <c r="CQ1327" s="170">
        <f t="shared" si="170"/>
        <v>5251.6377300000004</v>
      </c>
      <c r="CU1327" s="174">
        <v>566</v>
      </c>
      <c r="CV1327" s="174">
        <v>84729</v>
      </c>
      <c r="CW1327" s="174">
        <v>5</v>
      </c>
      <c r="CX1327" s="174">
        <v>2950.36</v>
      </c>
    </row>
    <row r="1328" spans="84:102" x14ac:dyDescent="0.25">
      <c r="CF1328" s="3" t="s">
        <v>3073</v>
      </c>
      <c r="CG1328" s="174">
        <v>109237</v>
      </c>
      <c r="CH1328" s="174">
        <v>1402</v>
      </c>
      <c r="CI1328" s="174">
        <v>5</v>
      </c>
      <c r="CJ1328" s="174">
        <v>2949.846</v>
      </c>
      <c r="CK1328" s="174">
        <v>2949.846</v>
      </c>
      <c r="CN1328" s="3">
        <v>1954</v>
      </c>
      <c r="CO1328" s="169">
        <f t="shared" si="168"/>
        <v>2599.259</v>
      </c>
      <c r="CP1328" s="169">
        <f t="shared" si="169"/>
        <v>2648.9459999999999</v>
      </c>
      <c r="CQ1328" s="170">
        <f t="shared" si="170"/>
        <v>5248.2049999999999</v>
      </c>
      <c r="CU1328" s="174">
        <v>109237</v>
      </c>
      <c r="CV1328" s="174">
        <v>1402</v>
      </c>
      <c r="CW1328" s="174">
        <v>5</v>
      </c>
      <c r="CX1328" s="174">
        <v>2949.846</v>
      </c>
    </row>
    <row r="1329" spans="84:102" x14ac:dyDescent="0.25">
      <c r="CF1329" s="3" t="s">
        <v>3073</v>
      </c>
      <c r="CG1329" s="174">
        <v>335</v>
      </c>
      <c r="CH1329" s="174">
        <v>73795</v>
      </c>
      <c r="CI1329" s="174">
        <v>5</v>
      </c>
      <c r="CJ1329" s="174">
        <v>2949.326</v>
      </c>
      <c r="CK1329" s="174">
        <v>2949.326</v>
      </c>
      <c r="CN1329" s="3">
        <v>829</v>
      </c>
      <c r="CO1329" s="169">
        <f t="shared" si="168"/>
        <v>2638.9724000000001</v>
      </c>
      <c r="CP1329" s="169">
        <f t="shared" si="169"/>
        <v>2607.3159000000001</v>
      </c>
      <c r="CQ1329" s="170">
        <f t="shared" si="170"/>
        <v>5246.2883000000002</v>
      </c>
      <c r="CU1329" s="174">
        <v>335</v>
      </c>
      <c r="CV1329" s="174">
        <v>73795</v>
      </c>
      <c r="CW1329" s="174">
        <v>5</v>
      </c>
      <c r="CX1329" s="174">
        <v>2949.326</v>
      </c>
    </row>
    <row r="1330" spans="84:102" x14ac:dyDescent="0.25">
      <c r="CF1330" s="3" t="s">
        <v>3073</v>
      </c>
      <c r="CG1330" s="174">
        <v>147837</v>
      </c>
      <c r="CH1330" s="174">
        <v>1150</v>
      </c>
      <c r="CI1330" s="174">
        <v>5</v>
      </c>
      <c r="CJ1330" s="174">
        <v>2949.23</v>
      </c>
      <c r="CK1330" s="174">
        <v>2949.23</v>
      </c>
      <c r="CN1330" s="3">
        <v>1223</v>
      </c>
      <c r="CO1330" s="169">
        <f t="shared" si="168"/>
        <v>2560.0079999999998</v>
      </c>
      <c r="CP1330" s="169">
        <f t="shared" si="169"/>
        <v>2684.404</v>
      </c>
      <c r="CQ1330" s="170">
        <f t="shared" si="170"/>
        <v>5244.4120000000003</v>
      </c>
      <c r="CU1330" s="174">
        <v>147837</v>
      </c>
      <c r="CV1330" s="174">
        <v>1150</v>
      </c>
      <c r="CW1330" s="174">
        <v>5</v>
      </c>
      <c r="CX1330" s="174">
        <v>2949.23</v>
      </c>
    </row>
    <row r="1331" spans="84:102" x14ac:dyDescent="0.25">
      <c r="CF1331" s="3" t="s">
        <v>3073</v>
      </c>
      <c r="CG1331" s="174">
        <v>1020</v>
      </c>
      <c r="CH1331" s="174">
        <v>119385</v>
      </c>
      <c r="CI1331" s="174">
        <v>5</v>
      </c>
      <c r="CJ1331" s="174">
        <v>2949.1660000000002</v>
      </c>
      <c r="CK1331" s="174">
        <v>2949.1660000000002</v>
      </c>
      <c r="CN1331" s="3">
        <v>3360</v>
      </c>
      <c r="CO1331" s="169">
        <f t="shared" si="168"/>
        <v>2596.8089</v>
      </c>
      <c r="CP1331" s="169">
        <f t="shared" si="169"/>
        <v>2646.4358999999999</v>
      </c>
      <c r="CQ1331" s="170">
        <f t="shared" si="170"/>
        <v>5243.2448000000004</v>
      </c>
      <c r="CU1331" s="174">
        <v>1020</v>
      </c>
      <c r="CV1331" s="174">
        <v>119385</v>
      </c>
      <c r="CW1331" s="174">
        <v>5</v>
      </c>
      <c r="CX1331" s="174">
        <v>2949.1660000000002</v>
      </c>
    </row>
    <row r="1332" spans="84:102" x14ac:dyDescent="0.25">
      <c r="CF1332" s="3" t="s">
        <v>3073</v>
      </c>
      <c r="CG1332" s="174">
        <v>3049</v>
      </c>
      <c r="CH1332" s="174">
        <v>165082</v>
      </c>
      <c r="CI1332" s="174">
        <v>5</v>
      </c>
      <c r="CJ1332" s="174">
        <v>2948.134</v>
      </c>
      <c r="CK1332" s="174">
        <v>2948.134</v>
      </c>
      <c r="CN1332" s="3">
        <v>1800</v>
      </c>
      <c r="CO1332" s="169">
        <f t="shared" si="168"/>
        <v>2573.0254999999997</v>
      </c>
      <c r="CP1332" s="169">
        <f t="shared" si="169"/>
        <v>2668.5178999999998</v>
      </c>
      <c r="CQ1332" s="170">
        <f t="shared" si="170"/>
        <v>5241.5433999999996</v>
      </c>
      <c r="CU1332" s="174">
        <v>3049</v>
      </c>
      <c r="CV1332" s="174">
        <v>165082</v>
      </c>
      <c r="CW1332" s="174">
        <v>5</v>
      </c>
      <c r="CX1332" s="174">
        <v>2948.134</v>
      </c>
    </row>
    <row r="1333" spans="84:102" x14ac:dyDescent="0.25">
      <c r="CF1333" s="3" t="s">
        <v>3073</v>
      </c>
      <c r="CG1333" s="174">
        <v>1539</v>
      </c>
      <c r="CH1333" s="174">
        <v>85463</v>
      </c>
      <c r="CI1333" s="174">
        <v>5</v>
      </c>
      <c r="CJ1333" s="174">
        <v>2947.884</v>
      </c>
      <c r="CK1333" s="174">
        <v>2947.884</v>
      </c>
      <c r="CN1333" s="3">
        <v>11</v>
      </c>
      <c r="CO1333" s="169">
        <f t="shared" si="168"/>
        <v>2639.4880000000003</v>
      </c>
      <c r="CP1333" s="169">
        <f t="shared" si="169"/>
        <v>2600.107</v>
      </c>
      <c r="CQ1333" s="170">
        <f t="shared" si="170"/>
        <v>5239.5950000000003</v>
      </c>
      <c r="CU1333" s="174">
        <v>1539</v>
      </c>
      <c r="CV1333" s="174">
        <v>85463</v>
      </c>
      <c r="CW1333" s="174">
        <v>5</v>
      </c>
      <c r="CX1333" s="174">
        <v>2947.884</v>
      </c>
    </row>
    <row r="1334" spans="84:102" x14ac:dyDescent="0.25">
      <c r="CF1334" s="3" t="s">
        <v>3073</v>
      </c>
      <c r="CG1334" s="174">
        <v>3371</v>
      </c>
      <c r="CH1334" s="174">
        <v>168940</v>
      </c>
      <c r="CI1334" s="174">
        <v>5</v>
      </c>
      <c r="CJ1334" s="174">
        <v>2947.0189999999998</v>
      </c>
      <c r="CK1334" s="174">
        <v>2947.0189999999998</v>
      </c>
      <c r="CN1334" s="3">
        <v>2644</v>
      </c>
      <c r="CO1334" s="169">
        <f t="shared" si="168"/>
        <v>2642.9889000000003</v>
      </c>
      <c r="CP1334" s="169">
        <f t="shared" si="169"/>
        <v>2595.9793</v>
      </c>
      <c r="CQ1334" s="170">
        <f t="shared" si="170"/>
        <v>5238.9682000000003</v>
      </c>
      <c r="CU1334" s="174">
        <v>3371</v>
      </c>
      <c r="CV1334" s="174">
        <v>168940</v>
      </c>
      <c r="CW1334" s="174">
        <v>5</v>
      </c>
      <c r="CX1334" s="174">
        <v>2947.0189999999998</v>
      </c>
    </row>
    <row r="1335" spans="84:102" x14ac:dyDescent="0.25">
      <c r="CF1335" s="3" t="s">
        <v>3073</v>
      </c>
      <c r="CG1335" s="174">
        <v>99316</v>
      </c>
      <c r="CH1335" s="174">
        <v>1969</v>
      </c>
      <c r="CI1335" s="174">
        <v>5</v>
      </c>
      <c r="CJ1335" s="174">
        <v>2945.663</v>
      </c>
      <c r="CK1335" s="174">
        <v>2945.663</v>
      </c>
      <c r="CN1335" s="3">
        <v>989</v>
      </c>
      <c r="CO1335" s="169">
        <f t="shared" si="168"/>
        <v>2725.7457999999997</v>
      </c>
      <c r="CP1335" s="169">
        <f t="shared" si="169"/>
        <v>2509.5743000000002</v>
      </c>
      <c r="CQ1335" s="170">
        <f t="shared" si="170"/>
        <v>5235.3200999999999</v>
      </c>
      <c r="CU1335" s="174">
        <v>99316</v>
      </c>
      <c r="CV1335" s="174">
        <v>1969</v>
      </c>
      <c r="CW1335" s="174">
        <v>5</v>
      </c>
      <c r="CX1335" s="174">
        <v>2945.663</v>
      </c>
    </row>
    <row r="1336" spans="84:102" x14ac:dyDescent="0.25">
      <c r="CF1336" s="3" t="s">
        <v>3073</v>
      </c>
      <c r="CG1336" s="174">
        <v>6827</v>
      </c>
      <c r="CH1336" s="174">
        <v>2107</v>
      </c>
      <c r="CI1336" s="174">
        <v>5</v>
      </c>
      <c r="CJ1336" s="174">
        <v>2944</v>
      </c>
      <c r="CK1336" s="174">
        <v>2944</v>
      </c>
      <c r="CN1336" s="3">
        <v>1031</v>
      </c>
      <c r="CO1336" s="169">
        <f t="shared" si="168"/>
        <v>2594.9887000000003</v>
      </c>
      <c r="CP1336" s="169">
        <f t="shared" si="169"/>
        <v>2639.0187999999998</v>
      </c>
      <c r="CQ1336" s="170">
        <f t="shared" si="170"/>
        <v>5234.0074999999997</v>
      </c>
      <c r="CU1336" s="174">
        <v>6827</v>
      </c>
      <c r="CV1336" s="174">
        <v>2107</v>
      </c>
      <c r="CW1336" s="174">
        <v>5</v>
      </c>
      <c r="CX1336" s="174">
        <v>2944</v>
      </c>
    </row>
    <row r="1337" spans="84:102" x14ac:dyDescent="0.25">
      <c r="CF1337" s="3" t="s">
        <v>3073</v>
      </c>
      <c r="CG1337" s="174">
        <v>299</v>
      </c>
      <c r="CH1337" s="174">
        <v>73951</v>
      </c>
      <c r="CI1337" s="174">
        <v>5</v>
      </c>
      <c r="CJ1337" s="174">
        <v>2943.9560000000001</v>
      </c>
      <c r="CK1337" s="174">
        <v>2943.9560000000001</v>
      </c>
      <c r="CN1337" s="3">
        <v>3256</v>
      </c>
      <c r="CO1337" s="169">
        <f t="shared" si="168"/>
        <v>2611.5432000000001</v>
      </c>
      <c r="CP1337" s="169">
        <f t="shared" si="169"/>
        <v>2620.7219000000005</v>
      </c>
      <c r="CQ1337" s="170">
        <f t="shared" si="170"/>
        <v>5232.2651000000005</v>
      </c>
      <c r="CU1337" s="174">
        <v>299</v>
      </c>
      <c r="CV1337" s="174">
        <v>73951</v>
      </c>
      <c r="CW1337" s="174">
        <v>5</v>
      </c>
      <c r="CX1337" s="174">
        <v>2943.9560000000001</v>
      </c>
    </row>
    <row r="1338" spans="84:102" x14ac:dyDescent="0.25">
      <c r="CF1338" s="3" t="s">
        <v>3073</v>
      </c>
      <c r="CG1338" s="174">
        <v>1180</v>
      </c>
      <c r="CH1338" s="174">
        <v>137300</v>
      </c>
      <c r="CI1338" s="174">
        <v>5</v>
      </c>
      <c r="CJ1338" s="174">
        <v>2943.1590000000001</v>
      </c>
      <c r="CK1338" s="174">
        <v>2943.1590000000001</v>
      </c>
      <c r="CN1338" s="3">
        <v>1931</v>
      </c>
      <c r="CO1338" s="169">
        <f t="shared" si="168"/>
        <v>2654.9647</v>
      </c>
      <c r="CP1338" s="169">
        <f t="shared" si="169"/>
        <v>2575.2898999999998</v>
      </c>
      <c r="CQ1338" s="170">
        <f t="shared" si="170"/>
        <v>5230.2546000000002</v>
      </c>
      <c r="CU1338" s="174">
        <v>1180</v>
      </c>
      <c r="CV1338" s="174">
        <v>137300</v>
      </c>
      <c r="CW1338" s="174">
        <v>5</v>
      </c>
      <c r="CX1338" s="174">
        <v>2943.1590000000001</v>
      </c>
    </row>
    <row r="1339" spans="84:102" x14ac:dyDescent="0.25">
      <c r="CF1339" s="3" t="s">
        <v>3073</v>
      </c>
      <c r="CG1339" s="174">
        <v>104661</v>
      </c>
      <c r="CH1339" s="174">
        <v>1418</v>
      </c>
      <c r="CI1339" s="174">
        <v>5</v>
      </c>
      <c r="CJ1339" s="174">
        <v>2942.7089999999998</v>
      </c>
      <c r="CK1339" s="174">
        <v>2942.7089999999998</v>
      </c>
      <c r="CN1339" s="3">
        <v>744</v>
      </c>
      <c r="CO1339" s="169">
        <f t="shared" si="168"/>
        <v>2602.5738999999999</v>
      </c>
      <c r="CP1339" s="169">
        <f t="shared" si="169"/>
        <v>2626.1451999999999</v>
      </c>
      <c r="CQ1339" s="170">
        <f t="shared" si="170"/>
        <v>5228.7191000000003</v>
      </c>
      <c r="CU1339" s="174">
        <v>104661</v>
      </c>
      <c r="CV1339" s="174">
        <v>1418</v>
      </c>
      <c r="CW1339" s="174">
        <v>5</v>
      </c>
      <c r="CX1339" s="174">
        <v>2942.7089999999998</v>
      </c>
    </row>
    <row r="1340" spans="84:102" x14ac:dyDescent="0.25">
      <c r="CF1340" s="3" t="s">
        <v>3073</v>
      </c>
      <c r="CG1340" s="174">
        <v>120968</v>
      </c>
      <c r="CH1340" s="174">
        <v>1299</v>
      </c>
      <c r="CI1340" s="174">
        <v>5</v>
      </c>
      <c r="CJ1340" s="174">
        <v>2940.6129999999998</v>
      </c>
      <c r="CK1340" s="174">
        <v>2940.6129999999998</v>
      </c>
      <c r="CN1340" s="3">
        <v>2032</v>
      </c>
      <c r="CO1340" s="169">
        <f t="shared" si="168"/>
        <v>2603.2370000000001</v>
      </c>
      <c r="CP1340" s="169">
        <f t="shared" si="169"/>
        <v>2623.395</v>
      </c>
      <c r="CQ1340" s="170">
        <f t="shared" si="170"/>
        <v>5226.6319999999996</v>
      </c>
      <c r="CU1340" s="174">
        <v>120968</v>
      </c>
      <c r="CV1340" s="174">
        <v>1299</v>
      </c>
      <c r="CW1340" s="174">
        <v>5</v>
      </c>
      <c r="CX1340" s="174">
        <v>2940.6129999999998</v>
      </c>
    </row>
    <row r="1341" spans="84:102" x14ac:dyDescent="0.25">
      <c r="CF1341" s="3" t="s">
        <v>3073</v>
      </c>
      <c r="CG1341" s="174">
        <v>88940</v>
      </c>
      <c r="CH1341" s="174">
        <v>651</v>
      </c>
      <c r="CI1341" s="174">
        <v>5</v>
      </c>
      <c r="CJ1341" s="174">
        <v>2940.375</v>
      </c>
      <c r="CK1341" s="174">
        <v>2940.375</v>
      </c>
      <c r="CN1341" s="3">
        <v>2511</v>
      </c>
      <c r="CO1341" s="169">
        <f t="shared" si="168"/>
        <v>2636.7510560000001</v>
      </c>
      <c r="CP1341" s="169">
        <f t="shared" si="169"/>
        <v>2585.0228199999997</v>
      </c>
      <c r="CQ1341" s="170">
        <f t="shared" si="170"/>
        <v>5221.7738759999993</v>
      </c>
      <c r="CU1341" s="174">
        <v>88940</v>
      </c>
      <c r="CV1341" s="174">
        <v>651</v>
      </c>
      <c r="CW1341" s="174">
        <v>5</v>
      </c>
      <c r="CX1341" s="174">
        <v>2940.375</v>
      </c>
    </row>
    <row r="1342" spans="84:102" x14ac:dyDescent="0.25">
      <c r="CF1342" s="3" t="s">
        <v>3073</v>
      </c>
      <c r="CG1342" s="174">
        <v>134145</v>
      </c>
      <c r="CH1342" s="174">
        <v>2030</v>
      </c>
      <c r="CI1342" s="174">
        <v>5</v>
      </c>
      <c r="CJ1342" s="174">
        <v>2939.134</v>
      </c>
      <c r="CK1342" s="174">
        <v>2939.134</v>
      </c>
      <c r="CN1342" s="3">
        <v>1699</v>
      </c>
      <c r="CO1342" s="169">
        <f t="shared" si="168"/>
        <v>2612.62</v>
      </c>
      <c r="CP1342" s="169">
        <f t="shared" si="169"/>
        <v>2604.1190000000001</v>
      </c>
      <c r="CQ1342" s="170">
        <f t="shared" si="170"/>
        <v>5216.7389999999996</v>
      </c>
      <c r="CU1342" s="174">
        <v>134145</v>
      </c>
      <c r="CV1342" s="174">
        <v>2030</v>
      </c>
      <c r="CW1342" s="174">
        <v>5</v>
      </c>
      <c r="CX1342" s="174">
        <v>2939.134</v>
      </c>
    </row>
    <row r="1343" spans="84:102" x14ac:dyDescent="0.25">
      <c r="CF1343" s="3" t="s">
        <v>3073</v>
      </c>
      <c r="CG1343" s="174">
        <v>1813</v>
      </c>
      <c r="CH1343" s="174">
        <v>52738</v>
      </c>
      <c r="CI1343" s="174">
        <v>5</v>
      </c>
      <c r="CJ1343" s="174">
        <v>2938.6889999999999</v>
      </c>
      <c r="CK1343" s="174">
        <v>2938.6889999999999</v>
      </c>
      <c r="CN1343" s="3">
        <v>1407</v>
      </c>
      <c r="CO1343" s="169">
        <f t="shared" si="168"/>
        <v>2609.7498000000001</v>
      </c>
      <c r="CP1343" s="169">
        <f t="shared" si="169"/>
        <v>2599.4465</v>
      </c>
      <c r="CQ1343" s="170">
        <f t="shared" si="170"/>
        <v>5209.1962999999996</v>
      </c>
      <c r="CU1343" s="174">
        <v>1813</v>
      </c>
      <c r="CV1343" s="174">
        <v>52738</v>
      </c>
      <c r="CW1343" s="174">
        <v>5</v>
      </c>
      <c r="CX1343" s="174">
        <v>2938.6889999999999</v>
      </c>
    </row>
    <row r="1344" spans="84:102" x14ac:dyDescent="0.25">
      <c r="CF1344" s="3" t="s">
        <v>3073</v>
      </c>
      <c r="CG1344" s="174">
        <v>133422</v>
      </c>
      <c r="CH1344" s="174">
        <v>2023</v>
      </c>
      <c r="CI1344" s="174">
        <v>5</v>
      </c>
      <c r="CJ1344" s="174">
        <v>2936.3420000000001</v>
      </c>
      <c r="CK1344" s="174">
        <v>2936.3420000000001</v>
      </c>
      <c r="CN1344" s="3">
        <v>912</v>
      </c>
      <c r="CO1344" s="169">
        <f t="shared" si="168"/>
        <v>2557.49674</v>
      </c>
      <c r="CP1344" s="169">
        <f t="shared" si="169"/>
        <v>2650.8924599999996</v>
      </c>
      <c r="CQ1344" s="170">
        <f t="shared" si="170"/>
        <v>5208.3891999999996</v>
      </c>
      <c r="CU1344" s="174">
        <v>133422</v>
      </c>
      <c r="CV1344" s="174">
        <v>2023</v>
      </c>
      <c r="CW1344" s="174">
        <v>5</v>
      </c>
      <c r="CX1344" s="174">
        <v>2936.3420000000001</v>
      </c>
    </row>
    <row r="1345" spans="84:102" x14ac:dyDescent="0.25">
      <c r="CF1345" s="3" t="s">
        <v>3073</v>
      </c>
      <c r="CG1345" s="174">
        <v>11795</v>
      </c>
      <c r="CH1345" s="174">
        <v>2146</v>
      </c>
      <c r="CI1345" s="174">
        <v>5</v>
      </c>
      <c r="CJ1345" s="174">
        <v>2934.2669999999998</v>
      </c>
      <c r="CK1345" s="174">
        <v>2934.2669999999998</v>
      </c>
      <c r="CN1345" s="3">
        <v>3026</v>
      </c>
      <c r="CO1345" s="169">
        <f t="shared" si="168"/>
        <v>2591.0027999999998</v>
      </c>
      <c r="CP1345" s="169">
        <f t="shared" si="169"/>
        <v>2614.1518700000001</v>
      </c>
      <c r="CQ1345" s="170">
        <f t="shared" si="170"/>
        <v>5205.1546699999999</v>
      </c>
      <c r="CU1345" s="174">
        <v>11795</v>
      </c>
      <c r="CV1345" s="174">
        <v>2146</v>
      </c>
      <c r="CW1345" s="174">
        <v>5</v>
      </c>
      <c r="CX1345" s="174">
        <v>2934.2669999999998</v>
      </c>
    </row>
    <row r="1346" spans="84:102" x14ac:dyDescent="0.25">
      <c r="CF1346" s="3" t="s">
        <v>3073</v>
      </c>
      <c r="CG1346" s="174">
        <v>1559</v>
      </c>
      <c r="CH1346" s="174">
        <v>83969</v>
      </c>
      <c r="CI1346" s="174">
        <v>5</v>
      </c>
      <c r="CJ1346" s="174">
        <v>2934.029</v>
      </c>
      <c r="CK1346" s="174">
        <v>2934.029</v>
      </c>
      <c r="CN1346" s="3">
        <v>2317</v>
      </c>
      <c r="CO1346" s="169">
        <f t="shared" si="168"/>
        <v>2580.2524000000003</v>
      </c>
      <c r="CP1346" s="169">
        <f t="shared" si="169"/>
        <v>2621.9593</v>
      </c>
      <c r="CQ1346" s="170">
        <f t="shared" si="170"/>
        <v>5202.2116999999998</v>
      </c>
      <c r="CU1346" s="174">
        <v>1559</v>
      </c>
      <c r="CV1346" s="174">
        <v>83969</v>
      </c>
      <c r="CW1346" s="174">
        <v>5</v>
      </c>
      <c r="CX1346" s="174">
        <v>2934.029</v>
      </c>
    </row>
    <row r="1347" spans="84:102" x14ac:dyDescent="0.25">
      <c r="CF1347" s="3" t="s">
        <v>3073</v>
      </c>
      <c r="CG1347" s="174">
        <v>53875</v>
      </c>
      <c r="CH1347" s="174">
        <v>1791</v>
      </c>
      <c r="CI1347" s="174">
        <v>5</v>
      </c>
      <c r="CJ1347" s="174">
        <v>2931.797</v>
      </c>
      <c r="CK1347" s="174">
        <v>2931.797</v>
      </c>
      <c r="CN1347" s="3">
        <v>2754</v>
      </c>
      <c r="CO1347" s="169">
        <f t="shared" ref="CO1347:CO1410" si="171">SUMIF(CG$3:CG$17476,$CN1347,$CK$3:$CK$17476)</f>
        <v>2605.16</v>
      </c>
      <c r="CP1347" s="169">
        <f t="shared" ref="CP1347:CP1410" si="172">SUMIF(CH$3:CH$17476,$CN1347,$CK$3:$CK$17476)</f>
        <v>2584.8879999999999</v>
      </c>
      <c r="CQ1347" s="170">
        <f t="shared" ref="CQ1347:CQ1410" si="173">CO1347+CP1347</f>
        <v>5190.0479999999998</v>
      </c>
      <c r="CU1347" s="174">
        <v>53875</v>
      </c>
      <c r="CV1347" s="174">
        <v>1791</v>
      </c>
      <c r="CW1347" s="174">
        <v>5</v>
      </c>
      <c r="CX1347" s="174">
        <v>2931.797</v>
      </c>
    </row>
    <row r="1348" spans="84:102" x14ac:dyDescent="0.25">
      <c r="CF1348" s="3" t="s">
        <v>3073</v>
      </c>
      <c r="CG1348" s="174">
        <v>63017</v>
      </c>
      <c r="CH1348" s="174">
        <v>71</v>
      </c>
      <c r="CI1348" s="174">
        <v>5</v>
      </c>
      <c r="CJ1348" s="174">
        <v>2931.1509999999998</v>
      </c>
      <c r="CK1348" s="174">
        <v>2931.1509999999998</v>
      </c>
      <c r="CN1348" s="3">
        <v>1650</v>
      </c>
      <c r="CO1348" s="169">
        <f t="shared" si="171"/>
        <v>2681.7084</v>
      </c>
      <c r="CP1348" s="169">
        <f t="shared" si="172"/>
        <v>2506.6840000000002</v>
      </c>
      <c r="CQ1348" s="170">
        <f t="shared" si="173"/>
        <v>5188.3924000000006</v>
      </c>
      <c r="CU1348" s="174">
        <v>63017</v>
      </c>
      <c r="CV1348" s="174">
        <v>71</v>
      </c>
      <c r="CW1348" s="174">
        <v>5</v>
      </c>
      <c r="CX1348" s="174">
        <v>2931.1509999999998</v>
      </c>
    </row>
    <row r="1349" spans="84:102" x14ac:dyDescent="0.25">
      <c r="CF1349" s="3" t="s">
        <v>3073</v>
      </c>
      <c r="CG1349" s="174">
        <v>1439</v>
      </c>
      <c r="CH1349" s="174">
        <v>103145</v>
      </c>
      <c r="CI1349" s="174">
        <v>5</v>
      </c>
      <c r="CJ1349" s="174">
        <v>2931.1469999999999</v>
      </c>
      <c r="CK1349" s="174">
        <v>2931.1469999999999</v>
      </c>
      <c r="CN1349" s="3">
        <v>3445</v>
      </c>
      <c r="CO1349" s="169">
        <f t="shared" si="171"/>
        <v>2577.9760000000001</v>
      </c>
      <c r="CP1349" s="169">
        <f t="shared" si="172"/>
        <v>2604.8629999999998</v>
      </c>
      <c r="CQ1349" s="170">
        <f t="shared" si="173"/>
        <v>5182.8389999999999</v>
      </c>
      <c r="CU1349" s="174">
        <v>1439</v>
      </c>
      <c r="CV1349" s="174">
        <v>103145</v>
      </c>
      <c r="CW1349" s="174">
        <v>5</v>
      </c>
      <c r="CX1349" s="174">
        <v>2931.1469999999999</v>
      </c>
    </row>
    <row r="1350" spans="84:102" x14ac:dyDescent="0.25">
      <c r="CF1350" s="3" t="s">
        <v>3073</v>
      </c>
      <c r="CG1350" s="174">
        <v>27156</v>
      </c>
      <c r="CH1350" s="174">
        <v>2383</v>
      </c>
      <c r="CI1350" s="174">
        <v>5</v>
      </c>
      <c r="CJ1350" s="174">
        <v>2930.8310000000001</v>
      </c>
      <c r="CK1350" s="174">
        <v>2930.8310000000001</v>
      </c>
      <c r="CN1350" s="3">
        <v>3462</v>
      </c>
      <c r="CO1350" s="169">
        <f t="shared" si="171"/>
        <v>2564.0297999999998</v>
      </c>
      <c r="CP1350" s="169">
        <f t="shared" si="172"/>
        <v>2618.3303799999999</v>
      </c>
      <c r="CQ1350" s="170">
        <f t="shared" si="173"/>
        <v>5182.3601799999997</v>
      </c>
      <c r="CU1350" s="174">
        <v>27156</v>
      </c>
      <c r="CV1350" s="174">
        <v>2383</v>
      </c>
      <c r="CW1350" s="174">
        <v>5</v>
      </c>
      <c r="CX1350" s="174">
        <v>2930.8310000000001</v>
      </c>
    </row>
    <row r="1351" spans="84:102" x14ac:dyDescent="0.25">
      <c r="CF1351" s="3" t="s">
        <v>3073</v>
      </c>
      <c r="CG1351" s="174">
        <v>1879</v>
      </c>
      <c r="CH1351" s="174">
        <v>56214</v>
      </c>
      <c r="CI1351" s="174">
        <v>5</v>
      </c>
      <c r="CJ1351" s="174">
        <v>2929.8609999999999</v>
      </c>
      <c r="CK1351" s="174">
        <v>2929.8609999999999</v>
      </c>
      <c r="CN1351" s="3">
        <v>3383</v>
      </c>
      <c r="CO1351" s="169">
        <f t="shared" si="171"/>
        <v>2488.5529999999999</v>
      </c>
      <c r="CP1351" s="169">
        <f t="shared" si="172"/>
        <v>2689.3035</v>
      </c>
      <c r="CQ1351" s="170">
        <f t="shared" si="173"/>
        <v>5177.8564999999999</v>
      </c>
      <c r="CU1351" s="174">
        <v>1879</v>
      </c>
      <c r="CV1351" s="174">
        <v>56214</v>
      </c>
      <c r="CW1351" s="174">
        <v>5</v>
      </c>
      <c r="CX1351" s="174">
        <v>2929.8609999999999</v>
      </c>
    </row>
    <row r="1352" spans="84:102" x14ac:dyDescent="0.25">
      <c r="CF1352" s="3" t="s">
        <v>3073</v>
      </c>
      <c r="CG1352" s="174">
        <v>1491</v>
      </c>
      <c r="CH1352" s="174">
        <v>94485</v>
      </c>
      <c r="CI1352" s="174">
        <v>5</v>
      </c>
      <c r="CJ1352" s="174">
        <v>2929.5410000000002</v>
      </c>
      <c r="CK1352" s="174">
        <v>2929.5410000000002</v>
      </c>
      <c r="CN1352" s="3">
        <v>2267</v>
      </c>
      <c r="CO1352" s="169">
        <f t="shared" si="171"/>
        <v>2595.0085400000003</v>
      </c>
      <c r="CP1352" s="169">
        <f t="shared" si="172"/>
        <v>2579.5912600000001</v>
      </c>
      <c r="CQ1352" s="170">
        <f t="shared" si="173"/>
        <v>5174.5998</v>
      </c>
      <c r="CU1352" s="174">
        <v>1491</v>
      </c>
      <c r="CV1352" s="174">
        <v>94485</v>
      </c>
      <c r="CW1352" s="174">
        <v>5</v>
      </c>
      <c r="CX1352" s="174">
        <v>2929.5410000000002</v>
      </c>
    </row>
    <row r="1353" spans="84:102" x14ac:dyDescent="0.25">
      <c r="CF1353" s="3" t="s">
        <v>3073</v>
      </c>
      <c r="CG1353" s="174">
        <v>85463</v>
      </c>
      <c r="CH1353" s="174">
        <v>1539</v>
      </c>
      <c r="CI1353" s="174">
        <v>5</v>
      </c>
      <c r="CJ1353" s="174">
        <v>2928.0720000000001</v>
      </c>
      <c r="CK1353" s="174">
        <v>2928.0720000000001</v>
      </c>
      <c r="CN1353" s="3">
        <v>3417</v>
      </c>
      <c r="CO1353" s="169">
        <f t="shared" si="171"/>
        <v>2583.5623000000001</v>
      </c>
      <c r="CP1353" s="169">
        <f t="shared" si="172"/>
        <v>2584.5923000000003</v>
      </c>
      <c r="CQ1353" s="170">
        <f t="shared" si="173"/>
        <v>5168.1545999999998</v>
      </c>
      <c r="CU1353" s="174">
        <v>85463</v>
      </c>
      <c r="CV1353" s="174">
        <v>1539</v>
      </c>
      <c r="CW1353" s="174">
        <v>5</v>
      </c>
      <c r="CX1353" s="174">
        <v>2928.0720000000001</v>
      </c>
    </row>
    <row r="1354" spans="84:102" x14ac:dyDescent="0.25">
      <c r="CF1354" s="3" t="s">
        <v>3073</v>
      </c>
      <c r="CG1354" s="174">
        <v>2107</v>
      </c>
      <c r="CH1354" s="174">
        <v>6827</v>
      </c>
      <c r="CI1354" s="174">
        <v>5</v>
      </c>
      <c r="CJ1354" s="174">
        <v>2927.29</v>
      </c>
      <c r="CK1354" s="174">
        <v>2927.29</v>
      </c>
      <c r="CN1354" s="3">
        <v>1427</v>
      </c>
      <c r="CO1354" s="169">
        <f t="shared" si="171"/>
        <v>2568.8409999999999</v>
      </c>
      <c r="CP1354" s="169">
        <f t="shared" si="172"/>
        <v>2587.1460000000002</v>
      </c>
      <c r="CQ1354" s="170">
        <f t="shared" si="173"/>
        <v>5155.9870000000001</v>
      </c>
      <c r="CU1354" s="174">
        <v>2107</v>
      </c>
      <c r="CV1354" s="174">
        <v>6827</v>
      </c>
      <c r="CW1354" s="174">
        <v>5</v>
      </c>
      <c r="CX1354" s="174">
        <v>2927.29</v>
      </c>
    </row>
    <row r="1355" spans="84:102" x14ac:dyDescent="0.25">
      <c r="CF1355" s="3" t="s">
        <v>3073</v>
      </c>
      <c r="CG1355" s="174">
        <v>54681</v>
      </c>
      <c r="CH1355" s="174">
        <v>1769</v>
      </c>
      <c r="CI1355" s="174">
        <v>5</v>
      </c>
      <c r="CJ1355" s="174">
        <v>2924.3</v>
      </c>
      <c r="CK1355" s="174">
        <v>2924.3</v>
      </c>
      <c r="CN1355" s="3">
        <v>1694</v>
      </c>
      <c r="CO1355" s="169">
        <f t="shared" si="171"/>
        <v>2586.91</v>
      </c>
      <c r="CP1355" s="169">
        <f t="shared" si="172"/>
        <v>2567.8514</v>
      </c>
      <c r="CQ1355" s="170">
        <f t="shared" si="173"/>
        <v>5154.7613999999994</v>
      </c>
      <c r="CU1355" s="174">
        <v>54681</v>
      </c>
      <c r="CV1355" s="174">
        <v>1769</v>
      </c>
      <c r="CW1355" s="174">
        <v>5</v>
      </c>
      <c r="CX1355" s="174">
        <v>2924.3</v>
      </c>
    </row>
    <row r="1356" spans="84:102" x14ac:dyDescent="0.25">
      <c r="CF1356" s="3" t="s">
        <v>3073</v>
      </c>
      <c r="CG1356" s="174">
        <v>3568</v>
      </c>
      <c r="CH1356" s="174">
        <v>88792</v>
      </c>
      <c r="CI1356" s="174">
        <v>5</v>
      </c>
      <c r="CJ1356" s="174">
        <v>2921.7429999999999</v>
      </c>
      <c r="CK1356" s="174">
        <v>2921.7429999999999</v>
      </c>
      <c r="CN1356" s="3">
        <v>2051</v>
      </c>
      <c r="CO1356" s="169">
        <f t="shared" si="171"/>
        <v>2580.12</v>
      </c>
      <c r="CP1356" s="169">
        <f t="shared" si="172"/>
        <v>2573.826</v>
      </c>
      <c r="CQ1356" s="170">
        <f t="shared" si="173"/>
        <v>5153.9459999999999</v>
      </c>
      <c r="CU1356" s="174">
        <v>3568</v>
      </c>
      <c r="CV1356" s="174">
        <v>88792</v>
      </c>
      <c r="CW1356" s="174">
        <v>5</v>
      </c>
      <c r="CX1356" s="174">
        <v>2921.7429999999999</v>
      </c>
    </row>
    <row r="1357" spans="84:102" x14ac:dyDescent="0.25">
      <c r="CF1357" s="3" t="s">
        <v>3073</v>
      </c>
      <c r="CG1357" s="174">
        <v>2023</v>
      </c>
      <c r="CH1357" s="174">
        <v>133422</v>
      </c>
      <c r="CI1357" s="174">
        <v>5</v>
      </c>
      <c r="CJ1357" s="174">
        <v>2919.828</v>
      </c>
      <c r="CK1357" s="174">
        <v>2919.828</v>
      </c>
      <c r="CN1357" s="3">
        <v>2402</v>
      </c>
      <c r="CO1357" s="169">
        <f t="shared" si="171"/>
        <v>2547.3896999999997</v>
      </c>
      <c r="CP1357" s="169">
        <f t="shared" si="172"/>
        <v>2603.5515999999998</v>
      </c>
      <c r="CQ1357" s="170">
        <f t="shared" si="173"/>
        <v>5150.9412999999995</v>
      </c>
      <c r="CU1357" s="174">
        <v>2023</v>
      </c>
      <c r="CV1357" s="174">
        <v>133422</v>
      </c>
      <c r="CW1357" s="174">
        <v>5</v>
      </c>
      <c r="CX1357" s="174">
        <v>2919.828</v>
      </c>
    </row>
    <row r="1358" spans="84:102" x14ac:dyDescent="0.25">
      <c r="CF1358" s="3" t="s">
        <v>3073</v>
      </c>
      <c r="CG1358" s="174">
        <v>78257</v>
      </c>
      <c r="CH1358" s="174">
        <v>382</v>
      </c>
      <c r="CI1358" s="174">
        <v>5</v>
      </c>
      <c r="CJ1358" s="174">
        <v>2919.0039999999999</v>
      </c>
      <c r="CK1358" s="174">
        <v>2919.0039999999999</v>
      </c>
      <c r="CN1358" s="3">
        <v>3363</v>
      </c>
      <c r="CO1358" s="169">
        <f t="shared" si="171"/>
        <v>2540.0190000000002</v>
      </c>
      <c r="CP1358" s="169">
        <f t="shared" si="172"/>
        <v>2610.5391</v>
      </c>
      <c r="CQ1358" s="170">
        <f t="shared" si="173"/>
        <v>5150.5581000000002</v>
      </c>
      <c r="CU1358" s="174">
        <v>78257</v>
      </c>
      <c r="CV1358" s="174">
        <v>382</v>
      </c>
      <c r="CW1358" s="174">
        <v>5</v>
      </c>
      <c r="CX1358" s="174">
        <v>2919.0039999999999</v>
      </c>
    </row>
    <row r="1359" spans="84:102" x14ac:dyDescent="0.25">
      <c r="CF1359" s="3" t="s">
        <v>3073</v>
      </c>
      <c r="CG1359" s="174">
        <v>425</v>
      </c>
      <c r="CH1359" s="174">
        <v>82927</v>
      </c>
      <c r="CI1359" s="174">
        <v>5</v>
      </c>
      <c r="CJ1359" s="174">
        <v>2918.5329999999999</v>
      </c>
      <c r="CK1359" s="174">
        <v>2918.5329999999999</v>
      </c>
      <c r="CN1359" s="3">
        <v>3456</v>
      </c>
      <c r="CO1359" s="169">
        <f t="shared" si="171"/>
        <v>2561.0536999999999</v>
      </c>
      <c r="CP1359" s="169">
        <f t="shared" si="172"/>
        <v>2589.2075</v>
      </c>
      <c r="CQ1359" s="170">
        <f t="shared" si="173"/>
        <v>5150.2611999999999</v>
      </c>
      <c r="CU1359" s="174">
        <v>425</v>
      </c>
      <c r="CV1359" s="174">
        <v>82927</v>
      </c>
      <c r="CW1359" s="174">
        <v>5</v>
      </c>
      <c r="CX1359" s="174">
        <v>2918.5329999999999</v>
      </c>
    </row>
    <row r="1360" spans="84:102" x14ac:dyDescent="0.25">
      <c r="CF1360" s="3" t="s">
        <v>3073</v>
      </c>
      <c r="CG1360" s="174">
        <v>3398</v>
      </c>
      <c r="CH1360" s="174">
        <v>174201</v>
      </c>
      <c r="CI1360" s="174">
        <v>5</v>
      </c>
      <c r="CJ1360" s="174">
        <v>2918.26</v>
      </c>
      <c r="CK1360" s="174">
        <v>2918.26</v>
      </c>
      <c r="CN1360" s="3">
        <v>2237</v>
      </c>
      <c r="CO1360" s="169">
        <f t="shared" si="171"/>
        <v>2646.4450000000002</v>
      </c>
      <c r="CP1360" s="169">
        <f t="shared" si="172"/>
        <v>2498.9630000000002</v>
      </c>
      <c r="CQ1360" s="170">
        <f t="shared" si="173"/>
        <v>5145.4080000000004</v>
      </c>
      <c r="CU1360" s="174">
        <v>3398</v>
      </c>
      <c r="CV1360" s="174">
        <v>174201</v>
      </c>
      <c r="CW1360" s="174">
        <v>5</v>
      </c>
      <c r="CX1360" s="174">
        <v>2918.26</v>
      </c>
    </row>
    <row r="1361" spans="84:102" x14ac:dyDescent="0.25">
      <c r="CF1361" s="3" t="s">
        <v>3073</v>
      </c>
      <c r="CG1361" s="174">
        <v>1346</v>
      </c>
      <c r="CH1361" s="174">
        <v>118203</v>
      </c>
      <c r="CI1361" s="174">
        <v>5</v>
      </c>
      <c r="CJ1361" s="174">
        <v>2917.0889999999999</v>
      </c>
      <c r="CK1361" s="174">
        <v>2917.0889999999999</v>
      </c>
      <c r="CN1361" s="3">
        <v>1480</v>
      </c>
      <c r="CO1361" s="169">
        <f t="shared" si="171"/>
        <v>2496.35</v>
      </c>
      <c r="CP1361" s="169">
        <f t="shared" si="172"/>
        <v>2647.5010000000002</v>
      </c>
      <c r="CQ1361" s="170">
        <f t="shared" si="173"/>
        <v>5143.8510000000006</v>
      </c>
      <c r="CU1361" s="174">
        <v>1346</v>
      </c>
      <c r="CV1361" s="174">
        <v>118203</v>
      </c>
      <c r="CW1361" s="174">
        <v>5</v>
      </c>
      <c r="CX1361" s="174">
        <v>2917.0889999999999</v>
      </c>
    </row>
    <row r="1362" spans="84:102" x14ac:dyDescent="0.25">
      <c r="CF1362" s="3" t="s">
        <v>3073</v>
      </c>
      <c r="CG1362" s="174">
        <v>3175</v>
      </c>
      <c r="CH1362" s="174">
        <v>153951</v>
      </c>
      <c r="CI1362" s="174">
        <v>5</v>
      </c>
      <c r="CJ1362" s="174">
        <v>2916.99</v>
      </c>
      <c r="CK1362" s="174">
        <v>2916.99</v>
      </c>
      <c r="CN1362" s="3">
        <v>1505</v>
      </c>
      <c r="CO1362" s="169">
        <f t="shared" si="171"/>
        <v>2556.1109999999999</v>
      </c>
      <c r="CP1362" s="169">
        <f t="shared" si="172"/>
        <v>2586.6439999999998</v>
      </c>
      <c r="CQ1362" s="170">
        <f t="shared" si="173"/>
        <v>5142.7549999999992</v>
      </c>
      <c r="CU1362" s="174">
        <v>3175</v>
      </c>
      <c r="CV1362" s="174">
        <v>153951</v>
      </c>
      <c r="CW1362" s="174">
        <v>5</v>
      </c>
      <c r="CX1362" s="174">
        <v>2916.99</v>
      </c>
    </row>
    <row r="1363" spans="84:102" x14ac:dyDescent="0.25">
      <c r="CF1363" s="3" t="s">
        <v>3073</v>
      </c>
      <c r="CG1363" s="174">
        <v>73951</v>
      </c>
      <c r="CH1363" s="174">
        <v>299</v>
      </c>
      <c r="CI1363" s="174">
        <v>5</v>
      </c>
      <c r="CJ1363" s="174">
        <v>2916.0630000000001</v>
      </c>
      <c r="CK1363" s="174">
        <v>2916.0630000000001</v>
      </c>
      <c r="CN1363" s="3">
        <v>2781</v>
      </c>
      <c r="CO1363" s="169">
        <f t="shared" si="171"/>
        <v>2502.7539999999999</v>
      </c>
      <c r="CP1363" s="169">
        <f t="shared" si="172"/>
        <v>2638.7420000000002</v>
      </c>
      <c r="CQ1363" s="170">
        <f t="shared" si="173"/>
        <v>5141.4960000000001</v>
      </c>
      <c r="CU1363" s="174">
        <v>73951</v>
      </c>
      <c r="CV1363" s="174">
        <v>299</v>
      </c>
      <c r="CW1363" s="174">
        <v>5</v>
      </c>
      <c r="CX1363" s="174">
        <v>2916.0630000000001</v>
      </c>
    </row>
    <row r="1364" spans="84:102" x14ac:dyDescent="0.25">
      <c r="CF1364" s="3" t="s">
        <v>3073</v>
      </c>
      <c r="CG1364" s="174">
        <v>444</v>
      </c>
      <c r="CH1364" s="174">
        <v>82149</v>
      </c>
      <c r="CI1364" s="174">
        <v>5</v>
      </c>
      <c r="CJ1364" s="174">
        <v>2913.2950000000001</v>
      </c>
      <c r="CK1364" s="174">
        <v>2913.2950000000001</v>
      </c>
      <c r="CN1364" s="3">
        <v>677</v>
      </c>
      <c r="CO1364" s="169">
        <f t="shared" si="171"/>
        <v>2510.5830000000001</v>
      </c>
      <c r="CP1364" s="169">
        <f t="shared" si="172"/>
        <v>2627.1149999999998</v>
      </c>
      <c r="CQ1364" s="170">
        <f t="shared" si="173"/>
        <v>5137.6980000000003</v>
      </c>
      <c r="CU1364" s="174">
        <v>444</v>
      </c>
      <c r="CV1364" s="174">
        <v>82149</v>
      </c>
      <c r="CW1364" s="174">
        <v>5</v>
      </c>
      <c r="CX1364" s="174">
        <v>2913.2950000000001</v>
      </c>
    </row>
    <row r="1365" spans="84:102" x14ac:dyDescent="0.25">
      <c r="CF1365" s="3" t="s">
        <v>3073</v>
      </c>
      <c r="CG1365" s="174">
        <v>1150</v>
      </c>
      <c r="CH1365" s="174">
        <v>147837</v>
      </c>
      <c r="CI1365" s="174">
        <v>5</v>
      </c>
      <c r="CJ1365" s="174">
        <v>2911.9360000000001</v>
      </c>
      <c r="CK1365" s="174">
        <v>2911.9360000000001</v>
      </c>
      <c r="CN1365" s="3">
        <v>1571</v>
      </c>
      <c r="CO1365" s="169">
        <f t="shared" si="171"/>
        <v>2537.1219999999998</v>
      </c>
      <c r="CP1365" s="169">
        <f t="shared" si="172"/>
        <v>2596.8420999999998</v>
      </c>
      <c r="CQ1365" s="170">
        <f t="shared" si="173"/>
        <v>5133.9640999999992</v>
      </c>
      <c r="CU1365" s="174">
        <v>1150</v>
      </c>
      <c r="CV1365" s="174">
        <v>147837</v>
      </c>
      <c r="CW1365" s="174">
        <v>5</v>
      </c>
      <c r="CX1365" s="174">
        <v>2911.9360000000001</v>
      </c>
    </row>
    <row r="1366" spans="84:102" x14ac:dyDescent="0.25">
      <c r="CF1366" s="3" t="s">
        <v>3073</v>
      </c>
      <c r="CG1366" s="174">
        <v>345</v>
      </c>
      <c r="CH1366" s="174">
        <v>75610</v>
      </c>
      <c r="CI1366" s="174">
        <v>5</v>
      </c>
      <c r="CJ1366" s="174">
        <v>2911.8</v>
      </c>
      <c r="CK1366" s="174">
        <v>2911.8</v>
      </c>
      <c r="CN1366" s="3">
        <v>2010</v>
      </c>
      <c r="CO1366" s="169">
        <f t="shared" si="171"/>
        <v>2559.9940000000001</v>
      </c>
      <c r="CP1366" s="169">
        <f t="shared" si="172"/>
        <v>2573.306</v>
      </c>
      <c r="CQ1366" s="170">
        <f t="shared" si="173"/>
        <v>5133.3</v>
      </c>
      <c r="CU1366" s="174">
        <v>345</v>
      </c>
      <c r="CV1366" s="174">
        <v>75610</v>
      </c>
      <c r="CW1366" s="174">
        <v>5</v>
      </c>
      <c r="CX1366" s="174">
        <v>2911.8</v>
      </c>
    </row>
    <row r="1367" spans="84:102" x14ac:dyDescent="0.25">
      <c r="CF1367" s="3" t="s">
        <v>3073</v>
      </c>
      <c r="CG1367" s="174">
        <v>84308</v>
      </c>
      <c r="CH1367" s="174">
        <v>566</v>
      </c>
      <c r="CI1367" s="174">
        <v>5</v>
      </c>
      <c r="CJ1367" s="174">
        <v>2911.1790000000001</v>
      </c>
      <c r="CK1367" s="174">
        <v>2911.1790000000001</v>
      </c>
      <c r="CN1367" s="3">
        <v>2412</v>
      </c>
      <c r="CO1367" s="169">
        <f t="shared" si="171"/>
        <v>2590.6053299999999</v>
      </c>
      <c r="CP1367" s="169">
        <f t="shared" si="172"/>
        <v>2542.6343699999998</v>
      </c>
      <c r="CQ1367" s="170">
        <f t="shared" si="173"/>
        <v>5133.2397000000001</v>
      </c>
      <c r="CU1367" s="174">
        <v>84308</v>
      </c>
      <c r="CV1367" s="174">
        <v>566</v>
      </c>
      <c r="CW1367" s="174">
        <v>5</v>
      </c>
      <c r="CX1367" s="174">
        <v>2911.1790000000001</v>
      </c>
    </row>
    <row r="1368" spans="84:102" x14ac:dyDescent="0.25">
      <c r="CF1368" s="3" t="s">
        <v>3073</v>
      </c>
      <c r="CG1368" s="174">
        <v>3565</v>
      </c>
      <c r="CH1368" s="174">
        <v>88634</v>
      </c>
      <c r="CI1368" s="174">
        <v>5</v>
      </c>
      <c r="CJ1368" s="174">
        <v>2909.72</v>
      </c>
      <c r="CK1368" s="174">
        <v>2909.72</v>
      </c>
      <c r="CN1368" s="3">
        <v>539</v>
      </c>
      <c r="CO1368" s="169">
        <f t="shared" si="171"/>
        <v>2507.6385</v>
      </c>
      <c r="CP1368" s="169">
        <f t="shared" si="172"/>
        <v>2624.9059999999999</v>
      </c>
      <c r="CQ1368" s="170">
        <f t="shared" si="173"/>
        <v>5132.5445</v>
      </c>
      <c r="CU1368" s="174">
        <v>3565</v>
      </c>
      <c r="CV1368" s="174">
        <v>88634</v>
      </c>
      <c r="CW1368" s="174">
        <v>5</v>
      </c>
      <c r="CX1368" s="174">
        <v>2909.72</v>
      </c>
    </row>
    <row r="1369" spans="84:102" x14ac:dyDescent="0.25">
      <c r="CF1369" s="3" t="s">
        <v>3073</v>
      </c>
      <c r="CG1369" s="174">
        <v>2481</v>
      </c>
      <c r="CH1369" s="174">
        <v>31925</v>
      </c>
      <c r="CI1369" s="174">
        <v>5</v>
      </c>
      <c r="CJ1369" s="174">
        <v>2909.4479999999999</v>
      </c>
      <c r="CK1369" s="174">
        <v>2909.4479999999999</v>
      </c>
      <c r="CN1369" s="3">
        <v>3208</v>
      </c>
      <c r="CO1369" s="169">
        <f t="shared" si="171"/>
        <v>2505.2415700000001</v>
      </c>
      <c r="CP1369" s="169">
        <f t="shared" si="172"/>
        <v>2625.836452</v>
      </c>
      <c r="CQ1369" s="170">
        <f t="shared" si="173"/>
        <v>5131.0780219999997</v>
      </c>
      <c r="CU1369" s="174">
        <v>2481</v>
      </c>
      <c r="CV1369" s="174">
        <v>31925</v>
      </c>
      <c r="CW1369" s="174">
        <v>5</v>
      </c>
      <c r="CX1369" s="174">
        <v>2909.4479999999999</v>
      </c>
    </row>
    <row r="1370" spans="84:102" x14ac:dyDescent="0.25">
      <c r="CF1370" s="3" t="s">
        <v>3073</v>
      </c>
      <c r="CG1370" s="174">
        <v>88792</v>
      </c>
      <c r="CH1370" s="174">
        <v>3568</v>
      </c>
      <c r="CI1370" s="174">
        <v>5</v>
      </c>
      <c r="CJ1370" s="174">
        <v>2909.3910000000001</v>
      </c>
      <c r="CK1370" s="174">
        <v>2909.3910000000001</v>
      </c>
      <c r="CN1370" s="3">
        <v>1203</v>
      </c>
      <c r="CO1370" s="169">
        <f t="shared" si="171"/>
        <v>2480.9331999999999</v>
      </c>
      <c r="CP1370" s="169">
        <f t="shared" si="172"/>
        <v>2649.9162999999999</v>
      </c>
      <c r="CQ1370" s="170">
        <f t="shared" si="173"/>
        <v>5130.8495000000003</v>
      </c>
      <c r="CU1370" s="174">
        <v>88792</v>
      </c>
      <c r="CV1370" s="174">
        <v>3568</v>
      </c>
      <c r="CW1370" s="174">
        <v>5</v>
      </c>
      <c r="CX1370" s="174">
        <v>2909.3910000000001</v>
      </c>
    </row>
    <row r="1371" spans="84:102" x14ac:dyDescent="0.25">
      <c r="CF1371" s="3" t="s">
        <v>3073</v>
      </c>
      <c r="CG1371" s="174">
        <v>311</v>
      </c>
      <c r="CH1371" s="174">
        <v>73022</v>
      </c>
      <c r="CI1371" s="174">
        <v>5</v>
      </c>
      <c r="CJ1371" s="174">
        <v>2908.9279999999999</v>
      </c>
      <c r="CK1371" s="174">
        <v>2908.9279999999999</v>
      </c>
      <c r="CN1371" s="3">
        <v>1033</v>
      </c>
      <c r="CO1371" s="169">
        <f t="shared" si="171"/>
        <v>2560.3829999999998</v>
      </c>
      <c r="CP1371" s="169">
        <f t="shared" si="172"/>
        <v>2569.279</v>
      </c>
      <c r="CQ1371" s="170">
        <f t="shared" si="173"/>
        <v>5129.6620000000003</v>
      </c>
      <c r="CU1371" s="174">
        <v>311</v>
      </c>
      <c r="CV1371" s="174">
        <v>73022</v>
      </c>
      <c r="CW1371" s="174">
        <v>5</v>
      </c>
      <c r="CX1371" s="174">
        <v>2908.9279999999999</v>
      </c>
    </row>
    <row r="1372" spans="84:102" x14ac:dyDescent="0.25">
      <c r="CF1372" s="3" t="s">
        <v>3073</v>
      </c>
      <c r="CG1372" s="174">
        <v>1823</v>
      </c>
      <c r="CH1372" s="174">
        <v>51077</v>
      </c>
      <c r="CI1372" s="174">
        <v>5</v>
      </c>
      <c r="CJ1372" s="174">
        <v>2908.6680000000001</v>
      </c>
      <c r="CK1372" s="174">
        <v>2908.6680000000001</v>
      </c>
      <c r="CN1372" s="3">
        <v>2006</v>
      </c>
      <c r="CO1372" s="169">
        <f t="shared" si="171"/>
        <v>2582.7429999999999</v>
      </c>
      <c r="CP1372" s="169">
        <f t="shared" si="172"/>
        <v>2539.1979999999999</v>
      </c>
      <c r="CQ1372" s="170">
        <f t="shared" si="173"/>
        <v>5121.9409999999998</v>
      </c>
      <c r="CU1372" s="174">
        <v>1823</v>
      </c>
      <c r="CV1372" s="174">
        <v>51077</v>
      </c>
      <c r="CW1372" s="174">
        <v>5</v>
      </c>
      <c r="CX1372" s="174">
        <v>2908.6680000000001</v>
      </c>
    </row>
    <row r="1373" spans="84:102" x14ac:dyDescent="0.25">
      <c r="CF1373" s="3" t="s">
        <v>3073</v>
      </c>
      <c r="CG1373" s="174">
        <v>100536</v>
      </c>
      <c r="CH1373" s="174">
        <v>1424</v>
      </c>
      <c r="CI1373" s="174">
        <v>5</v>
      </c>
      <c r="CJ1373" s="174">
        <v>2908.3710000000001</v>
      </c>
      <c r="CK1373" s="174">
        <v>2908.3710000000001</v>
      </c>
      <c r="CN1373" s="3">
        <v>1467</v>
      </c>
      <c r="CO1373" s="169">
        <f t="shared" si="171"/>
        <v>2572.90724</v>
      </c>
      <c r="CP1373" s="169">
        <f t="shared" si="172"/>
        <v>2548.7756200000003</v>
      </c>
      <c r="CQ1373" s="170">
        <f t="shared" si="173"/>
        <v>5121.6828600000008</v>
      </c>
      <c r="CU1373" s="174">
        <v>100536</v>
      </c>
      <c r="CV1373" s="174">
        <v>1424</v>
      </c>
      <c r="CW1373" s="174">
        <v>5</v>
      </c>
      <c r="CX1373" s="174">
        <v>2908.3710000000001</v>
      </c>
    </row>
    <row r="1374" spans="84:102" x14ac:dyDescent="0.25">
      <c r="CF1374" s="3" t="s">
        <v>3073</v>
      </c>
      <c r="CG1374" s="174">
        <v>1581</v>
      </c>
      <c r="CH1374" s="174">
        <v>186003</v>
      </c>
      <c r="CI1374" s="174">
        <v>5</v>
      </c>
      <c r="CJ1374" s="174">
        <v>2906.59</v>
      </c>
      <c r="CK1374" s="174">
        <v>2906.59</v>
      </c>
      <c r="CN1374" s="3">
        <v>2298</v>
      </c>
      <c r="CO1374" s="169">
        <f t="shared" si="171"/>
        <v>2514.6584000000003</v>
      </c>
      <c r="CP1374" s="169">
        <f t="shared" si="172"/>
        <v>2601.6662000000001</v>
      </c>
      <c r="CQ1374" s="170">
        <f t="shared" si="173"/>
        <v>5116.3245999999999</v>
      </c>
      <c r="CU1374" s="174">
        <v>1581</v>
      </c>
      <c r="CV1374" s="174">
        <v>186003</v>
      </c>
      <c r="CW1374" s="174">
        <v>5</v>
      </c>
      <c r="CX1374" s="174">
        <v>2906.59</v>
      </c>
    </row>
    <row r="1375" spans="84:102" x14ac:dyDescent="0.25">
      <c r="CF1375" s="3" t="s">
        <v>3073</v>
      </c>
      <c r="CG1375" s="174">
        <v>1118</v>
      </c>
      <c r="CH1375" s="174">
        <v>140048</v>
      </c>
      <c r="CI1375" s="174">
        <v>5</v>
      </c>
      <c r="CJ1375" s="174">
        <v>2905.5059999999999</v>
      </c>
      <c r="CK1375" s="174">
        <v>2905.5059999999999</v>
      </c>
      <c r="CN1375" s="3">
        <v>2946</v>
      </c>
      <c r="CO1375" s="169">
        <f t="shared" si="171"/>
        <v>2617.0934299999999</v>
      </c>
      <c r="CP1375" s="169">
        <f t="shared" si="172"/>
        <v>2497.8942499999998</v>
      </c>
      <c r="CQ1375" s="170">
        <f t="shared" si="173"/>
        <v>5114.9876800000002</v>
      </c>
      <c r="CU1375" s="174">
        <v>1118</v>
      </c>
      <c r="CV1375" s="174">
        <v>140048</v>
      </c>
      <c r="CW1375" s="174">
        <v>5</v>
      </c>
      <c r="CX1375" s="174">
        <v>2905.5059999999999</v>
      </c>
    </row>
    <row r="1376" spans="84:102" x14ac:dyDescent="0.25">
      <c r="CF1376" s="3" t="s">
        <v>3073</v>
      </c>
      <c r="CG1376" s="174">
        <v>158152</v>
      </c>
      <c r="CH1376" s="174">
        <v>2069</v>
      </c>
      <c r="CI1376" s="174">
        <v>5</v>
      </c>
      <c r="CJ1376" s="174">
        <v>2903.6030000000001</v>
      </c>
      <c r="CK1376" s="174">
        <v>2903.6030000000001</v>
      </c>
      <c r="CN1376" s="3">
        <v>499</v>
      </c>
      <c r="CO1376" s="169">
        <f t="shared" si="171"/>
        <v>2616.6381000000001</v>
      </c>
      <c r="CP1376" s="169">
        <f t="shared" si="172"/>
        <v>2496.0730000000003</v>
      </c>
      <c r="CQ1376" s="170">
        <f t="shared" si="173"/>
        <v>5112.7111000000004</v>
      </c>
      <c r="CU1376" s="174">
        <v>158152</v>
      </c>
      <c r="CV1376" s="174">
        <v>2069</v>
      </c>
      <c r="CW1376" s="174">
        <v>5</v>
      </c>
      <c r="CX1376" s="174">
        <v>2903.6030000000001</v>
      </c>
    </row>
    <row r="1377" spans="84:102" x14ac:dyDescent="0.25">
      <c r="CF1377" s="3" t="s">
        <v>3073</v>
      </c>
      <c r="CG1377" s="174">
        <v>1675</v>
      </c>
      <c r="CH1377" s="174">
        <v>185163</v>
      </c>
      <c r="CI1377" s="174">
        <v>5</v>
      </c>
      <c r="CJ1377" s="174">
        <v>2903.1109999999999</v>
      </c>
      <c r="CK1377" s="174">
        <v>2903.1109999999999</v>
      </c>
      <c r="CN1377" s="3">
        <v>3536</v>
      </c>
      <c r="CO1377" s="169">
        <f t="shared" si="171"/>
        <v>2508.8574899999999</v>
      </c>
      <c r="CP1377" s="169">
        <f t="shared" si="172"/>
        <v>2603.80881</v>
      </c>
      <c r="CQ1377" s="170">
        <f t="shared" si="173"/>
        <v>5112.6662999999999</v>
      </c>
      <c r="CU1377" s="174">
        <v>1675</v>
      </c>
      <c r="CV1377" s="174">
        <v>185163</v>
      </c>
      <c r="CW1377" s="174">
        <v>5</v>
      </c>
      <c r="CX1377" s="174">
        <v>2903.1109999999999</v>
      </c>
    </row>
    <row r="1378" spans="84:102" x14ac:dyDescent="0.25">
      <c r="CF1378" s="3" t="s">
        <v>3073</v>
      </c>
      <c r="CG1378" s="174">
        <v>70045</v>
      </c>
      <c r="CH1378" s="174">
        <v>201</v>
      </c>
      <c r="CI1378" s="174">
        <v>5</v>
      </c>
      <c r="CJ1378" s="174">
        <v>2902.3240000000001</v>
      </c>
      <c r="CK1378" s="174">
        <v>2902.3240000000001</v>
      </c>
      <c r="CN1378" s="3">
        <v>1192</v>
      </c>
      <c r="CO1378" s="169">
        <f t="shared" si="171"/>
        <v>2539.9336899999998</v>
      </c>
      <c r="CP1378" s="169">
        <f t="shared" si="172"/>
        <v>2571.0405999999998</v>
      </c>
      <c r="CQ1378" s="170">
        <f t="shared" si="173"/>
        <v>5110.9742900000001</v>
      </c>
      <c r="CU1378" s="174">
        <v>70045</v>
      </c>
      <c r="CV1378" s="174">
        <v>201</v>
      </c>
      <c r="CW1378" s="174">
        <v>5</v>
      </c>
      <c r="CX1378" s="174">
        <v>2902.3240000000001</v>
      </c>
    </row>
    <row r="1379" spans="84:102" x14ac:dyDescent="0.25">
      <c r="CF1379" s="3" t="s">
        <v>3073</v>
      </c>
      <c r="CG1379" s="174">
        <v>1206</v>
      </c>
      <c r="CH1379" s="174">
        <v>136735</v>
      </c>
      <c r="CI1379" s="174">
        <v>5</v>
      </c>
      <c r="CJ1379" s="174">
        <v>2902.2040000000002</v>
      </c>
      <c r="CK1379" s="174">
        <v>2902.2040000000002</v>
      </c>
      <c r="CN1379" s="3">
        <v>2592</v>
      </c>
      <c r="CO1379" s="169">
        <f t="shared" si="171"/>
        <v>2559.3099099999999</v>
      </c>
      <c r="CP1379" s="169">
        <f t="shared" si="172"/>
        <v>2549.6818800000001</v>
      </c>
      <c r="CQ1379" s="170">
        <f t="shared" si="173"/>
        <v>5108.99179</v>
      </c>
      <c r="CU1379" s="174">
        <v>1206</v>
      </c>
      <c r="CV1379" s="174">
        <v>136735</v>
      </c>
      <c r="CW1379" s="174">
        <v>5</v>
      </c>
      <c r="CX1379" s="174">
        <v>2902.2040000000002</v>
      </c>
    </row>
    <row r="1380" spans="84:102" x14ac:dyDescent="0.25">
      <c r="CF1380" s="3" t="s">
        <v>3073</v>
      </c>
      <c r="CG1380" s="174">
        <v>172044</v>
      </c>
      <c r="CH1380" s="174">
        <v>3393</v>
      </c>
      <c r="CI1380" s="174">
        <v>5</v>
      </c>
      <c r="CJ1380" s="174">
        <v>2900.4270000000001</v>
      </c>
      <c r="CK1380" s="174">
        <v>2900.4270000000001</v>
      </c>
      <c r="CN1380" s="3">
        <v>2710</v>
      </c>
      <c r="CO1380" s="169">
        <f t="shared" si="171"/>
        <v>2575.6615000000002</v>
      </c>
      <c r="CP1380" s="169">
        <f t="shared" si="172"/>
        <v>2532.2835</v>
      </c>
      <c r="CQ1380" s="170">
        <f t="shared" si="173"/>
        <v>5107.9449999999997</v>
      </c>
      <c r="CU1380" s="174">
        <v>172044</v>
      </c>
      <c r="CV1380" s="174">
        <v>3393</v>
      </c>
      <c r="CW1380" s="174">
        <v>5</v>
      </c>
      <c r="CX1380" s="174">
        <v>2900.4270000000001</v>
      </c>
    </row>
    <row r="1381" spans="84:102" x14ac:dyDescent="0.25">
      <c r="CF1381" s="3" t="s">
        <v>3073</v>
      </c>
      <c r="CG1381" s="174">
        <v>1969</v>
      </c>
      <c r="CH1381" s="174">
        <v>99316</v>
      </c>
      <c r="CI1381" s="174">
        <v>5</v>
      </c>
      <c r="CJ1381" s="174">
        <v>2898.5990000000002</v>
      </c>
      <c r="CK1381" s="174">
        <v>2898.5990000000002</v>
      </c>
      <c r="CN1381" s="3">
        <v>1912</v>
      </c>
      <c r="CO1381" s="169">
        <f t="shared" si="171"/>
        <v>2552.3240999999998</v>
      </c>
      <c r="CP1381" s="169">
        <f t="shared" si="172"/>
        <v>2552.3600000000006</v>
      </c>
      <c r="CQ1381" s="170">
        <f t="shared" si="173"/>
        <v>5104.6841000000004</v>
      </c>
      <c r="CU1381" s="174">
        <v>1969</v>
      </c>
      <c r="CV1381" s="174">
        <v>99316</v>
      </c>
      <c r="CW1381" s="174">
        <v>5</v>
      </c>
      <c r="CX1381" s="174">
        <v>2898.5990000000002</v>
      </c>
    </row>
    <row r="1382" spans="84:102" x14ac:dyDescent="0.25">
      <c r="CF1382" s="3" t="s">
        <v>3073</v>
      </c>
      <c r="CG1382" s="174">
        <v>75610</v>
      </c>
      <c r="CH1382" s="174">
        <v>345</v>
      </c>
      <c r="CI1382" s="174">
        <v>5</v>
      </c>
      <c r="CJ1382" s="174">
        <v>2898.4960000000001</v>
      </c>
      <c r="CK1382" s="174">
        <v>2898.4960000000001</v>
      </c>
      <c r="CN1382" s="3">
        <v>3685</v>
      </c>
      <c r="CO1382" s="169">
        <f t="shared" si="171"/>
        <v>2540.4661000000001</v>
      </c>
      <c r="CP1382" s="169">
        <f t="shared" si="172"/>
        <v>2562.4146000000001</v>
      </c>
      <c r="CQ1382" s="170">
        <f t="shared" si="173"/>
        <v>5102.8806999999997</v>
      </c>
      <c r="CU1382" s="174">
        <v>75610</v>
      </c>
      <c r="CV1382" s="174">
        <v>345</v>
      </c>
      <c r="CW1382" s="174">
        <v>5</v>
      </c>
      <c r="CX1382" s="174">
        <v>2898.4960000000001</v>
      </c>
    </row>
    <row r="1383" spans="84:102" x14ac:dyDescent="0.25">
      <c r="CF1383" s="3" t="s">
        <v>3073</v>
      </c>
      <c r="CG1383" s="174">
        <v>28981</v>
      </c>
      <c r="CH1383" s="174">
        <v>2407</v>
      </c>
      <c r="CI1383" s="174">
        <v>5</v>
      </c>
      <c r="CJ1383" s="174">
        <v>2898.2460000000001</v>
      </c>
      <c r="CK1383" s="174">
        <v>2898.2460000000001</v>
      </c>
      <c r="CN1383" s="3">
        <v>558</v>
      </c>
      <c r="CO1383" s="169">
        <f t="shared" si="171"/>
        <v>2537.3441000000003</v>
      </c>
      <c r="CP1383" s="169">
        <f t="shared" si="172"/>
        <v>2564.4342000000001</v>
      </c>
      <c r="CQ1383" s="170">
        <f t="shared" si="173"/>
        <v>5101.7782999999999</v>
      </c>
      <c r="CU1383" s="174">
        <v>28981</v>
      </c>
      <c r="CV1383" s="174">
        <v>2407</v>
      </c>
      <c r="CW1383" s="174">
        <v>5</v>
      </c>
      <c r="CX1383" s="174">
        <v>2898.2460000000001</v>
      </c>
    </row>
    <row r="1384" spans="84:102" x14ac:dyDescent="0.25">
      <c r="CF1384" s="3" t="s">
        <v>3073</v>
      </c>
      <c r="CG1384" s="174">
        <v>756</v>
      </c>
      <c r="CH1384" s="174">
        <v>99702</v>
      </c>
      <c r="CI1384" s="174">
        <v>5</v>
      </c>
      <c r="CJ1384" s="174">
        <v>2898.0439999999999</v>
      </c>
      <c r="CK1384" s="174">
        <v>2898.0439999999999</v>
      </c>
      <c r="CN1384" s="3">
        <v>2824</v>
      </c>
      <c r="CO1384" s="169">
        <f t="shared" si="171"/>
        <v>2549.0800900000004</v>
      </c>
      <c r="CP1384" s="169">
        <f t="shared" si="172"/>
        <v>2551.0930899999998</v>
      </c>
      <c r="CQ1384" s="170">
        <f t="shared" si="173"/>
        <v>5100.1731799999998</v>
      </c>
      <c r="CU1384" s="174">
        <v>756</v>
      </c>
      <c r="CV1384" s="174">
        <v>99702</v>
      </c>
      <c r="CW1384" s="174">
        <v>5</v>
      </c>
      <c r="CX1384" s="174">
        <v>2898.0439999999999</v>
      </c>
    </row>
    <row r="1385" spans="84:102" x14ac:dyDescent="0.25">
      <c r="CF1385" s="3" t="s">
        <v>3073</v>
      </c>
      <c r="CG1385" s="174">
        <v>3181</v>
      </c>
      <c r="CH1385" s="174">
        <v>152103</v>
      </c>
      <c r="CI1385" s="174">
        <v>5</v>
      </c>
      <c r="CJ1385" s="174">
        <v>2896.076</v>
      </c>
      <c r="CK1385" s="174">
        <v>2896.076</v>
      </c>
      <c r="CN1385" s="3">
        <v>2821</v>
      </c>
      <c r="CO1385" s="169">
        <f t="shared" si="171"/>
        <v>2531.6970000000001</v>
      </c>
      <c r="CP1385" s="169">
        <f t="shared" si="172"/>
        <v>2568.1640000000002</v>
      </c>
      <c r="CQ1385" s="170">
        <f t="shared" si="173"/>
        <v>5099.8610000000008</v>
      </c>
      <c r="CU1385" s="174">
        <v>3181</v>
      </c>
      <c r="CV1385" s="174">
        <v>152103</v>
      </c>
      <c r="CW1385" s="174">
        <v>5</v>
      </c>
      <c r="CX1385" s="174">
        <v>2896.076</v>
      </c>
    </row>
    <row r="1386" spans="84:102" x14ac:dyDescent="0.25">
      <c r="CF1386" s="3" t="s">
        <v>3073</v>
      </c>
      <c r="CG1386" s="174">
        <v>3346</v>
      </c>
      <c r="CH1386" s="174">
        <v>170524</v>
      </c>
      <c r="CI1386" s="174">
        <v>5</v>
      </c>
      <c r="CJ1386" s="174">
        <v>2895.8809999999999</v>
      </c>
      <c r="CK1386" s="174">
        <v>2895.8809999999999</v>
      </c>
      <c r="CN1386" s="3">
        <v>3687</v>
      </c>
      <c r="CO1386" s="169">
        <f t="shared" si="171"/>
        <v>2542.337</v>
      </c>
      <c r="CP1386" s="169">
        <f t="shared" si="172"/>
        <v>2555.6580000000004</v>
      </c>
      <c r="CQ1386" s="170">
        <f t="shared" si="173"/>
        <v>5097.9950000000008</v>
      </c>
      <c r="CU1386" s="174">
        <v>3346</v>
      </c>
      <c r="CV1386" s="174">
        <v>170524</v>
      </c>
      <c r="CW1386" s="174">
        <v>5</v>
      </c>
      <c r="CX1386" s="174">
        <v>2895.8809999999999</v>
      </c>
    </row>
    <row r="1387" spans="84:102" x14ac:dyDescent="0.25">
      <c r="CF1387" s="3" t="s">
        <v>3073</v>
      </c>
      <c r="CG1387" s="174">
        <v>141831</v>
      </c>
      <c r="CH1387" s="174">
        <v>1122</v>
      </c>
      <c r="CI1387" s="174">
        <v>5</v>
      </c>
      <c r="CJ1387" s="174">
        <v>2893.1019999999999</v>
      </c>
      <c r="CK1387" s="174">
        <v>2893.1019999999999</v>
      </c>
      <c r="CN1387" s="3">
        <v>1790</v>
      </c>
      <c r="CO1387" s="169">
        <f t="shared" si="171"/>
        <v>2529.1869999999999</v>
      </c>
      <c r="CP1387" s="169">
        <f t="shared" si="172"/>
        <v>2568.0149999999999</v>
      </c>
      <c r="CQ1387" s="170">
        <f t="shared" si="173"/>
        <v>5097.2019999999993</v>
      </c>
      <c r="CU1387" s="174">
        <v>141831</v>
      </c>
      <c r="CV1387" s="174">
        <v>1122</v>
      </c>
      <c r="CW1387" s="174">
        <v>5</v>
      </c>
      <c r="CX1387" s="174">
        <v>2893.1019999999999</v>
      </c>
    </row>
    <row r="1388" spans="84:102" x14ac:dyDescent="0.25">
      <c r="CF1388" s="3" t="s">
        <v>3073</v>
      </c>
      <c r="CG1388" s="174">
        <v>140865</v>
      </c>
      <c r="CH1388" s="174">
        <v>3085</v>
      </c>
      <c r="CI1388" s="174">
        <v>5</v>
      </c>
      <c r="CJ1388" s="174">
        <v>2892.0770000000002</v>
      </c>
      <c r="CK1388" s="174">
        <v>2892.0770000000002</v>
      </c>
      <c r="CN1388" s="3">
        <v>1841</v>
      </c>
      <c r="CO1388" s="169">
        <f t="shared" si="171"/>
        <v>2531.4580000000001</v>
      </c>
      <c r="CP1388" s="169">
        <f t="shared" si="172"/>
        <v>2565.66</v>
      </c>
      <c r="CQ1388" s="170">
        <f t="shared" si="173"/>
        <v>5097.1180000000004</v>
      </c>
      <c r="CU1388" s="174">
        <v>140865</v>
      </c>
      <c r="CV1388" s="174">
        <v>3085</v>
      </c>
      <c r="CW1388" s="174">
        <v>5</v>
      </c>
      <c r="CX1388" s="174">
        <v>2892.0770000000002</v>
      </c>
    </row>
    <row r="1389" spans="84:102" x14ac:dyDescent="0.25">
      <c r="CF1389" s="3" t="s">
        <v>3073</v>
      </c>
      <c r="CG1389" s="174">
        <v>864</v>
      </c>
      <c r="CH1389" s="174">
        <v>106903</v>
      </c>
      <c r="CI1389" s="174">
        <v>5</v>
      </c>
      <c r="CJ1389" s="174">
        <v>2891.5819999999999</v>
      </c>
      <c r="CK1389" s="174">
        <v>2891.5819999999999</v>
      </c>
      <c r="CN1389" s="3">
        <v>80</v>
      </c>
      <c r="CO1389" s="169">
        <f t="shared" si="171"/>
        <v>2561.6239999999998</v>
      </c>
      <c r="CP1389" s="169">
        <f t="shared" si="172"/>
        <v>2533.9319999999998</v>
      </c>
      <c r="CQ1389" s="170">
        <f t="shared" si="173"/>
        <v>5095.5559999999996</v>
      </c>
      <c r="CU1389" s="174">
        <v>864</v>
      </c>
      <c r="CV1389" s="174">
        <v>106903</v>
      </c>
      <c r="CW1389" s="174">
        <v>5</v>
      </c>
      <c r="CX1389" s="174">
        <v>2891.5819999999999</v>
      </c>
    </row>
    <row r="1390" spans="84:102" x14ac:dyDescent="0.25">
      <c r="CF1390" s="3" t="s">
        <v>3073</v>
      </c>
      <c r="CG1390" s="174">
        <v>30</v>
      </c>
      <c r="CH1390" s="174">
        <v>62382</v>
      </c>
      <c r="CI1390" s="174">
        <v>5</v>
      </c>
      <c r="CJ1390" s="174">
        <v>2889.4349999999999</v>
      </c>
      <c r="CK1390" s="174">
        <v>2889.4349999999999</v>
      </c>
      <c r="CN1390" s="3">
        <v>960</v>
      </c>
      <c r="CO1390" s="169">
        <f t="shared" si="171"/>
        <v>2450.6383900000001</v>
      </c>
      <c r="CP1390" s="169">
        <f t="shared" si="172"/>
        <v>2644.3020999999999</v>
      </c>
      <c r="CQ1390" s="170">
        <f t="shared" si="173"/>
        <v>5094.94049</v>
      </c>
      <c r="CU1390" s="174">
        <v>30</v>
      </c>
      <c r="CV1390" s="174">
        <v>62382</v>
      </c>
      <c r="CW1390" s="174">
        <v>5</v>
      </c>
      <c r="CX1390" s="174">
        <v>2889.4349999999999</v>
      </c>
    </row>
    <row r="1391" spans="84:102" x14ac:dyDescent="0.25">
      <c r="CF1391" s="3" t="s">
        <v>3073</v>
      </c>
      <c r="CG1391" s="174">
        <v>31440</v>
      </c>
      <c r="CH1391" s="174">
        <v>2432</v>
      </c>
      <c r="CI1391" s="174">
        <v>5</v>
      </c>
      <c r="CJ1391" s="174">
        <v>2887.7739999999999</v>
      </c>
      <c r="CK1391" s="174">
        <v>2887.7739999999999</v>
      </c>
      <c r="CN1391" s="3">
        <v>3403</v>
      </c>
      <c r="CO1391" s="169">
        <f t="shared" si="171"/>
        <v>2509.4585000000002</v>
      </c>
      <c r="CP1391" s="169">
        <f t="shared" si="172"/>
        <v>2583.5823100000002</v>
      </c>
      <c r="CQ1391" s="170">
        <f t="shared" si="173"/>
        <v>5093.0408100000004</v>
      </c>
      <c r="CU1391" s="174">
        <v>31440</v>
      </c>
      <c r="CV1391" s="174">
        <v>2432</v>
      </c>
      <c r="CW1391" s="174">
        <v>5</v>
      </c>
      <c r="CX1391" s="174">
        <v>2887.7739999999999</v>
      </c>
    </row>
    <row r="1392" spans="84:102" x14ac:dyDescent="0.25">
      <c r="CF1392" s="3" t="s">
        <v>3073</v>
      </c>
      <c r="CG1392" s="174">
        <v>127672</v>
      </c>
      <c r="CH1392" s="174">
        <v>2087</v>
      </c>
      <c r="CI1392" s="174">
        <v>5</v>
      </c>
      <c r="CJ1392" s="174">
        <v>2887.2179999999998</v>
      </c>
      <c r="CK1392" s="174">
        <v>2887.2179999999998</v>
      </c>
      <c r="CN1392" s="3">
        <v>3017</v>
      </c>
      <c r="CO1392" s="169">
        <f t="shared" si="171"/>
        <v>2540.6509999999998</v>
      </c>
      <c r="CP1392" s="169">
        <f t="shared" si="172"/>
        <v>2552.2819</v>
      </c>
      <c r="CQ1392" s="170">
        <f t="shared" si="173"/>
        <v>5092.9328999999998</v>
      </c>
      <c r="CU1392" s="174">
        <v>127672</v>
      </c>
      <c r="CV1392" s="174">
        <v>2087</v>
      </c>
      <c r="CW1392" s="174">
        <v>5</v>
      </c>
      <c r="CX1392" s="174">
        <v>2887.2179999999998</v>
      </c>
    </row>
    <row r="1393" spans="84:102" x14ac:dyDescent="0.25">
      <c r="CF1393" s="3" t="s">
        <v>3073</v>
      </c>
      <c r="CG1393" s="174">
        <v>3525</v>
      </c>
      <c r="CH1393" s="174">
        <v>73446</v>
      </c>
      <c r="CI1393" s="174">
        <v>5</v>
      </c>
      <c r="CJ1393" s="174">
        <v>2886.7350000000001</v>
      </c>
      <c r="CK1393" s="174">
        <v>2886.7350000000001</v>
      </c>
      <c r="CN1393" s="3">
        <v>1332</v>
      </c>
      <c r="CO1393" s="169">
        <f t="shared" si="171"/>
        <v>2495.366</v>
      </c>
      <c r="CP1393" s="169">
        <f t="shared" si="172"/>
        <v>2595.7703000000001</v>
      </c>
      <c r="CQ1393" s="170">
        <f t="shared" si="173"/>
        <v>5091.1363000000001</v>
      </c>
      <c r="CU1393" s="174">
        <v>3525</v>
      </c>
      <c r="CV1393" s="174">
        <v>73446</v>
      </c>
      <c r="CW1393" s="174">
        <v>5</v>
      </c>
      <c r="CX1393" s="174">
        <v>2886.7350000000001</v>
      </c>
    </row>
    <row r="1394" spans="84:102" x14ac:dyDescent="0.25">
      <c r="CF1394" s="3" t="s">
        <v>3073</v>
      </c>
      <c r="CG1394" s="174">
        <v>153237</v>
      </c>
      <c r="CH1394" s="174">
        <v>3162</v>
      </c>
      <c r="CI1394" s="174">
        <v>5</v>
      </c>
      <c r="CJ1394" s="174">
        <v>2886.4110000000001</v>
      </c>
      <c r="CK1394" s="174">
        <v>2886.4110000000001</v>
      </c>
      <c r="CN1394" s="3">
        <v>441</v>
      </c>
      <c r="CO1394" s="169">
        <f t="shared" si="171"/>
        <v>2558.02079</v>
      </c>
      <c r="CP1394" s="169">
        <f t="shared" si="172"/>
        <v>2527.6854000000003</v>
      </c>
      <c r="CQ1394" s="170">
        <f t="shared" si="173"/>
        <v>5085.7061900000008</v>
      </c>
      <c r="CU1394" s="174">
        <v>153237</v>
      </c>
      <c r="CV1394" s="174">
        <v>3162</v>
      </c>
      <c r="CW1394" s="174">
        <v>5</v>
      </c>
      <c r="CX1394" s="174">
        <v>2886.4110000000001</v>
      </c>
    </row>
    <row r="1395" spans="84:102" x14ac:dyDescent="0.25">
      <c r="CF1395" s="3" t="s">
        <v>3073</v>
      </c>
      <c r="CG1395" s="174">
        <v>2146</v>
      </c>
      <c r="CH1395" s="174">
        <v>11795</v>
      </c>
      <c r="CI1395" s="174">
        <v>5</v>
      </c>
      <c r="CJ1395" s="174">
        <v>2885.806</v>
      </c>
      <c r="CK1395" s="174">
        <v>2885.806</v>
      </c>
      <c r="CN1395" s="3">
        <v>2560</v>
      </c>
      <c r="CO1395" s="169">
        <f t="shared" si="171"/>
        <v>2560.7220000000002</v>
      </c>
      <c r="CP1395" s="169">
        <f t="shared" si="172"/>
        <v>2522.3310000000001</v>
      </c>
      <c r="CQ1395" s="170">
        <f t="shared" si="173"/>
        <v>5083.0529999999999</v>
      </c>
      <c r="CU1395" s="174">
        <v>2146</v>
      </c>
      <c r="CV1395" s="174">
        <v>11795</v>
      </c>
      <c r="CW1395" s="174">
        <v>5</v>
      </c>
      <c r="CX1395" s="174">
        <v>2885.806</v>
      </c>
    </row>
    <row r="1396" spans="84:102" x14ac:dyDescent="0.25">
      <c r="CF1396" s="3" t="s">
        <v>3073</v>
      </c>
      <c r="CG1396" s="174">
        <v>999</v>
      </c>
      <c r="CH1396" s="174">
        <v>115944</v>
      </c>
      <c r="CI1396" s="174">
        <v>5</v>
      </c>
      <c r="CJ1396" s="174">
        <v>2885.7539999999999</v>
      </c>
      <c r="CK1396" s="174">
        <v>2885.7539999999999</v>
      </c>
      <c r="CN1396" s="3">
        <v>2183</v>
      </c>
      <c r="CO1396" s="169">
        <f t="shared" si="171"/>
        <v>2519.44</v>
      </c>
      <c r="CP1396" s="169">
        <f t="shared" si="172"/>
        <v>2562.8519999999999</v>
      </c>
      <c r="CQ1396" s="170">
        <f t="shared" si="173"/>
        <v>5082.2919999999995</v>
      </c>
      <c r="CU1396" s="174">
        <v>999</v>
      </c>
      <c r="CV1396" s="174">
        <v>115944</v>
      </c>
      <c r="CW1396" s="174">
        <v>5</v>
      </c>
      <c r="CX1396" s="174">
        <v>2885.7539999999999</v>
      </c>
    </row>
    <row r="1397" spans="84:102" x14ac:dyDescent="0.25">
      <c r="CF1397" s="3" t="s">
        <v>3073</v>
      </c>
      <c r="CG1397" s="174">
        <v>201</v>
      </c>
      <c r="CH1397" s="174">
        <v>70045</v>
      </c>
      <c r="CI1397" s="174">
        <v>5</v>
      </c>
      <c r="CJ1397" s="174">
        <v>2884.2089999999998</v>
      </c>
      <c r="CK1397" s="174">
        <v>2884.2089999999998</v>
      </c>
      <c r="CN1397" s="3">
        <v>2167</v>
      </c>
      <c r="CO1397" s="169">
        <f t="shared" si="171"/>
        <v>2549.9760000000001</v>
      </c>
      <c r="CP1397" s="169">
        <f t="shared" si="172"/>
        <v>2529.4960000000001</v>
      </c>
      <c r="CQ1397" s="170">
        <f t="shared" si="173"/>
        <v>5079.4719999999998</v>
      </c>
      <c r="CU1397" s="174">
        <v>201</v>
      </c>
      <c r="CV1397" s="174">
        <v>70045</v>
      </c>
      <c r="CW1397" s="174">
        <v>5</v>
      </c>
      <c r="CX1397" s="174">
        <v>2884.2089999999998</v>
      </c>
    </row>
    <row r="1398" spans="84:102" x14ac:dyDescent="0.25">
      <c r="CF1398" s="3" t="s">
        <v>3073</v>
      </c>
      <c r="CG1398" s="174">
        <v>2087</v>
      </c>
      <c r="CH1398" s="174">
        <v>127672</v>
      </c>
      <c r="CI1398" s="174">
        <v>5</v>
      </c>
      <c r="CJ1398" s="174">
        <v>2883.5990000000002</v>
      </c>
      <c r="CK1398" s="174">
        <v>2883.5990000000002</v>
      </c>
      <c r="CN1398" s="3">
        <v>2222</v>
      </c>
      <c r="CO1398" s="169">
        <f t="shared" si="171"/>
        <v>2513.6417999999999</v>
      </c>
      <c r="CP1398" s="169">
        <f t="shared" si="172"/>
        <v>2563.4584</v>
      </c>
      <c r="CQ1398" s="170">
        <f t="shared" si="173"/>
        <v>5077.1001999999999</v>
      </c>
      <c r="CU1398" s="174">
        <v>2087</v>
      </c>
      <c r="CV1398" s="174">
        <v>127672</v>
      </c>
      <c r="CW1398" s="174">
        <v>5</v>
      </c>
      <c r="CX1398" s="174">
        <v>2883.5990000000002</v>
      </c>
    </row>
    <row r="1399" spans="84:102" x14ac:dyDescent="0.25">
      <c r="CF1399" s="3" t="s">
        <v>3073</v>
      </c>
      <c r="CG1399" s="174">
        <v>2862</v>
      </c>
      <c r="CH1399" s="174">
        <v>150836</v>
      </c>
      <c r="CI1399" s="174">
        <v>5</v>
      </c>
      <c r="CJ1399" s="174">
        <v>2882.442</v>
      </c>
      <c r="CK1399" s="174">
        <v>2882.442</v>
      </c>
      <c r="CN1399" s="3">
        <v>3174</v>
      </c>
      <c r="CO1399" s="169">
        <f t="shared" si="171"/>
        <v>2570.4437899999998</v>
      </c>
      <c r="CP1399" s="169">
        <f t="shared" si="172"/>
        <v>2504.6154999999999</v>
      </c>
      <c r="CQ1399" s="170">
        <f t="shared" si="173"/>
        <v>5075.0592899999992</v>
      </c>
      <c r="CU1399" s="174">
        <v>2862</v>
      </c>
      <c r="CV1399" s="174">
        <v>150836</v>
      </c>
      <c r="CW1399" s="174">
        <v>5</v>
      </c>
      <c r="CX1399" s="174">
        <v>2882.442</v>
      </c>
    </row>
    <row r="1400" spans="84:102" x14ac:dyDescent="0.25">
      <c r="CF1400" s="3" t="s">
        <v>3073</v>
      </c>
      <c r="CG1400" s="174">
        <v>118556</v>
      </c>
      <c r="CH1400" s="174">
        <v>1013</v>
      </c>
      <c r="CI1400" s="174">
        <v>5</v>
      </c>
      <c r="CJ1400" s="174">
        <v>2882.2060000000001</v>
      </c>
      <c r="CK1400" s="174">
        <v>2882.2060000000001</v>
      </c>
      <c r="CN1400" s="3">
        <v>21</v>
      </c>
      <c r="CO1400" s="169">
        <f t="shared" si="171"/>
        <v>2535.2510000000002</v>
      </c>
      <c r="CP1400" s="169">
        <f t="shared" si="172"/>
        <v>2538.203</v>
      </c>
      <c r="CQ1400" s="170">
        <f t="shared" si="173"/>
        <v>5073.4539999999997</v>
      </c>
      <c r="CU1400" s="174">
        <v>118556</v>
      </c>
      <c r="CV1400" s="174">
        <v>1013</v>
      </c>
      <c r="CW1400" s="174">
        <v>5</v>
      </c>
      <c r="CX1400" s="174">
        <v>2882.2060000000001</v>
      </c>
    </row>
    <row r="1401" spans="84:102" x14ac:dyDescent="0.25">
      <c r="CF1401" s="3" t="s">
        <v>3073</v>
      </c>
      <c r="CG1401" s="174">
        <v>1770</v>
      </c>
      <c r="CH1401" s="174">
        <v>58322</v>
      </c>
      <c r="CI1401" s="174">
        <v>5</v>
      </c>
      <c r="CJ1401" s="174">
        <v>2880.7040000000002</v>
      </c>
      <c r="CK1401" s="174">
        <v>2880.7040000000002</v>
      </c>
      <c r="CN1401" s="3">
        <v>2489</v>
      </c>
      <c r="CO1401" s="169">
        <f t="shared" si="171"/>
        <v>2535.5389999999998</v>
      </c>
      <c r="CP1401" s="169">
        <f t="shared" si="172"/>
        <v>2535.163</v>
      </c>
      <c r="CQ1401" s="170">
        <f t="shared" si="173"/>
        <v>5070.7019999999993</v>
      </c>
      <c r="CU1401" s="174">
        <v>1770</v>
      </c>
      <c r="CV1401" s="174">
        <v>58322</v>
      </c>
      <c r="CW1401" s="174">
        <v>5</v>
      </c>
      <c r="CX1401" s="174">
        <v>2880.7040000000002</v>
      </c>
    </row>
    <row r="1402" spans="84:102" x14ac:dyDescent="0.25">
      <c r="CF1402" s="3" t="s">
        <v>3073</v>
      </c>
      <c r="CG1402" s="174">
        <v>98548</v>
      </c>
      <c r="CH1402" s="174">
        <v>1445</v>
      </c>
      <c r="CI1402" s="174">
        <v>5</v>
      </c>
      <c r="CJ1402" s="174">
        <v>2880.683</v>
      </c>
      <c r="CK1402" s="174">
        <v>2880.683</v>
      </c>
      <c r="CN1402" s="3">
        <v>1840</v>
      </c>
      <c r="CO1402" s="169">
        <f t="shared" si="171"/>
        <v>2510.6617000000001</v>
      </c>
      <c r="CP1402" s="169">
        <f t="shared" si="172"/>
        <v>2558.9479000000001</v>
      </c>
      <c r="CQ1402" s="170">
        <f t="shared" si="173"/>
        <v>5069.6095999999998</v>
      </c>
      <c r="CU1402" s="174">
        <v>98548</v>
      </c>
      <c r="CV1402" s="174">
        <v>1445</v>
      </c>
      <c r="CW1402" s="174">
        <v>5</v>
      </c>
      <c r="CX1402" s="174">
        <v>2880.683</v>
      </c>
    </row>
    <row r="1403" spans="84:102" x14ac:dyDescent="0.25">
      <c r="CF1403" s="3" t="s">
        <v>3073</v>
      </c>
      <c r="CG1403" s="174">
        <v>152140</v>
      </c>
      <c r="CH1403" s="174">
        <v>3177</v>
      </c>
      <c r="CI1403" s="174">
        <v>5</v>
      </c>
      <c r="CJ1403" s="174">
        <v>2880.3490000000002</v>
      </c>
      <c r="CK1403" s="174">
        <v>2880.3490000000002</v>
      </c>
      <c r="CN1403" s="3">
        <v>2234</v>
      </c>
      <c r="CO1403" s="169">
        <f t="shared" si="171"/>
        <v>2533.8357000000001</v>
      </c>
      <c r="CP1403" s="169">
        <f t="shared" si="172"/>
        <v>2531.4191000000001</v>
      </c>
      <c r="CQ1403" s="170">
        <f t="shared" si="173"/>
        <v>5065.2548000000006</v>
      </c>
      <c r="CU1403" s="174">
        <v>152140</v>
      </c>
      <c r="CV1403" s="174">
        <v>3177</v>
      </c>
      <c r="CW1403" s="174">
        <v>5</v>
      </c>
      <c r="CX1403" s="174">
        <v>2880.3490000000002</v>
      </c>
    </row>
    <row r="1404" spans="84:102" x14ac:dyDescent="0.25">
      <c r="CF1404" s="3" t="s">
        <v>3073</v>
      </c>
      <c r="CG1404" s="174">
        <v>1374</v>
      </c>
      <c r="CH1404" s="174">
        <v>111906</v>
      </c>
      <c r="CI1404" s="174">
        <v>5</v>
      </c>
      <c r="CJ1404" s="174">
        <v>2879.973</v>
      </c>
      <c r="CK1404" s="174">
        <v>2879.973</v>
      </c>
      <c r="CN1404" s="3">
        <v>3452</v>
      </c>
      <c r="CO1404" s="169">
        <f t="shared" si="171"/>
        <v>2564.6584799999996</v>
      </c>
      <c r="CP1404" s="169">
        <f t="shared" si="172"/>
        <v>2497.2460999999998</v>
      </c>
      <c r="CQ1404" s="170">
        <f t="shared" si="173"/>
        <v>5061.9045799999994</v>
      </c>
      <c r="CU1404" s="174">
        <v>1374</v>
      </c>
      <c r="CV1404" s="174">
        <v>111906</v>
      </c>
      <c r="CW1404" s="174">
        <v>5</v>
      </c>
      <c r="CX1404" s="174">
        <v>2879.973</v>
      </c>
    </row>
    <row r="1405" spans="84:102" x14ac:dyDescent="0.25">
      <c r="CF1405" s="3" t="s">
        <v>3073</v>
      </c>
      <c r="CG1405" s="174">
        <v>3229</v>
      </c>
      <c r="CH1405" s="174">
        <v>161856</v>
      </c>
      <c r="CI1405" s="174">
        <v>5</v>
      </c>
      <c r="CJ1405" s="174">
        <v>2879.8449999999998</v>
      </c>
      <c r="CK1405" s="174">
        <v>2879.8449999999998</v>
      </c>
      <c r="CN1405" s="3">
        <v>2760</v>
      </c>
      <c r="CO1405" s="169">
        <f t="shared" si="171"/>
        <v>2619.8150000000001</v>
      </c>
      <c r="CP1405" s="169">
        <f t="shared" si="172"/>
        <v>2441.7429999999999</v>
      </c>
      <c r="CQ1405" s="170">
        <f t="shared" si="173"/>
        <v>5061.558</v>
      </c>
      <c r="CU1405" s="174">
        <v>3229</v>
      </c>
      <c r="CV1405" s="174">
        <v>161856</v>
      </c>
      <c r="CW1405" s="174">
        <v>5</v>
      </c>
      <c r="CX1405" s="174">
        <v>2879.8449999999998</v>
      </c>
    </row>
    <row r="1406" spans="84:102" x14ac:dyDescent="0.25">
      <c r="CF1406" s="3" t="s">
        <v>3073</v>
      </c>
      <c r="CG1406" s="174">
        <v>173000</v>
      </c>
      <c r="CH1406" s="174">
        <v>3385</v>
      </c>
      <c r="CI1406" s="174">
        <v>5</v>
      </c>
      <c r="CJ1406" s="174">
        <v>2877.701</v>
      </c>
      <c r="CK1406" s="174">
        <v>2877.701</v>
      </c>
      <c r="CN1406" s="3">
        <v>2482</v>
      </c>
      <c r="CO1406" s="169">
        <f t="shared" si="171"/>
        <v>2469.6597000000002</v>
      </c>
      <c r="CP1406" s="169">
        <f t="shared" si="172"/>
        <v>2589.4575999999997</v>
      </c>
      <c r="CQ1406" s="170">
        <f t="shared" si="173"/>
        <v>5059.1172999999999</v>
      </c>
      <c r="CU1406" s="174">
        <v>173000</v>
      </c>
      <c r="CV1406" s="174">
        <v>3385</v>
      </c>
      <c r="CW1406" s="174">
        <v>5</v>
      </c>
      <c r="CX1406" s="174">
        <v>2877.701</v>
      </c>
    </row>
    <row r="1407" spans="84:102" x14ac:dyDescent="0.25">
      <c r="CF1407" s="3" t="s">
        <v>3073</v>
      </c>
      <c r="CG1407" s="174">
        <v>111906</v>
      </c>
      <c r="CH1407" s="174">
        <v>1374</v>
      </c>
      <c r="CI1407" s="174">
        <v>5</v>
      </c>
      <c r="CJ1407" s="174">
        <v>2876.6559999999999</v>
      </c>
      <c r="CK1407" s="174">
        <v>2876.6559999999999</v>
      </c>
      <c r="CN1407" s="3">
        <v>2213</v>
      </c>
      <c r="CO1407" s="169">
        <f t="shared" si="171"/>
        <v>2531.4718879999996</v>
      </c>
      <c r="CP1407" s="169">
        <f t="shared" si="172"/>
        <v>2525.8667740000001</v>
      </c>
      <c r="CQ1407" s="170">
        <f t="shared" si="173"/>
        <v>5057.3386620000001</v>
      </c>
      <c r="CU1407" s="174">
        <v>111906</v>
      </c>
      <c r="CV1407" s="174">
        <v>1374</v>
      </c>
      <c r="CW1407" s="174">
        <v>5</v>
      </c>
      <c r="CX1407" s="174">
        <v>2876.6559999999999</v>
      </c>
    </row>
    <row r="1408" spans="84:102" x14ac:dyDescent="0.25">
      <c r="CF1408" s="3" t="s">
        <v>3073</v>
      </c>
      <c r="CG1408" s="174">
        <v>55383</v>
      </c>
      <c r="CH1408" s="174">
        <v>1759</v>
      </c>
      <c r="CI1408" s="174">
        <v>5</v>
      </c>
      <c r="CJ1408" s="174">
        <v>2876.558</v>
      </c>
      <c r="CK1408" s="174">
        <v>2876.558</v>
      </c>
      <c r="CN1408" s="3">
        <v>689</v>
      </c>
      <c r="CO1408" s="169">
        <f t="shared" si="171"/>
        <v>2481.9868999999999</v>
      </c>
      <c r="CP1408" s="169">
        <f t="shared" si="172"/>
        <v>2573.2338799999998</v>
      </c>
      <c r="CQ1408" s="170">
        <f t="shared" si="173"/>
        <v>5055.2207799999996</v>
      </c>
      <c r="CU1408" s="174">
        <v>55383</v>
      </c>
      <c r="CV1408" s="174">
        <v>1759</v>
      </c>
      <c r="CW1408" s="174">
        <v>5</v>
      </c>
      <c r="CX1408" s="174">
        <v>2876.558</v>
      </c>
    </row>
    <row r="1409" spans="84:102" x14ac:dyDescent="0.25">
      <c r="CF1409" s="3" t="s">
        <v>3073</v>
      </c>
      <c r="CG1409" s="174">
        <v>1400</v>
      </c>
      <c r="CH1409" s="174">
        <v>106746</v>
      </c>
      <c r="CI1409" s="174">
        <v>5</v>
      </c>
      <c r="CJ1409" s="174">
        <v>2875.9169999999999</v>
      </c>
      <c r="CK1409" s="174">
        <v>2875.9169999999999</v>
      </c>
      <c r="CN1409" s="3">
        <v>3414</v>
      </c>
      <c r="CO1409" s="169">
        <f t="shared" si="171"/>
        <v>2513.8047999999999</v>
      </c>
      <c r="CP1409" s="169">
        <f t="shared" si="172"/>
        <v>2538.9825999999998</v>
      </c>
      <c r="CQ1409" s="170">
        <f t="shared" si="173"/>
        <v>5052.7873999999993</v>
      </c>
      <c r="CU1409" s="174">
        <v>1400</v>
      </c>
      <c r="CV1409" s="174">
        <v>106746</v>
      </c>
      <c r="CW1409" s="174">
        <v>5</v>
      </c>
      <c r="CX1409" s="174">
        <v>2875.9169999999999</v>
      </c>
    </row>
    <row r="1410" spans="84:102" x14ac:dyDescent="0.25">
      <c r="CF1410" s="3" t="s">
        <v>3073</v>
      </c>
      <c r="CG1410" s="174">
        <v>442</v>
      </c>
      <c r="CH1410" s="174">
        <v>82261</v>
      </c>
      <c r="CI1410" s="174">
        <v>5</v>
      </c>
      <c r="CJ1410" s="174">
        <v>2874.5210000000002</v>
      </c>
      <c r="CK1410" s="174">
        <v>2874.5210000000002</v>
      </c>
      <c r="CN1410" s="3">
        <v>2422</v>
      </c>
      <c r="CO1410" s="169">
        <f t="shared" si="171"/>
        <v>2533.0520000000001</v>
      </c>
      <c r="CP1410" s="169">
        <f t="shared" si="172"/>
        <v>2519.0590000000002</v>
      </c>
      <c r="CQ1410" s="170">
        <f t="shared" si="173"/>
        <v>5052.1110000000008</v>
      </c>
      <c r="CU1410" s="174">
        <v>442</v>
      </c>
      <c r="CV1410" s="174">
        <v>82261</v>
      </c>
      <c r="CW1410" s="174">
        <v>5</v>
      </c>
      <c r="CX1410" s="174">
        <v>2874.5210000000002</v>
      </c>
    </row>
    <row r="1411" spans="84:102" x14ac:dyDescent="0.25">
      <c r="CF1411" s="3" t="s">
        <v>3073</v>
      </c>
      <c r="CG1411" s="174">
        <v>23835</v>
      </c>
      <c r="CH1411" s="174">
        <v>3747</v>
      </c>
      <c r="CI1411" s="174">
        <v>5</v>
      </c>
      <c r="CJ1411" s="174">
        <v>2874.3910000000001</v>
      </c>
      <c r="CK1411" s="174">
        <v>2874.3910000000001</v>
      </c>
      <c r="CN1411" s="3">
        <v>2207</v>
      </c>
      <c r="CO1411" s="169">
        <f t="shared" ref="CO1411:CO1474" si="174">SUMIF(CG$3:CG$17476,$CN1411,$CK$3:$CK$17476)</f>
        <v>2533.9839999999999</v>
      </c>
      <c r="CP1411" s="169">
        <f t="shared" ref="CP1411:CP1474" si="175">SUMIF(CH$3:CH$17476,$CN1411,$CK$3:$CK$17476)</f>
        <v>2516.6419999999998</v>
      </c>
      <c r="CQ1411" s="170">
        <f t="shared" ref="CQ1411:CQ1474" si="176">CO1411+CP1411</f>
        <v>5050.6260000000002</v>
      </c>
      <c r="CU1411" s="174">
        <v>23835</v>
      </c>
      <c r="CV1411" s="174">
        <v>3747</v>
      </c>
      <c r="CW1411" s="174">
        <v>5</v>
      </c>
      <c r="CX1411" s="174">
        <v>2874.3910000000001</v>
      </c>
    </row>
    <row r="1412" spans="84:102" x14ac:dyDescent="0.25">
      <c r="CF1412" s="3" t="s">
        <v>3073</v>
      </c>
      <c r="CG1412" s="174">
        <v>88634</v>
      </c>
      <c r="CH1412" s="174">
        <v>3565</v>
      </c>
      <c r="CI1412" s="174">
        <v>5</v>
      </c>
      <c r="CJ1412" s="174">
        <v>2872.2170000000001</v>
      </c>
      <c r="CK1412" s="174">
        <v>2872.2170000000001</v>
      </c>
      <c r="CN1412" s="3">
        <v>102</v>
      </c>
      <c r="CO1412" s="169">
        <f t="shared" si="174"/>
        <v>2527.24737</v>
      </c>
      <c r="CP1412" s="169">
        <f t="shared" si="175"/>
        <v>2522.7793999999999</v>
      </c>
      <c r="CQ1412" s="170">
        <f t="shared" si="176"/>
        <v>5050.0267700000004</v>
      </c>
      <c r="CU1412" s="174">
        <v>88634</v>
      </c>
      <c r="CV1412" s="174">
        <v>3565</v>
      </c>
      <c r="CW1412" s="174">
        <v>5</v>
      </c>
      <c r="CX1412" s="174">
        <v>2872.2170000000001</v>
      </c>
    </row>
    <row r="1413" spans="84:102" x14ac:dyDescent="0.25">
      <c r="CF1413" s="3" t="s">
        <v>3073</v>
      </c>
      <c r="CG1413" s="174">
        <v>2595</v>
      </c>
      <c r="CH1413" s="174">
        <v>42069</v>
      </c>
      <c r="CI1413" s="174">
        <v>5</v>
      </c>
      <c r="CJ1413" s="174">
        <v>2868.73</v>
      </c>
      <c r="CK1413" s="174">
        <v>2868.73</v>
      </c>
      <c r="CN1413" s="3">
        <v>1513</v>
      </c>
      <c r="CO1413" s="169">
        <f t="shared" si="174"/>
        <v>2516.52</v>
      </c>
      <c r="CP1413" s="169">
        <f t="shared" si="175"/>
        <v>2531.6918000000001</v>
      </c>
      <c r="CQ1413" s="170">
        <f t="shared" si="176"/>
        <v>5048.2118</v>
      </c>
      <c r="CU1413" s="174">
        <v>2595</v>
      </c>
      <c r="CV1413" s="174">
        <v>42069</v>
      </c>
      <c r="CW1413" s="174">
        <v>5</v>
      </c>
      <c r="CX1413" s="174">
        <v>2868.73</v>
      </c>
    </row>
    <row r="1414" spans="84:102" x14ac:dyDescent="0.25">
      <c r="CF1414" s="3" t="s">
        <v>3073</v>
      </c>
      <c r="CG1414" s="174">
        <v>98097</v>
      </c>
      <c r="CH1414" s="174">
        <v>1453</v>
      </c>
      <c r="CI1414" s="174">
        <v>5</v>
      </c>
      <c r="CJ1414" s="174">
        <v>2868.134</v>
      </c>
      <c r="CK1414" s="174">
        <v>2868.134</v>
      </c>
      <c r="CN1414" s="3">
        <v>2105</v>
      </c>
      <c r="CO1414" s="169">
        <f t="shared" si="174"/>
        <v>2502.6941000000002</v>
      </c>
      <c r="CP1414" s="169">
        <f t="shared" si="175"/>
        <v>2541.5009999999997</v>
      </c>
      <c r="CQ1414" s="170">
        <f t="shared" si="176"/>
        <v>5044.1950999999999</v>
      </c>
      <c r="CU1414" s="174">
        <v>98097</v>
      </c>
      <c r="CV1414" s="174">
        <v>1453</v>
      </c>
      <c r="CW1414" s="174">
        <v>5</v>
      </c>
      <c r="CX1414" s="174">
        <v>2868.134</v>
      </c>
    </row>
    <row r="1415" spans="84:102" x14ac:dyDescent="0.25">
      <c r="CF1415" s="3" t="s">
        <v>3073</v>
      </c>
      <c r="CG1415" s="174">
        <v>42160</v>
      </c>
      <c r="CH1415" s="174">
        <v>2536</v>
      </c>
      <c r="CI1415" s="174">
        <v>5</v>
      </c>
      <c r="CJ1415" s="174">
        <v>2867.91</v>
      </c>
      <c r="CK1415" s="174">
        <v>2867.91</v>
      </c>
      <c r="CN1415" s="3">
        <v>240</v>
      </c>
      <c r="CO1415" s="169">
        <f t="shared" si="174"/>
        <v>2566.3620000000001</v>
      </c>
      <c r="CP1415" s="169">
        <f t="shared" si="175"/>
        <v>2476.0605999999998</v>
      </c>
      <c r="CQ1415" s="170">
        <f t="shared" si="176"/>
        <v>5042.4225999999999</v>
      </c>
      <c r="CU1415" s="174">
        <v>42160</v>
      </c>
      <c r="CV1415" s="174">
        <v>2536</v>
      </c>
      <c r="CW1415" s="174">
        <v>5</v>
      </c>
      <c r="CX1415" s="174">
        <v>2867.91</v>
      </c>
    </row>
    <row r="1416" spans="84:102" x14ac:dyDescent="0.25">
      <c r="CF1416" s="3" t="s">
        <v>3073</v>
      </c>
      <c r="CG1416" s="174">
        <v>360</v>
      </c>
      <c r="CH1416" s="174">
        <v>75771</v>
      </c>
      <c r="CI1416" s="174">
        <v>5</v>
      </c>
      <c r="CJ1416" s="174">
        <v>2865.681</v>
      </c>
      <c r="CK1416" s="174">
        <v>2865.681</v>
      </c>
      <c r="CN1416" s="3">
        <v>1237</v>
      </c>
      <c r="CO1416" s="169">
        <f t="shared" si="174"/>
        <v>2477.8774700000004</v>
      </c>
      <c r="CP1416" s="169">
        <f t="shared" si="175"/>
        <v>2564.28845</v>
      </c>
      <c r="CQ1416" s="170">
        <f t="shared" si="176"/>
        <v>5042.1659200000004</v>
      </c>
      <c r="CU1416" s="174">
        <v>360</v>
      </c>
      <c r="CV1416" s="174">
        <v>75771</v>
      </c>
      <c r="CW1416" s="174">
        <v>5</v>
      </c>
      <c r="CX1416" s="174">
        <v>2865.681</v>
      </c>
    </row>
    <row r="1417" spans="84:102" x14ac:dyDescent="0.25">
      <c r="CF1417" s="3" t="s">
        <v>3073</v>
      </c>
      <c r="CG1417" s="174">
        <v>2557</v>
      </c>
      <c r="CH1417" s="174">
        <v>45371</v>
      </c>
      <c r="CI1417" s="174">
        <v>5</v>
      </c>
      <c r="CJ1417" s="174">
        <v>2864.7469999999998</v>
      </c>
      <c r="CK1417" s="174">
        <v>2864.7469999999998</v>
      </c>
      <c r="CN1417" s="3">
        <v>1676</v>
      </c>
      <c r="CO1417" s="169">
        <f t="shared" si="174"/>
        <v>2508.1093999999998</v>
      </c>
      <c r="CP1417" s="169">
        <f t="shared" si="175"/>
        <v>2533.0182</v>
      </c>
      <c r="CQ1417" s="170">
        <f t="shared" si="176"/>
        <v>5041.1275999999998</v>
      </c>
      <c r="CU1417" s="174">
        <v>2557</v>
      </c>
      <c r="CV1417" s="174">
        <v>45371</v>
      </c>
      <c r="CW1417" s="174">
        <v>5</v>
      </c>
      <c r="CX1417" s="174">
        <v>2864.7469999999998</v>
      </c>
    </row>
    <row r="1418" spans="84:102" x14ac:dyDescent="0.25">
      <c r="CF1418" s="3" t="s">
        <v>3073</v>
      </c>
      <c r="CG1418" s="174">
        <v>127816</v>
      </c>
      <c r="CH1418" s="174">
        <v>1074</v>
      </c>
      <c r="CI1418" s="174">
        <v>5</v>
      </c>
      <c r="CJ1418" s="174">
        <v>2864.6610000000001</v>
      </c>
      <c r="CK1418" s="174">
        <v>2864.6610000000001</v>
      </c>
      <c r="CN1418" s="3">
        <v>1071</v>
      </c>
      <c r="CO1418" s="169">
        <f t="shared" si="174"/>
        <v>2550.2674000000002</v>
      </c>
      <c r="CP1418" s="169">
        <f t="shared" si="175"/>
        <v>2484.7646</v>
      </c>
      <c r="CQ1418" s="170">
        <f t="shared" si="176"/>
        <v>5035.0320000000002</v>
      </c>
      <c r="CU1418" s="174">
        <v>127816</v>
      </c>
      <c r="CV1418" s="174">
        <v>1074</v>
      </c>
      <c r="CW1418" s="174">
        <v>5</v>
      </c>
      <c r="CX1418" s="174">
        <v>2864.6610000000001</v>
      </c>
    </row>
    <row r="1419" spans="84:102" x14ac:dyDescent="0.25">
      <c r="CF1419" s="3" t="s">
        <v>3073</v>
      </c>
      <c r="CG1419" s="174">
        <v>2069</v>
      </c>
      <c r="CH1419" s="174">
        <v>158152</v>
      </c>
      <c r="CI1419" s="174">
        <v>5</v>
      </c>
      <c r="CJ1419" s="174">
        <v>2863.4920000000002</v>
      </c>
      <c r="CK1419" s="174">
        <v>2863.4920000000002</v>
      </c>
      <c r="CN1419" s="3">
        <v>18</v>
      </c>
      <c r="CO1419" s="169">
        <f t="shared" si="174"/>
        <v>2588.9195</v>
      </c>
      <c r="CP1419" s="169">
        <f t="shared" si="175"/>
        <v>2445.5906</v>
      </c>
      <c r="CQ1419" s="170">
        <f t="shared" si="176"/>
        <v>5034.5100999999995</v>
      </c>
      <c r="CU1419" s="174">
        <v>2069</v>
      </c>
      <c r="CV1419" s="174">
        <v>158152</v>
      </c>
      <c r="CW1419" s="174">
        <v>5</v>
      </c>
      <c r="CX1419" s="174">
        <v>2863.4920000000002</v>
      </c>
    </row>
    <row r="1420" spans="84:102" x14ac:dyDescent="0.25">
      <c r="CF1420" s="3" t="s">
        <v>3073</v>
      </c>
      <c r="CG1420" s="174">
        <v>80612</v>
      </c>
      <c r="CH1420" s="174">
        <v>403</v>
      </c>
      <c r="CI1420" s="174">
        <v>5</v>
      </c>
      <c r="CJ1420" s="174">
        <v>2862.107</v>
      </c>
      <c r="CK1420" s="174">
        <v>2862.107</v>
      </c>
      <c r="CN1420" s="3">
        <v>2646</v>
      </c>
      <c r="CO1420" s="169">
        <f t="shared" si="174"/>
        <v>2547.9230000000002</v>
      </c>
      <c r="CP1420" s="169">
        <f t="shared" si="175"/>
        <v>2486.2372</v>
      </c>
      <c r="CQ1420" s="170">
        <f t="shared" si="176"/>
        <v>5034.1602000000003</v>
      </c>
      <c r="CU1420" s="174">
        <v>80612</v>
      </c>
      <c r="CV1420" s="174">
        <v>403</v>
      </c>
      <c r="CW1420" s="174">
        <v>5</v>
      </c>
      <c r="CX1420" s="174">
        <v>2862.107</v>
      </c>
    </row>
    <row r="1421" spans="84:102" x14ac:dyDescent="0.25">
      <c r="CF1421" s="3" t="s">
        <v>3073</v>
      </c>
      <c r="CG1421" s="174">
        <v>140048</v>
      </c>
      <c r="CH1421" s="174">
        <v>1118</v>
      </c>
      <c r="CI1421" s="174">
        <v>5</v>
      </c>
      <c r="CJ1421" s="174">
        <v>2861.9639999999999</v>
      </c>
      <c r="CK1421" s="174">
        <v>2861.9639999999999</v>
      </c>
      <c r="CN1421" s="3">
        <v>1000</v>
      </c>
      <c r="CO1421" s="169">
        <f t="shared" si="174"/>
        <v>2518.3165999999997</v>
      </c>
      <c r="CP1421" s="169">
        <f t="shared" si="175"/>
        <v>2510.5497999999998</v>
      </c>
      <c r="CQ1421" s="170">
        <f t="shared" si="176"/>
        <v>5028.866399999999</v>
      </c>
      <c r="CU1421" s="174">
        <v>140048</v>
      </c>
      <c r="CV1421" s="174">
        <v>1118</v>
      </c>
      <c r="CW1421" s="174">
        <v>5</v>
      </c>
      <c r="CX1421" s="174">
        <v>2861.9639999999999</v>
      </c>
    </row>
    <row r="1422" spans="84:102" x14ac:dyDescent="0.25">
      <c r="CF1422" s="3" t="s">
        <v>3073</v>
      </c>
      <c r="CG1422" s="174">
        <v>1769</v>
      </c>
      <c r="CH1422" s="174">
        <v>54681</v>
      </c>
      <c r="CI1422" s="174">
        <v>5</v>
      </c>
      <c r="CJ1422" s="174">
        <v>2861.6790000000001</v>
      </c>
      <c r="CK1422" s="174">
        <v>2861.6790000000001</v>
      </c>
      <c r="CN1422" s="3">
        <v>2189</v>
      </c>
      <c r="CO1422" s="169">
        <f t="shared" si="174"/>
        <v>2613.5461</v>
      </c>
      <c r="CP1422" s="169">
        <f t="shared" si="175"/>
        <v>2414.2240000000002</v>
      </c>
      <c r="CQ1422" s="170">
        <f t="shared" si="176"/>
        <v>5027.7700999999997</v>
      </c>
      <c r="CU1422" s="174">
        <v>1769</v>
      </c>
      <c r="CV1422" s="174">
        <v>54681</v>
      </c>
      <c r="CW1422" s="174">
        <v>5</v>
      </c>
      <c r="CX1422" s="174">
        <v>2861.6790000000001</v>
      </c>
    </row>
    <row r="1423" spans="84:102" x14ac:dyDescent="0.25">
      <c r="CF1423" s="3" t="s">
        <v>3073</v>
      </c>
      <c r="CG1423" s="174">
        <v>125715</v>
      </c>
      <c r="CH1423" s="174">
        <v>1063</v>
      </c>
      <c r="CI1423" s="174">
        <v>5</v>
      </c>
      <c r="CJ1423" s="174">
        <v>2861.0360000000001</v>
      </c>
      <c r="CK1423" s="174">
        <v>2861.0360000000001</v>
      </c>
      <c r="CN1423" s="3">
        <v>1438</v>
      </c>
      <c r="CO1423" s="169">
        <f t="shared" si="174"/>
        <v>2541.8138400000003</v>
      </c>
      <c r="CP1423" s="169">
        <f t="shared" si="175"/>
        <v>2485.0716899999998</v>
      </c>
      <c r="CQ1423" s="170">
        <f t="shared" si="176"/>
        <v>5026.8855299999996</v>
      </c>
      <c r="CU1423" s="174">
        <v>125715</v>
      </c>
      <c r="CV1423" s="174">
        <v>1063</v>
      </c>
      <c r="CW1423" s="174">
        <v>5</v>
      </c>
      <c r="CX1423" s="174">
        <v>2861.0360000000001</v>
      </c>
    </row>
    <row r="1424" spans="84:102" x14ac:dyDescent="0.25">
      <c r="CF1424" s="3" t="s">
        <v>3073</v>
      </c>
      <c r="CG1424" s="174">
        <v>27350</v>
      </c>
      <c r="CH1424" s="174">
        <v>2391</v>
      </c>
      <c r="CI1424" s="174">
        <v>5</v>
      </c>
      <c r="CJ1424" s="174">
        <v>2860.2939999999999</v>
      </c>
      <c r="CK1424" s="174">
        <v>2860.2939999999999</v>
      </c>
      <c r="CN1424" s="3">
        <v>3643</v>
      </c>
      <c r="CO1424" s="169">
        <f t="shared" si="174"/>
        <v>2491.2462</v>
      </c>
      <c r="CP1424" s="169">
        <f t="shared" si="175"/>
        <v>2531.2813000000001</v>
      </c>
      <c r="CQ1424" s="170">
        <f t="shared" si="176"/>
        <v>5022.5275000000001</v>
      </c>
      <c r="CU1424" s="174">
        <v>27350</v>
      </c>
      <c r="CV1424" s="174">
        <v>2391</v>
      </c>
      <c r="CW1424" s="174">
        <v>5</v>
      </c>
      <c r="CX1424" s="174">
        <v>2860.2939999999999</v>
      </c>
    </row>
    <row r="1425" spans="84:102" x14ac:dyDescent="0.25">
      <c r="CF1425" s="3" t="s">
        <v>3073</v>
      </c>
      <c r="CG1425" s="174">
        <v>82938</v>
      </c>
      <c r="CH1425" s="174">
        <v>427</v>
      </c>
      <c r="CI1425" s="174">
        <v>5</v>
      </c>
      <c r="CJ1425" s="174">
        <v>2859.2660000000001</v>
      </c>
      <c r="CK1425" s="174">
        <v>2859.2660000000001</v>
      </c>
      <c r="CN1425" s="3">
        <v>285</v>
      </c>
      <c r="CO1425" s="169">
        <f t="shared" si="174"/>
        <v>2526.5272999999997</v>
      </c>
      <c r="CP1425" s="169">
        <f t="shared" si="175"/>
        <v>2495.3535000000002</v>
      </c>
      <c r="CQ1425" s="170">
        <f t="shared" si="176"/>
        <v>5021.8807999999999</v>
      </c>
      <c r="CU1425" s="174">
        <v>82938</v>
      </c>
      <c r="CV1425" s="174">
        <v>427</v>
      </c>
      <c r="CW1425" s="174">
        <v>5</v>
      </c>
      <c r="CX1425" s="174">
        <v>2859.2660000000001</v>
      </c>
    </row>
    <row r="1426" spans="84:102" x14ac:dyDescent="0.25">
      <c r="CF1426" s="3" t="s">
        <v>3073</v>
      </c>
      <c r="CG1426" s="174">
        <v>2961</v>
      </c>
      <c r="CH1426" s="174">
        <v>153821</v>
      </c>
      <c r="CI1426" s="174">
        <v>5</v>
      </c>
      <c r="CJ1426" s="174">
        <v>2859.2420000000002</v>
      </c>
      <c r="CK1426" s="174">
        <v>2859.2420000000002</v>
      </c>
      <c r="CN1426" s="3">
        <v>477</v>
      </c>
      <c r="CO1426" s="169">
        <f t="shared" si="174"/>
        <v>2523.8145</v>
      </c>
      <c r="CP1426" s="169">
        <f t="shared" si="175"/>
        <v>2491.9139</v>
      </c>
      <c r="CQ1426" s="170">
        <f t="shared" si="176"/>
        <v>5015.7284</v>
      </c>
      <c r="CU1426" s="174">
        <v>2961</v>
      </c>
      <c r="CV1426" s="174">
        <v>153821</v>
      </c>
      <c r="CW1426" s="174">
        <v>5</v>
      </c>
      <c r="CX1426" s="174">
        <v>2859.2420000000002</v>
      </c>
    </row>
    <row r="1427" spans="84:102" x14ac:dyDescent="0.25">
      <c r="CF1427" s="3" t="s">
        <v>3073</v>
      </c>
      <c r="CG1427" s="174">
        <v>1672</v>
      </c>
      <c r="CH1427" s="174">
        <v>70205</v>
      </c>
      <c r="CI1427" s="174">
        <v>5</v>
      </c>
      <c r="CJ1427" s="174">
        <v>2859.1970000000001</v>
      </c>
      <c r="CK1427" s="174">
        <v>2859.1970000000001</v>
      </c>
      <c r="CN1427" s="3">
        <v>1641</v>
      </c>
      <c r="CO1427" s="169">
        <f t="shared" si="174"/>
        <v>2486.0540000000001</v>
      </c>
      <c r="CP1427" s="169">
        <f t="shared" si="175"/>
        <v>2524.1329999999998</v>
      </c>
      <c r="CQ1427" s="170">
        <f t="shared" si="176"/>
        <v>5010.1869999999999</v>
      </c>
      <c r="CU1427" s="174">
        <v>1672</v>
      </c>
      <c r="CV1427" s="174">
        <v>70205</v>
      </c>
      <c r="CW1427" s="174">
        <v>5</v>
      </c>
      <c r="CX1427" s="174">
        <v>2859.1970000000001</v>
      </c>
    </row>
    <row r="1428" spans="84:102" x14ac:dyDescent="0.25">
      <c r="CF1428" s="3" t="s">
        <v>3073</v>
      </c>
      <c r="CG1428" s="174">
        <v>3162</v>
      </c>
      <c r="CH1428" s="174">
        <v>153237</v>
      </c>
      <c r="CI1428" s="174">
        <v>5</v>
      </c>
      <c r="CJ1428" s="174">
        <v>2858.0419999999999</v>
      </c>
      <c r="CK1428" s="174">
        <v>2858.0419999999999</v>
      </c>
      <c r="CN1428" s="3">
        <v>3236</v>
      </c>
      <c r="CO1428" s="169">
        <f t="shared" si="174"/>
        <v>2481.2229499999999</v>
      </c>
      <c r="CP1428" s="169">
        <f t="shared" si="175"/>
        <v>2519.9424000000004</v>
      </c>
      <c r="CQ1428" s="170">
        <f t="shared" si="176"/>
        <v>5001.1653500000002</v>
      </c>
      <c r="CU1428" s="174">
        <v>3162</v>
      </c>
      <c r="CV1428" s="174">
        <v>153237</v>
      </c>
      <c r="CW1428" s="174">
        <v>5</v>
      </c>
      <c r="CX1428" s="174">
        <v>2858.0419999999999</v>
      </c>
    </row>
    <row r="1429" spans="84:102" x14ac:dyDescent="0.25">
      <c r="CF1429" s="3" t="s">
        <v>3073</v>
      </c>
      <c r="CG1429" s="174">
        <v>3229</v>
      </c>
      <c r="CH1429" s="174">
        <v>162016</v>
      </c>
      <c r="CI1429" s="174">
        <v>5</v>
      </c>
      <c r="CJ1429" s="174">
        <v>2857.6419999999998</v>
      </c>
      <c r="CK1429" s="174">
        <v>2857.6419999999998</v>
      </c>
      <c r="CN1429" s="3">
        <v>2947</v>
      </c>
      <c r="CO1429" s="169">
        <f t="shared" si="174"/>
        <v>2501.9364399999999</v>
      </c>
      <c r="CP1429" s="169">
        <f t="shared" si="175"/>
        <v>2495.3586599999994</v>
      </c>
      <c r="CQ1429" s="170">
        <f t="shared" si="176"/>
        <v>4997.2950999999994</v>
      </c>
      <c r="CU1429" s="174">
        <v>3229</v>
      </c>
      <c r="CV1429" s="174">
        <v>162016</v>
      </c>
      <c r="CW1429" s="174">
        <v>5</v>
      </c>
      <c r="CX1429" s="174">
        <v>2857.6419999999998</v>
      </c>
    </row>
    <row r="1430" spans="84:102" x14ac:dyDescent="0.25">
      <c r="CF1430" s="3" t="s">
        <v>3073</v>
      </c>
      <c r="CG1430" s="174">
        <v>2416</v>
      </c>
      <c r="CH1430" s="174">
        <v>29675</v>
      </c>
      <c r="CI1430" s="174">
        <v>5</v>
      </c>
      <c r="CJ1430" s="174">
        <v>2854.7930000000001</v>
      </c>
      <c r="CK1430" s="174">
        <v>2854.7930000000001</v>
      </c>
      <c r="CN1430" s="3">
        <v>3373</v>
      </c>
      <c r="CO1430" s="169">
        <f t="shared" si="174"/>
        <v>2505.4079000000002</v>
      </c>
      <c r="CP1430" s="169">
        <f t="shared" si="175"/>
        <v>2491.8433</v>
      </c>
      <c r="CQ1430" s="170">
        <f t="shared" si="176"/>
        <v>4997.2512000000006</v>
      </c>
      <c r="CU1430" s="174">
        <v>2416</v>
      </c>
      <c r="CV1430" s="174">
        <v>29675</v>
      </c>
      <c r="CW1430" s="174">
        <v>5</v>
      </c>
      <c r="CX1430" s="174">
        <v>2854.7930000000001</v>
      </c>
    </row>
    <row r="1431" spans="84:102" x14ac:dyDescent="0.25">
      <c r="CF1431" s="3" t="s">
        <v>3073</v>
      </c>
      <c r="CG1431" s="174">
        <v>85104</v>
      </c>
      <c r="CH1431" s="174">
        <v>501</v>
      </c>
      <c r="CI1431" s="174">
        <v>5</v>
      </c>
      <c r="CJ1431" s="174">
        <v>2853.0039999999999</v>
      </c>
      <c r="CK1431" s="174">
        <v>2853.0039999999999</v>
      </c>
      <c r="CN1431" s="3">
        <v>3638</v>
      </c>
      <c r="CO1431" s="169">
        <f t="shared" si="174"/>
        <v>2516.2577999999999</v>
      </c>
      <c r="CP1431" s="169">
        <f t="shared" si="175"/>
        <v>2477.1158999999998</v>
      </c>
      <c r="CQ1431" s="170">
        <f t="shared" si="176"/>
        <v>4993.3737000000001</v>
      </c>
      <c r="CU1431" s="174">
        <v>85104</v>
      </c>
      <c r="CV1431" s="174">
        <v>501</v>
      </c>
      <c r="CW1431" s="174">
        <v>5</v>
      </c>
      <c r="CX1431" s="174">
        <v>2853.0039999999999</v>
      </c>
    </row>
    <row r="1432" spans="84:102" x14ac:dyDescent="0.25">
      <c r="CF1432" s="3" t="s">
        <v>3073</v>
      </c>
      <c r="CG1432" s="174">
        <v>52365</v>
      </c>
      <c r="CH1432" s="174">
        <v>1836</v>
      </c>
      <c r="CI1432" s="174">
        <v>5</v>
      </c>
      <c r="CJ1432" s="174">
        <v>2852.2910000000002</v>
      </c>
      <c r="CK1432" s="174">
        <v>2852.2910000000002</v>
      </c>
      <c r="CN1432" s="3">
        <v>1661</v>
      </c>
      <c r="CO1432" s="169">
        <f t="shared" si="174"/>
        <v>2495.5895</v>
      </c>
      <c r="CP1432" s="169">
        <f t="shared" si="175"/>
        <v>2497.5669000000003</v>
      </c>
      <c r="CQ1432" s="170">
        <f t="shared" si="176"/>
        <v>4993.1563999999998</v>
      </c>
      <c r="CU1432" s="174">
        <v>52365</v>
      </c>
      <c r="CV1432" s="174">
        <v>1836</v>
      </c>
      <c r="CW1432" s="174">
        <v>5</v>
      </c>
      <c r="CX1432" s="174">
        <v>2852.2910000000002</v>
      </c>
    </row>
    <row r="1433" spans="84:102" x14ac:dyDescent="0.25">
      <c r="CF1433" s="3" t="s">
        <v>3073</v>
      </c>
      <c r="CG1433" s="174">
        <v>3085</v>
      </c>
      <c r="CH1433" s="174">
        <v>140865</v>
      </c>
      <c r="CI1433" s="174">
        <v>5</v>
      </c>
      <c r="CJ1433" s="174">
        <v>2852.009</v>
      </c>
      <c r="CK1433" s="174">
        <v>2852.009</v>
      </c>
      <c r="CN1433" s="3">
        <v>2451</v>
      </c>
      <c r="CO1433" s="169">
        <f t="shared" si="174"/>
        <v>2499.4297000000001</v>
      </c>
      <c r="CP1433" s="169">
        <f t="shared" si="175"/>
        <v>2484.1567999999997</v>
      </c>
      <c r="CQ1433" s="170">
        <f t="shared" si="176"/>
        <v>4983.5864999999994</v>
      </c>
      <c r="CU1433" s="174">
        <v>3085</v>
      </c>
      <c r="CV1433" s="174">
        <v>140865</v>
      </c>
      <c r="CW1433" s="174">
        <v>5</v>
      </c>
      <c r="CX1433" s="174">
        <v>2852.009</v>
      </c>
    </row>
    <row r="1434" spans="84:102" x14ac:dyDescent="0.25">
      <c r="CF1434" s="3" t="s">
        <v>3073</v>
      </c>
      <c r="CG1434" s="174">
        <v>178767</v>
      </c>
      <c r="CH1434" s="174">
        <v>3428</v>
      </c>
      <c r="CI1434" s="174">
        <v>5</v>
      </c>
      <c r="CJ1434" s="174">
        <v>2851.4850000000001</v>
      </c>
      <c r="CK1434" s="174">
        <v>2851.4850000000001</v>
      </c>
      <c r="CN1434" s="3">
        <v>1064</v>
      </c>
      <c r="CO1434" s="169">
        <f t="shared" si="174"/>
        <v>2456.5115999999998</v>
      </c>
      <c r="CP1434" s="169">
        <f t="shared" si="175"/>
        <v>2524.9947000000002</v>
      </c>
      <c r="CQ1434" s="170">
        <f t="shared" si="176"/>
        <v>4981.5063</v>
      </c>
      <c r="CU1434" s="174">
        <v>178767</v>
      </c>
      <c r="CV1434" s="174">
        <v>3428</v>
      </c>
      <c r="CW1434" s="174">
        <v>5</v>
      </c>
      <c r="CX1434" s="174">
        <v>2851.4850000000001</v>
      </c>
    </row>
    <row r="1435" spans="84:102" x14ac:dyDescent="0.25">
      <c r="CF1435" s="3" t="s">
        <v>3073</v>
      </c>
      <c r="CG1435" s="174">
        <v>2488</v>
      </c>
      <c r="CH1435" s="174">
        <v>33961</v>
      </c>
      <c r="CI1435" s="174">
        <v>5</v>
      </c>
      <c r="CJ1435" s="174">
        <v>2850.2240000000002</v>
      </c>
      <c r="CK1435" s="174">
        <v>2850.2240000000002</v>
      </c>
      <c r="CN1435" s="3">
        <v>2139</v>
      </c>
      <c r="CO1435" s="169">
        <f t="shared" si="174"/>
        <v>2447.3240999999998</v>
      </c>
      <c r="CP1435" s="169">
        <f t="shared" si="175"/>
        <v>2532.3901000000001</v>
      </c>
      <c r="CQ1435" s="170">
        <f t="shared" si="176"/>
        <v>4979.7142000000003</v>
      </c>
      <c r="CU1435" s="174">
        <v>2488</v>
      </c>
      <c r="CV1435" s="174">
        <v>33961</v>
      </c>
      <c r="CW1435" s="174">
        <v>5</v>
      </c>
      <c r="CX1435" s="174">
        <v>2850.2240000000002</v>
      </c>
    </row>
    <row r="1436" spans="84:102" x14ac:dyDescent="0.25">
      <c r="CF1436" s="3" t="s">
        <v>3073</v>
      </c>
      <c r="CG1436" s="174">
        <v>2030</v>
      </c>
      <c r="CH1436" s="174">
        <v>134145</v>
      </c>
      <c r="CI1436" s="174">
        <v>5</v>
      </c>
      <c r="CJ1436" s="174">
        <v>2849.067</v>
      </c>
      <c r="CK1436" s="174">
        <v>2849.067</v>
      </c>
      <c r="CN1436" s="3">
        <v>2467</v>
      </c>
      <c r="CO1436" s="169">
        <f t="shared" si="174"/>
        <v>2437.9578999999999</v>
      </c>
      <c r="CP1436" s="169">
        <f t="shared" si="175"/>
        <v>2535.2525000000001</v>
      </c>
      <c r="CQ1436" s="170">
        <f t="shared" si="176"/>
        <v>4973.2103999999999</v>
      </c>
      <c r="CU1436" s="174">
        <v>2030</v>
      </c>
      <c r="CV1436" s="174">
        <v>134145</v>
      </c>
      <c r="CW1436" s="174">
        <v>5</v>
      </c>
      <c r="CX1436" s="174">
        <v>2849.067</v>
      </c>
    </row>
    <row r="1437" spans="84:102" x14ac:dyDescent="0.25">
      <c r="CF1437" s="3" t="s">
        <v>3073</v>
      </c>
      <c r="CG1437" s="174">
        <v>166139</v>
      </c>
      <c r="CH1437" s="174">
        <v>3318</v>
      </c>
      <c r="CI1437" s="174">
        <v>5</v>
      </c>
      <c r="CJ1437" s="174">
        <v>2848.8710000000001</v>
      </c>
      <c r="CK1437" s="174">
        <v>2848.8710000000001</v>
      </c>
      <c r="CN1437" s="3">
        <v>604</v>
      </c>
      <c r="CO1437" s="169">
        <f t="shared" si="174"/>
        <v>2472.8871100000001</v>
      </c>
      <c r="CP1437" s="169">
        <f t="shared" si="175"/>
        <v>2499.0862000000002</v>
      </c>
      <c r="CQ1437" s="170">
        <f t="shared" si="176"/>
        <v>4971.9733100000003</v>
      </c>
      <c r="CU1437" s="174">
        <v>166139</v>
      </c>
      <c r="CV1437" s="174">
        <v>3318</v>
      </c>
      <c r="CW1437" s="174">
        <v>5</v>
      </c>
      <c r="CX1437" s="174">
        <v>2848.8710000000001</v>
      </c>
    </row>
    <row r="1438" spans="84:102" x14ac:dyDescent="0.25">
      <c r="CF1438" s="3" t="s">
        <v>3073</v>
      </c>
      <c r="CG1438" s="174">
        <v>112741</v>
      </c>
      <c r="CH1438" s="174">
        <v>1357</v>
      </c>
      <c r="CI1438" s="174">
        <v>5</v>
      </c>
      <c r="CJ1438" s="174">
        <v>2848.64</v>
      </c>
      <c r="CK1438" s="174">
        <v>2848.64</v>
      </c>
      <c r="CN1438" s="3">
        <v>2110</v>
      </c>
      <c r="CO1438" s="169">
        <f t="shared" si="174"/>
        <v>2486.009</v>
      </c>
      <c r="CP1438" s="169">
        <f t="shared" si="175"/>
        <v>2485.6260000000002</v>
      </c>
      <c r="CQ1438" s="170">
        <f t="shared" si="176"/>
        <v>4971.6350000000002</v>
      </c>
      <c r="CU1438" s="174">
        <v>112741</v>
      </c>
      <c r="CV1438" s="174">
        <v>1357</v>
      </c>
      <c r="CW1438" s="174">
        <v>5</v>
      </c>
      <c r="CX1438" s="174">
        <v>2848.64</v>
      </c>
    </row>
    <row r="1439" spans="84:102" x14ac:dyDescent="0.25">
      <c r="CF1439" s="3" t="s">
        <v>3073</v>
      </c>
      <c r="CG1439" s="174">
        <v>1791</v>
      </c>
      <c r="CH1439" s="174">
        <v>53875</v>
      </c>
      <c r="CI1439" s="174">
        <v>5</v>
      </c>
      <c r="CJ1439" s="174">
        <v>2848.0219999999999</v>
      </c>
      <c r="CK1439" s="174">
        <v>2848.0219999999999</v>
      </c>
      <c r="CN1439" s="3">
        <v>2829</v>
      </c>
      <c r="CO1439" s="169">
        <f t="shared" si="174"/>
        <v>2519.5112999999997</v>
      </c>
      <c r="CP1439" s="169">
        <f t="shared" si="175"/>
        <v>2451.7239</v>
      </c>
      <c r="CQ1439" s="170">
        <f t="shared" si="176"/>
        <v>4971.2351999999992</v>
      </c>
      <c r="CU1439" s="174">
        <v>1791</v>
      </c>
      <c r="CV1439" s="174">
        <v>53875</v>
      </c>
      <c r="CW1439" s="174">
        <v>5</v>
      </c>
      <c r="CX1439" s="174">
        <v>2848.0219999999999</v>
      </c>
    </row>
    <row r="1440" spans="84:102" x14ac:dyDescent="0.25">
      <c r="CF1440" s="3" t="s">
        <v>3073</v>
      </c>
      <c r="CG1440" s="174">
        <v>3385</v>
      </c>
      <c r="CH1440" s="174">
        <v>173000</v>
      </c>
      <c r="CI1440" s="174">
        <v>5</v>
      </c>
      <c r="CJ1440" s="174">
        <v>2846.46</v>
      </c>
      <c r="CK1440" s="174">
        <v>2846.46</v>
      </c>
      <c r="CN1440" s="3">
        <v>2163</v>
      </c>
      <c r="CO1440" s="169">
        <f t="shared" si="174"/>
        <v>2427.2774400000003</v>
      </c>
      <c r="CP1440" s="169">
        <f t="shared" si="175"/>
        <v>2543.1115999999997</v>
      </c>
      <c r="CQ1440" s="170">
        <f t="shared" si="176"/>
        <v>4970.38904</v>
      </c>
      <c r="CU1440" s="174">
        <v>3385</v>
      </c>
      <c r="CV1440" s="174">
        <v>173000</v>
      </c>
      <c r="CW1440" s="174">
        <v>5</v>
      </c>
      <c r="CX1440" s="174">
        <v>2846.46</v>
      </c>
    </row>
    <row r="1441" spans="84:102" x14ac:dyDescent="0.25">
      <c r="CF1441" s="3" t="s">
        <v>3073</v>
      </c>
      <c r="CG1441" s="174">
        <v>2391</v>
      </c>
      <c r="CH1441" s="174">
        <v>27350</v>
      </c>
      <c r="CI1441" s="174">
        <v>5</v>
      </c>
      <c r="CJ1441" s="174">
        <v>2845.973</v>
      </c>
      <c r="CK1441" s="174">
        <v>2845.973</v>
      </c>
      <c r="CN1441" s="3">
        <v>280</v>
      </c>
      <c r="CO1441" s="169">
        <f t="shared" si="174"/>
        <v>2529.5536999999999</v>
      </c>
      <c r="CP1441" s="169">
        <f t="shared" si="175"/>
        <v>2439.8642</v>
      </c>
      <c r="CQ1441" s="170">
        <f t="shared" si="176"/>
        <v>4969.4179000000004</v>
      </c>
      <c r="CU1441" s="174">
        <v>2391</v>
      </c>
      <c r="CV1441" s="174">
        <v>27350</v>
      </c>
      <c r="CW1441" s="174">
        <v>5</v>
      </c>
      <c r="CX1441" s="174">
        <v>2845.973</v>
      </c>
    </row>
    <row r="1442" spans="84:102" x14ac:dyDescent="0.25">
      <c r="CF1442" s="3" t="s">
        <v>3073</v>
      </c>
      <c r="CG1442" s="174">
        <v>80728</v>
      </c>
      <c r="CH1442" s="174">
        <v>405</v>
      </c>
      <c r="CI1442" s="174">
        <v>5</v>
      </c>
      <c r="CJ1442" s="174">
        <v>2845.915</v>
      </c>
      <c r="CK1442" s="174">
        <v>2845.915</v>
      </c>
      <c r="CN1442" s="3">
        <v>41</v>
      </c>
      <c r="CO1442" s="169">
        <f t="shared" si="174"/>
        <v>2542.2094000000002</v>
      </c>
      <c r="CP1442" s="169">
        <f t="shared" si="175"/>
        <v>2426.7851999999998</v>
      </c>
      <c r="CQ1442" s="170">
        <f t="shared" si="176"/>
        <v>4968.9946</v>
      </c>
      <c r="CU1442" s="174">
        <v>80728</v>
      </c>
      <c r="CV1442" s="174">
        <v>405</v>
      </c>
      <c r="CW1442" s="174">
        <v>5</v>
      </c>
      <c r="CX1442" s="174">
        <v>2845.915</v>
      </c>
    </row>
    <row r="1443" spans="84:102" x14ac:dyDescent="0.25">
      <c r="CF1443" s="3" t="s">
        <v>3073</v>
      </c>
      <c r="CG1443" s="174">
        <v>2960</v>
      </c>
      <c r="CH1443" s="174">
        <v>156366</v>
      </c>
      <c r="CI1443" s="174">
        <v>5</v>
      </c>
      <c r="CJ1443" s="174">
        <v>2845.373</v>
      </c>
      <c r="CK1443" s="174">
        <v>2845.373</v>
      </c>
      <c r="CN1443" s="3">
        <v>79</v>
      </c>
      <c r="CO1443" s="169">
        <f t="shared" si="174"/>
        <v>2466.8320999999996</v>
      </c>
      <c r="CP1443" s="169">
        <f t="shared" si="175"/>
        <v>2498.7597999999998</v>
      </c>
      <c r="CQ1443" s="170">
        <f t="shared" si="176"/>
        <v>4965.5918999999994</v>
      </c>
      <c r="CU1443" s="174">
        <v>2960</v>
      </c>
      <c r="CV1443" s="174">
        <v>156366</v>
      </c>
      <c r="CW1443" s="174">
        <v>5</v>
      </c>
      <c r="CX1443" s="174">
        <v>2845.373</v>
      </c>
    </row>
    <row r="1444" spans="84:102" x14ac:dyDescent="0.25">
      <c r="CF1444" s="3" t="s">
        <v>3073</v>
      </c>
      <c r="CG1444" s="174">
        <v>100874</v>
      </c>
      <c r="CH1444" s="174">
        <v>771</v>
      </c>
      <c r="CI1444" s="174">
        <v>5</v>
      </c>
      <c r="CJ1444" s="174">
        <v>2844.9870000000001</v>
      </c>
      <c r="CK1444" s="174">
        <v>2844.9870000000001</v>
      </c>
      <c r="CN1444" s="3">
        <v>3519</v>
      </c>
      <c r="CO1444" s="169">
        <f t="shared" si="174"/>
        <v>2483.1785399999999</v>
      </c>
      <c r="CP1444" s="169">
        <f t="shared" si="175"/>
        <v>2481.7288100000001</v>
      </c>
      <c r="CQ1444" s="170">
        <f t="shared" si="176"/>
        <v>4964.9073499999995</v>
      </c>
      <c r="CU1444" s="174">
        <v>100874</v>
      </c>
      <c r="CV1444" s="174">
        <v>771</v>
      </c>
      <c r="CW1444" s="174">
        <v>5</v>
      </c>
      <c r="CX1444" s="174">
        <v>2844.9870000000001</v>
      </c>
    </row>
    <row r="1445" spans="84:102" x14ac:dyDescent="0.25">
      <c r="CF1445" s="3" t="s">
        <v>3073</v>
      </c>
      <c r="CG1445" s="174">
        <v>1144</v>
      </c>
      <c r="CH1445" s="174">
        <v>141816</v>
      </c>
      <c r="CI1445" s="174">
        <v>5</v>
      </c>
      <c r="CJ1445" s="174">
        <v>2842.9639999999999</v>
      </c>
      <c r="CK1445" s="174">
        <v>2842.9639999999999</v>
      </c>
      <c r="CN1445" s="3">
        <v>2420</v>
      </c>
      <c r="CO1445" s="169">
        <f t="shared" si="174"/>
        <v>2418.6662000000001</v>
      </c>
      <c r="CP1445" s="169">
        <f t="shared" si="175"/>
        <v>2544.9847</v>
      </c>
      <c r="CQ1445" s="170">
        <f t="shared" si="176"/>
        <v>4963.6509000000005</v>
      </c>
      <c r="CU1445" s="174">
        <v>1144</v>
      </c>
      <c r="CV1445" s="174">
        <v>141816</v>
      </c>
      <c r="CW1445" s="174">
        <v>5</v>
      </c>
      <c r="CX1445" s="174">
        <v>2842.9639999999999</v>
      </c>
    </row>
    <row r="1446" spans="84:102" x14ac:dyDescent="0.25">
      <c r="CF1446" s="3" t="s">
        <v>3073</v>
      </c>
      <c r="CG1446" s="174">
        <v>63035</v>
      </c>
      <c r="CH1446" s="174">
        <v>47</v>
      </c>
      <c r="CI1446" s="174">
        <v>5</v>
      </c>
      <c r="CJ1446" s="174">
        <v>2841.7089999999998</v>
      </c>
      <c r="CK1446" s="174">
        <v>2841.7089999999998</v>
      </c>
      <c r="CN1446" s="3">
        <v>239</v>
      </c>
      <c r="CO1446" s="169">
        <f t="shared" si="174"/>
        <v>2473.7161000000001</v>
      </c>
      <c r="CP1446" s="169">
        <f t="shared" si="175"/>
        <v>2487.2455</v>
      </c>
      <c r="CQ1446" s="170">
        <f t="shared" si="176"/>
        <v>4960.9616000000005</v>
      </c>
      <c r="CU1446" s="174">
        <v>63035</v>
      </c>
      <c r="CV1446" s="174">
        <v>47</v>
      </c>
      <c r="CW1446" s="174">
        <v>5</v>
      </c>
      <c r="CX1446" s="174">
        <v>2841.7089999999998</v>
      </c>
    </row>
    <row r="1447" spans="84:102" x14ac:dyDescent="0.25">
      <c r="CF1447" s="3" t="s">
        <v>3073</v>
      </c>
      <c r="CG1447" s="174">
        <v>61893</v>
      </c>
      <c r="CH1447" s="174">
        <v>24</v>
      </c>
      <c r="CI1447" s="174">
        <v>5</v>
      </c>
      <c r="CJ1447" s="174">
        <v>2841.32</v>
      </c>
      <c r="CK1447" s="174">
        <v>2841.32</v>
      </c>
      <c r="CN1447" s="3">
        <v>36</v>
      </c>
      <c r="CO1447" s="169">
        <f t="shared" si="174"/>
        <v>2465.121326</v>
      </c>
      <c r="CP1447" s="169">
        <f t="shared" si="175"/>
        <v>2494.3889060000001</v>
      </c>
      <c r="CQ1447" s="170">
        <f t="shared" si="176"/>
        <v>4959.5102320000005</v>
      </c>
      <c r="CU1447" s="174">
        <v>61893</v>
      </c>
      <c r="CV1447" s="174">
        <v>24</v>
      </c>
      <c r="CW1447" s="174">
        <v>5</v>
      </c>
      <c r="CX1447" s="174">
        <v>2841.32</v>
      </c>
    </row>
    <row r="1448" spans="84:102" x14ac:dyDescent="0.25">
      <c r="CF1448" s="3" t="s">
        <v>3073</v>
      </c>
      <c r="CG1448" s="174">
        <v>2432</v>
      </c>
      <c r="CH1448" s="174">
        <v>31440</v>
      </c>
      <c r="CI1448" s="174">
        <v>5</v>
      </c>
      <c r="CJ1448" s="174">
        <v>2839.8910000000001</v>
      </c>
      <c r="CK1448" s="174">
        <v>2839.8910000000001</v>
      </c>
      <c r="CN1448" s="3">
        <v>938</v>
      </c>
      <c r="CO1448" s="169">
        <f t="shared" si="174"/>
        <v>2480.3119999999999</v>
      </c>
      <c r="CP1448" s="169">
        <f t="shared" si="175"/>
        <v>2478.0650000000001</v>
      </c>
      <c r="CQ1448" s="170">
        <f t="shared" si="176"/>
        <v>4958.3770000000004</v>
      </c>
      <c r="CU1448" s="174">
        <v>2432</v>
      </c>
      <c r="CV1448" s="174">
        <v>31440</v>
      </c>
      <c r="CW1448" s="174">
        <v>5</v>
      </c>
      <c r="CX1448" s="174">
        <v>2839.8910000000001</v>
      </c>
    </row>
    <row r="1449" spans="84:102" x14ac:dyDescent="0.25">
      <c r="CF1449" s="3" t="s">
        <v>3073</v>
      </c>
      <c r="CG1449" s="174">
        <v>78149</v>
      </c>
      <c r="CH1449" s="174">
        <v>386</v>
      </c>
      <c r="CI1449" s="174">
        <v>5</v>
      </c>
      <c r="CJ1449" s="174">
        <v>2837.1669999999999</v>
      </c>
      <c r="CK1449" s="174">
        <v>2837.1669999999999</v>
      </c>
      <c r="CN1449" s="3">
        <v>19</v>
      </c>
      <c r="CO1449" s="169">
        <f t="shared" si="174"/>
        <v>2509.8883999999998</v>
      </c>
      <c r="CP1449" s="169">
        <f t="shared" si="175"/>
        <v>2448.1680000000001</v>
      </c>
      <c r="CQ1449" s="170">
        <f t="shared" si="176"/>
        <v>4958.0563999999995</v>
      </c>
      <c r="CU1449" s="174">
        <v>78149</v>
      </c>
      <c r="CV1449" s="174">
        <v>386</v>
      </c>
      <c r="CW1449" s="174">
        <v>5</v>
      </c>
      <c r="CX1449" s="174">
        <v>2837.1669999999999</v>
      </c>
    </row>
    <row r="1450" spans="84:102" x14ac:dyDescent="0.25">
      <c r="CF1450" s="3" t="s">
        <v>3073</v>
      </c>
      <c r="CG1450" s="174">
        <v>100853</v>
      </c>
      <c r="CH1450" s="174">
        <v>774</v>
      </c>
      <c r="CI1450" s="174">
        <v>5</v>
      </c>
      <c r="CJ1450" s="174">
        <v>2836.875</v>
      </c>
      <c r="CK1450" s="174">
        <v>2836.875</v>
      </c>
      <c r="CN1450" s="3">
        <v>1300</v>
      </c>
      <c r="CO1450" s="169">
        <f t="shared" si="174"/>
        <v>2469.431</v>
      </c>
      <c r="CP1450" s="169">
        <f t="shared" si="175"/>
        <v>2485.6759999999999</v>
      </c>
      <c r="CQ1450" s="170">
        <f t="shared" si="176"/>
        <v>4955.107</v>
      </c>
      <c r="CU1450" s="174">
        <v>100853</v>
      </c>
      <c r="CV1450" s="174">
        <v>774</v>
      </c>
      <c r="CW1450" s="174">
        <v>5</v>
      </c>
      <c r="CX1450" s="174">
        <v>2836.875</v>
      </c>
    </row>
    <row r="1451" spans="84:102" x14ac:dyDescent="0.25">
      <c r="CF1451" s="3" t="s">
        <v>3073</v>
      </c>
      <c r="CG1451" s="174">
        <v>25839</v>
      </c>
      <c r="CH1451" s="174">
        <v>2321</v>
      </c>
      <c r="CI1451" s="174">
        <v>5</v>
      </c>
      <c r="CJ1451" s="174">
        <v>2836.5360000000001</v>
      </c>
      <c r="CK1451" s="174">
        <v>2836.5360000000001</v>
      </c>
      <c r="CN1451" s="3">
        <v>2538</v>
      </c>
      <c r="CO1451" s="169">
        <f t="shared" si="174"/>
        <v>2468.0135999999998</v>
      </c>
      <c r="CP1451" s="169">
        <f t="shared" si="175"/>
        <v>2481.7075</v>
      </c>
      <c r="CQ1451" s="170">
        <f t="shared" si="176"/>
        <v>4949.7210999999998</v>
      </c>
      <c r="CU1451" s="174">
        <v>25839</v>
      </c>
      <c r="CV1451" s="174">
        <v>2321</v>
      </c>
      <c r="CW1451" s="174">
        <v>5</v>
      </c>
      <c r="CX1451" s="174">
        <v>2836.5360000000001</v>
      </c>
    </row>
    <row r="1452" spans="84:102" x14ac:dyDescent="0.25">
      <c r="CF1452" s="3" t="s">
        <v>3073</v>
      </c>
      <c r="CG1452" s="174">
        <v>1453</v>
      </c>
      <c r="CH1452" s="174">
        <v>98097</v>
      </c>
      <c r="CI1452" s="174">
        <v>5</v>
      </c>
      <c r="CJ1452" s="174">
        <v>2836.3539999999998</v>
      </c>
      <c r="CK1452" s="174">
        <v>2836.3539999999998</v>
      </c>
      <c r="CN1452" s="3">
        <v>3337</v>
      </c>
      <c r="CO1452" s="169">
        <f t="shared" si="174"/>
        <v>2466.9933100000003</v>
      </c>
      <c r="CP1452" s="169">
        <f t="shared" si="175"/>
        <v>2481.8762799999995</v>
      </c>
      <c r="CQ1452" s="170">
        <f t="shared" si="176"/>
        <v>4948.8695900000002</v>
      </c>
      <c r="CU1452" s="174">
        <v>1453</v>
      </c>
      <c r="CV1452" s="174">
        <v>98097</v>
      </c>
      <c r="CW1452" s="174">
        <v>5</v>
      </c>
      <c r="CX1452" s="174">
        <v>2836.3539999999998</v>
      </c>
    </row>
    <row r="1453" spans="84:102" x14ac:dyDescent="0.25">
      <c r="CF1453" s="3" t="s">
        <v>3073</v>
      </c>
      <c r="CG1453" s="174">
        <v>156366</v>
      </c>
      <c r="CH1453" s="174">
        <v>2960</v>
      </c>
      <c r="CI1453" s="174">
        <v>5</v>
      </c>
      <c r="CJ1453" s="174">
        <v>2836.2820000000002</v>
      </c>
      <c r="CK1453" s="174">
        <v>2836.2820000000002</v>
      </c>
      <c r="CN1453" s="3">
        <v>1296</v>
      </c>
      <c r="CO1453" s="169">
        <f t="shared" si="174"/>
        <v>2436.4304000000002</v>
      </c>
      <c r="CP1453" s="169">
        <f t="shared" si="175"/>
        <v>2511.4101000000001</v>
      </c>
      <c r="CQ1453" s="170">
        <f t="shared" si="176"/>
        <v>4947.8405000000002</v>
      </c>
      <c r="CU1453" s="174">
        <v>156366</v>
      </c>
      <c r="CV1453" s="174">
        <v>2960</v>
      </c>
      <c r="CW1453" s="174">
        <v>5</v>
      </c>
      <c r="CX1453" s="174">
        <v>2836.2820000000002</v>
      </c>
    </row>
    <row r="1454" spans="84:102" x14ac:dyDescent="0.25">
      <c r="CF1454" s="3" t="s">
        <v>3073</v>
      </c>
      <c r="CG1454" s="174">
        <v>117628</v>
      </c>
      <c r="CH1454" s="174">
        <v>3674</v>
      </c>
      <c r="CI1454" s="174">
        <v>5</v>
      </c>
      <c r="CJ1454" s="174">
        <v>2836.1419999999998</v>
      </c>
      <c r="CK1454" s="174">
        <v>2836.1419999999998</v>
      </c>
      <c r="CN1454" s="3">
        <v>1156</v>
      </c>
      <c r="CO1454" s="169">
        <f t="shared" si="174"/>
        <v>2500.319</v>
      </c>
      <c r="CP1454" s="169">
        <f t="shared" si="175"/>
        <v>2447.4940000000001</v>
      </c>
      <c r="CQ1454" s="170">
        <f t="shared" si="176"/>
        <v>4947.8130000000001</v>
      </c>
      <c r="CU1454" s="174">
        <v>117628</v>
      </c>
      <c r="CV1454" s="174">
        <v>3674</v>
      </c>
      <c r="CW1454" s="174">
        <v>5</v>
      </c>
      <c r="CX1454" s="174">
        <v>2836.1419999999998</v>
      </c>
    </row>
    <row r="1455" spans="84:102" x14ac:dyDescent="0.25">
      <c r="CF1455" s="3" t="s">
        <v>3073</v>
      </c>
      <c r="CG1455" s="174">
        <v>96005</v>
      </c>
      <c r="CH1455" s="174">
        <v>738</v>
      </c>
      <c r="CI1455" s="174">
        <v>5</v>
      </c>
      <c r="CJ1455" s="174">
        <v>2836.0929999999998</v>
      </c>
      <c r="CK1455" s="174">
        <v>2836.0929999999998</v>
      </c>
      <c r="CN1455" s="3">
        <v>1583</v>
      </c>
      <c r="CO1455" s="169">
        <f t="shared" si="174"/>
        <v>2470.8629999999998</v>
      </c>
      <c r="CP1455" s="169">
        <f t="shared" si="175"/>
        <v>2475.3240000000001</v>
      </c>
      <c r="CQ1455" s="170">
        <f t="shared" si="176"/>
        <v>4946.1869999999999</v>
      </c>
      <c r="CU1455" s="174">
        <v>96005</v>
      </c>
      <c r="CV1455" s="174">
        <v>738</v>
      </c>
      <c r="CW1455" s="174">
        <v>5</v>
      </c>
      <c r="CX1455" s="174">
        <v>2836.0929999999998</v>
      </c>
    </row>
    <row r="1456" spans="84:102" x14ac:dyDescent="0.25">
      <c r="CF1456" s="3" t="s">
        <v>3073</v>
      </c>
      <c r="CG1456" s="174">
        <v>172343</v>
      </c>
      <c r="CH1456" s="174">
        <v>3390</v>
      </c>
      <c r="CI1456" s="174">
        <v>5</v>
      </c>
      <c r="CJ1456" s="174">
        <v>2835.5990000000002</v>
      </c>
      <c r="CK1456" s="174">
        <v>2835.5990000000002</v>
      </c>
      <c r="CN1456" s="3">
        <v>1748</v>
      </c>
      <c r="CO1456" s="169">
        <f t="shared" si="174"/>
        <v>2432.8846999999996</v>
      </c>
      <c r="CP1456" s="169">
        <f t="shared" si="175"/>
        <v>2512.7589000000003</v>
      </c>
      <c r="CQ1456" s="170">
        <f t="shared" si="176"/>
        <v>4945.6435999999994</v>
      </c>
      <c r="CU1456" s="174">
        <v>172343</v>
      </c>
      <c r="CV1456" s="174">
        <v>3390</v>
      </c>
      <c r="CW1456" s="174">
        <v>5</v>
      </c>
      <c r="CX1456" s="174">
        <v>2835.5990000000002</v>
      </c>
    </row>
    <row r="1457" spans="84:102" x14ac:dyDescent="0.25">
      <c r="CF1457" s="3" t="s">
        <v>3073</v>
      </c>
      <c r="CG1457" s="174">
        <v>57655</v>
      </c>
      <c r="CH1457" s="174">
        <v>1774</v>
      </c>
      <c r="CI1457" s="174">
        <v>5</v>
      </c>
      <c r="CJ1457" s="174">
        <v>2835.0309999999999</v>
      </c>
      <c r="CK1457" s="174">
        <v>2835.0309999999999</v>
      </c>
      <c r="CN1457" s="3">
        <v>3610</v>
      </c>
      <c r="CO1457" s="169">
        <f t="shared" si="174"/>
        <v>2464.4607999999998</v>
      </c>
      <c r="CP1457" s="169">
        <f t="shared" si="175"/>
        <v>2481.0405000000001</v>
      </c>
      <c r="CQ1457" s="170">
        <f t="shared" si="176"/>
        <v>4945.5012999999999</v>
      </c>
      <c r="CU1457" s="174">
        <v>57655</v>
      </c>
      <c r="CV1457" s="174">
        <v>1774</v>
      </c>
      <c r="CW1457" s="174">
        <v>5</v>
      </c>
      <c r="CX1457" s="174">
        <v>2835.0309999999999</v>
      </c>
    </row>
    <row r="1458" spans="84:102" x14ac:dyDescent="0.25">
      <c r="CF1458" s="3" t="s">
        <v>3073</v>
      </c>
      <c r="CG1458" s="174">
        <v>1299</v>
      </c>
      <c r="CH1458" s="174">
        <v>120968</v>
      </c>
      <c r="CI1458" s="174">
        <v>5</v>
      </c>
      <c r="CJ1458" s="174">
        <v>2834.933</v>
      </c>
      <c r="CK1458" s="174">
        <v>2834.933</v>
      </c>
      <c r="CN1458" s="3">
        <v>3658</v>
      </c>
      <c r="CO1458" s="169">
        <f t="shared" si="174"/>
        <v>2504.6474199999998</v>
      </c>
      <c r="CP1458" s="169">
        <f t="shared" si="175"/>
        <v>2439.1695799999998</v>
      </c>
      <c r="CQ1458" s="170">
        <f t="shared" si="176"/>
        <v>4943.8169999999991</v>
      </c>
      <c r="CU1458" s="174">
        <v>1299</v>
      </c>
      <c r="CV1458" s="174">
        <v>120968</v>
      </c>
      <c r="CW1458" s="174">
        <v>5</v>
      </c>
      <c r="CX1458" s="174">
        <v>2834.933</v>
      </c>
    </row>
    <row r="1459" spans="84:102" x14ac:dyDescent="0.25">
      <c r="CF1459" s="3" t="s">
        <v>3073</v>
      </c>
      <c r="CG1459" s="174">
        <v>2367</v>
      </c>
      <c r="CH1459" s="174">
        <v>31833</v>
      </c>
      <c r="CI1459" s="174">
        <v>5</v>
      </c>
      <c r="CJ1459" s="174">
        <v>2832.71</v>
      </c>
      <c r="CK1459" s="174">
        <v>2832.71</v>
      </c>
      <c r="CN1459" s="3">
        <v>1587</v>
      </c>
      <c r="CO1459" s="169">
        <f t="shared" si="174"/>
        <v>2385.6210000000001</v>
      </c>
      <c r="CP1459" s="169">
        <f t="shared" si="175"/>
        <v>2557.8969999999999</v>
      </c>
      <c r="CQ1459" s="170">
        <f t="shared" si="176"/>
        <v>4943.518</v>
      </c>
      <c r="CU1459" s="174">
        <v>2367</v>
      </c>
      <c r="CV1459" s="174">
        <v>31833</v>
      </c>
      <c r="CW1459" s="174">
        <v>5</v>
      </c>
      <c r="CX1459" s="174">
        <v>2832.71</v>
      </c>
    </row>
    <row r="1460" spans="84:102" x14ac:dyDescent="0.25">
      <c r="CF1460" s="3" t="s">
        <v>3073</v>
      </c>
      <c r="CG1460" s="174">
        <v>3697</v>
      </c>
      <c r="CH1460" s="174">
        <v>85164</v>
      </c>
      <c r="CI1460" s="174">
        <v>5</v>
      </c>
      <c r="CJ1460" s="174">
        <v>2832.223</v>
      </c>
      <c r="CK1460" s="174">
        <v>2832.223</v>
      </c>
      <c r="CN1460" s="3">
        <v>1489</v>
      </c>
      <c r="CO1460" s="169">
        <f t="shared" si="174"/>
        <v>2425.09</v>
      </c>
      <c r="CP1460" s="169">
        <f t="shared" si="175"/>
        <v>2514.8055999999997</v>
      </c>
      <c r="CQ1460" s="170">
        <f t="shared" si="176"/>
        <v>4939.8955999999998</v>
      </c>
      <c r="CU1460" s="174">
        <v>3697</v>
      </c>
      <c r="CV1460" s="174">
        <v>85164</v>
      </c>
      <c r="CW1460" s="174">
        <v>5</v>
      </c>
      <c r="CX1460" s="174">
        <v>2832.223</v>
      </c>
    </row>
    <row r="1461" spans="84:102" x14ac:dyDescent="0.25">
      <c r="CF1461" s="3" t="s">
        <v>3073</v>
      </c>
      <c r="CG1461" s="174">
        <v>2310</v>
      </c>
      <c r="CH1461" s="174">
        <v>24800</v>
      </c>
      <c r="CI1461" s="174">
        <v>5</v>
      </c>
      <c r="CJ1461" s="174">
        <v>2831.3389999999999</v>
      </c>
      <c r="CK1461" s="174">
        <v>2831.3389999999999</v>
      </c>
      <c r="CN1461" s="3">
        <v>1412</v>
      </c>
      <c r="CO1461" s="169">
        <f t="shared" si="174"/>
        <v>2608.3910000000001</v>
      </c>
      <c r="CP1461" s="169">
        <f t="shared" si="175"/>
        <v>2330.2770999999998</v>
      </c>
      <c r="CQ1461" s="170">
        <f t="shared" si="176"/>
        <v>4938.6680999999999</v>
      </c>
      <c r="CU1461" s="174">
        <v>2310</v>
      </c>
      <c r="CV1461" s="174">
        <v>24800</v>
      </c>
      <c r="CW1461" s="174">
        <v>5</v>
      </c>
      <c r="CX1461" s="174">
        <v>2831.3389999999999</v>
      </c>
    </row>
    <row r="1462" spans="84:102" x14ac:dyDescent="0.25">
      <c r="CF1462" s="3" t="s">
        <v>3073</v>
      </c>
      <c r="CG1462" s="174">
        <v>31833</v>
      </c>
      <c r="CH1462" s="174">
        <v>2367</v>
      </c>
      <c r="CI1462" s="174">
        <v>5</v>
      </c>
      <c r="CJ1462" s="174">
        <v>2830.24</v>
      </c>
      <c r="CK1462" s="174">
        <v>2830.24</v>
      </c>
      <c r="CN1462" s="3">
        <v>1561</v>
      </c>
      <c r="CO1462" s="169">
        <f t="shared" si="174"/>
        <v>2428.0150000000003</v>
      </c>
      <c r="CP1462" s="169">
        <f t="shared" si="175"/>
        <v>2509.9279999999999</v>
      </c>
      <c r="CQ1462" s="170">
        <f t="shared" si="176"/>
        <v>4937.9430000000002</v>
      </c>
      <c r="CU1462" s="174">
        <v>31833</v>
      </c>
      <c r="CV1462" s="174">
        <v>2367</v>
      </c>
      <c r="CW1462" s="174">
        <v>5</v>
      </c>
      <c r="CX1462" s="174">
        <v>2830.24</v>
      </c>
    </row>
    <row r="1463" spans="84:102" x14ac:dyDescent="0.25">
      <c r="CF1463" s="3" t="s">
        <v>3073</v>
      </c>
      <c r="CG1463" s="174">
        <v>1509</v>
      </c>
      <c r="CH1463" s="174">
        <v>90936</v>
      </c>
      <c r="CI1463" s="174">
        <v>5</v>
      </c>
      <c r="CJ1463" s="174">
        <v>2830.2310000000002</v>
      </c>
      <c r="CK1463" s="174">
        <v>2830.2310000000002</v>
      </c>
      <c r="CN1463" s="3">
        <v>451</v>
      </c>
      <c r="CO1463" s="169">
        <f t="shared" si="174"/>
        <v>2454.4940999999999</v>
      </c>
      <c r="CP1463" s="169">
        <f t="shared" si="175"/>
        <v>2482.7413000000001</v>
      </c>
      <c r="CQ1463" s="170">
        <f t="shared" si="176"/>
        <v>4937.2353999999996</v>
      </c>
      <c r="CU1463" s="174">
        <v>1509</v>
      </c>
      <c r="CV1463" s="174">
        <v>90936</v>
      </c>
      <c r="CW1463" s="174">
        <v>5</v>
      </c>
      <c r="CX1463" s="174">
        <v>2830.2310000000002</v>
      </c>
    </row>
    <row r="1464" spans="84:102" x14ac:dyDescent="0.25">
      <c r="CF1464" s="3" t="s">
        <v>3073</v>
      </c>
      <c r="CG1464" s="174">
        <v>3318</v>
      </c>
      <c r="CH1464" s="174">
        <v>166139</v>
      </c>
      <c r="CI1464" s="174">
        <v>5</v>
      </c>
      <c r="CJ1464" s="174">
        <v>2830.1280000000002</v>
      </c>
      <c r="CK1464" s="174">
        <v>2830.1280000000002</v>
      </c>
      <c r="CN1464" s="3">
        <v>3750</v>
      </c>
      <c r="CO1464" s="169">
        <f t="shared" si="174"/>
        <v>2433.86</v>
      </c>
      <c r="CP1464" s="169">
        <f t="shared" si="175"/>
        <v>2501.2719999999999</v>
      </c>
      <c r="CQ1464" s="170">
        <f t="shared" si="176"/>
        <v>4935.1319999999996</v>
      </c>
      <c r="CU1464" s="174">
        <v>3318</v>
      </c>
      <c r="CV1464" s="174">
        <v>166139</v>
      </c>
      <c r="CW1464" s="174">
        <v>5</v>
      </c>
      <c r="CX1464" s="174">
        <v>2830.1280000000002</v>
      </c>
    </row>
    <row r="1465" spans="84:102" x14ac:dyDescent="0.25">
      <c r="CF1465" s="3" t="s">
        <v>3073</v>
      </c>
      <c r="CG1465" s="174">
        <v>1533</v>
      </c>
      <c r="CH1465" s="174">
        <v>86239</v>
      </c>
      <c r="CI1465" s="174">
        <v>5</v>
      </c>
      <c r="CJ1465" s="174">
        <v>2826.5790000000002</v>
      </c>
      <c r="CK1465" s="174">
        <v>2826.5790000000002</v>
      </c>
      <c r="CN1465" s="3">
        <v>3563</v>
      </c>
      <c r="CO1465" s="169">
        <f t="shared" si="174"/>
        <v>2474.8415</v>
      </c>
      <c r="CP1465" s="169">
        <f t="shared" si="175"/>
        <v>2458.7156999999997</v>
      </c>
      <c r="CQ1465" s="170">
        <f t="shared" si="176"/>
        <v>4933.5571999999993</v>
      </c>
      <c r="CU1465" s="174">
        <v>1533</v>
      </c>
      <c r="CV1465" s="174">
        <v>86239</v>
      </c>
      <c r="CW1465" s="174">
        <v>5</v>
      </c>
      <c r="CX1465" s="174">
        <v>2826.5790000000002</v>
      </c>
    </row>
    <row r="1466" spans="84:102" x14ac:dyDescent="0.25">
      <c r="CF1466" s="3" t="s">
        <v>3073</v>
      </c>
      <c r="CG1466" s="174">
        <v>1922</v>
      </c>
      <c r="CH1466" s="174">
        <v>80489</v>
      </c>
      <c r="CI1466" s="174">
        <v>5</v>
      </c>
      <c r="CJ1466" s="174">
        <v>2826.1979999999999</v>
      </c>
      <c r="CK1466" s="174">
        <v>2826.1979999999999</v>
      </c>
      <c r="CN1466" s="3">
        <v>29</v>
      </c>
      <c r="CO1466" s="169">
        <f t="shared" si="174"/>
        <v>2435.7973000000002</v>
      </c>
      <c r="CP1466" s="169">
        <f t="shared" si="175"/>
        <v>2493.8303999999998</v>
      </c>
      <c r="CQ1466" s="170">
        <f t="shared" si="176"/>
        <v>4929.6277</v>
      </c>
      <c r="CU1466" s="174">
        <v>1922</v>
      </c>
      <c r="CV1466" s="174">
        <v>80489</v>
      </c>
      <c r="CW1466" s="174">
        <v>5</v>
      </c>
      <c r="CX1466" s="174">
        <v>2826.1979999999999</v>
      </c>
    </row>
    <row r="1467" spans="84:102" x14ac:dyDescent="0.25">
      <c r="CF1467" s="3" t="s">
        <v>3073</v>
      </c>
      <c r="CG1467" s="174">
        <v>316</v>
      </c>
      <c r="CH1467" s="174">
        <v>73893</v>
      </c>
      <c r="CI1467" s="174">
        <v>5</v>
      </c>
      <c r="CJ1467" s="174">
        <v>2825.9160000000002</v>
      </c>
      <c r="CK1467" s="174">
        <v>2825.9160000000002</v>
      </c>
      <c r="CN1467" s="3">
        <v>1673</v>
      </c>
      <c r="CO1467" s="169">
        <f t="shared" si="174"/>
        <v>2396.8568999999998</v>
      </c>
      <c r="CP1467" s="169">
        <f t="shared" si="175"/>
        <v>2531.0444000000002</v>
      </c>
      <c r="CQ1467" s="170">
        <f t="shared" si="176"/>
        <v>4927.9012999999995</v>
      </c>
      <c r="CU1467" s="174">
        <v>316</v>
      </c>
      <c r="CV1467" s="174">
        <v>73893</v>
      </c>
      <c r="CW1467" s="174">
        <v>5</v>
      </c>
      <c r="CX1467" s="174">
        <v>2825.9160000000002</v>
      </c>
    </row>
    <row r="1468" spans="84:102" x14ac:dyDescent="0.25">
      <c r="CF1468" s="3" t="s">
        <v>3073</v>
      </c>
      <c r="CG1468" s="174">
        <v>75354</v>
      </c>
      <c r="CH1468" s="174">
        <v>343</v>
      </c>
      <c r="CI1468" s="174">
        <v>5</v>
      </c>
      <c r="CJ1468" s="174">
        <v>2825.3240000000001</v>
      </c>
      <c r="CK1468" s="174">
        <v>2825.3240000000001</v>
      </c>
      <c r="CN1468" s="3">
        <v>1367</v>
      </c>
      <c r="CO1468" s="169">
        <f t="shared" si="174"/>
        <v>2423.761</v>
      </c>
      <c r="CP1468" s="169">
        <f t="shared" si="175"/>
        <v>2502.5590000000002</v>
      </c>
      <c r="CQ1468" s="170">
        <f t="shared" si="176"/>
        <v>4926.32</v>
      </c>
      <c r="CU1468" s="174">
        <v>75354</v>
      </c>
      <c r="CV1468" s="174">
        <v>343</v>
      </c>
      <c r="CW1468" s="174">
        <v>5</v>
      </c>
      <c r="CX1468" s="174">
        <v>2825.3240000000001</v>
      </c>
    </row>
    <row r="1469" spans="84:102" x14ac:dyDescent="0.25">
      <c r="CF1469" s="3" t="s">
        <v>3073</v>
      </c>
      <c r="CG1469" s="174">
        <v>141816</v>
      </c>
      <c r="CH1469" s="174">
        <v>1144</v>
      </c>
      <c r="CI1469" s="174">
        <v>5</v>
      </c>
      <c r="CJ1469" s="174">
        <v>2825.134</v>
      </c>
      <c r="CK1469" s="174">
        <v>2825.134</v>
      </c>
      <c r="CN1469" s="3">
        <v>766</v>
      </c>
      <c r="CO1469" s="169">
        <f t="shared" si="174"/>
        <v>2436.4144999999999</v>
      </c>
      <c r="CP1469" s="169">
        <f t="shared" si="175"/>
        <v>2488.096</v>
      </c>
      <c r="CQ1469" s="170">
        <f t="shared" si="176"/>
        <v>4924.5105000000003</v>
      </c>
      <c r="CU1469" s="174">
        <v>141816</v>
      </c>
      <c r="CV1469" s="174">
        <v>1144</v>
      </c>
      <c r="CW1469" s="174">
        <v>5</v>
      </c>
      <c r="CX1469" s="174">
        <v>2825.134</v>
      </c>
    </row>
    <row r="1470" spans="84:102" x14ac:dyDescent="0.25">
      <c r="CF1470" s="3" t="s">
        <v>3073</v>
      </c>
      <c r="CG1470" s="174">
        <v>75771</v>
      </c>
      <c r="CH1470" s="174">
        <v>360</v>
      </c>
      <c r="CI1470" s="174">
        <v>5</v>
      </c>
      <c r="CJ1470" s="174">
        <v>2824.6170000000002</v>
      </c>
      <c r="CK1470" s="174">
        <v>2824.6170000000002</v>
      </c>
      <c r="CN1470" s="3">
        <v>2162</v>
      </c>
      <c r="CO1470" s="169">
        <f t="shared" si="174"/>
        <v>2444.9670000000001</v>
      </c>
      <c r="CP1470" s="169">
        <f t="shared" si="175"/>
        <v>2465.7833000000001</v>
      </c>
      <c r="CQ1470" s="170">
        <f t="shared" si="176"/>
        <v>4910.7502999999997</v>
      </c>
      <c r="CU1470" s="174">
        <v>75771</v>
      </c>
      <c r="CV1470" s="174">
        <v>360</v>
      </c>
      <c r="CW1470" s="174">
        <v>5</v>
      </c>
      <c r="CX1470" s="174">
        <v>2824.6170000000002</v>
      </c>
    </row>
    <row r="1471" spans="84:102" x14ac:dyDescent="0.25">
      <c r="CF1471" s="3" t="s">
        <v>3073</v>
      </c>
      <c r="CG1471" s="174">
        <v>908</v>
      </c>
      <c r="CH1471" s="174">
        <v>109769</v>
      </c>
      <c r="CI1471" s="174">
        <v>5</v>
      </c>
      <c r="CJ1471" s="174">
        <v>2823.6840000000002</v>
      </c>
      <c r="CK1471" s="174">
        <v>2823.6840000000002</v>
      </c>
      <c r="CN1471" s="3">
        <v>2512</v>
      </c>
      <c r="CO1471" s="169">
        <f t="shared" si="174"/>
        <v>2463.2624999999998</v>
      </c>
      <c r="CP1471" s="169">
        <f t="shared" si="175"/>
        <v>2447.1414</v>
      </c>
      <c r="CQ1471" s="170">
        <f t="shared" si="176"/>
        <v>4910.4038999999993</v>
      </c>
      <c r="CU1471" s="174">
        <v>908</v>
      </c>
      <c r="CV1471" s="174">
        <v>109769</v>
      </c>
      <c r="CW1471" s="174">
        <v>5</v>
      </c>
      <c r="CX1471" s="174">
        <v>2823.6840000000002</v>
      </c>
    </row>
    <row r="1472" spans="84:102" x14ac:dyDescent="0.25">
      <c r="CF1472" s="3" t="s">
        <v>3073</v>
      </c>
      <c r="CG1472" s="174">
        <v>162016</v>
      </c>
      <c r="CH1472" s="174">
        <v>3229</v>
      </c>
      <c r="CI1472" s="174">
        <v>5</v>
      </c>
      <c r="CJ1472" s="174">
        <v>2823.25</v>
      </c>
      <c r="CK1472" s="174">
        <v>2823.25</v>
      </c>
      <c r="CN1472" s="3">
        <v>2506</v>
      </c>
      <c r="CO1472" s="169">
        <f t="shared" si="174"/>
        <v>2429.5260900000003</v>
      </c>
      <c r="CP1472" s="169">
        <f t="shared" si="175"/>
        <v>2468.18694</v>
      </c>
      <c r="CQ1472" s="170">
        <f t="shared" si="176"/>
        <v>4897.7130300000008</v>
      </c>
      <c r="CU1472" s="174">
        <v>162016</v>
      </c>
      <c r="CV1472" s="174">
        <v>3229</v>
      </c>
      <c r="CW1472" s="174">
        <v>5</v>
      </c>
      <c r="CX1472" s="174">
        <v>2823.25</v>
      </c>
    </row>
    <row r="1473" spans="84:102" x14ac:dyDescent="0.25">
      <c r="CF1473" s="3" t="s">
        <v>3073</v>
      </c>
      <c r="CG1473" s="174">
        <v>124458</v>
      </c>
      <c r="CH1473" s="174">
        <v>2086</v>
      </c>
      <c r="CI1473" s="174">
        <v>5</v>
      </c>
      <c r="CJ1473" s="174">
        <v>2822.9929999999999</v>
      </c>
      <c r="CK1473" s="174">
        <v>2822.9929999999999</v>
      </c>
      <c r="CN1473" s="3">
        <v>2735</v>
      </c>
      <c r="CO1473" s="169">
        <f t="shared" si="174"/>
        <v>2443.9790000000003</v>
      </c>
      <c r="CP1473" s="169">
        <f t="shared" si="175"/>
        <v>2448.6445999999996</v>
      </c>
      <c r="CQ1473" s="170">
        <f t="shared" si="176"/>
        <v>4892.6235999999999</v>
      </c>
      <c r="CU1473" s="174">
        <v>124458</v>
      </c>
      <c r="CV1473" s="174">
        <v>2086</v>
      </c>
      <c r="CW1473" s="174">
        <v>5</v>
      </c>
      <c r="CX1473" s="174">
        <v>2822.9929999999999</v>
      </c>
    </row>
    <row r="1474" spans="84:102" x14ac:dyDescent="0.25">
      <c r="CF1474" s="3" t="s">
        <v>3073</v>
      </c>
      <c r="CG1474" s="174">
        <v>80489</v>
      </c>
      <c r="CH1474" s="174">
        <v>1922</v>
      </c>
      <c r="CI1474" s="174">
        <v>5</v>
      </c>
      <c r="CJ1474" s="174">
        <v>2822.8319999999999</v>
      </c>
      <c r="CK1474" s="174">
        <v>2822.8319999999999</v>
      </c>
      <c r="CN1474" s="3">
        <v>2610</v>
      </c>
      <c r="CO1474" s="169">
        <f t="shared" si="174"/>
        <v>2433.9380000000001</v>
      </c>
      <c r="CP1474" s="169">
        <f t="shared" si="175"/>
        <v>2453.6949999999997</v>
      </c>
      <c r="CQ1474" s="170">
        <f t="shared" si="176"/>
        <v>4887.6329999999998</v>
      </c>
      <c r="CU1474" s="174">
        <v>80489</v>
      </c>
      <c r="CV1474" s="174">
        <v>1922</v>
      </c>
      <c r="CW1474" s="174">
        <v>5</v>
      </c>
      <c r="CX1474" s="174">
        <v>2822.8319999999999</v>
      </c>
    </row>
    <row r="1475" spans="84:102" x14ac:dyDescent="0.25">
      <c r="CF1475" s="3" t="s">
        <v>3073</v>
      </c>
      <c r="CG1475" s="174">
        <v>2086</v>
      </c>
      <c r="CH1475" s="174">
        <v>124458</v>
      </c>
      <c r="CI1475" s="174">
        <v>5</v>
      </c>
      <c r="CJ1475" s="174">
        <v>2822.5970000000002</v>
      </c>
      <c r="CK1475" s="174">
        <v>2822.5970000000002</v>
      </c>
      <c r="CN1475" s="3">
        <v>880</v>
      </c>
      <c r="CO1475" s="169">
        <f t="shared" ref="CO1475:CO1538" si="177">SUMIF(CG$3:CG$17476,$CN1475,$CK$3:$CK$17476)</f>
        <v>2432.0650000000001</v>
      </c>
      <c r="CP1475" s="169">
        <f t="shared" ref="CP1475:CP1538" si="178">SUMIF(CH$3:CH$17476,$CN1475,$CK$3:$CK$17476)</f>
        <v>2454.8090000000002</v>
      </c>
      <c r="CQ1475" s="170">
        <f t="shared" ref="CQ1475:CQ1538" si="179">CO1475+CP1475</f>
        <v>4886.8739999999998</v>
      </c>
      <c r="CU1475" s="174">
        <v>2086</v>
      </c>
      <c r="CV1475" s="174">
        <v>124458</v>
      </c>
      <c r="CW1475" s="174">
        <v>5</v>
      </c>
      <c r="CX1475" s="174">
        <v>2822.5970000000002</v>
      </c>
    </row>
    <row r="1476" spans="84:102" x14ac:dyDescent="0.25">
      <c r="CF1476" s="3" t="s">
        <v>3073</v>
      </c>
      <c r="CG1476" s="174">
        <v>1591</v>
      </c>
      <c r="CH1476" s="174">
        <v>82213</v>
      </c>
      <c r="CI1476" s="174">
        <v>5</v>
      </c>
      <c r="CJ1476" s="174">
        <v>2822.5129999999999</v>
      </c>
      <c r="CK1476" s="174">
        <v>2822.5129999999999</v>
      </c>
      <c r="CN1476" s="3">
        <v>933</v>
      </c>
      <c r="CO1476" s="169">
        <f t="shared" si="177"/>
        <v>2431.5798999999997</v>
      </c>
      <c r="CP1476" s="169">
        <f t="shared" si="178"/>
        <v>2450.8362000000002</v>
      </c>
      <c r="CQ1476" s="170">
        <f t="shared" si="179"/>
        <v>4882.4161000000004</v>
      </c>
      <c r="CU1476" s="174">
        <v>1591</v>
      </c>
      <c r="CV1476" s="174">
        <v>82213</v>
      </c>
      <c r="CW1476" s="174">
        <v>5</v>
      </c>
      <c r="CX1476" s="174">
        <v>2822.5129999999999</v>
      </c>
    </row>
    <row r="1477" spans="84:102" x14ac:dyDescent="0.25">
      <c r="CF1477" s="3" t="s">
        <v>3073</v>
      </c>
      <c r="CG1477" s="174">
        <v>42069</v>
      </c>
      <c r="CH1477" s="174">
        <v>2595</v>
      </c>
      <c r="CI1477" s="174">
        <v>5</v>
      </c>
      <c r="CJ1477" s="174">
        <v>2821.0430000000001</v>
      </c>
      <c r="CK1477" s="174">
        <v>2821.0430000000001</v>
      </c>
      <c r="CN1477" s="3">
        <v>1078</v>
      </c>
      <c r="CO1477" s="169">
        <f t="shared" si="177"/>
        <v>2406.3490000000002</v>
      </c>
      <c r="CP1477" s="169">
        <f t="shared" si="178"/>
        <v>2473.1889999999999</v>
      </c>
      <c r="CQ1477" s="170">
        <f t="shared" si="179"/>
        <v>4879.5380000000005</v>
      </c>
      <c r="CU1477" s="174">
        <v>42069</v>
      </c>
      <c r="CV1477" s="174">
        <v>2595</v>
      </c>
      <c r="CW1477" s="174">
        <v>5</v>
      </c>
      <c r="CX1477" s="174">
        <v>2821.0430000000001</v>
      </c>
    </row>
    <row r="1478" spans="84:102" x14ac:dyDescent="0.25">
      <c r="CF1478" s="3" t="s">
        <v>3073</v>
      </c>
      <c r="CG1478" s="174">
        <v>1582</v>
      </c>
      <c r="CH1478" s="174">
        <v>82298</v>
      </c>
      <c r="CI1478" s="174">
        <v>5</v>
      </c>
      <c r="CJ1478" s="174">
        <v>2820.855</v>
      </c>
      <c r="CK1478" s="174">
        <v>2820.855</v>
      </c>
      <c r="CN1478" s="3">
        <v>3478</v>
      </c>
      <c r="CO1478" s="169">
        <f t="shared" si="177"/>
        <v>2448.22066</v>
      </c>
      <c r="CP1478" s="169">
        <f t="shared" si="178"/>
        <v>2431.0709299999999</v>
      </c>
      <c r="CQ1478" s="170">
        <f t="shared" si="179"/>
        <v>4879.2915899999998</v>
      </c>
      <c r="CU1478" s="174">
        <v>1582</v>
      </c>
      <c r="CV1478" s="174">
        <v>82298</v>
      </c>
      <c r="CW1478" s="174">
        <v>5</v>
      </c>
      <c r="CX1478" s="174">
        <v>2820.855</v>
      </c>
    </row>
    <row r="1479" spans="84:102" x14ac:dyDescent="0.25">
      <c r="CF1479" s="3" t="s">
        <v>3073</v>
      </c>
      <c r="CG1479" s="174">
        <v>24800</v>
      </c>
      <c r="CH1479" s="174">
        <v>2310</v>
      </c>
      <c r="CI1479" s="174">
        <v>5</v>
      </c>
      <c r="CJ1479" s="174">
        <v>2819.2730000000001</v>
      </c>
      <c r="CK1479" s="174">
        <v>2819.2730000000001</v>
      </c>
      <c r="CN1479" s="3">
        <v>2384</v>
      </c>
      <c r="CO1479" s="169">
        <f t="shared" si="177"/>
        <v>2423.1260000000002</v>
      </c>
      <c r="CP1479" s="169">
        <f t="shared" si="178"/>
        <v>2449.683</v>
      </c>
      <c r="CQ1479" s="170">
        <f t="shared" si="179"/>
        <v>4872.8090000000002</v>
      </c>
      <c r="CU1479" s="174">
        <v>24800</v>
      </c>
      <c r="CV1479" s="174">
        <v>2310</v>
      </c>
      <c r="CW1479" s="174">
        <v>5</v>
      </c>
      <c r="CX1479" s="174">
        <v>2819.2730000000001</v>
      </c>
    </row>
    <row r="1480" spans="84:102" x14ac:dyDescent="0.25">
      <c r="CF1480" s="3" t="s">
        <v>3073</v>
      </c>
      <c r="CG1480" s="174">
        <v>968</v>
      </c>
      <c r="CH1480" s="174">
        <v>118173</v>
      </c>
      <c r="CI1480" s="174">
        <v>5</v>
      </c>
      <c r="CJ1480" s="174">
        <v>2818.8609999999999</v>
      </c>
      <c r="CK1480" s="174">
        <v>2818.8609999999999</v>
      </c>
      <c r="CN1480" s="3">
        <v>694</v>
      </c>
      <c r="CO1480" s="169">
        <f t="shared" si="177"/>
        <v>2430.1019999999999</v>
      </c>
      <c r="CP1480" s="169">
        <f t="shared" si="178"/>
        <v>2442.4169999999999</v>
      </c>
      <c r="CQ1480" s="170">
        <f t="shared" si="179"/>
        <v>4872.5190000000002</v>
      </c>
      <c r="CU1480" s="174">
        <v>968</v>
      </c>
      <c r="CV1480" s="174">
        <v>118173</v>
      </c>
      <c r="CW1480" s="174">
        <v>5</v>
      </c>
      <c r="CX1480" s="174">
        <v>2818.8609999999999</v>
      </c>
    </row>
    <row r="1481" spans="84:102" x14ac:dyDescent="0.25">
      <c r="CF1481" s="3" t="s">
        <v>3073</v>
      </c>
      <c r="CG1481" s="174">
        <v>122832</v>
      </c>
      <c r="CH1481" s="174">
        <v>1047</v>
      </c>
      <c r="CI1481" s="174">
        <v>5</v>
      </c>
      <c r="CJ1481" s="174">
        <v>2818.62</v>
      </c>
      <c r="CK1481" s="174">
        <v>2818.62</v>
      </c>
      <c r="CN1481" s="3">
        <v>1687</v>
      </c>
      <c r="CO1481" s="169">
        <f t="shared" si="177"/>
        <v>2482.6959999999999</v>
      </c>
      <c r="CP1481" s="169">
        <f t="shared" si="178"/>
        <v>2382.7696999999998</v>
      </c>
      <c r="CQ1481" s="170">
        <f t="shared" si="179"/>
        <v>4865.4656999999997</v>
      </c>
      <c r="CU1481" s="174">
        <v>122832</v>
      </c>
      <c r="CV1481" s="174">
        <v>1047</v>
      </c>
      <c r="CW1481" s="174">
        <v>5</v>
      </c>
      <c r="CX1481" s="174">
        <v>2818.62</v>
      </c>
    </row>
    <row r="1482" spans="84:102" x14ac:dyDescent="0.25">
      <c r="CF1482" s="3" t="s">
        <v>3073</v>
      </c>
      <c r="CG1482" s="174">
        <v>186788</v>
      </c>
      <c r="CH1482" s="174">
        <v>1984</v>
      </c>
      <c r="CI1482" s="174">
        <v>5</v>
      </c>
      <c r="CJ1482" s="174">
        <v>2818.6120000000001</v>
      </c>
      <c r="CK1482" s="174">
        <v>2818.6120000000001</v>
      </c>
      <c r="CN1482" s="3">
        <v>2235</v>
      </c>
      <c r="CO1482" s="169">
        <f t="shared" si="177"/>
        <v>2395.9618099999998</v>
      </c>
      <c r="CP1482" s="169">
        <f t="shared" si="178"/>
        <v>2467.5229800000002</v>
      </c>
      <c r="CQ1482" s="170">
        <f t="shared" si="179"/>
        <v>4863.4847900000004</v>
      </c>
      <c r="CU1482" s="174">
        <v>186788</v>
      </c>
      <c r="CV1482" s="174">
        <v>1984</v>
      </c>
      <c r="CW1482" s="174">
        <v>5</v>
      </c>
      <c r="CX1482" s="174">
        <v>2818.6120000000001</v>
      </c>
    </row>
    <row r="1483" spans="84:102" x14ac:dyDescent="0.25">
      <c r="CF1483" s="3" t="s">
        <v>3073</v>
      </c>
      <c r="CG1483" s="174">
        <v>979</v>
      </c>
      <c r="CH1483" s="174">
        <v>115822</v>
      </c>
      <c r="CI1483" s="174">
        <v>5</v>
      </c>
      <c r="CJ1483" s="174">
        <v>2815.6089999999999</v>
      </c>
      <c r="CK1483" s="174">
        <v>2815.6089999999999</v>
      </c>
      <c r="CN1483" s="3">
        <v>361</v>
      </c>
      <c r="CO1483" s="169">
        <f t="shared" si="177"/>
        <v>2456.8505999999998</v>
      </c>
      <c r="CP1483" s="169">
        <f t="shared" si="178"/>
        <v>2406.241</v>
      </c>
      <c r="CQ1483" s="170">
        <f t="shared" si="179"/>
        <v>4863.0915999999997</v>
      </c>
      <c r="CU1483" s="174">
        <v>979</v>
      </c>
      <c r="CV1483" s="174">
        <v>115822</v>
      </c>
      <c r="CW1483" s="174">
        <v>5</v>
      </c>
      <c r="CX1483" s="174">
        <v>2815.6089999999999</v>
      </c>
    </row>
    <row r="1484" spans="84:102" x14ac:dyDescent="0.25">
      <c r="CF1484" s="3" t="s">
        <v>3073</v>
      </c>
      <c r="CG1484" s="174">
        <v>3654</v>
      </c>
      <c r="CH1484" s="174">
        <v>106701</v>
      </c>
      <c r="CI1484" s="174">
        <v>5</v>
      </c>
      <c r="CJ1484" s="174">
        <v>2815.57</v>
      </c>
      <c r="CK1484" s="174">
        <v>2815.57</v>
      </c>
      <c r="CN1484" s="3">
        <v>3500</v>
      </c>
      <c r="CO1484" s="169">
        <f t="shared" si="177"/>
        <v>2467.962</v>
      </c>
      <c r="CP1484" s="169">
        <f t="shared" si="178"/>
        <v>2395.0208000000002</v>
      </c>
      <c r="CQ1484" s="170">
        <f t="shared" si="179"/>
        <v>4862.9827999999998</v>
      </c>
      <c r="CU1484" s="174">
        <v>3654</v>
      </c>
      <c r="CV1484" s="174">
        <v>106701</v>
      </c>
      <c r="CW1484" s="174">
        <v>5</v>
      </c>
      <c r="CX1484" s="174">
        <v>2815.57</v>
      </c>
    </row>
    <row r="1485" spans="84:102" x14ac:dyDescent="0.25">
      <c r="CF1485" s="3" t="s">
        <v>3073</v>
      </c>
      <c r="CG1485" s="174">
        <v>2493</v>
      </c>
      <c r="CH1485" s="174">
        <v>33921</v>
      </c>
      <c r="CI1485" s="174">
        <v>5</v>
      </c>
      <c r="CJ1485" s="174">
        <v>2813.6909999999998</v>
      </c>
      <c r="CK1485" s="174">
        <v>2813.6909999999998</v>
      </c>
      <c r="CN1485" s="3">
        <v>1915</v>
      </c>
      <c r="CO1485" s="169">
        <f t="shared" si="177"/>
        <v>2450.7399999999998</v>
      </c>
      <c r="CP1485" s="169">
        <f t="shared" si="178"/>
        <v>2405.8630000000003</v>
      </c>
      <c r="CQ1485" s="170">
        <f t="shared" si="179"/>
        <v>4856.6030000000001</v>
      </c>
      <c r="CU1485" s="174">
        <v>2493</v>
      </c>
      <c r="CV1485" s="174">
        <v>33921</v>
      </c>
      <c r="CW1485" s="174">
        <v>5</v>
      </c>
      <c r="CX1485" s="174">
        <v>2813.6909999999998</v>
      </c>
    </row>
    <row r="1486" spans="84:102" x14ac:dyDescent="0.25">
      <c r="CF1486" s="3" t="s">
        <v>3073</v>
      </c>
      <c r="CG1486" s="174">
        <v>1445</v>
      </c>
      <c r="CH1486" s="174">
        <v>98548</v>
      </c>
      <c r="CI1486" s="174">
        <v>5</v>
      </c>
      <c r="CJ1486" s="174">
        <v>2812.1019999999999</v>
      </c>
      <c r="CK1486" s="174">
        <v>2812.1019999999999</v>
      </c>
      <c r="CN1486" s="3">
        <v>83</v>
      </c>
      <c r="CO1486" s="169">
        <f t="shared" si="177"/>
        <v>2387.5047800000002</v>
      </c>
      <c r="CP1486" s="169">
        <f t="shared" si="178"/>
        <v>2464.82195</v>
      </c>
      <c r="CQ1486" s="170">
        <f t="shared" si="179"/>
        <v>4852.3267300000007</v>
      </c>
      <c r="CU1486" s="174">
        <v>1445</v>
      </c>
      <c r="CV1486" s="174">
        <v>98548</v>
      </c>
      <c r="CW1486" s="174">
        <v>5</v>
      </c>
      <c r="CX1486" s="174">
        <v>2812.1019999999999</v>
      </c>
    </row>
    <row r="1487" spans="84:102" x14ac:dyDescent="0.25">
      <c r="CF1487" s="3" t="s">
        <v>3073</v>
      </c>
      <c r="CG1487" s="174">
        <v>2323</v>
      </c>
      <c r="CH1487" s="174">
        <v>24559</v>
      </c>
      <c r="CI1487" s="174">
        <v>5</v>
      </c>
      <c r="CJ1487" s="174">
        <v>2811.3609999999999</v>
      </c>
      <c r="CK1487" s="174">
        <v>2811.3609999999999</v>
      </c>
      <c r="CN1487" s="3">
        <v>2519</v>
      </c>
      <c r="CO1487" s="169">
        <f t="shared" si="177"/>
        <v>2426.6239999999998</v>
      </c>
      <c r="CP1487" s="169">
        <f t="shared" si="178"/>
        <v>2424.5095999999999</v>
      </c>
      <c r="CQ1487" s="170">
        <f t="shared" si="179"/>
        <v>4851.1335999999992</v>
      </c>
      <c r="CU1487" s="174">
        <v>2323</v>
      </c>
      <c r="CV1487" s="174">
        <v>24559</v>
      </c>
      <c r="CW1487" s="174">
        <v>5</v>
      </c>
      <c r="CX1487" s="174">
        <v>2811.3609999999999</v>
      </c>
    </row>
    <row r="1488" spans="84:102" x14ac:dyDescent="0.25">
      <c r="CF1488" s="3" t="s">
        <v>3073</v>
      </c>
      <c r="CG1488" s="174">
        <v>1070</v>
      </c>
      <c r="CH1488" s="174">
        <v>130456</v>
      </c>
      <c r="CI1488" s="174">
        <v>5</v>
      </c>
      <c r="CJ1488" s="174">
        <v>2810.931</v>
      </c>
      <c r="CK1488" s="174">
        <v>2810.931</v>
      </c>
      <c r="CN1488" s="3">
        <v>2972</v>
      </c>
      <c r="CO1488" s="169">
        <f t="shared" si="177"/>
        <v>2463.2571599999997</v>
      </c>
      <c r="CP1488" s="169">
        <f t="shared" si="178"/>
        <v>2387.1427399999998</v>
      </c>
      <c r="CQ1488" s="170">
        <f t="shared" si="179"/>
        <v>4850.3998999999994</v>
      </c>
      <c r="CU1488" s="174">
        <v>1070</v>
      </c>
      <c r="CV1488" s="174">
        <v>130456</v>
      </c>
      <c r="CW1488" s="174">
        <v>5</v>
      </c>
      <c r="CX1488" s="174">
        <v>2810.931</v>
      </c>
    </row>
    <row r="1489" spans="84:102" x14ac:dyDescent="0.25">
      <c r="CF1489" s="3" t="s">
        <v>3073</v>
      </c>
      <c r="CG1489" s="174">
        <v>185439</v>
      </c>
      <c r="CH1489" s="174">
        <v>2479</v>
      </c>
      <c r="CI1489" s="174">
        <v>5</v>
      </c>
      <c r="CJ1489" s="174">
        <v>2810.8739999999998</v>
      </c>
      <c r="CK1489" s="174">
        <v>2810.8739999999998</v>
      </c>
      <c r="CN1489" s="3">
        <v>3254</v>
      </c>
      <c r="CO1489" s="169">
        <f t="shared" si="177"/>
        <v>2394.2966900000001</v>
      </c>
      <c r="CP1489" s="169">
        <f t="shared" si="178"/>
        <v>2455.4941599999997</v>
      </c>
      <c r="CQ1489" s="170">
        <f t="shared" si="179"/>
        <v>4849.7908499999994</v>
      </c>
      <c r="CU1489" s="174">
        <v>185439</v>
      </c>
      <c r="CV1489" s="174">
        <v>2479</v>
      </c>
      <c r="CW1489" s="174">
        <v>5</v>
      </c>
      <c r="CX1489" s="174">
        <v>2810.8739999999998</v>
      </c>
    </row>
    <row r="1490" spans="84:102" x14ac:dyDescent="0.25">
      <c r="CF1490" s="3" t="s">
        <v>3073</v>
      </c>
      <c r="CG1490" s="174">
        <v>91362</v>
      </c>
      <c r="CH1490" s="174">
        <v>674</v>
      </c>
      <c r="CI1490" s="174">
        <v>5</v>
      </c>
      <c r="CJ1490" s="174">
        <v>2810.6509999999998</v>
      </c>
      <c r="CK1490" s="174">
        <v>2810.6509999999998</v>
      </c>
      <c r="CN1490" s="3">
        <v>1884</v>
      </c>
      <c r="CO1490" s="169">
        <f t="shared" si="177"/>
        <v>2443.6590000000001</v>
      </c>
      <c r="CP1490" s="169">
        <f t="shared" si="178"/>
        <v>2404.8820000000001</v>
      </c>
      <c r="CQ1490" s="170">
        <f t="shared" si="179"/>
        <v>4848.5410000000002</v>
      </c>
      <c r="CU1490" s="174">
        <v>91362</v>
      </c>
      <c r="CV1490" s="174">
        <v>674</v>
      </c>
      <c r="CW1490" s="174">
        <v>5</v>
      </c>
      <c r="CX1490" s="174">
        <v>2810.6509999999998</v>
      </c>
    </row>
    <row r="1491" spans="84:102" x14ac:dyDescent="0.25">
      <c r="CF1491" s="3" t="s">
        <v>3073</v>
      </c>
      <c r="CG1491" s="174">
        <v>63387</v>
      </c>
      <c r="CH1491" s="174">
        <v>3496</v>
      </c>
      <c r="CI1491" s="174">
        <v>5</v>
      </c>
      <c r="CJ1491" s="174">
        <v>2810.29</v>
      </c>
      <c r="CK1491" s="174">
        <v>2810.29</v>
      </c>
      <c r="CN1491" s="3">
        <v>1043</v>
      </c>
      <c r="CO1491" s="169">
        <f t="shared" si="177"/>
        <v>2376.1819999999998</v>
      </c>
      <c r="CP1491" s="169">
        <f t="shared" si="178"/>
        <v>2470.23</v>
      </c>
      <c r="CQ1491" s="170">
        <f t="shared" si="179"/>
        <v>4846.4120000000003</v>
      </c>
      <c r="CU1491" s="174">
        <v>63387</v>
      </c>
      <c r="CV1491" s="174">
        <v>3496</v>
      </c>
      <c r="CW1491" s="174">
        <v>5</v>
      </c>
      <c r="CX1491" s="174">
        <v>2810.29</v>
      </c>
    </row>
    <row r="1492" spans="84:102" x14ac:dyDescent="0.25">
      <c r="CF1492" s="3" t="s">
        <v>3073</v>
      </c>
      <c r="CG1492" s="174">
        <v>1858</v>
      </c>
      <c r="CH1492" s="174">
        <v>54969</v>
      </c>
      <c r="CI1492" s="174">
        <v>5</v>
      </c>
      <c r="CJ1492" s="174">
        <v>2810.2809999999999</v>
      </c>
      <c r="CK1492" s="174">
        <v>2810.2809999999999</v>
      </c>
      <c r="CN1492" s="3">
        <v>199</v>
      </c>
      <c r="CO1492" s="169">
        <f t="shared" si="177"/>
        <v>2417.3961999999997</v>
      </c>
      <c r="CP1492" s="169">
        <f t="shared" si="178"/>
        <v>2428.0903000000003</v>
      </c>
      <c r="CQ1492" s="170">
        <f t="shared" si="179"/>
        <v>4845.4865</v>
      </c>
      <c r="CU1492" s="174">
        <v>1858</v>
      </c>
      <c r="CV1492" s="174">
        <v>54969</v>
      </c>
      <c r="CW1492" s="174">
        <v>5</v>
      </c>
      <c r="CX1492" s="174">
        <v>2810.2809999999999</v>
      </c>
    </row>
    <row r="1493" spans="84:102" x14ac:dyDescent="0.25">
      <c r="CF1493" s="3" t="s">
        <v>3073</v>
      </c>
      <c r="CG1493" s="174">
        <v>1604</v>
      </c>
      <c r="CH1493" s="174">
        <v>79043</v>
      </c>
      <c r="CI1493" s="174">
        <v>5</v>
      </c>
      <c r="CJ1493" s="174">
        <v>2810.239</v>
      </c>
      <c r="CK1493" s="174">
        <v>2810.239</v>
      </c>
      <c r="CN1493" s="3">
        <v>2934</v>
      </c>
      <c r="CO1493" s="169">
        <f t="shared" si="177"/>
        <v>2381.2352999999998</v>
      </c>
      <c r="CP1493" s="169">
        <f t="shared" si="178"/>
        <v>2459.8348000000001</v>
      </c>
      <c r="CQ1493" s="170">
        <f t="shared" si="179"/>
        <v>4841.0700999999999</v>
      </c>
      <c r="CU1493" s="174">
        <v>1604</v>
      </c>
      <c r="CV1493" s="174">
        <v>79043</v>
      </c>
      <c r="CW1493" s="174">
        <v>5</v>
      </c>
      <c r="CX1493" s="174">
        <v>2810.239</v>
      </c>
    </row>
    <row r="1494" spans="84:102" x14ac:dyDescent="0.25">
      <c r="CF1494" s="3" t="s">
        <v>3073</v>
      </c>
      <c r="CG1494" s="174">
        <v>573</v>
      </c>
      <c r="CH1494" s="174">
        <v>85340</v>
      </c>
      <c r="CI1494" s="174">
        <v>5</v>
      </c>
      <c r="CJ1494" s="174">
        <v>2808.9270000000001</v>
      </c>
      <c r="CK1494" s="174">
        <v>2808.9270000000001</v>
      </c>
      <c r="CN1494" s="3">
        <v>950</v>
      </c>
      <c r="CO1494" s="169">
        <f t="shared" si="177"/>
        <v>2426.4337999999998</v>
      </c>
      <c r="CP1494" s="169">
        <f t="shared" si="178"/>
        <v>2414.4360000000001</v>
      </c>
      <c r="CQ1494" s="170">
        <f t="shared" si="179"/>
        <v>4840.8698000000004</v>
      </c>
      <c r="CU1494" s="174">
        <v>573</v>
      </c>
      <c r="CV1494" s="174">
        <v>85340</v>
      </c>
      <c r="CW1494" s="174">
        <v>5</v>
      </c>
      <c r="CX1494" s="174">
        <v>2808.9270000000001</v>
      </c>
    </row>
    <row r="1495" spans="84:102" x14ac:dyDescent="0.25">
      <c r="CF1495" s="3" t="s">
        <v>3073</v>
      </c>
      <c r="CG1495" s="174">
        <v>118173</v>
      </c>
      <c r="CH1495" s="174">
        <v>968</v>
      </c>
      <c r="CI1495" s="174">
        <v>5</v>
      </c>
      <c r="CJ1495" s="174">
        <v>2807.53</v>
      </c>
      <c r="CK1495" s="174">
        <v>2807.53</v>
      </c>
      <c r="CN1495" s="3">
        <v>3013</v>
      </c>
      <c r="CO1495" s="169">
        <f t="shared" si="177"/>
        <v>2504.8978000000002</v>
      </c>
      <c r="CP1495" s="169">
        <f t="shared" si="178"/>
        <v>2334.8015</v>
      </c>
      <c r="CQ1495" s="170">
        <f t="shared" si="179"/>
        <v>4839.6993000000002</v>
      </c>
      <c r="CU1495" s="174">
        <v>118173</v>
      </c>
      <c r="CV1495" s="174">
        <v>968</v>
      </c>
      <c r="CW1495" s="174">
        <v>5</v>
      </c>
      <c r="CX1495" s="174">
        <v>2807.53</v>
      </c>
    </row>
    <row r="1496" spans="84:102" x14ac:dyDescent="0.25">
      <c r="CF1496" s="3" t="s">
        <v>3073</v>
      </c>
      <c r="CG1496" s="174">
        <v>1563</v>
      </c>
      <c r="CH1496" s="174">
        <v>84071</v>
      </c>
      <c r="CI1496" s="174">
        <v>5</v>
      </c>
      <c r="CJ1496" s="174">
        <v>2806.6080000000002</v>
      </c>
      <c r="CK1496" s="174">
        <v>2806.6080000000002</v>
      </c>
      <c r="CN1496" s="3">
        <v>404</v>
      </c>
      <c r="CO1496" s="169">
        <f t="shared" si="177"/>
        <v>2452.0680000000002</v>
      </c>
      <c r="CP1496" s="169">
        <f t="shared" si="178"/>
        <v>2384.3180000000002</v>
      </c>
      <c r="CQ1496" s="170">
        <f t="shared" si="179"/>
        <v>4836.3860000000004</v>
      </c>
      <c r="CU1496" s="174">
        <v>1563</v>
      </c>
      <c r="CV1496" s="174">
        <v>84071</v>
      </c>
      <c r="CW1496" s="174">
        <v>5</v>
      </c>
      <c r="CX1496" s="174">
        <v>2806.6080000000002</v>
      </c>
    </row>
    <row r="1497" spans="84:102" x14ac:dyDescent="0.25">
      <c r="CF1497" s="3" t="s">
        <v>3073</v>
      </c>
      <c r="CG1497" s="174">
        <v>39823</v>
      </c>
      <c r="CH1497" s="174">
        <v>2523</v>
      </c>
      <c r="CI1497" s="174">
        <v>5</v>
      </c>
      <c r="CJ1497" s="174">
        <v>2805.8440000000001</v>
      </c>
      <c r="CK1497" s="174">
        <v>2805.8440000000001</v>
      </c>
      <c r="CN1497" s="3">
        <v>2970</v>
      </c>
      <c r="CO1497" s="169">
        <f t="shared" si="177"/>
        <v>2390.9775</v>
      </c>
      <c r="CP1497" s="169">
        <f t="shared" si="178"/>
        <v>2440.1563000000001</v>
      </c>
      <c r="CQ1497" s="170">
        <f t="shared" si="179"/>
        <v>4831.1337999999996</v>
      </c>
      <c r="CU1497" s="174">
        <v>39823</v>
      </c>
      <c r="CV1497" s="174">
        <v>2523</v>
      </c>
      <c r="CW1497" s="174">
        <v>5</v>
      </c>
      <c r="CX1497" s="174">
        <v>2805.8440000000001</v>
      </c>
    </row>
    <row r="1498" spans="84:102" x14ac:dyDescent="0.25">
      <c r="CF1498" s="3" t="s">
        <v>3073</v>
      </c>
      <c r="CG1498" s="174">
        <v>3428</v>
      </c>
      <c r="CH1498" s="174">
        <v>178767</v>
      </c>
      <c r="CI1498" s="174">
        <v>5</v>
      </c>
      <c r="CJ1498" s="174">
        <v>2804.9569999999999</v>
      </c>
      <c r="CK1498" s="174">
        <v>2804.9569999999999</v>
      </c>
      <c r="CN1498" s="3">
        <v>512</v>
      </c>
      <c r="CO1498" s="169">
        <f t="shared" si="177"/>
        <v>2447.5630000000001</v>
      </c>
      <c r="CP1498" s="169">
        <f t="shared" si="178"/>
        <v>2376.558</v>
      </c>
      <c r="CQ1498" s="170">
        <f t="shared" si="179"/>
        <v>4824.1210000000001</v>
      </c>
      <c r="CU1498" s="174">
        <v>3428</v>
      </c>
      <c r="CV1498" s="174">
        <v>178767</v>
      </c>
      <c r="CW1498" s="174">
        <v>5</v>
      </c>
      <c r="CX1498" s="174">
        <v>2804.9569999999999</v>
      </c>
    </row>
    <row r="1499" spans="84:102" x14ac:dyDescent="0.25">
      <c r="CF1499" s="3" t="s">
        <v>3073</v>
      </c>
      <c r="CG1499" s="174">
        <v>1811</v>
      </c>
      <c r="CH1499" s="174">
        <v>53777</v>
      </c>
      <c r="CI1499" s="174">
        <v>5</v>
      </c>
      <c r="CJ1499" s="174">
        <v>2803.3</v>
      </c>
      <c r="CK1499" s="174">
        <v>2803.3</v>
      </c>
      <c r="CN1499" s="3">
        <v>625</v>
      </c>
      <c r="CO1499" s="169">
        <f t="shared" si="177"/>
        <v>2431.2991000000002</v>
      </c>
      <c r="CP1499" s="169">
        <f t="shared" si="178"/>
        <v>2385.8172999999997</v>
      </c>
      <c r="CQ1499" s="170">
        <f t="shared" si="179"/>
        <v>4817.1163999999999</v>
      </c>
      <c r="CU1499" s="174">
        <v>1811</v>
      </c>
      <c r="CV1499" s="174">
        <v>53777</v>
      </c>
      <c r="CW1499" s="174">
        <v>5</v>
      </c>
      <c r="CX1499" s="174">
        <v>2803.3</v>
      </c>
    </row>
    <row r="1500" spans="84:102" x14ac:dyDescent="0.25">
      <c r="CF1500" s="3" t="s">
        <v>3073</v>
      </c>
      <c r="CG1500" s="174">
        <v>110111</v>
      </c>
      <c r="CH1500" s="174">
        <v>911</v>
      </c>
      <c r="CI1500" s="174">
        <v>5</v>
      </c>
      <c r="CJ1500" s="174">
        <v>2802.7069999999999</v>
      </c>
      <c r="CK1500" s="174">
        <v>2802.7069999999999</v>
      </c>
      <c r="CN1500" s="3">
        <v>990</v>
      </c>
      <c r="CO1500" s="169">
        <f t="shared" si="177"/>
        <v>2392.5484999999999</v>
      </c>
      <c r="CP1500" s="169">
        <f t="shared" si="178"/>
        <v>2423.4778999999999</v>
      </c>
      <c r="CQ1500" s="170">
        <f t="shared" si="179"/>
        <v>4816.0263999999997</v>
      </c>
      <c r="CU1500" s="174">
        <v>110111</v>
      </c>
      <c r="CV1500" s="174">
        <v>911</v>
      </c>
      <c r="CW1500" s="174">
        <v>5</v>
      </c>
      <c r="CX1500" s="174">
        <v>2802.7069999999999</v>
      </c>
    </row>
    <row r="1501" spans="84:102" x14ac:dyDescent="0.25">
      <c r="CF1501" s="3" t="s">
        <v>3073</v>
      </c>
      <c r="CG1501" s="174">
        <v>118672</v>
      </c>
      <c r="CH1501" s="174">
        <v>1004</v>
      </c>
      <c r="CI1501" s="174">
        <v>5</v>
      </c>
      <c r="CJ1501" s="174">
        <v>2802.0839999999998</v>
      </c>
      <c r="CK1501" s="174">
        <v>2802.0839999999998</v>
      </c>
      <c r="CN1501" s="3">
        <v>1737</v>
      </c>
      <c r="CO1501" s="169">
        <f t="shared" si="177"/>
        <v>2365.6950000000002</v>
      </c>
      <c r="CP1501" s="169">
        <f t="shared" si="178"/>
        <v>2450.076</v>
      </c>
      <c r="CQ1501" s="170">
        <f t="shared" si="179"/>
        <v>4815.7710000000006</v>
      </c>
      <c r="CU1501" s="174">
        <v>118672</v>
      </c>
      <c r="CV1501" s="174">
        <v>1004</v>
      </c>
      <c r="CW1501" s="174">
        <v>5</v>
      </c>
      <c r="CX1501" s="174">
        <v>2802.0839999999998</v>
      </c>
    </row>
    <row r="1502" spans="84:102" x14ac:dyDescent="0.25">
      <c r="CF1502" s="3" t="s">
        <v>3073</v>
      </c>
      <c r="CG1502" s="174">
        <v>1357</v>
      </c>
      <c r="CH1502" s="174">
        <v>112741</v>
      </c>
      <c r="CI1502" s="174">
        <v>5</v>
      </c>
      <c r="CJ1502" s="174">
        <v>2797.201</v>
      </c>
      <c r="CK1502" s="174">
        <v>2797.201</v>
      </c>
      <c r="CN1502" s="3">
        <v>832</v>
      </c>
      <c r="CO1502" s="169">
        <f t="shared" si="177"/>
        <v>2366.6690419999995</v>
      </c>
      <c r="CP1502" s="169">
        <f t="shared" si="178"/>
        <v>2448.6353360000003</v>
      </c>
      <c r="CQ1502" s="170">
        <f t="shared" si="179"/>
        <v>4815.3043779999998</v>
      </c>
      <c r="CU1502" s="174">
        <v>1357</v>
      </c>
      <c r="CV1502" s="174">
        <v>112741</v>
      </c>
      <c r="CW1502" s="174">
        <v>5</v>
      </c>
      <c r="CX1502" s="174">
        <v>2797.201</v>
      </c>
    </row>
    <row r="1503" spans="84:102" x14ac:dyDescent="0.25">
      <c r="CF1503" s="3" t="s">
        <v>3073</v>
      </c>
      <c r="CG1503" s="174">
        <v>3674</v>
      </c>
      <c r="CH1503" s="174">
        <v>117628</v>
      </c>
      <c r="CI1503" s="174">
        <v>5</v>
      </c>
      <c r="CJ1503" s="174">
        <v>2797.0790000000002</v>
      </c>
      <c r="CK1503" s="174">
        <v>2797.0790000000002</v>
      </c>
      <c r="CN1503" s="3">
        <v>2705</v>
      </c>
      <c r="CO1503" s="169">
        <f t="shared" si="177"/>
        <v>2407.5083999999997</v>
      </c>
      <c r="CP1503" s="169">
        <f t="shared" si="178"/>
        <v>2407.0860000000002</v>
      </c>
      <c r="CQ1503" s="170">
        <f t="shared" si="179"/>
        <v>4814.5944</v>
      </c>
      <c r="CU1503" s="174">
        <v>3674</v>
      </c>
      <c r="CV1503" s="174">
        <v>117628</v>
      </c>
      <c r="CW1503" s="174">
        <v>5</v>
      </c>
      <c r="CX1503" s="174">
        <v>2797.0790000000002</v>
      </c>
    </row>
    <row r="1504" spans="84:102" x14ac:dyDescent="0.25">
      <c r="CF1504" s="3" t="s">
        <v>3073</v>
      </c>
      <c r="CG1504" s="174">
        <v>73022</v>
      </c>
      <c r="CH1504" s="174">
        <v>311</v>
      </c>
      <c r="CI1504" s="174">
        <v>5</v>
      </c>
      <c r="CJ1504" s="174">
        <v>2796.9870000000001</v>
      </c>
      <c r="CK1504" s="174">
        <v>2796.9870000000001</v>
      </c>
      <c r="CN1504" s="3">
        <v>3079</v>
      </c>
      <c r="CO1504" s="169">
        <f t="shared" si="177"/>
        <v>2396.4290000000001</v>
      </c>
      <c r="CP1504" s="169">
        <f t="shared" si="178"/>
        <v>2415.5970000000002</v>
      </c>
      <c r="CQ1504" s="170">
        <f t="shared" si="179"/>
        <v>4812.0259999999998</v>
      </c>
      <c r="CU1504" s="174">
        <v>73022</v>
      </c>
      <c r="CV1504" s="174">
        <v>311</v>
      </c>
      <c r="CW1504" s="174">
        <v>5</v>
      </c>
      <c r="CX1504" s="174">
        <v>2796.9870000000001</v>
      </c>
    </row>
    <row r="1505" spans="84:102" x14ac:dyDescent="0.25">
      <c r="CF1505" s="3" t="s">
        <v>3073</v>
      </c>
      <c r="CG1505" s="174">
        <v>55963</v>
      </c>
      <c r="CH1505" s="174">
        <v>1776</v>
      </c>
      <c r="CI1505" s="174">
        <v>5</v>
      </c>
      <c r="CJ1505" s="174">
        <v>2796.7759999999998</v>
      </c>
      <c r="CK1505" s="174">
        <v>2796.7759999999998</v>
      </c>
      <c r="CN1505" s="3">
        <v>3300</v>
      </c>
      <c r="CO1505" s="169">
        <f t="shared" si="177"/>
        <v>2378.5313999999998</v>
      </c>
      <c r="CP1505" s="169">
        <f t="shared" si="178"/>
        <v>2432.2217000000001</v>
      </c>
      <c r="CQ1505" s="170">
        <f t="shared" si="179"/>
        <v>4810.7530999999999</v>
      </c>
      <c r="CU1505" s="174">
        <v>55963</v>
      </c>
      <c r="CV1505" s="174">
        <v>1776</v>
      </c>
      <c r="CW1505" s="174">
        <v>5</v>
      </c>
      <c r="CX1505" s="174">
        <v>2796.7759999999998</v>
      </c>
    </row>
    <row r="1506" spans="84:102" x14ac:dyDescent="0.25">
      <c r="CF1506" s="3" t="s">
        <v>3073</v>
      </c>
      <c r="CG1506" s="174">
        <v>972</v>
      </c>
      <c r="CH1506" s="174">
        <v>117068</v>
      </c>
      <c r="CI1506" s="174">
        <v>5</v>
      </c>
      <c r="CJ1506" s="174">
        <v>2795.018</v>
      </c>
      <c r="CK1506" s="174">
        <v>2795.018</v>
      </c>
      <c r="CN1506" s="3">
        <v>712</v>
      </c>
      <c r="CO1506" s="169">
        <f t="shared" si="177"/>
        <v>2370.9791</v>
      </c>
      <c r="CP1506" s="169">
        <f t="shared" si="178"/>
        <v>2439.6477</v>
      </c>
      <c r="CQ1506" s="170">
        <f t="shared" si="179"/>
        <v>4810.6268</v>
      </c>
      <c r="CU1506" s="174">
        <v>972</v>
      </c>
      <c r="CV1506" s="174">
        <v>117068</v>
      </c>
      <c r="CW1506" s="174">
        <v>5</v>
      </c>
      <c r="CX1506" s="174">
        <v>2795.018</v>
      </c>
    </row>
    <row r="1507" spans="84:102" x14ac:dyDescent="0.25">
      <c r="CF1507" s="3" t="s">
        <v>3073</v>
      </c>
      <c r="CG1507" s="174">
        <v>2028</v>
      </c>
      <c r="CH1507" s="174">
        <v>134881</v>
      </c>
      <c r="CI1507" s="174">
        <v>5</v>
      </c>
      <c r="CJ1507" s="174">
        <v>2794.627</v>
      </c>
      <c r="CK1507" s="174">
        <v>2794.627</v>
      </c>
      <c r="CN1507" s="3">
        <v>800</v>
      </c>
      <c r="CO1507" s="169">
        <f t="shared" si="177"/>
        <v>2416.9141</v>
      </c>
      <c r="CP1507" s="169">
        <f t="shared" si="178"/>
        <v>2392.8717999999999</v>
      </c>
      <c r="CQ1507" s="170">
        <f t="shared" si="179"/>
        <v>4809.7858999999999</v>
      </c>
      <c r="CU1507" s="174">
        <v>2028</v>
      </c>
      <c r="CV1507" s="174">
        <v>134881</v>
      </c>
      <c r="CW1507" s="174">
        <v>5</v>
      </c>
      <c r="CX1507" s="174">
        <v>2794.627</v>
      </c>
    </row>
    <row r="1508" spans="84:102" x14ac:dyDescent="0.25">
      <c r="CF1508" s="3" t="s">
        <v>3073</v>
      </c>
      <c r="CG1508" s="174">
        <v>651</v>
      </c>
      <c r="CH1508" s="174">
        <v>88940</v>
      </c>
      <c r="CI1508" s="174">
        <v>5</v>
      </c>
      <c r="CJ1508" s="174">
        <v>2794.442</v>
      </c>
      <c r="CK1508" s="174">
        <v>2794.442</v>
      </c>
      <c r="CN1508" s="3">
        <v>1723</v>
      </c>
      <c r="CO1508" s="169">
        <f t="shared" si="177"/>
        <v>2379.5629599999997</v>
      </c>
      <c r="CP1508" s="169">
        <f t="shared" si="178"/>
        <v>2425.8880199999999</v>
      </c>
      <c r="CQ1508" s="170">
        <f t="shared" si="179"/>
        <v>4805.4509799999996</v>
      </c>
      <c r="CU1508" s="174">
        <v>651</v>
      </c>
      <c r="CV1508" s="174">
        <v>88940</v>
      </c>
      <c r="CW1508" s="174">
        <v>5</v>
      </c>
      <c r="CX1508" s="174">
        <v>2794.442</v>
      </c>
    </row>
    <row r="1509" spans="84:102" x14ac:dyDescent="0.25">
      <c r="CF1509" s="3" t="s">
        <v>3073</v>
      </c>
      <c r="CG1509" s="174">
        <v>2170</v>
      </c>
      <c r="CH1509" s="174">
        <v>14931</v>
      </c>
      <c r="CI1509" s="174">
        <v>5</v>
      </c>
      <c r="CJ1509" s="174">
        <v>2794.06</v>
      </c>
      <c r="CK1509" s="174">
        <v>2794.06</v>
      </c>
      <c r="CN1509" s="3">
        <v>2260</v>
      </c>
      <c r="CO1509" s="169">
        <f t="shared" si="177"/>
        <v>2431.7039919999997</v>
      </c>
      <c r="CP1509" s="169">
        <f t="shared" si="178"/>
        <v>2369.8649690000002</v>
      </c>
      <c r="CQ1509" s="170">
        <f t="shared" si="179"/>
        <v>4801.5689609999999</v>
      </c>
      <c r="CU1509" s="174">
        <v>2170</v>
      </c>
      <c r="CV1509" s="174">
        <v>14931</v>
      </c>
      <c r="CW1509" s="174">
        <v>5</v>
      </c>
      <c r="CX1509" s="174">
        <v>2794.06</v>
      </c>
    </row>
    <row r="1510" spans="84:102" x14ac:dyDescent="0.25">
      <c r="CF1510" s="3" t="s">
        <v>3073</v>
      </c>
      <c r="CG1510" s="174">
        <v>85164</v>
      </c>
      <c r="CH1510" s="174">
        <v>3697</v>
      </c>
      <c r="CI1510" s="174">
        <v>5</v>
      </c>
      <c r="CJ1510" s="174">
        <v>2793.3290000000002</v>
      </c>
      <c r="CK1510" s="174">
        <v>2793.3290000000002</v>
      </c>
      <c r="CN1510" s="3">
        <v>337</v>
      </c>
      <c r="CO1510" s="169">
        <f t="shared" si="177"/>
        <v>2388.4430000000002</v>
      </c>
      <c r="CP1510" s="169">
        <f t="shared" si="178"/>
        <v>2412.5430000000001</v>
      </c>
      <c r="CQ1510" s="170">
        <f t="shared" si="179"/>
        <v>4800.9860000000008</v>
      </c>
      <c r="CU1510" s="174">
        <v>85164</v>
      </c>
      <c r="CV1510" s="174">
        <v>3697</v>
      </c>
      <c r="CW1510" s="174">
        <v>5</v>
      </c>
      <c r="CX1510" s="174">
        <v>2793.3290000000002</v>
      </c>
    </row>
    <row r="1511" spans="84:102" x14ac:dyDescent="0.25">
      <c r="CF1511" s="3" t="s">
        <v>3073</v>
      </c>
      <c r="CG1511" s="174">
        <v>106701</v>
      </c>
      <c r="CH1511" s="174">
        <v>3654</v>
      </c>
      <c r="CI1511" s="174">
        <v>5</v>
      </c>
      <c r="CJ1511" s="174">
        <v>2793.2539999999999</v>
      </c>
      <c r="CK1511" s="174">
        <v>2793.2539999999999</v>
      </c>
      <c r="CN1511" s="3">
        <v>2937</v>
      </c>
      <c r="CO1511" s="169">
        <f t="shared" si="177"/>
        <v>2380.4331999999999</v>
      </c>
      <c r="CP1511" s="169">
        <f t="shared" si="178"/>
        <v>2419.2758000000003</v>
      </c>
      <c r="CQ1511" s="170">
        <f t="shared" si="179"/>
        <v>4799.7090000000007</v>
      </c>
      <c r="CU1511" s="174">
        <v>106701</v>
      </c>
      <c r="CV1511" s="174">
        <v>3654</v>
      </c>
      <c r="CW1511" s="174">
        <v>5</v>
      </c>
      <c r="CX1511" s="174">
        <v>2793.2539999999999</v>
      </c>
    </row>
    <row r="1512" spans="84:102" x14ac:dyDescent="0.25">
      <c r="CF1512" s="3" t="s">
        <v>3073</v>
      </c>
      <c r="CG1512" s="174">
        <v>54969</v>
      </c>
      <c r="CH1512" s="174">
        <v>1858</v>
      </c>
      <c r="CI1512" s="174">
        <v>5</v>
      </c>
      <c r="CJ1512" s="174">
        <v>2792.7649999999999</v>
      </c>
      <c r="CK1512" s="174">
        <v>2792.7649999999999</v>
      </c>
      <c r="CN1512" s="3">
        <v>2593</v>
      </c>
      <c r="CO1512" s="169">
        <f t="shared" si="177"/>
        <v>2394.9969999999998</v>
      </c>
      <c r="CP1512" s="169">
        <f t="shared" si="178"/>
        <v>2404.1959999999999</v>
      </c>
      <c r="CQ1512" s="170">
        <f t="shared" si="179"/>
        <v>4799.1929999999993</v>
      </c>
      <c r="CU1512" s="174">
        <v>54969</v>
      </c>
      <c r="CV1512" s="174">
        <v>1858</v>
      </c>
      <c r="CW1512" s="174">
        <v>5</v>
      </c>
      <c r="CX1512" s="174">
        <v>2792.7649999999999</v>
      </c>
    </row>
    <row r="1513" spans="84:102" x14ac:dyDescent="0.25">
      <c r="CF1513" s="3" t="s">
        <v>3073</v>
      </c>
      <c r="CG1513" s="174">
        <v>186003</v>
      </c>
      <c r="CH1513" s="174">
        <v>1581</v>
      </c>
      <c r="CI1513" s="174">
        <v>5</v>
      </c>
      <c r="CJ1513" s="174">
        <v>2790.2510000000002</v>
      </c>
      <c r="CK1513" s="174">
        <v>2790.2510000000002</v>
      </c>
      <c r="CN1513" s="3">
        <v>3259</v>
      </c>
      <c r="CO1513" s="169">
        <f t="shared" si="177"/>
        <v>2398.5839999999998</v>
      </c>
      <c r="CP1513" s="169">
        <f t="shared" si="178"/>
        <v>2400.5465000000004</v>
      </c>
      <c r="CQ1513" s="170">
        <f t="shared" si="179"/>
        <v>4799.1305000000002</v>
      </c>
      <c r="CU1513" s="174">
        <v>186003</v>
      </c>
      <c r="CV1513" s="174">
        <v>1581</v>
      </c>
      <c r="CW1513" s="174">
        <v>5</v>
      </c>
      <c r="CX1513" s="174">
        <v>2790.2510000000002</v>
      </c>
    </row>
    <row r="1514" spans="84:102" x14ac:dyDescent="0.25">
      <c r="CF1514" s="3" t="s">
        <v>3073</v>
      </c>
      <c r="CG1514" s="174">
        <v>73556</v>
      </c>
      <c r="CH1514" s="174">
        <v>313</v>
      </c>
      <c r="CI1514" s="174">
        <v>5</v>
      </c>
      <c r="CJ1514" s="174">
        <v>2789.9549999999999</v>
      </c>
      <c r="CK1514" s="174">
        <v>2789.9549999999999</v>
      </c>
      <c r="CN1514" s="3">
        <v>231</v>
      </c>
      <c r="CO1514" s="169">
        <f t="shared" si="177"/>
        <v>2430.0246000000002</v>
      </c>
      <c r="CP1514" s="169">
        <f t="shared" si="178"/>
        <v>2363.9482000000003</v>
      </c>
      <c r="CQ1514" s="170">
        <f t="shared" si="179"/>
        <v>4793.9728000000005</v>
      </c>
      <c r="CU1514" s="174">
        <v>73556</v>
      </c>
      <c r="CV1514" s="174">
        <v>313</v>
      </c>
      <c r="CW1514" s="174">
        <v>5</v>
      </c>
      <c r="CX1514" s="174">
        <v>2789.9549999999999</v>
      </c>
    </row>
    <row r="1515" spans="84:102" x14ac:dyDescent="0.25">
      <c r="CF1515" s="3" t="s">
        <v>3073</v>
      </c>
      <c r="CG1515" s="174">
        <v>37179</v>
      </c>
      <c r="CH1515" s="174">
        <v>2444</v>
      </c>
      <c r="CI1515" s="174">
        <v>5</v>
      </c>
      <c r="CJ1515" s="174">
        <v>2788.9769999999999</v>
      </c>
      <c r="CK1515" s="174">
        <v>2788.9769999999999</v>
      </c>
      <c r="CN1515" s="3">
        <v>1341</v>
      </c>
      <c r="CO1515" s="169">
        <f t="shared" si="177"/>
        <v>2305.6518999999998</v>
      </c>
      <c r="CP1515" s="169">
        <f t="shared" si="178"/>
        <v>2487.7250599999998</v>
      </c>
      <c r="CQ1515" s="170">
        <f t="shared" si="179"/>
        <v>4793.3769599999996</v>
      </c>
      <c r="CU1515" s="174">
        <v>37179</v>
      </c>
      <c r="CV1515" s="174">
        <v>2444</v>
      </c>
      <c r="CW1515" s="174">
        <v>5</v>
      </c>
      <c r="CX1515" s="174">
        <v>2788.9769999999999</v>
      </c>
    </row>
    <row r="1516" spans="84:102" x14ac:dyDescent="0.25">
      <c r="CF1516" s="3" t="s">
        <v>3073</v>
      </c>
      <c r="CG1516" s="174">
        <v>2320</v>
      </c>
      <c r="CH1516" s="174">
        <v>25040</v>
      </c>
      <c r="CI1516" s="174">
        <v>5</v>
      </c>
      <c r="CJ1516" s="174">
        <v>2786.1570000000002</v>
      </c>
      <c r="CK1516" s="174">
        <v>2786.1570000000002</v>
      </c>
      <c r="CN1516" s="3">
        <v>3277</v>
      </c>
      <c r="CO1516" s="169">
        <f t="shared" si="177"/>
        <v>2423.462</v>
      </c>
      <c r="CP1516" s="169">
        <f t="shared" si="178"/>
        <v>2368.4780000000001</v>
      </c>
      <c r="CQ1516" s="170">
        <f t="shared" si="179"/>
        <v>4791.9400000000005</v>
      </c>
      <c r="CU1516" s="174">
        <v>2320</v>
      </c>
      <c r="CV1516" s="174">
        <v>25040</v>
      </c>
      <c r="CW1516" s="174">
        <v>5</v>
      </c>
      <c r="CX1516" s="174">
        <v>2786.1570000000002</v>
      </c>
    </row>
    <row r="1517" spans="84:102" x14ac:dyDescent="0.25">
      <c r="CF1517" s="3" t="s">
        <v>3073</v>
      </c>
      <c r="CG1517" s="174">
        <v>83625</v>
      </c>
      <c r="CH1517" s="174">
        <v>1559</v>
      </c>
      <c r="CI1517" s="174">
        <v>5</v>
      </c>
      <c r="CJ1517" s="174">
        <v>2784.2719999999999</v>
      </c>
      <c r="CK1517" s="174">
        <v>2784.2719999999999</v>
      </c>
      <c r="CN1517" s="3">
        <v>1522</v>
      </c>
      <c r="CO1517" s="169">
        <f t="shared" si="177"/>
        <v>2392.7160000000003</v>
      </c>
      <c r="CP1517" s="169">
        <f t="shared" si="178"/>
        <v>2399.058</v>
      </c>
      <c r="CQ1517" s="170">
        <f t="shared" si="179"/>
        <v>4791.7740000000003</v>
      </c>
      <c r="CU1517" s="174">
        <v>83625</v>
      </c>
      <c r="CV1517" s="174">
        <v>1559</v>
      </c>
      <c r="CW1517" s="174">
        <v>5</v>
      </c>
      <c r="CX1517" s="174">
        <v>2784.2719999999999</v>
      </c>
    </row>
    <row r="1518" spans="84:102" x14ac:dyDescent="0.25">
      <c r="CF1518" s="3" t="s">
        <v>3073</v>
      </c>
      <c r="CG1518" s="174">
        <v>2666</v>
      </c>
      <c r="CH1518" s="174">
        <v>48949</v>
      </c>
      <c r="CI1518" s="174">
        <v>5</v>
      </c>
      <c r="CJ1518" s="174">
        <v>2783.998</v>
      </c>
      <c r="CK1518" s="174">
        <v>2783.998</v>
      </c>
      <c r="CN1518" s="3">
        <v>2202</v>
      </c>
      <c r="CO1518" s="169">
        <f t="shared" si="177"/>
        <v>2406.1984899999998</v>
      </c>
      <c r="CP1518" s="169">
        <f t="shared" si="178"/>
        <v>2381.3322700000003</v>
      </c>
      <c r="CQ1518" s="170">
        <f t="shared" si="179"/>
        <v>4787.5307599999996</v>
      </c>
      <c r="CU1518" s="174">
        <v>2666</v>
      </c>
      <c r="CV1518" s="174">
        <v>48949</v>
      </c>
      <c r="CW1518" s="174">
        <v>5</v>
      </c>
      <c r="CX1518" s="174">
        <v>2783.998</v>
      </c>
    </row>
    <row r="1519" spans="84:102" x14ac:dyDescent="0.25">
      <c r="CF1519" s="3" t="s">
        <v>3073</v>
      </c>
      <c r="CG1519" s="174">
        <v>106903</v>
      </c>
      <c r="CH1519" s="174">
        <v>864</v>
      </c>
      <c r="CI1519" s="174">
        <v>5</v>
      </c>
      <c r="CJ1519" s="174">
        <v>2782.6660000000002</v>
      </c>
      <c r="CK1519" s="174">
        <v>2782.6660000000002</v>
      </c>
      <c r="CN1519" s="3">
        <v>1709</v>
      </c>
      <c r="CO1519" s="169">
        <f t="shared" si="177"/>
        <v>2426.12</v>
      </c>
      <c r="CP1519" s="169">
        <f t="shared" si="178"/>
        <v>2361.0839999999998</v>
      </c>
      <c r="CQ1519" s="170">
        <f t="shared" si="179"/>
        <v>4787.2039999999997</v>
      </c>
      <c r="CU1519" s="174">
        <v>106903</v>
      </c>
      <c r="CV1519" s="174">
        <v>864</v>
      </c>
      <c r="CW1519" s="174">
        <v>5</v>
      </c>
      <c r="CX1519" s="174">
        <v>2782.6660000000002</v>
      </c>
    </row>
    <row r="1520" spans="84:102" x14ac:dyDescent="0.25">
      <c r="CF1520" s="3" t="s">
        <v>3073</v>
      </c>
      <c r="CG1520" s="174">
        <v>115616</v>
      </c>
      <c r="CH1520" s="174">
        <v>1338</v>
      </c>
      <c r="CI1520" s="174">
        <v>5</v>
      </c>
      <c r="CJ1520" s="174">
        <v>2781.7179999999998</v>
      </c>
      <c r="CK1520" s="174">
        <v>2781.7179999999998</v>
      </c>
      <c r="CN1520" s="3">
        <v>2904</v>
      </c>
      <c r="CO1520" s="169">
        <f t="shared" si="177"/>
        <v>2411.7862999999998</v>
      </c>
      <c r="CP1520" s="169">
        <f t="shared" si="178"/>
        <v>2371.9713000000002</v>
      </c>
      <c r="CQ1520" s="170">
        <f t="shared" si="179"/>
        <v>4783.7575999999999</v>
      </c>
      <c r="CU1520" s="174">
        <v>115616</v>
      </c>
      <c r="CV1520" s="174">
        <v>1338</v>
      </c>
      <c r="CW1520" s="174">
        <v>5</v>
      </c>
      <c r="CX1520" s="174">
        <v>2781.7179999999998</v>
      </c>
    </row>
    <row r="1521" spans="84:102" x14ac:dyDescent="0.25">
      <c r="CF1521" s="3" t="s">
        <v>3073</v>
      </c>
      <c r="CG1521" s="174">
        <v>556</v>
      </c>
      <c r="CH1521" s="174">
        <v>84000</v>
      </c>
      <c r="CI1521" s="174">
        <v>5</v>
      </c>
      <c r="CJ1521" s="174">
        <v>2780.7109999999998</v>
      </c>
      <c r="CK1521" s="174">
        <v>2780.7109999999998</v>
      </c>
      <c r="CN1521" s="3">
        <v>2185</v>
      </c>
      <c r="CO1521" s="169">
        <f t="shared" si="177"/>
        <v>2445.8339999999998</v>
      </c>
      <c r="CP1521" s="169">
        <f t="shared" si="178"/>
        <v>2332.654</v>
      </c>
      <c r="CQ1521" s="170">
        <f t="shared" si="179"/>
        <v>4778.4879999999994</v>
      </c>
      <c r="CU1521" s="174">
        <v>556</v>
      </c>
      <c r="CV1521" s="174">
        <v>84000</v>
      </c>
      <c r="CW1521" s="174">
        <v>5</v>
      </c>
      <c r="CX1521" s="174">
        <v>2780.7109999999998</v>
      </c>
    </row>
    <row r="1522" spans="84:102" x14ac:dyDescent="0.25">
      <c r="CF1522" s="3" t="s">
        <v>3073</v>
      </c>
      <c r="CG1522" s="174">
        <v>86239</v>
      </c>
      <c r="CH1522" s="174">
        <v>1533</v>
      </c>
      <c r="CI1522" s="174">
        <v>5</v>
      </c>
      <c r="CJ1522" s="174">
        <v>2778.1689999999999</v>
      </c>
      <c r="CK1522" s="174">
        <v>2778.1689999999999</v>
      </c>
      <c r="CN1522" s="3">
        <v>3681</v>
      </c>
      <c r="CO1522" s="169">
        <f t="shared" si="177"/>
        <v>2377.4780000000001</v>
      </c>
      <c r="CP1522" s="169">
        <f t="shared" si="178"/>
        <v>2399.37</v>
      </c>
      <c r="CQ1522" s="170">
        <f t="shared" si="179"/>
        <v>4776.848</v>
      </c>
      <c r="CU1522" s="174">
        <v>86239</v>
      </c>
      <c r="CV1522" s="174">
        <v>1533</v>
      </c>
      <c r="CW1522" s="174">
        <v>5</v>
      </c>
      <c r="CX1522" s="174">
        <v>2778.1689999999999</v>
      </c>
    </row>
    <row r="1523" spans="84:102" x14ac:dyDescent="0.25">
      <c r="CF1523" s="3" t="s">
        <v>3073</v>
      </c>
      <c r="CG1523" s="174">
        <v>1405</v>
      </c>
      <c r="CH1523" s="174">
        <v>111122</v>
      </c>
      <c r="CI1523" s="174">
        <v>5</v>
      </c>
      <c r="CJ1523" s="174">
        <v>2776.6190000000001</v>
      </c>
      <c r="CK1523" s="174">
        <v>2776.6190000000001</v>
      </c>
      <c r="CN1523" s="3">
        <v>3005</v>
      </c>
      <c r="CO1523" s="169">
        <f t="shared" si="177"/>
        <v>2285.6999999999998</v>
      </c>
      <c r="CP1523" s="169">
        <f t="shared" si="178"/>
        <v>2490.8919999999998</v>
      </c>
      <c r="CQ1523" s="170">
        <f t="shared" si="179"/>
        <v>4776.5919999999996</v>
      </c>
      <c r="CU1523" s="174">
        <v>1405</v>
      </c>
      <c r="CV1523" s="174">
        <v>111122</v>
      </c>
      <c r="CW1523" s="174">
        <v>5</v>
      </c>
      <c r="CX1523" s="174">
        <v>2776.6190000000001</v>
      </c>
    </row>
    <row r="1524" spans="84:102" x14ac:dyDescent="0.25">
      <c r="CF1524" s="3" t="s">
        <v>3073</v>
      </c>
      <c r="CG1524" s="174">
        <v>1074</v>
      </c>
      <c r="CH1524" s="174">
        <v>127816</v>
      </c>
      <c r="CI1524" s="174">
        <v>5</v>
      </c>
      <c r="CJ1524" s="174">
        <v>2776.3490000000002</v>
      </c>
      <c r="CK1524" s="174">
        <v>2776.3490000000002</v>
      </c>
      <c r="CN1524" s="3">
        <v>2229</v>
      </c>
      <c r="CO1524" s="169">
        <f t="shared" si="177"/>
        <v>2399.7371000000003</v>
      </c>
      <c r="CP1524" s="169">
        <f t="shared" si="178"/>
        <v>2376.5077000000001</v>
      </c>
      <c r="CQ1524" s="170">
        <f t="shared" si="179"/>
        <v>4776.2448000000004</v>
      </c>
      <c r="CU1524" s="174">
        <v>1074</v>
      </c>
      <c r="CV1524" s="174">
        <v>127816</v>
      </c>
      <c r="CW1524" s="174">
        <v>5</v>
      </c>
      <c r="CX1524" s="174">
        <v>2776.3490000000002</v>
      </c>
    </row>
    <row r="1525" spans="84:102" x14ac:dyDescent="0.25">
      <c r="CF1525" s="3" t="s">
        <v>3073</v>
      </c>
      <c r="CG1525" s="174">
        <v>307</v>
      </c>
      <c r="CH1525" s="174">
        <v>73557</v>
      </c>
      <c r="CI1525" s="174">
        <v>5</v>
      </c>
      <c r="CJ1525" s="174">
        <v>2773.8339999999998</v>
      </c>
      <c r="CK1525" s="174">
        <v>2773.8339999999998</v>
      </c>
      <c r="CN1525" s="3">
        <v>2792</v>
      </c>
      <c r="CO1525" s="169">
        <f t="shared" si="177"/>
        <v>2381.1419999999998</v>
      </c>
      <c r="CP1525" s="169">
        <f t="shared" si="178"/>
        <v>2385.4609999999998</v>
      </c>
      <c r="CQ1525" s="170">
        <f t="shared" si="179"/>
        <v>4766.6029999999992</v>
      </c>
      <c r="CU1525" s="174">
        <v>307</v>
      </c>
      <c r="CV1525" s="174">
        <v>73557</v>
      </c>
      <c r="CW1525" s="174">
        <v>5</v>
      </c>
      <c r="CX1525" s="174">
        <v>2773.8339999999998</v>
      </c>
    </row>
    <row r="1526" spans="84:102" x14ac:dyDescent="0.25">
      <c r="CF1526" s="3" t="s">
        <v>3073</v>
      </c>
      <c r="CG1526" s="174">
        <v>2628</v>
      </c>
      <c r="CH1526" s="174">
        <v>45295</v>
      </c>
      <c r="CI1526" s="174">
        <v>5</v>
      </c>
      <c r="CJ1526" s="174">
        <v>2773.6030000000001</v>
      </c>
      <c r="CK1526" s="174">
        <v>2773.6030000000001</v>
      </c>
      <c r="CN1526" s="3">
        <v>795</v>
      </c>
      <c r="CO1526" s="169">
        <f t="shared" si="177"/>
        <v>2371.4971</v>
      </c>
      <c r="CP1526" s="169">
        <f t="shared" si="178"/>
        <v>2393.2341999999999</v>
      </c>
      <c r="CQ1526" s="170">
        <f t="shared" si="179"/>
        <v>4764.7312999999995</v>
      </c>
      <c r="CU1526" s="174">
        <v>2628</v>
      </c>
      <c r="CV1526" s="174">
        <v>45295</v>
      </c>
      <c r="CW1526" s="174">
        <v>5</v>
      </c>
      <c r="CX1526" s="174">
        <v>2773.6030000000001</v>
      </c>
    </row>
    <row r="1527" spans="84:102" x14ac:dyDescent="0.25">
      <c r="CF1527" s="3" t="s">
        <v>3073</v>
      </c>
      <c r="CG1527" s="174">
        <v>1984</v>
      </c>
      <c r="CH1527" s="174">
        <v>186788</v>
      </c>
      <c r="CI1527" s="174">
        <v>5</v>
      </c>
      <c r="CJ1527" s="174">
        <v>2771.058</v>
      </c>
      <c r="CK1527" s="174">
        <v>2771.058</v>
      </c>
      <c r="CN1527" s="3">
        <v>3640</v>
      </c>
      <c r="CO1527" s="169">
        <f t="shared" si="177"/>
        <v>2364.7927999999997</v>
      </c>
      <c r="CP1527" s="169">
        <f t="shared" si="178"/>
        <v>2394.1986999999999</v>
      </c>
      <c r="CQ1527" s="170">
        <f t="shared" si="179"/>
        <v>4758.9915000000001</v>
      </c>
      <c r="CU1527" s="174">
        <v>1984</v>
      </c>
      <c r="CV1527" s="174">
        <v>186788</v>
      </c>
      <c r="CW1527" s="174">
        <v>5</v>
      </c>
      <c r="CX1527" s="174">
        <v>2771.058</v>
      </c>
    </row>
    <row r="1528" spans="84:102" x14ac:dyDescent="0.25">
      <c r="CF1528" s="3" t="s">
        <v>3073</v>
      </c>
      <c r="CG1528" s="174">
        <v>90209</v>
      </c>
      <c r="CH1528" s="174">
        <v>680</v>
      </c>
      <c r="CI1528" s="174">
        <v>5</v>
      </c>
      <c r="CJ1528" s="174">
        <v>2768.7950000000001</v>
      </c>
      <c r="CK1528" s="174">
        <v>2768.7950000000001</v>
      </c>
      <c r="CN1528" s="3">
        <v>2540</v>
      </c>
      <c r="CO1528" s="169">
        <f t="shared" si="177"/>
        <v>2413.7972000000004</v>
      </c>
      <c r="CP1528" s="169">
        <f t="shared" si="178"/>
        <v>2344.4971</v>
      </c>
      <c r="CQ1528" s="170">
        <f t="shared" si="179"/>
        <v>4758.2943000000005</v>
      </c>
      <c r="CU1528" s="174">
        <v>90209</v>
      </c>
      <c r="CV1528" s="174">
        <v>680</v>
      </c>
      <c r="CW1528" s="174">
        <v>5</v>
      </c>
      <c r="CX1528" s="174">
        <v>2768.7950000000001</v>
      </c>
    </row>
    <row r="1529" spans="84:102" x14ac:dyDescent="0.25">
      <c r="CF1529" s="3" t="s">
        <v>3073</v>
      </c>
      <c r="CG1529" s="174">
        <v>45123</v>
      </c>
      <c r="CH1529" s="174">
        <v>3475</v>
      </c>
      <c r="CI1529" s="174">
        <v>5</v>
      </c>
      <c r="CJ1529" s="174">
        <v>2768.29</v>
      </c>
      <c r="CK1529" s="174">
        <v>2768.29</v>
      </c>
      <c r="CN1529" s="3">
        <v>605</v>
      </c>
      <c r="CO1529" s="169">
        <f t="shared" si="177"/>
        <v>2340.7222999999999</v>
      </c>
      <c r="CP1529" s="169">
        <f t="shared" si="178"/>
        <v>2412.7250000000004</v>
      </c>
      <c r="CQ1529" s="170">
        <f t="shared" si="179"/>
        <v>4753.4472999999998</v>
      </c>
      <c r="CU1529" s="174">
        <v>45123</v>
      </c>
      <c r="CV1529" s="174">
        <v>3475</v>
      </c>
      <c r="CW1529" s="174">
        <v>5</v>
      </c>
      <c r="CX1529" s="174">
        <v>2768.29</v>
      </c>
    </row>
    <row r="1530" spans="84:102" x14ac:dyDescent="0.25">
      <c r="CF1530" s="3" t="s">
        <v>3073</v>
      </c>
      <c r="CG1530" s="174">
        <v>122871</v>
      </c>
      <c r="CH1530" s="174">
        <v>1293</v>
      </c>
      <c r="CI1530" s="174">
        <v>5</v>
      </c>
      <c r="CJ1530" s="174">
        <v>2764.9349999999999</v>
      </c>
      <c r="CK1530" s="174">
        <v>2764.9349999999999</v>
      </c>
      <c r="CN1530" s="3">
        <v>1409</v>
      </c>
      <c r="CO1530" s="169">
        <f t="shared" si="177"/>
        <v>2357.6418000000003</v>
      </c>
      <c r="CP1530" s="169">
        <f t="shared" si="178"/>
        <v>2395.114</v>
      </c>
      <c r="CQ1530" s="170">
        <f t="shared" si="179"/>
        <v>4752.7558000000008</v>
      </c>
      <c r="CU1530" s="174">
        <v>122871</v>
      </c>
      <c r="CV1530" s="174">
        <v>1293</v>
      </c>
      <c r="CW1530" s="174">
        <v>5</v>
      </c>
      <c r="CX1530" s="174">
        <v>2764.9349999999999</v>
      </c>
    </row>
    <row r="1531" spans="84:102" x14ac:dyDescent="0.25">
      <c r="CF1531" s="3" t="s">
        <v>3073</v>
      </c>
      <c r="CG1531" s="174">
        <v>109769</v>
      </c>
      <c r="CH1531" s="174">
        <v>908</v>
      </c>
      <c r="CI1531" s="174">
        <v>5</v>
      </c>
      <c r="CJ1531" s="174">
        <v>2763.9870000000001</v>
      </c>
      <c r="CK1531" s="174">
        <v>2763.9870000000001</v>
      </c>
      <c r="CN1531" s="3">
        <v>3198</v>
      </c>
      <c r="CO1531" s="169">
        <f t="shared" si="177"/>
        <v>2345.7973999999999</v>
      </c>
      <c r="CP1531" s="169">
        <f t="shared" si="178"/>
        <v>2406.398952</v>
      </c>
      <c r="CQ1531" s="170">
        <f t="shared" si="179"/>
        <v>4752.1963519999999</v>
      </c>
      <c r="CU1531" s="174">
        <v>109769</v>
      </c>
      <c r="CV1531" s="174">
        <v>908</v>
      </c>
      <c r="CW1531" s="174">
        <v>5</v>
      </c>
      <c r="CX1531" s="174">
        <v>2763.9870000000001</v>
      </c>
    </row>
    <row r="1532" spans="84:102" x14ac:dyDescent="0.25">
      <c r="CF1532" s="3" t="s">
        <v>3073</v>
      </c>
      <c r="CG1532" s="174">
        <v>56214</v>
      </c>
      <c r="CH1532" s="174">
        <v>1879</v>
      </c>
      <c r="CI1532" s="174">
        <v>5</v>
      </c>
      <c r="CJ1532" s="174">
        <v>2761.866</v>
      </c>
      <c r="CK1532" s="174">
        <v>2761.866</v>
      </c>
      <c r="CN1532" s="3">
        <v>2680</v>
      </c>
      <c r="CO1532" s="169">
        <f t="shared" si="177"/>
        <v>2384.058</v>
      </c>
      <c r="CP1532" s="169">
        <f t="shared" si="178"/>
        <v>2367.7530000000002</v>
      </c>
      <c r="CQ1532" s="170">
        <f t="shared" si="179"/>
        <v>4751.8109999999997</v>
      </c>
      <c r="CU1532" s="174">
        <v>56214</v>
      </c>
      <c r="CV1532" s="174">
        <v>1879</v>
      </c>
      <c r="CW1532" s="174">
        <v>5</v>
      </c>
      <c r="CX1532" s="174">
        <v>2761.866</v>
      </c>
    </row>
    <row r="1533" spans="84:102" x14ac:dyDescent="0.25">
      <c r="CF1533" s="3" t="s">
        <v>3073</v>
      </c>
      <c r="CG1533" s="174">
        <v>202</v>
      </c>
      <c r="CH1533" s="174">
        <v>71111</v>
      </c>
      <c r="CI1533" s="174">
        <v>5</v>
      </c>
      <c r="CJ1533" s="174">
        <v>2761.732</v>
      </c>
      <c r="CK1533" s="174">
        <v>2761.732</v>
      </c>
      <c r="CN1533" s="3">
        <v>1788</v>
      </c>
      <c r="CO1533" s="169">
        <f t="shared" si="177"/>
        <v>2361.1761999999999</v>
      </c>
      <c r="CP1533" s="169">
        <f t="shared" si="178"/>
        <v>2389.0812999999998</v>
      </c>
      <c r="CQ1533" s="170">
        <f t="shared" si="179"/>
        <v>4750.2574999999997</v>
      </c>
      <c r="CU1533" s="174">
        <v>202</v>
      </c>
      <c r="CV1533" s="174">
        <v>71111</v>
      </c>
      <c r="CW1533" s="174">
        <v>5</v>
      </c>
      <c r="CX1533" s="174">
        <v>2761.732</v>
      </c>
    </row>
    <row r="1534" spans="84:102" x14ac:dyDescent="0.25">
      <c r="CF1534" s="3" t="s">
        <v>3073</v>
      </c>
      <c r="CG1534" s="174">
        <v>911</v>
      </c>
      <c r="CH1534" s="174">
        <v>110111</v>
      </c>
      <c r="CI1534" s="174">
        <v>5</v>
      </c>
      <c r="CJ1534" s="174">
        <v>2761.6460000000002</v>
      </c>
      <c r="CK1534" s="174">
        <v>2761.6460000000002</v>
      </c>
      <c r="CN1534" s="3">
        <v>3549</v>
      </c>
      <c r="CO1534" s="169">
        <f t="shared" si="177"/>
        <v>2367.55926</v>
      </c>
      <c r="CP1534" s="169">
        <f t="shared" si="178"/>
        <v>2380.8094900000001</v>
      </c>
      <c r="CQ1534" s="170">
        <f t="shared" si="179"/>
        <v>4748.3687499999996</v>
      </c>
      <c r="CU1534" s="174">
        <v>911</v>
      </c>
      <c r="CV1534" s="174">
        <v>110111</v>
      </c>
      <c r="CW1534" s="174">
        <v>5</v>
      </c>
      <c r="CX1534" s="174">
        <v>2761.6460000000002</v>
      </c>
    </row>
    <row r="1535" spans="84:102" x14ac:dyDescent="0.25">
      <c r="CF1535" s="3" t="s">
        <v>3073</v>
      </c>
      <c r="CG1535" s="174">
        <v>94485</v>
      </c>
      <c r="CH1535" s="174">
        <v>1491</v>
      </c>
      <c r="CI1535" s="174">
        <v>5</v>
      </c>
      <c r="CJ1535" s="174">
        <v>2759.5839999999998</v>
      </c>
      <c r="CK1535" s="174">
        <v>2759.5839999999998</v>
      </c>
      <c r="CN1535" s="3">
        <v>3688</v>
      </c>
      <c r="CO1535" s="169">
        <f t="shared" si="177"/>
        <v>2373.759</v>
      </c>
      <c r="CP1535" s="169">
        <f t="shared" si="178"/>
        <v>2373.0030000000002</v>
      </c>
      <c r="CQ1535" s="170">
        <f t="shared" si="179"/>
        <v>4746.7620000000006</v>
      </c>
      <c r="CU1535" s="174">
        <v>94485</v>
      </c>
      <c r="CV1535" s="174">
        <v>1491</v>
      </c>
      <c r="CW1535" s="174">
        <v>5</v>
      </c>
      <c r="CX1535" s="174">
        <v>2759.5839999999998</v>
      </c>
    </row>
    <row r="1536" spans="84:102" x14ac:dyDescent="0.25">
      <c r="CF1536" s="3" t="s">
        <v>3073</v>
      </c>
      <c r="CG1536" s="174">
        <v>83215</v>
      </c>
      <c r="CH1536" s="174">
        <v>1563</v>
      </c>
      <c r="CI1536" s="174">
        <v>5</v>
      </c>
      <c r="CJ1536" s="174">
        <v>2758.0859999999998</v>
      </c>
      <c r="CK1536" s="174">
        <v>2758.0859999999998</v>
      </c>
      <c r="CN1536" s="3">
        <v>3629</v>
      </c>
      <c r="CO1536" s="169">
        <f t="shared" si="177"/>
        <v>2379.4157999999998</v>
      </c>
      <c r="CP1536" s="169">
        <f t="shared" si="178"/>
        <v>2365.3281000000002</v>
      </c>
      <c r="CQ1536" s="170">
        <f t="shared" si="179"/>
        <v>4744.7438999999995</v>
      </c>
      <c r="CU1536" s="174">
        <v>83215</v>
      </c>
      <c r="CV1536" s="174">
        <v>1563</v>
      </c>
      <c r="CW1536" s="174">
        <v>5</v>
      </c>
      <c r="CX1536" s="174">
        <v>2758.0859999999998</v>
      </c>
    </row>
    <row r="1537" spans="84:102" x14ac:dyDescent="0.25">
      <c r="CF1537" s="3" t="s">
        <v>3073</v>
      </c>
      <c r="CG1537" s="174">
        <v>53971</v>
      </c>
      <c r="CH1537" s="174">
        <v>3487</v>
      </c>
      <c r="CI1537" s="174">
        <v>5</v>
      </c>
      <c r="CJ1537" s="174">
        <v>2756.4369999999999</v>
      </c>
      <c r="CK1537" s="174">
        <v>2756.4369999999999</v>
      </c>
      <c r="CN1537" s="3">
        <v>683</v>
      </c>
      <c r="CO1537" s="169">
        <f t="shared" si="177"/>
        <v>2310.8222000000001</v>
      </c>
      <c r="CP1537" s="169">
        <f t="shared" si="178"/>
        <v>2430.0621999999998</v>
      </c>
      <c r="CQ1537" s="170">
        <f t="shared" si="179"/>
        <v>4740.8843999999999</v>
      </c>
      <c r="CU1537" s="174">
        <v>53971</v>
      </c>
      <c r="CV1537" s="174">
        <v>3487</v>
      </c>
      <c r="CW1537" s="174">
        <v>5</v>
      </c>
      <c r="CX1537" s="174">
        <v>2756.4369999999999</v>
      </c>
    </row>
    <row r="1538" spans="84:102" x14ac:dyDescent="0.25">
      <c r="CF1538" s="3" t="s">
        <v>3073</v>
      </c>
      <c r="CG1538" s="174">
        <v>152103</v>
      </c>
      <c r="CH1538" s="174">
        <v>3181</v>
      </c>
      <c r="CI1538" s="174">
        <v>5</v>
      </c>
      <c r="CJ1538" s="174">
        <v>2756.424</v>
      </c>
      <c r="CK1538" s="174">
        <v>2756.424</v>
      </c>
      <c r="CN1538" s="3">
        <v>1113</v>
      </c>
      <c r="CO1538" s="169">
        <f t="shared" si="177"/>
        <v>2346.8476999999998</v>
      </c>
      <c r="CP1538" s="169">
        <f t="shared" si="178"/>
        <v>2393.1756</v>
      </c>
      <c r="CQ1538" s="170">
        <f t="shared" si="179"/>
        <v>4740.0232999999998</v>
      </c>
      <c r="CU1538" s="174">
        <v>152103</v>
      </c>
      <c r="CV1538" s="174">
        <v>3181</v>
      </c>
      <c r="CW1538" s="174">
        <v>5</v>
      </c>
      <c r="CX1538" s="174">
        <v>2756.424</v>
      </c>
    </row>
    <row r="1539" spans="84:102" x14ac:dyDescent="0.25">
      <c r="CF1539" s="3" t="s">
        <v>3073</v>
      </c>
      <c r="CG1539" s="174">
        <v>3487</v>
      </c>
      <c r="CH1539" s="174">
        <v>53971</v>
      </c>
      <c r="CI1539" s="174">
        <v>5</v>
      </c>
      <c r="CJ1539" s="174">
        <v>2755.9560000000001</v>
      </c>
      <c r="CK1539" s="174">
        <v>2755.9560000000001</v>
      </c>
      <c r="CN1539" s="3">
        <v>1651</v>
      </c>
      <c r="CO1539" s="169">
        <f t="shared" ref="CO1539:CO1602" si="180">SUMIF(CG$3:CG$17476,$CN1539,$CK$3:$CK$17476)</f>
        <v>2429.4387200000001</v>
      </c>
      <c r="CP1539" s="169">
        <f t="shared" ref="CP1539:CP1602" si="181">SUMIF(CH$3:CH$17476,$CN1539,$CK$3:$CK$17476)</f>
        <v>2309.9808830000002</v>
      </c>
      <c r="CQ1539" s="170">
        <f t="shared" ref="CQ1539:CQ1602" si="182">CO1539+CP1539</f>
        <v>4739.4196030000003</v>
      </c>
      <c r="CU1539" s="174">
        <v>3487</v>
      </c>
      <c r="CV1539" s="174">
        <v>53971</v>
      </c>
      <c r="CW1539" s="174">
        <v>5</v>
      </c>
      <c r="CX1539" s="174">
        <v>2755.9560000000001</v>
      </c>
    </row>
    <row r="1540" spans="84:102" x14ac:dyDescent="0.25">
      <c r="CF1540" s="3" t="s">
        <v>3073</v>
      </c>
      <c r="CG1540" s="174">
        <v>48054</v>
      </c>
      <c r="CH1540" s="174">
        <v>2609</v>
      </c>
      <c r="CI1540" s="174">
        <v>5</v>
      </c>
      <c r="CJ1540" s="174">
        <v>2755.6840000000002</v>
      </c>
      <c r="CK1540" s="174">
        <v>2755.6840000000002</v>
      </c>
      <c r="CN1540" s="3">
        <v>899</v>
      </c>
      <c r="CO1540" s="169">
        <f t="shared" si="180"/>
        <v>2361.922</v>
      </c>
      <c r="CP1540" s="169">
        <f t="shared" si="181"/>
        <v>2377.2287000000001</v>
      </c>
      <c r="CQ1540" s="170">
        <f t="shared" si="182"/>
        <v>4739.1507000000001</v>
      </c>
      <c r="CU1540" s="174">
        <v>48054</v>
      </c>
      <c r="CV1540" s="174">
        <v>2609</v>
      </c>
      <c r="CW1540" s="174">
        <v>5</v>
      </c>
      <c r="CX1540" s="174">
        <v>2755.6840000000002</v>
      </c>
    </row>
    <row r="1541" spans="84:102" x14ac:dyDescent="0.25">
      <c r="CF1541" s="3" t="s">
        <v>3073</v>
      </c>
      <c r="CG1541" s="174">
        <v>120173</v>
      </c>
      <c r="CH1541" s="174">
        <v>1034</v>
      </c>
      <c r="CI1541" s="174">
        <v>5</v>
      </c>
      <c r="CJ1541" s="174">
        <v>2755.1869999999999</v>
      </c>
      <c r="CK1541" s="174">
        <v>2755.1869999999999</v>
      </c>
      <c r="CN1541" s="3">
        <v>1101</v>
      </c>
      <c r="CO1541" s="169">
        <f t="shared" si="180"/>
        <v>2321.3521999999998</v>
      </c>
      <c r="CP1541" s="169">
        <f t="shared" si="181"/>
        <v>2417.1959999999999</v>
      </c>
      <c r="CQ1541" s="170">
        <f t="shared" si="182"/>
        <v>4738.5481999999993</v>
      </c>
      <c r="CU1541" s="174">
        <v>120173</v>
      </c>
      <c r="CV1541" s="174">
        <v>1034</v>
      </c>
      <c r="CW1541" s="174">
        <v>5</v>
      </c>
      <c r="CX1541" s="174">
        <v>2755.1869999999999</v>
      </c>
    </row>
    <row r="1542" spans="84:102" x14ac:dyDescent="0.25">
      <c r="CF1542" s="3" t="s">
        <v>3073</v>
      </c>
      <c r="CG1542" s="174">
        <v>397</v>
      </c>
      <c r="CH1542" s="174">
        <v>79944</v>
      </c>
      <c r="CI1542" s="174">
        <v>5</v>
      </c>
      <c r="CJ1542" s="174">
        <v>2754.9</v>
      </c>
      <c r="CK1542" s="174">
        <v>2754.9</v>
      </c>
      <c r="CN1542" s="3">
        <v>1889</v>
      </c>
      <c r="CO1542" s="169">
        <f t="shared" si="180"/>
        <v>2343.6097</v>
      </c>
      <c r="CP1542" s="169">
        <f t="shared" si="181"/>
        <v>2394.8955999999998</v>
      </c>
      <c r="CQ1542" s="170">
        <f t="shared" si="182"/>
        <v>4738.5052999999998</v>
      </c>
      <c r="CU1542" s="174">
        <v>397</v>
      </c>
      <c r="CV1542" s="174">
        <v>79944</v>
      </c>
      <c r="CW1542" s="174">
        <v>5</v>
      </c>
      <c r="CX1542" s="174">
        <v>2754.9</v>
      </c>
    </row>
    <row r="1543" spans="84:102" x14ac:dyDescent="0.25">
      <c r="CF1543" s="3" t="s">
        <v>3073</v>
      </c>
      <c r="CG1543" s="174">
        <v>129456</v>
      </c>
      <c r="CH1543" s="174">
        <v>1226</v>
      </c>
      <c r="CI1543" s="174">
        <v>5</v>
      </c>
      <c r="CJ1543" s="174">
        <v>2753.864</v>
      </c>
      <c r="CK1543" s="174">
        <v>2753.864</v>
      </c>
      <c r="CN1543" s="3">
        <v>1556</v>
      </c>
      <c r="CO1543" s="169">
        <f t="shared" si="180"/>
        <v>2416.92</v>
      </c>
      <c r="CP1543" s="169">
        <f t="shared" si="181"/>
        <v>2320.5639999999999</v>
      </c>
      <c r="CQ1543" s="170">
        <f t="shared" si="182"/>
        <v>4737.4840000000004</v>
      </c>
      <c r="CU1543" s="174">
        <v>129456</v>
      </c>
      <c r="CV1543" s="174">
        <v>1226</v>
      </c>
      <c r="CW1543" s="174">
        <v>5</v>
      </c>
      <c r="CX1543" s="174">
        <v>2753.864</v>
      </c>
    </row>
    <row r="1544" spans="84:102" x14ac:dyDescent="0.25">
      <c r="CF1544" s="3" t="s">
        <v>3073</v>
      </c>
      <c r="CG1544" s="174">
        <v>1085</v>
      </c>
      <c r="CH1544" s="174">
        <v>135227</v>
      </c>
      <c r="CI1544" s="174">
        <v>5</v>
      </c>
      <c r="CJ1544" s="174">
        <v>2753.5279999999998</v>
      </c>
      <c r="CK1544" s="174">
        <v>2753.5279999999998</v>
      </c>
      <c r="CN1544" s="3">
        <v>3472</v>
      </c>
      <c r="CO1544" s="169">
        <f t="shared" si="180"/>
        <v>2378.9259999999999</v>
      </c>
      <c r="CP1544" s="169">
        <f t="shared" si="181"/>
        <v>2356.7719999999999</v>
      </c>
      <c r="CQ1544" s="170">
        <f t="shared" si="182"/>
        <v>4735.6980000000003</v>
      </c>
      <c r="CU1544" s="174">
        <v>1085</v>
      </c>
      <c r="CV1544" s="174">
        <v>135227</v>
      </c>
      <c r="CW1544" s="174">
        <v>5</v>
      </c>
      <c r="CX1544" s="174">
        <v>2753.5279999999998</v>
      </c>
    </row>
    <row r="1545" spans="84:102" x14ac:dyDescent="0.25">
      <c r="CF1545" s="3" t="s">
        <v>3073</v>
      </c>
      <c r="CG1545" s="174">
        <v>2609</v>
      </c>
      <c r="CH1545" s="174">
        <v>48054</v>
      </c>
      <c r="CI1545" s="174">
        <v>5</v>
      </c>
      <c r="CJ1545" s="174">
        <v>2753.1640000000002</v>
      </c>
      <c r="CK1545" s="174">
        <v>2753.1640000000002</v>
      </c>
      <c r="CN1545" s="3">
        <v>2737</v>
      </c>
      <c r="CO1545" s="169">
        <f t="shared" si="180"/>
        <v>2319.8993999999998</v>
      </c>
      <c r="CP1545" s="169">
        <f t="shared" si="181"/>
        <v>2414.6026000000002</v>
      </c>
      <c r="CQ1545" s="170">
        <f t="shared" si="182"/>
        <v>4734.5020000000004</v>
      </c>
      <c r="CU1545" s="174">
        <v>2609</v>
      </c>
      <c r="CV1545" s="174">
        <v>48054</v>
      </c>
      <c r="CW1545" s="174">
        <v>5</v>
      </c>
      <c r="CX1545" s="174">
        <v>2753.1640000000002</v>
      </c>
    </row>
    <row r="1546" spans="84:102" x14ac:dyDescent="0.25">
      <c r="CF1546" s="3" t="s">
        <v>3073</v>
      </c>
      <c r="CG1546" s="174">
        <v>1512</v>
      </c>
      <c r="CH1546" s="174">
        <v>90900</v>
      </c>
      <c r="CI1546" s="174">
        <v>5</v>
      </c>
      <c r="CJ1546" s="174">
        <v>2753.163</v>
      </c>
      <c r="CK1546" s="174">
        <v>2753.163</v>
      </c>
      <c r="CN1546" s="3">
        <v>2645</v>
      </c>
      <c r="CO1546" s="169">
        <f t="shared" si="180"/>
        <v>2386.5227500000005</v>
      </c>
      <c r="CP1546" s="169">
        <f t="shared" si="181"/>
        <v>2341.2665299999994</v>
      </c>
      <c r="CQ1546" s="170">
        <f t="shared" si="182"/>
        <v>4727.78928</v>
      </c>
      <c r="CU1546" s="174">
        <v>1512</v>
      </c>
      <c r="CV1546" s="174">
        <v>90900</v>
      </c>
      <c r="CW1546" s="174">
        <v>5</v>
      </c>
      <c r="CX1546" s="174">
        <v>2753.163</v>
      </c>
    </row>
    <row r="1547" spans="84:102" x14ac:dyDescent="0.25">
      <c r="CF1547" s="3" t="s">
        <v>3073</v>
      </c>
      <c r="CG1547" s="174">
        <v>3293</v>
      </c>
      <c r="CH1547" s="174">
        <v>163183</v>
      </c>
      <c r="CI1547" s="174">
        <v>5</v>
      </c>
      <c r="CJ1547" s="174">
        <v>2752.1309999999999</v>
      </c>
      <c r="CK1547" s="174">
        <v>2752.1309999999999</v>
      </c>
      <c r="CN1547" s="3">
        <v>1399</v>
      </c>
      <c r="CO1547" s="169">
        <f t="shared" si="180"/>
        <v>2337.7370000000001</v>
      </c>
      <c r="CP1547" s="169">
        <f t="shared" si="181"/>
        <v>2385.7869999999998</v>
      </c>
      <c r="CQ1547" s="170">
        <f t="shared" si="182"/>
        <v>4723.5239999999994</v>
      </c>
      <c r="CU1547" s="174">
        <v>3293</v>
      </c>
      <c r="CV1547" s="174">
        <v>163183</v>
      </c>
      <c r="CW1547" s="174">
        <v>5</v>
      </c>
      <c r="CX1547" s="174">
        <v>2752.1309999999999</v>
      </c>
    </row>
    <row r="1548" spans="84:102" x14ac:dyDescent="0.25">
      <c r="CF1548" s="3" t="s">
        <v>3073</v>
      </c>
      <c r="CG1548" s="174">
        <v>84367</v>
      </c>
      <c r="CH1548" s="174">
        <v>493</v>
      </c>
      <c r="CI1548" s="174">
        <v>5</v>
      </c>
      <c r="CJ1548" s="174">
        <v>2751.5880000000002</v>
      </c>
      <c r="CK1548" s="174">
        <v>2751.5880000000002</v>
      </c>
      <c r="CN1548" s="3">
        <v>1575</v>
      </c>
      <c r="CO1548" s="169">
        <f t="shared" si="180"/>
        <v>2360.5369999999998</v>
      </c>
      <c r="CP1548" s="169">
        <f t="shared" si="181"/>
        <v>2361.703</v>
      </c>
      <c r="CQ1548" s="170">
        <f t="shared" si="182"/>
        <v>4722.24</v>
      </c>
      <c r="CU1548" s="174">
        <v>84367</v>
      </c>
      <c r="CV1548" s="174">
        <v>493</v>
      </c>
      <c r="CW1548" s="174">
        <v>5</v>
      </c>
      <c r="CX1548" s="174">
        <v>2751.5880000000002</v>
      </c>
    </row>
    <row r="1549" spans="84:102" x14ac:dyDescent="0.25">
      <c r="CF1549" s="3" t="s">
        <v>3073</v>
      </c>
      <c r="CG1549" s="174">
        <v>42105</v>
      </c>
      <c r="CH1549" s="174">
        <v>2599</v>
      </c>
      <c r="CI1549" s="174">
        <v>5</v>
      </c>
      <c r="CJ1549" s="174">
        <v>2751.0450000000001</v>
      </c>
      <c r="CK1549" s="174">
        <v>2751.0450000000001</v>
      </c>
      <c r="CN1549" s="3">
        <v>991</v>
      </c>
      <c r="CO1549" s="169">
        <f t="shared" si="180"/>
        <v>2445.2946999999999</v>
      </c>
      <c r="CP1549" s="169">
        <f t="shared" si="181"/>
        <v>2273.5295999999998</v>
      </c>
      <c r="CQ1549" s="170">
        <f t="shared" si="182"/>
        <v>4718.8243000000002</v>
      </c>
      <c r="CU1549" s="174">
        <v>42105</v>
      </c>
      <c r="CV1549" s="174">
        <v>2599</v>
      </c>
      <c r="CW1549" s="174">
        <v>5</v>
      </c>
      <c r="CX1549" s="174">
        <v>2751.0450000000001</v>
      </c>
    </row>
    <row r="1550" spans="84:102" x14ac:dyDescent="0.25">
      <c r="CF1550" s="3" t="s">
        <v>3073</v>
      </c>
      <c r="CG1550" s="174">
        <v>71111</v>
      </c>
      <c r="CH1550" s="174">
        <v>202</v>
      </c>
      <c r="CI1550" s="174">
        <v>5</v>
      </c>
      <c r="CJ1550" s="174">
        <v>2750.62</v>
      </c>
      <c r="CK1550" s="174">
        <v>2750.62</v>
      </c>
      <c r="CN1550" s="3">
        <v>1207</v>
      </c>
      <c r="CO1550" s="169">
        <f t="shared" si="180"/>
        <v>2352.19553</v>
      </c>
      <c r="CP1550" s="169">
        <f t="shared" si="181"/>
        <v>2364.8079699999998</v>
      </c>
      <c r="CQ1550" s="170">
        <f t="shared" si="182"/>
        <v>4717.0034999999998</v>
      </c>
      <c r="CU1550" s="174">
        <v>71111</v>
      </c>
      <c r="CV1550" s="174">
        <v>202</v>
      </c>
      <c r="CW1550" s="174">
        <v>5</v>
      </c>
      <c r="CX1550" s="174">
        <v>2750.62</v>
      </c>
    </row>
    <row r="1551" spans="84:102" x14ac:dyDescent="0.25">
      <c r="CF1551" s="3" t="s">
        <v>3073</v>
      </c>
      <c r="CG1551" s="174">
        <v>38686</v>
      </c>
      <c r="CH1551" s="174">
        <v>2514</v>
      </c>
      <c r="CI1551" s="174">
        <v>5</v>
      </c>
      <c r="CJ1551" s="174">
        <v>2750.3229999999999</v>
      </c>
      <c r="CK1551" s="174">
        <v>2750.3229999999999</v>
      </c>
      <c r="CN1551" s="3">
        <v>1429</v>
      </c>
      <c r="CO1551" s="169">
        <f t="shared" si="180"/>
        <v>2340.9078</v>
      </c>
      <c r="CP1551" s="169">
        <f t="shared" si="181"/>
        <v>2374.6437999999998</v>
      </c>
      <c r="CQ1551" s="170">
        <f t="shared" si="182"/>
        <v>4715.5515999999998</v>
      </c>
      <c r="CU1551" s="174">
        <v>38686</v>
      </c>
      <c r="CV1551" s="174">
        <v>2514</v>
      </c>
      <c r="CW1551" s="174">
        <v>5</v>
      </c>
      <c r="CX1551" s="174">
        <v>2750.3229999999999</v>
      </c>
    </row>
    <row r="1552" spans="84:102" x14ac:dyDescent="0.25">
      <c r="CF1552" s="3" t="s">
        <v>3073</v>
      </c>
      <c r="CG1552" s="174">
        <v>9591</v>
      </c>
      <c r="CH1552" s="174">
        <v>2119</v>
      </c>
      <c r="CI1552" s="174">
        <v>5</v>
      </c>
      <c r="CJ1552" s="174">
        <v>2746.944</v>
      </c>
      <c r="CK1552" s="174">
        <v>2746.944</v>
      </c>
      <c r="CN1552" s="3">
        <v>3468</v>
      </c>
      <c r="CO1552" s="169">
        <f t="shared" si="180"/>
        <v>2334.7310000000002</v>
      </c>
      <c r="CP1552" s="169">
        <f t="shared" si="181"/>
        <v>2376.25</v>
      </c>
      <c r="CQ1552" s="170">
        <f t="shared" si="182"/>
        <v>4710.9809999999998</v>
      </c>
      <c r="CU1552" s="174">
        <v>9591</v>
      </c>
      <c r="CV1552" s="174">
        <v>2119</v>
      </c>
      <c r="CW1552" s="174">
        <v>5</v>
      </c>
      <c r="CX1552" s="174">
        <v>2746.944</v>
      </c>
    </row>
    <row r="1553" spans="84:102" x14ac:dyDescent="0.25">
      <c r="CF1553" s="3" t="s">
        <v>3073</v>
      </c>
      <c r="CG1553" s="174">
        <v>99829</v>
      </c>
      <c r="CH1553" s="174">
        <v>3639</v>
      </c>
      <c r="CI1553" s="174">
        <v>5</v>
      </c>
      <c r="CJ1553" s="174">
        <v>2746.9189999999999</v>
      </c>
      <c r="CK1553" s="174">
        <v>2746.9189999999999</v>
      </c>
      <c r="CN1553" s="3">
        <v>2154</v>
      </c>
      <c r="CO1553" s="169">
        <f t="shared" si="180"/>
        <v>2338.2031999999999</v>
      </c>
      <c r="CP1553" s="169">
        <f t="shared" si="181"/>
        <v>2370.8877000000002</v>
      </c>
      <c r="CQ1553" s="170">
        <f t="shared" si="182"/>
        <v>4709.0909000000001</v>
      </c>
      <c r="CU1553" s="174">
        <v>99829</v>
      </c>
      <c r="CV1553" s="174">
        <v>3639</v>
      </c>
      <c r="CW1553" s="174">
        <v>5</v>
      </c>
      <c r="CX1553" s="174">
        <v>2746.9189999999999</v>
      </c>
    </row>
    <row r="1554" spans="84:102" x14ac:dyDescent="0.25">
      <c r="CF1554" s="3" t="s">
        <v>3073</v>
      </c>
      <c r="CG1554" s="174">
        <v>72640</v>
      </c>
      <c r="CH1554" s="174">
        <v>284</v>
      </c>
      <c r="CI1554" s="174">
        <v>5</v>
      </c>
      <c r="CJ1554" s="174">
        <v>2746.9140000000002</v>
      </c>
      <c r="CK1554" s="174">
        <v>2746.9140000000002</v>
      </c>
      <c r="CN1554" s="3">
        <v>667</v>
      </c>
      <c r="CO1554" s="169">
        <f t="shared" si="180"/>
        <v>2377.9793599999998</v>
      </c>
      <c r="CP1554" s="169">
        <f t="shared" si="181"/>
        <v>2330.6484999999998</v>
      </c>
      <c r="CQ1554" s="170">
        <f t="shared" si="182"/>
        <v>4708.6278599999996</v>
      </c>
      <c r="CU1554" s="174">
        <v>72640</v>
      </c>
      <c r="CV1554" s="174">
        <v>284</v>
      </c>
      <c r="CW1554" s="174">
        <v>5</v>
      </c>
      <c r="CX1554" s="174">
        <v>2746.9140000000002</v>
      </c>
    </row>
    <row r="1555" spans="84:102" x14ac:dyDescent="0.25">
      <c r="CF1555" s="3" t="s">
        <v>3073</v>
      </c>
      <c r="CG1555" s="174">
        <v>39088</v>
      </c>
      <c r="CH1555" s="174">
        <v>2517</v>
      </c>
      <c r="CI1555" s="174">
        <v>5</v>
      </c>
      <c r="CJ1555" s="174">
        <v>2745.4209999999998</v>
      </c>
      <c r="CK1555" s="174">
        <v>2745.4209999999998</v>
      </c>
      <c r="CN1555" s="3">
        <v>671</v>
      </c>
      <c r="CO1555" s="169">
        <f t="shared" si="180"/>
        <v>2383.3764000000001</v>
      </c>
      <c r="CP1555" s="169">
        <f t="shared" si="181"/>
        <v>2324.7788</v>
      </c>
      <c r="CQ1555" s="170">
        <f t="shared" si="182"/>
        <v>4708.1552000000001</v>
      </c>
      <c r="CU1555" s="174">
        <v>39088</v>
      </c>
      <c r="CV1555" s="174">
        <v>2517</v>
      </c>
      <c r="CW1555" s="174">
        <v>5</v>
      </c>
      <c r="CX1555" s="174">
        <v>2745.4209999999998</v>
      </c>
    </row>
    <row r="1556" spans="84:102" x14ac:dyDescent="0.25">
      <c r="CF1556" s="3" t="s">
        <v>3073</v>
      </c>
      <c r="CG1556" s="174">
        <v>3371</v>
      </c>
      <c r="CH1556" s="174">
        <v>168335</v>
      </c>
      <c r="CI1556" s="174">
        <v>5</v>
      </c>
      <c r="CJ1556" s="174">
        <v>2744.7429999999999</v>
      </c>
      <c r="CK1556" s="174">
        <v>2744.7429999999999</v>
      </c>
      <c r="CN1556" s="3">
        <v>1313</v>
      </c>
      <c r="CO1556" s="169">
        <f t="shared" si="180"/>
        <v>2360.355</v>
      </c>
      <c r="CP1556" s="169">
        <f t="shared" si="181"/>
        <v>2345.1039999999998</v>
      </c>
      <c r="CQ1556" s="170">
        <f t="shared" si="182"/>
        <v>4705.4589999999998</v>
      </c>
      <c r="CU1556" s="174">
        <v>3371</v>
      </c>
      <c r="CV1556" s="174">
        <v>168335</v>
      </c>
      <c r="CW1556" s="174">
        <v>5</v>
      </c>
      <c r="CX1556" s="174">
        <v>2744.7429999999999</v>
      </c>
    </row>
    <row r="1557" spans="84:102" x14ac:dyDescent="0.25">
      <c r="CF1557" s="3" t="s">
        <v>3073</v>
      </c>
      <c r="CG1557" s="174">
        <v>117819</v>
      </c>
      <c r="CH1557" s="174">
        <v>1330</v>
      </c>
      <c r="CI1557" s="174">
        <v>5</v>
      </c>
      <c r="CJ1557" s="174">
        <v>2744.72</v>
      </c>
      <c r="CK1557" s="174">
        <v>2744.72</v>
      </c>
      <c r="CN1557" s="3">
        <v>3280</v>
      </c>
      <c r="CO1557" s="169">
        <f t="shared" si="180"/>
        <v>2329.0571</v>
      </c>
      <c r="CP1557" s="169">
        <f t="shared" si="181"/>
        <v>2374.2505000000001</v>
      </c>
      <c r="CQ1557" s="170">
        <f t="shared" si="182"/>
        <v>4703.3076000000001</v>
      </c>
      <c r="CU1557" s="174">
        <v>117819</v>
      </c>
      <c r="CV1557" s="174">
        <v>1330</v>
      </c>
      <c r="CW1557" s="174">
        <v>5</v>
      </c>
      <c r="CX1557" s="174">
        <v>2744.72</v>
      </c>
    </row>
    <row r="1558" spans="84:102" x14ac:dyDescent="0.25">
      <c r="CF1558" s="3" t="s">
        <v>3073</v>
      </c>
      <c r="CG1558" s="174">
        <v>121914</v>
      </c>
      <c r="CH1558" s="174">
        <v>1298</v>
      </c>
      <c r="CI1558" s="174">
        <v>5</v>
      </c>
      <c r="CJ1558" s="174">
        <v>2742.2919999999999</v>
      </c>
      <c r="CK1558" s="174">
        <v>2742.2919999999999</v>
      </c>
      <c r="CN1558" s="3">
        <v>3053</v>
      </c>
      <c r="CO1558" s="169">
        <f t="shared" si="180"/>
        <v>2324.4799000000003</v>
      </c>
      <c r="CP1558" s="169">
        <f t="shared" si="181"/>
        <v>2378.5194000000001</v>
      </c>
      <c r="CQ1558" s="170">
        <f t="shared" si="182"/>
        <v>4702.9993000000004</v>
      </c>
      <c r="CU1558" s="174">
        <v>121914</v>
      </c>
      <c r="CV1558" s="174">
        <v>1298</v>
      </c>
      <c r="CW1558" s="174">
        <v>5</v>
      </c>
      <c r="CX1558" s="174">
        <v>2742.2919999999999</v>
      </c>
    </row>
    <row r="1559" spans="84:102" x14ac:dyDescent="0.25">
      <c r="CF1559" s="3" t="s">
        <v>3073</v>
      </c>
      <c r="CG1559" s="174">
        <v>797</v>
      </c>
      <c r="CH1559" s="174">
        <v>104667</v>
      </c>
      <c r="CI1559" s="174">
        <v>5</v>
      </c>
      <c r="CJ1559" s="174">
        <v>2741.7280000000001</v>
      </c>
      <c r="CK1559" s="174">
        <v>2741.7280000000001</v>
      </c>
      <c r="CN1559" s="3">
        <v>1289</v>
      </c>
      <c r="CO1559" s="169">
        <f t="shared" si="180"/>
        <v>2350.8881000000001</v>
      </c>
      <c r="CP1559" s="169">
        <f t="shared" si="181"/>
        <v>2350.8396000000002</v>
      </c>
      <c r="CQ1559" s="170">
        <f t="shared" si="182"/>
        <v>4701.7277000000004</v>
      </c>
      <c r="CU1559" s="174">
        <v>797</v>
      </c>
      <c r="CV1559" s="174">
        <v>104667</v>
      </c>
      <c r="CW1559" s="174">
        <v>5</v>
      </c>
      <c r="CX1559" s="174">
        <v>2741.7280000000001</v>
      </c>
    </row>
    <row r="1560" spans="84:102" x14ac:dyDescent="0.25">
      <c r="CF1560" s="3" t="s">
        <v>3073</v>
      </c>
      <c r="CG1560" s="174">
        <v>31949</v>
      </c>
      <c r="CH1560" s="174">
        <v>2411</v>
      </c>
      <c r="CI1560" s="174">
        <v>5</v>
      </c>
      <c r="CJ1560" s="174">
        <v>2741.7069999999999</v>
      </c>
      <c r="CK1560" s="174">
        <v>2741.7069999999999</v>
      </c>
      <c r="CN1560" s="3">
        <v>1881</v>
      </c>
      <c r="CO1560" s="169">
        <f t="shared" si="180"/>
        <v>2264.8584999999998</v>
      </c>
      <c r="CP1560" s="169">
        <f t="shared" si="181"/>
        <v>2432.5079999999998</v>
      </c>
      <c r="CQ1560" s="170">
        <f t="shared" si="182"/>
        <v>4697.3665000000001</v>
      </c>
      <c r="CU1560" s="174">
        <v>31949</v>
      </c>
      <c r="CV1560" s="174">
        <v>2411</v>
      </c>
      <c r="CW1560" s="174">
        <v>5</v>
      </c>
      <c r="CX1560" s="174">
        <v>2741.7069999999999</v>
      </c>
    </row>
    <row r="1561" spans="84:102" x14ac:dyDescent="0.25">
      <c r="CF1561" s="3" t="s">
        <v>3073</v>
      </c>
      <c r="CG1561" s="174">
        <v>82213</v>
      </c>
      <c r="CH1561" s="174">
        <v>1591</v>
      </c>
      <c r="CI1561" s="174">
        <v>5</v>
      </c>
      <c r="CJ1561" s="174">
        <v>2741.395</v>
      </c>
      <c r="CK1561" s="174">
        <v>2741.395</v>
      </c>
      <c r="CN1561" s="3">
        <v>1075</v>
      </c>
      <c r="CO1561" s="169">
        <f t="shared" si="180"/>
        <v>2321.3856000000001</v>
      </c>
      <c r="CP1561" s="169">
        <f t="shared" si="181"/>
        <v>2375.9362999999998</v>
      </c>
      <c r="CQ1561" s="170">
        <f t="shared" si="182"/>
        <v>4697.3218999999999</v>
      </c>
      <c r="CU1561" s="174">
        <v>82213</v>
      </c>
      <c r="CV1561" s="174">
        <v>1591</v>
      </c>
      <c r="CW1561" s="174">
        <v>5</v>
      </c>
      <c r="CX1561" s="174">
        <v>2741.395</v>
      </c>
    </row>
    <row r="1562" spans="84:102" x14ac:dyDescent="0.25">
      <c r="CF1562" s="3" t="s">
        <v>3073</v>
      </c>
      <c r="CG1562" s="174">
        <v>1330</v>
      </c>
      <c r="CH1562" s="174">
        <v>117819</v>
      </c>
      <c r="CI1562" s="174">
        <v>5</v>
      </c>
      <c r="CJ1562" s="174">
        <v>2741.241</v>
      </c>
      <c r="CK1562" s="174">
        <v>2741.241</v>
      </c>
      <c r="CN1562" s="3">
        <v>1088</v>
      </c>
      <c r="CO1562" s="169">
        <f t="shared" si="180"/>
        <v>2350.3083000000001</v>
      </c>
      <c r="CP1562" s="169">
        <f t="shared" si="181"/>
        <v>2342.5843999999997</v>
      </c>
      <c r="CQ1562" s="170">
        <f t="shared" si="182"/>
        <v>4692.8927000000003</v>
      </c>
      <c r="CU1562" s="174">
        <v>1330</v>
      </c>
      <c r="CV1562" s="174">
        <v>117819</v>
      </c>
      <c r="CW1562" s="174">
        <v>5</v>
      </c>
      <c r="CX1562" s="174">
        <v>2741.241</v>
      </c>
    </row>
    <row r="1563" spans="84:102" x14ac:dyDescent="0.25">
      <c r="CF1563" s="3" t="s">
        <v>3073</v>
      </c>
      <c r="CG1563" s="174">
        <v>674</v>
      </c>
      <c r="CH1563" s="174">
        <v>91362</v>
      </c>
      <c r="CI1563" s="174">
        <v>5</v>
      </c>
      <c r="CJ1563" s="174">
        <v>2739.402</v>
      </c>
      <c r="CK1563" s="174">
        <v>2739.402</v>
      </c>
      <c r="CN1563" s="3">
        <v>3163</v>
      </c>
      <c r="CO1563" s="169">
        <f t="shared" si="180"/>
        <v>2336.8753700000002</v>
      </c>
      <c r="CP1563" s="169">
        <f t="shared" si="181"/>
        <v>2352.34654</v>
      </c>
      <c r="CQ1563" s="170">
        <f t="shared" si="182"/>
        <v>4689.2219100000002</v>
      </c>
      <c r="CU1563" s="174">
        <v>674</v>
      </c>
      <c r="CV1563" s="174">
        <v>91362</v>
      </c>
      <c r="CW1563" s="174">
        <v>5</v>
      </c>
      <c r="CX1563" s="174">
        <v>2739.402</v>
      </c>
    </row>
    <row r="1564" spans="84:102" x14ac:dyDescent="0.25">
      <c r="CF1564" s="3" t="s">
        <v>3073</v>
      </c>
      <c r="CG1564" s="174">
        <v>1426</v>
      </c>
      <c r="CH1564" s="174">
        <v>101950</v>
      </c>
      <c r="CI1564" s="174">
        <v>5</v>
      </c>
      <c r="CJ1564" s="174">
        <v>2736.799</v>
      </c>
      <c r="CK1564" s="174">
        <v>2736.799</v>
      </c>
      <c r="CN1564" s="3">
        <v>14</v>
      </c>
      <c r="CO1564" s="169">
        <f t="shared" si="180"/>
        <v>2332.6386000000002</v>
      </c>
      <c r="CP1564" s="169">
        <f t="shared" si="181"/>
        <v>2355.8508000000002</v>
      </c>
      <c r="CQ1564" s="170">
        <f t="shared" si="182"/>
        <v>4688.4894000000004</v>
      </c>
      <c r="CU1564" s="174">
        <v>1426</v>
      </c>
      <c r="CV1564" s="174">
        <v>101950</v>
      </c>
      <c r="CW1564" s="174">
        <v>5</v>
      </c>
      <c r="CX1564" s="174">
        <v>2736.799</v>
      </c>
    </row>
    <row r="1565" spans="84:102" x14ac:dyDescent="0.25">
      <c r="CF1565" s="3" t="s">
        <v>3073</v>
      </c>
      <c r="CG1565" s="174">
        <v>135227</v>
      </c>
      <c r="CH1565" s="174">
        <v>1085</v>
      </c>
      <c r="CI1565" s="174">
        <v>5</v>
      </c>
      <c r="CJ1565" s="174">
        <v>2735.9029999999998</v>
      </c>
      <c r="CK1565" s="174">
        <v>2735.9029999999998</v>
      </c>
      <c r="CN1565" s="3">
        <v>2304</v>
      </c>
      <c r="CO1565" s="169">
        <f t="shared" si="180"/>
        <v>2375.4067</v>
      </c>
      <c r="CP1565" s="169">
        <f t="shared" si="181"/>
        <v>2312.9485</v>
      </c>
      <c r="CQ1565" s="170">
        <f t="shared" si="182"/>
        <v>4688.3552</v>
      </c>
      <c r="CU1565" s="174">
        <v>135227</v>
      </c>
      <c r="CV1565" s="174">
        <v>1085</v>
      </c>
      <c r="CW1565" s="174">
        <v>5</v>
      </c>
      <c r="CX1565" s="174">
        <v>2735.9029999999998</v>
      </c>
    </row>
    <row r="1566" spans="84:102" x14ac:dyDescent="0.25">
      <c r="CF1566" s="3" t="s">
        <v>3073</v>
      </c>
      <c r="CG1566" s="174">
        <v>1836</v>
      </c>
      <c r="CH1566" s="174">
        <v>52365</v>
      </c>
      <c r="CI1566" s="174">
        <v>5</v>
      </c>
      <c r="CJ1566" s="174">
        <v>2733.6170000000002</v>
      </c>
      <c r="CK1566" s="174">
        <v>2733.6170000000002</v>
      </c>
      <c r="CN1566" s="3">
        <v>45</v>
      </c>
      <c r="CO1566" s="169">
        <f t="shared" si="180"/>
        <v>2339.9569999999999</v>
      </c>
      <c r="CP1566" s="169">
        <f t="shared" si="181"/>
        <v>2347.9929999999999</v>
      </c>
      <c r="CQ1566" s="170">
        <f t="shared" si="182"/>
        <v>4687.95</v>
      </c>
      <c r="CU1566" s="174">
        <v>1836</v>
      </c>
      <c r="CV1566" s="174">
        <v>52365</v>
      </c>
      <c r="CW1566" s="174">
        <v>5</v>
      </c>
      <c r="CX1566" s="174">
        <v>2733.6170000000002</v>
      </c>
    </row>
    <row r="1567" spans="84:102" x14ac:dyDescent="0.25">
      <c r="CF1567" s="3" t="s">
        <v>3073</v>
      </c>
      <c r="CG1567" s="174">
        <v>1394</v>
      </c>
      <c r="CH1567" s="174">
        <v>111009</v>
      </c>
      <c r="CI1567" s="174">
        <v>5</v>
      </c>
      <c r="CJ1567" s="174">
        <v>2733.5030000000002</v>
      </c>
      <c r="CK1567" s="174">
        <v>2733.5030000000002</v>
      </c>
      <c r="CN1567" s="3">
        <v>2993</v>
      </c>
      <c r="CO1567" s="169">
        <f t="shared" si="180"/>
        <v>2367.8164999999999</v>
      </c>
      <c r="CP1567" s="169">
        <f t="shared" si="181"/>
        <v>2314.5559999999996</v>
      </c>
      <c r="CQ1567" s="170">
        <f t="shared" si="182"/>
        <v>4682.3724999999995</v>
      </c>
      <c r="CU1567" s="174">
        <v>1394</v>
      </c>
      <c r="CV1567" s="174">
        <v>111009</v>
      </c>
      <c r="CW1567" s="174">
        <v>5</v>
      </c>
      <c r="CX1567" s="174">
        <v>2733.5030000000002</v>
      </c>
    </row>
    <row r="1568" spans="84:102" x14ac:dyDescent="0.25">
      <c r="CF1568" s="3" t="s">
        <v>3073</v>
      </c>
      <c r="CG1568" s="174">
        <v>127016</v>
      </c>
      <c r="CH1568" s="174">
        <v>2677</v>
      </c>
      <c r="CI1568" s="174">
        <v>5</v>
      </c>
      <c r="CJ1568" s="174">
        <v>2730.2310000000002</v>
      </c>
      <c r="CK1568" s="174">
        <v>2730.2310000000002</v>
      </c>
      <c r="CN1568" s="3">
        <v>1498</v>
      </c>
      <c r="CO1568" s="169">
        <f t="shared" si="180"/>
        <v>2353.2269999999999</v>
      </c>
      <c r="CP1568" s="169">
        <f t="shared" si="181"/>
        <v>2327.7260000000001</v>
      </c>
      <c r="CQ1568" s="170">
        <f t="shared" si="182"/>
        <v>4680.9529999999995</v>
      </c>
      <c r="CU1568" s="174">
        <v>127016</v>
      </c>
      <c r="CV1568" s="174">
        <v>2677</v>
      </c>
      <c r="CW1568" s="174">
        <v>5</v>
      </c>
      <c r="CX1568" s="174">
        <v>2730.2310000000002</v>
      </c>
    </row>
    <row r="1569" spans="84:102" x14ac:dyDescent="0.25">
      <c r="CF1569" s="3" t="s">
        <v>3073</v>
      </c>
      <c r="CG1569" s="174">
        <v>502</v>
      </c>
      <c r="CH1569" s="174">
        <v>85032</v>
      </c>
      <c r="CI1569" s="174">
        <v>5</v>
      </c>
      <c r="CJ1569" s="174">
        <v>2728.8229999999999</v>
      </c>
      <c r="CK1569" s="174">
        <v>2728.8229999999999</v>
      </c>
      <c r="CN1569" s="3">
        <v>835</v>
      </c>
      <c r="CO1569" s="169">
        <f t="shared" si="180"/>
        <v>2344.386</v>
      </c>
      <c r="CP1569" s="169">
        <f t="shared" si="181"/>
        <v>2332.587</v>
      </c>
      <c r="CQ1569" s="170">
        <f t="shared" si="182"/>
        <v>4676.973</v>
      </c>
      <c r="CU1569" s="174">
        <v>502</v>
      </c>
      <c r="CV1569" s="174">
        <v>85032</v>
      </c>
      <c r="CW1569" s="174">
        <v>5</v>
      </c>
      <c r="CX1569" s="174">
        <v>2728.8229999999999</v>
      </c>
    </row>
    <row r="1570" spans="84:102" x14ac:dyDescent="0.25">
      <c r="CF1570" s="3" t="s">
        <v>3073</v>
      </c>
      <c r="CG1570" s="174">
        <v>23659</v>
      </c>
      <c r="CH1570" s="174">
        <v>2312</v>
      </c>
      <c r="CI1570" s="174">
        <v>5</v>
      </c>
      <c r="CJ1570" s="174">
        <v>2727.806</v>
      </c>
      <c r="CK1570" s="174">
        <v>2727.806</v>
      </c>
      <c r="CN1570" s="3">
        <v>1460</v>
      </c>
      <c r="CO1570" s="169">
        <f t="shared" si="180"/>
        <v>2317.8959</v>
      </c>
      <c r="CP1570" s="169">
        <f t="shared" si="181"/>
        <v>2359.0223000000001</v>
      </c>
      <c r="CQ1570" s="170">
        <f t="shared" si="182"/>
        <v>4676.9182000000001</v>
      </c>
      <c r="CU1570" s="174">
        <v>23659</v>
      </c>
      <c r="CV1570" s="174">
        <v>2312</v>
      </c>
      <c r="CW1570" s="174">
        <v>5</v>
      </c>
      <c r="CX1570" s="174">
        <v>2727.806</v>
      </c>
    </row>
    <row r="1571" spans="84:102" x14ac:dyDescent="0.25">
      <c r="CF1571" s="3" t="s">
        <v>3073</v>
      </c>
      <c r="CG1571" s="174">
        <v>2677</v>
      </c>
      <c r="CH1571" s="174">
        <v>127016</v>
      </c>
      <c r="CI1571" s="174">
        <v>5</v>
      </c>
      <c r="CJ1571" s="174">
        <v>2726.9920000000002</v>
      </c>
      <c r="CK1571" s="174">
        <v>2726.9920000000002</v>
      </c>
      <c r="CN1571" s="3">
        <v>2502</v>
      </c>
      <c r="CO1571" s="169">
        <f t="shared" si="180"/>
        <v>2289.1320000000001</v>
      </c>
      <c r="CP1571" s="169">
        <f t="shared" si="181"/>
        <v>2381.3150000000001</v>
      </c>
      <c r="CQ1571" s="170">
        <f t="shared" si="182"/>
        <v>4670.4470000000001</v>
      </c>
      <c r="CU1571" s="174">
        <v>2677</v>
      </c>
      <c r="CV1571" s="174">
        <v>127016</v>
      </c>
      <c r="CW1571" s="174">
        <v>5</v>
      </c>
      <c r="CX1571" s="174">
        <v>2726.9920000000002</v>
      </c>
    </row>
    <row r="1572" spans="84:102" x14ac:dyDescent="0.25">
      <c r="CF1572" s="3" t="s">
        <v>3073</v>
      </c>
      <c r="CG1572" s="174">
        <v>3475</v>
      </c>
      <c r="CH1572" s="174">
        <v>45123</v>
      </c>
      <c r="CI1572" s="174">
        <v>5</v>
      </c>
      <c r="CJ1572" s="174">
        <v>2726.8029999999999</v>
      </c>
      <c r="CK1572" s="174">
        <v>2726.8029999999999</v>
      </c>
      <c r="CN1572" s="3">
        <v>3285</v>
      </c>
      <c r="CO1572" s="169">
        <f t="shared" si="180"/>
        <v>2336.7754</v>
      </c>
      <c r="CP1572" s="169">
        <f t="shared" si="181"/>
        <v>2332.9629999999997</v>
      </c>
      <c r="CQ1572" s="170">
        <f t="shared" si="182"/>
        <v>4669.7384000000002</v>
      </c>
      <c r="CU1572" s="174">
        <v>3475</v>
      </c>
      <c r="CV1572" s="174">
        <v>45123</v>
      </c>
      <c r="CW1572" s="174">
        <v>5</v>
      </c>
      <c r="CX1572" s="174">
        <v>2726.8029999999999</v>
      </c>
    </row>
    <row r="1573" spans="84:102" x14ac:dyDescent="0.25">
      <c r="CF1573" s="3" t="s">
        <v>3073</v>
      </c>
      <c r="CG1573" s="174">
        <v>94684</v>
      </c>
      <c r="CH1573" s="174">
        <v>707</v>
      </c>
      <c r="CI1573" s="174">
        <v>5</v>
      </c>
      <c r="CJ1573" s="174">
        <v>2725.6370000000002</v>
      </c>
      <c r="CK1573" s="174">
        <v>2725.6370000000002</v>
      </c>
      <c r="CN1573" s="3">
        <v>1005</v>
      </c>
      <c r="CO1573" s="169">
        <f t="shared" si="180"/>
        <v>2343.3705</v>
      </c>
      <c r="CP1573" s="169">
        <f t="shared" si="181"/>
        <v>2323.2915000000003</v>
      </c>
      <c r="CQ1573" s="170">
        <f t="shared" si="182"/>
        <v>4666.6620000000003</v>
      </c>
      <c r="CU1573" s="174">
        <v>94684</v>
      </c>
      <c r="CV1573" s="174">
        <v>707</v>
      </c>
      <c r="CW1573" s="174">
        <v>5</v>
      </c>
      <c r="CX1573" s="174">
        <v>2725.6370000000002</v>
      </c>
    </row>
    <row r="1574" spans="84:102" x14ac:dyDescent="0.25">
      <c r="CF1574" s="3" t="s">
        <v>3073</v>
      </c>
      <c r="CG1574" s="174">
        <v>1832</v>
      </c>
      <c r="CH1574" s="174">
        <v>52203</v>
      </c>
      <c r="CI1574" s="174">
        <v>5</v>
      </c>
      <c r="CJ1574" s="174">
        <v>2722.2669999999998</v>
      </c>
      <c r="CK1574" s="174">
        <v>2722.2669999999998</v>
      </c>
      <c r="CN1574" s="3">
        <v>1059</v>
      </c>
      <c r="CO1574" s="169">
        <f t="shared" si="180"/>
        <v>2343.3440000000001</v>
      </c>
      <c r="CP1574" s="169">
        <f t="shared" si="181"/>
        <v>2323.0639999999999</v>
      </c>
      <c r="CQ1574" s="170">
        <f t="shared" si="182"/>
        <v>4666.4079999999994</v>
      </c>
      <c r="CU1574" s="174">
        <v>1832</v>
      </c>
      <c r="CV1574" s="174">
        <v>52203</v>
      </c>
      <c r="CW1574" s="174">
        <v>5</v>
      </c>
      <c r="CX1574" s="174">
        <v>2722.2669999999998</v>
      </c>
    </row>
    <row r="1575" spans="84:102" x14ac:dyDescent="0.25">
      <c r="CF1575" s="3" t="s">
        <v>3073</v>
      </c>
      <c r="CG1575" s="174">
        <v>1026</v>
      </c>
      <c r="CH1575" s="174">
        <v>120905</v>
      </c>
      <c r="CI1575" s="174">
        <v>5</v>
      </c>
      <c r="CJ1575" s="174">
        <v>2721.3879999999999</v>
      </c>
      <c r="CK1575" s="174">
        <v>2721.3879999999999</v>
      </c>
      <c r="CN1575" s="3">
        <v>3178</v>
      </c>
      <c r="CO1575" s="169">
        <f t="shared" si="180"/>
        <v>2298.598</v>
      </c>
      <c r="CP1575" s="169">
        <f t="shared" si="181"/>
        <v>2363.203</v>
      </c>
      <c r="CQ1575" s="170">
        <f t="shared" si="182"/>
        <v>4661.8009999999995</v>
      </c>
      <c r="CU1575" s="174">
        <v>1026</v>
      </c>
      <c r="CV1575" s="174">
        <v>120905</v>
      </c>
      <c r="CW1575" s="174">
        <v>5</v>
      </c>
      <c r="CX1575" s="174">
        <v>2721.3879999999999</v>
      </c>
    </row>
    <row r="1576" spans="84:102" x14ac:dyDescent="0.25">
      <c r="CF1576" s="3" t="s">
        <v>3073</v>
      </c>
      <c r="CG1576" s="174">
        <v>53777</v>
      </c>
      <c r="CH1576" s="174">
        <v>1811</v>
      </c>
      <c r="CI1576" s="174">
        <v>5</v>
      </c>
      <c r="CJ1576" s="174">
        <v>2719.73</v>
      </c>
      <c r="CK1576" s="174">
        <v>2719.73</v>
      </c>
      <c r="CN1576" s="3">
        <v>2513</v>
      </c>
      <c r="CO1576" s="169">
        <f t="shared" si="180"/>
        <v>2373.7959999999998</v>
      </c>
      <c r="CP1576" s="169">
        <f t="shared" si="181"/>
        <v>2287.5362999999998</v>
      </c>
      <c r="CQ1576" s="170">
        <f t="shared" si="182"/>
        <v>4661.3323</v>
      </c>
      <c r="CU1576" s="174">
        <v>53777</v>
      </c>
      <c r="CV1576" s="174">
        <v>1811</v>
      </c>
      <c r="CW1576" s="174">
        <v>5</v>
      </c>
      <c r="CX1576" s="174">
        <v>2719.73</v>
      </c>
    </row>
    <row r="1577" spans="84:102" x14ac:dyDescent="0.25">
      <c r="CF1577" s="3" t="s">
        <v>3073</v>
      </c>
      <c r="CG1577" s="174">
        <v>2561</v>
      </c>
      <c r="CH1577" s="174">
        <v>50302</v>
      </c>
      <c r="CI1577" s="174">
        <v>5</v>
      </c>
      <c r="CJ1577" s="174">
        <v>2719.2089999999998</v>
      </c>
      <c r="CK1577" s="174">
        <v>2719.2089999999998</v>
      </c>
      <c r="CN1577" s="3">
        <v>437</v>
      </c>
      <c r="CO1577" s="169">
        <f t="shared" si="180"/>
        <v>2318.8220000000001</v>
      </c>
      <c r="CP1577" s="169">
        <f t="shared" si="181"/>
        <v>2341.1570000000002</v>
      </c>
      <c r="CQ1577" s="170">
        <f t="shared" si="182"/>
        <v>4659.9790000000003</v>
      </c>
      <c r="CU1577" s="174">
        <v>2561</v>
      </c>
      <c r="CV1577" s="174">
        <v>50302</v>
      </c>
      <c r="CW1577" s="174">
        <v>5</v>
      </c>
      <c r="CX1577" s="174">
        <v>2719.2089999999998</v>
      </c>
    </row>
    <row r="1578" spans="84:102" x14ac:dyDescent="0.25">
      <c r="CF1578" s="3" t="s">
        <v>3073</v>
      </c>
      <c r="CG1578" s="174">
        <v>2580</v>
      </c>
      <c r="CH1578" s="174">
        <v>41663</v>
      </c>
      <c r="CI1578" s="174">
        <v>5</v>
      </c>
      <c r="CJ1578" s="174">
        <v>2717.9749999999999</v>
      </c>
      <c r="CK1578" s="174">
        <v>2717.9749999999999</v>
      </c>
      <c r="CN1578" s="3">
        <v>3648</v>
      </c>
      <c r="CO1578" s="169">
        <f t="shared" si="180"/>
        <v>2313.7226000000001</v>
      </c>
      <c r="CP1578" s="169">
        <f t="shared" si="181"/>
        <v>2344.7291999999998</v>
      </c>
      <c r="CQ1578" s="170">
        <f t="shared" si="182"/>
        <v>4658.4517999999998</v>
      </c>
      <c r="CU1578" s="174">
        <v>2580</v>
      </c>
      <c r="CV1578" s="174">
        <v>41663</v>
      </c>
      <c r="CW1578" s="174">
        <v>5</v>
      </c>
      <c r="CX1578" s="174">
        <v>2717.9749999999999</v>
      </c>
    </row>
    <row r="1579" spans="84:102" x14ac:dyDescent="0.25">
      <c r="CF1579" s="3" t="s">
        <v>3073</v>
      </c>
      <c r="CG1579" s="174">
        <v>1578</v>
      </c>
      <c r="CH1579" s="174">
        <v>81246</v>
      </c>
      <c r="CI1579" s="174">
        <v>5</v>
      </c>
      <c r="CJ1579" s="174">
        <v>2717.7550000000001</v>
      </c>
      <c r="CK1579" s="174">
        <v>2717.7550000000001</v>
      </c>
      <c r="CN1579" s="3">
        <v>2040</v>
      </c>
      <c r="CO1579" s="169">
        <f t="shared" si="180"/>
        <v>2329.6550000000002</v>
      </c>
      <c r="CP1579" s="169">
        <f t="shared" si="181"/>
        <v>2328.6759999999999</v>
      </c>
      <c r="CQ1579" s="170">
        <f t="shared" si="182"/>
        <v>4658.3310000000001</v>
      </c>
      <c r="CU1579" s="174">
        <v>1578</v>
      </c>
      <c r="CV1579" s="174">
        <v>81246</v>
      </c>
      <c r="CW1579" s="174">
        <v>5</v>
      </c>
      <c r="CX1579" s="174">
        <v>2717.7550000000001</v>
      </c>
    </row>
    <row r="1580" spans="84:102" x14ac:dyDescent="0.25">
      <c r="CF1580" s="3" t="s">
        <v>3073</v>
      </c>
      <c r="CG1580" s="174">
        <v>122279</v>
      </c>
      <c r="CH1580" s="174">
        <v>1044</v>
      </c>
      <c r="CI1580" s="174">
        <v>5</v>
      </c>
      <c r="CJ1580" s="174">
        <v>2716.6030000000001</v>
      </c>
      <c r="CK1580" s="174">
        <v>2716.6030000000001</v>
      </c>
      <c r="CN1580" s="3">
        <v>3047</v>
      </c>
      <c r="CO1580" s="169">
        <f t="shared" si="180"/>
        <v>2293.2742699999999</v>
      </c>
      <c r="CP1580" s="169">
        <f t="shared" si="181"/>
        <v>2363.2795000000001</v>
      </c>
      <c r="CQ1580" s="170">
        <f t="shared" si="182"/>
        <v>4656.5537700000004</v>
      </c>
      <c r="CU1580" s="174">
        <v>122279</v>
      </c>
      <c r="CV1580" s="174">
        <v>1044</v>
      </c>
      <c r="CW1580" s="174">
        <v>5</v>
      </c>
      <c r="CX1580" s="174">
        <v>2716.6030000000001</v>
      </c>
    </row>
    <row r="1581" spans="84:102" x14ac:dyDescent="0.25">
      <c r="CF1581" s="3" t="s">
        <v>3073</v>
      </c>
      <c r="CG1581" s="174">
        <v>59205</v>
      </c>
      <c r="CH1581" s="174">
        <v>17</v>
      </c>
      <c r="CI1581" s="174">
        <v>5</v>
      </c>
      <c r="CJ1581" s="174">
        <v>2716.0419999999999</v>
      </c>
      <c r="CK1581" s="174">
        <v>2716.0419999999999</v>
      </c>
      <c r="CN1581" s="3">
        <v>806</v>
      </c>
      <c r="CO1581" s="169">
        <f t="shared" si="180"/>
        <v>2360.75</v>
      </c>
      <c r="CP1581" s="169">
        <f t="shared" si="181"/>
        <v>2294.0259999999998</v>
      </c>
      <c r="CQ1581" s="170">
        <f t="shared" si="182"/>
        <v>4654.7759999999998</v>
      </c>
      <c r="CU1581" s="174">
        <v>59205</v>
      </c>
      <c r="CV1581" s="174">
        <v>17</v>
      </c>
      <c r="CW1581" s="174">
        <v>5</v>
      </c>
      <c r="CX1581" s="174">
        <v>2716.0419999999999</v>
      </c>
    </row>
    <row r="1582" spans="84:102" x14ac:dyDescent="0.25">
      <c r="CF1582" s="3" t="s">
        <v>3073</v>
      </c>
      <c r="CG1582" s="174">
        <v>128464</v>
      </c>
      <c r="CH1582" s="174">
        <v>1061</v>
      </c>
      <c r="CI1582" s="174">
        <v>5</v>
      </c>
      <c r="CJ1582" s="174">
        <v>2715.8539999999998</v>
      </c>
      <c r="CK1582" s="174">
        <v>2715.8539999999998</v>
      </c>
      <c r="CN1582" s="3">
        <v>2874</v>
      </c>
      <c r="CO1582" s="169">
        <f t="shared" si="180"/>
        <v>2301.3879999999999</v>
      </c>
      <c r="CP1582" s="169">
        <f t="shared" si="181"/>
        <v>2353.1842999999999</v>
      </c>
      <c r="CQ1582" s="170">
        <f t="shared" si="182"/>
        <v>4654.5722999999998</v>
      </c>
      <c r="CU1582" s="174">
        <v>128464</v>
      </c>
      <c r="CV1582" s="174">
        <v>1061</v>
      </c>
      <c r="CW1582" s="174">
        <v>5</v>
      </c>
      <c r="CX1582" s="174">
        <v>2715.8539999999998</v>
      </c>
    </row>
    <row r="1583" spans="84:102" x14ac:dyDescent="0.25">
      <c r="CF1583" s="3" t="s">
        <v>3073</v>
      </c>
      <c r="CG1583" s="174">
        <v>313</v>
      </c>
      <c r="CH1583" s="174">
        <v>73556</v>
      </c>
      <c r="CI1583" s="174">
        <v>5</v>
      </c>
      <c r="CJ1583" s="174">
        <v>2715.6109999999999</v>
      </c>
      <c r="CK1583" s="174">
        <v>2715.6109999999999</v>
      </c>
      <c r="CN1583" s="3">
        <v>530</v>
      </c>
      <c r="CO1583" s="169">
        <f t="shared" si="180"/>
        <v>2301.2485999999999</v>
      </c>
      <c r="CP1583" s="169">
        <f t="shared" si="181"/>
        <v>2351.9059999999999</v>
      </c>
      <c r="CQ1583" s="170">
        <f t="shared" si="182"/>
        <v>4653.1545999999998</v>
      </c>
      <c r="CU1583" s="174">
        <v>313</v>
      </c>
      <c r="CV1583" s="174">
        <v>73556</v>
      </c>
      <c r="CW1583" s="174">
        <v>5</v>
      </c>
      <c r="CX1583" s="174">
        <v>2715.6109999999999</v>
      </c>
    </row>
    <row r="1584" spans="84:102" x14ac:dyDescent="0.25">
      <c r="CF1584" s="3" t="s">
        <v>3073</v>
      </c>
      <c r="CG1584" s="174">
        <v>2411</v>
      </c>
      <c r="CH1584" s="174">
        <v>31949</v>
      </c>
      <c r="CI1584" s="174">
        <v>5</v>
      </c>
      <c r="CJ1584" s="174">
        <v>2713.404</v>
      </c>
      <c r="CK1584" s="174">
        <v>2713.404</v>
      </c>
      <c r="CN1584" s="3">
        <v>3571</v>
      </c>
      <c r="CO1584" s="169">
        <f t="shared" si="180"/>
        <v>2399.5983000000001</v>
      </c>
      <c r="CP1584" s="169">
        <f t="shared" si="181"/>
        <v>2253.4078</v>
      </c>
      <c r="CQ1584" s="170">
        <f t="shared" si="182"/>
        <v>4653.0061000000005</v>
      </c>
      <c r="CU1584" s="174">
        <v>2411</v>
      </c>
      <c r="CV1584" s="174">
        <v>31949</v>
      </c>
      <c r="CW1584" s="174">
        <v>5</v>
      </c>
      <c r="CX1584" s="174">
        <v>2713.404</v>
      </c>
    </row>
    <row r="1585" spans="84:102" x14ac:dyDescent="0.25">
      <c r="CF1585" s="3" t="s">
        <v>3073</v>
      </c>
      <c r="CG1585" s="174">
        <v>1271</v>
      </c>
      <c r="CH1585" s="174">
        <v>124157</v>
      </c>
      <c r="CI1585" s="174">
        <v>5</v>
      </c>
      <c r="CJ1585" s="174">
        <v>2713.0079999999998</v>
      </c>
      <c r="CK1585" s="174">
        <v>2713.0079999999998</v>
      </c>
      <c r="CN1585" s="3">
        <v>1566</v>
      </c>
      <c r="CO1585" s="169">
        <f t="shared" si="180"/>
        <v>2297.8401199999998</v>
      </c>
      <c r="CP1585" s="169">
        <f t="shared" si="181"/>
        <v>2354.0118600000001</v>
      </c>
      <c r="CQ1585" s="170">
        <f t="shared" si="182"/>
        <v>4651.8519799999995</v>
      </c>
      <c r="CU1585" s="174">
        <v>1271</v>
      </c>
      <c r="CV1585" s="174">
        <v>124157</v>
      </c>
      <c r="CW1585" s="174">
        <v>5</v>
      </c>
      <c r="CX1585" s="174">
        <v>2713.0079999999998</v>
      </c>
    </row>
    <row r="1586" spans="84:102" x14ac:dyDescent="0.25">
      <c r="CF1586" s="3" t="s">
        <v>3073</v>
      </c>
      <c r="CG1586" s="174">
        <v>1733</v>
      </c>
      <c r="CH1586" s="174">
        <v>63034</v>
      </c>
      <c r="CI1586" s="174">
        <v>5</v>
      </c>
      <c r="CJ1586" s="174">
        <v>2710.2660000000001</v>
      </c>
      <c r="CK1586" s="174">
        <v>2710.2660000000001</v>
      </c>
      <c r="CN1586" s="3">
        <v>2003</v>
      </c>
      <c r="CO1586" s="169">
        <f t="shared" si="180"/>
        <v>2324.3119999999999</v>
      </c>
      <c r="CP1586" s="169">
        <f t="shared" si="181"/>
        <v>2324.8910000000001</v>
      </c>
      <c r="CQ1586" s="170">
        <f t="shared" si="182"/>
        <v>4649.2029999999995</v>
      </c>
      <c r="CU1586" s="174">
        <v>1733</v>
      </c>
      <c r="CV1586" s="174">
        <v>63034</v>
      </c>
      <c r="CW1586" s="174">
        <v>5</v>
      </c>
      <c r="CX1586" s="174">
        <v>2710.2660000000001</v>
      </c>
    </row>
    <row r="1587" spans="84:102" x14ac:dyDescent="0.25">
      <c r="CF1587" s="3" t="s">
        <v>3073</v>
      </c>
      <c r="CG1587" s="174">
        <v>761</v>
      </c>
      <c r="CH1587" s="174">
        <v>99259</v>
      </c>
      <c r="CI1587" s="174">
        <v>5</v>
      </c>
      <c r="CJ1587" s="174">
        <v>2708.7339999999999</v>
      </c>
      <c r="CK1587" s="174">
        <v>2708.7339999999999</v>
      </c>
      <c r="CN1587" s="3">
        <v>1621</v>
      </c>
      <c r="CO1587" s="169">
        <f t="shared" si="180"/>
        <v>2322.8851</v>
      </c>
      <c r="CP1587" s="169">
        <f t="shared" si="181"/>
        <v>2322.4378999999999</v>
      </c>
      <c r="CQ1587" s="170">
        <f t="shared" si="182"/>
        <v>4645.3230000000003</v>
      </c>
      <c r="CU1587" s="174">
        <v>761</v>
      </c>
      <c r="CV1587" s="174">
        <v>99259</v>
      </c>
      <c r="CW1587" s="174">
        <v>5</v>
      </c>
      <c r="CX1587" s="174">
        <v>2708.7339999999999</v>
      </c>
    </row>
    <row r="1588" spans="84:102" x14ac:dyDescent="0.25">
      <c r="CF1588" s="3" t="s">
        <v>3073</v>
      </c>
      <c r="CG1588" s="174">
        <v>1120</v>
      </c>
      <c r="CH1588" s="174">
        <v>140628</v>
      </c>
      <c r="CI1588" s="174">
        <v>5</v>
      </c>
      <c r="CJ1588" s="174">
        <v>2708.6460000000002</v>
      </c>
      <c r="CK1588" s="174">
        <v>2708.6460000000002</v>
      </c>
      <c r="CN1588" s="3">
        <v>410</v>
      </c>
      <c r="CO1588" s="169">
        <f t="shared" si="180"/>
        <v>2340.8379999999997</v>
      </c>
      <c r="CP1588" s="169">
        <f t="shared" si="181"/>
        <v>2304.3334</v>
      </c>
      <c r="CQ1588" s="170">
        <f t="shared" si="182"/>
        <v>4645.1713999999993</v>
      </c>
      <c r="CU1588" s="174">
        <v>1120</v>
      </c>
      <c r="CV1588" s="174">
        <v>140628</v>
      </c>
      <c r="CW1588" s="174">
        <v>5</v>
      </c>
      <c r="CX1588" s="174">
        <v>2708.6460000000002</v>
      </c>
    </row>
    <row r="1589" spans="84:102" x14ac:dyDescent="0.25">
      <c r="CF1589" s="3" t="s">
        <v>3073</v>
      </c>
      <c r="CG1589" s="174">
        <v>1123</v>
      </c>
      <c r="CH1589" s="174">
        <v>138615</v>
      </c>
      <c r="CI1589" s="174">
        <v>5</v>
      </c>
      <c r="CJ1589" s="174">
        <v>2707.42</v>
      </c>
      <c r="CK1589" s="174">
        <v>2707.42</v>
      </c>
      <c r="CN1589" s="3">
        <v>3272</v>
      </c>
      <c r="CO1589" s="169">
        <f t="shared" si="180"/>
        <v>2365.0563000000002</v>
      </c>
      <c r="CP1589" s="169">
        <f t="shared" si="181"/>
        <v>2279.8074999999999</v>
      </c>
      <c r="CQ1589" s="170">
        <f t="shared" si="182"/>
        <v>4644.8638000000001</v>
      </c>
      <c r="CU1589" s="174">
        <v>1123</v>
      </c>
      <c r="CV1589" s="174">
        <v>138615</v>
      </c>
      <c r="CW1589" s="174">
        <v>5</v>
      </c>
      <c r="CX1589" s="174">
        <v>2707.42</v>
      </c>
    </row>
    <row r="1590" spans="84:102" x14ac:dyDescent="0.25">
      <c r="CF1590" s="3" t="s">
        <v>3073</v>
      </c>
      <c r="CG1590" s="174">
        <v>1293</v>
      </c>
      <c r="CH1590" s="174">
        <v>122871</v>
      </c>
      <c r="CI1590" s="174">
        <v>5</v>
      </c>
      <c r="CJ1590" s="174">
        <v>2707.2449999999999</v>
      </c>
      <c r="CK1590" s="174">
        <v>2707.2449999999999</v>
      </c>
      <c r="CN1590" s="3">
        <v>3513</v>
      </c>
      <c r="CO1590" s="169">
        <f t="shared" si="180"/>
        <v>2354.1621300000002</v>
      </c>
      <c r="CP1590" s="169">
        <f t="shared" si="181"/>
        <v>2290.68192</v>
      </c>
      <c r="CQ1590" s="170">
        <f t="shared" si="182"/>
        <v>4644.8440499999997</v>
      </c>
      <c r="CU1590" s="174">
        <v>1293</v>
      </c>
      <c r="CV1590" s="174">
        <v>122871</v>
      </c>
      <c r="CW1590" s="174">
        <v>5</v>
      </c>
      <c r="CX1590" s="174">
        <v>2707.2449999999999</v>
      </c>
    </row>
    <row r="1591" spans="84:102" x14ac:dyDescent="0.25">
      <c r="CF1591" s="3" t="s">
        <v>3073</v>
      </c>
      <c r="CG1591" s="174">
        <v>1029</v>
      </c>
      <c r="CH1591" s="174">
        <v>121103</v>
      </c>
      <c r="CI1591" s="174">
        <v>5</v>
      </c>
      <c r="CJ1591" s="174">
        <v>2705.13</v>
      </c>
      <c r="CK1591" s="174">
        <v>2705.13</v>
      </c>
      <c r="CN1591" s="3">
        <v>1685</v>
      </c>
      <c r="CO1591" s="169">
        <f t="shared" si="180"/>
        <v>2327.7271999999998</v>
      </c>
      <c r="CP1591" s="169">
        <f t="shared" si="181"/>
        <v>2316.0147999999999</v>
      </c>
      <c r="CQ1591" s="170">
        <f t="shared" si="182"/>
        <v>4643.7420000000002</v>
      </c>
      <c r="CU1591" s="174">
        <v>1029</v>
      </c>
      <c r="CV1591" s="174">
        <v>121103</v>
      </c>
      <c r="CW1591" s="174">
        <v>5</v>
      </c>
      <c r="CX1591" s="174">
        <v>2705.13</v>
      </c>
    </row>
    <row r="1592" spans="84:102" x14ac:dyDescent="0.25">
      <c r="CF1592" s="3" t="s">
        <v>3073</v>
      </c>
      <c r="CG1592" s="174">
        <v>29979</v>
      </c>
      <c r="CH1592" s="174">
        <v>2426</v>
      </c>
      <c r="CI1592" s="174">
        <v>5</v>
      </c>
      <c r="CJ1592" s="174">
        <v>2704.6350000000002</v>
      </c>
      <c r="CK1592" s="174">
        <v>2704.6350000000002</v>
      </c>
      <c r="CN1592" s="3">
        <v>3692</v>
      </c>
      <c r="CO1592" s="169">
        <f t="shared" si="180"/>
        <v>2209.7714999999998</v>
      </c>
      <c r="CP1592" s="169">
        <f t="shared" si="181"/>
        <v>2429.1840000000002</v>
      </c>
      <c r="CQ1592" s="170">
        <f t="shared" si="182"/>
        <v>4638.9555</v>
      </c>
      <c r="CU1592" s="174">
        <v>29979</v>
      </c>
      <c r="CV1592" s="174">
        <v>2426</v>
      </c>
      <c r="CW1592" s="174">
        <v>5</v>
      </c>
      <c r="CX1592" s="174">
        <v>2704.6350000000002</v>
      </c>
    </row>
    <row r="1593" spans="84:102" x14ac:dyDescent="0.25">
      <c r="CF1593" s="3" t="s">
        <v>3073</v>
      </c>
      <c r="CG1593" s="174">
        <v>86171</v>
      </c>
      <c r="CH1593" s="174">
        <v>529</v>
      </c>
      <c r="CI1593" s="174">
        <v>5</v>
      </c>
      <c r="CJ1593" s="174">
        <v>2703.114</v>
      </c>
      <c r="CK1593" s="174">
        <v>2703.114</v>
      </c>
      <c r="CN1593" s="3">
        <v>2973</v>
      </c>
      <c r="CO1593" s="169">
        <f t="shared" si="180"/>
        <v>2289.4588800000001</v>
      </c>
      <c r="CP1593" s="169">
        <f t="shared" si="181"/>
        <v>2346.4626699999999</v>
      </c>
      <c r="CQ1593" s="170">
        <f t="shared" si="182"/>
        <v>4635.92155</v>
      </c>
      <c r="CU1593" s="174">
        <v>86171</v>
      </c>
      <c r="CV1593" s="174">
        <v>529</v>
      </c>
      <c r="CW1593" s="174">
        <v>5</v>
      </c>
      <c r="CX1593" s="174">
        <v>2703.114</v>
      </c>
    </row>
    <row r="1594" spans="84:102" x14ac:dyDescent="0.25">
      <c r="CF1594" s="3" t="s">
        <v>3073</v>
      </c>
      <c r="CG1594" s="174">
        <v>1724</v>
      </c>
      <c r="CH1594" s="174">
        <v>62133</v>
      </c>
      <c r="CI1594" s="174">
        <v>5</v>
      </c>
      <c r="CJ1594" s="174">
        <v>2702.3910000000001</v>
      </c>
      <c r="CK1594" s="174">
        <v>2702.3910000000001</v>
      </c>
      <c r="CN1594" s="3">
        <v>2795</v>
      </c>
      <c r="CO1594" s="169">
        <f t="shared" si="180"/>
        <v>2259.4225000000001</v>
      </c>
      <c r="CP1594" s="169">
        <f t="shared" si="181"/>
        <v>2375.9703</v>
      </c>
      <c r="CQ1594" s="170">
        <f t="shared" si="182"/>
        <v>4635.3927999999996</v>
      </c>
      <c r="CU1594" s="174">
        <v>1724</v>
      </c>
      <c r="CV1594" s="174">
        <v>62133</v>
      </c>
      <c r="CW1594" s="174">
        <v>5</v>
      </c>
      <c r="CX1594" s="174">
        <v>2702.3910000000001</v>
      </c>
    </row>
    <row r="1595" spans="84:102" x14ac:dyDescent="0.25">
      <c r="CF1595" s="3" t="s">
        <v>3073</v>
      </c>
      <c r="CG1595" s="174">
        <v>67</v>
      </c>
      <c r="CH1595" s="174">
        <v>63468</v>
      </c>
      <c r="CI1595" s="174">
        <v>5</v>
      </c>
      <c r="CJ1595" s="174">
        <v>2700.652</v>
      </c>
      <c r="CK1595" s="174">
        <v>2700.652</v>
      </c>
      <c r="CN1595" s="3">
        <v>2315</v>
      </c>
      <c r="CO1595" s="169">
        <f t="shared" si="180"/>
        <v>2319.4551000000001</v>
      </c>
      <c r="CP1595" s="169">
        <f t="shared" si="181"/>
        <v>2315.0143000000003</v>
      </c>
      <c r="CQ1595" s="170">
        <f t="shared" si="182"/>
        <v>4634.4694</v>
      </c>
      <c r="CU1595" s="174">
        <v>67</v>
      </c>
      <c r="CV1595" s="174">
        <v>63468</v>
      </c>
      <c r="CW1595" s="174">
        <v>5</v>
      </c>
      <c r="CX1595" s="174">
        <v>2700.652</v>
      </c>
    </row>
    <row r="1596" spans="84:102" x14ac:dyDescent="0.25">
      <c r="CF1596" s="3" t="s">
        <v>3073</v>
      </c>
      <c r="CG1596" s="174">
        <v>56372</v>
      </c>
      <c r="CH1596" s="174">
        <v>3501</v>
      </c>
      <c r="CI1596" s="174">
        <v>5</v>
      </c>
      <c r="CJ1596" s="174">
        <v>2699.489</v>
      </c>
      <c r="CK1596" s="174">
        <v>2699.489</v>
      </c>
      <c r="CN1596" s="3">
        <v>3034</v>
      </c>
      <c r="CO1596" s="169">
        <f t="shared" si="180"/>
        <v>2278.4169999999999</v>
      </c>
      <c r="CP1596" s="169">
        <f t="shared" si="181"/>
        <v>2355.9520000000002</v>
      </c>
      <c r="CQ1596" s="170">
        <f t="shared" si="182"/>
        <v>4634.3690000000006</v>
      </c>
      <c r="CU1596" s="174">
        <v>56372</v>
      </c>
      <c r="CV1596" s="174">
        <v>3501</v>
      </c>
      <c r="CW1596" s="174">
        <v>5</v>
      </c>
      <c r="CX1596" s="174">
        <v>2699.489</v>
      </c>
    </row>
    <row r="1597" spans="84:102" x14ac:dyDescent="0.25">
      <c r="CF1597" s="3" t="s">
        <v>3073</v>
      </c>
      <c r="CG1597" s="174">
        <v>953</v>
      </c>
      <c r="CH1597" s="174">
        <v>114550</v>
      </c>
      <c r="CI1597" s="174">
        <v>5</v>
      </c>
      <c r="CJ1597" s="174">
        <v>2699.1759999999999</v>
      </c>
      <c r="CK1597" s="174">
        <v>2699.1759999999999</v>
      </c>
      <c r="CN1597" s="3">
        <v>2300</v>
      </c>
      <c r="CO1597" s="169">
        <f t="shared" si="180"/>
        <v>2287.81511</v>
      </c>
      <c r="CP1597" s="169">
        <f t="shared" si="181"/>
        <v>2344.4175500000001</v>
      </c>
      <c r="CQ1597" s="170">
        <f t="shared" si="182"/>
        <v>4632.2326599999997</v>
      </c>
      <c r="CU1597" s="174">
        <v>953</v>
      </c>
      <c r="CV1597" s="174">
        <v>114550</v>
      </c>
      <c r="CW1597" s="174">
        <v>5</v>
      </c>
      <c r="CX1597" s="174">
        <v>2699.1759999999999</v>
      </c>
    </row>
    <row r="1598" spans="84:102" x14ac:dyDescent="0.25">
      <c r="CF1598" s="3" t="s">
        <v>3073</v>
      </c>
      <c r="CG1598" s="174">
        <v>132841</v>
      </c>
      <c r="CH1598" s="174">
        <v>2022</v>
      </c>
      <c r="CI1598" s="174">
        <v>5</v>
      </c>
      <c r="CJ1598" s="174">
        <v>2698.4830000000002</v>
      </c>
      <c r="CK1598" s="174">
        <v>2698.4830000000002</v>
      </c>
      <c r="CN1598" s="3">
        <v>2709</v>
      </c>
      <c r="CO1598" s="169">
        <f t="shared" si="180"/>
        <v>2296.5971199999999</v>
      </c>
      <c r="CP1598" s="169">
        <f t="shared" si="181"/>
        <v>2335.6030380000002</v>
      </c>
      <c r="CQ1598" s="170">
        <f t="shared" si="182"/>
        <v>4632.2001579999996</v>
      </c>
      <c r="CU1598" s="174">
        <v>132841</v>
      </c>
      <c r="CV1598" s="174">
        <v>2022</v>
      </c>
      <c r="CW1598" s="174">
        <v>5</v>
      </c>
      <c r="CX1598" s="174">
        <v>2698.4830000000002</v>
      </c>
    </row>
    <row r="1599" spans="84:102" x14ac:dyDescent="0.25">
      <c r="CF1599" s="3" t="s">
        <v>3073</v>
      </c>
      <c r="CG1599" s="174">
        <v>108755</v>
      </c>
      <c r="CH1599" s="174">
        <v>892</v>
      </c>
      <c r="CI1599" s="174">
        <v>5</v>
      </c>
      <c r="CJ1599" s="174">
        <v>2698.364</v>
      </c>
      <c r="CK1599" s="174">
        <v>2698.364</v>
      </c>
      <c r="CN1599" s="3">
        <v>3560</v>
      </c>
      <c r="CO1599" s="169">
        <f t="shared" si="180"/>
        <v>2328.1320000000001</v>
      </c>
      <c r="CP1599" s="169">
        <f t="shared" si="181"/>
        <v>2300.5050000000001</v>
      </c>
      <c r="CQ1599" s="170">
        <f t="shared" si="182"/>
        <v>4628.6370000000006</v>
      </c>
      <c r="CU1599" s="174">
        <v>108755</v>
      </c>
      <c r="CV1599" s="174">
        <v>892</v>
      </c>
      <c r="CW1599" s="174">
        <v>5</v>
      </c>
      <c r="CX1599" s="174">
        <v>2698.364</v>
      </c>
    </row>
    <row r="1600" spans="84:102" x14ac:dyDescent="0.25">
      <c r="CF1600" s="3" t="s">
        <v>3073</v>
      </c>
      <c r="CG1600" s="174">
        <v>169263</v>
      </c>
      <c r="CH1600" s="174">
        <v>3364</v>
      </c>
      <c r="CI1600" s="174">
        <v>5</v>
      </c>
      <c r="CJ1600" s="174">
        <v>2697.0770000000002</v>
      </c>
      <c r="CK1600" s="174">
        <v>2697.0770000000002</v>
      </c>
      <c r="CN1600" s="3">
        <v>1292</v>
      </c>
      <c r="CO1600" s="169">
        <f t="shared" si="180"/>
        <v>2241.3805000000002</v>
      </c>
      <c r="CP1600" s="169">
        <f t="shared" si="181"/>
        <v>2383.4041999999999</v>
      </c>
      <c r="CQ1600" s="170">
        <f t="shared" si="182"/>
        <v>4624.7847000000002</v>
      </c>
      <c r="CU1600" s="174">
        <v>169263</v>
      </c>
      <c r="CV1600" s="174">
        <v>3364</v>
      </c>
      <c r="CW1600" s="174">
        <v>5</v>
      </c>
      <c r="CX1600" s="174">
        <v>2697.0770000000002</v>
      </c>
    </row>
    <row r="1601" spans="84:102" x14ac:dyDescent="0.25">
      <c r="CF1601" s="3" t="s">
        <v>3073</v>
      </c>
      <c r="CG1601" s="174">
        <v>99259</v>
      </c>
      <c r="CH1601" s="174">
        <v>761</v>
      </c>
      <c r="CI1601" s="174">
        <v>5</v>
      </c>
      <c r="CJ1601" s="174">
        <v>2695.192</v>
      </c>
      <c r="CK1601" s="174">
        <v>2695.192</v>
      </c>
      <c r="CN1601" s="3">
        <v>3002</v>
      </c>
      <c r="CO1601" s="169">
        <f t="shared" si="180"/>
        <v>2311.1605999999997</v>
      </c>
      <c r="CP1601" s="169">
        <f t="shared" si="181"/>
        <v>2311.9915000000001</v>
      </c>
      <c r="CQ1601" s="170">
        <f t="shared" si="182"/>
        <v>4623.1520999999993</v>
      </c>
      <c r="CU1601" s="174">
        <v>99259</v>
      </c>
      <c r="CV1601" s="174">
        <v>761</v>
      </c>
      <c r="CW1601" s="174">
        <v>5</v>
      </c>
      <c r="CX1601" s="174">
        <v>2695.192</v>
      </c>
    </row>
    <row r="1602" spans="84:102" x14ac:dyDescent="0.25">
      <c r="CF1602" s="3" t="s">
        <v>3073</v>
      </c>
      <c r="CG1602" s="174">
        <v>3393</v>
      </c>
      <c r="CH1602" s="174">
        <v>172760</v>
      </c>
      <c r="CI1602" s="174">
        <v>5</v>
      </c>
      <c r="CJ1602" s="174">
        <v>2694.7350000000001</v>
      </c>
      <c r="CK1602" s="174">
        <v>2694.7350000000001</v>
      </c>
      <c r="CN1602" s="3">
        <v>2819</v>
      </c>
      <c r="CO1602" s="169">
        <f t="shared" si="180"/>
        <v>2380.8620000000001</v>
      </c>
      <c r="CP1602" s="169">
        <f t="shared" si="181"/>
        <v>2241.1689999999999</v>
      </c>
      <c r="CQ1602" s="170">
        <f t="shared" si="182"/>
        <v>4622.0309999999999</v>
      </c>
      <c r="CU1602" s="174">
        <v>3393</v>
      </c>
      <c r="CV1602" s="174">
        <v>172760</v>
      </c>
      <c r="CW1602" s="174">
        <v>5</v>
      </c>
      <c r="CX1602" s="174">
        <v>2694.7350000000001</v>
      </c>
    </row>
    <row r="1603" spans="84:102" x14ac:dyDescent="0.25">
      <c r="CF1603" s="3" t="s">
        <v>3073</v>
      </c>
      <c r="CG1603" s="174">
        <v>162280</v>
      </c>
      <c r="CH1603" s="174">
        <v>3279</v>
      </c>
      <c r="CI1603" s="174">
        <v>5</v>
      </c>
      <c r="CJ1603" s="174">
        <v>2692.7539999999999</v>
      </c>
      <c r="CK1603" s="174">
        <v>2692.7539999999999</v>
      </c>
      <c r="CN1603" s="3">
        <v>1816</v>
      </c>
      <c r="CO1603" s="169">
        <f t="shared" ref="CO1603:CO1666" si="183">SUMIF(CG$3:CG$17476,$CN1603,$CK$3:$CK$17476)</f>
        <v>2323.8870000000002</v>
      </c>
      <c r="CP1603" s="169">
        <f t="shared" ref="CP1603:CP1666" si="184">SUMIF(CH$3:CH$17476,$CN1603,$CK$3:$CK$17476)</f>
        <v>2297.0104000000001</v>
      </c>
      <c r="CQ1603" s="170">
        <f t="shared" ref="CQ1603:CQ1666" si="185">CO1603+CP1603</f>
        <v>4620.8973999999998</v>
      </c>
      <c r="CU1603" s="174">
        <v>162280</v>
      </c>
      <c r="CV1603" s="174">
        <v>3279</v>
      </c>
      <c r="CW1603" s="174">
        <v>5</v>
      </c>
      <c r="CX1603" s="174">
        <v>2692.7539999999999</v>
      </c>
    </row>
    <row r="1604" spans="84:102" x14ac:dyDescent="0.25">
      <c r="CF1604" s="3" t="s">
        <v>3073</v>
      </c>
      <c r="CG1604" s="174">
        <v>2426</v>
      </c>
      <c r="CH1604" s="174">
        <v>29979</v>
      </c>
      <c r="CI1604" s="174">
        <v>5</v>
      </c>
      <c r="CJ1604" s="174">
        <v>2691.8020000000001</v>
      </c>
      <c r="CK1604" s="174">
        <v>2691.8020000000001</v>
      </c>
      <c r="CN1604" s="3">
        <v>3093</v>
      </c>
      <c r="CO1604" s="169">
        <f t="shared" si="183"/>
        <v>2325.873</v>
      </c>
      <c r="CP1604" s="169">
        <f t="shared" si="184"/>
        <v>2292.857</v>
      </c>
      <c r="CQ1604" s="170">
        <f t="shared" si="185"/>
        <v>4618.7299999999996</v>
      </c>
      <c r="CU1604" s="174">
        <v>2426</v>
      </c>
      <c r="CV1604" s="174">
        <v>29979</v>
      </c>
      <c r="CW1604" s="174">
        <v>5</v>
      </c>
      <c r="CX1604" s="174">
        <v>2691.8020000000001</v>
      </c>
    </row>
    <row r="1605" spans="84:102" x14ac:dyDescent="0.25">
      <c r="CF1605" s="3" t="s">
        <v>3073</v>
      </c>
      <c r="CG1605" s="174">
        <v>699</v>
      </c>
      <c r="CH1605" s="174">
        <v>94937</v>
      </c>
      <c r="CI1605" s="174">
        <v>5</v>
      </c>
      <c r="CJ1605" s="174">
        <v>2689.6880000000001</v>
      </c>
      <c r="CK1605" s="174">
        <v>2689.6880000000001</v>
      </c>
      <c r="CN1605" s="3">
        <v>40</v>
      </c>
      <c r="CO1605" s="169">
        <f t="shared" si="183"/>
        <v>2281.5520000000001</v>
      </c>
      <c r="CP1605" s="169">
        <f t="shared" si="184"/>
        <v>2334.8719999999998</v>
      </c>
      <c r="CQ1605" s="170">
        <f t="shared" si="185"/>
        <v>4616.424</v>
      </c>
      <c r="CU1605" s="174">
        <v>699</v>
      </c>
      <c r="CV1605" s="174">
        <v>94937</v>
      </c>
      <c r="CW1605" s="174">
        <v>5</v>
      </c>
      <c r="CX1605" s="174">
        <v>2689.6880000000001</v>
      </c>
    </row>
    <row r="1606" spans="84:102" x14ac:dyDescent="0.25">
      <c r="CF1606" s="3" t="s">
        <v>3073</v>
      </c>
      <c r="CG1606" s="174">
        <v>82425</v>
      </c>
      <c r="CH1606" s="174">
        <v>427</v>
      </c>
      <c r="CI1606" s="174">
        <v>5</v>
      </c>
      <c r="CJ1606" s="174">
        <v>2689.5659999999998</v>
      </c>
      <c r="CK1606" s="174">
        <v>2689.5659999999998</v>
      </c>
      <c r="CN1606" s="3">
        <v>1923</v>
      </c>
      <c r="CO1606" s="169">
        <f t="shared" si="183"/>
        <v>2335.7386999999999</v>
      </c>
      <c r="CP1606" s="169">
        <f t="shared" si="184"/>
        <v>2275.5093999999999</v>
      </c>
      <c r="CQ1606" s="170">
        <f t="shared" si="185"/>
        <v>4611.2480999999998</v>
      </c>
      <c r="CU1606" s="174">
        <v>82425</v>
      </c>
      <c r="CV1606" s="174">
        <v>427</v>
      </c>
      <c r="CW1606" s="174">
        <v>5</v>
      </c>
      <c r="CX1606" s="174">
        <v>2689.5659999999998</v>
      </c>
    </row>
    <row r="1607" spans="84:102" x14ac:dyDescent="0.25">
      <c r="CF1607" s="3" t="s">
        <v>3073</v>
      </c>
      <c r="CG1607" s="174">
        <v>1264</v>
      </c>
      <c r="CH1607" s="174">
        <v>125878</v>
      </c>
      <c r="CI1607" s="174">
        <v>5</v>
      </c>
      <c r="CJ1607" s="174">
        <v>2689.08</v>
      </c>
      <c r="CK1607" s="174">
        <v>2689.08</v>
      </c>
      <c r="CN1607" s="3">
        <v>1620</v>
      </c>
      <c r="CO1607" s="169">
        <f t="shared" si="183"/>
        <v>2256.5346</v>
      </c>
      <c r="CP1607" s="169">
        <f t="shared" si="184"/>
        <v>2354.4503999999997</v>
      </c>
      <c r="CQ1607" s="170">
        <f t="shared" si="185"/>
        <v>4610.9849999999997</v>
      </c>
      <c r="CU1607" s="174">
        <v>1264</v>
      </c>
      <c r="CV1607" s="174">
        <v>125878</v>
      </c>
      <c r="CW1607" s="174">
        <v>5</v>
      </c>
      <c r="CX1607" s="174">
        <v>2689.08</v>
      </c>
    </row>
    <row r="1608" spans="84:102" x14ac:dyDescent="0.25">
      <c r="CF1608" s="3" t="s">
        <v>3073</v>
      </c>
      <c r="CG1608" s="174">
        <v>91</v>
      </c>
      <c r="CH1608" s="174">
        <v>66383</v>
      </c>
      <c r="CI1608" s="174">
        <v>5</v>
      </c>
      <c r="CJ1608" s="174">
        <v>2688.1109999999999</v>
      </c>
      <c r="CK1608" s="174">
        <v>2688.1109999999999</v>
      </c>
      <c r="CN1608" s="3">
        <v>338</v>
      </c>
      <c r="CO1608" s="169">
        <f t="shared" si="183"/>
        <v>2303.6614599999998</v>
      </c>
      <c r="CP1608" s="169">
        <f t="shared" si="184"/>
        <v>2302.75711</v>
      </c>
      <c r="CQ1608" s="170">
        <f t="shared" si="185"/>
        <v>4606.4185699999998</v>
      </c>
      <c r="CU1608" s="174">
        <v>91</v>
      </c>
      <c r="CV1608" s="174">
        <v>66383</v>
      </c>
      <c r="CW1608" s="174">
        <v>5</v>
      </c>
      <c r="CX1608" s="174">
        <v>2688.1109999999999</v>
      </c>
    </row>
    <row r="1609" spans="84:102" x14ac:dyDescent="0.25">
      <c r="CF1609" s="3" t="s">
        <v>3073</v>
      </c>
      <c r="CG1609" s="174">
        <v>3639</v>
      </c>
      <c r="CH1609" s="174">
        <v>99829</v>
      </c>
      <c r="CI1609" s="174">
        <v>5</v>
      </c>
      <c r="CJ1609" s="174">
        <v>2687.9969999999998</v>
      </c>
      <c r="CK1609" s="174">
        <v>2687.9969999999998</v>
      </c>
      <c r="CN1609" s="3">
        <v>2686</v>
      </c>
      <c r="CO1609" s="169">
        <f t="shared" si="183"/>
        <v>2283.0430000000001</v>
      </c>
      <c r="CP1609" s="169">
        <f t="shared" si="184"/>
        <v>2321.6759999999999</v>
      </c>
      <c r="CQ1609" s="170">
        <f t="shared" si="185"/>
        <v>4604.7190000000001</v>
      </c>
      <c r="CU1609" s="174">
        <v>3639</v>
      </c>
      <c r="CV1609" s="174">
        <v>99829</v>
      </c>
      <c r="CW1609" s="174">
        <v>5</v>
      </c>
      <c r="CX1609" s="174">
        <v>2687.9969999999998</v>
      </c>
    </row>
    <row r="1610" spans="84:102" x14ac:dyDescent="0.25">
      <c r="CF1610" s="3" t="s">
        <v>3073</v>
      </c>
      <c r="CG1610" s="174">
        <v>34442</v>
      </c>
      <c r="CH1610" s="174">
        <v>2456</v>
      </c>
      <c r="CI1610" s="174">
        <v>5</v>
      </c>
      <c r="CJ1610" s="174">
        <v>2687.4520000000002</v>
      </c>
      <c r="CK1610" s="174">
        <v>2687.4520000000002</v>
      </c>
      <c r="CN1610" s="3">
        <v>3290</v>
      </c>
      <c r="CO1610" s="169">
        <f t="shared" si="183"/>
        <v>2314.4940000000001</v>
      </c>
      <c r="CP1610" s="169">
        <f t="shared" si="184"/>
        <v>2290.1010000000001</v>
      </c>
      <c r="CQ1610" s="170">
        <f t="shared" si="185"/>
        <v>4604.5950000000003</v>
      </c>
      <c r="CU1610" s="174">
        <v>34442</v>
      </c>
      <c r="CV1610" s="174">
        <v>2456</v>
      </c>
      <c r="CW1610" s="174">
        <v>5</v>
      </c>
      <c r="CX1610" s="174">
        <v>2687.4520000000002</v>
      </c>
    </row>
    <row r="1611" spans="84:102" x14ac:dyDescent="0.25">
      <c r="CF1611" s="3" t="s">
        <v>3073</v>
      </c>
      <c r="CG1611" s="174">
        <v>150892</v>
      </c>
      <c r="CH1611" s="174">
        <v>2862</v>
      </c>
      <c r="CI1611" s="174">
        <v>5</v>
      </c>
      <c r="CJ1611" s="174">
        <v>2686.69</v>
      </c>
      <c r="CK1611" s="174">
        <v>2686.69</v>
      </c>
      <c r="CN1611" s="3">
        <v>996</v>
      </c>
      <c r="CO1611" s="169">
        <f t="shared" si="183"/>
        <v>2244.5931</v>
      </c>
      <c r="CP1611" s="169">
        <f t="shared" si="184"/>
        <v>2358.4025999999999</v>
      </c>
      <c r="CQ1611" s="170">
        <f t="shared" si="185"/>
        <v>4602.9956999999995</v>
      </c>
      <c r="CU1611" s="174">
        <v>150892</v>
      </c>
      <c r="CV1611" s="174">
        <v>2862</v>
      </c>
      <c r="CW1611" s="174">
        <v>5</v>
      </c>
      <c r="CX1611" s="174">
        <v>2686.69</v>
      </c>
    </row>
    <row r="1612" spans="84:102" x14ac:dyDescent="0.25">
      <c r="CF1612" s="3" t="s">
        <v>3073</v>
      </c>
      <c r="CG1612" s="174">
        <v>167673</v>
      </c>
      <c r="CH1612" s="174">
        <v>3372</v>
      </c>
      <c r="CI1612" s="174">
        <v>5</v>
      </c>
      <c r="CJ1612" s="174">
        <v>2684.48</v>
      </c>
      <c r="CK1612" s="174">
        <v>2684.48</v>
      </c>
      <c r="CN1612" s="3">
        <v>1722</v>
      </c>
      <c r="CO1612" s="169">
        <f t="shared" si="183"/>
        <v>2279.7307999999998</v>
      </c>
      <c r="CP1612" s="169">
        <f t="shared" si="184"/>
        <v>2322.8413099999998</v>
      </c>
      <c r="CQ1612" s="170">
        <f t="shared" si="185"/>
        <v>4602.5721099999992</v>
      </c>
      <c r="CU1612" s="174">
        <v>167673</v>
      </c>
      <c r="CV1612" s="174">
        <v>3372</v>
      </c>
      <c r="CW1612" s="174">
        <v>5</v>
      </c>
      <c r="CX1612" s="174">
        <v>2684.48</v>
      </c>
    </row>
    <row r="1613" spans="84:102" x14ac:dyDescent="0.25">
      <c r="CF1613" s="3" t="s">
        <v>3073</v>
      </c>
      <c r="CG1613" s="174">
        <v>130491</v>
      </c>
      <c r="CH1613" s="174">
        <v>1223</v>
      </c>
      <c r="CI1613" s="174">
        <v>5</v>
      </c>
      <c r="CJ1613" s="174">
        <v>2684.404</v>
      </c>
      <c r="CK1613" s="174">
        <v>2684.404</v>
      </c>
      <c r="CN1613" s="3">
        <v>1476</v>
      </c>
      <c r="CO1613" s="169">
        <f t="shared" si="183"/>
        <v>2361.3449999999998</v>
      </c>
      <c r="CP1613" s="169">
        <f t="shared" si="184"/>
        <v>2239.4279999999999</v>
      </c>
      <c r="CQ1613" s="170">
        <f t="shared" si="185"/>
        <v>4600.7729999999992</v>
      </c>
      <c r="CU1613" s="174">
        <v>130491</v>
      </c>
      <c r="CV1613" s="174">
        <v>1223</v>
      </c>
      <c r="CW1613" s="174">
        <v>5</v>
      </c>
      <c r="CX1613" s="174">
        <v>2684.404</v>
      </c>
    </row>
    <row r="1614" spans="84:102" x14ac:dyDescent="0.25">
      <c r="CF1614" s="3" t="s">
        <v>3073</v>
      </c>
      <c r="CG1614" s="174">
        <v>125878</v>
      </c>
      <c r="CH1614" s="174">
        <v>1264</v>
      </c>
      <c r="CI1614" s="174">
        <v>5</v>
      </c>
      <c r="CJ1614" s="174">
        <v>2684.0749999999998</v>
      </c>
      <c r="CK1614" s="174">
        <v>2684.0749999999998</v>
      </c>
      <c r="CN1614" s="3">
        <v>1183</v>
      </c>
      <c r="CO1614" s="169">
        <f t="shared" si="183"/>
        <v>2329.4438799999998</v>
      </c>
      <c r="CP1614" s="169">
        <f t="shared" si="184"/>
        <v>2263.5400099999997</v>
      </c>
      <c r="CQ1614" s="170">
        <f t="shared" si="185"/>
        <v>4592.9838899999995</v>
      </c>
      <c r="CU1614" s="174">
        <v>125878</v>
      </c>
      <c r="CV1614" s="174">
        <v>1264</v>
      </c>
      <c r="CW1614" s="174">
        <v>5</v>
      </c>
      <c r="CX1614" s="174">
        <v>2684.0749999999998</v>
      </c>
    </row>
    <row r="1615" spans="84:102" x14ac:dyDescent="0.25">
      <c r="CF1615" s="3" t="s">
        <v>3073</v>
      </c>
      <c r="CG1615" s="174">
        <v>79944</v>
      </c>
      <c r="CH1615" s="174">
        <v>397</v>
      </c>
      <c r="CI1615" s="174">
        <v>5</v>
      </c>
      <c r="CJ1615" s="174">
        <v>2683.9569999999999</v>
      </c>
      <c r="CK1615" s="174">
        <v>2683.9569999999999</v>
      </c>
      <c r="CN1615" s="3">
        <v>3506</v>
      </c>
      <c r="CO1615" s="169">
        <f t="shared" si="183"/>
        <v>2265.991</v>
      </c>
      <c r="CP1615" s="169">
        <f t="shared" si="184"/>
        <v>2326.1999999999998</v>
      </c>
      <c r="CQ1615" s="170">
        <f t="shared" si="185"/>
        <v>4592.1909999999998</v>
      </c>
      <c r="CU1615" s="174">
        <v>79944</v>
      </c>
      <c r="CV1615" s="174">
        <v>397</v>
      </c>
      <c r="CW1615" s="174">
        <v>5</v>
      </c>
      <c r="CX1615" s="174">
        <v>2683.9569999999999</v>
      </c>
    </row>
    <row r="1616" spans="84:102" x14ac:dyDescent="0.25">
      <c r="CF1616" s="3" t="s">
        <v>3073</v>
      </c>
      <c r="CG1616" s="174">
        <v>108166</v>
      </c>
      <c r="CH1616" s="174">
        <v>891</v>
      </c>
      <c r="CI1616" s="174">
        <v>5</v>
      </c>
      <c r="CJ1616" s="174">
        <v>2682.5329999999999</v>
      </c>
      <c r="CK1616" s="174">
        <v>2682.5329999999999</v>
      </c>
      <c r="CN1616" s="3">
        <v>1606</v>
      </c>
      <c r="CO1616" s="169">
        <f t="shared" si="183"/>
        <v>2227.1682999999998</v>
      </c>
      <c r="CP1616" s="169">
        <f t="shared" si="184"/>
        <v>2357.6116999999999</v>
      </c>
      <c r="CQ1616" s="170">
        <f t="shared" si="185"/>
        <v>4584.78</v>
      </c>
      <c r="CU1616" s="174">
        <v>108166</v>
      </c>
      <c r="CV1616" s="174">
        <v>891</v>
      </c>
      <c r="CW1616" s="174">
        <v>5</v>
      </c>
      <c r="CX1616" s="174">
        <v>2682.5329999999999</v>
      </c>
    </row>
    <row r="1617" spans="84:102" x14ac:dyDescent="0.25">
      <c r="CF1617" s="3" t="s">
        <v>3073</v>
      </c>
      <c r="CG1617" s="174">
        <v>1774</v>
      </c>
      <c r="CH1617" s="174">
        <v>57655</v>
      </c>
      <c r="CI1617" s="174">
        <v>5</v>
      </c>
      <c r="CJ1617" s="174">
        <v>2682.1289999999999</v>
      </c>
      <c r="CK1617" s="174">
        <v>2682.1289999999999</v>
      </c>
      <c r="CN1617" s="3">
        <v>970</v>
      </c>
      <c r="CO1617" s="169">
        <f t="shared" si="183"/>
        <v>2255.3290000000002</v>
      </c>
      <c r="CP1617" s="169">
        <f t="shared" si="184"/>
        <v>2329.1930000000002</v>
      </c>
      <c r="CQ1617" s="170">
        <f t="shared" si="185"/>
        <v>4584.5220000000008</v>
      </c>
      <c r="CU1617" s="174">
        <v>1774</v>
      </c>
      <c r="CV1617" s="174">
        <v>57655</v>
      </c>
      <c r="CW1617" s="174">
        <v>5</v>
      </c>
      <c r="CX1617" s="174">
        <v>2682.1289999999999</v>
      </c>
    </row>
    <row r="1618" spans="84:102" x14ac:dyDescent="0.25">
      <c r="CF1618" s="3" t="s">
        <v>3073</v>
      </c>
      <c r="CG1618" s="174">
        <v>124157</v>
      </c>
      <c r="CH1618" s="174">
        <v>1271</v>
      </c>
      <c r="CI1618" s="174">
        <v>5</v>
      </c>
      <c r="CJ1618" s="174">
        <v>2681.5720000000001</v>
      </c>
      <c r="CK1618" s="174">
        <v>2681.5720000000001</v>
      </c>
      <c r="CN1618" s="3">
        <v>2674</v>
      </c>
      <c r="CO1618" s="169">
        <f t="shared" si="183"/>
        <v>2290.2310000000002</v>
      </c>
      <c r="CP1618" s="169">
        <f t="shared" si="184"/>
        <v>2294.0430000000001</v>
      </c>
      <c r="CQ1618" s="170">
        <f t="shared" si="185"/>
        <v>4584.2740000000003</v>
      </c>
      <c r="CU1618" s="174">
        <v>124157</v>
      </c>
      <c r="CV1618" s="174">
        <v>1271</v>
      </c>
      <c r="CW1618" s="174">
        <v>5</v>
      </c>
      <c r="CX1618" s="174">
        <v>2681.5720000000001</v>
      </c>
    </row>
    <row r="1619" spans="84:102" x14ac:dyDescent="0.25">
      <c r="CF1619" s="3" t="s">
        <v>3073</v>
      </c>
      <c r="CG1619" s="174">
        <v>1197</v>
      </c>
      <c r="CH1619" s="174">
        <v>136377</v>
      </c>
      <c r="CI1619" s="174">
        <v>5</v>
      </c>
      <c r="CJ1619" s="174">
        <v>2681.413</v>
      </c>
      <c r="CK1619" s="174">
        <v>2681.413</v>
      </c>
      <c r="CN1619" s="3">
        <v>943</v>
      </c>
      <c r="CO1619" s="169">
        <f t="shared" si="183"/>
        <v>2275.6882169999999</v>
      </c>
      <c r="CP1619" s="169">
        <f t="shared" si="184"/>
        <v>2304.2453300000002</v>
      </c>
      <c r="CQ1619" s="170">
        <f t="shared" si="185"/>
        <v>4579.9335470000005</v>
      </c>
      <c r="CU1619" s="174">
        <v>1197</v>
      </c>
      <c r="CV1619" s="174">
        <v>136377</v>
      </c>
      <c r="CW1619" s="174">
        <v>5</v>
      </c>
      <c r="CX1619" s="174">
        <v>2681.413</v>
      </c>
    </row>
    <row r="1620" spans="84:102" x14ac:dyDescent="0.25">
      <c r="CF1620" s="3" t="s">
        <v>3073</v>
      </c>
      <c r="CG1620" s="174">
        <v>176903</v>
      </c>
      <c r="CH1620" s="174">
        <v>3436</v>
      </c>
      <c r="CI1620" s="174">
        <v>5</v>
      </c>
      <c r="CJ1620" s="174">
        <v>2680.9360000000001</v>
      </c>
      <c r="CK1620" s="174">
        <v>2680.9360000000001</v>
      </c>
      <c r="CN1620" s="3">
        <v>3080</v>
      </c>
      <c r="CO1620" s="169">
        <f t="shared" si="183"/>
        <v>2281.2488099999996</v>
      </c>
      <c r="CP1620" s="169">
        <f t="shared" si="184"/>
        <v>2295.3315499999999</v>
      </c>
      <c r="CQ1620" s="170">
        <f t="shared" si="185"/>
        <v>4576.5803599999999</v>
      </c>
      <c r="CU1620" s="174">
        <v>176903</v>
      </c>
      <c r="CV1620" s="174">
        <v>3436</v>
      </c>
      <c r="CW1620" s="174">
        <v>5</v>
      </c>
      <c r="CX1620" s="174">
        <v>2680.9360000000001</v>
      </c>
    </row>
    <row r="1621" spans="84:102" x14ac:dyDescent="0.25">
      <c r="CF1621" s="3" t="s">
        <v>3073</v>
      </c>
      <c r="CG1621" s="174">
        <v>127054</v>
      </c>
      <c r="CH1621" s="174">
        <v>1066</v>
      </c>
      <c r="CI1621" s="174">
        <v>5</v>
      </c>
      <c r="CJ1621" s="174">
        <v>2680.4769999999999</v>
      </c>
      <c r="CK1621" s="174">
        <v>2680.4769999999999</v>
      </c>
      <c r="CN1621" s="3">
        <v>2542</v>
      </c>
      <c r="CO1621" s="169">
        <f t="shared" si="183"/>
        <v>2287.8033</v>
      </c>
      <c r="CP1621" s="169">
        <f t="shared" si="184"/>
        <v>2284.5018</v>
      </c>
      <c r="CQ1621" s="170">
        <f t="shared" si="185"/>
        <v>4572.3050999999996</v>
      </c>
      <c r="CU1621" s="174">
        <v>127054</v>
      </c>
      <c r="CV1621" s="174">
        <v>1066</v>
      </c>
      <c r="CW1621" s="174">
        <v>5</v>
      </c>
      <c r="CX1621" s="174">
        <v>2680.4769999999999</v>
      </c>
    </row>
    <row r="1622" spans="84:102" x14ac:dyDescent="0.25">
      <c r="CF1622" s="3" t="s">
        <v>3073</v>
      </c>
      <c r="CG1622" s="174">
        <v>2022</v>
      </c>
      <c r="CH1622" s="174">
        <v>132841</v>
      </c>
      <c r="CI1622" s="174">
        <v>5</v>
      </c>
      <c r="CJ1622" s="174">
        <v>2679.4760000000001</v>
      </c>
      <c r="CK1622" s="174">
        <v>2679.4760000000001</v>
      </c>
      <c r="CN1622" s="3">
        <v>2984</v>
      </c>
      <c r="CO1622" s="169">
        <f t="shared" si="183"/>
        <v>2244.1950000000002</v>
      </c>
      <c r="CP1622" s="169">
        <f t="shared" si="184"/>
        <v>2323.4380000000001</v>
      </c>
      <c r="CQ1622" s="170">
        <f t="shared" si="185"/>
        <v>4567.6329999999998</v>
      </c>
      <c r="CU1622" s="174">
        <v>2022</v>
      </c>
      <c r="CV1622" s="174">
        <v>132841</v>
      </c>
      <c r="CW1622" s="174">
        <v>5</v>
      </c>
      <c r="CX1622" s="174">
        <v>2679.4760000000001</v>
      </c>
    </row>
    <row r="1623" spans="84:102" x14ac:dyDescent="0.25">
      <c r="CF1623" s="3" t="s">
        <v>3073</v>
      </c>
      <c r="CG1623" s="174">
        <v>2769</v>
      </c>
      <c r="CH1623" s="174">
        <v>145584</v>
      </c>
      <c r="CI1623" s="174">
        <v>5</v>
      </c>
      <c r="CJ1623" s="174">
        <v>2678.605</v>
      </c>
      <c r="CK1623" s="174">
        <v>2678.605</v>
      </c>
      <c r="CN1623" s="3">
        <v>1236</v>
      </c>
      <c r="CO1623" s="169">
        <f t="shared" si="183"/>
        <v>2261.4896000000003</v>
      </c>
      <c r="CP1623" s="169">
        <f t="shared" si="184"/>
        <v>2305.2242000000001</v>
      </c>
      <c r="CQ1623" s="170">
        <f t="shared" si="185"/>
        <v>4566.7138000000004</v>
      </c>
      <c r="CU1623" s="174">
        <v>2769</v>
      </c>
      <c r="CV1623" s="174">
        <v>145584</v>
      </c>
      <c r="CW1623" s="174">
        <v>5</v>
      </c>
      <c r="CX1623" s="174">
        <v>2678.605</v>
      </c>
    </row>
    <row r="1624" spans="84:102" x14ac:dyDescent="0.25">
      <c r="CF1624" s="3" t="s">
        <v>3073</v>
      </c>
      <c r="CG1624" s="174">
        <v>78021</v>
      </c>
      <c r="CH1624" s="174">
        <v>1617</v>
      </c>
      <c r="CI1624" s="174">
        <v>5</v>
      </c>
      <c r="CJ1624" s="174">
        <v>2677.6190000000001</v>
      </c>
      <c r="CK1624" s="174">
        <v>2677.6190000000001</v>
      </c>
      <c r="CN1624" s="3">
        <v>348</v>
      </c>
      <c r="CO1624" s="169">
        <f t="shared" si="183"/>
        <v>2275.7829200000001</v>
      </c>
      <c r="CP1624" s="169">
        <f t="shared" si="184"/>
        <v>2290.5685899999999</v>
      </c>
      <c r="CQ1624" s="170">
        <f t="shared" si="185"/>
        <v>4566.3515100000004</v>
      </c>
      <c r="CU1624" s="174">
        <v>78021</v>
      </c>
      <c r="CV1624" s="174">
        <v>1617</v>
      </c>
      <c r="CW1624" s="174">
        <v>5</v>
      </c>
      <c r="CX1624" s="174">
        <v>2677.6190000000001</v>
      </c>
    </row>
    <row r="1625" spans="84:102" x14ac:dyDescent="0.25">
      <c r="CF1625" s="3" t="s">
        <v>3073</v>
      </c>
      <c r="CG1625" s="174">
        <v>50302</v>
      </c>
      <c r="CH1625" s="174">
        <v>2561</v>
      </c>
      <c r="CI1625" s="174">
        <v>5</v>
      </c>
      <c r="CJ1625" s="174">
        <v>2676.904</v>
      </c>
      <c r="CK1625" s="174">
        <v>2676.904</v>
      </c>
      <c r="CN1625" s="3">
        <v>878</v>
      </c>
      <c r="CO1625" s="169">
        <f t="shared" si="183"/>
        <v>2238.9857899999997</v>
      </c>
      <c r="CP1625" s="169">
        <f t="shared" si="184"/>
        <v>2325.1909680000003</v>
      </c>
      <c r="CQ1625" s="170">
        <f t="shared" si="185"/>
        <v>4564.1767579999996</v>
      </c>
      <c r="CU1625" s="174">
        <v>50302</v>
      </c>
      <c r="CV1625" s="174">
        <v>2561</v>
      </c>
      <c r="CW1625" s="174">
        <v>5</v>
      </c>
      <c r="CX1625" s="174">
        <v>2676.904</v>
      </c>
    </row>
    <row r="1626" spans="84:102" x14ac:dyDescent="0.25">
      <c r="CF1626" s="3" t="s">
        <v>3073</v>
      </c>
      <c r="CG1626" s="174">
        <v>16844</v>
      </c>
      <c r="CH1626" s="174">
        <v>2204</v>
      </c>
      <c r="CI1626" s="174">
        <v>5</v>
      </c>
      <c r="CJ1626" s="174">
        <v>2675.6129999999998</v>
      </c>
      <c r="CK1626" s="174">
        <v>2675.6129999999998</v>
      </c>
      <c r="CN1626" s="3">
        <v>3333</v>
      </c>
      <c r="CO1626" s="169">
        <f t="shared" si="183"/>
        <v>2324.2743</v>
      </c>
      <c r="CP1626" s="169">
        <f t="shared" si="184"/>
        <v>2238.8378000000002</v>
      </c>
      <c r="CQ1626" s="170">
        <f t="shared" si="185"/>
        <v>4563.1121000000003</v>
      </c>
      <c r="CU1626" s="174">
        <v>16844</v>
      </c>
      <c r="CV1626" s="174">
        <v>2204</v>
      </c>
      <c r="CW1626" s="174">
        <v>5</v>
      </c>
      <c r="CX1626" s="174">
        <v>2675.6129999999998</v>
      </c>
    </row>
    <row r="1627" spans="84:102" x14ac:dyDescent="0.25">
      <c r="CF1627" s="3" t="s">
        <v>3073</v>
      </c>
      <c r="CG1627" s="174">
        <v>44595</v>
      </c>
      <c r="CH1627" s="174">
        <v>2591</v>
      </c>
      <c r="CI1627" s="174">
        <v>5</v>
      </c>
      <c r="CJ1627" s="174">
        <v>2675.4569999999999</v>
      </c>
      <c r="CK1627" s="174">
        <v>2675.4569999999999</v>
      </c>
      <c r="CN1627" s="3">
        <v>1440</v>
      </c>
      <c r="CO1627" s="169">
        <f t="shared" si="183"/>
        <v>2248.3288000000002</v>
      </c>
      <c r="CP1627" s="169">
        <f t="shared" si="184"/>
        <v>2314.1633999999999</v>
      </c>
      <c r="CQ1627" s="170">
        <f t="shared" si="185"/>
        <v>4562.4922000000006</v>
      </c>
      <c r="CU1627" s="174">
        <v>44595</v>
      </c>
      <c r="CV1627" s="174">
        <v>2591</v>
      </c>
      <c r="CW1627" s="174">
        <v>5</v>
      </c>
      <c r="CX1627" s="174">
        <v>2675.4569999999999</v>
      </c>
    </row>
    <row r="1628" spans="84:102" x14ac:dyDescent="0.25">
      <c r="CF1628" s="3" t="s">
        <v>3073</v>
      </c>
      <c r="CG1628" s="174">
        <v>2204</v>
      </c>
      <c r="CH1628" s="174">
        <v>16844</v>
      </c>
      <c r="CI1628" s="174">
        <v>5</v>
      </c>
      <c r="CJ1628" s="174">
        <v>2674.84</v>
      </c>
      <c r="CK1628" s="174">
        <v>2674.84</v>
      </c>
      <c r="CN1628" s="3">
        <v>2643</v>
      </c>
      <c r="CO1628" s="169">
        <f t="shared" si="183"/>
        <v>2297.6881299999995</v>
      </c>
      <c r="CP1628" s="169">
        <f t="shared" si="184"/>
        <v>2259.4829500000001</v>
      </c>
      <c r="CQ1628" s="170">
        <f t="shared" si="185"/>
        <v>4557.1710800000001</v>
      </c>
      <c r="CU1628" s="174">
        <v>2204</v>
      </c>
      <c r="CV1628" s="174">
        <v>16844</v>
      </c>
      <c r="CW1628" s="174">
        <v>5</v>
      </c>
      <c r="CX1628" s="174">
        <v>2674.84</v>
      </c>
    </row>
    <row r="1629" spans="84:102" x14ac:dyDescent="0.25">
      <c r="CF1629" s="3" t="s">
        <v>3073</v>
      </c>
      <c r="CG1629" s="174">
        <v>1776</v>
      </c>
      <c r="CH1629" s="174">
        <v>55963</v>
      </c>
      <c r="CI1629" s="174">
        <v>5</v>
      </c>
      <c r="CJ1629" s="174">
        <v>2674.8319999999999</v>
      </c>
      <c r="CK1629" s="174">
        <v>2674.8319999999999</v>
      </c>
      <c r="CN1629" s="3">
        <v>749</v>
      </c>
      <c r="CO1629" s="169">
        <f t="shared" si="183"/>
        <v>2259.2772999999997</v>
      </c>
      <c r="CP1629" s="169">
        <f t="shared" si="184"/>
        <v>2297.0185000000001</v>
      </c>
      <c r="CQ1629" s="170">
        <f t="shared" si="185"/>
        <v>4556.2957999999999</v>
      </c>
      <c r="CU1629" s="174">
        <v>1776</v>
      </c>
      <c r="CV1629" s="174">
        <v>55963</v>
      </c>
      <c r="CW1629" s="174">
        <v>5</v>
      </c>
      <c r="CX1629" s="174">
        <v>2674.8319999999999</v>
      </c>
    </row>
    <row r="1630" spans="84:102" x14ac:dyDescent="0.25">
      <c r="CF1630" s="3" t="s">
        <v>3073</v>
      </c>
      <c r="CG1630" s="174">
        <v>14931</v>
      </c>
      <c r="CH1630" s="174">
        <v>2170</v>
      </c>
      <c r="CI1630" s="174">
        <v>5</v>
      </c>
      <c r="CJ1630" s="174">
        <v>2674.473</v>
      </c>
      <c r="CK1630" s="174">
        <v>2674.473</v>
      </c>
      <c r="CN1630" s="3">
        <v>2553</v>
      </c>
      <c r="CO1630" s="169">
        <f t="shared" si="183"/>
        <v>2222.4773399999999</v>
      </c>
      <c r="CP1630" s="169">
        <f t="shared" si="184"/>
        <v>2332.9587699999997</v>
      </c>
      <c r="CQ1630" s="170">
        <f t="shared" si="185"/>
        <v>4555.4361099999996</v>
      </c>
      <c r="CU1630" s="174">
        <v>14931</v>
      </c>
      <c r="CV1630" s="174">
        <v>2170</v>
      </c>
      <c r="CW1630" s="174">
        <v>5</v>
      </c>
      <c r="CX1630" s="174">
        <v>2674.473</v>
      </c>
    </row>
    <row r="1631" spans="84:102" x14ac:dyDescent="0.25">
      <c r="CF1631" s="3" t="s">
        <v>3073</v>
      </c>
      <c r="CG1631" s="174">
        <v>138190</v>
      </c>
      <c r="CH1631" s="174">
        <v>1103</v>
      </c>
      <c r="CI1631" s="174">
        <v>5</v>
      </c>
      <c r="CJ1631" s="174">
        <v>2673.511</v>
      </c>
      <c r="CK1631" s="174">
        <v>2673.511</v>
      </c>
      <c r="CN1631" s="3">
        <v>1116</v>
      </c>
      <c r="CO1631" s="169">
        <f t="shared" si="183"/>
        <v>2222.5259000000001</v>
      </c>
      <c r="CP1631" s="169">
        <f t="shared" si="184"/>
        <v>2329.6911</v>
      </c>
      <c r="CQ1631" s="170">
        <f t="shared" si="185"/>
        <v>4552.2170000000006</v>
      </c>
      <c r="CU1631" s="174">
        <v>138190</v>
      </c>
      <c r="CV1631" s="174">
        <v>1103</v>
      </c>
      <c r="CW1631" s="174">
        <v>5</v>
      </c>
      <c r="CX1631" s="174">
        <v>2673.511</v>
      </c>
    </row>
    <row r="1632" spans="84:102" x14ac:dyDescent="0.25">
      <c r="CF1632" s="3" t="s">
        <v>3073</v>
      </c>
      <c r="CG1632" s="174">
        <v>892</v>
      </c>
      <c r="CH1632" s="174">
        <v>108755</v>
      </c>
      <c r="CI1632" s="174">
        <v>5</v>
      </c>
      <c r="CJ1632" s="174">
        <v>2673.31</v>
      </c>
      <c r="CK1632" s="174">
        <v>2673.31</v>
      </c>
      <c r="CN1632" s="3">
        <v>3637</v>
      </c>
      <c r="CO1632" s="169">
        <f t="shared" si="183"/>
        <v>2272.8952399999998</v>
      </c>
      <c r="CP1632" s="169">
        <f t="shared" si="184"/>
        <v>2278.6193499999999</v>
      </c>
      <c r="CQ1632" s="170">
        <f t="shared" si="185"/>
        <v>4551.5145899999998</v>
      </c>
      <c r="CU1632" s="174">
        <v>892</v>
      </c>
      <c r="CV1632" s="174">
        <v>108755</v>
      </c>
      <c r="CW1632" s="174">
        <v>5</v>
      </c>
      <c r="CX1632" s="174">
        <v>2673.31</v>
      </c>
    </row>
    <row r="1633" spans="84:102" x14ac:dyDescent="0.25">
      <c r="CF1633" s="3" t="s">
        <v>3073</v>
      </c>
      <c r="CG1633" s="174">
        <v>153629</v>
      </c>
      <c r="CH1633" s="174">
        <v>3212</v>
      </c>
      <c r="CI1633" s="174">
        <v>5</v>
      </c>
      <c r="CJ1633" s="174">
        <v>2673.2649999999999</v>
      </c>
      <c r="CK1633" s="174">
        <v>2673.2649999999999</v>
      </c>
      <c r="CN1633" s="3">
        <v>1659</v>
      </c>
      <c r="CO1633" s="169">
        <f t="shared" si="183"/>
        <v>2287.4295000000002</v>
      </c>
      <c r="CP1633" s="169">
        <f t="shared" si="184"/>
        <v>2263.8886000000002</v>
      </c>
      <c r="CQ1633" s="170">
        <f t="shared" si="185"/>
        <v>4551.3181000000004</v>
      </c>
      <c r="CU1633" s="174">
        <v>153629</v>
      </c>
      <c r="CV1633" s="174">
        <v>3212</v>
      </c>
      <c r="CW1633" s="174">
        <v>5</v>
      </c>
      <c r="CX1633" s="174">
        <v>2673.2649999999999</v>
      </c>
    </row>
    <row r="1634" spans="84:102" x14ac:dyDescent="0.25">
      <c r="CF1634" s="3" t="s">
        <v>3073</v>
      </c>
      <c r="CG1634" s="174">
        <v>3372</v>
      </c>
      <c r="CH1634" s="174">
        <v>167673</v>
      </c>
      <c r="CI1634" s="174">
        <v>5</v>
      </c>
      <c r="CJ1634" s="174">
        <v>2673.0590000000002</v>
      </c>
      <c r="CK1634" s="174">
        <v>2673.0590000000002</v>
      </c>
      <c r="CN1634" s="3">
        <v>2012</v>
      </c>
      <c r="CO1634" s="169">
        <f t="shared" si="183"/>
        <v>2288.7049999999999</v>
      </c>
      <c r="CP1634" s="169">
        <f t="shared" si="184"/>
        <v>2258.0239999999999</v>
      </c>
      <c r="CQ1634" s="170">
        <f t="shared" si="185"/>
        <v>4546.7289999999994</v>
      </c>
      <c r="CU1634" s="174">
        <v>3372</v>
      </c>
      <c r="CV1634" s="174">
        <v>167673</v>
      </c>
      <c r="CW1634" s="174">
        <v>5</v>
      </c>
      <c r="CX1634" s="174">
        <v>2673.0590000000002</v>
      </c>
    </row>
    <row r="1635" spans="84:102" x14ac:dyDescent="0.25">
      <c r="CF1635" s="3" t="s">
        <v>3073</v>
      </c>
      <c r="CG1635" s="174">
        <v>1338</v>
      </c>
      <c r="CH1635" s="174">
        <v>115616</v>
      </c>
      <c r="CI1635" s="174">
        <v>5</v>
      </c>
      <c r="CJ1635" s="174">
        <v>2672.5419999999999</v>
      </c>
      <c r="CK1635" s="174">
        <v>2672.5419999999999</v>
      </c>
      <c r="CN1635" s="3">
        <v>1902</v>
      </c>
      <c r="CO1635" s="169">
        <f t="shared" si="183"/>
        <v>2272.9520000000002</v>
      </c>
      <c r="CP1635" s="169">
        <f t="shared" si="184"/>
        <v>2269.0149999999999</v>
      </c>
      <c r="CQ1635" s="170">
        <f t="shared" si="185"/>
        <v>4541.9670000000006</v>
      </c>
      <c r="CU1635" s="174">
        <v>1338</v>
      </c>
      <c r="CV1635" s="174">
        <v>115616</v>
      </c>
      <c r="CW1635" s="174">
        <v>5</v>
      </c>
      <c r="CX1635" s="174">
        <v>2672.5419999999999</v>
      </c>
    </row>
    <row r="1636" spans="84:102" x14ac:dyDescent="0.25">
      <c r="CF1636" s="3" t="s">
        <v>3073</v>
      </c>
      <c r="CG1636" s="174">
        <v>90936</v>
      </c>
      <c r="CH1636" s="174">
        <v>1509</v>
      </c>
      <c r="CI1636" s="174">
        <v>5</v>
      </c>
      <c r="CJ1636" s="174">
        <v>2672.0819999999999</v>
      </c>
      <c r="CK1636" s="174">
        <v>2672.0819999999999</v>
      </c>
      <c r="CN1636" s="3">
        <v>497</v>
      </c>
      <c r="CO1636" s="169">
        <f t="shared" si="183"/>
        <v>2250.5790999999999</v>
      </c>
      <c r="CP1636" s="169">
        <f t="shared" si="184"/>
        <v>2289.3191999999999</v>
      </c>
      <c r="CQ1636" s="170">
        <f t="shared" si="185"/>
        <v>4539.8982999999998</v>
      </c>
      <c r="CU1636" s="174">
        <v>90936</v>
      </c>
      <c r="CV1636" s="174">
        <v>1509</v>
      </c>
      <c r="CW1636" s="174">
        <v>5</v>
      </c>
      <c r="CX1636" s="174">
        <v>2672.0819999999999</v>
      </c>
    </row>
    <row r="1637" spans="84:102" x14ac:dyDescent="0.25">
      <c r="CF1637" s="3" t="s">
        <v>3073</v>
      </c>
      <c r="CG1637" s="174">
        <v>2951</v>
      </c>
      <c r="CH1637" s="174">
        <v>154231</v>
      </c>
      <c r="CI1637" s="174">
        <v>5</v>
      </c>
      <c r="CJ1637" s="174">
        <v>2671.9789999999998</v>
      </c>
      <c r="CK1637" s="174">
        <v>2671.9789999999998</v>
      </c>
      <c r="CN1637" s="3">
        <v>462</v>
      </c>
      <c r="CO1637" s="169">
        <f t="shared" si="183"/>
        <v>2286.9189000000001</v>
      </c>
      <c r="CP1637" s="169">
        <f t="shared" si="184"/>
        <v>2252.7201999999997</v>
      </c>
      <c r="CQ1637" s="170">
        <f t="shared" si="185"/>
        <v>4539.6391000000003</v>
      </c>
      <c r="CU1637" s="174">
        <v>2951</v>
      </c>
      <c r="CV1637" s="174">
        <v>154231</v>
      </c>
      <c r="CW1637" s="174">
        <v>5</v>
      </c>
      <c r="CX1637" s="174">
        <v>2671.9789999999998</v>
      </c>
    </row>
    <row r="1638" spans="84:102" x14ac:dyDescent="0.25">
      <c r="CF1638" s="3" t="s">
        <v>3073</v>
      </c>
      <c r="CG1638" s="174">
        <v>141235</v>
      </c>
      <c r="CH1638" s="174">
        <v>1124</v>
      </c>
      <c r="CI1638" s="174">
        <v>5</v>
      </c>
      <c r="CJ1638" s="174">
        <v>2669.1089999999999</v>
      </c>
      <c r="CK1638" s="174">
        <v>2669.1089999999999</v>
      </c>
      <c r="CN1638" s="3">
        <v>768</v>
      </c>
      <c r="CO1638" s="169">
        <f t="shared" si="183"/>
        <v>2277.13843</v>
      </c>
      <c r="CP1638" s="169">
        <f t="shared" si="184"/>
        <v>2260.1258200000002</v>
      </c>
      <c r="CQ1638" s="170">
        <f t="shared" si="185"/>
        <v>4537.2642500000002</v>
      </c>
      <c r="CU1638" s="174">
        <v>141235</v>
      </c>
      <c r="CV1638" s="174">
        <v>1124</v>
      </c>
      <c r="CW1638" s="174">
        <v>5</v>
      </c>
      <c r="CX1638" s="174">
        <v>2669.1089999999999</v>
      </c>
    </row>
    <row r="1639" spans="84:102" x14ac:dyDescent="0.25">
      <c r="CF1639" s="3" t="s">
        <v>3073</v>
      </c>
      <c r="CG1639" s="174">
        <v>34110</v>
      </c>
      <c r="CH1639" s="174">
        <v>2475</v>
      </c>
      <c r="CI1639" s="174">
        <v>5</v>
      </c>
      <c r="CJ1639" s="174">
        <v>2668.924</v>
      </c>
      <c r="CK1639" s="174">
        <v>2668.924</v>
      </c>
      <c r="CN1639" s="3">
        <v>809</v>
      </c>
      <c r="CO1639" s="169">
        <f t="shared" si="183"/>
        <v>2210.652</v>
      </c>
      <c r="CP1639" s="169">
        <f t="shared" si="184"/>
        <v>2325.4740000000002</v>
      </c>
      <c r="CQ1639" s="170">
        <f t="shared" si="185"/>
        <v>4536.1260000000002</v>
      </c>
      <c r="CU1639" s="174">
        <v>34110</v>
      </c>
      <c r="CV1639" s="174">
        <v>2475</v>
      </c>
      <c r="CW1639" s="174">
        <v>5</v>
      </c>
      <c r="CX1639" s="174">
        <v>2668.924</v>
      </c>
    </row>
    <row r="1640" spans="84:102" x14ac:dyDescent="0.25">
      <c r="CF1640" s="3" t="s">
        <v>3073</v>
      </c>
      <c r="CG1640" s="174">
        <v>115851</v>
      </c>
      <c r="CH1640" s="174">
        <v>971</v>
      </c>
      <c r="CI1640" s="174">
        <v>5</v>
      </c>
      <c r="CJ1640" s="174">
        <v>2668.6979999999999</v>
      </c>
      <c r="CK1640" s="174">
        <v>2668.6979999999999</v>
      </c>
      <c r="CN1640" s="3">
        <v>334</v>
      </c>
      <c r="CO1640" s="169">
        <f t="shared" si="183"/>
        <v>2258.1753999999996</v>
      </c>
      <c r="CP1640" s="169">
        <f t="shared" si="184"/>
        <v>2275.5196000000001</v>
      </c>
      <c r="CQ1640" s="170">
        <f t="shared" si="185"/>
        <v>4533.6949999999997</v>
      </c>
      <c r="CU1640" s="174">
        <v>115851</v>
      </c>
      <c r="CV1640" s="174">
        <v>971</v>
      </c>
      <c r="CW1640" s="174">
        <v>5</v>
      </c>
      <c r="CX1640" s="174">
        <v>2668.6979999999999</v>
      </c>
    </row>
    <row r="1641" spans="84:102" x14ac:dyDescent="0.25">
      <c r="CF1641" s="3" t="s">
        <v>3073</v>
      </c>
      <c r="CG1641" s="174">
        <v>3436</v>
      </c>
      <c r="CH1641" s="174">
        <v>176903</v>
      </c>
      <c r="CI1641" s="174">
        <v>5</v>
      </c>
      <c r="CJ1641" s="174">
        <v>2666.34</v>
      </c>
      <c r="CK1641" s="174">
        <v>2666.34</v>
      </c>
      <c r="CN1641" s="3">
        <v>1145</v>
      </c>
      <c r="CO1641" s="169">
        <f t="shared" si="183"/>
        <v>2247.8679999999999</v>
      </c>
      <c r="CP1641" s="169">
        <f t="shared" si="184"/>
        <v>2283.962</v>
      </c>
      <c r="CQ1641" s="170">
        <f t="shared" si="185"/>
        <v>4531.83</v>
      </c>
      <c r="CU1641" s="174">
        <v>3436</v>
      </c>
      <c r="CV1641" s="174">
        <v>176903</v>
      </c>
      <c r="CW1641" s="174">
        <v>5</v>
      </c>
      <c r="CX1641" s="174">
        <v>2666.34</v>
      </c>
    </row>
    <row r="1642" spans="84:102" x14ac:dyDescent="0.25">
      <c r="CF1642" s="3" t="s">
        <v>3073</v>
      </c>
      <c r="CG1642" s="174">
        <v>141474</v>
      </c>
      <c r="CH1642" s="174">
        <v>1173</v>
      </c>
      <c r="CI1642" s="174">
        <v>5</v>
      </c>
      <c r="CJ1642" s="174">
        <v>2658.2979999999998</v>
      </c>
      <c r="CK1642" s="174">
        <v>2658.2979999999998</v>
      </c>
      <c r="CN1642" s="3">
        <v>621</v>
      </c>
      <c r="CO1642" s="169">
        <f t="shared" si="183"/>
        <v>2242.3290999999999</v>
      </c>
      <c r="CP1642" s="169">
        <f t="shared" si="184"/>
        <v>2284.3271</v>
      </c>
      <c r="CQ1642" s="170">
        <f t="shared" si="185"/>
        <v>4526.6561999999994</v>
      </c>
      <c r="CU1642" s="174">
        <v>141474</v>
      </c>
      <c r="CV1642" s="174">
        <v>1173</v>
      </c>
      <c r="CW1642" s="174">
        <v>5</v>
      </c>
      <c r="CX1642" s="174">
        <v>2658.2979999999998</v>
      </c>
    </row>
    <row r="1643" spans="84:102" x14ac:dyDescent="0.25">
      <c r="CF1643" s="3" t="s">
        <v>3073</v>
      </c>
      <c r="CG1643" s="174">
        <v>179647</v>
      </c>
      <c r="CH1643" s="174">
        <v>3441</v>
      </c>
      <c r="CI1643" s="174">
        <v>5</v>
      </c>
      <c r="CJ1643" s="174">
        <v>2655.8209999999999</v>
      </c>
      <c r="CK1643" s="174">
        <v>2655.8209999999999</v>
      </c>
      <c r="CN1643" s="3">
        <v>782</v>
      </c>
      <c r="CO1643" s="169">
        <f t="shared" si="183"/>
        <v>2300.6426000000001</v>
      </c>
      <c r="CP1643" s="169">
        <f t="shared" si="184"/>
        <v>2225.8474999999999</v>
      </c>
      <c r="CQ1643" s="170">
        <f t="shared" si="185"/>
        <v>4526.4901</v>
      </c>
      <c r="CU1643" s="174">
        <v>179647</v>
      </c>
      <c r="CV1643" s="174">
        <v>3441</v>
      </c>
      <c r="CW1643" s="174">
        <v>5</v>
      </c>
      <c r="CX1643" s="174">
        <v>2655.8209999999999</v>
      </c>
    </row>
    <row r="1644" spans="84:102" x14ac:dyDescent="0.25">
      <c r="CF1644" s="3" t="s">
        <v>3073</v>
      </c>
      <c r="CG1644" s="174">
        <v>92064</v>
      </c>
      <c r="CH1644" s="174">
        <v>669</v>
      </c>
      <c r="CI1644" s="174">
        <v>5</v>
      </c>
      <c r="CJ1644" s="174">
        <v>2655.5830000000001</v>
      </c>
      <c r="CK1644" s="174">
        <v>2655.5830000000001</v>
      </c>
      <c r="CN1644" s="3">
        <v>1016</v>
      </c>
      <c r="CO1644" s="169">
        <f t="shared" si="183"/>
        <v>2326.2377000000001</v>
      </c>
      <c r="CP1644" s="169">
        <f t="shared" si="184"/>
        <v>2199.1221999999998</v>
      </c>
      <c r="CQ1644" s="170">
        <f t="shared" si="185"/>
        <v>4525.3598999999995</v>
      </c>
      <c r="CU1644" s="174">
        <v>92064</v>
      </c>
      <c r="CV1644" s="174">
        <v>669</v>
      </c>
      <c r="CW1644" s="174">
        <v>5</v>
      </c>
      <c r="CX1644" s="174">
        <v>2655.5830000000001</v>
      </c>
    </row>
    <row r="1645" spans="84:102" x14ac:dyDescent="0.25">
      <c r="CF1645" s="3" t="s">
        <v>3073</v>
      </c>
      <c r="CG1645" s="174">
        <v>62703</v>
      </c>
      <c r="CH1645" s="174">
        <v>47</v>
      </c>
      <c r="CI1645" s="174">
        <v>5</v>
      </c>
      <c r="CJ1645" s="174">
        <v>2655.4609999999998</v>
      </c>
      <c r="CK1645" s="174">
        <v>2655.4609999999998</v>
      </c>
      <c r="CN1645" s="3">
        <v>3636</v>
      </c>
      <c r="CO1645" s="169">
        <f t="shared" si="183"/>
        <v>2227.9813999999997</v>
      </c>
      <c r="CP1645" s="169">
        <f t="shared" si="184"/>
        <v>2295.3406</v>
      </c>
      <c r="CQ1645" s="170">
        <f t="shared" si="185"/>
        <v>4523.3220000000001</v>
      </c>
      <c r="CU1645" s="174">
        <v>62703</v>
      </c>
      <c r="CV1645" s="174">
        <v>47</v>
      </c>
      <c r="CW1645" s="174">
        <v>5</v>
      </c>
      <c r="CX1645" s="174">
        <v>2655.4609999999998</v>
      </c>
    </row>
    <row r="1646" spans="84:102" x14ac:dyDescent="0.25">
      <c r="CF1646" s="3" t="s">
        <v>3073</v>
      </c>
      <c r="CG1646" s="174">
        <v>77256</v>
      </c>
      <c r="CH1646" s="174">
        <v>363</v>
      </c>
      <c r="CI1646" s="174">
        <v>5</v>
      </c>
      <c r="CJ1646" s="174">
        <v>2654.4659999999999</v>
      </c>
      <c r="CK1646" s="174">
        <v>2654.4659999999999</v>
      </c>
      <c r="CN1646" s="3">
        <v>3029</v>
      </c>
      <c r="CO1646" s="169">
        <f t="shared" si="183"/>
        <v>2186.2317000000003</v>
      </c>
      <c r="CP1646" s="169">
        <f t="shared" si="184"/>
        <v>2333.1587</v>
      </c>
      <c r="CQ1646" s="170">
        <f t="shared" si="185"/>
        <v>4519.3904000000002</v>
      </c>
      <c r="CU1646" s="174">
        <v>77256</v>
      </c>
      <c r="CV1646" s="174">
        <v>363</v>
      </c>
      <c r="CW1646" s="174">
        <v>5</v>
      </c>
      <c r="CX1646" s="174">
        <v>2654.4659999999999</v>
      </c>
    </row>
    <row r="1647" spans="84:102" x14ac:dyDescent="0.25">
      <c r="CF1647" s="3" t="s">
        <v>3073</v>
      </c>
      <c r="CG1647" s="174">
        <v>501</v>
      </c>
      <c r="CH1647" s="174">
        <v>85104</v>
      </c>
      <c r="CI1647" s="174">
        <v>5</v>
      </c>
      <c r="CJ1647" s="174">
        <v>2651.7080000000001</v>
      </c>
      <c r="CK1647" s="174">
        <v>2651.7080000000001</v>
      </c>
      <c r="CN1647" s="3">
        <v>2723</v>
      </c>
      <c r="CO1647" s="169">
        <f t="shared" si="183"/>
        <v>2314.2385999999997</v>
      </c>
      <c r="CP1647" s="169">
        <f t="shared" si="184"/>
        <v>2203.0727000000002</v>
      </c>
      <c r="CQ1647" s="170">
        <f t="shared" si="185"/>
        <v>4517.3112999999994</v>
      </c>
      <c r="CU1647" s="174">
        <v>501</v>
      </c>
      <c r="CV1647" s="174">
        <v>85104</v>
      </c>
      <c r="CW1647" s="174">
        <v>5</v>
      </c>
      <c r="CX1647" s="174">
        <v>2651.7080000000001</v>
      </c>
    </row>
    <row r="1648" spans="84:102" x14ac:dyDescent="0.25">
      <c r="CF1648" s="3" t="s">
        <v>3073</v>
      </c>
      <c r="CG1648" s="174">
        <v>3279</v>
      </c>
      <c r="CH1648" s="174">
        <v>162280</v>
      </c>
      <c r="CI1648" s="174">
        <v>5</v>
      </c>
      <c r="CJ1648" s="174">
        <v>2651.3440000000001</v>
      </c>
      <c r="CK1648" s="174">
        <v>2651.3440000000001</v>
      </c>
      <c r="CN1648" s="3">
        <v>1303</v>
      </c>
      <c r="CO1648" s="169">
        <f t="shared" si="183"/>
        <v>2260.1566000000003</v>
      </c>
      <c r="CP1648" s="169">
        <f t="shared" si="184"/>
        <v>2256.1644999999999</v>
      </c>
      <c r="CQ1648" s="170">
        <f t="shared" si="185"/>
        <v>4516.3211000000001</v>
      </c>
      <c r="CU1648" s="174">
        <v>3279</v>
      </c>
      <c r="CV1648" s="174">
        <v>162280</v>
      </c>
      <c r="CW1648" s="174">
        <v>5</v>
      </c>
      <c r="CX1648" s="174">
        <v>2651.3440000000001</v>
      </c>
    </row>
    <row r="1649" spans="84:102" x14ac:dyDescent="0.25">
      <c r="CF1649" s="3" t="s">
        <v>3073</v>
      </c>
      <c r="CG1649" s="174">
        <v>430</v>
      </c>
      <c r="CH1649" s="174">
        <v>82129</v>
      </c>
      <c r="CI1649" s="174">
        <v>5</v>
      </c>
      <c r="CJ1649" s="174">
        <v>2650.6819999999998</v>
      </c>
      <c r="CK1649" s="174">
        <v>2650.6819999999998</v>
      </c>
      <c r="CN1649" s="3">
        <v>1316</v>
      </c>
      <c r="CO1649" s="169">
        <f t="shared" si="183"/>
        <v>2219.7640000000001</v>
      </c>
      <c r="CP1649" s="169">
        <f t="shared" si="184"/>
        <v>2296.5309999999999</v>
      </c>
      <c r="CQ1649" s="170">
        <f t="shared" si="185"/>
        <v>4516.2950000000001</v>
      </c>
      <c r="CU1649" s="174">
        <v>430</v>
      </c>
      <c r="CV1649" s="174">
        <v>82129</v>
      </c>
      <c r="CW1649" s="174">
        <v>5</v>
      </c>
      <c r="CX1649" s="174">
        <v>2650.6819999999998</v>
      </c>
    </row>
    <row r="1650" spans="84:102" x14ac:dyDescent="0.25">
      <c r="CF1650" s="3" t="s">
        <v>3073</v>
      </c>
      <c r="CG1650" s="174">
        <v>132286</v>
      </c>
      <c r="CH1650" s="174">
        <v>1213</v>
      </c>
      <c r="CI1650" s="174">
        <v>5</v>
      </c>
      <c r="CJ1650" s="174">
        <v>2650.3319999999999</v>
      </c>
      <c r="CK1650" s="174">
        <v>2650.3319999999999</v>
      </c>
      <c r="CN1650" s="3">
        <v>2996</v>
      </c>
      <c r="CO1650" s="169">
        <f t="shared" si="183"/>
        <v>2296.7298799999994</v>
      </c>
      <c r="CP1650" s="169">
        <f t="shared" si="184"/>
        <v>2214.5002800000002</v>
      </c>
      <c r="CQ1650" s="170">
        <f t="shared" si="185"/>
        <v>4511.2301599999992</v>
      </c>
      <c r="CU1650" s="174">
        <v>132286</v>
      </c>
      <c r="CV1650" s="174">
        <v>1213</v>
      </c>
      <c r="CW1650" s="174">
        <v>5</v>
      </c>
      <c r="CX1650" s="174">
        <v>2650.3319999999999</v>
      </c>
    </row>
    <row r="1651" spans="84:102" x14ac:dyDescent="0.25">
      <c r="CF1651" s="3" t="s">
        <v>3073</v>
      </c>
      <c r="CG1651" s="174">
        <v>90311</v>
      </c>
      <c r="CH1651" s="174">
        <v>1954</v>
      </c>
      <c r="CI1651" s="174">
        <v>5</v>
      </c>
      <c r="CJ1651" s="174">
        <v>2648.9459999999999</v>
      </c>
      <c r="CK1651" s="174">
        <v>2648.9459999999999</v>
      </c>
      <c r="CN1651" s="3">
        <v>3389</v>
      </c>
      <c r="CO1651" s="169">
        <f t="shared" si="183"/>
        <v>2246.299</v>
      </c>
      <c r="CP1651" s="169">
        <f t="shared" si="184"/>
        <v>2262.2766999999999</v>
      </c>
      <c r="CQ1651" s="170">
        <f t="shared" si="185"/>
        <v>4508.5756999999994</v>
      </c>
      <c r="CU1651" s="174">
        <v>90311</v>
      </c>
      <c r="CV1651" s="174">
        <v>1954</v>
      </c>
      <c r="CW1651" s="174">
        <v>5</v>
      </c>
      <c r="CX1651" s="174">
        <v>2648.9459999999999</v>
      </c>
    </row>
    <row r="1652" spans="84:102" x14ac:dyDescent="0.25">
      <c r="CF1652" s="3" t="s">
        <v>3073</v>
      </c>
      <c r="CG1652" s="174">
        <v>119385</v>
      </c>
      <c r="CH1652" s="174">
        <v>1020</v>
      </c>
      <c r="CI1652" s="174">
        <v>5</v>
      </c>
      <c r="CJ1652" s="174">
        <v>2648.078</v>
      </c>
      <c r="CK1652" s="174">
        <v>2648.078</v>
      </c>
      <c r="CN1652" s="3">
        <v>448</v>
      </c>
      <c r="CO1652" s="169">
        <f t="shared" si="183"/>
        <v>2255.4304999999999</v>
      </c>
      <c r="CP1652" s="169">
        <f t="shared" si="184"/>
        <v>2249.1115</v>
      </c>
      <c r="CQ1652" s="170">
        <f t="shared" si="185"/>
        <v>4504.5419999999995</v>
      </c>
      <c r="CU1652" s="174">
        <v>119385</v>
      </c>
      <c r="CV1652" s="174">
        <v>1020</v>
      </c>
      <c r="CW1652" s="174">
        <v>5</v>
      </c>
      <c r="CX1652" s="174">
        <v>2648.078</v>
      </c>
    </row>
    <row r="1653" spans="84:102" x14ac:dyDescent="0.25">
      <c r="CF1653" s="3" t="s">
        <v>3073</v>
      </c>
      <c r="CG1653" s="174">
        <v>101744</v>
      </c>
      <c r="CH1653" s="174">
        <v>1480</v>
      </c>
      <c r="CI1653" s="174">
        <v>5</v>
      </c>
      <c r="CJ1653" s="174">
        <v>2647.5010000000002</v>
      </c>
      <c r="CK1653" s="174">
        <v>2647.5010000000002</v>
      </c>
      <c r="CN1653" s="3">
        <v>3564</v>
      </c>
      <c r="CO1653" s="169">
        <f t="shared" si="183"/>
        <v>2242.7173000000003</v>
      </c>
      <c r="CP1653" s="169">
        <f t="shared" si="184"/>
        <v>2259.4795000000004</v>
      </c>
      <c r="CQ1653" s="170">
        <f t="shared" si="185"/>
        <v>4502.1968000000006</v>
      </c>
      <c r="CU1653" s="174">
        <v>101744</v>
      </c>
      <c r="CV1653" s="174">
        <v>1480</v>
      </c>
      <c r="CW1653" s="174">
        <v>5</v>
      </c>
      <c r="CX1653" s="174">
        <v>2647.5010000000002</v>
      </c>
    </row>
    <row r="1654" spans="84:102" x14ac:dyDescent="0.25">
      <c r="CF1654" s="3" t="s">
        <v>3073</v>
      </c>
      <c r="CG1654" s="174">
        <v>1345</v>
      </c>
      <c r="CH1654" s="174">
        <v>117285</v>
      </c>
      <c r="CI1654" s="174">
        <v>5</v>
      </c>
      <c r="CJ1654" s="174">
        <v>2647.41</v>
      </c>
      <c r="CK1654" s="174">
        <v>2647.41</v>
      </c>
      <c r="CN1654" s="3">
        <v>2429</v>
      </c>
      <c r="CO1654" s="169">
        <f t="shared" si="183"/>
        <v>2234.9965999999999</v>
      </c>
      <c r="CP1654" s="169">
        <f t="shared" si="184"/>
        <v>2264.8969999999999</v>
      </c>
      <c r="CQ1654" s="170">
        <f t="shared" si="185"/>
        <v>4499.8935999999994</v>
      </c>
      <c r="CU1654" s="174">
        <v>1345</v>
      </c>
      <c r="CV1654" s="174">
        <v>117285</v>
      </c>
      <c r="CW1654" s="174">
        <v>5</v>
      </c>
      <c r="CX1654" s="174">
        <v>2647.41</v>
      </c>
    </row>
    <row r="1655" spans="84:102" x14ac:dyDescent="0.25">
      <c r="CF1655" s="3" t="s">
        <v>3073</v>
      </c>
      <c r="CG1655" s="174">
        <v>2237</v>
      </c>
      <c r="CH1655" s="174">
        <v>183611</v>
      </c>
      <c r="CI1655" s="174">
        <v>5</v>
      </c>
      <c r="CJ1655" s="174">
        <v>2646.4450000000002</v>
      </c>
      <c r="CK1655" s="174">
        <v>2646.4450000000002</v>
      </c>
      <c r="CN1655" s="3">
        <v>1018</v>
      </c>
      <c r="CO1655" s="169">
        <f t="shared" si="183"/>
        <v>2233.9398799999999</v>
      </c>
      <c r="CP1655" s="169">
        <f t="shared" si="184"/>
        <v>2262.5977200000002</v>
      </c>
      <c r="CQ1655" s="170">
        <f t="shared" si="185"/>
        <v>4496.5375999999997</v>
      </c>
      <c r="CU1655" s="174">
        <v>2237</v>
      </c>
      <c r="CV1655" s="174">
        <v>183611</v>
      </c>
      <c r="CW1655" s="174">
        <v>5</v>
      </c>
      <c r="CX1655" s="174">
        <v>2646.4450000000002</v>
      </c>
    </row>
    <row r="1656" spans="84:102" x14ac:dyDescent="0.25">
      <c r="CF1656" s="3" t="s">
        <v>3073</v>
      </c>
      <c r="CG1656" s="174">
        <v>165892</v>
      </c>
      <c r="CH1656" s="174">
        <v>3313</v>
      </c>
      <c r="CI1656" s="174">
        <v>5</v>
      </c>
      <c r="CJ1656" s="174">
        <v>2646.194</v>
      </c>
      <c r="CK1656" s="174">
        <v>2646.194</v>
      </c>
      <c r="CN1656" s="3">
        <v>2988</v>
      </c>
      <c r="CO1656" s="169">
        <f t="shared" si="183"/>
        <v>2242.7919999999999</v>
      </c>
      <c r="CP1656" s="169">
        <f t="shared" si="184"/>
        <v>2252.627</v>
      </c>
      <c r="CQ1656" s="170">
        <f t="shared" si="185"/>
        <v>4495.4189999999999</v>
      </c>
      <c r="CU1656" s="174">
        <v>165892</v>
      </c>
      <c r="CV1656" s="174">
        <v>3313</v>
      </c>
      <c r="CW1656" s="174">
        <v>5</v>
      </c>
      <c r="CX1656" s="174">
        <v>2646.194</v>
      </c>
    </row>
    <row r="1657" spans="84:102" x14ac:dyDescent="0.25">
      <c r="CF1657" s="3" t="s">
        <v>3073</v>
      </c>
      <c r="CG1657" s="174">
        <v>891</v>
      </c>
      <c r="CH1657" s="174">
        <v>108166</v>
      </c>
      <c r="CI1657" s="174">
        <v>5</v>
      </c>
      <c r="CJ1657" s="174">
        <v>2643.2809999999999</v>
      </c>
      <c r="CK1657" s="174">
        <v>2643.2809999999999</v>
      </c>
      <c r="CN1657" s="3">
        <v>1961</v>
      </c>
      <c r="CO1657" s="169">
        <f t="shared" si="183"/>
        <v>2222.6751099999997</v>
      </c>
      <c r="CP1657" s="169">
        <f t="shared" si="184"/>
        <v>2265.5291999999999</v>
      </c>
      <c r="CQ1657" s="170">
        <f t="shared" si="185"/>
        <v>4488.2043099999992</v>
      </c>
      <c r="CU1657" s="174">
        <v>891</v>
      </c>
      <c r="CV1657" s="174">
        <v>108166</v>
      </c>
      <c r="CW1657" s="174">
        <v>5</v>
      </c>
      <c r="CX1657" s="174">
        <v>2643.2809999999999</v>
      </c>
    </row>
    <row r="1658" spans="84:102" x14ac:dyDescent="0.25">
      <c r="CF1658" s="3" t="s">
        <v>3073</v>
      </c>
      <c r="CG1658" s="174">
        <v>136377</v>
      </c>
      <c r="CH1658" s="174">
        <v>1197</v>
      </c>
      <c r="CI1658" s="174">
        <v>5</v>
      </c>
      <c r="CJ1658" s="174">
        <v>2640.9859999999999</v>
      </c>
      <c r="CK1658" s="174">
        <v>2640.9859999999999</v>
      </c>
      <c r="CN1658" s="3">
        <v>2722</v>
      </c>
      <c r="CO1658" s="169">
        <f t="shared" si="183"/>
        <v>2262.9740000000002</v>
      </c>
      <c r="CP1658" s="169">
        <f t="shared" si="184"/>
        <v>2223.4</v>
      </c>
      <c r="CQ1658" s="170">
        <f t="shared" si="185"/>
        <v>4486.3739999999998</v>
      </c>
      <c r="CU1658" s="174">
        <v>136377</v>
      </c>
      <c r="CV1658" s="174">
        <v>1197</v>
      </c>
      <c r="CW1658" s="174">
        <v>5</v>
      </c>
      <c r="CX1658" s="174">
        <v>2640.9859999999999</v>
      </c>
    </row>
    <row r="1659" spans="84:102" x14ac:dyDescent="0.25">
      <c r="CF1659" s="3" t="s">
        <v>3073</v>
      </c>
      <c r="CG1659" s="174">
        <v>1044</v>
      </c>
      <c r="CH1659" s="174">
        <v>122279</v>
      </c>
      <c r="CI1659" s="174">
        <v>5</v>
      </c>
      <c r="CJ1659" s="174">
        <v>2640.0949999999998</v>
      </c>
      <c r="CK1659" s="174">
        <v>2640.0949999999998</v>
      </c>
      <c r="CN1659" s="3">
        <v>15</v>
      </c>
      <c r="CO1659" s="169">
        <f t="shared" si="183"/>
        <v>2257.3310999999999</v>
      </c>
      <c r="CP1659" s="169">
        <f t="shared" si="184"/>
        <v>2228.0420999999997</v>
      </c>
      <c r="CQ1659" s="170">
        <f t="shared" si="185"/>
        <v>4485.3732</v>
      </c>
      <c r="CU1659" s="174">
        <v>1044</v>
      </c>
      <c r="CV1659" s="174">
        <v>122279</v>
      </c>
      <c r="CW1659" s="174">
        <v>5</v>
      </c>
      <c r="CX1659" s="174">
        <v>2640.0949999999998</v>
      </c>
    </row>
    <row r="1660" spans="84:102" x14ac:dyDescent="0.25">
      <c r="CF1660" s="3" t="s">
        <v>3073</v>
      </c>
      <c r="CG1660" s="174">
        <v>726</v>
      </c>
      <c r="CH1660" s="174">
        <v>95208</v>
      </c>
      <c r="CI1660" s="174">
        <v>5</v>
      </c>
      <c r="CJ1660" s="174">
        <v>2640.0129999999999</v>
      </c>
      <c r="CK1660" s="174">
        <v>2640.0129999999999</v>
      </c>
      <c r="CN1660" s="3">
        <v>32</v>
      </c>
      <c r="CO1660" s="169">
        <f t="shared" si="183"/>
        <v>2293.0742999999998</v>
      </c>
      <c r="CP1660" s="169">
        <f t="shared" si="184"/>
        <v>2191.9270000000001</v>
      </c>
      <c r="CQ1660" s="170">
        <f t="shared" si="185"/>
        <v>4485.0012999999999</v>
      </c>
      <c r="CU1660" s="174">
        <v>726</v>
      </c>
      <c r="CV1660" s="174">
        <v>95208</v>
      </c>
      <c r="CW1660" s="174">
        <v>5</v>
      </c>
      <c r="CX1660" s="174">
        <v>2640.0129999999999</v>
      </c>
    </row>
    <row r="1661" spans="84:102" x14ac:dyDescent="0.25">
      <c r="CF1661" s="3" t="s">
        <v>3073</v>
      </c>
      <c r="CG1661" s="174">
        <v>2119</v>
      </c>
      <c r="CH1661" s="174">
        <v>9591</v>
      </c>
      <c r="CI1661" s="174">
        <v>5</v>
      </c>
      <c r="CJ1661" s="174">
        <v>2639.3820000000001</v>
      </c>
      <c r="CK1661" s="174">
        <v>2639.3820000000001</v>
      </c>
      <c r="CN1661" s="3">
        <v>755</v>
      </c>
      <c r="CO1661" s="169">
        <f t="shared" si="183"/>
        <v>2161.3414000000002</v>
      </c>
      <c r="CP1661" s="169">
        <f t="shared" si="184"/>
        <v>2320.8151200000002</v>
      </c>
      <c r="CQ1661" s="170">
        <f t="shared" si="185"/>
        <v>4482.1565200000005</v>
      </c>
      <c r="CU1661" s="174">
        <v>2119</v>
      </c>
      <c r="CV1661" s="174">
        <v>9591</v>
      </c>
      <c r="CW1661" s="174">
        <v>5</v>
      </c>
      <c r="CX1661" s="174">
        <v>2639.3820000000001</v>
      </c>
    </row>
    <row r="1662" spans="84:102" x14ac:dyDescent="0.25">
      <c r="CF1662" s="3" t="s">
        <v>3073</v>
      </c>
      <c r="CG1662" s="174">
        <v>154231</v>
      </c>
      <c r="CH1662" s="174">
        <v>2951</v>
      </c>
      <c r="CI1662" s="174">
        <v>5</v>
      </c>
      <c r="CJ1662" s="174">
        <v>2638.99</v>
      </c>
      <c r="CK1662" s="174">
        <v>2638.99</v>
      </c>
      <c r="CN1662" s="3">
        <v>3173</v>
      </c>
      <c r="CO1662" s="169">
        <f t="shared" si="183"/>
        <v>2202.5842000000002</v>
      </c>
      <c r="CP1662" s="169">
        <f t="shared" si="184"/>
        <v>2278.3838999999998</v>
      </c>
      <c r="CQ1662" s="170">
        <f t="shared" si="185"/>
        <v>4480.9681</v>
      </c>
      <c r="CU1662" s="174">
        <v>154231</v>
      </c>
      <c r="CV1662" s="174">
        <v>2951</v>
      </c>
      <c r="CW1662" s="174">
        <v>5</v>
      </c>
      <c r="CX1662" s="174">
        <v>2638.99</v>
      </c>
    </row>
    <row r="1663" spans="84:102" x14ac:dyDescent="0.25">
      <c r="CF1663" s="3" t="s">
        <v>3073</v>
      </c>
      <c r="CG1663" s="174">
        <v>1290</v>
      </c>
      <c r="CH1663" s="174">
        <v>122787</v>
      </c>
      <c r="CI1663" s="174">
        <v>5</v>
      </c>
      <c r="CJ1663" s="174">
        <v>2638.8139999999999</v>
      </c>
      <c r="CK1663" s="174">
        <v>2638.8139999999999</v>
      </c>
      <c r="CN1663" s="3">
        <v>452</v>
      </c>
      <c r="CO1663" s="169">
        <f t="shared" si="183"/>
        <v>2265.7744000000002</v>
      </c>
      <c r="CP1663" s="169">
        <f t="shared" si="184"/>
        <v>2213.3200999999999</v>
      </c>
      <c r="CQ1663" s="170">
        <f t="shared" si="185"/>
        <v>4479.0945000000002</v>
      </c>
      <c r="CU1663" s="174">
        <v>1290</v>
      </c>
      <c r="CV1663" s="174">
        <v>122787</v>
      </c>
      <c r="CW1663" s="174">
        <v>5</v>
      </c>
      <c r="CX1663" s="174">
        <v>2638.8139999999999</v>
      </c>
    </row>
    <row r="1664" spans="84:102" x14ac:dyDescent="0.25">
      <c r="CF1664" s="3" t="s">
        <v>3073</v>
      </c>
      <c r="CG1664" s="174">
        <v>146599</v>
      </c>
      <c r="CH1664" s="174">
        <v>2781</v>
      </c>
      <c r="CI1664" s="174">
        <v>5</v>
      </c>
      <c r="CJ1664" s="174">
        <v>2638.7420000000002</v>
      </c>
      <c r="CK1664" s="174">
        <v>2638.7420000000002</v>
      </c>
      <c r="CN1664" s="3">
        <v>876</v>
      </c>
      <c r="CO1664" s="169">
        <f t="shared" si="183"/>
        <v>2225.357</v>
      </c>
      <c r="CP1664" s="169">
        <f t="shared" si="184"/>
        <v>2251.8780000000002</v>
      </c>
      <c r="CQ1664" s="170">
        <f t="shared" si="185"/>
        <v>4477.2350000000006</v>
      </c>
      <c r="CU1664" s="174">
        <v>146599</v>
      </c>
      <c r="CV1664" s="174">
        <v>2781</v>
      </c>
      <c r="CW1664" s="174">
        <v>5</v>
      </c>
      <c r="CX1664" s="174">
        <v>2638.7420000000002</v>
      </c>
    </row>
    <row r="1665" spans="84:102" x14ac:dyDescent="0.25">
      <c r="CF1665" s="3" t="s">
        <v>3073</v>
      </c>
      <c r="CG1665" s="174">
        <v>147693</v>
      </c>
      <c r="CH1665" s="174">
        <v>1155</v>
      </c>
      <c r="CI1665" s="174">
        <v>5</v>
      </c>
      <c r="CJ1665" s="174">
        <v>2636.9879999999998</v>
      </c>
      <c r="CK1665" s="174">
        <v>2636.9879999999998</v>
      </c>
      <c r="CN1665" s="3">
        <v>1993</v>
      </c>
      <c r="CO1665" s="169">
        <f t="shared" si="183"/>
        <v>2233.087</v>
      </c>
      <c r="CP1665" s="169">
        <f t="shared" si="184"/>
        <v>2242.6619999999998</v>
      </c>
      <c r="CQ1665" s="170">
        <f t="shared" si="185"/>
        <v>4475.7489999999998</v>
      </c>
      <c r="CU1665" s="174">
        <v>147693</v>
      </c>
      <c r="CV1665" s="174">
        <v>1155</v>
      </c>
      <c r="CW1665" s="174">
        <v>5</v>
      </c>
      <c r="CX1665" s="174">
        <v>2636.9879999999998</v>
      </c>
    </row>
    <row r="1666" spans="84:102" x14ac:dyDescent="0.25">
      <c r="CF1666" s="3" t="s">
        <v>3073</v>
      </c>
      <c r="CG1666" s="174">
        <v>122787</v>
      </c>
      <c r="CH1666" s="174">
        <v>1290</v>
      </c>
      <c r="CI1666" s="174">
        <v>5</v>
      </c>
      <c r="CJ1666" s="174">
        <v>2635.8429999999998</v>
      </c>
      <c r="CK1666" s="174">
        <v>2635.8429999999998</v>
      </c>
      <c r="CN1666" s="3">
        <v>740</v>
      </c>
      <c r="CO1666" s="169">
        <f t="shared" si="183"/>
        <v>2243.9706000000001</v>
      </c>
      <c r="CP1666" s="169">
        <f t="shared" si="184"/>
        <v>2231.7366999999999</v>
      </c>
      <c r="CQ1666" s="170">
        <f t="shared" si="185"/>
        <v>4475.7073</v>
      </c>
      <c r="CU1666" s="174">
        <v>122787</v>
      </c>
      <c r="CV1666" s="174">
        <v>1290</v>
      </c>
      <c r="CW1666" s="174">
        <v>5</v>
      </c>
      <c r="CX1666" s="174">
        <v>2635.8429999999998</v>
      </c>
    </row>
    <row r="1667" spans="84:102" x14ac:dyDescent="0.25">
      <c r="CF1667" s="3" t="s">
        <v>3073</v>
      </c>
      <c r="CG1667" s="174">
        <v>2393</v>
      </c>
      <c r="CH1667" s="174">
        <v>29734</v>
      </c>
      <c r="CI1667" s="174">
        <v>5</v>
      </c>
      <c r="CJ1667" s="174">
        <v>2634.2260000000001</v>
      </c>
      <c r="CK1667" s="174">
        <v>2634.2260000000001</v>
      </c>
      <c r="CN1667" s="3">
        <v>2941</v>
      </c>
      <c r="CO1667" s="169">
        <f t="shared" ref="CO1667:CO1730" si="186">SUMIF(CG$3:CG$17476,$CN1667,$CK$3:$CK$17476)</f>
        <v>2227.63114</v>
      </c>
      <c r="CP1667" s="169">
        <f t="shared" ref="CP1667:CP1730" si="187">SUMIF(CH$3:CH$17476,$CN1667,$CK$3:$CK$17476)</f>
        <v>2243.8629500000002</v>
      </c>
      <c r="CQ1667" s="170">
        <f t="shared" ref="CQ1667:CQ1730" si="188">CO1667+CP1667</f>
        <v>4471.4940900000001</v>
      </c>
      <c r="CU1667" s="174">
        <v>2393</v>
      </c>
      <c r="CV1667" s="174">
        <v>29734</v>
      </c>
      <c r="CW1667" s="174">
        <v>5</v>
      </c>
      <c r="CX1667" s="174">
        <v>2634.2260000000001</v>
      </c>
    </row>
    <row r="1668" spans="84:102" x14ac:dyDescent="0.25">
      <c r="CF1668" s="3" t="s">
        <v>3073</v>
      </c>
      <c r="CG1668" s="174">
        <v>2629</v>
      </c>
      <c r="CH1668" s="174">
        <v>46858</v>
      </c>
      <c r="CI1668" s="174">
        <v>5</v>
      </c>
      <c r="CJ1668" s="174">
        <v>2634.0549999999998</v>
      </c>
      <c r="CK1668" s="174">
        <v>2634.0549999999998</v>
      </c>
      <c r="CN1668" s="3">
        <v>728</v>
      </c>
      <c r="CO1668" s="169">
        <f t="shared" si="186"/>
        <v>2208.5811699999999</v>
      </c>
      <c r="CP1668" s="169">
        <f t="shared" si="187"/>
        <v>2258.9749999999999</v>
      </c>
      <c r="CQ1668" s="170">
        <f t="shared" si="188"/>
        <v>4467.5561699999998</v>
      </c>
      <c r="CU1668" s="174">
        <v>2629</v>
      </c>
      <c r="CV1668" s="174">
        <v>46858</v>
      </c>
      <c r="CW1668" s="174">
        <v>5</v>
      </c>
      <c r="CX1668" s="174">
        <v>2634.0549999999998</v>
      </c>
    </row>
    <row r="1669" spans="84:102" x14ac:dyDescent="0.25">
      <c r="CF1669" s="3" t="s">
        <v>3073</v>
      </c>
      <c r="CG1669" s="174">
        <v>163183</v>
      </c>
      <c r="CH1669" s="174">
        <v>3293</v>
      </c>
      <c r="CI1669" s="174">
        <v>5</v>
      </c>
      <c r="CJ1669" s="174">
        <v>2634.0450000000001</v>
      </c>
      <c r="CK1669" s="174">
        <v>2634.0450000000001</v>
      </c>
      <c r="CN1669" s="3">
        <v>2717</v>
      </c>
      <c r="CO1669" s="169">
        <f t="shared" si="186"/>
        <v>2208.1531999999997</v>
      </c>
      <c r="CP1669" s="169">
        <f t="shared" si="187"/>
        <v>2257.0237999999999</v>
      </c>
      <c r="CQ1669" s="170">
        <f t="shared" si="188"/>
        <v>4465.1769999999997</v>
      </c>
      <c r="CU1669" s="174">
        <v>163183</v>
      </c>
      <c r="CV1669" s="174">
        <v>3293</v>
      </c>
      <c r="CW1669" s="174">
        <v>5</v>
      </c>
      <c r="CX1669" s="174">
        <v>2634.0450000000001</v>
      </c>
    </row>
    <row r="1670" spans="84:102" x14ac:dyDescent="0.25">
      <c r="CF1670" s="3" t="s">
        <v>3073</v>
      </c>
      <c r="CG1670" s="174">
        <v>41663</v>
      </c>
      <c r="CH1670" s="174">
        <v>2580</v>
      </c>
      <c r="CI1670" s="174">
        <v>5</v>
      </c>
      <c r="CJ1670" s="174">
        <v>2632.6219999999998</v>
      </c>
      <c r="CK1670" s="174">
        <v>2632.6219999999998</v>
      </c>
      <c r="CN1670" s="3">
        <v>2724</v>
      </c>
      <c r="CO1670" s="169">
        <f t="shared" si="186"/>
        <v>2246.0149000000001</v>
      </c>
      <c r="CP1670" s="169">
        <f t="shared" si="187"/>
        <v>2219.1478999999999</v>
      </c>
      <c r="CQ1670" s="170">
        <f t="shared" si="188"/>
        <v>4465.1628000000001</v>
      </c>
      <c r="CU1670" s="174">
        <v>41663</v>
      </c>
      <c r="CV1670" s="174">
        <v>2580</v>
      </c>
      <c r="CW1670" s="174">
        <v>5</v>
      </c>
      <c r="CX1670" s="174">
        <v>2632.6219999999998</v>
      </c>
    </row>
    <row r="1671" spans="84:102" x14ac:dyDescent="0.25">
      <c r="CF1671" s="3" t="s">
        <v>3073</v>
      </c>
      <c r="CG1671" s="174">
        <v>2456</v>
      </c>
      <c r="CH1671" s="174">
        <v>34442</v>
      </c>
      <c r="CI1671" s="174">
        <v>5</v>
      </c>
      <c r="CJ1671" s="174">
        <v>2631.0120000000002</v>
      </c>
      <c r="CK1671" s="174">
        <v>2631.0120000000002</v>
      </c>
      <c r="CN1671" s="3">
        <v>1431</v>
      </c>
      <c r="CO1671" s="169">
        <f t="shared" si="186"/>
        <v>2196.732</v>
      </c>
      <c r="CP1671" s="169">
        <f t="shared" si="187"/>
        <v>2266.98</v>
      </c>
      <c r="CQ1671" s="170">
        <f t="shared" si="188"/>
        <v>4463.7119999999995</v>
      </c>
      <c r="CU1671" s="174">
        <v>2456</v>
      </c>
      <c r="CV1671" s="174">
        <v>34442</v>
      </c>
      <c r="CW1671" s="174">
        <v>5</v>
      </c>
      <c r="CX1671" s="174">
        <v>2631.0120000000002</v>
      </c>
    </row>
    <row r="1672" spans="84:102" x14ac:dyDescent="0.25">
      <c r="CF1672" s="3" t="s">
        <v>3073</v>
      </c>
      <c r="CG1672" s="174">
        <v>669</v>
      </c>
      <c r="CH1672" s="174">
        <v>92064</v>
      </c>
      <c r="CI1672" s="174">
        <v>5</v>
      </c>
      <c r="CJ1672" s="174">
        <v>2629.9940000000001</v>
      </c>
      <c r="CK1672" s="174">
        <v>2629.9940000000001</v>
      </c>
      <c r="CN1672" s="3">
        <v>3606</v>
      </c>
      <c r="CO1672" s="169">
        <f t="shared" si="186"/>
        <v>2251.7910000000002</v>
      </c>
      <c r="CP1672" s="169">
        <f t="shared" si="187"/>
        <v>2211.2469999999998</v>
      </c>
      <c r="CQ1672" s="170">
        <f t="shared" si="188"/>
        <v>4463.0380000000005</v>
      </c>
      <c r="CU1672" s="174">
        <v>669</v>
      </c>
      <c r="CV1672" s="174">
        <v>92064</v>
      </c>
      <c r="CW1672" s="174">
        <v>5</v>
      </c>
      <c r="CX1672" s="174">
        <v>2629.9940000000001</v>
      </c>
    </row>
    <row r="1673" spans="84:102" x14ac:dyDescent="0.25">
      <c r="CF1673" s="3" t="s">
        <v>3073</v>
      </c>
      <c r="CG1673" s="174">
        <v>3091</v>
      </c>
      <c r="CH1673" s="174">
        <v>145988</v>
      </c>
      <c r="CI1673" s="174">
        <v>5</v>
      </c>
      <c r="CJ1673" s="174">
        <v>2628.53</v>
      </c>
      <c r="CK1673" s="174">
        <v>2628.53</v>
      </c>
      <c r="CN1673" s="3">
        <v>2160</v>
      </c>
      <c r="CO1673" s="169">
        <f t="shared" si="186"/>
        <v>2244.8184999999999</v>
      </c>
      <c r="CP1673" s="169">
        <f t="shared" si="187"/>
        <v>2217.3903</v>
      </c>
      <c r="CQ1673" s="170">
        <f t="shared" si="188"/>
        <v>4462.2088000000003</v>
      </c>
      <c r="CU1673" s="174">
        <v>3091</v>
      </c>
      <c r="CV1673" s="174">
        <v>145988</v>
      </c>
      <c r="CW1673" s="174">
        <v>5</v>
      </c>
      <c r="CX1673" s="174">
        <v>2628.53</v>
      </c>
    </row>
    <row r="1674" spans="84:102" x14ac:dyDescent="0.25">
      <c r="CF1674" s="3" t="s">
        <v>3073</v>
      </c>
      <c r="CG1674" s="174">
        <v>137601</v>
      </c>
      <c r="CH1674" s="174">
        <v>1104</v>
      </c>
      <c r="CI1674" s="174">
        <v>5</v>
      </c>
      <c r="CJ1674" s="174">
        <v>2628.3620000000001</v>
      </c>
      <c r="CK1674" s="174">
        <v>2628.3620000000001</v>
      </c>
      <c r="CN1674" s="3">
        <v>1068</v>
      </c>
      <c r="CO1674" s="169">
        <f t="shared" si="186"/>
        <v>2241.6717999999996</v>
      </c>
      <c r="CP1674" s="169">
        <f t="shared" si="187"/>
        <v>2217.6914999999999</v>
      </c>
      <c r="CQ1674" s="170">
        <f t="shared" si="188"/>
        <v>4459.3632999999991</v>
      </c>
      <c r="CU1674" s="174">
        <v>137601</v>
      </c>
      <c r="CV1674" s="174">
        <v>1104</v>
      </c>
      <c r="CW1674" s="174">
        <v>5</v>
      </c>
      <c r="CX1674" s="174">
        <v>2628.3620000000001</v>
      </c>
    </row>
    <row r="1675" spans="84:102" x14ac:dyDescent="0.25">
      <c r="CF1675" s="3" t="s">
        <v>3073</v>
      </c>
      <c r="CG1675" s="174">
        <v>89009</v>
      </c>
      <c r="CH1675" s="174">
        <v>677</v>
      </c>
      <c r="CI1675" s="174">
        <v>5</v>
      </c>
      <c r="CJ1675" s="174">
        <v>2627.1149999999998</v>
      </c>
      <c r="CK1675" s="174">
        <v>2627.1149999999998</v>
      </c>
      <c r="CN1675" s="3">
        <v>395</v>
      </c>
      <c r="CO1675" s="169">
        <f t="shared" si="186"/>
        <v>2273.2529999999997</v>
      </c>
      <c r="CP1675" s="169">
        <f t="shared" si="187"/>
        <v>2185.6289999999999</v>
      </c>
      <c r="CQ1675" s="170">
        <f t="shared" si="188"/>
        <v>4458.8819999999996</v>
      </c>
      <c r="CU1675" s="174">
        <v>89009</v>
      </c>
      <c r="CV1675" s="174">
        <v>677</v>
      </c>
      <c r="CW1675" s="174">
        <v>5</v>
      </c>
      <c r="CX1675" s="174">
        <v>2627.1149999999998</v>
      </c>
    </row>
    <row r="1676" spans="84:102" x14ac:dyDescent="0.25">
      <c r="CF1676" s="3" t="s">
        <v>3073</v>
      </c>
      <c r="CG1676" s="174">
        <v>73715</v>
      </c>
      <c r="CH1676" s="174">
        <v>3686</v>
      </c>
      <c r="CI1676" s="174">
        <v>5</v>
      </c>
      <c r="CJ1676" s="174">
        <v>2625.6759999999999</v>
      </c>
      <c r="CK1676" s="174">
        <v>2625.6759999999999</v>
      </c>
      <c r="CN1676" s="3">
        <v>1700</v>
      </c>
      <c r="CO1676" s="169">
        <f t="shared" si="186"/>
        <v>2236.0122999999999</v>
      </c>
      <c r="CP1676" s="169">
        <f t="shared" si="187"/>
        <v>2222.7312999999999</v>
      </c>
      <c r="CQ1676" s="170">
        <f t="shared" si="188"/>
        <v>4458.7435999999998</v>
      </c>
      <c r="CU1676" s="174">
        <v>73715</v>
      </c>
      <c r="CV1676" s="174">
        <v>3686</v>
      </c>
      <c r="CW1676" s="174">
        <v>5</v>
      </c>
      <c r="CX1676" s="174">
        <v>2625.6759999999999</v>
      </c>
    </row>
    <row r="1677" spans="84:102" x14ac:dyDescent="0.25">
      <c r="CF1677" s="3" t="s">
        <v>3073</v>
      </c>
      <c r="CG1677" s="174">
        <v>3325</v>
      </c>
      <c r="CH1677" s="174">
        <v>167593</v>
      </c>
      <c r="CI1677" s="174">
        <v>5</v>
      </c>
      <c r="CJ1677" s="174">
        <v>2621.4229999999998</v>
      </c>
      <c r="CK1677" s="174">
        <v>2621.4229999999998</v>
      </c>
      <c r="CN1677" s="3">
        <v>49</v>
      </c>
      <c r="CO1677" s="169">
        <f t="shared" si="186"/>
        <v>2251.9731999999999</v>
      </c>
      <c r="CP1677" s="169">
        <f t="shared" si="187"/>
        <v>2203.8813</v>
      </c>
      <c r="CQ1677" s="170">
        <f t="shared" si="188"/>
        <v>4455.8544999999995</v>
      </c>
      <c r="CU1677" s="174">
        <v>3325</v>
      </c>
      <c r="CV1677" s="174">
        <v>167593</v>
      </c>
      <c r="CW1677" s="174">
        <v>5</v>
      </c>
      <c r="CX1677" s="174">
        <v>2621.4229999999998</v>
      </c>
    </row>
    <row r="1678" spans="84:102" x14ac:dyDescent="0.25">
      <c r="CF1678" s="3" t="s">
        <v>3073</v>
      </c>
      <c r="CG1678" s="174">
        <v>1354</v>
      </c>
      <c r="CH1678" s="174">
        <v>112445</v>
      </c>
      <c r="CI1678" s="174">
        <v>5</v>
      </c>
      <c r="CJ1678" s="174">
        <v>2621.3029999999999</v>
      </c>
      <c r="CK1678" s="174">
        <v>2621.3029999999999</v>
      </c>
      <c r="CN1678" s="3">
        <v>1404</v>
      </c>
      <c r="CO1678" s="169">
        <f t="shared" si="186"/>
        <v>2195.2919999999999</v>
      </c>
      <c r="CP1678" s="169">
        <f t="shared" si="187"/>
        <v>2260.5210000000002</v>
      </c>
      <c r="CQ1678" s="170">
        <f t="shared" si="188"/>
        <v>4455.8130000000001</v>
      </c>
      <c r="CU1678" s="174">
        <v>1354</v>
      </c>
      <c r="CV1678" s="174">
        <v>112445</v>
      </c>
      <c r="CW1678" s="174">
        <v>5</v>
      </c>
      <c r="CX1678" s="174">
        <v>2621.3029999999999</v>
      </c>
    </row>
    <row r="1679" spans="84:102" x14ac:dyDescent="0.25">
      <c r="CF1679" s="3" t="s">
        <v>3073</v>
      </c>
      <c r="CG1679" s="174">
        <v>1586</v>
      </c>
      <c r="CH1679" s="174">
        <v>81772</v>
      </c>
      <c r="CI1679" s="174">
        <v>5</v>
      </c>
      <c r="CJ1679" s="174">
        <v>2621.1129999999998</v>
      </c>
      <c r="CK1679" s="174">
        <v>2621.1129999999998</v>
      </c>
      <c r="CN1679" s="3">
        <v>3203</v>
      </c>
      <c r="CO1679" s="169">
        <f t="shared" si="186"/>
        <v>2193.9137000000001</v>
      </c>
      <c r="CP1679" s="169">
        <f t="shared" si="187"/>
        <v>2257.9955</v>
      </c>
      <c r="CQ1679" s="170">
        <f t="shared" si="188"/>
        <v>4451.9092000000001</v>
      </c>
      <c r="CU1679" s="174">
        <v>1586</v>
      </c>
      <c r="CV1679" s="174">
        <v>81772</v>
      </c>
      <c r="CW1679" s="174">
        <v>5</v>
      </c>
      <c r="CX1679" s="174">
        <v>2621.1129999999998</v>
      </c>
    </row>
    <row r="1680" spans="84:102" x14ac:dyDescent="0.25">
      <c r="CF1680" s="3" t="s">
        <v>3073</v>
      </c>
      <c r="CG1680" s="174">
        <v>51085</v>
      </c>
      <c r="CH1680" s="174">
        <v>1823</v>
      </c>
      <c r="CI1680" s="174">
        <v>5</v>
      </c>
      <c r="CJ1680" s="174">
        <v>2621.0909999999999</v>
      </c>
      <c r="CK1680" s="174">
        <v>2621.0909999999999</v>
      </c>
      <c r="CN1680" s="3">
        <v>1935</v>
      </c>
      <c r="CO1680" s="169">
        <f t="shared" si="186"/>
        <v>2180.4625000000001</v>
      </c>
      <c r="CP1680" s="169">
        <f t="shared" si="187"/>
        <v>2269.0745000000002</v>
      </c>
      <c r="CQ1680" s="170">
        <f t="shared" si="188"/>
        <v>4449.5370000000003</v>
      </c>
      <c r="CU1680" s="174">
        <v>51085</v>
      </c>
      <c r="CV1680" s="174">
        <v>1823</v>
      </c>
      <c r="CW1680" s="174">
        <v>5</v>
      </c>
      <c r="CX1680" s="174">
        <v>2621.0909999999999</v>
      </c>
    </row>
    <row r="1681" spans="84:102" x14ac:dyDescent="0.25">
      <c r="CF1681" s="3" t="s">
        <v>3073</v>
      </c>
      <c r="CG1681" s="174">
        <v>2760</v>
      </c>
      <c r="CH1681" s="174">
        <v>143487</v>
      </c>
      <c r="CI1681" s="174">
        <v>5</v>
      </c>
      <c r="CJ1681" s="174">
        <v>2619.8150000000001</v>
      </c>
      <c r="CK1681" s="174">
        <v>2619.8150000000001</v>
      </c>
      <c r="CN1681" s="3">
        <v>2841</v>
      </c>
      <c r="CO1681" s="169">
        <f t="shared" si="186"/>
        <v>2272.8395</v>
      </c>
      <c r="CP1681" s="169">
        <f t="shared" si="187"/>
        <v>2172.8074000000001</v>
      </c>
      <c r="CQ1681" s="170">
        <f t="shared" si="188"/>
        <v>4445.6468999999997</v>
      </c>
      <c r="CU1681" s="174">
        <v>2760</v>
      </c>
      <c r="CV1681" s="174">
        <v>143487</v>
      </c>
      <c r="CW1681" s="174">
        <v>5</v>
      </c>
      <c r="CX1681" s="174">
        <v>2619.8150000000001</v>
      </c>
    </row>
    <row r="1682" spans="84:102" x14ac:dyDescent="0.25">
      <c r="CF1682" s="3" t="s">
        <v>3073</v>
      </c>
      <c r="CG1682" s="174">
        <v>1080</v>
      </c>
      <c r="CH1682" s="174">
        <v>132294</v>
      </c>
      <c r="CI1682" s="174">
        <v>5</v>
      </c>
      <c r="CJ1682" s="174">
        <v>2619.2159999999999</v>
      </c>
      <c r="CK1682" s="174">
        <v>2619.2159999999999</v>
      </c>
      <c r="CN1682" s="3">
        <v>1214</v>
      </c>
      <c r="CO1682" s="169">
        <f t="shared" si="186"/>
        <v>2184.1194</v>
      </c>
      <c r="CP1682" s="169">
        <f t="shared" si="187"/>
        <v>2258.4322999999999</v>
      </c>
      <c r="CQ1682" s="170">
        <f t="shared" si="188"/>
        <v>4442.5517</v>
      </c>
      <c r="CU1682" s="174">
        <v>1080</v>
      </c>
      <c r="CV1682" s="174">
        <v>132294</v>
      </c>
      <c r="CW1682" s="174">
        <v>5</v>
      </c>
      <c r="CX1682" s="174">
        <v>2619.2159999999999</v>
      </c>
    </row>
    <row r="1683" spans="84:102" x14ac:dyDescent="0.25">
      <c r="CF1683" s="3" t="s">
        <v>3073</v>
      </c>
      <c r="CG1683" s="174">
        <v>108283</v>
      </c>
      <c r="CH1683" s="174">
        <v>1396</v>
      </c>
      <c r="CI1683" s="174">
        <v>5</v>
      </c>
      <c r="CJ1683" s="174">
        <v>2618.7539999999999</v>
      </c>
      <c r="CK1683" s="174">
        <v>2618.7539999999999</v>
      </c>
      <c r="CN1683" s="3">
        <v>3382</v>
      </c>
      <c r="CO1683" s="169">
        <f t="shared" si="186"/>
        <v>2132.0629599999997</v>
      </c>
      <c r="CP1683" s="169">
        <f t="shared" si="187"/>
        <v>2310.4355800000003</v>
      </c>
      <c r="CQ1683" s="170">
        <f t="shared" si="188"/>
        <v>4442.4985400000005</v>
      </c>
      <c r="CU1683" s="174">
        <v>108283</v>
      </c>
      <c r="CV1683" s="174">
        <v>1396</v>
      </c>
      <c r="CW1683" s="174">
        <v>5</v>
      </c>
      <c r="CX1683" s="174">
        <v>2618.7539999999999</v>
      </c>
    </row>
    <row r="1684" spans="84:102" x14ac:dyDescent="0.25">
      <c r="CF1684" s="3" t="s">
        <v>3073</v>
      </c>
      <c r="CG1684" s="174">
        <v>2590</v>
      </c>
      <c r="CH1684" s="174">
        <v>42205</v>
      </c>
      <c r="CI1684" s="174">
        <v>5</v>
      </c>
      <c r="CJ1684" s="174">
        <v>2616.9540000000002</v>
      </c>
      <c r="CK1684" s="174">
        <v>2616.9540000000002</v>
      </c>
      <c r="CN1684" s="3">
        <v>1229</v>
      </c>
      <c r="CO1684" s="169">
        <f t="shared" si="186"/>
        <v>2221.6804999999999</v>
      </c>
      <c r="CP1684" s="169">
        <f t="shared" si="187"/>
        <v>2210.2817999999997</v>
      </c>
      <c r="CQ1684" s="170">
        <f t="shared" si="188"/>
        <v>4431.9622999999992</v>
      </c>
      <c r="CU1684" s="174">
        <v>2590</v>
      </c>
      <c r="CV1684" s="174">
        <v>42205</v>
      </c>
      <c r="CW1684" s="174">
        <v>5</v>
      </c>
      <c r="CX1684" s="174">
        <v>2616.9540000000002</v>
      </c>
    </row>
    <row r="1685" spans="84:102" x14ac:dyDescent="0.25">
      <c r="CF1685" s="3" t="s">
        <v>3073</v>
      </c>
      <c r="CG1685" s="174">
        <v>94937</v>
      </c>
      <c r="CH1685" s="174">
        <v>699</v>
      </c>
      <c r="CI1685" s="174">
        <v>5</v>
      </c>
      <c r="CJ1685" s="174">
        <v>2616.7440000000001</v>
      </c>
      <c r="CK1685" s="174">
        <v>2616.7440000000001</v>
      </c>
      <c r="CN1685" s="3">
        <v>2490</v>
      </c>
      <c r="CO1685" s="169">
        <f t="shared" si="186"/>
        <v>2259.6540999999997</v>
      </c>
      <c r="CP1685" s="169">
        <f t="shared" si="187"/>
        <v>2172.2674999999999</v>
      </c>
      <c r="CQ1685" s="170">
        <f t="shared" si="188"/>
        <v>4431.9215999999997</v>
      </c>
      <c r="CU1685" s="174">
        <v>94937</v>
      </c>
      <c r="CV1685" s="174">
        <v>699</v>
      </c>
      <c r="CW1685" s="174">
        <v>5</v>
      </c>
      <c r="CX1685" s="174">
        <v>2616.7440000000001</v>
      </c>
    </row>
    <row r="1686" spans="84:102" x14ac:dyDescent="0.25">
      <c r="CF1686" s="3" t="s">
        <v>3073</v>
      </c>
      <c r="CG1686" s="174">
        <v>3335</v>
      </c>
      <c r="CH1686" s="174">
        <v>165591</v>
      </c>
      <c r="CI1686" s="174">
        <v>5</v>
      </c>
      <c r="CJ1686" s="174">
        <v>2615.3609999999999</v>
      </c>
      <c r="CK1686" s="174">
        <v>2615.3609999999999</v>
      </c>
      <c r="CN1686" s="3">
        <v>3000</v>
      </c>
      <c r="CO1686" s="169">
        <f t="shared" si="186"/>
        <v>2197.1122</v>
      </c>
      <c r="CP1686" s="169">
        <f t="shared" si="187"/>
        <v>2234.5945999999999</v>
      </c>
      <c r="CQ1686" s="170">
        <f t="shared" si="188"/>
        <v>4431.7067999999999</v>
      </c>
      <c r="CU1686" s="174">
        <v>3335</v>
      </c>
      <c r="CV1686" s="174">
        <v>165591</v>
      </c>
      <c r="CW1686" s="174">
        <v>5</v>
      </c>
      <c r="CX1686" s="174">
        <v>2615.3609999999999</v>
      </c>
    </row>
    <row r="1687" spans="84:102" x14ac:dyDescent="0.25">
      <c r="CF1687" s="3" t="s">
        <v>3073</v>
      </c>
      <c r="CG1687" s="174">
        <v>78737</v>
      </c>
      <c r="CH1687" s="174">
        <v>384</v>
      </c>
      <c r="CI1687" s="174">
        <v>5</v>
      </c>
      <c r="CJ1687" s="174">
        <v>2614.8879999999999</v>
      </c>
      <c r="CK1687" s="174">
        <v>2614.8879999999999</v>
      </c>
      <c r="CN1687" s="3">
        <v>483</v>
      </c>
      <c r="CO1687" s="169">
        <f t="shared" si="186"/>
        <v>2306.1794</v>
      </c>
      <c r="CP1687" s="169">
        <f t="shared" si="187"/>
        <v>2116.3142000000003</v>
      </c>
      <c r="CQ1687" s="170">
        <f t="shared" si="188"/>
        <v>4422.4935999999998</v>
      </c>
      <c r="CU1687" s="174">
        <v>78737</v>
      </c>
      <c r="CV1687" s="174">
        <v>384</v>
      </c>
      <c r="CW1687" s="174">
        <v>5</v>
      </c>
      <c r="CX1687" s="174">
        <v>2614.8879999999999</v>
      </c>
    </row>
    <row r="1688" spans="84:102" x14ac:dyDescent="0.25">
      <c r="CF1688" s="3" t="s">
        <v>3073</v>
      </c>
      <c r="CG1688" s="174">
        <v>98934</v>
      </c>
      <c r="CH1688" s="174">
        <v>760</v>
      </c>
      <c r="CI1688" s="174">
        <v>5</v>
      </c>
      <c r="CJ1688" s="174">
        <v>2614.8530000000001</v>
      </c>
      <c r="CK1688" s="174">
        <v>2614.8530000000001</v>
      </c>
      <c r="CN1688" s="3">
        <v>396</v>
      </c>
      <c r="CO1688" s="169">
        <f t="shared" si="186"/>
        <v>2215.3027999999999</v>
      </c>
      <c r="CP1688" s="169">
        <f t="shared" si="187"/>
        <v>2205.2799</v>
      </c>
      <c r="CQ1688" s="170">
        <f t="shared" si="188"/>
        <v>4420.5826999999999</v>
      </c>
      <c r="CU1688" s="174">
        <v>98934</v>
      </c>
      <c r="CV1688" s="174">
        <v>760</v>
      </c>
      <c r="CW1688" s="174">
        <v>5</v>
      </c>
      <c r="CX1688" s="174">
        <v>2614.8530000000001</v>
      </c>
    </row>
    <row r="1689" spans="84:102" x14ac:dyDescent="0.25">
      <c r="CF1689" s="3" t="s">
        <v>3073</v>
      </c>
      <c r="CG1689" s="174">
        <v>95983</v>
      </c>
      <c r="CH1689" s="174">
        <v>1950</v>
      </c>
      <c r="CI1689" s="174">
        <v>5</v>
      </c>
      <c r="CJ1689" s="174">
        <v>2612.9740000000002</v>
      </c>
      <c r="CK1689" s="174">
        <v>2612.9740000000002</v>
      </c>
      <c r="CN1689" s="3">
        <v>853</v>
      </c>
      <c r="CO1689" s="169">
        <f t="shared" si="186"/>
        <v>2187.0131000000001</v>
      </c>
      <c r="CP1689" s="169">
        <f t="shared" si="187"/>
        <v>2232.4691000000003</v>
      </c>
      <c r="CQ1689" s="170">
        <f t="shared" si="188"/>
        <v>4419.4822000000004</v>
      </c>
      <c r="CU1689" s="174">
        <v>95983</v>
      </c>
      <c r="CV1689" s="174">
        <v>1950</v>
      </c>
      <c r="CW1689" s="174">
        <v>5</v>
      </c>
      <c r="CX1689" s="174">
        <v>2612.9740000000002</v>
      </c>
    </row>
    <row r="1690" spans="84:102" x14ac:dyDescent="0.25">
      <c r="CF1690" s="3" t="s">
        <v>3073</v>
      </c>
      <c r="CG1690" s="174">
        <v>1699</v>
      </c>
      <c r="CH1690" s="174">
        <v>65121</v>
      </c>
      <c r="CI1690" s="174">
        <v>5</v>
      </c>
      <c r="CJ1690" s="174">
        <v>2612.62</v>
      </c>
      <c r="CK1690" s="174">
        <v>2612.62</v>
      </c>
      <c r="CN1690" s="3">
        <v>737</v>
      </c>
      <c r="CO1690" s="169">
        <f t="shared" si="186"/>
        <v>2208.2611999999999</v>
      </c>
      <c r="CP1690" s="169">
        <f t="shared" si="187"/>
        <v>2211.2083000000002</v>
      </c>
      <c r="CQ1690" s="170">
        <f t="shared" si="188"/>
        <v>4419.4695000000002</v>
      </c>
      <c r="CU1690" s="174">
        <v>1699</v>
      </c>
      <c r="CV1690" s="174">
        <v>65121</v>
      </c>
      <c r="CW1690" s="174">
        <v>5</v>
      </c>
      <c r="CX1690" s="174">
        <v>2612.62</v>
      </c>
    </row>
    <row r="1691" spans="84:102" x14ac:dyDescent="0.25">
      <c r="CF1691" s="3" t="s">
        <v>3073</v>
      </c>
      <c r="CG1691" s="174">
        <v>509</v>
      </c>
      <c r="CH1691" s="174">
        <v>85805</v>
      </c>
      <c r="CI1691" s="174">
        <v>5</v>
      </c>
      <c r="CJ1691" s="174">
        <v>2611.1469999999999</v>
      </c>
      <c r="CK1691" s="174">
        <v>2611.1469999999999</v>
      </c>
      <c r="CN1691" s="3">
        <v>1410</v>
      </c>
      <c r="CO1691" s="169">
        <f t="shared" si="186"/>
        <v>2162.1160999999997</v>
      </c>
      <c r="CP1691" s="169">
        <f t="shared" si="187"/>
        <v>2257.3361</v>
      </c>
      <c r="CQ1691" s="170">
        <f t="shared" si="188"/>
        <v>4419.4521999999997</v>
      </c>
      <c r="CU1691" s="174">
        <v>509</v>
      </c>
      <c r="CV1691" s="174">
        <v>85805</v>
      </c>
      <c r="CW1691" s="174">
        <v>5</v>
      </c>
      <c r="CX1691" s="174">
        <v>2611.1469999999999</v>
      </c>
    </row>
    <row r="1692" spans="84:102" x14ac:dyDescent="0.25">
      <c r="CF1692" s="3" t="s">
        <v>3073</v>
      </c>
      <c r="CG1692" s="174">
        <v>62331</v>
      </c>
      <c r="CH1692" s="174">
        <v>1727</v>
      </c>
      <c r="CI1692" s="174">
        <v>5</v>
      </c>
      <c r="CJ1692" s="174">
        <v>2611.13</v>
      </c>
      <c r="CK1692" s="174">
        <v>2611.13</v>
      </c>
      <c r="CN1692" s="3">
        <v>668</v>
      </c>
      <c r="CO1692" s="169">
        <f t="shared" si="186"/>
        <v>2212.7899000000002</v>
      </c>
      <c r="CP1692" s="169">
        <f t="shared" si="187"/>
        <v>2206.6280000000002</v>
      </c>
      <c r="CQ1692" s="170">
        <f t="shared" si="188"/>
        <v>4419.4179000000004</v>
      </c>
      <c r="CU1692" s="174">
        <v>62331</v>
      </c>
      <c r="CV1692" s="174">
        <v>1727</v>
      </c>
      <c r="CW1692" s="174">
        <v>5</v>
      </c>
      <c r="CX1692" s="174">
        <v>2611.13</v>
      </c>
    </row>
    <row r="1693" spans="84:102" x14ac:dyDescent="0.25">
      <c r="CF1693" s="3" t="s">
        <v>3073</v>
      </c>
      <c r="CG1693" s="174">
        <v>2407</v>
      </c>
      <c r="CH1693" s="174">
        <v>28981</v>
      </c>
      <c r="CI1693" s="174">
        <v>5</v>
      </c>
      <c r="CJ1693" s="174">
        <v>2610.8159999999998</v>
      </c>
      <c r="CK1693" s="174">
        <v>2610.8159999999998</v>
      </c>
      <c r="CN1693" s="3">
        <v>3520</v>
      </c>
      <c r="CO1693" s="169">
        <f t="shared" si="186"/>
        <v>2218.8152999999998</v>
      </c>
      <c r="CP1693" s="169">
        <f t="shared" si="187"/>
        <v>2197.9009999999998</v>
      </c>
      <c r="CQ1693" s="170">
        <f t="shared" si="188"/>
        <v>4416.7163</v>
      </c>
      <c r="CU1693" s="174">
        <v>2407</v>
      </c>
      <c r="CV1693" s="174">
        <v>28981</v>
      </c>
      <c r="CW1693" s="174">
        <v>5</v>
      </c>
      <c r="CX1693" s="174">
        <v>2610.8159999999998</v>
      </c>
    </row>
    <row r="1694" spans="84:102" x14ac:dyDescent="0.25">
      <c r="CF1694" s="3" t="s">
        <v>3073</v>
      </c>
      <c r="CG1694" s="174">
        <v>429</v>
      </c>
      <c r="CH1694" s="174">
        <v>82686</v>
      </c>
      <c r="CI1694" s="174">
        <v>5</v>
      </c>
      <c r="CJ1694" s="174">
        <v>2610.4380000000001</v>
      </c>
      <c r="CK1694" s="174">
        <v>2610.4380000000001</v>
      </c>
      <c r="CN1694" s="3">
        <v>3257</v>
      </c>
      <c r="CO1694" s="169">
        <f t="shared" si="186"/>
        <v>2184.7458430000001</v>
      </c>
      <c r="CP1694" s="169">
        <f t="shared" si="187"/>
        <v>2231.6160699999996</v>
      </c>
      <c r="CQ1694" s="170">
        <f t="shared" si="188"/>
        <v>4416.3619129999997</v>
      </c>
      <c r="CU1694" s="174">
        <v>429</v>
      </c>
      <c r="CV1694" s="174">
        <v>82686</v>
      </c>
      <c r="CW1694" s="174">
        <v>5</v>
      </c>
      <c r="CX1694" s="174">
        <v>2610.4380000000001</v>
      </c>
    </row>
    <row r="1695" spans="84:102" x14ac:dyDescent="0.25">
      <c r="CF1695" s="3" t="s">
        <v>3073</v>
      </c>
      <c r="CG1695" s="174">
        <v>163630</v>
      </c>
      <c r="CH1695" s="174">
        <v>3020</v>
      </c>
      <c r="CI1695" s="174">
        <v>5</v>
      </c>
      <c r="CJ1695" s="174">
        <v>2608.56</v>
      </c>
      <c r="CK1695" s="174">
        <v>2608.56</v>
      </c>
      <c r="CN1695" s="3">
        <v>251</v>
      </c>
      <c r="CO1695" s="169">
        <f t="shared" si="186"/>
        <v>2265.002</v>
      </c>
      <c r="CP1695" s="169">
        <f t="shared" si="187"/>
        <v>2151.33</v>
      </c>
      <c r="CQ1695" s="170">
        <f t="shared" si="188"/>
        <v>4416.3320000000003</v>
      </c>
      <c r="CU1695" s="174">
        <v>163630</v>
      </c>
      <c r="CV1695" s="174">
        <v>3020</v>
      </c>
      <c r="CW1695" s="174">
        <v>5</v>
      </c>
      <c r="CX1695" s="174">
        <v>2608.56</v>
      </c>
    </row>
    <row r="1696" spans="84:102" x14ac:dyDescent="0.25">
      <c r="CF1696" s="3" t="s">
        <v>3073</v>
      </c>
      <c r="CG1696" s="174">
        <v>3441</v>
      </c>
      <c r="CH1696" s="174">
        <v>179647</v>
      </c>
      <c r="CI1696" s="174">
        <v>5</v>
      </c>
      <c r="CJ1696" s="174">
        <v>2608.1869999999999</v>
      </c>
      <c r="CK1696" s="174">
        <v>2608.1869999999999</v>
      </c>
      <c r="CN1696" s="3">
        <v>3533</v>
      </c>
      <c r="CO1696" s="169">
        <f t="shared" si="186"/>
        <v>2198.1838200000002</v>
      </c>
      <c r="CP1696" s="169">
        <f t="shared" si="187"/>
        <v>2213.5597000000002</v>
      </c>
      <c r="CQ1696" s="170">
        <f t="shared" si="188"/>
        <v>4411.74352</v>
      </c>
      <c r="CU1696" s="174">
        <v>3441</v>
      </c>
      <c r="CV1696" s="174">
        <v>179647</v>
      </c>
      <c r="CW1696" s="174">
        <v>5</v>
      </c>
      <c r="CX1696" s="174">
        <v>2608.1869999999999</v>
      </c>
    </row>
    <row r="1697" spans="84:102" x14ac:dyDescent="0.25">
      <c r="CF1697" s="3" t="s">
        <v>3073</v>
      </c>
      <c r="CG1697" s="174">
        <v>13366</v>
      </c>
      <c r="CH1697" s="174">
        <v>2168</v>
      </c>
      <c r="CI1697" s="174">
        <v>5</v>
      </c>
      <c r="CJ1697" s="174">
        <v>2607.85</v>
      </c>
      <c r="CK1697" s="174">
        <v>2607.85</v>
      </c>
      <c r="CN1697" s="3">
        <v>2131</v>
      </c>
      <c r="CO1697" s="169">
        <f t="shared" si="186"/>
        <v>2177.3580700000002</v>
      </c>
      <c r="CP1697" s="169">
        <f t="shared" si="187"/>
        <v>2233.5731799999999</v>
      </c>
      <c r="CQ1697" s="170">
        <f t="shared" si="188"/>
        <v>4410.9312499999996</v>
      </c>
      <c r="CU1697" s="174">
        <v>13366</v>
      </c>
      <c r="CV1697" s="174">
        <v>2168</v>
      </c>
      <c r="CW1697" s="174">
        <v>5</v>
      </c>
      <c r="CX1697" s="174">
        <v>2607.85</v>
      </c>
    </row>
    <row r="1698" spans="84:102" x14ac:dyDescent="0.25">
      <c r="CF1698" s="3" t="s">
        <v>3073</v>
      </c>
      <c r="CG1698" s="174">
        <v>76577</v>
      </c>
      <c r="CH1698" s="174">
        <v>3524</v>
      </c>
      <c r="CI1698" s="174">
        <v>5</v>
      </c>
      <c r="CJ1698" s="174">
        <v>2606.2640000000001</v>
      </c>
      <c r="CK1698" s="174">
        <v>2606.2640000000001</v>
      </c>
      <c r="CN1698" s="3">
        <v>3689</v>
      </c>
      <c r="CO1698" s="169">
        <f t="shared" si="186"/>
        <v>2128.0509999999999</v>
      </c>
      <c r="CP1698" s="169">
        <f t="shared" si="187"/>
        <v>2279.826</v>
      </c>
      <c r="CQ1698" s="170">
        <f t="shared" si="188"/>
        <v>4407.8770000000004</v>
      </c>
      <c r="CU1698" s="174">
        <v>76577</v>
      </c>
      <c r="CV1698" s="174">
        <v>3524</v>
      </c>
      <c r="CW1698" s="174">
        <v>5</v>
      </c>
      <c r="CX1698" s="174">
        <v>2606.2640000000001</v>
      </c>
    </row>
    <row r="1699" spans="84:102" x14ac:dyDescent="0.25">
      <c r="CF1699" s="3" t="s">
        <v>3073</v>
      </c>
      <c r="CG1699" s="174">
        <v>1950</v>
      </c>
      <c r="CH1699" s="174">
        <v>95983</v>
      </c>
      <c r="CI1699" s="174">
        <v>5</v>
      </c>
      <c r="CJ1699" s="174">
        <v>2606.0439999999999</v>
      </c>
      <c r="CK1699" s="174">
        <v>2606.0439999999999</v>
      </c>
      <c r="CN1699" s="3">
        <v>498</v>
      </c>
      <c r="CO1699" s="169">
        <f t="shared" si="186"/>
        <v>2324.3316</v>
      </c>
      <c r="CP1699" s="169">
        <f t="shared" si="187"/>
        <v>2069.0774000000001</v>
      </c>
      <c r="CQ1699" s="170">
        <f t="shared" si="188"/>
        <v>4393.4089999999997</v>
      </c>
      <c r="CU1699" s="174">
        <v>1950</v>
      </c>
      <c r="CV1699" s="174">
        <v>95983</v>
      </c>
      <c r="CW1699" s="174">
        <v>5</v>
      </c>
      <c r="CX1699" s="174">
        <v>2606.0439999999999</v>
      </c>
    </row>
    <row r="1700" spans="84:102" x14ac:dyDescent="0.25">
      <c r="CF1700" s="3" t="s">
        <v>3073</v>
      </c>
      <c r="CG1700" s="174">
        <v>2754</v>
      </c>
      <c r="CH1700" s="174">
        <v>140631</v>
      </c>
      <c r="CI1700" s="174">
        <v>5</v>
      </c>
      <c r="CJ1700" s="174">
        <v>2605.16</v>
      </c>
      <c r="CK1700" s="174">
        <v>2605.16</v>
      </c>
      <c r="CN1700" s="3">
        <v>2953</v>
      </c>
      <c r="CO1700" s="169">
        <f t="shared" si="186"/>
        <v>2205.4643000000001</v>
      </c>
      <c r="CP1700" s="169">
        <f t="shared" si="187"/>
        <v>2187.8512000000001</v>
      </c>
      <c r="CQ1700" s="170">
        <f t="shared" si="188"/>
        <v>4393.3155000000006</v>
      </c>
      <c r="CU1700" s="174">
        <v>2754</v>
      </c>
      <c r="CV1700" s="174">
        <v>140631</v>
      </c>
      <c r="CW1700" s="174">
        <v>5</v>
      </c>
      <c r="CX1700" s="174">
        <v>2605.16</v>
      </c>
    </row>
    <row r="1701" spans="84:102" x14ac:dyDescent="0.25">
      <c r="CF1701" s="3" t="s">
        <v>3073</v>
      </c>
      <c r="CG1701" s="174">
        <v>178510</v>
      </c>
      <c r="CH1701" s="174">
        <v>3445</v>
      </c>
      <c r="CI1701" s="174">
        <v>5</v>
      </c>
      <c r="CJ1701" s="174">
        <v>2604.8629999999998</v>
      </c>
      <c r="CK1701" s="174">
        <v>2604.8629999999998</v>
      </c>
      <c r="CN1701" s="3">
        <v>850</v>
      </c>
      <c r="CO1701" s="169">
        <f t="shared" si="186"/>
        <v>2163.0841999999998</v>
      </c>
      <c r="CP1701" s="169">
        <f t="shared" si="187"/>
        <v>2229.1315</v>
      </c>
      <c r="CQ1701" s="170">
        <f t="shared" si="188"/>
        <v>4392.2156999999997</v>
      </c>
      <c r="CU1701" s="174">
        <v>178510</v>
      </c>
      <c r="CV1701" s="174">
        <v>3445</v>
      </c>
      <c r="CW1701" s="174">
        <v>5</v>
      </c>
      <c r="CX1701" s="174">
        <v>2604.8629999999998</v>
      </c>
    </row>
    <row r="1702" spans="84:102" x14ac:dyDescent="0.25">
      <c r="CF1702" s="3" t="s">
        <v>3073</v>
      </c>
      <c r="CG1702" s="174">
        <v>129936</v>
      </c>
      <c r="CH1702" s="174">
        <v>2704</v>
      </c>
      <c r="CI1702" s="174">
        <v>5</v>
      </c>
      <c r="CJ1702" s="174">
        <v>2604.748</v>
      </c>
      <c r="CK1702" s="174">
        <v>2604.748</v>
      </c>
      <c r="CN1702" s="3">
        <v>1529</v>
      </c>
      <c r="CO1702" s="169">
        <f t="shared" si="186"/>
        <v>2180.8500000000004</v>
      </c>
      <c r="CP1702" s="169">
        <f t="shared" si="187"/>
        <v>2203.6021999999998</v>
      </c>
      <c r="CQ1702" s="170">
        <f t="shared" si="188"/>
        <v>4384.4521999999997</v>
      </c>
      <c r="CU1702" s="174">
        <v>129936</v>
      </c>
      <c r="CV1702" s="174">
        <v>2704</v>
      </c>
      <c r="CW1702" s="174">
        <v>5</v>
      </c>
      <c r="CX1702" s="174">
        <v>2604.748</v>
      </c>
    </row>
    <row r="1703" spans="84:102" x14ac:dyDescent="0.25">
      <c r="CF1703" s="3" t="s">
        <v>3073</v>
      </c>
      <c r="CG1703" s="174">
        <v>2968</v>
      </c>
      <c r="CH1703" s="174">
        <v>155460</v>
      </c>
      <c r="CI1703" s="174">
        <v>5</v>
      </c>
      <c r="CJ1703" s="174">
        <v>2604.2330000000002</v>
      </c>
      <c r="CK1703" s="174">
        <v>2604.2330000000002</v>
      </c>
      <c r="CN1703" s="3">
        <v>827</v>
      </c>
      <c r="CO1703" s="169">
        <f t="shared" si="186"/>
        <v>2175.17578</v>
      </c>
      <c r="CP1703" s="169">
        <f t="shared" si="187"/>
        <v>2208.8516300000001</v>
      </c>
      <c r="CQ1703" s="170">
        <f t="shared" si="188"/>
        <v>4384.0274100000006</v>
      </c>
      <c r="CU1703" s="174">
        <v>2968</v>
      </c>
      <c r="CV1703" s="174">
        <v>155460</v>
      </c>
      <c r="CW1703" s="174">
        <v>5</v>
      </c>
      <c r="CX1703" s="174">
        <v>2604.2330000000002</v>
      </c>
    </row>
    <row r="1704" spans="84:102" x14ac:dyDescent="0.25">
      <c r="CF1704" s="3" t="s">
        <v>3073</v>
      </c>
      <c r="CG1704" s="174">
        <v>65121</v>
      </c>
      <c r="CH1704" s="174">
        <v>1699</v>
      </c>
      <c r="CI1704" s="174">
        <v>5</v>
      </c>
      <c r="CJ1704" s="174">
        <v>2604.1190000000001</v>
      </c>
      <c r="CK1704" s="174">
        <v>2604.1190000000001</v>
      </c>
      <c r="CN1704" s="3">
        <v>2620</v>
      </c>
      <c r="CO1704" s="169">
        <f t="shared" si="186"/>
        <v>2165.2601</v>
      </c>
      <c r="CP1704" s="169">
        <f t="shared" si="187"/>
        <v>2217.1677</v>
      </c>
      <c r="CQ1704" s="170">
        <f t="shared" si="188"/>
        <v>4382.4277999999995</v>
      </c>
      <c r="CU1704" s="174">
        <v>65121</v>
      </c>
      <c r="CV1704" s="174">
        <v>1699</v>
      </c>
      <c r="CW1704" s="174">
        <v>5</v>
      </c>
      <c r="CX1704" s="174">
        <v>2604.1190000000001</v>
      </c>
    </row>
    <row r="1705" spans="84:102" x14ac:dyDescent="0.25">
      <c r="CF1705" s="3" t="s">
        <v>3073</v>
      </c>
      <c r="CG1705" s="174">
        <v>49791</v>
      </c>
      <c r="CH1705" s="174">
        <v>2647</v>
      </c>
      <c r="CI1705" s="174">
        <v>5</v>
      </c>
      <c r="CJ1705" s="174">
        <v>2604.0259999999998</v>
      </c>
      <c r="CK1705" s="174">
        <v>2604.0259999999998</v>
      </c>
      <c r="CN1705" s="3">
        <v>1980</v>
      </c>
      <c r="CO1705" s="169">
        <f t="shared" si="186"/>
        <v>2202.5749999999998</v>
      </c>
      <c r="CP1705" s="169">
        <f t="shared" si="187"/>
        <v>2178.3420000000001</v>
      </c>
      <c r="CQ1705" s="170">
        <f t="shared" si="188"/>
        <v>4380.9169999999995</v>
      </c>
      <c r="CU1705" s="174">
        <v>49791</v>
      </c>
      <c r="CV1705" s="174">
        <v>2647</v>
      </c>
      <c r="CW1705" s="174">
        <v>5</v>
      </c>
      <c r="CX1705" s="174">
        <v>2604.0259999999998</v>
      </c>
    </row>
    <row r="1706" spans="84:102" x14ac:dyDescent="0.25">
      <c r="CF1706" s="3" t="s">
        <v>3073</v>
      </c>
      <c r="CG1706" s="174">
        <v>31</v>
      </c>
      <c r="CH1706" s="174">
        <v>61455</v>
      </c>
      <c r="CI1706" s="174">
        <v>5</v>
      </c>
      <c r="CJ1706" s="174">
        <v>2603.84</v>
      </c>
      <c r="CK1706" s="174">
        <v>2603.84</v>
      </c>
      <c r="CN1706" s="3">
        <v>419</v>
      </c>
      <c r="CO1706" s="169">
        <f t="shared" si="186"/>
        <v>2211.0646200000001</v>
      </c>
      <c r="CP1706" s="169">
        <f t="shared" si="187"/>
        <v>2166.2374800000002</v>
      </c>
      <c r="CQ1706" s="170">
        <f t="shared" si="188"/>
        <v>4377.3021000000008</v>
      </c>
      <c r="CU1706" s="174">
        <v>31</v>
      </c>
      <c r="CV1706" s="174">
        <v>61455</v>
      </c>
      <c r="CW1706" s="174">
        <v>5</v>
      </c>
      <c r="CX1706" s="174">
        <v>2603.84</v>
      </c>
    </row>
    <row r="1707" spans="84:102" x14ac:dyDescent="0.25">
      <c r="CF1707" s="3" t="s">
        <v>3073</v>
      </c>
      <c r="CG1707" s="174">
        <v>37820</v>
      </c>
      <c r="CH1707" s="174">
        <v>2470</v>
      </c>
      <c r="CI1707" s="174">
        <v>5</v>
      </c>
      <c r="CJ1707" s="174">
        <v>2603.6950000000002</v>
      </c>
      <c r="CK1707" s="174">
        <v>2603.6950000000002</v>
      </c>
      <c r="CN1707" s="3">
        <v>2142</v>
      </c>
      <c r="CO1707" s="169">
        <f t="shared" si="186"/>
        <v>2189.1885000000002</v>
      </c>
      <c r="CP1707" s="169">
        <f t="shared" si="187"/>
        <v>2187.3218999999999</v>
      </c>
      <c r="CQ1707" s="170">
        <f t="shared" si="188"/>
        <v>4376.5104000000001</v>
      </c>
      <c r="CU1707" s="174">
        <v>37820</v>
      </c>
      <c r="CV1707" s="174">
        <v>2470</v>
      </c>
      <c r="CW1707" s="174">
        <v>5</v>
      </c>
      <c r="CX1707" s="174">
        <v>2603.6950000000002</v>
      </c>
    </row>
    <row r="1708" spans="84:102" x14ac:dyDescent="0.25">
      <c r="CF1708" s="3" t="s">
        <v>3073</v>
      </c>
      <c r="CG1708" s="174">
        <v>29393</v>
      </c>
      <c r="CH1708" s="174">
        <v>2370</v>
      </c>
      <c r="CI1708" s="174">
        <v>5</v>
      </c>
      <c r="CJ1708" s="174">
        <v>2603.047</v>
      </c>
      <c r="CK1708" s="174">
        <v>2603.047</v>
      </c>
      <c r="CN1708" s="3">
        <v>778</v>
      </c>
      <c r="CO1708" s="169">
        <f t="shared" si="186"/>
        <v>2184.0210999999999</v>
      </c>
      <c r="CP1708" s="169">
        <f t="shared" si="187"/>
        <v>2190.3629929999997</v>
      </c>
      <c r="CQ1708" s="170">
        <f t="shared" si="188"/>
        <v>4374.3840929999997</v>
      </c>
      <c r="CU1708" s="174">
        <v>29393</v>
      </c>
      <c r="CV1708" s="174">
        <v>2370</v>
      </c>
      <c r="CW1708" s="174">
        <v>5</v>
      </c>
      <c r="CX1708" s="174">
        <v>2603.047</v>
      </c>
    </row>
    <row r="1709" spans="84:102" x14ac:dyDescent="0.25">
      <c r="CF1709" s="3" t="s">
        <v>3073</v>
      </c>
      <c r="CG1709" s="174">
        <v>92</v>
      </c>
      <c r="CH1709" s="174">
        <v>65379</v>
      </c>
      <c r="CI1709" s="174">
        <v>5</v>
      </c>
      <c r="CJ1709" s="174">
        <v>2602.4690000000001</v>
      </c>
      <c r="CK1709" s="174">
        <v>2602.4690000000001</v>
      </c>
      <c r="CN1709" s="3">
        <v>733</v>
      </c>
      <c r="CO1709" s="169">
        <f t="shared" si="186"/>
        <v>2126.6737000000003</v>
      </c>
      <c r="CP1709" s="169">
        <f t="shared" si="187"/>
        <v>2247.67</v>
      </c>
      <c r="CQ1709" s="170">
        <f t="shared" si="188"/>
        <v>4374.3437000000004</v>
      </c>
      <c r="CU1709" s="174">
        <v>92</v>
      </c>
      <c r="CV1709" s="174">
        <v>65379</v>
      </c>
      <c r="CW1709" s="174">
        <v>5</v>
      </c>
      <c r="CX1709" s="174">
        <v>2602.4690000000001</v>
      </c>
    </row>
    <row r="1710" spans="84:102" x14ac:dyDescent="0.25">
      <c r="CF1710" s="3" t="s">
        <v>3073</v>
      </c>
      <c r="CG1710" s="174">
        <v>427</v>
      </c>
      <c r="CH1710" s="174">
        <v>82425</v>
      </c>
      <c r="CI1710" s="174">
        <v>5</v>
      </c>
      <c r="CJ1710" s="174">
        <v>2602.1469999999999</v>
      </c>
      <c r="CK1710" s="174">
        <v>2602.1469999999999</v>
      </c>
      <c r="CN1710" s="3">
        <v>3055</v>
      </c>
      <c r="CO1710" s="169">
        <f t="shared" si="186"/>
        <v>2186.011</v>
      </c>
      <c r="CP1710" s="169">
        <f t="shared" si="187"/>
        <v>2188.2919999999999</v>
      </c>
      <c r="CQ1710" s="170">
        <f t="shared" si="188"/>
        <v>4374.3029999999999</v>
      </c>
      <c r="CU1710" s="174">
        <v>427</v>
      </c>
      <c r="CV1710" s="174">
        <v>82425</v>
      </c>
      <c r="CW1710" s="174">
        <v>5</v>
      </c>
      <c r="CX1710" s="174">
        <v>2602.1469999999999</v>
      </c>
    </row>
    <row r="1711" spans="84:102" x14ac:dyDescent="0.25">
      <c r="CF1711" s="3" t="s">
        <v>3073</v>
      </c>
      <c r="CG1711" s="174">
        <v>66383</v>
      </c>
      <c r="CH1711" s="174">
        <v>91</v>
      </c>
      <c r="CI1711" s="174">
        <v>5</v>
      </c>
      <c r="CJ1711" s="174">
        <v>2602.0990000000002</v>
      </c>
      <c r="CK1711" s="174">
        <v>2602.0990000000002</v>
      </c>
      <c r="CN1711" s="3">
        <v>696</v>
      </c>
      <c r="CO1711" s="169">
        <f t="shared" si="186"/>
        <v>2150.3209999999999</v>
      </c>
      <c r="CP1711" s="169">
        <f t="shared" si="187"/>
        <v>2222.4062300000001</v>
      </c>
      <c r="CQ1711" s="170">
        <f t="shared" si="188"/>
        <v>4372.7272300000004</v>
      </c>
      <c r="CU1711" s="174">
        <v>66383</v>
      </c>
      <c r="CV1711" s="174">
        <v>91</v>
      </c>
      <c r="CW1711" s="174">
        <v>5</v>
      </c>
      <c r="CX1711" s="174">
        <v>2602.0990000000002</v>
      </c>
    </row>
    <row r="1712" spans="84:102" x14ac:dyDescent="0.25">
      <c r="CF1712" s="3" t="s">
        <v>3073</v>
      </c>
      <c r="CG1712" s="174">
        <v>887</v>
      </c>
      <c r="CH1712" s="174">
        <v>108176</v>
      </c>
      <c r="CI1712" s="174">
        <v>5</v>
      </c>
      <c r="CJ1712" s="174">
        <v>2601.8960000000002</v>
      </c>
      <c r="CK1712" s="174">
        <v>2601.8960000000002</v>
      </c>
      <c r="CN1712" s="3">
        <v>1344</v>
      </c>
      <c r="CO1712" s="169">
        <f t="shared" si="186"/>
        <v>2163.7870000000003</v>
      </c>
      <c r="CP1712" s="169">
        <f t="shared" si="187"/>
        <v>2208.7219999999998</v>
      </c>
      <c r="CQ1712" s="170">
        <f t="shared" si="188"/>
        <v>4372.509</v>
      </c>
      <c r="CU1712" s="174">
        <v>887</v>
      </c>
      <c r="CV1712" s="174">
        <v>108176</v>
      </c>
      <c r="CW1712" s="174">
        <v>5</v>
      </c>
      <c r="CX1712" s="174">
        <v>2601.8960000000002</v>
      </c>
    </row>
    <row r="1713" spans="84:102" x14ac:dyDescent="0.25">
      <c r="CF1713" s="3" t="s">
        <v>3073</v>
      </c>
      <c r="CG1713" s="174">
        <v>131746</v>
      </c>
      <c r="CH1713" s="174">
        <v>2013</v>
      </c>
      <c r="CI1713" s="174">
        <v>5</v>
      </c>
      <c r="CJ1713" s="174">
        <v>2601.2820000000002</v>
      </c>
      <c r="CK1713" s="174">
        <v>2601.2820000000002</v>
      </c>
      <c r="CN1713" s="3">
        <v>1657</v>
      </c>
      <c r="CO1713" s="169">
        <f t="shared" si="186"/>
        <v>2201.7867999999999</v>
      </c>
      <c r="CP1713" s="169">
        <f t="shared" si="187"/>
        <v>2170.6994</v>
      </c>
      <c r="CQ1713" s="170">
        <f t="shared" si="188"/>
        <v>4372.4861999999994</v>
      </c>
      <c r="CU1713" s="174">
        <v>131746</v>
      </c>
      <c r="CV1713" s="174">
        <v>2013</v>
      </c>
      <c r="CW1713" s="174">
        <v>5</v>
      </c>
      <c r="CX1713" s="174">
        <v>2601.2820000000002</v>
      </c>
    </row>
    <row r="1714" spans="84:102" x14ac:dyDescent="0.25">
      <c r="CF1714" s="3" t="s">
        <v>3073</v>
      </c>
      <c r="CG1714" s="174">
        <v>1794</v>
      </c>
      <c r="CH1714" s="174">
        <v>54614</v>
      </c>
      <c r="CI1714" s="174">
        <v>5</v>
      </c>
      <c r="CJ1714" s="174">
        <v>2600.502</v>
      </c>
      <c r="CK1714" s="174">
        <v>2600.502</v>
      </c>
      <c r="CN1714" s="3">
        <v>3673</v>
      </c>
      <c r="CO1714" s="169">
        <f t="shared" si="186"/>
        <v>2206.5511000000001</v>
      </c>
      <c r="CP1714" s="169">
        <f t="shared" si="187"/>
        <v>2163.1525000000001</v>
      </c>
      <c r="CQ1714" s="170">
        <f t="shared" si="188"/>
        <v>4369.7036000000007</v>
      </c>
      <c r="CU1714" s="174">
        <v>1794</v>
      </c>
      <c r="CV1714" s="174">
        <v>54614</v>
      </c>
      <c r="CW1714" s="174">
        <v>5</v>
      </c>
      <c r="CX1714" s="174">
        <v>2600.502</v>
      </c>
    </row>
    <row r="1715" spans="84:102" x14ac:dyDescent="0.25">
      <c r="CF1715" s="3" t="s">
        <v>3073</v>
      </c>
      <c r="CG1715" s="174">
        <v>1441</v>
      </c>
      <c r="CH1715" s="174">
        <v>101522</v>
      </c>
      <c r="CI1715" s="174">
        <v>5</v>
      </c>
      <c r="CJ1715" s="174">
        <v>2600.4630000000002</v>
      </c>
      <c r="CK1715" s="174">
        <v>2600.4630000000002</v>
      </c>
      <c r="CN1715" s="3">
        <v>96</v>
      </c>
      <c r="CO1715" s="169">
        <f t="shared" si="186"/>
        <v>2213.5699999999997</v>
      </c>
      <c r="CP1715" s="169">
        <f t="shared" si="187"/>
        <v>2155.6666999999998</v>
      </c>
      <c r="CQ1715" s="170">
        <f t="shared" si="188"/>
        <v>4369.2366999999995</v>
      </c>
      <c r="CU1715" s="174">
        <v>1441</v>
      </c>
      <c r="CV1715" s="174">
        <v>101522</v>
      </c>
      <c r="CW1715" s="174">
        <v>5</v>
      </c>
      <c r="CX1715" s="174">
        <v>2600.4630000000002</v>
      </c>
    </row>
    <row r="1716" spans="84:102" x14ac:dyDescent="0.25">
      <c r="CF1716" s="3" t="s">
        <v>3073</v>
      </c>
      <c r="CG1716" s="174">
        <v>382</v>
      </c>
      <c r="CH1716" s="174">
        <v>78257</v>
      </c>
      <c r="CI1716" s="174">
        <v>5</v>
      </c>
      <c r="CJ1716" s="174">
        <v>2599.6370000000002</v>
      </c>
      <c r="CK1716" s="174">
        <v>2599.6370000000002</v>
      </c>
      <c r="CN1716" s="3">
        <v>2835</v>
      </c>
      <c r="CO1716" s="169">
        <f t="shared" si="186"/>
        <v>2177.8261390000002</v>
      </c>
      <c r="CP1716" s="169">
        <f t="shared" si="187"/>
        <v>2191.2692550000002</v>
      </c>
      <c r="CQ1716" s="170">
        <f t="shared" si="188"/>
        <v>4369.0953939999999</v>
      </c>
      <c r="CU1716" s="174">
        <v>382</v>
      </c>
      <c r="CV1716" s="174">
        <v>78257</v>
      </c>
      <c r="CW1716" s="174">
        <v>5</v>
      </c>
      <c r="CX1716" s="174">
        <v>2599.6370000000002</v>
      </c>
    </row>
    <row r="1717" spans="84:102" x14ac:dyDescent="0.25">
      <c r="CF1717" s="3" t="s">
        <v>3073</v>
      </c>
      <c r="CG1717" s="174">
        <v>1954</v>
      </c>
      <c r="CH1717" s="174">
        <v>90311</v>
      </c>
      <c r="CI1717" s="174">
        <v>5</v>
      </c>
      <c r="CJ1717" s="174">
        <v>2599.259</v>
      </c>
      <c r="CK1717" s="174">
        <v>2599.259</v>
      </c>
      <c r="CN1717" s="3">
        <v>392</v>
      </c>
      <c r="CO1717" s="169">
        <f t="shared" si="186"/>
        <v>2198.9638</v>
      </c>
      <c r="CP1717" s="169">
        <f t="shared" si="187"/>
        <v>2169.4638</v>
      </c>
      <c r="CQ1717" s="170">
        <f t="shared" si="188"/>
        <v>4368.4276</v>
      </c>
      <c r="CU1717" s="174">
        <v>1954</v>
      </c>
      <c r="CV1717" s="174">
        <v>90311</v>
      </c>
      <c r="CW1717" s="174">
        <v>5</v>
      </c>
      <c r="CX1717" s="174">
        <v>2599.259</v>
      </c>
    </row>
    <row r="1718" spans="84:102" x14ac:dyDescent="0.25">
      <c r="CF1718" s="3" t="s">
        <v>3073</v>
      </c>
      <c r="CG1718" s="174">
        <v>145988</v>
      </c>
      <c r="CH1718" s="174">
        <v>3091</v>
      </c>
      <c r="CI1718" s="174">
        <v>5</v>
      </c>
      <c r="CJ1718" s="174">
        <v>2599.0070000000001</v>
      </c>
      <c r="CK1718" s="174">
        <v>2599.0070000000001</v>
      </c>
      <c r="CN1718" s="3">
        <v>2015</v>
      </c>
      <c r="CO1718" s="169">
        <f t="shared" si="186"/>
        <v>2085.5122000000001</v>
      </c>
      <c r="CP1718" s="169">
        <f t="shared" si="187"/>
        <v>2282.8775000000001</v>
      </c>
      <c r="CQ1718" s="170">
        <f t="shared" si="188"/>
        <v>4368.3896999999997</v>
      </c>
      <c r="CU1718" s="174">
        <v>145988</v>
      </c>
      <c r="CV1718" s="174">
        <v>3091</v>
      </c>
      <c r="CW1718" s="174">
        <v>5</v>
      </c>
      <c r="CX1718" s="174">
        <v>2599.0070000000001</v>
      </c>
    </row>
    <row r="1719" spans="84:102" x14ac:dyDescent="0.25">
      <c r="CF1719" s="3" t="s">
        <v>3073</v>
      </c>
      <c r="CG1719" s="174">
        <v>961</v>
      </c>
      <c r="CH1719" s="174">
        <v>112316</v>
      </c>
      <c r="CI1719" s="174">
        <v>5</v>
      </c>
      <c r="CJ1719" s="174">
        <v>2598.2620000000002</v>
      </c>
      <c r="CK1719" s="174">
        <v>2598.2620000000002</v>
      </c>
      <c r="CN1719" s="3">
        <v>1191</v>
      </c>
      <c r="CO1719" s="169">
        <f t="shared" si="186"/>
        <v>2204.39975</v>
      </c>
      <c r="CP1719" s="169">
        <f t="shared" si="187"/>
        <v>2163.0672599999998</v>
      </c>
      <c r="CQ1719" s="170">
        <f t="shared" si="188"/>
        <v>4367.4670100000003</v>
      </c>
      <c r="CU1719" s="174">
        <v>961</v>
      </c>
      <c r="CV1719" s="174">
        <v>112316</v>
      </c>
      <c r="CW1719" s="174">
        <v>5</v>
      </c>
      <c r="CX1719" s="174">
        <v>2598.2620000000002</v>
      </c>
    </row>
    <row r="1720" spans="84:102" x14ac:dyDescent="0.25">
      <c r="CF1720" s="3" t="s">
        <v>3073</v>
      </c>
      <c r="CG1720" s="174">
        <v>3313</v>
      </c>
      <c r="CH1720" s="174">
        <v>165892</v>
      </c>
      <c r="CI1720" s="174">
        <v>5</v>
      </c>
      <c r="CJ1720" s="174">
        <v>2596.8049999999998</v>
      </c>
      <c r="CK1720" s="174">
        <v>2596.8049999999998</v>
      </c>
      <c r="CN1720" s="3">
        <v>2818</v>
      </c>
      <c r="CO1720" s="169">
        <f t="shared" si="186"/>
        <v>2202.7071999999998</v>
      </c>
      <c r="CP1720" s="169">
        <f t="shared" si="187"/>
        <v>2162.4915999999998</v>
      </c>
      <c r="CQ1720" s="170">
        <f t="shared" si="188"/>
        <v>4365.1988000000001</v>
      </c>
      <c r="CU1720" s="174">
        <v>3313</v>
      </c>
      <c r="CV1720" s="174">
        <v>165892</v>
      </c>
      <c r="CW1720" s="174">
        <v>5</v>
      </c>
      <c r="CX1720" s="174">
        <v>2596.8049999999998</v>
      </c>
    </row>
    <row r="1721" spans="84:102" x14ac:dyDescent="0.25">
      <c r="CF1721" s="3" t="s">
        <v>3073</v>
      </c>
      <c r="CG1721" s="174">
        <v>84000</v>
      </c>
      <c r="CH1721" s="174">
        <v>556</v>
      </c>
      <c r="CI1721" s="174">
        <v>5</v>
      </c>
      <c r="CJ1721" s="174">
        <v>2596.5030000000002</v>
      </c>
      <c r="CK1721" s="174">
        <v>2596.5030000000002</v>
      </c>
      <c r="CN1721" s="3">
        <v>1272</v>
      </c>
      <c r="CO1721" s="169">
        <f t="shared" si="186"/>
        <v>2187.4440999999997</v>
      </c>
      <c r="CP1721" s="169">
        <f t="shared" si="187"/>
        <v>2177.6729</v>
      </c>
      <c r="CQ1721" s="170">
        <f t="shared" si="188"/>
        <v>4365.1170000000002</v>
      </c>
      <c r="CU1721" s="174">
        <v>84000</v>
      </c>
      <c r="CV1721" s="174">
        <v>556</v>
      </c>
      <c r="CW1721" s="174">
        <v>5</v>
      </c>
      <c r="CX1721" s="174">
        <v>2596.5030000000002</v>
      </c>
    </row>
    <row r="1722" spans="84:102" x14ac:dyDescent="0.25">
      <c r="CF1722" s="3" t="s">
        <v>3073</v>
      </c>
      <c r="CG1722" s="174">
        <v>112103</v>
      </c>
      <c r="CH1722" s="174">
        <v>921</v>
      </c>
      <c r="CI1722" s="174">
        <v>5</v>
      </c>
      <c r="CJ1722" s="174">
        <v>2596.2460000000001</v>
      </c>
      <c r="CK1722" s="174">
        <v>2596.2460000000001</v>
      </c>
      <c r="CN1722" s="3">
        <v>1607</v>
      </c>
      <c r="CO1722" s="169">
        <f t="shared" si="186"/>
        <v>2174.5459999999998</v>
      </c>
      <c r="CP1722" s="169">
        <f t="shared" si="187"/>
        <v>2189.8939999999998</v>
      </c>
      <c r="CQ1722" s="170">
        <f t="shared" si="188"/>
        <v>4364.4399999999996</v>
      </c>
      <c r="CU1722" s="174">
        <v>112103</v>
      </c>
      <c r="CV1722" s="174">
        <v>921</v>
      </c>
      <c r="CW1722" s="174">
        <v>5</v>
      </c>
      <c r="CX1722" s="174">
        <v>2596.2460000000001</v>
      </c>
    </row>
    <row r="1723" spans="84:102" x14ac:dyDescent="0.25">
      <c r="CF1723" s="3" t="s">
        <v>3073</v>
      </c>
      <c r="CG1723" s="174">
        <v>3390</v>
      </c>
      <c r="CH1723" s="174">
        <v>172343</v>
      </c>
      <c r="CI1723" s="174">
        <v>5</v>
      </c>
      <c r="CJ1723" s="174">
        <v>2595.489</v>
      </c>
      <c r="CK1723" s="174">
        <v>2595.489</v>
      </c>
      <c r="CN1723" s="3">
        <v>2019</v>
      </c>
      <c r="CO1723" s="169">
        <f t="shared" si="186"/>
        <v>2159.328</v>
      </c>
      <c r="CP1723" s="169">
        <f t="shared" si="187"/>
        <v>2203.9639999999999</v>
      </c>
      <c r="CQ1723" s="170">
        <f t="shared" si="188"/>
        <v>4363.2919999999995</v>
      </c>
      <c r="CU1723" s="174">
        <v>3390</v>
      </c>
      <c r="CV1723" s="174">
        <v>172343</v>
      </c>
      <c r="CW1723" s="174">
        <v>5</v>
      </c>
      <c r="CX1723" s="174">
        <v>2595.489</v>
      </c>
    </row>
    <row r="1724" spans="84:102" x14ac:dyDescent="0.25">
      <c r="CF1724" s="3" t="s">
        <v>3073</v>
      </c>
      <c r="CG1724" s="174">
        <v>2533</v>
      </c>
      <c r="CH1724" s="174">
        <v>42744</v>
      </c>
      <c r="CI1724" s="174">
        <v>5</v>
      </c>
      <c r="CJ1724" s="174">
        <v>2595.0450000000001</v>
      </c>
      <c r="CK1724" s="174">
        <v>2595.0450000000001</v>
      </c>
      <c r="CN1724" s="3">
        <v>1619</v>
      </c>
      <c r="CO1724" s="169">
        <f t="shared" si="186"/>
        <v>2201.3141999999998</v>
      </c>
      <c r="CP1724" s="169">
        <f t="shared" si="187"/>
        <v>2155.7102</v>
      </c>
      <c r="CQ1724" s="170">
        <f t="shared" si="188"/>
        <v>4357.0244000000002</v>
      </c>
      <c r="CU1724" s="174">
        <v>2533</v>
      </c>
      <c r="CV1724" s="174">
        <v>42744</v>
      </c>
      <c r="CW1724" s="174">
        <v>5</v>
      </c>
      <c r="CX1724" s="174">
        <v>2595.0450000000001</v>
      </c>
    </row>
    <row r="1725" spans="84:102" x14ac:dyDescent="0.25">
      <c r="CF1725" s="3" t="s">
        <v>3073</v>
      </c>
      <c r="CG1725" s="174">
        <v>2312</v>
      </c>
      <c r="CH1725" s="174">
        <v>24644</v>
      </c>
      <c r="CI1725" s="174">
        <v>5</v>
      </c>
      <c r="CJ1725" s="174">
        <v>2593.5619999999999</v>
      </c>
      <c r="CK1725" s="174">
        <v>2593.5619999999999</v>
      </c>
      <c r="CN1725" s="3">
        <v>3454</v>
      </c>
      <c r="CO1725" s="169">
        <f t="shared" si="186"/>
        <v>2158.8056000000001</v>
      </c>
      <c r="CP1725" s="169">
        <f t="shared" si="187"/>
        <v>2196.0318000000002</v>
      </c>
      <c r="CQ1725" s="170">
        <f t="shared" si="188"/>
        <v>4354.8374000000003</v>
      </c>
      <c r="CU1725" s="174">
        <v>2312</v>
      </c>
      <c r="CV1725" s="174">
        <v>24644</v>
      </c>
      <c r="CW1725" s="174">
        <v>5</v>
      </c>
      <c r="CX1725" s="174">
        <v>2593.5619999999999</v>
      </c>
    </row>
    <row r="1726" spans="84:102" x14ac:dyDescent="0.25">
      <c r="CF1726" s="3" t="s">
        <v>3073</v>
      </c>
      <c r="CG1726" s="174">
        <v>1247</v>
      </c>
      <c r="CH1726" s="174">
        <v>128209</v>
      </c>
      <c r="CI1726" s="174">
        <v>5</v>
      </c>
      <c r="CJ1726" s="174">
        <v>2592.6060000000002</v>
      </c>
      <c r="CK1726" s="174">
        <v>2592.6060000000002</v>
      </c>
      <c r="CN1726" s="3">
        <v>1462</v>
      </c>
      <c r="CO1726" s="169">
        <f t="shared" si="186"/>
        <v>2180.27</v>
      </c>
      <c r="CP1726" s="169">
        <f t="shared" si="187"/>
        <v>2174.1750000000002</v>
      </c>
      <c r="CQ1726" s="170">
        <f t="shared" si="188"/>
        <v>4354.4449999999997</v>
      </c>
      <c r="CU1726" s="174">
        <v>1247</v>
      </c>
      <c r="CV1726" s="174">
        <v>128209</v>
      </c>
      <c r="CW1726" s="174">
        <v>5</v>
      </c>
      <c r="CX1726" s="174">
        <v>2592.6060000000002</v>
      </c>
    </row>
    <row r="1727" spans="84:102" x14ac:dyDescent="0.25">
      <c r="CF1727" s="3" t="s">
        <v>3073</v>
      </c>
      <c r="CG1727" s="174">
        <v>2624</v>
      </c>
      <c r="CH1727" s="174">
        <v>45789</v>
      </c>
      <c r="CI1727" s="174">
        <v>5</v>
      </c>
      <c r="CJ1727" s="174">
        <v>2590.9580000000001</v>
      </c>
      <c r="CK1727" s="174">
        <v>2590.9580000000001</v>
      </c>
      <c r="CN1727" s="3">
        <v>2803</v>
      </c>
      <c r="CO1727" s="169">
        <f t="shared" si="186"/>
        <v>2176.6606999999999</v>
      </c>
      <c r="CP1727" s="169">
        <f t="shared" si="187"/>
        <v>2175.4311000000002</v>
      </c>
      <c r="CQ1727" s="170">
        <f t="shared" si="188"/>
        <v>4352.0918000000001</v>
      </c>
      <c r="CU1727" s="174">
        <v>2624</v>
      </c>
      <c r="CV1727" s="174">
        <v>45789</v>
      </c>
      <c r="CW1727" s="174">
        <v>5</v>
      </c>
      <c r="CX1727" s="174">
        <v>2590.9580000000001</v>
      </c>
    </row>
    <row r="1728" spans="84:102" x14ac:dyDescent="0.25">
      <c r="CF1728" s="3" t="s">
        <v>3073</v>
      </c>
      <c r="CG1728" s="174">
        <v>21791</v>
      </c>
      <c r="CH1728" s="174">
        <v>2230</v>
      </c>
      <c r="CI1728" s="174">
        <v>5</v>
      </c>
      <c r="CJ1728" s="174">
        <v>2589.683</v>
      </c>
      <c r="CK1728" s="174">
        <v>2589.683</v>
      </c>
      <c r="CN1728" s="3">
        <v>2210</v>
      </c>
      <c r="CO1728" s="169">
        <f t="shared" si="186"/>
        <v>2173.0302999999999</v>
      </c>
      <c r="CP1728" s="169">
        <f t="shared" si="187"/>
        <v>2178.4902000000002</v>
      </c>
      <c r="CQ1728" s="170">
        <f t="shared" si="188"/>
        <v>4351.5205000000005</v>
      </c>
      <c r="CU1728" s="174">
        <v>21791</v>
      </c>
      <c r="CV1728" s="174">
        <v>2230</v>
      </c>
      <c r="CW1728" s="174">
        <v>5</v>
      </c>
      <c r="CX1728" s="174">
        <v>2589.683</v>
      </c>
    </row>
    <row r="1729" spans="84:102" x14ac:dyDescent="0.25">
      <c r="CF1729" s="3" t="s">
        <v>3073</v>
      </c>
      <c r="CG1729" s="174">
        <v>150835</v>
      </c>
      <c r="CH1729" s="174">
        <v>3144</v>
      </c>
      <c r="CI1729" s="174">
        <v>5</v>
      </c>
      <c r="CJ1729" s="174">
        <v>2589.5949999999998</v>
      </c>
      <c r="CK1729" s="174">
        <v>2589.5949999999998</v>
      </c>
      <c r="CN1729" s="3">
        <v>2452</v>
      </c>
      <c r="CO1729" s="169">
        <f t="shared" si="186"/>
        <v>2216.5181499999999</v>
      </c>
      <c r="CP1729" s="169">
        <f t="shared" si="187"/>
        <v>2131.8441000000003</v>
      </c>
      <c r="CQ1729" s="170">
        <f t="shared" si="188"/>
        <v>4348.3622500000001</v>
      </c>
      <c r="CU1729" s="174">
        <v>150835</v>
      </c>
      <c r="CV1729" s="174">
        <v>3144</v>
      </c>
      <c r="CW1729" s="174">
        <v>5</v>
      </c>
      <c r="CX1729" s="174">
        <v>2589.5949999999998</v>
      </c>
    </row>
    <row r="1730" spans="84:102" x14ac:dyDescent="0.25">
      <c r="CF1730" s="3" t="s">
        <v>3073</v>
      </c>
      <c r="CG1730" s="174">
        <v>1178</v>
      </c>
      <c r="CH1730" s="174">
        <v>140585</v>
      </c>
      <c r="CI1730" s="174">
        <v>5</v>
      </c>
      <c r="CJ1730" s="174">
        <v>2589.3040000000001</v>
      </c>
      <c r="CK1730" s="174">
        <v>2589.3040000000001</v>
      </c>
      <c r="CN1730" s="3">
        <v>327</v>
      </c>
      <c r="CO1730" s="169">
        <f t="shared" si="186"/>
        <v>2202.8757999999998</v>
      </c>
      <c r="CP1730" s="169">
        <f t="shared" si="187"/>
        <v>2145.3994000000002</v>
      </c>
      <c r="CQ1730" s="170">
        <f t="shared" si="188"/>
        <v>4348.2752</v>
      </c>
      <c r="CU1730" s="174">
        <v>1178</v>
      </c>
      <c r="CV1730" s="174">
        <v>140585</v>
      </c>
      <c r="CW1730" s="174">
        <v>5</v>
      </c>
      <c r="CX1730" s="174">
        <v>2589.3040000000001</v>
      </c>
    </row>
    <row r="1731" spans="84:102" x14ac:dyDescent="0.25">
      <c r="CF1731" s="3" t="s">
        <v>3073</v>
      </c>
      <c r="CG1731" s="174">
        <v>168335</v>
      </c>
      <c r="CH1731" s="174">
        <v>3371</v>
      </c>
      <c r="CI1731" s="174">
        <v>5</v>
      </c>
      <c r="CJ1731" s="174">
        <v>2588.6930000000002</v>
      </c>
      <c r="CK1731" s="174">
        <v>2588.6930000000002</v>
      </c>
      <c r="CN1731" s="3">
        <v>1228</v>
      </c>
      <c r="CO1731" s="169">
        <f t="shared" ref="CO1731:CO1794" si="189">SUMIF(CG$3:CG$17476,$CN1731,$CK$3:$CK$17476)</f>
        <v>2151.2273</v>
      </c>
      <c r="CP1731" s="169">
        <f t="shared" ref="CP1731:CP1794" si="190">SUMIF(CH$3:CH$17476,$CN1731,$CK$3:$CK$17476)</f>
        <v>2196.6617999999999</v>
      </c>
      <c r="CQ1731" s="170">
        <f t="shared" ref="CQ1731:CQ1794" si="191">CO1731+CP1731</f>
        <v>4347.8891000000003</v>
      </c>
      <c r="CU1731" s="174">
        <v>168335</v>
      </c>
      <c r="CV1731" s="174">
        <v>3371</v>
      </c>
      <c r="CW1731" s="174">
        <v>5</v>
      </c>
      <c r="CX1731" s="174">
        <v>2588.6930000000002</v>
      </c>
    </row>
    <row r="1732" spans="84:102" x14ac:dyDescent="0.25">
      <c r="CF1732" s="3" t="s">
        <v>3073</v>
      </c>
      <c r="CG1732" s="174">
        <v>3657</v>
      </c>
      <c r="CH1732" s="174">
        <v>104564</v>
      </c>
      <c r="CI1732" s="174">
        <v>5</v>
      </c>
      <c r="CJ1732" s="174">
        <v>2588.1770000000001</v>
      </c>
      <c r="CK1732" s="174">
        <v>2588.1770000000001</v>
      </c>
      <c r="CN1732" s="3">
        <v>2122</v>
      </c>
      <c r="CO1732" s="169">
        <f t="shared" si="189"/>
        <v>2152.9928</v>
      </c>
      <c r="CP1732" s="169">
        <f t="shared" si="190"/>
        <v>2193.6574000000001</v>
      </c>
      <c r="CQ1732" s="170">
        <f t="shared" si="191"/>
        <v>4346.6502</v>
      </c>
      <c r="CU1732" s="174">
        <v>3657</v>
      </c>
      <c r="CV1732" s="174">
        <v>104564</v>
      </c>
      <c r="CW1732" s="174">
        <v>5</v>
      </c>
      <c r="CX1732" s="174">
        <v>2588.1770000000001</v>
      </c>
    </row>
    <row r="1733" spans="84:102" x14ac:dyDescent="0.25">
      <c r="CF1733" s="3" t="s">
        <v>3073</v>
      </c>
      <c r="CG1733" s="174">
        <v>105439</v>
      </c>
      <c r="CH1733" s="174">
        <v>1427</v>
      </c>
      <c r="CI1733" s="174">
        <v>5</v>
      </c>
      <c r="CJ1733" s="174">
        <v>2587.1460000000002</v>
      </c>
      <c r="CK1733" s="174">
        <v>2587.1460000000002</v>
      </c>
      <c r="CN1733" s="3">
        <v>1608</v>
      </c>
      <c r="CO1733" s="169">
        <f t="shared" si="189"/>
        <v>2112.8845000000001</v>
      </c>
      <c r="CP1733" s="169">
        <f t="shared" si="190"/>
        <v>2233.3325999999997</v>
      </c>
      <c r="CQ1733" s="170">
        <f t="shared" si="191"/>
        <v>4346.2170999999998</v>
      </c>
      <c r="CU1733" s="174">
        <v>105439</v>
      </c>
      <c r="CV1733" s="174">
        <v>1427</v>
      </c>
      <c r="CW1733" s="174">
        <v>5</v>
      </c>
      <c r="CX1733" s="174">
        <v>2587.1460000000002</v>
      </c>
    </row>
    <row r="1734" spans="84:102" x14ac:dyDescent="0.25">
      <c r="CF1734" s="3" t="s">
        <v>3073</v>
      </c>
      <c r="CG1734" s="174">
        <v>89623</v>
      </c>
      <c r="CH1734" s="174">
        <v>1505</v>
      </c>
      <c r="CI1734" s="174">
        <v>5</v>
      </c>
      <c r="CJ1734" s="174">
        <v>2586.6439999999998</v>
      </c>
      <c r="CK1734" s="174">
        <v>2586.6439999999998</v>
      </c>
      <c r="CN1734" s="3">
        <v>1028</v>
      </c>
      <c r="CO1734" s="169">
        <f t="shared" si="189"/>
        <v>2178.4906000000001</v>
      </c>
      <c r="CP1734" s="169">
        <f t="shared" si="190"/>
        <v>2159.9809</v>
      </c>
      <c r="CQ1734" s="170">
        <f t="shared" si="191"/>
        <v>4338.4714999999997</v>
      </c>
      <c r="CU1734" s="174">
        <v>89623</v>
      </c>
      <c r="CV1734" s="174">
        <v>1505</v>
      </c>
      <c r="CW1734" s="174">
        <v>5</v>
      </c>
      <c r="CX1734" s="174">
        <v>2586.6439999999998</v>
      </c>
    </row>
    <row r="1735" spans="84:102" x14ac:dyDescent="0.25">
      <c r="CF1735" s="3" t="s">
        <v>3073</v>
      </c>
      <c r="CG1735" s="174">
        <v>148068</v>
      </c>
      <c r="CH1735" s="174">
        <v>2808</v>
      </c>
      <c r="CI1735" s="174">
        <v>5</v>
      </c>
      <c r="CJ1735" s="174">
        <v>2585.3629999999998</v>
      </c>
      <c r="CK1735" s="174">
        <v>2585.3629999999998</v>
      </c>
      <c r="CN1735" s="3">
        <v>305</v>
      </c>
      <c r="CO1735" s="169">
        <f t="shared" si="189"/>
        <v>2119.8319999999999</v>
      </c>
      <c r="CP1735" s="169">
        <f t="shared" si="190"/>
        <v>2217.75947</v>
      </c>
      <c r="CQ1735" s="170">
        <f t="shared" si="191"/>
        <v>4337.5914699999994</v>
      </c>
      <c r="CU1735" s="174">
        <v>148068</v>
      </c>
      <c r="CV1735" s="174">
        <v>2808</v>
      </c>
      <c r="CW1735" s="174">
        <v>5</v>
      </c>
      <c r="CX1735" s="174">
        <v>2585.3629999999998</v>
      </c>
    </row>
    <row r="1736" spans="84:102" x14ac:dyDescent="0.25">
      <c r="CF1736" s="3" t="s">
        <v>3073</v>
      </c>
      <c r="CG1736" s="174">
        <v>62133</v>
      </c>
      <c r="CH1736" s="174">
        <v>1724</v>
      </c>
      <c r="CI1736" s="174">
        <v>5</v>
      </c>
      <c r="CJ1736" s="174">
        <v>2585.1529999999998</v>
      </c>
      <c r="CK1736" s="174">
        <v>2585.1529999999998</v>
      </c>
      <c r="CN1736" s="3">
        <v>447</v>
      </c>
      <c r="CO1736" s="169">
        <f t="shared" si="189"/>
        <v>2180.8112000000001</v>
      </c>
      <c r="CP1736" s="169">
        <f t="shared" si="190"/>
        <v>2153.2667000000001</v>
      </c>
      <c r="CQ1736" s="170">
        <f t="shared" si="191"/>
        <v>4334.0779000000002</v>
      </c>
      <c r="CU1736" s="174">
        <v>62133</v>
      </c>
      <c r="CV1736" s="174">
        <v>1724</v>
      </c>
      <c r="CW1736" s="174">
        <v>5</v>
      </c>
      <c r="CX1736" s="174">
        <v>2585.1529999999998</v>
      </c>
    </row>
    <row r="1737" spans="84:102" x14ac:dyDescent="0.25">
      <c r="CF1737" s="3" t="s">
        <v>3073</v>
      </c>
      <c r="CG1737" s="174">
        <v>140631</v>
      </c>
      <c r="CH1737" s="174">
        <v>2754</v>
      </c>
      <c r="CI1737" s="174">
        <v>5</v>
      </c>
      <c r="CJ1737" s="174">
        <v>2584.8879999999999</v>
      </c>
      <c r="CK1737" s="174">
        <v>2584.8879999999999</v>
      </c>
      <c r="CN1737" s="3">
        <v>3543</v>
      </c>
      <c r="CO1737" s="169">
        <f t="shared" si="189"/>
        <v>2156.2855</v>
      </c>
      <c r="CP1737" s="169">
        <f t="shared" si="190"/>
        <v>2174.623</v>
      </c>
      <c r="CQ1737" s="170">
        <f t="shared" si="191"/>
        <v>4330.9084999999995</v>
      </c>
      <c r="CU1737" s="174">
        <v>140631</v>
      </c>
      <c r="CV1737" s="174">
        <v>2754</v>
      </c>
      <c r="CW1737" s="174">
        <v>5</v>
      </c>
      <c r="CX1737" s="174">
        <v>2584.8879999999999</v>
      </c>
    </row>
    <row r="1738" spans="84:102" x14ac:dyDescent="0.25">
      <c r="CF1738" s="3" t="s">
        <v>3073</v>
      </c>
      <c r="CG1738" s="174">
        <v>3496</v>
      </c>
      <c r="CH1738" s="174">
        <v>63387</v>
      </c>
      <c r="CI1738" s="174">
        <v>5</v>
      </c>
      <c r="CJ1738" s="174">
        <v>2582.752</v>
      </c>
      <c r="CK1738" s="174">
        <v>2582.752</v>
      </c>
      <c r="CN1738" s="3">
        <v>1782</v>
      </c>
      <c r="CO1738" s="169">
        <f t="shared" si="189"/>
        <v>2117.4353999999998</v>
      </c>
      <c r="CP1738" s="169">
        <f t="shared" si="190"/>
        <v>2207.5565000000001</v>
      </c>
      <c r="CQ1738" s="170">
        <f t="shared" si="191"/>
        <v>4324.9919</v>
      </c>
      <c r="CU1738" s="174">
        <v>3496</v>
      </c>
      <c r="CV1738" s="174">
        <v>63387</v>
      </c>
      <c r="CW1738" s="174">
        <v>5</v>
      </c>
      <c r="CX1738" s="174">
        <v>2582.752</v>
      </c>
    </row>
    <row r="1739" spans="84:102" x14ac:dyDescent="0.25">
      <c r="CF1739" s="3" t="s">
        <v>3073</v>
      </c>
      <c r="CG1739" s="174">
        <v>2006</v>
      </c>
      <c r="CH1739" s="174">
        <v>125669</v>
      </c>
      <c r="CI1739" s="174">
        <v>5</v>
      </c>
      <c r="CJ1739" s="174">
        <v>2582.7429999999999</v>
      </c>
      <c r="CK1739" s="174">
        <v>2582.7429999999999</v>
      </c>
      <c r="CN1739" s="3">
        <v>372</v>
      </c>
      <c r="CO1739" s="169">
        <f t="shared" si="189"/>
        <v>2179.34</v>
      </c>
      <c r="CP1739" s="169">
        <f t="shared" si="190"/>
        <v>2144.9189999999999</v>
      </c>
      <c r="CQ1739" s="170">
        <f t="shared" si="191"/>
        <v>4324.259</v>
      </c>
      <c r="CU1739" s="174">
        <v>2006</v>
      </c>
      <c r="CV1739" s="174">
        <v>125669</v>
      </c>
      <c r="CW1739" s="174">
        <v>5</v>
      </c>
      <c r="CX1739" s="174">
        <v>2582.7429999999999</v>
      </c>
    </row>
    <row r="1740" spans="84:102" x14ac:dyDescent="0.25">
      <c r="CF1740" s="3" t="s">
        <v>3073</v>
      </c>
      <c r="CG1740" s="174">
        <v>122799</v>
      </c>
      <c r="CH1740" s="174">
        <v>2002</v>
      </c>
      <c r="CI1740" s="174">
        <v>5</v>
      </c>
      <c r="CJ1740" s="174">
        <v>2580.37</v>
      </c>
      <c r="CK1740" s="174">
        <v>2580.37</v>
      </c>
      <c r="CN1740" s="3">
        <v>3258</v>
      </c>
      <c r="CO1740" s="169">
        <f t="shared" si="189"/>
        <v>2166.4297999999999</v>
      </c>
      <c r="CP1740" s="169">
        <f t="shared" si="190"/>
        <v>2155.4560999999999</v>
      </c>
      <c r="CQ1740" s="170">
        <f t="shared" si="191"/>
        <v>4321.8858999999993</v>
      </c>
      <c r="CU1740" s="174">
        <v>122799</v>
      </c>
      <c r="CV1740" s="174">
        <v>2002</v>
      </c>
      <c r="CW1740" s="174">
        <v>5</v>
      </c>
      <c r="CX1740" s="174">
        <v>2580.37</v>
      </c>
    </row>
    <row r="1741" spans="84:102" x14ac:dyDescent="0.25">
      <c r="CF1741" s="3" t="s">
        <v>3073</v>
      </c>
      <c r="CG1741" s="174">
        <v>70</v>
      </c>
      <c r="CH1741" s="174">
        <v>64368</v>
      </c>
      <c r="CI1741" s="174">
        <v>5</v>
      </c>
      <c r="CJ1741" s="174">
        <v>2580.0329999999999</v>
      </c>
      <c r="CK1741" s="174">
        <v>2580.0329999999999</v>
      </c>
      <c r="CN1741" s="3">
        <v>544</v>
      </c>
      <c r="CO1741" s="169">
        <f t="shared" si="189"/>
        <v>2138.8116</v>
      </c>
      <c r="CP1741" s="169">
        <f t="shared" si="190"/>
        <v>2182.9555</v>
      </c>
      <c r="CQ1741" s="170">
        <f t="shared" si="191"/>
        <v>4321.7671</v>
      </c>
      <c r="CU1741" s="174">
        <v>70</v>
      </c>
      <c r="CV1741" s="174">
        <v>64368</v>
      </c>
      <c r="CW1741" s="174">
        <v>5</v>
      </c>
      <c r="CX1741" s="174">
        <v>2580.0329999999999</v>
      </c>
    </row>
    <row r="1742" spans="84:102" x14ac:dyDescent="0.25">
      <c r="CF1742" s="3" t="s">
        <v>3073</v>
      </c>
      <c r="CG1742" s="174">
        <v>3445</v>
      </c>
      <c r="CH1742" s="174">
        <v>178510</v>
      </c>
      <c r="CI1742" s="174">
        <v>5</v>
      </c>
      <c r="CJ1742" s="174">
        <v>2577.9760000000001</v>
      </c>
      <c r="CK1742" s="174">
        <v>2577.9760000000001</v>
      </c>
      <c r="CN1742" s="3">
        <v>2176</v>
      </c>
      <c r="CO1742" s="169">
        <f t="shared" si="189"/>
        <v>2150.8987999999999</v>
      </c>
      <c r="CP1742" s="169">
        <f t="shared" si="190"/>
        <v>2170.645</v>
      </c>
      <c r="CQ1742" s="170">
        <f t="shared" si="191"/>
        <v>4321.5437999999995</v>
      </c>
      <c r="CU1742" s="174">
        <v>3445</v>
      </c>
      <c r="CV1742" s="174">
        <v>178510</v>
      </c>
      <c r="CW1742" s="174">
        <v>5</v>
      </c>
      <c r="CX1742" s="174">
        <v>2577.9760000000001</v>
      </c>
    </row>
    <row r="1743" spans="84:102" x14ac:dyDescent="0.25">
      <c r="CF1743" s="3" t="s">
        <v>3073</v>
      </c>
      <c r="CG1743" s="174">
        <v>170459</v>
      </c>
      <c r="CH1743" s="174">
        <v>3381</v>
      </c>
      <c r="CI1743" s="174">
        <v>5</v>
      </c>
      <c r="CJ1743" s="174">
        <v>2577.6370000000002</v>
      </c>
      <c r="CK1743" s="174">
        <v>2577.6370000000002</v>
      </c>
      <c r="CN1743" s="3">
        <v>2376</v>
      </c>
      <c r="CO1743" s="169">
        <f t="shared" si="189"/>
        <v>2167.1062999999999</v>
      </c>
      <c r="CP1743" s="169">
        <f t="shared" si="190"/>
        <v>2152.9538600000001</v>
      </c>
      <c r="CQ1743" s="170">
        <f t="shared" si="191"/>
        <v>4320.06016</v>
      </c>
      <c r="CU1743" s="174">
        <v>170459</v>
      </c>
      <c r="CV1743" s="174">
        <v>3381</v>
      </c>
      <c r="CW1743" s="174">
        <v>5</v>
      </c>
      <c r="CX1743" s="174">
        <v>2577.6370000000002</v>
      </c>
    </row>
    <row r="1744" spans="84:102" x14ac:dyDescent="0.25">
      <c r="CF1744" s="3" t="s">
        <v>3073</v>
      </c>
      <c r="CG1744" s="174">
        <v>23277</v>
      </c>
      <c r="CH1744" s="174">
        <v>2322</v>
      </c>
      <c r="CI1744" s="174">
        <v>5</v>
      </c>
      <c r="CJ1744" s="174">
        <v>2577.498</v>
      </c>
      <c r="CK1744" s="174">
        <v>2577.498</v>
      </c>
      <c r="CN1744" s="3">
        <v>471</v>
      </c>
      <c r="CO1744" s="169">
        <f t="shared" si="189"/>
        <v>2147.5688</v>
      </c>
      <c r="CP1744" s="169">
        <f t="shared" si="190"/>
        <v>2171.1001000000001</v>
      </c>
      <c r="CQ1744" s="170">
        <f t="shared" si="191"/>
        <v>4318.6689000000006</v>
      </c>
      <c r="CU1744" s="174">
        <v>23277</v>
      </c>
      <c r="CV1744" s="174">
        <v>2322</v>
      </c>
      <c r="CW1744" s="174">
        <v>5</v>
      </c>
      <c r="CX1744" s="174">
        <v>2577.498</v>
      </c>
    </row>
    <row r="1745" spans="84:102" x14ac:dyDescent="0.25">
      <c r="CF1745" s="3" t="s">
        <v>3073</v>
      </c>
      <c r="CG1745" s="174">
        <v>2168</v>
      </c>
      <c r="CH1745" s="174">
        <v>13366</v>
      </c>
      <c r="CI1745" s="174">
        <v>5</v>
      </c>
      <c r="CJ1745" s="174">
        <v>2577.1460000000002</v>
      </c>
      <c r="CK1745" s="174">
        <v>2577.1460000000002</v>
      </c>
      <c r="CN1745" s="3">
        <v>1593</v>
      </c>
      <c r="CO1745" s="169">
        <f t="shared" si="189"/>
        <v>2000.4258200000002</v>
      </c>
      <c r="CP1745" s="169">
        <f t="shared" si="190"/>
        <v>2317.5765799999999</v>
      </c>
      <c r="CQ1745" s="170">
        <f t="shared" si="191"/>
        <v>4318.0024000000003</v>
      </c>
      <c r="CU1745" s="174">
        <v>2168</v>
      </c>
      <c r="CV1745" s="174">
        <v>13366</v>
      </c>
      <c r="CW1745" s="174">
        <v>5</v>
      </c>
      <c r="CX1745" s="174">
        <v>2577.1460000000002</v>
      </c>
    </row>
    <row r="1746" spans="84:102" x14ac:dyDescent="0.25">
      <c r="CF1746" s="3" t="s">
        <v>3073</v>
      </c>
      <c r="CG1746" s="174">
        <v>165082</v>
      </c>
      <c r="CH1746" s="174">
        <v>3049</v>
      </c>
      <c r="CI1746" s="174">
        <v>5</v>
      </c>
      <c r="CJ1746" s="174">
        <v>2576.8539999999998</v>
      </c>
      <c r="CK1746" s="174">
        <v>2576.8539999999998</v>
      </c>
      <c r="CN1746" s="3">
        <v>1775</v>
      </c>
      <c r="CO1746" s="169">
        <f t="shared" si="189"/>
        <v>2138.4229999999998</v>
      </c>
      <c r="CP1746" s="169">
        <f t="shared" si="190"/>
        <v>2178.4290000000001</v>
      </c>
      <c r="CQ1746" s="170">
        <f t="shared" si="191"/>
        <v>4316.8519999999999</v>
      </c>
      <c r="CU1746" s="174">
        <v>165082</v>
      </c>
      <c r="CV1746" s="174">
        <v>3049</v>
      </c>
      <c r="CW1746" s="174">
        <v>5</v>
      </c>
      <c r="CX1746" s="174">
        <v>2576.8539999999998</v>
      </c>
    </row>
    <row r="1747" spans="84:102" x14ac:dyDescent="0.25">
      <c r="CF1747" s="3" t="s">
        <v>3073</v>
      </c>
      <c r="CG1747" s="174">
        <v>128492</v>
      </c>
      <c r="CH1747" s="174">
        <v>2010</v>
      </c>
      <c r="CI1747" s="174">
        <v>5</v>
      </c>
      <c r="CJ1747" s="174">
        <v>2573.306</v>
      </c>
      <c r="CK1747" s="174">
        <v>2573.306</v>
      </c>
      <c r="CN1747" s="3">
        <v>2351</v>
      </c>
      <c r="CO1747" s="169">
        <f t="shared" si="189"/>
        <v>2113.0706</v>
      </c>
      <c r="CP1747" s="169">
        <f t="shared" si="190"/>
        <v>2201.3590000000004</v>
      </c>
      <c r="CQ1747" s="170">
        <f t="shared" si="191"/>
        <v>4314.4296000000004</v>
      </c>
      <c r="CU1747" s="174">
        <v>128492</v>
      </c>
      <c r="CV1747" s="174">
        <v>2010</v>
      </c>
      <c r="CW1747" s="174">
        <v>5</v>
      </c>
      <c r="CX1747" s="174">
        <v>2573.306</v>
      </c>
    </row>
    <row r="1748" spans="84:102" x14ac:dyDescent="0.25">
      <c r="CF1748" s="3" t="s">
        <v>3073</v>
      </c>
      <c r="CG1748" s="174">
        <v>111009</v>
      </c>
      <c r="CH1748" s="174">
        <v>1394</v>
      </c>
      <c r="CI1748" s="174">
        <v>5</v>
      </c>
      <c r="CJ1748" s="174">
        <v>2573.0129999999999</v>
      </c>
      <c r="CK1748" s="174">
        <v>2573.0129999999999</v>
      </c>
      <c r="CN1748" s="3">
        <v>2248</v>
      </c>
      <c r="CO1748" s="169">
        <f t="shared" si="189"/>
        <v>2130.6569</v>
      </c>
      <c r="CP1748" s="169">
        <f t="shared" si="190"/>
        <v>2179.7991000000002</v>
      </c>
      <c r="CQ1748" s="170">
        <f t="shared" si="191"/>
        <v>4310.4560000000001</v>
      </c>
      <c r="CU1748" s="174">
        <v>111009</v>
      </c>
      <c r="CV1748" s="174">
        <v>1394</v>
      </c>
      <c r="CW1748" s="174">
        <v>5</v>
      </c>
      <c r="CX1748" s="174">
        <v>2573.0129999999999</v>
      </c>
    </row>
    <row r="1749" spans="84:102" x14ac:dyDescent="0.25">
      <c r="CF1749" s="3" t="s">
        <v>3073</v>
      </c>
      <c r="CG1749" s="174">
        <v>115822</v>
      </c>
      <c r="CH1749" s="174">
        <v>979</v>
      </c>
      <c r="CI1749" s="174">
        <v>5</v>
      </c>
      <c r="CJ1749" s="174">
        <v>2572.0410000000002</v>
      </c>
      <c r="CK1749" s="174">
        <v>2572.0410000000002</v>
      </c>
      <c r="CN1749" s="3">
        <v>459</v>
      </c>
      <c r="CO1749" s="169">
        <f t="shared" si="189"/>
        <v>2200.8337000000001</v>
      </c>
      <c r="CP1749" s="169">
        <f t="shared" si="190"/>
        <v>2106.5259999999998</v>
      </c>
      <c r="CQ1749" s="170">
        <f t="shared" si="191"/>
        <v>4307.3597</v>
      </c>
      <c r="CU1749" s="174">
        <v>115822</v>
      </c>
      <c r="CV1749" s="174">
        <v>979</v>
      </c>
      <c r="CW1749" s="174">
        <v>5</v>
      </c>
      <c r="CX1749" s="174">
        <v>2572.0410000000002</v>
      </c>
    </row>
    <row r="1750" spans="84:102" x14ac:dyDescent="0.25">
      <c r="CF1750" s="3" t="s">
        <v>3073</v>
      </c>
      <c r="CG1750" s="174">
        <v>1615</v>
      </c>
      <c r="CH1750" s="174">
        <v>79189</v>
      </c>
      <c r="CI1750" s="174">
        <v>5</v>
      </c>
      <c r="CJ1750" s="174">
        <v>2571.625</v>
      </c>
      <c r="CK1750" s="174">
        <v>2571.625</v>
      </c>
      <c r="CN1750" s="3">
        <v>1146</v>
      </c>
      <c r="CO1750" s="169">
        <f t="shared" si="189"/>
        <v>2116.0549999999998</v>
      </c>
      <c r="CP1750" s="169">
        <f t="shared" si="190"/>
        <v>2191.1509999999998</v>
      </c>
      <c r="CQ1750" s="170">
        <f t="shared" si="191"/>
        <v>4307.2060000000001</v>
      </c>
      <c r="CU1750" s="174">
        <v>1615</v>
      </c>
      <c r="CV1750" s="174">
        <v>79189</v>
      </c>
      <c r="CW1750" s="174">
        <v>5</v>
      </c>
      <c r="CX1750" s="174">
        <v>2571.625</v>
      </c>
    </row>
    <row r="1751" spans="84:102" x14ac:dyDescent="0.25">
      <c r="CF1751" s="3" t="s">
        <v>3073</v>
      </c>
      <c r="CG1751" s="174">
        <v>100</v>
      </c>
      <c r="CH1751" s="174">
        <v>65997</v>
      </c>
      <c r="CI1751" s="174">
        <v>5</v>
      </c>
      <c r="CJ1751" s="174">
        <v>2568.9699999999998</v>
      </c>
      <c r="CK1751" s="174">
        <v>2568.9699999999998</v>
      </c>
      <c r="CN1751" s="3">
        <v>1526</v>
      </c>
      <c r="CO1751" s="169">
        <f t="shared" si="189"/>
        <v>2157.6255999999998</v>
      </c>
      <c r="CP1751" s="169">
        <f t="shared" si="190"/>
        <v>2149.1118999999999</v>
      </c>
      <c r="CQ1751" s="170">
        <f t="shared" si="191"/>
        <v>4306.7374999999993</v>
      </c>
      <c r="CU1751" s="174">
        <v>100</v>
      </c>
      <c r="CV1751" s="174">
        <v>65997</v>
      </c>
      <c r="CW1751" s="174">
        <v>5</v>
      </c>
      <c r="CX1751" s="174">
        <v>2568.9699999999998</v>
      </c>
    </row>
    <row r="1752" spans="84:102" x14ac:dyDescent="0.25">
      <c r="CF1752" s="3" t="s">
        <v>3073</v>
      </c>
      <c r="CG1752" s="174">
        <v>1427</v>
      </c>
      <c r="CH1752" s="174">
        <v>105439</v>
      </c>
      <c r="CI1752" s="174">
        <v>5</v>
      </c>
      <c r="CJ1752" s="174">
        <v>2568.8409999999999</v>
      </c>
      <c r="CK1752" s="174">
        <v>2568.8409999999999</v>
      </c>
      <c r="CN1752" s="3">
        <v>1482</v>
      </c>
      <c r="CO1752" s="169">
        <f t="shared" si="189"/>
        <v>2139.81297</v>
      </c>
      <c r="CP1752" s="169">
        <f t="shared" si="190"/>
        <v>2165.1170699999998</v>
      </c>
      <c r="CQ1752" s="170">
        <f t="shared" si="191"/>
        <v>4304.9300399999993</v>
      </c>
      <c r="CU1752" s="174">
        <v>1427</v>
      </c>
      <c r="CV1752" s="174">
        <v>105439</v>
      </c>
      <c r="CW1752" s="174">
        <v>5</v>
      </c>
      <c r="CX1752" s="174">
        <v>2568.8409999999999</v>
      </c>
    </row>
    <row r="1753" spans="84:102" x14ac:dyDescent="0.25">
      <c r="CF1753" s="3" t="s">
        <v>3073</v>
      </c>
      <c r="CG1753" s="174">
        <v>149258</v>
      </c>
      <c r="CH1753" s="174">
        <v>2821</v>
      </c>
      <c r="CI1753" s="174">
        <v>5</v>
      </c>
      <c r="CJ1753" s="174">
        <v>2568.1640000000002</v>
      </c>
      <c r="CK1753" s="174">
        <v>2568.1640000000002</v>
      </c>
      <c r="CN1753" s="3">
        <v>1803</v>
      </c>
      <c r="CO1753" s="169">
        <f t="shared" si="189"/>
        <v>2174.3473600000002</v>
      </c>
      <c r="CP1753" s="169">
        <f t="shared" si="190"/>
        <v>2126.8421600000001</v>
      </c>
      <c r="CQ1753" s="170">
        <f t="shared" si="191"/>
        <v>4301.1895199999999</v>
      </c>
      <c r="CU1753" s="174">
        <v>149258</v>
      </c>
      <c r="CV1753" s="174">
        <v>2821</v>
      </c>
      <c r="CW1753" s="174">
        <v>5</v>
      </c>
      <c r="CX1753" s="174">
        <v>2568.1640000000002</v>
      </c>
    </row>
    <row r="1754" spans="84:102" x14ac:dyDescent="0.25">
      <c r="CF1754" s="3" t="s">
        <v>3073</v>
      </c>
      <c r="CG1754" s="174">
        <v>1727</v>
      </c>
      <c r="CH1754" s="174">
        <v>62331</v>
      </c>
      <c r="CI1754" s="174">
        <v>5</v>
      </c>
      <c r="CJ1754" s="174">
        <v>2568.0770000000002</v>
      </c>
      <c r="CK1754" s="174">
        <v>2568.0770000000002</v>
      </c>
      <c r="CN1754" s="3">
        <v>658</v>
      </c>
      <c r="CO1754" s="169">
        <f t="shared" si="189"/>
        <v>2139.6050879999998</v>
      </c>
      <c r="CP1754" s="169">
        <f t="shared" si="190"/>
        <v>2158.9712</v>
      </c>
      <c r="CQ1754" s="170">
        <f t="shared" si="191"/>
        <v>4298.5762880000002</v>
      </c>
      <c r="CU1754" s="174">
        <v>1727</v>
      </c>
      <c r="CV1754" s="174">
        <v>62331</v>
      </c>
      <c r="CW1754" s="174">
        <v>5</v>
      </c>
      <c r="CX1754" s="174">
        <v>2568.0770000000002</v>
      </c>
    </row>
    <row r="1755" spans="84:102" x14ac:dyDescent="0.25">
      <c r="CF1755" s="3" t="s">
        <v>3073</v>
      </c>
      <c r="CG1755" s="174">
        <v>54006</v>
      </c>
      <c r="CH1755" s="174">
        <v>1790</v>
      </c>
      <c r="CI1755" s="174">
        <v>5</v>
      </c>
      <c r="CJ1755" s="174">
        <v>2568.0149999999999</v>
      </c>
      <c r="CK1755" s="174">
        <v>2568.0149999999999</v>
      </c>
      <c r="CN1755" s="3">
        <v>2663</v>
      </c>
      <c r="CO1755" s="169">
        <f t="shared" si="189"/>
        <v>2136.91</v>
      </c>
      <c r="CP1755" s="169">
        <f t="shared" si="190"/>
        <v>2153.4529000000002</v>
      </c>
      <c r="CQ1755" s="170">
        <f t="shared" si="191"/>
        <v>4290.3629000000001</v>
      </c>
      <c r="CU1755" s="174">
        <v>54006</v>
      </c>
      <c r="CV1755" s="174">
        <v>1790</v>
      </c>
      <c r="CW1755" s="174">
        <v>5</v>
      </c>
      <c r="CX1755" s="174">
        <v>2568.0149999999999</v>
      </c>
    </row>
    <row r="1756" spans="84:102" x14ac:dyDescent="0.25">
      <c r="CF1756" s="3" t="s">
        <v>3073</v>
      </c>
      <c r="CG1756" s="174">
        <v>1124</v>
      </c>
      <c r="CH1756" s="174">
        <v>141235</v>
      </c>
      <c r="CI1756" s="174">
        <v>5</v>
      </c>
      <c r="CJ1756" s="174">
        <v>2567.5790000000002</v>
      </c>
      <c r="CK1756" s="174">
        <v>2567.5790000000002</v>
      </c>
      <c r="CN1756" s="3">
        <v>3418</v>
      </c>
      <c r="CO1756" s="169">
        <f t="shared" si="189"/>
        <v>2161.8472000000002</v>
      </c>
      <c r="CP1756" s="169">
        <f t="shared" si="190"/>
        <v>2127.5918000000001</v>
      </c>
      <c r="CQ1756" s="170">
        <f t="shared" si="191"/>
        <v>4289.4390000000003</v>
      </c>
      <c r="CU1756" s="174">
        <v>1124</v>
      </c>
      <c r="CV1756" s="174">
        <v>141235</v>
      </c>
      <c r="CW1756" s="174">
        <v>5</v>
      </c>
      <c r="CX1756" s="174">
        <v>2567.5790000000002</v>
      </c>
    </row>
    <row r="1757" spans="84:102" x14ac:dyDescent="0.25">
      <c r="CF1757" s="3" t="s">
        <v>3073</v>
      </c>
      <c r="CG1757" s="174">
        <v>2704</v>
      </c>
      <c r="CH1757" s="174">
        <v>129936</v>
      </c>
      <c r="CI1757" s="174">
        <v>5</v>
      </c>
      <c r="CJ1757" s="174">
        <v>2567.5039999999999</v>
      </c>
      <c r="CK1757" s="174">
        <v>2567.5039999999999</v>
      </c>
      <c r="CN1757" s="3">
        <v>336</v>
      </c>
      <c r="CO1757" s="169">
        <f t="shared" si="189"/>
        <v>2124.2429999999999</v>
      </c>
      <c r="CP1757" s="169">
        <f t="shared" si="190"/>
        <v>2164.4690000000001</v>
      </c>
      <c r="CQ1757" s="170">
        <f t="shared" si="191"/>
        <v>4288.7119999999995</v>
      </c>
      <c r="CU1757" s="174">
        <v>2704</v>
      </c>
      <c r="CV1757" s="174">
        <v>129936</v>
      </c>
      <c r="CW1757" s="174">
        <v>5</v>
      </c>
      <c r="CX1757" s="174">
        <v>2567.5039999999999</v>
      </c>
    </row>
    <row r="1758" spans="84:102" x14ac:dyDescent="0.25">
      <c r="CF1758" s="3" t="s">
        <v>3073</v>
      </c>
      <c r="CG1758" s="174">
        <v>2647</v>
      </c>
      <c r="CH1758" s="174">
        <v>49302</v>
      </c>
      <c r="CI1758" s="174">
        <v>5</v>
      </c>
      <c r="CJ1758" s="174">
        <v>2567.1239999999998</v>
      </c>
      <c r="CK1758" s="174">
        <v>2567.1239999999998</v>
      </c>
      <c r="CN1758" s="3">
        <v>3661</v>
      </c>
      <c r="CO1758" s="169">
        <f t="shared" si="189"/>
        <v>2149.9749999999999</v>
      </c>
      <c r="CP1758" s="169">
        <f t="shared" si="190"/>
        <v>2137.1954000000001</v>
      </c>
      <c r="CQ1758" s="170">
        <f t="shared" si="191"/>
        <v>4287.1704</v>
      </c>
      <c r="CU1758" s="174">
        <v>2647</v>
      </c>
      <c r="CV1758" s="174">
        <v>49302</v>
      </c>
      <c r="CW1758" s="174">
        <v>5</v>
      </c>
      <c r="CX1758" s="174">
        <v>2567.1239999999998</v>
      </c>
    </row>
    <row r="1759" spans="84:102" x14ac:dyDescent="0.25">
      <c r="CF1759" s="3" t="s">
        <v>3073</v>
      </c>
      <c r="CG1759" s="174">
        <v>51477</v>
      </c>
      <c r="CH1759" s="174">
        <v>1841</v>
      </c>
      <c r="CI1759" s="174">
        <v>5</v>
      </c>
      <c r="CJ1759" s="174">
        <v>2565.66</v>
      </c>
      <c r="CK1759" s="174">
        <v>2565.66</v>
      </c>
      <c r="CN1759" s="3">
        <v>2025</v>
      </c>
      <c r="CO1759" s="169">
        <f t="shared" si="189"/>
        <v>2141.0659999999998</v>
      </c>
      <c r="CP1759" s="169">
        <f t="shared" si="190"/>
        <v>2145.9769999999999</v>
      </c>
      <c r="CQ1759" s="170">
        <f t="shared" si="191"/>
        <v>4287.0429999999997</v>
      </c>
      <c r="CU1759" s="174">
        <v>51477</v>
      </c>
      <c r="CV1759" s="174">
        <v>1841</v>
      </c>
      <c r="CW1759" s="174">
        <v>5</v>
      </c>
      <c r="CX1759" s="174">
        <v>2565.66</v>
      </c>
    </row>
    <row r="1760" spans="84:102" x14ac:dyDescent="0.25">
      <c r="CF1760" s="3" t="s">
        <v>3073</v>
      </c>
      <c r="CG1760" s="174">
        <v>1973</v>
      </c>
      <c r="CH1760" s="174">
        <v>97442</v>
      </c>
      <c r="CI1760" s="174">
        <v>5</v>
      </c>
      <c r="CJ1760" s="174">
        <v>2563.6959999999999</v>
      </c>
      <c r="CK1760" s="174">
        <v>2563.6959999999999</v>
      </c>
      <c r="CN1760" s="3">
        <v>3199</v>
      </c>
      <c r="CO1760" s="169">
        <f t="shared" si="189"/>
        <v>2097.337</v>
      </c>
      <c r="CP1760" s="169">
        <f t="shared" si="190"/>
        <v>2189.6813999999999</v>
      </c>
      <c r="CQ1760" s="170">
        <f t="shared" si="191"/>
        <v>4287.0183999999999</v>
      </c>
      <c r="CU1760" s="174">
        <v>1973</v>
      </c>
      <c r="CV1760" s="174">
        <v>97442</v>
      </c>
      <c r="CW1760" s="174">
        <v>5</v>
      </c>
      <c r="CX1760" s="174">
        <v>2563.6959999999999</v>
      </c>
    </row>
    <row r="1761" spans="84:102" x14ac:dyDescent="0.25">
      <c r="CF1761" s="3" t="s">
        <v>3073</v>
      </c>
      <c r="CG1761" s="174">
        <v>46919</v>
      </c>
      <c r="CH1761" s="174">
        <v>2635</v>
      </c>
      <c r="CI1761" s="174">
        <v>5</v>
      </c>
      <c r="CJ1761" s="174">
        <v>2563.2779999999998</v>
      </c>
      <c r="CK1761" s="174">
        <v>2563.2779999999998</v>
      </c>
      <c r="CN1761" s="3">
        <v>2949</v>
      </c>
      <c r="CO1761" s="169">
        <f t="shared" si="189"/>
        <v>2118.9542999999999</v>
      </c>
      <c r="CP1761" s="169">
        <f t="shared" si="190"/>
        <v>2168.0562999999997</v>
      </c>
      <c r="CQ1761" s="170">
        <f t="shared" si="191"/>
        <v>4287.0105999999996</v>
      </c>
      <c r="CU1761" s="174">
        <v>46919</v>
      </c>
      <c r="CV1761" s="174">
        <v>2635</v>
      </c>
      <c r="CW1761" s="174">
        <v>5</v>
      </c>
      <c r="CX1761" s="174">
        <v>2563.2779999999998</v>
      </c>
    </row>
    <row r="1762" spans="84:102" x14ac:dyDescent="0.25">
      <c r="CF1762" s="3" t="s">
        <v>3073</v>
      </c>
      <c r="CG1762" s="174">
        <v>17699</v>
      </c>
      <c r="CH1762" s="174">
        <v>2183</v>
      </c>
      <c r="CI1762" s="174">
        <v>5</v>
      </c>
      <c r="CJ1762" s="174">
        <v>2562.8519999999999</v>
      </c>
      <c r="CK1762" s="174">
        <v>2562.8519999999999</v>
      </c>
      <c r="CN1762" s="3">
        <v>951</v>
      </c>
      <c r="CO1762" s="169">
        <f t="shared" si="189"/>
        <v>2139.4652500000002</v>
      </c>
      <c r="CP1762" s="169">
        <f t="shared" si="190"/>
        <v>2147.3604949999999</v>
      </c>
      <c r="CQ1762" s="170">
        <f t="shared" si="191"/>
        <v>4286.8257450000001</v>
      </c>
      <c r="CU1762" s="174">
        <v>17699</v>
      </c>
      <c r="CV1762" s="174">
        <v>2183</v>
      </c>
      <c r="CW1762" s="174">
        <v>5</v>
      </c>
      <c r="CX1762" s="174">
        <v>2562.8519999999999</v>
      </c>
    </row>
    <row r="1763" spans="84:102" x14ac:dyDescent="0.25">
      <c r="CF1763" s="3" t="s">
        <v>3073</v>
      </c>
      <c r="CG1763" s="174">
        <v>1880</v>
      </c>
      <c r="CH1763" s="174">
        <v>57677</v>
      </c>
      <c r="CI1763" s="174">
        <v>5</v>
      </c>
      <c r="CJ1763" s="174">
        <v>2561.5160000000001</v>
      </c>
      <c r="CK1763" s="174">
        <v>2561.5160000000001</v>
      </c>
      <c r="CN1763" s="3">
        <v>783</v>
      </c>
      <c r="CO1763" s="169">
        <f t="shared" si="189"/>
        <v>2150.9929999999999</v>
      </c>
      <c r="CP1763" s="169">
        <f t="shared" si="190"/>
        <v>2129.5559000000003</v>
      </c>
      <c r="CQ1763" s="170">
        <f t="shared" si="191"/>
        <v>4280.5488999999998</v>
      </c>
      <c r="CU1763" s="174">
        <v>1880</v>
      </c>
      <c r="CV1763" s="174">
        <v>57677</v>
      </c>
      <c r="CW1763" s="174">
        <v>5</v>
      </c>
      <c r="CX1763" s="174">
        <v>2561.5160000000001</v>
      </c>
    </row>
    <row r="1764" spans="84:102" x14ac:dyDescent="0.25">
      <c r="CF1764" s="3" t="s">
        <v>3073</v>
      </c>
      <c r="CG1764" s="174">
        <v>2560</v>
      </c>
      <c r="CH1764" s="174">
        <v>46711</v>
      </c>
      <c r="CI1764" s="174">
        <v>5</v>
      </c>
      <c r="CJ1764" s="174">
        <v>2560.7220000000002</v>
      </c>
      <c r="CK1764" s="174">
        <v>2560.7220000000002</v>
      </c>
      <c r="CN1764" s="3">
        <v>264</v>
      </c>
      <c r="CO1764" s="169">
        <f t="shared" si="189"/>
        <v>2137.1185</v>
      </c>
      <c r="CP1764" s="169">
        <f t="shared" si="190"/>
        <v>2142.9744999999998</v>
      </c>
      <c r="CQ1764" s="170">
        <f t="shared" si="191"/>
        <v>4280.0929999999998</v>
      </c>
      <c r="CU1764" s="174">
        <v>2560</v>
      </c>
      <c r="CV1764" s="174">
        <v>46711</v>
      </c>
      <c r="CW1764" s="174">
        <v>5</v>
      </c>
      <c r="CX1764" s="174">
        <v>2560.7220000000002</v>
      </c>
    </row>
    <row r="1765" spans="84:102" x14ac:dyDescent="0.25">
      <c r="CF1765" s="3" t="s">
        <v>3073</v>
      </c>
      <c r="CG1765" s="174">
        <v>57677</v>
      </c>
      <c r="CH1765" s="174">
        <v>1880</v>
      </c>
      <c r="CI1765" s="174">
        <v>5</v>
      </c>
      <c r="CJ1765" s="174">
        <v>2560.2739999999999</v>
      </c>
      <c r="CK1765" s="174">
        <v>2560.2739999999999</v>
      </c>
      <c r="CN1765" s="3">
        <v>168</v>
      </c>
      <c r="CO1765" s="169">
        <f t="shared" si="189"/>
        <v>2198.0889999999999</v>
      </c>
      <c r="CP1765" s="169">
        <f t="shared" si="190"/>
        <v>2075.192</v>
      </c>
      <c r="CQ1765" s="170">
        <f t="shared" si="191"/>
        <v>4273.2809999999999</v>
      </c>
      <c r="CU1765" s="174">
        <v>57677</v>
      </c>
      <c r="CV1765" s="174">
        <v>1880</v>
      </c>
      <c r="CW1765" s="174">
        <v>5</v>
      </c>
      <c r="CX1765" s="174">
        <v>2560.2739999999999</v>
      </c>
    </row>
    <row r="1766" spans="84:102" x14ac:dyDescent="0.25">
      <c r="CF1766" s="3" t="s">
        <v>3073</v>
      </c>
      <c r="CG1766" s="174">
        <v>1223</v>
      </c>
      <c r="CH1766" s="174">
        <v>130491</v>
      </c>
      <c r="CI1766" s="174">
        <v>5</v>
      </c>
      <c r="CJ1766" s="174">
        <v>2560.0079999999998</v>
      </c>
      <c r="CK1766" s="174">
        <v>2560.0079999999998</v>
      </c>
      <c r="CN1766" s="3">
        <v>1268</v>
      </c>
      <c r="CO1766" s="169">
        <f t="shared" si="189"/>
        <v>2100.3850000000002</v>
      </c>
      <c r="CP1766" s="169">
        <f t="shared" si="190"/>
        <v>2169.1840000000002</v>
      </c>
      <c r="CQ1766" s="170">
        <f t="shared" si="191"/>
        <v>4269.5690000000004</v>
      </c>
      <c r="CU1766" s="174">
        <v>1223</v>
      </c>
      <c r="CV1766" s="174">
        <v>130491</v>
      </c>
      <c r="CW1766" s="174">
        <v>5</v>
      </c>
      <c r="CX1766" s="174">
        <v>2560.0079999999998</v>
      </c>
    </row>
    <row r="1767" spans="84:102" x14ac:dyDescent="0.25">
      <c r="CF1767" s="3" t="s">
        <v>3073</v>
      </c>
      <c r="CG1767" s="174">
        <v>2010</v>
      </c>
      <c r="CH1767" s="174">
        <v>128492</v>
      </c>
      <c r="CI1767" s="174">
        <v>5</v>
      </c>
      <c r="CJ1767" s="174">
        <v>2559.9940000000001</v>
      </c>
      <c r="CK1767" s="174">
        <v>2559.9940000000001</v>
      </c>
      <c r="CN1767" s="3">
        <v>1837</v>
      </c>
      <c r="CO1767" s="169">
        <f t="shared" si="189"/>
        <v>2126.4063000000001</v>
      </c>
      <c r="CP1767" s="169">
        <f t="shared" si="190"/>
        <v>2142.7945</v>
      </c>
      <c r="CQ1767" s="170">
        <f t="shared" si="191"/>
        <v>4269.2008000000005</v>
      </c>
      <c r="CU1767" s="174">
        <v>2010</v>
      </c>
      <c r="CV1767" s="174">
        <v>128492</v>
      </c>
      <c r="CW1767" s="174">
        <v>5</v>
      </c>
      <c r="CX1767" s="174">
        <v>2559.9940000000001</v>
      </c>
    </row>
    <row r="1768" spans="84:102" x14ac:dyDescent="0.25">
      <c r="CF1768" s="3" t="s">
        <v>3073</v>
      </c>
      <c r="CG1768" s="174">
        <v>53837</v>
      </c>
      <c r="CH1768" s="174">
        <v>1811</v>
      </c>
      <c r="CI1768" s="174">
        <v>5</v>
      </c>
      <c r="CJ1768" s="174">
        <v>2559.23</v>
      </c>
      <c r="CK1768" s="174">
        <v>2559.23</v>
      </c>
      <c r="CN1768" s="3">
        <v>1682</v>
      </c>
      <c r="CO1768" s="169">
        <f t="shared" si="189"/>
        <v>2107.0372000000002</v>
      </c>
      <c r="CP1768" s="169">
        <f t="shared" si="190"/>
        <v>2157.9378999999999</v>
      </c>
      <c r="CQ1768" s="170">
        <f t="shared" si="191"/>
        <v>4264.9750999999997</v>
      </c>
      <c r="CU1768" s="174">
        <v>53837</v>
      </c>
      <c r="CV1768" s="174">
        <v>1811</v>
      </c>
      <c r="CW1768" s="174">
        <v>5</v>
      </c>
      <c r="CX1768" s="174">
        <v>2559.23</v>
      </c>
    </row>
    <row r="1769" spans="84:102" x14ac:dyDescent="0.25">
      <c r="CF1769" s="3" t="s">
        <v>3073</v>
      </c>
      <c r="CG1769" s="174">
        <v>3524</v>
      </c>
      <c r="CH1769" s="174">
        <v>76577</v>
      </c>
      <c r="CI1769" s="174">
        <v>5</v>
      </c>
      <c r="CJ1769" s="174">
        <v>2558.828</v>
      </c>
      <c r="CK1769" s="174">
        <v>2558.828</v>
      </c>
      <c r="CN1769" s="3">
        <v>286</v>
      </c>
      <c r="CO1769" s="169">
        <f t="shared" si="189"/>
        <v>2079.8882999999996</v>
      </c>
      <c r="CP1769" s="169">
        <f t="shared" si="190"/>
        <v>2184.7878000000001</v>
      </c>
      <c r="CQ1769" s="170">
        <f t="shared" si="191"/>
        <v>4264.6760999999997</v>
      </c>
      <c r="CU1769" s="174">
        <v>3524</v>
      </c>
      <c r="CV1769" s="174">
        <v>76577</v>
      </c>
      <c r="CW1769" s="174">
        <v>5</v>
      </c>
      <c r="CX1769" s="174">
        <v>2558.828</v>
      </c>
    </row>
    <row r="1770" spans="84:102" x14ac:dyDescent="0.25">
      <c r="CF1770" s="3" t="s">
        <v>3073</v>
      </c>
      <c r="CG1770" s="174">
        <v>137923</v>
      </c>
      <c r="CH1770" s="174">
        <v>2039</v>
      </c>
      <c r="CI1770" s="174">
        <v>5</v>
      </c>
      <c r="CJ1770" s="174">
        <v>2558.6610000000001</v>
      </c>
      <c r="CK1770" s="174">
        <v>2558.6610000000001</v>
      </c>
      <c r="CN1770" s="3">
        <v>2273</v>
      </c>
      <c r="CO1770" s="169">
        <f t="shared" si="189"/>
        <v>2119.3687300000001</v>
      </c>
      <c r="CP1770" s="169">
        <f t="shared" si="190"/>
        <v>2145.0243700000001</v>
      </c>
      <c r="CQ1770" s="170">
        <f t="shared" si="191"/>
        <v>4264.3931000000002</v>
      </c>
      <c r="CU1770" s="174">
        <v>137923</v>
      </c>
      <c r="CV1770" s="174">
        <v>2039</v>
      </c>
      <c r="CW1770" s="174">
        <v>5</v>
      </c>
      <c r="CX1770" s="174">
        <v>2558.6610000000001</v>
      </c>
    </row>
    <row r="1771" spans="84:102" x14ac:dyDescent="0.25">
      <c r="CF1771" s="3" t="s">
        <v>3073</v>
      </c>
      <c r="CG1771" s="174">
        <v>1958</v>
      </c>
      <c r="CH1771" s="174">
        <v>92452</v>
      </c>
      <c r="CI1771" s="174">
        <v>5</v>
      </c>
      <c r="CJ1771" s="174">
        <v>2558.634</v>
      </c>
      <c r="CK1771" s="174">
        <v>2558.634</v>
      </c>
      <c r="CN1771" s="3">
        <v>3312</v>
      </c>
      <c r="CO1771" s="169">
        <f t="shared" si="189"/>
        <v>2160.3724000000002</v>
      </c>
      <c r="CP1771" s="169">
        <f t="shared" si="190"/>
        <v>2103.4304000000002</v>
      </c>
      <c r="CQ1771" s="170">
        <f t="shared" si="191"/>
        <v>4263.8028000000004</v>
      </c>
      <c r="CU1771" s="174">
        <v>1958</v>
      </c>
      <c r="CV1771" s="174">
        <v>92452</v>
      </c>
      <c r="CW1771" s="174">
        <v>5</v>
      </c>
      <c r="CX1771" s="174">
        <v>2558.634</v>
      </c>
    </row>
    <row r="1772" spans="84:102" x14ac:dyDescent="0.25">
      <c r="CF1772" s="3" t="s">
        <v>3073</v>
      </c>
      <c r="CG1772" s="174">
        <v>81597</v>
      </c>
      <c r="CH1772" s="174">
        <v>1587</v>
      </c>
      <c r="CI1772" s="174">
        <v>5</v>
      </c>
      <c r="CJ1772" s="174">
        <v>2557.8969999999999</v>
      </c>
      <c r="CK1772" s="174">
        <v>2557.8969999999999</v>
      </c>
      <c r="CN1772" s="3">
        <v>789</v>
      </c>
      <c r="CO1772" s="169">
        <f t="shared" si="189"/>
        <v>2139.2538</v>
      </c>
      <c r="CP1772" s="169">
        <f t="shared" si="190"/>
        <v>2121.2925</v>
      </c>
      <c r="CQ1772" s="170">
        <f t="shared" si="191"/>
        <v>4260.5463</v>
      </c>
      <c r="CU1772" s="174">
        <v>81597</v>
      </c>
      <c r="CV1772" s="174">
        <v>1587</v>
      </c>
      <c r="CW1772" s="174">
        <v>5</v>
      </c>
      <c r="CX1772" s="174">
        <v>2557.8969999999999</v>
      </c>
    </row>
    <row r="1773" spans="84:102" x14ac:dyDescent="0.25">
      <c r="CF1773" s="3" t="s">
        <v>3073</v>
      </c>
      <c r="CG1773" s="174">
        <v>310</v>
      </c>
      <c r="CH1773" s="174">
        <v>74612</v>
      </c>
      <c r="CI1773" s="174">
        <v>5</v>
      </c>
      <c r="CJ1773" s="174">
        <v>2557.8670000000002</v>
      </c>
      <c r="CK1773" s="174">
        <v>2557.8670000000002</v>
      </c>
      <c r="CN1773" s="3">
        <v>1859</v>
      </c>
      <c r="CO1773" s="169">
        <f t="shared" si="189"/>
        <v>2121.8262999999997</v>
      </c>
      <c r="CP1773" s="169">
        <f t="shared" si="190"/>
        <v>2131.1495</v>
      </c>
      <c r="CQ1773" s="170">
        <f t="shared" si="191"/>
        <v>4252.9758000000002</v>
      </c>
      <c r="CU1773" s="174">
        <v>310</v>
      </c>
      <c r="CV1773" s="174">
        <v>74612</v>
      </c>
      <c r="CW1773" s="174">
        <v>5</v>
      </c>
      <c r="CX1773" s="174">
        <v>2557.8670000000002</v>
      </c>
    </row>
    <row r="1774" spans="84:102" x14ac:dyDescent="0.25">
      <c r="CF1774" s="3" t="s">
        <v>3073</v>
      </c>
      <c r="CG1774" s="174">
        <v>2039</v>
      </c>
      <c r="CH1774" s="174">
        <v>137923</v>
      </c>
      <c r="CI1774" s="174">
        <v>5</v>
      </c>
      <c r="CJ1774" s="174">
        <v>2557.6669999999999</v>
      </c>
      <c r="CK1774" s="174">
        <v>2557.6669999999999</v>
      </c>
      <c r="CN1774" s="3">
        <v>469</v>
      </c>
      <c r="CO1774" s="169">
        <f t="shared" si="189"/>
        <v>2157.3127999999997</v>
      </c>
      <c r="CP1774" s="169">
        <f t="shared" si="190"/>
        <v>2094.0443999999998</v>
      </c>
      <c r="CQ1774" s="170">
        <f t="shared" si="191"/>
        <v>4251.3571999999995</v>
      </c>
      <c r="CU1774" s="174">
        <v>2039</v>
      </c>
      <c r="CV1774" s="174">
        <v>137923</v>
      </c>
      <c r="CW1774" s="174">
        <v>5</v>
      </c>
      <c r="CX1774" s="174">
        <v>2557.6669999999999</v>
      </c>
    </row>
    <row r="1775" spans="84:102" x14ac:dyDescent="0.25">
      <c r="CF1775" s="3" t="s">
        <v>3073</v>
      </c>
      <c r="CG1775" s="174">
        <v>3501</v>
      </c>
      <c r="CH1775" s="174">
        <v>56372</v>
      </c>
      <c r="CI1775" s="174">
        <v>5</v>
      </c>
      <c r="CJ1775" s="174">
        <v>2557.4760000000001</v>
      </c>
      <c r="CK1775" s="174">
        <v>2557.4760000000001</v>
      </c>
      <c r="CN1775" s="3">
        <v>169</v>
      </c>
      <c r="CO1775" s="169">
        <f t="shared" si="189"/>
        <v>2113.0207</v>
      </c>
      <c r="CP1775" s="169">
        <f t="shared" si="190"/>
        <v>2132.7166999999999</v>
      </c>
      <c r="CQ1775" s="170">
        <f t="shared" si="191"/>
        <v>4245.7374</v>
      </c>
      <c r="CU1775" s="174">
        <v>3501</v>
      </c>
      <c r="CV1775" s="174">
        <v>56372</v>
      </c>
      <c r="CW1775" s="174">
        <v>5</v>
      </c>
      <c r="CX1775" s="174">
        <v>2557.4760000000001</v>
      </c>
    </row>
    <row r="1776" spans="84:102" x14ac:dyDescent="0.25">
      <c r="CF1776" s="3" t="s">
        <v>3073</v>
      </c>
      <c r="CG1776" s="174">
        <v>1396</v>
      </c>
      <c r="CH1776" s="174">
        <v>108283</v>
      </c>
      <c r="CI1776" s="174">
        <v>5</v>
      </c>
      <c r="CJ1776" s="174">
        <v>2557.058</v>
      </c>
      <c r="CK1776" s="174">
        <v>2557.058</v>
      </c>
      <c r="CN1776" s="3">
        <v>2161</v>
      </c>
      <c r="CO1776" s="169">
        <f t="shared" si="189"/>
        <v>2076.3172</v>
      </c>
      <c r="CP1776" s="169">
        <f t="shared" si="190"/>
        <v>2168.4304000000002</v>
      </c>
      <c r="CQ1776" s="170">
        <f t="shared" si="191"/>
        <v>4244.7476000000006</v>
      </c>
      <c r="CU1776" s="174">
        <v>1396</v>
      </c>
      <c r="CV1776" s="174">
        <v>108283</v>
      </c>
      <c r="CW1776" s="174">
        <v>5</v>
      </c>
      <c r="CX1776" s="174">
        <v>2557.058</v>
      </c>
    </row>
    <row r="1777" spans="84:102" x14ac:dyDescent="0.25">
      <c r="CF1777" s="3" t="s">
        <v>3073</v>
      </c>
      <c r="CG1777" s="174">
        <v>3686</v>
      </c>
      <c r="CH1777" s="174">
        <v>73715</v>
      </c>
      <c r="CI1777" s="174">
        <v>5</v>
      </c>
      <c r="CJ1777" s="174">
        <v>2556.694</v>
      </c>
      <c r="CK1777" s="174">
        <v>2556.694</v>
      </c>
      <c r="CN1777" s="3">
        <v>1364</v>
      </c>
      <c r="CO1777" s="169">
        <f t="shared" si="189"/>
        <v>2081.2635</v>
      </c>
      <c r="CP1777" s="169">
        <f t="shared" si="190"/>
        <v>2161.8270000000002</v>
      </c>
      <c r="CQ1777" s="170">
        <f t="shared" si="191"/>
        <v>4243.0905000000002</v>
      </c>
      <c r="CU1777" s="174">
        <v>3686</v>
      </c>
      <c r="CV1777" s="174">
        <v>73715</v>
      </c>
      <c r="CW1777" s="174">
        <v>5</v>
      </c>
      <c r="CX1777" s="174">
        <v>2556.694</v>
      </c>
    </row>
    <row r="1778" spans="84:102" x14ac:dyDescent="0.25">
      <c r="CF1778" s="3" t="s">
        <v>3073</v>
      </c>
      <c r="CG1778" s="174">
        <v>1505</v>
      </c>
      <c r="CH1778" s="174">
        <v>89623</v>
      </c>
      <c r="CI1778" s="174">
        <v>5</v>
      </c>
      <c r="CJ1778" s="174">
        <v>2556.1109999999999</v>
      </c>
      <c r="CK1778" s="174">
        <v>2556.1109999999999</v>
      </c>
      <c r="CN1778" s="3">
        <v>2613</v>
      </c>
      <c r="CO1778" s="169">
        <f t="shared" si="189"/>
        <v>2088.7734</v>
      </c>
      <c r="CP1778" s="169">
        <f t="shared" si="190"/>
        <v>2150.9270000000001</v>
      </c>
      <c r="CQ1778" s="170">
        <f t="shared" si="191"/>
        <v>4239.7003999999997</v>
      </c>
      <c r="CU1778" s="174">
        <v>1505</v>
      </c>
      <c r="CV1778" s="174">
        <v>89623</v>
      </c>
      <c r="CW1778" s="174">
        <v>5</v>
      </c>
      <c r="CX1778" s="174">
        <v>2556.1109999999999</v>
      </c>
    </row>
    <row r="1779" spans="84:102" x14ac:dyDescent="0.25">
      <c r="CF1779" s="3" t="s">
        <v>3073</v>
      </c>
      <c r="CG1779" s="174">
        <v>3144</v>
      </c>
      <c r="CH1779" s="174">
        <v>150835</v>
      </c>
      <c r="CI1779" s="174">
        <v>5</v>
      </c>
      <c r="CJ1779" s="174">
        <v>2554.7649999999999</v>
      </c>
      <c r="CK1779" s="174">
        <v>2554.7649999999999</v>
      </c>
      <c r="CN1779" s="3">
        <v>3176</v>
      </c>
      <c r="CO1779" s="169">
        <f t="shared" si="189"/>
        <v>2118.884</v>
      </c>
      <c r="CP1779" s="169">
        <f t="shared" si="190"/>
        <v>2120.2600000000002</v>
      </c>
      <c r="CQ1779" s="170">
        <f t="shared" si="191"/>
        <v>4239.1440000000002</v>
      </c>
      <c r="CU1779" s="174">
        <v>3144</v>
      </c>
      <c r="CV1779" s="174">
        <v>150835</v>
      </c>
      <c r="CW1779" s="174">
        <v>5</v>
      </c>
      <c r="CX1779" s="174">
        <v>2554.7649999999999</v>
      </c>
    </row>
    <row r="1780" spans="84:102" x14ac:dyDescent="0.25">
      <c r="CF1780" s="3" t="s">
        <v>3073</v>
      </c>
      <c r="CG1780" s="174">
        <v>85805</v>
      </c>
      <c r="CH1780" s="174">
        <v>509</v>
      </c>
      <c r="CI1780" s="174">
        <v>5</v>
      </c>
      <c r="CJ1780" s="174">
        <v>2554.6579999999999</v>
      </c>
      <c r="CK1780" s="174">
        <v>2554.6579999999999</v>
      </c>
      <c r="CN1780" s="3">
        <v>1784</v>
      </c>
      <c r="CO1780" s="169">
        <f t="shared" si="189"/>
        <v>2105.2910999999999</v>
      </c>
      <c r="CP1780" s="169">
        <f t="shared" si="190"/>
        <v>2133.1976</v>
      </c>
      <c r="CQ1780" s="170">
        <f t="shared" si="191"/>
        <v>4238.4886999999999</v>
      </c>
      <c r="CU1780" s="174">
        <v>85805</v>
      </c>
      <c r="CV1780" s="174">
        <v>509</v>
      </c>
      <c r="CW1780" s="174">
        <v>5</v>
      </c>
      <c r="CX1780" s="174">
        <v>2554.6579999999999</v>
      </c>
    </row>
    <row r="1781" spans="84:102" x14ac:dyDescent="0.25">
      <c r="CF1781" s="3" t="s">
        <v>3073</v>
      </c>
      <c r="CG1781" s="174">
        <v>281</v>
      </c>
      <c r="CH1781" s="174">
        <v>72189</v>
      </c>
      <c r="CI1781" s="174">
        <v>5</v>
      </c>
      <c r="CJ1781" s="174">
        <v>2551.6619999999998</v>
      </c>
      <c r="CK1781" s="174">
        <v>2551.6619999999998</v>
      </c>
      <c r="CN1781" s="3">
        <v>2149</v>
      </c>
      <c r="CO1781" s="169">
        <f t="shared" si="189"/>
        <v>2125.9789999999998</v>
      </c>
      <c r="CP1781" s="169">
        <f t="shared" si="190"/>
        <v>2110.2420000000002</v>
      </c>
      <c r="CQ1781" s="170">
        <f t="shared" si="191"/>
        <v>4236.2209999999995</v>
      </c>
      <c r="CU1781" s="174">
        <v>281</v>
      </c>
      <c r="CV1781" s="174">
        <v>72189</v>
      </c>
      <c r="CW1781" s="174">
        <v>5</v>
      </c>
      <c r="CX1781" s="174">
        <v>2551.6619999999998</v>
      </c>
    </row>
    <row r="1782" spans="84:102" x14ac:dyDescent="0.25">
      <c r="CF1782" s="3" t="s">
        <v>3073</v>
      </c>
      <c r="CG1782" s="174">
        <v>2167</v>
      </c>
      <c r="CH1782" s="174">
        <v>13738</v>
      </c>
      <c r="CI1782" s="174">
        <v>5</v>
      </c>
      <c r="CJ1782" s="174">
        <v>2549.9760000000001</v>
      </c>
      <c r="CK1782" s="174">
        <v>2549.9760000000001</v>
      </c>
      <c r="CN1782" s="3">
        <v>588</v>
      </c>
      <c r="CO1782" s="169">
        <f t="shared" si="189"/>
        <v>2125.0047</v>
      </c>
      <c r="CP1782" s="169">
        <f t="shared" si="190"/>
        <v>2109.3784999999998</v>
      </c>
      <c r="CQ1782" s="170">
        <f t="shared" si="191"/>
        <v>4234.3832000000002</v>
      </c>
      <c r="CU1782" s="174">
        <v>2167</v>
      </c>
      <c r="CV1782" s="174">
        <v>13738</v>
      </c>
      <c r="CW1782" s="174">
        <v>5</v>
      </c>
      <c r="CX1782" s="174">
        <v>2549.9760000000001</v>
      </c>
    </row>
    <row r="1783" spans="84:102" x14ac:dyDescent="0.25">
      <c r="CF1783" s="3" t="s">
        <v>3073</v>
      </c>
      <c r="CG1783" s="174">
        <v>2370</v>
      </c>
      <c r="CH1783" s="174">
        <v>29393</v>
      </c>
      <c r="CI1783" s="174">
        <v>5</v>
      </c>
      <c r="CJ1783" s="174">
        <v>2548.0219999999999</v>
      </c>
      <c r="CK1783" s="174">
        <v>2548.0219999999999</v>
      </c>
      <c r="CN1783" s="3">
        <v>1730</v>
      </c>
      <c r="CO1783" s="169">
        <f t="shared" si="189"/>
        <v>2072.6682000000001</v>
      </c>
      <c r="CP1783" s="169">
        <f t="shared" si="190"/>
        <v>2161.3582999999999</v>
      </c>
      <c r="CQ1783" s="170">
        <f t="shared" si="191"/>
        <v>4234.0264999999999</v>
      </c>
      <c r="CU1783" s="174">
        <v>2370</v>
      </c>
      <c r="CV1783" s="174">
        <v>29393</v>
      </c>
      <c r="CW1783" s="174">
        <v>5</v>
      </c>
      <c r="CX1783" s="174">
        <v>2548.0219999999999</v>
      </c>
    </row>
    <row r="1784" spans="84:102" x14ac:dyDescent="0.25">
      <c r="CF1784" s="3" t="s">
        <v>3073</v>
      </c>
      <c r="CG1784" s="174">
        <v>140628</v>
      </c>
      <c r="CH1784" s="174">
        <v>1120</v>
      </c>
      <c r="CI1784" s="174">
        <v>5</v>
      </c>
      <c r="CJ1784" s="174">
        <v>2547.607</v>
      </c>
      <c r="CK1784" s="174">
        <v>2547.607</v>
      </c>
      <c r="CN1784" s="3">
        <v>3092</v>
      </c>
      <c r="CO1784" s="169">
        <f t="shared" si="189"/>
        <v>2079.0727999999999</v>
      </c>
      <c r="CP1784" s="169">
        <f t="shared" si="190"/>
        <v>2153.7628</v>
      </c>
      <c r="CQ1784" s="170">
        <f t="shared" si="191"/>
        <v>4232.8356000000003</v>
      </c>
      <c r="CU1784" s="174">
        <v>140628</v>
      </c>
      <c r="CV1784" s="174">
        <v>1120</v>
      </c>
      <c r="CW1784" s="174">
        <v>5</v>
      </c>
      <c r="CX1784" s="174">
        <v>2547.607</v>
      </c>
    </row>
    <row r="1785" spans="84:102" x14ac:dyDescent="0.25">
      <c r="CF1785" s="3" t="s">
        <v>3073</v>
      </c>
      <c r="CG1785" s="174">
        <v>105625</v>
      </c>
      <c r="CH1785" s="174">
        <v>3659</v>
      </c>
      <c r="CI1785" s="174">
        <v>5</v>
      </c>
      <c r="CJ1785" s="174">
        <v>2546.1559999999999</v>
      </c>
      <c r="CK1785" s="174">
        <v>2546.1559999999999</v>
      </c>
      <c r="CN1785" s="3">
        <v>1964</v>
      </c>
      <c r="CO1785" s="169">
        <f t="shared" si="189"/>
        <v>2088.8427000000001</v>
      </c>
      <c r="CP1785" s="169">
        <f t="shared" si="190"/>
        <v>2142.6244999999999</v>
      </c>
      <c r="CQ1785" s="170">
        <f t="shared" si="191"/>
        <v>4231.4672</v>
      </c>
      <c r="CU1785" s="174">
        <v>105625</v>
      </c>
      <c r="CV1785" s="174">
        <v>3659</v>
      </c>
      <c r="CW1785" s="174">
        <v>5</v>
      </c>
      <c r="CX1785" s="174">
        <v>2546.1559999999999</v>
      </c>
    </row>
    <row r="1786" spans="84:102" x14ac:dyDescent="0.25">
      <c r="CF1786" s="3" t="s">
        <v>3073</v>
      </c>
      <c r="CG1786" s="174">
        <v>172104</v>
      </c>
      <c r="CH1786" s="174">
        <v>3061</v>
      </c>
      <c r="CI1786" s="174">
        <v>5</v>
      </c>
      <c r="CJ1786" s="174">
        <v>2545.692</v>
      </c>
      <c r="CK1786" s="174">
        <v>2545.692</v>
      </c>
      <c r="CN1786" s="3">
        <v>1259</v>
      </c>
      <c r="CO1786" s="169">
        <f t="shared" si="189"/>
        <v>2073.7572999999998</v>
      </c>
      <c r="CP1786" s="169">
        <f t="shared" si="190"/>
        <v>2157.2863000000002</v>
      </c>
      <c r="CQ1786" s="170">
        <f t="shared" si="191"/>
        <v>4231.0436</v>
      </c>
      <c r="CU1786" s="174">
        <v>172104</v>
      </c>
      <c r="CV1786" s="174">
        <v>3061</v>
      </c>
      <c r="CW1786" s="174">
        <v>5</v>
      </c>
      <c r="CX1786" s="174">
        <v>2545.692</v>
      </c>
    </row>
    <row r="1787" spans="84:102" x14ac:dyDescent="0.25">
      <c r="CF1787" s="3" t="s">
        <v>3073</v>
      </c>
      <c r="CG1787" s="174">
        <v>65379</v>
      </c>
      <c r="CH1787" s="174">
        <v>92</v>
      </c>
      <c r="CI1787" s="174">
        <v>5</v>
      </c>
      <c r="CJ1787" s="174">
        <v>2545.6689999999999</v>
      </c>
      <c r="CK1787" s="174">
        <v>2545.6689999999999</v>
      </c>
      <c r="CN1787" s="3">
        <v>449</v>
      </c>
      <c r="CO1787" s="169">
        <f t="shared" si="189"/>
        <v>2149.252</v>
      </c>
      <c r="CP1787" s="169">
        <f t="shared" si="190"/>
        <v>2080.6509999999998</v>
      </c>
      <c r="CQ1787" s="170">
        <f t="shared" si="191"/>
        <v>4229.9030000000002</v>
      </c>
      <c r="CU1787" s="174">
        <v>65379</v>
      </c>
      <c r="CV1787" s="174">
        <v>92</v>
      </c>
      <c r="CW1787" s="174">
        <v>5</v>
      </c>
      <c r="CX1787" s="174">
        <v>2545.6689999999999</v>
      </c>
    </row>
    <row r="1788" spans="84:102" x14ac:dyDescent="0.25">
      <c r="CF1788" s="3" t="s">
        <v>3073</v>
      </c>
      <c r="CG1788" s="174">
        <v>2230</v>
      </c>
      <c r="CH1788" s="174">
        <v>21791</v>
      </c>
      <c r="CI1788" s="174">
        <v>5</v>
      </c>
      <c r="CJ1788" s="174">
        <v>2545.3449999999998</v>
      </c>
      <c r="CK1788" s="174">
        <v>2545.3449999999998</v>
      </c>
      <c r="CN1788" s="3">
        <v>3421</v>
      </c>
      <c r="CO1788" s="169">
        <f t="shared" si="189"/>
        <v>2088.799</v>
      </c>
      <c r="CP1788" s="169">
        <f t="shared" si="190"/>
        <v>2140.7370000000001</v>
      </c>
      <c r="CQ1788" s="170">
        <f t="shared" si="191"/>
        <v>4229.5360000000001</v>
      </c>
      <c r="CU1788" s="174">
        <v>2230</v>
      </c>
      <c r="CV1788" s="174">
        <v>21791</v>
      </c>
      <c r="CW1788" s="174">
        <v>5</v>
      </c>
      <c r="CX1788" s="174">
        <v>2545.3449999999998</v>
      </c>
    </row>
    <row r="1789" spans="84:102" x14ac:dyDescent="0.25">
      <c r="CF1789" s="3" t="s">
        <v>3073</v>
      </c>
      <c r="CG1789" s="174">
        <v>2227</v>
      </c>
      <c r="CH1789" s="174">
        <v>18101</v>
      </c>
      <c r="CI1789" s="174">
        <v>5</v>
      </c>
      <c r="CJ1789" s="174">
        <v>2542.5810000000001</v>
      </c>
      <c r="CK1789" s="174">
        <v>2542.5810000000001</v>
      </c>
      <c r="CN1789" s="3">
        <v>2480</v>
      </c>
      <c r="CO1789" s="169">
        <f t="shared" si="189"/>
        <v>2078.2130000000002</v>
      </c>
      <c r="CP1789" s="169">
        <f t="shared" si="190"/>
        <v>2148.9140000000002</v>
      </c>
      <c r="CQ1789" s="170">
        <f t="shared" si="191"/>
        <v>4227.1270000000004</v>
      </c>
      <c r="CU1789" s="174">
        <v>2227</v>
      </c>
      <c r="CV1789" s="174">
        <v>18101</v>
      </c>
      <c r="CW1789" s="174">
        <v>5</v>
      </c>
      <c r="CX1789" s="174">
        <v>2542.5810000000001</v>
      </c>
    </row>
    <row r="1790" spans="84:102" x14ac:dyDescent="0.25">
      <c r="CF1790" s="3" t="s">
        <v>3073</v>
      </c>
      <c r="CG1790" s="174">
        <v>3659</v>
      </c>
      <c r="CH1790" s="174">
        <v>105625</v>
      </c>
      <c r="CI1790" s="174">
        <v>5</v>
      </c>
      <c r="CJ1790" s="174">
        <v>2542.4319999999998</v>
      </c>
      <c r="CK1790" s="174">
        <v>2542.4319999999998</v>
      </c>
      <c r="CN1790" s="3">
        <v>1985</v>
      </c>
      <c r="CO1790" s="169">
        <f t="shared" si="189"/>
        <v>2132.7687999999998</v>
      </c>
      <c r="CP1790" s="169">
        <f t="shared" si="190"/>
        <v>2091.2928999999999</v>
      </c>
      <c r="CQ1790" s="170">
        <f t="shared" si="191"/>
        <v>4224.0617000000002</v>
      </c>
      <c r="CU1790" s="174">
        <v>3659</v>
      </c>
      <c r="CV1790" s="174">
        <v>105625</v>
      </c>
      <c r="CW1790" s="174">
        <v>5</v>
      </c>
      <c r="CX1790" s="174">
        <v>2542.4319999999998</v>
      </c>
    </row>
    <row r="1791" spans="84:102" x14ac:dyDescent="0.25">
      <c r="CF1791" s="3" t="s">
        <v>3073</v>
      </c>
      <c r="CG1791" s="174">
        <v>150512</v>
      </c>
      <c r="CH1791" s="174">
        <v>3161</v>
      </c>
      <c r="CI1791" s="174">
        <v>5</v>
      </c>
      <c r="CJ1791" s="174">
        <v>2540.9699999999998</v>
      </c>
      <c r="CK1791" s="174">
        <v>2540.9699999999998</v>
      </c>
      <c r="CN1791" s="3">
        <v>3510</v>
      </c>
      <c r="CO1791" s="169">
        <f t="shared" si="189"/>
        <v>2089.4236000000001</v>
      </c>
      <c r="CP1791" s="169">
        <f t="shared" si="190"/>
        <v>2133.2773000000002</v>
      </c>
      <c r="CQ1791" s="170">
        <f t="shared" si="191"/>
        <v>4222.7008999999998</v>
      </c>
      <c r="CU1791" s="174">
        <v>150512</v>
      </c>
      <c r="CV1791" s="174">
        <v>3161</v>
      </c>
      <c r="CW1791" s="174">
        <v>5</v>
      </c>
      <c r="CX1791" s="174">
        <v>2540.9699999999998</v>
      </c>
    </row>
    <row r="1792" spans="84:102" x14ac:dyDescent="0.25">
      <c r="CF1792" s="3" t="s">
        <v>3073</v>
      </c>
      <c r="CG1792" s="174">
        <v>1111</v>
      </c>
      <c r="CH1792" s="174">
        <v>137954</v>
      </c>
      <c r="CI1792" s="174">
        <v>5</v>
      </c>
      <c r="CJ1792" s="174">
        <v>2540.453</v>
      </c>
      <c r="CK1792" s="174">
        <v>2540.453</v>
      </c>
      <c r="CN1792" s="3">
        <v>3541</v>
      </c>
      <c r="CO1792" s="169">
        <f t="shared" si="189"/>
        <v>2095.8040000000001</v>
      </c>
      <c r="CP1792" s="169">
        <f t="shared" si="190"/>
        <v>2126.0990000000002</v>
      </c>
      <c r="CQ1792" s="170">
        <f t="shared" si="191"/>
        <v>4221.9030000000002</v>
      </c>
      <c r="CU1792" s="174">
        <v>1111</v>
      </c>
      <c r="CV1792" s="174">
        <v>137954</v>
      </c>
      <c r="CW1792" s="174">
        <v>5</v>
      </c>
      <c r="CX1792" s="174">
        <v>2540.453</v>
      </c>
    </row>
    <row r="1793" spans="84:102" x14ac:dyDescent="0.25">
      <c r="CF1793" s="3" t="s">
        <v>3073</v>
      </c>
      <c r="CG1793" s="174">
        <v>155460</v>
      </c>
      <c r="CH1793" s="174">
        <v>2968</v>
      </c>
      <c r="CI1793" s="174">
        <v>5</v>
      </c>
      <c r="CJ1793" s="174">
        <v>2539.9490000000001</v>
      </c>
      <c r="CK1793" s="174">
        <v>2539.9490000000001</v>
      </c>
      <c r="CN1793" s="3">
        <v>2090</v>
      </c>
      <c r="CO1793" s="169">
        <f t="shared" si="189"/>
        <v>2128.4349999999999</v>
      </c>
      <c r="CP1793" s="169">
        <f t="shared" si="190"/>
        <v>2091.3879999999999</v>
      </c>
      <c r="CQ1793" s="170">
        <f t="shared" si="191"/>
        <v>4219.8230000000003</v>
      </c>
      <c r="CU1793" s="174">
        <v>155460</v>
      </c>
      <c r="CV1793" s="174">
        <v>2968</v>
      </c>
      <c r="CW1793" s="174">
        <v>5</v>
      </c>
      <c r="CX1793" s="174">
        <v>2539.9490000000001</v>
      </c>
    </row>
    <row r="1794" spans="84:102" x14ac:dyDescent="0.25">
      <c r="CF1794" s="3" t="s">
        <v>3073</v>
      </c>
      <c r="CG1794" s="174">
        <v>37109</v>
      </c>
      <c r="CH1794" s="174">
        <v>2476</v>
      </c>
      <c r="CI1794" s="174">
        <v>5</v>
      </c>
      <c r="CJ1794" s="174">
        <v>2539.6999999999998</v>
      </c>
      <c r="CK1794" s="174">
        <v>2539.6999999999998</v>
      </c>
      <c r="CN1794" s="3">
        <v>3582</v>
      </c>
      <c r="CO1794" s="169">
        <f t="shared" si="189"/>
        <v>2092.4509899999998</v>
      </c>
      <c r="CP1794" s="169">
        <f t="shared" si="190"/>
        <v>2127.2684000000004</v>
      </c>
      <c r="CQ1794" s="170">
        <f t="shared" si="191"/>
        <v>4219.7193900000002</v>
      </c>
      <c r="CU1794" s="174">
        <v>37109</v>
      </c>
      <c r="CV1794" s="174">
        <v>2476</v>
      </c>
      <c r="CW1794" s="174">
        <v>5</v>
      </c>
      <c r="CX1794" s="174">
        <v>2539.6999999999998</v>
      </c>
    </row>
    <row r="1795" spans="84:102" x14ac:dyDescent="0.25">
      <c r="CF1795" s="3" t="s">
        <v>3073</v>
      </c>
      <c r="CG1795" s="174">
        <v>3440</v>
      </c>
      <c r="CH1795" s="174">
        <v>179201</v>
      </c>
      <c r="CI1795" s="174">
        <v>5</v>
      </c>
      <c r="CJ1795" s="174">
        <v>2539.268</v>
      </c>
      <c r="CK1795" s="174">
        <v>2539.268</v>
      </c>
      <c r="CN1795" s="3">
        <v>618</v>
      </c>
      <c r="CO1795" s="169">
        <f t="shared" ref="CO1795:CO1858" si="192">SUMIF(CG$3:CG$17476,$CN1795,$CK$3:$CK$17476)</f>
        <v>2075.9337</v>
      </c>
      <c r="CP1795" s="169">
        <f t="shared" ref="CP1795:CP1858" si="193">SUMIF(CH$3:CH$17476,$CN1795,$CK$3:$CK$17476)</f>
        <v>2142.3733000000002</v>
      </c>
      <c r="CQ1795" s="170">
        <f t="shared" ref="CQ1795:CQ1858" si="194">CO1795+CP1795</f>
        <v>4218.3070000000007</v>
      </c>
      <c r="CU1795" s="174">
        <v>3440</v>
      </c>
      <c r="CV1795" s="174">
        <v>179201</v>
      </c>
      <c r="CW1795" s="174">
        <v>5</v>
      </c>
      <c r="CX1795" s="174">
        <v>2539.268</v>
      </c>
    </row>
    <row r="1796" spans="84:102" x14ac:dyDescent="0.25">
      <c r="CF1796" s="3" t="s">
        <v>3073</v>
      </c>
      <c r="CG1796" s="174">
        <v>125669</v>
      </c>
      <c r="CH1796" s="174">
        <v>2006</v>
      </c>
      <c r="CI1796" s="174">
        <v>5</v>
      </c>
      <c r="CJ1796" s="174">
        <v>2539.1979999999999</v>
      </c>
      <c r="CK1796" s="174">
        <v>2539.1979999999999</v>
      </c>
      <c r="CN1796" s="3">
        <v>3275</v>
      </c>
      <c r="CO1796" s="169">
        <f t="shared" si="192"/>
        <v>2132.1851999999999</v>
      </c>
      <c r="CP1796" s="169">
        <f t="shared" si="193"/>
        <v>2085.5030999999999</v>
      </c>
      <c r="CQ1796" s="170">
        <f t="shared" si="194"/>
        <v>4217.6882999999998</v>
      </c>
      <c r="CU1796" s="174">
        <v>125669</v>
      </c>
      <c r="CV1796" s="174">
        <v>2006</v>
      </c>
      <c r="CW1796" s="174">
        <v>5</v>
      </c>
      <c r="CX1796" s="174">
        <v>2539.1979999999999</v>
      </c>
    </row>
    <row r="1797" spans="84:102" x14ac:dyDescent="0.25">
      <c r="CF1797" s="3" t="s">
        <v>3073</v>
      </c>
      <c r="CG1797" s="174">
        <v>54614</v>
      </c>
      <c r="CH1797" s="174">
        <v>1794</v>
      </c>
      <c r="CI1797" s="174">
        <v>5</v>
      </c>
      <c r="CJ1797" s="174">
        <v>2538.8760000000002</v>
      </c>
      <c r="CK1797" s="174">
        <v>2538.8760000000002</v>
      </c>
      <c r="CN1797" s="3">
        <v>2559</v>
      </c>
      <c r="CO1797" s="169">
        <f t="shared" si="192"/>
        <v>2076.1534999999999</v>
      </c>
      <c r="CP1797" s="169">
        <f t="shared" si="193"/>
        <v>2141.3415999999997</v>
      </c>
      <c r="CQ1797" s="170">
        <f t="shared" si="194"/>
        <v>4217.4951000000001</v>
      </c>
      <c r="CU1797" s="174">
        <v>54614</v>
      </c>
      <c r="CV1797" s="174">
        <v>1794</v>
      </c>
      <c r="CW1797" s="174">
        <v>5</v>
      </c>
      <c r="CX1797" s="174">
        <v>2538.8760000000002</v>
      </c>
    </row>
    <row r="1798" spans="84:102" x14ac:dyDescent="0.25">
      <c r="CF1798" s="3" t="s">
        <v>3073</v>
      </c>
      <c r="CG1798" s="174">
        <v>1395</v>
      </c>
      <c r="CH1798" s="174">
        <v>108298</v>
      </c>
      <c r="CI1798" s="174">
        <v>5</v>
      </c>
      <c r="CJ1798" s="174">
        <v>2538.2759999999998</v>
      </c>
      <c r="CK1798" s="174">
        <v>2538.2759999999998</v>
      </c>
      <c r="CN1798" s="3">
        <v>2977</v>
      </c>
      <c r="CO1798" s="169">
        <f t="shared" si="192"/>
        <v>2073.0280899999998</v>
      </c>
      <c r="CP1798" s="169">
        <f t="shared" si="193"/>
        <v>2140.5639299999998</v>
      </c>
      <c r="CQ1798" s="170">
        <f t="shared" si="194"/>
        <v>4213.59202</v>
      </c>
      <c r="CU1798" s="174">
        <v>1395</v>
      </c>
      <c r="CV1798" s="174">
        <v>108298</v>
      </c>
      <c r="CW1798" s="174">
        <v>5</v>
      </c>
      <c r="CX1798" s="174">
        <v>2538.2759999999998</v>
      </c>
    </row>
    <row r="1799" spans="84:102" x14ac:dyDescent="0.25">
      <c r="CF1799" s="3" t="s">
        <v>3073</v>
      </c>
      <c r="CG1799" s="174">
        <v>179201</v>
      </c>
      <c r="CH1799" s="174">
        <v>3440</v>
      </c>
      <c r="CI1799" s="174">
        <v>5</v>
      </c>
      <c r="CJ1799" s="174">
        <v>2538.2600000000002</v>
      </c>
      <c r="CK1799" s="174">
        <v>2538.2600000000002</v>
      </c>
      <c r="CN1799" s="3">
        <v>1572</v>
      </c>
      <c r="CO1799" s="169">
        <f t="shared" si="192"/>
        <v>2102.9335000000001</v>
      </c>
      <c r="CP1799" s="169">
        <f t="shared" si="193"/>
        <v>2110.6167299999997</v>
      </c>
      <c r="CQ1799" s="170">
        <f t="shared" si="194"/>
        <v>4213.5502299999998</v>
      </c>
      <c r="CU1799" s="174">
        <v>179201</v>
      </c>
      <c r="CV1799" s="174">
        <v>3440</v>
      </c>
      <c r="CW1799" s="174">
        <v>5</v>
      </c>
      <c r="CX1799" s="174">
        <v>2538.2600000000002</v>
      </c>
    </row>
    <row r="1800" spans="84:102" x14ac:dyDescent="0.25">
      <c r="CF1800" s="3" t="s">
        <v>3073</v>
      </c>
      <c r="CG1800" s="174">
        <v>62774</v>
      </c>
      <c r="CH1800" s="174">
        <v>21</v>
      </c>
      <c r="CI1800" s="174">
        <v>5</v>
      </c>
      <c r="CJ1800" s="174">
        <v>2538.203</v>
      </c>
      <c r="CK1800" s="174">
        <v>2538.203</v>
      </c>
      <c r="CN1800" s="3">
        <v>389</v>
      </c>
      <c r="CO1800" s="169">
        <f t="shared" si="192"/>
        <v>2081.0830000000001</v>
      </c>
      <c r="CP1800" s="169">
        <f t="shared" si="193"/>
        <v>2124.8288000000002</v>
      </c>
      <c r="CQ1800" s="170">
        <f t="shared" si="194"/>
        <v>4205.9117999999999</v>
      </c>
      <c r="CU1800" s="174">
        <v>62774</v>
      </c>
      <c r="CV1800" s="174">
        <v>21</v>
      </c>
      <c r="CW1800" s="174">
        <v>5</v>
      </c>
      <c r="CX1800" s="174">
        <v>2538.203</v>
      </c>
    </row>
    <row r="1801" spans="84:102" x14ac:dyDescent="0.25">
      <c r="CF1801" s="3" t="s">
        <v>3073</v>
      </c>
      <c r="CG1801" s="174">
        <v>1013</v>
      </c>
      <c r="CH1801" s="174">
        <v>118556</v>
      </c>
      <c r="CI1801" s="174">
        <v>5</v>
      </c>
      <c r="CJ1801" s="174">
        <v>2537.672</v>
      </c>
      <c r="CK1801" s="174">
        <v>2537.672</v>
      </c>
      <c r="CN1801" s="3">
        <v>3027</v>
      </c>
      <c r="CO1801" s="169">
        <f t="shared" si="192"/>
        <v>2123.3874000000001</v>
      </c>
      <c r="CP1801" s="169">
        <f t="shared" si="193"/>
        <v>2080.7500999999997</v>
      </c>
      <c r="CQ1801" s="170">
        <f t="shared" si="194"/>
        <v>4204.1374999999998</v>
      </c>
      <c r="CU1801" s="174">
        <v>1013</v>
      </c>
      <c r="CV1801" s="174">
        <v>118556</v>
      </c>
      <c r="CW1801" s="174">
        <v>5</v>
      </c>
      <c r="CX1801" s="174">
        <v>2537.672</v>
      </c>
    </row>
    <row r="1802" spans="84:102" x14ac:dyDescent="0.25">
      <c r="CF1802" s="3" t="s">
        <v>3073</v>
      </c>
      <c r="CG1802" s="174">
        <v>125975</v>
      </c>
      <c r="CH1802" s="174">
        <v>1270</v>
      </c>
      <c r="CI1802" s="174">
        <v>5</v>
      </c>
      <c r="CJ1802" s="174">
        <v>2536.2159999999999</v>
      </c>
      <c r="CK1802" s="174">
        <v>2536.2159999999999</v>
      </c>
      <c r="CN1802" s="3">
        <v>1398</v>
      </c>
      <c r="CO1802" s="169">
        <f t="shared" si="192"/>
        <v>2121.2314000000001</v>
      </c>
      <c r="CP1802" s="169">
        <f t="shared" si="193"/>
        <v>2082.114</v>
      </c>
      <c r="CQ1802" s="170">
        <f t="shared" si="194"/>
        <v>4203.3454000000002</v>
      </c>
      <c r="CU1802" s="174">
        <v>125975</v>
      </c>
      <c r="CV1802" s="174">
        <v>1270</v>
      </c>
      <c r="CW1802" s="174">
        <v>5</v>
      </c>
      <c r="CX1802" s="174">
        <v>2536.2159999999999</v>
      </c>
    </row>
    <row r="1803" spans="84:102" x14ac:dyDescent="0.25">
      <c r="CF1803" s="3" t="s">
        <v>3073</v>
      </c>
      <c r="CG1803" s="174">
        <v>2825</v>
      </c>
      <c r="CH1803" s="174">
        <v>150891</v>
      </c>
      <c r="CI1803" s="174">
        <v>5</v>
      </c>
      <c r="CJ1803" s="174">
        <v>2536.181</v>
      </c>
      <c r="CK1803" s="174">
        <v>2536.181</v>
      </c>
      <c r="CN1803" s="3">
        <v>3284</v>
      </c>
      <c r="CO1803" s="169">
        <f t="shared" si="192"/>
        <v>2071.9110000000001</v>
      </c>
      <c r="CP1803" s="169">
        <f t="shared" si="193"/>
        <v>2131.3198399999997</v>
      </c>
      <c r="CQ1803" s="170">
        <f t="shared" si="194"/>
        <v>4203.2308400000002</v>
      </c>
      <c r="CU1803" s="174">
        <v>2825</v>
      </c>
      <c r="CV1803" s="174">
        <v>150891</v>
      </c>
      <c r="CW1803" s="174">
        <v>5</v>
      </c>
      <c r="CX1803" s="174">
        <v>2536.181</v>
      </c>
    </row>
    <row r="1804" spans="84:102" x14ac:dyDescent="0.25">
      <c r="CF1804" s="3" t="s">
        <v>3073</v>
      </c>
      <c r="CG1804" s="174">
        <v>3351</v>
      </c>
      <c r="CH1804" s="174">
        <v>176019</v>
      </c>
      <c r="CI1804" s="174">
        <v>5</v>
      </c>
      <c r="CJ1804" s="174">
        <v>2535.6550000000002</v>
      </c>
      <c r="CK1804" s="174">
        <v>2535.6550000000002</v>
      </c>
      <c r="CN1804" s="3">
        <v>2108</v>
      </c>
      <c r="CO1804" s="169">
        <f t="shared" si="192"/>
        <v>2101.8539999999998</v>
      </c>
      <c r="CP1804" s="169">
        <f t="shared" si="193"/>
        <v>2099.7939999999999</v>
      </c>
      <c r="CQ1804" s="170">
        <f t="shared" si="194"/>
        <v>4201.6479999999992</v>
      </c>
      <c r="CU1804" s="174">
        <v>3351</v>
      </c>
      <c r="CV1804" s="174">
        <v>176019</v>
      </c>
      <c r="CW1804" s="174">
        <v>5</v>
      </c>
      <c r="CX1804" s="174">
        <v>2535.6550000000002</v>
      </c>
    </row>
    <row r="1805" spans="84:102" x14ac:dyDescent="0.25">
      <c r="CF1805" s="3" t="s">
        <v>3073</v>
      </c>
      <c r="CG1805" s="174">
        <v>21</v>
      </c>
      <c r="CH1805" s="174">
        <v>62774</v>
      </c>
      <c r="CI1805" s="174">
        <v>5</v>
      </c>
      <c r="CJ1805" s="174">
        <v>2535.2510000000002</v>
      </c>
      <c r="CK1805" s="174">
        <v>2535.2510000000002</v>
      </c>
      <c r="CN1805" s="3">
        <v>1035</v>
      </c>
      <c r="CO1805" s="169">
        <f t="shared" si="192"/>
        <v>2084.1711</v>
      </c>
      <c r="CP1805" s="169">
        <f t="shared" si="193"/>
        <v>2116.4531999999999</v>
      </c>
      <c r="CQ1805" s="170">
        <f t="shared" si="194"/>
        <v>4200.6242999999995</v>
      </c>
      <c r="CU1805" s="174">
        <v>21</v>
      </c>
      <c r="CV1805" s="174">
        <v>62774</v>
      </c>
      <c r="CW1805" s="174">
        <v>5</v>
      </c>
      <c r="CX1805" s="174">
        <v>2535.2510000000002</v>
      </c>
    </row>
    <row r="1806" spans="84:102" x14ac:dyDescent="0.25">
      <c r="CF1806" s="3" t="s">
        <v>3073</v>
      </c>
      <c r="CG1806" s="174">
        <v>85112</v>
      </c>
      <c r="CH1806" s="174">
        <v>573</v>
      </c>
      <c r="CI1806" s="174">
        <v>5</v>
      </c>
      <c r="CJ1806" s="174">
        <v>2534.777</v>
      </c>
      <c r="CK1806" s="174">
        <v>2534.777</v>
      </c>
      <c r="CN1806" s="3">
        <v>692</v>
      </c>
      <c r="CO1806" s="169">
        <f t="shared" si="192"/>
        <v>2087.7755000000002</v>
      </c>
      <c r="CP1806" s="169">
        <f t="shared" si="193"/>
        <v>2112.4248000000002</v>
      </c>
      <c r="CQ1806" s="170">
        <f t="shared" si="194"/>
        <v>4200.2003000000004</v>
      </c>
      <c r="CU1806" s="174">
        <v>85112</v>
      </c>
      <c r="CV1806" s="174">
        <v>573</v>
      </c>
      <c r="CW1806" s="174">
        <v>5</v>
      </c>
      <c r="CX1806" s="174">
        <v>2534.777</v>
      </c>
    </row>
    <row r="1807" spans="84:102" x14ac:dyDescent="0.25">
      <c r="CF1807" s="3" t="s">
        <v>3073</v>
      </c>
      <c r="CG1807" s="174">
        <v>2207</v>
      </c>
      <c r="CH1807" s="174">
        <v>16849</v>
      </c>
      <c r="CI1807" s="174">
        <v>5</v>
      </c>
      <c r="CJ1807" s="174">
        <v>2533.9839999999999</v>
      </c>
      <c r="CK1807" s="174">
        <v>2533.9839999999999</v>
      </c>
      <c r="CN1807" s="3">
        <v>1516</v>
      </c>
      <c r="CO1807" s="169">
        <f t="shared" si="192"/>
        <v>2080.6727699999997</v>
      </c>
      <c r="CP1807" s="169">
        <f t="shared" si="193"/>
        <v>2118.0482000000002</v>
      </c>
      <c r="CQ1807" s="170">
        <f t="shared" si="194"/>
        <v>4198.7209700000003</v>
      </c>
      <c r="CU1807" s="174">
        <v>2207</v>
      </c>
      <c r="CV1807" s="174">
        <v>16849</v>
      </c>
      <c r="CW1807" s="174">
        <v>5</v>
      </c>
      <c r="CX1807" s="174">
        <v>2533.9839999999999</v>
      </c>
    </row>
    <row r="1808" spans="84:102" x14ac:dyDescent="0.25">
      <c r="CF1808" s="3" t="s">
        <v>3073</v>
      </c>
      <c r="CG1808" s="174">
        <v>107394</v>
      </c>
      <c r="CH1808" s="174">
        <v>1393</v>
      </c>
      <c r="CI1808" s="174">
        <v>5</v>
      </c>
      <c r="CJ1808" s="174">
        <v>2533.7370000000001</v>
      </c>
      <c r="CK1808" s="174">
        <v>2533.7370000000001</v>
      </c>
      <c r="CN1808" s="3">
        <v>485</v>
      </c>
      <c r="CO1808" s="169">
        <f t="shared" si="192"/>
        <v>2061.3283999999999</v>
      </c>
      <c r="CP1808" s="169">
        <f t="shared" si="193"/>
        <v>2136.4169999999999</v>
      </c>
      <c r="CQ1808" s="170">
        <f t="shared" si="194"/>
        <v>4197.7453999999998</v>
      </c>
      <c r="CU1808" s="174">
        <v>107394</v>
      </c>
      <c r="CV1808" s="174">
        <v>1393</v>
      </c>
      <c r="CW1808" s="174">
        <v>5</v>
      </c>
      <c r="CX1808" s="174">
        <v>2533.7370000000001</v>
      </c>
    </row>
    <row r="1809" spans="84:102" x14ac:dyDescent="0.25">
      <c r="CF1809" s="3" t="s">
        <v>3073</v>
      </c>
      <c r="CG1809" s="174">
        <v>2422</v>
      </c>
      <c r="CH1809" s="174">
        <v>29726</v>
      </c>
      <c r="CI1809" s="174">
        <v>5</v>
      </c>
      <c r="CJ1809" s="174">
        <v>2533.0520000000001</v>
      </c>
      <c r="CK1809" s="174">
        <v>2533.0520000000001</v>
      </c>
      <c r="CN1809" s="3">
        <v>241</v>
      </c>
      <c r="CO1809" s="169">
        <f t="shared" si="192"/>
        <v>2100.6675799999998</v>
      </c>
      <c r="CP1809" s="169">
        <f t="shared" si="193"/>
        <v>2095.47487</v>
      </c>
      <c r="CQ1809" s="170">
        <f t="shared" si="194"/>
        <v>4196.1424499999994</v>
      </c>
      <c r="CU1809" s="174">
        <v>2422</v>
      </c>
      <c r="CV1809" s="174">
        <v>29726</v>
      </c>
      <c r="CW1809" s="174">
        <v>5</v>
      </c>
      <c r="CX1809" s="174">
        <v>2533.0520000000001</v>
      </c>
    </row>
    <row r="1810" spans="84:102" x14ac:dyDescent="0.25">
      <c r="CF1810" s="3" t="s">
        <v>3073</v>
      </c>
      <c r="CG1810" s="174">
        <v>3223</v>
      </c>
      <c r="CH1810" s="174">
        <v>158462</v>
      </c>
      <c r="CI1810" s="174">
        <v>5</v>
      </c>
      <c r="CJ1810" s="174">
        <v>2532.38</v>
      </c>
      <c r="CK1810" s="174">
        <v>2532.38</v>
      </c>
      <c r="CN1810" s="3">
        <v>259</v>
      </c>
      <c r="CO1810" s="169">
        <f t="shared" si="192"/>
        <v>2134.2487000000001</v>
      </c>
      <c r="CP1810" s="169">
        <f t="shared" si="193"/>
        <v>2058.9926</v>
      </c>
      <c r="CQ1810" s="170">
        <f t="shared" si="194"/>
        <v>4193.2412999999997</v>
      </c>
      <c r="CU1810" s="174">
        <v>3223</v>
      </c>
      <c r="CV1810" s="174">
        <v>158462</v>
      </c>
      <c r="CW1810" s="174">
        <v>5</v>
      </c>
      <c r="CX1810" s="174">
        <v>2532.38</v>
      </c>
    </row>
    <row r="1811" spans="84:102" x14ac:dyDescent="0.25">
      <c r="CF1811" s="3" t="s">
        <v>3073</v>
      </c>
      <c r="CG1811" s="174">
        <v>2821</v>
      </c>
      <c r="CH1811" s="174">
        <v>149258</v>
      </c>
      <c r="CI1811" s="174">
        <v>5</v>
      </c>
      <c r="CJ1811" s="174">
        <v>2531.6970000000001</v>
      </c>
      <c r="CK1811" s="174">
        <v>2531.6970000000001</v>
      </c>
      <c r="CN1811" s="3">
        <v>1423</v>
      </c>
      <c r="CO1811" s="169">
        <f t="shared" si="192"/>
        <v>2051.5625999999997</v>
      </c>
      <c r="CP1811" s="169">
        <f t="shared" si="193"/>
        <v>2131.6749999999997</v>
      </c>
      <c r="CQ1811" s="170">
        <f t="shared" si="194"/>
        <v>4183.2375999999995</v>
      </c>
      <c r="CU1811" s="174">
        <v>2821</v>
      </c>
      <c r="CV1811" s="174">
        <v>149258</v>
      </c>
      <c r="CW1811" s="174">
        <v>5</v>
      </c>
      <c r="CX1811" s="174">
        <v>2531.6970000000001</v>
      </c>
    </row>
    <row r="1812" spans="84:102" x14ac:dyDescent="0.25">
      <c r="CF1812" s="3" t="s">
        <v>3073</v>
      </c>
      <c r="CG1812" s="174">
        <v>1841</v>
      </c>
      <c r="CH1812" s="174">
        <v>51477</v>
      </c>
      <c r="CI1812" s="174">
        <v>5</v>
      </c>
      <c r="CJ1812" s="174">
        <v>2531.4580000000001</v>
      </c>
      <c r="CK1812" s="174">
        <v>2531.4580000000001</v>
      </c>
      <c r="CN1812" s="3">
        <v>1294</v>
      </c>
      <c r="CO1812" s="169">
        <f t="shared" si="192"/>
        <v>2082.3902000000003</v>
      </c>
      <c r="CP1812" s="169">
        <f t="shared" si="193"/>
        <v>2096.5234</v>
      </c>
      <c r="CQ1812" s="170">
        <f t="shared" si="194"/>
        <v>4178.9135999999999</v>
      </c>
      <c r="CU1812" s="174">
        <v>1841</v>
      </c>
      <c r="CV1812" s="174">
        <v>51477</v>
      </c>
      <c r="CW1812" s="174">
        <v>5</v>
      </c>
      <c r="CX1812" s="174">
        <v>2531.4580000000001</v>
      </c>
    </row>
    <row r="1813" spans="84:102" x14ac:dyDescent="0.25">
      <c r="CF1813" s="3" t="s">
        <v>3073</v>
      </c>
      <c r="CG1813" s="174">
        <v>2476</v>
      </c>
      <c r="CH1813" s="174">
        <v>37109</v>
      </c>
      <c r="CI1813" s="174">
        <v>5</v>
      </c>
      <c r="CJ1813" s="174">
        <v>2530.7629999999999</v>
      </c>
      <c r="CK1813" s="174">
        <v>2530.7629999999999</v>
      </c>
      <c r="CN1813" s="3">
        <v>2138</v>
      </c>
      <c r="CO1813" s="169">
        <f t="shared" si="192"/>
        <v>2086.0817999999999</v>
      </c>
      <c r="CP1813" s="169">
        <f t="shared" si="193"/>
        <v>2089.3688999999999</v>
      </c>
      <c r="CQ1813" s="170">
        <f t="shared" si="194"/>
        <v>4175.4506999999994</v>
      </c>
      <c r="CU1813" s="174">
        <v>2476</v>
      </c>
      <c r="CV1813" s="174">
        <v>37109</v>
      </c>
      <c r="CW1813" s="174">
        <v>5</v>
      </c>
      <c r="CX1813" s="174">
        <v>2530.7629999999999</v>
      </c>
    </row>
    <row r="1814" spans="84:102" x14ac:dyDescent="0.25">
      <c r="CF1814" s="3" t="s">
        <v>3073</v>
      </c>
      <c r="CG1814" s="174">
        <v>1047</v>
      </c>
      <c r="CH1814" s="174">
        <v>122832</v>
      </c>
      <c r="CI1814" s="174">
        <v>5</v>
      </c>
      <c r="CJ1814" s="174">
        <v>2530.5349999999999</v>
      </c>
      <c r="CK1814" s="174">
        <v>2530.5349999999999</v>
      </c>
      <c r="CN1814" s="3">
        <v>2733</v>
      </c>
      <c r="CO1814" s="169">
        <f t="shared" si="192"/>
        <v>2034.6369999999999</v>
      </c>
      <c r="CP1814" s="169">
        <f t="shared" si="193"/>
        <v>2139.2860000000001</v>
      </c>
      <c r="CQ1814" s="170">
        <f t="shared" si="194"/>
        <v>4173.9229999999998</v>
      </c>
      <c r="CU1814" s="174">
        <v>1047</v>
      </c>
      <c r="CV1814" s="174">
        <v>122832</v>
      </c>
      <c r="CW1814" s="174">
        <v>5</v>
      </c>
      <c r="CX1814" s="174">
        <v>2530.5349999999999</v>
      </c>
    </row>
    <row r="1815" spans="84:102" x14ac:dyDescent="0.25">
      <c r="CF1815" s="3" t="s">
        <v>3073</v>
      </c>
      <c r="CG1815" s="174">
        <v>2536</v>
      </c>
      <c r="CH1815" s="174">
        <v>42160</v>
      </c>
      <c r="CI1815" s="174">
        <v>5</v>
      </c>
      <c r="CJ1815" s="174">
        <v>2529.6709999999998</v>
      </c>
      <c r="CK1815" s="174">
        <v>2529.6709999999998</v>
      </c>
      <c r="CN1815" s="3">
        <v>1048</v>
      </c>
      <c r="CO1815" s="169">
        <f t="shared" si="192"/>
        <v>2112.8139000000001</v>
      </c>
      <c r="CP1815" s="169">
        <f t="shared" si="193"/>
        <v>2059.0156999999999</v>
      </c>
      <c r="CQ1815" s="170">
        <f t="shared" si="194"/>
        <v>4171.8296</v>
      </c>
      <c r="CU1815" s="174">
        <v>2536</v>
      </c>
      <c r="CV1815" s="174">
        <v>42160</v>
      </c>
      <c r="CW1815" s="174">
        <v>5</v>
      </c>
      <c r="CX1815" s="174">
        <v>2529.6709999999998</v>
      </c>
    </row>
    <row r="1816" spans="84:102" x14ac:dyDescent="0.25">
      <c r="CF1816" s="3" t="s">
        <v>3073</v>
      </c>
      <c r="CG1816" s="174">
        <v>13738</v>
      </c>
      <c r="CH1816" s="174">
        <v>2167</v>
      </c>
      <c r="CI1816" s="174">
        <v>5</v>
      </c>
      <c r="CJ1816" s="174">
        <v>2529.4960000000001</v>
      </c>
      <c r="CK1816" s="174">
        <v>2529.4960000000001</v>
      </c>
      <c r="CN1816" s="3">
        <v>61</v>
      </c>
      <c r="CO1816" s="169">
        <f t="shared" si="192"/>
        <v>2104.2278800000004</v>
      </c>
      <c r="CP1816" s="169">
        <f t="shared" si="193"/>
        <v>2064.6101090000002</v>
      </c>
      <c r="CQ1816" s="170">
        <f t="shared" si="194"/>
        <v>4168.8379890000006</v>
      </c>
      <c r="CU1816" s="174">
        <v>13738</v>
      </c>
      <c r="CV1816" s="174">
        <v>2167</v>
      </c>
      <c r="CW1816" s="174">
        <v>5</v>
      </c>
      <c r="CX1816" s="174">
        <v>2529.4960000000001</v>
      </c>
    </row>
    <row r="1817" spans="84:102" x14ac:dyDescent="0.25">
      <c r="CF1817" s="3" t="s">
        <v>3073</v>
      </c>
      <c r="CG1817" s="174">
        <v>137164</v>
      </c>
      <c r="CH1817" s="174">
        <v>1104</v>
      </c>
      <c r="CI1817" s="174">
        <v>5</v>
      </c>
      <c r="CJ1817" s="174">
        <v>2529.4340000000002</v>
      </c>
      <c r="CK1817" s="174">
        <v>2529.4340000000002</v>
      </c>
      <c r="CN1817" s="3">
        <v>1098</v>
      </c>
      <c r="CO1817" s="169">
        <f t="shared" si="192"/>
        <v>2129.9009999999998</v>
      </c>
      <c r="CP1817" s="169">
        <f t="shared" si="193"/>
        <v>2036.1569999999999</v>
      </c>
      <c r="CQ1817" s="170">
        <f t="shared" si="194"/>
        <v>4166.058</v>
      </c>
      <c r="CU1817" s="174">
        <v>137164</v>
      </c>
      <c r="CV1817" s="174">
        <v>1104</v>
      </c>
      <c r="CW1817" s="174">
        <v>5</v>
      </c>
      <c r="CX1817" s="174">
        <v>2529.4340000000002</v>
      </c>
    </row>
    <row r="1818" spans="84:102" x14ac:dyDescent="0.25">
      <c r="CF1818" s="3" t="s">
        <v>3073</v>
      </c>
      <c r="CG1818" s="174">
        <v>1790</v>
      </c>
      <c r="CH1818" s="174">
        <v>54006</v>
      </c>
      <c r="CI1818" s="174">
        <v>5</v>
      </c>
      <c r="CJ1818" s="174">
        <v>2529.1869999999999</v>
      </c>
      <c r="CK1818" s="174">
        <v>2529.1869999999999</v>
      </c>
      <c r="CN1818" s="3">
        <v>1894</v>
      </c>
      <c r="CO1818" s="169">
        <f t="shared" si="192"/>
        <v>2078.2280000000001</v>
      </c>
      <c r="CP1818" s="169">
        <f t="shared" si="193"/>
        <v>2084.3809999999999</v>
      </c>
      <c r="CQ1818" s="170">
        <f t="shared" si="194"/>
        <v>4162.6090000000004</v>
      </c>
      <c r="CU1818" s="174">
        <v>1790</v>
      </c>
      <c r="CV1818" s="174">
        <v>54006</v>
      </c>
      <c r="CW1818" s="174">
        <v>5</v>
      </c>
      <c r="CX1818" s="174">
        <v>2529.1869999999999</v>
      </c>
    </row>
    <row r="1819" spans="84:102" x14ac:dyDescent="0.25">
      <c r="CF1819" s="3" t="s">
        <v>3073</v>
      </c>
      <c r="CG1819" s="174">
        <v>1234</v>
      </c>
      <c r="CH1819" s="174">
        <v>128863</v>
      </c>
      <c r="CI1819" s="174">
        <v>5</v>
      </c>
      <c r="CJ1819" s="174">
        <v>2528.56</v>
      </c>
      <c r="CK1819" s="174">
        <v>2528.56</v>
      </c>
      <c r="CN1819" s="3">
        <v>411</v>
      </c>
      <c r="CO1819" s="169">
        <f t="shared" si="192"/>
        <v>2076.5727000000002</v>
      </c>
      <c r="CP1819" s="169">
        <f t="shared" si="193"/>
        <v>2082.9400999999998</v>
      </c>
      <c r="CQ1819" s="170">
        <f t="shared" si="194"/>
        <v>4159.5128000000004</v>
      </c>
      <c r="CU1819" s="174">
        <v>1234</v>
      </c>
      <c r="CV1819" s="174">
        <v>128863</v>
      </c>
      <c r="CW1819" s="174">
        <v>5</v>
      </c>
      <c r="CX1819" s="174">
        <v>2528.56</v>
      </c>
    </row>
    <row r="1820" spans="84:102" x14ac:dyDescent="0.25">
      <c r="CF1820" s="3" t="s">
        <v>3073</v>
      </c>
      <c r="CG1820" s="174">
        <v>1360</v>
      </c>
      <c r="CH1820" s="174">
        <v>110961</v>
      </c>
      <c r="CI1820" s="174">
        <v>5</v>
      </c>
      <c r="CJ1820" s="174">
        <v>2527.7640000000001</v>
      </c>
      <c r="CK1820" s="174">
        <v>2527.7640000000001</v>
      </c>
      <c r="CN1820" s="3">
        <v>2679</v>
      </c>
      <c r="CO1820" s="169">
        <f t="shared" si="192"/>
        <v>2090.2224000000001</v>
      </c>
      <c r="CP1820" s="169">
        <f t="shared" si="193"/>
        <v>2068.5660000000003</v>
      </c>
      <c r="CQ1820" s="170">
        <f t="shared" si="194"/>
        <v>4158.7884000000004</v>
      </c>
      <c r="CU1820" s="174">
        <v>1360</v>
      </c>
      <c r="CV1820" s="174">
        <v>110961</v>
      </c>
      <c r="CW1820" s="174">
        <v>5</v>
      </c>
      <c r="CX1820" s="174">
        <v>2527.7640000000001</v>
      </c>
    </row>
    <row r="1821" spans="84:102" x14ac:dyDescent="0.25">
      <c r="CF1821" s="3" t="s">
        <v>3073</v>
      </c>
      <c r="CG1821" s="174">
        <v>117285</v>
      </c>
      <c r="CH1821" s="174">
        <v>1345</v>
      </c>
      <c r="CI1821" s="174">
        <v>5</v>
      </c>
      <c r="CJ1821" s="174">
        <v>2525.5650000000001</v>
      </c>
      <c r="CK1821" s="174">
        <v>2525.5650000000001</v>
      </c>
      <c r="CN1821" s="3">
        <v>2986</v>
      </c>
      <c r="CO1821" s="169">
        <f t="shared" si="192"/>
        <v>2073.2890000000002</v>
      </c>
      <c r="CP1821" s="169">
        <f t="shared" si="193"/>
        <v>2084.89</v>
      </c>
      <c r="CQ1821" s="170">
        <f t="shared" si="194"/>
        <v>4158.1790000000001</v>
      </c>
      <c r="CU1821" s="174">
        <v>117285</v>
      </c>
      <c r="CV1821" s="174">
        <v>1345</v>
      </c>
      <c r="CW1821" s="174">
        <v>5</v>
      </c>
      <c r="CX1821" s="174">
        <v>2525.5650000000001</v>
      </c>
    </row>
    <row r="1822" spans="84:102" x14ac:dyDescent="0.25">
      <c r="CF1822" s="3" t="s">
        <v>3073</v>
      </c>
      <c r="CG1822" s="174">
        <v>110961</v>
      </c>
      <c r="CH1822" s="174">
        <v>1360</v>
      </c>
      <c r="CI1822" s="174">
        <v>5</v>
      </c>
      <c r="CJ1822" s="174">
        <v>2525.3040000000001</v>
      </c>
      <c r="CK1822" s="174">
        <v>2525.3040000000001</v>
      </c>
      <c r="CN1822" s="3">
        <v>167</v>
      </c>
      <c r="CO1822" s="169">
        <f t="shared" si="192"/>
        <v>2067.9273000000003</v>
      </c>
      <c r="CP1822" s="169">
        <f t="shared" si="193"/>
        <v>2088.9958999999999</v>
      </c>
      <c r="CQ1822" s="170">
        <f t="shared" si="194"/>
        <v>4156.9232000000002</v>
      </c>
      <c r="CU1822" s="174">
        <v>110961</v>
      </c>
      <c r="CV1822" s="174">
        <v>1360</v>
      </c>
      <c r="CW1822" s="174">
        <v>5</v>
      </c>
      <c r="CX1822" s="174">
        <v>2525.3040000000001</v>
      </c>
    </row>
    <row r="1823" spans="84:102" x14ac:dyDescent="0.25">
      <c r="CF1823" s="3" t="s">
        <v>3073</v>
      </c>
      <c r="CG1823" s="174">
        <v>3399</v>
      </c>
      <c r="CH1823" s="174">
        <v>173127</v>
      </c>
      <c r="CI1823" s="174">
        <v>5</v>
      </c>
      <c r="CJ1823" s="174">
        <v>2525.297</v>
      </c>
      <c r="CK1823" s="174">
        <v>2525.297</v>
      </c>
      <c r="CN1823" s="3">
        <v>2192</v>
      </c>
      <c r="CO1823" s="169">
        <f t="shared" si="192"/>
        <v>2069.0661999999998</v>
      </c>
      <c r="CP1823" s="169">
        <f t="shared" si="193"/>
        <v>2085.9992999999999</v>
      </c>
      <c r="CQ1823" s="170">
        <f t="shared" si="194"/>
        <v>4155.0654999999997</v>
      </c>
      <c r="CU1823" s="174">
        <v>3399</v>
      </c>
      <c r="CV1823" s="174">
        <v>173127</v>
      </c>
      <c r="CW1823" s="174">
        <v>5</v>
      </c>
      <c r="CX1823" s="174">
        <v>2525.297</v>
      </c>
    </row>
    <row r="1824" spans="84:102" x14ac:dyDescent="0.25">
      <c r="CF1824" s="3" t="s">
        <v>3073</v>
      </c>
      <c r="CG1824" s="174">
        <v>2013</v>
      </c>
      <c r="CH1824" s="174">
        <v>131746</v>
      </c>
      <c r="CI1824" s="174">
        <v>5</v>
      </c>
      <c r="CJ1824" s="174">
        <v>2523.9810000000002</v>
      </c>
      <c r="CK1824" s="174">
        <v>2523.9810000000002</v>
      </c>
      <c r="CN1824" s="3">
        <v>3474</v>
      </c>
      <c r="CO1824" s="169">
        <f t="shared" si="192"/>
        <v>2081.3679999999999</v>
      </c>
      <c r="CP1824" s="169">
        <f t="shared" si="193"/>
        <v>2073.6790000000001</v>
      </c>
      <c r="CQ1824" s="170">
        <f t="shared" si="194"/>
        <v>4155.0470000000005</v>
      </c>
      <c r="CU1824" s="174">
        <v>2013</v>
      </c>
      <c r="CV1824" s="174">
        <v>131746</v>
      </c>
      <c r="CW1824" s="174">
        <v>5</v>
      </c>
      <c r="CX1824" s="174">
        <v>2523.9810000000002</v>
      </c>
    </row>
    <row r="1825" spans="84:102" x14ac:dyDescent="0.25">
      <c r="CF1825" s="3" t="s">
        <v>3073</v>
      </c>
      <c r="CG1825" s="174">
        <v>82917</v>
      </c>
      <c r="CH1825" s="174">
        <v>426</v>
      </c>
      <c r="CI1825" s="174">
        <v>5</v>
      </c>
      <c r="CJ1825" s="174">
        <v>2522.5189999999998</v>
      </c>
      <c r="CK1825" s="174">
        <v>2522.5189999999998</v>
      </c>
      <c r="CN1825" s="3">
        <v>1082</v>
      </c>
      <c r="CO1825" s="169">
        <f t="shared" si="192"/>
        <v>2081.6641</v>
      </c>
      <c r="CP1825" s="169">
        <f t="shared" si="193"/>
        <v>2073.0199000000002</v>
      </c>
      <c r="CQ1825" s="170">
        <f t="shared" si="194"/>
        <v>4154.6840000000002</v>
      </c>
      <c r="CU1825" s="174">
        <v>82917</v>
      </c>
      <c r="CV1825" s="174">
        <v>426</v>
      </c>
      <c r="CW1825" s="174">
        <v>5</v>
      </c>
      <c r="CX1825" s="174">
        <v>2522.5189999999998</v>
      </c>
    </row>
    <row r="1826" spans="84:102" x14ac:dyDescent="0.25">
      <c r="CF1826" s="3" t="s">
        <v>3073</v>
      </c>
      <c r="CG1826" s="174">
        <v>46711</v>
      </c>
      <c r="CH1826" s="174">
        <v>2560</v>
      </c>
      <c r="CI1826" s="174">
        <v>5</v>
      </c>
      <c r="CJ1826" s="174">
        <v>2522.3310000000001</v>
      </c>
      <c r="CK1826" s="174">
        <v>2522.3310000000001</v>
      </c>
      <c r="CN1826" s="3">
        <v>1448</v>
      </c>
      <c r="CO1826" s="169">
        <f t="shared" si="192"/>
        <v>2130.1428999999998</v>
      </c>
      <c r="CP1826" s="169">
        <f t="shared" si="193"/>
        <v>2022.5224000000001</v>
      </c>
      <c r="CQ1826" s="170">
        <f t="shared" si="194"/>
        <v>4152.6652999999997</v>
      </c>
      <c r="CU1826" s="174">
        <v>46711</v>
      </c>
      <c r="CV1826" s="174">
        <v>2560</v>
      </c>
      <c r="CW1826" s="174">
        <v>5</v>
      </c>
      <c r="CX1826" s="174">
        <v>2522.3310000000001</v>
      </c>
    </row>
    <row r="1827" spans="84:102" x14ac:dyDescent="0.25">
      <c r="CF1827" s="3" t="s">
        <v>3073</v>
      </c>
      <c r="CG1827" s="174">
        <v>154983</v>
      </c>
      <c r="CH1827" s="174">
        <v>2962</v>
      </c>
      <c r="CI1827" s="174">
        <v>5</v>
      </c>
      <c r="CJ1827" s="174">
        <v>2521.9189999999999</v>
      </c>
      <c r="CK1827" s="174">
        <v>2521.9189999999999</v>
      </c>
      <c r="CN1827" s="3">
        <v>1130</v>
      </c>
      <c r="CO1827" s="169">
        <f t="shared" si="192"/>
        <v>2034.54</v>
      </c>
      <c r="CP1827" s="169">
        <f t="shared" si="193"/>
        <v>2115.9769999999999</v>
      </c>
      <c r="CQ1827" s="170">
        <f t="shared" si="194"/>
        <v>4150.5169999999998</v>
      </c>
      <c r="CU1827" s="174">
        <v>154983</v>
      </c>
      <c r="CV1827" s="174">
        <v>2962</v>
      </c>
      <c r="CW1827" s="174">
        <v>5</v>
      </c>
      <c r="CX1827" s="174">
        <v>2521.9189999999999</v>
      </c>
    </row>
    <row r="1828" spans="84:102" x14ac:dyDescent="0.25">
      <c r="CF1828" s="3" t="s">
        <v>3073</v>
      </c>
      <c r="CG1828" s="174">
        <v>1173</v>
      </c>
      <c r="CH1828" s="174">
        <v>141474</v>
      </c>
      <c r="CI1828" s="174">
        <v>5</v>
      </c>
      <c r="CJ1828" s="174">
        <v>2521.7959999999998</v>
      </c>
      <c r="CK1828" s="174">
        <v>2521.7959999999998</v>
      </c>
      <c r="CN1828" s="3">
        <v>1305</v>
      </c>
      <c r="CO1828" s="169">
        <f t="shared" si="192"/>
        <v>2056.2820000000002</v>
      </c>
      <c r="CP1828" s="169">
        <f t="shared" si="193"/>
        <v>2092.0239999999999</v>
      </c>
      <c r="CQ1828" s="170">
        <f t="shared" si="194"/>
        <v>4148.3060000000005</v>
      </c>
      <c r="CU1828" s="174">
        <v>1173</v>
      </c>
      <c r="CV1828" s="174">
        <v>141474</v>
      </c>
      <c r="CW1828" s="174">
        <v>5</v>
      </c>
      <c r="CX1828" s="174">
        <v>2521.7959999999998</v>
      </c>
    </row>
    <row r="1829" spans="84:102" x14ac:dyDescent="0.25">
      <c r="CF1829" s="3" t="s">
        <v>3073</v>
      </c>
      <c r="CG1829" s="174">
        <v>2183</v>
      </c>
      <c r="CH1829" s="174">
        <v>17699</v>
      </c>
      <c r="CI1829" s="174">
        <v>5</v>
      </c>
      <c r="CJ1829" s="174">
        <v>2519.44</v>
      </c>
      <c r="CK1829" s="174">
        <v>2519.44</v>
      </c>
      <c r="CN1829" s="3">
        <v>3632</v>
      </c>
      <c r="CO1829" s="169">
        <f t="shared" si="192"/>
        <v>2135.6771199999998</v>
      </c>
      <c r="CP1829" s="169">
        <f t="shared" si="193"/>
        <v>2011.7472899999998</v>
      </c>
      <c r="CQ1829" s="170">
        <f t="shared" si="194"/>
        <v>4147.4244099999996</v>
      </c>
      <c r="CU1829" s="174">
        <v>2183</v>
      </c>
      <c r="CV1829" s="174">
        <v>17699</v>
      </c>
      <c r="CW1829" s="174">
        <v>5</v>
      </c>
      <c r="CX1829" s="174">
        <v>2519.44</v>
      </c>
    </row>
    <row r="1830" spans="84:102" x14ac:dyDescent="0.25">
      <c r="CF1830" s="3" t="s">
        <v>3073</v>
      </c>
      <c r="CG1830" s="174">
        <v>29726</v>
      </c>
      <c r="CH1830" s="174">
        <v>2422</v>
      </c>
      <c r="CI1830" s="174">
        <v>5</v>
      </c>
      <c r="CJ1830" s="174">
        <v>2519.0590000000002</v>
      </c>
      <c r="CK1830" s="174">
        <v>2519.0590000000002</v>
      </c>
      <c r="CN1830" s="3">
        <v>994</v>
      </c>
      <c r="CO1830" s="169">
        <f t="shared" si="192"/>
        <v>2075.8784000000001</v>
      </c>
      <c r="CP1830" s="169">
        <f t="shared" si="193"/>
        <v>2069.8531500000004</v>
      </c>
      <c r="CQ1830" s="170">
        <f t="shared" si="194"/>
        <v>4145.7315500000004</v>
      </c>
      <c r="CU1830" s="174">
        <v>29726</v>
      </c>
      <c r="CV1830" s="174">
        <v>2422</v>
      </c>
      <c r="CW1830" s="174">
        <v>5</v>
      </c>
      <c r="CX1830" s="174">
        <v>2519.0590000000002</v>
      </c>
    </row>
    <row r="1831" spans="84:102" x14ac:dyDescent="0.25">
      <c r="CF1831" s="3" t="s">
        <v>3073</v>
      </c>
      <c r="CG1831" s="174">
        <v>2470</v>
      </c>
      <c r="CH1831" s="174">
        <v>37820</v>
      </c>
      <c r="CI1831" s="174">
        <v>5</v>
      </c>
      <c r="CJ1831" s="174">
        <v>2518.4769999999999</v>
      </c>
      <c r="CK1831" s="174">
        <v>2518.4769999999999</v>
      </c>
      <c r="CN1831" s="3">
        <v>2603</v>
      </c>
      <c r="CO1831" s="169">
        <f t="shared" si="192"/>
        <v>2023.84473</v>
      </c>
      <c r="CP1831" s="169">
        <f t="shared" si="193"/>
        <v>2120.4875000000002</v>
      </c>
      <c r="CQ1831" s="170">
        <f t="shared" si="194"/>
        <v>4144.33223</v>
      </c>
      <c r="CU1831" s="174">
        <v>2470</v>
      </c>
      <c r="CV1831" s="174">
        <v>37820</v>
      </c>
      <c r="CW1831" s="174">
        <v>5</v>
      </c>
      <c r="CX1831" s="174">
        <v>2518.4769999999999</v>
      </c>
    </row>
    <row r="1832" spans="84:102" x14ac:dyDescent="0.25">
      <c r="CF1832" s="3" t="s">
        <v>3073</v>
      </c>
      <c r="CG1832" s="174">
        <v>1552</v>
      </c>
      <c r="CH1832" s="174">
        <v>83458</v>
      </c>
      <c r="CI1832" s="174">
        <v>5</v>
      </c>
      <c r="CJ1832" s="174">
        <v>2517.7109999999998</v>
      </c>
      <c r="CK1832" s="174">
        <v>2517.7109999999998</v>
      </c>
      <c r="CN1832" s="3">
        <v>2552</v>
      </c>
      <c r="CO1832" s="169">
        <f t="shared" si="192"/>
        <v>2063.0437999999999</v>
      </c>
      <c r="CP1832" s="169">
        <f t="shared" si="193"/>
        <v>2081.0882999999999</v>
      </c>
      <c r="CQ1832" s="170">
        <f t="shared" si="194"/>
        <v>4144.1320999999998</v>
      </c>
      <c r="CU1832" s="174">
        <v>1552</v>
      </c>
      <c r="CV1832" s="174">
        <v>83458</v>
      </c>
      <c r="CW1832" s="174">
        <v>5</v>
      </c>
      <c r="CX1832" s="174">
        <v>2517.7109999999998</v>
      </c>
    </row>
    <row r="1833" spans="84:102" x14ac:dyDescent="0.25">
      <c r="CF1833" s="3" t="s">
        <v>3073</v>
      </c>
      <c r="CG1833" s="174">
        <v>16849</v>
      </c>
      <c r="CH1833" s="174">
        <v>2207</v>
      </c>
      <c r="CI1833" s="174">
        <v>5</v>
      </c>
      <c r="CJ1833" s="174">
        <v>2516.6419999999998</v>
      </c>
      <c r="CK1833" s="174">
        <v>2516.6419999999998</v>
      </c>
      <c r="CN1833" s="3">
        <v>1342</v>
      </c>
      <c r="CO1833" s="169">
        <f t="shared" si="192"/>
        <v>2036.9294</v>
      </c>
      <c r="CP1833" s="169">
        <f t="shared" si="193"/>
        <v>2106.9537</v>
      </c>
      <c r="CQ1833" s="170">
        <f t="shared" si="194"/>
        <v>4143.8831</v>
      </c>
      <c r="CU1833" s="174">
        <v>16849</v>
      </c>
      <c r="CV1833" s="174">
        <v>2207</v>
      </c>
      <c r="CW1833" s="174">
        <v>5</v>
      </c>
      <c r="CX1833" s="174">
        <v>2516.6419999999998</v>
      </c>
    </row>
    <row r="1834" spans="84:102" x14ac:dyDescent="0.25">
      <c r="CF1834" s="3" t="s">
        <v>3073</v>
      </c>
      <c r="CG1834" s="174">
        <v>68401</v>
      </c>
      <c r="CH1834" s="174">
        <v>175</v>
      </c>
      <c r="CI1834" s="174">
        <v>5</v>
      </c>
      <c r="CJ1834" s="174">
        <v>2516.4050000000002</v>
      </c>
      <c r="CK1834" s="174">
        <v>2516.4050000000002</v>
      </c>
      <c r="CN1834" s="3">
        <v>745</v>
      </c>
      <c r="CO1834" s="169">
        <f t="shared" si="192"/>
        <v>2082.2633000000001</v>
      </c>
      <c r="CP1834" s="169">
        <f t="shared" si="193"/>
        <v>2061.5272</v>
      </c>
      <c r="CQ1834" s="170">
        <f t="shared" si="194"/>
        <v>4143.7905000000001</v>
      </c>
      <c r="CU1834" s="174">
        <v>68401</v>
      </c>
      <c r="CV1834" s="174">
        <v>175</v>
      </c>
      <c r="CW1834" s="174">
        <v>5</v>
      </c>
      <c r="CX1834" s="174">
        <v>2516.4050000000002</v>
      </c>
    </row>
    <row r="1835" spans="84:102" x14ac:dyDescent="0.25">
      <c r="CF1835" s="3" t="s">
        <v>3073</v>
      </c>
      <c r="CG1835" s="174">
        <v>114411</v>
      </c>
      <c r="CH1835" s="174">
        <v>954</v>
      </c>
      <c r="CI1835" s="174">
        <v>5</v>
      </c>
      <c r="CJ1835" s="174">
        <v>2513.942</v>
      </c>
      <c r="CK1835" s="174">
        <v>2513.942</v>
      </c>
      <c r="CN1835" s="3">
        <v>1185</v>
      </c>
      <c r="CO1835" s="169">
        <f t="shared" si="192"/>
        <v>2072.3251</v>
      </c>
      <c r="CP1835" s="169">
        <f t="shared" si="193"/>
        <v>2062.3483999999999</v>
      </c>
      <c r="CQ1835" s="170">
        <f t="shared" si="194"/>
        <v>4134.6734999999999</v>
      </c>
      <c r="CU1835" s="174">
        <v>114411</v>
      </c>
      <c r="CV1835" s="174">
        <v>954</v>
      </c>
      <c r="CW1835" s="174">
        <v>5</v>
      </c>
      <c r="CX1835" s="174">
        <v>2513.942</v>
      </c>
    </row>
    <row r="1836" spans="84:102" x14ac:dyDescent="0.25">
      <c r="CF1836" s="3" t="s">
        <v>3073</v>
      </c>
      <c r="CG1836" s="174">
        <v>1393</v>
      </c>
      <c r="CH1836" s="174">
        <v>107394</v>
      </c>
      <c r="CI1836" s="174">
        <v>5</v>
      </c>
      <c r="CJ1836" s="174">
        <v>2513.681</v>
      </c>
      <c r="CK1836" s="174">
        <v>2513.681</v>
      </c>
      <c r="CN1836" s="3">
        <v>1751</v>
      </c>
      <c r="CO1836" s="169">
        <f t="shared" si="192"/>
        <v>2085.3409999999999</v>
      </c>
      <c r="CP1836" s="169">
        <f t="shared" si="193"/>
        <v>2047.8409999999999</v>
      </c>
      <c r="CQ1836" s="170">
        <f t="shared" si="194"/>
        <v>4133.1819999999998</v>
      </c>
      <c r="CU1836" s="174">
        <v>1393</v>
      </c>
      <c r="CV1836" s="174">
        <v>107394</v>
      </c>
      <c r="CW1836" s="174">
        <v>5</v>
      </c>
      <c r="CX1836" s="174">
        <v>2513.681</v>
      </c>
    </row>
    <row r="1837" spans="84:102" x14ac:dyDescent="0.25">
      <c r="CF1837" s="3" t="s">
        <v>3073</v>
      </c>
      <c r="CG1837" s="174">
        <v>2342</v>
      </c>
      <c r="CH1837" s="174">
        <v>25003</v>
      </c>
      <c r="CI1837" s="174">
        <v>5</v>
      </c>
      <c r="CJ1837" s="174">
        <v>2513.5810000000001</v>
      </c>
      <c r="CK1837" s="174">
        <v>2513.5810000000001</v>
      </c>
      <c r="CN1837" s="3">
        <v>3584</v>
      </c>
      <c r="CO1837" s="169">
        <f t="shared" si="192"/>
        <v>2043.8906899999999</v>
      </c>
      <c r="CP1837" s="169">
        <f t="shared" si="193"/>
        <v>2086.7560699999999</v>
      </c>
      <c r="CQ1837" s="170">
        <f t="shared" si="194"/>
        <v>4130.6467599999996</v>
      </c>
      <c r="CU1837" s="174">
        <v>2342</v>
      </c>
      <c r="CV1837" s="174">
        <v>25003</v>
      </c>
      <c r="CW1837" s="174">
        <v>5</v>
      </c>
      <c r="CX1837" s="174">
        <v>2513.5810000000001</v>
      </c>
    </row>
    <row r="1838" spans="84:102" x14ac:dyDescent="0.25">
      <c r="CF1838" s="3" t="s">
        <v>3073</v>
      </c>
      <c r="CG1838" s="174">
        <v>163963</v>
      </c>
      <c r="CH1838" s="174">
        <v>3339</v>
      </c>
      <c r="CI1838" s="174">
        <v>5</v>
      </c>
      <c r="CJ1838" s="174">
        <v>2512.942</v>
      </c>
      <c r="CK1838" s="174">
        <v>2512.942</v>
      </c>
      <c r="CN1838" s="3">
        <v>3461</v>
      </c>
      <c r="CO1838" s="169">
        <f t="shared" si="192"/>
        <v>2064.5154000000002</v>
      </c>
      <c r="CP1838" s="169">
        <f t="shared" si="193"/>
        <v>2062.3150000000001</v>
      </c>
      <c r="CQ1838" s="170">
        <f t="shared" si="194"/>
        <v>4126.8304000000007</v>
      </c>
      <c r="CU1838" s="174">
        <v>163963</v>
      </c>
      <c r="CV1838" s="174">
        <v>3339</v>
      </c>
      <c r="CW1838" s="174">
        <v>5</v>
      </c>
      <c r="CX1838" s="174">
        <v>2512.942</v>
      </c>
    </row>
    <row r="1839" spans="84:102" x14ac:dyDescent="0.25">
      <c r="CF1839" s="3" t="s">
        <v>3073</v>
      </c>
      <c r="CG1839" s="174">
        <v>18384</v>
      </c>
      <c r="CH1839" s="174">
        <v>2231</v>
      </c>
      <c r="CI1839" s="174">
        <v>5</v>
      </c>
      <c r="CJ1839" s="174">
        <v>2512.5039999999999</v>
      </c>
      <c r="CK1839" s="174">
        <v>2512.5039999999999</v>
      </c>
      <c r="CN1839" s="3">
        <v>3296</v>
      </c>
      <c r="CO1839" s="169">
        <f t="shared" si="192"/>
        <v>2047.694</v>
      </c>
      <c r="CP1839" s="169">
        <f t="shared" si="193"/>
        <v>2074.0949999999998</v>
      </c>
      <c r="CQ1839" s="170">
        <f t="shared" si="194"/>
        <v>4121.7889999999998</v>
      </c>
      <c r="CU1839" s="174">
        <v>18384</v>
      </c>
      <c r="CV1839" s="174">
        <v>2231</v>
      </c>
      <c r="CW1839" s="174">
        <v>5</v>
      </c>
      <c r="CX1839" s="174">
        <v>2512.5039999999999</v>
      </c>
    </row>
    <row r="1840" spans="84:102" x14ac:dyDescent="0.25">
      <c r="CF1840" s="3" t="s">
        <v>3073</v>
      </c>
      <c r="CG1840" s="174">
        <v>680</v>
      </c>
      <c r="CH1840" s="174">
        <v>90867</v>
      </c>
      <c r="CI1840" s="174">
        <v>5</v>
      </c>
      <c r="CJ1840" s="174">
        <v>2510.866</v>
      </c>
      <c r="CK1840" s="174">
        <v>2510.866</v>
      </c>
      <c r="CN1840" s="3">
        <v>1817</v>
      </c>
      <c r="CO1840" s="169">
        <f t="shared" si="192"/>
        <v>2079.6084000000001</v>
      </c>
      <c r="CP1840" s="169">
        <f t="shared" si="193"/>
        <v>2039.3701000000001</v>
      </c>
      <c r="CQ1840" s="170">
        <f t="shared" si="194"/>
        <v>4118.9785000000002</v>
      </c>
      <c r="CU1840" s="174">
        <v>680</v>
      </c>
      <c r="CV1840" s="174">
        <v>90867</v>
      </c>
      <c r="CW1840" s="174">
        <v>5</v>
      </c>
      <c r="CX1840" s="174">
        <v>2510.866</v>
      </c>
    </row>
    <row r="1841" spans="84:102" x14ac:dyDescent="0.25">
      <c r="CF1841" s="3" t="s">
        <v>3073</v>
      </c>
      <c r="CG1841" s="174">
        <v>677</v>
      </c>
      <c r="CH1841" s="174">
        <v>89009</v>
      </c>
      <c r="CI1841" s="174">
        <v>5</v>
      </c>
      <c r="CJ1841" s="174">
        <v>2510.5830000000001</v>
      </c>
      <c r="CK1841" s="174">
        <v>2510.5830000000001</v>
      </c>
      <c r="CN1841" s="3">
        <v>1023</v>
      </c>
      <c r="CO1841" s="169">
        <f t="shared" si="192"/>
        <v>2017.7121</v>
      </c>
      <c r="CP1841" s="169">
        <f t="shared" si="193"/>
        <v>2100.5537400000003</v>
      </c>
      <c r="CQ1841" s="170">
        <f t="shared" si="194"/>
        <v>4118.26584</v>
      </c>
      <c r="CU1841" s="174">
        <v>677</v>
      </c>
      <c r="CV1841" s="174">
        <v>89009</v>
      </c>
      <c r="CW1841" s="174">
        <v>5</v>
      </c>
      <c r="CX1841" s="174">
        <v>2510.5830000000001</v>
      </c>
    </row>
    <row r="1842" spans="84:102" x14ac:dyDescent="0.25">
      <c r="CF1842" s="3" t="s">
        <v>3073</v>
      </c>
      <c r="CG1842" s="174">
        <v>515</v>
      </c>
      <c r="CH1842" s="174">
        <v>85048</v>
      </c>
      <c r="CI1842" s="174">
        <v>5</v>
      </c>
      <c r="CJ1842" s="174">
        <v>2508.9569999999999</v>
      </c>
      <c r="CK1842" s="174">
        <v>2508.9569999999999</v>
      </c>
      <c r="CN1842" s="3">
        <v>2344</v>
      </c>
      <c r="CO1842" s="169">
        <f t="shared" si="192"/>
        <v>2055.1760100000001</v>
      </c>
      <c r="CP1842" s="169">
        <f t="shared" si="193"/>
        <v>2062.2919499999998</v>
      </c>
      <c r="CQ1842" s="170">
        <f t="shared" si="194"/>
        <v>4117.4679599999999</v>
      </c>
      <c r="CU1842" s="174">
        <v>515</v>
      </c>
      <c r="CV1842" s="174">
        <v>85048</v>
      </c>
      <c r="CW1842" s="174">
        <v>5</v>
      </c>
      <c r="CX1842" s="174">
        <v>2508.9569999999999</v>
      </c>
    </row>
    <row r="1843" spans="84:102" x14ac:dyDescent="0.25">
      <c r="CF1843" s="3" t="s">
        <v>3073</v>
      </c>
      <c r="CG1843" s="174">
        <v>14567</v>
      </c>
      <c r="CH1843" s="174">
        <v>2163</v>
      </c>
      <c r="CI1843" s="174">
        <v>5</v>
      </c>
      <c r="CJ1843" s="174">
        <v>2506.6669999999999</v>
      </c>
      <c r="CK1843" s="174">
        <v>2506.6669999999999</v>
      </c>
      <c r="CN1843" s="3">
        <v>1577</v>
      </c>
      <c r="CO1843" s="169">
        <f t="shared" si="192"/>
        <v>2006.9965999999997</v>
      </c>
      <c r="CP1843" s="169">
        <f t="shared" si="193"/>
        <v>2103.3231000000001</v>
      </c>
      <c r="CQ1843" s="170">
        <f t="shared" si="194"/>
        <v>4110.3197</v>
      </c>
      <c r="CU1843" s="174">
        <v>14567</v>
      </c>
      <c r="CV1843" s="174">
        <v>2163</v>
      </c>
      <c r="CW1843" s="174">
        <v>5</v>
      </c>
      <c r="CX1843" s="174">
        <v>2506.6669999999999</v>
      </c>
    </row>
    <row r="1844" spans="84:102" x14ac:dyDescent="0.25">
      <c r="CF1844" s="3" t="s">
        <v>3073</v>
      </c>
      <c r="CG1844" s="174">
        <v>172843</v>
      </c>
      <c r="CH1844" s="174">
        <v>3401</v>
      </c>
      <c r="CI1844" s="174">
        <v>5</v>
      </c>
      <c r="CJ1844" s="174">
        <v>2506.2199999999998</v>
      </c>
      <c r="CK1844" s="174">
        <v>2506.2199999999998</v>
      </c>
      <c r="CN1844" s="3">
        <v>1697</v>
      </c>
      <c r="CO1844" s="169">
        <f t="shared" si="192"/>
        <v>2034.365</v>
      </c>
      <c r="CP1844" s="169">
        <f t="shared" si="193"/>
        <v>2075.828</v>
      </c>
      <c r="CQ1844" s="170">
        <f t="shared" si="194"/>
        <v>4110.1930000000002</v>
      </c>
      <c r="CU1844" s="174">
        <v>172843</v>
      </c>
      <c r="CV1844" s="174">
        <v>3401</v>
      </c>
      <c r="CW1844" s="174">
        <v>5</v>
      </c>
      <c r="CX1844" s="174">
        <v>2506.2199999999998</v>
      </c>
    </row>
    <row r="1845" spans="84:102" x14ac:dyDescent="0.25">
      <c r="CF1845" s="3" t="s">
        <v>3073</v>
      </c>
      <c r="CG1845" s="174">
        <v>3822</v>
      </c>
      <c r="CH1845" s="174">
        <v>198679</v>
      </c>
      <c r="CI1845" s="174">
        <v>5</v>
      </c>
      <c r="CJ1845" s="174">
        <v>2506.1350000000002</v>
      </c>
      <c r="CK1845" s="174">
        <v>2506.1350000000002</v>
      </c>
      <c r="CN1845" s="3">
        <v>557</v>
      </c>
      <c r="CO1845" s="169">
        <f t="shared" si="192"/>
        <v>2032.2764999999999</v>
      </c>
      <c r="CP1845" s="169">
        <f t="shared" si="193"/>
        <v>2076.3355529999999</v>
      </c>
      <c r="CQ1845" s="170">
        <f t="shared" si="194"/>
        <v>4108.6120529999998</v>
      </c>
      <c r="CU1845" s="174">
        <v>3822</v>
      </c>
      <c r="CV1845" s="174">
        <v>198679</v>
      </c>
      <c r="CW1845" s="174">
        <v>5</v>
      </c>
      <c r="CX1845" s="174">
        <v>2506.1350000000002</v>
      </c>
    </row>
    <row r="1846" spans="84:102" x14ac:dyDescent="0.25">
      <c r="CF1846" s="3" t="s">
        <v>3073</v>
      </c>
      <c r="CG1846" s="174">
        <v>2781</v>
      </c>
      <c r="CH1846" s="174">
        <v>146599</v>
      </c>
      <c r="CI1846" s="174">
        <v>5</v>
      </c>
      <c r="CJ1846" s="174">
        <v>2502.7539999999999</v>
      </c>
      <c r="CK1846" s="174">
        <v>2502.7539999999999</v>
      </c>
      <c r="CN1846" s="3">
        <v>2031</v>
      </c>
      <c r="CO1846" s="169">
        <f t="shared" si="192"/>
        <v>2076.9110000000001</v>
      </c>
      <c r="CP1846" s="169">
        <f t="shared" si="193"/>
        <v>2030.0630000000001</v>
      </c>
      <c r="CQ1846" s="170">
        <f t="shared" si="194"/>
        <v>4106.9740000000002</v>
      </c>
      <c r="CU1846" s="174">
        <v>2781</v>
      </c>
      <c r="CV1846" s="174">
        <v>146599</v>
      </c>
      <c r="CW1846" s="174">
        <v>5</v>
      </c>
      <c r="CX1846" s="174">
        <v>2502.7539999999999</v>
      </c>
    </row>
    <row r="1847" spans="84:102" x14ac:dyDescent="0.25">
      <c r="CF1847" s="3" t="s">
        <v>3073</v>
      </c>
      <c r="CG1847" s="174">
        <v>113572</v>
      </c>
      <c r="CH1847" s="174">
        <v>1367</v>
      </c>
      <c r="CI1847" s="174">
        <v>5</v>
      </c>
      <c r="CJ1847" s="174">
        <v>2502.5590000000002</v>
      </c>
      <c r="CK1847" s="174">
        <v>2502.5590000000002</v>
      </c>
      <c r="CN1847" s="3">
        <v>2541</v>
      </c>
      <c r="CO1847" s="169">
        <f t="shared" si="192"/>
        <v>2013.7719</v>
      </c>
      <c r="CP1847" s="169">
        <f t="shared" si="193"/>
        <v>2092.8978000000002</v>
      </c>
      <c r="CQ1847" s="170">
        <f t="shared" si="194"/>
        <v>4106.6697000000004</v>
      </c>
      <c r="CU1847" s="174">
        <v>113572</v>
      </c>
      <c r="CV1847" s="174">
        <v>1367</v>
      </c>
      <c r="CW1847" s="174">
        <v>5</v>
      </c>
      <c r="CX1847" s="174">
        <v>2502.5590000000002</v>
      </c>
    </row>
    <row r="1848" spans="84:102" x14ac:dyDescent="0.25">
      <c r="CF1848" s="3" t="s">
        <v>3073</v>
      </c>
      <c r="CG1848" s="174">
        <v>391</v>
      </c>
      <c r="CH1848" s="174">
        <v>78332</v>
      </c>
      <c r="CI1848" s="174">
        <v>5</v>
      </c>
      <c r="CJ1848" s="174">
        <v>2502.16</v>
      </c>
      <c r="CK1848" s="174">
        <v>2502.16</v>
      </c>
      <c r="CN1848" s="3">
        <v>1269</v>
      </c>
      <c r="CO1848" s="169">
        <f t="shared" si="192"/>
        <v>2062.8649999999998</v>
      </c>
      <c r="CP1848" s="169">
        <f t="shared" si="193"/>
        <v>2042.529</v>
      </c>
      <c r="CQ1848" s="170">
        <f t="shared" si="194"/>
        <v>4105.3940000000002</v>
      </c>
      <c r="CU1848" s="174">
        <v>391</v>
      </c>
      <c r="CV1848" s="174">
        <v>78332</v>
      </c>
      <c r="CW1848" s="174">
        <v>5</v>
      </c>
      <c r="CX1848" s="174">
        <v>2502.16</v>
      </c>
    </row>
    <row r="1849" spans="84:102" x14ac:dyDescent="0.25">
      <c r="CF1849" s="3" t="s">
        <v>3073</v>
      </c>
      <c r="CG1849" s="174">
        <v>129386</v>
      </c>
      <c r="CH1849" s="174">
        <v>3750</v>
      </c>
      <c r="CI1849" s="174">
        <v>5</v>
      </c>
      <c r="CJ1849" s="174">
        <v>2501.2719999999999</v>
      </c>
      <c r="CK1849" s="174">
        <v>2501.2719999999999</v>
      </c>
      <c r="CN1849" s="3">
        <v>1814</v>
      </c>
      <c r="CO1849" s="169">
        <f t="shared" si="192"/>
        <v>2006.6983</v>
      </c>
      <c r="CP1849" s="169">
        <f t="shared" si="193"/>
        <v>2097.6882000000001</v>
      </c>
      <c r="CQ1849" s="170">
        <f t="shared" si="194"/>
        <v>4104.3865000000005</v>
      </c>
      <c r="CU1849" s="174">
        <v>129386</v>
      </c>
      <c r="CV1849" s="174">
        <v>3750</v>
      </c>
      <c r="CW1849" s="174">
        <v>5</v>
      </c>
      <c r="CX1849" s="174">
        <v>2501.2719999999999</v>
      </c>
    </row>
    <row r="1850" spans="84:102" x14ac:dyDescent="0.25">
      <c r="CF1850" s="3" t="s">
        <v>3073</v>
      </c>
      <c r="CG1850" s="174">
        <v>1156</v>
      </c>
      <c r="CH1850" s="174">
        <v>147725</v>
      </c>
      <c r="CI1850" s="174">
        <v>5</v>
      </c>
      <c r="CJ1850" s="174">
        <v>2500.319</v>
      </c>
      <c r="CK1850" s="174">
        <v>2500.319</v>
      </c>
      <c r="CN1850" s="3">
        <v>1039</v>
      </c>
      <c r="CO1850" s="169">
        <f t="shared" si="192"/>
        <v>2065.3851500000001</v>
      </c>
      <c r="CP1850" s="169">
        <f t="shared" si="193"/>
        <v>2037.4729600000001</v>
      </c>
      <c r="CQ1850" s="170">
        <f t="shared" si="194"/>
        <v>4102.8581100000001</v>
      </c>
      <c r="CU1850" s="174">
        <v>1156</v>
      </c>
      <c r="CV1850" s="174">
        <v>147725</v>
      </c>
      <c r="CW1850" s="174">
        <v>5</v>
      </c>
      <c r="CX1850" s="174">
        <v>2500.319</v>
      </c>
    </row>
    <row r="1851" spans="84:102" x14ac:dyDescent="0.25">
      <c r="CF1851" s="3" t="s">
        <v>3073</v>
      </c>
      <c r="CG1851" s="174">
        <v>31014</v>
      </c>
      <c r="CH1851" s="174">
        <v>2417</v>
      </c>
      <c r="CI1851" s="174">
        <v>5</v>
      </c>
      <c r="CJ1851" s="174">
        <v>2500.0540000000001</v>
      </c>
      <c r="CK1851" s="174">
        <v>2500.0540000000001</v>
      </c>
      <c r="CN1851" s="3">
        <v>925</v>
      </c>
      <c r="CO1851" s="169">
        <f t="shared" si="192"/>
        <v>1956.0915</v>
      </c>
      <c r="CP1851" s="169">
        <f t="shared" si="193"/>
        <v>2146.7639999999997</v>
      </c>
      <c r="CQ1851" s="170">
        <f t="shared" si="194"/>
        <v>4102.8554999999997</v>
      </c>
      <c r="CU1851" s="174">
        <v>31014</v>
      </c>
      <c r="CV1851" s="174">
        <v>2417</v>
      </c>
      <c r="CW1851" s="174">
        <v>5</v>
      </c>
      <c r="CX1851" s="174">
        <v>2500.0540000000001</v>
      </c>
    </row>
    <row r="1852" spans="84:102" x14ac:dyDescent="0.25">
      <c r="CF1852" s="3" t="s">
        <v>3073</v>
      </c>
      <c r="CG1852" s="174">
        <v>108298</v>
      </c>
      <c r="CH1852" s="174">
        <v>1395</v>
      </c>
      <c r="CI1852" s="174">
        <v>5</v>
      </c>
      <c r="CJ1852" s="174">
        <v>2499.9740000000002</v>
      </c>
      <c r="CK1852" s="174">
        <v>2499.9740000000002</v>
      </c>
      <c r="CN1852" s="3">
        <v>2701</v>
      </c>
      <c r="CO1852" s="169">
        <f t="shared" si="192"/>
        <v>2040.4562999999998</v>
      </c>
      <c r="CP1852" s="169">
        <f t="shared" si="193"/>
        <v>2062.1212</v>
      </c>
      <c r="CQ1852" s="170">
        <f t="shared" si="194"/>
        <v>4102.5774999999994</v>
      </c>
      <c r="CU1852" s="174">
        <v>108298</v>
      </c>
      <c r="CV1852" s="174">
        <v>1395</v>
      </c>
      <c r="CW1852" s="174">
        <v>5</v>
      </c>
      <c r="CX1852" s="174">
        <v>2499.9740000000002</v>
      </c>
    </row>
    <row r="1853" spans="84:102" x14ac:dyDescent="0.25">
      <c r="CF1853" s="3" t="s">
        <v>3073</v>
      </c>
      <c r="CG1853" s="174">
        <v>2498</v>
      </c>
      <c r="CH1853" s="174">
        <v>33555</v>
      </c>
      <c r="CI1853" s="174">
        <v>5</v>
      </c>
      <c r="CJ1853" s="174">
        <v>2499.306</v>
      </c>
      <c r="CK1853" s="174">
        <v>2499.306</v>
      </c>
      <c r="CN1853" s="3">
        <v>987</v>
      </c>
      <c r="CO1853" s="169">
        <f t="shared" si="192"/>
        <v>2059.8463999999999</v>
      </c>
      <c r="CP1853" s="169">
        <f t="shared" si="193"/>
        <v>2041.6037000000001</v>
      </c>
      <c r="CQ1853" s="170">
        <f t="shared" si="194"/>
        <v>4101.4501</v>
      </c>
      <c r="CU1853" s="174">
        <v>2498</v>
      </c>
      <c r="CV1853" s="174">
        <v>33555</v>
      </c>
      <c r="CW1853" s="174">
        <v>5</v>
      </c>
      <c r="CX1853" s="174">
        <v>2499.306</v>
      </c>
    </row>
    <row r="1854" spans="84:102" x14ac:dyDescent="0.25">
      <c r="CF1854" s="3" t="s">
        <v>3073</v>
      </c>
      <c r="CG1854" s="174">
        <v>183611</v>
      </c>
      <c r="CH1854" s="174">
        <v>2237</v>
      </c>
      <c r="CI1854" s="174">
        <v>5</v>
      </c>
      <c r="CJ1854" s="174">
        <v>2498.9630000000002</v>
      </c>
      <c r="CK1854" s="174">
        <v>2498.9630000000002</v>
      </c>
      <c r="CN1854" s="3">
        <v>344</v>
      </c>
      <c r="CO1854" s="169">
        <f t="shared" si="192"/>
        <v>2077.1410500000002</v>
      </c>
      <c r="CP1854" s="169">
        <f t="shared" si="193"/>
        <v>2023.9786300000001</v>
      </c>
      <c r="CQ1854" s="170">
        <f t="shared" si="194"/>
        <v>4101.1196799999998</v>
      </c>
      <c r="CU1854" s="174">
        <v>183611</v>
      </c>
      <c r="CV1854" s="174">
        <v>2237</v>
      </c>
      <c r="CW1854" s="174">
        <v>5</v>
      </c>
      <c r="CX1854" s="174">
        <v>2498.9630000000002</v>
      </c>
    </row>
    <row r="1855" spans="84:102" x14ac:dyDescent="0.25">
      <c r="CF1855" s="3" t="s">
        <v>3073</v>
      </c>
      <c r="CG1855" s="174">
        <v>24797</v>
      </c>
      <c r="CH1855" s="174">
        <v>2319</v>
      </c>
      <c r="CI1855" s="174">
        <v>5</v>
      </c>
      <c r="CJ1855" s="174">
        <v>2498.5479999999998</v>
      </c>
      <c r="CK1855" s="174">
        <v>2498.5479999999998</v>
      </c>
      <c r="CN1855" s="3">
        <v>365</v>
      </c>
      <c r="CO1855" s="169">
        <f t="shared" si="192"/>
        <v>2052.7561000000001</v>
      </c>
      <c r="CP1855" s="169">
        <f t="shared" si="193"/>
        <v>2046.1113</v>
      </c>
      <c r="CQ1855" s="170">
        <f t="shared" si="194"/>
        <v>4098.8674000000001</v>
      </c>
      <c r="CU1855" s="174">
        <v>24797</v>
      </c>
      <c r="CV1855" s="174">
        <v>2319</v>
      </c>
      <c r="CW1855" s="174">
        <v>5</v>
      </c>
      <c r="CX1855" s="174">
        <v>2498.5479999999998</v>
      </c>
    </row>
    <row r="1856" spans="84:102" x14ac:dyDescent="0.25">
      <c r="CF1856" s="3" t="s">
        <v>3073</v>
      </c>
      <c r="CG1856" s="174">
        <v>1308</v>
      </c>
      <c r="CH1856" s="174">
        <v>118852</v>
      </c>
      <c r="CI1856" s="174">
        <v>5</v>
      </c>
      <c r="CJ1856" s="174">
        <v>2497.3389999999999</v>
      </c>
      <c r="CK1856" s="174">
        <v>2497.3389999999999</v>
      </c>
      <c r="CN1856" s="3">
        <v>955</v>
      </c>
      <c r="CO1856" s="169">
        <f t="shared" si="192"/>
        <v>2007.4839999999999</v>
      </c>
      <c r="CP1856" s="169">
        <f t="shared" si="193"/>
        <v>2089.2150000000001</v>
      </c>
      <c r="CQ1856" s="170">
        <f t="shared" si="194"/>
        <v>4096.6990000000005</v>
      </c>
      <c r="CU1856" s="174">
        <v>1308</v>
      </c>
      <c r="CV1856" s="174">
        <v>118852</v>
      </c>
      <c r="CW1856" s="174">
        <v>5</v>
      </c>
      <c r="CX1856" s="174">
        <v>2497.3389999999999</v>
      </c>
    </row>
    <row r="1857" spans="84:102" x14ac:dyDescent="0.25">
      <c r="CF1857" s="3" t="s">
        <v>3073</v>
      </c>
      <c r="CG1857" s="174">
        <v>3174</v>
      </c>
      <c r="CH1857" s="174">
        <v>155788</v>
      </c>
      <c r="CI1857" s="174">
        <v>5</v>
      </c>
      <c r="CJ1857" s="174">
        <v>2496.7379999999998</v>
      </c>
      <c r="CK1857" s="174">
        <v>2496.7379999999998</v>
      </c>
      <c r="CN1857" s="3">
        <v>792</v>
      </c>
      <c r="CO1857" s="169">
        <f t="shared" si="192"/>
        <v>2039.4594999999999</v>
      </c>
      <c r="CP1857" s="169">
        <f t="shared" si="193"/>
        <v>2053.7400600000001</v>
      </c>
      <c r="CQ1857" s="170">
        <f t="shared" si="194"/>
        <v>4093.19956</v>
      </c>
      <c r="CU1857" s="174">
        <v>3174</v>
      </c>
      <c r="CV1857" s="174">
        <v>155788</v>
      </c>
      <c r="CW1857" s="174">
        <v>5</v>
      </c>
      <c r="CX1857" s="174">
        <v>2496.7379999999998</v>
      </c>
    </row>
    <row r="1858" spans="84:102" x14ac:dyDescent="0.25">
      <c r="CF1858" s="3" t="s">
        <v>3073</v>
      </c>
      <c r="CG1858" s="174">
        <v>176345</v>
      </c>
      <c r="CH1858" s="174">
        <v>3434</v>
      </c>
      <c r="CI1858" s="174">
        <v>5</v>
      </c>
      <c r="CJ1858" s="174">
        <v>2496.357</v>
      </c>
      <c r="CK1858" s="174">
        <v>2496.357</v>
      </c>
      <c r="CN1858" s="3">
        <v>2114</v>
      </c>
      <c r="CO1858" s="169">
        <f t="shared" si="192"/>
        <v>2054.069</v>
      </c>
      <c r="CP1858" s="169">
        <f t="shared" si="193"/>
        <v>2035.16</v>
      </c>
      <c r="CQ1858" s="170">
        <f t="shared" si="194"/>
        <v>4089.2290000000003</v>
      </c>
      <c r="CU1858" s="174">
        <v>176345</v>
      </c>
      <c r="CV1858" s="174">
        <v>3434</v>
      </c>
      <c r="CW1858" s="174">
        <v>5</v>
      </c>
      <c r="CX1858" s="174">
        <v>2496.357</v>
      </c>
    </row>
    <row r="1859" spans="84:102" x14ac:dyDescent="0.25">
      <c r="CF1859" s="3" t="s">
        <v>3073</v>
      </c>
      <c r="CG1859" s="174">
        <v>1480</v>
      </c>
      <c r="CH1859" s="174">
        <v>101744</v>
      </c>
      <c r="CI1859" s="174">
        <v>5</v>
      </c>
      <c r="CJ1859" s="174">
        <v>2496.35</v>
      </c>
      <c r="CK1859" s="174">
        <v>2496.35</v>
      </c>
      <c r="CN1859" s="3">
        <v>172</v>
      </c>
      <c r="CO1859" s="169">
        <f t="shared" ref="CO1859:CO1922" si="195">SUMIF(CG$3:CG$17476,$CN1859,$CK$3:$CK$17476)</f>
        <v>2060.8337000000001</v>
      </c>
      <c r="CP1859" s="169">
        <f t="shared" ref="CP1859:CP1922" si="196">SUMIF(CH$3:CH$17476,$CN1859,$CK$3:$CK$17476)</f>
        <v>2021.4202</v>
      </c>
      <c r="CQ1859" s="170">
        <f t="shared" ref="CQ1859:CQ1922" si="197">CO1859+CP1859</f>
        <v>4082.2539000000002</v>
      </c>
      <c r="CU1859" s="174">
        <v>1480</v>
      </c>
      <c r="CV1859" s="174">
        <v>101744</v>
      </c>
      <c r="CW1859" s="174">
        <v>5</v>
      </c>
      <c r="CX1859" s="174">
        <v>2496.35</v>
      </c>
    </row>
    <row r="1860" spans="84:102" x14ac:dyDescent="0.25">
      <c r="CF1860" s="3" t="s">
        <v>3073</v>
      </c>
      <c r="CG1860" s="174">
        <v>1706</v>
      </c>
      <c r="CH1860" s="174">
        <v>65546</v>
      </c>
      <c r="CI1860" s="174">
        <v>5</v>
      </c>
      <c r="CJ1860" s="174">
        <v>2494.9059999999999</v>
      </c>
      <c r="CK1860" s="174">
        <v>2494.9059999999999</v>
      </c>
      <c r="CN1860" s="3">
        <v>928</v>
      </c>
      <c r="CO1860" s="169">
        <f t="shared" si="195"/>
        <v>2054.9755</v>
      </c>
      <c r="CP1860" s="169">
        <f t="shared" si="196"/>
        <v>2024.8995</v>
      </c>
      <c r="CQ1860" s="170">
        <f t="shared" si="197"/>
        <v>4079.875</v>
      </c>
      <c r="CU1860" s="174">
        <v>1706</v>
      </c>
      <c r="CV1860" s="174">
        <v>65546</v>
      </c>
      <c r="CW1860" s="174">
        <v>5</v>
      </c>
      <c r="CX1860" s="174">
        <v>2494.9059999999999</v>
      </c>
    </row>
    <row r="1861" spans="84:102" x14ac:dyDescent="0.25">
      <c r="CF1861" s="3" t="s">
        <v>3073</v>
      </c>
      <c r="CG1861" s="174">
        <v>1519</v>
      </c>
      <c r="CH1861" s="174">
        <v>92446</v>
      </c>
      <c r="CI1861" s="174">
        <v>5</v>
      </c>
      <c r="CJ1861" s="174">
        <v>2494.413</v>
      </c>
      <c r="CK1861" s="174">
        <v>2494.413</v>
      </c>
      <c r="CN1861" s="3">
        <v>681</v>
      </c>
      <c r="CO1861" s="169">
        <f t="shared" si="195"/>
        <v>2052.4119999999998</v>
      </c>
      <c r="CP1861" s="169">
        <f t="shared" si="196"/>
        <v>2025.702</v>
      </c>
      <c r="CQ1861" s="170">
        <f t="shared" si="197"/>
        <v>4078.1139999999996</v>
      </c>
      <c r="CU1861" s="174">
        <v>1519</v>
      </c>
      <c r="CV1861" s="174">
        <v>92446</v>
      </c>
      <c r="CW1861" s="174">
        <v>5</v>
      </c>
      <c r="CX1861" s="174">
        <v>2494.413</v>
      </c>
    </row>
    <row r="1862" spans="84:102" x14ac:dyDescent="0.25">
      <c r="CF1862" s="3" t="s">
        <v>3073</v>
      </c>
      <c r="CG1862" s="174">
        <v>57473</v>
      </c>
      <c r="CH1862" s="174">
        <v>3502</v>
      </c>
      <c r="CI1862" s="174">
        <v>5</v>
      </c>
      <c r="CJ1862" s="174">
        <v>2493.931</v>
      </c>
      <c r="CK1862" s="174">
        <v>2493.931</v>
      </c>
      <c r="CN1862" s="3">
        <v>511</v>
      </c>
      <c r="CO1862" s="169">
        <f t="shared" si="195"/>
        <v>2086.9063000000001</v>
      </c>
      <c r="CP1862" s="169">
        <f t="shared" si="196"/>
        <v>1986.4974999999999</v>
      </c>
      <c r="CQ1862" s="170">
        <f t="shared" si="197"/>
        <v>4073.4038</v>
      </c>
      <c r="CU1862" s="174">
        <v>57473</v>
      </c>
      <c r="CV1862" s="174">
        <v>3502</v>
      </c>
      <c r="CW1862" s="174">
        <v>5</v>
      </c>
      <c r="CX1862" s="174">
        <v>2493.931</v>
      </c>
    </row>
    <row r="1863" spans="84:102" x14ac:dyDescent="0.25">
      <c r="CF1863" s="3" t="s">
        <v>3073</v>
      </c>
      <c r="CG1863" s="174">
        <v>2268</v>
      </c>
      <c r="CH1863" s="174">
        <v>21260</v>
      </c>
      <c r="CI1863" s="174">
        <v>5</v>
      </c>
      <c r="CJ1863" s="174">
        <v>2493.8049999999998</v>
      </c>
      <c r="CK1863" s="174">
        <v>2493.8049999999998</v>
      </c>
      <c r="CN1863" s="3">
        <v>695</v>
      </c>
      <c r="CO1863" s="169">
        <f t="shared" si="195"/>
        <v>2060.076</v>
      </c>
      <c r="CP1863" s="169">
        <f t="shared" si="196"/>
        <v>2013.1433999999999</v>
      </c>
      <c r="CQ1863" s="170">
        <f t="shared" si="197"/>
        <v>4073.2194</v>
      </c>
      <c r="CU1863" s="174">
        <v>2268</v>
      </c>
      <c r="CV1863" s="174">
        <v>21260</v>
      </c>
      <c r="CW1863" s="174">
        <v>5</v>
      </c>
      <c r="CX1863" s="174">
        <v>2493.8049999999998</v>
      </c>
    </row>
    <row r="1864" spans="84:102" x14ac:dyDescent="0.25">
      <c r="CF1864" s="3" t="s">
        <v>3073</v>
      </c>
      <c r="CG1864" s="174">
        <v>3401</v>
      </c>
      <c r="CH1864" s="174">
        <v>172843</v>
      </c>
      <c r="CI1864" s="174">
        <v>5</v>
      </c>
      <c r="CJ1864" s="174">
        <v>2492.4630000000002</v>
      </c>
      <c r="CK1864" s="174">
        <v>2492.4630000000002</v>
      </c>
      <c r="CN1864" s="3">
        <v>464</v>
      </c>
      <c r="CO1864" s="169">
        <f t="shared" si="195"/>
        <v>2022.4657</v>
      </c>
      <c r="CP1864" s="169">
        <f t="shared" si="196"/>
        <v>2050.2578000000003</v>
      </c>
      <c r="CQ1864" s="170">
        <f t="shared" si="197"/>
        <v>4072.7235000000001</v>
      </c>
      <c r="CU1864" s="174">
        <v>3401</v>
      </c>
      <c r="CV1864" s="174">
        <v>172843</v>
      </c>
      <c r="CW1864" s="174">
        <v>5</v>
      </c>
      <c r="CX1864" s="174">
        <v>2492.4630000000002</v>
      </c>
    </row>
    <row r="1865" spans="84:102" x14ac:dyDescent="0.25">
      <c r="CF1865" s="3" t="s">
        <v>3073</v>
      </c>
      <c r="CG1865" s="174">
        <v>137304</v>
      </c>
      <c r="CH1865" s="174">
        <v>1112</v>
      </c>
      <c r="CI1865" s="174">
        <v>5</v>
      </c>
      <c r="CJ1865" s="174">
        <v>2491.5920000000001</v>
      </c>
      <c r="CK1865" s="174">
        <v>2491.5920000000001</v>
      </c>
      <c r="CN1865" s="3">
        <v>1765</v>
      </c>
      <c r="CO1865" s="169">
        <f t="shared" si="195"/>
        <v>2009.6217000000001</v>
      </c>
      <c r="CP1865" s="169">
        <f t="shared" si="196"/>
        <v>2062.7096000000001</v>
      </c>
      <c r="CQ1865" s="170">
        <f t="shared" si="197"/>
        <v>4072.3313000000003</v>
      </c>
      <c r="CU1865" s="174">
        <v>137304</v>
      </c>
      <c r="CV1865" s="174">
        <v>1112</v>
      </c>
      <c r="CW1865" s="174">
        <v>5</v>
      </c>
      <c r="CX1865" s="174">
        <v>2491.5920000000001</v>
      </c>
    </row>
    <row r="1866" spans="84:102" x14ac:dyDescent="0.25">
      <c r="CF1866" s="3" t="s">
        <v>3073</v>
      </c>
      <c r="CG1866" s="174">
        <v>186003</v>
      </c>
      <c r="CH1866" s="174">
        <v>1579</v>
      </c>
      <c r="CI1866" s="174">
        <v>5</v>
      </c>
      <c r="CJ1866" s="174">
        <v>2491.087</v>
      </c>
      <c r="CK1866" s="174">
        <v>2491.087</v>
      </c>
      <c r="CN1866" s="3">
        <v>2000</v>
      </c>
      <c r="CO1866" s="169">
        <f t="shared" si="195"/>
        <v>2040.905</v>
      </c>
      <c r="CP1866" s="169">
        <f t="shared" si="196"/>
        <v>2031.2670000000001</v>
      </c>
      <c r="CQ1866" s="170">
        <f t="shared" si="197"/>
        <v>4072.172</v>
      </c>
      <c r="CU1866" s="174">
        <v>186003</v>
      </c>
      <c r="CV1866" s="174">
        <v>1579</v>
      </c>
      <c r="CW1866" s="174">
        <v>5</v>
      </c>
      <c r="CX1866" s="174">
        <v>2491.087</v>
      </c>
    </row>
    <row r="1867" spans="84:102" x14ac:dyDescent="0.25">
      <c r="CF1867" s="3" t="s">
        <v>3073</v>
      </c>
      <c r="CG1867" s="174">
        <v>183581</v>
      </c>
      <c r="CH1867" s="174">
        <v>3005</v>
      </c>
      <c r="CI1867" s="174">
        <v>5</v>
      </c>
      <c r="CJ1867" s="174">
        <v>2490.8919999999998</v>
      </c>
      <c r="CK1867" s="174">
        <v>2490.8919999999998</v>
      </c>
      <c r="CN1867" s="3">
        <v>3186</v>
      </c>
      <c r="CO1867" s="169">
        <f t="shared" si="195"/>
        <v>2022.7428</v>
      </c>
      <c r="CP1867" s="169">
        <f t="shared" si="196"/>
        <v>2048.6960999999997</v>
      </c>
      <c r="CQ1867" s="170">
        <f t="shared" si="197"/>
        <v>4071.4388999999996</v>
      </c>
      <c r="CU1867" s="174">
        <v>183581</v>
      </c>
      <c r="CV1867" s="174">
        <v>3005</v>
      </c>
      <c r="CW1867" s="174">
        <v>5</v>
      </c>
      <c r="CX1867" s="174">
        <v>2490.8919999999998</v>
      </c>
    </row>
    <row r="1868" spans="84:102" x14ac:dyDescent="0.25">
      <c r="CF1868" s="3" t="s">
        <v>3073</v>
      </c>
      <c r="CG1868" s="174">
        <v>350</v>
      </c>
      <c r="CH1868" s="174">
        <v>76388</v>
      </c>
      <c r="CI1868" s="174">
        <v>5</v>
      </c>
      <c r="CJ1868" s="174">
        <v>2490.3530000000001</v>
      </c>
      <c r="CK1868" s="174">
        <v>2490.3530000000001</v>
      </c>
      <c r="CN1868" s="3">
        <v>2652</v>
      </c>
      <c r="CO1868" s="169">
        <f t="shared" si="195"/>
        <v>2014.7239</v>
      </c>
      <c r="CP1868" s="169">
        <f t="shared" si="196"/>
        <v>2054.3240000000001</v>
      </c>
      <c r="CQ1868" s="170">
        <f t="shared" si="197"/>
        <v>4069.0479</v>
      </c>
      <c r="CU1868" s="174">
        <v>350</v>
      </c>
      <c r="CV1868" s="174">
        <v>76388</v>
      </c>
      <c r="CW1868" s="174">
        <v>5</v>
      </c>
      <c r="CX1868" s="174">
        <v>2490.3530000000001</v>
      </c>
    </row>
    <row r="1869" spans="84:102" x14ac:dyDescent="0.25">
      <c r="CF1869" s="3" t="s">
        <v>3073</v>
      </c>
      <c r="CG1869" s="174">
        <v>109868</v>
      </c>
      <c r="CH1869" s="174">
        <v>1391</v>
      </c>
      <c r="CI1869" s="174">
        <v>5</v>
      </c>
      <c r="CJ1869" s="174">
        <v>2490.154</v>
      </c>
      <c r="CK1869" s="174">
        <v>2490.154</v>
      </c>
      <c r="CN1869" s="3">
        <v>993</v>
      </c>
      <c r="CO1869" s="169">
        <f t="shared" si="195"/>
        <v>2079.6337899999999</v>
      </c>
      <c r="CP1869" s="169">
        <f t="shared" si="196"/>
        <v>1986.4744000000001</v>
      </c>
      <c r="CQ1869" s="170">
        <f t="shared" si="197"/>
        <v>4066.1081899999999</v>
      </c>
      <c r="CU1869" s="174">
        <v>109868</v>
      </c>
      <c r="CV1869" s="174">
        <v>1391</v>
      </c>
      <c r="CW1869" s="174">
        <v>5</v>
      </c>
      <c r="CX1869" s="174">
        <v>2490.154</v>
      </c>
    </row>
    <row r="1870" spans="84:102" x14ac:dyDescent="0.25">
      <c r="CF1870" s="3" t="s">
        <v>3073</v>
      </c>
      <c r="CG1870" s="174">
        <v>2511</v>
      </c>
      <c r="CH1870" s="174">
        <v>39938</v>
      </c>
      <c r="CI1870" s="174">
        <v>5</v>
      </c>
      <c r="CJ1870" s="174">
        <v>2490.02</v>
      </c>
      <c r="CK1870" s="174">
        <v>2490.02</v>
      </c>
      <c r="CN1870" s="3">
        <v>1164</v>
      </c>
      <c r="CO1870" s="169">
        <f t="shared" si="195"/>
        <v>2069.0133000000001</v>
      </c>
      <c r="CP1870" s="169">
        <f t="shared" si="196"/>
        <v>1992.3335</v>
      </c>
      <c r="CQ1870" s="170">
        <f t="shared" si="197"/>
        <v>4061.3468000000003</v>
      </c>
      <c r="CU1870" s="174">
        <v>2511</v>
      </c>
      <c r="CV1870" s="174">
        <v>39938</v>
      </c>
      <c r="CW1870" s="174">
        <v>5</v>
      </c>
      <c r="CX1870" s="174">
        <v>2490.02</v>
      </c>
    </row>
    <row r="1871" spans="84:102" x14ac:dyDescent="0.25">
      <c r="CF1871" s="3" t="s">
        <v>3073</v>
      </c>
      <c r="CG1871" s="174">
        <v>150891</v>
      </c>
      <c r="CH1871" s="174">
        <v>2825</v>
      </c>
      <c r="CI1871" s="174">
        <v>5</v>
      </c>
      <c r="CJ1871" s="174">
        <v>2489.4740000000002</v>
      </c>
      <c r="CK1871" s="174">
        <v>2489.4740000000002</v>
      </c>
      <c r="CN1871" s="3">
        <v>134</v>
      </c>
      <c r="CO1871" s="169">
        <f t="shared" si="195"/>
        <v>2069.3923999999997</v>
      </c>
      <c r="CP1871" s="169">
        <f t="shared" si="196"/>
        <v>1990.5509000000002</v>
      </c>
      <c r="CQ1871" s="170">
        <f t="shared" si="197"/>
        <v>4059.9432999999999</v>
      </c>
      <c r="CU1871" s="174">
        <v>150891</v>
      </c>
      <c r="CV1871" s="174">
        <v>2825</v>
      </c>
      <c r="CW1871" s="174">
        <v>5</v>
      </c>
      <c r="CX1871" s="174">
        <v>2489.4740000000002</v>
      </c>
    </row>
    <row r="1872" spans="84:102" x14ac:dyDescent="0.25">
      <c r="CF1872" s="3" t="s">
        <v>3073</v>
      </c>
      <c r="CG1872" s="174">
        <v>88134</v>
      </c>
      <c r="CH1872" s="174">
        <v>1957</v>
      </c>
      <c r="CI1872" s="174">
        <v>5</v>
      </c>
      <c r="CJ1872" s="174">
        <v>2488.5880000000002</v>
      </c>
      <c r="CK1872" s="174">
        <v>2488.5880000000002</v>
      </c>
      <c r="CN1872" s="3">
        <v>1810</v>
      </c>
      <c r="CO1872" s="169">
        <f t="shared" si="195"/>
        <v>2037.1306</v>
      </c>
      <c r="CP1872" s="169">
        <f t="shared" si="196"/>
        <v>2020.5829999999999</v>
      </c>
      <c r="CQ1872" s="170">
        <f t="shared" si="197"/>
        <v>4057.7136</v>
      </c>
      <c r="CU1872" s="174">
        <v>88134</v>
      </c>
      <c r="CV1872" s="174">
        <v>1957</v>
      </c>
      <c r="CW1872" s="174">
        <v>5</v>
      </c>
      <c r="CX1872" s="174">
        <v>2488.5880000000002</v>
      </c>
    </row>
    <row r="1873" spans="84:102" x14ac:dyDescent="0.25">
      <c r="CF1873" s="3" t="s">
        <v>3073</v>
      </c>
      <c r="CG1873" s="174">
        <v>3212</v>
      </c>
      <c r="CH1873" s="174">
        <v>153629</v>
      </c>
      <c r="CI1873" s="174">
        <v>5</v>
      </c>
      <c r="CJ1873" s="174">
        <v>2487.7220000000002</v>
      </c>
      <c r="CK1873" s="174">
        <v>2487.7220000000002</v>
      </c>
      <c r="CN1873" s="3">
        <v>2329</v>
      </c>
      <c r="CO1873" s="169">
        <f t="shared" si="195"/>
        <v>2022.798</v>
      </c>
      <c r="CP1873" s="169">
        <f t="shared" si="196"/>
        <v>2030.895</v>
      </c>
      <c r="CQ1873" s="170">
        <f t="shared" si="197"/>
        <v>4053.6930000000002</v>
      </c>
      <c r="CU1873" s="174">
        <v>3212</v>
      </c>
      <c r="CV1873" s="174">
        <v>153629</v>
      </c>
      <c r="CW1873" s="174">
        <v>5</v>
      </c>
      <c r="CX1873" s="174">
        <v>2487.7220000000002</v>
      </c>
    </row>
    <row r="1874" spans="84:102" x14ac:dyDescent="0.25">
      <c r="CF1874" s="3" t="s">
        <v>3073</v>
      </c>
      <c r="CG1874" s="174">
        <v>3</v>
      </c>
      <c r="CH1874" s="174">
        <v>58237</v>
      </c>
      <c r="CI1874" s="174">
        <v>5</v>
      </c>
      <c r="CJ1874" s="174">
        <v>2486.0659999999998</v>
      </c>
      <c r="CK1874" s="174">
        <v>2486.0659999999998</v>
      </c>
      <c r="CN1874" s="3">
        <v>2359</v>
      </c>
      <c r="CO1874" s="169">
        <f t="shared" si="195"/>
        <v>2017.42705</v>
      </c>
      <c r="CP1874" s="169">
        <f t="shared" si="196"/>
        <v>2032.0494299999998</v>
      </c>
      <c r="CQ1874" s="170">
        <f t="shared" si="197"/>
        <v>4049.4764799999998</v>
      </c>
      <c r="CU1874" s="174">
        <v>3</v>
      </c>
      <c r="CV1874" s="174">
        <v>58237</v>
      </c>
      <c r="CW1874" s="174">
        <v>5</v>
      </c>
      <c r="CX1874" s="174">
        <v>2486.0659999999998</v>
      </c>
    </row>
    <row r="1875" spans="84:102" x14ac:dyDescent="0.25">
      <c r="CF1875" s="3" t="s">
        <v>3073</v>
      </c>
      <c r="CG1875" s="174">
        <v>2110</v>
      </c>
      <c r="CH1875" s="174">
        <v>11572</v>
      </c>
      <c r="CI1875" s="174">
        <v>5</v>
      </c>
      <c r="CJ1875" s="174">
        <v>2486.009</v>
      </c>
      <c r="CK1875" s="174">
        <v>2486.009</v>
      </c>
      <c r="CN1875" s="3">
        <v>1671</v>
      </c>
      <c r="CO1875" s="169">
        <f t="shared" si="195"/>
        <v>2045.0902000000001</v>
      </c>
      <c r="CP1875" s="169">
        <f t="shared" si="196"/>
        <v>2003.9985000000001</v>
      </c>
      <c r="CQ1875" s="170">
        <f t="shared" si="197"/>
        <v>4049.0887000000002</v>
      </c>
      <c r="CU1875" s="174">
        <v>2110</v>
      </c>
      <c r="CV1875" s="174">
        <v>11572</v>
      </c>
      <c r="CW1875" s="174">
        <v>5</v>
      </c>
      <c r="CX1875" s="174">
        <v>2486.009</v>
      </c>
    </row>
    <row r="1876" spans="84:102" x14ac:dyDescent="0.25">
      <c r="CF1876" s="3" t="s">
        <v>3073</v>
      </c>
      <c r="CG1876" s="174">
        <v>11572</v>
      </c>
      <c r="CH1876" s="174">
        <v>2110</v>
      </c>
      <c r="CI1876" s="174">
        <v>5</v>
      </c>
      <c r="CJ1876" s="174">
        <v>2485.6260000000002</v>
      </c>
      <c r="CK1876" s="174">
        <v>2485.6260000000002</v>
      </c>
      <c r="CN1876" s="3">
        <v>3250</v>
      </c>
      <c r="CO1876" s="169">
        <f t="shared" si="195"/>
        <v>2020.6224999999999</v>
      </c>
      <c r="CP1876" s="169">
        <f t="shared" si="196"/>
        <v>2027.0320999999999</v>
      </c>
      <c r="CQ1876" s="170">
        <f t="shared" si="197"/>
        <v>4047.6545999999998</v>
      </c>
      <c r="CU1876" s="174">
        <v>11572</v>
      </c>
      <c r="CV1876" s="174">
        <v>2110</v>
      </c>
      <c r="CW1876" s="174">
        <v>5</v>
      </c>
      <c r="CX1876" s="174">
        <v>2485.6260000000002</v>
      </c>
    </row>
    <row r="1877" spans="84:102" x14ac:dyDescent="0.25">
      <c r="CF1877" s="3" t="s">
        <v>3073</v>
      </c>
      <c r="CG1877" s="174">
        <v>363</v>
      </c>
      <c r="CH1877" s="174">
        <v>77256</v>
      </c>
      <c r="CI1877" s="174">
        <v>5</v>
      </c>
      <c r="CJ1877" s="174">
        <v>2485.3910000000001</v>
      </c>
      <c r="CK1877" s="174">
        <v>2485.3910000000001</v>
      </c>
      <c r="CN1877" s="3">
        <v>72</v>
      </c>
      <c r="CO1877" s="169">
        <f t="shared" si="195"/>
        <v>1936.3304000000001</v>
      </c>
      <c r="CP1877" s="169">
        <f t="shared" si="196"/>
        <v>2109.0563999999999</v>
      </c>
      <c r="CQ1877" s="170">
        <f t="shared" si="197"/>
        <v>4045.3868000000002</v>
      </c>
      <c r="CU1877" s="174">
        <v>363</v>
      </c>
      <c r="CV1877" s="174">
        <v>77256</v>
      </c>
      <c r="CW1877" s="174">
        <v>5</v>
      </c>
      <c r="CX1877" s="174">
        <v>2485.3910000000001</v>
      </c>
    </row>
    <row r="1878" spans="84:102" x14ac:dyDescent="0.25">
      <c r="CF1878" s="3" t="s">
        <v>3073</v>
      </c>
      <c r="CG1878" s="174">
        <v>1213</v>
      </c>
      <c r="CH1878" s="174">
        <v>132466</v>
      </c>
      <c r="CI1878" s="174">
        <v>5</v>
      </c>
      <c r="CJ1878" s="174">
        <v>2485.3710000000001</v>
      </c>
      <c r="CK1878" s="174">
        <v>2485.3710000000001</v>
      </c>
      <c r="CN1878" s="3">
        <v>3600</v>
      </c>
      <c r="CO1878" s="169">
        <f t="shared" si="195"/>
        <v>2026.1853999999998</v>
      </c>
      <c r="CP1878" s="169">
        <f t="shared" si="196"/>
        <v>2018.9385000000002</v>
      </c>
      <c r="CQ1878" s="170">
        <f t="shared" si="197"/>
        <v>4045.1239</v>
      </c>
      <c r="CU1878" s="174">
        <v>1213</v>
      </c>
      <c r="CV1878" s="174">
        <v>132466</v>
      </c>
      <c r="CW1878" s="174">
        <v>5</v>
      </c>
      <c r="CX1878" s="174">
        <v>2485.3710000000001</v>
      </c>
    </row>
    <row r="1879" spans="84:102" x14ac:dyDescent="0.25">
      <c r="CF1879" s="3" t="s">
        <v>3073</v>
      </c>
      <c r="CG1879" s="174">
        <v>27636</v>
      </c>
      <c r="CH1879" s="174">
        <v>2401</v>
      </c>
      <c r="CI1879" s="174">
        <v>5</v>
      </c>
      <c r="CJ1879" s="174">
        <v>2484.7170000000001</v>
      </c>
      <c r="CK1879" s="174">
        <v>2484.7170000000001</v>
      </c>
      <c r="CN1879" s="3">
        <v>1355</v>
      </c>
      <c r="CO1879" s="169">
        <f t="shared" si="195"/>
        <v>2004.3275899999999</v>
      </c>
      <c r="CP1879" s="169">
        <f t="shared" si="196"/>
        <v>2039.2716</v>
      </c>
      <c r="CQ1879" s="170">
        <f t="shared" si="197"/>
        <v>4043.5991899999999</v>
      </c>
      <c r="CU1879" s="174">
        <v>27636</v>
      </c>
      <c r="CV1879" s="174">
        <v>2401</v>
      </c>
      <c r="CW1879" s="174">
        <v>5</v>
      </c>
      <c r="CX1879" s="174">
        <v>2484.7170000000001</v>
      </c>
    </row>
    <row r="1880" spans="84:102" x14ac:dyDescent="0.25">
      <c r="CF1880" s="3" t="s">
        <v>3073</v>
      </c>
      <c r="CG1880" s="174">
        <v>3531</v>
      </c>
      <c r="CH1880" s="174">
        <v>73609</v>
      </c>
      <c r="CI1880" s="174">
        <v>5</v>
      </c>
      <c r="CJ1880" s="174">
        <v>2484.36</v>
      </c>
      <c r="CK1880" s="174">
        <v>2484.36</v>
      </c>
      <c r="CN1880" s="3">
        <v>390</v>
      </c>
      <c r="CO1880" s="169">
        <f t="shared" si="195"/>
        <v>2000.5509999999999</v>
      </c>
      <c r="CP1880" s="169">
        <f t="shared" si="196"/>
        <v>2040.037</v>
      </c>
      <c r="CQ1880" s="170">
        <f t="shared" si="197"/>
        <v>4040.5879999999997</v>
      </c>
      <c r="CU1880" s="174">
        <v>3531</v>
      </c>
      <c r="CV1880" s="174">
        <v>73609</v>
      </c>
      <c r="CW1880" s="174">
        <v>5</v>
      </c>
      <c r="CX1880" s="174">
        <v>2484.36</v>
      </c>
    </row>
    <row r="1881" spans="84:102" x14ac:dyDescent="0.25">
      <c r="CF1881" s="3" t="s">
        <v>3073</v>
      </c>
      <c r="CG1881" s="174">
        <v>2574</v>
      </c>
      <c r="CH1881" s="174">
        <v>41512</v>
      </c>
      <c r="CI1881" s="174">
        <v>5</v>
      </c>
      <c r="CJ1881" s="174">
        <v>2482.0949999999998</v>
      </c>
      <c r="CK1881" s="174">
        <v>2482.0949999999998</v>
      </c>
      <c r="CN1881" s="3">
        <v>2611</v>
      </c>
      <c r="CO1881" s="169">
        <f t="shared" si="195"/>
        <v>2005.9949999999999</v>
      </c>
      <c r="CP1881" s="169">
        <f t="shared" si="196"/>
        <v>2034.5650000000001</v>
      </c>
      <c r="CQ1881" s="170">
        <f t="shared" si="197"/>
        <v>4040.56</v>
      </c>
      <c r="CU1881" s="174">
        <v>2574</v>
      </c>
      <c r="CV1881" s="174">
        <v>41512</v>
      </c>
      <c r="CW1881" s="174">
        <v>5</v>
      </c>
      <c r="CX1881" s="174">
        <v>2482.0949999999998</v>
      </c>
    </row>
    <row r="1882" spans="84:102" x14ac:dyDescent="0.25">
      <c r="CF1882" s="3" t="s">
        <v>3073</v>
      </c>
      <c r="CG1882" s="174">
        <v>18101</v>
      </c>
      <c r="CH1882" s="174">
        <v>2227</v>
      </c>
      <c r="CI1882" s="174">
        <v>5</v>
      </c>
      <c r="CJ1882" s="174">
        <v>2482.0050000000001</v>
      </c>
      <c r="CK1882" s="174">
        <v>2482.0050000000001</v>
      </c>
      <c r="CN1882" s="3">
        <v>949</v>
      </c>
      <c r="CO1882" s="169">
        <f t="shared" si="195"/>
        <v>1996.7375000000002</v>
      </c>
      <c r="CP1882" s="169">
        <f t="shared" si="196"/>
        <v>2040.7098000000001</v>
      </c>
      <c r="CQ1882" s="170">
        <f t="shared" si="197"/>
        <v>4037.4473000000003</v>
      </c>
      <c r="CU1882" s="174">
        <v>18101</v>
      </c>
      <c r="CV1882" s="174">
        <v>2227</v>
      </c>
      <c r="CW1882" s="174">
        <v>5</v>
      </c>
      <c r="CX1882" s="174">
        <v>2482.0050000000001</v>
      </c>
    </row>
    <row r="1883" spans="84:102" x14ac:dyDescent="0.25">
      <c r="CF1883" s="3" t="s">
        <v>3073</v>
      </c>
      <c r="CG1883" s="174">
        <v>76388</v>
      </c>
      <c r="CH1883" s="174">
        <v>350</v>
      </c>
      <c r="CI1883" s="174">
        <v>5</v>
      </c>
      <c r="CJ1883" s="174">
        <v>2481.7919999999999</v>
      </c>
      <c r="CK1883" s="174">
        <v>2481.7919999999999</v>
      </c>
      <c r="CN1883" s="3">
        <v>551</v>
      </c>
      <c r="CO1883" s="169">
        <f t="shared" si="195"/>
        <v>2024.13094</v>
      </c>
      <c r="CP1883" s="169">
        <f t="shared" si="196"/>
        <v>2013.2855999999999</v>
      </c>
      <c r="CQ1883" s="170">
        <f t="shared" si="197"/>
        <v>4037.4165400000002</v>
      </c>
      <c r="CU1883" s="174">
        <v>76388</v>
      </c>
      <c r="CV1883" s="174">
        <v>350</v>
      </c>
      <c r="CW1883" s="174">
        <v>5</v>
      </c>
      <c r="CX1883" s="174">
        <v>2481.7919999999999</v>
      </c>
    </row>
    <row r="1884" spans="84:102" x14ac:dyDescent="0.25">
      <c r="CF1884" s="3" t="s">
        <v>3073</v>
      </c>
      <c r="CG1884" s="174">
        <v>167230</v>
      </c>
      <c r="CH1884" s="174">
        <v>3313</v>
      </c>
      <c r="CI1884" s="174">
        <v>5</v>
      </c>
      <c r="CJ1884" s="174">
        <v>2481.5909999999999</v>
      </c>
      <c r="CK1884" s="174">
        <v>2481.5909999999999</v>
      </c>
      <c r="CN1884" s="3">
        <v>85</v>
      </c>
      <c r="CO1884" s="169">
        <f t="shared" si="195"/>
        <v>2027.6305</v>
      </c>
      <c r="CP1884" s="169">
        <f t="shared" si="196"/>
        <v>2009.6150000000002</v>
      </c>
      <c r="CQ1884" s="170">
        <f t="shared" si="197"/>
        <v>4037.2455</v>
      </c>
      <c r="CU1884" s="174">
        <v>167230</v>
      </c>
      <c r="CV1884" s="174">
        <v>3313</v>
      </c>
      <c r="CW1884" s="174">
        <v>5</v>
      </c>
      <c r="CX1884" s="174">
        <v>2481.5909999999999</v>
      </c>
    </row>
    <row r="1885" spans="84:102" x14ac:dyDescent="0.25">
      <c r="CF1885" s="3" t="s">
        <v>3073</v>
      </c>
      <c r="CG1885" s="174">
        <v>65546</v>
      </c>
      <c r="CH1885" s="174">
        <v>1706</v>
      </c>
      <c r="CI1885" s="174">
        <v>5</v>
      </c>
      <c r="CJ1885" s="174">
        <v>2481.4490000000001</v>
      </c>
      <c r="CK1885" s="174">
        <v>2481.4490000000001</v>
      </c>
      <c r="CN1885" s="3">
        <v>274</v>
      </c>
      <c r="CO1885" s="169">
        <f t="shared" si="195"/>
        <v>2037.2128</v>
      </c>
      <c r="CP1885" s="169">
        <f t="shared" si="196"/>
        <v>1995.5224000000001</v>
      </c>
      <c r="CQ1885" s="170">
        <f t="shared" si="197"/>
        <v>4032.7352000000001</v>
      </c>
      <c r="CU1885" s="174">
        <v>65546</v>
      </c>
      <c r="CV1885" s="174">
        <v>1706</v>
      </c>
      <c r="CW1885" s="174">
        <v>5</v>
      </c>
      <c r="CX1885" s="174">
        <v>2481.4490000000001</v>
      </c>
    </row>
    <row r="1886" spans="84:102" x14ac:dyDescent="0.25">
      <c r="CF1886" s="3" t="s">
        <v>3073</v>
      </c>
      <c r="CG1886" s="174">
        <v>52679</v>
      </c>
      <c r="CH1886" s="174">
        <v>1844</v>
      </c>
      <c r="CI1886" s="174">
        <v>5</v>
      </c>
      <c r="CJ1886" s="174">
        <v>2481.1350000000002</v>
      </c>
      <c r="CK1886" s="174">
        <v>2481.1350000000002</v>
      </c>
      <c r="CN1886" s="3">
        <v>1960</v>
      </c>
      <c r="CO1886" s="169">
        <f t="shared" si="195"/>
        <v>2007.5070999999998</v>
      </c>
      <c r="CP1886" s="169">
        <f t="shared" si="196"/>
        <v>2024.9508999999998</v>
      </c>
      <c r="CQ1886" s="170">
        <f t="shared" si="197"/>
        <v>4032.4579999999996</v>
      </c>
      <c r="CU1886" s="174">
        <v>52679</v>
      </c>
      <c r="CV1886" s="174">
        <v>1844</v>
      </c>
      <c r="CW1886" s="174">
        <v>5</v>
      </c>
      <c r="CX1886" s="174">
        <v>2481.1350000000002</v>
      </c>
    </row>
    <row r="1887" spans="84:102" x14ac:dyDescent="0.25">
      <c r="CF1887" s="3" t="s">
        <v>3073</v>
      </c>
      <c r="CG1887" s="174">
        <v>1391</v>
      </c>
      <c r="CH1887" s="174">
        <v>109868</v>
      </c>
      <c r="CI1887" s="174">
        <v>5</v>
      </c>
      <c r="CJ1887" s="174">
        <v>2480.7260000000001</v>
      </c>
      <c r="CK1887" s="174">
        <v>2480.7260000000001</v>
      </c>
      <c r="CN1887" s="3">
        <v>2431</v>
      </c>
      <c r="CO1887" s="169">
        <f t="shared" si="195"/>
        <v>1986.3375000000001</v>
      </c>
      <c r="CP1887" s="169">
        <f t="shared" si="196"/>
        <v>2044.3632000000002</v>
      </c>
      <c r="CQ1887" s="170">
        <f t="shared" si="197"/>
        <v>4030.7007000000003</v>
      </c>
      <c r="CU1887" s="174">
        <v>1391</v>
      </c>
      <c r="CV1887" s="174">
        <v>109868</v>
      </c>
      <c r="CW1887" s="174">
        <v>5</v>
      </c>
      <c r="CX1887" s="174">
        <v>2480.7260000000001</v>
      </c>
    </row>
    <row r="1888" spans="84:102" x14ac:dyDescent="0.25">
      <c r="CF1888" s="3" t="s">
        <v>3073</v>
      </c>
      <c r="CG1888" s="174">
        <v>938</v>
      </c>
      <c r="CH1888" s="174">
        <v>110908</v>
      </c>
      <c r="CI1888" s="174">
        <v>5</v>
      </c>
      <c r="CJ1888" s="174">
        <v>2480.3119999999999</v>
      </c>
      <c r="CK1888" s="174">
        <v>2480.3119999999999</v>
      </c>
      <c r="CN1888" s="3">
        <v>897</v>
      </c>
      <c r="CO1888" s="169">
        <f t="shared" si="195"/>
        <v>2020.3204000000001</v>
      </c>
      <c r="CP1888" s="169">
        <f t="shared" si="196"/>
        <v>2009.5776000000001</v>
      </c>
      <c r="CQ1888" s="170">
        <f t="shared" si="197"/>
        <v>4029.8980000000001</v>
      </c>
      <c r="CU1888" s="174">
        <v>938</v>
      </c>
      <c r="CV1888" s="174">
        <v>110908</v>
      </c>
      <c r="CW1888" s="174">
        <v>5</v>
      </c>
      <c r="CX1888" s="174">
        <v>2480.3119999999999</v>
      </c>
    </row>
    <row r="1889" spans="84:102" x14ac:dyDescent="0.25">
      <c r="CF1889" s="3" t="s">
        <v>3073</v>
      </c>
      <c r="CG1889" s="174">
        <v>1844</v>
      </c>
      <c r="CH1889" s="174">
        <v>52679</v>
      </c>
      <c r="CI1889" s="174">
        <v>5</v>
      </c>
      <c r="CJ1889" s="174">
        <v>2479.9499999999998</v>
      </c>
      <c r="CK1889" s="174">
        <v>2479.9499999999998</v>
      </c>
      <c r="CN1889" s="3">
        <v>2767</v>
      </c>
      <c r="CO1889" s="169">
        <f t="shared" si="195"/>
        <v>1978.17</v>
      </c>
      <c r="CP1889" s="169">
        <f t="shared" si="196"/>
        <v>2050.0100000000002</v>
      </c>
      <c r="CQ1889" s="170">
        <f t="shared" si="197"/>
        <v>4028.1800000000003</v>
      </c>
      <c r="CU1889" s="174">
        <v>1844</v>
      </c>
      <c r="CV1889" s="174">
        <v>52679</v>
      </c>
      <c r="CW1889" s="174">
        <v>5</v>
      </c>
      <c r="CX1889" s="174">
        <v>2479.9499999999998</v>
      </c>
    </row>
    <row r="1890" spans="84:102" x14ac:dyDescent="0.25">
      <c r="CF1890" s="3" t="s">
        <v>3073</v>
      </c>
      <c r="CG1890" s="174">
        <v>568</v>
      </c>
      <c r="CH1890" s="174">
        <v>84289</v>
      </c>
      <c r="CI1890" s="174">
        <v>5</v>
      </c>
      <c r="CJ1890" s="174">
        <v>2479.873</v>
      </c>
      <c r="CK1890" s="174">
        <v>2479.873</v>
      </c>
      <c r="CN1890" s="3">
        <v>2218</v>
      </c>
      <c r="CO1890" s="169">
        <f t="shared" si="195"/>
        <v>1994.7044999999998</v>
      </c>
      <c r="CP1890" s="169">
        <f t="shared" si="196"/>
        <v>2032.1962999999998</v>
      </c>
      <c r="CQ1890" s="170">
        <f t="shared" si="197"/>
        <v>4026.9007999999994</v>
      </c>
      <c r="CU1890" s="174">
        <v>568</v>
      </c>
      <c r="CV1890" s="174">
        <v>84289</v>
      </c>
      <c r="CW1890" s="174">
        <v>5</v>
      </c>
      <c r="CX1890" s="174">
        <v>2479.873</v>
      </c>
    </row>
    <row r="1891" spans="84:102" x14ac:dyDescent="0.25">
      <c r="CF1891" s="3" t="s">
        <v>3073</v>
      </c>
      <c r="CG1891" s="174">
        <v>78695</v>
      </c>
      <c r="CH1891" s="174">
        <v>3544</v>
      </c>
      <c r="CI1891" s="174">
        <v>5</v>
      </c>
      <c r="CJ1891" s="174">
        <v>2478.8519999999999</v>
      </c>
      <c r="CK1891" s="174">
        <v>2478.8519999999999</v>
      </c>
      <c r="CN1891" s="3">
        <v>2558</v>
      </c>
      <c r="CO1891" s="169">
        <f t="shared" si="195"/>
        <v>2027.8303000000001</v>
      </c>
      <c r="CP1891" s="169">
        <f t="shared" si="196"/>
        <v>1995.9859999999999</v>
      </c>
      <c r="CQ1891" s="170">
        <f t="shared" si="197"/>
        <v>4023.8163</v>
      </c>
      <c r="CU1891" s="174">
        <v>78695</v>
      </c>
      <c r="CV1891" s="174">
        <v>3544</v>
      </c>
      <c r="CW1891" s="174">
        <v>5</v>
      </c>
      <c r="CX1891" s="174">
        <v>2478.8519999999999</v>
      </c>
    </row>
    <row r="1892" spans="84:102" x14ac:dyDescent="0.25">
      <c r="CF1892" s="3" t="s">
        <v>3073</v>
      </c>
      <c r="CG1892" s="174">
        <v>416</v>
      </c>
      <c r="CH1892" s="174">
        <v>79091</v>
      </c>
      <c r="CI1892" s="174">
        <v>5</v>
      </c>
      <c r="CJ1892" s="174">
        <v>2478.4110000000001</v>
      </c>
      <c r="CK1892" s="174">
        <v>2478.4110000000001</v>
      </c>
      <c r="CN1892" s="3">
        <v>1262</v>
      </c>
      <c r="CO1892" s="169">
        <f t="shared" si="195"/>
        <v>2021.316</v>
      </c>
      <c r="CP1892" s="169">
        <f t="shared" si="196"/>
        <v>2001.8630000000001</v>
      </c>
      <c r="CQ1892" s="170">
        <f t="shared" si="197"/>
        <v>4023.1790000000001</v>
      </c>
      <c r="CU1892" s="174">
        <v>416</v>
      </c>
      <c r="CV1892" s="174">
        <v>79091</v>
      </c>
      <c r="CW1892" s="174">
        <v>5</v>
      </c>
      <c r="CX1892" s="174">
        <v>2478.4110000000001</v>
      </c>
    </row>
    <row r="1893" spans="84:102" x14ac:dyDescent="0.25">
      <c r="CF1893" s="3" t="s">
        <v>3073</v>
      </c>
      <c r="CG1893" s="174">
        <v>110908</v>
      </c>
      <c r="CH1893" s="174">
        <v>938</v>
      </c>
      <c r="CI1893" s="174">
        <v>5</v>
      </c>
      <c r="CJ1893" s="174">
        <v>2478.0650000000001</v>
      </c>
      <c r="CK1893" s="174">
        <v>2478.0650000000001</v>
      </c>
      <c r="CN1893" s="3">
        <v>934</v>
      </c>
      <c r="CO1893" s="169">
        <f t="shared" si="195"/>
        <v>2025.8988100000001</v>
      </c>
      <c r="CP1893" s="169">
        <f t="shared" si="196"/>
        <v>1995.41851</v>
      </c>
      <c r="CQ1893" s="170">
        <f t="shared" si="197"/>
        <v>4021.3173200000001</v>
      </c>
      <c r="CU1893" s="174">
        <v>110908</v>
      </c>
      <c r="CV1893" s="174">
        <v>938</v>
      </c>
      <c r="CW1893" s="174">
        <v>5</v>
      </c>
      <c r="CX1893" s="174">
        <v>2478.0650000000001</v>
      </c>
    </row>
    <row r="1894" spans="84:102" x14ac:dyDescent="0.25">
      <c r="CF1894" s="3" t="s">
        <v>3073</v>
      </c>
      <c r="CG1894" s="174">
        <v>1040</v>
      </c>
      <c r="CH1894" s="174">
        <v>122804</v>
      </c>
      <c r="CI1894" s="174">
        <v>5</v>
      </c>
      <c r="CJ1894" s="174">
        <v>2477.7689999999998</v>
      </c>
      <c r="CK1894" s="174">
        <v>2477.7689999999998</v>
      </c>
      <c r="CN1894" s="3">
        <v>894</v>
      </c>
      <c r="CO1894" s="169">
        <f t="shared" si="195"/>
        <v>1985.7578999999998</v>
      </c>
      <c r="CP1894" s="169">
        <f t="shared" si="196"/>
        <v>2035.3665000000001</v>
      </c>
      <c r="CQ1894" s="170">
        <f t="shared" si="197"/>
        <v>4021.1243999999997</v>
      </c>
      <c r="CU1894" s="174">
        <v>1040</v>
      </c>
      <c r="CV1894" s="174">
        <v>122804</v>
      </c>
      <c r="CW1894" s="174">
        <v>5</v>
      </c>
      <c r="CX1894" s="174">
        <v>2477.7689999999998</v>
      </c>
    </row>
    <row r="1895" spans="84:102" x14ac:dyDescent="0.25">
      <c r="CF1895" s="3" t="s">
        <v>3073</v>
      </c>
      <c r="CG1895" s="174">
        <v>1112</v>
      </c>
      <c r="CH1895" s="174">
        <v>137304</v>
      </c>
      <c r="CI1895" s="174">
        <v>5</v>
      </c>
      <c r="CJ1895" s="174">
        <v>2476.5619999999999</v>
      </c>
      <c r="CK1895" s="174">
        <v>2476.5619999999999</v>
      </c>
      <c r="CN1895" s="3">
        <v>1107</v>
      </c>
      <c r="CO1895" s="169">
        <f t="shared" si="195"/>
        <v>1999.3117999999999</v>
      </c>
      <c r="CP1895" s="169">
        <f t="shared" si="196"/>
        <v>2016.1169</v>
      </c>
      <c r="CQ1895" s="170">
        <f t="shared" si="197"/>
        <v>4015.4286999999999</v>
      </c>
      <c r="CU1895" s="174">
        <v>1112</v>
      </c>
      <c r="CV1895" s="174">
        <v>137304</v>
      </c>
      <c r="CW1895" s="174">
        <v>5</v>
      </c>
      <c r="CX1895" s="174">
        <v>2476.5619999999999</v>
      </c>
    </row>
    <row r="1896" spans="84:102" x14ac:dyDescent="0.25">
      <c r="CF1896" s="3" t="s">
        <v>3073</v>
      </c>
      <c r="CG1896" s="174">
        <v>550</v>
      </c>
      <c r="CH1896" s="174">
        <v>83753</v>
      </c>
      <c r="CI1896" s="174">
        <v>5</v>
      </c>
      <c r="CJ1896" s="174">
        <v>2475.5520000000001</v>
      </c>
      <c r="CK1896" s="174">
        <v>2475.5520000000001</v>
      </c>
      <c r="CN1896" s="3">
        <v>1692</v>
      </c>
      <c r="CO1896" s="169">
        <f t="shared" si="195"/>
        <v>1989.5309999999999</v>
      </c>
      <c r="CP1896" s="169">
        <f t="shared" si="196"/>
        <v>2024.9949999999999</v>
      </c>
      <c r="CQ1896" s="170">
        <f t="shared" si="197"/>
        <v>4014.5259999999998</v>
      </c>
      <c r="CU1896" s="174">
        <v>550</v>
      </c>
      <c r="CV1896" s="174">
        <v>83753</v>
      </c>
      <c r="CW1896" s="174">
        <v>5</v>
      </c>
      <c r="CX1896" s="174">
        <v>2475.5520000000001</v>
      </c>
    </row>
    <row r="1897" spans="84:102" x14ac:dyDescent="0.25">
      <c r="CF1897" s="3" t="s">
        <v>3073</v>
      </c>
      <c r="CG1897" s="174">
        <v>81466</v>
      </c>
      <c r="CH1897" s="174">
        <v>1583</v>
      </c>
      <c r="CI1897" s="174">
        <v>5</v>
      </c>
      <c r="CJ1897" s="174">
        <v>2475.3240000000001</v>
      </c>
      <c r="CK1897" s="174">
        <v>2475.3240000000001</v>
      </c>
      <c r="CN1897" s="3">
        <v>3249</v>
      </c>
      <c r="CO1897" s="169">
        <f t="shared" si="195"/>
        <v>2000.6252999999999</v>
      </c>
      <c r="CP1897" s="169">
        <f t="shared" si="196"/>
        <v>2011.4144999999999</v>
      </c>
      <c r="CQ1897" s="170">
        <f t="shared" si="197"/>
        <v>4012.0397999999996</v>
      </c>
      <c r="CU1897" s="174">
        <v>81466</v>
      </c>
      <c r="CV1897" s="174">
        <v>1583</v>
      </c>
      <c r="CW1897" s="174">
        <v>5</v>
      </c>
      <c r="CX1897" s="174">
        <v>2475.3240000000001</v>
      </c>
    </row>
    <row r="1898" spans="84:102" x14ac:dyDescent="0.25">
      <c r="CF1898" s="3" t="s">
        <v>3073</v>
      </c>
      <c r="CG1898" s="174">
        <v>1245</v>
      </c>
      <c r="CH1898" s="174">
        <v>128063</v>
      </c>
      <c r="CI1898" s="174">
        <v>5</v>
      </c>
      <c r="CJ1898" s="174">
        <v>2474.3209999999999</v>
      </c>
      <c r="CK1898" s="174">
        <v>2474.3209999999999</v>
      </c>
      <c r="CN1898" s="3">
        <v>2306</v>
      </c>
      <c r="CO1898" s="169">
        <f t="shared" si="195"/>
        <v>1999.4313</v>
      </c>
      <c r="CP1898" s="169">
        <f t="shared" si="196"/>
        <v>2010.9971</v>
      </c>
      <c r="CQ1898" s="170">
        <f t="shared" si="197"/>
        <v>4010.4283999999998</v>
      </c>
      <c r="CU1898" s="174">
        <v>1245</v>
      </c>
      <c r="CV1898" s="174">
        <v>128063</v>
      </c>
      <c r="CW1898" s="174">
        <v>5</v>
      </c>
      <c r="CX1898" s="174">
        <v>2474.3209999999999</v>
      </c>
    </row>
    <row r="1899" spans="84:102" x14ac:dyDescent="0.25">
      <c r="CF1899" s="3" t="s">
        <v>3073</v>
      </c>
      <c r="CG1899" s="174">
        <v>1270</v>
      </c>
      <c r="CH1899" s="174">
        <v>125975</v>
      </c>
      <c r="CI1899" s="174">
        <v>5</v>
      </c>
      <c r="CJ1899" s="174">
        <v>2474.317</v>
      </c>
      <c r="CK1899" s="174">
        <v>2474.317</v>
      </c>
      <c r="CN1899" s="3">
        <v>1490</v>
      </c>
      <c r="CO1899" s="169">
        <f t="shared" si="195"/>
        <v>1908.1633999999999</v>
      </c>
      <c r="CP1899" s="169">
        <f t="shared" si="196"/>
        <v>2101.1293999999998</v>
      </c>
      <c r="CQ1899" s="170">
        <f t="shared" si="197"/>
        <v>4009.2927999999997</v>
      </c>
      <c r="CU1899" s="174">
        <v>1270</v>
      </c>
      <c r="CV1899" s="174">
        <v>125975</v>
      </c>
      <c r="CW1899" s="174">
        <v>5</v>
      </c>
      <c r="CX1899" s="174">
        <v>2474.317</v>
      </c>
    </row>
    <row r="1900" spans="84:102" x14ac:dyDescent="0.25">
      <c r="CF1900" s="3" t="s">
        <v>3073</v>
      </c>
      <c r="CG1900" s="174">
        <v>27236</v>
      </c>
      <c r="CH1900" s="174">
        <v>2398</v>
      </c>
      <c r="CI1900" s="174">
        <v>5</v>
      </c>
      <c r="CJ1900" s="174">
        <v>2473.6149999999998</v>
      </c>
      <c r="CK1900" s="174">
        <v>2473.6149999999998</v>
      </c>
      <c r="CN1900" s="3">
        <v>1022</v>
      </c>
      <c r="CO1900" s="169">
        <f t="shared" si="195"/>
        <v>1996.7809999999999</v>
      </c>
      <c r="CP1900" s="169">
        <f t="shared" si="196"/>
        <v>2012.2170000000001</v>
      </c>
      <c r="CQ1900" s="170">
        <f t="shared" si="197"/>
        <v>4008.998</v>
      </c>
      <c r="CU1900" s="174">
        <v>27236</v>
      </c>
      <c r="CV1900" s="174">
        <v>2398</v>
      </c>
      <c r="CW1900" s="174">
        <v>5</v>
      </c>
      <c r="CX1900" s="174">
        <v>2473.6149999999998</v>
      </c>
    </row>
    <row r="1901" spans="84:102" x14ac:dyDescent="0.25">
      <c r="CF1901" s="3" t="s">
        <v>3073</v>
      </c>
      <c r="CG1901" s="174">
        <v>92452</v>
      </c>
      <c r="CH1901" s="174">
        <v>1958</v>
      </c>
      <c r="CI1901" s="174">
        <v>5</v>
      </c>
      <c r="CJ1901" s="174">
        <v>2473.6129999999998</v>
      </c>
      <c r="CK1901" s="174">
        <v>2473.6129999999998</v>
      </c>
      <c r="CN1901" s="3">
        <v>1474</v>
      </c>
      <c r="CO1901" s="169">
        <f t="shared" si="195"/>
        <v>1972.9726599999999</v>
      </c>
      <c r="CP1901" s="169">
        <f t="shared" si="196"/>
        <v>2032.9198999999999</v>
      </c>
      <c r="CQ1901" s="170">
        <f t="shared" si="197"/>
        <v>4005.8925599999998</v>
      </c>
      <c r="CU1901" s="174">
        <v>92452</v>
      </c>
      <c r="CV1901" s="174">
        <v>1958</v>
      </c>
      <c r="CW1901" s="174">
        <v>5</v>
      </c>
      <c r="CX1901" s="174">
        <v>2473.6129999999998</v>
      </c>
    </row>
    <row r="1902" spans="84:102" x14ac:dyDescent="0.25">
      <c r="CF1902" s="3" t="s">
        <v>3073</v>
      </c>
      <c r="CG1902" s="174">
        <v>131692</v>
      </c>
      <c r="CH1902" s="174">
        <v>1078</v>
      </c>
      <c r="CI1902" s="174">
        <v>5</v>
      </c>
      <c r="CJ1902" s="174">
        <v>2473.1889999999999</v>
      </c>
      <c r="CK1902" s="174">
        <v>2473.1889999999999</v>
      </c>
      <c r="CN1902" s="3">
        <v>1644</v>
      </c>
      <c r="CO1902" s="169">
        <f t="shared" si="195"/>
        <v>1985.0033000000001</v>
      </c>
      <c r="CP1902" s="169">
        <f t="shared" si="196"/>
        <v>2020.1026999999999</v>
      </c>
      <c r="CQ1902" s="170">
        <f t="shared" si="197"/>
        <v>4005.1059999999998</v>
      </c>
      <c r="CU1902" s="174">
        <v>131692</v>
      </c>
      <c r="CV1902" s="174">
        <v>1078</v>
      </c>
      <c r="CW1902" s="174">
        <v>5</v>
      </c>
      <c r="CX1902" s="174">
        <v>2473.1889999999999</v>
      </c>
    </row>
    <row r="1903" spans="84:102" x14ac:dyDescent="0.25">
      <c r="CF1903" s="3" t="s">
        <v>3073</v>
      </c>
      <c r="CG1903" s="174">
        <v>61815</v>
      </c>
      <c r="CH1903" s="174">
        <v>25</v>
      </c>
      <c r="CI1903" s="174">
        <v>5</v>
      </c>
      <c r="CJ1903" s="174">
        <v>2472.9690000000001</v>
      </c>
      <c r="CK1903" s="174">
        <v>2472.9690000000001</v>
      </c>
      <c r="CN1903" s="3">
        <v>903</v>
      </c>
      <c r="CO1903" s="169">
        <f t="shared" si="195"/>
        <v>1998.3401000000001</v>
      </c>
      <c r="CP1903" s="169">
        <f t="shared" si="196"/>
        <v>2004.6010000000001</v>
      </c>
      <c r="CQ1903" s="170">
        <f t="shared" si="197"/>
        <v>4002.9411</v>
      </c>
      <c r="CU1903" s="174">
        <v>61815</v>
      </c>
      <c r="CV1903" s="174">
        <v>25</v>
      </c>
      <c r="CW1903" s="174">
        <v>5</v>
      </c>
      <c r="CX1903" s="174">
        <v>2472.9690000000001</v>
      </c>
    </row>
    <row r="1904" spans="84:102" x14ac:dyDescent="0.25">
      <c r="CF1904" s="3" t="s">
        <v>3073</v>
      </c>
      <c r="CG1904" s="174">
        <v>175248</v>
      </c>
      <c r="CH1904" s="174">
        <v>3405</v>
      </c>
      <c r="CI1904" s="174">
        <v>5</v>
      </c>
      <c r="CJ1904" s="174">
        <v>2472.241</v>
      </c>
      <c r="CK1904" s="174">
        <v>2472.241</v>
      </c>
      <c r="CN1904" s="3">
        <v>1201</v>
      </c>
      <c r="CO1904" s="169">
        <f t="shared" si="195"/>
        <v>1994.9766</v>
      </c>
      <c r="CP1904" s="169">
        <f t="shared" si="196"/>
        <v>2006.1370000000002</v>
      </c>
      <c r="CQ1904" s="170">
        <f t="shared" si="197"/>
        <v>4001.1136000000001</v>
      </c>
      <c r="CU1904" s="174">
        <v>175248</v>
      </c>
      <c r="CV1904" s="174">
        <v>3405</v>
      </c>
      <c r="CW1904" s="174">
        <v>5</v>
      </c>
      <c r="CX1904" s="174">
        <v>2472.241</v>
      </c>
    </row>
    <row r="1905" spans="84:102" x14ac:dyDescent="0.25">
      <c r="CF1905" s="3" t="s">
        <v>3073</v>
      </c>
      <c r="CG1905" s="174">
        <v>51792</v>
      </c>
      <c r="CH1905" s="174">
        <v>1792</v>
      </c>
      <c r="CI1905" s="174">
        <v>5</v>
      </c>
      <c r="CJ1905" s="174">
        <v>2471.866</v>
      </c>
      <c r="CK1905" s="174">
        <v>2471.866</v>
      </c>
      <c r="CN1905" s="3">
        <v>3087</v>
      </c>
      <c r="CO1905" s="169">
        <f t="shared" si="195"/>
        <v>2002.337</v>
      </c>
      <c r="CP1905" s="169">
        <f t="shared" si="196"/>
        <v>1998.4739999999999</v>
      </c>
      <c r="CQ1905" s="170">
        <f t="shared" si="197"/>
        <v>4000.8109999999997</v>
      </c>
      <c r="CU1905" s="174">
        <v>51792</v>
      </c>
      <c r="CV1905" s="174">
        <v>1792</v>
      </c>
      <c r="CW1905" s="174">
        <v>5</v>
      </c>
      <c r="CX1905" s="174">
        <v>2471.866</v>
      </c>
    </row>
    <row r="1906" spans="84:102" x14ac:dyDescent="0.25">
      <c r="CF1906" s="3" t="s">
        <v>3073</v>
      </c>
      <c r="CG1906" s="174">
        <v>1848</v>
      </c>
      <c r="CH1906" s="174">
        <v>54415</v>
      </c>
      <c r="CI1906" s="174">
        <v>5</v>
      </c>
      <c r="CJ1906" s="174">
        <v>2471.4879999999998</v>
      </c>
      <c r="CK1906" s="174">
        <v>2471.4879999999998</v>
      </c>
      <c r="CN1906" s="3">
        <v>1051</v>
      </c>
      <c r="CO1906" s="169">
        <f t="shared" si="195"/>
        <v>1986.0641999999998</v>
      </c>
      <c r="CP1906" s="169">
        <f t="shared" si="196"/>
        <v>2014.2665999999999</v>
      </c>
      <c r="CQ1906" s="170">
        <f t="shared" si="197"/>
        <v>4000.3307999999997</v>
      </c>
      <c r="CU1906" s="174">
        <v>1848</v>
      </c>
      <c r="CV1906" s="174">
        <v>54415</v>
      </c>
      <c r="CW1906" s="174">
        <v>5</v>
      </c>
      <c r="CX1906" s="174">
        <v>2471.4879999999998</v>
      </c>
    </row>
    <row r="1907" spans="84:102" x14ac:dyDescent="0.25">
      <c r="CF1907" s="3" t="s">
        <v>3073</v>
      </c>
      <c r="CG1907" s="174">
        <v>1583</v>
      </c>
      <c r="CH1907" s="174">
        <v>81466</v>
      </c>
      <c r="CI1907" s="174">
        <v>5</v>
      </c>
      <c r="CJ1907" s="174">
        <v>2470.8629999999998</v>
      </c>
      <c r="CK1907" s="174">
        <v>2470.8629999999998</v>
      </c>
      <c r="CN1907" s="3">
        <v>1069</v>
      </c>
      <c r="CO1907" s="169">
        <f t="shared" si="195"/>
        <v>2024.2100499999999</v>
      </c>
      <c r="CP1907" s="169">
        <f t="shared" si="196"/>
        <v>1974.1773600000001</v>
      </c>
      <c r="CQ1907" s="170">
        <f t="shared" si="197"/>
        <v>3998.3874100000003</v>
      </c>
      <c r="CU1907" s="174">
        <v>1583</v>
      </c>
      <c r="CV1907" s="174">
        <v>81466</v>
      </c>
      <c r="CW1907" s="174">
        <v>5</v>
      </c>
      <c r="CX1907" s="174">
        <v>2470.8629999999998</v>
      </c>
    </row>
    <row r="1908" spans="84:102" x14ac:dyDescent="0.25">
      <c r="CF1908" s="3" t="s">
        <v>3073</v>
      </c>
      <c r="CG1908" s="174">
        <v>104830</v>
      </c>
      <c r="CH1908" s="174">
        <v>848</v>
      </c>
      <c r="CI1908" s="174">
        <v>5</v>
      </c>
      <c r="CJ1908" s="174">
        <v>2470.2469999999998</v>
      </c>
      <c r="CK1908" s="174">
        <v>2470.2469999999998</v>
      </c>
      <c r="CN1908" s="3">
        <v>1149</v>
      </c>
      <c r="CO1908" s="169">
        <f t="shared" si="195"/>
        <v>1983.3679999999999</v>
      </c>
      <c r="CP1908" s="169">
        <f t="shared" si="196"/>
        <v>2014.79</v>
      </c>
      <c r="CQ1908" s="170">
        <f t="shared" si="197"/>
        <v>3998.1579999999999</v>
      </c>
      <c r="CU1908" s="174">
        <v>104830</v>
      </c>
      <c r="CV1908" s="174">
        <v>848</v>
      </c>
      <c r="CW1908" s="174">
        <v>5</v>
      </c>
      <c r="CX1908" s="174">
        <v>2470.2469999999998</v>
      </c>
    </row>
    <row r="1909" spans="84:102" x14ac:dyDescent="0.25">
      <c r="CF1909" s="3" t="s">
        <v>3073</v>
      </c>
      <c r="CG1909" s="174">
        <v>122966</v>
      </c>
      <c r="CH1909" s="174">
        <v>1043</v>
      </c>
      <c r="CI1909" s="174">
        <v>5</v>
      </c>
      <c r="CJ1909" s="174">
        <v>2470.23</v>
      </c>
      <c r="CK1909" s="174">
        <v>2470.23</v>
      </c>
      <c r="CN1909" s="3">
        <v>346</v>
      </c>
      <c r="CO1909" s="169">
        <f t="shared" si="195"/>
        <v>1950.8334</v>
      </c>
      <c r="CP1909" s="169">
        <f t="shared" si="196"/>
        <v>2045.6059</v>
      </c>
      <c r="CQ1909" s="170">
        <f t="shared" si="197"/>
        <v>3996.4393</v>
      </c>
      <c r="CU1909" s="174">
        <v>122966</v>
      </c>
      <c r="CV1909" s="174">
        <v>1043</v>
      </c>
      <c r="CW1909" s="174">
        <v>5</v>
      </c>
      <c r="CX1909" s="174">
        <v>2470.23</v>
      </c>
    </row>
    <row r="1910" spans="84:102" x14ac:dyDescent="0.25">
      <c r="CF1910" s="3" t="s">
        <v>3073</v>
      </c>
      <c r="CG1910" s="174">
        <v>56365</v>
      </c>
      <c r="CH1910" s="174">
        <v>1867</v>
      </c>
      <c r="CI1910" s="174">
        <v>5</v>
      </c>
      <c r="CJ1910" s="174">
        <v>2469.6019999999999</v>
      </c>
      <c r="CK1910" s="174">
        <v>2469.6019999999999</v>
      </c>
      <c r="CN1910" s="3">
        <v>1175</v>
      </c>
      <c r="CO1910" s="169">
        <f t="shared" si="195"/>
        <v>1975.9259999999999</v>
      </c>
      <c r="CP1910" s="169">
        <f t="shared" si="196"/>
        <v>2015.077</v>
      </c>
      <c r="CQ1910" s="170">
        <f t="shared" si="197"/>
        <v>3991.0029999999997</v>
      </c>
      <c r="CU1910" s="174">
        <v>56365</v>
      </c>
      <c r="CV1910" s="174">
        <v>1867</v>
      </c>
      <c r="CW1910" s="174">
        <v>5</v>
      </c>
      <c r="CX1910" s="174">
        <v>2469.6019999999999</v>
      </c>
    </row>
    <row r="1911" spans="84:102" x14ac:dyDescent="0.25">
      <c r="CF1911" s="3" t="s">
        <v>3073</v>
      </c>
      <c r="CG1911" s="174">
        <v>2635</v>
      </c>
      <c r="CH1911" s="174">
        <v>46919</v>
      </c>
      <c r="CI1911" s="174">
        <v>5</v>
      </c>
      <c r="CJ1911" s="174">
        <v>2469.1379999999999</v>
      </c>
      <c r="CK1911" s="174">
        <v>2469.1379999999999</v>
      </c>
      <c r="CN1911" s="3">
        <v>2478</v>
      </c>
      <c r="CO1911" s="169">
        <f t="shared" si="195"/>
        <v>2025.8233</v>
      </c>
      <c r="CP1911" s="169">
        <f t="shared" si="196"/>
        <v>1964.9223</v>
      </c>
      <c r="CQ1911" s="170">
        <f t="shared" si="197"/>
        <v>3990.7456000000002</v>
      </c>
      <c r="CU1911" s="174">
        <v>2635</v>
      </c>
      <c r="CV1911" s="174">
        <v>46919</v>
      </c>
      <c r="CW1911" s="174">
        <v>5</v>
      </c>
      <c r="CX1911" s="174">
        <v>2469.1379999999999</v>
      </c>
    </row>
    <row r="1912" spans="84:102" x14ac:dyDescent="0.25">
      <c r="CF1912" s="3" t="s">
        <v>3073</v>
      </c>
      <c r="CG1912" s="174">
        <v>136888</v>
      </c>
      <c r="CH1912" s="174">
        <v>1097</v>
      </c>
      <c r="CI1912" s="174">
        <v>5</v>
      </c>
      <c r="CJ1912" s="174">
        <v>2468.85</v>
      </c>
      <c r="CK1912" s="174">
        <v>2468.85</v>
      </c>
      <c r="CN1912" s="3">
        <v>2562</v>
      </c>
      <c r="CO1912" s="169">
        <f t="shared" si="195"/>
        <v>1986.2141000000001</v>
      </c>
      <c r="CP1912" s="169">
        <f t="shared" si="196"/>
        <v>2003.3972000000001</v>
      </c>
      <c r="CQ1912" s="170">
        <f t="shared" si="197"/>
        <v>3989.6113000000005</v>
      </c>
      <c r="CU1912" s="174">
        <v>136888</v>
      </c>
      <c r="CV1912" s="174">
        <v>1097</v>
      </c>
      <c r="CW1912" s="174">
        <v>5</v>
      </c>
      <c r="CX1912" s="174">
        <v>2468.85</v>
      </c>
    </row>
    <row r="1913" spans="84:102" x14ac:dyDescent="0.25">
      <c r="CF1913" s="3" t="s">
        <v>3073</v>
      </c>
      <c r="CG1913" s="174">
        <v>61455</v>
      </c>
      <c r="CH1913" s="174">
        <v>31</v>
      </c>
      <c r="CI1913" s="174">
        <v>5</v>
      </c>
      <c r="CJ1913" s="174">
        <v>2468.4229999999998</v>
      </c>
      <c r="CK1913" s="174">
        <v>2468.4229999999998</v>
      </c>
      <c r="CN1913" s="3">
        <v>43</v>
      </c>
      <c r="CO1913" s="169">
        <f t="shared" si="195"/>
        <v>2008.5203999999999</v>
      </c>
      <c r="CP1913" s="169">
        <f t="shared" si="196"/>
        <v>1980.8575000000001</v>
      </c>
      <c r="CQ1913" s="170">
        <f t="shared" si="197"/>
        <v>3989.3779</v>
      </c>
      <c r="CU1913" s="174">
        <v>61455</v>
      </c>
      <c r="CV1913" s="174">
        <v>31</v>
      </c>
      <c r="CW1913" s="174">
        <v>5</v>
      </c>
      <c r="CX1913" s="174">
        <v>2468.4229999999998</v>
      </c>
    </row>
    <row r="1914" spans="84:102" x14ac:dyDescent="0.25">
      <c r="CF1914" s="3" t="s">
        <v>3073</v>
      </c>
      <c r="CG1914" s="174">
        <v>4</v>
      </c>
      <c r="CH1914" s="174">
        <v>59686</v>
      </c>
      <c r="CI1914" s="174">
        <v>5</v>
      </c>
      <c r="CJ1914" s="174">
        <v>2468.1149999999998</v>
      </c>
      <c r="CK1914" s="174">
        <v>2468.1149999999998</v>
      </c>
      <c r="CN1914" s="3">
        <v>233</v>
      </c>
      <c r="CO1914" s="169">
        <f t="shared" si="195"/>
        <v>1991.3937999999998</v>
      </c>
      <c r="CP1914" s="169">
        <f t="shared" si="196"/>
        <v>1994.2079000000001</v>
      </c>
      <c r="CQ1914" s="170">
        <f t="shared" si="197"/>
        <v>3985.6017000000002</v>
      </c>
      <c r="CU1914" s="174">
        <v>4</v>
      </c>
      <c r="CV1914" s="174">
        <v>59686</v>
      </c>
      <c r="CW1914" s="174">
        <v>5</v>
      </c>
      <c r="CX1914" s="174">
        <v>2468.1149999999998</v>
      </c>
    </row>
    <row r="1915" spans="84:102" x14ac:dyDescent="0.25">
      <c r="CF1915" s="3" t="s">
        <v>3073</v>
      </c>
      <c r="CG1915" s="174">
        <v>29734</v>
      </c>
      <c r="CH1915" s="174">
        <v>2393</v>
      </c>
      <c r="CI1915" s="174">
        <v>5</v>
      </c>
      <c r="CJ1915" s="174">
        <v>2467.64</v>
      </c>
      <c r="CK1915" s="174">
        <v>2467.64</v>
      </c>
      <c r="CN1915" s="3">
        <v>3625</v>
      </c>
      <c r="CO1915" s="169">
        <f t="shared" si="195"/>
        <v>1984.4985000000001</v>
      </c>
      <c r="CP1915" s="169">
        <f t="shared" si="196"/>
        <v>1994.4045900000001</v>
      </c>
      <c r="CQ1915" s="170">
        <f t="shared" si="197"/>
        <v>3978.9030900000002</v>
      </c>
      <c r="CU1915" s="174">
        <v>29734</v>
      </c>
      <c r="CV1915" s="174">
        <v>2393</v>
      </c>
      <c r="CW1915" s="174">
        <v>5</v>
      </c>
      <c r="CX1915" s="174">
        <v>2467.64</v>
      </c>
    </row>
    <row r="1916" spans="84:102" x14ac:dyDescent="0.25">
      <c r="CF1916" s="3" t="s">
        <v>3073</v>
      </c>
      <c r="CG1916" s="174">
        <v>3434</v>
      </c>
      <c r="CH1916" s="174">
        <v>176345</v>
      </c>
      <c r="CI1916" s="174">
        <v>5</v>
      </c>
      <c r="CJ1916" s="174">
        <v>2464.6610000000001</v>
      </c>
      <c r="CK1916" s="174">
        <v>2464.6610000000001</v>
      </c>
      <c r="CN1916" s="3">
        <v>697</v>
      </c>
      <c r="CO1916" s="169">
        <f t="shared" si="195"/>
        <v>1998.3530000000001</v>
      </c>
      <c r="CP1916" s="169">
        <f t="shared" si="196"/>
        <v>1979.989</v>
      </c>
      <c r="CQ1916" s="170">
        <f t="shared" si="197"/>
        <v>3978.3420000000001</v>
      </c>
      <c r="CU1916" s="174">
        <v>3434</v>
      </c>
      <c r="CV1916" s="174">
        <v>176345</v>
      </c>
      <c r="CW1916" s="174">
        <v>5</v>
      </c>
      <c r="CX1916" s="174">
        <v>2464.6610000000001</v>
      </c>
    </row>
    <row r="1917" spans="84:102" x14ac:dyDescent="0.25">
      <c r="CF1917" s="3" t="s">
        <v>3073</v>
      </c>
      <c r="CG1917" s="174">
        <v>128209</v>
      </c>
      <c r="CH1917" s="174">
        <v>1247</v>
      </c>
      <c r="CI1917" s="174">
        <v>5</v>
      </c>
      <c r="CJ1917" s="174">
        <v>2464.1950000000002</v>
      </c>
      <c r="CK1917" s="174">
        <v>2464.1950000000002</v>
      </c>
      <c r="CN1917" s="3">
        <v>35</v>
      </c>
      <c r="CO1917" s="169">
        <f t="shared" si="195"/>
        <v>2023.0768</v>
      </c>
      <c r="CP1917" s="169">
        <f t="shared" si="196"/>
        <v>1954.9974</v>
      </c>
      <c r="CQ1917" s="170">
        <f t="shared" si="197"/>
        <v>3978.0742</v>
      </c>
      <c r="CU1917" s="174">
        <v>128209</v>
      </c>
      <c r="CV1917" s="174">
        <v>1247</v>
      </c>
      <c r="CW1917" s="174">
        <v>5</v>
      </c>
      <c r="CX1917" s="174">
        <v>2464.1950000000002</v>
      </c>
    </row>
    <row r="1918" spans="84:102" x14ac:dyDescent="0.25">
      <c r="CF1918" s="3" t="s">
        <v>3073</v>
      </c>
      <c r="CG1918" s="174">
        <v>64114</v>
      </c>
      <c r="CH1918" s="174">
        <v>1719</v>
      </c>
      <c r="CI1918" s="174">
        <v>5</v>
      </c>
      <c r="CJ1918" s="174">
        <v>2464.1849999999999</v>
      </c>
      <c r="CK1918" s="174">
        <v>2464.1849999999999</v>
      </c>
      <c r="CN1918" s="3">
        <v>3550</v>
      </c>
      <c r="CO1918" s="169">
        <f t="shared" si="195"/>
        <v>1989.0861</v>
      </c>
      <c r="CP1918" s="169">
        <f t="shared" si="196"/>
        <v>1988.9798999999998</v>
      </c>
      <c r="CQ1918" s="170">
        <f t="shared" si="197"/>
        <v>3978.0659999999998</v>
      </c>
      <c r="CU1918" s="174">
        <v>64114</v>
      </c>
      <c r="CV1918" s="174">
        <v>1719</v>
      </c>
      <c r="CW1918" s="174">
        <v>5</v>
      </c>
      <c r="CX1918" s="174">
        <v>2464.1849999999999</v>
      </c>
    </row>
    <row r="1919" spans="84:102" x14ac:dyDescent="0.25">
      <c r="CF1919" s="3" t="s">
        <v>3073</v>
      </c>
      <c r="CG1919" s="174">
        <v>173127</v>
      </c>
      <c r="CH1919" s="174">
        <v>3399</v>
      </c>
      <c r="CI1919" s="174">
        <v>5</v>
      </c>
      <c r="CJ1919" s="174">
        <v>2462.5630000000001</v>
      </c>
      <c r="CK1919" s="174">
        <v>2462.5630000000001</v>
      </c>
      <c r="CN1919" s="3">
        <v>1882</v>
      </c>
      <c r="CO1919" s="169">
        <f t="shared" si="195"/>
        <v>1970.2242000000001</v>
      </c>
      <c r="CP1919" s="169">
        <f t="shared" si="196"/>
        <v>2007.6903000000002</v>
      </c>
      <c r="CQ1919" s="170">
        <f t="shared" si="197"/>
        <v>3977.9145000000003</v>
      </c>
      <c r="CU1919" s="174">
        <v>173127</v>
      </c>
      <c r="CV1919" s="174">
        <v>3399</v>
      </c>
      <c r="CW1919" s="174">
        <v>5</v>
      </c>
      <c r="CX1919" s="174">
        <v>2462.5630000000001</v>
      </c>
    </row>
    <row r="1920" spans="84:102" x14ac:dyDescent="0.25">
      <c r="CF1920" s="3" t="s">
        <v>3073</v>
      </c>
      <c r="CG1920" s="174">
        <v>2002</v>
      </c>
      <c r="CH1920" s="174">
        <v>122799</v>
      </c>
      <c r="CI1920" s="174">
        <v>5</v>
      </c>
      <c r="CJ1920" s="174">
        <v>2462.2809999999999</v>
      </c>
      <c r="CK1920" s="174">
        <v>2462.2809999999999</v>
      </c>
      <c r="CN1920" s="3">
        <v>2640</v>
      </c>
      <c r="CO1920" s="169">
        <f t="shared" si="195"/>
        <v>2007.21</v>
      </c>
      <c r="CP1920" s="169">
        <f t="shared" si="196"/>
        <v>1968.1489999999999</v>
      </c>
      <c r="CQ1920" s="170">
        <f t="shared" si="197"/>
        <v>3975.3589999999999</v>
      </c>
      <c r="CU1920" s="174">
        <v>2002</v>
      </c>
      <c r="CV1920" s="174">
        <v>122799</v>
      </c>
      <c r="CW1920" s="174">
        <v>5</v>
      </c>
      <c r="CX1920" s="174">
        <v>2462.2809999999999</v>
      </c>
    </row>
    <row r="1921" spans="84:102" x14ac:dyDescent="0.25">
      <c r="CF1921" s="3" t="s">
        <v>3073</v>
      </c>
      <c r="CG1921" s="174">
        <v>1213</v>
      </c>
      <c r="CH1921" s="174">
        <v>132286</v>
      </c>
      <c r="CI1921" s="174">
        <v>5</v>
      </c>
      <c r="CJ1921" s="174">
        <v>2461.6210000000001</v>
      </c>
      <c r="CK1921" s="174">
        <v>2461.6210000000001</v>
      </c>
      <c r="CN1921" s="3">
        <v>66</v>
      </c>
      <c r="CO1921" s="169">
        <f t="shared" si="195"/>
        <v>1998.9812999999999</v>
      </c>
      <c r="CP1921" s="169">
        <f t="shared" si="196"/>
        <v>1976.2538</v>
      </c>
      <c r="CQ1921" s="170">
        <f t="shared" si="197"/>
        <v>3975.2350999999999</v>
      </c>
      <c r="CU1921" s="174">
        <v>1213</v>
      </c>
      <c r="CV1921" s="174">
        <v>132286</v>
      </c>
      <c r="CW1921" s="174">
        <v>5</v>
      </c>
      <c r="CX1921" s="174">
        <v>2461.6210000000001</v>
      </c>
    </row>
    <row r="1922" spans="84:102" x14ac:dyDescent="0.25">
      <c r="CF1922" s="3" t="s">
        <v>3073</v>
      </c>
      <c r="CG1922" s="174">
        <v>1151</v>
      </c>
      <c r="CH1922" s="174">
        <v>146749</v>
      </c>
      <c r="CI1922" s="174">
        <v>5</v>
      </c>
      <c r="CJ1922" s="174">
        <v>2461.4830000000002</v>
      </c>
      <c r="CK1922" s="174">
        <v>2461.4830000000002</v>
      </c>
      <c r="CN1922" s="3">
        <v>75</v>
      </c>
      <c r="CO1922" s="169">
        <f t="shared" si="195"/>
        <v>1988.9225000000001</v>
      </c>
      <c r="CP1922" s="169">
        <f t="shared" si="196"/>
        <v>1981.4367999999999</v>
      </c>
      <c r="CQ1922" s="170">
        <f t="shared" si="197"/>
        <v>3970.3593000000001</v>
      </c>
      <c r="CU1922" s="174">
        <v>1151</v>
      </c>
      <c r="CV1922" s="174">
        <v>146749</v>
      </c>
      <c r="CW1922" s="174">
        <v>5</v>
      </c>
      <c r="CX1922" s="174">
        <v>2461.4830000000002</v>
      </c>
    </row>
    <row r="1923" spans="84:102" x14ac:dyDescent="0.25">
      <c r="CF1923" s="3" t="s">
        <v>3073</v>
      </c>
      <c r="CG1923" s="174">
        <v>1298</v>
      </c>
      <c r="CH1923" s="174">
        <v>121914</v>
      </c>
      <c r="CI1923" s="174">
        <v>5</v>
      </c>
      <c r="CJ1923" s="174">
        <v>2459.913</v>
      </c>
      <c r="CK1923" s="174">
        <v>2459.913</v>
      </c>
      <c r="CN1923" s="3">
        <v>2245</v>
      </c>
      <c r="CO1923" s="169">
        <f t="shared" ref="CO1923:CO1986" si="198">SUMIF(CG$3:CG$17476,$CN1923,$CK$3:$CK$17476)</f>
        <v>1968.999</v>
      </c>
      <c r="CP1923" s="169">
        <f t="shared" ref="CP1923:CP1986" si="199">SUMIF(CH$3:CH$17476,$CN1923,$CK$3:$CK$17476)</f>
        <v>1999.943</v>
      </c>
      <c r="CQ1923" s="170">
        <f t="shared" ref="CQ1923:CQ1986" si="200">CO1923+CP1923</f>
        <v>3968.942</v>
      </c>
      <c r="CU1923" s="174">
        <v>1298</v>
      </c>
      <c r="CV1923" s="174">
        <v>121914</v>
      </c>
      <c r="CW1923" s="174">
        <v>5</v>
      </c>
      <c r="CX1923" s="174">
        <v>2459.913</v>
      </c>
    </row>
    <row r="1924" spans="84:102" x14ac:dyDescent="0.25">
      <c r="CF1924" s="3" t="s">
        <v>3073</v>
      </c>
      <c r="CG1924" s="174">
        <v>64224</v>
      </c>
      <c r="CH1924" s="174">
        <v>1715</v>
      </c>
      <c r="CI1924" s="174">
        <v>5</v>
      </c>
      <c r="CJ1924" s="174">
        <v>2459.6570000000002</v>
      </c>
      <c r="CK1924" s="174">
        <v>2459.6570000000002</v>
      </c>
      <c r="CN1924" s="3">
        <v>2027</v>
      </c>
      <c r="CO1924" s="169">
        <f t="shared" si="198"/>
        <v>1996.3510000000001</v>
      </c>
      <c r="CP1924" s="169">
        <f t="shared" si="199"/>
        <v>1971.9480000000001</v>
      </c>
      <c r="CQ1924" s="170">
        <f t="shared" si="200"/>
        <v>3968.299</v>
      </c>
      <c r="CU1924" s="174">
        <v>64224</v>
      </c>
      <c r="CV1924" s="174">
        <v>1715</v>
      </c>
      <c r="CW1924" s="174">
        <v>5</v>
      </c>
      <c r="CX1924" s="174">
        <v>2459.6570000000002</v>
      </c>
    </row>
    <row r="1925" spans="84:102" x14ac:dyDescent="0.25">
      <c r="CF1925" s="3" t="s">
        <v>3073</v>
      </c>
      <c r="CG1925" s="174">
        <v>25</v>
      </c>
      <c r="CH1925" s="174">
        <v>61815</v>
      </c>
      <c r="CI1925" s="174">
        <v>5</v>
      </c>
      <c r="CJ1925" s="174">
        <v>2459.06</v>
      </c>
      <c r="CK1925" s="174">
        <v>2459.06</v>
      </c>
      <c r="CN1925" s="3">
        <v>3577</v>
      </c>
      <c r="CO1925" s="169">
        <f t="shared" si="198"/>
        <v>2019.3399200000001</v>
      </c>
      <c r="CP1925" s="169">
        <f t="shared" si="199"/>
        <v>1948.8444999999999</v>
      </c>
      <c r="CQ1925" s="170">
        <f t="shared" si="200"/>
        <v>3968.18442</v>
      </c>
      <c r="CU1925" s="174">
        <v>25</v>
      </c>
      <c r="CV1925" s="174">
        <v>61815</v>
      </c>
      <c r="CW1925" s="174">
        <v>5</v>
      </c>
      <c r="CX1925" s="174">
        <v>2459.06</v>
      </c>
    </row>
    <row r="1926" spans="84:102" x14ac:dyDescent="0.25">
      <c r="CF1926" s="3" t="s">
        <v>3073</v>
      </c>
      <c r="CG1926" s="174">
        <v>185819</v>
      </c>
      <c r="CH1926" s="174">
        <v>1586</v>
      </c>
      <c r="CI1926" s="174">
        <v>5</v>
      </c>
      <c r="CJ1926" s="174">
        <v>2458.2249999999999</v>
      </c>
      <c r="CK1926" s="174">
        <v>2458.2249999999999</v>
      </c>
      <c r="CN1926" s="3">
        <v>2999</v>
      </c>
      <c r="CO1926" s="169">
        <f t="shared" si="198"/>
        <v>1984.9090000000001</v>
      </c>
      <c r="CP1926" s="169">
        <f t="shared" si="199"/>
        <v>1982.0035</v>
      </c>
      <c r="CQ1926" s="170">
        <f t="shared" si="200"/>
        <v>3966.9125000000004</v>
      </c>
      <c r="CU1926" s="174">
        <v>185819</v>
      </c>
      <c r="CV1926" s="174">
        <v>1586</v>
      </c>
      <c r="CW1926" s="174">
        <v>5</v>
      </c>
      <c r="CX1926" s="174">
        <v>2458.2249999999999</v>
      </c>
    </row>
    <row r="1927" spans="84:102" x14ac:dyDescent="0.25">
      <c r="CF1927" s="3" t="s">
        <v>3073</v>
      </c>
      <c r="CG1927" s="174">
        <v>146749</v>
      </c>
      <c r="CH1927" s="174">
        <v>1151</v>
      </c>
      <c r="CI1927" s="174">
        <v>5</v>
      </c>
      <c r="CJ1927" s="174">
        <v>2457.8539999999998</v>
      </c>
      <c r="CK1927" s="174">
        <v>2457.8539999999998</v>
      </c>
      <c r="CN1927" s="3">
        <v>1127</v>
      </c>
      <c r="CO1927" s="169">
        <f t="shared" si="198"/>
        <v>1916.2660000000001</v>
      </c>
      <c r="CP1927" s="169">
        <f t="shared" si="199"/>
        <v>2049.2573000000002</v>
      </c>
      <c r="CQ1927" s="170">
        <f t="shared" si="200"/>
        <v>3965.5233000000003</v>
      </c>
      <c r="CU1927" s="174">
        <v>146749</v>
      </c>
      <c r="CV1927" s="174">
        <v>1151</v>
      </c>
      <c r="CW1927" s="174">
        <v>5</v>
      </c>
      <c r="CX1927" s="174">
        <v>2457.8539999999998</v>
      </c>
    </row>
    <row r="1928" spans="84:102" x14ac:dyDescent="0.25">
      <c r="CF1928" s="3" t="s">
        <v>3073</v>
      </c>
      <c r="CG1928" s="174">
        <v>82677</v>
      </c>
      <c r="CH1928" s="174">
        <v>431</v>
      </c>
      <c r="CI1928" s="174">
        <v>5</v>
      </c>
      <c r="CJ1928" s="174">
        <v>2456.9110000000001</v>
      </c>
      <c r="CK1928" s="174">
        <v>2456.9110000000001</v>
      </c>
      <c r="CN1928" s="3">
        <v>2184</v>
      </c>
      <c r="CO1928" s="169">
        <f t="shared" si="198"/>
        <v>1933.44</v>
      </c>
      <c r="CP1928" s="169">
        <f t="shared" si="199"/>
        <v>2031.5329999999999</v>
      </c>
      <c r="CQ1928" s="170">
        <f t="shared" si="200"/>
        <v>3964.973</v>
      </c>
      <c r="CU1928" s="174">
        <v>82677</v>
      </c>
      <c r="CV1928" s="174">
        <v>431</v>
      </c>
      <c r="CW1928" s="174">
        <v>5</v>
      </c>
      <c r="CX1928" s="174">
        <v>2456.9110000000001</v>
      </c>
    </row>
    <row r="1929" spans="84:102" x14ac:dyDescent="0.25">
      <c r="CF1929" s="3" t="s">
        <v>3073</v>
      </c>
      <c r="CG1929" s="174">
        <v>172760</v>
      </c>
      <c r="CH1929" s="174">
        <v>3393</v>
      </c>
      <c r="CI1929" s="174">
        <v>5</v>
      </c>
      <c r="CJ1929" s="174">
        <v>2455.886</v>
      </c>
      <c r="CK1929" s="174">
        <v>2455.886</v>
      </c>
      <c r="CN1929" s="3">
        <v>1182</v>
      </c>
      <c r="CO1929" s="169">
        <f t="shared" si="198"/>
        <v>1880.7145399999999</v>
      </c>
      <c r="CP1929" s="169">
        <f t="shared" si="199"/>
        <v>2083.2228299999997</v>
      </c>
      <c r="CQ1929" s="170">
        <f t="shared" si="200"/>
        <v>3963.9373699999996</v>
      </c>
      <c r="CU1929" s="174">
        <v>172760</v>
      </c>
      <c r="CV1929" s="174">
        <v>3393</v>
      </c>
      <c r="CW1929" s="174">
        <v>5</v>
      </c>
      <c r="CX1929" s="174">
        <v>2455.886</v>
      </c>
    </row>
    <row r="1930" spans="84:102" x14ac:dyDescent="0.25">
      <c r="CF1930" s="3" t="s">
        <v>3073</v>
      </c>
      <c r="CG1930" s="174">
        <v>142955</v>
      </c>
      <c r="CH1930" s="174">
        <v>3088</v>
      </c>
      <c r="CI1930" s="174">
        <v>5</v>
      </c>
      <c r="CJ1930" s="174">
        <v>2455.8049999999998</v>
      </c>
      <c r="CK1930" s="174">
        <v>2455.8049999999998</v>
      </c>
      <c r="CN1930" s="3">
        <v>2424</v>
      </c>
      <c r="CO1930" s="169">
        <f t="shared" si="198"/>
        <v>1973.8689999999999</v>
      </c>
      <c r="CP1930" s="169">
        <f t="shared" si="199"/>
        <v>1988.595</v>
      </c>
      <c r="CQ1930" s="170">
        <f t="shared" si="200"/>
        <v>3962.4639999999999</v>
      </c>
      <c r="CU1930" s="174">
        <v>142955</v>
      </c>
      <c r="CV1930" s="174">
        <v>3088</v>
      </c>
      <c r="CW1930" s="174">
        <v>5</v>
      </c>
      <c r="CX1930" s="174">
        <v>2455.8049999999998</v>
      </c>
    </row>
    <row r="1931" spans="84:102" x14ac:dyDescent="0.25">
      <c r="CF1931" s="3" t="s">
        <v>3073</v>
      </c>
      <c r="CG1931" s="174">
        <v>42316</v>
      </c>
      <c r="CH1931" s="174">
        <v>2589</v>
      </c>
      <c r="CI1931" s="174">
        <v>5</v>
      </c>
      <c r="CJ1931" s="174">
        <v>2455.6320000000001</v>
      </c>
      <c r="CK1931" s="174">
        <v>2455.6320000000001</v>
      </c>
      <c r="CN1931" s="3">
        <v>2532</v>
      </c>
      <c r="CO1931" s="169">
        <f t="shared" si="198"/>
        <v>1954.749</v>
      </c>
      <c r="CP1931" s="169">
        <f t="shared" si="199"/>
        <v>2007.5284999999999</v>
      </c>
      <c r="CQ1931" s="170">
        <f t="shared" si="200"/>
        <v>3962.2775000000001</v>
      </c>
      <c r="CU1931" s="174">
        <v>42316</v>
      </c>
      <c r="CV1931" s="174">
        <v>2589</v>
      </c>
      <c r="CW1931" s="174">
        <v>5</v>
      </c>
      <c r="CX1931" s="174">
        <v>2455.6320000000001</v>
      </c>
    </row>
    <row r="1932" spans="84:102" x14ac:dyDescent="0.25">
      <c r="CF1932" s="3" t="s">
        <v>3073</v>
      </c>
      <c r="CG1932" s="174">
        <v>2987</v>
      </c>
      <c r="CH1932" s="174">
        <v>157361</v>
      </c>
      <c r="CI1932" s="174">
        <v>5</v>
      </c>
      <c r="CJ1932" s="174">
        <v>2455.6289999999999</v>
      </c>
      <c r="CK1932" s="174">
        <v>2455.6289999999999</v>
      </c>
      <c r="CN1932" s="3">
        <v>319</v>
      </c>
      <c r="CO1932" s="169">
        <f t="shared" si="198"/>
        <v>2023.4776999999999</v>
      </c>
      <c r="CP1932" s="169">
        <f t="shared" si="199"/>
        <v>1935.1745000000001</v>
      </c>
      <c r="CQ1932" s="170">
        <f t="shared" si="200"/>
        <v>3958.6522</v>
      </c>
      <c r="CU1932" s="174">
        <v>2987</v>
      </c>
      <c r="CV1932" s="174">
        <v>157361</v>
      </c>
      <c r="CW1932" s="174">
        <v>5</v>
      </c>
      <c r="CX1932" s="174">
        <v>2455.6289999999999</v>
      </c>
    </row>
    <row r="1933" spans="84:102" x14ac:dyDescent="0.25">
      <c r="CF1933" s="3" t="s">
        <v>3073</v>
      </c>
      <c r="CG1933" s="174">
        <v>106983</v>
      </c>
      <c r="CH1933" s="174">
        <v>880</v>
      </c>
      <c r="CI1933" s="174">
        <v>5</v>
      </c>
      <c r="CJ1933" s="174">
        <v>2454.8090000000002</v>
      </c>
      <c r="CK1933" s="174">
        <v>2454.8090000000002</v>
      </c>
      <c r="CN1933" s="3">
        <v>486</v>
      </c>
      <c r="CO1933" s="169">
        <f t="shared" si="198"/>
        <v>2001.03</v>
      </c>
      <c r="CP1933" s="169">
        <f t="shared" si="199"/>
        <v>1956.4475</v>
      </c>
      <c r="CQ1933" s="170">
        <f t="shared" si="200"/>
        <v>3957.4775</v>
      </c>
      <c r="CU1933" s="174">
        <v>106983</v>
      </c>
      <c r="CV1933" s="174">
        <v>880</v>
      </c>
      <c r="CW1933" s="174">
        <v>5</v>
      </c>
      <c r="CX1933" s="174">
        <v>2454.8090000000002</v>
      </c>
    </row>
    <row r="1934" spans="84:102" x14ac:dyDescent="0.25">
      <c r="CF1934" s="3" t="s">
        <v>3073</v>
      </c>
      <c r="CG1934" s="174">
        <v>1811</v>
      </c>
      <c r="CH1934" s="174">
        <v>53837</v>
      </c>
      <c r="CI1934" s="174">
        <v>5</v>
      </c>
      <c r="CJ1934" s="174">
        <v>2454.6149999999998</v>
      </c>
      <c r="CK1934" s="174">
        <v>2454.6149999999998</v>
      </c>
      <c r="CN1934" s="3">
        <v>1231</v>
      </c>
      <c r="CO1934" s="169">
        <f t="shared" si="198"/>
        <v>1963.0172</v>
      </c>
      <c r="CP1934" s="169">
        <f t="shared" si="199"/>
        <v>1991.5124000000001</v>
      </c>
      <c r="CQ1934" s="170">
        <f t="shared" si="200"/>
        <v>3954.5295999999998</v>
      </c>
      <c r="CU1934" s="174">
        <v>1811</v>
      </c>
      <c r="CV1934" s="174">
        <v>53837</v>
      </c>
      <c r="CW1934" s="174">
        <v>5</v>
      </c>
      <c r="CX1934" s="174">
        <v>2454.6149999999998</v>
      </c>
    </row>
    <row r="1935" spans="84:102" x14ac:dyDescent="0.25">
      <c r="CF1935" s="3" t="s">
        <v>3073</v>
      </c>
      <c r="CG1935" s="174">
        <v>104286</v>
      </c>
      <c r="CH1935" s="174">
        <v>797</v>
      </c>
      <c r="CI1935" s="174">
        <v>5</v>
      </c>
      <c r="CJ1935" s="174">
        <v>2454.2109999999998</v>
      </c>
      <c r="CK1935" s="174">
        <v>2454.2109999999998</v>
      </c>
      <c r="CN1935" s="3">
        <v>2045</v>
      </c>
      <c r="CO1935" s="169">
        <f t="shared" si="198"/>
        <v>1947.9490000000001</v>
      </c>
      <c r="CP1935" s="169">
        <f t="shared" si="199"/>
        <v>2006.4350999999999</v>
      </c>
      <c r="CQ1935" s="170">
        <f t="shared" si="200"/>
        <v>3954.3841000000002</v>
      </c>
      <c r="CU1935" s="174">
        <v>104286</v>
      </c>
      <c r="CV1935" s="174">
        <v>797</v>
      </c>
      <c r="CW1935" s="174">
        <v>5</v>
      </c>
      <c r="CX1935" s="174">
        <v>2454.2109999999998</v>
      </c>
    </row>
    <row r="1936" spans="84:102" x14ac:dyDescent="0.25">
      <c r="CF1936" s="3" t="s">
        <v>3073</v>
      </c>
      <c r="CG1936" s="174">
        <v>137954</v>
      </c>
      <c r="CH1936" s="174">
        <v>1111</v>
      </c>
      <c r="CI1936" s="174">
        <v>5</v>
      </c>
      <c r="CJ1936" s="174">
        <v>2454.1210000000001</v>
      </c>
      <c r="CK1936" s="174">
        <v>2454.1210000000001</v>
      </c>
      <c r="CN1936" s="3">
        <v>688</v>
      </c>
      <c r="CO1936" s="169">
        <f t="shared" si="198"/>
        <v>1981.0391999999999</v>
      </c>
      <c r="CP1936" s="169">
        <f t="shared" si="199"/>
        <v>1972.3651</v>
      </c>
      <c r="CQ1936" s="170">
        <f t="shared" si="200"/>
        <v>3953.4043000000001</v>
      </c>
      <c r="CU1936" s="174">
        <v>137954</v>
      </c>
      <c r="CV1936" s="174">
        <v>1111</v>
      </c>
      <c r="CW1936" s="174">
        <v>5</v>
      </c>
      <c r="CX1936" s="174">
        <v>2454.1210000000001</v>
      </c>
    </row>
    <row r="1937" spans="84:102" x14ac:dyDescent="0.25">
      <c r="CF1937" s="3" t="s">
        <v>3073</v>
      </c>
      <c r="CG1937" s="174">
        <v>404</v>
      </c>
      <c r="CH1937" s="174">
        <v>79735</v>
      </c>
      <c r="CI1937" s="174">
        <v>5</v>
      </c>
      <c r="CJ1937" s="174">
        <v>2452.0680000000002</v>
      </c>
      <c r="CK1937" s="174">
        <v>2452.0680000000002</v>
      </c>
      <c r="CN1937" s="3">
        <v>1594</v>
      </c>
      <c r="CO1937" s="169">
        <f t="shared" si="198"/>
        <v>1990.9819</v>
      </c>
      <c r="CP1937" s="169">
        <f t="shared" si="199"/>
        <v>1961.4567</v>
      </c>
      <c r="CQ1937" s="170">
        <f t="shared" si="200"/>
        <v>3952.4386</v>
      </c>
      <c r="CU1937" s="174">
        <v>404</v>
      </c>
      <c r="CV1937" s="174">
        <v>79735</v>
      </c>
      <c r="CW1937" s="174">
        <v>5</v>
      </c>
      <c r="CX1937" s="174">
        <v>2452.0680000000002</v>
      </c>
    </row>
    <row r="1938" spans="84:102" x14ac:dyDescent="0.25">
      <c r="CF1938" s="3" t="s">
        <v>3073</v>
      </c>
      <c r="CG1938" s="174">
        <v>3128</v>
      </c>
      <c r="CH1938" s="174">
        <v>151407</v>
      </c>
      <c r="CI1938" s="174">
        <v>5</v>
      </c>
      <c r="CJ1938" s="174">
        <v>2451.9360000000001</v>
      </c>
      <c r="CK1938" s="174">
        <v>2451.9360000000001</v>
      </c>
      <c r="CN1938" s="3">
        <v>408</v>
      </c>
      <c r="CO1938" s="169">
        <f t="shared" si="198"/>
        <v>1942.6088</v>
      </c>
      <c r="CP1938" s="169">
        <f t="shared" si="199"/>
        <v>2008.5251000000001</v>
      </c>
      <c r="CQ1938" s="170">
        <f t="shared" si="200"/>
        <v>3951.1338999999998</v>
      </c>
      <c r="CU1938" s="174">
        <v>3128</v>
      </c>
      <c r="CV1938" s="174">
        <v>151407</v>
      </c>
      <c r="CW1938" s="174">
        <v>5</v>
      </c>
      <c r="CX1938" s="174">
        <v>2451.9360000000001</v>
      </c>
    </row>
    <row r="1939" spans="84:102" x14ac:dyDescent="0.25">
      <c r="CF1939" s="3" t="s">
        <v>3073</v>
      </c>
      <c r="CG1939" s="174">
        <v>71</v>
      </c>
      <c r="CH1939" s="174">
        <v>63017</v>
      </c>
      <c r="CI1939" s="174">
        <v>5</v>
      </c>
      <c r="CJ1939" s="174">
        <v>2450.5790000000002</v>
      </c>
      <c r="CK1939" s="174">
        <v>2450.5790000000002</v>
      </c>
      <c r="CN1939" s="3">
        <v>2626</v>
      </c>
      <c r="CO1939" s="169">
        <f t="shared" si="198"/>
        <v>1967.5128</v>
      </c>
      <c r="CP1939" s="169">
        <f t="shared" si="199"/>
        <v>1971.9048</v>
      </c>
      <c r="CQ1939" s="170">
        <f t="shared" si="200"/>
        <v>3939.4175999999998</v>
      </c>
      <c r="CU1939" s="174">
        <v>71</v>
      </c>
      <c r="CV1939" s="174">
        <v>63017</v>
      </c>
      <c r="CW1939" s="174">
        <v>5</v>
      </c>
      <c r="CX1939" s="174">
        <v>2450.5790000000002</v>
      </c>
    </row>
    <row r="1940" spans="84:102" x14ac:dyDescent="0.25">
      <c r="CF1940" s="3" t="s">
        <v>3073</v>
      </c>
      <c r="CG1940" s="174">
        <v>60889</v>
      </c>
      <c r="CH1940" s="174">
        <v>1737</v>
      </c>
      <c r="CI1940" s="174">
        <v>5</v>
      </c>
      <c r="CJ1940" s="174">
        <v>2450.076</v>
      </c>
      <c r="CK1940" s="174">
        <v>2450.076</v>
      </c>
      <c r="CN1940" s="3">
        <v>910</v>
      </c>
      <c r="CO1940" s="169">
        <f t="shared" si="198"/>
        <v>1894.2229000000002</v>
      </c>
      <c r="CP1940" s="169">
        <f t="shared" si="199"/>
        <v>2040.2682</v>
      </c>
      <c r="CQ1940" s="170">
        <f t="shared" si="200"/>
        <v>3934.4911000000002</v>
      </c>
      <c r="CU1940" s="174">
        <v>60889</v>
      </c>
      <c r="CV1940" s="174">
        <v>1737</v>
      </c>
      <c r="CW1940" s="174">
        <v>5</v>
      </c>
      <c r="CX1940" s="174">
        <v>2450.076</v>
      </c>
    </row>
    <row r="1941" spans="84:102" x14ac:dyDescent="0.25">
      <c r="CF1941" s="3" t="s">
        <v>3073</v>
      </c>
      <c r="CG1941" s="174">
        <v>28600</v>
      </c>
      <c r="CH1941" s="174">
        <v>2384</v>
      </c>
      <c r="CI1941" s="174">
        <v>5</v>
      </c>
      <c r="CJ1941" s="174">
        <v>2449.683</v>
      </c>
      <c r="CK1941" s="174">
        <v>2449.683</v>
      </c>
      <c r="CN1941" s="3">
        <v>129</v>
      </c>
      <c r="CO1941" s="169">
        <f t="shared" si="198"/>
        <v>1975.973</v>
      </c>
      <c r="CP1941" s="169">
        <f t="shared" si="199"/>
        <v>1957.0984100000001</v>
      </c>
      <c r="CQ1941" s="170">
        <f t="shared" si="200"/>
        <v>3933.07141</v>
      </c>
      <c r="CU1941" s="174">
        <v>28600</v>
      </c>
      <c r="CV1941" s="174">
        <v>2384</v>
      </c>
      <c r="CW1941" s="174">
        <v>5</v>
      </c>
      <c r="CX1941" s="174">
        <v>2449.683</v>
      </c>
    </row>
    <row r="1942" spans="84:102" x14ac:dyDescent="0.25">
      <c r="CF1942" s="3" t="s">
        <v>3073</v>
      </c>
      <c r="CG1942" s="174">
        <v>3046</v>
      </c>
      <c r="CH1942" s="174">
        <v>165559</v>
      </c>
      <c r="CI1942" s="174">
        <v>5</v>
      </c>
      <c r="CJ1942" s="174">
        <v>2449.462</v>
      </c>
      <c r="CK1942" s="174">
        <v>2449.462</v>
      </c>
      <c r="CN1942" s="3">
        <v>875</v>
      </c>
      <c r="CO1942" s="169">
        <f t="shared" si="198"/>
        <v>1954.1949</v>
      </c>
      <c r="CP1942" s="169">
        <f t="shared" si="199"/>
        <v>1970.2285999999999</v>
      </c>
      <c r="CQ1942" s="170">
        <f t="shared" si="200"/>
        <v>3924.4234999999999</v>
      </c>
      <c r="CU1942" s="174">
        <v>3046</v>
      </c>
      <c r="CV1942" s="174">
        <v>165559</v>
      </c>
      <c r="CW1942" s="174">
        <v>5</v>
      </c>
      <c r="CX1942" s="174">
        <v>2449.462</v>
      </c>
    </row>
    <row r="1943" spans="84:102" x14ac:dyDescent="0.25">
      <c r="CF1943" s="3" t="s">
        <v>3073</v>
      </c>
      <c r="CG1943" s="174">
        <v>3048</v>
      </c>
      <c r="CH1943" s="174">
        <v>164574</v>
      </c>
      <c r="CI1943" s="174">
        <v>5</v>
      </c>
      <c r="CJ1943" s="174">
        <v>2448.58</v>
      </c>
      <c r="CK1943" s="174">
        <v>2448.58</v>
      </c>
      <c r="CN1943" s="3">
        <v>1387</v>
      </c>
      <c r="CO1943" s="169">
        <f t="shared" si="198"/>
        <v>1959.9551999999999</v>
      </c>
      <c r="CP1943" s="169">
        <f t="shared" si="199"/>
        <v>1959.5968</v>
      </c>
      <c r="CQ1943" s="170">
        <f t="shared" si="200"/>
        <v>3919.5519999999997</v>
      </c>
      <c r="CU1943" s="174">
        <v>3048</v>
      </c>
      <c r="CV1943" s="174">
        <v>164574</v>
      </c>
      <c r="CW1943" s="174">
        <v>5</v>
      </c>
      <c r="CX1943" s="174">
        <v>2448.58</v>
      </c>
    </row>
    <row r="1944" spans="84:102" x14ac:dyDescent="0.25">
      <c r="CF1944" s="3" t="s">
        <v>3073</v>
      </c>
      <c r="CG1944" s="174">
        <v>147725</v>
      </c>
      <c r="CH1944" s="174">
        <v>1156</v>
      </c>
      <c r="CI1944" s="174">
        <v>5</v>
      </c>
      <c r="CJ1944" s="174">
        <v>2447.4940000000001</v>
      </c>
      <c r="CK1944" s="174">
        <v>2447.4940000000001</v>
      </c>
      <c r="CN1944" s="3">
        <v>1829</v>
      </c>
      <c r="CO1944" s="169">
        <f t="shared" si="198"/>
        <v>1948.0002999999999</v>
      </c>
      <c r="CP1944" s="169">
        <f t="shared" si="199"/>
        <v>1968.8241</v>
      </c>
      <c r="CQ1944" s="170">
        <f t="shared" si="200"/>
        <v>3916.8244</v>
      </c>
      <c r="CU1944" s="174">
        <v>147725</v>
      </c>
      <c r="CV1944" s="174">
        <v>1156</v>
      </c>
      <c r="CW1944" s="174">
        <v>5</v>
      </c>
      <c r="CX1944" s="174">
        <v>2447.4940000000001</v>
      </c>
    </row>
    <row r="1945" spans="84:102" x14ac:dyDescent="0.25">
      <c r="CF1945" s="3" t="s">
        <v>3073</v>
      </c>
      <c r="CG1945" s="174">
        <v>1543</v>
      </c>
      <c r="CH1945" s="174">
        <v>84430</v>
      </c>
      <c r="CI1945" s="174">
        <v>5</v>
      </c>
      <c r="CJ1945" s="174">
        <v>2446.4380000000001</v>
      </c>
      <c r="CK1945" s="174">
        <v>2446.4380000000001</v>
      </c>
      <c r="CN1945" s="3">
        <v>2471</v>
      </c>
      <c r="CO1945" s="169">
        <f t="shared" si="198"/>
        <v>1945.242</v>
      </c>
      <c r="CP1945" s="169">
        <f t="shared" si="199"/>
        <v>1968.74</v>
      </c>
      <c r="CQ1945" s="170">
        <f t="shared" si="200"/>
        <v>3913.982</v>
      </c>
      <c r="CU1945" s="174">
        <v>1543</v>
      </c>
      <c r="CV1945" s="174">
        <v>84430</v>
      </c>
      <c r="CW1945" s="174">
        <v>5</v>
      </c>
      <c r="CX1945" s="174">
        <v>2446.4380000000001</v>
      </c>
    </row>
    <row r="1946" spans="84:102" x14ac:dyDescent="0.25">
      <c r="CF1946" s="3" t="s">
        <v>3073</v>
      </c>
      <c r="CG1946" s="174">
        <v>1226</v>
      </c>
      <c r="CH1946" s="174">
        <v>129456</v>
      </c>
      <c r="CI1946" s="174">
        <v>5</v>
      </c>
      <c r="CJ1946" s="174">
        <v>2446.3829999999998</v>
      </c>
      <c r="CK1946" s="174">
        <v>2446.3829999999998</v>
      </c>
      <c r="CN1946" s="3">
        <v>3534</v>
      </c>
      <c r="CO1946" s="169">
        <f t="shared" si="198"/>
        <v>1941.9542999999999</v>
      </c>
      <c r="CP1946" s="169">
        <f t="shared" si="199"/>
        <v>1970.4071799999999</v>
      </c>
      <c r="CQ1946" s="170">
        <f t="shared" si="200"/>
        <v>3912.3614799999996</v>
      </c>
      <c r="CU1946" s="174">
        <v>1226</v>
      </c>
      <c r="CV1946" s="174">
        <v>129456</v>
      </c>
      <c r="CW1946" s="174">
        <v>5</v>
      </c>
      <c r="CX1946" s="174">
        <v>2446.3829999999998</v>
      </c>
    </row>
    <row r="1947" spans="84:102" x14ac:dyDescent="0.25">
      <c r="CF1947" s="3" t="s">
        <v>3073</v>
      </c>
      <c r="CG1947" s="174">
        <v>116436</v>
      </c>
      <c r="CH1947" s="174">
        <v>1341</v>
      </c>
      <c r="CI1947" s="174">
        <v>5</v>
      </c>
      <c r="CJ1947" s="174">
        <v>2445.8919999999998</v>
      </c>
      <c r="CK1947" s="174">
        <v>2445.8919999999998</v>
      </c>
      <c r="CN1947" s="3">
        <v>3526</v>
      </c>
      <c r="CO1947" s="169">
        <f t="shared" si="198"/>
        <v>1990.1914999999999</v>
      </c>
      <c r="CP1947" s="169">
        <f t="shared" si="199"/>
        <v>1919.4659999999999</v>
      </c>
      <c r="CQ1947" s="170">
        <f t="shared" si="200"/>
        <v>3909.6574999999998</v>
      </c>
      <c r="CU1947" s="174">
        <v>116436</v>
      </c>
      <c r="CV1947" s="174">
        <v>1341</v>
      </c>
      <c r="CW1947" s="174">
        <v>5</v>
      </c>
      <c r="CX1947" s="174">
        <v>2445.8919999999998</v>
      </c>
    </row>
    <row r="1948" spans="84:102" x14ac:dyDescent="0.25">
      <c r="CF1948" s="3" t="s">
        <v>3073</v>
      </c>
      <c r="CG1948" s="174">
        <v>1884</v>
      </c>
      <c r="CH1948" s="174">
        <v>55348</v>
      </c>
      <c r="CI1948" s="174">
        <v>5</v>
      </c>
      <c r="CJ1948" s="174">
        <v>2443.6590000000001</v>
      </c>
      <c r="CK1948" s="174">
        <v>2443.6590000000001</v>
      </c>
      <c r="CN1948" s="3">
        <v>2361</v>
      </c>
      <c r="CO1948" s="169">
        <f t="shared" si="198"/>
        <v>1941.0963999999999</v>
      </c>
      <c r="CP1948" s="169">
        <f t="shared" si="199"/>
        <v>1965.1685000000002</v>
      </c>
      <c r="CQ1948" s="170">
        <f t="shared" si="200"/>
        <v>3906.2649000000001</v>
      </c>
      <c r="CU1948" s="174">
        <v>1884</v>
      </c>
      <c r="CV1948" s="174">
        <v>55348</v>
      </c>
      <c r="CW1948" s="174">
        <v>5</v>
      </c>
      <c r="CX1948" s="174">
        <v>2443.6590000000001</v>
      </c>
    </row>
    <row r="1949" spans="84:102" x14ac:dyDescent="0.25">
      <c r="CF1949" s="3" t="s">
        <v>3073</v>
      </c>
      <c r="CG1949" s="174">
        <v>83136</v>
      </c>
      <c r="CH1949" s="174">
        <v>1567</v>
      </c>
      <c r="CI1949" s="174">
        <v>5</v>
      </c>
      <c r="CJ1949" s="174">
        <v>2443.5540000000001</v>
      </c>
      <c r="CK1949" s="174">
        <v>2443.5540000000001</v>
      </c>
      <c r="CN1949" s="3">
        <v>569</v>
      </c>
      <c r="CO1949" s="169">
        <f t="shared" si="198"/>
        <v>1983.2069999999999</v>
      </c>
      <c r="CP1949" s="169">
        <f t="shared" si="199"/>
        <v>1920.9993999999999</v>
      </c>
      <c r="CQ1949" s="170">
        <f t="shared" si="200"/>
        <v>3904.2064</v>
      </c>
      <c r="CU1949" s="174">
        <v>83136</v>
      </c>
      <c r="CV1949" s="174">
        <v>1567</v>
      </c>
      <c r="CW1949" s="174">
        <v>5</v>
      </c>
      <c r="CX1949" s="174">
        <v>2443.5540000000001</v>
      </c>
    </row>
    <row r="1950" spans="84:102" x14ac:dyDescent="0.25">
      <c r="CF1950" s="3" t="s">
        <v>3073</v>
      </c>
      <c r="CG1950" s="174">
        <v>108176</v>
      </c>
      <c r="CH1950" s="174">
        <v>887</v>
      </c>
      <c r="CI1950" s="174">
        <v>5</v>
      </c>
      <c r="CJ1950" s="174">
        <v>2442.87</v>
      </c>
      <c r="CK1950" s="174">
        <v>2442.87</v>
      </c>
      <c r="CN1950" s="3">
        <v>278</v>
      </c>
      <c r="CO1950" s="169">
        <f t="shared" si="198"/>
        <v>1960.81269</v>
      </c>
      <c r="CP1950" s="169">
        <f t="shared" si="199"/>
        <v>1938.9757000000002</v>
      </c>
      <c r="CQ1950" s="170">
        <f t="shared" si="200"/>
        <v>3899.7883900000002</v>
      </c>
      <c r="CU1950" s="174">
        <v>108176</v>
      </c>
      <c r="CV1950" s="174">
        <v>887</v>
      </c>
      <c r="CW1950" s="174">
        <v>5</v>
      </c>
      <c r="CX1950" s="174">
        <v>2442.87</v>
      </c>
    </row>
    <row r="1951" spans="84:102" x14ac:dyDescent="0.25">
      <c r="CF1951" s="3" t="s">
        <v>3073</v>
      </c>
      <c r="CG1951" s="174">
        <v>25003</v>
      </c>
      <c r="CH1951" s="174">
        <v>2342</v>
      </c>
      <c r="CI1951" s="174">
        <v>5</v>
      </c>
      <c r="CJ1951" s="174">
        <v>2442.7750000000001</v>
      </c>
      <c r="CK1951" s="174">
        <v>2442.7750000000001</v>
      </c>
      <c r="CN1951" s="3">
        <v>283</v>
      </c>
      <c r="CO1951" s="169">
        <f t="shared" si="198"/>
        <v>1960.6039879999998</v>
      </c>
      <c r="CP1951" s="169">
        <f t="shared" si="199"/>
        <v>1939.0746799999999</v>
      </c>
      <c r="CQ1951" s="170">
        <f t="shared" si="200"/>
        <v>3899.6786679999996</v>
      </c>
      <c r="CU1951" s="174">
        <v>25003</v>
      </c>
      <c r="CV1951" s="174">
        <v>2342</v>
      </c>
      <c r="CW1951" s="174">
        <v>5</v>
      </c>
      <c r="CX1951" s="174">
        <v>2442.7750000000001</v>
      </c>
    </row>
    <row r="1952" spans="84:102" x14ac:dyDescent="0.25">
      <c r="CF1952" s="3" t="s">
        <v>3073</v>
      </c>
      <c r="CG1952" s="174">
        <v>79091</v>
      </c>
      <c r="CH1952" s="174">
        <v>416</v>
      </c>
      <c r="CI1952" s="174">
        <v>5</v>
      </c>
      <c r="CJ1952" s="174">
        <v>2442.721</v>
      </c>
      <c r="CK1952" s="174">
        <v>2442.721</v>
      </c>
      <c r="CN1952" s="3">
        <v>3557</v>
      </c>
      <c r="CO1952" s="169">
        <f t="shared" si="198"/>
        <v>1956.827</v>
      </c>
      <c r="CP1952" s="169">
        <f t="shared" si="199"/>
        <v>1941.88563</v>
      </c>
      <c r="CQ1952" s="170">
        <f t="shared" si="200"/>
        <v>3898.71263</v>
      </c>
      <c r="CU1952" s="174">
        <v>79091</v>
      </c>
      <c r="CV1952" s="174">
        <v>416</v>
      </c>
      <c r="CW1952" s="174">
        <v>5</v>
      </c>
      <c r="CX1952" s="174">
        <v>2442.721</v>
      </c>
    </row>
    <row r="1953" spans="84:102" x14ac:dyDescent="0.25">
      <c r="CF1953" s="3" t="s">
        <v>3073</v>
      </c>
      <c r="CG1953" s="174">
        <v>46387</v>
      </c>
      <c r="CH1953" s="174">
        <v>2609</v>
      </c>
      <c r="CI1953" s="174">
        <v>5</v>
      </c>
      <c r="CJ1953" s="174">
        <v>2442.5309999999999</v>
      </c>
      <c r="CK1953" s="174">
        <v>2442.5309999999999</v>
      </c>
      <c r="CN1953" s="3">
        <v>865</v>
      </c>
      <c r="CO1953" s="169">
        <f t="shared" si="198"/>
        <v>1923.0450000000001</v>
      </c>
      <c r="CP1953" s="169">
        <f t="shared" si="199"/>
        <v>1975.1766</v>
      </c>
      <c r="CQ1953" s="170">
        <f t="shared" si="200"/>
        <v>3898.2215999999999</v>
      </c>
      <c r="CU1953" s="174">
        <v>46387</v>
      </c>
      <c r="CV1953" s="174">
        <v>2609</v>
      </c>
      <c r="CW1953" s="174">
        <v>5</v>
      </c>
      <c r="CX1953" s="174">
        <v>2442.5309999999999</v>
      </c>
    </row>
    <row r="1954" spans="84:102" x14ac:dyDescent="0.25">
      <c r="CF1954" s="3" t="s">
        <v>3073</v>
      </c>
      <c r="CG1954" s="174">
        <v>55020</v>
      </c>
      <c r="CH1954" s="174">
        <v>1847</v>
      </c>
      <c r="CI1954" s="174">
        <v>5</v>
      </c>
      <c r="CJ1954" s="174">
        <v>2442.5300000000002</v>
      </c>
      <c r="CK1954" s="174">
        <v>2442.5300000000002</v>
      </c>
      <c r="CN1954" s="3">
        <v>234</v>
      </c>
      <c r="CO1954" s="169">
        <f t="shared" si="198"/>
        <v>1943.8900999999998</v>
      </c>
      <c r="CP1954" s="169">
        <f t="shared" si="199"/>
        <v>1953.5835</v>
      </c>
      <c r="CQ1954" s="170">
        <f t="shared" si="200"/>
        <v>3897.4735999999998</v>
      </c>
      <c r="CU1954" s="174">
        <v>55020</v>
      </c>
      <c r="CV1954" s="174">
        <v>1847</v>
      </c>
      <c r="CW1954" s="174">
        <v>5</v>
      </c>
      <c r="CX1954" s="174">
        <v>2442.5300000000002</v>
      </c>
    </row>
    <row r="1955" spans="84:102" x14ac:dyDescent="0.25">
      <c r="CF1955" s="3" t="s">
        <v>3073</v>
      </c>
      <c r="CG1955" s="174">
        <v>94840</v>
      </c>
      <c r="CH1955" s="174">
        <v>694</v>
      </c>
      <c r="CI1955" s="174">
        <v>5</v>
      </c>
      <c r="CJ1955" s="174">
        <v>2442.4169999999999</v>
      </c>
      <c r="CK1955" s="174">
        <v>2442.4169999999999</v>
      </c>
      <c r="CN1955" s="3">
        <v>1534</v>
      </c>
      <c r="CO1955" s="169">
        <f t="shared" si="198"/>
        <v>1908.8885</v>
      </c>
      <c r="CP1955" s="169">
        <f t="shared" si="199"/>
        <v>1985.9822000000001</v>
      </c>
      <c r="CQ1955" s="170">
        <f t="shared" si="200"/>
        <v>3894.8707000000004</v>
      </c>
      <c r="CU1955" s="174">
        <v>94840</v>
      </c>
      <c r="CV1955" s="174">
        <v>694</v>
      </c>
      <c r="CW1955" s="174">
        <v>5</v>
      </c>
      <c r="CX1955" s="174">
        <v>2442.4169999999999</v>
      </c>
    </row>
    <row r="1956" spans="84:102" x14ac:dyDescent="0.25">
      <c r="CF1956" s="3" t="s">
        <v>3073</v>
      </c>
      <c r="CG1956" s="174">
        <v>1055</v>
      </c>
      <c r="CH1956" s="174">
        <v>126904</v>
      </c>
      <c r="CI1956" s="174">
        <v>5</v>
      </c>
      <c r="CJ1956" s="174">
        <v>2442.0169999999998</v>
      </c>
      <c r="CK1956" s="174">
        <v>2442.0169999999998</v>
      </c>
      <c r="CN1956" s="3">
        <v>101</v>
      </c>
      <c r="CO1956" s="169">
        <f t="shared" si="198"/>
        <v>1981.1657</v>
      </c>
      <c r="CP1956" s="169">
        <f t="shared" si="199"/>
        <v>1913.4108999999999</v>
      </c>
      <c r="CQ1956" s="170">
        <f t="shared" si="200"/>
        <v>3894.5765999999999</v>
      </c>
      <c r="CU1956" s="174">
        <v>1055</v>
      </c>
      <c r="CV1956" s="174">
        <v>126904</v>
      </c>
      <c r="CW1956" s="174">
        <v>5</v>
      </c>
      <c r="CX1956" s="174">
        <v>2442.0169999999998</v>
      </c>
    </row>
    <row r="1957" spans="84:102" x14ac:dyDescent="0.25">
      <c r="CF1957" s="3" t="s">
        <v>3073</v>
      </c>
      <c r="CG1957" s="174">
        <v>91206</v>
      </c>
      <c r="CH1957" s="174">
        <v>1958</v>
      </c>
      <c r="CI1957" s="174">
        <v>5</v>
      </c>
      <c r="CJ1957" s="174">
        <v>2442.0079999999998</v>
      </c>
      <c r="CK1957" s="174">
        <v>2442.0079999999998</v>
      </c>
      <c r="CN1957" s="3">
        <v>423</v>
      </c>
      <c r="CO1957" s="169">
        <f t="shared" si="198"/>
        <v>1940.0976000000001</v>
      </c>
      <c r="CP1957" s="169">
        <f t="shared" si="199"/>
        <v>1954.2111</v>
      </c>
      <c r="CQ1957" s="170">
        <f t="shared" si="200"/>
        <v>3894.3087</v>
      </c>
      <c r="CU1957" s="174">
        <v>91206</v>
      </c>
      <c r="CV1957" s="174">
        <v>1958</v>
      </c>
      <c r="CW1957" s="174">
        <v>5</v>
      </c>
      <c r="CX1957" s="174">
        <v>2442.0079999999998</v>
      </c>
    </row>
    <row r="1958" spans="84:102" x14ac:dyDescent="0.25">
      <c r="CF1958" s="3" t="s">
        <v>3073</v>
      </c>
      <c r="CG1958" s="174">
        <v>143487</v>
      </c>
      <c r="CH1958" s="174">
        <v>2760</v>
      </c>
      <c r="CI1958" s="174">
        <v>5</v>
      </c>
      <c r="CJ1958" s="174">
        <v>2441.7429999999999</v>
      </c>
      <c r="CK1958" s="174">
        <v>2441.7429999999999</v>
      </c>
      <c r="CN1958" s="3">
        <v>909</v>
      </c>
      <c r="CO1958" s="169">
        <f t="shared" si="198"/>
        <v>1957.0621699999999</v>
      </c>
      <c r="CP1958" s="169">
        <f t="shared" si="199"/>
        <v>1935.2334600000002</v>
      </c>
      <c r="CQ1958" s="170">
        <f t="shared" si="200"/>
        <v>3892.2956300000001</v>
      </c>
      <c r="CU1958" s="174">
        <v>143487</v>
      </c>
      <c r="CV1958" s="174">
        <v>2760</v>
      </c>
      <c r="CW1958" s="174">
        <v>5</v>
      </c>
      <c r="CX1958" s="174">
        <v>2441.7429999999999</v>
      </c>
    </row>
    <row r="1959" spans="84:102" x14ac:dyDescent="0.25">
      <c r="CF1959" s="3" t="s">
        <v>3073</v>
      </c>
      <c r="CG1959" s="174">
        <v>2401</v>
      </c>
      <c r="CH1959" s="174">
        <v>27636</v>
      </c>
      <c r="CI1959" s="174">
        <v>5</v>
      </c>
      <c r="CJ1959" s="174">
        <v>2440.511</v>
      </c>
      <c r="CK1959" s="174">
        <v>2440.511</v>
      </c>
      <c r="CN1959" s="3">
        <v>2713</v>
      </c>
      <c r="CO1959" s="169">
        <f t="shared" si="198"/>
        <v>1793.5203999999999</v>
      </c>
      <c r="CP1959" s="169">
        <f t="shared" si="199"/>
        <v>2097.1875</v>
      </c>
      <c r="CQ1959" s="170">
        <f t="shared" si="200"/>
        <v>3890.7078999999999</v>
      </c>
      <c r="CU1959" s="174">
        <v>2401</v>
      </c>
      <c r="CV1959" s="174">
        <v>27636</v>
      </c>
      <c r="CW1959" s="174">
        <v>5</v>
      </c>
      <c r="CX1959" s="174">
        <v>2440.511</v>
      </c>
    </row>
    <row r="1960" spans="84:102" x14ac:dyDescent="0.25">
      <c r="CF1960" s="3" t="s">
        <v>3073</v>
      </c>
      <c r="CG1960" s="174">
        <v>29675</v>
      </c>
      <c r="CH1960" s="174">
        <v>2416</v>
      </c>
      <c r="CI1960" s="174">
        <v>5</v>
      </c>
      <c r="CJ1960" s="174">
        <v>2438.7109999999998</v>
      </c>
      <c r="CK1960" s="174">
        <v>2438.7109999999998</v>
      </c>
      <c r="CN1960" s="3">
        <v>3484</v>
      </c>
      <c r="CO1960" s="169">
        <f t="shared" si="198"/>
        <v>1914.5555999999999</v>
      </c>
      <c r="CP1960" s="169">
        <f t="shared" si="199"/>
        <v>1975.0909999999999</v>
      </c>
      <c r="CQ1960" s="170">
        <f t="shared" si="200"/>
        <v>3889.6466</v>
      </c>
      <c r="CU1960" s="174">
        <v>29675</v>
      </c>
      <c r="CV1960" s="174">
        <v>2416</v>
      </c>
      <c r="CW1960" s="174">
        <v>5</v>
      </c>
      <c r="CX1960" s="174">
        <v>2438.7109999999998</v>
      </c>
    </row>
    <row r="1961" spans="84:102" x14ac:dyDescent="0.25">
      <c r="CF1961" s="3" t="s">
        <v>3073</v>
      </c>
      <c r="CG1961" s="174">
        <v>2567</v>
      </c>
      <c r="CH1961" s="174">
        <v>41860</v>
      </c>
      <c r="CI1961" s="174">
        <v>5</v>
      </c>
      <c r="CJ1961" s="174">
        <v>2437.4699999999998</v>
      </c>
      <c r="CK1961" s="174">
        <v>2437.4699999999998</v>
      </c>
      <c r="CN1961" s="3">
        <v>3656</v>
      </c>
      <c r="CO1961" s="169">
        <f t="shared" si="198"/>
        <v>1951.5731000000001</v>
      </c>
      <c r="CP1961" s="169">
        <f t="shared" si="199"/>
        <v>1937.1800999999998</v>
      </c>
      <c r="CQ1961" s="170">
        <f t="shared" si="200"/>
        <v>3888.7532000000001</v>
      </c>
      <c r="CU1961" s="174">
        <v>2567</v>
      </c>
      <c r="CV1961" s="174">
        <v>41860</v>
      </c>
      <c r="CW1961" s="174">
        <v>5</v>
      </c>
      <c r="CX1961" s="174">
        <v>2437.4699999999998</v>
      </c>
    </row>
    <row r="1962" spans="84:102" x14ac:dyDescent="0.25">
      <c r="CF1962" s="3" t="s">
        <v>3073</v>
      </c>
      <c r="CG1962" s="174">
        <v>71036</v>
      </c>
      <c r="CH1962" s="174">
        <v>248</v>
      </c>
      <c r="CI1962" s="174">
        <v>5</v>
      </c>
      <c r="CJ1962" s="174">
        <v>2436.8449999999998</v>
      </c>
      <c r="CK1962" s="174">
        <v>2436.8449999999998</v>
      </c>
      <c r="CN1962" s="3">
        <v>2492</v>
      </c>
      <c r="CO1962" s="169">
        <f t="shared" si="198"/>
        <v>1951.4282999999998</v>
      </c>
      <c r="CP1962" s="169">
        <f t="shared" si="199"/>
        <v>1934.9407000000001</v>
      </c>
      <c r="CQ1962" s="170">
        <f t="shared" si="200"/>
        <v>3886.3689999999997</v>
      </c>
      <c r="CU1962" s="174">
        <v>71036</v>
      </c>
      <c r="CV1962" s="174">
        <v>248</v>
      </c>
      <c r="CW1962" s="174">
        <v>5</v>
      </c>
      <c r="CX1962" s="174">
        <v>2436.8449999999998</v>
      </c>
    </row>
    <row r="1963" spans="84:102" x14ac:dyDescent="0.25">
      <c r="CF1963" s="3" t="s">
        <v>3073</v>
      </c>
      <c r="CG1963" s="174">
        <v>83883</v>
      </c>
      <c r="CH1963" s="174">
        <v>1545</v>
      </c>
      <c r="CI1963" s="174">
        <v>5</v>
      </c>
      <c r="CJ1963" s="174">
        <v>2435.9029999999998</v>
      </c>
      <c r="CK1963" s="174">
        <v>2435.9029999999998</v>
      </c>
      <c r="CN1963" s="3">
        <v>693</v>
      </c>
      <c r="CO1963" s="169">
        <f t="shared" si="198"/>
        <v>1932.0070000000001</v>
      </c>
      <c r="CP1963" s="169">
        <f t="shared" si="199"/>
        <v>1954.2550000000001</v>
      </c>
      <c r="CQ1963" s="170">
        <f t="shared" si="200"/>
        <v>3886.2620000000002</v>
      </c>
      <c r="CU1963" s="174">
        <v>83883</v>
      </c>
      <c r="CV1963" s="174">
        <v>1545</v>
      </c>
      <c r="CW1963" s="174">
        <v>5</v>
      </c>
      <c r="CX1963" s="174">
        <v>2435.9029999999998</v>
      </c>
    </row>
    <row r="1964" spans="84:102" x14ac:dyDescent="0.25">
      <c r="CF1964" s="3" t="s">
        <v>3073</v>
      </c>
      <c r="CG1964" s="174">
        <v>1567</v>
      </c>
      <c r="CH1964" s="174">
        <v>83136</v>
      </c>
      <c r="CI1964" s="174">
        <v>5</v>
      </c>
      <c r="CJ1964" s="174">
        <v>2435.6239999999998</v>
      </c>
      <c r="CK1964" s="174">
        <v>2435.6239999999998</v>
      </c>
      <c r="CN1964" s="3">
        <v>1190</v>
      </c>
      <c r="CO1964" s="169">
        <f t="shared" si="198"/>
        <v>1930.9384299999999</v>
      </c>
      <c r="CP1964" s="169">
        <f t="shared" si="199"/>
        <v>1954.3172500000003</v>
      </c>
      <c r="CQ1964" s="170">
        <f t="shared" si="200"/>
        <v>3885.2556800000002</v>
      </c>
      <c r="CU1964" s="174">
        <v>1567</v>
      </c>
      <c r="CV1964" s="174">
        <v>83136</v>
      </c>
      <c r="CW1964" s="174">
        <v>5</v>
      </c>
      <c r="CX1964" s="174">
        <v>2435.6239999999998</v>
      </c>
    </row>
    <row r="1965" spans="84:102" x14ac:dyDescent="0.25">
      <c r="CF1965" s="3" t="s">
        <v>3073</v>
      </c>
      <c r="CG1965" s="174">
        <v>21260</v>
      </c>
      <c r="CH1965" s="174">
        <v>2268</v>
      </c>
      <c r="CI1965" s="174">
        <v>5</v>
      </c>
      <c r="CJ1965" s="174">
        <v>2434.3270000000002</v>
      </c>
      <c r="CK1965" s="174">
        <v>2434.3270000000002</v>
      </c>
      <c r="CN1965" s="3">
        <v>1652</v>
      </c>
      <c r="CO1965" s="169">
        <f t="shared" si="198"/>
        <v>1970.1812999999997</v>
      </c>
      <c r="CP1965" s="169">
        <f t="shared" si="199"/>
        <v>1914.8905</v>
      </c>
      <c r="CQ1965" s="170">
        <f t="shared" si="200"/>
        <v>3885.0717999999997</v>
      </c>
      <c r="CU1965" s="174">
        <v>21260</v>
      </c>
      <c r="CV1965" s="174">
        <v>2268</v>
      </c>
      <c r="CW1965" s="174">
        <v>5</v>
      </c>
      <c r="CX1965" s="174">
        <v>2434.3270000000002</v>
      </c>
    </row>
    <row r="1966" spans="84:102" x14ac:dyDescent="0.25">
      <c r="CF1966" s="3" t="s">
        <v>3073</v>
      </c>
      <c r="CG1966" s="174">
        <v>3750</v>
      </c>
      <c r="CH1966" s="174">
        <v>129386</v>
      </c>
      <c r="CI1966" s="174">
        <v>5</v>
      </c>
      <c r="CJ1966" s="174">
        <v>2433.86</v>
      </c>
      <c r="CK1966" s="174">
        <v>2433.86</v>
      </c>
      <c r="CN1966" s="3">
        <v>1818</v>
      </c>
      <c r="CO1966" s="169">
        <f t="shared" si="198"/>
        <v>1892.2182</v>
      </c>
      <c r="CP1966" s="169">
        <f t="shared" si="199"/>
        <v>1990.6357</v>
      </c>
      <c r="CQ1966" s="170">
        <f t="shared" si="200"/>
        <v>3882.8539000000001</v>
      </c>
      <c r="CU1966" s="174">
        <v>3750</v>
      </c>
      <c r="CV1966" s="174">
        <v>129386</v>
      </c>
      <c r="CW1966" s="174">
        <v>5</v>
      </c>
      <c r="CX1966" s="174">
        <v>2433.86</v>
      </c>
    </row>
    <row r="1967" spans="84:102" x14ac:dyDescent="0.25">
      <c r="CF1967" s="3" t="s">
        <v>3073</v>
      </c>
      <c r="CG1967" s="174">
        <v>6634</v>
      </c>
      <c r="CH1967" s="174">
        <v>2100</v>
      </c>
      <c r="CI1967" s="174">
        <v>5</v>
      </c>
      <c r="CJ1967" s="174">
        <v>2433.58</v>
      </c>
      <c r="CK1967" s="174">
        <v>2433.58</v>
      </c>
      <c r="CN1967" s="3">
        <v>969</v>
      </c>
      <c r="CO1967" s="169">
        <f t="shared" si="198"/>
        <v>1931.3658</v>
      </c>
      <c r="CP1967" s="169">
        <f t="shared" si="199"/>
        <v>1950.4804999999999</v>
      </c>
      <c r="CQ1967" s="170">
        <f t="shared" si="200"/>
        <v>3881.8463000000002</v>
      </c>
      <c r="CU1967" s="174">
        <v>6634</v>
      </c>
      <c r="CV1967" s="174">
        <v>2100</v>
      </c>
      <c r="CW1967" s="174">
        <v>5</v>
      </c>
      <c r="CX1967" s="174">
        <v>2433.58</v>
      </c>
    </row>
    <row r="1968" spans="84:102" x14ac:dyDescent="0.25">
      <c r="CF1968" s="3" t="s">
        <v>3073</v>
      </c>
      <c r="CG1968" s="174">
        <v>85048</v>
      </c>
      <c r="CH1968" s="174">
        <v>515</v>
      </c>
      <c r="CI1968" s="174">
        <v>5</v>
      </c>
      <c r="CJ1968" s="174">
        <v>2432.6559999999999</v>
      </c>
      <c r="CK1968" s="174">
        <v>2432.6559999999999</v>
      </c>
      <c r="CN1968" s="3">
        <v>1456</v>
      </c>
      <c r="CO1968" s="169">
        <f t="shared" si="198"/>
        <v>1906.9192699999999</v>
      </c>
      <c r="CP1968" s="169">
        <f t="shared" si="199"/>
        <v>1971.43391</v>
      </c>
      <c r="CQ1968" s="170">
        <f t="shared" si="200"/>
        <v>3878.3531800000001</v>
      </c>
      <c r="CU1968" s="174">
        <v>85048</v>
      </c>
      <c r="CV1968" s="174">
        <v>515</v>
      </c>
      <c r="CW1968" s="174">
        <v>5</v>
      </c>
      <c r="CX1968" s="174">
        <v>2432.6559999999999</v>
      </c>
    </row>
    <row r="1969" spans="84:102" x14ac:dyDescent="0.25">
      <c r="CF1969" s="3" t="s">
        <v>3073</v>
      </c>
      <c r="CG1969" s="174">
        <v>880</v>
      </c>
      <c r="CH1969" s="174">
        <v>106983</v>
      </c>
      <c r="CI1969" s="174">
        <v>5</v>
      </c>
      <c r="CJ1969" s="174">
        <v>2432.0650000000001</v>
      </c>
      <c r="CK1969" s="174">
        <v>2432.0650000000001</v>
      </c>
      <c r="CN1969" s="3">
        <v>2563</v>
      </c>
      <c r="CO1969" s="169">
        <f t="shared" si="198"/>
        <v>1931.2709</v>
      </c>
      <c r="CP1969" s="169">
        <f t="shared" si="199"/>
        <v>1945.2495999999999</v>
      </c>
      <c r="CQ1969" s="170">
        <f t="shared" si="200"/>
        <v>3876.5204999999996</v>
      </c>
      <c r="CU1969" s="174">
        <v>880</v>
      </c>
      <c r="CV1969" s="174">
        <v>106983</v>
      </c>
      <c r="CW1969" s="174">
        <v>5</v>
      </c>
      <c r="CX1969" s="174">
        <v>2432.0650000000001</v>
      </c>
    </row>
    <row r="1970" spans="84:102" x14ac:dyDescent="0.25">
      <c r="CF1970" s="3" t="s">
        <v>3073</v>
      </c>
      <c r="CG1970" s="174">
        <v>307</v>
      </c>
      <c r="CH1970" s="174">
        <v>74041</v>
      </c>
      <c r="CI1970" s="174">
        <v>5</v>
      </c>
      <c r="CJ1970" s="174">
        <v>2431.1149999999998</v>
      </c>
      <c r="CK1970" s="174">
        <v>2431.1149999999998</v>
      </c>
      <c r="CN1970" s="3">
        <v>2630</v>
      </c>
      <c r="CO1970" s="169">
        <f t="shared" si="198"/>
        <v>1936.12877</v>
      </c>
      <c r="CP1970" s="169">
        <f t="shared" si="199"/>
        <v>1940.11663</v>
      </c>
      <c r="CQ1970" s="170">
        <f t="shared" si="200"/>
        <v>3876.2453999999998</v>
      </c>
      <c r="CU1970" s="174">
        <v>307</v>
      </c>
      <c r="CV1970" s="174">
        <v>74041</v>
      </c>
      <c r="CW1970" s="174">
        <v>5</v>
      </c>
      <c r="CX1970" s="174">
        <v>2431.1149999999998</v>
      </c>
    </row>
    <row r="1971" spans="84:102" x14ac:dyDescent="0.25">
      <c r="CF1971" s="3" t="s">
        <v>3073</v>
      </c>
      <c r="CG1971" s="174">
        <v>157361</v>
      </c>
      <c r="CH1971" s="174">
        <v>2987</v>
      </c>
      <c r="CI1971" s="174">
        <v>5</v>
      </c>
      <c r="CJ1971" s="174">
        <v>2430.7190000000001</v>
      </c>
      <c r="CK1971" s="174">
        <v>2430.7190000000001</v>
      </c>
      <c r="CN1971" s="3">
        <v>8</v>
      </c>
      <c r="CO1971" s="169">
        <f t="shared" si="198"/>
        <v>1904.8922300000002</v>
      </c>
      <c r="CP1971" s="169">
        <f t="shared" si="199"/>
        <v>1969.15</v>
      </c>
      <c r="CQ1971" s="170">
        <f t="shared" si="200"/>
        <v>3874.04223</v>
      </c>
      <c r="CU1971" s="174">
        <v>157361</v>
      </c>
      <c r="CV1971" s="174">
        <v>2987</v>
      </c>
      <c r="CW1971" s="174">
        <v>5</v>
      </c>
      <c r="CX1971" s="174">
        <v>2430.7190000000001</v>
      </c>
    </row>
    <row r="1972" spans="84:102" x14ac:dyDescent="0.25">
      <c r="CF1972" s="3" t="s">
        <v>3073</v>
      </c>
      <c r="CG1972" s="174">
        <v>120186</v>
      </c>
      <c r="CH1972" s="174">
        <v>3672</v>
      </c>
      <c r="CI1972" s="174">
        <v>5</v>
      </c>
      <c r="CJ1972" s="174">
        <v>2430.4859999999999</v>
      </c>
      <c r="CK1972" s="174">
        <v>2430.4859999999999</v>
      </c>
      <c r="CN1972" s="3">
        <v>1525</v>
      </c>
      <c r="CO1972" s="169">
        <f t="shared" si="198"/>
        <v>1926.9455</v>
      </c>
      <c r="CP1972" s="169">
        <f t="shared" si="199"/>
        <v>1942.1406999999999</v>
      </c>
      <c r="CQ1972" s="170">
        <f t="shared" si="200"/>
        <v>3869.0861999999997</v>
      </c>
      <c r="CU1972" s="174">
        <v>120186</v>
      </c>
      <c r="CV1972" s="174">
        <v>3672</v>
      </c>
      <c r="CW1972" s="174">
        <v>5</v>
      </c>
      <c r="CX1972" s="174">
        <v>2430.4859999999999</v>
      </c>
    </row>
    <row r="1973" spans="84:102" x14ac:dyDescent="0.25">
      <c r="CF1973" s="3" t="s">
        <v>3073</v>
      </c>
      <c r="CG1973" s="174">
        <v>694</v>
      </c>
      <c r="CH1973" s="174">
        <v>94840</v>
      </c>
      <c r="CI1973" s="174">
        <v>5</v>
      </c>
      <c r="CJ1973" s="174">
        <v>2430.1019999999999</v>
      </c>
      <c r="CK1973" s="174">
        <v>2430.1019999999999</v>
      </c>
      <c r="CN1973" s="3">
        <v>796</v>
      </c>
      <c r="CO1973" s="169">
        <f t="shared" si="198"/>
        <v>1891.0596</v>
      </c>
      <c r="CP1973" s="169">
        <f t="shared" si="199"/>
        <v>1974.3281999999999</v>
      </c>
      <c r="CQ1973" s="170">
        <f t="shared" si="200"/>
        <v>3865.3878</v>
      </c>
      <c r="CU1973" s="174">
        <v>694</v>
      </c>
      <c r="CV1973" s="174">
        <v>94840</v>
      </c>
      <c r="CW1973" s="174">
        <v>5</v>
      </c>
      <c r="CX1973" s="174">
        <v>2430.1019999999999</v>
      </c>
    </row>
    <row r="1974" spans="84:102" x14ac:dyDescent="0.25">
      <c r="CF1974" s="3" t="s">
        <v>3073</v>
      </c>
      <c r="CG1974" s="174">
        <v>36872</v>
      </c>
      <c r="CH1974" s="174">
        <v>2470</v>
      </c>
      <c r="CI1974" s="174">
        <v>5</v>
      </c>
      <c r="CJ1974" s="174">
        <v>2426.1550000000002</v>
      </c>
      <c r="CK1974" s="174">
        <v>2426.1550000000002</v>
      </c>
      <c r="CN1974" s="3">
        <v>3572</v>
      </c>
      <c r="CO1974" s="169">
        <f t="shared" si="198"/>
        <v>1956.3905</v>
      </c>
      <c r="CP1974" s="169">
        <f t="shared" si="199"/>
        <v>1908.1410999999998</v>
      </c>
      <c r="CQ1974" s="170">
        <f t="shared" si="200"/>
        <v>3864.5315999999998</v>
      </c>
      <c r="CU1974" s="174">
        <v>36872</v>
      </c>
      <c r="CV1974" s="174">
        <v>2470</v>
      </c>
      <c r="CW1974" s="174">
        <v>5</v>
      </c>
      <c r="CX1974" s="174">
        <v>2426.1550000000002</v>
      </c>
    </row>
    <row r="1975" spans="84:102" x14ac:dyDescent="0.25">
      <c r="CF1975" s="3" t="s">
        <v>3073</v>
      </c>
      <c r="CG1975" s="174">
        <v>1709</v>
      </c>
      <c r="CH1975" s="174">
        <v>66530</v>
      </c>
      <c r="CI1975" s="174">
        <v>5</v>
      </c>
      <c r="CJ1975" s="174">
        <v>2426.12</v>
      </c>
      <c r="CK1975" s="174">
        <v>2426.12</v>
      </c>
      <c r="CN1975" s="3">
        <v>317</v>
      </c>
      <c r="CO1975" s="169">
        <f t="shared" si="198"/>
        <v>1926.1558500000001</v>
      </c>
      <c r="CP1975" s="169">
        <f t="shared" si="199"/>
        <v>1936.7910000000002</v>
      </c>
      <c r="CQ1975" s="170">
        <f t="shared" si="200"/>
        <v>3862.9468500000003</v>
      </c>
      <c r="CU1975" s="174">
        <v>1709</v>
      </c>
      <c r="CV1975" s="174">
        <v>66530</v>
      </c>
      <c r="CW1975" s="174">
        <v>5</v>
      </c>
      <c r="CX1975" s="174">
        <v>2426.12</v>
      </c>
    </row>
    <row r="1976" spans="84:102" x14ac:dyDescent="0.25">
      <c r="CF1976" s="3" t="s">
        <v>3073</v>
      </c>
      <c r="CG1976" s="174">
        <v>2186</v>
      </c>
      <c r="CH1976" s="174">
        <v>15618</v>
      </c>
      <c r="CI1976" s="174">
        <v>5</v>
      </c>
      <c r="CJ1976" s="174">
        <v>2425.7130000000002</v>
      </c>
      <c r="CK1976" s="174">
        <v>2425.7130000000002</v>
      </c>
      <c r="CN1976" s="3">
        <v>2963</v>
      </c>
      <c r="CO1976" s="169">
        <f t="shared" si="198"/>
        <v>1965.4577000000002</v>
      </c>
      <c r="CP1976" s="169">
        <f t="shared" si="199"/>
        <v>1897.4545000000001</v>
      </c>
      <c r="CQ1976" s="170">
        <f t="shared" si="200"/>
        <v>3862.9122000000002</v>
      </c>
      <c r="CU1976" s="174">
        <v>2186</v>
      </c>
      <c r="CV1976" s="174">
        <v>15618</v>
      </c>
      <c r="CW1976" s="174">
        <v>5</v>
      </c>
      <c r="CX1976" s="174">
        <v>2425.7130000000002</v>
      </c>
    </row>
    <row r="1977" spans="84:102" x14ac:dyDescent="0.25">
      <c r="CF1977" s="3" t="s">
        <v>3073</v>
      </c>
      <c r="CG1977" s="174">
        <v>66358</v>
      </c>
      <c r="CH1977" s="174">
        <v>90</v>
      </c>
      <c r="CI1977" s="174">
        <v>5</v>
      </c>
      <c r="CJ1977" s="174">
        <v>2424.9830000000002</v>
      </c>
      <c r="CK1977" s="174">
        <v>2424.9830000000002</v>
      </c>
      <c r="CN1977" s="3">
        <v>2226</v>
      </c>
      <c r="CO1977" s="169">
        <f t="shared" si="198"/>
        <v>1931.8631</v>
      </c>
      <c r="CP1977" s="169">
        <f t="shared" si="199"/>
        <v>1926.5262</v>
      </c>
      <c r="CQ1977" s="170">
        <f t="shared" si="200"/>
        <v>3858.3892999999998</v>
      </c>
      <c r="CU1977" s="174">
        <v>66358</v>
      </c>
      <c r="CV1977" s="174">
        <v>90</v>
      </c>
      <c r="CW1977" s="174">
        <v>5</v>
      </c>
      <c r="CX1977" s="174">
        <v>2424.9830000000002</v>
      </c>
    </row>
    <row r="1978" spans="84:102" x14ac:dyDescent="0.25">
      <c r="CF1978" s="3" t="s">
        <v>3073</v>
      </c>
      <c r="CG1978" s="174">
        <v>1447</v>
      </c>
      <c r="CH1978" s="174">
        <v>100975</v>
      </c>
      <c r="CI1978" s="174">
        <v>5</v>
      </c>
      <c r="CJ1978" s="174">
        <v>2424.7020000000002</v>
      </c>
      <c r="CK1978" s="174">
        <v>2424.7020000000002</v>
      </c>
      <c r="CN1978" s="3">
        <v>243</v>
      </c>
      <c r="CO1978" s="169">
        <f t="shared" si="198"/>
        <v>1955.0142999999998</v>
      </c>
      <c r="CP1978" s="169">
        <f t="shared" si="199"/>
        <v>1895.4857999999999</v>
      </c>
      <c r="CQ1978" s="170">
        <f t="shared" si="200"/>
        <v>3850.5000999999997</v>
      </c>
      <c r="CU1978" s="174">
        <v>1447</v>
      </c>
      <c r="CV1978" s="174">
        <v>100975</v>
      </c>
      <c r="CW1978" s="174">
        <v>5</v>
      </c>
      <c r="CX1978" s="174">
        <v>2424.7020000000002</v>
      </c>
    </row>
    <row r="1979" spans="84:102" x14ac:dyDescent="0.25">
      <c r="CF1979" s="3" t="s">
        <v>3073</v>
      </c>
      <c r="CG1979" s="174">
        <v>147210</v>
      </c>
      <c r="CH1979" s="174">
        <v>2782</v>
      </c>
      <c r="CI1979" s="174">
        <v>5</v>
      </c>
      <c r="CJ1979" s="174">
        <v>2424.1559999999999</v>
      </c>
      <c r="CK1979" s="174">
        <v>2424.1559999999999</v>
      </c>
      <c r="CN1979" s="3">
        <v>170</v>
      </c>
      <c r="CO1979" s="169">
        <f t="shared" si="198"/>
        <v>1927.181</v>
      </c>
      <c r="CP1979" s="169">
        <f t="shared" si="199"/>
        <v>1918.84</v>
      </c>
      <c r="CQ1979" s="170">
        <f t="shared" si="200"/>
        <v>3846.0209999999997</v>
      </c>
      <c r="CU1979" s="174">
        <v>147210</v>
      </c>
      <c r="CV1979" s="174">
        <v>2782</v>
      </c>
      <c r="CW1979" s="174">
        <v>5</v>
      </c>
      <c r="CX1979" s="174">
        <v>2424.1559999999999</v>
      </c>
    </row>
    <row r="1980" spans="84:102" x14ac:dyDescent="0.25">
      <c r="CF1980" s="3" t="s">
        <v>3073</v>
      </c>
      <c r="CG1980" s="174">
        <v>1367</v>
      </c>
      <c r="CH1980" s="174">
        <v>113572</v>
      </c>
      <c r="CI1980" s="174">
        <v>5</v>
      </c>
      <c r="CJ1980" s="174">
        <v>2423.761</v>
      </c>
      <c r="CK1980" s="174">
        <v>2423.761</v>
      </c>
      <c r="CN1980" s="3">
        <v>1862</v>
      </c>
      <c r="CO1980" s="169">
        <f t="shared" si="198"/>
        <v>1895.2398000000001</v>
      </c>
      <c r="CP1980" s="169">
        <f t="shared" si="199"/>
        <v>1950.4110000000001</v>
      </c>
      <c r="CQ1980" s="170">
        <f t="shared" si="200"/>
        <v>3845.6508000000003</v>
      </c>
      <c r="CU1980" s="174">
        <v>1367</v>
      </c>
      <c r="CV1980" s="174">
        <v>113572</v>
      </c>
      <c r="CW1980" s="174">
        <v>5</v>
      </c>
      <c r="CX1980" s="174">
        <v>2423.761</v>
      </c>
    </row>
    <row r="1981" spans="84:102" x14ac:dyDescent="0.25">
      <c r="CF1981" s="3" t="s">
        <v>3073</v>
      </c>
      <c r="CG1981" s="174">
        <v>133432</v>
      </c>
      <c r="CH1981" s="174">
        <v>1094</v>
      </c>
      <c r="CI1981" s="174">
        <v>5</v>
      </c>
      <c r="CJ1981" s="174">
        <v>2423.3470000000002</v>
      </c>
      <c r="CK1981" s="174">
        <v>2423.3470000000002</v>
      </c>
      <c r="CN1981" s="3">
        <v>3556</v>
      </c>
      <c r="CO1981" s="169">
        <f t="shared" si="198"/>
        <v>1856.94</v>
      </c>
      <c r="CP1981" s="169">
        <f t="shared" si="199"/>
        <v>1987.8330000000001</v>
      </c>
      <c r="CQ1981" s="170">
        <f t="shared" si="200"/>
        <v>3844.7730000000001</v>
      </c>
      <c r="CU1981" s="174">
        <v>133432</v>
      </c>
      <c r="CV1981" s="174">
        <v>1094</v>
      </c>
      <c r="CW1981" s="174">
        <v>5</v>
      </c>
      <c r="CX1981" s="174">
        <v>2423.3470000000002</v>
      </c>
    </row>
    <row r="1982" spans="84:102" x14ac:dyDescent="0.25">
      <c r="CF1982" s="3" t="s">
        <v>3073</v>
      </c>
      <c r="CG1982" s="174">
        <v>2384</v>
      </c>
      <c r="CH1982" s="174">
        <v>28600</v>
      </c>
      <c r="CI1982" s="174">
        <v>5</v>
      </c>
      <c r="CJ1982" s="174">
        <v>2423.1260000000002</v>
      </c>
      <c r="CK1982" s="174">
        <v>2423.1260000000002</v>
      </c>
      <c r="CN1982" s="3">
        <v>2703</v>
      </c>
      <c r="CO1982" s="169">
        <f t="shared" si="198"/>
        <v>1850.751</v>
      </c>
      <c r="CP1982" s="169">
        <f t="shared" si="199"/>
        <v>1993.6965999999998</v>
      </c>
      <c r="CQ1982" s="170">
        <f t="shared" si="200"/>
        <v>3844.4475999999995</v>
      </c>
      <c r="CU1982" s="174">
        <v>2384</v>
      </c>
      <c r="CV1982" s="174">
        <v>28600</v>
      </c>
      <c r="CW1982" s="174">
        <v>5</v>
      </c>
      <c r="CX1982" s="174">
        <v>2423.1260000000002</v>
      </c>
    </row>
    <row r="1983" spans="84:102" x14ac:dyDescent="0.25">
      <c r="CF1983" s="3" t="s">
        <v>3073</v>
      </c>
      <c r="CG1983" s="174">
        <v>2418</v>
      </c>
      <c r="CH1983" s="174">
        <v>31146</v>
      </c>
      <c r="CI1983" s="174">
        <v>5</v>
      </c>
      <c r="CJ1983" s="174">
        <v>2421.9549999999999</v>
      </c>
      <c r="CK1983" s="174">
        <v>2421.9549999999999</v>
      </c>
      <c r="CN1983" s="3">
        <v>2531</v>
      </c>
      <c r="CO1983" s="169">
        <f t="shared" si="198"/>
        <v>1915.7218</v>
      </c>
      <c r="CP1983" s="169">
        <f t="shared" si="199"/>
        <v>1928.0915</v>
      </c>
      <c r="CQ1983" s="170">
        <f t="shared" si="200"/>
        <v>3843.8132999999998</v>
      </c>
      <c r="CU1983" s="174">
        <v>2418</v>
      </c>
      <c r="CV1983" s="174">
        <v>31146</v>
      </c>
      <c r="CW1983" s="174">
        <v>5</v>
      </c>
      <c r="CX1983" s="174">
        <v>2421.9549999999999</v>
      </c>
    </row>
    <row r="1984" spans="84:102" x14ac:dyDescent="0.25">
      <c r="CF1984" s="3" t="s">
        <v>3073</v>
      </c>
      <c r="CG1984" s="174">
        <v>1155</v>
      </c>
      <c r="CH1984" s="174">
        <v>147693</v>
      </c>
      <c r="CI1984" s="174">
        <v>5</v>
      </c>
      <c r="CJ1984" s="174">
        <v>2421.9070000000002</v>
      </c>
      <c r="CK1984" s="174">
        <v>2421.9070000000002</v>
      </c>
      <c r="CN1984" s="3">
        <v>1524</v>
      </c>
      <c r="CO1984" s="169">
        <f t="shared" si="198"/>
        <v>1919.3873950000002</v>
      </c>
      <c r="CP1984" s="169">
        <f t="shared" si="199"/>
        <v>1923.37383</v>
      </c>
      <c r="CQ1984" s="170">
        <f t="shared" si="200"/>
        <v>3842.7612250000002</v>
      </c>
      <c r="CU1984" s="174">
        <v>1155</v>
      </c>
      <c r="CV1984" s="174">
        <v>147693</v>
      </c>
      <c r="CW1984" s="174">
        <v>5</v>
      </c>
      <c r="CX1984" s="174">
        <v>2421.9070000000002</v>
      </c>
    </row>
    <row r="1985" spans="84:102" x14ac:dyDescent="0.25">
      <c r="CF1985" s="3" t="s">
        <v>3073</v>
      </c>
      <c r="CG1985" s="174">
        <v>1959</v>
      </c>
      <c r="CH1985" s="174">
        <v>86039</v>
      </c>
      <c r="CI1985" s="174">
        <v>5</v>
      </c>
      <c r="CJ1985" s="174">
        <v>2421.3649999999998</v>
      </c>
      <c r="CK1985" s="174">
        <v>2421.3649999999998</v>
      </c>
      <c r="CN1985" s="3">
        <v>1870</v>
      </c>
      <c r="CO1985" s="169">
        <f t="shared" si="198"/>
        <v>1888.8367899999998</v>
      </c>
      <c r="CP1985" s="169">
        <f t="shared" si="199"/>
        <v>1950.6807399999998</v>
      </c>
      <c r="CQ1985" s="170">
        <f t="shared" si="200"/>
        <v>3839.5175299999996</v>
      </c>
      <c r="CU1985" s="174">
        <v>1959</v>
      </c>
      <c r="CV1985" s="174">
        <v>86039</v>
      </c>
      <c r="CW1985" s="174">
        <v>5</v>
      </c>
      <c r="CX1985" s="174">
        <v>2421.3649999999998</v>
      </c>
    </row>
    <row r="1986" spans="84:102" x14ac:dyDescent="0.25">
      <c r="CF1986" s="3" t="s">
        <v>3073</v>
      </c>
      <c r="CG1986" s="174">
        <v>2322</v>
      </c>
      <c r="CH1986" s="174">
        <v>23277</v>
      </c>
      <c r="CI1986" s="174">
        <v>5</v>
      </c>
      <c r="CJ1986" s="174">
        <v>2419.7860000000001</v>
      </c>
      <c r="CK1986" s="174">
        <v>2419.7860000000001</v>
      </c>
      <c r="CN1986" s="3">
        <v>235</v>
      </c>
      <c r="CO1986" s="169">
        <f t="shared" si="198"/>
        <v>1903.7715000000001</v>
      </c>
      <c r="CP1986" s="169">
        <f t="shared" si="199"/>
        <v>1932.6795000000002</v>
      </c>
      <c r="CQ1986" s="170">
        <f t="shared" si="200"/>
        <v>3836.451</v>
      </c>
      <c r="CU1986" s="174">
        <v>2322</v>
      </c>
      <c r="CV1986" s="174">
        <v>23277</v>
      </c>
      <c r="CW1986" s="174">
        <v>5</v>
      </c>
      <c r="CX1986" s="174">
        <v>2419.7860000000001</v>
      </c>
    </row>
    <row r="1987" spans="84:102" x14ac:dyDescent="0.25">
      <c r="CF1987" s="3" t="s">
        <v>3073</v>
      </c>
      <c r="CG1987" s="174">
        <v>49596</v>
      </c>
      <c r="CH1987" s="174">
        <v>2565</v>
      </c>
      <c r="CI1987" s="174">
        <v>5</v>
      </c>
      <c r="CJ1987" s="174">
        <v>2418.6219999999998</v>
      </c>
      <c r="CK1987" s="174">
        <v>2418.6219999999998</v>
      </c>
      <c r="CN1987" s="3">
        <v>739</v>
      </c>
      <c r="CO1987" s="169">
        <f t="shared" ref="CO1987:CO2050" si="201">SUMIF(CG$3:CG$17476,$CN1987,$CK$3:$CK$17476)</f>
        <v>1922.0003000000002</v>
      </c>
      <c r="CP1987" s="169">
        <f t="shared" ref="CP1987:CP2050" si="202">SUMIF(CH$3:CH$17476,$CN1987,$CK$3:$CK$17476)</f>
        <v>1913.6395000000002</v>
      </c>
      <c r="CQ1987" s="170">
        <f t="shared" ref="CQ1987:CQ2050" si="203">CO1987+CP1987</f>
        <v>3835.6398000000004</v>
      </c>
      <c r="CU1987" s="174">
        <v>49596</v>
      </c>
      <c r="CV1987" s="174">
        <v>2565</v>
      </c>
      <c r="CW1987" s="174">
        <v>5</v>
      </c>
      <c r="CX1987" s="174">
        <v>2418.6219999999998</v>
      </c>
    </row>
    <row r="1988" spans="84:102" x14ac:dyDescent="0.25">
      <c r="CF1988" s="3" t="s">
        <v>3073</v>
      </c>
      <c r="CG1988" s="174">
        <v>97442</v>
      </c>
      <c r="CH1988" s="174">
        <v>1973</v>
      </c>
      <c r="CI1988" s="174">
        <v>5</v>
      </c>
      <c r="CJ1988" s="174">
        <v>2418.4780000000001</v>
      </c>
      <c r="CK1988" s="174">
        <v>2418.4780000000001</v>
      </c>
      <c r="CN1988" s="3">
        <v>1910</v>
      </c>
      <c r="CO1988" s="169">
        <f t="shared" si="201"/>
        <v>1871.675</v>
      </c>
      <c r="CP1988" s="169">
        <f t="shared" si="202"/>
        <v>1963.1279999999999</v>
      </c>
      <c r="CQ1988" s="170">
        <f t="shared" si="203"/>
        <v>3834.8029999999999</v>
      </c>
      <c r="CU1988" s="174">
        <v>97442</v>
      </c>
      <c r="CV1988" s="174">
        <v>1973</v>
      </c>
      <c r="CW1988" s="174">
        <v>5</v>
      </c>
      <c r="CX1988" s="174">
        <v>2418.4780000000001</v>
      </c>
    </row>
    <row r="1989" spans="84:102" x14ac:dyDescent="0.25">
      <c r="CF1989" s="3" t="s">
        <v>3073</v>
      </c>
      <c r="CG1989" s="174">
        <v>36668</v>
      </c>
      <c r="CH1989" s="174">
        <v>2491</v>
      </c>
      <c r="CI1989" s="174">
        <v>5</v>
      </c>
      <c r="CJ1989" s="174">
        <v>2418.2739999999999</v>
      </c>
      <c r="CK1989" s="174">
        <v>2418.2739999999999</v>
      </c>
      <c r="CN1989" s="3">
        <v>3358</v>
      </c>
      <c r="CO1989" s="169">
        <f t="shared" si="201"/>
        <v>1916.8182800000002</v>
      </c>
      <c r="CP1989" s="169">
        <f t="shared" si="202"/>
        <v>1917.2982300000001</v>
      </c>
      <c r="CQ1989" s="170">
        <f t="shared" si="203"/>
        <v>3834.1165100000003</v>
      </c>
      <c r="CU1989" s="174">
        <v>36668</v>
      </c>
      <c r="CV1989" s="174">
        <v>2491</v>
      </c>
      <c r="CW1989" s="174">
        <v>5</v>
      </c>
      <c r="CX1989" s="174">
        <v>2418.2739999999999</v>
      </c>
    </row>
    <row r="1990" spans="84:102" x14ac:dyDescent="0.25">
      <c r="CF1990" s="3" t="s">
        <v>3073</v>
      </c>
      <c r="CG1990" s="174">
        <v>61616</v>
      </c>
      <c r="CH1990" s="174">
        <v>1734</v>
      </c>
      <c r="CI1990" s="174">
        <v>5</v>
      </c>
      <c r="CJ1990" s="174">
        <v>2417.1439999999998</v>
      </c>
      <c r="CK1990" s="174">
        <v>2417.1439999999998</v>
      </c>
      <c r="CN1990" s="3">
        <v>2554</v>
      </c>
      <c r="CO1990" s="169">
        <f t="shared" si="201"/>
        <v>1887.8973000000001</v>
      </c>
      <c r="CP1990" s="169">
        <f t="shared" si="202"/>
        <v>1945.5436999999999</v>
      </c>
      <c r="CQ1990" s="170">
        <f t="shared" si="203"/>
        <v>3833.4409999999998</v>
      </c>
      <c r="CU1990" s="174">
        <v>61616</v>
      </c>
      <c r="CV1990" s="174">
        <v>1734</v>
      </c>
      <c r="CW1990" s="174">
        <v>5</v>
      </c>
      <c r="CX1990" s="174">
        <v>2417.1439999999998</v>
      </c>
    </row>
    <row r="1991" spans="84:102" x14ac:dyDescent="0.25">
      <c r="CF1991" s="3" t="s">
        <v>3073</v>
      </c>
      <c r="CG1991" s="174">
        <v>41099</v>
      </c>
      <c r="CH1991" s="174">
        <v>2570</v>
      </c>
      <c r="CI1991" s="174">
        <v>5</v>
      </c>
      <c r="CJ1991" s="174">
        <v>2417.0920000000001</v>
      </c>
      <c r="CK1991" s="174">
        <v>2417.0920000000001</v>
      </c>
      <c r="CN1991" s="3">
        <v>2876</v>
      </c>
      <c r="CO1991" s="169">
        <f t="shared" si="201"/>
        <v>1881.2995999999998</v>
      </c>
      <c r="CP1991" s="169">
        <f t="shared" si="202"/>
        <v>1950.2084</v>
      </c>
      <c r="CQ1991" s="170">
        <f t="shared" si="203"/>
        <v>3831.5079999999998</v>
      </c>
      <c r="CU1991" s="174">
        <v>41099</v>
      </c>
      <c r="CV1991" s="174">
        <v>2570</v>
      </c>
      <c r="CW1991" s="174">
        <v>5</v>
      </c>
      <c r="CX1991" s="174">
        <v>2417.0920000000001</v>
      </c>
    </row>
    <row r="1992" spans="84:102" x14ac:dyDescent="0.25">
      <c r="CF1992" s="3" t="s">
        <v>3073</v>
      </c>
      <c r="CG1992" s="174">
        <v>1556</v>
      </c>
      <c r="CH1992" s="174">
        <v>84942</v>
      </c>
      <c r="CI1992" s="174">
        <v>5</v>
      </c>
      <c r="CJ1992" s="174">
        <v>2416.92</v>
      </c>
      <c r="CK1992" s="174">
        <v>2416.92</v>
      </c>
      <c r="CN1992" s="3">
        <v>1523</v>
      </c>
      <c r="CO1992" s="169">
        <f t="shared" si="201"/>
        <v>1877.9948000000002</v>
      </c>
      <c r="CP1992" s="169">
        <f t="shared" si="202"/>
        <v>1949.2227</v>
      </c>
      <c r="CQ1992" s="170">
        <f t="shared" si="203"/>
        <v>3827.2175000000002</v>
      </c>
      <c r="CU1992" s="174">
        <v>1556</v>
      </c>
      <c r="CV1992" s="174">
        <v>84942</v>
      </c>
      <c r="CW1992" s="174">
        <v>5</v>
      </c>
      <c r="CX1992" s="174">
        <v>2416.92</v>
      </c>
    </row>
    <row r="1993" spans="84:102" x14ac:dyDescent="0.25">
      <c r="CF1993" s="3" t="s">
        <v>3073</v>
      </c>
      <c r="CG1993" s="174">
        <v>90</v>
      </c>
      <c r="CH1993" s="174">
        <v>66358</v>
      </c>
      <c r="CI1993" s="174">
        <v>5</v>
      </c>
      <c r="CJ1993" s="174">
        <v>2416.5880000000002</v>
      </c>
      <c r="CK1993" s="174">
        <v>2416.5880000000002</v>
      </c>
      <c r="CN1993" s="3">
        <v>1856</v>
      </c>
      <c r="CO1993" s="169">
        <f t="shared" si="201"/>
        <v>1934.2491</v>
      </c>
      <c r="CP1993" s="169">
        <f t="shared" si="202"/>
        <v>1888.4715000000001</v>
      </c>
      <c r="CQ1993" s="170">
        <f t="shared" si="203"/>
        <v>3822.7206000000001</v>
      </c>
      <c r="CU1993" s="174">
        <v>90</v>
      </c>
      <c r="CV1993" s="174">
        <v>66358</v>
      </c>
      <c r="CW1993" s="174">
        <v>5</v>
      </c>
      <c r="CX1993" s="174">
        <v>2416.5880000000002</v>
      </c>
    </row>
    <row r="1994" spans="84:102" x14ac:dyDescent="0.25">
      <c r="CF1994" s="3" t="s">
        <v>3073</v>
      </c>
      <c r="CG1994" s="174">
        <v>78332</v>
      </c>
      <c r="CH1994" s="174">
        <v>391</v>
      </c>
      <c r="CI1994" s="174">
        <v>5</v>
      </c>
      <c r="CJ1994" s="174">
        <v>2416.33</v>
      </c>
      <c r="CK1994" s="174">
        <v>2416.33</v>
      </c>
      <c r="CN1994" s="3">
        <v>68</v>
      </c>
      <c r="CO1994" s="169">
        <f t="shared" si="201"/>
        <v>1879.8574000000001</v>
      </c>
      <c r="CP1994" s="169">
        <f t="shared" si="202"/>
        <v>1942.4592</v>
      </c>
      <c r="CQ1994" s="170">
        <f t="shared" si="203"/>
        <v>3822.3166000000001</v>
      </c>
      <c r="CU1994" s="174">
        <v>78332</v>
      </c>
      <c r="CV1994" s="174">
        <v>391</v>
      </c>
      <c r="CW1994" s="174">
        <v>5</v>
      </c>
      <c r="CX1994" s="174">
        <v>2416.33</v>
      </c>
    </row>
    <row r="1995" spans="84:102" x14ac:dyDescent="0.25">
      <c r="CF1995" s="3" t="s">
        <v>3073</v>
      </c>
      <c r="CG1995" s="174">
        <v>3081</v>
      </c>
      <c r="CH1995" s="174">
        <v>140641</v>
      </c>
      <c r="CI1995" s="174">
        <v>5</v>
      </c>
      <c r="CJ1995" s="174">
        <v>2416.183</v>
      </c>
      <c r="CK1995" s="174">
        <v>2416.183</v>
      </c>
      <c r="CN1995" s="3">
        <v>1938</v>
      </c>
      <c r="CO1995" s="169">
        <f t="shared" si="201"/>
        <v>1910.49</v>
      </c>
      <c r="CP1995" s="169">
        <f t="shared" si="202"/>
        <v>1907.365</v>
      </c>
      <c r="CQ1995" s="170">
        <f t="shared" si="203"/>
        <v>3817.855</v>
      </c>
      <c r="CU1995" s="174">
        <v>3081</v>
      </c>
      <c r="CV1995" s="174">
        <v>140641</v>
      </c>
      <c r="CW1995" s="174">
        <v>5</v>
      </c>
      <c r="CX1995" s="174">
        <v>2416.183</v>
      </c>
    </row>
    <row r="1996" spans="84:102" x14ac:dyDescent="0.25">
      <c r="CF1996" s="3" t="s">
        <v>3073</v>
      </c>
      <c r="CG1996" s="174">
        <v>3672</v>
      </c>
      <c r="CH1996" s="174">
        <v>120186</v>
      </c>
      <c r="CI1996" s="174">
        <v>5</v>
      </c>
      <c r="CJ1996" s="174">
        <v>2415.779</v>
      </c>
      <c r="CK1996" s="174">
        <v>2415.779</v>
      </c>
      <c r="CN1996" s="3">
        <v>1477</v>
      </c>
      <c r="CO1996" s="169">
        <f t="shared" si="201"/>
        <v>1913.4942000000001</v>
      </c>
      <c r="CP1996" s="169">
        <f t="shared" si="202"/>
        <v>1903.58977</v>
      </c>
      <c r="CQ1996" s="170">
        <f t="shared" si="203"/>
        <v>3817.0839700000001</v>
      </c>
      <c r="CU1996" s="174">
        <v>3672</v>
      </c>
      <c r="CV1996" s="174">
        <v>120186</v>
      </c>
      <c r="CW1996" s="174">
        <v>5</v>
      </c>
      <c r="CX1996" s="174">
        <v>2415.779</v>
      </c>
    </row>
    <row r="1997" spans="84:102" x14ac:dyDescent="0.25">
      <c r="CF1997" s="3" t="s">
        <v>3073</v>
      </c>
      <c r="CG1997" s="174">
        <v>140399</v>
      </c>
      <c r="CH1997" s="174">
        <v>3079</v>
      </c>
      <c r="CI1997" s="174">
        <v>5</v>
      </c>
      <c r="CJ1997" s="174">
        <v>2415.5970000000002</v>
      </c>
      <c r="CK1997" s="174">
        <v>2415.5970000000002</v>
      </c>
      <c r="CN1997" s="3">
        <v>1291</v>
      </c>
      <c r="CO1997" s="169">
        <f t="shared" si="201"/>
        <v>1905.4970000000001</v>
      </c>
      <c r="CP1997" s="169">
        <f t="shared" si="202"/>
        <v>1907.289</v>
      </c>
      <c r="CQ1997" s="170">
        <f t="shared" si="203"/>
        <v>3812.7860000000001</v>
      </c>
      <c r="CU1997" s="174">
        <v>140399</v>
      </c>
      <c r="CV1997" s="174">
        <v>3079</v>
      </c>
      <c r="CW1997" s="174">
        <v>5</v>
      </c>
      <c r="CX1997" s="174">
        <v>2415.5970000000002</v>
      </c>
    </row>
    <row r="1998" spans="84:102" x14ac:dyDescent="0.25">
      <c r="CF1998" s="3" t="s">
        <v>3073</v>
      </c>
      <c r="CG1998" s="174">
        <v>75777</v>
      </c>
      <c r="CH1998" s="174">
        <v>337</v>
      </c>
      <c r="CI1998" s="174">
        <v>5</v>
      </c>
      <c r="CJ1998" s="174">
        <v>2412.5430000000001</v>
      </c>
      <c r="CK1998" s="174">
        <v>2412.5430000000001</v>
      </c>
      <c r="CN1998" s="3">
        <v>1869</v>
      </c>
      <c r="CO1998" s="169">
        <f t="shared" si="201"/>
        <v>1726.7755999999999</v>
      </c>
      <c r="CP1998" s="169">
        <f t="shared" si="202"/>
        <v>2082.7437</v>
      </c>
      <c r="CQ1998" s="170">
        <f t="shared" si="203"/>
        <v>3809.5192999999999</v>
      </c>
      <c r="CU1998" s="174">
        <v>75777</v>
      </c>
      <c r="CV1998" s="174">
        <v>337</v>
      </c>
      <c r="CW1998" s="174">
        <v>5</v>
      </c>
      <c r="CX1998" s="174">
        <v>2412.5430000000001</v>
      </c>
    </row>
    <row r="1999" spans="84:102" x14ac:dyDescent="0.25">
      <c r="CF1999" s="3" t="s">
        <v>3073</v>
      </c>
      <c r="CG1999" s="174">
        <v>41860</v>
      </c>
      <c r="CH1999" s="174">
        <v>2567</v>
      </c>
      <c r="CI1999" s="174">
        <v>5</v>
      </c>
      <c r="CJ1999" s="174">
        <v>2411.9830000000002</v>
      </c>
      <c r="CK1999" s="174">
        <v>2411.9830000000002</v>
      </c>
      <c r="CN1999" s="3">
        <v>3201</v>
      </c>
      <c r="CO1999" s="169">
        <f t="shared" si="201"/>
        <v>1944.2626540000001</v>
      </c>
      <c r="CP1999" s="169">
        <f t="shared" si="202"/>
        <v>1863.897962</v>
      </c>
      <c r="CQ1999" s="170">
        <f t="shared" si="203"/>
        <v>3808.1606160000001</v>
      </c>
      <c r="CU1999" s="174">
        <v>41860</v>
      </c>
      <c r="CV1999" s="174">
        <v>2567</v>
      </c>
      <c r="CW1999" s="174">
        <v>5</v>
      </c>
      <c r="CX1999" s="174">
        <v>2411.9830000000002</v>
      </c>
    </row>
    <row r="2000" spans="84:102" x14ac:dyDescent="0.25">
      <c r="CF2000" s="3" t="s">
        <v>3073</v>
      </c>
      <c r="CG2000" s="174">
        <v>1034</v>
      </c>
      <c r="CH2000" s="174">
        <v>120173</v>
      </c>
      <c r="CI2000" s="174">
        <v>5</v>
      </c>
      <c r="CJ2000" s="174">
        <v>2411.489</v>
      </c>
      <c r="CK2000" s="174">
        <v>2411.489</v>
      </c>
      <c r="CN2000" s="3">
        <v>354</v>
      </c>
      <c r="CO2000" s="169">
        <f t="shared" si="201"/>
        <v>1854.59806</v>
      </c>
      <c r="CP2000" s="169">
        <f t="shared" si="202"/>
        <v>1951.60499</v>
      </c>
      <c r="CQ2000" s="170">
        <f t="shared" si="203"/>
        <v>3806.2030500000001</v>
      </c>
      <c r="CU2000" s="174">
        <v>1034</v>
      </c>
      <c r="CV2000" s="174">
        <v>120173</v>
      </c>
      <c r="CW2000" s="174">
        <v>5</v>
      </c>
      <c r="CX2000" s="174">
        <v>2411.489</v>
      </c>
    </row>
    <row r="2001" spans="84:102" x14ac:dyDescent="0.25">
      <c r="CF2001" s="3" t="s">
        <v>3073</v>
      </c>
      <c r="CG2001" s="174">
        <v>79017</v>
      </c>
      <c r="CH2001" s="174">
        <v>386</v>
      </c>
      <c r="CI2001" s="174">
        <v>5</v>
      </c>
      <c r="CJ2001" s="174">
        <v>2411.3850000000002</v>
      </c>
      <c r="CK2001" s="174">
        <v>2411.3850000000002</v>
      </c>
      <c r="CN2001" s="3">
        <v>895</v>
      </c>
      <c r="CO2001" s="169">
        <f t="shared" si="201"/>
        <v>1914.7123000000001</v>
      </c>
      <c r="CP2001" s="169">
        <f t="shared" si="202"/>
        <v>1890.8338299999998</v>
      </c>
      <c r="CQ2001" s="170">
        <f t="shared" si="203"/>
        <v>3805.5461299999997</v>
      </c>
      <c r="CU2001" s="174">
        <v>79017</v>
      </c>
      <c r="CV2001" s="174">
        <v>386</v>
      </c>
      <c r="CW2001" s="174">
        <v>5</v>
      </c>
      <c r="CX2001" s="174">
        <v>2411.3850000000002</v>
      </c>
    </row>
    <row r="2002" spans="84:102" x14ac:dyDescent="0.25">
      <c r="CF2002" s="3" t="s">
        <v>3073</v>
      </c>
      <c r="CG2002" s="174">
        <v>101628</v>
      </c>
      <c r="CH2002" s="174">
        <v>1436</v>
      </c>
      <c r="CI2002" s="174">
        <v>5</v>
      </c>
      <c r="CJ2002" s="174">
        <v>2411.384</v>
      </c>
      <c r="CK2002" s="174">
        <v>2411.384</v>
      </c>
      <c r="CN2002" s="3">
        <v>1925</v>
      </c>
      <c r="CO2002" s="169">
        <f t="shared" si="201"/>
        <v>1917.5062</v>
      </c>
      <c r="CP2002" s="169">
        <f t="shared" si="202"/>
        <v>1886.4438</v>
      </c>
      <c r="CQ2002" s="170">
        <f t="shared" si="203"/>
        <v>3803.95</v>
      </c>
      <c r="CU2002" s="174">
        <v>101628</v>
      </c>
      <c r="CV2002" s="174">
        <v>1436</v>
      </c>
      <c r="CW2002" s="174">
        <v>5</v>
      </c>
      <c r="CX2002" s="174">
        <v>2411.384</v>
      </c>
    </row>
    <row r="2003" spans="84:102" x14ac:dyDescent="0.25">
      <c r="CF2003" s="3" t="s">
        <v>3073</v>
      </c>
      <c r="CG2003" s="174">
        <v>3020</v>
      </c>
      <c r="CH2003" s="174">
        <v>163630</v>
      </c>
      <c r="CI2003" s="174">
        <v>5</v>
      </c>
      <c r="CJ2003" s="174">
        <v>2411.1570000000002</v>
      </c>
      <c r="CK2003" s="174">
        <v>2411.1570000000002</v>
      </c>
      <c r="CN2003" s="3">
        <v>1806</v>
      </c>
      <c r="CO2003" s="169">
        <f t="shared" si="201"/>
        <v>1882.9618</v>
      </c>
      <c r="CP2003" s="169">
        <f t="shared" si="202"/>
        <v>1920.6655999999998</v>
      </c>
      <c r="CQ2003" s="170">
        <f t="shared" si="203"/>
        <v>3803.6273999999999</v>
      </c>
      <c r="CU2003" s="174">
        <v>3020</v>
      </c>
      <c r="CV2003" s="174">
        <v>163630</v>
      </c>
      <c r="CW2003" s="174">
        <v>5</v>
      </c>
      <c r="CX2003" s="174">
        <v>2411.1570000000002</v>
      </c>
    </row>
    <row r="2004" spans="84:102" x14ac:dyDescent="0.25">
      <c r="CF2004" s="3" t="s">
        <v>3073</v>
      </c>
      <c r="CG2004" s="174">
        <v>90900</v>
      </c>
      <c r="CH2004" s="174">
        <v>1512</v>
      </c>
      <c r="CI2004" s="174">
        <v>5</v>
      </c>
      <c r="CJ2004" s="174">
        <v>2411.049</v>
      </c>
      <c r="CK2004" s="174">
        <v>2411.049</v>
      </c>
      <c r="CN2004" s="3">
        <v>1901</v>
      </c>
      <c r="CO2004" s="169">
        <f t="shared" si="201"/>
        <v>1866.1306</v>
      </c>
      <c r="CP2004" s="169">
        <f t="shared" si="202"/>
        <v>1931.2772</v>
      </c>
      <c r="CQ2004" s="170">
        <f t="shared" si="203"/>
        <v>3797.4078</v>
      </c>
      <c r="CU2004" s="174">
        <v>90900</v>
      </c>
      <c r="CV2004" s="174">
        <v>1512</v>
      </c>
      <c r="CW2004" s="174">
        <v>5</v>
      </c>
      <c r="CX2004" s="174">
        <v>2411.049</v>
      </c>
    </row>
    <row r="2005" spans="84:102" x14ac:dyDescent="0.25">
      <c r="CF2005" s="3" t="s">
        <v>3073</v>
      </c>
      <c r="CG2005" s="174">
        <v>1136</v>
      </c>
      <c r="CH2005" s="174">
        <v>143840</v>
      </c>
      <c r="CI2005" s="174">
        <v>5</v>
      </c>
      <c r="CJ2005" s="174">
        <v>2410.866</v>
      </c>
      <c r="CK2005" s="174">
        <v>2410.866</v>
      </c>
      <c r="CN2005" s="3">
        <v>1083</v>
      </c>
      <c r="CO2005" s="169">
        <f t="shared" si="201"/>
        <v>1908.1096</v>
      </c>
      <c r="CP2005" s="169">
        <f t="shared" si="202"/>
        <v>1886.5146</v>
      </c>
      <c r="CQ2005" s="170">
        <f t="shared" si="203"/>
        <v>3794.6242000000002</v>
      </c>
      <c r="CU2005" s="174">
        <v>1136</v>
      </c>
      <c r="CV2005" s="174">
        <v>143840</v>
      </c>
      <c r="CW2005" s="174">
        <v>5</v>
      </c>
      <c r="CX2005" s="174">
        <v>2410.866</v>
      </c>
    </row>
    <row r="2006" spans="84:102" x14ac:dyDescent="0.25">
      <c r="CF2006" s="3" t="s">
        <v>3073</v>
      </c>
      <c r="CG2006" s="174">
        <v>1011</v>
      </c>
      <c r="CH2006" s="174">
        <v>118270</v>
      </c>
      <c r="CI2006" s="174">
        <v>5</v>
      </c>
      <c r="CJ2006" s="174">
        <v>2410.8409999999999</v>
      </c>
      <c r="CK2006" s="174">
        <v>2410.8409999999999</v>
      </c>
      <c r="CN2006" s="3">
        <v>1487</v>
      </c>
      <c r="CO2006" s="169">
        <f t="shared" si="201"/>
        <v>1885.471</v>
      </c>
      <c r="CP2006" s="169">
        <f t="shared" si="202"/>
        <v>1907.691</v>
      </c>
      <c r="CQ2006" s="170">
        <f t="shared" si="203"/>
        <v>3793.1620000000003</v>
      </c>
      <c r="CU2006" s="174">
        <v>1011</v>
      </c>
      <c r="CV2006" s="174">
        <v>118270</v>
      </c>
      <c r="CW2006" s="174">
        <v>5</v>
      </c>
      <c r="CX2006" s="174">
        <v>2410.8409999999999</v>
      </c>
    </row>
    <row r="2007" spans="84:102" x14ac:dyDescent="0.25">
      <c r="CF2007" s="3" t="s">
        <v>3073</v>
      </c>
      <c r="CG2007" s="174">
        <v>332</v>
      </c>
      <c r="CH2007" s="174">
        <v>71974</v>
      </c>
      <c r="CI2007" s="174">
        <v>5</v>
      </c>
      <c r="CJ2007" s="174">
        <v>2410.7109999999998</v>
      </c>
      <c r="CK2007" s="174">
        <v>2410.7109999999998</v>
      </c>
      <c r="CN2007" s="3">
        <v>1100</v>
      </c>
      <c r="CO2007" s="169">
        <f t="shared" si="201"/>
        <v>1899.915</v>
      </c>
      <c r="CP2007" s="169">
        <f t="shared" si="202"/>
        <v>1890.7650000000001</v>
      </c>
      <c r="CQ2007" s="170">
        <f t="shared" si="203"/>
        <v>3790.6800000000003</v>
      </c>
      <c r="CU2007" s="174">
        <v>332</v>
      </c>
      <c r="CV2007" s="174">
        <v>71974</v>
      </c>
      <c r="CW2007" s="174">
        <v>5</v>
      </c>
      <c r="CX2007" s="174">
        <v>2410.7109999999998</v>
      </c>
    </row>
    <row r="2008" spans="84:102" x14ac:dyDescent="0.25">
      <c r="CF2008" s="3" t="s">
        <v>3073</v>
      </c>
      <c r="CG2008" s="174">
        <v>3544</v>
      </c>
      <c r="CH2008" s="174">
        <v>78695</v>
      </c>
      <c r="CI2008" s="174">
        <v>5</v>
      </c>
      <c r="CJ2008" s="174">
        <v>2409.6149999999998</v>
      </c>
      <c r="CK2008" s="174">
        <v>2409.6149999999998</v>
      </c>
      <c r="CN2008" s="3">
        <v>3282</v>
      </c>
      <c r="CO2008" s="169">
        <f t="shared" si="201"/>
        <v>1892.591367</v>
      </c>
      <c r="CP2008" s="169">
        <f t="shared" si="202"/>
        <v>1894.5856900000001</v>
      </c>
      <c r="CQ2008" s="170">
        <f t="shared" si="203"/>
        <v>3787.1770569999999</v>
      </c>
      <c r="CU2008" s="174">
        <v>3544</v>
      </c>
      <c r="CV2008" s="174">
        <v>78695</v>
      </c>
      <c r="CW2008" s="174">
        <v>5</v>
      </c>
      <c r="CX2008" s="174">
        <v>2409.6149999999998</v>
      </c>
    </row>
    <row r="2009" spans="84:102" x14ac:dyDescent="0.25">
      <c r="CF2009" s="3" t="s">
        <v>3073</v>
      </c>
      <c r="CG2009" s="174">
        <v>10324</v>
      </c>
      <c r="CH2009" s="174">
        <v>2128</v>
      </c>
      <c r="CI2009" s="174">
        <v>5</v>
      </c>
      <c r="CJ2009" s="174">
        <v>2409.2860000000001</v>
      </c>
      <c r="CK2009" s="174">
        <v>2409.2860000000001</v>
      </c>
      <c r="CN2009" s="3">
        <v>612</v>
      </c>
      <c r="CO2009" s="169">
        <f t="shared" si="201"/>
        <v>1893.4544999999998</v>
      </c>
      <c r="CP2009" s="169">
        <f t="shared" si="202"/>
        <v>1887.9821999999999</v>
      </c>
      <c r="CQ2009" s="170">
        <f t="shared" si="203"/>
        <v>3781.4366999999997</v>
      </c>
      <c r="CU2009" s="174">
        <v>10324</v>
      </c>
      <c r="CV2009" s="174">
        <v>2128</v>
      </c>
      <c r="CW2009" s="174">
        <v>5</v>
      </c>
      <c r="CX2009" s="174">
        <v>2409.2860000000001</v>
      </c>
    </row>
    <row r="2010" spans="84:102" x14ac:dyDescent="0.25">
      <c r="CF2010" s="3" t="s">
        <v>3073</v>
      </c>
      <c r="CG2010" s="174">
        <v>155008</v>
      </c>
      <c r="CH2010" s="174">
        <v>2979</v>
      </c>
      <c r="CI2010" s="174">
        <v>5</v>
      </c>
      <c r="CJ2010" s="174">
        <v>2409.2530000000002</v>
      </c>
      <c r="CK2010" s="174">
        <v>2409.2530000000002</v>
      </c>
      <c r="CN2010" s="3">
        <v>128</v>
      </c>
      <c r="CO2010" s="169">
        <f t="shared" si="201"/>
        <v>1871.2243000000001</v>
      </c>
      <c r="CP2010" s="169">
        <f t="shared" si="202"/>
        <v>1908.8017</v>
      </c>
      <c r="CQ2010" s="170">
        <f t="shared" si="203"/>
        <v>3780.0259999999998</v>
      </c>
      <c r="CU2010" s="174">
        <v>155008</v>
      </c>
      <c r="CV2010" s="174">
        <v>2979</v>
      </c>
      <c r="CW2010" s="174">
        <v>5</v>
      </c>
      <c r="CX2010" s="174">
        <v>2409.2530000000002</v>
      </c>
    </row>
    <row r="2011" spans="84:102" x14ac:dyDescent="0.25">
      <c r="CF2011" s="3" t="s">
        <v>3073</v>
      </c>
      <c r="CG2011" s="174">
        <v>84430</v>
      </c>
      <c r="CH2011" s="174">
        <v>1543</v>
      </c>
      <c r="CI2011" s="174">
        <v>5</v>
      </c>
      <c r="CJ2011" s="174">
        <v>2408.19</v>
      </c>
      <c r="CK2011" s="174">
        <v>2408.19</v>
      </c>
      <c r="CN2011" s="3">
        <v>1443</v>
      </c>
      <c r="CO2011" s="169">
        <f t="shared" si="201"/>
        <v>1902.838227</v>
      </c>
      <c r="CP2011" s="169">
        <f t="shared" si="202"/>
        <v>1875.8256269999999</v>
      </c>
      <c r="CQ2011" s="170">
        <f t="shared" si="203"/>
        <v>3778.6638539999999</v>
      </c>
      <c r="CU2011" s="174">
        <v>84430</v>
      </c>
      <c r="CV2011" s="174">
        <v>1543</v>
      </c>
      <c r="CW2011" s="174">
        <v>5</v>
      </c>
      <c r="CX2011" s="174">
        <v>2408.19</v>
      </c>
    </row>
    <row r="2012" spans="84:102" x14ac:dyDescent="0.25">
      <c r="CF2012" s="3" t="s">
        <v>3073</v>
      </c>
      <c r="CG2012" s="174">
        <v>98</v>
      </c>
      <c r="CH2012" s="174">
        <v>66541</v>
      </c>
      <c r="CI2012" s="174">
        <v>5</v>
      </c>
      <c r="CJ2012" s="174">
        <v>2406.8969999999999</v>
      </c>
      <c r="CK2012" s="174">
        <v>2406.8969999999999</v>
      </c>
      <c r="CN2012" s="3">
        <v>1600</v>
      </c>
      <c r="CO2012" s="169">
        <f t="shared" si="201"/>
        <v>1840.5630000000001</v>
      </c>
      <c r="CP2012" s="169">
        <f t="shared" si="202"/>
        <v>1933.2329999999999</v>
      </c>
      <c r="CQ2012" s="170">
        <f t="shared" si="203"/>
        <v>3773.7960000000003</v>
      </c>
      <c r="CU2012" s="174">
        <v>98</v>
      </c>
      <c r="CV2012" s="174">
        <v>66541</v>
      </c>
      <c r="CW2012" s="174">
        <v>5</v>
      </c>
      <c r="CX2012" s="174">
        <v>2406.8969999999999</v>
      </c>
    </row>
    <row r="2013" spans="84:102" x14ac:dyDescent="0.25">
      <c r="CF2013" s="3" t="s">
        <v>3073</v>
      </c>
      <c r="CG2013" s="174">
        <v>1078</v>
      </c>
      <c r="CH2013" s="174">
        <v>131692</v>
      </c>
      <c r="CI2013" s="174">
        <v>5</v>
      </c>
      <c r="CJ2013" s="174">
        <v>2406.3490000000002</v>
      </c>
      <c r="CK2013" s="174">
        <v>2406.3490000000002</v>
      </c>
      <c r="CN2013" s="3">
        <v>886</v>
      </c>
      <c r="CO2013" s="169">
        <f t="shared" si="201"/>
        <v>1870.9746</v>
      </c>
      <c r="CP2013" s="169">
        <f t="shared" si="202"/>
        <v>1899.2883999999999</v>
      </c>
      <c r="CQ2013" s="170">
        <f t="shared" si="203"/>
        <v>3770.2629999999999</v>
      </c>
      <c r="CU2013" s="174">
        <v>1078</v>
      </c>
      <c r="CV2013" s="174">
        <v>131692</v>
      </c>
      <c r="CW2013" s="174">
        <v>5</v>
      </c>
      <c r="CX2013" s="174">
        <v>2406.3490000000002</v>
      </c>
    </row>
    <row r="2014" spans="84:102" x14ac:dyDescent="0.25">
      <c r="CF2014" s="3" t="s">
        <v>3073</v>
      </c>
      <c r="CG2014" s="174">
        <v>85078</v>
      </c>
      <c r="CH2014" s="174">
        <v>480</v>
      </c>
      <c r="CI2014" s="174">
        <v>5</v>
      </c>
      <c r="CJ2014" s="174">
        <v>2405.752</v>
      </c>
      <c r="CK2014" s="174">
        <v>2405.752</v>
      </c>
      <c r="CN2014" s="3">
        <v>1903</v>
      </c>
      <c r="CO2014" s="169">
        <f t="shared" si="201"/>
        <v>1863.4970000000001</v>
      </c>
      <c r="CP2014" s="169">
        <f t="shared" si="202"/>
        <v>1906.079</v>
      </c>
      <c r="CQ2014" s="170">
        <f t="shared" si="203"/>
        <v>3769.576</v>
      </c>
      <c r="CU2014" s="174">
        <v>85078</v>
      </c>
      <c r="CV2014" s="174">
        <v>480</v>
      </c>
      <c r="CW2014" s="174">
        <v>5</v>
      </c>
      <c r="CX2014" s="174">
        <v>2405.752</v>
      </c>
    </row>
    <row r="2015" spans="84:102" x14ac:dyDescent="0.25">
      <c r="CF2015" s="3" t="s">
        <v>3073</v>
      </c>
      <c r="CG2015" s="174">
        <v>71974</v>
      </c>
      <c r="CH2015" s="174">
        <v>332</v>
      </c>
      <c r="CI2015" s="174">
        <v>5</v>
      </c>
      <c r="CJ2015" s="174">
        <v>2405.6559999999999</v>
      </c>
      <c r="CK2015" s="174">
        <v>2405.6559999999999</v>
      </c>
      <c r="CN2015" s="3">
        <v>3038</v>
      </c>
      <c r="CO2015" s="169">
        <f t="shared" si="201"/>
        <v>1877.02</v>
      </c>
      <c r="CP2015" s="169">
        <f t="shared" si="202"/>
        <v>1890.951</v>
      </c>
      <c r="CQ2015" s="170">
        <f t="shared" si="203"/>
        <v>3767.971</v>
      </c>
      <c r="CU2015" s="174">
        <v>71974</v>
      </c>
      <c r="CV2015" s="174">
        <v>332</v>
      </c>
      <c r="CW2015" s="174">
        <v>5</v>
      </c>
      <c r="CX2015" s="174">
        <v>2405.6559999999999</v>
      </c>
    </row>
    <row r="2016" spans="84:102" x14ac:dyDescent="0.25">
      <c r="CF2016" s="3" t="s">
        <v>3073</v>
      </c>
      <c r="CG2016" s="174">
        <v>1955</v>
      </c>
      <c r="CH2016" s="174">
        <v>92906</v>
      </c>
      <c r="CI2016" s="174">
        <v>5</v>
      </c>
      <c r="CJ2016" s="174">
        <v>2405.009</v>
      </c>
      <c r="CK2016" s="174">
        <v>2405.009</v>
      </c>
      <c r="CN2016" s="3">
        <v>3326</v>
      </c>
      <c r="CO2016" s="169">
        <f t="shared" si="201"/>
        <v>1855.5825400000001</v>
      </c>
      <c r="CP2016" s="169">
        <f t="shared" si="202"/>
        <v>1911.8167999999998</v>
      </c>
      <c r="CQ2016" s="170">
        <f t="shared" si="203"/>
        <v>3767.3993399999999</v>
      </c>
      <c r="CU2016" s="174">
        <v>1955</v>
      </c>
      <c r="CV2016" s="174">
        <v>92906</v>
      </c>
      <c r="CW2016" s="174">
        <v>5</v>
      </c>
      <c r="CX2016" s="174">
        <v>2405.009</v>
      </c>
    </row>
    <row r="2017" spans="84:102" x14ac:dyDescent="0.25">
      <c r="CF2017" s="3" t="s">
        <v>3073</v>
      </c>
      <c r="CG2017" s="174">
        <v>55348</v>
      </c>
      <c r="CH2017" s="174">
        <v>1884</v>
      </c>
      <c r="CI2017" s="174">
        <v>5</v>
      </c>
      <c r="CJ2017" s="174">
        <v>2404.8820000000001</v>
      </c>
      <c r="CK2017" s="174">
        <v>2404.8820000000001</v>
      </c>
      <c r="CN2017" s="3">
        <v>1736</v>
      </c>
      <c r="CO2017" s="169">
        <f t="shared" si="201"/>
        <v>1872.6570999999999</v>
      </c>
      <c r="CP2017" s="169">
        <f t="shared" si="202"/>
        <v>1892.5735</v>
      </c>
      <c r="CQ2017" s="170">
        <f t="shared" si="203"/>
        <v>3765.2305999999999</v>
      </c>
      <c r="CU2017" s="174">
        <v>55348</v>
      </c>
      <c r="CV2017" s="174">
        <v>1884</v>
      </c>
      <c r="CW2017" s="174">
        <v>5</v>
      </c>
      <c r="CX2017" s="174">
        <v>2404.8820000000001</v>
      </c>
    </row>
    <row r="2018" spans="84:102" x14ac:dyDescent="0.25">
      <c r="CF2018" s="3" t="s">
        <v>3073</v>
      </c>
      <c r="CG2018" s="174">
        <v>42744</v>
      </c>
      <c r="CH2018" s="174">
        <v>2533</v>
      </c>
      <c r="CI2018" s="174">
        <v>5</v>
      </c>
      <c r="CJ2018" s="174">
        <v>2404.79</v>
      </c>
      <c r="CK2018" s="174">
        <v>2404.79</v>
      </c>
      <c r="CN2018" s="3">
        <v>3509</v>
      </c>
      <c r="CO2018" s="169">
        <f t="shared" si="201"/>
        <v>1885.9390000000001</v>
      </c>
      <c r="CP2018" s="169">
        <f t="shared" si="202"/>
        <v>1878.7719999999999</v>
      </c>
      <c r="CQ2018" s="170">
        <f t="shared" si="203"/>
        <v>3764.7110000000002</v>
      </c>
      <c r="CU2018" s="174">
        <v>42744</v>
      </c>
      <c r="CV2018" s="174">
        <v>2533</v>
      </c>
      <c r="CW2018" s="174">
        <v>5</v>
      </c>
      <c r="CX2018" s="174">
        <v>2404.79</v>
      </c>
    </row>
    <row r="2019" spans="84:102" x14ac:dyDescent="0.25">
      <c r="CF2019" s="3" t="s">
        <v>3073</v>
      </c>
      <c r="CG2019" s="174">
        <v>15618</v>
      </c>
      <c r="CH2019" s="174">
        <v>2186</v>
      </c>
      <c r="CI2019" s="174">
        <v>5</v>
      </c>
      <c r="CJ2019" s="174">
        <v>2404.2829999999999</v>
      </c>
      <c r="CK2019" s="174">
        <v>2404.2829999999999</v>
      </c>
      <c r="CN2019" s="3">
        <v>3361</v>
      </c>
      <c r="CO2019" s="169">
        <f t="shared" si="201"/>
        <v>1864.2910199999999</v>
      </c>
      <c r="CP2019" s="169">
        <f t="shared" si="202"/>
        <v>1899.99064</v>
      </c>
      <c r="CQ2019" s="170">
        <f t="shared" si="203"/>
        <v>3764.2816599999996</v>
      </c>
      <c r="CU2019" s="174">
        <v>15618</v>
      </c>
      <c r="CV2019" s="174">
        <v>2186</v>
      </c>
      <c r="CW2019" s="174">
        <v>5</v>
      </c>
      <c r="CX2019" s="174">
        <v>2404.2829999999999</v>
      </c>
    </row>
    <row r="2020" spans="84:102" x14ac:dyDescent="0.25">
      <c r="CF2020" s="3" t="s">
        <v>3073</v>
      </c>
      <c r="CG2020" s="174">
        <v>2588</v>
      </c>
      <c r="CH2020" s="174">
        <v>44248</v>
      </c>
      <c r="CI2020" s="174">
        <v>5</v>
      </c>
      <c r="CJ2020" s="174">
        <v>2403.6489999999999</v>
      </c>
      <c r="CK2020" s="174">
        <v>2403.6489999999999</v>
      </c>
      <c r="CN2020" s="3">
        <v>3035</v>
      </c>
      <c r="CO2020" s="169">
        <f t="shared" si="201"/>
        <v>1886.8112999999998</v>
      </c>
      <c r="CP2020" s="169">
        <f t="shared" si="202"/>
        <v>1876.7629000000002</v>
      </c>
      <c r="CQ2020" s="170">
        <f t="shared" si="203"/>
        <v>3763.5742</v>
      </c>
      <c r="CU2020" s="174">
        <v>2588</v>
      </c>
      <c r="CV2020" s="174">
        <v>44248</v>
      </c>
      <c r="CW2020" s="174">
        <v>5</v>
      </c>
      <c r="CX2020" s="174">
        <v>2403.6489999999999</v>
      </c>
    </row>
    <row r="2021" spans="84:102" x14ac:dyDescent="0.25">
      <c r="CF2021" s="3" t="s">
        <v>3073</v>
      </c>
      <c r="CG2021" s="174">
        <v>2128</v>
      </c>
      <c r="CH2021" s="174">
        <v>10324</v>
      </c>
      <c r="CI2021" s="174">
        <v>5</v>
      </c>
      <c r="CJ2021" s="174">
        <v>2401.6759999999999</v>
      </c>
      <c r="CK2021" s="174">
        <v>2401.6759999999999</v>
      </c>
      <c r="CN2021" s="3">
        <v>2698</v>
      </c>
      <c r="CO2021" s="169">
        <f t="shared" si="201"/>
        <v>1869.1479999999999</v>
      </c>
      <c r="CP2021" s="169">
        <f t="shared" si="202"/>
        <v>1894.239</v>
      </c>
      <c r="CQ2021" s="170">
        <f t="shared" si="203"/>
        <v>3763.3869999999997</v>
      </c>
      <c r="CU2021" s="174">
        <v>2128</v>
      </c>
      <c r="CV2021" s="174">
        <v>10324</v>
      </c>
      <c r="CW2021" s="174">
        <v>5</v>
      </c>
      <c r="CX2021" s="174">
        <v>2401.6759999999999</v>
      </c>
    </row>
    <row r="2022" spans="84:102" x14ac:dyDescent="0.25">
      <c r="CF2022" s="3" t="s">
        <v>3073</v>
      </c>
      <c r="CG2022" s="174">
        <v>2194</v>
      </c>
      <c r="CH2022" s="174">
        <v>17068</v>
      </c>
      <c r="CI2022" s="174">
        <v>5</v>
      </c>
      <c r="CJ2022" s="174">
        <v>2401.482</v>
      </c>
      <c r="CK2022" s="174">
        <v>2401.482</v>
      </c>
      <c r="CN2022" s="3">
        <v>2788</v>
      </c>
      <c r="CO2022" s="169">
        <f t="shared" si="201"/>
        <v>1906.7464169999998</v>
      </c>
      <c r="CP2022" s="169">
        <f t="shared" si="202"/>
        <v>1855.9549939999999</v>
      </c>
      <c r="CQ2022" s="170">
        <f t="shared" si="203"/>
        <v>3762.701411</v>
      </c>
      <c r="CU2022" s="174">
        <v>2194</v>
      </c>
      <c r="CV2022" s="174">
        <v>17068</v>
      </c>
      <c r="CW2022" s="174">
        <v>5</v>
      </c>
      <c r="CX2022" s="174">
        <v>2401.482</v>
      </c>
    </row>
    <row r="2023" spans="84:102" x14ac:dyDescent="0.25">
      <c r="CF2023" s="3" t="s">
        <v>3073</v>
      </c>
      <c r="CG2023" s="174">
        <v>122804</v>
      </c>
      <c r="CH2023" s="174">
        <v>1040</v>
      </c>
      <c r="CI2023" s="174">
        <v>5</v>
      </c>
      <c r="CJ2023" s="174">
        <v>2401.453</v>
      </c>
      <c r="CK2023" s="174">
        <v>2401.453</v>
      </c>
      <c r="CN2023" s="3">
        <v>2177</v>
      </c>
      <c r="CO2023" s="169">
        <f t="shared" si="201"/>
        <v>1885.9263999999998</v>
      </c>
      <c r="CP2023" s="169">
        <f t="shared" si="202"/>
        <v>1874.9248000000002</v>
      </c>
      <c r="CQ2023" s="170">
        <f t="shared" si="203"/>
        <v>3760.8512000000001</v>
      </c>
      <c r="CU2023" s="174">
        <v>122804</v>
      </c>
      <c r="CV2023" s="174">
        <v>1040</v>
      </c>
      <c r="CW2023" s="174">
        <v>5</v>
      </c>
      <c r="CX2023" s="174">
        <v>2401.453</v>
      </c>
    </row>
    <row r="2024" spans="84:102" x14ac:dyDescent="0.25">
      <c r="CF2024" s="3" t="s">
        <v>3073</v>
      </c>
      <c r="CG2024" s="174">
        <v>83753</v>
      </c>
      <c r="CH2024" s="174">
        <v>550</v>
      </c>
      <c r="CI2024" s="174">
        <v>5</v>
      </c>
      <c r="CJ2024" s="174">
        <v>2400.9769999999999</v>
      </c>
      <c r="CK2024" s="174">
        <v>2400.9769999999999</v>
      </c>
      <c r="CN2024" s="3">
        <v>2594</v>
      </c>
      <c r="CO2024" s="169">
        <f t="shared" si="201"/>
        <v>1882.3962200000001</v>
      </c>
      <c r="CP2024" s="169">
        <f t="shared" si="202"/>
        <v>1878.2619999999999</v>
      </c>
      <c r="CQ2024" s="170">
        <f t="shared" si="203"/>
        <v>3760.6582200000003</v>
      </c>
      <c r="CU2024" s="174">
        <v>83753</v>
      </c>
      <c r="CV2024" s="174">
        <v>550</v>
      </c>
      <c r="CW2024" s="174">
        <v>5</v>
      </c>
      <c r="CX2024" s="174">
        <v>2400.9769999999999</v>
      </c>
    </row>
    <row r="2025" spans="84:102" x14ac:dyDescent="0.25">
      <c r="CF2025" s="3" t="s">
        <v>3073</v>
      </c>
      <c r="CG2025" s="174">
        <v>1847</v>
      </c>
      <c r="CH2025" s="174">
        <v>55020</v>
      </c>
      <c r="CI2025" s="174">
        <v>5</v>
      </c>
      <c r="CJ2025" s="174">
        <v>2399.692</v>
      </c>
      <c r="CK2025" s="174">
        <v>2399.692</v>
      </c>
      <c r="CN2025" s="3">
        <v>2111</v>
      </c>
      <c r="CO2025" s="169">
        <f t="shared" si="201"/>
        <v>1869.3109999999999</v>
      </c>
      <c r="CP2025" s="169">
        <f t="shared" si="202"/>
        <v>1891.0150000000001</v>
      </c>
      <c r="CQ2025" s="170">
        <f t="shared" si="203"/>
        <v>3760.326</v>
      </c>
      <c r="CU2025" s="174">
        <v>1847</v>
      </c>
      <c r="CV2025" s="174">
        <v>55020</v>
      </c>
      <c r="CW2025" s="174">
        <v>5</v>
      </c>
      <c r="CX2025" s="174">
        <v>2399.692</v>
      </c>
    </row>
    <row r="2026" spans="84:102" x14ac:dyDescent="0.25">
      <c r="CF2026" s="3" t="s">
        <v>3073</v>
      </c>
      <c r="CG2026" s="174">
        <v>120278</v>
      </c>
      <c r="CH2026" s="174">
        <v>3681</v>
      </c>
      <c r="CI2026" s="174">
        <v>5</v>
      </c>
      <c r="CJ2026" s="174">
        <v>2399.37</v>
      </c>
      <c r="CK2026" s="174">
        <v>2399.37</v>
      </c>
      <c r="CN2026" s="3">
        <v>1732</v>
      </c>
      <c r="CO2026" s="169">
        <f t="shared" si="201"/>
        <v>1854.3119999999999</v>
      </c>
      <c r="CP2026" s="169">
        <f t="shared" si="202"/>
        <v>1903.3240000000001</v>
      </c>
      <c r="CQ2026" s="170">
        <f t="shared" si="203"/>
        <v>3757.636</v>
      </c>
      <c r="CU2026" s="174">
        <v>120278</v>
      </c>
      <c r="CV2026" s="174">
        <v>3681</v>
      </c>
      <c r="CW2026" s="174">
        <v>5</v>
      </c>
      <c r="CX2026" s="174">
        <v>2399.37</v>
      </c>
    </row>
    <row r="2027" spans="84:102" x14ac:dyDescent="0.25">
      <c r="CF2027" s="3" t="s">
        <v>3073</v>
      </c>
      <c r="CG2027" s="174">
        <v>137979</v>
      </c>
      <c r="CH2027" s="174">
        <v>1109</v>
      </c>
      <c r="CI2027" s="174">
        <v>5</v>
      </c>
      <c r="CJ2027" s="174">
        <v>2398.7840000000001</v>
      </c>
      <c r="CK2027" s="174">
        <v>2398.7840000000001</v>
      </c>
      <c r="CN2027" s="3">
        <v>2817</v>
      </c>
      <c r="CO2027" s="169">
        <f t="shared" si="201"/>
        <v>1860.088886</v>
      </c>
      <c r="CP2027" s="169">
        <f t="shared" si="202"/>
        <v>1894.9507960000001</v>
      </c>
      <c r="CQ2027" s="170">
        <f t="shared" si="203"/>
        <v>3755.0396820000001</v>
      </c>
      <c r="CU2027" s="174">
        <v>137979</v>
      </c>
      <c r="CV2027" s="174">
        <v>1109</v>
      </c>
      <c r="CW2027" s="174">
        <v>5</v>
      </c>
      <c r="CX2027" s="174">
        <v>2398.7840000000001</v>
      </c>
    </row>
    <row r="2028" spans="84:102" x14ac:dyDescent="0.25">
      <c r="CF2028" s="3" t="s">
        <v>3073</v>
      </c>
      <c r="CG2028" s="174">
        <v>2444</v>
      </c>
      <c r="CH2028" s="174">
        <v>37179</v>
      </c>
      <c r="CI2028" s="174">
        <v>5</v>
      </c>
      <c r="CJ2028" s="174">
        <v>2398.2759999999998</v>
      </c>
      <c r="CK2028" s="174">
        <v>2398.2759999999998</v>
      </c>
      <c r="CN2028" s="3">
        <v>538</v>
      </c>
      <c r="CO2028" s="169">
        <f t="shared" si="201"/>
        <v>1860.8519999999999</v>
      </c>
      <c r="CP2028" s="169">
        <f t="shared" si="202"/>
        <v>1894.0704000000001</v>
      </c>
      <c r="CQ2028" s="170">
        <f t="shared" si="203"/>
        <v>3754.9223999999999</v>
      </c>
      <c r="CU2028" s="174">
        <v>2444</v>
      </c>
      <c r="CV2028" s="174">
        <v>37179</v>
      </c>
      <c r="CW2028" s="174">
        <v>5</v>
      </c>
      <c r="CX2028" s="174">
        <v>2398.2759999999998</v>
      </c>
    </row>
    <row r="2029" spans="84:102" x14ac:dyDescent="0.25">
      <c r="CF2029" s="3" t="s">
        <v>3073</v>
      </c>
      <c r="CG2029" s="174">
        <v>2979</v>
      </c>
      <c r="CH2029" s="174">
        <v>155008</v>
      </c>
      <c r="CI2029" s="174">
        <v>5</v>
      </c>
      <c r="CJ2029" s="174">
        <v>2396.4690000000001</v>
      </c>
      <c r="CK2029" s="174">
        <v>2396.4690000000001</v>
      </c>
      <c r="CN2029" s="3">
        <v>1614</v>
      </c>
      <c r="CO2029" s="169">
        <f t="shared" si="201"/>
        <v>1837.17319</v>
      </c>
      <c r="CP2029" s="169">
        <f t="shared" si="202"/>
        <v>1915.5586599999999</v>
      </c>
      <c r="CQ2029" s="170">
        <f t="shared" si="203"/>
        <v>3752.7318500000001</v>
      </c>
      <c r="CU2029" s="174">
        <v>2979</v>
      </c>
      <c r="CV2029" s="174">
        <v>155008</v>
      </c>
      <c r="CW2029" s="174">
        <v>5</v>
      </c>
      <c r="CX2029" s="174">
        <v>2396.4690000000001</v>
      </c>
    </row>
    <row r="2030" spans="84:102" x14ac:dyDescent="0.25">
      <c r="CF2030" s="3" t="s">
        <v>3073</v>
      </c>
      <c r="CG2030" s="174">
        <v>3079</v>
      </c>
      <c r="CH2030" s="174">
        <v>140399</v>
      </c>
      <c r="CI2030" s="174">
        <v>5</v>
      </c>
      <c r="CJ2030" s="174">
        <v>2396.4290000000001</v>
      </c>
      <c r="CK2030" s="174">
        <v>2396.4290000000001</v>
      </c>
      <c r="CN2030" s="3">
        <v>898</v>
      </c>
      <c r="CO2030" s="169">
        <f t="shared" si="201"/>
        <v>1854.6388999999999</v>
      </c>
      <c r="CP2030" s="169">
        <f t="shared" si="202"/>
        <v>1897.8755999999998</v>
      </c>
      <c r="CQ2030" s="170">
        <f t="shared" si="203"/>
        <v>3752.5144999999998</v>
      </c>
      <c r="CU2030" s="174">
        <v>3079</v>
      </c>
      <c r="CV2030" s="174">
        <v>140399</v>
      </c>
      <c r="CW2030" s="174">
        <v>5</v>
      </c>
      <c r="CX2030" s="174">
        <v>2396.4290000000001</v>
      </c>
    </row>
    <row r="2031" spans="84:102" x14ac:dyDescent="0.25">
      <c r="CF2031" s="3" t="s">
        <v>3073</v>
      </c>
      <c r="CG2031" s="174">
        <v>165204</v>
      </c>
      <c r="CH2031" s="174">
        <v>3046</v>
      </c>
      <c r="CI2031" s="174">
        <v>5</v>
      </c>
      <c r="CJ2031" s="174">
        <v>2396.098</v>
      </c>
      <c r="CK2031" s="174">
        <v>2396.098</v>
      </c>
      <c r="CN2031" s="3">
        <v>1301</v>
      </c>
      <c r="CO2031" s="169">
        <f t="shared" si="201"/>
        <v>1821.25</v>
      </c>
      <c r="CP2031" s="169">
        <f t="shared" si="202"/>
        <v>1926.5287000000001</v>
      </c>
      <c r="CQ2031" s="170">
        <f t="shared" si="203"/>
        <v>3747.7786999999998</v>
      </c>
      <c r="CU2031" s="174">
        <v>165204</v>
      </c>
      <c r="CV2031" s="174">
        <v>3046</v>
      </c>
      <c r="CW2031" s="174">
        <v>5</v>
      </c>
      <c r="CX2031" s="174">
        <v>2396.098</v>
      </c>
    </row>
    <row r="2032" spans="84:102" x14ac:dyDescent="0.25">
      <c r="CF2032" s="3" t="s">
        <v>3073</v>
      </c>
      <c r="CG2032" s="174">
        <v>160968</v>
      </c>
      <c r="CH2032" s="174">
        <v>3287</v>
      </c>
      <c r="CI2032" s="174">
        <v>5</v>
      </c>
      <c r="CJ2032" s="174">
        <v>2395.328</v>
      </c>
      <c r="CK2032" s="174">
        <v>2395.328</v>
      </c>
      <c r="CN2032" s="3">
        <v>2375</v>
      </c>
      <c r="CO2032" s="169">
        <f t="shared" si="201"/>
        <v>1834.0034000000001</v>
      </c>
      <c r="CP2032" s="169">
        <f t="shared" si="202"/>
        <v>1902.0718999999999</v>
      </c>
      <c r="CQ2032" s="170">
        <f t="shared" si="203"/>
        <v>3736.0753</v>
      </c>
      <c r="CU2032" s="174">
        <v>160968</v>
      </c>
      <c r="CV2032" s="174">
        <v>3287</v>
      </c>
      <c r="CW2032" s="174">
        <v>5</v>
      </c>
      <c r="CX2032" s="174">
        <v>2395.328</v>
      </c>
    </row>
    <row r="2033" spans="84:102" x14ac:dyDescent="0.25">
      <c r="CF2033" s="3" t="s">
        <v>3073</v>
      </c>
      <c r="CG2033" s="174">
        <v>23949</v>
      </c>
      <c r="CH2033" s="174">
        <v>2316</v>
      </c>
      <c r="CI2033" s="174">
        <v>5</v>
      </c>
      <c r="CJ2033" s="174">
        <v>2394.7979999999998</v>
      </c>
      <c r="CK2033" s="174">
        <v>2394.7979999999998</v>
      </c>
      <c r="CN2033" s="3">
        <v>1760</v>
      </c>
      <c r="CO2033" s="169">
        <f t="shared" si="201"/>
        <v>1869.4078999999999</v>
      </c>
      <c r="CP2033" s="169">
        <f t="shared" si="202"/>
        <v>1864.4576</v>
      </c>
      <c r="CQ2033" s="170">
        <f t="shared" si="203"/>
        <v>3733.8654999999999</v>
      </c>
      <c r="CU2033" s="174">
        <v>23949</v>
      </c>
      <c r="CV2033" s="174">
        <v>2316</v>
      </c>
      <c r="CW2033" s="174">
        <v>5</v>
      </c>
      <c r="CX2033" s="174">
        <v>2394.7979999999998</v>
      </c>
    </row>
    <row r="2034" spans="84:102" x14ac:dyDescent="0.25">
      <c r="CF2034" s="3" t="s">
        <v>3073</v>
      </c>
      <c r="CG2034" s="174">
        <v>915</v>
      </c>
      <c r="CH2034" s="174">
        <v>110515</v>
      </c>
      <c r="CI2034" s="174">
        <v>5</v>
      </c>
      <c r="CJ2034" s="174">
        <v>2393.9630000000002</v>
      </c>
      <c r="CK2034" s="174">
        <v>2393.9630000000002</v>
      </c>
      <c r="CN2034" s="3">
        <v>1288</v>
      </c>
      <c r="CO2034" s="169">
        <f t="shared" si="201"/>
        <v>1826.1737000000001</v>
      </c>
      <c r="CP2034" s="169">
        <f t="shared" si="202"/>
        <v>1907.0769</v>
      </c>
      <c r="CQ2034" s="170">
        <f t="shared" si="203"/>
        <v>3733.2506000000003</v>
      </c>
      <c r="CU2034" s="174">
        <v>915</v>
      </c>
      <c r="CV2034" s="174">
        <v>110515</v>
      </c>
      <c r="CW2034" s="174">
        <v>5</v>
      </c>
      <c r="CX2034" s="174">
        <v>2393.9630000000002</v>
      </c>
    </row>
    <row r="2035" spans="84:102" x14ac:dyDescent="0.25">
      <c r="CF2035" s="3" t="s">
        <v>3073</v>
      </c>
      <c r="CG2035" s="174">
        <v>248</v>
      </c>
      <c r="CH2035" s="174">
        <v>71036</v>
      </c>
      <c r="CI2035" s="174">
        <v>5</v>
      </c>
      <c r="CJ2035" s="174">
        <v>2393.7130000000002</v>
      </c>
      <c r="CK2035" s="174">
        <v>2393.7130000000002</v>
      </c>
      <c r="CN2035" s="3">
        <v>2939</v>
      </c>
      <c r="CO2035" s="169">
        <f t="shared" si="201"/>
        <v>1932.1202000000001</v>
      </c>
      <c r="CP2035" s="169">
        <f t="shared" si="202"/>
        <v>1799.0644000000002</v>
      </c>
      <c r="CQ2035" s="170">
        <f t="shared" si="203"/>
        <v>3731.1846000000005</v>
      </c>
      <c r="CU2035" s="174">
        <v>248</v>
      </c>
      <c r="CV2035" s="174">
        <v>71036</v>
      </c>
      <c r="CW2035" s="174">
        <v>5</v>
      </c>
      <c r="CX2035" s="174">
        <v>2393.7130000000002</v>
      </c>
    </row>
    <row r="2036" spans="84:102" x14ac:dyDescent="0.25">
      <c r="CF2036" s="3" t="s">
        <v>3073</v>
      </c>
      <c r="CG2036" s="174">
        <v>2732</v>
      </c>
      <c r="CH2036" s="174">
        <v>141713</v>
      </c>
      <c r="CI2036" s="174">
        <v>5</v>
      </c>
      <c r="CJ2036" s="174">
        <v>2392.75</v>
      </c>
      <c r="CK2036" s="174">
        <v>2392.75</v>
      </c>
      <c r="CN2036" s="3">
        <v>1</v>
      </c>
      <c r="CO2036" s="169">
        <f t="shared" si="201"/>
        <v>1887.5113999999999</v>
      </c>
      <c r="CP2036" s="169">
        <f t="shared" si="202"/>
        <v>1843.6086999999998</v>
      </c>
      <c r="CQ2036" s="170">
        <f t="shared" si="203"/>
        <v>3731.1200999999996</v>
      </c>
      <c r="CU2036" s="174">
        <v>2732</v>
      </c>
      <c r="CV2036" s="174">
        <v>141713</v>
      </c>
      <c r="CW2036" s="174">
        <v>5</v>
      </c>
      <c r="CX2036" s="174">
        <v>2392.75</v>
      </c>
    </row>
    <row r="2037" spans="84:102" x14ac:dyDescent="0.25">
      <c r="CF2037" s="3" t="s">
        <v>3073</v>
      </c>
      <c r="CG2037" s="174">
        <v>171620</v>
      </c>
      <c r="CH2037" s="174">
        <v>3386</v>
      </c>
      <c r="CI2037" s="174">
        <v>5</v>
      </c>
      <c r="CJ2037" s="174">
        <v>2392.6109999999999</v>
      </c>
      <c r="CK2037" s="174">
        <v>2392.6109999999999</v>
      </c>
      <c r="CN2037" s="3">
        <v>3391</v>
      </c>
      <c r="CO2037" s="169">
        <f t="shared" si="201"/>
        <v>1827.97559</v>
      </c>
      <c r="CP2037" s="169">
        <f t="shared" si="202"/>
        <v>1895.8349400000002</v>
      </c>
      <c r="CQ2037" s="170">
        <f t="shared" si="203"/>
        <v>3723.8105300000002</v>
      </c>
      <c r="CU2037" s="174">
        <v>171620</v>
      </c>
      <c r="CV2037" s="174">
        <v>3386</v>
      </c>
      <c r="CW2037" s="174">
        <v>5</v>
      </c>
      <c r="CX2037" s="174">
        <v>2392.6109999999999</v>
      </c>
    </row>
    <row r="2038" spans="84:102" x14ac:dyDescent="0.25">
      <c r="CF2038" s="3" t="s">
        <v>3073</v>
      </c>
      <c r="CG2038" s="174">
        <v>121103</v>
      </c>
      <c r="CH2038" s="174">
        <v>1029</v>
      </c>
      <c r="CI2038" s="174">
        <v>5</v>
      </c>
      <c r="CJ2038" s="174">
        <v>2391.8939999999998</v>
      </c>
      <c r="CK2038" s="174">
        <v>2391.8939999999998</v>
      </c>
      <c r="CN2038" s="3">
        <v>3235</v>
      </c>
      <c r="CO2038" s="169">
        <f t="shared" si="201"/>
        <v>1902.6170999999999</v>
      </c>
      <c r="CP2038" s="169">
        <f t="shared" si="202"/>
        <v>1818.8949</v>
      </c>
      <c r="CQ2038" s="170">
        <f t="shared" si="203"/>
        <v>3721.5119999999997</v>
      </c>
      <c r="CU2038" s="174">
        <v>121103</v>
      </c>
      <c r="CV2038" s="174">
        <v>1029</v>
      </c>
      <c r="CW2038" s="174">
        <v>5</v>
      </c>
      <c r="CX2038" s="174">
        <v>2391.8939999999998</v>
      </c>
    </row>
    <row r="2039" spans="84:102" x14ac:dyDescent="0.25">
      <c r="CF2039" s="3" t="s">
        <v>3073</v>
      </c>
      <c r="CG2039" s="174">
        <v>60295</v>
      </c>
      <c r="CH2039" s="174">
        <v>1723</v>
      </c>
      <c r="CI2039" s="174">
        <v>5</v>
      </c>
      <c r="CJ2039" s="174">
        <v>2391.23</v>
      </c>
      <c r="CK2039" s="174">
        <v>2391.23</v>
      </c>
      <c r="CN2039" s="3">
        <v>2525</v>
      </c>
      <c r="CO2039" s="169">
        <f t="shared" si="201"/>
        <v>1872.6938</v>
      </c>
      <c r="CP2039" s="169">
        <f t="shared" si="202"/>
        <v>1847.3836000000001</v>
      </c>
      <c r="CQ2039" s="170">
        <f t="shared" si="203"/>
        <v>3720.0774000000001</v>
      </c>
      <c r="CU2039" s="174">
        <v>60295</v>
      </c>
      <c r="CV2039" s="174">
        <v>1723</v>
      </c>
      <c r="CW2039" s="174">
        <v>5</v>
      </c>
      <c r="CX2039" s="174">
        <v>2391.23</v>
      </c>
    </row>
    <row r="2040" spans="84:102" x14ac:dyDescent="0.25">
      <c r="CF2040" s="3" t="s">
        <v>3073</v>
      </c>
      <c r="CG2040" s="174">
        <v>2565</v>
      </c>
      <c r="CH2040" s="174">
        <v>49596</v>
      </c>
      <c r="CI2040" s="174">
        <v>5</v>
      </c>
      <c r="CJ2040" s="174">
        <v>2390.6030000000001</v>
      </c>
      <c r="CK2040" s="174">
        <v>2390.6030000000001</v>
      </c>
      <c r="CN2040" s="3">
        <v>1622</v>
      </c>
      <c r="CO2040" s="169">
        <f t="shared" si="201"/>
        <v>1863.2952</v>
      </c>
      <c r="CP2040" s="169">
        <f t="shared" si="202"/>
        <v>1855.3238999999999</v>
      </c>
      <c r="CQ2040" s="170">
        <f t="shared" si="203"/>
        <v>3718.6190999999999</v>
      </c>
      <c r="CU2040" s="174">
        <v>2565</v>
      </c>
      <c r="CV2040" s="174">
        <v>49596</v>
      </c>
      <c r="CW2040" s="174">
        <v>5</v>
      </c>
      <c r="CX2040" s="174">
        <v>2390.6030000000001</v>
      </c>
    </row>
    <row r="2041" spans="84:102" x14ac:dyDescent="0.25">
      <c r="CF2041" s="3" t="s">
        <v>3073</v>
      </c>
      <c r="CG2041" s="174">
        <v>3313</v>
      </c>
      <c r="CH2041" s="174">
        <v>167230</v>
      </c>
      <c r="CI2041" s="174">
        <v>5</v>
      </c>
      <c r="CJ2041" s="174">
        <v>2390.328</v>
      </c>
      <c r="CK2041" s="174">
        <v>2390.328</v>
      </c>
      <c r="CN2041" s="3">
        <v>936</v>
      </c>
      <c r="CO2041" s="169">
        <f t="shared" si="201"/>
        <v>1830.7781400000001</v>
      </c>
      <c r="CP2041" s="169">
        <f t="shared" si="202"/>
        <v>1887.443</v>
      </c>
      <c r="CQ2041" s="170">
        <f t="shared" si="203"/>
        <v>3718.2211400000001</v>
      </c>
      <c r="CU2041" s="174">
        <v>3313</v>
      </c>
      <c r="CV2041" s="174">
        <v>167230</v>
      </c>
      <c r="CW2041" s="174">
        <v>5</v>
      </c>
      <c r="CX2041" s="174">
        <v>2390.328</v>
      </c>
    </row>
    <row r="2042" spans="84:102" x14ac:dyDescent="0.25">
      <c r="CF2042" s="3" t="s">
        <v>3073</v>
      </c>
      <c r="CG2042" s="174">
        <v>83668</v>
      </c>
      <c r="CH2042" s="174">
        <v>3699</v>
      </c>
      <c r="CI2042" s="174">
        <v>5</v>
      </c>
      <c r="CJ2042" s="174">
        <v>2389.1149999999998</v>
      </c>
      <c r="CK2042" s="174">
        <v>2389.1149999999998</v>
      </c>
      <c r="CN2042" s="3">
        <v>3288</v>
      </c>
      <c r="CO2042" s="169">
        <f t="shared" si="201"/>
        <v>1884.2062000000001</v>
      </c>
      <c r="CP2042" s="169">
        <f t="shared" si="202"/>
        <v>1826.7026000000001</v>
      </c>
      <c r="CQ2042" s="170">
        <f t="shared" si="203"/>
        <v>3710.9088000000002</v>
      </c>
      <c r="CU2042" s="174">
        <v>83668</v>
      </c>
      <c r="CV2042" s="174">
        <v>3699</v>
      </c>
      <c r="CW2042" s="174">
        <v>5</v>
      </c>
      <c r="CX2042" s="174">
        <v>2389.1149999999998</v>
      </c>
    </row>
    <row r="2043" spans="84:102" x14ac:dyDescent="0.25">
      <c r="CF2043" s="3" t="s">
        <v>3073</v>
      </c>
      <c r="CG2043" s="174">
        <v>144025</v>
      </c>
      <c r="CH2043" s="174">
        <v>1140</v>
      </c>
      <c r="CI2043" s="174">
        <v>5</v>
      </c>
      <c r="CJ2043" s="174">
        <v>2388.5309999999999</v>
      </c>
      <c r="CK2043" s="174">
        <v>2388.5309999999999</v>
      </c>
      <c r="CN2043" s="3">
        <v>1390</v>
      </c>
      <c r="CO2043" s="169">
        <f t="shared" si="201"/>
        <v>1877.1436999999999</v>
      </c>
      <c r="CP2043" s="169">
        <f t="shared" si="202"/>
        <v>1832.6412</v>
      </c>
      <c r="CQ2043" s="170">
        <f t="shared" si="203"/>
        <v>3709.7848999999997</v>
      </c>
      <c r="CU2043" s="174">
        <v>144025</v>
      </c>
      <c r="CV2043" s="174">
        <v>1140</v>
      </c>
      <c r="CW2043" s="174">
        <v>5</v>
      </c>
      <c r="CX2043" s="174">
        <v>2388.5309999999999</v>
      </c>
    </row>
    <row r="2044" spans="84:102" x14ac:dyDescent="0.25">
      <c r="CF2044" s="3" t="s">
        <v>3073</v>
      </c>
      <c r="CG2044" s="174">
        <v>337</v>
      </c>
      <c r="CH2044" s="174">
        <v>75777</v>
      </c>
      <c r="CI2044" s="174">
        <v>5</v>
      </c>
      <c r="CJ2044" s="174">
        <v>2388.4430000000002</v>
      </c>
      <c r="CK2044" s="174">
        <v>2388.4430000000002</v>
      </c>
      <c r="CN2044" s="3">
        <v>3562</v>
      </c>
      <c r="CO2044" s="169">
        <f t="shared" si="201"/>
        <v>1845.3030000000001</v>
      </c>
      <c r="CP2044" s="169">
        <f t="shared" si="202"/>
        <v>1861.1559999999999</v>
      </c>
      <c r="CQ2044" s="170">
        <f t="shared" si="203"/>
        <v>3706.4589999999998</v>
      </c>
      <c r="CU2044" s="174">
        <v>337</v>
      </c>
      <c r="CV2044" s="174">
        <v>75777</v>
      </c>
      <c r="CW2044" s="174">
        <v>5</v>
      </c>
      <c r="CX2044" s="174">
        <v>2388.4430000000002</v>
      </c>
    </row>
    <row r="2045" spans="84:102" x14ac:dyDescent="0.25">
      <c r="CF2045" s="3" t="s">
        <v>3073</v>
      </c>
      <c r="CG2045" s="174">
        <v>145149</v>
      </c>
      <c r="CH2045" s="174">
        <v>2768</v>
      </c>
      <c r="CI2045" s="174">
        <v>5</v>
      </c>
      <c r="CJ2045" s="174">
        <v>2388.0459999999998</v>
      </c>
      <c r="CK2045" s="174">
        <v>2388.0459999999998</v>
      </c>
      <c r="CN2045" s="3">
        <v>2756</v>
      </c>
      <c r="CO2045" s="169">
        <f t="shared" si="201"/>
        <v>1827.8317999999999</v>
      </c>
      <c r="CP2045" s="169">
        <f t="shared" si="202"/>
        <v>1877.1876199999999</v>
      </c>
      <c r="CQ2045" s="170">
        <f t="shared" si="203"/>
        <v>3705.0194199999996</v>
      </c>
      <c r="CU2045" s="174">
        <v>145149</v>
      </c>
      <c r="CV2045" s="174">
        <v>2768</v>
      </c>
      <c r="CW2045" s="174">
        <v>5</v>
      </c>
      <c r="CX2045" s="174">
        <v>2388.0459999999998</v>
      </c>
    </row>
    <row r="2046" spans="84:102" x14ac:dyDescent="0.25">
      <c r="CF2046" s="3" t="s">
        <v>3073</v>
      </c>
      <c r="CG2046" s="174">
        <v>3405</v>
      </c>
      <c r="CH2046" s="174">
        <v>175248</v>
      </c>
      <c r="CI2046" s="174">
        <v>5</v>
      </c>
      <c r="CJ2046" s="174">
        <v>2386.7280000000001</v>
      </c>
      <c r="CK2046" s="174">
        <v>2386.7280000000001</v>
      </c>
      <c r="CN2046" s="3">
        <v>2269</v>
      </c>
      <c r="CO2046" s="169">
        <f t="shared" si="201"/>
        <v>1857.93507</v>
      </c>
      <c r="CP2046" s="169">
        <f t="shared" si="202"/>
        <v>1844.0813209999999</v>
      </c>
      <c r="CQ2046" s="170">
        <f t="shared" si="203"/>
        <v>3702.0163910000001</v>
      </c>
      <c r="CU2046" s="174">
        <v>3405</v>
      </c>
      <c r="CV2046" s="174">
        <v>175248</v>
      </c>
      <c r="CW2046" s="174">
        <v>5</v>
      </c>
      <c r="CX2046" s="174">
        <v>2386.7280000000001</v>
      </c>
    </row>
    <row r="2047" spans="84:102" x14ac:dyDescent="0.25">
      <c r="CF2047" s="3" t="s">
        <v>3073</v>
      </c>
      <c r="CG2047" s="174">
        <v>2609</v>
      </c>
      <c r="CH2047" s="174">
        <v>46387</v>
      </c>
      <c r="CI2047" s="174">
        <v>5</v>
      </c>
      <c r="CJ2047" s="174">
        <v>2386.3519999999999</v>
      </c>
      <c r="CK2047" s="174">
        <v>2386.3519999999999</v>
      </c>
      <c r="CN2047" s="3">
        <v>3003</v>
      </c>
      <c r="CO2047" s="169">
        <f t="shared" si="201"/>
        <v>1873.502</v>
      </c>
      <c r="CP2047" s="169">
        <f t="shared" si="202"/>
        <v>1824.7460000000001</v>
      </c>
      <c r="CQ2047" s="170">
        <f t="shared" si="203"/>
        <v>3698.248</v>
      </c>
      <c r="CU2047" s="174">
        <v>2609</v>
      </c>
      <c r="CV2047" s="174">
        <v>46387</v>
      </c>
      <c r="CW2047" s="174">
        <v>5</v>
      </c>
      <c r="CX2047" s="174">
        <v>2386.3519999999999</v>
      </c>
    </row>
    <row r="2048" spans="84:102" x14ac:dyDescent="0.25">
      <c r="CF2048" s="3" t="s">
        <v>3073</v>
      </c>
      <c r="CG2048" s="174">
        <v>1587</v>
      </c>
      <c r="CH2048" s="174">
        <v>81597</v>
      </c>
      <c r="CI2048" s="174">
        <v>5</v>
      </c>
      <c r="CJ2048" s="174">
        <v>2385.6210000000001</v>
      </c>
      <c r="CK2048" s="174">
        <v>2385.6210000000001</v>
      </c>
      <c r="CN2048" s="3">
        <v>1584</v>
      </c>
      <c r="CO2048" s="169">
        <f t="shared" si="201"/>
        <v>1878.9259999999999</v>
      </c>
      <c r="CP2048" s="169">
        <f t="shared" si="202"/>
        <v>1819.0150000000001</v>
      </c>
      <c r="CQ2048" s="170">
        <f t="shared" si="203"/>
        <v>3697.9409999999998</v>
      </c>
      <c r="CU2048" s="174">
        <v>1587</v>
      </c>
      <c r="CV2048" s="174">
        <v>81597</v>
      </c>
      <c r="CW2048" s="174">
        <v>5</v>
      </c>
      <c r="CX2048" s="174">
        <v>2385.6210000000001</v>
      </c>
    </row>
    <row r="2049" spans="84:102" x14ac:dyDescent="0.25">
      <c r="CF2049" s="3" t="s">
        <v>3073</v>
      </c>
      <c r="CG2049" s="174">
        <v>146901</v>
      </c>
      <c r="CH2049" s="174">
        <v>2792</v>
      </c>
      <c r="CI2049" s="174">
        <v>5</v>
      </c>
      <c r="CJ2049" s="174">
        <v>2385.4609999999998</v>
      </c>
      <c r="CK2049" s="174">
        <v>2385.4609999999998</v>
      </c>
      <c r="CN2049" s="3">
        <v>593</v>
      </c>
      <c r="CO2049" s="169">
        <f t="shared" si="201"/>
        <v>1862.8643</v>
      </c>
      <c r="CP2049" s="169">
        <f t="shared" si="202"/>
        <v>1834.9876000000002</v>
      </c>
      <c r="CQ2049" s="170">
        <f t="shared" si="203"/>
        <v>3697.8519000000001</v>
      </c>
      <c r="CU2049" s="174">
        <v>146901</v>
      </c>
      <c r="CV2049" s="174">
        <v>2792</v>
      </c>
      <c r="CW2049" s="174">
        <v>5</v>
      </c>
      <c r="CX2049" s="174">
        <v>2385.4609999999998</v>
      </c>
    </row>
    <row r="2050" spans="84:102" x14ac:dyDescent="0.25">
      <c r="CF2050" s="3" t="s">
        <v>3073</v>
      </c>
      <c r="CG2050" s="174">
        <v>2946</v>
      </c>
      <c r="CH2050" s="174">
        <v>152700</v>
      </c>
      <c r="CI2050" s="174">
        <v>5</v>
      </c>
      <c r="CJ2050" s="174">
        <v>2385.2979999999998</v>
      </c>
      <c r="CK2050" s="174">
        <v>2385.2979999999998</v>
      </c>
      <c r="CN2050" s="3">
        <v>883</v>
      </c>
      <c r="CO2050" s="169">
        <f t="shared" si="201"/>
        <v>1857.2038</v>
      </c>
      <c r="CP2050" s="169">
        <f t="shared" si="202"/>
        <v>1839.5634</v>
      </c>
      <c r="CQ2050" s="170">
        <f t="shared" si="203"/>
        <v>3696.7672000000002</v>
      </c>
      <c r="CU2050" s="174">
        <v>2946</v>
      </c>
      <c r="CV2050" s="174">
        <v>152700</v>
      </c>
      <c r="CW2050" s="174">
        <v>5</v>
      </c>
      <c r="CX2050" s="174">
        <v>2385.2979999999998</v>
      </c>
    </row>
    <row r="2051" spans="84:102" x14ac:dyDescent="0.25">
      <c r="CF2051" s="3" t="s">
        <v>3073</v>
      </c>
      <c r="CG2051" s="174">
        <v>79735</v>
      </c>
      <c r="CH2051" s="174">
        <v>404</v>
      </c>
      <c r="CI2051" s="174">
        <v>5</v>
      </c>
      <c r="CJ2051" s="174">
        <v>2384.3180000000002</v>
      </c>
      <c r="CK2051" s="174">
        <v>2384.3180000000002</v>
      </c>
      <c r="CN2051" s="3">
        <v>58</v>
      </c>
      <c r="CO2051" s="169">
        <f t="shared" ref="CO2051:CO2114" si="204">SUMIF(CG$3:CG$17476,$CN2051,$CK$3:$CK$17476)</f>
        <v>1858.8496</v>
      </c>
      <c r="CP2051" s="169">
        <f t="shared" ref="CP2051:CP2114" si="205">SUMIF(CH$3:CH$17476,$CN2051,$CK$3:$CK$17476)</f>
        <v>1837.6279200000001</v>
      </c>
      <c r="CQ2051" s="170">
        <f t="shared" ref="CQ2051:CQ2114" si="206">CO2051+CP2051</f>
        <v>3696.4775200000004</v>
      </c>
      <c r="CU2051" s="174">
        <v>79735</v>
      </c>
      <c r="CV2051" s="174">
        <v>404</v>
      </c>
      <c r="CW2051" s="174">
        <v>5</v>
      </c>
      <c r="CX2051" s="174">
        <v>2384.3180000000002</v>
      </c>
    </row>
    <row r="2052" spans="84:102" x14ac:dyDescent="0.25">
      <c r="CF2052" s="3" t="s">
        <v>3073</v>
      </c>
      <c r="CG2052" s="174">
        <v>2202</v>
      </c>
      <c r="CH2052" s="174">
        <v>17707</v>
      </c>
      <c r="CI2052" s="174">
        <v>5</v>
      </c>
      <c r="CJ2052" s="174">
        <v>2384.098</v>
      </c>
      <c r="CK2052" s="174">
        <v>2384.098</v>
      </c>
      <c r="CN2052" s="3">
        <v>1382</v>
      </c>
      <c r="CO2052" s="169">
        <f t="shared" si="204"/>
        <v>1838.5029999999999</v>
      </c>
      <c r="CP2052" s="169">
        <f t="shared" si="205"/>
        <v>1857.8510000000001</v>
      </c>
      <c r="CQ2052" s="170">
        <f t="shared" si="206"/>
        <v>3696.3540000000003</v>
      </c>
      <c r="CU2052" s="174">
        <v>2202</v>
      </c>
      <c r="CV2052" s="174">
        <v>17707</v>
      </c>
      <c r="CW2052" s="174">
        <v>5</v>
      </c>
      <c r="CX2052" s="174">
        <v>2384.098</v>
      </c>
    </row>
    <row r="2053" spans="84:102" x14ac:dyDescent="0.25">
      <c r="CF2053" s="3" t="s">
        <v>3073</v>
      </c>
      <c r="CG2053" s="174">
        <v>2680</v>
      </c>
      <c r="CH2053" s="174">
        <v>129765</v>
      </c>
      <c r="CI2053" s="174">
        <v>5</v>
      </c>
      <c r="CJ2053" s="174">
        <v>2384.058</v>
      </c>
      <c r="CK2053" s="174">
        <v>2384.058</v>
      </c>
      <c r="CN2053" s="3">
        <v>3165</v>
      </c>
      <c r="CO2053" s="169">
        <f t="shared" si="204"/>
        <v>1813.4380000000001</v>
      </c>
      <c r="CP2053" s="169">
        <f t="shared" si="205"/>
        <v>1881.44</v>
      </c>
      <c r="CQ2053" s="170">
        <f t="shared" si="206"/>
        <v>3694.8780000000002</v>
      </c>
      <c r="CU2053" s="174">
        <v>2680</v>
      </c>
      <c r="CV2053" s="174">
        <v>129765</v>
      </c>
      <c r="CW2053" s="174">
        <v>5</v>
      </c>
      <c r="CX2053" s="174">
        <v>2384.058</v>
      </c>
    </row>
    <row r="2054" spans="84:102" x14ac:dyDescent="0.25">
      <c r="CF2054" s="3" t="s">
        <v>3073</v>
      </c>
      <c r="CG2054" s="174">
        <v>51443</v>
      </c>
      <c r="CH2054" s="174">
        <v>1821</v>
      </c>
      <c r="CI2054" s="174">
        <v>5</v>
      </c>
      <c r="CJ2054" s="174">
        <v>2382.3110000000001</v>
      </c>
      <c r="CK2054" s="174">
        <v>2382.3110000000001</v>
      </c>
      <c r="CN2054" s="3">
        <v>2572</v>
      </c>
      <c r="CO2054" s="169">
        <f t="shared" si="204"/>
        <v>1812.7948000000001</v>
      </c>
      <c r="CP2054" s="169">
        <f t="shared" si="205"/>
        <v>1881.2747999999999</v>
      </c>
      <c r="CQ2054" s="170">
        <f t="shared" si="206"/>
        <v>3694.0695999999998</v>
      </c>
      <c r="CU2054" s="174">
        <v>51443</v>
      </c>
      <c r="CV2054" s="174">
        <v>1821</v>
      </c>
      <c r="CW2054" s="174">
        <v>5</v>
      </c>
      <c r="CX2054" s="174">
        <v>2382.3110000000001</v>
      </c>
    </row>
    <row r="2055" spans="84:102" x14ac:dyDescent="0.25">
      <c r="CF2055" s="3" t="s">
        <v>3073</v>
      </c>
      <c r="CG2055" s="174">
        <v>3307</v>
      </c>
      <c r="CH2055" s="174">
        <v>168134</v>
      </c>
      <c r="CI2055" s="174">
        <v>5</v>
      </c>
      <c r="CJ2055" s="174">
        <v>2382.0619999999999</v>
      </c>
      <c r="CK2055" s="174">
        <v>2382.0619999999999</v>
      </c>
      <c r="CN2055" s="3">
        <v>1132</v>
      </c>
      <c r="CO2055" s="169">
        <f t="shared" si="204"/>
        <v>1764.4866</v>
      </c>
      <c r="CP2055" s="169">
        <f t="shared" si="205"/>
        <v>1926.2636</v>
      </c>
      <c r="CQ2055" s="170">
        <f t="shared" si="206"/>
        <v>3690.7501999999999</v>
      </c>
      <c r="CU2055" s="174">
        <v>3307</v>
      </c>
      <c r="CV2055" s="174">
        <v>168134</v>
      </c>
      <c r="CW2055" s="174">
        <v>5</v>
      </c>
      <c r="CX2055" s="174">
        <v>2382.0619999999999</v>
      </c>
    </row>
    <row r="2056" spans="84:102" x14ac:dyDescent="0.25">
      <c r="CF2056" s="3" t="s">
        <v>3073</v>
      </c>
      <c r="CG2056" s="174">
        <v>110971</v>
      </c>
      <c r="CH2056" s="174">
        <v>1397</v>
      </c>
      <c r="CI2056" s="174">
        <v>5</v>
      </c>
      <c r="CJ2056" s="174">
        <v>2381.8290000000002</v>
      </c>
      <c r="CK2056" s="174">
        <v>2381.8290000000002</v>
      </c>
      <c r="CN2056" s="3">
        <v>3218</v>
      </c>
      <c r="CO2056" s="169">
        <f t="shared" si="204"/>
        <v>1835.4929999999999</v>
      </c>
      <c r="CP2056" s="169">
        <f t="shared" si="205"/>
        <v>1855.0260000000001</v>
      </c>
      <c r="CQ2056" s="170">
        <f t="shared" si="206"/>
        <v>3690.5190000000002</v>
      </c>
      <c r="CU2056" s="174">
        <v>110971</v>
      </c>
      <c r="CV2056" s="174">
        <v>1397</v>
      </c>
      <c r="CW2056" s="174">
        <v>5</v>
      </c>
      <c r="CX2056" s="174">
        <v>2381.8290000000002</v>
      </c>
    </row>
    <row r="2057" spans="84:102" x14ac:dyDescent="0.25">
      <c r="CF2057" s="3" t="s">
        <v>3073</v>
      </c>
      <c r="CG2057" s="174">
        <v>37445</v>
      </c>
      <c r="CH2057" s="174">
        <v>2502</v>
      </c>
      <c r="CI2057" s="174">
        <v>5</v>
      </c>
      <c r="CJ2057" s="174">
        <v>2381.3150000000001</v>
      </c>
      <c r="CK2057" s="174">
        <v>2381.3150000000001</v>
      </c>
      <c r="CN2057" s="3">
        <v>838</v>
      </c>
      <c r="CO2057" s="169">
        <f t="shared" si="204"/>
        <v>1828.7464</v>
      </c>
      <c r="CP2057" s="169">
        <f t="shared" si="205"/>
        <v>1860.3253999999999</v>
      </c>
      <c r="CQ2057" s="170">
        <f t="shared" si="206"/>
        <v>3689.0717999999997</v>
      </c>
      <c r="CU2057" s="174">
        <v>37445</v>
      </c>
      <c r="CV2057" s="174">
        <v>2502</v>
      </c>
      <c r="CW2057" s="174">
        <v>5</v>
      </c>
      <c r="CX2057" s="174">
        <v>2381.3150000000001</v>
      </c>
    </row>
    <row r="2058" spans="84:102" x14ac:dyDescent="0.25">
      <c r="CF2058" s="3" t="s">
        <v>3073</v>
      </c>
      <c r="CG2058" s="174">
        <v>2792</v>
      </c>
      <c r="CH2058" s="174">
        <v>146901</v>
      </c>
      <c r="CI2058" s="174">
        <v>5</v>
      </c>
      <c r="CJ2058" s="174">
        <v>2381.1419999999998</v>
      </c>
      <c r="CK2058" s="174">
        <v>2381.1419999999998</v>
      </c>
      <c r="CN2058" s="3">
        <v>272</v>
      </c>
      <c r="CO2058" s="169">
        <f t="shared" si="204"/>
        <v>1897.2134000000001</v>
      </c>
      <c r="CP2058" s="169">
        <f t="shared" si="205"/>
        <v>1791.5348000000001</v>
      </c>
      <c r="CQ2058" s="170">
        <f t="shared" si="206"/>
        <v>3688.7482</v>
      </c>
      <c r="CU2058" s="174">
        <v>2792</v>
      </c>
      <c r="CV2058" s="174">
        <v>146901</v>
      </c>
      <c r="CW2058" s="174">
        <v>5</v>
      </c>
      <c r="CX2058" s="174">
        <v>2381.1419999999998</v>
      </c>
    </row>
    <row r="2059" spans="84:102" x14ac:dyDescent="0.25">
      <c r="CF2059" s="3" t="s">
        <v>3073</v>
      </c>
      <c r="CG2059" s="174">
        <v>85032</v>
      </c>
      <c r="CH2059" s="174">
        <v>502</v>
      </c>
      <c r="CI2059" s="174">
        <v>5</v>
      </c>
      <c r="CJ2059" s="174">
        <v>2380.8690000000001</v>
      </c>
      <c r="CK2059" s="174">
        <v>2380.8690000000001</v>
      </c>
      <c r="CN2059" s="3">
        <v>2763</v>
      </c>
      <c r="CO2059" s="169">
        <f t="shared" si="204"/>
        <v>1829.1867000000002</v>
      </c>
      <c r="CP2059" s="169">
        <f t="shared" si="205"/>
        <v>1858.5384799999999</v>
      </c>
      <c r="CQ2059" s="170">
        <f t="shared" si="206"/>
        <v>3687.7251800000004</v>
      </c>
      <c r="CU2059" s="174">
        <v>85032</v>
      </c>
      <c r="CV2059" s="174">
        <v>502</v>
      </c>
      <c r="CW2059" s="174">
        <v>5</v>
      </c>
      <c r="CX2059" s="174">
        <v>2380.8690000000001</v>
      </c>
    </row>
    <row r="2060" spans="84:102" x14ac:dyDescent="0.25">
      <c r="CF2060" s="3" t="s">
        <v>3073</v>
      </c>
      <c r="CG2060" s="174">
        <v>2819</v>
      </c>
      <c r="CH2060" s="174">
        <v>198739</v>
      </c>
      <c r="CI2060" s="174">
        <v>5</v>
      </c>
      <c r="CJ2060" s="174">
        <v>2380.8620000000001</v>
      </c>
      <c r="CK2060" s="174">
        <v>2380.8620000000001</v>
      </c>
      <c r="CN2060" s="3">
        <v>2800</v>
      </c>
      <c r="CO2060" s="169">
        <f t="shared" si="204"/>
        <v>1895.2082</v>
      </c>
      <c r="CP2060" s="169">
        <f t="shared" si="205"/>
        <v>1789.9746999999998</v>
      </c>
      <c r="CQ2060" s="170">
        <f t="shared" si="206"/>
        <v>3685.1828999999998</v>
      </c>
      <c r="CU2060" s="174">
        <v>2819</v>
      </c>
      <c r="CV2060" s="174">
        <v>198739</v>
      </c>
      <c r="CW2060" s="174">
        <v>5</v>
      </c>
      <c r="CX2060" s="174">
        <v>2380.8620000000001</v>
      </c>
    </row>
    <row r="2061" spans="84:102" x14ac:dyDescent="0.25">
      <c r="CF2061" s="3" t="s">
        <v>3073</v>
      </c>
      <c r="CG2061" s="174">
        <v>1957</v>
      </c>
      <c r="CH2061" s="174">
        <v>88134</v>
      </c>
      <c r="CI2061" s="174">
        <v>5</v>
      </c>
      <c r="CJ2061" s="174">
        <v>2380.1999999999998</v>
      </c>
      <c r="CK2061" s="174">
        <v>2380.1999999999998</v>
      </c>
      <c r="CN2061" s="3">
        <v>3298</v>
      </c>
      <c r="CO2061" s="169">
        <f t="shared" si="204"/>
        <v>1857.8828699999999</v>
      </c>
      <c r="CP2061" s="169">
        <f t="shared" si="205"/>
        <v>1825.5225700000001</v>
      </c>
      <c r="CQ2061" s="170">
        <f t="shared" si="206"/>
        <v>3683.40544</v>
      </c>
      <c r="CU2061" s="174">
        <v>1957</v>
      </c>
      <c r="CV2061" s="174">
        <v>88134</v>
      </c>
      <c r="CW2061" s="174">
        <v>5</v>
      </c>
      <c r="CX2061" s="174">
        <v>2380.1999999999998</v>
      </c>
    </row>
    <row r="2062" spans="84:102" x14ac:dyDescent="0.25">
      <c r="CF2062" s="3" t="s">
        <v>3073</v>
      </c>
      <c r="CG2062" s="174">
        <v>3472</v>
      </c>
      <c r="CH2062" s="174">
        <v>43507</v>
      </c>
      <c r="CI2062" s="174">
        <v>5</v>
      </c>
      <c r="CJ2062" s="174">
        <v>2378.9259999999999</v>
      </c>
      <c r="CK2062" s="174">
        <v>2378.9259999999999</v>
      </c>
      <c r="CN2062" s="3">
        <v>2179</v>
      </c>
      <c r="CO2062" s="169">
        <f t="shared" si="204"/>
        <v>1826.915</v>
      </c>
      <c r="CP2062" s="169">
        <f t="shared" si="205"/>
        <v>1854.415</v>
      </c>
      <c r="CQ2062" s="170">
        <f t="shared" si="206"/>
        <v>3681.33</v>
      </c>
      <c r="CU2062" s="174">
        <v>3472</v>
      </c>
      <c r="CV2062" s="174">
        <v>43507</v>
      </c>
      <c r="CW2062" s="174">
        <v>5</v>
      </c>
      <c r="CX2062" s="174">
        <v>2378.9259999999999</v>
      </c>
    </row>
    <row r="2063" spans="84:102" x14ac:dyDescent="0.25">
      <c r="CF2063" s="3" t="s">
        <v>3073</v>
      </c>
      <c r="CG2063" s="174">
        <v>48949</v>
      </c>
      <c r="CH2063" s="174">
        <v>2666</v>
      </c>
      <c r="CI2063" s="174">
        <v>5</v>
      </c>
      <c r="CJ2063" s="174">
        <v>2377.6550000000002</v>
      </c>
      <c r="CK2063" s="174">
        <v>2377.6550000000002</v>
      </c>
      <c r="CN2063" s="3">
        <v>748</v>
      </c>
      <c r="CO2063" s="169">
        <f t="shared" si="204"/>
        <v>1847.0097000000001</v>
      </c>
      <c r="CP2063" s="169">
        <f t="shared" si="205"/>
        <v>1832.8384999999998</v>
      </c>
      <c r="CQ2063" s="170">
        <f t="shared" si="206"/>
        <v>3679.8481999999999</v>
      </c>
      <c r="CU2063" s="174">
        <v>48949</v>
      </c>
      <c r="CV2063" s="174">
        <v>2666</v>
      </c>
      <c r="CW2063" s="174">
        <v>5</v>
      </c>
      <c r="CX2063" s="174">
        <v>2377.6550000000002</v>
      </c>
    </row>
    <row r="2064" spans="84:102" x14ac:dyDescent="0.25">
      <c r="CF2064" s="3" t="s">
        <v>3073</v>
      </c>
      <c r="CG2064" s="174">
        <v>3681</v>
      </c>
      <c r="CH2064" s="174">
        <v>120278</v>
      </c>
      <c r="CI2064" s="174">
        <v>5</v>
      </c>
      <c r="CJ2064" s="174">
        <v>2377.4780000000001</v>
      </c>
      <c r="CK2064" s="174">
        <v>2377.4780000000001</v>
      </c>
      <c r="CN2064" s="3">
        <v>2753</v>
      </c>
      <c r="CO2064" s="169">
        <f t="shared" si="204"/>
        <v>1829.9059999999999</v>
      </c>
      <c r="CP2064" s="169">
        <f t="shared" si="205"/>
        <v>1848.3620000000001</v>
      </c>
      <c r="CQ2064" s="170">
        <f t="shared" si="206"/>
        <v>3678.268</v>
      </c>
      <c r="CU2064" s="174">
        <v>3681</v>
      </c>
      <c r="CV2064" s="174">
        <v>120278</v>
      </c>
      <c r="CW2064" s="174">
        <v>5</v>
      </c>
      <c r="CX2064" s="174">
        <v>2377.4780000000001</v>
      </c>
    </row>
    <row r="2065" spans="84:102" x14ac:dyDescent="0.25">
      <c r="CF2065" s="3" t="s">
        <v>3073</v>
      </c>
      <c r="CG2065" s="174">
        <v>26639</v>
      </c>
      <c r="CH2065" s="174">
        <v>3468</v>
      </c>
      <c r="CI2065" s="174">
        <v>5</v>
      </c>
      <c r="CJ2065" s="174">
        <v>2376.25</v>
      </c>
      <c r="CK2065" s="174">
        <v>2376.25</v>
      </c>
      <c r="CN2065" s="3">
        <v>821</v>
      </c>
      <c r="CO2065" s="169">
        <f t="shared" si="204"/>
        <v>1809.04863</v>
      </c>
      <c r="CP2065" s="169">
        <f t="shared" si="205"/>
        <v>1867.609166</v>
      </c>
      <c r="CQ2065" s="170">
        <f t="shared" si="206"/>
        <v>3676.657796</v>
      </c>
      <c r="CU2065" s="174">
        <v>26639</v>
      </c>
      <c r="CV2065" s="174">
        <v>3468</v>
      </c>
      <c r="CW2065" s="174">
        <v>5</v>
      </c>
      <c r="CX2065" s="174">
        <v>2376.25</v>
      </c>
    </row>
    <row r="2066" spans="84:102" x14ac:dyDescent="0.25">
      <c r="CF2066" s="3" t="s">
        <v>3073</v>
      </c>
      <c r="CG2066" s="174">
        <v>1043</v>
      </c>
      <c r="CH2066" s="174">
        <v>122966</v>
      </c>
      <c r="CI2066" s="174">
        <v>5</v>
      </c>
      <c r="CJ2066" s="174">
        <v>2376.1819999999998</v>
      </c>
      <c r="CK2066" s="174">
        <v>2376.1819999999998</v>
      </c>
      <c r="CN2066" s="3">
        <v>730</v>
      </c>
      <c r="CO2066" s="169">
        <f t="shared" si="204"/>
        <v>1851.3920000000001</v>
      </c>
      <c r="CP2066" s="169">
        <f t="shared" si="205"/>
        <v>1824.396</v>
      </c>
      <c r="CQ2066" s="170">
        <f t="shared" si="206"/>
        <v>3675.788</v>
      </c>
      <c r="CU2066" s="174">
        <v>1043</v>
      </c>
      <c r="CV2066" s="174">
        <v>122966</v>
      </c>
      <c r="CW2066" s="174">
        <v>5</v>
      </c>
      <c r="CX2066" s="174">
        <v>2376.1819999999998</v>
      </c>
    </row>
    <row r="2067" spans="84:102" x14ac:dyDescent="0.25">
      <c r="CF2067" s="3" t="s">
        <v>3073</v>
      </c>
      <c r="CG2067" s="174">
        <v>304</v>
      </c>
      <c r="CH2067" s="174">
        <v>73833</v>
      </c>
      <c r="CI2067" s="174">
        <v>5</v>
      </c>
      <c r="CJ2067" s="174">
        <v>2373.9070000000002</v>
      </c>
      <c r="CK2067" s="174">
        <v>2373.9070000000002</v>
      </c>
      <c r="CN2067" s="3">
        <v>399</v>
      </c>
      <c r="CO2067" s="169">
        <f t="shared" si="204"/>
        <v>1829.05</v>
      </c>
      <c r="CP2067" s="169">
        <f t="shared" si="205"/>
        <v>1846.4739999999999</v>
      </c>
      <c r="CQ2067" s="170">
        <f t="shared" si="206"/>
        <v>3675.5239999999999</v>
      </c>
      <c r="CU2067" s="174">
        <v>304</v>
      </c>
      <c r="CV2067" s="174">
        <v>73833</v>
      </c>
      <c r="CW2067" s="174">
        <v>5</v>
      </c>
      <c r="CX2067" s="174">
        <v>2373.9070000000002</v>
      </c>
    </row>
    <row r="2068" spans="84:102" x14ac:dyDescent="0.25">
      <c r="CF2068" s="3" t="s">
        <v>3073</v>
      </c>
      <c r="CG2068" s="174">
        <v>3688</v>
      </c>
      <c r="CH2068" s="174">
        <v>73107</v>
      </c>
      <c r="CI2068" s="174">
        <v>5</v>
      </c>
      <c r="CJ2068" s="174">
        <v>2373.759</v>
      </c>
      <c r="CK2068" s="174">
        <v>2373.759</v>
      </c>
      <c r="CN2068" s="3">
        <v>617</v>
      </c>
      <c r="CO2068" s="169">
        <f t="shared" si="204"/>
        <v>1801.1369</v>
      </c>
      <c r="CP2068" s="169">
        <f t="shared" si="205"/>
        <v>1867.6159</v>
      </c>
      <c r="CQ2068" s="170">
        <f t="shared" si="206"/>
        <v>3668.7528000000002</v>
      </c>
      <c r="CU2068" s="174">
        <v>3688</v>
      </c>
      <c r="CV2068" s="174">
        <v>73107</v>
      </c>
      <c r="CW2068" s="174">
        <v>5</v>
      </c>
      <c r="CX2068" s="174">
        <v>2373.759</v>
      </c>
    </row>
    <row r="2069" spans="84:102" x14ac:dyDescent="0.25">
      <c r="CF2069" s="3" t="s">
        <v>3073</v>
      </c>
      <c r="CG2069" s="174">
        <v>1617</v>
      </c>
      <c r="CH2069" s="174">
        <v>78021</v>
      </c>
      <c r="CI2069" s="174">
        <v>5</v>
      </c>
      <c r="CJ2069" s="174">
        <v>2373.61</v>
      </c>
      <c r="CK2069" s="174">
        <v>2373.61</v>
      </c>
      <c r="CN2069" s="3">
        <v>482</v>
      </c>
      <c r="CO2069" s="169">
        <f t="shared" si="204"/>
        <v>1833.5752</v>
      </c>
      <c r="CP2069" s="169">
        <f t="shared" si="205"/>
        <v>1834.7581</v>
      </c>
      <c r="CQ2069" s="170">
        <f t="shared" si="206"/>
        <v>3668.3333000000002</v>
      </c>
      <c r="CU2069" s="174">
        <v>1617</v>
      </c>
      <c r="CV2069" s="174">
        <v>78021</v>
      </c>
      <c r="CW2069" s="174">
        <v>5</v>
      </c>
      <c r="CX2069" s="174">
        <v>2373.61</v>
      </c>
    </row>
    <row r="2070" spans="84:102" x14ac:dyDescent="0.25">
      <c r="CF2070" s="3" t="s">
        <v>3073</v>
      </c>
      <c r="CG2070" s="174">
        <v>39938</v>
      </c>
      <c r="CH2070" s="174">
        <v>2511</v>
      </c>
      <c r="CI2070" s="174">
        <v>5</v>
      </c>
      <c r="CJ2070" s="174">
        <v>2373.5569999999998</v>
      </c>
      <c r="CK2070" s="174">
        <v>2373.5569999999998</v>
      </c>
      <c r="CN2070" s="3">
        <v>753</v>
      </c>
      <c r="CO2070" s="169">
        <f t="shared" si="204"/>
        <v>1789.7539999999999</v>
      </c>
      <c r="CP2070" s="169">
        <f t="shared" si="205"/>
        <v>1877.577</v>
      </c>
      <c r="CQ2070" s="170">
        <f t="shared" si="206"/>
        <v>3667.3310000000001</v>
      </c>
      <c r="CU2070" s="174">
        <v>39938</v>
      </c>
      <c r="CV2070" s="174">
        <v>2511</v>
      </c>
      <c r="CW2070" s="174">
        <v>5</v>
      </c>
      <c r="CX2070" s="174">
        <v>2373.5569999999998</v>
      </c>
    </row>
    <row r="2071" spans="84:102" x14ac:dyDescent="0.25">
      <c r="CF2071" s="3" t="s">
        <v>3073</v>
      </c>
      <c r="CG2071" s="174">
        <v>73107</v>
      </c>
      <c r="CH2071" s="174">
        <v>3688</v>
      </c>
      <c r="CI2071" s="174">
        <v>5</v>
      </c>
      <c r="CJ2071" s="174">
        <v>2373.0030000000002</v>
      </c>
      <c r="CK2071" s="174">
        <v>2373.0030000000002</v>
      </c>
      <c r="CN2071" s="3">
        <v>1368</v>
      </c>
      <c r="CO2071" s="169">
        <f t="shared" si="204"/>
        <v>1773.51938</v>
      </c>
      <c r="CP2071" s="169">
        <f t="shared" si="205"/>
        <v>1892.88078</v>
      </c>
      <c r="CQ2071" s="170">
        <f t="shared" si="206"/>
        <v>3666.4001600000001</v>
      </c>
      <c r="CU2071" s="174">
        <v>73107</v>
      </c>
      <c r="CV2071" s="174">
        <v>3688</v>
      </c>
      <c r="CW2071" s="174">
        <v>5</v>
      </c>
      <c r="CX2071" s="174">
        <v>2373.0030000000002</v>
      </c>
    </row>
    <row r="2072" spans="84:102" x14ac:dyDescent="0.25">
      <c r="CF2072" s="3" t="s">
        <v>3073</v>
      </c>
      <c r="CG2072" s="174">
        <v>3646</v>
      </c>
      <c r="CH2072" s="174">
        <v>99775</v>
      </c>
      <c r="CI2072" s="174">
        <v>5</v>
      </c>
      <c r="CJ2072" s="174">
        <v>2372.9870000000001</v>
      </c>
      <c r="CK2072" s="174">
        <v>2372.9870000000001</v>
      </c>
      <c r="CN2072" s="3">
        <v>840</v>
      </c>
      <c r="CO2072" s="169">
        <f t="shared" si="204"/>
        <v>1794.72</v>
      </c>
      <c r="CP2072" s="169">
        <f t="shared" si="205"/>
        <v>1871.566</v>
      </c>
      <c r="CQ2072" s="170">
        <f t="shared" si="206"/>
        <v>3666.2860000000001</v>
      </c>
      <c r="CU2072" s="174">
        <v>3646</v>
      </c>
      <c r="CV2072" s="174">
        <v>99775</v>
      </c>
      <c r="CW2072" s="174">
        <v>5</v>
      </c>
      <c r="CX2072" s="174">
        <v>2372.9870000000001</v>
      </c>
    </row>
    <row r="2073" spans="84:102" x14ac:dyDescent="0.25">
      <c r="CF2073" s="3" t="s">
        <v>3073</v>
      </c>
      <c r="CG2073" s="174">
        <v>2231</v>
      </c>
      <c r="CH2073" s="174">
        <v>18384</v>
      </c>
      <c r="CI2073" s="174">
        <v>5</v>
      </c>
      <c r="CJ2073" s="174">
        <v>2371.9870000000001</v>
      </c>
      <c r="CK2073" s="174">
        <v>2371.9870000000001</v>
      </c>
      <c r="CN2073" s="3">
        <v>1640</v>
      </c>
      <c r="CO2073" s="169">
        <f t="shared" si="204"/>
        <v>1828.2871</v>
      </c>
      <c r="CP2073" s="169">
        <f t="shared" si="205"/>
        <v>1835.9542000000001</v>
      </c>
      <c r="CQ2073" s="170">
        <f t="shared" si="206"/>
        <v>3664.2413000000001</v>
      </c>
      <c r="CU2073" s="174">
        <v>2231</v>
      </c>
      <c r="CV2073" s="174">
        <v>18384</v>
      </c>
      <c r="CW2073" s="174">
        <v>5</v>
      </c>
      <c r="CX2073" s="174">
        <v>2371.9870000000001</v>
      </c>
    </row>
    <row r="2074" spans="84:102" x14ac:dyDescent="0.25">
      <c r="CF2074" s="3" t="s">
        <v>3073</v>
      </c>
      <c r="CG2074" s="174">
        <v>3088</v>
      </c>
      <c r="CH2074" s="174">
        <v>142955</v>
      </c>
      <c r="CI2074" s="174">
        <v>5</v>
      </c>
      <c r="CJ2074" s="174">
        <v>2370.721</v>
      </c>
      <c r="CK2074" s="174">
        <v>2370.721</v>
      </c>
      <c r="CN2074" s="3">
        <v>211</v>
      </c>
      <c r="CO2074" s="169">
        <f t="shared" si="204"/>
        <v>1836.7246</v>
      </c>
      <c r="CP2074" s="169">
        <f t="shared" si="205"/>
        <v>1827.3771999999999</v>
      </c>
      <c r="CQ2074" s="170">
        <f t="shared" si="206"/>
        <v>3664.1017999999999</v>
      </c>
      <c r="CU2074" s="174">
        <v>3088</v>
      </c>
      <c r="CV2074" s="174">
        <v>142955</v>
      </c>
      <c r="CW2074" s="174">
        <v>5</v>
      </c>
      <c r="CX2074" s="174">
        <v>2370.721</v>
      </c>
    </row>
    <row r="2075" spans="84:102" x14ac:dyDescent="0.25">
      <c r="CF2075" s="3" t="s">
        <v>3073</v>
      </c>
      <c r="CG2075" s="174">
        <v>2163</v>
      </c>
      <c r="CH2075" s="174">
        <v>14567</v>
      </c>
      <c r="CI2075" s="174">
        <v>5</v>
      </c>
      <c r="CJ2075" s="174">
        <v>2369.9940000000001</v>
      </c>
      <c r="CK2075" s="174">
        <v>2369.9940000000001</v>
      </c>
      <c r="CN2075" s="3">
        <v>2049</v>
      </c>
      <c r="CO2075" s="169">
        <f t="shared" si="204"/>
        <v>1830.9378000000002</v>
      </c>
      <c r="CP2075" s="169">
        <f t="shared" si="205"/>
        <v>1832.6335000000001</v>
      </c>
      <c r="CQ2075" s="170">
        <f t="shared" si="206"/>
        <v>3663.5713000000005</v>
      </c>
      <c r="CU2075" s="174">
        <v>2163</v>
      </c>
      <c r="CV2075" s="174">
        <v>14567</v>
      </c>
      <c r="CW2075" s="174">
        <v>5</v>
      </c>
      <c r="CX2075" s="174">
        <v>2369.9940000000001</v>
      </c>
    </row>
    <row r="2076" spans="84:102" x14ac:dyDescent="0.25">
      <c r="CF2076" s="3" t="s">
        <v>3073</v>
      </c>
      <c r="CG2076" s="174">
        <v>58237</v>
      </c>
      <c r="CH2076" s="174">
        <v>3</v>
      </c>
      <c r="CI2076" s="174">
        <v>5</v>
      </c>
      <c r="CJ2076" s="174">
        <v>2368.5219999999999</v>
      </c>
      <c r="CK2076" s="174">
        <v>2368.5219999999999</v>
      </c>
      <c r="CN2076" s="3">
        <v>2596</v>
      </c>
      <c r="CO2076" s="169">
        <f t="shared" si="204"/>
        <v>1812.1990000000001</v>
      </c>
      <c r="CP2076" s="169">
        <f t="shared" si="205"/>
        <v>1845.6704</v>
      </c>
      <c r="CQ2076" s="170">
        <f t="shared" si="206"/>
        <v>3657.8694</v>
      </c>
      <c r="CU2076" s="174">
        <v>58237</v>
      </c>
      <c r="CV2076" s="174">
        <v>3</v>
      </c>
      <c r="CW2076" s="174">
        <v>5</v>
      </c>
      <c r="CX2076" s="174">
        <v>2368.5219999999999</v>
      </c>
    </row>
    <row r="2077" spans="84:102" x14ac:dyDescent="0.25">
      <c r="CF2077" s="3" t="s">
        <v>3073</v>
      </c>
      <c r="CG2077" s="174">
        <v>114043</v>
      </c>
      <c r="CH2077" s="174">
        <v>1349</v>
      </c>
      <c r="CI2077" s="174">
        <v>5</v>
      </c>
      <c r="CJ2077" s="174">
        <v>2367.8330000000001</v>
      </c>
      <c r="CK2077" s="174">
        <v>2367.8330000000001</v>
      </c>
      <c r="CN2077" s="3">
        <v>801</v>
      </c>
      <c r="CO2077" s="169">
        <f t="shared" si="204"/>
        <v>1783.7561000000001</v>
      </c>
      <c r="CP2077" s="169">
        <f t="shared" si="205"/>
        <v>1874.0247999999999</v>
      </c>
      <c r="CQ2077" s="170">
        <f t="shared" si="206"/>
        <v>3657.7808999999997</v>
      </c>
      <c r="CU2077" s="174">
        <v>114043</v>
      </c>
      <c r="CV2077" s="174">
        <v>1349</v>
      </c>
      <c r="CW2077" s="174">
        <v>5</v>
      </c>
      <c r="CX2077" s="174">
        <v>2367.8330000000001</v>
      </c>
    </row>
    <row r="2078" spans="84:102" x14ac:dyDescent="0.25">
      <c r="CF2078" s="3" t="s">
        <v>3073</v>
      </c>
      <c r="CG2078" s="174">
        <v>129765</v>
      </c>
      <c r="CH2078" s="174">
        <v>2680</v>
      </c>
      <c r="CI2078" s="174">
        <v>5</v>
      </c>
      <c r="CJ2078" s="174">
        <v>2367.7530000000002</v>
      </c>
      <c r="CK2078" s="174">
        <v>2367.7530000000002</v>
      </c>
      <c r="CN2078" s="3">
        <v>812</v>
      </c>
      <c r="CO2078" s="169">
        <f t="shared" si="204"/>
        <v>1788.5630000000001</v>
      </c>
      <c r="CP2078" s="169">
        <f t="shared" si="205"/>
        <v>1867.4771999999998</v>
      </c>
      <c r="CQ2078" s="170">
        <f t="shared" si="206"/>
        <v>3656.0401999999999</v>
      </c>
      <c r="CU2078" s="174">
        <v>129765</v>
      </c>
      <c r="CV2078" s="174">
        <v>2680</v>
      </c>
      <c r="CW2078" s="174">
        <v>5</v>
      </c>
      <c r="CX2078" s="174">
        <v>2367.7530000000002</v>
      </c>
    </row>
    <row r="2079" spans="84:102" x14ac:dyDescent="0.25">
      <c r="CF2079" s="3" t="s">
        <v>3073</v>
      </c>
      <c r="CG2079" s="174">
        <v>3364</v>
      </c>
      <c r="CH2079" s="174">
        <v>169263</v>
      </c>
      <c r="CI2079" s="174">
        <v>5</v>
      </c>
      <c r="CJ2079" s="174">
        <v>2367.6640000000002</v>
      </c>
      <c r="CK2079" s="174">
        <v>2367.6640000000002</v>
      </c>
      <c r="CN2079" s="3">
        <v>664</v>
      </c>
      <c r="CO2079" s="169">
        <f t="shared" si="204"/>
        <v>1834.183</v>
      </c>
      <c r="CP2079" s="169">
        <f t="shared" si="205"/>
        <v>1819.0402999999999</v>
      </c>
      <c r="CQ2079" s="170">
        <f t="shared" si="206"/>
        <v>3653.2232999999997</v>
      </c>
      <c r="CU2079" s="174">
        <v>3364</v>
      </c>
      <c r="CV2079" s="174">
        <v>169263</v>
      </c>
      <c r="CW2079" s="174">
        <v>5</v>
      </c>
      <c r="CX2079" s="174">
        <v>2367.6640000000002</v>
      </c>
    </row>
    <row r="2080" spans="84:102" x14ac:dyDescent="0.25">
      <c r="CF2080" s="3" t="s">
        <v>3073</v>
      </c>
      <c r="CG2080" s="174">
        <v>2316</v>
      </c>
      <c r="CH2080" s="174">
        <v>23949</v>
      </c>
      <c r="CI2080" s="174">
        <v>5</v>
      </c>
      <c r="CJ2080" s="174">
        <v>2367.2179999999998</v>
      </c>
      <c r="CK2080" s="174">
        <v>2367.2179999999998</v>
      </c>
      <c r="CN2080" s="3">
        <v>1946</v>
      </c>
      <c r="CO2080" s="169">
        <f t="shared" si="204"/>
        <v>1855.3071</v>
      </c>
      <c r="CP2080" s="169">
        <f t="shared" si="205"/>
        <v>1796.2430000000002</v>
      </c>
      <c r="CQ2080" s="170">
        <f t="shared" si="206"/>
        <v>3651.5501000000004</v>
      </c>
      <c r="CU2080" s="174">
        <v>2316</v>
      </c>
      <c r="CV2080" s="174">
        <v>23949</v>
      </c>
      <c r="CW2080" s="174">
        <v>5</v>
      </c>
      <c r="CX2080" s="174">
        <v>2367.2179999999998</v>
      </c>
    </row>
    <row r="2081" spans="84:102" x14ac:dyDescent="0.25">
      <c r="CF2081" s="3" t="s">
        <v>3073</v>
      </c>
      <c r="CG2081" s="174">
        <v>1436</v>
      </c>
      <c r="CH2081" s="174">
        <v>101628</v>
      </c>
      <c r="CI2081" s="174">
        <v>5</v>
      </c>
      <c r="CJ2081" s="174">
        <v>2366.4380000000001</v>
      </c>
      <c r="CK2081" s="174">
        <v>2366.4380000000001</v>
      </c>
      <c r="CN2081" s="3">
        <v>207</v>
      </c>
      <c r="CO2081" s="169">
        <f t="shared" si="204"/>
        <v>1832.5500000000002</v>
      </c>
      <c r="CP2081" s="169">
        <f t="shared" si="205"/>
        <v>1818.4915000000001</v>
      </c>
      <c r="CQ2081" s="170">
        <f t="shared" si="206"/>
        <v>3651.0415000000003</v>
      </c>
      <c r="CU2081" s="174">
        <v>1436</v>
      </c>
      <c r="CV2081" s="174">
        <v>101628</v>
      </c>
      <c r="CW2081" s="174">
        <v>5</v>
      </c>
      <c r="CX2081" s="174">
        <v>2366.4380000000001</v>
      </c>
    </row>
    <row r="2082" spans="84:102" x14ac:dyDescent="0.25">
      <c r="CF2082" s="3" t="s">
        <v>3073</v>
      </c>
      <c r="CG2082" s="174">
        <v>976</v>
      </c>
      <c r="CH2082" s="174">
        <v>116060</v>
      </c>
      <c r="CI2082" s="174">
        <v>5</v>
      </c>
      <c r="CJ2082" s="174">
        <v>2366.33</v>
      </c>
      <c r="CK2082" s="174">
        <v>2366.33</v>
      </c>
      <c r="CN2082" s="3">
        <v>906</v>
      </c>
      <c r="CO2082" s="169">
        <f t="shared" si="204"/>
        <v>1789.2566000000002</v>
      </c>
      <c r="CP2082" s="169">
        <f t="shared" si="205"/>
        <v>1860.3297</v>
      </c>
      <c r="CQ2082" s="170">
        <f t="shared" si="206"/>
        <v>3649.5862999999999</v>
      </c>
      <c r="CU2082" s="174">
        <v>976</v>
      </c>
      <c r="CV2082" s="174">
        <v>116060</v>
      </c>
      <c r="CW2082" s="174">
        <v>5</v>
      </c>
      <c r="CX2082" s="174">
        <v>2366.33</v>
      </c>
    </row>
    <row r="2083" spans="84:102" x14ac:dyDescent="0.25">
      <c r="CF2083" s="3" t="s">
        <v>3073</v>
      </c>
      <c r="CG2083" s="174">
        <v>66541</v>
      </c>
      <c r="CH2083" s="174">
        <v>98</v>
      </c>
      <c r="CI2083" s="174">
        <v>5</v>
      </c>
      <c r="CJ2083" s="174">
        <v>2366.2750000000001</v>
      </c>
      <c r="CK2083" s="174">
        <v>2366.2750000000001</v>
      </c>
      <c r="CN2083" s="3">
        <v>1926</v>
      </c>
      <c r="CO2083" s="169">
        <f t="shared" si="204"/>
        <v>1724.5263</v>
      </c>
      <c r="CP2083" s="169">
        <f t="shared" si="205"/>
        <v>1922.7241999999999</v>
      </c>
      <c r="CQ2083" s="170">
        <f t="shared" si="206"/>
        <v>3647.2505000000001</v>
      </c>
      <c r="CU2083" s="174">
        <v>66541</v>
      </c>
      <c r="CV2083" s="174">
        <v>98</v>
      </c>
      <c r="CW2083" s="174">
        <v>5</v>
      </c>
      <c r="CX2083" s="174">
        <v>2366.2750000000001</v>
      </c>
    </row>
    <row r="2084" spans="84:102" x14ac:dyDescent="0.25">
      <c r="CF2084" s="3" t="s">
        <v>3073</v>
      </c>
      <c r="CG2084" s="174">
        <v>1737</v>
      </c>
      <c r="CH2084" s="174">
        <v>60889</v>
      </c>
      <c r="CI2084" s="174">
        <v>5</v>
      </c>
      <c r="CJ2084" s="174">
        <v>2365.6950000000002</v>
      </c>
      <c r="CK2084" s="174">
        <v>2365.6950000000002</v>
      </c>
      <c r="CN2084" s="3">
        <v>2503</v>
      </c>
      <c r="CO2084" s="169">
        <f t="shared" si="204"/>
        <v>1796.5719999999999</v>
      </c>
      <c r="CP2084" s="169">
        <f t="shared" si="205"/>
        <v>1850.3050000000001</v>
      </c>
      <c r="CQ2084" s="170">
        <f t="shared" si="206"/>
        <v>3646.877</v>
      </c>
      <c r="CU2084" s="174">
        <v>1737</v>
      </c>
      <c r="CV2084" s="174">
        <v>60889</v>
      </c>
      <c r="CW2084" s="174">
        <v>5</v>
      </c>
      <c r="CX2084" s="174">
        <v>2365.6950000000002</v>
      </c>
    </row>
    <row r="2085" spans="84:102" x14ac:dyDescent="0.25">
      <c r="CF2085" s="3" t="s">
        <v>3073</v>
      </c>
      <c r="CG2085" s="174">
        <v>63034</v>
      </c>
      <c r="CH2085" s="174">
        <v>1733</v>
      </c>
      <c r="CI2085" s="174">
        <v>5</v>
      </c>
      <c r="CJ2085" s="174">
        <v>2363.9540000000002</v>
      </c>
      <c r="CK2085" s="174">
        <v>2363.9540000000002</v>
      </c>
      <c r="CN2085" s="3">
        <v>1886</v>
      </c>
      <c r="CO2085" s="169">
        <f t="shared" si="204"/>
        <v>1791.1076</v>
      </c>
      <c r="CP2085" s="169">
        <f t="shared" si="205"/>
        <v>1854.9084</v>
      </c>
      <c r="CQ2085" s="170">
        <f t="shared" si="206"/>
        <v>3646.0160000000001</v>
      </c>
      <c r="CU2085" s="174">
        <v>63034</v>
      </c>
      <c r="CV2085" s="174">
        <v>1733</v>
      </c>
      <c r="CW2085" s="174">
        <v>5</v>
      </c>
      <c r="CX2085" s="174">
        <v>2363.9540000000002</v>
      </c>
    </row>
    <row r="2086" spans="84:102" x14ac:dyDescent="0.25">
      <c r="CF2086" s="3" t="s">
        <v>3073</v>
      </c>
      <c r="CG2086" s="174">
        <v>17707</v>
      </c>
      <c r="CH2086" s="174">
        <v>2202</v>
      </c>
      <c r="CI2086" s="174">
        <v>5</v>
      </c>
      <c r="CJ2086" s="174">
        <v>2363.5880000000002</v>
      </c>
      <c r="CK2086" s="174">
        <v>2363.5880000000002</v>
      </c>
      <c r="CN2086" s="3">
        <v>3037</v>
      </c>
      <c r="CO2086" s="169">
        <f t="shared" si="204"/>
        <v>1818.3836000000001</v>
      </c>
      <c r="CP2086" s="169">
        <f t="shared" si="205"/>
        <v>1827.4816999999998</v>
      </c>
      <c r="CQ2086" s="170">
        <f t="shared" si="206"/>
        <v>3645.8652999999999</v>
      </c>
      <c r="CU2086" s="174">
        <v>17707</v>
      </c>
      <c r="CV2086" s="174">
        <v>2202</v>
      </c>
      <c r="CW2086" s="174">
        <v>5</v>
      </c>
      <c r="CX2086" s="174">
        <v>2363.5880000000002</v>
      </c>
    </row>
    <row r="2087" spans="84:102" x14ac:dyDescent="0.25">
      <c r="CF2087" s="3" t="s">
        <v>3073</v>
      </c>
      <c r="CG2087" s="174">
        <v>153364</v>
      </c>
      <c r="CH2087" s="174">
        <v>3178</v>
      </c>
      <c r="CI2087" s="174">
        <v>5</v>
      </c>
      <c r="CJ2087" s="174">
        <v>2363.203</v>
      </c>
      <c r="CK2087" s="174">
        <v>2363.203</v>
      </c>
      <c r="CN2087" s="3">
        <v>1520</v>
      </c>
      <c r="CO2087" s="169">
        <f t="shared" si="204"/>
        <v>1806.9739999999999</v>
      </c>
      <c r="CP2087" s="169">
        <f t="shared" si="205"/>
        <v>1838.223</v>
      </c>
      <c r="CQ2087" s="170">
        <f t="shared" si="206"/>
        <v>3645.1970000000001</v>
      </c>
      <c r="CU2087" s="174">
        <v>153364</v>
      </c>
      <c r="CV2087" s="174">
        <v>3178</v>
      </c>
      <c r="CW2087" s="174">
        <v>5</v>
      </c>
      <c r="CX2087" s="174">
        <v>2363.203</v>
      </c>
    </row>
    <row r="2088" spans="84:102" x14ac:dyDescent="0.25">
      <c r="CF2088" s="3" t="s">
        <v>3073</v>
      </c>
      <c r="CG2088" s="174">
        <v>1476</v>
      </c>
      <c r="CH2088" s="174">
        <v>92652</v>
      </c>
      <c r="CI2088" s="174">
        <v>5</v>
      </c>
      <c r="CJ2088" s="174">
        <v>2361.3449999999998</v>
      </c>
      <c r="CK2088" s="174">
        <v>2361.3449999999998</v>
      </c>
      <c r="CN2088" s="3">
        <v>275</v>
      </c>
      <c r="CO2088" s="169">
        <f t="shared" si="204"/>
        <v>1802.9907000000001</v>
      </c>
      <c r="CP2088" s="169">
        <f t="shared" si="205"/>
        <v>1841.5458999999998</v>
      </c>
      <c r="CQ2088" s="170">
        <f t="shared" si="206"/>
        <v>3644.5365999999999</v>
      </c>
      <c r="CU2088" s="174">
        <v>1476</v>
      </c>
      <c r="CV2088" s="174">
        <v>92652</v>
      </c>
      <c r="CW2088" s="174">
        <v>5</v>
      </c>
      <c r="CX2088" s="174">
        <v>2361.3449999999998</v>
      </c>
    </row>
    <row r="2089" spans="84:102" x14ac:dyDescent="0.25">
      <c r="CF2089" s="3" t="s">
        <v>3073</v>
      </c>
      <c r="CG2089" s="174">
        <v>1792</v>
      </c>
      <c r="CH2089" s="174">
        <v>51792</v>
      </c>
      <c r="CI2089" s="174">
        <v>5</v>
      </c>
      <c r="CJ2089" s="174">
        <v>2361.114</v>
      </c>
      <c r="CK2089" s="174">
        <v>2361.114</v>
      </c>
      <c r="CN2089" s="3">
        <v>2372</v>
      </c>
      <c r="CO2089" s="169">
        <f t="shared" si="204"/>
        <v>1843.116</v>
      </c>
      <c r="CP2089" s="169">
        <f t="shared" si="205"/>
        <v>1801.261</v>
      </c>
      <c r="CQ2089" s="170">
        <f t="shared" si="206"/>
        <v>3644.377</v>
      </c>
      <c r="CU2089" s="174">
        <v>1792</v>
      </c>
      <c r="CV2089" s="174">
        <v>51792</v>
      </c>
      <c r="CW2089" s="174">
        <v>5</v>
      </c>
      <c r="CX2089" s="174">
        <v>2361.114</v>
      </c>
    </row>
    <row r="2090" spans="84:102" x14ac:dyDescent="0.25">
      <c r="CF2090" s="3" t="s">
        <v>3073</v>
      </c>
      <c r="CG2090" s="174">
        <v>66530</v>
      </c>
      <c r="CH2090" s="174">
        <v>1709</v>
      </c>
      <c r="CI2090" s="174">
        <v>5</v>
      </c>
      <c r="CJ2090" s="174">
        <v>2361.0839999999998</v>
      </c>
      <c r="CK2090" s="174">
        <v>2361.0839999999998</v>
      </c>
      <c r="CN2090" s="3">
        <v>3215</v>
      </c>
      <c r="CO2090" s="169">
        <f t="shared" si="204"/>
        <v>1772.9676999999999</v>
      </c>
      <c r="CP2090" s="169">
        <f t="shared" si="205"/>
        <v>1870.8966</v>
      </c>
      <c r="CQ2090" s="170">
        <f t="shared" si="206"/>
        <v>3643.8643000000002</v>
      </c>
      <c r="CU2090" s="174">
        <v>66530</v>
      </c>
      <c r="CV2090" s="174">
        <v>1709</v>
      </c>
      <c r="CW2090" s="174">
        <v>5</v>
      </c>
      <c r="CX2090" s="174">
        <v>2361.0839999999998</v>
      </c>
    </row>
    <row r="2091" spans="84:102" x14ac:dyDescent="0.25">
      <c r="CF2091" s="3" t="s">
        <v>3073</v>
      </c>
      <c r="CG2091" s="174">
        <v>3338</v>
      </c>
      <c r="CH2091" s="174">
        <v>167246</v>
      </c>
      <c r="CI2091" s="174">
        <v>5</v>
      </c>
      <c r="CJ2091" s="174">
        <v>2361.009</v>
      </c>
      <c r="CK2091" s="174">
        <v>2361.009</v>
      </c>
      <c r="CN2091" s="3">
        <v>2550</v>
      </c>
      <c r="CO2091" s="169">
        <f t="shared" si="204"/>
        <v>1815.0783999999999</v>
      </c>
      <c r="CP2091" s="169">
        <f t="shared" si="205"/>
        <v>1828.4475</v>
      </c>
      <c r="CQ2091" s="170">
        <f t="shared" si="206"/>
        <v>3643.5258999999996</v>
      </c>
      <c r="CU2091" s="174">
        <v>3338</v>
      </c>
      <c r="CV2091" s="174">
        <v>167246</v>
      </c>
      <c r="CW2091" s="174">
        <v>5</v>
      </c>
      <c r="CX2091" s="174">
        <v>2361.009</v>
      </c>
    </row>
    <row r="2092" spans="84:102" x14ac:dyDescent="0.25">
      <c r="CF2092" s="3" t="s">
        <v>3073</v>
      </c>
      <c r="CG2092" s="174">
        <v>1313</v>
      </c>
      <c r="CH2092" s="174">
        <v>117554</v>
      </c>
      <c r="CI2092" s="174">
        <v>5</v>
      </c>
      <c r="CJ2092" s="174">
        <v>2360.355</v>
      </c>
      <c r="CK2092" s="174">
        <v>2360.355</v>
      </c>
      <c r="CN2092" s="3">
        <v>1842</v>
      </c>
      <c r="CO2092" s="169">
        <f t="shared" si="204"/>
        <v>1861.6125999999999</v>
      </c>
      <c r="CP2092" s="169">
        <f t="shared" si="205"/>
        <v>1781.6194999999998</v>
      </c>
      <c r="CQ2092" s="170">
        <f t="shared" si="206"/>
        <v>3643.2320999999997</v>
      </c>
      <c r="CU2092" s="174">
        <v>1313</v>
      </c>
      <c r="CV2092" s="174">
        <v>117554</v>
      </c>
      <c r="CW2092" s="174">
        <v>5</v>
      </c>
      <c r="CX2092" s="174">
        <v>2360.355</v>
      </c>
    </row>
    <row r="2093" spans="84:102" x14ac:dyDescent="0.25">
      <c r="CF2093" s="3" t="s">
        <v>3073</v>
      </c>
      <c r="CG2093" s="174">
        <v>92906</v>
      </c>
      <c r="CH2093" s="174">
        <v>1955</v>
      </c>
      <c r="CI2093" s="174">
        <v>5</v>
      </c>
      <c r="CJ2093" s="174">
        <v>2360.1289999999999</v>
      </c>
      <c r="CK2093" s="174">
        <v>2360.1289999999999</v>
      </c>
      <c r="CN2093" s="3">
        <v>190</v>
      </c>
      <c r="CO2093" s="169">
        <f t="shared" si="204"/>
        <v>1811.3143</v>
      </c>
      <c r="CP2093" s="169">
        <f t="shared" si="205"/>
        <v>1830.47</v>
      </c>
      <c r="CQ2093" s="170">
        <f t="shared" si="206"/>
        <v>3641.7843000000003</v>
      </c>
      <c r="CU2093" s="174">
        <v>92906</v>
      </c>
      <c r="CV2093" s="174">
        <v>1955</v>
      </c>
      <c r="CW2093" s="174">
        <v>5</v>
      </c>
      <c r="CX2093" s="174">
        <v>2360.1289999999999</v>
      </c>
    </row>
    <row r="2094" spans="84:102" x14ac:dyDescent="0.25">
      <c r="CF2094" s="3" t="s">
        <v>3073</v>
      </c>
      <c r="CG2094" s="174">
        <v>914</v>
      </c>
      <c r="CH2094" s="174">
        <v>109259</v>
      </c>
      <c r="CI2094" s="174">
        <v>5</v>
      </c>
      <c r="CJ2094" s="174">
        <v>2359.462</v>
      </c>
      <c r="CK2094" s="174">
        <v>2359.462</v>
      </c>
      <c r="CN2094" s="3">
        <v>1590</v>
      </c>
      <c r="CO2094" s="169">
        <f t="shared" si="204"/>
        <v>1837.1821</v>
      </c>
      <c r="CP2094" s="169">
        <f t="shared" si="205"/>
        <v>1804.2874000000002</v>
      </c>
      <c r="CQ2094" s="170">
        <f t="shared" si="206"/>
        <v>3641.4695000000002</v>
      </c>
      <c r="CU2094" s="174">
        <v>914</v>
      </c>
      <c r="CV2094" s="174">
        <v>109259</v>
      </c>
      <c r="CW2094" s="174">
        <v>5</v>
      </c>
      <c r="CX2094" s="174">
        <v>2359.462</v>
      </c>
    </row>
    <row r="2095" spans="84:102" x14ac:dyDescent="0.25">
      <c r="CF2095" s="3" t="s">
        <v>3073</v>
      </c>
      <c r="CG2095" s="174">
        <v>165591</v>
      </c>
      <c r="CH2095" s="174">
        <v>3335</v>
      </c>
      <c r="CI2095" s="174">
        <v>5</v>
      </c>
      <c r="CJ2095" s="174">
        <v>2359.2739999999999</v>
      </c>
      <c r="CK2095" s="174">
        <v>2359.2739999999999</v>
      </c>
      <c r="CN2095" s="3">
        <v>2477</v>
      </c>
      <c r="CO2095" s="169">
        <f t="shared" si="204"/>
        <v>1811.7274</v>
      </c>
      <c r="CP2095" s="169">
        <f t="shared" si="205"/>
        <v>1828.6419999999998</v>
      </c>
      <c r="CQ2095" s="170">
        <f t="shared" si="206"/>
        <v>3640.3693999999996</v>
      </c>
      <c r="CU2095" s="174">
        <v>165591</v>
      </c>
      <c r="CV2095" s="174">
        <v>3335</v>
      </c>
      <c r="CW2095" s="174">
        <v>5</v>
      </c>
      <c r="CX2095" s="174">
        <v>2359.2739999999999</v>
      </c>
    </row>
    <row r="2096" spans="84:102" x14ac:dyDescent="0.25">
      <c r="CF2096" s="3" t="s">
        <v>3073</v>
      </c>
      <c r="CG2096" s="174">
        <v>304</v>
      </c>
      <c r="CH2096" s="174">
        <v>73132</v>
      </c>
      <c r="CI2096" s="174">
        <v>5</v>
      </c>
      <c r="CJ2096" s="174">
        <v>2358.7649999999999</v>
      </c>
      <c r="CK2096" s="174">
        <v>2358.7649999999999</v>
      </c>
      <c r="CN2096" s="3">
        <v>1049</v>
      </c>
      <c r="CO2096" s="169">
        <f t="shared" si="204"/>
        <v>1790.3620000000001</v>
      </c>
      <c r="CP2096" s="169">
        <f t="shared" si="205"/>
        <v>1847.4739999999999</v>
      </c>
      <c r="CQ2096" s="170">
        <f t="shared" si="206"/>
        <v>3637.8360000000002</v>
      </c>
      <c r="CU2096" s="174">
        <v>304</v>
      </c>
      <c r="CV2096" s="174">
        <v>73132</v>
      </c>
      <c r="CW2096" s="174">
        <v>5</v>
      </c>
      <c r="CX2096" s="174">
        <v>2358.7649999999999</v>
      </c>
    </row>
    <row r="2097" spans="84:102" x14ac:dyDescent="0.25">
      <c r="CF2097" s="3" t="s">
        <v>3073</v>
      </c>
      <c r="CG2097" s="174">
        <v>2962</v>
      </c>
      <c r="CH2097" s="174">
        <v>154983</v>
      </c>
      <c r="CI2097" s="174">
        <v>5</v>
      </c>
      <c r="CJ2097" s="174">
        <v>2358.0419999999999</v>
      </c>
      <c r="CK2097" s="174">
        <v>2358.0419999999999</v>
      </c>
      <c r="CN2097" s="3">
        <v>1317</v>
      </c>
      <c r="CO2097" s="169">
        <f t="shared" si="204"/>
        <v>1829.1498000000001</v>
      </c>
      <c r="CP2097" s="169">
        <f t="shared" si="205"/>
        <v>1807.8667999999998</v>
      </c>
      <c r="CQ2097" s="170">
        <f t="shared" si="206"/>
        <v>3637.0165999999999</v>
      </c>
      <c r="CU2097" s="174">
        <v>2962</v>
      </c>
      <c r="CV2097" s="174">
        <v>154983</v>
      </c>
      <c r="CW2097" s="174">
        <v>5</v>
      </c>
      <c r="CX2097" s="174">
        <v>2358.0419999999999</v>
      </c>
    </row>
    <row r="2098" spans="84:102" x14ac:dyDescent="0.25">
      <c r="CF2098" s="3" t="s">
        <v>3073</v>
      </c>
      <c r="CG2098" s="174">
        <v>2951</v>
      </c>
      <c r="CH2098" s="174">
        <v>152917</v>
      </c>
      <c r="CI2098" s="174">
        <v>5</v>
      </c>
      <c r="CJ2098" s="174">
        <v>2356.9560000000001</v>
      </c>
      <c r="CK2098" s="174">
        <v>2356.9560000000001</v>
      </c>
      <c r="CN2098" s="3">
        <v>598</v>
      </c>
      <c r="CO2098" s="169">
        <f t="shared" si="204"/>
        <v>1837.0472</v>
      </c>
      <c r="CP2098" s="169">
        <f t="shared" si="205"/>
        <v>1798.6288</v>
      </c>
      <c r="CQ2098" s="170">
        <f t="shared" si="206"/>
        <v>3635.6759999999999</v>
      </c>
      <c r="CU2098" s="174">
        <v>2951</v>
      </c>
      <c r="CV2098" s="174">
        <v>152917</v>
      </c>
      <c r="CW2098" s="174">
        <v>5</v>
      </c>
      <c r="CX2098" s="174">
        <v>2356.9560000000001</v>
      </c>
    </row>
    <row r="2099" spans="84:102" x14ac:dyDescent="0.25">
      <c r="CF2099" s="3" t="s">
        <v>3073</v>
      </c>
      <c r="CG2099" s="174">
        <v>52203</v>
      </c>
      <c r="CH2099" s="174">
        <v>1832</v>
      </c>
      <c r="CI2099" s="174">
        <v>5</v>
      </c>
      <c r="CJ2099" s="174">
        <v>2356.9380000000001</v>
      </c>
      <c r="CK2099" s="174">
        <v>2356.9380000000001</v>
      </c>
      <c r="CN2099" s="3">
        <v>2696</v>
      </c>
      <c r="CO2099" s="169">
        <f t="shared" si="204"/>
        <v>1809.4722999999999</v>
      </c>
      <c r="CP2099" s="169">
        <f t="shared" si="205"/>
        <v>1824.8411000000001</v>
      </c>
      <c r="CQ2099" s="170">
        <f t="shared" si="206"/>
        <v>3634.3134</v>
      </c>
      <c r="CU2099" s="174">
        <v>52203</v>
      </c>
      <c r="CV2099" s="174">
        <v>1832</v>
      </c>
      <c r="CW2099" s="174">
        <v>5</v>
      </c>
      <c r="CX2099" s="174">
        <v>2356.9380000000001</v>
      </c>
    </row>
    <row r="2100" spans="84:102" x14ac:dyDescent="0.25">
      <c r="CF2100" s="3" t="s">
        <v>3073</v>
      </c>
      <c r="CG2100" s="174">
        <v>43507</v>
      </c>
      <c r="CH2100" s="174">
        <v>3472</v>
      </c>
      <c r="CI2100" s="174">
        <v>5</v>
      </c>
      <c r="CJ2100" s="174">
        <v>2356.7719999999999</v>
      </c>
      <c r="CK2100" s="174">
        <v>2356.7719999999999</v>
      </c>
      <c r="CN2100" s="3">
        <v>3679</v>
      </c>
      <c r="CO2100" s="169">
        <f t="shared" si="204"/>
        <v>1826.3913560000003</v>
      </c>
      <c r="CP2100" s="169">
        <f t="shared" si="205"/>
        <v>1806.557</v>
      </c>
      <c r="CQ2100" s="170">
        <f t="shared" si="206"/>
        <v>3632.9483560000003</v>
      </c>
      <c r="CU2100" s="174">
        <v>43507</v>
      </c>
      <c r="CV2100" s="174">
        <v>3472</v>
      </c>
      <c r="CW2100" s="174">
        <v>5</v>
      </c>
      <c r="CX2100" s="174">
        <v>2356.7719999999999</v>
      </c>
    </row>
    <row r="2101" spans="84:102" x14ac:dyDescent="0.25">
      <c r="CF2101" s="3" t="s">
        <v>3073</v>
      </c>
      <c r="CG2101" s="174">
        <v>3664</v>
      </c>
      <c r="CH2101" s="174">
        <v>107219</v>
      </c>
      <c r="CI2101" s="174">
        <v>5</v>
      </c>
      <c r="CJ2101" s="174">
        <v>2356.232</v>
      </c>
      <c r="CK2101" s="174">
        <v>2356.232</v>
      </c>
      <c r="CN2101" s="3">
        <v>2364</v>
      </c>
      <c r="CO2101" s="169">
        <f t="shared" si="204"/>
        <v>1808.559</v>
      </c>
      <c r="CP2101" s="169">
        <f t="shared" si="205"/>
        <v>1822.35</v>
      </c>
      <c r="CQ2101" s="170">
        <f t="shared" si="206"/>
        <v>3630.9089999999997</v>
      </c>
      <c r="CU2101" s="174">
        <v>3664</v>
      </c>
      <c r="CV2101" s="174">
        <v>107219</v>
      </c>
      <c r="CW2101" s="174">
        <v>5</v>
      </c>
      <c r="CX2101" s="174">
        <v>2356.232</v>
      </c>
    </row>
    <row r="2102" spans="84:102" x14ac:dyDescent="0.25">
      <c r="CF2102" s="3" t="s">
        <v>3073</v>
      </c>
      <c r="CG2102" s="174">
        <v>164186</v>
      </c>
      <c r="CH2102" s="174">
        <v>3034</v>
      </c>
      <c r="CI2102" s="174">
        <v>5</v>
      </c>
      <c r="CJ2102" s="174">
        <v>2355.9520000000002</v>
      </c>
      <c r="CK2102" s="174">
        <v>2355.9520000000002</v>
      </c>
      <c r="CN2102" s="3">
        <v>76</v>
      </c>
      <c r="CO2102" s="169">
        <f t="shared" si="204"/>
        <v>1817.931</v>
      </c>
      <c r="CP2102" s="169">
        <f t="shared" si="205"/>
        <v>1812.223</v>
      </c>
      <c r="CQ2102" s="170">
        <f t="shared" si="206"/>
        <v>3630.154</v>
      </c>
      <c r="CU2102" s="174">
        <v>164186</v>
      </c>
      <c r="CV2102" s="174">
        <v>3034</v>
      </c>
      <c r="CW2102" s="174">
        <v>5</v>
      </c>
      <c r="CX2102" s="174">
        <v>2355.9520000000002</v>
      </c>
    </row>
    <row r="2103" spans="84:102" x14ac:dyDescent="0.25">
      <c r="CF2103" s="3" t="s">
        <v>3073</v>
      </c>
      <c r="CG2103" s="174">
        <v>2768</v>
      </c>
      <c r="CH2103" s="174">
        <v>145149</v>
      </c>
      <c r="CI2103" s="174">
        <v>5</v>
      </c>
      <c r="CJ2103" s="174">
        <v>2355.6869999999999</v>
      </c>
      <c r="CK2103" s="174">
        <v>2355.6869999999999</v>
      </c>
      <c r="CN2103" s="3">
        <v>2836</v>
      </c>
      <c r="CO2103" s="169">
        <f t="shared" si="204"/>
        <v>1831.5147999999999</v>
      </c>
      <c r="CP2103" s="169">
        <f t="shared" si="205"/>
        <v>1797.8107999999997</v>
      </c>
      <c r="CQ2103" s="170">
        <f t="shared" si="206"/>
        <v>3629.3255999999997</v>
      </c>
      <c r="CU2103" s="174">
        <v>2768</v>
      </c>
      <c r="CV2103" s="174">
        <v>145149</v>
      </c>
      <c r="CW2103" s="174">
        <v>5</v>
      </c>
      <c r="CX2103" s="174">
        <v>2355.6869999999999</v>
      </c>
    </row>
    <row r="2104" spans="84:102" x14ac:dyDescent="0.25">
      <c r="CF2104" s="3" t="s">
        <v>3073</v>
      </c>
      <c r="CG2104" s="174">
        <v>1234</v>
      </c>
      <c r="CH2104" s="174">
        <v>130305</v>
      </c>
      <c r="CI2104" s="174">
        <v>5</v>
      </c>
      <c r="CJ2104" s="174">
        <v>2353.9279999999999</v>
      </c>
      <c r="CK2104" s="174">
        <v>2353.9279999999999</v>
      </c>
      <c r="CN2104" s="3">
        <v>2034</v>
      </c>
      <c r="CO2104" s="169">
        <f t="shared" si="204"/>
        <v>1879.6269</v>
      </c>
      <c r="CP2104" s="169">
        <f t="shared" si="205"/>
        <v>1747.6548</v>
      </c>
      <c r="CQ2104" s="170">
        <f t="shared" si="206"/>
        <v>3627.2817</v>
      </c>
      <c r="CU2104" s="174">
        <v>1234</v>
      </c>
      <c r="CV2104" s="174">
        <v>130305</v>
      </c>
      <c r="CW2104" s="174">
        <v>5</v>
      </c>
      <c r="CX2104" s="174">
        <v>2353.9279999999999</v>
      </c>
    </row>
    <row r="2105" spans="84:102" x14ac:dyDescent="0.25">
      <c r="CF2105" s="3" t="s">
        <v>3073</v>
      </c>
      <c r="CG2105" s="174">
        <v>1498</v>
      </c>
      <c r="CH2105" s="174">
        <v>91831</v>
      </c>
      <c r="CI2105" s="174">
        <v>5</v>
      </c>
      <c r="CJ2105" s="174">
        <v>2353.2269999999999</v>
      </c>
      <c r="CK2105" s="174">
        <v>2353.2269999999999</v>
      </c>
      <c r="CN2105" s="3">
        <v>3700</v>
      </c>
      <c r="CO2105" s="169">
        <f t="shared" si="204"/>
        <v>1795.6279999999999</v>
      </c>
      <c r="CP2105" s="169">
        <f t="shared" si="205"/>
        <v>1831.183</v>
      </c>
      <c r="CQ2105" s="170">
        <f t="shared" si="206"/>
        <v>3626.8109999999997</v>
      </c>
      <c r="CU2105" s="174">
        <v>1498</v>
      </c>
      <c r="CV2105" s="174">
        <v>91831</v>
      </c>
      <c r="CW2105" s="174">
        <v>5</v>
      </c>
      <c r="CX2105" s="174">
        <v>2353.2269999999999</v>
      </c>
    </row>
    <row r="2106" spans="84:102" x14ac:dyDescent="0.25">
      <c r="CF2106" s="3" t="s">
        <v>3073</v>
      </c>
      <c r="CG2106" s="174">
        <v>17068</v>
      </c>
      <c r="CH2106" s="174">
        <v>2194</v>
      </c>
      <c r="CI2106" s="174">
        <v>5</v>
      </c>
      <c r="CJ2106" s="174">
        <v>2352.768</v>
      </c>
      <c r="CK2106" s="174">
        <v>2352.768</v>
      </c>
      <c r="CN2106" s="3">
        <v>3172</v>
      </c>
      <c r="CO2106" s="169">
        <f t="shared" si="204"/>
        <v>1798.605</v>
      </c>
      <c r="CP2106" s="169">
        <f t="shared" si="205"/>
        <v>1827.818</v>
      </c>
      <c r="CQ2106" s="170">
        <f t="shared" si="206"/>
        <v>3626.4229999999998</v>
      </c>
      <c r="CU2106" s="174">
        <v>17068</v>
      </c>
      <c r="CV2106" s="174">
        <v>2194</v>
      </c>
      <c r="CW2106" s="174">
        <v>5</v>
      </c>
      <c r="CX2106" s="174">
        <v>2352.768</v>
      </c>
    </row>
    <row r="2107" spans="84:102" x14ac:dyDescent="0.25">
      <c r="CF2107" s="3" t="s">
        <v>3073</v>
      </c>
      <c r="CG2107" s="174">
        <v>1096</v>
      </c>
      <c r="CH2107" s="174">
        <v>135487</v>
      </c>
      <c r="CI2107" s="174">
        <v>5</v>
      </c>
      <c r="CJ2107" s="174">
        <v>2351.9540000000002</v>
      </c>
      <c r="CK2107" s="174">
        <v>2351.9540000000002</v>
      </c>
      <c r="CN2107" s="3">
        <v>825</v>
      </c>
      <c r="CO2107" s="169">
        <f t="shared" si="204"/>
        <v>1792.0385999999999</v>
      </c>
      <c r="CP2107" s="169">
        <f t="shared" si="205"/>
        <v>1833.1403</v>
      </c>
      <c r="CQ2107" s="170">
        <f t="shared" si="206"/>
        <v>3625.1788999999999</v>
      </c>
      <c r="CU2107" s="174">
        <v>1096</v>
      </c>
      <c r="CV2107" s="174">
        <v>135487</v>
      </c>
      <c r="CW2107" s="174">
        <v>5</v>
      </c>
      <c r="CX2107" s="174">
        <v>2351.9540000000002</v>
      </c>
    </row>
    <row r="2108" spans="84:102" x14ac:dyDescent="0.25">
      <c r="CF2108" s="3" t="s">
        <v>3073</v>
      </c>
      <c r="CG2108" s="174">
        <v>159281</v>
      </c>
      <c r="CH2108" s="174">
        <v>3251</v>
      </c>
      <c r="CI2108" s="174">
        <v>5</v>
      </c>
      <c r="CJ2108" s="174">
        <v>2351.8040000000001</v>
      </c>
      <c r="CK2108" s="174">
        <v>2351.8040000000001</v>
      </c>
      <c r="CN2108" s="3">
        <v>133</v>
      </c>
      <c r="CO2108" s="169">
        <f t="shared" si="204"/>
        <v>1834.9548000000002</v>
      </c>
      <c r="CP2108" s="169">
        <f t="shared" si="205"/>
        <v>1786.1852000000001</v>
      </c>
      <c r="CQ2108" s="170">
        <f t="shared" si="206"/>
        <v>3621.1400000000003</v>
      </c>
      <c r="CU2108" s="174">
        <v>159281</v>
      </c>
      <c r="CV2108" s="174">
        <v>3251</v>
      </c>
      <c r="CW2108" s="174">
        <v>5</v>
      </c>
      <c r="CX2108" s="174">
        <v>2351.8040000000001</v>
      </c>
    </row>
    <row r="2109" spans="84:102" x14ac:dyDescent="0.25">
      <c r="CF2109" s="3" t="s">
        <v>3073</v>
      </c>
      <c r="CG2109" s="174">
        <v>1131</v>
      </c>
      <c r="CH2109" s="174">
        <v>142684</v>
      </c>
      <c r="CI2109" s="174">
        <v>5</v>
      </c>
      <c r="CJ2109" s="174">
        <v>2351.029</v>
      </c>
      <c r="CK2109" s="174">
        <v>2351.029</v>
      </c>
      <c r="CN2109" s="3">
        <v>1576</v>
      </c>
      <c r="CO2109" s="169">
        <f t="shared" si="204"/>
        <v>1774.7628299999999</v>
      </c>
      <c r="CP2109" s="169">
        <f t="shared" si="205"/>
        <v>1845.2738000000002</v>
      </c>
      <c r="CQ2109" s="170">
        <f t="shared" si="206"/>
        <v>3620.0366300000001</v>
      </c>
      <c r="CU2109" s="174">
        <v>1131</v>
      </c>
      <c r="CV2109" s="174">
        <v>142684</v>
      </c>
      <c r="CW2109" s="174">
        <v>5</v>
      </c>
      <c r="CX2109" s="174">
        <v>2351.029</v>
      </c>
    </row>
    <row r="2110" spans="84:102" x14ac:dyDescent="0.25">
      <c r="CF2110" s="3" t="s">
        <v>3073</v>
      </c>
      <c r="CG2110" s="174">
        <v>1140</v>
      </c>
      <c r="CH2110" s="174">
        <v>144025</v>
      </c>
      <c r="CI2110" s="174">
        <v>5</v>
      </c>
      <c r="CJ2110" s="174">
        <v>2350.2159999999999</v>
      </c>
      <c r="CK2110" s="174">
        <v>2350.2159999999999</v>
      </c>
      <c r="CN2110" s="3">
        <v>3423</v>
      </c>
      <c r="CO2110" s="169">
        <f t="shared" si="204"/>
        <v>1812.4782999999998</v>
      </c>
      <c r="CP2110" s="169">
        <f t="shared" si="205"/>
        <v>1805.6316999999999</v>
      </c>
      <c r="CQ2110" s="170">
        <f t="shared" si="206"/>
        <v>3618.1099999999997</v>
      </c>
      <c r="CU2110" s="174">
        <v>1140</v>
      </c>
      <c r="CV2110" s="174">
        <v>144025</v>
      </c>
      <c r="CW2110" s="174">
        <v>5</v>
      </c>
      <c r="CX2110" s="174">
        <v>2350.2159999999999</v>
      </c>
    </row>
    <row r="2111" spans="84:102" x14ac:dyDescent="0.25">
      <c r="CF2111" s="3" t="s">
        <v>3073</v>
      </c>
      <c r="CG2111" s="174">
        <v>82030</v>
      </c>
      <c r="CH2111" s="174">
        <v>442</v>
      </c>
      <c r="CI2111" s="174">
        <v>5</v>
      </c>
      <c r="CJ2111" s="174">
        <v>2349.8049999999998</v>
      </c>
      <c r="CK2111" s="174">
        <v>2349.8049999999998</v>
      </c>
      <c r="CN2111" s="3">
        <v>2820</v>
      </c>
      <c r="CO2111" s="169">
        <f t="shared" si="204"/>
        <v>1823.768</v>
      </c>
      <c r="CP2111" s="169">
        <f t="shared" si="205"/>
        <v>1793.808</v>
      </c>
      <c r="CQ2111" s="170">
        <f t="shared" si="206"/>
        <v>3617.576</v>
      </c>
      <c r="CU2111" s="174">
        <v>82030</v>
      </c>
      <c r="CV2111" s="174">
        <v>442</v>
      </c>
      <c r="CW2111" s="174">
        <v>5</v>
      </c>
      <c r="CX2111" s="174">
        <v>2349.8049999999998</v>
      </c>
    </row>
    <row r="2112" spans="84:102" x14ac:dyDescent="0.25">
      <c r="CF2112" s="3" t="s">
        <v>3073</v>
      </c>
      <c r="CG2112" s="174">
        <v>104667</v>
      </c>
      <c r="CH2112" s="174">
        <v>797</v>
      </c>
      <c r="CI2112" s="174">
        <v>5</v>
      </c>
      <c r="CJ2112" s="174">
        <v>2349.7220000000002</v>
      </c>
      <c r="CK2112" s="174">
        <v>2349.7220000000002</v>
      </c>
      <c r="CN2112" s="3">
        <v>463</v>
      </c>
      <c r="CO2112" s="169">
        <f t="shared" si="204"/>
        <v>1787.4023</v>
      </c>
      <c r="CP2112" s="169">
        <f t="shared" si="205"/>
        <v>1829.7431999999999</v>
      </c>
      <c r="CQ2112" s="170">
        <f t="shared" si="206"/>
        <v>3617.1454999999996</v>
      </c>
      <c r="CU2112" s="174">
        <v>104667</v>
      </c>
      <c r="CV2112" s="174">
        <v>797</v>
      </c>
      <c r="CW2112" s="174">
        <v>5</v>
      </c>
      <c r="CX2112" s="174">
        <v>2349.7220000000002</v>
      </c>
    </row>
    <row r="2113" spans="84:102" x14ac:dyDescent="0.25">
      <c r="CF2113" s="3" t="s">
        <v>3073</v>
      </c>
      <c r="CG2113" s="174">
        <v>982</v>
      </c>
      <c r="CH2113" s="174">
        <v>117091</v>
      </c>
      <c r="CI2113" s="174">
        <v>5</v>
      </c>
      <c r="CJ2113" s="174">
        <v>2349.5680000000002</v>
      </c>
      <c r="CK2113" s="174">
        <v>2349.5680000000002</v>
      </c>
      <c r="CN2113" s="3">
        <v>1588</v>
      </c>
      <c r="CO2113" s="169">
        <f t="shared" si="204"/>
        <v>1805.0229999999999</v>
      </c>
      <c r="CP2113" s="169">
        <f t="shared" si="205"/>
        <v>1811.895</v>
      </c>
      <c r="CQ2113" s="170">
        <f t="shared" si="206"/>
        <v>3616.9179999999997</v>
      </c>
      <c r="CU2113" s="174">
        <v>982</v>
      </c>
      <c r="CV2113" s="174">
        <v>117091</v>
      </c>
      <c r="CW2113" s="174">
        <v>5</v>
      </c>
      <c r="CX2113" s="174">
        <v>2349.5680000000002</v>
      </c>
    </row>
    <row r="2114" spans="84:102" x14ac:dyDescent="0.25">
      <c r="CF2114" s="3" t="s">
        <v>3073</v>
      </c>
      <c r="CG2114" s="174">
        <v>152917</v>
      </c>
      <c r="CH2114" s="174">
        <v>2951</v>
      </c>
      <c r="CI2114" s="174">
        <v>5</v>
      </c>
      <c r="CJ2114" s="174">
        <v>2349.0819999999999</v>
      </c>
      <c r="CK2114" s="174">
        <v>2349.0819999999999</v>
      </c>
      <c r="CN2114" s="3">
        <v>863</v>
      </c>
      <c r="CO2114" s="169">
        <f t="shared" si="204"/>
        <v>1796.9236999999998</v>
      </c>
      <c r="CP2114" s="169">
        <f t="shared" si="205"/>
        <v>1819.4721999999999</v>
      </c>
      <c r="CQ2114" s="170">
        <f t="shared" si="206"/>
        <v>3616.3958999999995</v>
      </c>
      <c r="CU2114" s="174">
        <v>152917</v>
      </c>
      <c r="CV2114" s="174">
        <v>2951</v>
      </c>
      <c r="CW2114" s="174">
        <v>5</v>
      </c>
      <c r="CX2114" s="174">
        <v>2349.0819999999999</v>
      </c>
    </row>
    <row r="2115" spans="84:102" x14ac:dyDescent="0.25">
      <c r="CF2115" s="3" t="s">
        <v>3073</v>
      </c>
      <c r="CG2115" s="174">
        <v>119002</v>
      </c>
      <c r="CH2115" s="174">
        <v>1017</v>
      </c>
      <c r="CI2115" s="174">
        <v>5</v>
      </c>
      <c r="CJ2115" s="174">
        <v>2348.607</v>
      </c>
      <c r="CK2115" s="174">
        <v>2348.607</v>
      </c>
      <c r="CN2115" s="3">
        <v>614</v>
      </c>
      <c r="CO2115" s="169">
        <f t="shared" ref="CO2115:CO2178" si="207">SUMIF(CG$3:CG$17476,$CN2115,$CK$3:$CK$17476)</f>
        <v>1807.3927000000001</v>
      </c>
      <c r="CP2115" s="169">
        <f t="shared" ref="CP2115:CP2178" si="208">SUMIF(CH$3:CH$17476,$CN2115,$CK$3:$CK$17476)</f>
        <v>1806.3508000000002</v>
      </c>
      <c r="CQ2115" s="170">
        <f t="shared" ref="CQ2115:CQ2178" si="209">CO2115+CP2115</f>
        <v>3613.7435000000005</v>
      </c>
      <c r="CU2115" s="174">
        <v>119002</v>
      </c>
      <c r="CV2115" s="174">
        <v>1017</v>
      </c>
      <c r="CW2115" s="174">
        <v>5</v>
      </c>
      <c r="CX2115" s="174">
        <v>2348.607</v>
      </c>
    </row>
    <row r="2116" spans="84:102" x14ac:dyDescent="0.25">
      <c r="CF2116" s="3" t="s">
        <v>3073</v>
      </c>
      <c r="CG2116" s="174">
        <v>3485</v>
      </c>
      <c r="CH2116" s="174">
        <v>45882</v>
      </c>
      <c r="CI2116" s="174">
        <v>5</v>
      </c>
      <c r="CJ2116" s="174">
        <v>2348.482</v>
      </c>
      <c r="CK2116" s="174">
        <v>2348.482</v>
      </c>
      <c r="CN2116" s="3">
        <v>2699</v>
      </c>
      <c r="CO2116" s="169">
        <f t="shared" si="207"/>
        <v>1795.598</v>
      </c>
      <c r="CP2116" s="169">
        <f t="shared" si="208"/>
        <v>1814.123</v>
      </c>
      <c r="CQ2116" s="170">
        <f t="shared" si="209"/>
        <v>3609.721</v>
      </c>
      <c r="CU2116" s="174">
        <v>3485</v>
      </c>
      <c r="CV2116" s="174">
        <v>45882</v>
      </c>
      <c r="CW2116" s="174">
        <v>5</v>
      </c>
      <c r="CX2116" s="174">
        <v>2348.482</v>
      </c>
    </row>
    <row r="2117" spans="84:102" x14ac:dyDescent="0.25">
      <c r="CF2117" s="3" t="s">
        <v>3073</v>
      </c>
      <c r="CG2117" s="174">
        <v>100214</v>
      </c>
      <c r="CH2117" s="174">
        <v>1970</v>
      </c>
      <c r="CI2117" s="174">
        <v>5</v>
      </c>
      <c r="CJ2117" s="174">
        <v>2347.5619999999999</v>
      </c>
      <c r="CK2117" s="174">
        <v>2347.5619999999999</v>
      </c>
      <c r="CN2117" s="3">
        <v>2838</v>
      </c>
      <c r="CO2117" s="169">
        <f t="shared" si="207"/>
        <v>1780.7614079999998</v>
      </c>
      <c r="CP2117" s="169">
        <f t="shared" si="208"/>
        <v>1825.786689</v>
      </c>
      <c r="CQ2117" s="170">
        <f t="shared" si="209"/>
        <v>3606.5480969999999</v>
      </c>
      <c r="CU2117" s="174">
        <v>100214</v>
      </c>
      <c r="CV2117" s="174">
        <v>1970</v>
      </c>
      <c r="CW2117" s="174">
        <v>5</v>
      </c>
      <c r="CX2117" s="174">
        <v>2347.5619999999999</v>
      </c>
    </row>
    <row r="2118" spans="84:102" x14ac:dyDescent="0.25">
      <c r="CF2118" s="3" t="s">
        <v>3073</v>
      </c>
      <c r="CG2118" s="174">
        <v>2319</v>
      </c>
      <c r="CH2118" s="174">
        <v>24797</v>
      </c>
      <c r="CI2118" s="174">
        <v>5</v>
      </c>
      <c r="CJ2118" s="174">
        <v>2345.3649999999998</v>
      </c>
      <c r="CK2118" s="174">
        <v>2345.3649999999998</v>
      </c>
      <c r="CN2118" s="3">
        <v>1297</v>
      </c>
      <c r="CO2118" s="169">
        <f t="shared" si="207"/>
        <v>1810.2550000000001</v>
      </c>
      <c r="CP2118" s="169">
        <f t="shared" si="208"/>
        <v>1794.9712</v>
      </c>
      <c r="CQ2118" s="170">
        <f t="shared" si="209"/>
        <v>3605.2262000000001</v>
      </c>
      <c r="CU2118" s="174">
        <v>2319</v>
      </c>
      <c r="CV2118" s="174">
        <v>24797</v>
      </c>
      <c r="CW2118" s="174">
        <v>5</v>
      </c>
      <c r="CX2118" s="174">
        <v>2345.3649999999998</v>
      </c>
    </row>
    <row r="2119" spans="84:102" x14ac:dyDescent="0.25">
      <c r="CF2119" s="3" t="s">
        <v>3073</v>
      </c>
      <c r="CG2119" s="174">
        <v>117554</v>
      </c>
      <c r="CH2119" s="174">
        <v>1313</v>
      </c>
      <c r="CI2119" s="174">
        <v>5</v>
      </c>
      <c r="CJ2119" s="174">
        <v>2345.1039999999998</v>
      </c>
      <c r="CK2119" s="174">
        <v>2345.1039999999998</v>
      </c>
      <c r="CN2119" s="3">
        <v>57</v>
      </c>
      <c r="CO2119" s="169">
        <f t="shared" si="207"/>
        <v>1813.0046</v>
      </c>
      <c r="CP2119" s="169">
        <f t="shared" si="208"/>
        <v>1790.6381999999999</v>
      </c>
      <c r="CQ2119" s="170">
        <f t="shared" si="209"/>
        <v>3603.6427999999996</v>
      </c>
      <c r="CU2119" s="174">
        <v>117554</v>
      </c>
      <c r="CV2119" s="174">
        <v>1313</v>
      </c>
      <c r="CW2119" s="174">
        <v>5</v>
      </c>
      <c r="CX2119" s="174">
        <v>2345.1039999999998</v>
      </c>
    </row>
    <row r="2120" spans="84:102" x14ac:dyDescent="0.25">
      <c r="CF2120" s="3" t="s">
        <v>3073</v>
      </c>
      <c r="CG2120" s="174">
        <v>1958</v>
      </c>
      <c r="CH2120" s="174">
        <v>91206</v>
      </c>
      <c r="CI2120" s="174">
        <v>5</v>
      </c>
      <c r="CJ2120" s="174">
        <v>2344.4580000000001</v>
      </c>
      <c r="CK2120" s="174">
        <v>2344.4580000000001</v>
      </c>
      <c r="CN2120" s="3">
        <v>765</v>
      </c>
      <c r="CO2120" s="169">
        <f t="shared" si="207"/>
        <v>1806.1979000000001</v>
      </c>
      <c r="CP2120" s="169">
        <f t="shared" si="208"/>
        <v>1797.0765000000001</v>
      </c>
      <c r="CQ2120" s="170">
        <f t="shared" si="209"/>
        <v>3603.2744000000002</v>
      </c>
      <c r="CU2120" s="174">
        <v>1958</v>
      </c>
      <c r="CV2120" s="174">
        <v>91206</v>
      </c>
      <c r="CW2120" s="174">
        <v>5</v>
      </c>
      <c r="CX2120" s="174">
        <v>2344.4580000000001</v>
      </c>
    </row>
    <row r="2121" spans="84:102" x14ac:dyDescent="0.25">
      <c r="CF2121" s="3" t="s">
        <v>3073</v>
      </c>
      <c r="CG2121" s="174">
        <v>835</v>
      </c>
      <c r="CH2121" s="174">
        <v>105574</v>
      </c>
      <c r="CI2121" s="174">
        <v>5</v>
      </c>
      <c r="CJ2121" s="174">
        <v>2344.386</v>
      </c>
      <c r="CK2121" s="174">
        <v>2344.386</v>
      </c>
      <c r="CN2121" s="3">
        <v>615</v>
      </c>
      <c r="CO2121" s="169">
        <f t="shared" si="207"/>
        <v>1859.0120000000002</v>
      </c>
      <c r="CP2121" s="169">
        <f t="shared" si="208"/>
        <v>1742.1713</v>
      </c>
      <c r="CQ2121" s="170">
        <f t="shared" si="209"/>
        <v>3601.1833000000001</v>
      </c>
      <c r="CU2121" s="174">
        <v>835</v>
      </c>
      <c r="CV2121" s="174">
        <v>105574</v>
      </c>
      <c r="CW2121" s="174">
        <v>5</v>
      </c>
      <c r="CX2121" s="174">
        <v>2344.386</v>
      </c>
    </row>
    <row r="2122" spans="84:102" x14ac:dyDescent="0.25">
      <c r="CF2122" s="3" t="s">
        <v>3073</v>
      </c>
      <c r="CG2122" s="174">
        <v>1059</v>
      </c>
      <c r="CH2122" s="174">
        <v>127326</v>
      </c>
      <c r="CI2122" s="174">
        <v>5</v>
      </c>
      <c r="CJ2122" s="174">
        <v>2343.3440000000001</v>
      </c>
      <c r="CK2122" s="174">
        <v>2343.3440000000001</v>
      </c>
      <c r="CN2122" s="3">
        <v>1876</v>
      </c>
      <c r="CO2122" s="169">
        <f t="shared" si="207"/>
        <v>1802.3827999999999</v>
      </c>
      <c r="CP2122" s="169">
        <f t="shared" si="208"/>
        <v>1798.4627300000002</v>
      </c>
      <c r="CQ2122" s="170">
        <f t="shared" si="209"/>
        <v>3600.8455300000001</v>
      </c>
      <c r="CU2122" s="174">
        <v>1059</v>
      </c>
      <c r="CV2122" s="174">
        <v>127326</v>
      </c>
      <c r="CW2122" s="174">
        <v>5</v>
      </c>
      <c r="CX2122" s="174">
        <v>2343.3440000000001</v>
      </c>
    </row>
    <row r="2123" spans="84:102" x14ac:dyDescent="0.25">
      <c r="CF2123" s="3" t="s">
        <v>3073</v>
      </c>
      <c r="CG2123" s="174">
        <v>99775</v>
      </c>
      <c r="CH2123" s="174">
        <v>3646</v>
      </c>
      <c r="CI2123" s="174">
        <v>5</v>
      </c>
      <c r="CJ2123" s="174">
        <v>2343.1759999999999</v>
      </c>
      <c r="CK2123" s="174">
        <v>2343.1759999999999</v>
      </c>
      <c r="CN2123" s="3">
        <v>992</v>
      </c>
      <c r="CO2123" s="169">
        <f t="shared" si="207"/>
        <v>1776.000147</v>
      </c>
      <c r="CP2123" s="169">
        <f t="shared" si="208"/>
        <v>1822.9659730000001</v>
      </c>
      <c r="CQ2123" s="170">
        <f t="shared" si="209"/>
        <v>3598.96612</v>
      </c>
      <c r="CU2123" s="174">
        <v>99775</v>
      </c>
      <c r="CV2123" s="174">
        <v>3646</v>
      </c>
      <c r="CW2123" s="174">
        <v>5</v>
      </c>
      <c r="CX2123" s="174">
        <v>2343.1759999999999</v>
      </c>
    </row>
    <row r="2124" spans="84:102" x14ac:dyDescent="0.25">
      <c r="CF2124" s="3" t="s">
        <v>3073</v>
      </c>
      <c r="CG2124" s="174">
        <v>73113</v>
      </c>
      <c r="CH2124" s="174">
        <v>307</v>
      </c>
      <c r="CI2124" s="174">
        <v>5</v>
      </c>
      <c r="CJ2124" s="174">
        <v>2342.6379999999999</v>
      </c>
      <c r="CK2124" s="174">
        <v>2342.6379999999999</v>
      </c>
      <c r="CN2124" s="3">
        <v>468</v>
      </c>
      <c r="CO2124" s="169">
        <f t="shared" si="207"/>
        <v>1801.4385</v>
      </c>
      <c r="CP2124" s="169">
        <f t="shared" si="208"/>
        <v>1796.6031</v>
      </c>
      <c r="CQ2124" s="170">
        <f t="shared" si="209"/>
        <v>3598.0416</v>
      </c>
      <c r="CU2124" s="174">
        <v>73113</v>
      </c>
      <c r="CV2124" s="174">
        <v>307</v>
      </c>
      <c r="CW2124" s="174">
        <v>5</v>
      </c>
      <c r="CX2124" s="174">
        <v>2342.6379999999999</v>
      </c>
    </row>
    <row r="2125" spans="84:102" x14ac:dyDescent="0.25">
      <c r="CF2125" s="3" t="s">
        <v>3073</v>
      </c>
      <c r="CG2125" s="174">
        <v>1723</v>
      </c>
      <c r="CH2125" s="174">
        <v>60295</v>
      </c>
      <c r="CI2125" s="174">
        <v>5</v>
      </c>
      <c r="CJ2125" s="174">
        <v>2342.2829999999999</v>
      </c>
      <c r="CK2125" s="174">
        <v>2342.2829999999999</v>
      </c>
      <c r="CN2125" s="3">
        <v>3069</v>
      </c>
      <c r="CO2125" s="169">
        <f t="shared" si="207"/>
        <v>1796.377</v>
      </c>
      <c r="CP2125" s="169">
        <f t="shared" si="208"/>
        <v>1799.854</v>
      </c>
      <c r="CQ2125" s="170">
        <f t="shared" si="209"/>
        <v>3596.2309999999998</v>
      </c>
      <c r="CU2125" s="174">
        <v>1723</v>
      </c>
      <c r="CV2125" s="174">
        <v>60295</v>
      </c>
      <c r="CW2125" s="174">
        <v>5</v>
      </c>
      <c r="CX2125" s="174">
        <v>2342.2829999999999</v>
      </c>
    </row>
    <row r="2126" spans="84:102" x14ac:dyDescent="0.25">
      <c r="CF2126" s="3" t="s">
        <v>3073</v>
      </c>
      <c r="CG2126" s="174">
        <v>29287</v>
      </c>
      <c r="CH2126" s="174">
        <v>2396</v>
      </c>
      <c r="CI2126" s="174">
        <v>5</v>
      </c>
      <c r="CJ2126" s="174">
        <v>2341.8220000000001</v>
      </c>
      <c r="CK2126" s="174">
        <v>2341.8220000000001</v>
      </c>
      <c r="CN2126" s="3">
        <v>1392</v>
      </c>
      <c r="CO2126" s="169">
        <f t="shared" si="207"/>
        <v>1739.2555</v>
      </c>
      <c r="CP2126" s="169">
        <f t="shared" si="208"/>
        <v>1856.8454999999999</v>
      </c>
      <c r="CQ2126" s="170">
        <f t="shared" si="209"/>
        <v>3596.1009999999997</v>
      </c>
      <c r="CU2126" s="174">
        <v>29287</v>
      </c>
      <c r="CV2126" s="174">
        <v>2396</v>
      </c>
      <c r="CW2126" s="174">
        <v>5</v>
      </c>
      <c r="CX2126" s="174">
        <v>2341.8220000000001</v>
      </c>
    </row>
    <row r="2127" spans="84:102" x14ac:dyDescent="0.25">
      <c r="CF2127" s="3" t="s">
        <v>3073</v>
      </c>
      <c r="CG2127" s="174">
        <v>17</v>
      </c>
      <c r="CH2127" s="174">
        <v>59205</v>
      </c>
      <c r="CI2127" s="174">
        <v>5</v>
      </c>
      <c r="CJ2127" s="174">
        <v>2339.7249999999999</v>
      </c>
      <c r="CK2127" s="174">
        <v>2339.7249999999999</v>
      </c>
      <c r="CN2127" s="3">
        <v>913</v>
      </c>
      <c r="CO2127" s="169">
        <f t="shared" si="207"/>
        <v>1769.5753</v>
      </c>
      <c r="CP2127" s="169">
        <f t="shared" si="208"/>
        <v>1824.1349999999998</v>
      </c>
      <c r="CQ2127" s="170">
        <f t="shared" si="209"/>
        <v>3593.7102999999997</v>
      </c>
      <c r="CU2127" s="174">
        <v>17</v>
      </c>
      <c r="CV2127" s="174">
        <v>59205</v>
      </c>
      <c r="CW2127" s="174">
        <v>5</v>
      </c>
      <c r="CX2127" s="174">
        <v>2339.7249999999999</v>
      </c>
    </row>
    <row r="2128" spans="84:102" x14ac:dyDescent="0.25">
      <c r="CF2128" s="3" t="s">
        <v>3073</v>
      </c>
      <c r="CG2128" s="174">
        <v>1603</v>
      </c>
      <c r="CH2128" s="174">
        <v>77886</v>
      </c>
      <c r="CI2128" s="174">
        <v>5</v>
      </c>
      <c r="CJ2128" s="174">
        <v>2339.6770000000001</v>
      </c>
      <c r="CK2128" s="174">
        <v>2339.6770000000001</v>
      </c>
      <c r="CN2128" s="3">
        <v>2151</v>
      </c>
      <c r="CO2128" s="169">
        <f t="shared" si="207"/>
        <v>1799.1925000000001</v>
      </c>
      <c r="CP2128" s="169">
        <f t="shared" si="208"/>
        <v>1791.1701</v>
      </c>
      <c r="CQ2128" s="170">
        <f t="shared" si="209"/>
        <v>3590.3626000000004</v>
      </c>
      <c r="CU2128" s="174">
        <v>1603</v>
      </c>
      <c r="CV2128" s="174">
        <v>77886</v>
      </c>
      <c r="CW2128" s="174">
        <v>5</v>
      </c>
      <c r="CX2128" s="174">
        <v>2339.6770000000001</v>
      </c>
    </row>
    <row r="2129" spans="84:102" x14ac:dyDescent="0.25">
      <c r="CF2129" s="3" t="s">
        <v>3073</v>
      </c>
      <c r="CG2129" s="174">
        <v>2782</v>
      </c>
      <c r="CH2129" s="174">
        <v>147210</v>
      </c>
      <c r="CI2129" s="174">
        <v>5</v>
      </c>
      <c r="CJ2129" s="174">
        <v>2339.386</v>
      </c>
      <c r="CK2129" s="174">
        <v>2339.386</v>
      </c>
      <c r="CN2129" s="3">
        <v>3242</v>
      </c>
      <c r="CO2129" s="169">
        <f t="shared" si="207"/>
        <v>1731.6567</v>
      </c>
      <c r="CP2129" s="169">
        <f t="shared" si="208"/>
        <v>1858.2894000000001</v>
      </c>
      <c r="CQ2129" s="170">
        <f t="shared" si="209"/>
        <v>3589.9461000000001</v>
      </c>
      <c r="CU2129" s="174">
        <v>2782</v>
      </c>
      <c r="CV2129" s="174">
        <v>147210</v>
      </c>
      <c r="CW2129" s="174">
        <v>5</v>
      </c>
      <c r="CX2129" s="174">
        <v>2339.386</v>
      </c>
    </row>
    <row r="2130" spans="84:102" x14ac:dyDescent="0.25">
      <c r="CF2130" s="3" t="s">
        <v>3073</v>
      </c>
      <c r="CG2130" s="174">
        <v>1861</v>
      </c>
      <c r="CH2130" s="174">
        <v>54751</v>
      </c>
      <c r="CI2130" s="174">
        <v>5</v>
      </c>
      <c r="CJ2130" s="174">
        <v>2338.7469999999998</v>
      </c>
      <c r="CK2130" s="174">
        <v>2338.7469999999998</v>
      </c>
      <c r="CN2130" s="3">
        <v>3067</v>
      </c>
      <c r="CO2130" s="169">
        <f t="shared" si="207"/>
        <v>1798.1187</v>
      </c>
      <c r="CP2130" s="169">
        <f t="shared" si="208"/>
        <v>1791.7069000000001</v>
      </c>
      <c r="CQ2130" s="170">
        <f t="shared" si="209"/>
        <v>3589.8256000000001</v>
      </c>
      <c r="CU2130" s="174">
        <v>1861</v>
      </c>
      <c r="CV2130" s="174">
        <v>54751</v>
      </c>
      <c r="CW2130" s="174">
        <v>5</v>
      </c>
      <c r="CX2130" s="174">
        <v>2338.7469999999998</v>
      </c>
    </row>
    <row r="2131" spans="84:102" x14ac:dyDescent="0.25">
      <c r="CF2131" s="3" t="s">
        <v>3073</v>
      </c>
      <c r="CG2131" s="174">
        <v>3531</v>
      </c>
      <c r="CH2131" s="174">
        <v>74006</v>
      </c>
      <c r="CI2131" s="174">
        <v>5</v>
      </c>
      <c r="CJ2131" s="174">
        <v>2338.1149999999998</v>
      </c>
      <c r="CK2131" s="174">
        <v>2338.1149999999998</v>
      </c>
      <c r="CN2131" s="3">
        <v>3106</v>
      </c>
      <c r="CO2131" s="169">
        <f t="shared" si="207"/>
        <v>1697.6889000000001</v>
      </c>
      <c r="CP2131" s="169">
        <f t="shared" si="208"/>
        <v>1889.925</v>
      </c>
      <c r="CQ2131" s="170">
        <f t="shared" si="209"/>
        <v>3587.6139000000003</v>
      </c>
      <c r="CU2131" s="174">
        <v>3531</v>
      </c>
      <c r="CV2131" s="174">
        <v>74006</v>
      </c>
      <c r="CW2131" s="174">
        <v>5</v>
      </c>
      <c r="CX2131" s="174">
        <v>2338.1149999999998</v>
      </c>
    </row>
    <row r="2132" spans="84:102" x14ac:dyDescent="0.25">
      <c r="CF2132" s="3" t="s">
        <v>3073</v>
      </c>
      <c r="CG2132" s="174">
        <v>2535</v>
      </c>
      <c r="CH2132" s="174">
        <v>39626</v>
      </c>
      <c r="CI2132" s="174">
        <v>5</v>
      </c>
      <c r="CJ2132" s="174">
        <v>2336.4059999999999</v>
      </c>
      <c r="CK2132" s="174">
        <v>2336.4059999999999</v>
      </c>
      <c r="CN2132" s="3">
        <v>440</v>
      </c>
      <c r="CO2132" s="169">
        <f t="shared" si="207"/>
        <v>1858.2117000000001</v>
      </c>
      <c r="CP2132" s="169">
        <f t="shared" si="208"/>
        <v>1728.3308</v>
      </c>
      <c r="CQ2132" s="170">
        <f t="shared" si="209"/>
        <v>3586.5425</v>
      </c>
      <c r="CU2132" s="174">
        <v>2535</v>
      </c>
      <c r="CV2132" s="174">
        <v>39626</v>
      </c>
      <c r="CW2132" s="174">
        <v>5</v>
      </c>
      <c r="CX2132" s="174">
        <v>2336.4059999999999</v>
      </c>
    </row>
    <row r="2133" spans="84:102" x14ac:dyDescent="0.25">
      <c r="CF2133" s="3" t="s">
        <v>3073</v>
      </c>
      <c r="CG2133" s="174">
        <v>71801</v>
      </c>
      <c r="CH2133" s="174">
        <v>281</v>
      </c>
      <c r="CI2133" s="174">
        <v>5</v>
      </c>
      <c r="CJ2133" s="174">
        <v>2336.1849999999999</v>
      </c>
      <c r="CK2133" s="174">
        <v>2336.1849999999999</v>
      </c>
      <c r="CN2133" s="3">
        <v>2101</v>
      </c>
      <c r="CO2133" s="169">
        <f t="shared" si="207"/>
        <v>1795.6543999999999</v>
      </c>
      <c r="CP2133" s="169">
        <f t="shared" si="208"/>
        <v>1789.1244999999999</v>
      </c>
      <c r="CQ2133" s="170">
        <f t="shared" si="209"/>
        <v>3584.7788999999998</v>
      </c>
      <c r="CU2133" s="174">
        <v>71801</v>
      </c>
      <c r="CV2133" s="174">
        <v>281</v>
      </c>
      <c r="CW2133" s="174">
        <v>5</v>
      </c>
      <c r="CX2133" s="174">
        <v>2336.1849999999999</v>
      </c>
    </row>
    <row r="2134" spans="84:102" x14ac:dyDescent="0.25">
      <c r="CF2134" s="3" t="s">
        <v>3073</v>
      </c>
      <c r="CG2134" s="174">
        <v>3407</v>
      </c>
      <c r="CH2134" s="174">
        <v>173972</v>
      </c>
      <c r="CI2134" s="174">
        <v>5</v>
      </c>
      <c r="CJ2134" s="174">
        <v>2335.5</v>
      </c>
      <c r="CK2134" s="174">
        <v>2335.5</v>
      </c>
      <c r="CN2134" s="3">
        <v>519</v>
      </c>
      <c r="CO2134" s="169">
        <f t="shared" si="207"/>
        <v>1823.3817000000001</v>
      </c>
      <c r="CP2134" s="169">
        <f t="shared" si="208"/>
        <v>1759.606</v>
      </c>
      <c r="CQ2134" s="170">
        <f t="shared" si="209"/>
        <v>3582.9877000000001</v>
      </c>
      <c r="CU2134" s="174">
        <v>3407</v>
      </c>
      <c r="CV2134" s="174">
        <v>173972</v>
      </c>
      <c r="CW2134" s="174">
        <v>5</v>
      </c>
      <c r="CX2134" s="174">
        <v>2335.5</v>
      </c>
    </row>
    <row r="2135" spans="84:102" x14ac:dyDescent="0.25">
      <c r="CF2135" s="3" t="s">
        <v>3073</v>
      </c>
      <c r="CG2135" s="174">
        <v>98822</v>
      </c>
      <c r="CH2135" s="174">
        <v>744</v>
      </c>
      <c r="CI2135" s="174">
        <v>5</v>
      </c>
      <c r="CJ2135" s="174">
        <v>2335.2649999999999</v>
      </c>
      <c r="CK2135" s="174">
        <v>2335.2649999999999</v>
      </c>
      <c r="CN2135" s="3">
        <v>2358</v>
      </c>
      <c r="CO2135" s="169">
        <f t="shared" si="207"/>
        <v>1752.31402</v>
      </c>
      <c r="CP2135" s="169">
        <f t="shared" si="208"/>
        <v>1828.7345499999999</v>
      </c>
      <c r="CQ2135" s="170">
        <f t="shared" si="209"/>
        <v>3581.0485699999999</v>
      </c>
      <c r="CU2135" s="174">
        <v>98822</v>
      </c>
      <c r="CV2135" s="174">
        <v>744</v>
      </c>
      <c r="CW2135" s="174">
        <v>5</v>
      </c>
      <c r="CX2135" s="174">
        <v>2335.2649999999999</v>
      </c>
    </row>
    <row r="2136" spans="84:102" x14ac:dyDescent="0.25">
      <c r="CF2136" s="3" t="s">
        <v>3073</v>
      </c>
      <c r="CG2136" s="174">
        <v>64223</v>
      </c>
      <c r="CH2136" s="174">
        <v>40</v>
      </c>
      <c r="CI2136" s="174">
        <v>5</v>
      </c>
      <c r="CJ2136" s="174">
        <v>2334.8719999999998</v>
      </c>
      <c r="CK2136" s="174">
        <v>2334.8719999999998</v>
      </c>
      <c r="CN2136" s="3">
        <v>2254</v>
      </c>
      <c r="CO2136" s="169">
        <f t="shared" si="207"/>
        <v>1811.43425</v>
      </c>
      <c r="CP2136" s="169">
        <f t="shared" si="208"/>
        <v>1766.9339199999999</v>
      </c>
      <c r="CQ2136" s="170">
        <f t="shared" si="209"/>
        <v>3578.3681699999997</v>
      </c>
      <c r="CU2136" s="174">
        <v>64223</v>
      </c>
      <c r="CV2136" s="174">
        <v>40</v>
      </c>
      <c r="CW2136" s="174">
        <v>5</v>
      </c>
      <c r="CX2136" s="174">
        <v>2334.8719999999998</v>
      </c>
    </row>
    <row r="2137" spans="84:102" x14ac:dyDescent="0.25">
      <c r="CF2137" s="3" t="s">
        <v>3073</v>
      </c>
      <c r="CG2137" s="174">
        <v>3468</v>
      </c>
      <c r="CH2137" s="174">
        <v>26639</v>
      </c>
      <c r="CI2137" s="174">
        <v>5</v>
      </c>
      <c r="CJ2137" s="174">
        <v>2334.7310000000002</v>
      </c>
      <c r="CK2137" s="174">
        <v>2334.7310000000002</v>
      </c>
      <c r="CN2137" s="3">
        <v>1485</v>
      </c>
      <c r="CO2137" s="169">
        <f t="shared" si="207"/>
        <v>1770.76</v>
      </c>
      <c r="CP2137" s="169">
        <f t="shared" si="208"/>
        <v>1802.6210000000001</v>
      </c>
      <c r="CQ2137" s="170">
        <f t="shared" si="209"/>
        <v>3573.3810000000003</v>
      </c>
      <c r="CU2137" s="174">
        <v>3468</v>
      </c>
      <c r="CV2137" s="174">
        <v>26639</v>
      </c>
      <c r="CW2137" s="174">
        <v>5</v>
      </c>
      <c r="CX2137" s="174">
        <v>2334.7310000000002</v>
      </c>
    </row>
    <row r="2138" spans="84:102" x14ac:dyDescent="0.25">
      <c r="CF2138" s="3" t="s">
        <v>3073</v>
      </c>
      <c r="CG2138" s="174">
        <v>45733</v>
      </c>
      <c r="CH2138" s="174">
        <v>2618</v>
      </c>
      <c r="CI2138" s="174">
        <v>5</v>
      </c>
      <c r="CJ2138" s="174">
        <v>2333.7280000000001</v>
      </c>
      <c r="CK2138" s="174">
        <v>2333.7280000000001</v>
      </c>
      <c r="CN2138" s="3">
        <v>2982</v>
      </c>
      <c r="CO2138" s="169">
        <f t="shared" si="207"/>
        <v>1802.8471</v>
      </c>
      <c r="CP2138" s="169">
        <f t="shared" si="208"/>
        <v>1767.9296999999999</v>
      </c>
      <c r="CQ2138" s="170">
        <f t="shared" si="209"/>
        <v>3570.7767999999996</v>
      </c>
      <c r="CU2138" s="174">
        <v>45733</v>
      </c>
      <c r="CV2138" s="174">
        <v>2618</v>
      </c>
      <c r="CW2138" s="174">
        <v>5</v>
      </c>
      <c r="CX2138" s="174">
        <v>2333.7280000000001</v>
      </c>
    </row>
    <row r="2139" spans="84:102" x14ac:dyDescent="0.25">
      <c r="CF2139" s="3" t="s">
        <v>3073</v>
      </c>
      <c r="CG2139" s="174">
        <v>3251</v>
      </c>
      <c r="CH2139" s="174">
        <v>159281</v>
      </c>
      <c r="CI2139" s="174">
        <v>5</v>
      </c>
      <c r="CJ2139" s="174">
        <v>2333.4690000000001</v>
      </c>
      <c r="CK2139" s="174">
        <v>2333.4690000000001</v>
      </c>
      <c r="CN2139" s="3">
        <v>1560</v>
      </c>
      <c r="CO2139" s="169">
        <f t="shared" si="207"/>
        <v>1793.1458</v>
      </c>
      <c r="CP2139" s="169">
        <f t="shared" si="208"/>
        <v>1777.0792000000001</v>
      </c>
      <c r="CQ2139" s="170">
        <f t="shared" si="209"/>
        <v>3570.2250000000004</v>
      </c>
      <c r="CU2139" s="174">
        <v>3251</v>
      </c>
      <c r="CV2139" s="174">
        <v>159281</v>
      </c>
      <c r="CW2139" s="174">
        <v>5</v>
      </c>
      <c r="CX2139" s="174">
        <v>2333.4690000000001</v>
      </c>
    </row>
    <row r="2140" spans="84:102" x14ac:dyDescent="0.25">
      <c r="CF2140" s="3" t="s">
        <v>3073</v>
      </c>
      <c r="CG2140" s="174">
        <v>1397</v>
      </c>
      <c r="CH2140" s="174">
        <v>110971</v>
      </c>
      <c r="CI2140" s="174">
        <v>5</v>
      </c>
      <c r="CJ2140" s="174">
        <v>2332.6770000000001</v>
      </c>
      <c r="CK2140" s="174">
        <v>2332.6770000000001</v>
      </c>
      <c r="CN2140" s="3">
        <v>1908</v>
      </c>
      <c r="CO2140" s="169">
        <f t="shared" si="207"/>
        <v>1768.1911</v>
      </c>
      <c r="CP2140" s="169">
        <f t="shared" si="208"/>
        <v>1798.9468999999999</v>
      </c>
      <c r="CQ2140" s="170">
        <f t="shared" si="209"/>
        <v>3567.1379999999999</v>
      </c>
      <c r="CU2140" s="174">
        <v>1397</v>
      </c>
      <c r="CV2140" s="174">
        <v>110971</v>
      </c>
      <c r="CW2140" s="174">
        <v>5</v>
      </c>
      <c r="CX2140" s="174">
        <v>2332.6770000000001</v>
      </c>
    </row>
    <row r="2141" spans="84:102" x14ac:dyDescent="0.25">
      <c r="CF2141" s="3" t="s">
        <v>3073</v>
      </c>
      <c r="CG2141" s="174">
        <v>105574</v>
      </c>
      <c r="CH2141" s="174">
        <v>835</v>
      </c>
      <c r="CI2141" s="174">
        <v>5</v>
      </c>
      <c r="CJ2141" s="174">
        <v>2332.587</v>
      </c>
      <c r="CK2141" s="174">
        <v>2332.587</v>
      </c>
      <c r="CN2141" s="3">
        <v>2504</v>
      </c>
      <c r="CO2141" s="169">
        <f t="shared" si="207"/>
        <v>1785.9038</v>
      </c>
      <c r="CP2141" s="169">
        <f t="shared" si="208"/>
        <v>1775.2107000000001</v>
      </c>
      <c r="CQ2141" s="170">
        <f t="shared" si="209"/>
        <v>3561.1145000000001</v>
      </c>
      <c r="CU2141" s="174">
        <v>105574</v>
      </c>
      <c r="CV2141" s="174">
        <v>835</v>
      </c>
      <c r="CW2141" s="174">
        <v>5</v>
      </c>
      <c r="CX2141" s="174">
        <v>2332.587</v>
      </c>
    </row>
    <row r="2142" spans="84:102" x14ac:dyDescent="0.25">
      <c r="CF2142" s="3" t="s">
        <v>3073</v>
      </c>
      <c r="CG2142" s="174">
        <v>1097</v>
      </c>
      <c r="CH2142" s="174">
        <v>136319</v>
      </c>
      <c r="CI2142" s="174">
        <v>5</v>
      </c>
      <c r="CJ2142" s="174">
        <v>2332.3330000000001</v>
      </c>
      <c r="CK2142" s="174">
        <v>2332.3330000000001</v>
      </c>
      <c r="CN2142" s="3">
        <v>294</v>
      </c>
      <c r="CO2142" s="169">
        <f t="shared" si="207"/>
        <v>1786.4482</v>
      </c>
      <c r="CP2142" s="169">
        <f t="shared" si="208"/>
        <v>1772.5141000000001</v>
      </c>
      <c r="CQ2142" s="170">
        <f t="shared" si="209"/>
        <v>3558.9623000000001</v>
      </c>
      <c r="CU2142" s="174">
        <v>1097</v>
      </c>
      <c r="CV2142" s="174">
        <v>136319</v>
      </c>
      <c r="CW2142" s="174">
        <v>5</v>
      </c>
      <c r="CX2142" s="174">
        <v>2332.3330000000001</v>
      </c>
    </row>
    <row r="2143" spans="84:102" x14ac:dyDescent="0.25">
      <c r="CF2143" s="3" t="s">
        <v>3073</v>
      </c>
      <c r="CG2143" s="174">
        <v>3699</v>
      </c>
      <c r="CH2143" s="174">
        <v>83668</v>
      </c>
      <c r="CI2143" s="174">
        <v>5</v>
      </c>
      <c r="CJ2143" s="174">
        <v>2332.1350000000002</v>
      </c>
      <c r="CK2143" s="174">
        <v>2332.1350000000002</v>
      </c>
      <c r="CN2143" s="3">
        <v>355</v>
      </c>
      <c r="CO2143" s="169">
        <f t="shared" si="207"/>
        <v>1778.7381</v>
      </c>
      <c r="CP2143" s="169">
        <f t="shared" si="208"/>
        <v>1779.9162000000001</v>
      </c>
      <c r="CQ2143" s="170">
        <f t="shared" si="209"/>
        <v>3558.6543000000001</v>
      </c>
      <c r="CU2143" s="174">
        <v>3699</v>
      </c>
      <c r="CV2143" s="174">
        <v>83668</v>
      </c>
      <c r="CW2143" s="174">
        <v>5</v>
      </c>
      <c r="CX2143" s="174">
        <v>2332.1350000000002</v>
      </c>
    </row>
    <row r="2144" spans="84:102" x14ac:dyDescent="0.25">
      <c r="CF2144" s="3" t="s">
        <v>3073</v>
      </c>
      <c r="CG2144" s="174">
        <v>107219</v>
      </c>
      <c r="CH2144" s="174">
        <v>3664</v>
      </c>
      <c r="CI2144" s="174">
        <v>5</v>
      </c>
      <c r="CJ2144" s="174">
        <v>2331.9920000000002</v>
      </c>
      <c r="CK2144" s="174">
        <v>2331.9920000000002</v>
      </c>
      <c r="CN2144" s="3">
        <v>729</v>
      </c>
      <c r="CO2144" s="169">
        <f t="shared" si="207"/>
        <v>1790.2130000000002</v>
      </c>
      <c r="CP2144" s="169">
        <f t="shared" si="208"/>
        <v>1768.3488</v>
      </c>
      <c r="CQ2144" s="170">
        <f t="shared" si="209"/>
        <v>3558.5618000000004</v>
      </c>
      <c r="CU2144" s="174">
        <v>107219</v>
      </c>
      <c r="CV2144" s="174">
        <v>3664</v>
      </c>
      <c r="CW2144" s="174">
        <v>5</v>
      </c>
      <c r="CX2144" s="174">
        <v>2331.9920000000002</v>
      </c>
    </row>
    <row r="2145" spans="84:102" x14ac:dyDescent="0.25">
      <c r="CF2145" s="3" t="s">
        <v>3073</v>
      </c>
      <c r="CG2145" s="174">
        <v>36132</v>
      </c>
      <c r="CH2145" s="174">
        <v>2470</v>
      </c>
      <c r="CI2145" s="174">
        <v>5</v>
      </c>
      <c r="CJ2145" s="174">
        <v>2331.8649999999998</v>
      </c>
      <c r="CK2145" s="174">
        <v>2331.8649999999998</v>
      </c>
      <c r="CN2145" s="3">
        <v>3539</v>
      </c>
      <c r="CO2145" s="169">
        <f t="shared" si="207"/>
        <v>1772.02</v>
      </c>
      <c r="CP2145" s="169">
        <f t="shared" si="208"/>
        <v>1783.9648000000002</v>
      </c>
      <c r="CQ2145" s="170">
        <f t="shared" si="209"/>
        <v>3555.9848000000002</v>
      </c>
      <c r="CU2145" s="174">
        <v>36132</v>
      </c>
      <c r="CV2145" s="174">
        <v>2470</v>
      </c>
      <c r="CW2145" s="174">
        <v>5</v>
      </c>
      <c r="CX2145" s="174">
        <v>2331.8649999999998</v>
      </c>
    </row>
    <row r="2146" spans="84:102" x14ac:dyDescent="0.25">
      <c r="CF2146" s="3" t="s">
        <v>3073</v>
      </c>
      <c r="CG2146" s="174">
        <v>167593</v>
      </c>
      <c r="CH2146" s="174">
        <v>3325</v>
      </c>
      <c r="CI2146" s="174">
        <v>5</v>
      </c>
      <c r="CJ2146" s="174">
        <v>2330.6669999999999</v>
      </c>
      <c r="CK2146" s="174">
        <v>2330.6669999999999</v>
      </c>
      <c r="CN2146" s="3">
        <v>893</v>
      </c>
      <c r="CO2146" s="169">
        <f t="shared" si="207"/>
        <v>1768.434</v>
      </c>
      <c r="CP2146" s="169">
        <f t="shared" si="208"/>
        <v>1787.4639999999999</v>
      </c>
      <c r="CQ2146" s="170">
        <f t="shared" si="209"/>
        <v>3555.8980000000001</v>
      </c>
      <c r="CU2146" s="174">
        <v>167593</v>
      </c>
      <c r="CV2146" s="174">
        <v>3325</v>
      </c>
      <c r="CW2146" s="174">
        <v>5</v>
      </c>
      <c r="CX2146" s="174">
        <v>2330.6669999999999</v>
      </c>
    </row>
    <row r="2147" spans="84:102" x14ac:dyDescent="0.25">
      <c r="CF2147" s="3" t="s">
        <v>3073</v>
      </c>
      <c r="CG2147" s="174">
        <v>2040</v>
      </c>
      <c r="CH2147" s="174">
        <v>140722</v>
      </c>
      <c r="CI2147" s="174">
        <v>5</v>
      </c>
      <c r="CJ2147" s="174">
        <v>2329.6550000000002</v>
      </c>
      <c r="CK2147" s="174">
        <v>2329.6550000000002</v>
      </c>
      <c r="CN2147" s="3">
        <v>645</v>
      </c>
      <c r="CO2147" s="169">
        <f t="shared" si="207"/>
        <v>1767.9706000000001</v>
      </c>
      <c r="CP2147" s="169">
        <f t="shared" si="208"/>
        <v>1787.51313</v>
      </c>
      <c r="CQ2147" s="170">
        <f t="shared" si="209"/>
        <v>3555.4837299999999</v>
      </c>
      <c r="CU2147" s="174">
        <v>2040</v>
      </c>
      <c r="CV2147" s="174">
        <v>140722</v>
      </c>
      <c r="CW2147" s="174">
        <v>5</v>
      </c>
      <c r="CX2147" s="174">
        <v>2329.6550000000002</v>
      </c>
    </row>
    <row r="2148" spans="84:102" x14ac:dyDescent="0.25">
      <c r="CF2148" s="3" t="s">
        <v>3073</v>
      </c>
      <c r="CG2148" s="174">
        <v>148184</v>
      </c>
      <c r="CH2148" s="174">
        <v>2808</v>
      </c>
      <c r="CI2148" s="174">
        <v>5</v>
      </c>
      <c r="CJ2148" s="174">
        <v>2329.2399999999998</v>
      </c>
      <c r="CK2148" s="174">
        <v>2329.2399999999998</v>
      </c>
      <c r="CN2148" s="3">
        <v>2801</v>
      </c>
      <c r="CO2148" s="169">
        <f t="shared" si="207"/>
        <v>1748.2846</v>
      </c>
      <c r="CP2148" s="169">
        <f t="shared" si="208"/>
        <v>1806.6183999999998</v>
      </c>
      <c r="CQ2148" s="170">
        <f t="shared" si="209"/>
        <v>3554.9029999999998</v>
      </c>
      <c r="CU2148" s="174">
        <v>148184</v>
      </c>
      <c r="CV2148" s="174">
        <v>2808</v>
      </c>
      <c r="CW2148" s="174">
        <v>5</v>
      </c>
      <c r="CX2148" s="174">
        <v>2329.2399999999998</v>
      </c>
    </row>
    <row r="2149" spans="84:102" x14ac:dyDescent="0.25">
      <c r="CF2149" s="3" t="s">
        <v>3073</v>
      </c>
      <c r="CG2149" s="174">
        <v>117216</v>
      </c>
      <c r="CH2149" s="174">
        <v>970</v>
      </c>
      <c r="CI2149" s="174">
        <v>5</v>
      </c>
      <c r="CJ2149" s="174">
        <v>2329.1930000000002</v>
      </c>
      <c r="CK2149" s="174">
        <v>2329.1930000000002</v>
      </c>
      <c r="CN2149" s="3">
        <v>2807</v>
      </c>
      <c r="CO2149" s="169">
        <f t="shared" si="207"/>
        <v>1780.9489999999998</v>
      </c>
      <c r="CP2149" s="169">
        <f t="shared" si="208"/>
        <v>1773.0618999999999</v>
      </c>
      <c r="CQ2149" s="170">
        <f t="shared" si="209"/>
        <v>3554.0108999999998</v>
      </c>
      <c r="CU2149" s="174">
        <v>117216</v>
      </c>
      <c r="CV2149" s="174">
        <v>970</v>
      </c>
      <c r="CW2149" s="174">
        <v>5</v>
      </c>
      <c r="CX2149" s="174">
        <v>2329.1930000000002</v>
      </c>
    </row>
    <row r="2150" spans="84:102" x14ac:dyDescent="0.25">
      <c r="CF2150" s="3" t="s">
        <v>3073</v>
      </c>
      <c r="CG2150" s="174">
        <v>132588</v>
      </c>
      <c r="CH2150" s="174">
        <v>2709</v>
      </c>
      <c r="CI2150" s="174">
        <v>5</v>
      </c>
      <c r="CJ2150" s="174">
        <v>2328.7550000000001</v>
      </c>
      <c r="CK2150" s="174">
        <v>2328.7550000000001</v>
      </c>
      <c r="CN2150" s="3">
        <v>1807</v>
      </c>
      <c r="CO2150" s="169">
        <f t="shared" si="207"/>
        <v>1790.855</v>
      </c>
      <c r="CP2150" s="169">
        <f t="shared" si="208"/>
        <v>1761.5606</v>
      </c>
      <c r="CQ2150" s="170">
        <f t="shared" si="209"/>
        <v>3552.4156000000003</v>
      </c>
      <c r="CU2150" s="174">
        <v>132588</v>
      </c>
      <c r="CV2150" s="174">
        <v>2709</v>
      </c>
      <c r="CW2150" s="174">
        <v>5</v>
      </c>
      <c r="CX2150" s="174">
        <v>2328.7550000000001</v>
      </c>
    </row>
    <row r="2151" spans="84:102" x14ac:dyDescent="0.25">
      <c r="CF2151" s="3" t="s">
        <v>3073</v>
      </c>
      <c r="CG2151" s="174">
        <v>140722</v>
      </c>
      <c r="CH2151" s="174">
        <v>2040</v>
      </c>
      <c r="CI2151" s="174">
        <v>5</v>
      </c>
      <c r="CJ2151" s="174">
        <v>2328.6759999999999</v>
      </c>
      <c r="CK2151" s="174">
        <v>2328.6759999999999</v>
      </c>
      <c r="CN2151" s="3">
        <v>97</v>
      </c>
      <c r="CO2151" s="169">
        <f t="shared" si="207"/>
        <v>1788.9266</v>
      </c>
      <c r="CP2151" s="169">
        <f t="shared" si="208"/>
        <v>1762.5018</v>
      </c>
      <c r="CQ2151" s="170">
        <f t="shared" si="209"/>
        <v>3551.4283999999998</v>
      </c>
      <c r="CU2151" s="174">
        <v>140722</v>
      </c>
      <c r="CV2151" s="174">
        <v>2040</v>
      </c>
      <c r="CW2151" s="174">
        <v>5</v>
      </c>
      <c r="CX2151" s="174">
        <v>2328.6759999999999</v>
      </c>
    </row>
    <row r="2152" spans="84:102" x14ac:dyDescent="0.25">
      <c r="CF2152" s="3" t="s">
        <v>3073</v>
      </c>
      <c r="CG2152" s="174">
        <v>2100</v>
      </c>
      <c r="CH2152" s="174">
        <v>6779</v>
      </c>
      <c r="CI2152" s="174">
        <v>5</v>
      </c>
      <c r="CJ2152" s="174">
        <v>2328.1419999999998</v>
      </c>
      <c r="CK2152" s="174">
        <v>2328.1419999999998</v>
      </c>
      <c r="CN2152" s="3">
        <v>3504</v>
      </c>
      <c r="CO2152" s="169">
        <f t="shared" si="207"/>
        <v>1760.6801</v>
      </c>
      <c r="CP2152" s="169">
        <f t="shared" si="208"/>
        <v>1790.73937</v>
      </c>
      <c r="CQ2152" s="170">
        <f t="shared" si="209"/>
        <v>3551.4194699999998</v>
      </c>
      <c r="CU2152" s="174">
        <v>2100</v>
      </c>
      <c r="CV2152" s="174">
        <v>6779</v>
      </c>
      <c r="CW2152" s="174">
        <v>5</v>
      </c>
      <c r="CX2152" s="174">
        <v>2328.1419999999998</v>
      </c>
    </row>
    <row r="2153" spans="84:102" x14ac:dyDescent="0.25">
      <c r="CF2153" s="3" t="s">
        <v>3073</v>
      </c>
      <c r="CG2153" s="174">
        <v>3560</v>
      </c>
      <c r="CH2153" s="174">
        <v>90646</v>
      </c>
      <c r="CI2153" s="174">
        <v>5</v>
      </c>
      <c r="CJ2153" s="174">
        <v>2328.1320000000001</v>
      </c>
      <c r="CK2153" s="174">
        <v>2328.1320000000001</v>
      </c>
      <c r="CN2153" s="3">
        <v>2692</v>
      </c>
      <c r="CO2153" s="169">
        <f t="shared" si="207"/>
        <v>1665.951</v>
      </c>
      <c r="CP2153" s="169">
        <f t="shared" si="208"/>
        <v>1884.2560000000001</v>
      </c>
      <c r="CQ2153" s="170">
        <f t="shared" si="209"/>
        <v>3550.2070000000003</v>
      </c>
      <c r="CU2153" s="174">
        <v>3560</v>
      </c>
      <c r="CV2153" s="174">
        <v>90646</v>
      </c>
      <c r="CW2153" s="174">
        <v>5</v>
      </c>
      <c r="CX2153" s="174">
        <v>2328.1320000000001</v>
      </c>
    </row>
    <row r="2154" spans="84:102" x14ac:dyDescent="0.25">
      <c r="CF2154" s="3" t="s">
        <v>3073</v>
      </c>
      <c r="CG2154" s="174">
        <v>1821</v>
      </c>
      <c r="CH2154" s="174">
        <v>51443</v>
      </c>
      <c r="CI2154" s="174">
        <v>5</v>
      </c>
      <c r="CJ2154" s="174">
        <v>2328.0709999999999</v>
      </c>
      <c r="CK2154" s="174">
        <v>2328.0709999999999</v>
      </c>
      <c r="CN2154" s="3">
        <v>834</v>
      </c>
      <c r="CO2154" s="169">
        <f t="shared" si="207"/>
        <v>1770.1512</v>
      </c>
      <c r="CP2154" s="169">
        <f t="shared" si="208"/>
        <v>1777.9861000000001</v>
      </c>
      <c r="CQ2154" s="170">
        <f t="shared" si="209"/>
        <v>3548.1373000000003</v>
      </c>
      <c r="CU2154" s="174">
        <v>1821</v>
      </c>
      <c r="CV2154" s="174">
        <v>51443</v>
      </c>
      <c r="CW2154" s="174">
        <v>5</v>
      </c>
      <c r="CX2154" s="174">
        <v>2328.0709999999999</v>
      </c>
    </row>
    <row r="2155" spans="84:102" x14ac:dyDescent="0.25">
      <c r="CF2155" s="3" t="s">
        <v>3073</v>
      </c>
      <c r="CG2155" s="174">
        <v>91831</v>
      </c>
      <c r="CH2155" s="174">
        <v>1498</v>
      </c>
      <c r="CI2155" s="174">
        <v>5</v>
      </c>
      <c r="CJ2155" s="174">
        <v>2327.7260000000001</v>
      </c>
      <c r="CK2155" s="174">
        <v>2327.7260000000001</v>
      </c>
      <c r="CN2155" s="3">
        <v>2637</v>
      </c>
      <c r="CO2155" s="169">
        <f t="shared" si="207"/>
        <v>1752.8841520000001</v>
      </c>
      <c r="CP2155" s="169">
        <f t="shared" si="208"/>
        <v>1793.4724370000001</v>
      </c>
      <c r="CQ2155" s="170">
        <f t="shared" si="209"/>
        <v>3546.356589</v>
      </c>
      <c r="CU2155" s="174">
        <v>91831</v>
      </c>
      <c r="CV2155" s="174">
        <v>1498</v>
      </c>
      <c r="CW2155" s="174">
        <v>5</v>
      </c>
      <c r="CX2155" s="174">
        <v>2327.7260000000001</v>
      </c>
    </row>
    <row r="2156" spans="84:102" x14ac:dyDescent="0.25">
      <c r="CF2156" s="3" t="s">
        <v>3073</v>
      </c>
      <c r="CG2156" s="174">
        <v>167610</v>
      </c>
      <c r="CH2156" s="174">
        <v>3309</v>
      </c>
      <c r="CI2156" s="174">
        <v>5</v>
      </c>
      <c r="CJ2156" s="174">
        <v>2327.1860000000001</v>
      </c>
      <c r="CK2156" s="174">
        <v>2327.1860000000001</v>
      </c>
      <c r="CN2156" s="3">
        <v>1815</v>
      </c>
      <c r="CO2156" s="169">
        <f t="shared" si="207"/>
        <v>1757.7038</v>
      </c>
      <c r="CP2156" s="169">
        <f t="shared" si="208"/>
        <v>1785.5659000000001</v>
      </c>
      <c r="CQ2156" s="170">
        <f t="shared" si="209"/>
        <v>3543.2696999999998</v>
      </c>
      <c r="CU2156" s="174">
        <v>167610</v>
      </c>
      <c r="CV2156" s="174">
        <v>3309</v>
      </c>
      <c r="CW2156" s="174">
        <v>5</v>
      </c>
      <c r="CX2156" s="174">
        <v>2327.1860000000001</v>
      </c>
    </row>
    <row r="2157" spans="84:102" x14ac:dyDescent="0.25">
      <c r="CF2157" s="3" t="s">
        <v>3073</v>
      </c>
      <c r="CG2157" s="174">
        <v>93034</v>
      </c>
      <c r="CH2157" s="174">
        <v>689</v>
      </c>
      <c r="CI2157" s="174">
        <v>5</v>
      </c>
      <c r="CJ2157" s="174">
        <v>2326.884</v>
      </c>
      <c r="CK2157" s="174">
        <v>2326.884</v>
      </c>
      <c r="CN2157" s="3">
        <v>245</v>
      </c>
      <c r="CO2157" s="169">
        <f t="shared" si="207"/>
        <v>1754.0355</v>
      </c>
      <c r="CP2157" s="169">
        <f t="shared" si="208"/>
        <v>1787.7703999999999</v>
      </c>
      <c r="CQ2157" s="170">
        <f t="shared" si="209"/>
        <v>3541.8058999999998</v>
      </c>
      <c r="CU2157" s="174">
        <v>93034</v>
      </c>
      <c r="CV2157" s="174">
        <v>689</v>
      </c>
      <c r="CW2157" s="174">
        <v>5</v>
      </c>
      <c r="CX2157" s="174">
        <v>2326.884</v>
      </c>
    </row>
    <row r="2158" spans="84:102" x14ac:dyDescent="0.25">
      <c r="CF2158" s="3" t="s">
        <v>3073</v>
      </c>
      <c r="CG2158" s="174">
        <v>124786</v>
      </c>
      <c r="CH2158" s="174">
        <v>1046</v>
      </c>
      <c r="CI2158" s="174">
        <v>5</v>
      </c>
      <c r="CJ2158" s="174">
        <v>2326.7069999999999</v>
      </c>
      <c r="CK2158" s="174">
        <v>2326.7069999999999</v>
      </c>
      <c r="CN2158" s="3">
        <v>2843</v>
      </c>
      <c r="CO2158" s="169">
        <f t="shared" si="207"/>
        <v>1761.4384</v>
      </c>
      <c r="CP2158" s="169">
        <f t="shared" si="208"/>
        <v>1779.607</v>
      </c>
      <c r="CQ2158" s="170">
        <f t="shared" si="209"/>
        <v>3541.0454</v>
      </c>
      <c r="CU2158" s="174">
        <v>124786</v>
      </c>
      <c r="CV2158" s="174">
        <v>1046</v>
      </c>
      <c r="CW2158" s="174">
        <v>5</v>
      </c>
      <c r="CX2158" s="174">
        <v>2326.7069999999999</v>
      </c>
    </row>
    <row r="2159" spans="84:102" x14ac:dyDescent="0.25">
      <c r="CF2159" s="3" t="s">
        <v>3073</v>
      </c>
      <c r="CG2159" s="174">
        <v>1109</v>
      </c>
      <c r="CH2159" s="174">
        <v>137979</v>
      </c>
      <c r="CI2159" s="174">
        <v>5</v>
      </c>
      <c r="CJ2159" s="174">
        <v>2326.337</v>
      </c>
      <c r="CK2159" s="174">
        <v>2326.337</v>
      </c>
      <c r="CN2159" s="3">
        <v>2651</v>
      </c>
      <c r="CO2159" s="169">
        <f t="shared" si="207"/>
        <v>1757.028</v>
      </c>
      <c r="CP2159" s="169">
        <f t="shared" si="208"/>
        <v>1782.8628000000001</v>
      </c>
      <c r="CQ2159" s="170">
        <f t="shared" si="209"/>
        <v>3539.8908000000001</v>
      </c>
      <c r="CU2159" s="174">
        <v>1109</v>
      </c>
      <c r="CV2159" s="174">
        <v>137979</v>
      </c>
      <c r="CW2159" s="174">
        <v>5</v>
      </c>
      <c r="CX2159" s="174">
        <v>2326.337</v>
      </c>
    </row>
    <row r="2160" spans="84:102" x14ac:dyDescent="0.25">
      <c r="CF2160" s="3" t="s">
        <v>3073</v>
      </c>
      <c r="CG2160" s="174">
        <v>61803</v>
      </c>
      <c r="CH2160" s="174">
        <v>3506</v>
      </c>
      <c r="CI2160" s="174">
        <v>5</v>
      </c>
      <c r="CJ2160" s="174">
        <v>2326.1999999999998</v>
      </c>
      <c r="CK2160" s="174">
        <v>2326.1999999999998</v>
      </c>
      <c r="CN2160" s="3">
        <v>3566</v>
      </c>
      <c r="CO2160" s="169">
        <f t="shared" si="207"/>
        <v>1762.768</v>
      </c>
      <c r="CP2160" s="169">
        <f t="shared" si="208"/>
        <v>1764.866</v>
      </c>
      <c r="CQ2160" s="170">
        <f t="shared" si="209"/>
        <v>3527.634</v>
      </c>
      <c r="CU2160" s="174">
        <v>61803</v>
      </c>
      <c r="CV2160" s="174">
        <v>3506</v>
      </c>
      <c r="CW2160" s="174">
        <v>5</v>
      </c>
      <c r="CX2160" s="174">
        <v>2326.1999999999998</v>
      </c>
    </row>
    <row r="2161" spans="84:102" x14ac:dyDescent="0.25">
      <c r="CF2161" s="3" t="s">
        <v>3073</v>
      </c>
      <c r="CG2161" s="174">
        <v>3093</v>
      </c>
      <c r="CH2161" s="174">
        <v>145462</v>
      </c>
      <c r="CI2161" s="174">
        <v>5</v>
      </c>
      <c r="CJ2161" s="174">
        <v>2325.873</v>
      </c>
      <c r="CK2161" s="174">
        <v>2325.873</v>
      </c>
      <c r="CN2161" s="3">
        <v>22</v>
      </c>
      <c r="CO2161" s="169">
        <f t="shared" si="207"/>
        <v>1774.578</v>
      </c>
      <c r="CP2161" s="169">
        <f t="shared" si="208"/>
        <v>1752.1230000000003</v>
      </c>
      <c r="CQ2161" s="170">
        <f t="shared" si="209"/>
        <v>3526.701</v>
      </c>
      <c r="CU2161" s="174">
        <v>3093</v>
      </c>
      <c r="CV2161" s="174">
        <v>145462</v>
      </c>
      <c r="CW2161" s="174">
        <v>5</v>
      </c>
      <c r="CX2161" s="174">
        <v>2325.873</v>
      </c>
    </row>
    <row r="2162" spans="84:102" x14ac:dyDescent="0.25">
      <c r="CF2162" s="3" t="s">
        <v>3073</v>
      </c>
      <c r="CG2162" s="174">
        <v>1968</v>
      </c>
      <c r="CH2162" s="174">
        <v>96277</v>
      </c>
      <c r="CI2162" s="174">
        <v>5</v>
      </c>
      <c r="CJ2162" s="174">
        <v>2325.768</v>
      </c>
      <c r="CK2162" s="174">
        <v>2325.768</v>
      </c>
      <c r="CN2162" s="3">
        <v>2978</v>
      </c>
      <c r="CO2162" s="169">
        <f t="shared" si="207"/>
        <v>1777.0730000000001</v>
      </c>
      <c r="CP2162" s="169">
        <f t="shared" si="208"/>
        <v>1748.9190000000001</v>
      </c>
      <c r="CQ2162" s="170">
        <f t="shared" si="209"/>
        <v>3525.9920000000002</v>
      </c>
      <c r="CU2162" s="174">
        <v>1968</v>
      </c>
      <c r="CV2162" s="174">
        <v>96277</v>
      </c>
      <c r="CW2162" s="174">
        <v>5</v>
      </c>
      <c r="CX2162" s="174">
        <v>2325.768</v>
      </c>
    </row>
    <row r="2163" spans="84:102" x14ac:dyDescent="0.25">
      <c r="CF2163" s="3" t="s">
        <v>3073</v>
      </c>
      <c r="CG2163" s="174">
        <v>101785</v>
      </c>
      <c r="CH2163" s="174">
        <v>809</v>
      </c>
      <c r="CI2163" s="174">
        <v>5</v>
      </c>
      <c r="CJ2163" s="174">
        <v>2325.4740000000002</v>
      </c>
      <c r="CK2163" s="174">
        <v>2325.4740000000002</v>
      </c>
      <c r="CN2163" s="3">
        <v>3125</v>
      </c>
      <c r="CO2163" s="169">
        <f t="shared" si="207"/>
        <v>1807.665</v>
      </c>
      <c r="CP2163" s="169">
        <f t="shared" si="208"/>
        <v>1713.172</v>
      </c>
      <c r="CQ2163" s="170">
        <f t="shared" si="209"/>
        <v>3520.837</v>
      </c>
      <c r="CU2163" s="174">
        <v>101785</v>
      </c>
      <c r="CV2163" s="174">
        <v>809</v>
      </c>
      <c r="CW2163" s="174">
        <v>5</v>
      </c>
      <c r="CX2163" s="174">
        <v>2325.4740000000002</v>
      </c>
    </row>
    <row r="2164" spans="84:102" x14ac:dyDescent="0.25">
      <c r="CF2164" s="3" t="s">
        <v>3073</v>
      </c>
      <c r="CG2164" s="174">
        <v>65068</v>
      </c>
      <c r="CH2164" s="174">
        <v>83</v>
      </c>
      <c r="CI2164" s="174">
        <v>5</v>
      </c>
      <c r="CJ2164" s="174">
        <v>2325.076</v>
      </c>
      <c r="CK2164" s="174">
        <v>2325.076</v>
      </c>
      <c r="CN2164" s="3">
        <v>3366</v>
      </c>
      <c r="CO2164" s="169">
        <f t="shared" si="207"/>
        <v>1802.0027</v>
      </c>
      <c r="CP2164" s="169">
        <f t="shared" si="208"/>
        <v>1718.1287</v>
      </c>
      <c r="CQ2164" s="170">
        <f t="shared" si="209"/>
        <v>3520.1314000000002</v>
      </c>
      <c r="CU2164" s="174">
        <v>65068</v>
      </c>
      <c r="CV2164" s="174">
        <v>83</v>
      </c>
      <c r="CW2164" s="174">
        <v>5</v>
      </c>
      <c r="CX2164" s="174">
        <v>2325.076</v>
      </c>
    </row>
    <row r="2165" spans="84:102" x14ac:dyDescent="0.25">
      <c r="CF2165" s="3" t="s">
        <v>3073</v>
      </c>
      <c r="CG2165" s="174">
        <v>122838</v>
      </c>
      <c r="CH2165" s="174">
        <v>2003</v>
      </c>
      <c r="CI2165" s="174">
        <v>5</v>
      </c>
      <c r="CJ2165" s="174">
        <v>2324.8910000000001</v>
      </c>
      <c r="CK2165" s="174">
        <v>2324.8910000000001</v>
      </c>
      <c r="CN2165" s="3">
        <v>3214</v>
      </c>
      <c r="CO2165" s="169">
        <f t="shared" si="207"/>
        <v>1744.7858999999999</v>
      </c>
      <c r="CP2165" s="169">
        <f t="shared" si="208"/>
        <v>1772.0545000000002</v>
      </c>
      <c r="CQ2165" s="170">
        <f t="shared" si="209"/>
        <v>3516.8404</v>
      </c>
      <c r="CU2165" s="174">
        <v>122838</v>
      </c>
      <c r="CV2165" s="174">
        <v>2003</v>
      </c>
      <c r="CW2165" s="174">
        <v>5</v>
      </c>
      <c r="CX2165" s="174">
        <v>2324.8910000000001</v>
      </c>
    </row>
    <row r="2166" spans="84:102" x14ac:dyDescent="0.25">
      <c r="CF2166" s="3" t="s">
        <v>3073</v>
      </c>
      <c r="CG2166" s="174">
        <v>2808</v>
      </c>
      <c r="CH2166" s="174">
        <v>148068</v>
      </c>
      <c r="CI2166" s="174">
        <v>5</v>
      </c>
      <c r="CJ2166" s="174">
        <v>2324.6880000000001</v>
      </c>
      <c r="CK2166" s="174">
        <v>2324.6880000000001</v>
      </c>
      <c r="CN2166" s="3">
        <v>2521</v>
      </c>
      <c r="CO2166" s="169">
        <f t="shared" si="207"/>
        <v>1815.3380000000002</v>
      </c>
      <c r="CP2166" s="169">
        <f t="shared" si="208"/>
        <v>1697.3889999999999</v>
      </c>
      <c r="CQ2166" s="170">
        <f t="shared" si="209"/>
        <v>3512.7269999999999</v>
      </c>
      <c r="CU2166" s="174">
        <v>2808</v>
      </c>
      <c r="CV2166" s="174">
        <v>148068</v>
      </c>
      <c r="CW2166" s="174">
        <v>5</v>
      </c>
      <c r="CX2166" s="174">
        <v>2324.6880000000001</v>
      </c>
    </row>
    <row r="2167" spans="84:102" x14ac:dyDescent="0.25">
      <c r="CF2167" s="3" t="s">
        <v>3073</v>
      </c>
      <c r="CG2167" s="174">
        <v>2003</v>
      </c>
      <c r="CH2167" s="174">
        <v>122838</v>
      </c>
      <c r="CI2167" s="174">
        <v>5</v>
      </c>
      <c r="CJ2167" s="174">
        <v>2324.3119999999999</v>
      </c>
      <c r="CK2167" s="174">
        <v>2324.3119999999999</v>
      </c>
      <c r="CN2167" s="3">
        <v>1001</v>
      </c>
      <c r="CO2167" s="169">
        <f t="shared" si="207"/>
        <v>1734.492</v>
      </c>
      <c r="CP2167" s="169">
        <f t="shared" si="208"/>
        <v>1777.4459999999999</v>
      </c>
      <c r="CQ2167" s="170">
        <f t="shared" si="209"/>
        <v>3511.9380000000001</v>
      </c>
      <c r="CU2167" s="174">
        <v>2003</v>
      </c>
      <c r="CV2167" s="174">
        <v>122838</v>
      </c>
      <c r="CW2167" s="174">
        <v>5</v>
      </c>
      <c r="CX2167" s="174">
        <v>2324.3119999999999</v>
      </c>
    </row>
    <row r="2168" spans="84:102" x14ac:dyDescent="0.25">
      <c r="CF2168" s="3" t="s">
        <v>3073</v>
      </c>
      <c r="CG2168" s="174">
        <v>86039</v>
      </c>
      <c r="CH2168" s="174">
        <v>1959</v>
      </c>
      <c r="CI2168" s="174">
        <v>5</v>
      </c>
      <c r="CJ2168" s="174">
        <v>2324.0590000000002</v>
      </c>
      <c r="CK2168" s="174">
        <v>2324.0590000000002</v>
      </c>
      <c r="CN2168" s="3">
        <v>3620</v>
      </c>
      <c r="CO2168" s="169">
        <f t="shared" si="207"/>
        <v>1767.3347620000002</v>
      </c>
      <c r="CP2168" s="169">
        <f t="shared" si="208"/>
        <v>1741.653049</v>
      </c>
      <c r="CQ2168" s="170">
        <f t="shared" si="209"/>
        <v>3508.987811</v>
      </c>
      <c r="CU2168" s="174">
        <v>86039</v>
      </c>
      <c r="CV2168" s="174">
        <v>1959</v>
      </c>
      <c r="CW2168" s="174">
        <v>5</v>
      </c>
      <c r="CX2168" s="174">
        <v>2324.0590000000002</v>
      </c>
    </row>
    <row r="2169" spans="84:102" x14ac:dyDescent="0.25">
      <c r="CF2169" s="3" t="s">
        <v>3073</v>
      </c>
      <c r="CG2169" s="174">
        <v>156309</v>
      </c>
      <c r="CH2169" s="174">
        <v>2984</v>
      </c>
      <c r="CI2169" s="174">
        <v>5</v>
      </c>
      <c r="CJ2169" s="174">
        <v>2323.4380000000001</v>
      </c>
      <c r="CK2169" s="174">
        <v>2323.4380000000001</v>
      </c>
      <c r="CN2169" s="3">
        <v>2660</v>
      </c>
      <c r="CO2169" s="169">
        <f t="shared" si="207"/>
        <v>1762.6108999999999</v>
      </c>
      <c r="CP2169" s="169">
        <f t="shared" si="208"/>
        <v>1745.1815999999999</v>
      </c>
      <c r="CQ2169" s="170">
        <f t="shared" si="209"/>
        <v>3507.7924999999996</v>
      </c>
      <c r="CU2169" s="174">
        <v>156309</v>
      </c>
      <c r="CV2169" s="174">
        <v>2984</v>
      </c>
      <c r="CW2169" s="174">
        <v>5</v>
      </c>
      <c r="CX2169" s="174">
        <v>2323.4380000000001</v>
      </c>
    </row>
    <row r="2170" spans="84:102" x14ac:dyDescent="0.25">
      <c r="CF2170" s="3" t="s">
        <v>3073</v>
      </c>
      <c r="CG2170" s="174">
        <v>127326</v>
      </c>
      <c r="CH2170" s="174">
        <v>1059</v>
      </c>
      <c r="CI2170" s="174">
        <v>5</v>
      </c>
      <c r="CJ2170" s="174">
        <v>2323.0639999999999</v>
      </c>
      <c r="CK2170" s="174">
        <v>2323.0639999999999</v>
      </c>
      <c r="CN2170" s="3">
        <v>2193</v>
      </c>
      <c r="CO2170" s="169">
        <f t="shared" si="207"/>
        <v>1733.3040000000001</v>
      </c>
      <c r="CP2170" s="169">
        <f t="shared" si="208"/>
        <v>1772.0843</v>
      </c>
      <c r="CQ2170" s="170">
        <f t="shared" si="209"/>
        <v>3505.3883000000001</v>
      </c>
      <c r="CU2170" s="174">
        <v>127326</v>
      </c>
      <c r="CV2170" s="174">
        <v>1059</v>
      </c>
      <c r="CW2170" s="174">
        <v>5</v>
      </c>
      <c r="CX2170" s="174">
        <v>2323.0639999999999</v>
      </c>
    </row>
    <row r="2171" spans="84:102" x14ac:dyDescent="0.25">
      <c r="CF2171" s="3" t="s">
        <v>3073</v>
      </c>
      <c r="CG2171" s="174">
        <v>142448</v>
      </c>
      <c r="CH2171" s="174">
        <v>1141</v>
      </c>
      <c r="CI2171" s="174">
        <v>5</v>
      </c>
      <c r="CJ2171" s="174">
        <v>2322.61</v>
      </c>
      <c r="CK2171" s="174">
        <v>2322.61</v>
      </c>
      <c r="CN2171" s="3">
        <v>37</v>
      </c>
      <c r="CO2171" s="169">
        <f t="shared" si="207"/>
        <v>1752.32008</v>
      </c>
      <c r="CP2171" s="169">
        <f t="shared" si="208"/>
        <v>1752.5996299999999</v>
      </c>
      <c r="CQ2171" s="170">
        <f t="shared" si="209"/>
        <v>3504.9197100000001</v>
      </c>
      <c r="CU2171" s="174">
        <v>142448</v>
      </c>
      <c r="CV2171" s="174">
        <v>1141</v>
      </c>
      <c r="CW2171" s="174">
        <v>5</v>
      </c>
      <c r="CX2171" s="174">
        <v>2322.61</v>
      </c>
    </row>
    <row r="2172" spans="84:102" x14ac:dyDescent="0.25">
      <c r="CF2172" s="3" t="s">
        <v>3073</v>
      </c>
      <c r="CG2172" s="174">
        <v>493</v>
      </c>
      <c r="CH2172" s="174">
        <v>84273</v>
      </c>
      <c r="CI2172" s="174">
        <v>5</v>
      </c>
      <c r="CJ2172" s="174">
        <v>2321.86</v>
      </c>
      <c r="CK2172" s="174">
        <v>2321.86</v>
      </c>
      <c r="CN2172" s="3">
        <v>981</v>
      </c>
      <c r="CO2172" s="169">
        <f t="shared" si="207"/>
        <v>1754.9377549999999</v>
      </c>
      <c r="CP2172" s="169">
        <f t="shared" si="208"/>
        <v>1747.1395600000001</v>
      </c>
      <c r="CQ2172" s="170">
        <f t="shared" si="209"/>
        <v>3502.077315</v>
      </c>
      <c r="CU2172" s="174">
        <v>493</v>
      </c>
      <c r="CV2172" s="174">
        <v>84273</v>
      </c>
      <c r="CW2172" s="174">
        <v>5</v>
      </c>
      <c r="CX2172" s="174">
        <v>2321.86</v>
      </c>
    </row>
    <row r="2173" spans="84:102" x14ac:dyDescent="0.25">
      <c r="CF2173" s="3" t="s">
        <v>3073</v>
      </c>
      <c r="CG2173" s="174">
        <v>1546</v>
      </c>
      <c r="CH2173" s="174">
        <v>83886</v>
      </c>
      <c r="CI2173" s="174">
        <v>5</v>
      </c>
      <c r="CJ2173" s="174">
        <v>2321.8029999999999</v>
      </c>
      <c r="CK2173" s="174">
        <v>2321.8029999999999</v>
      </c>
      <c r="CN2173" s="3">
        <v>3220</v>
      </c>
      <c r="CO2173" s="169">
        <f t="shared" si="207"/>
        <v>1806.3946999999998</v>
      </c>
      <c r="CP2173" s="169">
        <f t="shared" si="208"/>
        <v>1695.5141999999998</v>
      </c>
      <c r="CQ2173" s="170">
        <f t="shared" si="209"/>
        <v>3501.9088999999994</v>
      </c>
      <c r="CU2173" s="174">
        <v>1546</v>
      </c>
      <c r="CV2173" s="174">
        <v>83886</v>
      </c>
      <c r="CW2173" s="174">
        <v>5</v>
      </c>
      <c r="CX2173" s="174">
        <v>2321.8029999999999</v>
      </c>
    </row>
    <row r="2174" spans="84:102" x14ac:dyDescent="0.25">
      <c r="CF2174" s="3" t="s">
        <v>3073</v>
      </c>
      <c r="CG2174" s="174">
        <v>150983</v>
      </c>
      <c r="CH2174" s="174">
        <v>2686</v>
      </c>
      <c r="CI2174" s="174">
        <v>5</v>
      </c>
      <c r="CJ2174" s="174">
        <v>2321.6759999999999</v>
      </c>
      <c r="CK2174" s="174">
        <v>2321.6759999999999</v>
      </c>
      <c r="CN2174" s="3">
        <v>1540</v>
      </c>
      <c r="CO2174" s="169">
        <f t="shared" si="207"/>
        <v>1773.64</v>
      </c>
      <c r="CP2174" s="169">
        <f t="shared" si="208"/>
        <v>1726.4590000000001</v>
      </c>
      <c r="CQ2174" s="170">
        <f t="shared" si="209"/>
        <v>3500.0990000000002</v>
      </c>
      <c r="CU2174" s="174">
        <v>150983</v>
      </c>
      <c r="CV2174" s="174">
        <v>2686</v>
      </c>
      <c r="CW2174" s="174">
        <v>5</v>
      </c>
      <c r="CX2174" s="174">
        <v>2321.6759999999999</v>
      </c>
    </row>
    <row r="2175" spans="84:102" x14ac:dyDescent="0.25">
      <c r="CF2175" s="3" t="s">
        <v>3073</v>
      </c>
      <c r="CG2175" s="174">
        <v>153736</v>
      </c>
      <c r="CH2175" s="174">
        <v>3160</v>
      </c>
      <c r="CI2175" s="174">
        <v>5</v>
      </c>
      <c r="CJ2175" s="174">
        <v>2320.9830000000002</v>
      </c>
      <c r="CK2175" s="174">
        <v>2320.9830000000002</v>
      </c>
      <c r="CN2175" s="3">
        <v>1662</v>
      </c>
      <c r="CO2175" s="169">
        <f t="shared" si="207"/>
        <v>1716.9585000000002</v>
      </c>
      <c r="CP2175" s="169">
        <f t="shared" si="208"/>
        <v>1782.1220000000001</v>
      </c>
      <c r="CQ2175" s="170">
        <f t="shared" si="209"/>
        <v>3499.0805</v>
      </c>
      <c r="CU2175" s="174">
        <v>153736</v>
      </c>
      <c r="CV2175" s="174">
        <v>3160</v>
      </c>
      <c r="CW2175" s="174">
        <v>5</v>
      </c>
      <c r="CX2175" s="174">
        <v>2320.9830000000002</v>
      </c>
    </row>
    <row r="2176" spans="84:102" x14ac:dyDescent="0.25">
      <c r="CF2176" s="3" t="s">
        <v>3073</v>
      </c>
      <c r="CG2176" s="174">
        <v>31126</v>
      </c>
      <c r="CH2176" s="174">
        <v>2425</v>
      </c>
      <c r="CI2176" s="174">
        <v>5</v>
      </c>
      <c r="CJ2176" s="174">
        <v>2320.6550000000002</v>
      </c>
      <c r="CK2176" s="174">
        <v>2320.6550000000002</v>
      </c>
      <c r="CN2176" s="3">
        <v>103</v>
      </c>
      <c r="CO2176" s="169">
        <f t="shared" si="207"/>
        <v>1747.2781</v>
      </c>
      <c r="CP2176" s="169">
        <f t="shared" si="208"/>
        <v>1751.1395</v>
      </c>
      <c r="CQ2176" s="170">
        <f t="shared" si="209"/>
        <v>3498.4175999999998</v>
      </c>
      <c r="CU2176" s="174">
        <v>31126</v>
      </c>
      <c r="CV2176" s="174">
        <v>2425</v>
      </c>
      <c r="CW2176" s="174">
        <v>5</v>
      </c>
      <c r="CX2176" s="174">
        <v>2320.6550000000002</v>
      </c>
    </row>
    <row r="2177" spans="84:102" x14ac:dyDescent="0.25">
      <c r="CF2177" s="3" t="s">
        <v>3073</v>
      </c>
      <c r="CG2177" s="174">
        <v>84942</v>
      </c>
      <c r="CH2177" s="174">
        <v>1556</v>
      </c>
      <c r="CI2177" s="174">
        <v>5</v>
      </c>
      <c r="CJ2177" s="174">
        <v>2320.5639999999999</v>
      </c>
      <c r="CK2177" s="174">
        <v>2320.5639999999999</v>
      </c>
      <c r="CN2177" s="3">
        <v>814</v>
      </c>
      <c r="CO2177" s="169">
        <f t="shared" si="207"/>
        <v>1726.7573</v>
      </c>
      <c r="CP2177" s="169">
        <f t="shared" si="208"/>
        <v>1769.6570000000002</v>
      </c>
      <c r="CQ2177" s="170">
        <f t="shared" si="209"/>
        <v>3496.4143000000004</v>
      </c>
      <c r="CU2177" s="174">
        <v>84942</v>
      </c>
      <c r="CV2177" s="174">
        <v>1556</v>
      </c>
      <c r="CW2177" s="174">
        <v>5</v>
      </c>
      <c r="CX2177" s="174">
        <v>2320.5639999999999</v>
      </c>
    </row>
    <row r="2178" spans="84:102" x14ac:dyDescent="0.25">
      <c r="CF2178" s="3" t="s">
        <v>3073</v>
      </c>
      <c r="CG2178" s="174">
        <v>3563</v>
      </c>
      <c r="CH2178" s="174">
        <v>86796</v>
      </c>
      <c r="CI2178" s="174">
        <v>5</v>
      </c>
      <c r="CJ2178" s="174">
        <v>2320.5419999999999</v>
      </c>
      <c r="CK2178" s="174">
        <v>2320.5419999999999</v>
      </c>
      <c r="CN2178" s="3">
        <v>3493</v>
      </c>
      <c r="CO2178" s="169">
        <f t="shared" si="207"/>
        <v>1763.8117999999999</v>
      </c>
      <c r="CP2178" s="169">
        <f t="shared" si="208"/>
        <v>1729.0567000000001</v>
      </c>
      <c r="CQ2178" s="170">
        <f t="shared" si="209"/>
        <v>3492.8685</v>
      </c>
      <c r="CU2178" s="174">
        <v>3563</v>
      </c>
      <c r="CV2178" s="174">
        <v>86796</v>
      </c>
      <c r="CW2178" s="174">
        <v>5</v>
      </c>
      <c r="CX2178" s="174">
        <v>2320.5419999999999</v>
      </c>
    </row>
    <row r="2179" spans="84:102" x14ac:dyDescent="0.25">
      <c r="CF2179" s="3" t="s">
        <v>3073</v>
      </c>
      <c r="CG2179" s="174">
        <v>1349</v>
      </c>
      <c r="CH2179" s="174">
        <v>114043</v>
      </c>
      <c r="CI2179" s="174">
        <v>5</v>
      </c>
      <c r="CJ2179" s="174">
        <v>2318.8890000000001</v>
      </c>
      <c r="CK2179" s="174">
        <v>2318.8890000000001</v>
      </c>
      <c r="CN2179" s="3">
        <v>1975</v>
      </c>
      <c r="CO2179" s="169">
        <f t="shared" ref="CO2179:CO2242" si="210">SUMIF(CG$3:CG$17476,$CN2179,$CK$3:$CK$17476)</f>
        <v>1683.819</v>
      </c>
      <c r="CP2179" s="169">
        <f t="shared" ref="CP2179:CP2242" si="211">SUMIF(CH$3:CH$17476,$CN2179,$CK$3:$CK$17476)</f>
        <v>1809.0060000000001</v>
      </c>
      <c r="CQ2179" s="170">
        <f t="shared" ref="CQ2179:CQ2242" si="212">CO2179+CP2179</f>
        <v>3492.8249999999998</v>
      </c>
      <c r="CU2179" s="174">
        <v>1349</v>
      </c>
      <c r="CV2179" s="174">
        <v>114043</v>
      </c>
      <c r="CW2179" s="174">
        <v>5</v>
      </c>
      <c r="CX2179" s="174">
        <v>2318.8890000000001</v>
      </c>
    </row>
    <row r="2180" spans="84:102" x14ac:dyDescent="0.25">
      <c r="CF2180" s="3" t="s">
        <v>3073</v>
      </c>
      <c r="CG2180" s="174">
        <v>108259</v>
      </c>
      <c r="CH2180" s="174">
        <v>878</v>
      </c>
      <c r="CI2180" s="174">
        <v>5</v>
      </c>
      <c r="CJ2180" s="174">
        <v>2318.6350000000002</v>
      </c>
      <c r="CK2180" s="174">
        <v>2318.6350000000002</v>
      </c>
      <c r="CN2180" s="3">
        <v>2430</v>
      </c>
      <c r="CO2180" s="169">
        <f t="shared" si="210"/>
        <v>1743.4780999999998</v>
      </c>
      <c r="CP2180" s="169">
        <f t="shared" si="211"/>
        <v>1747.3739</v>
      </c>
      <c r="CQ2180" s="170">
        <f t="shared" si="212"/>
        <v>3490.8519999999999</v>
      </c>
      <c r="CU2180" s="174">
        <v>108259</v>
      </c>
      <c r="CV2180" s="174">
        <v>878</v>
      </c>
      <c r="CW2180" s="174">
        <v>5</v>
      </c>
      <c r="CX2180" s="174">
        <v>2318.6350000000002</v>
      </c>
    </row>
    <row r="2181" spans="84:102" x14ac:dyDescent="0.25">
      <c r="CF2181" s="3" t="s">
        <v>3073</v>
      </c>
      <c r="CG2181" s="174">
        <v>129020</v>
      </c>
      <c r="CH2181" s="174">
        <v>1061</v>
      </c>
      <c r="CI2181" s="174">
        <v>5</v>
      </c>
      <c r="CJ2181" s="174">
        <v>2317.6970000000001</v>
      </c>
      <c r="CK2181" s="174">
        <v>2317.6970000000001</v>
      </c>
      <c r="CN2181" s="3">
        <v>1602</v>
      </c>
      <c r="CO2181" s="169">
        <f t="shared" si="210"/>
        <v>1758.2229</v>
      </c>
      <c r="CP2181" s="169">
        <f t="shared" si="211"/>
        <v>1731.10113</v>
      </c>
      <c r="CQ2181" s="170">
        <f t="shared" si="212"/>
        <v>3489.3240299999998</v>
      </c>
      <c r="CU2181" s="174">
        <v>129020</v>
      </c>
      <c r="CV2181" s="174">
        <v>1061</v>
      </c>
      <c r="CW2181" s="174">
        <v>5</v>
      </c>
      <c r="CX2181" s="174">
        <v>2317.6970000000001</v>
      </c>
    </row>
    <row r="2182" spans="84:102" x14ac:dyDescent="0.25">
      <c r="CF2182" s="3" t="s">
        <v>3073</v>
      </c>
      <c r="CG2182" s="174">
        <v>3340</v>
      </c>
      <c r="CH2182" s="174">
        <v>166200</v>
      </c>
      <c r="CI2182" s="174">
        <v>5</v>
      </c>
      <c r="CJ2182" s="174">
        <v>2317.58</v>
      </c>
      <c r="CK2182" s="174">
        <v>2317.58</v>
      </c>
      <c r="CN2182" s="3">
        <v>62</v>
      </c>
      <c r="CO2182" s="169">
        <f t="shared" si="210"/>
        <v>1737.7759000000001</v>
      </c>
      <c r="CP2182" s="169">
        <f t="shared" si="211"/>
        <v>1751.1590000000001</v>
      </c>
      <c r="CQ2182" s="170">
        <f t="shared" si="212"/>
        <v>3488.9349000000002</v>
      </c>
      <c r="CU2182" s="174">
        <v>3340</v>
      </c>
      <c r="CV2182" s="174">
        <v>166200</v>
      </c>
      <c r="CW2182" s="174">
        <v>5</v>
      </c>
      <c r="CX2182" s="174">
        <v>2317.58</v>
      </c>
    </row>
    <row r="2183" spans="84:102" x14ac:dyDescent="0.25">
      <c r="CF2183" s="3" t="s">
        <v>3073</v>
      </c>
      <c r="CG2183" s="174">
        <v>2409</v>
      </c>
      <c r="CH2183" s="174">
        <v>29729</v>
      </c>
      <c r="CI2183" s="174">
        <v>5</v>
      </c>
      <c r="CJ2183" s="174">
        <v>2316.5949999999998</v>
      </c>
      <c r="CK2183" s="174">
        <v>2316.5949999999998</v>
      </c>
      <c r="CN2183" s="3">
        <v>849</v>
      </c>
      <c r="CO2183" s="169">
        <f t="shared" si="210"/>
        <v>1744.5366099999999</v>
      </c>
      <c r="CP2183" s="169">
        <f t="shared" si="211"/>
        <v>1741.0847100000001</v>
      </c>
      <c r="CQ2183" s="170">
        <f t="shared" si="212"/>
        <v>3485.6213200000002</v>
      </c>
      <c r="CU2183" s="174">
        <v>2409</v>
      </c>
      <c r="CV2183" s="174">
        <v>29729</v>
      </c>
      <c r="CW2183" s="174">
        <v>5</v>
      </c>
      <c r="CX2183" s="174">
        <v>2316.5949999999998</v>
      </c>
    </row>
    <row r="2184" spans="84:102" x14ac:dyDescent="0.25">
      <c r="CF2184" s="3" t="s">
        <v>3073</v>
      </c>
      <c r="CG2184" s="174">
        <v>64125</v>
      </c>
      <c r="CH2184" s="174">
        <v>1695</v>
      </c>
      <c r="CI2184" s="174">
        <v>5</v>
      </c>
      <c r="CJ2184" s="174">
        <v>2316.5360000000001</v>
      </c>
      <c r="CK2184" s="174">
        <v>2316.5360000000001</v>
      </c>
      <c r="CN2184" s="3">
        <v>3237</v>
      </c>
      <c r="CO2184" s="169">
        <f t="shared" si="210"/>
        <v>1760.2488000000001</v>
      </c>
      <c r="CP2184" s="169">
        <f t="shared" si="211"/>
        <v>1725.1732000000002</v>
      </c>
      <c r="CQ2184" s="170">
        <f t="shared" si="212"/>
        <v>3485.4220000000005</v>
      </c>
      <c r="CU2184" s="174">
        <v>64125</v>
      </c>
      <c r="CV2184" s="174">
        <v>1695</v>
      </c>
      <c r="CW2184" s="174">
        <v>5</v>
      </c>
      <c r="CX2184" s="174">
        <v>2316.5360000000001</v>
      </c>
    </row>
    <row r="2185" spans="84:102" x14ac:dyDescent="0.25">
      <c r="CF2185" s="3" t="s">
        <v>3073</v>
      </c>
      <c r="CG2185" s="174">
        <v>84077</v>
      </c>
      <c r="CH2185" s="174">
        <v>460</v>
      </c>
      <c r="CI2185" s="174">
        <v>5</v>
      </c>
      <c r="CJ2185" s="174">
        <v>2315.5520000000001</v>
      </c>
      <c r="CK2185" s="174">
        <v>2315.5520000000001</v>
      </c>
      <c r="CN2185" s="3">
        <v>3666</v>
      </c>
      <c r="CO2185" s="169">
        <f t="shared" si="210"/>
        <v>1732.6924999999999</v>
      </c>
      <c r="CP2185" s="169">
        <f t="shared" si="211"/>
        <v>1752.5037</v>
      </c>
      <c r="CQ2185" s="170">
        <f t="shared" si="212"/>
        <v>3485.1961999999999</v>
      </c>
      <c r="CU2185" s="174">
        <v>84077</v>
      </c>
      <c r="CV2185" s="174">
        <v>460</v>
      </c>
      <c r="CW2185" s="174">
        <v>5</v>
      </c>
      <c r="CX2185" s="174">
        <v>2315.5520000000001</v>
      </c>
    </row>
    <row r="2186" spans="84:102" x14ac:dyDescent="0.25">
      <c r="CF2186" s="3" t="s">
        <v>3073</v>
      </c>
      <c r="CG2186" s="174">
        <v>39626</v>
      </c>
      <c r="CH2186" s="174">
        <v>2535</v>
      </c>
      <c r="CI2186" s="174">
        <v>5</v>
      </c>
      <c r="CJ2186" s="174">
        <v>2315.0709999999999</v>
      </c>
      <c r="CK2186" s="174">
        <v>2315.0709999999999</v>
      </c>
      <c r="CN2186" s="3">
        <v>1333</v>
      </c>
      <c r="CO2186" s="169">
        <f t="shared" si="210"/>
        <v>1744.9880000000001</v>
      </c>
      <c r="CP2186" s="169">
        <f t="shared" si="211"/>
        <v>1739.8420000000001</v>
      </c>
      <c r="CQ2186" s="170">
        <f t="shared" si="212"/>
        <v>3484.83</v>
      </c>
      <c r="CU2186" s="174">
        <v>39626</v>
      </c>
      <c r="CV2186" s="174">
        <v>2535</v>
      </c>
      <c r="CW2186" s="174">
        <v>5</v>
      </c>
      <c r="CX2186" s="174">
        <v>2315.0709999999999</v>
      </c>
    </row>
    <row r="2187" spans="84:102" x14ac:dyDescent="0.25">
      <c r="CF2187" s="3" t="s">
        <v>3073</v>
      </c>
      <c r="CG2187" s="174">
        <v>3647</v>
      </c>
      <c r="CH2187" s="174">
        <v>103313</v>
      </c>
      <c r="CI2187" s="174">
        <v>5</v>
      </c>
      <c r="CJ2187" s="174">
        <v>2314.5749999999998</v>
      </c>
      <c r="CK2187" s="174">
        <v>2314.5749999999998</v>
      </c>
      <c r="CN2187" s="3">
        <v>5</v>
      </c>
      <c r="CO2187" s="169">
        <f t="shared" si="210"/>
        <v>1761.6320000000001</v>
      </c>
      <c r="CP2187" s="169">
        <f t="shared" si="211"/>
        <v>1719.9207999999999</v>
      </c>
      <c r="CQ2187" s="170">
        <f t="shared" si="212"/>
        <v>3481.5527999999999</v>
      </c>
      <c r="CU2187" s="174">
        <v>3647</v>
      </c>
      <c r="CV2187" s="174">
        <v>103313</v>
      </c>
      <c r="CW2187" s="174">
        <v>5</v>
      </c>
      <c r="CX2187" s="174">
        <v>2314.5749999999998</v>
      </c>
    </row>
    <row r="2188" spans="84:102" x14ac:dyDescent="0.25">
      <c r="CF2188" s="3" t="s">
        <v>3073</v>
      </c>
      <c r="CG2188" s="174">
        <v>3290</v>
      </c>
      <c r="CH2188" s="174">
        <v>161332</v>
      </c>
      <c r="CI2188" s="174">
        <v>5</v>
      </c>
      <c r="CJ2188" s="174">
        <v>2314.4940000000001</v>
      </c>
      <c r="CK2188" s="174">
        <v>2314.4940000000001</v>
      </c>
      <c r="CN2188" s="3">
        <v>2017</v>
      </c>
      <c r="CO2188" s="169">
        <f t="shared" si="210"/>
        <v>1731.421</v>
      </c>
      <c r="CP2188" s="169">
        <f t="shared" si="211"/>
        <v>1748.9249200000002</v>
      </c>
      <c r="CQ2188" s="170">
        <f t="shared" si="212"/>
        <v>3480.3459200000002</v>
      </c>
      <c r="CU2188" s="174">
        <v>3290</v>
      </c>
      <c r="CV2188" s="174">
        <v>161332</v>
      </c>
      <c r="CW2188" s="174">
        <v>5</v>
      </c>
      <c r="CX2188" s="174">
        <v>2314.4940000000001</v>
      </c>
    </row>
    <row r="2189" spans="84:102" x14ac:dyDescent="0.25">
      <c r="CF2189" s="3" t="s">
        <v>3073</v>
      </c>
      <c r="CG2189" s="174">
        <v>2672</v>
      </c>
      <c r="CH2189" s="174">
        <v>124857</v>
      </c>
      <c r="CI2189" s="174">
        <v>5</v>
      </c>
      <c r="CJ2189" s="174">
        <v>2314.1109999999999</v>
      </c>
      <c r="CK2189" s="174">
        <v>2314.1109999999999</v>
      </c>
      <c r="CN2189" s="3">
        <v>3331</v>
      </c>
      <c r="CO2189" s="169">
        <f t="shared" si="210"/>
        <v>1724.20533</v>
      </c>
      <c r="CP2189" s="169">
        <f t="shared" si="211"/>
        <v>1756.05331</v>
      </c>
      <c r="CQ2189" s="170">
        <f t="shared" si="212"/>
        <v>3480.25864</v>
      </c>
      <c r="CU2189" s="174">
        <v>2672</v>
      </c>
      <c r="CV2189" s="174">
        <v>124857</v>
      </c>
      <c r="CW2189" s="174">
        <v>5</v>
      </c>
      <c r="CX2189" s="174">
        <v>2314.1109999999999</v>
      </c>
    </row>
    <row r="2190" spans="84:102" x14ac:dyDescent="0.25">
      <c r="CF2190" s="3" t="s">
        <v>3073</v>
      </c>
      <c r="CG2190" s="174">
        <v>83228</v>
      </c>
      <c r="CH2190" s="174">
        <v>431</v>
      </c>
      <c r="CI2190" s="174">
        <v>5</v>
      </c>
      <c r="CJ2190" s="174">
        <v>2313.8850000000002</v>
      </c>
      <c r="CK2190" s="174">
        <v>2313.8850000000002</v>
      </c>
      <c r="CN2190" s="3">
        <v>787</v>
      </c>
      <c r="CO2190" s="169">
        <f t="shared" si="210"/>
        <v>1732.5050999999999</v>
      </c>
      <c r="CP2190" s="169">
        <f t="shared" si="211"/>
        <v>1745.7792999999999</v>
      </c>
      <c r="CQ2190" s="170">
        <f t="shared" si="212"/>
        <v>3478.2843999999996</v>
      </c>
      <c r="CU2190" s="174">
        <v>83228</v>
      </c>
      <c r="CV2190" s="174">
        <v>431</v>
      </c>
      <c r="CW2190" s="174">
        <v>5</v>
      </c>
      <c r="CX2190" s="174">
        <v>2313.8850000000002</v>
      </c>
    </row>
    <row r="2191" spans="84:102" x14ac:dyDescent="0.25">
      <c r="CF2191" s="3" t="s">
        <v>3073</v>
      </c>
      <c r="CG2191" s="174">
        <v>82939</v>
      </c>
      <c r="CH2191" s="174">
        <v>431</v>
      </c>
      <c r="CI2191" s="174">
        <v>5</v>
      </c>
      <c r="CJ2191" s="174">
        <v>2313.4029999999998</v>
      </c>
      <c r="CK2191" s="174">
        <v>2313.4029999999998</v>
      </c>
      <c r="CN2191" s="3">
        <v>980</v>
      </c>
      <c r="CO2191" s="169">
        <f t="shared" si="210"/>
        <v>1759.0283300000001</v>
      </c>
      <c r="CP2191" s="169">
        <f t="shared" si="211"/>
        <v>1719.0615400000002</v>
      </c>
      <c r="CQ2191" s="170">
        <f t="shared" si="212"/>
        <v>3478.0898700000002</v>
      </c>
      <c r="CU2191" s="174">
        <v>82939</v>
      </c>
      <c r="CV2191" s="174">
        <v>431</v>
      </c>
      <c r="CW2191" s="174">
        <v>5</v>
      </c>
      <c r="CX2191" s="174">
        <v>2313.4029999999998</v>
      </c>
    </row>
    <row r="2192" spans="84:102" x14ac:dyDescent="0.25">
      <c r="CF2192" s="3" t="s">
        <v>3073</v>
      </c>
      <c r="CG2192" s="174">
        <v>1420</v>
      </c>
      <c r="CH2192" s="174">
        <v>100123</v>
      </c>
      <c r="CI2192" s="174">
        <v>5</v>
      </c>
      <c r="CJ2192" s="174">
        <v>2313.0279999999998</v>
      </c>
      <c r="CK2192" s="174">
        <v>2313.0279999999998</v>
      </c>
      <c r="CN2192" s="3">
        <v>1681</v>
      </c>
      <c r="CO2192" s="169">
        <f t="shared" si="210"/>
        <v>1705.9564</v>
      </c>
      <c r="CP2192" s="169">
        <f t="shared" si="211"/>
        <v>1770.8541</v>
      </c>
      <c r="CQ2192" s="170">
        <f t="shared" si="212"/>
        <v>3476.8105</v>
      </c>
      <c r="CU2192" s="174">
        <v>1420</v>
      </c>
      <c r="CV2192" s="174">
        <v>100123</v>
      </c>
      <c r="CW2192" s="174">
        <v>5</v>
      </c>
      <c r="CX2192" s="174">
        <v>2313.0279999999998</v>
      </c>
    </row>
    <row r="2193" spans="84:102" x14ac:dyDescent="0.25">
      <c r="CF2193" s="3" t="s">
        <v>3073</v>
      </c>
      <c r="CG2193" s="174">
        <v>86796</v>
      </c>
      <c r="CH2193" s="174">
        <v>3563</v>
      </c>
      <c r="CI2193" s="174">
        <v>5</v>
      </c>
      <c r="CJ2193" s="174">
        <v>2312.7779999999998</v>
      </c>
      <c r="CK2193" s="174">
        <v>2312.7779999999998</v>
      </c>
      <c r="CN2193" s="3">
        <v>553</v>
      </c>
      <c r="CO2193" s="169">
        <f t="shared" si="210"/>
        <v>1723.1779109999998</v>
      </c>
      <c r="CP2193" s="169">
        <f t="shared" si="211"/>
        <v>1751.2194760000002</v>
      </c>
      <c r="CQ2193" s="170">
        <f t="shared" si="212"/>
        <v>3474.397387</v>
      </c>
      <c r="CU2193" s="174">
        <v>86796</v>
      </c>
      <c r="CV2193" s="174">
        <v>3563</v>
      </c>
      <c r="CW2193" s="174">
        <v>5</v>
      </c>
      <c r="CX2193" s="174">
        <v>2312.7779999999998</v>
      </c>
    </row>
    <row r="2194" spans="84:102" x14ac:dyDescent="0.25">
      <c r="CF2194" s="3" t="s">
        <v>3073</v>
      </c>
      <c r="CG2194" s="174">
        <v>721</v>
      </c>
      <c r="CH2194" s="174">
        <v>98333</v>
      </c>
      <c r="CI2194" s="174">
        <v>5</v>
      </c>
      <c r="CJ2194" s="174">
        <v>2312.56</v>
      </c>
      <c r="CK2194" s="174">
        <v>2312.56</v>
      </c>
      <c r="CN2194" s="3">
        <v>647</v>
      </c>
      <c r="CO2194" s="169">
        <f t="shared" si="210"/>
        <v>1748.6781000000001</v>
      </c>
      <c r="CP2194" s="169">
        <f t="shared" si="211"/>
        <v>1724.5853999999999</v>
      </c>
      <c r="CQ2194" s="170">
        <f t="shared" si="212"/>
        <v>3473.2635</v>
      </c>
      <c r="CU2194" s="174">
        <v>721</v>
      </c>
      <c r="CV2194" s="174">
        <v>98333</v>
      </c>
      <c r="CW2194" s="174">
        <v>5</v>
      </c>
      <c r="CX2194" s="174">
        <v>2312.56</v>
      </c>
    </row>
    <row r="2195" spans="84:102" x14ac:dyDescent="0.25">
      <c r="CF2195" s="3" t="s">
        <v>3073</v>
      </c>
      <c r="CG2195" s="174">
        <v>744</v>
      </c>
      <c r="CH2195" s="174">
        <v>98822</v>
      </c>
      <c r="CI2195" s="174">
        <v>5</v>
      </c>
      <c r="CJ2195" s="174">
        <v>2312.1950000000002</v>
      </c>
      <c r="CK2195" s="174">
        <v>2312.1950000000002</v>
      </c>
      <c r="CN2195" s="3">
        <v>3498</v>
      </c>
      <c r="CO2195" s="169">
        <f t="shared" si="210"/>
        <v>1728.8289</v>
      </c>
      <c r="CP2195" s="169">
        <f t="shared" si="211"/>
        <v>1743.797</v>
      </c>
      <c r="CQ2195" s="170">
        <f t="shared" si="212"/>
        <v>3472.6259</v>
      </c>
      <c r="CU2195" s="174">
        <v>744</v>
      </c>
      <c r="CV2195" s="174">
        <v>98822</v>
      </c>
      <c r="CW2195" s="174">
        <v>5</v>
      </c>
      <c r="CX2195" s="174">
        <v>2312.1950000000002</v>
      </c>
    </row>
    <row r="2196" spans="84:102" x14ac:dyDescent="0.25">
      <c r="CF2196" s="3" t="s">
        <v>3073</v>
      </c>
      <c r="CG2196" s="174">
        <v>7</v>
      </c>
      <c r="CH2196" s="174">
        <v>59686</v>
      </c>
      <c r="CI2196" s="174">
        <v>5</v>
      </c>
      <c r="CJ2196" s="174">
        <v>2312.0459999999998</v>
      </c>
      <c r="CK2196" s="174">
        <v>2312.0459999999998</v>
      </c>
      <c r="CN2196" s="3">
        <v>704</v>
      </c>
      <c r="CO2196" s="169">
        <f t="shared" si="210"/>
        <v>1668.855</v>
      </c>
      <c r="CP2196" s="169">
        <f t="shared" si="211"/>
        <v>1797.684</v>
      </c>
      <c r="CQ2196" s="170">
        <f t="shared" si="212"/>
        <v>3466.5389999999998</v>
      </c>
      <c r="CU2196" s="174">
        <v>7</v>
      </c>
      <c r="CV2196" s="174">
        <v>59686</v>
      </c>
      <c r="CW2196" s="174">
        <v>5</v>
      </c>
      <c r="CX2196" s="174">
        <v>2312.0459999999998</v>
      </c>
    </row>
    <row r="2197" spans="84:102" x14ac:dyDescent="0.25">
      <c r="CF2197" s="3" t="s">
        <v>3073</v>
      </c>
      <c r="CG2197" s="174">
        <v>95059</v>
      </c>
      <c r="CH2197" s="174">
        <v>1489</v>
      </c>
      <c r="CI2197" s="174">
        <v>5</v>
      </c>
      <c r="CJ2197" s="174">
        <v>2308.7289999999998</v>
      </c>
      <c r="CK2197" s="174">
        <v>2308.7289999999998</v>
      </c>
      <c r="CN2197" s="3">
        <v>2750</v>
      </c>
      <c r="CO2197" s="169">
        <f t="shared" si="210"/>
        <v>1738.9290000000001</v>
      </c>
      <c r="CP2197" s="169">
        <f t="shared" si="211"/>
        <v>1723.4480000000001</v>
      </c>
      <c r="CQ2197" s="170">
        <f t="shared" si="212"/>
        <v>3462.3770000000004</v>
      </c>
      <c r="CU2197" s="174">
        <v>95059</v>
      </c>
      <c r="CV2197" s="174">
        <v>1489</v>
      </c>
      <c r="CW2197" s="174">
        <v>5</v>
      </c>
      <c r="CX2197" s="174">
        <v>2308.7289999999998</v>
      </c>
    </row>
    <row r="2198" spans="84:102" x14ac:dyDescent="0.25">
      <c r="CF2198" s="3" t="s">
        <v>3073</v>
      </c>
      <c r="CG2198" s="174">
        <v>33961</v>
      </c>
      <c r="CH2198" s="174">
        <v>2488</v>
      </c>
      <c r="CI2198" s="174">
        <v>5</v>
      </c>
      <c r="CJ2198" s="174">
        <v>2308.3020000000001</v>
      </c>
      <c r="CK2198" s="174">
        <v>2308.3020000000001</v>
      </c>
      <c r="CN2198" s="3">
        <v>3168</v>
      </c>
      <c r="CO2198" s="169">
        <f t="shared" si="210"/>
        <v>1737.3333</v>
      </c>
      <c r="CP2198" s="169">
        <f t="shared" si="211"/>
        <v>1724.5464999999999</v>
      </c>
      <c r="CQ2198" s="170">
        <f t="shared" si="212"/>
        <v>3461.8797999999997</v>
      </c>
      <c r="CU2198" s="174">
        <v>33961</v>
      </c>
      <c r="CV2198" s="174">
        <v>2488</v>
      </c>
      <c r="CW2198" s="174">
        <v>5</v>
      </c>
      <c r="CX2198" s="174">
        <v>2308.3020000000001</v>
      </c>
    </row>
    <row r="2199" spans="84:102" x14ac:dyDescent="0.25">
      <c r="CF2199" s="3" t="s">
        <v>3073</v>
      </c>
      <c r="CG2199" s="174">
        <v>65119</v>
      </c>
      <c r="CH2199" s="174">
        <v>1721</v>
      </c>
      <c r="CI2199" s="174">
        <v>5</v>
      </c>
      <c r="CJ2199" s="174">
        <v>2307.4470000000001</v>
      </c>
      <c r="CK2199" s="174">
        <v>2307.4470000000001</v>
      </c>
      <c r="CN2199" s="3">
        <v>624</v>
      </c>
      <c r="CO2199" s="169">
        <f t="shared" si="210"/>
        <v>1654.9625999999998</v>
      </c>
      <c r="CP2199" s="169">
        <f t="shared" si="211"/>
        <v>1804.5818999999999</v>
      </c>
      <c r="CQ2199" s="170">
        <f t="shared" si="212"/>
        <v>3459.5445</v>
      </c>
      <c r="CU2199" s="174">
        <v>65119</v>
      </c>
      <c r="CV2199" s="174">
        <v>1721</v>
      </c>
      <c r="CW2199" s="174">
        <v>5</v>
      </c>
      <c r="CX2199" s="174">
        <v>2307.4470000000001</v>
      </c>
    </row>
    <row r="2200" spans="84:102" x14ac:dyDescent="0.25">
      <c r="CF2200" s="3" t="s">
        <v>3073</v>
      </c>
      <c r="CG2200" s="174">
        <v>91906</v>
      </c>
      <c r="CH2200" s="174">
        <v>1965</v>
      </c>
      <c r="CI2200" s="174">
        <v>5</v>
      </c>
      <c r="CJ2200" s="174">
        <v>2307.268</v>
      </c>
      <c r="CK2200" s="174">
        <v>2307.268</v>
      </c>
      <c r="CN2200" s="3">
        <v>328</v>
      </c>
      <c r="CO2200" s="169">
        <f t="shared" si="210"/>
        <v>1747.0520999999999</v>
      </c>
      <c r="CP2200" s="169">
        <f t="shared" si="211"/>
        <v>1708.4397000000001</v>
      </c>
      <c r="CQ2200" s="170">
        <f t="shared" si="212"/>
        <v>3455.4917999999998</v>
      </c>
      <c r="CU2200" s="174">
        <v>91906</v>
      </c>
      <c r="CV2200" s="174">
        <v>1965</v>
      </c>
      <c r="CW2200" s="174">
        <v>5</v>
      </c>
      <c r="CX2200" s="174">
        <v>2307.268</v>
      </c>
    </row>
    <row r="2201" spans="84:102" x14ac:dyDescent="0.25">
      <c r="CF2201" s="3" t="s">
        <v>3073</v>
      </c>
      <c r="CG2201" s="174">
        <v>161019</v>
      </c>
      <c r="CH2201" s="174">
        <v>2077</v>
      </c>
      <c r="CI2201" s="174">
        <v>5</v>
      </c>
      <c r="CJ2201" s="174">
        <v>2306.7840000000001</v>
      </c>
      <c r="CK2201" s="174">
        <v>2306.7840000000001</v>
      </c>
      <c r="CN2201" s="3">
        <v>762</v>
      </c>
      <c r="CO2201" s="169">
        <f t="shared" si="210"/>
        <v>1761.1941700000002</v>
      </c>
      <c r="CP2201" s="169">
        <f t="shared" si="211"/>
        <v>1693.3597</v>
      </c>
      <c r="CQ2201" s="170">
        <f t="shared" si="212"/>
        <v>3454.5538700000002</v>
      </c>
      <c r="CU2201" s="174">
        <v>161019</v>
      </c>
      <c r="CV2201" s="174">
        <v>2077</v>
      </c>
      <c r="CW2201" s="174">
        <v>5</v>
      </c>
      <c r="CX2201" s="174">
        <v>2306.7840000000001</v>
      </c>
    </row>
    <row r="2202" spans="84:102" x14ac:dyDescent="0.25">
      <c r="CF2202" s="3" t="s">
        <v>3073</v>
      </c>
      <c r="CG2202" s="174">
        <v>1581</v>
      </c>
      <c r="CH2202" s="174">
        <v>81505</v>
      </c>
      <c r="CI2202" s="174">
        <v>5</v>
      </c>
      <c r="CJ2202" s="174">
        <v>2306.6239999999998</v>
      </c>
      <c r="CK2202" s="174">
        <v>2306.6239999999998</v>
      </c>
      <c r="CN2202" s="3">
        <v>105</v>
      </c>
      <c r="CO2202" s="169">
        <f t="shared" si="210"/>
        <v>1630.7550000000001</v>
      </c>
      <c r="CP2202" s="169">
        <f t="shared" si="211"/>
        <v>1822.7090000000001</v>
      </c>
      <c r="CQ2202" s="170">
        <f t="shared" si="212"/>
        <v>3453.4639999999999</v>
      </c>
      <c r="CU2202" s="174">
        <v>1581</v>
      </c>
      <c r="CV2202" s="174">
        <v>81505</v>
      </c>
      <c r="CW2202" s="174">
        <v>5</v>
      </c>
      <c r="CX2202" s="174">
        <v>2306.6239999999998</v>
      </c>
    </row>
    <row r="2203" spans="84:102" x14ac:dyDescent="0.25">
      <c r="CF2203" s="3" t="s">
        <v>3073</v>
      </c>
      <c r="CG2203" s="174">
        <v>1528</v>
      </c>
      <c r="CH2203" s="174">
        <v>86353</v>
      </c>
      <c r="CI2203" s="174">
        <v>5</v>
      </c>
      <c r="CJ2203" s="174">
        <v>2306.0239999999999</v>
      </c>
      <c r="CK2203" s="174">
        <v>2306.0239999999999</v>
      </c>
      <c r="CN2203" s="3">
        <v>1741</v>
      </c>
      <c r="CO2203" s="169">
        <f t="shared" si="210"/>
        <v>1736.68091</v>
      </c>
      <c r="CP2203" s="169">
        <f t="shared" si="211"/>
        <v>1715.662</v>
      </c>
      <c r="CQ2203" s="170">
        <f t="shared" si="212"/>
        <v>3452.3429100000003</v>
      </c>
      <c r="CU2203" s="174">
        <v>1528</v>
      </c>
      <c r="CV2203" s="174">
        <v>86353</v>
      </c>
      <c r="CW2203" s="174">
        <v>5</v>
      </c>
      <c r="CX2203" s="174">
        <v>2306.0239999999999</v>
      </c>
    </row>
    <row r="2204" spans="84:102" x14ac:dyDescent="0.25">
      <c r="CF2204" s="3" t="s">
        <v>3073</v>
      </c>
      <c r="CG2204" s="174">
        <v>3309</v>
      </c>
      <c r="CH2204" s="174">
        <v>167610</v>
      </c>
      <c r="CI2204" s="174">
        <v>5</v>
      </c>
      <c r="CJ2204" s="174">
        <v>2304.652</v>
      </c>
      <c r="CK2204" s="174">
        <v>2304.652</v>
      </c>
      <c r="CN2204" s="3">
        <v>1242</v>
      </c>
      <c r="CO2204" s="169">
        <f t="shared" si="210"/>
        <v>1703.2962000000002</v>
      </c>
      <c r="CP2204" s="169">
        <f t="shared" si="211"/>
        <v>1748.8517000000002</v>
      </c>
      <c r="CQ2204" s="170">
        <f t="shared" si="212"/>
        <v>3452.1479000000004</v>
      </c>
      <c r="CU2204" s="174">
        <v>3309</v>
      </c>
      <c r="CV2204" s="174">
        <v>167610</v>
      </c>
      <c r="CW2204" s="174">
        <v>5</v>
      </c>
      <c r="CX2204" s="174">
        <v>2304.652</v>
      </c>
    </row>
    <row r="2205" spans="84:102" x14ac:dyDescent="0.25">
      <c r="CF2205" s="3" t="s">
        <v>3073</v>
      </c>
      <c r="CG2205" s="174">
        <v>3502</v>
      </c>
      <c r="CH2205" s="174">
        <v>57473</v>
      </c>
      <c r="CI2205" s="174">
        <v>5</v>
      </c>
      <c r="CJ2205" s="174">
        <v>2303.66</v>
      </c>
      <c r="CK2205" s="174">
        <v>2303.66</v>
      </c>
      <c r="CN2205" s="3">
        <v>687</v>
      </c>
      <c r="CO2205" s="169">
        <f t="shared" si="210"/>
        <v>1744.9380000000001</v>
      </c>
      <c r="CP2205" s="169">
        <f t="shared" si="211"/>
        <v>1705.4159999999999</v>
      </c>
      <c r="CQ2205" s="170">
        <f t="shared" si="212"/>
        <v>3450.3540000000003</v>
      </c>
      <c r="CU2205" s="174">
        <v>3502</v>
      </c>
      <c r="CV2205" s="174">
        <v>57473</v>
      </c>
      <c r="CW2205" s="174">
        <v>5</v>
      </c>
      <c r="CX2205" s="174">
        <v>2303.66</v>
      </c>
    </row>
    <row r="2206" spans="84:102" x14ac:dyDescent="0.25">
      <c r="CF2206" s="3" t="s">
        <v>3073</v>
      </c>
      <c r="CG2206" s="174">
        <v>100975</v>
      </c>
      <c r="CH2206" s="174">
        <v>1447</v>
      </c>
      <c r="CI2206" s="174">
        <v>5</v>
      </c>
      <c r="CJ2206" s="174">
        <v>2303.364</v>
      </c>
      <c r="CK2206" s="174">
        <v>2303.364</v>
      </c>
      <c r="CN2206" s="3">
        <v>2258</v>
      </c>
      <c r="CO2206" s="169">
        <f t="shared" si="210"/>
        <v>1730.6597700000002</v>
      </c>
      <c r="CP2206" s="169">
        <f t="shared" si="211"/>
        <v>1717.9997430000001</v>
      </c>
      <c r="CQ2206" s="170">
        <f t="shared" si="212"/>
        <v>3448.6595130000005</v>
      </c>
      <c r="CU2206" s="174">
        <v>100975</v>
      </c>
      <c r="CV2206" s="174">
        <v>1447</v>
      </c>
      <c r="CW2206" s="174">
        <v>5</v>
      </c>
      <c r="CX2206" s="174">
        <v>2303.364</v>
      </c>
    </row>
    <row r="2207" spans="84:102" x14ac:dyDescent="0.25">
      <c r="CF2207" s="3" t="s">
        <v>3073</v>
      </c>
      <c r="CG2207" s="174">
        <v>1248</v>
      </c>
      <c r="CH2207" s="174">
        <v>125876</v>
      </c>
      <c r="CI2207" s="174">
        <v>5</v>
      </c>
      <c r="CJ2207" s="174">
        <v>2303.172</v>
      </c>
      <c r="CK2207" s="174">
        <v>2303.172</v>
      </c>
      <c r="CN2207" s="3">
        <v>3001</v>
      </c>
      <c r="CO2207" s="169">
        <f t="shared" si="210"/>
        <v>1730.8879999999999</v>
      </c>
      <c r="CP2207" s="169">
        <f t="shared" si="211"/>
        <v>1717.7349999999999</v>
      </c>
      <c r="CQ2207" s="170">
        <f t="shared" si="212"/>
        <v>3448.6229999999996</v>
      </c>
      <c r="CU2207" s="174">
        <v>1248</v>
      </c>
      <c r="CV2207" s="174">
        <v>125876</v>
      </c>
      <c r="CW2207" s="174">
        <v>5</v>
      </c>
      <c r="CX2207" s="174">
        <v>2303.172</v>
      </c>
    </row>
    <row r="2208" spans="84:102" x14ac:dyDescent="0.25">
      <c r="CF2208" s="3" t="s">
        <v>3073</v>
      </c>
      <c r="CG2208" s="174">
        <v>130456</v>
      </c>
      <c r="CH2208" s="174">
        <v>1070</v>
      </c>
      <c r="CI2208" s="174">
        <v>5</v>
      </c>
      <c r="CJ2208" s="174">
        <v>2302.8620000000001</v>
      </c>
      <c r="CK2208" s="174">
        <v>2302.8620000000001</v>
      </c>
      <c r="CN2208" s="3">
        <v>2612</v>
      </c>
      <c r="CO2208" s="169">
        <f t="shared" si="210"/>
        <v>1714.2465</v>
      </c>
      <c r="CP2208" s="169">
        <f t="shared" si="211"/>
        <v>1732.9193</v>
      </c>
      <c r="CQ2208" s="170">
        <f t="shared" si="212"/>
        <v>3447.1657999999998</v>
      </c>
      <c r="CU2208" s="174">
        <v>130456</v>
      </c>
      <c r="CV2208" s="174">
        <v>1070</v>
      </c>
      <c r="CW2208" s="174">
        <v>5</v>
      </c>
      <c r="CX2208" s="174">
        <v>2302.8620000000001</v>
      </c>
    </row>
    <row r="2209" spans="84:102" x14ac:dyDescent="0.25">
      <c r="CF2209" s="3" t="s">
        <v>3073</v>
      </c>
      <c r="CG2209" s="174">
        <v>149854</v>
      </c>
      <c r="CH2209" s="174">
        <v>3163</v>
      </c>
      <c r="CI2209" s="174">
        <v>5</v>
      </c>
      <c r="CJ2209" s="174">
        <v>2302.2950000000001</v>
      </c>
      <c r="CK2209" s="174">
        <v>2302.2950000000001</v>
      </c>
      <c r="CN2209" s="3">
        <v>1475</v>
      </c>
      <c r="CO2209" s="169">
        <f t="shared" si="210"/>
        <v>1739.8598</v>
      </c>
      <c r="CP2209" s="169">
        <f t="shared" si="211"/>
        <v>1706.0373</v>
      </c>
      <c r="CQ2209" s="170">
        <f t="shared" si="212"/>
        <v>3445.8971000000001</v>
      </c>
      <c r="CU2209" s="174">
        <v>149854</v>
      </c>
      <c r="CV2209" s="174">
        <v>3163</v>
      </c>
      <c r="CW2209" s="174">
        <v>5</v>
      </c>
      <c r="CX2209" s="174">
        <v>2302.2950000000001</v>
      </c>
    </row>
    <row r="2210" spans="84:102" x14ac:dyDescent="0.25">
      <c r="CF2210" s="3" t="s">
        <v>3073</v>
      </c>
      <c r="CG2210" s="174">
        <v>3287</v>
      </c>
      <c r="CH2210" s="174">
        <v>160968</v>
      </c>
      <c r="CI2210" s="174">
        <v>5</v>
      </c>
      <c r="CJ2210" s="174">
        <v>2301.433</v>
      </c>
      <c r="CK2210" s="174">
        <v>2301.433</v>
      </c>
      <c r="CN2210" s="3">
        <v>2793</v>
      </c>
      <c r="CO2210" s="169">
        <f t="shared" si="210"/>
        <v>1703.9621</v>
      </c>
      <c r="CP2210" s="169">
        <f t="shared" si="211"/>
        <v>1740.5822000000001</v>
      </c>
      <c r="CQ2210" s="170">
        <f t="shared" si="212"/>
        <v>3444.5443</v>
      </c>
      <c r="CU2210" s="174">
        <v>3287</v>
      </c>
      <c r="CV2210" s="174">
        <v>160968</v>
      </c>
      <c r="CW2210" s="174">
        <v>5</v>
      </c>
      <c r="CX2210" s="174">
        <v>2301.433</v>
      </c>
    </row>
    <row r="2211" spans="84:102" x14ac:dyDescent="0.25">
      <c r="CF2211" s="3" t="s">
        <v>3073</v>
      </c>
      <c r="CG2211" s="174">
        <v>80762</v>
      </c>
      <c r="CH2211" s="174">
        <v>406</v>
      </c>
      <c r="CI2211" s="174">
        <v>5</v>
      </c>
      <c r="CJ2211" s="174">
        <v>2300.808</v>
      </c>
      <c r="CK2211" s="174">
        <v>2300.808</v>
      </c>
      <c r="CN2211" s="3">
        <v>3652</v>
      </c>
      <c r="CO2211" s="169">
        <f t="shared" si="210"/>
        <v>1687.278</v>
      </c>
      <c r="CP2211" s="169">
        <f t="shared" si="211"/>
        <v>1749.296</v>
      </c>
      <c r="CQ2211" s="170">
        <f t="shared" si="212"/>
        <v>3436.5740000000001</v>
      </c>
      <c r="CU2211" s="174">
        <v>80762</v>
      </c>
      <c r="CV2211" s="174">
        <v>406</v>
      </c>
      <c r="CW2211" s="174">
        <v>5</v>
      </c>
      <c r="CX2211" s="174">
        <v>2300.808</v>
      </c>
    </row>
    <row r="2212" spans="84:102" x14ac:dyDescent="0.25">
      <c r="CF2212" s="3" t="s">
        <v>3073</v>
      </c>
      <c r="CG2212" s="174">
        <v>156631</v>
      </c>
      <c r="CH2212" s="174">
        <v>3204</v>
      </c>
      <c r="CI2212" s="174">
        <v>5</v>
      </c>
      <c r="CJ2212" s="174">
        <v>2300.6770000000001</v>
      </c>
      <c r="CK2212" s="174">
        <v>2300.6770000000001</v>
      </c>
      <c r="CN2212" s="3">
        <v>177</v>
      </c>
      <c r="CO2212" s="169">
        <f t="shared" si="210"/>
        <v>1706.5307</v>
      </c>
      <c r="CP2212" s="169">
        <f t="shared" si="211"/>
        <v>1724.0418999999999</v>
      </c>
      <c r="CQ2212" s="170">
        <f t="shared" si="212"/>
        <v>3430.5726</v>
      </c>
      <c r="CU2212" s="174">
        <v>156631</v>
      </c>
      <c r="CV2212" s="174">
        <v>3204</v>
      </c>
      <c r="CW2212" s="174">
        <v>5</v>
      </c>
      <c r="CX2212" s="174">
        <v>2300.6770000000001</v>
      </c>
    </row>
    <row r="2213" spans="84:102" x14ac:dyDescent="0.25">
      <c r="CF2213" s="3" t="s">
        <v>3073</v>
      </c>
      <c r="CG2213" s="174">
        <v>1804</v>
      </c>
      <c r="CH2213" s="174">
        <v>54136</v>
      </c>
      <c r="CI2213" s="174">
        <v>5</v>
      </c>
      <c r="CJ2213" s="174">
        <v>2300.6550000000002</v>
      </c>
      <c r="CK2213" s="174">
        <v>2300.6550000000002</v>
      </c>
      <c r="CN2213" s="3">
        <v>793</v>
      </c>
      <c r="CO2213" s="169">
        <f t="shared" si="210"/>
        <v>1668.9840000000002</v>
      </c>
      <c r="CP2213" s="169">
        <f t="shared" si="211"/>
        <v>1759.0687</v>
      </c>
      <c r="CQ2213" s="170">
        <f t="shared" si="212"/>
        <v>3428.0527000000002</v>
      </c>
      <c r="CU2213" s="174">
        <v>1804</v>
      </c>
      <c r="CV2213" s="174">
        <v>54136</v>
      </c>
      <c r="CW2213" s="174">
        <v>5</v>
      </c>
      <c r="CX2213" s="174">
        <v>2300.6550000000002</v>
      </c>
    </row>
    <row r="2214" spans="84:102" x14ac:dyDescent="0.25">
      <c r="CF2214" s="3" t="s">
        <v>3073</v>
      </c>
      <c r="CG2214" s="174">
        <v>90646</v>
      </c>
      <c r="CH2214" s="174">
        <v>3560</v>
      </c>
      <c r="CI2214" s="174">
        <v>5</v>
      </c>
      <c r="CJ2214" s="174">
        <v>2300.5050000000001</v>
      </c>
      <c r="CK2214" s="174">
        <v>2300.5050000000001</v>
      </c>
      <c r="CN2214" s="3">
        <v>2187</v>
      </c>
      <c r="CO2214" s="169">
        <f t="shared" si="210"/>
        <v>1731.1909999999998</v>
      </c>
      <c r="CP2214" s="169">
        <f t="shared" si="211"/>
        <v>1696.8251</v>
      </c>
      <c r="CQ2214" s="170">
        <f t="shared" si="212"/>
        <v>3428.0160999999998</v>
      </c>
      <c r="CU2214" s="174">
        <v>90646</v>
      </c>
      <c r="CV2214" s="174">
        <v>3560</v>
      </c>
      <c r="CW2214" s="174">
        <v>5</v>
      </c>
      <c r="CX2214" s="174">
        <v>2300.5050000000001</v>
      </c>
    </row>
    <row r="2215" spans="84:102" x14ac:dyDescent="0.25">
      <c r="CF2215" s="3" t="s">
        <v>3073</v>
      </c>
      <c r="CG2215" s="174">
        <v>3061</v>
      </c>
      <c r="CH2215" s="174">
        <v>172104</v>
      </c>
      <c r="CI2215" s="174">
        <v>5</v>
      </c>
      <c r="CJ2215" s="174">
        <v>2300.009</v>
      </c>
      <c r="CK2215" s="174">
        <v>2300.009</v>
      </c>
      <c r="CN2215" s="3">
        <v>578</v>
      </c>
      <c r="CO2215" s="169">
        <f t="shared" si="210"/>
        <v>1681.4857999999999</v>
      </c>
      <c r="CP2215" s="169">
        <f t="shared" si="211"/>
        <v>1745.9665</v>
      </c>
      <c r="CQ2215" s="170">
        <f t="shared" si="212"/>
        <v>3427.4522999999999</v>
      </c>
      <c r="CU2215" s="174">
        <v>3061</v>
      </c>
      <c r="CV2215" s="174">
        <v>172104</v>
      </c>
      <c r="CW2215" s="174">
        <v>5</v>
      </c>
      <c r="CX2215" s="174">
        <v>2300.009</v>
      </c>
    </row>
    <row r="2216" spans="84:102" x14ac:dyDescent="0.25">
      <c r="CF2216" s="3" t="s">
        <v>3073</v>
      </c>
      <c r="CG2216" s="174">
        <v>848</v>
      </c>
      <c r="CH2216" s="174">
        <v>104830</v>
      </c>
      <c r="CI2216" s="174">
        <v>5</v>
      </c>
      <c r="CJ2216" s="174">
        <v>2299.3139999999999</v>
      </c>
      <c r="CK2216" s="174">
        <v>2299.3139999999999</v>
      </c>
      <c r="CN2216" s="3">
        <v>1763</v>
      </c>
      <c r="CO2216" s="169">
        <f t="shared" si="210"/>
        <v>1685.0252</v>
      </c>
      <c r="CP2216" s="169">
        <f t="shared" si="211"/>
        <v>1740.9193999999998</v>
      </c>
      <c r="CQ2216" s="170">
        <f t="shared" si="212"/>
        <v>3425.9445999999998</v>
      </c>
      <c r="CU2216" s="174">
        <v>848</v>
      </c>
      <c r="CV2216" s="174">
        <v>104830</v>
      </c>
      <c r="CW2216" s="174">
        <v>5</v>
      </c>
      <c r="CX2216" s="174">
        <v>2299.3139999999999</v>
      </c>
    </row>
    <row r="2217" spans="84:102" x14ac:dyDescent="0.25">
      <c r="CF2217" s="3" t="s">
        <v>3073</v>
      </c>
      <c r="CG2217" s="174">
        <v>117716</v>
      </c>
      <c r="CH2217" s="174">
        <v>1309</v>
      </c>
      <c r="CI2217" s="174">
        <v>5</v>
      </c>
      <c r="CJ2217" s="174">
        <v>2298.6869999999999</v>
      </c>
      <c r="CK2217" s="174">
        <v>2298.6869999999999</v>
      </c>
      <c r="CN2217" s="3">
        <v>3310</v>
      </c>
      <c r="CO2217" s="169">
        <f t="shared" si="210"/>
        <v>1752.0640000000001</v>
      </c>
      <c r="CP2217" s="169">
        <f t="shared" si="211"/>
        <v>1672.6210000000001</v>
      </c>
      <c r="CQ2217" s="170">
        <f t="shared" si="212"/>
        <v>3424.6850000000004</v>
      </c>
      <c r="CU2217" s="174">
        <v>117716</v>
      </c>
      <c r="CV2217" s="174">
        <v>1309</v>
      </c>
      <c r="CW2217" s="174">
        <v>5</v>
      </c>
      <c r="CX2217" s="174">
        <v>2298.6869999999999</v>
      </c>
    </row>
    <row r="2218" spans="84:102" x14ac:dyDescent="0.25">
      <c r="CF2218" s="3" t="s">
        <v>3073</v>
      </c>
      <c r="CG2218" s="174">
        <v>109259</v>
      </c>
      <c r="CH2218" s="174">
        <v>914</v>
      </c>
      <c r="CI2218" s="174">
        <v>5</v>
      </c>
      <c r="CJ2218" s="174">
        <v>2298.645</v>
      </c>
      <c r="CK2218" s="174">
        <v>2298.645</v>
      </c>
      <c r="CN2218" s="3">
        <v>2571</v>
      </c>
      <c r="CO2218" s="169">
        <f t="shared" si="210"/>
        <v>1725.0028499999999</v>
      </c>
      <c r="CP2218" s="169">
        <f t="shared" si="211"/>
        <v>1698.4252399999998</v>
      </c>
      <c r="CQ2218" s="170">
        <f t="shared" si="212"/>
        <v>3423.4280899999994</v>
      </c>
      <c r="CU2218" s="174">
        <v>109259</v>
      </c>
      <c r="CV2218" s="174">
        <v>914</v>
      </c>
      <c r="CW2218" s="174">
        <v>5</v>
      </c>
      <c r="CX2218" s="174">
        <v>2298.645</v>
      </c>
    </row>
    <row r="2219" spans="84:102" x14ac:dyDescent="0.25">
      <c r="CF2219" s="3" t="s">
        <v>3073</v>
      </c>
      <c r="CG2219" s="174">
        <v>3178</v>
      </c>
      <c r="CH2219" s="174">
        <v>153364</v>
      </c>
      <c r="CI2219" s="174">
        <v>5</v>
      </c>
      <c r="CJ2219" s="174">
        <v>2298.598</v>
      </c>
      <c r="CK2219" s="174">
        <v>2298.598</v>
      </c>
      <c r="CN2219" s="3">
        <v>1451</v>
      </c>
      <c r="CO2219" s="169">
        <f t="shared" si="210"/>
        <v>1698.682</v>
      </c>
      <c r="CP2219" s="169">
        <f t="shared" si="211"/>
        <v>1723.84</v>
      </c>
      <c r="CQ2219" s="170">
        <f t="shared" si="212"/>
        <v>3422.5219999999999</v>
      </c>
      <c r="CU2219" s="174">
        <v>3178</v>
      </c>
      <c r="CV2219" s="174">
        <v>153364</v>
      </c>
      <c r="CW2219" s="174">
        <v>5</v>
      </c>
      <c r="CX2219" s="174">
        <v>2298.598</v>
      </c>
    </row>
    <row r="2220" spans="84:102" x14ac:dyDescent="0.25">
      <c r="CF2220" s="3" t="s">
        <v>3073</v>
      </c>
      <c r="CG2220" s="174">
        <v>3160</v>
      </c>
      <c r="CH2220" s="174">
        <v>153736</v>
      </c>
      <c r="CI2220" s="174">
        <v>5</v>
      </c>
      <c r="CJ2220" s="174">
        <v>2298.364</v>
      </c>
      <c r="CK2220" s="174">
        <v>2298.364</v>
      </c>
      <c r="CN2220" s="3">
        <v>823</v>
      </c>
      <c r="CO2220" s="169">
        <f t="shared" si="210"/>
        <v>1676.0319999999999</v>
      </c>
      <c r="CP2220" s="169">
        <f t="shared" si="211"/>
        <v>1746.1020000000001</v>
      </c>
      <c r="CQ2220" s="170">
        <f t="shared" si="212"/>
        <v>3422.134</v>
      </c>
      <c r="CU2220" s="174">
        <v>3160</v>
      </c>
      <c r="CV2220" s="174">
        <v>153736</v>
      </c>
      <c r="CW2220" s="174">
        <v>5</v>
      </c>
      <c r="CX2220" s="174">
        <v>2298.364</v>
      </c>
    </row>
    <row r="2221" spans="84:102" x14ac:dyDescent="0.25">
      <c r="CF2221" s="3" t="s">
        <v>3073</v>
      </c>
      <c r="CG2221" s="174">
        <v>163889</v>
      </c>
      <c r="CH2221" s="174">
        <v>3018</v>
      </c>
      <c r="CI2221" s="174">
        <v>5</v>
      </c>
      <c r="CJ2221" s="174">
        <v>2297.2249999999999</v>
      </c>
      <c r="CK2221" s="174">
        <v>2297.2249999999999</v>
      </c>
      <c r="CN2221" s="3">
        <v>1315</v>
      </c>
      <c r="CO2221" s="169">
        <f t="shared" si="210"/>
        <v>1716.7919999999999</v>
      </c>
      <c r="CP2221" s="169">
        <f t="shared" si="211"/>
        <v>1704.8620000000001</v>
      </c>
      <c r="CQ2221" s="170">
        <f t="shared" si="212"/>
        <v>3421.654</v>
      </c>
      <c r="CU2221" s="174">
        <v>163889</v>
      </c>
      <c r="CV2221" s="174">
        <v>3018</v>
      </c>
      <c r="CW2221" s="174">
        <v>5</v>
      </c>
      <c r="CX2221" s="174">
        <v>2297.2249999999999</v>
      </c>
    </row>
    <row r="2222" spans="84:102" x14ac:dyDescent="0.25">
      <c r="CF2222" s="3" t="s">
        <v>3073</v>
      </c>
      <c r="CG2222" s="174">
        <v>443</v>
      </c>
      <c r="CH2222" s="174">
        <v>82726</v>
      </c>
      <c r="CI2222" s="174">
        <v>5</v>
      </c>
      <c r="CJ2222" s="174">
        <v>2296.9119999999998</v>
      </c>
      <c r="CK2222" s="174">
        <v>2296.9119999999998</v>
      </c>
      <c r="CN2222" s="3">
        <v>2188</v>
      </c>
      <c r="CO2222" s="169">
        <f t="shared" si="210"/>
        <v>1726.9446</v>
      </c>
      <c r="CP2222" s="169">
        <f t="shared" si="211"/>
        <v>1691.7167999999999</v>
      </c>
      <c r="CQ2222" s="170">
        <f t="shared" si="212"/>
        <v>3418.6614</v>
      </c>
      <c r="CU2222" s="174">
        <v>443</v>
      </c>
      <c r="CV2222" s="174">
        <v>82726</v>
      </c>
      <c r="CW2222" s="174">
        <v>5</v>
      </c>
      <c r="CX2222" s="174">
        <v>2296.9119999999998</v>
      </c>
    </row>
    <row r="2223" spans="84:102" x14ac:dyDescent="0.25">
      <c r="CF2223" s="3" t="s">
        <v>3073</v>
      </c>
      <c r="CG2223" s="174">
        <v>119677</v>
      </c>
      <c r="CH2223" s="174">
        <v>1316</v>
      </c>
      <c r="CI2223" s="174">
        <v>5</v>
      </c>
      <c r="CJ2223" s="174">
        <v>2296.5309999999999</v>
      </c>
      <c r="CK2223" s="174">
        <v>2296.5309999999999</v>
      </c>
      <c r="CN2223" s="3">
        <v>901</v>
      </c>
      <c r="CO2223" s="169">
        <f t="shared" si="210"/>
        <v>1702.7926990000001</v>
      </c>
      <c r="CP2223" s="169">
        <f t="shared" si="211"/>
        <v>1712.724923</v>
      </c>
      <c r="CQ2223" s="170">
        <f t="shared" si="212"/>
        <v>3415.5176220000003</v>
      </c>
      <c r="CU2223" s="174">
        <v>119677</v>
      </c>
      <c r="CV2223" s="174">
        <v>1316</v>
      </c>
      <c r="CW2223" s="174">
        <v>5</v>
      </c>
      <c r="CX2223" s="174">
        <v>2296.5309999999999</v>
      </c>
    </row>
    <row r="2224" spans="84:102" x14ac:dyDescent="0.25">
      <c r="CF2224" s="3" t="s">
        <v>3073</v>
      </c>
      <c r="CG2224" s="174">
        <v>91206</v>
      </c>
      <c r="CH2224" s="174">
        <v>1962</v>
      </c>
      <c r="CI2224" s="174">
        <v>5</v>
      </c>
      <c r="CJ2224" s="174">
        <v>2296.31</v>
      </c>
      <c r="CK2224" s="174">
        <v>2296.31</v>
      </c>
      <c r="CN2224" s="3">
        <v>785</v>
      </c>
      <c r="CO2224" s="169">
        <f t="shared" si="210"/>
        <v>1716.0927999999999</v>
      </c>
      <c r="CP2224" s="169">
        <f t="shared" si="211"/>
        <v>1698.2570000000001</v>
      </c>
      <c r="CQ2224" s="170">
        <f t="shared" si="212"/>
        <v>3414.3498</v>
      </c>
      <c r="CU2224" s="174">
        <v>91206</v>
      </c>
      <c r="CV2224" s="174">
        <v>1962</v>
      </c>
      <c r="CW2224" s="174">
        <v>5</v>
      </c>
      <c r="CX2224" s="174">
        <v>2296.31</v>
      </c>
    </row>
    <row r="2225" spans="84:102" x14ac:dyDescent="0.25">
      <c r="CF2225" s="3" t="s">
        <v>3073</v>
      </c>
      <c r="CG2225" s="174">
        <v>58354</v>
      </c>
      <c r="CH2225" s="174">
        <v>1872</v>
      </c>
      <c r="CI2225" s="174">
        <v>5</v>
      </c>
      <c r="CJ2225" s="174">
        <v>2296.2759999999998</v>
      </c>
      <c r="CK2225" s="174">
        <v>2296.2759999999998</v>
      </c>
      <c r="CN2225" s="3">
        <v>325</v>
      </c>
      <c r="CO2225" s="169">
        <f t="shared" si="210"/>
        <v>1718.1144999999999</v>
      </c>
      <c r="CP2225" s="169">
        <f t="shared" si="211"/>
        <v>1695.2093</v>
      </c>
      <c r="CQ2225" s="170">
        <f t="shared" si="212"/>
        <v>3413.3238000000001</v>
      </c>
      <c r="CU2225" s="174">
        <v>58354</v>
      </c>
      <c r="CV2225" s="174">
        <v>1872</v>
      </c>
      <c r="CW2225" s="174">
        <v>5</v>
      </c>
      <c r="CX2225" s="174">
        <v>2296.2759999999998</v>
      </c>
    </row>
    <row r="2226" spans="84:102" x14ac:dyDescent="0.25">
      <c r="CF2226" s="3" t="s">
        <v>3073</v>
      </c>
      <c r="CG2226" s="174">
        <v>3190</v>
      </c>
      <c r="CH2226" s="174">
        <v>154204</v>
      </c>
      <c r="CI2226" s="174">
        <v>5</v>
      </c>
      <c r="CJ2226" s="174">
        <v>2296.1179999999999</v>
      </c>
      <c r="CK2226" s="174">
        <v>2296.1179999999999</v>
      </c>
      <c r="CN2226" s="3">
        <v>947</v>
      </c>
      <c r="CO2226" s="169">
        <f t="shared" si="210"/>
        <v>1681.8643999999999</v>
      </c>
      <c r="CP2226" s="169">
        <f t="shared" si="211"/>
        <v>1729.4333999999999</v>
      </c>
      <c r="CQ2226" s="170">
        <f t="shared" si="212"/>
        <v>3411.2977999999998</v>
      </c>
      <c r="CU2226" s="174">
        <v>3190</v>
      </c>
      <c r="CV2226" s="174">
        <v>154204</v>
      </c>
      <c r="CW2226" s="174">
        <v>5</v>
      </c>
      <c r="CX2226" s="174">
        <v>2296.1179999999999</v>
      </c>
    </row>
    <row r="2227" spans="84:102" x14ac:dyDescent="0.25">
      <c r="CF2227" s="3" t="s">
        <v>3073</v>
      </c>
      <c r="CG2227" s="174">
        <v>1354</v>
      </c>
      <c r="CH2227" s="174">
        <v>112142</v>
      </c>
      <c r="CI2227" s="174">
        <v>5</v>
      </c>
      <c r="CJ2227" s="174">
        <v>2295.4319999999998</v>
      </c>
      <c r="CK2227" s="174">
        <v>2295.4319999999998</v>
      </c>
      <c r="CN2227" s="3">
        <v>1184</v>
      </c>
      <c r="CO2227" s="169">
        <f t="shared" si="210"/>
        <v>1706.5504999999998</v>
      </c>
      <c r="CP2227" s="169">
        <f t="shared" si="211"/>
        <v>1703.9594000000002</v>
      </c>
      <c r="CQ2227" s="170">
        <f t="shared" si="212"/>
        <v>3410.5099</v>
      </c>
      <c r="CU2227" s="174">
        <v>1354</v>
      </c>
      <c r="CV2227" s="174">
        <v>112142</v>
      </c>
      <c r="CW2227" s="174">
        <v>5</v>
      </c>
      <c r="CX2227" s="174">
        <v>2295.4319999999998</v>
      </c>
    </row>
    <row r="2228" spans="84:102" x14ac:dyDescent="0.25">
      <c r="CF2228" s="3" t="s">
        <v>3073</v>
      </c>
      <c r="CG2228" s="174">
        <v>75862</v>
      </c>
      <c r="CH2228" s="174">
        <v>340</v>
      </c>
      <c r="CI2228" s="174">
        <v>5</v>
      </c>
      <c r="CJ2228" s="174">
        <v>2295.4299999999998</v>
      </c>
      <c r="CK2228" s="174">
        <v>2295.4299999999998</v>
      </c>
      <c r="CN2228" s="3">
        <v>2633</v>
      </c>
      <c r="CO2228" s="169">
        <f t="shared" si="210"/>
        <v>1666.0922999999998</v>
      </c>
      <c r="CP2228" s="169">
        <f t="shared" si="211"/>
        <v>1743.9044299999998</v>
      </c>
      <c r="CQ2228" s="170">
        <f t="shared" si="212"/>
        <v>3409.9967299999998</v>
      </c>
      <c r="CU2228" s="174">
        <v>75862</v>
      </c>
      <c r="CV2228" s="174">
        <v>340</v>
      </c>
      <c r="CW2228" s="174">
        <v>5</v>
      </c>
      <c r="CX2228" s="174">
        <v>2295.4299999999998</v>
      </c>
    </row>
    <row r="2229" spans="84:102" x14ac:dyDescent="0.25">
      <c r="CF2229" s="3" t="s">
        <v>3073</v>
      </c>
      <c r="CG2229" s="174">
        <v>318</v>
      </c>
      <c r="CH2229" s="174">
        <v>75430</v>
      </c>
      <c r="CI2229" s="174">
        <v>5</v>
      </c>
      <c r="CJ2229" s="174">
        <v>2295.0729999999999</v>
      </c>
      <c r="CK2229" s="174">
        <v>2295.0729999999999</v>
      </c>
      <c r="CN2229" s="3">
        <v>78</v>
      </c>
      <c r="CO2229" s="169">
        <f t="shared" si="210"/>
        <v>1670.1489999999999</v>
      </c>
      <c r="CP2229" s="169">
        <f t="shared" si="211"/>
        <v>1738.5730000000001</v>
      </c>
      <c r="CQ2229" s="170">
        <f t="shared" si="212"/>
        <v>3408.7219999999998</v>
      </c>
      <c r="CU2229" s="174">
        <v>318</v>
      </c>
      <c r="CV2229" s="174">
        <v>75430</v>
      </c>
      <c r="CW2229" s="174">
        <v>5</v>
      </c>
      <c r="CX2229" s="174">
        <v>2295.0729999999999</v>
      </c>
    </row>
    <row r="2230" spans="84:102" x14ac:dyDescent="0.25">
      <c r="CF2230" s="3" t="s">
        <v>3073</v>
      </c>
      <c r="CG2230" s="174">
        <v>2396</v>
      </c>
      <c r="CH2230" s="174">
        <v>29287</v>
      </c>
      <c r="CI2230" s="174">
        <v>5</v>
      </c>
      <c r="CJ2230" s="174">
        <v>2294.614</v>
      </c>
      <c r="CK2230" s="174">
        <v>2294.614</v>
      </c>
      <c r="CN2230" s="3">
        <v>267</v>
      </c>
      <c r="CO2230" s="169">
        <f t="shared" si="210"/>
        <v>1692.5028</v>
      </c>
      <c r="CP2230" s="169">
        <f t="shared" si="211"/>
        <v>1715.1373000000001</v>
      </c>
      <c r="CQ2230" s="170">
        <f t="shared" si="212"/>
        <v>3407.6401000000001</v>
      </c>
      <c r="CU2230" s="174">
        <v>2396</v>
      </c>
      <c r="CV2230" s="174">
        <v>29287</v>
      </c>
      <c r="CW2230" s="174">
        <v>5</v>
      </c>
      <c r="CX2230" s="174">
        <v>2294.614</v>
      </c>
    </row>
    <row r="2231" spans="84:102" x14ac:dyDescent="0.25">
      <c r="CF2231" s="3" t="s">
        <v>3073</v>
      </c>
      <c r="CG2231" s="174">
        <v>126276</v>
      </c>
      <c r="CH2231" s="174">
        <v>2674</v>
      </c>
      <c r="CI2231" s="174">
        <v>5</v>
      </c>
      <c r="CJ2231" s="174">
        <v>2294.0430000000001</v>
      </c>
      <c r="CK2231" s="174">
        <v>2294.0430000000001</v>
      </c>
      <c r="CN2231" s="3">
        <v>3316</v>
      </c>
      <c r="CO2231" s="169">
        <f t="shared" si="210"/>
        <v>1742.1659999999999</v>
      </c>
      <c r="CP2231" s="169">
        <f t="shared" si="211"/>
        <v>1662.6439</v>
      </c>
      <c r="CQ2231" s="170">
        <f t="shared" si="212"/>
        <v>3404.8099000000002</v>
      </c>
      <c r="CU2231" s="174">
        <v>126276</v>
      </c>
      <c r="CV2231" s="174">
        <v>2674</v>
      </c>
      <c r="CW2231" s="174">
        <v>5</v>
      </c>
      <c r="CX2231" s="174">
        <v>2294.0430000000001</v>
      </c>
    </row>
    <row r="2232" spans="84:102" x14ac:dyDescent="0.25">
      <c r="CF2232" s="3" t="s">
        <v>3073</v>
      </c>
      <c r="CG2232" s="174">
        <v>385</v>
      </c>
      <c r="CH2232" s="174">
        <v>79024</v>
      </c>
      <c r="CI2232" s="174">
        <v>5</v>
      </c>
      <c r="CJ2232" s="174">
        <v>2293.4250000000002</v>
      </c>
      <c r="CK2232" s="174">
        <v>2293.4250000000002</v>
      </c>
      <c r="CN2232" s="3">
        <v>916</v>
      </c>
      <c r="CO2232" s="169">
        <f t="shared" si="210"/>
        <v>1644.6446999999998</v>
      </c>
      <c r="CP2232" s="169">
        <f t="shared" si="211"/>
        <v>1759.7161000000001</v>
      </c>
      <c r="CQ2232" s="170">
        <f t="shared" si="212"/>
        <v>3404.3607999999999</v>
      </c>
      <c r="CU2232" s="174">
        <v>385</v>
      </c>
      <c r="CV2232" s="174">
        <v>79024</v>
      </c>
      <c r="CW2232" s="174">
        <v>5</v>
      </c>
      <c r="CX2232" s="174">
        <v>2293.4250000000002</v>
      </c>
    </row>
    <row r="2233" spans="84:102" x14ac:dyDescent="0.25">
      <c r="CF2233" s="3" t="s">
        <v>3073</v>
      </c>
      <c r="CG2233" s="174">
        <v>145462</v>
      </c>
      <c r="CH2233" s="174">
        <v>3093</v>
      </c>
      <c r="CI2233" s="174">
        <v>5</v>
      </c>
      <c r="CJ2233" s="174">
        <v>2292.857</v>
      </c>
      <c r="CK2233" s="174">
        <v>2292.857</v>
      </c>
      <c r="CN2233" s="3">
        <v>2026</v>
      </c>
      <c r="CO2233" s="169">
        <f t="shared" si="210"/>
        <v>1694.8681999999999</v>
      </c>
      <c r="CP2233" s="169">
        <f t="shared" si="211"/>
        <v>1707.9521</v>
      </c>
      <c r="CQ2233" s="170">
        <f t="shared" si="212"/>
        <v>3402.8202999999999</v>
      </c>
      <c r="CU2233" s="174">
        <v>145462</v>
      </c>
      <c r="CV2233" s="174">
        <v>3093</v>
      </c>
      <c r="CW2233" s="174">
        <v>5</v>
      </c>
      <c r="CX2233" s="174">
        <v>2292.857</v>
      </c>
    </row>
    <row r="2234" spans="84:102" x14ac:dyDescent="0.25">
      <c r="CF2234" s="3" t="s">
        <v>3073</v>
      </c>
      <c r="CG2234" s="174">
        <v>2247</v>
      </c>
      <c r="CH2234" s="174">
        <v>20875</v>
      </c>
      <c r="CI2234" s="174">
        <v>5</v>
      </c>
      <c r="CJ2234" s="174">
        <v>2292.5650000000001</v>
      </c>
      <c r="CK2234" s="174">
        <v>2292.5650000000001</v>
      </c>
      <c r="CN2234" s="3">
        <v>2539</v>
      </c>
      <c r="CO2234" s="169">
        <f t="shared" si="210"/>
        <v>1698.5779600000001</v>
      </c>
      <c r="CP2234" s="169">
        <f t="shared" si="211"/>
        <v>1702.8260599999999</v>
      </c>
      <c r="CQ2234" s="170">
        <f t="shared" si="212"/>
        <v>3401.4040199999999</v>
      </c>
      <c r="CU2234" s="174">
        <v>2247</v>
      </c>
      <c r="CV2234" s="174">
        <v>20875</v>
      </c>
      <c r="CW2234" s="174">
        <v>5</v>
      </c>
      <c r="CX2234" s="174">
        <v>2292.5650000000001</v>
      </c>
    </row>
    <row r="2235" spans="84:102" x14ac:dyDescent="0.25">
      <c r="CF2235" s="3" t="s">
        <v>3073</v>
      </c>
      <c r="CG2235" s="174">
        <v>136735</v>
      </c>
      <c r="CH2235" s="174">
        <v>1206</v>
      </c>
      <c r="CI2235" s="174">
        <v>5</v>
      </c>
      <c r="CJ2235" s="174">
        <v>2292.2220000000002</v>
      </c>
      <c r="CK2235" s="174">
        <v>2292.2220000000002</v>
      </c>
      <c r="CN2235" s="3">
        <v>1883</v>
      </c>
      <c r="CO2235" s="169">
        <f t="shared" si="210"/>
        <v>1702.4770000000001</v>
      </c>
      <c r="CP2235" s="169">
        <f t="shared" si="211"/>
        <v>1698.3810000000001</v>
      </c>
      <c r="CQ2235" s="170">
        <f t="shared" si="212"/>
        <v>3400.8580000000002</v>
      </c>
      <c r="CU2235" s="174">
        <v>136735</v>
      </c>
      <c r="CV2235" s="174">
        <v>1206</v>
      </c>
      <c r="CW2235" s="174">
        <v>5</v>
      </c>
      <c r="CX2235" s="174">
        <v>2292.2220000000002</v>
      </c>
    </row>
    <row r="2236" spans="84:102" x14ac:dyDescent="0.25">
      <c r="CF2236" s="3" t="s">
        <v>3073</v>
      </c>
      <c r="CG2236" s="174">
        <v>2674</v>
      </c>
      <c r="CH2236" s="174">
        <v>126276</v>
      </c>
      <c r="CI2236" s="174">
        <v>5</v>
      </c>
      <c r="CJ2236" s="174">
        <v>2290.2310000000002</v>
      </c>
      <c r="CK2236" s="174">
        <v>2290.2310000000002</v>
      </c>
      <c r="CN2236" s="3">
        <v>1442</v>
      </c>
      <c r="CO2236" s="169">
        <f t="shared" si="210"/>
        <v>1738.057</v>
      </c>
      <c r="CP2236" s="169">
        <f t="shared" si="211"/>
        <v>1659.32</v>
      </c>
      <c r="CQ2236" s="170">
        <f t="shared" si="212"/>
        <v>3397.377</v>
      </c>
      <c r="CU2236" s="174">
        <v>2674</v>
      </c>
      <c r="CV2236" s="174">
        <v>126276</v>
      </c>
      <c r="CW2236" s="174">
        <v>5</v>
      </c>
      <c r="CX2236" s="174">
        <v>2290.2310000000002</v>
      </c>
    </row>
    <row r="2237" spans="84:102" x14ac:dyDescent="0.25">
      <c r="CF2237" s="3" t="s">
        <v>3073</v>
      </c>
      <c r="CG2237" s="174">
        <v>161332</v>
      </c>
      <c r="CH2237" s="174">
        <v>3290</v>
      </c>
      <c r="CI2237" s="174">
        <v>5</v>
      </c>
      <c r="CJ2237" s="174">
        <v>2290.1010000000001</v>
      </c>
      <c r="CK2237" s="174">
        <v>2290.1010000000001</v>
      </c>
      <c r="CN2237" s="3">
        <v>2157</v>
      </c>
      <c r="CO2237" s="169">
        <f t="shared" si="210"/>
        <v>1704.6216999999999</v>
      </c>
      <c r="CP2237" s="169">
        <f t="shared" si="211"/>
        <v>1686.8832</v>
      </c>
      <c r="CQ2237" s="170">
        <f t="shared" si="212"/>
        <v>3391.5048999999999</v>
      </c>
      <c r="CU2237" s="174">
        <v>161332</v>
      </c>
      <c r="CV2237" s="174">
        <v>3290</v>
      </c>
      <c r="CW2237" s="174">
        <v>5</v>
      </c>
      <c r="CX2237" s="174">
        <v>2290.1010000000001</v>
      </c>
    </row>
    <row r="2238" spans="84:102" x14ac:dyDescent="0.25">
      <c r="CF2238" s="3" t="s">
        <v>3073</v>
      </c>
      <c r="CG2238" s="174">
        <v>2502</v>
      </c>
      <c r="CH2238" s="174">
        <v>37445</v>
      </c>
      <c r="CI2238" s="174">
        <v>5</v>
      </c>
      <c r="CJ2238" s="174">
        <v>2289.1320000000001</v>
      </c>
      <c r="CK2238" s="174">
        <v>2289.1320000000001</v>
      </c>
      <c r="CN2238" s="3">
        <v>1261</v>
      </c>
      <c r="CO2238" s="169">
        <f t="shared" si="210"/>
        <v>1655.5812000000001</v>
      </c>
      <c r="CP2238" s="169">
        <f t="shared" si="211"/>
        <v>1734.9948999999999</v>
      </c>
      <c r="CQ2238" s="170">
        <f t="shared" si="212"/>
        <v>3390.5761000000002</v>
      </c>
      <c r="CU2238" s="174">
        <v>2502</v>
      </c>
      <c r="CV2238" s="174">
        <v>37445</v>
      </c>
      <c r="CW2238" s="174">
        <v>5</v>
      </c>
      <c r="CX2238" s="174">
        <v>2289.1320000000001</v>
      </c>
    </row>
    <row r="2239" spans="84:102" x14ac:dyDescent="0.25">
      <c r="CF2239" s="3" t="s">
        <v>3073</v>
      </c>
      <c r="CG2239" s="174">
        <v>2012</v>
      </c>
      <c r="CH2239" s="174">
        <v>129127</v>
      </c>
      <c r="CI2239" s="174">
        <v>5</v>
      </c>
      <c r="CJ2239" s="174">
        <v>2288.7049999999999</v>
      </c>
      <c r="CK2239" s="174">
        <v>2288.7049999999999</v>
      </c>
      <c r="CN2239" s="3">
        <v>3089</v>
      </c>
      <c r="CO2239" s="169">
        <f t="shared" si="210"/>
        <v>1691.3713</v>
      </c>
      <c r="CP2239" s="169">
        <f t="shared" si="211"/>
        <v>1696.8593000000001</v>
      </c>
      <c r="CQ2239" s="170">
        <f t="shared" si="212"/>
        <v>3388.2305999999999</v>
      </c>
      <c r="CU2239" s="174">
        <v>2012</v>
      </c>
      <c r="CV2239" s="174">
        <v>129127</v>
      </c>
      <c r="CW2239" s="174">
        <v>5</v>
      </c>
      <c r="CX2239" s="174">
        <v>2288.7049999999999</v>
      </c>
    </row>
    <row r="2240" spans="84:102" x14ac:dyDescent="0.25">
      <c r="CF2240" s="3" t="s">
        <v>3073</v>
      </c>
      <c r="CG2240" s="174">
        <v>2992</v>
      </c>
      <c r="CH2240" s="174">
        <v>157679</v>
      </c>
      <c r="CI2240" s="174">
        <v>5</v>
      </c>
      <c r="CJ2240" s="174">
        <v>2288.6610000000001</v>
      </c>
      <c r="CK2240" s="174">
        <v>2288.6610000000001</v>
      </c>
      <c r="CN2240" s="3">
        <v>3059</v>
      </c>
      <c r="CO2240" s="169">
        <f t="shared" si="210"/>
        <v>1685.2392</v>
      </c>
      <c r="CP2240" s="169">
        <f t="shared" si="211"/>
        <v>1701.6918000000001</v>
      </c>
      <c r="CQ2240" s="170">
        <f t="shared" si="212"/>
        <v>3386.931</v>
      </c>
      <c r="CU2240" s="174">
        <v>2992</v>
      </c>
      <c r="CV2240" s="174">
        <v>157679</v>
      </c>
      <c r="CW2240" s="174">
        <v>5</v>
      </c>
      <c r="CX2240" s="174">
        <v>2288.6610000000001</v>
      </c>
    </row>
    <row r="2241" spans="84:102" x14ac:dyDescent="0.25">
      <c r="CF2241" s="3" t="s">
        <v>3073</v>
      </c>
      <c r="CG2241" s="174">
        <v>158462</v>
      </c>
      <c r="CH2241" s="174">
        <v>3223</v>
      </c>
      <c r="CI2241" s="174">
        <v>5</v>
      </c>
      <c r="CJ2241" s="174">
        <v>2285.9859999999999</v>
      </c>
      <c r="CK2241" s="174">
        <v>2285.9859999999999</v>
      </c>
      <c r="CN2241" s="3">
        <v>2083</v>
      </c>
      <c r="CO2241" s="169">
        <f t="shared" si="210"/>
        <v>1685.77</v>
      </c>
      <c r="CP2241" s="169">
        <f t="shared" si="211"/>
        <v>1700.587</v>
      </c>
      <c r="CQ2241" s="170">
        <f t="shared" si="212"/>
        <v>3386.357</v>
      </c>
      <c r="CU2241" s="174">
        <v>158462</v>
      </c>
      <c r="CV2241" s="174">
        <v>3223</v>
      </c>
      <c r="CW2241" s="174">
        <v>5</v>
      </c>
      <c r="CX2241" s="174">
        <v>2285.9859999999999</v>
      </c>
    </row>
    <row r="2242" spans="84:102" x14ac:dyDescent="0.25">
      <c r="CF2242" s="3" t="s">
        <v>3073</v>
      </c>
      <c r="CG2242" s="174">
        <v>3005</v>
      </c>
      <c r="CH2242" s="174">
        <v>183581</v>
      </c>
      <c r="CI2242" s="174">
        <v>5</v>
      </c>
      <c r="CJ2242" s="174">
        <v>2285.6999999999998</v>
      </c>
      <c r="CK2242" s="174">
        <v>2285.6999999999998</v>
      </c>
      <c r="CN2242" s="3">
        <v>815</v>
      </c>
      <c r="CO2242" s="169">
        <f t="shared" si="210"/>
        <v>1675.2347</v>
      </c>
      <c r="CP2242" s="169">
        <f t="shared" si="211"/>
        <v>1710.6305</v>
      </c>
      <c r="CQ2242" s="170">
        <f t="shared" si="212"/>
        <v>3385.8652000000002</v>
      </c>
      <c r="CU2242" s="174">
        <v>3005</v>
      </c>
      <c r="CV2242" s="174">
        <v>183581</v>
      </c>
      <c r="CW2242" s="174">
        <v>5</v>
      </c>
      <c r="CX2242" s="174">
        <v>2285.6999999999998</v>
      </c>
    </row>
    <row r="2243" spans="84:102" x14ac:dyDescent="0.25">
      <c r="CF2243" s="3" t="s">
        <v>3073</v>
      </c>
      <c r="CG2243" s="174">
        <v>3163</v>
      </c>
      <c r="CH2243" s="174">
        <v>149854</v>
      </c>
      <c r="CI2243" s="174">
        <v>5</v>
      </c>
      <c r="CJ2243" s="174">
        <v>2285.645</v>
      </c>
      <c r="CK2243" s="174">
        <v>2285.645</v>
      </c>
      <c r="CN2243" s="3">
        <v>2771</v>
      </c>
      <c r="CO2243" s="169">
        <f t="shared" ref="CO2243:CO2306" si="213">SUMIF(CG$3:CG$17476,$CN2243,$CK$3:$CK$17476)</f>
        <v>1700.3642199999999</v>
      </c>
      <c r="CP2243" s="169">
        <f t="shared" ref="CP2243:CP2306" si="214">SUMIF(CH$3:CH$17476,$CN2243,$CK$3:$CK$17476)</f>
        <v>1685.16507</v>
      </c>
      <c r="CQ2243" s="170">
        <f t="shared" ref="CQ2243:CQ2306" si="215">CO2243+CP2243</f>
        <v>3385.5292899999999</v>
      </c>
      <c r="CU2243" s="174">
        <v>3163</v>
      </c>
      <c r="CV2243" s="174">
        <v>149854</v>
      </c>
      <c r="CW2243" s="174">
        <v>5</v>
      </c>
      <c r="CX2243" s="174">
        <v>2285.645</v>
      </c>
    </row>
    <row r="2244" spans="84:102" x14ac:dyDescent="0.25">
      <c r="CF2244" s="3" t="s">
        <v>3073</v>
      </c>
      <c r="CG2244" s="174">
        <v>1121</v>
      </c>
      <c r="CH2244" s="174">
        <v>138107</v>
      </c>
      <c r="CI2244" s="174">
        <v>5</v>
      </c>
      <c r="CJ2244" s="174">
        <v>2284.991</v>
      </c>
      <c r="CK2244" s="174">
        <v>2284.991</v>
      </c>
      <c r="CN2244" s="3">
        <v>3110</v>
      </c>
      <c r="CO2244" s="169">
        <f t="shared" si="213"/>
        <v>1753.2962000000002</v>
      </c>
      <c r="CP2244" s="169">
        <f t="shared" si="214"/>
        <v>1630.6773000000001</v>
      </c>
      <c r="CQ2244" s="170">
        <f t="shared" si="215"/>
        <v>3383.9735000000001</v>
      </c>
      <c r="CU2244" s="174">
        <v>1121</v>
      </c>
      <c r="CV2244" s="174">
        <v>138107</v>
      </c>
      <c r="CW2244" s="174">
        <v>5</v>
      </c>
      <c r="CX2244" s="174">
        <v>2284.991</v>
      </c>
    </row>
    <row r="2245" spans="84:102" x14ac:dyDescent="0.25">
      <c r="CF2245" s="3" t="s">
        <v>3073</v>
      </c>
      <c r="CG2245" s="174">
        <v>3544</v>
      </c>
      <c r="CH2245" s="174">
        <v>81583</v>
      </c>
      <c r="CI2245" s="174">
        <v>5</v>
      </c>
      <c r="CJ2245" s="174">
        <v>2284.6509999999998</v>
      </c>
      <c r="CK2245" s="174">
        <v>2284.6509999999998</v>
      </c>
      <c r="CN2245" s="3">
        <v>1805</v>
      </c>
      <c r="CO2245" s="169">
        <f t="shared" si="213"/>
        <v>1713.9535999999998</v>
      </c>
      <c r="CP2245" s="169">
        <f t="shared" si="214"/>
        <v>1662.3236000000002</v>
      </c>
      <c r="CQ2245" s="170">
        <f t="shared" si="215"/>
        <v>3376.2772</v>
      </c>
      <c r="CU2245" s="174">
        <v>3544</v>
      </c>
      <c r="CV2245" s="174">
        <v>81583</v>
      </c>
      <c r="CW2245" s="174">
        <v>5</v>
      </c>
      <c r="CX2245" s="174">
        <v>2284.6509999999998</v>
      </c>
    </row>
    <row r="2246" spans="84:102" x14ac:dyDescent="0.25">
      <c r="CF2246" s="3" t="s">
        <v>3073</v>
      </c>
      <c r="CG2246" s="174">
        <v>3204</v>
      </c>
      <c r="CH2246" s="174">
        <v>156631</v>
      </c>
      <c r="CI2246" s="174">
        <v>5</v>
      </c>
      <c r="CJ2246" s="174">
        <v>2284.64</v>
      </c>
      <c r="CK2246" s="174">
        <v>2284.64</v>
      </c>
      <c r="CN2246" s="3">
        <v>1250</v>
      </c>
      <c r="CO2246" s="169">
        <f t="shared" si="213"/>
        <v>1701.9526700000001</v>
      </c>
      <c r="CP2246" s="169">
        <f t="shared" si="214"/>
        <v>1674.3097700000001</v>
      </c>
      <c r="CQ2246" s="170">
        <f t="shared" si="215"/>
        <v>3376.2624400000004</v>
      </c>
      <c r="CU2246" s="174">
        <v>3204</v>
      </c>
      <c r="CV2246" s="174">
        <v>156631</v>
      </c>
      <c r="CW2246" s="174">
        <v>5</v>
      </c>
      <c r="CX2246" s="174">
        <v>2284.64</v>
      </c>
    </row>
    <row r="2247" spans="84:102" x14ac:dyDescent="0.25">
      <c r="CF2247" s="3" t="s">
        <v>3073</v>
      </c>
      <c r="CG2247" s="174">
        <v>2414</v>
      </c>
      <c r="CH2247" s="174">
        <v>30080</v>
      </c>
      <c r="CI2247" s="174">
        <v>5</v>
      </c>
      <c r="CJ2247" s="174">
        <v>2284.491</v>
      </c>
      <c r="CK2247" s="174">
        <v>2284.491</v>
      </c>
      <c r="CN2247" s="3">
        <v>1371</v>
      </c>
      <c r="CO2247" s="169">
        <f t="shared" si="213"/>
        <v>1683.777</v>
      </c>
      <c r="CP2247" s="169">
        <f t="shared" si="214"/>
        <v>1692.192</v>
      </c>
      <c r="CQ2247" s="170">
        <f t="shared" si="215"/>
        <v>3375.9690000000001</v>
      </c>
      <c r="CU2247" s="174">
        <v>2414</v>
      </c>
      <c r="CV2247" s="174">
        <v>30080</v>
      </c>
      <c r="CW2247" s="174">
        <v>5</v>
      </c>
      <c r="CX2247" s="174">
        <v>2284.491</v>
      </c>
    </row>
    <row r="2248" spans="84:102" x14ac:dyDescent="0.25">
      <c r="CF2248" s="3" t="s">
        <v>3073</v>
      </c>
      <c r="CG2248" s="174">
        <v>29017</v>
      </c>
      <c r="CH2248" s="174">
        <v>2402</v>
      </c>
      <c r="CI2248" s="174">
        <v>5</v>
      </c>
      <c r="CJ2248" s="174">
        <v>2284.3879999999999</v>
      </c>
      <c r="CK2248" s="174">
        <v>2284.3879999999999</v>
      </c>
      <c r="CN2248" s="3">
        <v>3631</v>
      </c>
      <c r="CO2248" s="169">
        <f t="shared" si="213"/>
        <v>1641.3270500000001</v>
      </c>
      <c r="CP2248" s="169">
        <f t="shared" si="214"/>
        <v>1731.2494199999999</v>
      </c>
      <c r="CQ2248" s="170">
        <f t="shared" si="215"/>
        <v>3372.57647</v>
      </c>
      <c r="CU2248" s="174">
        <v>29017</v>
      </c>
      <c r="CV2248" s="174">
        <v>2402</v>
      </c>
      <c r="CW2248" s="174">
        <v>5</v>
      </c>
      <c r="CX2248" s="174">
        <v>2284.3879999999999</v>
      </c>
    </row>
    <row r="2249" spans="84:102" x14ac:dyDescent="0.25">
      <c r="CF2249" s="3" t="s">
        <v>3073</v>
      </c>
      <c r="CG2249" s="174">
        <v>144503</v>
      </c>
      <c r="CH2249" s="174">
        <v>1145</v>
      </c>
      <c r="CI2249" s="174">
        <v>5</v>
      </c>
      <c r="CJ2249" s="174">
        <v>2283.962</v>
      </c>
      <c r="CK2249" s="174">
        <v>2283.962</v>
      </c>
      <c r="CN2249" s="3">
        <v>1278</v>
      </c>
      <c r="CO2249" s="169">
        <f t="shared" si="213"/>
        <v>1591.6777</v>
      </c>
      <c r="CP2249" s="169">
        <f t="shared" si="214"/>
        <v>1778.5666000000001</v>
      </c>
      <c r="CQ2249" s="170">
        <f t="shared" si="215"/>
        <v>3370.2443000000003</v>
      </c>
      <c r="CU2249" s="174">
        <v>144503</v>
      </c>
      <c r="CV2249" s="174">
        <v>1145</v>
      </c>
      <c r="CW2249" s="174">
        <v>5</v>
      </c>
      <c r="CX2249" s="174">
        <v>2283.962</v>
      </c>
    </row>
    <row r="2250" spans="84:102" x14ac:dyDescent="0.25">
      <c r="CF2250" s="3" t="s">
        <v>3073</v>
      </c>
      <c r="CG2250" s="174">
        <v>2686</v>
      </c>
      <c r="CH2250" s="174">
        <v>150983</v>
      </c>
      <c r="CI2250" s="174">
        <v>5</v>
      </c>
      <c r="CJ2250" s="174">
        <v>2283.0430000000001</v>
      </c>
      <c r="CK2250" s="174">
        <v>2283.0430000000001</v>
      </c>
      <c r="CN2250" s="3">
        <v>12</v>
      </c>
      <c r="CO2250" s="169">
        <f t="shared" si="213"/>
        <v>1692.0111000000002</v>
      </c>
      <c r="CP2250" s="169">
        <f t="shared" si="214"/>
        <v>1678.0511999999999</v>
      </c>
      <c r="CQ2250" s="170">
        <f t="shared" si="215"/>
        <v>3370.0623000000001</v>
      </c>
      <c r="CU2250" s="174">
        <v>2686</v>
      </c>
      <c r="CV2250" s="174">
        <v>150983</v>
      </c>
      <c r="CW2250" s="174">
        <v>5</v>
      </c>
      <c r="CX2250" s="174">
        <v>2283.0430000000001</v>
      </c>
    </row>
    <row r="2251" spans="84:102" x14ac:dyDescent="0.25">
      <c r="CF2251" s="3" t="s">
        <v>3073</v>
      </c>
      <c r="CG2251" s="174">
        <v>40</v>
      </c>
      <c r="CH2251" s="174">
        <v>64223</v>
      </c>
      <c r="CI2251" s="174">
        <v>5</v>
      </c>
      <c r="CJ2251" s="174">
        <v>2281.5520000000001</v>
      </c>
      <c r="CK2251" s="174">
        <v>2281.5520000000001</v>
      </c>
      <c r="CN2251" s="3">
        <v>394</v>
      </c>
      <c r="CO2251" s="169">
        <f t="shared" si="213"/>
        <v>1692.2090000000001</v>
      </c>
      <c r="CP2251" s="169">
        <f t="shared" si="214"/>
        <v>1674.269</v>
      </c>
      <c r="CQ2251" s="170">
        <f t="shared" si="215"/>
        <v>3366.4780000000001</v>
      </c>
      <c r="CU2251" s="174">
        <v>40</v>
      </c>
      <c r="CV2251" s="174">
        <v>64223</v>
      </c>
      <c r="CW2251" s="174">
        <v>5</v>
      </c>
      <c r="CX2251" s="174">
        <v>2281.5520000000001</v>
      </c>
    </row>
    <row r="2252" spans="84:102" x14ac:dyDescent="0.25">
      <c r="CF2252" s="3" t="s">
        <v>3073</v>
      </c>
      <c r="CG2252" s="174">
        <v>59686</v>
      </c>
      <c r="CH2252" s="174">
        <v>4</v>
      </c>
      <c r="CI2252" s="174">
        <v>5</v>
      </c>
      <c r="CJ2252" s="174">
        <v>2281.2440000000001</v>
      </c>
      <c r="CK2252" s="174">
        <v>2281.2440000000001</v>
      </c>
      <c r="CN2252" s="3">
        <v>2778</v>
      </c>
      <c r="CO2252" s="169">
        <f t="shared" si="213"/>
        <v>1708.3744000000002</v>
      </c>
      <c r="CP2252" s="169">
        <f t="shared" si="214"/>
        <v>1653.9825000000001</v>
      </c>
      <c r="CQ2252" s="170">
        <f t="shared" si="215"/>
        <v>3362.3569000000002</v>
      </c>
      <c r="CU2252" s="174">
        <v>59686</v>
      </c>
      <c r="CV2252" s="174">
        <v>4</v>
      </c>
      <c r="CW2252" s="174">
        <v>5</v>
      </c>
      <c r="CX2252" s="174">
        <v>2281.2440000000001</v>
      </c>
    </row>
    <row r="2253" spans="84:102" x14ac:dyDescent="0.25">
      <c r="CF2253" s="3" t="s">
        <v>3073</v>
      </c>
      <c r="CG2253" s="174">
        <v>2077</v>
      </c>
      <c r="CH2253" s="174">
        <v>161019</v>
      </c>
      <c r="CI2253" s="174">
        <v>5</v>
      </c>
      <c r="CJ2253" s="174">
        <v>2280.864</v>
      </c>
      <c r="CK2253" s="174">
        <v>2280.864</v>
      </c>
      <c r="CN2253" s="3">
        <v>964</v>
      </c>
      <c r="CO2253" s="169">
        <f t="shared" si="213"/>
        <v>1739.9624000000001</v>
      </c>
      <c r="CP2253" s="169">
        <f t="shared" si="214"/>
        <v>1615.5201</v>
      </c>
      <c r="CQ2253" s="170">
        <f t="shared" si="215"/>
        <v>3355.4825000000001</v>
      </c>
      <c r="CU2253" s="174">
        <v>2077</v>
      </c>
      <c r="CV2253" s="174">
        <v>161019</v>
      </c>
      <c r="CW2253" s="174">
        <v>5</v>
      </c>
      <c r="CX2253" s="174">
        <v>2280.864</v>
      </c>
    </row>
    <row r="2254" spans="84:102" x14ac:dyDescent="0.25">
      <c r="CF2254" s="3" t="s">
        <v>3073</v>
      </c>
      <c r="CG2254" s="174">
        <v>155788</v>
      </c>
      <c r="CH2254" s="174">
        <v>3174</v>
      </c>
      <c r="CI2254" s="174">
        <v>5</v>
      </c>
      <c r="CJ2254" s="174">
        <v>2280.4670000000001</v>
      </c>
      <c r="CK2254" s="174">
        <v>2280.4670000000001</v>
      </c>
      <c r="CN2254" s="3">
        <v>2059</v>
      </c>
      <c r="CO2254" s="169">
        <f t="shared" si="213"/>
        <v>1657.0039999999999</v>
      </c>
      <c r="CP2254" s="169">
        <f t="shared" si="214"/>
        <v>1697.81</v>
      </c>
      <c r="CQ2254" s="170">
        <f t="shared" si="215"/>
        <v>3354.8139999999999</v>
      </c>
      <c r="CU2254" s="174">
        <v>155788</v>
      </c>
      <c r="CV2254" s="174">
        <v>3174</v>
      </c>
      <c r="CW2254" s="174">
        <v>5</v>
      </c>
      <c r="CX2254" s="174">
        <v>2280.4670000000001</v>
      </c>
    </row>
    <row r="2255" spans="84:102" x14ac:dyDescent="0.25">
      <c r="CF2255" s="3" t="s">
        <v>3073</v>
      </c>
      <c r="CG2255" s="174">
        <v>146402</v>
      </c>
      <c r="CH2255" s="174">
        <v>1163</v>
      </c>
      <c r="CI2255" s="174">
        <v>5</v>
      </c>
      <c r="CJ2255" s="174">
        <v>2279.415</v>
      </c>
      <c r="CK2255" s="174">
        <v>2279.415</v>
      </c>
      <c r="CN2255" s="3">
        <v>773</v>
      </c>
      <c r="CO2255" s="169">
        <f t="shared" si="213"/>
        <v>1667.1725300000001</v>
      </c>
      <c r="CP2255" s="169">
        <f t="shared" si="214"/>
        <v>1684.634</v>
      </c>
      <c r="CQ2255" s="170">
        <f t="shared" si="215"/>
        <v>3351.8065299999998</v>
      </c>
      <c r="CU2255" s="174">
        <v>146402</v>
      </c>
      <c r="CV2255" s="174">
        <v>1163</v>
      </c>
      <c r="CW2255" s="174">
        <v>5</v>
      </c>
      <c r="CX2255" s="174">
        <v>2279.415</v>
      </c>
    </row>
    <row r="2256" spans="84:102" x14ac:dyDescent="0.25">
      <c r="CF2256" s="3" t="s">
        <v>3073</v>
      </c>
      <c r="CG2256" s="174">
        <v>49856</v>
      </c>
      <c r="CH2256" s="174">
        <v>3478</v>
      </c>
      <c r="CI2256" s="174">
        <v>5</v>
      </c>
      <c r="CJ2256" s="174">
        <v>2278.848</v>
      </c>
      <c r="CK2256" s="174">
        <v>2278.848</v>
      </c>
      <c r="CN2256" s="3">
        <v>576</v>
      </c>
      <c r="CO2256" s="169">
        <f t="shared" si="213"/>
        <v>1643.1929</v>
      </c>
      <c r="CP2256" s="169">
        <f t="shared" si="214"/>
        <v>1703.6053000000002</v>
      </c>
      <c r="CQ2256" s="170">
        <f t="shared" si="215"/>
        <v>3346.7982000000002</v>
      </c>
      <c r="CU2256" s="174">
        <v>49856</v>
      </c>
      <c r="CV2256" s="174">
        <v>3478</v>
      </c>
      <c r="CW2256" s="174">
        <v>5</v>
      </c>
      <c r="CX2256" s="174">
        <v>2278.848</v>
      </c>
    </row>
    <row r="2257" spans="84:102" x14ac:dyDescent="0.25">
      <c r="CF2257" s="3" t="s">
        <v>3073</v>
      </c>
      <c r="CG2257" s="174">
        <v>480</v>
      </c>
      <c r="CH2257" s="174">
        <v>85078</v>
      </c>
      <c r="CI2257" s="174">
        <v>5</v>
      </c>
      <c r="CJ2257" s="174">
        <v>2278.7979999999998</v>
      </c>
      <c r="CK2257" s="174">
        <v>2278.7979999999998</v>
      </c>
      <c r="CN2257" s="3">
        <v>535</v>
      </c>
      <c r="CO2257" s="169">
        <f t="shared" si="213"/>
        <v>1668.7773999999999</v>
      </c>
      <c r="CP2257" s="169">
        <f t="shared" si="214"/>
        <v>1677.3349000000001</v>
      </c>
      <c r="CQ2257" s="170">
        <f t="shared" si="215"/>
        <v>3346.1122999999998</v>
      </c>
      <c r="CU2257" s="174">
        <v>480</v>
      </c>
      <c r="CV2257" s="174">
        <v>85078</v>
      </c>
      <c r="CW2257" s="174">
        <v>5</v>
      </c>
      <c r="CX2257" s="174">
        <v>2278.7979999999998</v>
      </c>
    </row>
    <row r="2258" spans="84:102" x14ac:dyDescent="0.25">
      <c r="CF2258" s="3" t="s">
        <v>3073</v>
      </c>
      <c r="CG2258" s="174">
        <v>143840</v>
      </c>
      <c r="CH2258" s="174">
        <v>1136</v>
      </c>
      <c r="CI2258" s="174">
        <v>5</v>
      </c>
      <c r="CJ2258" s="174">
        <v>2278.7199999999998</v>
      </c>
      <c r="CK2258" s="174">
        <v>2278.7199999999998</v>
      </c>
      <c r="CN2258" s="3">
        <v>6</v>
      </c>
      <c r="CO2258" s="169">
        <f t="shared" si="213"/>
        <v>1674.9781379999999</v>
      </c>
      <c r="CP2258" s="169">
        <f t="shared" si="214"/>
        <v>1670.4009999999998</v>
      </c>
      <c r="CQ2258" s="170">
        <f t="shared" si="215"/>
        <v>3345.3791379999998</v>
      </c>
      <c r="CU2258" s="174">
        <v>143840</v>
      </c>
      <c r="CV2258" s="174">
        <v>1136</v>
      </c>
      <c r="CW2258" s="174">
        <v>5</v>
      </c>
      <c r="CX2258" s="174">
        <v>2278.7199999999998</v>
      </c>
    </row>
    <row r="2259" spans="84:102" x14ac:dyDescent="0.25">
      <c r="CF2259" s="3" t="s">
        <v>3073</v>
      </c>
      <c r="CG2259" s="174">
        <v>3034</v>
      </c>
      <c r="CH2259" s="174">
        <v>164186</v>
      </c>
      <c r="CI2259" s="174">
        <v>5</v>
      </c>
      <c r="CJ2259" s="174">
        <v>2278.4169999999999</v>
      </c>
      <c r="CK2259" s="174">
        <v>2278.4169999999999</v>
      </c>
      <c r="CN2259" s="3">
        <v>1761</v>
      </c>
      <c r="CO2259" s="169">
        <f t="shared" si="213"/>
        <v>1651.1717000000001</v>
      </c>
      <c r="CP2259" s="169">
        <f t="shared" si="214"/>
        <v>1692.4447</v>
      </c>
      <c r="CQ2259" s="170">
        <f t="shared" si="215"/>
        <v>3343.6163999999999</v>
      </c>
      <c r="CU2259" s="174">
        <v>3034</v>
      </c>
      <c r="CV2259" s="174">
        <v>164186</v>
      </c>
      <c r="CW2259" s="174">
        <v>5</v>
      </c>
      <c r="CX2259" s="174">
        <v>2278.4169999999999</v>
      </c>
    </row>
    <row r="2260" spans="84:102" x14ac:dyDescent="0.25">
      <c r="CF2260" s="3" t="s">
        <v>3073</v>
      </c>
      <c r="CG2260" s="174">
        <v>86353</v>
      </c>
      <c r="CH2260" s="174">
        <v>1528</v>
      </c>
      <c r="CI2260" s="174">
        <v>5</v>
      </c>
      <c r="CJ2260" s="174">
        <v>2277.152</v>
      </c>
      <c r="CK2260" s="174">
        <v>2277.152</v>
      </c>
      <c r="CN2260" s="3">
        <v>716</v>
      </c>
      <c r="CO2260" s="169">
        <f t="shared" si="213"/>
        <v>1648.8249199999998</v>
      </c>
      <c r="CP2260" s="169">
        <f t="shared" si="214"/>
        <v>1692.06546</v>
      </c>
      <c r="CQ2260" s="170">
        <f t="shared" si="215"/>
        <v>3340.8903799999998</v>
      </c>
      <c r="CU2260" s="174">
        <v>86353</v>
      </c>
      <c r="CV2260" s="174">
        <v>1528</v>
      </c>
      <c r="CW2260" s="174">
        <v>5</v>
      </c>
      <c r="CX2260" s="174">
        <v>2277.152</v>
      </c>
    </row>
    <row r="2261" spans="84:102" x14ac:dyDescent="0.25">
      <c r="CF2261" s="3" t="s">
        <v>3073</v>
      </c>
      <c r="CG2261" s="174">
        <v>1965</v>
      </c>
      <c r="CH2261" s="174">
        <v>91906</v>
      </c>
      <c r="CI2261" s="174">
        <v>5</v>
      </c>
      <c r="CJ2261" s="174">
        <v>2276.8339999999998</v>
      </c>
      <c r="CK2261" s="174">
        <v>2276.8339999999998</v>
      </c>
      <c r="CN2261" s="3">
        <v>1384</v>
      </c>
      <c r="CO2261" s="169">
        <f t="shared" si="213"/>
        <v>1665.4090000000001</v>
      </c>
      <c r="CP2261" s="169">
        <f t="shared" si="214"/>
        <v>1672.4188999999999</v>
      </c>
      <c r="CQ2261" s="170">
        <f t="shared" si="215"/>
        <v>3337.8279000000002</v>
      </c>
      <c r="CU2261" s="174">
        <v>1965</v>
      </c>
      <c r="CV2261" s="174">
        <v>91906</v>
      </c>
      <c r="CW2261" s="174">
        <v>5</v>
      </c>
      <c r="CX2261" s="174">
        <v>2276.8339999999998</v>
      </c>
    </row>
    <row r="2262" spans="84:102" x14ac:dyDescent="0.25">
      <c r="CF2262" s="3" t="s">
        <v>3073</v>
      </c>
      <c r="CG2262" s="174">
        <v>54136</v>
      </c>
      <c r="CH2262" s="174">
        <v>1804</v>
      </c>
      <c r="CI2262" s="174">
        <v>5</v>
      </c>
      <c r="CJ2262" s="174">
        <v>2275.817</v>
      </c>
      <c r="CK2262" s="174">
        <v>2275.817</v>
      </c>
      <c r="CN2262" s="3">
        <v>351</v>
      </c>
      <c r="CO2262" s="169">
        <f t="shared" si="213"/>
        <v>1742.1577</v>
      </c>
      <c r="CP2262" s="169">
        <f t="shared" si="214"/>
        <v>1584.1314</v>
      </c>
      <c r="CQ2262" s="170">
        <f t="shared" si="215"/>
        <v>3326.2891</v>
      </c>
      <c r="CU2262" s="174">
        <v>54136</v>
      </c>
      <c r="CV2262" s="174">
        <v>1804</v>
      </c>
      <c r="CW2262" s="174">
        <v>5</v>
      </c>
      <c r="CX2262" s="174">
        <v>2275.817</v>
      </c>
    </row>
    <row r="2263" spans="84:102" x14ac:dyDescent="0.25">
      <c r="CF2263" s="3" t="s">
        <v>3073</v>
      </c>
      <c r="CG2263" s="174">
        <v>103313</v>
      </c>
      <c r="CH2263" s="174">
        <v>3647</v>
      </c>
      <c r="CI2263" s="174">
        <v>5</v>
      </c>
      <c r="CJ2263" s="174">
        <v>2273.8789999999999</v>
      </c>
      <c r="CK2263" s="174">
        <v>2273.8789999999999</v>
      </c>
      <c r="CN2263" s="3">
        <v>237</v>
      </c>
      <c r="CO2263" s="169">
        <f t="shared" si="213"/>
        <v>1621.9456</v>
      </c>
      <c r="CP2263" s="169">
        <f t="shared" si="214"/>
        <v>1702.4625999999998</v>
      </c>
      <c r="CQ2263" s="170">
        <f t="shared" si="215"/>
        <v>3324.4081999999999</v>
      </c>
      <c r="CU2263" s="174">
        <v>103313</v>
      </c>
      <c r="CV2263" s="174">
        <v>3647</v>
      </c>
      <c r="CW2263" s="174">
        <v>5</v>
      </c>
      <c r="CX2263" s="174">
        <v>2273.8789999999999</v>
      </c>
    </row>
    <row r="2264" spans="84:102" x14ac:dyDescent="0.25">
      <c r="CF2264" s="3" t="s">
        <v>3073</v>
      </c>
      <c r="CG2264" s="174">
        <v>1902</v>
      </c>
      <c r="CH2264" s="174">
        <v>186381</v>
      </c>
      <c r="CI2264" s="174">
        <v>5</v>
      </c>
      <c r="CJ2264" s="174">
        <v>2272.9520000000002</v>
      </c>
      <c r="CK2264" s="174">
        <v>2272.9520000000002</v>
      </c>
      <c r="CN2264" s="3">
        <v>300</v>
      </c>
      <c r="CO2264" s="169">
        <f t="shared" si="213"/>
        <v>1694.7542719999999</v>
      </c>
      <c r="CP2264" s="169">
        <f t="shared" si="214"/>
        <v>1629.5576199999998</v>
      </c>
      <c r="CQ2264" s="170">
        <f t="shared" si="215"/>
        <v>3324.3118919999997</v>
      </c>
      <c r="CU2264" s="174">
        <v>1902</v>
      </c>
      <c r="CV2264" s="174">
        <v>186381</v>
      </c>
      <c r="CW2264" s="174">
        <v>5</v>
      </c>
      <c r="CX2264" s="174">
        <v>2272.9520000000002</v>
      </c>
    </row>
    <row r="2265" spans="84:102" x14ac:dyDescent="0.25">
      <c r="CF2265" s="3" t="s">
        <v>3073</v>
      </c>
      <c r="CG2265" s="174">
        <v>47849</v>
      </c>
      <c r="CH2265" s="174">
        <v>2553</v>
      </c>
      <c r="CI2265" s="174">
        <v>5</v>
      </c>
      <c r="CJ2265" s="174">
        <v>2272.1019999999999</v>
      </c>
      <c r="CK2265" s="174">
        <v>2272.1019999999999</v>
      </c>
      <c r="CN2265" s="3">
        <v>3581</v>
      </c>
      <c r="CO2265" s="169">
        <f t="shared" si="213"/>
        <v>1651.5815</v>
      </c>
      <c r="CP2265" s="169">
        <f t="shared" si="214"/>
        <v>1671.8986</v>
      </c>
      <c r="CQ2265" s="170">
        <f t="shared" si="215"/>
        <v>3323.4800999999998</v>
      </c>
      <c r="CU2265" s="174">
        <v>47849</v>
      </c>
      <c r="CV2265" s="174">
        <v>2553</v>
      </c>
      <c r="CW2265" s="174">
        <v>5</v>
      </c>
      <c r="CX2265" s="174">
        <v>2272.1019999999999</v>
      </c>
    </row>
    <row r="2266" spans="84:102" x14ac:dyDescent="0.25">
      <c r="CF2266" s="3" t="s">
        <v>3073</v>
      </c>
      <c r="CG2266" s="174">
        <v>173972</v>
      </c>
      <c r="CH2266" s="174">
        <v>3407</v>
      </c>
      <c r="CI2266" s="174">
        <v>5</v>
      </c>
      <c r="CJ2266" s="174">
        <v>2272.0740000000001</v>
      </c>
      <c r="CK2266" s="174">
        <v>2272.0740000000001</v>
      </c>
      <c r="CN2266" s="3">
        <v>3554</v>
      </c>
      <c r="CO2266" s="169">
        <f t="shared" si="213"/>
        <v>1667.732</v>
      </c>
      <c r="CP2266" s="169">
        <f t="shared" si="214"/>
        <v>1654.0170000000001</v>
      </c>
      <c r="CQ2266" s="170">
        <f t="shared" si="215"/>
        <v>3321.7489999999998</v>
      </c>
      <c r="CU2266" s="174">
        <v>173972</v>
      </c>
      <c r="CV2266" s="174">
        <v>3407</v>
      </c>
      <c r="CW2266" s="174">
        <v>5</v>
      </c>
      <c r="CX2266" s="174">
        <v>2272.0740000000001</v>
      </c>
    </row>
    <row r="2267" spans="84:102" x14ac:dyDescent="0.25">
      <c r="CF2267" s="3" t="s">
        <v>3073</v>
      </c>
      <c r="CG2267" s="174">
        <v>1084</v>
      </c>
      <c r="CH2267" s="174">
        <v>134794</v>
      </c>
      <c r="CI2267" s="174">
        <v>5</v>
      </c>
      <c r="CJ2267" s="174">
        <v>2271.3539999999998</v>
      </c>
      <c r="CK2267" s="174">
        <v>2271.3539999999998</v>
      </c>
      <c r="CN2267" s="3">
        <v>2423</v>
      </c>
      <c r="CO2267" s="169">
        <f t="shared" si="213"/>
        <v>1657.1781000000001</v>
      </c>
      <c r="CP2267" s="169">
        <f t="shared" si="214"/>
        <v>1661.3536000000001</v>
      </c>
      <c r="CQ2267" s="170">
        <f t="shared" si="215"/>
        <v>3318.5317000000005</v>
      </c>
      <c r="CU2267" s="174">
        <v>1084</v>
      </c>
      <c r="CV2267" s="174">
        <v>134794</v>
      </c>
      <c r="CW2267" s="174">
        <v>5</v>
      </c>
      <c r="CX2267" s="174">
        <v>2271.3539999999998</v>
      </c>
    </row>
    <row r="2268" spans="84:102" x14ac:dyDescent="0.25">
      <c r="CF2268" s="3" t="s">
        <v>3073</v>
      </c>
      <c r="CG2268" s="174">
        <v>1715</v>
      </c>
      <c r="CH2268" s="174">
        <v>64224</v>
      </c>
      <c r="CI2268" s="174">
        <v>5</v>
      </c>
      <c r="CJ2268" s="174">
        <v>2270.5740000000001</v>
      </c>
      <c r="CK2268" s="174">
        <v>2270.5740000000001</v>
      </c>
      <c r="CN2268" s="3">
        <v>2250</v>
      </c>
      <c r="CO2268" s="169">
        <f t="shared" si="213"/>
        <v>1663.038</v>
      </c>
      <c r="CP2268" s="169">
        <f t="shared" si="214"/>
        <v>1651.412</v>
      </c>
      <c r="CQ2268" s="170">
        <f t="shared" si="215"/>
        <v>3314.45</v>
      </c>
      <c r="CU2268" s="174">
        <v>1715</v>
      </c>
      <c r="CV2268" s="174">
        <v>64224</v>
      </c>
      <c r="CW2268" s="174">
        <v>5</v>
      </c>
      <c r="CX2268" s="174">
        <v>2270.5740000000001</v>
      </c>
    </row>
    <row r="2269" spans="84:102" x14ac:dyDescent="0.25">
      <c r="CF2269" s="3" t="s">
        <v>3073</v>
      </c>
      <c r="CG2269" s="174">
        <v>921</v>
      </c>
      <c r="CH2269" s="174">
        <v>112103</v>
      </c>
      <c r="CI2269" s="174">
        <v>5</v>
      </c>
      <c r="CJ2269" s="174">
        <v>2270.123</v>
      </c>
      <c r="CK2269" s="174">
        <v>2270.123</v>
      </c>
      <c r="CN2269" s="3">
        <v>3043</v>
      </c>
      <c r="CO2269" s="169">
        <f t="shared" si="213"/>
        <v>1636.451458</v>
      </c>
      <c r="CP2269" s="169">
        <f t="shared" si="214"/>
        <v>1676.0717769999999</v>
      </c>
      <c r="CQ2269" s="170">
        <f t="shared" si="215"/>
        <v>3312.5232349999997</v>
      </c>
      <c r="CU2269" s="174">
        <v>921</v>
      </c>
      <c r="CV2269" s="174">
        <v>112103</v>
      </c>
      <c r="CW2269" s="174">
        <v>5</v>
      </c>
      <c r="CX2269" s="174">
        <v>2270.123</v>
      </c>
    </row>
    <row r="2270" spans="84:102" x14ac:dyDescent="0.25">
      <c r="CF2270" s="3" t="s">
        <v>3073</v>
      </c>
      <c r="CG2270" s="174">
        <v>186381</v>
      </c>
      <c r="CH2270" s="174">
        <v>1902</v>
      </c>
      <c r="CI2270" s="174">
        <v>5</v>
      </c>
      <c r="CJ2270" s="174">
        <v>2269.0149999999999</v>
      </c>
      <c r="CK2270" s="174">
        <v>2269.0149999999999</v>
      </c>
      <c r="CN2270" s="3">
        <v>590</v>
      </c>
      <c r="CO2270" s="169">
        <f t="shared" si="213"/>
        <v>1690.6849999999999</v>
      </c>
      <c r="CP2270" s="169">
        <f t="shared" si="214"/>
        <v>1620.627</v>
      </c>
      <c r="CQ2270" s="170">
        <f t="shared" si="215"/>
        <v>3311.3119999999999</v>
      </c>
      <c r="CU2270" s="174">
        <v>186381</v>
      </c>
      <c r="CV2270" s="174">
        <v>1902</v>
      </c>
      <c r="CW2270" s="174">
        <v>5</v>
      </c>
      <c r="CX2270" s="174">
        <v>2269.0149999999999</v>
      </c>
    </row>
    <row r="2271" spans="84:102" x14ac:dyDescent="0.25">
      <c r="CF2271" s="3" t="s">
        <v>3073</v>
      </c>
      <c r="CG2271" s="174">
        <v>3513</v>
      </c>
      <c r="CH2271" s="174">
        <v>65955</v>
      </c>
      <c r="CI2271" s="174">
        <v>5</v>
      </c>
      <c r="CJ2271" s="174">
        <v>2268.8510000000001</v>
      </c>
      <c r="CK2271" s="174">
        <v>2268.8510000000001</v>
      </c>
      <c r="CN2271" s="3">
        <v>1483</v>
      </c>
      <c r="CO2271" s="169">
        <f t="shared" si="213"/>
        <v>1647.164</v>
      </c>
      <c r="CP2271" s="169">
        <f t="shared" si="214"/>
        <v>1662.6849999999999</v>
      </c>
      <c r="CQ2271" s="170">
        <f t="shared" si="215"/>
        <v>3309.8490000000002</v>
      </c>
      <c r="CU2271" s="174">
        <v>3513</v>
      </c>
      <c r="CV2271" s="174">
        <v>65955</v>
      </c>
      <c r="CW2271" s="174">
        <v>5</v>
      </c>
      <c r="CX2271" s="174">
        <v>2268.8510000000001</v>
      </c>
    </row>
    <row r="2272" spans="84:102" x14ac:dyDescent="0.25">
      <c r="CF2272" s="3" t="s">
        <v>3073</v>
      </c>
      <c r="CG2272" s="174">
        <v>140641</v>
      </c>
      <c r="CH2272" s="174">
        <v>3081</v>
      </c>
      <c r="CI2272" s="174">
        <v>5</v>
      </c>
      <c r="CJ2272" s="174">
        <v>2268.6080000000002</v>
      </c>
      <c r="CK2272" s="174">
        <v>2268.6080000000002</v>
      </c>
      <c r="CN2272" s="3">
        <v>724</v>
      </c>
      <c r="CO2272" s="169">
        <f t="shared" si="213"/>
        <v>1652.0227</v>
      </c>
      <c r="CP2272" s="169">
        <f t="shared" si="214"/>
        <v>1656.7728999999999</v>
      </c>
      <c r="CQ2272" s="170">
        <f t="shared" si="215"/>
        <v>3308.7955999999999</v>
      </c>
      <c r="CU2272" s="174">
        <v>140641</v>
      </c>
      <c r="CV2272" s="174">
        <v>3081</v>
      </c>
      <c r="CW2272" s="174">
        <v>5</v>
      </c>
      <c r="CX2272" s="174">
        <v>2268.6080000000002</v>
      </c>
    </row>
    <row r="2273" spans="84:102" x14ac:dyDescent="0.25">
      <c r="CF2273" s="3" t="s">
        <v>3073</v>
      </c>
      <c r="CG2273" s="174">
        <v>797</v>
      </c>
      <c r="CH2273" s="174">
        <v>104286</v>
      </c>
      <c r="CI2273" s="174">
        <v>5</v>
      </c>
      <c r="CJ2273" s="174">
        <v>2268.56</v>
      </c>
      <c r="CK2273" s="174">
        <v>2268.56</v>
      </c>
      <c r="CN2273" s="3">
        <v>3388</v>
      </c>
      <c r="CO2273" s="169">
        <f t="shared" si="213"/>
        <v>1667.1199000000001</v>
      </c>
      <c r="CP2273" s="169">
        <f t="shared" si="214"/>
        <v>1640.3343999999997</v>
      </c>
      <c r="CQ2273" s="170">
        <f t="shared" si="215"/>
        <v>3307.4542999999999</v>
      </c>
      <c r="CU2273" s="174">
        <v>797</v>
      </c>
      <c r="CV2273" s="174">
        <v>104286</v>
      </c>
      <c r="CW2273" s="174">
        <v>5</v>
      </c>
      <c r="CX2273" s="174">
        <v>2268.56</v>
      </c>
    </row>
    <row r="2274" spans="84:102" x14ac:dyDescent="0.25">
      <c r="CF2274" s="3" t="s">
        <v>3073</v>
      </c>
      <c r="CG2274" s="174">
        <v>157679</v>
      </c>
      <c r="CH2274" s="174">
        <v>2992</v>
      </c>
      <c r="CI2274" s="174">
        <v>5</v>
      </c>
      <c r="CJ2274" s="174">
        <v>2268.4259999999999</v>
      </c>
      <c r="CK2274" s="174">
        <v>2268.4259999999999</v>
      </c>
      <c r="CN2274" s="3">
        <v>2757</v>
      </c>
      <c r="CO2274" s="169">
        <f t="shared" si="213"/>
        <v>1630.356</v>
      </c>
      <c r="CP2274" s="169">
        <f t="shared" si="214"/>
        <v>1675.6131</v>
      </c>
      <c r="CQ2274" s="170">
        <f t="shared" si="215"/>
        <v>3305.9691000000003</v>
      </c>
      <c r="CU2274" s="174">
        <v>157679</v>
      </c>
      <c r="CV2274" s="174">
        <v>2992</v>
      </c>
      <c r="CW2274" s="174">
        <v>5</v>
      </c>
      <c r="CX2274" s="174">
        <v>2268.4259999999999</v>
      </c>
    </row>
    <row r="2275" spans="84:102" x14ac:dyDescent="0.25">
      <c r="CF2275" s="3" t="s">
        <v>3073</v>
      </c>
      <c r="CG2275" s="174">
        <v>101129</v>
      </c>
      <c r="CH2275" s="174">
        <v>1431</v>
      </c>
      <c r="CI2275" s="174">
        <v>5</v>
      </c>
      <c r="CJ2275" s="174">
        <v>2266.98</v>
      </c>
      <c r="CK2275" s="174">
        <v>2266.98</v>
      </c>
      <c r="CN2275" s="3">
        <v>610</v>
      </c>
      <c r="CO2275" s="169">
        <f t="shared" si="213"/>
        <v>1657.7285999999999</v>
      </c>
      <c r="CP2275" s="169">
        <f t="shared" si="214"/>
        <v>1647.3458000000001</v>
      </c>
      <c r="CQ2275" s="170">
        <f t="shared" si="215"/>
        <v>3305.0744</v>
      </c>
      <c r="CU2275" s="174">
        <v>101129</v>
      </c>
      <c r="CV2275" s="174">
        <v>1431</v>
      </c>
      <c r="CW2275" s="174">
        <v>5</v>
      </c>
      <c r="CX2275" s="174">
        <v>2266.98</v>
      </c>
    </row>
    <row r="2276" spans="84:102" x14ac:dyDescent="0.25">
      <c r="CF2276" s="3" t="s">
        <v>3073</v>
      </c>
      <c r="CG2276" s="174">
        <v>2709</v>
      </c>
      <c r="CH2276" s="174">
        <v>132588</v>
      </c>
      <c r="CI2276" s="174">
        <v>5</v>
      </c>
      <c r="CJ2276" s="174">
        <v>2266.4009999999998</v>
      </c>
      <c r="CK2276" s="174">
        <v>2266.4009999999998</v>
      </c>
      <c r="CN2276" s="3">
        <v>2233</v>
      </c>
      <c r="CO2276" s="169">
        <f t="shared" si="213"/>
        <v>1650.617</v>
      </c>
      <c r="CP2276" s="169">
        <f t="shared" si="214"/>
        <v>1651.7177000000001</v>
      </c>
      <c r="CQ2276" s="170">
        <f t="shared" si="215"/>
        <v>3302.3347000000003</v>
      </c>
      <c r="CU2276" s="174">
        <v>2709</v>
      </c>
      <c r="CV2276" s="174">
        <v>132588</v>
      </c>
      <c r="CW2276" s="174">
        <v>5</v>
      </c>
      <c r="CX2276" s="174">
        <v>2266.4009999999998</v>
      </c>
    </row>
    <row r="2277" spans="84:102" x14ac:dyDescent="0.25">
      <c r="CF2277" s="3" t="s">
        <v>3073</v>
      </c>
      <c r="CG2277" s="174">
        <v>3506</v>
      </c>
      <c r="CH2277" s="174">
        <v>61803</v>
      </c>
      <c r="CI2277" s="174">
        <v>5</v>
      </c>
      <c r="CJ2277" s="174">
        <v>2265.991</v>
      </c>
      <c r="CK2277" s="174">
        <v>2265.991</v>
      </c>
      <c r="CN2277" s="3">
        <v>2991</v>
      </c>
      <c r="CO2277" s="169">
        <f t="shared" si="213"/>
        <v>1680.01981</v>
      </c>
      <c r="CP2277" s="169">
        <f t="shared" si="214"/>
        <v>1621.461421</v>
      </c>
      <c r="CQ2277" s="170">
        <f t="shared" si="215"/>
        <v>3301.4812309999998</v>
      </c>
      <c r="CU2277" s="174">
        <v>3506</v>
      </c>
      <c r="CV2277" s="174">
        <v>61803</v>
      </c>
      <c r="CW2277" s="174">
        <v>5</v>
      </c>
      <c r="CX2277" s="174">
        <v>2265.991</v>
      </c>
    </row>
    <row r="2278" spans="84:102" x14ac:dyDescent="0.25">
      <c r="CF2278" s="3" t="s">
        <v>3073</v>
      </c>
      <c r="CG2278" s="174">
        <v>2790</v>
      </c>
      <c r="CH2278" s="174">
        <v>146662</v>
      </c>
      <c r="CI2278" s="174">
        <v>5</v>
      </c>
      <c r="CJ2278" s="174">
        <v>2265.6329999999998</v>
      </c>
      <c r="CK2278" s="174">
        <v>2265.6329999999998</v>
      </c>
      <c r="CN2278" s="3">
        <v>271</v>
      </c>
      <c r="CO2278" s="169">
        <f t="shared" si="213"/>
        <v>1665.2041999999999</v>
      </c>
      <c r="CP2278" s="169">
        <f t="shared" si="214"/>
        <v>1634.6552999999999</v>
      </c>
      <c r="CQ2278" s="170">
        <f t="shared" si="215"/>
        <v>3299.8594999999996</v>
      </c>
      <c r="CU2278" s="174">
        <v>2790</v>
      </c>
      <c r="CV2278" s="174">
        <v>146662</v>
      </c>
      <c r="CW2278" s="174">
        <v>5</v>
      </c>
      <c r="CX2278" s="174">
        <v>2265.6329999999998</v>
      </c>
    </row>
    <row r="2279" spans="84:102" x14ac:dyDescent="0.25">
      <c r="CF2279" s="3" t="s">
        <v>3073</v>
      </c>
      <c r="CG2279" s="174">
        <v>251</v>
      </c>
      <c r="CH2279" s="174">
        <v>69956</v>
      </c>
      <c r="CI2279" s="174">
        <v>5</v>
      </c>
      <c r="CJ2279" s="174">
        <v>2265.002</v>
      </c>
      <c r="CK2279" s="174">
        <v>2265.002</v>
      </c>
      <c r="CN2279" s="3">
        <v>600</v>
      </c>
      <c r="CO2279" s="169">
        <f t="shared" si="213"/>
        <v>1607.0989</v>
      </c>
      <c r="CP2279" s="169">
        <f t="shared" si="214"/>
        <v>1692.5462</v>
      </c>
      <c r="CQ2279" s="170">
        <f t="shared" si="215"/>
        <v>3299.6450999999997</v>
      </c>
      <c r="CU2279" s="174">
        <v>251</v>
      </c>
      <c r="CV2279" s="174">
        <v>69956</v>
      </c>
      <c r="CW2279" s="174">
        <v>5</v>
      </c>
      <c r="CX2279" s="174">
        <v>2265.002</v>
      </c>
    </row>
    <row r="2280" spans="84:102" x14ac:dyDescent="0.25">
      <c r="CF2280" s="3" t="s">
        <v>3073</v>
      </c>
      <c r="CG2280" s="174">
        <v>102780</v>
      </c>
      <c r="CH2280" s="174">
        <v>803</v>
      </c>
      <c r="CI2280" s="174">
        <v>5</v>
      </c>
      <c r="CJ2280" s="174">
        <v>2264.5819999999999</v>
      </c>
      <c r="CK2280" s="174">
        <v>2264.5819999999999</v>
      </c>
      <c r="CN2280" s="3">
        <v>3170</v>
      </c>
      <c r="CO2280" s="169">
        <f t="shared" si="213"/>
        <v>1602.393</v>
      </c>
      <c r="CP2280" s="169">
        <f t="shared" si="214"/>
        <v>1695.221</v>
      </c>
      <c r="CQ2280" s="170">
        <f t="shared" si="215"/>
        <v>3297.614</v>
      </c>
      <c r="CU2280" s="174">
        <v>102780</v>
      </c>
      <c r="CV2280" s="174">
        <v>803</v>
      </c>
      <c r="CW2280" s="174">
        <v>5</v>
      </c>
      <c r="CX2280" s="174">
        <v>2264.5819999999999</v>
      </c>
    </row>
    <row r="2281" spans="84:102" x14ac:dyDescent="0.25">
      <c r="CF2281" s="3" t="s">
        <v>3073</v>
      </c>
      <c r="CG2281" s="174">
        <v>76807</v>
      </c>
      <c r="CH2281" s="174">
        <v>1613</v>
      </c>
      <c r="CI2281" s="174">
        <v>5</v>
      </c>
      <c r="CJ2281" s="174">
        <v>2264.2449999999999</v>
      </c>
      <c r="CK2281" s="174">
        <v>2264.2449999999999</v>
      </c>
      <c r="CN2281" s="3">
        <v>81</v>
      </c>
      <c r="CO2281" s="169">
        <f t="shared" si="213"/>
        <v>1659.8817999999999</v>
      </c>
      <c r="CP2281" s="169">
        <f t="shared" si="214"/>
        <v>1634.3588999999999</v>
      </c>
      <c r="CQ2281" s="170">
        <f t="shared" si="215"/>
        <v>3294.2406999999998</v>
      </c>
      <c r="CU2281" s="174">
        <v>76807</v>
      </c>
      <c r="CV2281" s="174">
        <v>1613</v>
      </c>
      <c r="CW2281" s="174">
        <v>5</v>
      </c>
      <c r="CX2281" s="174">
        <v>2264.2449999999999</v>
      </c>
    </row>
    <row r="2282" spans="84:102" x14ac:dyDescent="0.25">
      <c r="CF2282" s="3" t="s">
        <v>3073</v>
      </c>
      <c r="CG2282" s="174">
        <v>1759</v>
      </c>
      <c r="CH2282" s="174">
        <v>55383</v>
      </c>
      <c r="CI2282" s="174">
        <v>5</v>
      </c>
      <c r="CJ2282" s="174">
        <v>2260.5390000000002</v>
      </c>
      <c r="CK2282" s="174">
        <v>2260.5390000000002</v>
      </c>
      <c r="CN2282" s="3">
        <v>824</v>
      </c>
      <c r="CO2282" s="169">
        <f t="shared" si="213"/>
        <v>1592.818</v>
      </c>
      <c r="CP2282" s="169">
        <f t="shared" si="214"/>
        <v>1699.623</v>
      </c>
      <c r="CQ2282" s="170">
        <f t="shared" si="215"/>
        <v>3292.4409999999998</v>
      </c>
      <c r="CU2282" s="174">
        <v>1759</v>
      </c>
      <c r="CV2282" s="174">
        <v>55383</v>
      </c>
      <c r="CW2282" s="174">
        <v>5</v>
      </c>
      <c r="CX2282" s="174">
        <v>2260.5390000000002</v>
      </c>
    </row>
    <row r="2283" spans="84:102" x14ac:dyDescent="0.25">
      <c r="CF2283" s="3" t="s">
        <v>3073</v>
      </c>
      <c r="CG2283" s="174">
        <v>107377</v>
      </c>
      <c r="CH2283" s="174">
        <v>1404</v>
      </c>
      <c r="CI2283" s="174">
        <v>5</v>
      </c>
      <c r="CJ2283" s="174">
        <v>2260.5210000000002</v>
      </c>
      <c r="CK2283" s="174">
        <v>2260.5210000000002</v>
      </c>
      <c r="CN2283" s="3">
        <v>874</v>
      </c>
      <c r="CO2283" s="169">
        <f t="shared" si="213"/>
        <v>1731.7291</v>
      </c>
      <c r="CP2283" s="169">
        <f t="shared" si="214"/>
        <v>1560.0464000000002</v>
      </c>
      <c r="CQ2283" s="170">
        <f t="shared" si="215"/>
        <v>3291.7755000000002</v>
      </c>
      <c r="CU2283" s="174">
        <v>107377</v>
      </c>
      <c r="CV2283" s="174">
        <v>1404</v>
      </c>
      <c r="CW2283" s="174">
        <v>5</v>
      </c>
      <c r="CX2283" s="174">
        <v>2260.5210000000002</v>
      </c>
    </row>
    <row r="2284" spans="84:102" x14ac:dyDescent="0.25">
      <c r="CF2284" s="3" t="s">
        <v>3073</v>
      </c>
      <c r="CG2284" s="174">
        <v>152134</v>
      </c>
      <c r="CH2284" s="174">
        <v>3179</v>
      </c>
      <c r="CI2284" s="174">
        <v>5</v>
      </c>
      <c r="CJ2284" s="174">
        <v>2260.0039999999999</v>
      </c>
      <c r="CK2284" s="174">
        <v>2260.0039999999999</v>
      </c>
      <c r="CN2284" s="3">
        <v>666</v>
      </c>
      <c r="CO2284" s="169">
        <f t="shared" si="213"/>
        <v>1629.424</v>
      </c>
      <c r="CP2284" s="169">
        <f t="shared" si="214"/>
        <v>1659.6890000000001</v>
      </c>
      <c r="CQ2284" s="170">
        <f t="shared" si="215"/>
        <v>3289.1130000000003</v>
      </c>
      <c r="CU2284" s="174">
        <v>152134</v>
      </c>
      <c r="CV2284" s="174">
        <v>3179</v>
      </c>
      <c r="CW2284" s="174">
        <v>5</v>
      </c>
      <c r="CX2284" s="174">
        <v>2260.0039999999999</v>
      </c>
    </row>
    <row r="2285" spans="84:102" x14ac:dyDescent="0.25">
      <c r="CF2285" s="3" t="s">
        <v>3073</v>
      </c>
      <c r="CG2285" s="174">
        <v>2665</v>
      </c>
      <c r="CH2285" s="174">
        <v>49159</v>
      </c>
      <c r="CI2285" s="174">
        <v>5</v>
      </c>
      <c r="CJ2285" s="174">
        <v>2259.3820000000001</v>
      </c>
      <c r="CK2285" s="174">
        <v>2259.3820000000001</v>
      </c>
      <c r="CN2285" s="3">
        <v>3740</v>
      </c>
      <c r="CO2285" s="169">
        <f t="shared" si="213"/>
        <v>1579.634</v>
      </c>
      <c r="CP2285" s="169">
        <f t="shared" si="214"/>
        <v>1708.9010000000001</v>
      </c>
      <c r="CQ2285" s="170">
        <f t="shared" si="215"/>
        <v>3288.5349999999999</v>
      </c>
      <c r="CU2285" s="174">
        <v>2665</v>
      </c>
      <c r="CV2285" s="174">
        <v>49159</v>
      </c>
      <c r="CW2285" s="174">
        <v>5</v>
      </c>
      <c r="CX2285" s="174">
        <v>2259.3820000000001</v>
      </c>
    </row>
    <row r="2286" spans="84:102" x14ac:dyDescent="0.25">
      <c r="CF2286" s="3" t="s">
        <v>3073</v>
      </c>
      <c r="CG2286" s="174">
        <v>129127</v>
      </c>
      <c r="CH2286" s="174">
        <v>2012</v>
      </c>
      <c r="CI2286" s="174">
        <v>5</v>
      </c>
      <c r="CJ2286" s="174">
        <v>2258.0239999999999</v>
      </c>
      <c r="CK2286" s="174">
        <v>2258.0239999999999</v>
      </c>
      <c r="CN2286" s="3">
        <v>2330</v>
      </c>
      <c r="CO2286" s="169">
        <f t="shared" si="213"/>
        <v>1648.2909999999999</v>
      </c>
      <c r="CP2286" s="169">
        <f t="shared" si="214"/>
        <v>1638.9480000000001</v>
      </c>
      <c r="CQ2286" s="170">
        <f t="shared" si="215"/>
        <v>3287.239</v>
      </c>
      <c r="CU2286" s="174">
        <v>129127</v>
      </c>
      <c r="CV2286" s="174">
        <v>2012</v>
      </c>
      <c r="CW2286" s="174">
        <v>5</v>
      </c>
      <c r="CX2286" s="174">
        <v>2258.0239999999999</v>
      </c>
    </row>
    <row r="2287" spans="84:102" x14ac:dyDescent="0.25">
      <c r="CF2287" s="3" t="s">
        <v>3073</v>
      </c>
      <c r="CG2287" s="174">
        <v>63991</v>
      </c>
      <c r="CH2287" s="174">
        <v>1722</v>
      </c>
      <c r="CI2287" s="174">
        <v>5</v>
      </c>
      <c r="CJ2287" s="174">
        <v>2257.81</v>
      </c>
      <c r="CK2287" s="174">
        <v>2257.81</v>
      </c>
      <c r="CN2287" s="3">
        <v>2038</v>
      </c>
      <c r="CO2287" s="169">
        <f t="shared" si="213"/>
        <v>1627.86</v>
      </c>
      <c r="CP2287" s="169">
        <f t="shared" si="214"/>
        <v>1659.288</v>
      </c>
      <c r="CQ2287" s="170">
        <f t="shared" si="215"/>
        <v>3287.1480000000001</v>
      </c>
      <c r="CU2287" s="174">
        <v>63991</v>
      </c>
      <c r="CV2287" s="174">
        <v>1722</v>
      </c>
      <c r="CW2287" s="174">
        <v>5</v>
      </c>
      <c r="CX2287" s="174">
        <v>2257.81</v>
      </c>
    </row>
    <row r="2288" spans="84:102" x14ac:dyDescent="0.25">
      <c r="CF2288" s="3" t="s">
        <v>3073</v>
      </c>
      <c r="CG2288" s="174">
        <v>970</v>
      </c>
      <c r="CH2288" s="174">
        <v>117216</v>
      </c>
      <c r="CI2288" s="174">
        <v>5</v>
      </c>
      <c r="CJ2288" s="174">
        <v>2255.3290000000002</v>
      </c>
      <c r="CK2288" s="174">
        <v>2255.3290000000002</v>
      </c>
      <c r="CN2288" s="3">
        <v>2747</v>
      </c>
      <c r="CO2288" s="169">
        <f t="shared" si="213"/>
        <v>1618.1622000000002</v>
      </c>
      <c r="CP2288" s="169">
        <f t="shared" si="214"/>
        <v>1668.3161</v>
      </c>
      <c r="CQ2288" s="170">
        <f t="shared" si="215"/>
        <v>3286.4783000000002</v>
      </c>
      <c r="CU2288" s="174">
        <v>970</v>
      </c>
      <c r="CV2288" s="174">
        <v>117216</v>
      </c>
      <c r="CW2288" s="174">
        <v>5</v>
      </c>
      <c r="CX2288" s="174">
        <v>2255.3290000000002</v>
      </c>
    </row>
    <row r="2289" spans="84:102" x14ac:dyDescent="0.25">
      <c r="CF2289" s="3" t="s">
        <v>3073</v>
      </c>
      <c r="CG2289" s="174">
        <v>1341</v>
      </c>
      <c r="CH2289" s="174">
        <v>116436</v>
      </c>
      <c r="CI2289" s="174">
        <v>5</v>
      </c>
      <c r="CJ2289" s="174">
        <v>2254.5880000000002</v>
      </c>
      <c r="CK2289" s="174">
        <v>2254.5880000000002</v>
      </c>
      <c r="CN2289" s="3">
        <v>1014</v>
      </c>
      <c r="CO2289" s="169">
        <f t="shared" si="213"/>
        <v>1663.2146</v>
      </c>
      <c r="CP2289" s="169">
        <f t="shared" si="214"/>
        <v>1622.1396999999999</v>
      </c>
      <c r="CQ2289" s="170">
        <f t="shared" si="215"/>
        <v>3285.3543</v>
      </c>
      <c r="CU2289" s="174">
        <v>1341</v>
      </c>
      <c r="CV2289" s="174">
        <v>116436</v>
      </c>
      <c r="CW2289" s="174">
        <v>5</v>
      </c>
      <c r="CX2289" s="174">
        <v>2254.5880000000002</v>
      </c>
    </row>
    <row r="2290" spans="84:102" x14ac:dyDescent="0.25">
      <c r="CF2290" s="3" t="s">
        <v>3073</v>
      </c>
      <c r="CG2290" s="174">
        <v>2441</v>
      </c>
      <c r="CH2290" s="174">
        <v>37068</v>
      </c>
      <c r="CI2290" s="174">
        <v>5</v>
      </c>
      <c r="CJ2290" s="174">
        <v>2254.0070000000001</v>
      </c>
      <c r="CK2290" s="174">
        <v>2254.0070000000001</v>
      </c>
      <c r="CN2290" s="3">
        <v>1030</v>
      </c>
      <c r="CO2290" s="169">
        <f t="shared" si="213"/>
        <v>1627.4751000000001</v>
      </c>
      <c r="CP2290" s="169">
        <f t="shared" si="214"/>
        <v>1656.1568</v>
      </c>
      <c r="CQ2290" s="170">
        <f t="shared" si="215"/>
        <v>3283.6319000000003</v>
      </c>
      <c r="CU2290" s="174">
        <v>2441</v>
      </c>
      <c r="CV2290" s="174">
        <v>37068</v>
      </c>
      <c r="CW2290" s="174">
        <v>5</v>
      </c>
      <c r="CX2290" s="174">
        <v>2254.0070000000001</v>
      </c>
    </row>
    <row r="2291" spans="84:102" x14ac:dyDescent="0.25">
      <c r="CF2291" s="3" t="s">
        <v>3073</v>
      </c>
      <c r="CG2291" s="174">
        <v>76039</v>
      </c>
      <c r="CH2291" s="174">
        <v>1626</v>
      </c>
      <c r="CI2291" s="174">
        <v>5</v>
      </c>
      <c r="CJ2291" s="174">
        <v>2253.835</v>
      </c>
      <c r="CK2291" s="174">
        <v>2253.835</v>
      </c>
      <c r="CN2291" s="3">
        <v>2802</v>
      </c>
      <c r="CO2291" s="169">
        <f t="shared" si="213"/>
        <v>1628.0623000000001</v>
      </c>
      <c r="CP2291" s="169">
        <f t="shared" si="214"/>
        <v>1650.5179000000001</v>
      </c>
      <c r="CQ2291" s="170">
        <f t="shared" si="215"/>
        <v>3278.5802000000003</v>
      </c>
      <c r="CU2291" s="174">
        <v>76039</v>
      </c>
      <c r="CV2291" s="174">
        <v>1626</v>
      </c>
      <c r="CW2291" s="174">
        <v>5</v>
      </c>
      <c r="CX2291" s="174">
        <v>2253.835</v>
      </c>
    </row>
    <row r="2292" spans="84:102" x14ac:dyDescent="0.25">
      <c r="CF2292" s="3" t="s">
        <v>3073</v>
      </c>
      <c r="CG2292" s="174">
        <v>71075</v>
      </c>
      <c r="CH2292" s="174">
        <v>256</v>
      </c>
      <c r="CI2292" s="174">
        <v>5</v>
      </c>
      <c r="CJ2292" s="174">
        <v>2253.2710000000002</v>
      </c>
      <c r="CK2292" s="174">
        <v>2253.2710000000002</v>
      </c>
      <c r="CN2292" s="3">
        <v>1826</v>
      </c>
      <c r="CO2292" s="169">
        <f t="shared" si="213"/>
        <v>1620.1990000000001</v>
      </c>
      <c r="CP2292" s="169">
        <f t="shared" si="214"/>
        <v>1656.56</v>
      </c>
      <c r="CQ2292" s="170">
        <f t="shared" si="215"/>
        <v>3276.759</v>
      </c>
      <c r="CU2292" s="174">
        <v>71075</v>
      </c>
      <c r="CV2292" s="174">
        <v>256</v>
      </c>
      <c r="CW2292" s="174">
        <v>5</v>
      </c>
      <c r="CX2292" s="174">
        <v>2253.2710000000002</v>
      </c>
    </row>
    <row r="2293" spans="84:102" x14ac:dyDescent="0.25">
      <c r="CF2293" s="3" t="s">
        <v>3073</v>
      </c>
      <c r="CG2293" s="174">
        <v>157091</v>
      </c>
      <c r="CH2293" s="174">
        <v>2988</v>
      </c>
      <c r="CI2293" s="174">
        <v>5</v>
      </c>
      <c r="CJ2293" s="174">
        <v>2252.627</v>
      </c>
      <c r="CK2293" s="174">
        <v>2252.627</v>
      </c>
      <c r="CN2293" s="3">
        <v>732</v>
      </c>
      <c r="CO2293" s="169">
        <f t="shared" si="213"/>
        <v>1666.5526</v>
      </c>
      <c r="CP2293" s="169">
        <f t="shared" si="214"/>
        <v>1606.6238000000001</v>
      </c>
      <c r="CQ2293" s="170">
        <f t="shared" si="215"/>
        <v>3273.1764000000003</v>
      </c>
      <c r="CU2293" s="174">
        <v>157091</v>
      </c>
      <c r="CV2293" s="174">
        <v>2988</v>
      </c>
      <c r="CW2293" s="174">
        <v>5</v>
      </c>
      <c r="CX2293" s="174">
        <v>2252.627</v>
      </c>
    </row>
    <row r="2294" spans="84:102" x14ac:dyDescent="0.25">
      <c r="CF2294" s="3" t="s">
        <v>3073</v>
      </c>
      <c r="CG2294" s="174">
        <v>164030</v>
      </c>
      <c r="CH2294" s="174">
        <v>3297</v>
      </c>
      <c r="CI2294" s="174">
        <v>5</v>
      </c>
      <c r="CJ2294" s="174">
        <v>2252.527</v>
      </c>
      <c r="CK2294" s="174">
        <v>2252.527</v>
      </c>
      <c r="CN2294" s="3">
        <v>857</v>
      </c>
      <c r="CO2294" s="169">
        <f t="shared" si="213"/>
        <v>1643.9508000000001</v>
      </c>
      <c r="CP2294" s="169">
        <f t="shared" si="214"/>
        <v>1629.0498</v>
      </c>
      <c r="CQ2294" s="170">
        <f t="shared" si="215"/>
        <v>3273.0006000000003</v>
      </c>
      <c r="CU2294" s="174">
        <v>164030</v>
      </c>
      <c r="CV2294" s="174">
        <v>3297</v>
      </c>
      <c r="CW2294" s="174">
        <v>5</v>
      </c>
      <c r="CX2294" s="174">
        <v>2252.527</v>
      </c>
    </row>
    <row r="2295" spans="84:102" x14ac:dyDescent="0.25">
      <c r="CF2295" s="3" t="s">
        <v>3073</v>
      </c>
      <c r="CG2295" s="174">
        <v>134794</v>
      </c>
      <c r="CH2295" s="174">
        <v>1084</v>
      </c>
      <c r="CI2295" s="174">
        <v>5</v>
      </c>
      <c r="CJ2295" s="174">
        <v>2252.2220000000002</v>
      </c>
      <c r="CK2295" s="174">
        <v>2252.2220000000002</v>
      </c>
      <c r="CN2295" s="3">
        <v>2143</v>
      </c>
      <c r="CO2295" s="169">
        <f t="shared" si="213"/>
        <v>1509.4949999999999</v>
      </c>
      <c r="CP2295" s="169">
        <f t="shared" si="214"/>
        <v>1760.6242</v>
      </c>
      <c r="CQ2295" s="170">
        <f t="shared" si="215"/>
        <v>3270.1192000000001</v>
      </c>
      <c r="CU2295" s="174">
        <v>134794</v>
      </c>
      <c r="CV2295" s="174">
        <v>1084</v>
      </c>
      <c r="CW2295" s="174">
        <v>5</v>
      </c>
      <c r="CX2295" s="174">
        <v>2252.2220000000002</v>
      </c>
    </row>
    <row r="2296" spans="84:102" x14ac:dyDescent="0.25">
      <c r="CF2296" s="3" t="s">
        <v>3073</v>
      </c>
      <c r="CG2296" s="174">
        <v>689</v>
      </c>
      <c r="CH2296" s="174">
        <v>93034</v>
      </c>
      <c r="CI2296" s="174">
        <v>5</v>
      </c>
      <c r="CJ2296" s="174">
        <v>2252.1149999999998</v>
      </c>
      <c r="CK2296" s="174">
        <v>2252.1149999999998</v>
      </c>
      <c r="CN2296" s="3">
        <v>3555</v>
      </c>
      <c r="CO2296" s="169">
        <f t="shared" si="213"/>
        <v>1626.2431999999999</v>
      </c>
      <c r="CP2296" s="169">
        <f t="shared" si="214"/>
        <v>1643.1985</v>
      </c>
      <c r="CQ2296" s="170">
        <f t="shared" si="215"/>
        <v>3269.4416999999999</v>
      </c>
      <c r="CU2296" s="174">
        <v>689</v>
      </c>
      <c r="CV2296" s="174">
        <v>93034</v>
      </c>
      <c r="CW2296" s="174">
        <v>5</v>
      </c>
      <c r="CX2296" s="174">
        <v>2252.1149999999998</v>
      </c>
    </row>
    <row r="2297" spans="84:102" x14ac:dyDescent="0.25">
      <c r="CF2297" s="3" t="s">
        <v>3073</v>
      </c>
      <c r="CG2297" s="174">
        <v>108065</v>
      </c>
      <c r="CH2297" s="174">
        <v>876</v>
      </c>
      <c r="CI2297" s="174">
        <v>5</v>
      </c>
      <c r="CJ2297" s="174">
        <v>2251.8780000000002</v>
      </c>
      <c r="CK2297" s="174">
        <v>2251.8780000000002</v>
      </c>
      <c r="CN2297" s="3">
        <v>220</v>
      </c>
      <c r="CO2297" s="169">
        <f t="shared" si="213"/>
        <v>1643.3868</v>
      </c>
      <c r="CP2297" s="169">
        <f t="shared" si="214"/>
        <v>1624.5884000000001</v>
      </c>
      <c r="CQ2297" s="170">
        <f t="shared" si="215"/>
        <v>3267.9751999999999</v>
      </c>
      <c r="CU2297" s="174">
        <v>108065</v>
      </c>
      <c r="CV2297" s="174">
        <v>876</v>
      </c>
      <c r="CW2297" s="174">
        <v>5</v>
      </c>
      <c r="CX2297" s="174">
        <v>2251.8780000000002</v>
      </c>
    </row>
    <row r="2298" spans="84:102" x14ac:dyDescent="0.25">
      <c r="CF2298" s="3" t="s">
        <v>3073</v>
      </c>
      <c r="CG2298" s="174">
        <v>3606</v>
      </c>
      <c r="CH2298" s="174">
        <v>91722</v>
      </c>
      <c r="CI2298" s="174">
        <v>5</v>
      </c>
      <c r="CJ2298" s="174">
        <v>2251.7910000000002</v>
      </c>
      <c r="CK2298" s="174">
        <v>2251.7910000000002</v>
      </c>
      <c r="CN2298" s="3">
        <v>2048</v>
      </c>
      <c r="CO2298" s="169">
        <f t="shared" si="213"/>
        <v>1631.2719999999999</v>
      </c>
      <c r="CP2298" s="169">
        <f t="shared" si="214"/>
        <v>1633.7919999999999</v>
      </c>
      <c r="CQ2298" s="170">
        <f t="shared" si="215"/>
        <v>3265.0639999999999</v>
      </c>
      <c r="CU2298" s="174">
        <v>3606</v>
      </c>
      <c r="CV2298" s="174">
        <v>91722</v>
      </c>
      <c r="CW2298" s="174">
        <v>5</v>
      </c>
      <c r="CX2298" s="174">
        <v>2251.7910000000002</v>
      </c>
    </row>
    <row r="2299" spans="84:102" x14ac:dyDescent="0.25">
      <c r="CF2299" s="3" t="s">
        <v>3073</v>
      </c>
      <c r="CG2299" s="174">
        <v>85985</v>
      </c>
      <c r="CH2299" s="174">
        <v>529</v>
      </c>
      <c r="CI2299" s="174">
        <v>5</v>
      </c>
      <c r="CJ2299" s="174">
        <v>2251.1190000000001</v>
      </c>
      <c r="CK2299" s="174">
        <v>2251.1190000000001</v>
      </c>
      <c r="CN2299" s="3">
        <v>807</v>
      </c>
      <c r="CO2299" s="169">
        <f t="shared" si="213"/>
        <v>1627.9549999999999</v>
      </c>
      <c r="CP2299" s="169">
        <f t="shared" si="214"/>
        <v>1637.104</v>
      </c>
      <c r="CQ2299" s="170">
        <f t="shared" si="215"/>
        <v>3265.0590000000002</v>
      </c>
      <c r="CU2299" s="174">
        <v>85985</v>
      </c>
      <c r="CV2299" s="174">
        <v>529</v>
      </c>
      <c r="CW2299" s="174">
        <v>5</v>
      </c>
      <c r="CX2299" s="174">
        <v>2251.1190000000001</v>
      </c>
    </row>
    <row r="2300" spans="84:102" x14ac:dyDescent="0.25">
      <c r="CF2300" s="3" t="s">
        <v>3073</v>
      </c>
      <c r="CG2300" s="174">
        <v>3266</v>
      </c>
      <c r="CH2300" s="174">
        <v>161084</v>
      </c>
      <c r="CI2300" s="174">
        <v>5</v>
      </c>
      <c r="CJ2300" s="174">
        <v>2250.6309999999999</v>
      </c>
      <c r="CK2300" s="174">
        <v>2250.6309999999999</v>
      </c>
      <c r="CN2300" s="3">
        <v>754</v>
      </c>
      <c r="CO2300" s="169">
        <f t="shared" si="213"/>
        <v>1629.326</v>
      </c>
      <c r="CP2300" s="169">
        <f t="shared" si="214"/>
        <v>1634.1690000000001</v>
      </c>
      <c r="CQ2300" s="170">
        <f t="shared" si="215"/>
        <v>3263.4949999999999</v>
      </c>
      <c r="CU2300" s="174">
        <v>3266</v>
      </c>
      <c r="CV2300" s="174">
        <v>161084</v>
      </c>
      <c r="CW2300" s="174">
        <v>5</v>
      </c>
      <c r="CX2300" s="174">
        <v>2250.6309999999999</v>
      </c>
    </row>
    <row r="2301" spans="84:102" x14ac:dyDescent="0.25">
      <c r="CF2301" s="3" t="s">
        <v>3073</v>
      </c>
      <c r="CG2301" s="174">
        <v>110515</v>
      </c>
      <c r="CH2301" s="174">
        <v>915</v>
      </c>
      <c r="CI2301" s="174">
        <v>5</v>
      </c>
      <c r="CJ2301" s="174">
        <v>2250.0410000000002</v>
      </c>
      <c r="CK2301" s="174">
        <v>2250.0410000000002</v>
      </c>
      <c r="CN2301" s="3">
        <v>1686</v>
      </c>
      <c r="CO2301" s="169">
        <f t="shared" si="213"/>
        <v>1615.107</v>
      </c>
      <c r="CP2301" s="169">
        <f t="shared" si="214"/>
        <v>1644.8002999999999</v>
      </c>
      <c r="CQ2301" s="170">
        <f t="shared" si="215"/>
        <v>3259.9072999999999</v>
      </c>
      <c r="CU2301" s="174">
        <v>110515</v>
      </c>
      <c r="CV2301" s="174">
        <v>915</v>
      </c>
      <c r="CW2301" s="174">
        <v>5</v>
      </c>
      <c r="CX2301" s="174">
        <v>2250.0410000000002</v>
      </c>
    </row>
    <row r="2302" spans="84:102" x14ac:dyDescent="0.25">
      <c r="CF2302" s="3" t="s">
        <v>3073</v>
      </c>
      <c r="CG2302" s="174">
        <v>67947</v>
      </c>
      <c r="CH2302" s="174">
        <v>1689</v>
      </c>
      <c r="CI2302" s="174">
        <v>5</v>
      </c>
      <c r="CJ2302" s="174">
        <v>2250.0250000000001</v>
      </c>
      <c r="CK2302" s="174">
        <v>2250.0250000000001</v>
      </c>
      <c r="CN2302" s="3">
        <v>295</v>
      </c>
      <c r="CO2302" s="169">
        <f t="shared" si="213"/>
        <v>1664.3222000000001</v>
      </c>
      <c r="CP2302" s="169">
        <f t="shared" si="214"/>
        <v>1595.4728</v>
      </c>
      <c r="CQ2302" s="170">
        <f t="shared" si="215"/>
        <v>3259.7950000000001</v>
      </c>
      <c r="CU2302" s="174">
        <v>67947</v>
      </c>
      <c r="CV2302" s="174">
        <v>1689</v>
      </c>
      <c r="CW2302" s="174">
        <v>5</v>
      </c>
      <c r="CX2302" s="174">
        <v>2250.0250000000001</v>
      </c>
    </row>
    <row r="2303" spans="84:102" x14ac:dyDescent="0.25">
      <c r="CF2303" s="3" t="s">
        <v>3073</v>
      </c>
      <c r="CG2303" s="174">
        <v>67022</v>
      </c>
      <c r="CH2303" s="174">
        <v>3685</v>
      </c>
      <c r="CI2303" s="174">
        <v>5</v>
      </c>
      <c r="CJ2303" s="174">
        <v>2248.7060000000001</v>
      </c>
      <c r="CK2303" s="174">
        <v>2248.7060000000001</v>
      </c>
      <c r="CN2303" s="3">
        <v>2863</v>
      </c>
      <c r="CO2303" s="169">
        <f t="shared" si="213"/>
        <v>1619.7301</v>
      </c>
      <c r="CP2303" s="169">
        <f t="shared" si="214"/>
        <v>1639.2231100000001</v>
      </c>
      <c r="CQ2303" s="170">
        <f t="shared" si="215"/>
        <v>3258.9532100000001</v>
      </c>
      <c r="CU2303" s="174">
        <v>67022</v>
      </c>
      <c r="CV2303" s="174">
        <v>3685</v>
      </c>
      <c r="CW2303" s="174">
        <v>5</v>
      </c>
      <c r="CX2303" s="174">
        <v>2248.7060000000001</v>
      </c>
    </row>
    <row r="2304" spans="84:102" x14ac:dyDescent="0.25">
      <c r="CF2304" s="3" t="s">
        <v>3073</v>
      </c>
      <c r="CG2304" s="174">
        <v>1962</v>
      </c>
      <c r="CH2304" s="174">
        <v>91206</v>
      </c>
      <c r="CI2304" s="174">
        <v>5</v>
      </c>
      <c r="CJ2304" s="174">
        <v>2248.125</v>
      </c>
      <c r="CK2304" s="174">
        <v>2248.125</v>
      </c>
      <c r="CN2304" s="3">
        <v>2881</v>
      </c>
      <c r="CO2304" s="169">
        <f t="shared" si="213"/>
        <v>1648.4008000000001</v>
      </c>
      <c r="CP2304" s="169">
        <f t="shared" si="214"/>
        <v>1608.5506600000001</v>
      </c>
      <c r="CQ2304" s="170">
        <f t="shared" si="215"/>
        <v>3256.9514600000002</v>
      </c>
      <c r="CU2304" s="174">
        <v>1962</v>
      </c>
      <c r="CV2304" s="174">
        <v>91206</v>
      </c>
      <c r="CW2304" s="174">
        <v>5</v>
      </c>
      <c r="CX2304" s="174">
        <v>2248.125</v>
      </c>
    </row>
    <row r="2305" spans="84:102" x14ac:dyDescent="0.25">
      <c r="CF2305" s="3" t="s">
        <v>3073</v>
      </c>
      <c r="CG2305" s="174">
        <v>700</v>
      </c>
      <c r="CH2305" s="174">
        <v>94775</v>
      </c>
      <c r="CI2305" s="174">
        <v>5</v>
      </c>
      <c r="CJ2305" s="174">
        <v>2248.0320000000002</v>
      </c>
      <c r="CK2305" s="174">
        <v>2248.0320000000002</v>
      </c>
      <c r="CN2305" s="3">
        <v>3030</v>
      </c>
      <c r="CO2305" s="169">
        <f t="shared" si="213"/>
        <v>1630.0157900000002</v>
      </c>
      <c r="CP2305" s="169">
        <f t="shared" si="214"/>
        <v>1625.24306</v>
      </c>
      <c r="CQ2305" s="170">
        <f t="shared" si="215"/>
        <v>3255.2588500000002</v>
      </c>
      <c r="CU2305" s="174">
        <v>700</v>
      </c>
      <c r="CV2305" s="174">
        <v>94775</v>
      </c>
      <c r="CW2305" s="174">
        <v>5</v>
      </c>
      <c r="CX2305" s="174">
        <v>2248.0320000000002</v>
      </c>
    </row>
    <row r="2306" spans="84:102" x14ac:dyDescent="0.25">
      <c r="CF2306" s="3" t="s">
        <v>3073</v>
      </c>
      <c r="CG2306" s="174">
        <v>1145</v>
      </c>
      <c r="CH2306" s="174">
        <v>144503</v>
      </c>
      <c r="CI2306" s="174">
        <v>5</v>
      </c>
      <c r="CJ2306" s="174">
        <v>2247.8679999999999</v>
      </c>
      <c r="CK2306" s="174">
        <v>2247.8679999999999</v>
      </c>
      <c r="CN2306" s="3">
        <v>1645</v>
      </c>
      <c r="CO2306" s="169">
        <f t="shared" si="213"/>
        <v>1598.7369999999999</v>
      </c>
      <c r="CP2306" s="169">
        <f t="shared" si="214"/>
        <v>1651.8259000000003</v>
      </c>
      <c r="CQ2306" s="170">
        <f t="shared" si="215"/>
        <v>3250.5628999999999</v>
      </c>
      <c r="CU2306" s="174">
        <v>1145</v>
      </c>
      <c r="CV2306" s="174">
        <v>144503</v>
      </c>
      <c r="CW2306" s="174">
        <v>5</v>
      </c>
      <c r="CX2306" s="174">
        <v>2247.8679999999999</v>
      </c>
    </row>
    <row r="2307" spans="84:102" x14ac:dyDescent="0.25">
      <c r="CF2307" s="3" t="s">
        <v>3073</v>
      </c>
      <c r="CG2307" s="174">
        <v>164574</v>
      </c>
      <c r="CH2307" s="174">
        <v>3048</v>
      </c>
      <c r="CI2307" s="174">
        <v>5</v>
      </c>
      <c r="CJ2307" s="174">
        <v>2246.9560000000001</v>
      </c>
      <c r="CK2307" s="174">
        <v>2246.9560000000001</v>
      </c>
      <c r="CN2307" s="3">
        <v>2064</v>
      </c>
      <c r="CO2307" s="169">
        <f t="shared" ref="CO2307:CO2370" si="216">SUMIF(CG$3:CG$17476,$CN2307,$CK$3:$CK$17476)</f>
        <v>1581.2059999999999</v>
      </c>
      <c r="CP2307" s="169">
        <f t="shared" ref="CP2307:CP2370" si="217">SUMIF(CH$3:CH$17476,$CN2307,$CK$3:$CK$17476)</f>
        <v>1668.82</v>
      </c>
      <c r="CQ2307" s="170">
        <f t="shared" ref="CQ2307:CQ2370" si="218">CO2307+CP2307</f>
        <v>3250.0259999999998</v>
      </c>
      <c r="CU2307" s="174">
        <v>164574</v>
      </c>
      <c r="CV2307" s="174">
        <v>3048</v>
      </c>
      <c r="CW2307" s="174">
        <v>5</v>
      </c>
      <c r="CX2307" s="174">
        <v>2246.9560000000001</v>
      </c>
    </row>
    <row r="2308" spans="84:102" x14ac:dyDescent="0.25">
      <c r="CF2308" s="3" t="s">
        <v>3073</v>
      </c>
      <c r="CG2308" s="174">
        <v>3297</v>
      </c>
      <c r="CH2308" s="174">
        <v>164030</v>
      </c>
      <c r="CI2308" s="174">
        <v>5</v>
      </c>
      <c r="CJ2308" s="174">
        <v>2246.6039999999998</v>
      </c>
      <c r="CK2308" s="174">
        <v>2246.6039999999998</v>
      </c>
      <c r="CN2308" s="3">
        <v>2325</v>
      </c>
      <c r="CO2308" s="169">
        <f t="shared" si="216"/>
        <v>1561.4917000000003</v>
      </c>
      <c r="CP2308" s="169">
        <f t="shared" si="217"/>
        <v>1685.0007000000001</v>
      </c>
      <c r="CQ2308" s="170">
        <f t="shared" si="218"/>
        <v>3246.4924000000001</v>
      </c>
      <c r="CU2308" s="174">
        <v>3297</v>
      </c>
      <c r="CV2308" s="174">
        <v>164030</v>
      </c>
      <c r="CW2308" s="174">
        <v>5</v>
      </c>
      <c r="CX2308" s="174">
        <v>2246.6039999999998</v>
      </c>
    </row>
    <row r="2309" spans="84:102" x14ac:dyDescent="0.25">
      <c r="CF2309" s="3" t="s">
        <v>3073</v>
      </c>
      <c r="CG2309" s="174">
        <v>164108</v>
      </c>
      <c r="CH2309" s="174">
        <v>3020</v>
      </c>
      <c r="CI2309" s="174">
        <v>5</v>
      </c>
      <c r="CJ2309" s="174">
        <v>2246.2060000000001</v>
      </c>
      <c r="CK2309" s="174">
        <v>2246.2060000000001</v>
      </c>
      <c r="CN2309" s="3">
        <v>3193</v>
      </c>
      <c r="CO2309" s="169">
        <f t="shared" si="216"/>
        <v>1605.5268999999998</v>
      </c>
      <c r="CP2309" s="169">
        <f t="shared" si="217"/>
        <v>1640.4265</v>
      </c>
      <c r="CQ2309" s="170">
        <f t="shared" si="218"/>
        <v>3245.9533999999999</v>
      </c>
      <c r="CU2309" s="174">
        <v>164108</v>
      </c>
      <c r="CV2309" s="174">
        <v>3020</v>
      </c>
      <c r="CW2309" s="174">
        <v>5</v>
      </c>
      <c r="CX2309" s="174">
        <v>2246.2060000000001</v>
      </c>
    </row>
    <row r="2310" spans="84:102" x14ac:dyDescent="0.25">
      <c r="CF2310" s="3" t="s">
        <v>3073</v>
      </c>
      <c r="CG2310" s="174">
        <v>100123</v>
      </c>
      <c r="CH2310" s="174">
        <v>1420</v>
      </c>
      <c r="CI2310" s="174">
        <v>5</v>
      </c>
      <c r="CJ2310" s="174">
        <v>2245.7890000000002</v>
      </c>
      <c r="CK2310" s="174">
        <v>2245.7890000000002</v>
      </c>
      <c r="CN2310" s="3">
        <v>653</v>
      </c>
      <c r="CO2310" s="169">
        <f t="shared" si="216"/>
        <v>1647.2250999999999</v>
      </c>
      <c r="CP2310" s="169">
        <f t="shared" si="217"/>
        <v>1597.4984000000002</v>
      </c>
      <c r="CQ2310" s="170">
        <f t="shared" si="218"/>
        <v>3244.7235000000001</v>
      </c>
      <c r="CU2310" s="174">
        <v>100123</v>
      </c>
      <c r="CV2310" s="174">
        <v>1420</v>
      </c>
      <c r="CW2310" s="174">
        <v>5</v>
      </c>
      <c r="CX2310" s="174">
        <v>2245.7890000000002</v>
      </c>
    </row>
    <row r="2311" spans="84:102" x14ac:dyDescent="0.25">
      <c r="CF2311" s="3" t="s">
        <v>3073</v>
      </c>
      <c r="CG2311" s="174">
        <v>1012</v>
      </c>
      <c r="CH2311" s="174">
        <v>119648</v>
      </c>
      <c r="CI2311" s="174">
        <v>5</v>
      </c>
      <c r="CJ2311" s="174">
        <v>2245.5909999999999</v>
      </c>
      <c r="CK2311" s="174">
        <v>2245.5909999999999</v>
      </c>
      <c r="CN2311" s="3">
        <v>141</v>
      </c>
      <c r="CO2311" s="169">
        <f t="shared" si="216"/>
        <v>1651.5792999999999</v>
      </c>
      <c r="CP2311" s="169">
        <f t="shared" si="217"/>
        <v>1593.0241000000001</v>
      </c>
      <c r="CQ2311" s="170">
        <f t="shared" si="218"/>
        <v>3244.6034</v>
      </c>
      <c r="CU2311" s="174">
        <v>1012</v>
      </c>
      <c r="CV2311" s="174">
        <v>119648</v>
      </c>
      <c r="CW2311" s="174">
        <v>5</v>
      </c>
      <c r="CX2311" s="174">
        <v>2245.5909999999999</v>
      </c>
    </row>
    <row r="2312" spans="84:102" x14ac:dyDescent="0.25">
      <c r="CF2312" s="3" t="s">
        <v>3073</v>
      </c>
      <c r="CG2312" s="174">
        <v>2491</v>
      </c>
      <c r="CH2312" s="174">
        <v>36668</v>
      </c>
      <c r="CI2312" s="174">
        <v>5</v>
      </c>
      <c r="CJ2312" s="174">
        <v>2244.5819999999999</v>
      </c>
      <c r="CK2312" s="174">
        <v>2244.5819999999999</v>
      </c>
      <c r="CN2312" s="3">
        <v>2102</v>
      </c>
      <c r="CO2312" s="169">
        <f t="shared" si="216"/>
        <v>1623.8843999999999</v>
      </c>
      <c r="CP2312" s="169">
        <f t="shared" si="217"/>
        <v>1618.8744999999999</v>
      </c>
      <c r="CQ2312" s="170">
        <f t="shared" si="218"/>
        <v>3242.7588999999998</v>
      </c>
      <c r="CU2312" s="174">
        <v>2491</v>
      </c>
      <c r="CV2312" s="174">
        <v>36668</v>
      </c>
      <c r="CW2312" s="174">
        <v>5</v>
      </c>
      <c r="CX2312" s="174">
        <v>2244.5819999999999</v>
      </c>
    </row>
    <row r="2313" spans="84:102" x14ac:dyDescent="0.25">
      <c r="CF2313" s="3" t="s">
        <v>3073</v>
      </c>
      <c r="CG2313" s="174">
        <v>126904</v>
      </c>
      <c r="CH2313" s="174">
        <v>1055</v>
      </c>
      <c r="CI2313" s="174">
        <v>5</v>
      </c>
      <c r="CJ2313" s="174">
        <v>2244.3510000000001</v>
      </c>
      <c r="CK2313" s="174">
        <v>2244.3510000000001</v>
      </c>
      <c r="CN2313" s="3">
        <v>3022</v>
      </c>
      <c r="CO2313" s="169">
        <f t="shared" si="216"/>
        <v>1623.5972999999999</v>
      </c>
      <c r="CP2313" s="169">
        <f t="shared" si="217"/>
        <v>1617.0436</v>
      </c>
      <c r="CQ2313" s="170">
        <f t="shared" si="218"/>
        <v>3240.6408999999999</v>
      </c>
      <c r="CU2313" s="174">
        <v>126904</v>
      </c>
      <c r="CV2313" s="174">
        <v>1055</v>
      </c>
      <c r="CW2313" s="174">
        <v>5</v>
      </c>
      <c r="CX2313" s="174">
        <v>2244.3510000000001</v>
      </c>
    </row>
    <row r="2314" spans="84:102" x14ac:dyDescent="0.25">
      <c r="CF2314" s="3" t="s">
        <v>3073</v>
      </c>
      <c r="CG2314" s="174">
        <v>2526</v>
      </c>
      <c r="CH2314" s="174">
        <v>38971</v>
      </c>
      <c r="CI2314" s="174">
        <v>5</v>
      </c>
      <c r="CJ2314" s="174">
        <v>2244.1979999999999</v>
      </c>
      <c r="CK2314" s="174">
        <v>2244.1979999999999</v>
      </c>
      <c r="CN2314" s="3">
        <v>577</v>
      </c>
      <c r="CO2314" s="169">
        <f t="shared" si="216"/>
        <v>1638.4148</v>
      </c>
      <c r="CP2314" s="169">
        <f t="shared" si="217"/>
        <v>1600.4096</v>
      </c>
      <c r="CQ2314" s="170">
        <f t="shared" si="218"/>
        <v>3238.8244</v>
      </c>
      <c r="CU2314" s="174">
        <v>2526</v>
      </c>
      <c r="CV2314" s="174">
        <v>38971</v>
      </c>
      <c r="CW2314" s="174">
        <v>5</v>
      </c>
      <c r="CX2314" s="174">
        <v>2244.1979999999999</v>
      </c>
    </row>
    <row r="2315" spans="84:102" x14ac:dyDescent="0.25">
      <c r="CF2315" s="3" t="s">
        <v>3073</v>
      </c>
      <c r="CG2315" s="174">
        <v>2984</v>
      </c>
      <c r="CH2315" s="174">
        <v>156309</v>
      </c>
      <c r="CI2315" s="174">
        <v>5</v>
      </c>
      <c r="CJ2315" s="174">
        <v>2244.1950000000002</v>
      </c>
      <c r="CK2315" s="174">
        <v>2244.1950000000002</v>
      </c>
      <c r="CN2315" s="3">
        <v>2281</v>
      </c>
      <c r="CO2315" s="169">
        <f t="shared" si="216"/>
        <v>1595.3747000000001</v>
      </c>
      <c r="CP2315" s="169">
        <f t="shared" si="217"/>
        <v>1643.4226999999998</v>
      </c>
      <c r="CQ2315" s="170">
        <f t="shared" si="218"/>
        <v>3238.7973999999999</v>
      </c>
      <c r="CU2315" s="174">
        <v>2984</v>
      </c>
      <c r="CV2315" s="174">
        <v>156309</v>
      </c>
      <c r="CW2315" s="174">
        <v>5</v>
      </c>
      <c r="CX2315" s="174">
        <v>2244.1950000000002</v>
      </c>
    </row>
    <row r="2316" spans="84:102" x14ac:dyDescent="0.25">
      <c r="CF2316" s="3" t="s">
        <v>3073</v>
      </c>
      <c r="CG2316" s="174">
        <v>1017</v>
      </c>
      <c r="CH2316" s="174">
        <v>119002</v>
      </c>
      <c r="CI2316" s="174">
        <v>5</v>
      </c>
      <c r="CJ2316" s="174">
        <v>2243.2170000000001</v>
      </c>
      <c r="CK2316" s="174">
        <v>2243.2170000000001</v>
      </c>
      <c r="CN2316" s="3">
        <v>937</v>
      </c>
      <c r="CO2316" s="169">
        <f t="shared" si="216"/>
        <v>1581.0951</v>
      </c>
      <c r="CP2316" s="169">
        <f t="shared" si="217"/>
        <v>1656.4494999999999</v>
      </c>
      <c r="CQ2316" s="170">
        <f t="shared" si="218"/>
        <v>3237.5446000000002</v>
      </c>
      <c r="CU2316" s="174">
        <v>1017</v>
      </c>
      <c r="CV2316" s="174">
        <v>119002</v>
      </c>
      <c r="CW2316" s="174">
        <v>5</v>
      </c>
      <c r="CX2316" s="174">
        <v>2243.2170000000001</v>
      </c>
    </row>
    <row r="2317" spans="84:102" x14ac:dyDescent="0.25">
      <c r="CF2317" s="3" t="s">
        <v>3073</v>
      </c>
      <c r="CG2317" s="174">
        <v>2988</v>
      </c>
      <c r="CH2317" s="174">
        <v>157091</v>
      </c>
      <c r="CI2317" s="174">
        <v>5</v>
      </c>
      <c r="CJ2317" s="174">
        <v>2242.7919999999999</v>
      </c>
      <c r="CK2317" s="174">
        <v>2242.7919999999999</v>
      </c>
      <c r="CN2317" s="3">
        <v>2088</v>
      </c>
      <c r="CO2317" s="169">
        <f t="shared" si="216"/>
        <v>1614.7190000000001</v>
      </c>
      <c r="CP2317" s="169">
        <f t="shared" si="217"/>
        <v>1621.491</v>
      </c>
      <c r="CQ2317" s="170">
        <f t="shared" si="218"/>
        <v>3236.21</v>
      </c>
      <c r="CU2317" s="174">
        <v>2988</v>
      </c>
      <c r="CV2317" s="174">
        <v>157091</v>
      </c>
      <c r="CW2317" s="174">
        <v>5</v>
      </c>
      <c r="CX2317" s="174">
        <v>2242.7919999999999</v>
      </c>
    </row>
    <row r="2318" spans="84:102" x14ac:dyDescent="0.25">
      <c r="CF2318" s="3" t="s">
        <v>3073</v>
      </c>
      <c r="CG2318" s="174">
        <v>112486</v>
      </c>
      <c r="CH2318" s="174">
        <v>1993</v>
      </c>
      <c r="CI2318" s="174">
        <v>5</v>
      </c>
      <c r="CJ2318" s="174">
        <v>2242.6619999999998</v>
      </c>
      <c r="CK2318" s="174">
        <v>2242.6619999999998</v>
      </c>
      <c r="CN2318" s="3">
        <v>3083</v>
      </c>
      <c r="CO2318" s="169">
        <f t="shared" si="216"/>
        <v>1607.1748600000001</v>
      </c>
      <c r="CP2318" s="169">
        <f t="shared" si="217"/>
        <v>1627.40419</v>
      </c>
      <c r="CQ2318" s="170">
        <f t="shared" si="218"/>
        <v>3234.5790500000003</v>
      </c>
      <c r="CU2318" s="174">
        <v>112486</v>
      </c>
      <c r="CV2318" s="174">
        <v>1993</v>
      </c>
      <c r="CW2318" s="174">
        <v>5</v>
      </c>
      <c r="CX2318" s="174">
        <v>2242.6619999999998</v>
      </c>
    </row>
    <row r="2319" spans="84:102" x14ac:dyDescent="0.25">
      <c r="CF2319" s="3" t="s">
        <v>3073</v>
      </c>
      <c r="CG2319" s="174">
        <v>65865</v>
      </c>
      <c r="CH2319" s="174">
        <v>102</v>
      </c>
      <c r="CI2319" s="174">
        <v>5</v>
      </c>
      <c r="CJ2319" s="174">
        <v>2242.3829999999998</v>
      </c>
      <c r="CK2319" s="174">
        <v>2242.3829999999998</v>
      </c>
      <c r="CN2319" s="3">
        <v>613</v>
      </c>
      <c r="CO2319" s="169">
        <f t="shared" si="216"/>
        <v>1606.8857</v>
      </c>
      <c r="CP2319" s="169">
        <f t="shared" si="217"/>
        <v>1627.1857</v>
      </c>
      <c r="CQ2319" s="170">
        <f t="shared" si="218"/>
        <v>3234.0713999999998</v>
      </c>
      <c r="CU2319" s="174">
        <v>65865</v>
      </c>
      <c r="CV2319" s="174">
        <v>102</v>
      </c>
      <c r="CW2319" s="174">
        <v>5</v>
      </c>
      <c r="CX2319" s="174">
        <v>2242.3829999999998</v>
      </c>
    </row>
    <row r="2320" spans="84:102" x14ac:dyDescent="0.25">
      <c r="CF2320" s="3" t="s">
        <v>3073</v>
      </c>
      <c r="CG2320" s="174">
        <v>77376</v>
      </c>
      <c r="CH2320" s="174">
        <v>348</v>
      </c>
      <c r="CI2320" s="174">
        <v>5</v>
      </c>
      <c r="CJ2320" s="174">
        <v>2241.596</v>
      </c>
      <c r="CK2320" s="174">
        <v>2241.596</v>
      </c>
      <c r="CN2320" s="3">
        <v>924</v>
      </c>
      <c r="CO2320" s="169">
        <f t="shared" si="216"/>
        <v>1615.4363999999998</v>
      </c>
      <c r="CP2320" s="169">
        <f t="shared" si="217"/>
        <v>1618.3996</v>
      </c>
      <c r="CQ2320" s="170">
        <f t="shared" si="218"/>
        <v>3233.8359999999998</v>
      </c>
      <c r="CU2320" s="174">
        <v>77376</v>
      </c>
      <c r="CV2320" s="174">
        <v>348</v>
      </c>
      <c r="CW2320" s="174">
        <v>5</v>
      </c>
      <c r="CX2320" s="174">
        <v>2241.596</v>
      </c>
    </row>
    <row r="2321" spans="84:102" x14ac:dyDescent="0.25">
      <c r="CF2321" s="3" t="s">
        <v>3073</v>
      </c>
      <c r="CG2321" s="174">
        <v>198739</v>
      </c>
      <c r="CH2321" s="174">
        <v>2819</v>
      </c>
      <c r="CI2321" s="174">
        <v>5</v>
      </c>
      <c r="CJ2321" s="174">
        <v>2241.1689999999999</v>
      </c>
      <c r="CK2321" s="174">
        <v>2241.1689999999999</v>
      </c>
      <c r="CN2321" s="3">
        <v>470</v>
      </c>
      <c r="CO2321" s="169">
        <f t="shared" si="216"/>
        <v>1678.8719000000001</v>
      </c>
      <c r="CP2321" s="169">
        <f t="shared" si="217"/>
        <v>1554.4166</v>
      </c>
      <c r="CQ2321" s="170">
        <f t="shared" si="218"/>
        <v>3233.2885000000001</v>
      </c>
      <c r="CU2321" s="174">
        <v>198739</v>
      </c>
      <c r="CV2321" s="174">
        <v>2819</v>
      </c>
      <c r="CW2321" s="174">
        <v>5</v>
      </c>
      <c r="CX2321" s="174">
        <v>2241.1689999999999</v>
      </c>
    </row>
    <row r="2322" spans="84:102" x14ac:dyDescent="0.25">
      <c r="CF2322" s="3" t="s">
        <v>3073</v>
      </c>
      <c r="CG2322" s="174">
        <v>69340</v>
      </c>
      <c r="CH2322" s="174">
        <v>1667</v>
      </c>
      <c r="CI2322" s="174">
        <v>5</v>
      </c>
      <c r="CJ2322" s="174">
        <v>2240.453</v>
      </c>
      <c r="CK2322" s="174">
        <v>2240.453</v>
      </c>
      <c r="CN2322" s="3">
        <v>1465</v>
      </c>
      <c r="CO2322" s="169">
        <f t="shared" si="216"/>
        <v>1552.1863000000001</v>
      </c>
      <c r="CP2322" s="169">
        <f t="shared" si="217"/>
        <v>1679.8931</v>
      </c>
      <c r="CQ2322" s="170">
        <f t="shared" si="218"/>
        <v>3232.0794000000001</v>
      </c>
      <c r="CU2322" s="174">
        <v>69340</v>
      </c>
      <c r="CV2322" s="174">
        <v>1667</v>
      </c>
      <c r="CW2322" s="174">
        <v>5</v>
      </c>
      <c r="CX2322" s="174">
        <v>2240.453</v>
      </c>
    </row>
    <row r="2323" spans="84:102" x14ac:dyDescent="0.25">
      <c r="CF2323" s="3" t="s">
        <v>3073</v>
      </c>
      <c r="CG2323" s="174">
        <v>48</v>
      </c>
      <c r="CH2323" s="174">
        <v>63050</v>
      </c>
      <c r="CI2323" s="174">
        <v>5</v>
      </c>
      <c r="CJ2323" s="174">
        <v>2240.038</v>
      </c>
      <c r="CK2323" s="174">
        <v>2240.038</v>
      </c>
      <c r="CN2323" s="3">
        <v>1347</v>
      </c>
      <c r="CO2323" s="169">
        <f t="shared" si="216"/>
        <v>1580.1769999999999</v>
      </c>
      <c r="CP2323" s="169">
        <f t="shared" si="217"/>
        <v>1650.1959999999999</v>
      </c>
      <c r="CQ2323" s="170">
        <f t="shared" si="218"/>
        <v>3230.3729999999996</v>
      </c>
      <c r="CU2323" s="174">
        <v>48</v>
      </c>
      <c r="CV2323" s="174">
        <v>63050</v>
      </c>
      <c r="CW2323" s="174">
        <v>5</v>
      </c>
      <c r="CX2323" s="174">
        <v>2240.038</v>
      </c>
    </row>
    <row r="2324" spans="84:102" x14ac:dyDescent="0.25">
      <c r="CF2324" s="3" t="s">
        <v>3073</v>
      </c>
      <c r="CG2324" s="174">
        <v>102</v>
      </c>
      <c r="CH2324" s="174">
        <v>65865</v>
      </c>
      <c r="CI2324" s="174">
        <v>5</v>
      </c>
      <c r="CJ2324" s="174">
        <v>2239.826</v>
      </c>
      <c r="CK2324" s="174">
        <v>2239.826</v>
      </c>
      <c r="CN2324" s="3">
        <v>881</v>
      </c>
      <c r="CO2324" s="169">
        <f t="shared" si="216"/>
        <v>1604.4038</v>
      </c>
      <c r="CP2324" s="169">
        <f t="shared" si="217"/>
        <v>1620.0545</v>
      </c>
      <c r="CQ2324" s="170">
        <f t="shared" si="218"/>
        <v>3224.4583000000002</v>
      </c>
      <c r="CU2324" s="174">
        <v>102</v>
      </c>
      <c r="CV2324" s="174">
        <v>65865</v>
      </c>
      <c r="CW2324" s="174">
        <v>5</v>
      </c>
      <c r="CX2324" s="174">
        <v>2239.826</v>
      </c>
    </row>
    <row r="2325" spans="84:102" x14ac:dyDescent="0.25">
      <c r="CF2325" s="3" t="s">
        <v>3073</v>
      </c>
      <c r="CG2325" s="174">
        <v>92652</v>
      </c>
      <c r="CH2325" s="174">
        <v>1476</v>
      </c>
      <c r="CI2325" s="174">
        <v>5</v>
      </c>
      <c r="CJ2325" s="174">
        <v>2239.4279999999999</v>
      </c>
      <c r="CK2325" s="174">
        <v>2239.4279999999999</v>
      </c>
      <c r="CN2325" s="3">
        <v>2832</v>
      </c>
      <c r="CO2325" s="169">
        <f t="shared" si="216"/>
        <v>1609.8078799999998</v>
      </c>
      <c r="CP2325" s="169">
        <f t="shared" si="217"/>
        <v>1611.0514059999998</v>
      </c>
      <c r="CQ2325" s="170">
        <f t="shared" si="218"/>
        <v>3220.8592859999999</v>
      </c>
      <c r="CU2325" s="174">
        <v>92652</v>
      </c>
      <c r="CV2325" s="174">
        <v>1476</v>
      </c>
      <c r="CW2325" s="174">
        <v>5</v>
      </c>
      <c r="CX2325" s="174">
        <v>2239.4279999999999</v>
      </c>
    </row>
    <row r="2326" spans="84:102" x14ac:dyDescent="0.25">
      <c r="CF2326" s="3" t="s">
        <v>3073</v>
      </c>
      <c r="CG2326" s="174">
        <v>31653</v>
      </c>
      <c r="CH2326" s="174">
        <v>2412</v>
      </c>
      <c r="CI2326" s="174">
        <v>5</v>
      </c>
      <c r="CJ2326" s="174">
        <v>2239.3139999999999</v>
      </c>
      <c r="CK2326" s="174">
        <v>2239.3139999999999</v>
      </c>
      <c r="CN2326" s="3">
        <v>3489</v>
      </c>
      <c r="CO2326" s="169">
        <f t="shared" si="216"/>
        <v>1612.1841999999999</v>
      </c>
      <c r="CP2326" s="169">
        <f t="shared" si="217"/>
        <v>1608.0951</v>
      </c>
      <c r="CQ2326" s="170">
        <f t="shared" si="218"/>
        <v>3220.2793000000001</v>
      </c>
      <c r="CU2326" s="174">
        <v>31653</v>
      </c>
      <c r="CV2326" s="174">
        <v>2412</v>
      </c>
      <c r="CW2326" s="174">
        <v>5</v>
      </c>
      <c r="CX2326" s="174">
        <v>2239.3139999999999</v>
      </c>
    </row>
    <row r="2327" spans="84:102" x14ac:dyDescent="0.25">
      <c r="CF2327" s="3" t="s">
        <v>3073</v>
      </c>
      <c r="CG2327" s="174">
        <v>95208</v>
      </c>
      <c r="CH2327" s="174">
        <v>726</v>
      </c>
      <c r="CI2327" s="174">
        <v>5</v>
      </c>
      <c r="CJ2327" s="174">
        <v>2239.21</v>
      </c>
      <c r="CK2327" s="174">
        <v>2239.21</v>
      </c>
      <c r="CN2327" s="3">
        <v>978</v>
      </c>
      <c r="CO2327" s="169">
        <f t="shared" si="216"/>
        <v>1606.8454000000002</v>
      </c>
      <c r="CP2327" s="169">
        <f t="shared" si="217"/>
        <v>1612.59536</v>
      </c>
      <c r="CQ2327" s="170">
        <f t="shared" si="218"/>
        <v>3219.4407600000004</v>
      </c>
      <c r="CU2327" s="174">
        <v>95208</v>
      </c>
      <c r="CV2327" s="174">
        <v>726</v>
      </c>
      <c r="CW2327" s="174">
        <v>5</v>
      </c>
      <c r="CX2327" s="174">
        <v>2239.21</v>
      </c>
    </row>
    <row r="2328" spans="84:102" x14ac:dyDescent="0.25">
      <c r="CF2328" s="3" t="s">
        <v>3073</v>
      </c>
      <c r="CG2328" s="174">
        <v>152700</v>
      </c>
      <c r="CH2328" s="174">
        <v>2946</v>
      </c>
      <c r="CI2328" s="174">
        <v>5</v>
      </c>
      <c r="CJ2328" s="174">
        <v>2239.165</v>
      </c>
      <c r="CK2328" s="174">
        <v>2239.165</v>
      </c>
      <c r="CN2328" s="3">
        <v>3228</v>
      </c>
      <c r="CO2328" s="169">
        <f t="shared" si="216"/>
        <v>1615.7336</v>
      </c>
      <c r="CP2328" s="169">
        <f t="shared" si="217"/>
        <v>1602.7501999999999</v>
      </c>
      <c r="CQ2328" s="170">
        <f t="shared" si="218"/>
        <v>3218.4838</v>
      </c>
      <c r="CU2328" s="174">
        <v>152700</v>
      </c>
      <c r="CV2328" s="174">
        <v>2946</v>
      </c>
      <c r="CW2328" s="174">
        <v>5</v>
      </c>
      <c r="CX2328" s="174">
        <v>2239.165</v>
      </c>
    </row>
    <row r="2329" spans="84:102" x14ac:dyDescent="0.25">
      <c r="CF2329" s="3" t="s">
        <v>3073</v>
      </c>
      <c r="CG2329" s="174">
        <v>134837</v>
      </c>
      <c r="CH2329" s="174">
        <v>1095</v>
      </c>
      <c r="CI2329" s="174">
        <v>5</v>
      </c>
      <c r="CJ2329" s="174">
        <v>2238.4189999999999</v>
      </c>
      <c r="CK2329" s="174">
        <v>2238.4189999999999</v>
      </c>
      <c r="CN2329" s="3">
        <v>3328</v>
      </c>
      <c r="CO2329" s="169">
        <f t="shared" si="216"/>
        <v>1635.0440000000001</v>
      </c>
      <c r="CP2329" s="169">
        <f t="shared" si="217"/>
        <v>1582.9860000000001</v>
      </c>
      <c r="CQ2329" s="170">
        <f t="shared" si="218"/>
        <v>3218.03</v>
      </c>
      <c r="CU2329" s="174">
        <v>134837</v>
      </c>
      <c r="CV2329" s="174">
        <v>1095</v>
      </c>
      <c r="CW2329" s="174">
        <v>5</v>
      </c>
      <c r="CX2329" s="174">
        <v>2238.4189999999999</v>
      </c>
    </row>
    <row r="2330" spans="84:102" x14ac:dyDescent="0.25">
      <c r="CF2330" s="3" t="s">
        <v>3073</v>
      </c>
      <c r="CG2330" s="174">
        <v>3435</v>
      </c>
      <c r="CH2330" s="174">
        <v>176895</v>
      </c>
      <c r="CI2330" s="174">
        <v>5</v>
      </c>
      <c r="CJ2330" s="174">
        <v>2238.3679999999999</v>
      </c>
      <c r="CK2330" s="174">
        <v>2238.3679999999999</v>
      </c>
      <c r="CN2330" s="3">
        <v>111</v>
      </c>
      <c r="CO2330" s="169">
        <f t="shared" si="216"/>
        <v>1595.8646000000001</v>
      </c>
      <c r="CP2330" s="169">
        <f t="shared" si="217"/>
        <v>1622.1043999999999</v>
      </c>
      <c r="CQ2330" s="170">
        <f t="shared" si="218"/>
        <v>3217.9690000000001</v>
      </c>
      <c r="CU2330" s="174">
        <v>3435</v>
      </c>
      <c r="CV2330" s="174">
        <v>176895</v>
      </c>
      <c r="CW2330" s="174">
        <v>5</v>
      </c>
      <c r="CX2330" s="174">
        <v>2238.3679999999999</v>
      </c>
    </row>
    <row r="2331" spans="84:102" x14ac:dyDescent="0.25">
      <c r="CF2331" s="3" t="s">
        <v>3073</v>
      </c>
      <c r="CG2331" s="174">
        <v>46858</v>
      </c>
      <c r="CH2331" s="174">
        <v>2629</v>
      </c>
      <c r="CI2331" s="174">
        <v>5</v>
      </c>
      <c r="CJ2331" s="174">
        <v>2238</v>
      </c>
      <c r="CK2331" s="174">
        <v>2238</v>
      </c>
      <c r="CN2331" s="3">
        <v>871</v>
      </c>
      <c r="CO2331" s="169">
        <f t="shared" si="216"/>
        <v>1617.4927</v>
      </c>
      <c r="CP2331" s="169">
        <f t="shared" si="217"/>
        <v>1599.9158</v>
      </c>
      <c r="CQ2331" s="170">
        <f t="shared" si="218"/>
        <v>3217.4085</v>
      </c>
      <c r="CU2331" s="174">
        <v>46858</v>
      </c>
      <c r="CV2331" s="174">
        <v>2629</v>
      </c>
      <c r="CW2331" s="174">
        <v>5</v>
      </c>
      <c r="CX2331" s="174">
        <v>2238</v>
      </c>
    </row>
    <row r="2332" spans="84:102" x14ac:dyDescent="0.25">
      <c r="CF2332" s="3" t="s">
        <v>3073</v>
      </c>
      <c r="CG2332" s="174">
        <v>135487</v>
      </c>
      <c r="CH2332" s="174">
        <v>1096</v>
      </c>
      <c r="CI2332" s="174">
        <v>5</v>
      </c>
      <c r="CJ2332" s="174">
        <v>2237.8960000000002</v>
      </c>
      <c r="CK2332" s="174">
        <v>2237.8960000000002</v>
      </c>
      <c r="CN2332" s="3">
        <v>3678</v>
      </c>
      <c r="CO2332" s="169">
        <f t="shared" si="216"/>
        <v>1589.9892</v>
      </c>
      <c r="CP2332" s="169">
        <f t="shared" si="217"/>
        <v>1626.7470999999998</v>
      </c>
      <c r="CQ2332" s="170">
        <f t="shared" si="218"/>
        <v>3216.7362999999996</v>
      </c>
      <c r="CU2332" s="174">
        <v>135487</v>
      </c>
      <c r="CV2332" s="174">
        <v>1096</v>
      </c>
      <c r="CW2332" s="174">
        <v>5</v>
      </c>
      <c r="CX2332" s="174">
        <v>2237.8960000000002</v>
      </c>
    </row>
    <row r="2333" spans="84:102" x14ac:dyDescent="0.25">
      <c r="CF2333" s="3" t="s">
        <v>3073</v>
      </c>
      <c r="CG2333" s="174">
        <v>3669</v>
      </c>
      <c r="CH2333" s="174">
        <v>111059</v>
      </c>
      <c r="CI2333" s="174">
        <v>5</v>
      </c>
      <c r="CJ2333" s="174">
        <v>2237.8760000000002</v>
      </c>
      <c r="CK2333" s="174">
        <v>2237.8760000000002</v>
      </c>
      <c r="CN2333" s="3">
        <v>2331</v>
      </c>
      <c r="CO2333" s="169">
        <f t="shared" si="216"/>
        <v>1625.6020000000001</v>
      </c>
      <c r="CP2333" s="169">
        <f t="shared" si="217"/>
        <v>1586.42</v>
      </c>
      <c r="CQ2333" s="170">
        <f t="shared" si="218"/>
        <v>3212.0219999999999</v>
      </c>
      <c r="CU2333" s="174">
        <v>3669</v>
      </c>
      <c r="CV2333" s="174">
        <v>111059</v>
      </c>
      <c r="CW2333" s="174">
        <v>5</v>
      </c>
      <c r="CX2333" s="174">
        <v>2237.8760000000002</v>
      </c>
    </row>
    <row r="2334" spans="84:102" x14ac:dyDescent="0.25">
      <c r="CF2334" s="3" t="s">
        <v>3073</v>
      </c>
      <c r="CG2334" s="174">
        <v>1211</v>
      </c>
      <c r="CH2334" s="174">
        <v>131503</v>
      </c>
      <c r="CI2334" s="174">
        <v>5</v>
      </c>
      <c r="CJ2334" s="174">
        <v>2237.6819999999998</v>
      </c>
      <c r="CK2334" s="174">
        <v>2237.6819999999998</v>
      </c>
      <c r="CN2334" s="3">
        <v>1714</v>
      </c>
      <c r="CO2334" s="169">
        <f t="shared" si="216"/>
        <v>1604.7950000000001</v>
      </c>
      <c r="CP2334" s="169">
        <f t="shared" si="217"/>
        <v>1606.4190000000001</v>
      </c>
      <c r="CQ2334" s="170">
        <f t="shared" si="218"/>
        <v>3211.2139999999999</v>
      </c>
      <c r="CU2334" s="174">
        <v>1211</v>
      </c>
      <c r="CV2334" s="174">
        <v>131503</v>
      </c>
      <c r="CW2334" s="174">
        <v>5</v>
      </c>
      <c r="CX2334" s="174">
        <v>2237.6819999999998</v>
      </c>
    </row>
    <row r="2335" spans="84:102" x14ac:dyDescent="0.25">
      <c r="CF2335" s="3" t="s">
        <v>3073</v>
      </c>
      <c r="CG2335" s="174">
        <v>19353</v>
      </c>
      <c r="CH2335" s="174">
        <v>2252</v>
      </c>
      <c r="CI2335" s="174">
        <v>5</v>
      </c>
      <c r="CJ2335" s="174">
        <v>2236.8629999999998</v>
      </c>
      <c r="CK2335" s="174">
        <v>2236.8629999999998</v>
      </c>
      <c r="CN2335" s="3">
        <v>2743</v>
      </c>
      <c r="CO2335" s="169">
        <f t="shared" si="216"/>
        <v>1572.1959999999999</v>
      </c>
      <c r="CP2335" s="169">
        <f t="shared" si="217"/>
        <v>1637.7460000000001</v>
      </c>
      <c r="CQ2335" s="170">
        <f t="shared" si="218"/>
        <v>3209.942</v>
      </c>
      <c r="CU2335" s="174">
        <v>19353</v>
      </c>
      <c r="CV2335" s="174">
        <v>2252</v>
      </c>
      <c r="CW2335" s="174">
        <v>5</v>
      </c>
      <c r="CX2335" s="174">
        <v>2236.8629999999998</v>
      </c>
    </row>
    <row r="2336" spans="84:102" x14ac:dyDescent="0.25">
      <c r="CF2336" s="3" t="s">
        <v>3073</v>
      </c>
      <c r="CG2336" s="174">
        <v>552</v>
      </c>
      <c r="CH2336" s="174">
        <v>83758</v>
      </c>
      <c r="CI2336" s="174">
        <v>5</v>
      </c>
      <c r="CJ2336" s="174">
        <v>2236.6439999999998</v>
      </c>
      <c r="CK2336" s="174">
        <v>2236.6439999999998</v>
      </c>
      <c r="CN2336" s="3">
        <v>3323</v>
      </c>
      <c r="CO2336" s="169">
        <f t="shared" si="216"/>
        <v>1575.3995</v>
      </c>
      <c r="CP2336" s="169">
        <f t="shared" si="217"/>
        <v>1633.6633999999999</v>
      </c>
      <c r="CQ2336" s="170">
        <f t="shared" si="218"/>
        <v>3209.0628999999999</v>
      </c>
      <c r="CU2336" s="174">
        <v>552</v>
      </c>
      <c r="CV2336" s="174">
        <v>83758</v>
      </c>
      <c r="CW2336" s="174">
        <v>5</v>
      </c>
      <c r="CX2336" s="174">
        <v>2236.6439999999998</v>
      </c>
    </row>
    <row r="2337" spans="84:102" x14ac:dyDescent="0.25">
      <c r="CF2337" s="3" t="s">
        <v>3073</v>
      </c>
      <c r="CG2337" s="174">
        <v>2589</v>
      </c>
      <c r="CH2337" s="174">
        <v>42316</v>
      </c>
      <c r="CI2337" s="174">
        <v>5</v>
      </c>
      <c r="CJ2337" s="174">
        <v>2236.5169999999998</v>
      </c>
      <c r="CK2337" s="174">
        <v>2236.5169999999998</v>
      </c>
      <c r="CN2337" s="3">
        <v>339</v>
      </c>
      <c r="CO2337" s="169">
        <f t="shared" si="216"/>
        <v>1607.7817</v>
      </c>
      <c r="CP2337" s="169">
        <f t="shared" si="217"/>
        <v>1601.0927999999999</v>
      </c>
      <c r="CQ2337" s="170">
        <f t="shared" si="218"/>
        <v>3208.8744999999999</v>
      </c>
      <c r="CU2337" s="174">
        <v>2589</v>
      </c>
      <c r="CV2337" s="174">
        <v>42316</v>
      </c>
      <c r="CW2337" s="174">
        <v>5</v>
      </c>
      <c r="CX2337" s="174">
        <v>2236.5169999999998</v>
      </c>
    </row>
    <row r="2338" spans="84:102" x14ac:dyDescent="0.25">
      <c r="CF2338" s="3" t="s">
        <v>3073</v>
      </c>
      <c r="CG2338" s="174">
        <v>44298</v>
      </c>
      <c r="CH2338" s="174">
        <v>2634</v>
      </c>
      <c r="CI2338" s="174">
        <v>5</v>
      </c>
      <c r="CJ2338" s="174">
        <v>2235.7460000000001</v>
      </c>
      <c r="CK2338" s="174">
        <v>2235.7460000000001</v>
      </c>
      <c r="CN2338" s="3">
        <v>904</v>
      </c>
      <c r="CO2338" s="169">
        <f t="shared" si="216"/>
        <v>1589.4336000000001</v>
      </c>
      <c r="CP2338" s="169">
        <f t="shared" si="217"/>
        <v>1616.0927999999999</v>
      </c>
      <c r="CQ2338" s="170">
        <f t="shared" si="218"/>
        <v>3205.5263999999997</v>
      </c>
      <c r="CU2338" s="174">
        <v>44298</v>
      </c>
      <c r="CV2338" s="174">
        <v>2634</v>
      </c>
      <c r="CW2338" s="174">
        <v>5</v>
      </c>
      <c r="CX2338" s="174">
        <v>2235.7460000000001</v>
      </c>
    </row>
    <row r="2339" spans="84:102" x14ac:dyDescent="0.25">
      <c r="CF2339" s="3" t="s">
        <v>3073</v>
      </c>
      <c r="CG2339" s="174">
        <v>20875</v>
      </c>
      <c r="CH2339" s="174">
        <v>2247</v>
      </c>
      <c r="CI2339" s="174">
        <v>5</v>
      </c>
      <c r="CJ2339" s="174">
        <v>2235.4769999999999</v>
      </c>
      <c r="CK2339" s="174">
        <v>2235.4769999999999</v>
      </c>
      <c r="CN2339" s="3">
        <v>3579</v>
      </c>
      <c r="CO2339" s="169">
        <f t="shared" si="216"/>
        <v>1600.5830099999998</v>
      </c>
      <c r="CP2339" s="169">
        <f t="shared" si="217"/>
        <v>1604.9190699999999</v>
      </c>
      <c r="CQ2339" s="170">
        <f t="shared" si="218"/>
        <v>3205.5020799999998</v>
      </c>
      <c r="CU2339" s="174">
        <v>20875</v>
      </c>
      <c r="CV2339" s="174">
        <v>2247</v>
      </c>
      <c r="CW2339" s="174">
        <v>5</v>
      </c>
      <c r="CX2339" s="174">
        <v>2235.4769999999999</v>
      </c>
    </row>
    <row r="2340" spans="84:102" x14ac:dyDescent="0.25">
      <c r="CF2340" s="3" t="s">
        <v>3073</v>
      </c>
      <c r="CG2340" s="174">
        <v>2644</v>
      </c>
      <c r="CH2340" s="174">
        <v>49489</v>
      </c>
      <c r="CI2340" s="174">
        <v>5</v>
      </c>
      <c r="CJ2340" s="174">
        <v>2235.4110000000001</v>
      </c>
      <c r="CK2340" s="174">
        <v>2235.4110000000001</v>
      </c>
      <c r="CN2340" s="3">
        <v>163</v>
      </c>
      <c r="CO2340" s="169">
        <f t="shared" si="216"/>
        <v>1519.94</v>
      </c>
      <c r="CP2340" s="169">
        <f t="shared" si="217"/>
        <v>1684.5432000000001</v>
      </c>
      <c r="CQ2340" s="170">
        <f t="shared" si="218"/>
        <v>3204.4832000000001</v>
      </c>
      <c r="CU2340" s="174">
        <v>2644</v>
      </c>
      <c r="CV2340" s="174">
        <v>49489</v>
      </c>
      <c r="CW2340" s="174">
        <v>5</v>
      </c>
      <c r="CX2340" s="174">
        <v>2235.4110000000001</v>
      </c>
    </row>
    <row r="2341" spans="84:102" x14ac:dyDescent="0.25">
      <c r="CF2341" s="3" t="s">
        <v>3073</v>
      </c>
      <c r="CG2341" s="174">
        <v>41906</v>
      </c>
      <c r="CH2341" s="174">
        <v>2602</v>
      </c>
      <c r="CI2341" s="174">
        <v>5</v>
      </c>
      <c r="CJ2341" s="174">
        <v>2234.6819999999998</v>
      </c>
      <c r="CK2341" s="174">
        <v>2234.6819999999998</v>
      </c>
      <c r="CN2341" s="3">
        <v>2296</v>
      </c>
      <c r="CO2341" s="169">
        <f t="shared" si="216"/>
        <v>1644.5762999999999</v>
      </c>
      <c r="CP2341" s="169">
        <f t="shared" si="217"/>
        <v>1559.0044</v>
      </c>
      <c r="CQ2341" s="170">
        <f t="shared" si="218"/>
        <v>3203.5807</v>
      </c>
      <c r="CU2341" s="174">
        <v>41906</v>
      </c>
      <c r="CV2341" s="174">
        <v>2602</v>
      </c>
      <c r="CW2341" s="174">
        <v>5</v>
      </c>
      <c r="CX2341" s="174">
        <v>2234.6819999999998</v>
      </c>
    </row>
    <row r="2342" spans="84:102" x14ac:dyDescent="0.25">
      <c r="CF2342" s="3" t="s">
        <v>3073</v>
      </c>
      <c r="CG2342" s="174">
        <v>111059</v>
      </c>
      <c r="CH2342" s="174">
        <v>3669</v>
      </c>
      <c r="CI2342" s="174">
        <v>5</v>
      </c>
      <c r="CJ2342" s="174">
        <v>2234.0329999999999</v>
      </c>
      <c r="CK2342" s="174">
        <v>2234.0329999999999</v>
      </c>
      <c r="CN2342" s="3">
        <v>2822</v>
      </c>
      <c r="CO2342" s="169">
        <f t="shared" si="216"/>
        <v>1593.0645800000002</v>
      </c>
      <c r="CP2342" s="169">
        <f t="shared" si="217"/>
        <v>1606.59375</v>
      </c>
      <c r="CQ2342" s="170">
        <f t="shared" si="218"/>
        <v>3199.6583300000002</v>
      </c>
      <c r="CU2342" s="174">
        <v>111059</v>
      </c>
      <c r="CV2342" s="174">
        <v>3669</v>
      </c>
      <c r="CW2342" s="174">
        <v>5</v>
      </c>
      <c r="CX2342" s="174">
        <v>2234.0329999999999</v>
      </c>
    </row>
    <row r="2343" spans="84:102" x14ac:dyDescent="0.25">
      <c r="CF2343" s="3" t="s">
        <v>3073</v>
      </c>
      <c r="CG2343" s="174">
        <v>46180</v>
      </c>
      <c r="CH2343" s="174">
        <v>2622</v>
      </c>
      <c r="CI2343" s="174">
        <v>5</v>
      </c>
      <c r="CJ2343" s="174">
        <v>2233.3200000000002</v>
      </c>
      <c r="CK2343" s="174">
        <v>2233.3200000000002</v>
      </c>
      <c r="CN2343" s="3">
        <v>2379</v>
      </c>
      <c r="CO2343" s="169">
        <f t="shared" si="216"/>
        <v>1639.586</v>
      </c>
      <c r="CP2343" s="169">
        <f t="shared" si="217"/>
        <v>1556.7349999999999</v>
      </c>
      <c r="CQ2343" s="170">
        <f t="shared" si="218"/>
        <v>3196.3209999999999</v>
      </c>
      <c r="CU2343" s="174">
        <v>46180</v>
      </c>
      <c r="CV2343" s="174">
        <v>2622</v>
      </c>
      <c r="CW2343" s="174">
        <v>5</v>
      </c>
      <c r="CX2343" s="174">
        <v>2233.3200000000002</v>
      </c>
    </row>
    <row r="2344" spans="84:102" x14ac:dyDescent="0.25">
      <c r="CF2344" s="3" t="s">
        <v>3073</v>
      </c>
      <c r="CG2344" s="174">
        <v>1993</v>
      </c>
      <c r="CH2344" s="174">
        <v>112486</v>
      </c>
      <c r="CI2344" s="174">
        <v>5</v>
      </c>
      <c r="CJ2344" s="174">
        <v>2233.087</v>
      </c>
      <c r="CK2344" s="174">
        <v>2233.087</v>
      </c>
      <c r="CN2344" s="3">
        <v>3219</v>
      </c>
      <c r="CO2344" s="169">
        <f t="shared" si="216"/>
        <v>1587.7</v>
      </c>
      <c r="CP2344" s="169">
        <f t="shared" si="217"/>
        <v>1605.634</v>
      </c>
      <c r="CQ2344" s="170">
        <f t="shared" si="218"/>
        <v>3193.3339999999998</v>
      </c>
      <c r="CU2344" s="174">
        <v>1993</v>
      </c>
      <c r="CV2344" s="174">
        <v>112486</v>
      </c>
      <c r="CW2344" s="174">
        <v>5</v>
      </c>
      <c r="CX2344" s="174">
        <v>2233.087</v>
      </c>
    </row>
    <row r="2345" spans="84:102" x14ac:dyDescent="0.25">
      <c r="CF2345" s="3" t="s">
        <v>3073</v>
      </c>
      <c r="CG2345" s="174">
        <v>1407</v>
      </c>
      <c r="CH2345" s="174">
        <v>107953</v>
      </c>
      <c r="CI2345" s="174">
        <v>5</v>
      </c>
      <c r="CJ2345" s="174">
        <v>2232.7080000000001</v>
      </c>
      <c r="CK2345" s="174">
        <v>2232.7080000000001</v>
      </c>
      <c r="CN2345" s="3">
        <v>59</v>
      </c>
      <c r="CO2345" s="169">
        <f t="shared" si="216"/>
        <v>1508.1232999999997</v>
      </c>
      <c r="CP2345" s="169">
        <f t="shared" si="217"/>
        <v>1685.067</v>
      </c>
      <c r="CQ2345" s="170">
        <f t="shared" si="218"/>
        <v>3193.1902999999998</v>
      </c>
      <c r="CU2345" s="174">
        <v>1407</v>
      </c>
      <c r="CV2345" s="174">
        <v>107953</v>
      </c>
      <c r="CW2345" s="174">
        <v>5</v>
      </c>
      <c r="CX2345" s="174">
        <v>2232.7080000000001</v>
      </c>
    </row>
    <row r="2346" spans="84:102" x14ac:dyDescent="0.25">
      <c r="CF2346" s="3" t="s">
        <v>3073</v>
      </c>
      <c r="CG2346" s="174">
        <v>3410</v>
      </c>
      <c r="CH2346" s="174">
        <v>174503</v>
      </c>
      <c r="CI2346" s="174">
        <v>5</v>
      </c>
      <c r="CJ2346" s="174">
        <v>2232.3809999999999</v>
      </c>
      <c r="CK2346" s="174">
        <v>2232.3809999999999</v>
      </c>
      <c r="CN2346" s="3">
        <v>2623</v>
      </c>
      <c r="CO2346" s="169">
        <f t="shared" si="216"/>
        <v>1587.5594000000001</v>
      </c>
      <c r="CP2346" s="169">
        <f t="shared" si="217"/>
        <v>1604.52</v>
      </c>
      <c r="CQ2346" s="170">
        <f t="shared" si="218"/>
        <v>3192.0794000000001</v>
      </c>
      <c r="CU2346" s="174">
        <v>3410</v>
      </c>
      <c r="CV2346" s="174">
        <v>174503</v>
      </c>
      <c r="CW2346" s="174">
        <v>5</v>
      </c>
      <c r="CX2346" s="174">
        <v>2232.3809999999999</v>
      </c>
    </row>
    <row r="2347" spans="84:102" x14ac:dyDescent="0.25">
      <c r="CF2347" s="3" t="s">
        <v>3073</v>
      </c>
      <c r="CG2347" s="174">
        <v>85423</v>
      </c>
      <c r="CH2347" s="174">
        <v>513</v>
      </c>
      <c r="CI2347" s="174">
        <v>5</v>
      </c>
      <c r="CJ2347" s="174">
        <v>2232.203</v>
      </c>
      <c r="CK2347" s="174">
        <v>2232.203</v>
      </c>
      <c r="CN2347" s="3">
        <v>798</v>
      </c>
      <c r="CO2347" s="169">
        <f t="shared" si="216"/>
        <v>1606.3356999999999</v>
      </c>
      <c r="CP2347" s="169">
        <f t="shared" si="217"/>
        <v>1583.4203</v>
      </c>
      <c r="CQ2347" s="170">
        <f t="shared" si="218"/>
        <v>3189.7559999999999</v>
      </c>
      <c r="CU2347" s="174">
        <v>85423</v>
      </c>
      <c r="CV2347" s="174">
        <v>513</v>
      </c>
      <c r="CW2347" s="174">
        <v>5</v>
      </c>
      <c r="CX2347" s="174">
        <v>2232.203</v>
      </c>
    </row>
    <row r="2348" spans="84:102" x14ac:dyDescent="0.25">
      <c r="CF2348" s="3" t="s">
        <v>3073</v>
      </c>
      <c r="CG2348" s="174">
        <v>53966</v>
      </c>
      <c r="CH2348" s="174">
        <v>1801</v>
      </c>
      <c r="CI2348" s="174">
        <v>5</v>
      </c>
      <c r="CJ2348" s="174">
        <v>2231.0410000000002</v>
      </c>
      <c r="CK2348" s="174">
        <v>2231.0410000000002</v>
      </c>
      <c r="CN2348" s="3">
        <v>446</v>
      </c>
      <c r="CO2348" s="169">
        <f t="shared" si="216"/>
        <v>1582.4562000000001</v>
      </c>
      <c r="CP2348" s="169">
        <f t="shared" si="217"/>
        <v>1607.2955000000002</v>
      </c>
      <c r="CQ2348" s="170">
        <f t="shared" si="218"/>
        <v>3189.7517000000003</v>
      </c>
      <c r="CU2348" s="174">
        <v>53966</v>
      </c>
      <c r="CV2348" s="174">
        <v>1801</v>
      </c>
      <c r="CW2348" s="174">
        <v>5</v>
      </c>
      <c r="CX2348" s="174">
        <v>2231.0410000000002</v>
      </c>
    </row>
    <row r="2349" spans="84:102" x14ac:dyDescent="0.25">
      <c r="CF2349" s="3" t="s">
        <v>3073</v>
      </c>
      <c r="CG2349" s="174">
        <v>3161</v>
      </c>
      <c r="CH2349" s="174">
        <v>150512</v>
      </c>
      <c r="CI2349" s="174">
        <v>5</v>
      </c>
      <c r="CJ2349" s="174">
        <v>2230.788</v>
      </c>
      <c r="CK2349" s="174">
        <v>2230.788</v>
      </c>
      <c r="CN2349" s="3">
        <v>2936</v>
      </c>
      <c r="CO2349" s="169">
        <f t="shared" si="216"/>
        <v>1627.3112000000001</v>
      </c>
      <c r="CP2349" s="169">
        <f t="shared" si="217"/>
        <v>1562.1738</v>
      </c>
      <c r="CQ2349" s="170">
        <f t="shared" si="218"/>
        <v>3189.4850000000001</v>
      </c>
      <c r="CU2349" s="174">
        <v>3161</v>
      </c>
      <c r="CV2349" s="174">
        <v>150512</v>
      </c>
      <c r="CW2349" s="174">
        <v>5</v>
      </c>
      <c r="CX2349" s="174">
        <v>2230.788</v>
      </c>
    </row>
    <row r="2350" spans="84:102" x14ac:dyDescent="0.25">
      <c r="CF2350" s="3" t="s">
        <v>3073</v>
      </c>
      <c r="CG2350" s="174">
        <v>348</v>
      </c>
      <c r="CH2350" s="174">
        <v>77376</v>
      </c>
      <c r="CI2350" s="174">
        <v>5</v>
      </c>
      <c r="CJ2350" s="174">
        <v>2229.5500000000002</v>
      </c>
      <c r="CK2350" s="174">
        <v>2229.5500000000002</v>
      </c>
      <c r="CN2350" s="3">
        <v>1365</v>
      </c>
      <c r="CO2350" s="169">
        <f t="shared" si="216"/>
        <v>1584.1082999999999</v>
      </c>
      <c r="CP2350" s="169">
        <f t="shared" si="217"/>
        <v>1604.9663</v>
      </c>
      <c r="CQ2350" s="170">
        <f t="shared" si="218"/>
        <v>3189.0745999999999</v>
      </c>
      <c r="CU2350" s="174">
        <v>348</v>
      </c>
      <c r="CV2350" s="174">
        <v>77376</v>
      </c>
      <c r="CW2350" s="174">
        <v>5</v>
      </c>
      <c r="CX2350" s="174">
        <v>2229.5500000000002</v>
      </c>
    </row>
    <row r="2351" spans="84:102" x14ac:dyDescent="0.25">
      <c r="CF2351" s="3" t="s">
        <v>3073</v>
      </c>
      <c r="CG2351" s="174">
        <v>384</v>
      </c>
      <c r="CH2351" s="174">
        <v>78737</v>
      </c>
      <c r="CI2351" s="174">
        <v>5</v>
      </c>
      <c r="CJ2351" s="174">
        <v>2229.1880000000001</v>
      </c>
      <c r="CK2351" s="174">
        <v>2229.1880000000001</v>
      </c>
      <c r="CN2351" s="3">
        <v>2127</v>
      </c>
      <c r="CO2351" s="169">
        <f t="shared" si="216"/>
        <v>1607.4292</v>
      </c>
      <c r="CP2351" s="169">
        <f t="shared" si="217"/>
        <v>1577.3885</v>
      </c>
      <c r="CQ2351" s="170">
        <f t="shared" si="218"/>
        <v>3184.8177000000001</v>
      </c>
      <c r="CU2351" s="174">
        <v>384</v>
      </c>
      <c r="CV2351" s="174">
        <v>78737</v>
      </c>
      <c r="CW2351" s="174">
        <v>5</v>
      </c>
      <c r="CX2351" s="174">
        <v>2229.1880000000001</v>
      </c>
    </row>
    <row r="2352" spans="84:102" x14ac:dyDescent="0.25">
      <c r="CF2352" s="3" t="s">
        <v>3073</v>
      </c>
      <c r="CG2352" s="174">
        <v>1018</v>
      </c>
      <c r="CH2352" s="174">
        <v>119222</v>
      </c>
      <c r="CI2352" s="174">
        <v>5</v>
      </c>
      <c r="CJ2352" s="174">
        <v>2228.8389999999999</v>
      </c>
      <c r="CK2352" s="174">
        <v>2228.8389999999999</v>
      </c>
      <c r="CN2352" s="3">
        <v>1589</v>
      </c>
      <c r="CO2352" s="169">
        <f t="shared" si="216"/>
        <v>1576.2884999999999</v>
      </c>
      <c r="CP2352" s="169">
        <f t="shared" si="217"/>
        <v>1607.7910000000002</v>
      </c>
      <c r="CQ2352" s="170">
        <f t="shared" si="218"/>
        <v>3184.0794999999998</v>
      </c>
      <c r="CU2352" s="174">
        <v>1018</v>
      </c>
      <c r="CV2352" s="174">
        <v>119222</v>
      </c>
      <c r="CW2352" s="174">
        <v>5</v>
      </c>
      <c r="CX2352" s="174">
        <v>2228.8389999999999</v>
      </c>
    </row>
    <row r="2353" spans="84:102" x14ac:dyDescent="0.25">
      <c r="CF2353" s="3" t="s">
        <v>3073</v>
      </c>
      <c r="CG2353" s="174">
        <v>43658</v>
      </c>
      <c r="CH2353" s="174">
        <v>2584</v>
      </c>
      <c r="CI2353" s="174">
        <v>5</v>
      </c>
      <c r="CJ2353" s="174">
        <v>2228.4720000000002</v>
      </c>
      <c r="CK2353" s="174">
        <v>2228.4720000000002</v>
      </c>
      <c r="CN2353" s="3">
        <v>418</v>
      </c>
      <c r="CO2353" s="169">
        <f t="shared" si="216"/>
        <v>1538.3028999999999</v>
      </c>
      <c r="CP2353" s="169">
        <f t="shared" si="217"/>
        <v>1643.5211899999999</v>
      </c>
      <c r="CQ2353" s="170">
        <f t="shared" si="218"/>
        <v>3181.8240900000001</v>
      </c>
      <c r="CU2353" s="174">
        <v>43658</v>
      </c>
      <c r="CV2353" s="174">
        <v>2584</v>
      </c>
      <c r="CW2353" s="174">
        <v>5</v>
      </c>
      <c r="CX2353" s="174">
        <v>2228.4720000000002</v>
      </c>
    </row>
    <row r="2354" spans="84:102" x14ac:dyDescent="0.25">
      <c r="CF2354" s="3" t="s">
        <v>3073</v>
      </c>
      <c r="CG2354" s="174">
        <v>132895</v>
      </c>
      <c r="CH2354" s="174">
        <v>1081</v>
      </c>
      <c r="CI2354" s="174">
        <v>5</v>
      </c>
      <c r="CJ2354" s="174">
        <v>2227.8780000000002</v>
      </c>
      <c r="CK2354" s="174">
        <v>2227.8780000000002</v>
      </c>
      <c r="CN2354" s="3">
        <v>1863</v>
      </c>
      <c r="CO2354" s="169">
        <f t="shared" si="216"/>
        <v>1590.1679999999999</v>
      </c>
      <c r="CP2354" s="169">
        <f t="shared" si="217"/>
        <v>1587.9839999999999</v>
      </c>
      <c r="CQ2354" s="170">
        <f t="shared" si="218"/>
        <v>3178.152</v>
      </c>
      <c r="CU2354" s="174">
        <v>132895</v>
      </c>
      <c r="CV2354" s="174">
        <v>1081</v>
      </c>
      <c r="CW2354" s="174">
        <v>5</v>
      </c>
      <c r="CX2354" s="174">
        <v>2227.8780000000002</v>
      </c>
    </row>
    <row r="2355" spans="84:102" x14ac:dyDescent="0.25">
      <c r="CF2355" s="3" t="s">
        <v>3073</v>
      </c>
      <c r="CG2355" s="174">
        <v>84595</v>
      </c>
      <c r="CH2355" s="174">
        <v>585</v>
      </c>
      <c r="CI2355" s="174">
        <v>5</v>
      </c>
      <c r="CJ2355" s="174">
        <v>2227.6410000000001</v>
      </c>
      <c r="CK2355" s="174">
        <v>2227.6410000000001</v>
      </c>
      <c r="CN2355" s="3">
        <v>118</v>
      </c>
      <c r="CO2355" s="169">
        <f t="shared" si="216"/>
        <v>1618.2764999999999</v>
      </c>
      <c r="CP2355" s="169">
        <f t="shared" si="217"/>
        <v>1558.2184000000002</v>
      </c>
      <c r="CQ2355" s="170">
        <f t="shared" si="218"/>
        <v>3176.4949000000001</v>
      </c>
      <c r="CU2355" s="174">
        <v>84595</v>
      </c>
      <c r="CV2355" s="174">
        <v>585</v>
      </c>
      <c r="CW2355" s="174">
        <v>5</v>
      </c>
      <c r="CX2355" s="174">
        <v>2227.6410000000001</v>
      </c>
    </row>
    <row r="2356" spans="84:102" x14ac:dyDescent="0.25">
      <c r="CF2356" s="3" t="s">
        <v>3073</v>
      </c>
      <c r="CG2356" s="174">
        <v>1216</v>
      </c>
      <c r="CH2356" s="174">
        <v>133335</v>
      </c>
      <c r="CI2356" s="174">
        <v>5</v>
      </c>
      <c r="CJ2356" s="174">
        <v>2227.2550000000001</v>
      </c>
      <c r="CK2356" s="174">
        <v>2227.2550000000001</v>
      </c>
      <c r="CN2356" s="3">
        <v>3245</v>
      </c>
      <c r="CO2356" s="169">
        <f t="shared" si="216"/>
        <v>1609.1836000000001</v>
      </c>
      <c r="CP2356" s="169">
        <f t="shared" si="217"/>
        <v>1567.1618999999998</v>
      </c>
      <c r="CQ2356" s="170">
        <f t="shared" si="218"/>
        <v>3176.3454999999999</v>
      </c>
      <c r="CU2356" s="174">
        <v>1216</v>
      </c>
      <c r="CV2356" s="174">
        <v>133335</v>
      </c>
      <c r="CW2356" s="174">
        <v>5</v>
      </c>
      <c r="CX2356" s="174">
        <v>2227.2550000000001</v>
      </c>
    </row>
    <row r="2357" spans="84:102" x14ac:dyDescent="0.25">
      <c r="CF2357" s="3" t="s">
        <v>3073</v>
      </c>
      <c r="CG2357" s="174">
        <v>876</v>
      </c>
      <c r="CH2357" s="174">
        <v>108065</v>
      </c>
      <c r="CI2357" s="174">
        <v>5</v>
      </c>
      <c r="CJ2357" s="174">
        <v>2225.357</v>
      </c>
      <c r="CK2357" s="174">
        <v>2225.357</v>
      </c>
      <c r="CN2357" s="3">
        <v>2842</v>
      </c>
      <c r="CO2357" s="169">
        <f t="shared" si="216"/>
        <v>1589.2281</v>
      </c>
      <c r="CP2357" s="169">
        <f t="shared" si="217"/>
        <v>1586.0837999999999</v>
      </c>
      <c r="CQ2357" s="170">
        <f t="shared" si="218"/>
        <v>3175.3118999999997</v>
      </c>
      <c r="CU2357" s="174">
        <v>876</v>
      </c>
      <c r="CV2357" s="174">
        <v>108065</v>
      </c>
      <c r="CW2357" s="174">
        <v>5</v>
      </c>
      <c r="CX2357" s="174">
        <v>2225.357</v>
      </c>
    </row>
    <row r="2358" spans="84:102" x14ac:dyDescent="0.25">
      <c r="CF2358" s="3" t="s">
        <v>3073</v>
      </c>
      <c r="CG2358" s="174">
        <v>175</v>
      </c>
      <c r="CH2358" s="174">
        <v>68323</v>
      </c>
      <c r="CI2358" s="174">
        <v>5</v>
      </c>
      <c r="CJ2358" s="174">
        <v>2224.5619999999999</v>
      </c>
      <c r="CK2358" s="174">
        <v>2224.5619999999999</v>
      </c>
      <c r="CN2358" s="3">
        <v>1470</v>
      </c>
      <c r="CO2358" s="169">
        <f t="shared" si="216"/>
        <v>1573.9204</v>
      </c>
      <c r="CP2358" s="169">
        <f t="shared" si="217"/>
        <v>1601.1421</v>
      </c>
      <c r="CQ2358" s="170">
        <f t="shared" si="218"/>
        <v>3175.0625</v>
      </c>
      <c r="CU2358" s="174">
        <v>175</v>
      </c>
      <c r="CV2358" s="174">
        <v>68323</v>
      </c>
      <c r="CW2358" s="174">
        <v>5</v>
      </c>
      <c r="CX2358" s="174">
        <v>2224.5619999999999</v>
      </c>
    </row>
    <row r="2359" spans="84:102" x14ac:dyDescent="0.25">
      <c r="CF2359" s="3" t="s">
        <v>3073</v>
      </c>
      <c r="CG2359" s="174">
        <v>49489</v>
      </c>
      <c r="CH2359" s="174">
        <v>2644</v>
      </c>
      <c r="CI2359" s="174">
        <v>5</v>
      </c>
      <c r="CJ2359" s="174">
        <v>2224.2489999999998</v>
      </c>
      <c r="CK2359" s="174">
        <v>2224.2489999999998</v>
      </c>
      <c r="CN2359" s="3">
        <v>2116</v>
      </c>
      <c r="CO2359" s="169">
        <f t="shared" si="216"/>
        <v>1554.896</v>
      </c>
      <c r="CP2359" s="169">
        <f t="shared" si="217"/>
        <v>1617.683</v>
      </c>
      <c r="CQ2359" s="170">
        <f t="shared" si="218"/>
        <v>3172.5789999999997</v>
      </c>
      <c r="CU2359" s="174">
        <v>49489</v>
      </c>
      <c r="CV2359" s="174">
        <v>2644</v>
      </c>
      <c r="CW2359" s="174">
        <v>5</v>
      </c>
      <c r="CX2359" s="174">
        <v>2224.2489999999998</v>
      </c>
    </row>
    <row r="2360" spans="84:102" x14ac:dyDescent="0.25">
      <c r="CF2360" s="3" t="s">
        <v>3073</v>
      </c>
      <c r="CG2360" s="174">
        <v>41512</v>
      </c>
      <c r="CH2360" s="174">
        <v>2574</v>
      </c>
      <c r="CI2360" s="174">
        <v>5</v>
      </c>
      <c r="CJ2360" s="174">
        <v>2224.1909999999998</v>
      </c>
      <c r="CK2360" s="174">
        <v>2224.1909999999998</v>
      </c>
      <c r="CN2360" s="3">
        <v>2579</v>
      </c>
      <c r="CO2360" s="169">
        <f t="shared" si="216"/>
        <v>1554.7584999999999</v>
      </c>
      <c r="CP2360" s="169">
        <f t="shared" si="217"/>
        <v>1616.2211</v>
      </c>
      <c r="CQ2360" s="170">
        <f t="shared" si="218"/>
        <v>3170.9795999999997</v>
      </c>
      <c r="CU2360" s="174">
        <v>41512</v>
      </c>
      <c r="CV2360" s="174">
        <v>2574</v>
      </c>
      <c r="CW2360" s="174">
        <v>5</v>
      </c>
      <c r="CX2360" s="174">
        <v>2224.1909999999998</v>
      </c>
    </row>
    <row r="2361" spans="84:102" x14ac:dyDescent="0.25">
      <c r="CF2361" s="3" t="s">
        <v>3073</v>
      </c>
      <c r="CG2361" s="174">
        <v>3685</v>
      </c>
      <c r="CH2361" s="174">
        <v>67022</v>
      </c>
      <c r="CI2361" s="174">
        <v>5</v>
      </c>
      <c r="CJ2361" s="174">
        <v>2223.0300000000002</v>
      </c>
      <c r="CK2361" s="174">
        <v>2223.0300000000002</v>
      </c>
      <c r="CN2361" s="3">
        <v>1356</v>
      </c>
      <c r="CO2361" s="169">
        <f t="shared" si="216"/>
        <v>1590.4159</v>
      </c>
      <c r="CP2361" s="169">
        <f t="shared" si="217"/>
        <v>1580.2103</v>
      </c>
      <c r="CQ2361" s="170">
        <f t="shared" si="218"/>
        <v>3170.6261999999997</v>
      </c>
      <c r="CU2361" s="174">
        <v>3685</v>
      </c>
      <c r="CV2361" s="174">
        <v>67022</v>
      </c>
      <c r="CW2361" s="174">
        <v>5</v>
      </c>
      <c r="CX2361" s="174">
        <v>2223.0300000000002</v>
      </c>
    </row>
    <row r="2362" spans="84:102" x14ac:dyDescent="0.25">
      <c r="CF2362" s="3" t="s">
        <v>3073</v>
      </c>
      <c r="CG2362" s="174">
        <v>950</v>
      </c>
      <c r="CH2362" s="174">
        <v>114573</v>
      </c>
      <c r="CI2362" s="174">
        <v>5</v>
      </c>
      <c r="CJ2362" s="174">
        <v>2222.761</v>
      </c>
      <c r="CK2362" s="174">
        <v>2222.761</v>
      </c>
      <c r="CN2362" s="3">
        <v>804</v>
      </c>
      <c r="CO2362" s="169">
        <f t="shared" si="216"/>
        <v>1578.068</v>
      </c>
      <c r="CP2362" s="169">
        <f t="shared" si="217"/>
        <v>1590.9839999999999</v>
      </c>
      <c r="CQ2362" s="170">
        <f t="shared" si="218"/>
        <v>3169.0519999999997</v>
      </c>
      <c r="CU2362" s="174">
        <v>950</v>
      </c>
      <c r="CV2362" s="174">
        <v>114573</v>
      </c>
      <c r="CW2362" s="174">
        <v>5</v>
      </c>
      <c r="CX2362" s="174">
        <v>2222.761</v>
      </c>
    </row>
    <row r="2363" spans="84:102" x14ac:dyDescent="0.25">
      <c r="CF2363" s="3" t="s">
        <v>3073</v>
      </c>
      <c r="CG2363" s="174">
        <v>438</v>
      </c>
      <c r="CH2363" s="174">
        <v>82072</v>
      </c>
      <c r="CI2363" s="174">
        <v>5</v>
      </c>
      <c r="CJ2363" s="174">
        <v>2222.0810000000001</v>
      </c>
      <c r="CK2363" s="174">
        <v>2222.0810000000001</v>
      </c>
      <c r="CN2363" s="3">
        <v>1241</v>
      </c>
      <c r="CO2363" s="169">
        <f t="shared" si="216"/>
        <v>1544.951</v>
      </c>
      <c r="CP2363" s="169">
        <f t="shared" si="217"/>
        <v>1623.8413</v>
      </c>
      <c r="CQ2363" s="170">
        <f t="shared" si="218"/>
        <v>3168.7923000000001</v>
      </c>
      <c r="CU2363" s="174">
        <v>438</v>
      </c>
      <c r="CV2363" s="174">
        <v>82072</v>
      </c>
      <c r="CW2363" s="174">
        <v>5</v>
      </c>
      <c r="CX2363" s="174">
        <v>2222.0810000000001</v>
      </c>
    </row>
    <row r="2364" spans="84:102" x14ac:dyDescent="0.25">
      <c r="CF2364" s="3" t="s">
        <v>3073</v>
      </c>
      <c r="CG2364" s="174">
        <v>172106</v>
      </c>
      <c r="CH2364" s="174">
        <v>3382</v>
      </c>
      <c r="CI2364" s="174">
        <v>5</v>
      </c>
      <c r="CJ2364" s="174">
        <v>2220.8180000000002</v>
      </c>
      <c r="CK2364" s="174">
        <v>2220.8180000000002</v>
      </c>
      <c r="CN2364" s="3">
        <v>1995</v>
      </c>
      <c r="CO2364" s="169">
        <f t="shared" si="216"/>
        <v>1571.269</v>
      </c>
      <c r="CP2364" s="169">
        <f t="shared" si="217"/>
        <v>1594.9749999999999</v>
      </c>
      <c r="CQ2364" s="170">
        <f t="shared" si="218"/>
        <v>3166.2439999999997</v>
      </c>
      <c r="CU2364" s="174">
        <v>172106</v>
      </c>
      <c r="CV2364" s="174">
        <v>3382</v>
      </c>
      <c r="CW2364" s="174">
        <v>5</v>
      </c>
      <c r="CX2364" s="174">
        <v>2220.8180000000002</v>
      </c>
    </row>
    <row r="2365" spans="84:102" x14ac:dyDescent="0.25">
      <c r="CF2365" s="3" t="s">
        <v>3073</v>
      </c>
      <c r="CG2365" s="174">
        <v>3531</v>
      </c>
      <c r="CH2365" s="174">
        <v>74386</v>
      </c>
      <c r="CI2365" s="174">
        <v>5</v>
      </c>
      <c r="CJ2365" s="174">
        <v>2220.3029999999999</v>
      </c>
      <c r="CK2365" s="174">
        <v>2220.3029999999999</v>
      </c>
      <c r="CN2365" s="3">
        <v>648</v>
      </c>
      <c r="CO2365" s="169">
        <f t="shared" si="216"/>
        <v>1581.4279999999999</v>
      </c>
      <c r="CP2365" s="169">
        <f t="shared" si="217"/>
        <v>1584.1637000000001</v>
      </c>
      <c r="CQ2365" s="170">
        <f t="shared" si="218"/>
        <v>3165.5916999999999</v>
      </c>
      <c r="CU2365" s="174">
        <v>3531</v>
      </c>
      <c r="CV2365" s="174">
        <v>74386</v>
      </c>
      <c r="CW2365" s="174">
        <v>5</v>
      </c>
      <c r="CX2365" s="174">
        <v>2220.3029999999999</v>
      </c>
    </row>
    <row r="2366" spans="84:102" x14ac:dyDescent="0.25">
      <c r="CF2366" s="3" t="s">
        <v>3073</v>
      </c>
      <c r="CG2366" s="174">
        <v>148366</v>
      </c>
      <c r="CH2366" s="174">
        <v>2808</v>
      </c>
      <c r="CI2366" s="174">
        <v>5</v>
      </c>
      <c r="CJ2366" s="174">
        <v>2220.2339999999999</v>
      </c>
      <c r="CK2366" s="174">
        <v>2220.2339999999999</v>
      </c>
      <c r="CN2366" s="3">
        <v>599</v>
      </c>
      <c r="CO2366" s="169">
        <f t="shared" si="216"/>
        <v>1567.1938</v>
      </c>
      <c r="CP2366" s="169">
        <f t="shared" si="217"/>
        <v>1596.1068</v>
      </c>
      <c r="CQ2366" s="170">
        <f t="shared" si="218"/>
        <v>3163.3006</v>
      </c>
      <c r="CU2366" s="174">
        <v>148366</v>
      </c>
      <c r="CV2366" s="174">
        <v>2808</v>
      </c>
      <c r="CW2366" s="174">
        <v>5</v>
      </c>
      <c r="CX2366" s="174">
        <v>2220.2339999999999</v>
      </c>
    </row>
    <row r="2367" spans="84:102" x14ac:dyDescent="0.25">
      <c r="CF2367" s="3" t="s">
        <v>3073</v>
      </c>
      <c r="CG2367" s="174">
        <v>1719</v>
      </c>
      <c r="CH2367" s="174">
        <v>64114</v>
      </c>
      <c r="CI2367" s="174">
        <v>5</v>
      </c>
      <c r="CJ2367" s="174">
        <v>2219.9749999999999</v>
      </c>
      <c r="CK2367" s="174">
        <v>2219.9749999999999</v>
      </c>
      <c r="CN2367" s="3">
        <v>690</v>
      </c>
      <c r="CO2367" s="169">
        <f t="shared" si="216"/>
        <v>1572.45451</v>
      </c>
      <c r="CP2367" s="169">
        <f t="shared" si="217"/>
        <v>1589.5792300000001</v>
      </c>
      <c r="CQ2367" s="170">
        <f t="shared" si="218"/>
        <v>3162.0337399999999</v>
      </c>
      <c r="CU2367" s="174">
        <v>1719</v>
      </c>
      <c r="CV2367" s="174">
        <v>64114</v>
      </c>
      <c r="CW2367" s="174">
        <v>5</v>
      </c>
      <c r="CX2367" s="174">
        <v>2219.9749999999999</v>
      </c>
    </row>
    <row r="2368" spans="84:102" x14ac:dyDescent="0.25">
      <c r="CF2368" s="3" t="s">
        <v>3073</v>
      </c>
      <c r="CG2368" s="174">
        <v>1316</v>
      </c>
      <c r="CH2368" s="174">
        <v>119677</v>
      </c>
      <c r="CI2368" s="174">
        <v>5</v>
      </c>
      <c r="CJ2368" s="174">
        <v>2219.7640000000001</v>
      </c>
      <c r="CK2368" s="174">
        <v>2219.7640000000001</v>
      </c>
      <c r="CN2368" s="3">
        <v>1746</v>
      </c>
      <c r="CO2368" s="169">
        <f t="shared" si="216"/>
        <v>1575.1195</v>
      </c>
      <c r="CP2368" s="169">
        <f t="shared" si="217"/>
        <v>1586.4741199999999</v>
      </c>
      <c r="CQ2368" s="170">
        <f t="shared" si="218"/>
        <v>3161.5936199999996</v>
      </c>
      <c r="CU2368" s="174">
        <v>1316</v>
      </c>
      <c r="CV2368" s="174">
        <v>119677</v>
      </c>
      <c r="CW2368" s="174">
        <v>5</v>
      </c>
      <c r="CX2368" s="174">
        <v>2219.7640000000001</v>
      </c>
    </row>
    <row r="2369" spans="84:102" x14ac:dyDescent="0.25">
      <c r="CF2369" s="3" t="s">
        <v>3073</v>
      </c>
      <c r="CG2369" s="174">
        <v>161084</v>
      </c>
      <c r="CH2369" s="174">
        <v>3266</v>
      </c>
      <c r="CI2369" s="174">
        <v>5</v>
      </c>
      <c r="CJ2369" s="174">
        <v>2219.5250000000001</v>
      </c>
      <c r="CK2369" s="174">
        <v>2219.5250000000001</v>
      </c>
      <c r="CN2369" s="3">
        <v>3690</v>
      </c>
      <c r="CO2369" s="169">
        <f t="shared" si="216"/>
        <v>1582.921</v>
      </c>
      <c r="CP2369" s="169">
        <f t="shared" si="217"/>
        <v>1578.319</v>
      </c>
      <c r="CQ2369" s="170">
        <f t="shared" si="218"/>
        <v>3161.24</v>
      </c>
      <c r="CU2369" s="174">
        <v>161084</v>
      </c>
      <c r="CV2369" s="174">
        <v>3266</v>
      </c>
      <c r="CW2369" s="174">
        <v>5</v>
      </c>
      <c r="CX2369" s="174">
        <v>2219.5250000000001</v>
      </c>
    </row>
    <row r="2370" spans="84:102" x14ac:dyDescent="0.25">
      <c r="CF2370" s="3" t="s">
        <v>3073</v>
      </c>
      <c r="CG2370" s="174">
        <v>80661</v>
      </c>
      <c r="CH2370" s="174">
        <v>1578</v>
      </c>
      <c r="CI2370" s="174">
        <v>5</v>
      </c>
      <c r="CJ2370" s="174">
        <v>2219.41</v>
      </c>
      <c r="CK2370" s="174">
        <v>2219.41</v>
      </c>
      <c r="CN2370" s="3">
        <v>799</v>
      </c>
      <c r="CO2370" s="169">
        <f t="shared" si="216"/>
        <v>1579.8573999999999</v>
      </c>
      <c r="CP2370" s="169">
        <f t="shared" si="217"/>
        <v>1581.0544</v>
      </c>
      <c r="CQ2370" s="170">
        <f t="shared" si="218"/>
        <v>3160.9117999999999</v>
      </c>
      <c r="CU2370" s="174">
        <v>80661</v>
      </c>
      <c r="CV2370" s="174">
        <v>1578</v>
      </c>
      <c r="CW2370" s="174">
        <v>5</v>
      </c>
      <c r="CX2370" s="174">
        <v>2219.41</v>
      </c>
    </row>
    <row r="2371" spans="84:102" x14ac:dyDescent="0.25">
      <c r="CF2371" s="3" t="s">
        <v>3073</v>
      </c>
      <c r="CG2371" s="174">
        <v>25725</v>
      </c>
      <c r="CH2371" s="174">
        <v>2327</v>
      </c>
      <c r="CI2371" s="174">
        <v>5</v>
      </c>
      <c r="CJ2371" s="174">
        <v>2219.0790000000002</v>
      </c>
      <c r="CK2371" s="174">
        <v>2219.0790000000002</v>
      </c>
      <c r="CN2371" s="3">
        <v>2256</v>
      </c>
      <c r="CO2371" s="169">
        <f t="shared" ref="CO2371:CO2434" si="219">SUMIF(CG$3:CG$17476,$CN2371,$CK$3:$CK$17476)</f>
        <v>1561.1596</v>
      </c>
      <c r="CP2371" s="169">
        <f t="shared" ref="CP2371:CP2434" si="220">SUMIF(CH$3:CH$17476,$CN2371,$CK$3:$CK$17476)</f>
        <v>1598.5786000000001</v>
      </c>
      <c r="CQ2371" s="170">
        <f t="shared" ref="CQ2371:CQ2434" si="221">CO2371+CP2371</f>
        <v>3159.7381999999998</v>
      </c>
      <c r="CU2371" s="174">
        <v>25725</v>
      </c>
      <c r="CV2371" s="174">
        <v>2327</v>
      </c>
      <c r="CW2371" s="174">
        <v>5</v>
      </c>
      <c r="CX2371" s="174">
        <v>2219.0790000000002</v>
      </c>
    </row>
    <row r="2372" spans="84:102" x14ac:dyDescent="0.25">
      <c r="CF2372" s="3" t="s">
        <v>3073</v>
      </c>
      <c r="CG2372" s="174">
        <v>70171</v>
      </c>
      <c r="CH2372" s="174">
        <v>1676</v>
      </c>
      <c r="CI2372" s="174">
        <v>5</v>
      </c>
      <c r="CJ2372" s="174">
        <v>2218.7759999999998</v>
      </c>
      <c r="CK2372" s="174">
        <v>2218.7759999999998</v>
      </c>
      <c r="CN2372" s="3">
        <v>1273</v>
      </c>
      <c r="CO2372" s="169">
        <f t="shared" si="219"/>
        <v>1595.713</v>
      </c>
      <c r="CP2372" s="169">
        <f t="shared" si="220"/>
        <v>1563.5619999999999</v>
      </c>
      <c r="CQ2372" s="170">
        <f t="shared" si="221"/>
        <v>3159.2749999999996</v>
      </c>
      <c r="CU2372" s="174">
        <v>70171</v>
      </c>
      <c r="CV2372" s="174">
        <v>1676</v>
      </c>
      <c r="CW2372" s="174">
        <v>5</v>
      </c>
      <c r="CX2372" s="174">
        <v>2218.7759999999998</v>
      </c>
    </row>
    <row r="2373" spans="84:102" x14ac:dyDescent="0.25">
      <c r="CF2373" s="3" t="s">
        <v>3073</v>
      </c>
      <c r="CG2373" s="174">
        <v>143798</v>
      </c>
      <c r="CH2373" s="174">
        <v>1169</v>
      </c>
      <c r="CI2373" s="174">
        <v>5</v>
      </c>
      <c r="CJ2373" s="174">
        <v>2218.33</v>
      </c>
      <c r="CK2373" s="174">
        <v>2218.33</v>
      </c>
      <c r="CN2373" s="3">
        <v>297</v>
      </c>
      <c r="CO2373" s="169">
        <f t="shared" si="219"/>
        <v>1529.65275</v>
      </c>
      <c r="CP2373" s="169">
        <f t="shared" si="220"/>
        <v>1627.60079</v>
      </c>
      <c r="CQ2373" s="170">
        <f t="shared" si="221"/>
        <v>3157.2535399999997</v>
      </c>
      <c r="CU2373" s="174">
        <v>143798</v>
      </c>
      <c r="CV2373" s="174">
        <v>1169</v>
      </c>
      <c r="CW2373" s="174">
        <v>5</v>
      </c>
      <c r="CX2373" s="174">
        <v>2218.33</v>
      </c>
    </row>
    <row r="2374" spans="84:102" x14ac:dyDescent="0.25">
      <c r="CF2374" s="3" t="s">
        <v>3073</v>
      </c>
      <c r="CG2374" s="174">
        <v>3020</v>
      </c>
      <c r="CH2374" s="174">
        <v>164108</v>
      </c>
      <c r="CI2374" s="174">
        <v>5</v>
      </c>
      <c r="CJ2374" s="174">
        <v>2217.0189999999998</v>
      </c>
      <c r="CK2374" s="174">
        <v>2217.0189999999998</v>
      </c>
      <c r="CN2374" s="3">
        <v>3611</v>
      </c>
      <c r="CO2374" s="169">
        <f t="shared" si="219"/>
        <v>1487.3330799999999</v>
      </c>
      <c r="CP2374" s="169">
        <f t="shared" si="220"/>
        <v>1666.5214780000001</v>
      </c>
      <c r="CQ2374" s="170">
        <f t="shared" si="221"/>
        <v>3153.854558</v>
      </c>
      <c r="CU2374" s="174">
        <v>3020</v>
      </c>
      <c r="CV2374" s="174">
        <v>164108</v>
      </c>
      <c r="CW2374" s="174">
        <v>5</v>
      </c>
      <c r="CX2374" s="174">
        <v>2217.0189999999998</v>
      </c>
    </row>
    <row r="2375" spans="84:102" x14ac:dyDescent="0.25">
      <c r="CF2375" s="3" t="s">
        <v>3073</v>
      </c>
      <c r="CG2375" s="174">
        <v>1667</v>
      </c>
      <c r="CH2375" s="174">
        <v>69340</v>
      </c>
      <c r="CI2375" s="174">
        <v>5</v>
      </c>
      <c r="CJ2375" s="174">
        <v>2214.732</v>
      </c>
      <c r="CK2375" s="174">
        <v>2214.732</v>
      </c>
      <c r="CN2375" s="3">
        <v>2061</v>
      </c>
      <c r="CO2375" s="169">
        <f t="shared" si="219"/>
        <v>1502.2209</v>
      </c>
      <c r="CP2375" s="169">
        <f t="shared" si="220"/>
        <v>1650.4917</v>
      </c>
      <c r="CQ2375" s="170">
        <f t="shared" si="221"/>
        <v>3152.7125999999998</v>
      </c>
      <c r="CU2375" s="174">
        <v>1667</v>
      </c>
      <c r="CV2375" s="174">
        <v>69340</v>
      </c>
      <c r="CW2375" s="174">
        <v>5</v>
      </c>
      <c r="CX2375" s="174">
        <v>2214.732</v>
      </c>
    </row>
    <row r="2376" spans="84:102" x14ac:dyDescent="0.25">
      <c r="CF2376" s="3" t="s">
        <v>3073</v>
      </c>
      <c r="CG2376" s="174">
        <v>94775</v>
      </c>
      <c r="CH2376" s="174">
        <v>700</v>
      </c>
      <c r="CI2376" s="174">
        <v>5</v>
      </c>
      <c r="CJ2376" s="174">
        <v>2214.3870000000002</v>
      </c>
      <c r="CK2376" s="174">
        <v>2214.3870000000002</v>
      </c>
      <c r="CN2376" s="3">
        <v>665</v>
      </c>
      <c r="CO2376" s="169">
        <f t="shared" si="219"/>
        <v>1504.1247899999998</v>
      </c>
      <c r="CP2376" s="169">
        <f t="shared" si="220"/>
        <v>1648.2501500000001</v>
      </c>
      <c r="CQ2376" s="170">
        <f t="shared" si="221"/>
        <v>3152.3749399999997</v>
      </c>
      <c r="CU2376" s="174">
        <v>94775</v>
      </c>
      <c r="CV2376" s="174">
        <v>700</v>
      </c>
      <c r="CW2376" s="174">
        <v>5</v>
      </c>
      <c r="CX2376" s="174">
        <v>2214.3870000000002</v>
      </c>
    </row>
    <row r="2377" spans="84:102" x14ac:dyDescent="0.25">
      <c r="CF2377" s="3" t="s">
        <v>3073</v>
      </c>
      <c r="CG2377" s="174">
        <v>65955</v>
      </c>
      <c r="CH2377" s="174">
        <v>3513</v>
      </c>
      <c r="CI2377" s="174">
        <v>5</v>
      </c>
      <c r="CJ2377" s="174">
        <v>2213.5309999999999</v>
      </c>
      <c r="CK2377" s="174">
        <v>2213.5309999999999</v>
      </c>
      <c r="CN2377" s="3">
        <v>3576</v>
      </c>
      <c r="CO2377" s="169">
        <f t="shared" si="219"/>
        <v>1557.1013</v>
      </c>
      <c r="CP2377" s="169">
        <f t="shared" si="220"/>
        <v>1594.4109999999998</v>
      </c>
      <c r="CQ2377" s="170">
        <f t="shared" si="221"/>
        <v>3151.5122999999999</v>
      </c>
      <c r="CU2377" s="174">
        <v>65955</v>
      </c>
      <c r="CV2377" s="174">
        <v>3513</v>
      </c>
      <c r="CW2377" s="174">
        <v>5</v>
      </c>
      <c r="CX2377" s="174">
        <v>2213.5309999999999</v>
      </c>
    </row>
    <row r="2378" spans="84:102" x14ac:dyDescent="0.25">
      <c r="CF2378" s="3" t="s">
        <v>3073</v>
      </c>
      <c r="CG2378" s="174">
        <v>132466</v>
      </c>
      <c r="CH2378" s="174">
        <v>1213</v>
      </c>
      <c r="CI2378" s="174">
        <v>5</v>
      </c>
      <c r="CJ2378" s="174">
        <v>2212.6</v>
      </c>
      <c r="CK2378" s="174">
        <v>2212.6</v>
      </c>
      <c r="CN2378" s="3">
        <v>2174</v>
      </c>
      <c r="CO2378" s="169">
        <f t="shared" si="219"/>
        <v>1604.4079999999999</v>
      </c>
      <c r="CP2378" s="169">
        <f t="shared" si="220"/>
        <v>1546.6210000000001</v>
      </c>
      <c r="CQ2378" s="170">
        <f t="shared" si="221"/>
        <v>3151.029</v>
      </c>
      <c r="CU2378" s="174">
        <v>132466</v>
      </c>
      <c r="CV2378" s="174">
        <v>1213</v>
      </c>
      <c r="CW2378" s="174">
        <v>5</v>
      </c>
      <c r="CX2378" s="174">
        <v>2212.6</v>
      </c>
    </row>
    <row r="2379" spans="84:102" x14ac:dyDescent="0.25">
      <c r="CF2379" s="3" t="s">
        <v>3073</v>
      </c>
      <c r="CG2379" s="174">
        <v>137714</v>
      </c>
      <c r="CH2379" s="174">
        <v>1103</v>
      </c>
      <c r="CI2379" s="174">
        <v>5</v>
      </c>
      <c r="CJ2379" s="174">
        <v>2211.4389999999999</v>
      </c>
      <c r="CK2379" s="174">
        <v>2211.4389999999999</v>
      </c>
      <c r="CN2379" s="3">
        <v>2206</v>
      </c>
      <c r="CO2379" s="169">
        <f t="shared" si="219"/>
        <v>1565.2750000000001</v>
      </c>
      <c r="CP2379" s="169">
        <f t="shared" si="220"/>
        <v>1585.1559999999999</v>
      </c>
      <c r="CQ2379" s="170">
        <f t="shared" si="221"/>
        <v>3150.431</v>
      </c>
      <c r="CU2379" s="174">
        <v>137714</v>
      </c>
      <c r="CV2379" s="174">
        <v>1103</v>
      </c>
      <c r="CW2379" s="174">
        <v>5</v>
      </c>
      <c r="CX2379" s="174">
        <v>2211.4389999999999</v>
      </c>
    </row>
    <row r="2380" spans="84:102" x14ac:dyDescent="0.25">
      <c r="CF2380" s="3" t="s">
        <v>3073</v>
      </c>
      <c r="CG2380" s="174">
        <v>91722</v>
      </c>
      <c r="CH2380" s="174">
        <v>3606</v>
      </c>
      <c r="CI2380" s="174">
        <v>5</v>
      </c>
      <c r="CJ2380" s="174">
        <v>2211.2469999999998</v>
      </c>
      <c r="CK2380" s="174">
        <v>2211.2469999999998</v>
      </c>
      <c r="CN2380" s="3">
        <v>2880</v>
      </c>
      <c r="CO2380" s="169">
        <f t="shared" si="219"/>
        <v>1580.4539</v>
      </c>
      <c r="CP2380" s="169">
        <f t="shared" si="220"/>
        <v>1568.7751000000001</v>
      </c>
      <c r="CQ2380" s="170">
        <f t="shared" si="221"/>
        <v>3149.2290000000003</v>
      </c>
      <c r="CU2380" s="174">
        <v>91722</v>
      </c>
      <c r="CV2380" s="174">
        <v>3606</v>
      </c>
      <c r="CW2380" s="174">
        <v>5</v>
      </c>
      <c r="CX2380" s="174">
        <v>2211.2469999999998</v>
      </c>
    </row>
    <row r="2381" spans="84:102" x14ac:dyDescent="0.25">
      <c r="CF2381" s="3" t="s">
        <v>3073</v>
      </c>
      <c r="CG2381" s="174">
        <v>107953</v>
      </c>
      <c r="CH2381" s="174">
        <v>1407</v>
      </c>
      <c r="CI2381" s="174">
        <v>5</v>
      </c>
      <c r="CJ2381" s="174">
        <v>2211.0340000000001</v>
      </c>
      <c r="CK2381" s="174">
        <v>2211.0340000000001</v>
      </c>
      <c r="CN2381" s="3">
        <v>1326</v>
      </c>
      <c r="CO2381" s="169">
        <f t="shared" si="219"/>
        <v>1542.0820000000001</v>
      </c>
      <c r="CP2381" s="169">
        <f t="shared" si="220"/>
        <v>1598.127</v>
      </c>
      <c r="CQ2381" s="170">
        <f t="shared" si="221"/>
        <v>3140.2089999999998</v>
      </c>
      <c r="CU2381" s="174">
        <v>107953</v>
      </c>
      <c r="CV2381" s="174">
        <v>1407</v>
      </c>
      <c r="CW2381" s="174">
        <v>5</v>
      </c>
      <c r="CX2381" s="174">
        <v>2211.0340000000001</v>
      </c>
    </row>
    <row r="2382" spans="84:102" x14ac:dyDescent="0.25">
      <c r="CF2382" s="3" t="s">
        <v>3073</v>
      </c>
      <c r="CG2382" s="174">
        <v>809</v>
      </c>
      <c r="CH2382" s="174">
        <v>101785</v>
      </c>
      <c r="CI2382" s="174">
        <v>5</v>
      </c>
      <c r="CJ2382" s="174">
        <v>2210.652</v>
      </c>
      <c r="CK2382" s="174">
        <v>2210.652</v>
      </c>
      <c r="CN2382" s="3">
        <v>905</v>
      </c>
      <c r="CO2382" s="169">
        <f t="shared" si="219"/>
        <v>1567.462</v>
      </c>
      <c r="CP2382" s="169">
        <f t="shared" si="220"/>
        <v>1572.67</v>
      </c>
      <c r="CQ2382" s="170">
        <f t="shared" si="221"/>
        <v>3140.1320000000001</v>
      </c>
      <c r="CU2382" s="174">
        <v>809</v>
      </c>
      <c r="CV2382" s="174">
        <v>101785</v>
      </c>
      <c r="CW2382" s="174">
        <v>5</v>
      </c>
      <c r="CX2382" s="174">
        <v>2210.652</v>
      </c>
    </row>
    <row r="2383" spans="84:102" x14ac:dyDescent="0.25">
      <c r="CF2383" s="3" t="s">
        <v>3073</v>
      </c>
      <c r="CG2383" s="174">
        <v>178234</v>
      </c>
      <c r="CH2383" s="174">
        <v>3431</v>
      </c>
      <c r="CI2383" s="174">
        <v>5</v>
      </c>
      <c r="CJ2383" s="174">
        <v>2209.527</v>
      </c>
      <c r="CK2383" s="174">
        <v>2209.527</v>
      </c>
      <c r="CN2383" s="3">
        <v>453</v>
      </c>
      <c r="CO2383" s="169">
        <f t="shared" si="219"/>
        <v>1604.1457</v>
      </c>
      <c r="CP2383" s="169">
        <f t="shared" si="220"/>
        <v>1534.1174000000001</v>
      </c>
      <c r="CQ2383" s="170">
        <f t="shared" si="221"/>
        <v>3138.2631000000001</v>
      </c>
      <c r="CU2383" s="174">
        <v>178234</v>
      </c>
      <c r="CV2383" s="174">
        <v>3431</v>
      </c>
      <c r="CW2383" s="174">
        <v>5</v>
      </c>
      <c r="CX2383" s="174">
        <v>2209.527</v>
      </c>
    </row>
    <row r="2384" spans="84:102" x14ac:dyDescent="0.25">
      <c r="CF2384" s="3" t="s">
        <v>3073</v>
      </c>
      <c r="CG2384" s="174">
        <v>896</v>
      </c>
      <c r="CH2384" s="174">
        <v>109662</v>
      </c>
      <c r="CI2384" s="174">
        <v>5</v>
      </c>
      <c r="CJ2384" s="174">
        <v>2206.924</v>
      </c>
      <c r="CK2384" s="174">
        <v>2206.924</v>
      </c>
      <c r="CN2384" s="3">
        <v>2297</v>
      </c>
      <c r="CO2384" s="169">
        <f t="shared" si="219"/>
        <v>1543.3195000000001</v>
      </c>
      <c r="CP2384" s="169">
        <f t="shared" si="220"/>
        <v>1593.7908</v>
      </c>
      <c r="CQ2384" s="170">
        <f t="shared" si="221"/>
        <v>3137.1103000000003</v>
      </c>
      <c r="CU2384" s="174">
        <v>896</v>
      </c>
      <c r="CV2384" s="174">
        <v>109662</v>
      </c>
      <c r="CW2384" s="174">
        <v>5</v>
      </c>
      <c r="CX2384" s="174">
        <v>2206.924</v>
      </c>
    </row>
    <row r="2385" spans="84:102" x14ac:dyDescent="0.25">
      <c r="CF2385" s="3" t="s">
        <v>3073</v>
      </c>
      <c r="CG2385" s="174">
        <v>1115</v>
      </c>
      <c r="CH2385" s="174">
        <v>141790</v>
      </c>
      <c r="CI2385" s="174">
        <v>5</v>
      </c>
      <c r="CJ2385" s="174">
        <v>2206.3389999999999</v>
      </c>
      <c r="CK2385" s="174">
        <v>2206.3389999999999</v>
      </c>
      <c r="CN2385" s="3">
        <v>94</v>
      </c>
      <c r="CO2385" s="169">
        <f t="shared" si="219"/>
        <v>1552.9341000000002</v>
      </c>
      <c r="CP2385" s="169">
        <f t="shared" si="220"/>
        <v>1581.8691999999999</v>
      </c>
      <c r="CQ2385" s="170">
        <f t="shared" si="221"/>
        <v>3134.8033</v>
      </c>
      <c r="CU2385" s="174">
        <v>1115</v>
      </c>
      <c r="CV2385" s="174">
        <v>141790</v>
      </c>
      <c r="CW2385" s="174">
        <v>5</v>
      </c>
      <c r="CX2385" s="174">
        <v>2206.3389999999999</v>
      </c>
    </row>
    <row r="2386" spans="84:102" x14ac:dyDescent="0.25">
      <c r="CF2386" s="3" t="s">
        <v>3073</v>
      </c>
      <c r="CG2386" s="174">
        <v>78570</v>
      </c>
      <c r="CH2386" s="174">
        <v>3548</v>
      </c>
      <c r="CI2386" s="174">
        <v>5</v>
      </c>
      <c r="CJ2386" s="174">
        <v>2205.9879999999998</v>
      </c>
      <c r="CK2386" s="174">
        <v>2205.9879999999998</v>
      </c>
      <c r="CN2386" s="3">
        <v>510</v>
      </c>
      <c r="CO2386" s="169">
        <f t="shared" si="219"/>
        <v>1570.1516999999999</v>
      </c>
      <c r="CP2386" s="169">
        <f t="shared" si="220"/>
        <v>1564.5821999999998</v>
      </c>
      <c r="CQ2386" s="170">
        <f t="shared" si="221"/>
        <v>3134.7338999999997</v>
      </c>
      <c r="CU2386" s="174">
        <v>78570</v>
      </c>
      <c r="CV2386" s="174">
        <v>3548</v>
      </c>
      <c r="CW2386" s="174">
        <v>5</v>
      </c>
      <c r="CX2386" s="174">
        <v>2205.9879999999998</v>
      </c>
    </row>
    <row r="2387" spans="84:102" x14ac:dyDescent="0.25">
      <c r="CF2387" s="3" t="s">
        <v>3073</v>
      </c>
      <c r="CG2387" s="174">
        <v>1141</v>
      </c>
      <c r="CH2387" s="174">
        <v>142448</v>
      </c>
      <c r="CI2387" s="174">
        <v>5</v>
      </c>
      <c r="CJ2387" s="174">
        <v>2205.8180000000002</v>
      </c>
      <c r="CK2387" s="174">
        <v>2205.8180000000002</v>
      </c>
      <c r="CN2387" s="3">
        <v>2495</v>
      </c>
      <c r="CO2387" s="169">
        <f t="shared" si="219"/>
        <v>1580.0527000000002</v>
      </c>
      <c r="CP2387" s="169">
        <f t="shared" si="220"/>
        <v>1552.8881999999999</v>
      </c>
      <c r="CQ2387" s="170">
        <f t="shared" si="221"/>
        <v>3132.9409000000001</v>
      </c>
      <c r="CU2387" s="174">
        <v>1141</v>
      </c>
      <c r="CV2387" s="174">
        <v>142448</v>
      </c>
      <c r="CW2387" s="174">
        <v>5</v>
      </c>
      <c r="CX2387" s="174">
        <v>2205.8180000000002</v>
      </c>
    </row>
    <row r="2388" spans="84:102" x14ac:dyDescent="0.25">
      <c r="CF2388" s="3" t="s">
        <v>3073</v>
      </c>
      <c r="CG2388" s="174">
        <v>3379</v>
      </c>
      <c r="CH2388" s="174">
        <v>171756</v>
      </c>
      <c r="CI2388" s="174">
        <v>5</v>
      </c>
      <c r="CJ2388" s="174">
        <v>2205.2370000000001</v>
      </c>
      <c r="CK2388" s="174">
        <v>2205.2370000000001</v>
      </c>
      <c r="CN2388" s="3">
        <v>940</v>
      </c>
      <c r="CO2388" s="169">
        <f t="shared" si="219"/>
        <v>1544.463</v>
      </c>
      <c r="CP2388" s="169">
        <f t="shared" si="220"/>
        <v>1588.2670000000001</v>
      </c>
      <c r="CQ2388" s="170">
        <f t="shared" si="221"/>
        <v>3132.73</v>
      </c>
      <c r="CU2388" s="174">
        <v>3379</v>
      </c>
      <c r="CV2388" s="174">
        <v>171756</v>
      </c>
      <c r="CW2388" s="174">
        <v>5</v>
      </c>
      <c r="CX2388" s="174">
        <v>2205.2370000000001</v>
      </c>
    </row>
    <row r="2389" spans="84:102" x14ac:dyDescent="0.25">
      <c r="CF2389" s="3" t="s">
        <v>3073</v>
      </c>
      <c r="CG2389" s="174">
        <v>165275</v>
      </c>
      <c r="CH2389" s="174">
        <v>3320</v>
      </c>
      <c r="CI2389" s="174">
        <v>5</v>
      </c>
      <c r="CJ2389" s="174">
        <v>2204.3539999999998</v>
      </c>
      <c r="CK2389" s="174">
        <v>2204.3539999999998</v>
      </c>
      <c r="CN2389" s="3">
        <v>2041</v>
      </c>
      <c r="CO2389" s="169">
        <f t="shared" si="219"/>
        <v>1534.9690000000001</v>
      </c>
      <c r="CP2389" s="169">
        <f t="shared" si="220"/>
        <v>1596.5940000000001</v>
      </c>
      <c r="CQ2389" s="170">
        <f t="shared" si="221"/>
        <v>3131.5630000000001</v>
      </c>
      <c r="CU2389" s="174">
        <v>165275</v>
      </c>
      <c r="CV2389" s="174">
        <v>3320</v>
      </c>
      <c r="CW2389" s="174">
        <v>5</v>
      </c>
      <c r="CX2389" s="174">
        <v>2204.3539999999998</v>
      </c>
    </row>
    <row r="2390" spans="84:102" x14ac:dyDescent="0.25">
      <c r="CF2390" s="3" t="s">
        <v>3073</v>
      </c>
      <c r="CG2390" s="174">
        <v>135258</v>
      </c>
      <c r="CH2390" s="174">
        <v>2019</v>
      </c>
      <c r="CI2390" s="174">
        <v>5</v>
      </c>
      <c r="CJ2390" s="174">
        <v>2203.9639999999999</v>
      </c>
      <c r="CK2390" s="174">
        <v>2203.9639999999999</v>
      </c>
      <c r="CN2390" s="3">
        <v>3224</v>
      </c>
      <c r="CO2390" s="169">
        <f t="shared" si="219"/>
        <v>1562.9870000000001</v>
      </c>
      <c r="CP2390" s="169">
        <f t="shared" si="220"/>
        <v>1567.4688000000001</v>
      </c>
      <c r="CQ2390" s="170">
        <f t="shared" si="221"/>
        <v>3130.4558000000002</v>
      </c>
      <c r="CU2390" s="174">
        <v>135258</v>
      </c>
      <c r="CV2390" s="174">
        <v>2019</v>
      </c>
      <c r="CW2390" s="174">
        <v>5</v>
      </c>
      <c r="CX2390" s="174">
        <v>2203.9639999999999</v>
      </c>
    </row>
    <row r="2391" spans="84:102" x14ac:dyDescent="0.25">
      <c r="CF2391" s="3" t="s">
        <v>3073</v>
      </c>
      <c r="CG2391" s="174">
        <v>2618</v>
      </c>
      <c r="CH2391" s="174">
        <v>45733</v>
      </c>
      <c r="CI2391" s="174">
        <v>5</v>
      </c>
      <c r="CJ2391" s="174">
        <v>2203.7489999999998</v>
      </c>
      <c r="CK2391" s="174">
        <v>2203.7489999999998</v>
      </c>
      <c r="CN2391" s="3">
        <v>2510</v>
      </c>
      <c r="CO2391" s="169">
        <f t="shared" si="219"/>
        <v>1565.1233400000001</v>
      </c>
      <c r="CP2391" s="169">
        <f t="shared" si="220"/>
        <v>1564.7543999999998</v>
      </c>
      <c r="CQ2391" s="170">
        <f t="shared" si="221"/>
        <v>3129.8777399999999</v>
      </c>
      <c r="CU2391" s="174">
        <v>2618</v>
      </c>
      <c r="CV2391" s="174">
        <v>45733</v>
      </c>
      <c r="CW2391" s="174">
        <v>5</v>
      </c>
      <c r="CX2391" s="174">
        <v>2203.7489999999998</v>
      </c>
    </row>
    <row r="2392" spans="84:102" x14ac:dyDescent="0.25">
      <c r="CF2392" s="3" t="s">
        <v>3073</v>
      </c>
      <c r="CG2392" s="174">
        <v>803</v>
      </c>
      <c r="CH2392" s="174">
        <v>102780</v>
      </c>
      <c r="CI2392" s="174">
        <v>5</v>
      </c>
      <c r="CJ2392" s="174">
        <v>2203.4169999999999</v>
      </c>
      <c r="CK2392" s="174">
        <v>2203.4169999999999</v>
      </c>
      <c r="CN2392" s="3">
        <v>1358</v>
      </c>
      <c r="CO2392" s="169">
        <f t="shared" si="219"/>
        <v>1533.383</v>
      </c>
      <c r="CP2392" s="169">
        <f t="shared" si="220"/>
        <v>1592.1089999999999</v>
      </c>
      <c r="CQ2392" s="170">
        <f t="shared" si="221"/>
        <v>3125.4920000000002</v>
      </c>
      <c r="CU2392" s="174">
        <v>803</v>
      </c>
      <c r="CV2392" s="174">
        <v>102780</v>
      </c>
      <c r="CW2392" s="174">
        <v>5</v>
      </c>
      <c r="CX2392" s="174">
        <v>2203.4169999999999</v>
      </c>
    </row>
    <row r="2393" spans="84:102" x14ac:dyDescent="0.25">
      <c r="CF2393" s="3" t="s">
        <v>3073</v>
      </c>
      <c r="CG2393" s="174">
        <v>2634</v>
      </c>
      <c r="CH2393" s="174">
        <v>44298</v>
      </c>
      <c r="CI2393" s="174">
        <v>5</v>
      </c>
      <c r="CJ2393" s="174">
        <v>2202.9810000000002</v>
      </c>
      <c r="CK2393" s="174">
        <v>2202.9810000000002</v>
      </c>
      <c r="CN2393" s="3">
        <v>2980</v>
      </c>
      <c r="CO2393" s="169">
        <f t="shared" si="219"/>
        <v>1566.0250000000001</v>
      </c>
      <c r="CP2393" s="169">
        <f t="shared" si="220"/>
        <v>1558.56</v>
      </c>
      <c r="CQ2393" s="170">
        <f t="shared" si="221"/>
        <v>3124.585</v>
      </c>
      <c r="CU2393" s="174">
        <v>2634</v>
      </c>
      <c r="CV2393" s="174">
        <v>44298</v>
      </c>
      <c r="CW2393" s="174">
        <v>5</v>
      </c>
      <c r="CX2393" s="174">
        <v>2202.9810000000002</v>
      </c>
    </row>
    <row r="2394" spans="84:102" x14ac:dyDescent="0.25">
      <c r="CF2394" s="3" t="s">
        <v>3073</v>
      </c>
      <c r="CG2394" s="174">
        <v>1489</v>
      </c>
      <c r="CH2394" s="174">
        <v>95059</v>
      </c>
      <c r="CI2394" s="174">
        <v>5</v>
      </c>
      <c r="CJ2394" s="174">
        <v>2202.94</v>
      </c>
      <c r="CK2394" s="174">
        <v>2202.94</v>
      </c>
      <c r="CN2394" s="3">
        <v>189</v>
      </c>
      <c r="CO2394" s="169">
        <f t="shared" si="219"/>
        <v>1528.9977000000001</v>
      </c>
      <c r="CP2394" s="169">
        <f t="shared" si="220"/>
        <v>1594.6772000000001</v>
      </c>
      <c r="CQ2394" s="170">
        <f t="shared" si="221"/>
        <v>3123.6749</v>
      </c>
      <c r="CU2394" s="174">
        <v>1489</v>
      </c>
      <c r="CV2394" s="174">
        <v>95059</v>
      </c>
      <c r="CW2394" s="174">
        <v>5</v>
      </c>
      <c r="CX2394" s="174">
        <v>2202.94</v>
      </c>
    </row>
    <row r="2395" spans="84:102" x14ac:dyDescent="0.25">
      <c r="CF2395" s="3" t="s">
        <v>3073</v>
      </c>
      <c r="CG2395" s="174">
        <v>1980</v>
      </c>
      <c r="CH2395" s="174">
        <v>97147</v>
      </c>
      <c r="CI2395" s="174">
        <v>5</v>
      </c>
      <c r="CJ2395" s="174">
        <v>2202.5749999999998</v>
      </c>
      <c r="CK2395" s="174">
        <v>2202.5749999999998</v>
      </c>
      <c r="CN2395" s="3">
        <v>137</v>
      </c>
      <c r="CO2395" s="169">
        <f t="shared" si="219"/>
        <v>1562.2275</v>
      </c>
      <c r="CP2395" s="169">
        <f t="shared" si="220"/>
        <v>1561.3400999999999</v>
      </c>
      <c r="CQ2395" s="170">
        <f t="shared" si="221"/>
        <v>3123.5675999999999</v>
      </c>
      <c r="CU2395" s="174">
        <v>1980</v>
      </c>
      <c r="CV2395" s="174">
        <v>97147</v>
      </c>
      <c r="CW2395" s="174">
        <v>5</v>
      </c>
      <c r="CX2395" s="174">
        <v>2202.5749999999998</v>
      </c>
    </row>
    <row r="2396" spans="84:102" x14ac:dyDescent="0.25">
      <c r="CF2396" s="3" t="s">
        <v>3073</v>
      </c>
      <c r="CG2396" s="174">
        <v>37068</v>
      </c>
      <c r="CH2396" s="174">
        <v>2441</v>
      </c>
      <c r="CI2396" s="174">
        <v>5</v>
      </c>
      <c r="CJ2396" s="174">
        <v>2201.864</v>
      </c>
      <c r="CK2396" s="174">
        <v>2201.864</v>
      </c>
      <c r="CN2396" s="3">
        <v>3086</v>
      </c>
      <c r="CO2396" s="169">
        <f t="shared" si="219"/>
        <v>1523.4318000000001</v>
      </c>
      <c r="CP2396" s="169">
        <f t="shared" si="220"/>
        <v>1598.1091000000001</v>
      </c>
      <c r="CQ2396" s="170">
        <f t="shared" si="221"/>
        <v>3121.5409</v>
      </c>
      <c r="CU2396" s="174">
        <v>37068</v>
      </c>
      <c r="CV2396" s="174">
        <v>2441</v>
      </c>
      <c r="CW2396" s="174">
        <v>5</v>
      </c>
      <c r="CX2396" s="174">
        <v>2201.864</v>
      </c>
    </row>
    <row r="2397" spans="84:102" x14ac:dyDescent="0.25">
      <c r="CF2397" s="3" t="s">
        <v>3073</v>
      </c>
      <c r="CG2397" s="174">
        <v>133335</v>
      </c>
      <c r="CH2397" s="174">
        <v>1216</v>
      </c>
      <c r="CI2397" s="174">
        <v>5</v>
      </c>
      <c r="CJ2397" s="174">
        <v>2201.2860000000001</v>
      </c>
      <c r="CK2397" s="174">
        <v>2201.2860000000001</v>
      </c>
      <c r="CN2397" s="3">
        <v>1348</v>
      </c>
      <c r="CO2397" s="169">
        <f t="shared" si="219"/>
        <v>1560.8478</v>
      </c>
      <c r="CP2397" s="169">
        <f t="shared" si="220"/>
        <v>1560.3596</v>
      </c>
      <c r="CQ2397" s="170">
        <f t="shared" si="221"/>
        <v>3121.2074000000002</v>
      </c>
      <c r="CU2397" s="174">
        <v>133335</v>
      </c>
      <c r="CV2397" s="174">
        <v>1216</v>
      </c>
      <c r="CW2397" s="174">
        <v>5</v>
      </c>
      <c r="CX2397" s="174">
        <v>2201.2860000000001</v>
      </c>
    </row>
    <row r="2398" spans="84:102" x14ac:dyDescent="0.25">
      <c r="CF2398" s="3" t="s">
        <v>3073</v>
      </c>
      <c r="CG2398" s="174">
        <v>30102</v>
      </c>
      <c r="CH2398" s="174">
        <v>2420</v>
      </c>
      <c r="CI2398" s="174">
        <v>5</v>
      </c>
      <c r="CJ2398" s="174">
        <v>2200.6790000000001</v>
      </c>
      <c r="CK2398" s="174">
        <v>2200.6790000000001</v>
      </c>
      <c r="CN2398" s="3">
        <v>2766</v>
      </c>
      <c r="CO2398" s="169">
        <f t="shared" si="219"/>
        <v>1531.0164</v>
      </c>
      <c r="CP2398" s="169">
        <f t="shared" si="220"/>
        <v>1586.8155999999999</v>
      </c>
      <c r="CQ2398" s="170">
        <f t="shared" si="221"/>
        <v>3117.8319999999999</v>
      </c>
      <c r="CU2398" s="174">
        <v>30102</v>
      </c>
      <c r="CV2398" s="174">
        <v>2420</v>
      </c>
      <c r="CW2398" s="174">
        <v>5</v>
      </c>
      <c r="CX2398" s="174">
        <v>2200.6790000000001</v>
      </c>
    </row>
    <row r="2399" spans="84:102" x14ac:dyDescent="0.25">
      <c r="CF2399" s="3" t="s">
        <v>3073</v>
      </c>
      <c r="CG2399" s="174">
        <v>156397</v>
      </c>
      <c r="CH2399" s="174">
        <v>3197</v>
      </c>
      <c r="CI2399" s="174">
        <v>5</v>
      </c>
      <c r="CJ2399" s="174">
        <v>2200.2269999999999</v>
      </c>
      <c r="CK2399" s="174">
        <v>2200.2269999999999</v>
      </c>
      <c r="CN2399" s="3">
        <v>356</v>
      </c>
      <c r="CO2399" s="169">
        <f t="shared" si="219"/>
        <v>1539.9904000000001</v>
      </c>
      <c r="CP2399" s="169">
        <f t="shared" si="220"/>
        <v>1575.8971000000001</v>
      </c>
      <c r="CQ2399" s="170">
        <f t="shared" si="221"/>
        <v>3115.8875000000003</v>
      </c>
      <c r="CU2399" s="174">
        <v>156397</v>
      </c>
      <c r="CV2399" s="174">
        <v>3197</v>
      </c>
      <c r="CW2399" s="174">
        <v>5</v>
      </c>
      <c r="CX2399" s="174">
        <v>2200.2269999999999</v>
      </c>
    </row>
    <row r="2400" spans="84:102" x14ac:dyDescent="0.25">
      <c r="CF2400" s="3" t="s">
        <v>3073</v>
      </c>
      <c r="CG2400" s="174">
        <v>28592</v>
      </c>
      <c r="CH2400" s="174">
        <v>2387</v>
      </c>
      <c r="CI2400" s="174">
        <v>5</v>
      </c>
      <c r="CJ2400" s="174">
        <v>2199.3470000000002</v>
      </c>
      <c r="CK2400" s="174">
        <v>2199.3470000000002</v>
      </c>
      <c r="CN2400" s="3">
        <v>2115</v>
      </c>
      <c r="CO2400" s="169">
        <f t="shared" si="219"/>
        <v>1502.4580000000001</v>
      </c>
      <c r="CP2400" s="169">
        <f t="shared" si="220"/>
        <v>1611.0060000000001</v>
      </c>
      <c r="CQ2400" s="170">
        <f t="shared" si="221"/>
        <v>3113.4639999999999</v>
      </c>
      <c r="CU2400" s="174">
        <v>28592</v>
      </c>
      <c r="CV2400" s="174">
        <v>2387</v>
      </c>
      <c r="CW2400" s="174">
        <v>5</v>
      </c>
      <c r="CX2400" s="174">
        <v>2199.3470000000002</v>
      </c>
    </row>
    <row r="2401" spans="84:102" x14ac:dyDescent="0.25">
      <c r="CF2401" s="3" t="s">
        <v>3073</v>
      </c>
      <c r="CG2401" s="174">
        <v>108842</v>
      </c>
      <c r="CH2401" s="174">
        <v>1413</v>
      </c>
      <c r="CI2401" s="174">
        <v>5</v>
      </c>
      <c r="CJ2401" s="174">
        <v>2199.2620000000002</v>
      </c>
      <c r="CK2401" s="174">
        <v>2199.2620000000002</v>
      </c>
      <c r="CN2401" s="3">
        <v>830</v>
      </c>
      <c r="CO2401" s="169">
        <f t="shared" si="219"/>
        <v>1535.9262000000001</v>
      </c>
      <c r="CP2401" s="169">
        <f t="shared" si="220"/>
        <v>1573.0396999999998</v>
      </c>
      <c r="CQ2401" s="170">
        <f t="shared" si="221"/>
        <v>3108.9659000000001</v>
      </c>
      <c r="CU2401" s="174">
        <v>108842</v>
      </c>
      <c r="CV2401" s="174">
        <v>1413</v>
      </c>
      <c r="CW2401" s="174">
        <v>5</v>
      </c>
      <c r="CX2401" s="174">
        <v>2199.2620000000002</v>
      </c>
    </row>
    <row r="2402" spans="84:102" x14ac:dyDescent="0.25">
      <c r="CF2402" s="3" t="s">
        <v>3073</v>
      </c>
      <c r="CG2402" s="174">
        <v>173286</v>
      </c>
      <c r="CH2402" s="174">
        <v>3417</v>
      </c>
      <c r="CI2402" s="174">
        <v>5</v>
      </c>
      <c r="CJ2402" s="174">
        <v>2199.0650000000001</v>
      </c>
      <c r="CK2402" s="174">
        <v>2199.0650000000001</v>
      </c>
      <c r="CN2402" s="3">
        <v>273</v>
      </c>
      <c r="CO2402" s="169">
        <f t="shared" si="219"/>
        <v>1586.6306999999999</v>
      </c>
      <c r="CP2402" s="169">
        <f t="shared" si="220"/>
        <v>1521.58</v>
      </c>
      <c r="CQ2402" s="170">
        <f t="shared" si="221"/>
        <v>3108.2106999999996</v>
      </c>
      <c r="CU2402" s="174">
        <v>173286</v>
      </c>
      <c r="CV2402" s="174">
        <v>3417</v>
      </c>
      <c r="CW2402" s="174">
        <v>5</v>
      </c>
      <c r="CX2402" s="174">
        <v>2199.0650000000001</v>
      </c>
    </row>
    <row r="2403" spans="84:102" x14ac:dyDescent="0.25">
      <c r="CF2403" s="3" t="s">
        <v>3073</v>
      </c>
      <c r="CG2403" s="174">
        <v>3339</v>
      </c>
      <c r="CH2403" s="174">
        <v>163963</v>
      </c>
      <c r="CI2403" s="174">
        <v>5</v>
      </c>
      <c r="CJ2403" s="174">
        <v>2198.8319999999999</v>
      </c>
      <c r="CK2403" s="174">
        <v>2198.8319999999999</v>
      </c>
      <c r="CN2403" s="3">
        <v>2823</v>
      </c>
      <c r="CO2403" s="169">
        <f t="shared" si="219"/>
        <v>1535.5255399999999</v>
      </c>
      <c r="CP2403" s="169">
        <f t="shared" si="220"/>
        <v>1570.82836</v>
      </c>
      <c r="CQ2403" s="170">
        <f t="shared" si="221"/>
        <v>3106.3539000000001</v>
      </c>
      <c r="CU2403" s="174">
        <v>3339</v>
      </c>
      <c r="CV2403" s="174">
        <v>163963</v>
      </c>
      <c r="CW2403" s="174">
        <v>5</v>
      </c>
      <c r="CX2403" s="174">
        <v>2198.8319999999999</v>
      </c>
    </row>
    <row r="2404" spans="84:102" x14ac:dyDescent="0.25">
      <c r="CF2404" s="3" t="s">
        <v>3073</v>
      </c>
      <c r="CG2404" s="174">
        <v>168</v>
      </c>
      <c r="CH2404" s="174">
        <v>68337</v>
      </c>
      <c r="CI2404" s="174">
        <v>5</v>
      </c>
      <c r="CJ2404" s="174">
        <v>2198.0889999999999</v>
      </c>
      <c r="CK2404" s="174">
        <v>2198.0889999999999</v>
      </c>
      <c r="CN2404" s="3">
        <v>2461</v>
      </c>
      <c r="CO2404" s="169">
        <f t="shared" si="219"/>
        <v>1533.5293000000001</v>
      </c>
      <c r="CP2404" s="169">
        <f t="shared" si="220"/>
        <v>1569.6438000000001</v>
      </c>
      <c r="CQ2404" s="170">
        <f t="shared" si="221"/>
        <v>3103.1731</v>
      </c>
      <c r="CU2404" s="174">
        <v>168</v>
      </c>
      <c r="CV2404" s="174">
        <v>68337</v>
      </c>
      <c r="CW2404" s="174">
        <v>5</v>
      </c>
      <c r="CX2404" s="174">
        <v>2198.0889999999999</v>
      </c>
    </row>
    <row r="2405" spans="84:102" x14ac:dyDescent="0.25">
      <c r="CF2405" s="3" t="s">
        <v>3073</v>
      </c>
      <c r="CG2405" s="174">
        <v>96277</v>
      </c>
      <c r="CH2405" s="174">
        <v>1968</v>
      </c>
      <c r="CI2405" s="174">
        <v>5</v>
      </c>
      <c r="CJ2405" s="174">
        <v>2197.703</v>
      </c>
      <c r="CK2405" s="174">
        <v>2197.703</v>
      </c>
      <c r="CN2405" s="3">
        <v>1712</v>
      </c>
      <c r="CO2405" s="169">
        <f t="shared" si="219"/>
        <v>1536.721</v>
      </c>
      <c r="CP2405" s="169">
        <f t="shared" si="220"/>
        <v>1563.135</v>
      </c>
      <c r="CQ2405" s="170">
        <f t="shared" si="221"/>
        <v>3099.8559999999998</v>
      </c>
      <c r="CU2405" s="174">
        <v>96277</v>
      </c>
      <c r="CV2405" s="174">
        <v>1968</v>
      </c>
      <c r="CW2405" s="174">
        <v>5</v>
      </c>
      <c r="CX2405" s="174">
        <v>2197.703</v>
      </c>
    </row>
    <row r="2406" spans="84:102" x14ac:dyDescent="0.25">
      <c r="CF2406" s="3" t="s">
        <v>3073</v>
      </c>
      <c r="CG2406" s="174">
        <v>1431</v>
      </c>
      <c r="CH2406" s="174">
        <v>101129</v>
      </c>
      <c r="CI2406" s="174">
        <v>5</v>
      </c>
      <c r="CJ2406" s="174">
        <v>2196.732</v>
      </c>
      <c r="CK2406" s="174">
        <v>2196.732</v>
      </c>
      <c r="CN2406" s="3">
        <v>3696</v>
      </c>
      <c r="CO2406" s="169">
        <f t="shared" si="219"/>
        <v>1542.5482</v>
      </c>
      <c r="CP2406" s="169">
        <f t="shared" si="220"/>
        <v>1554.1217999999999</v>
      </c>
      <c r="CQ2406" s="170">
        <f t="shared" si="221"/>
        <v>3096.67</v>
      </c>
      <c r="CU2406" s="174">
        <v>1431</v>
      </c>
      <c r="CV2406" s="174">
        <v>101129</v>
      </c>
      <c r="CW2406" s="174">
        <v>5</v>
      </c>
      <c r="CX2406" s="174">
        <v>2196.732</v>
      </c>
    </row>
    <row r="2407" spans="84:102" x14ac:dyDescent="0.25">
      <c r="CF2407" s="3" t="s">
        <v>3073</v>
      </c>
      <c r="CG2407" s="174">
        <v>149778</v>
      </c>
      <c r="CH2407" s="174">
        <v>2826</v>
      </c>
      <c r="CI2407" s="174">
        <v>5</v>
      </c>
      <c r="CJ2407" s="174">
        <v>2195.3150000000001</v>
      </c>
      <c r="CK2407" s="174">
        <v>2195.3150000000001</v>
      </c>
      <c r="CN2407" s="3">
        <v>1843</v>
      </c>
      <c r="CO2407" s="169">
        <f t="shared" si="219"/>
        <v>1533.6860000000001</v>
      </c>
      <c r="CP2407" s="169">
        <f t="shared" si="220"/>
        <v>1558.5158000000001</v>
      </c>
      <c r="CQ2407" s="170">
        <f t="shared" si="221"/>
        <v>3092.2018000000003</v>
      </c>
      <c r="CU2407" s="174">
        <v>149778</v>
      </c>
      <c r="CV2407" s="174">
        <v>2826</v>
      </c>
      <c r="CW2407" s="174">
        <v>5</v>
      </c>
      <c r="CX2407" s="174">
        <v>2195.3150000000001</v>
      </c>
    </row>
    <row r="2408" spans="84:102" x14ac:dyDescent="0.25">
      <c r="CF2408" s="3" t="s">
        <v>3073</v>
      </c>
      <c r="CG2408" s="174">
        <v>1404</v>
      </c>
      <c r="CH2408" s="174">
        <v>107377</v>
      </c>
      <c r="CI2408" s="174">
        <v>5</v>
      </c>
      <c r="CJ2408" s="174">
        <v>2195.2919999999999</v>
      </c>
      <c r="CK2408" s="174">
        <v>2195.2919999999999</v>
      </c>
      <c r="CN2408" s="3">
        <v>2621</v>
      </c>
      <c r="CO2408" s="169">
        <f t="shared" si="219"/>
        <v>1553.3344999999999</v>
      </c>
      <c r="CP2408" s="169">
        <f t="shared" si="220"/>
        <v>1538.4877999999999</v>
      </c>
      <c r="CQ2408" s="170">
        <f t="shared" si="221"/>
        <v>3091.8222999999998</v>
      </c>
      <c r="CU2408" s="174">
        <v>1404</v>
      </c>
      <c r="CV2408" s="174">
        <v>107377</v>
      </c>
      <c r="CW2408" s="174">
        <v>5</v>
      </c>
      <c r="CX2408" s="174">
        <v>2195.2919999999999</v>
      </c>
    </row>
    <row r="2409" spans="84:102" x14ac:dyDescent="0.25">
      <c r="CF2409" s="3" t="s">
        <v>3073</v>
      </c>
      <c r="CG2409" s="174">
        <v>42</v>
      </c>
      <c r="CH2409" s="174">
        <v>63270</v>
      </c>
      <c r="CI2409" s="174">
        <v>5</v>
      </c>
      <c r="CJ2409" s="174">
        <v>2192.2669999999998</v>
      </c>
      <c r="CK2409" s="174">
        <v>2192.2669999999998</v>
      </c>
      <c r="CN2409" s="3">
        <v>3025</v>
      </c>
      <c r="CO2409" s="169">
        <f t="shared" si="219"/>
        <v>1545.6722000000002</v>
      </c>
      <c r="CP2409" s="169">
        <f t="shared" si="220"/>
        <v>1542.2307000000001</v>
      </c>
      <c r="CQ2409" s="170">
        <f t="shared" si="221"/>
        <v>3087.9029</v>
      </c>
      <c r="CU2409" s="174">
        <v>42</v>
      </c>
      <c r="CV2409" s="174">
        <v>63270</v>
      </c>
      <c r="CW2409" s="174">
        <v>5</v>
      </c>
      <c r="CX2409" s="174">
        <v>2192.2669999999998</v>
      </c>
    </row>
    <row r="2410" spans="84:102" x14ac:dyDescent="0.25">
      <c r="CF2410" s="3" t="s">
        <v>3073</v>
      </c>
      <c r="CG2410" s="174">
        <v>2413</v>
      </c>
      <c r="CH2410" s="174">
        <v>31893</v>
      </c>
      <c r="CI2410" s="174">
        <v>5</v>
      </c>
      <c r="CJ2410" s="174">
        <v>2191.64</v>
      </c>
      <c r="CK2410" s="174">
        <v>2191.64</v>
      </c>
      <c r="CN2410" s="3">
        <v>2774</v>
      </c>
      <c r="CO2410" s="169">
        <f t="shared" si="219"/>
        <v>1521.7372379999999</v>
      </c>
      <c r="CP2410" s="169">
        <f t="shared" si="220"/>
        <v>1564.7867839999999</v>
      </c>
      <c r="CQ2410" s="170">
        <f t="shared" si="221"/>
        <v>3086.5240219999996</v>
      </c>
      <c r="CU2410" s="174">
        <v>2413</v>
      </c>
      <c r="CV2410" s="174">
        <v>31893</v>
      </c>
      <c r="CW2410" s="174">
        <v>5</v>
      </c>
      <c r="CX2410" s="174">
        <v>2191.64</v>
      </c>
    </row>
    <row r="2411" spans="84:102" x14ac:dyDescent="0.25">
      <c r="CF2411" s="3" t="s">
        <v>3073</v>
      </c>
      <c r="CG2411" s="174">
        <v>146021</v>
      </c>
      <c r="CH2411" s="174">
        <v>1146</v>
      </c>
      <c r="CI2411" s="174">
        <v>5</v>
      </c>
      <c r="CJ2411" s="174">
        <v>2191.1509999999998</v>
      </c>
      <c r="CK2411" s="174">
        <v>2191.1509999999998</v>
      </c>
      <c r="CN2411" s="3">
        <v>3216</v>
      </c>
      <c r="CO2411" s="169">
        <f t="shared" si="219"/>
        <v>1559.16</v>
      </c>
      <c r="CP2411" s="169">
        <f t="shared" si="220"/>
        <v>1526.4949999999999</v>
      </c>
      <c r="CQ2411" s="170">
        <f t="shared" si="221"/>
        <v>3085.6549999999997</v>
      </c>
      <c r="CU2411" s="174">
        <v>146021</v>
      </c>
      <c r="CV2411" s="174">
        <v>1146</v>
      </c>
      <c r="CW2411" s="174">
        <v>5</v>
      </c>
      <c r="CX2411" s="174">
        <v>2191.1509999999998</v>
      </c>
    </row>
    <row r="2412" spans="84:102" x14ac:dyDescent="0.25">
      <c r="CF2412" s="3" t="s">
        <v>3073</v>
      </c>
      <c r="CG2412" s="174">
        <v>1689</v>
      </c>
      <c r="CH2412" s="174">
        <v>67947</v>
      </c>
      <c r="CI2412" s="174">
        <v>5</v>
      </c>
      <c r="CJ2412" s="174">
        <v>2190.6419999999998</v>
      </c>
      <c r="CK2412" s="174">
        <v>2190.6419999999998</v>
      </c>
      <c r="CN2412" s="3">
        <v>2497</v>
      </c>
      <c r="CO2412" s="169">
        <f t="shared" si="219"/>
        <v>1500.652</v>
      </c>
      <c r="CP2412" s="169">
        <f t="shared" si="220"/>
        <v>1584.9</v>
      </c>
      <c r="CQ2412" s="170">
        <f t="shared" si="221"/>
        <v>3085.5520000000001</v>
      </c>
      <c r="CU2412" s="174">
        <v>1689</v>
      </c>
      <c r="CV2412" s="174">
        <v>67947</v>
      </c>
      <c r="CW2412" s="174">
        <v>5</v>
      </c>
      <c r="CX2412" s="174">
        <v>2190.6419999999998</v>
      </c>
    </row>
    <row r="2413" spans="84:102" x14ac:dyDescent="0.25">
      <c r="CF2413" s="3" t="s">
        <v>3073</v>
      </c>
      <c r="CG2413" s="174">
        <v>76846</v>
      </c>
      <c r="CH2413" s="174">
        <v>1607</v>
      </c>
      <c r="CI2413" s="174">
        <v>5</v>
      </c>
      <c r="CJ2413" s="174">
        <v>2189.8939999999998</v>
      </c>
      <c r="CK2413" s="174">
        <v>2189.8939999999998</v>
      </c>
      <c r="CN2413" s="3">
        <v>1373</v>
      </c>
      <c r="CO2413" s="169">
        <f t="shared" si="219"/>
        <v>1540.2239999999999</v>
      </c>
      <c r="CP2413" s="169">
        <f t="shared" si="220"/>
        <v>1535.5920000000001</v>
      </c>
      <c r="CQ2413" s="170">
        <f t="shared" si="221"/>
        <v>3075.8159999999998</v>
      </c>
      <c r="CU2413" s="174">
        <v>76846</v>
      </c>
      <c r="CV2413" s="174">
        <v>1607</v>
      </c>
      <c r="CW2413" s="174">
        <v>5</v>
      </c>
      <c r="CX2413" s="174">
        <v>2189.8939999999998</v>
      </c>
    </row>
    <row r="2414" spans="84:102" x14ac:dyDescent="0.25">
      <c r="CF2414" s="3" t="s">
        <v>3073</v>
      </c>
      <c r="CG2414" s="174">
        <v>3548</v>
      </c>
      <c r="CH2414" s="174">
        <v>78570</v>
      </c>
      <c r="CI2414" s="174">
        <v>5</v>
      </c>
      <c r="CJ2414" s="174">
        <v>2189.826</v>
      </c>
      <c r="CK2414" s="174">
        <v>2189.826</v>
      </c>
      <c r="CN2414" s="3">
        <v>488</v>
      </c>
      <c r="CO2414" s="169">
        <f t="shared" si="219"/>
        <v>1499.1822999999999</v>
      </c>
      <c r="CP2414" s="169">
        <f t="shared" si="220"/>
        <v>1576.1828</v>
      </c>
      <c r="CQ2414" s="170">
        <f t="shared" si="221"/>
        <v>3075.3651</v>
      </c>
      <c r="CU2414" s="174">
        <v>3548</v>
      </c>
      <c r="CV2414" s="174">
        <v>78570</v>
      </c>
      <c r="CW2414" s="174">
        <v>5</v>
      </c>
      <c r="CX2414" s="174">
        <v>2189.826</v>
      </c>
    </row>
    <row r="2415" spans="84:102" x14ac:dyDescent="0.25">
      <c r="CF2415" s="3" t="s">
        <v>3073</v>
      </c>
      <c r="CG2415" s="174">
        <v>1265</v>
      </c>
      <c r="CH2415" s="174">
        <v>125235</v>
      </c>
      <c r="CI2415" s="174">
        <v>5</v>
      </c>
      <c r="CJ2415" s="174">
        <v>2189.701</v>
      </c>
      <c r="CK2415" s="174">
        <v>2189.701</v>
      </c>
      <c r="CN2415" s="3">
        <v>320</v>
      </c>
      <c r="CO2415" s="169">
        <f t="shared" si="219"/>
        <v>1507.9628000000002</v>
      </c>
      <c r="CP2415" s="169">
        <f t="shared" si="220"/>
        <v>1566.6447000000001</v>
      </c>
      <c r="CQ2415" s="170">
        <f t="shared" si="221"/>
        <v>3074.6075000000001</v>
      </c>
      <c r="CU2415" s="174">
        <v>1265</v>
      </c>
      <c r="CV2415" s="174">
        <v>125235</v>
      </c>
      <c r="CW2415" s="174">
        <v>5</v>
      </c>
      <c r="CX2415" s="174">
        <v>2189.701</v>
      </c>
    </row>
    <row r="2416" spans="84:102" x14ac:dyDescent="0.25">
      <c r="CF2416" s="3" t="s">
        <v>3073</v>
      </c>
      <c r="CG2416" s="174">
        <v>168553</v>
      </c>
      <c r="CH2416" s="174">
        <v>3055</v>
      </c>
      <c r="CI2416" s="174">
        <v>5</v>
      </c>
      <c r="CJ2416" s="174">
        <v>2188.2919999999999</v>
      </c>
      <c r="CK2416" s="174">
        <v>2188.2919999999999</v>
      </c>
      <c r="CN2416" s="3">
        <v>2341</v>
      </c>
      <c r="CO2416" s="169">
        <f t="shared" si="219"/>
        <v>1549.58952</v>
      </c>
      <c r="CP2416" s="169">
        <f t="shared" si="220"/>
        <v>1524.91985</v>
      </c>
      <c r="CQ2416" s="170">
        <f t="shared" si="221"/>
        <v>3074.5093699999998</v>
      </c>
      <c r="CU2416" s="174">
        <v>168553</v>
      </c>
      <c r="CV2416" s="174">
        <v>3055</v>
      </c>
      <c r="CW2416" s="174">
        <v>5</v>
      </c>
      <c r="CX2416" s="174">
        <v>2188.2919999999999</v>
      </c>
    </row>
    <row r="2417" spans="84:102" x14ac:dyDescent="0.25">
      <c r="CF2417" s="3" t="s">
        <v>3073</v>
      </c>
      <c r="CG2417" s="174">
        <v>3438</v>
      </c>
      <c r="CH2417" s="174">
        <v>179312</v>
      </c>
      <c r="CI2417" s="174">
        <v>5</v>
      </c>
      <c r="CJ2417" s="174">
        <v>2188.0439999999999</v>
      </c>
      <c r="CK2417" s="174">
        <v>2188.0439999999999</v>
      </c>
      <c r="CN2417" s="3">
        <v>884</v>
      </c>
      <c r="CO2417" s="169">
        <f t="shared" si="219"/>
        <v>1499.7658899999999</v>
      </c>
      <c r="CP2417" s="169">
        <f t="shared" si="220"/>
        <v>1574.0983000000001</v>
      </c>
      <c r="CQ2417" s="170">
        <f t="shared" si="221"/>
        <v>3073.8641900000002</v>
      </c>
      <c r="CU2417" s="174">
        <v>3438</v>
      </c>
      <c r="CV2417" s="174">
        <v>179312</v>
      </c>
      <c r="CW2417" s="174">
        <v>5</v>
      </c>
      <c r="CX2417" s="174">
        <v>2188.0439999999999</v>
      </c>
    </row>
    <row r="2418" spans="84:102" x14ac:dyDescent="0.25">
      <c r="CF2418" s="3" t="s">
        <v>3073</v>
      </c>
      <c r="CG2418" s="174">
        <v>1232</v>
      </c>
      <c r="CH2418" s="174">
        <v>131527</v>
      </c>
      <c r="CI2418" s="174">
        <v>5</v>
      </c>
      <c r="CJ2418" s="174">
        <v>2187.8589999999999</v>
      </c>
      <c r="CK2418" s="174">
        <v>2187.8589999999999</v>
      </c>
      <c r="CN2418" s="3">
        <v>1230</v>
      </c>
      <c r="CO2418" s="169">
        <f t="shared" si="219"/>
        <v>1566.7438</v>
      </c>
      <c r="CP2418" s="169">
        <f t="shared" si="220"/>
        <v>1505.8504</v>
      </c>
      <c r="CQ2418" s="170">
        <f t="shared" si="221"/>
        <v>3072.5942</v>
      </c>
      <c r="CU2418" s="174">
        <v>1232</v>
      </c>
      <c r="CV2418" s="174">
        <v>131527</v>
      </c>
      <c r="CW2418" s="174">
        <v>5</v>
      </c>
      <c r="CX2418" s="174">
        <v>2187.8589999999999</v>
      </c>
    </row>
    <row r="2419" spans="84:102" x14ac:dyDescent="0.25">
      <c r="CF2419" s="3" t="s">
        <v>3073</v>
      </c>
      <c r="CG2419" s="174">
        <v>138107</v>
      </c>
      <c r="CH2419" s="174">
        <v>1121</v>
      </c>
      <c r="CI2419" s="174">
        <v>5</v>
      </c>
      <c r="CJ2419" s="174">
        <v>2187.1379999999999</v>
      </c>
      <c r="CK2419" s="174">
        <v>2187.1379999999999</v>
      </c>
      <c r="CN2419" s="3">
        <v>890</v>
      </c>
      <c r="CO2419" s="169">
        <f t="shared" si="219"/>
        <v>1526.5202200000001</v>
      </c>
      <c r="CP2419" s="169">
        <f t="shared" si="220"/>
        <v>1545.5576399999998</v>
      </c>
      <c r="CQ2419" s="170">
        <f t="shared" si="221"/>
        <v>3072.0778599999999</v>
      </c>
      <c r="CU2419" s="174">
        <v>138107</v>
      </c>
      <c r="CV2419" s="174">
        <v>1121</v>
      </c>
      <c r="CW2419" s="174">
        <v>5</v>
      </c>
      <c r="CX2419" s="174">
        <v>2187.1379999999999</v>
      </c>
    </row>
    <row r="2420" spans="84:102" x14ac:dyDescent="0.25">
      <c r="CF2420" s="3" t="s">
        <v>3073</v>
      </c>
      <c r="CG2420" s="174">
        <v>3002</v>
      </c>
      <c r="CH2420" s="174">
        <v>160855</v>
      </c>
      <c r="CI2420" s="174">
        <v>5</v>
      </c>
      <c r="CJ2420" s="174">
        <v>2186.2199999999998</v>
      </c>
      <c r="CK2420" s="174">
        <v>2186.2199999999998</v>
      </c>
      <c r="CN2420" s="3">
        <v>701</v>
      </c>
      <c r="CO2420" s="169">
        <f t="shared" si="219"/>
        <v>1555.203</v>
      </c>
      <c r="CP2420" s="169">
        <f t="shared" si="220"/>
        <v>1516.778</v>
      </c>
      <c r="CQ2420" s="170">
        <f t="shared" si="221"/>
        <v>3071.9809999999998</v>
      </c>
      <c r="CU2420" s="174">
        <v>3002</v>
      </c>
      <c r="CV2420" s="174">
        <v>160855</v>
      </c>
      <c r="CW2420" s="174">
        <v>5</v>
      </c>
      <c r="CX2420" s="174">
        <v>2186.2199999999998</v>
      </c>
    </row>
    <row r="2421" spans="84:102" x14ac:dyDescent="0.25">
      <c r="CF2421" s="3" t="s">
        <v>3073</v>
      </c>
      <c r="CG2421" s="174">
        <v>3055</v>
      </c>
      <c r="CH2421" s="174">
        <v>168553</v>
      </c>
      <c r="CI2421" s="174">
        <v>5</v>
      </c>
      <c r="CJ2421" s="174">
        <v>2186.011</v>
      </c>
      <c r="CK2421" s="174">
        <v>2186.011</v>
      </c>
      <c r="CN2421" s="3">
        <v>2662</v>
      </c>
      <c r="CO2421" s="169">
        <f t="shared" si="219"/>
        <v>1536.7519</v>
      </c>
      <c r="CP2421" s="169">
        <f t="shared" si="220"/>
        <v>1534.5106000000001</v>
      </c>
      <c r="CQ2421" s="170">
        <f t="shared" si="221"/>
        <v>3071.2624999999998</v>
      </c>
      <c r="CU2421" s="174">
        <v>3055</v>
      </c>
      <c r="CV2421" s="174">
        <v>168553</v>
      </c>
      <c r="CW2421" s="174">
        <v>5</v>
      </c>
      <c r="CX2421" s="174">
        <v>2186.011</v>
      </c>
    </row>
    <row r="2422" spans="84:102" x14ac:dyDescent="0.25">
      <c r="CF2422" s="3" t="s">
        <v>3073</v>
      </c>
      <c r="CG2422" s="174">
        <v>109662</v>
      </c>
      <c r="CH2422" s="174">
        <v>896</v>
      </c>
      <c r="CI2422" s="174">
        <v>5</v>
      </c>
      <c r="CJ2422" s="174">
        <v>2185.9209999999998</v>
      </c>
      <c r="CK2422" s="174">
        <v>2185.9209999999998</v>
      </c>
      <c r="CN2422" s="3">
        <v>232</v>
      </c>
      <c r="CO2422" s="169">
        <f t="shared" si="219"/>
        <v>1547.0571</v>
      </c>
      <c r="CP2422" s="169">
        <f t="shared" si="220"/>
        <v>1522.4949999999999</v>
      </c>
      <c r="CQ2422" s="170">
        <f t="shared" si="221"/>
        <v>3069.5520999999999</v>
      </c>
      <c r="CU2422" s="174">
        <v>109662</v>
      </c>
      <c r="CV2422" s="174">
        <v>896</v>
      </c>
      <c r="CW2422" s="174">
        <v>5</v>
      </c>
      <c r="CX2422" s="174">
        <v>2185.9209999999998</v>
      </c>
    </row>
    <row r="2423" spans="84:102" x14ac:dyDescent="0.25">
      <c r="CF2423" s="3" t="s">
        <v>3073</v>
      </c>
      <c r="CG2423" s="174">
        <v>160855</v>
      </c>
      <c r="CH2423" s="174">
        <v>3002</v>
      </c>
      <c r="CI2423" s="174">
        <v>5</v>
      </c>
      <c r="CJ2423" s="174">
        <v>2185.886</v>
      </c>
      <c r="CK2423" s="174">
        <v>2185.886</v>
      </c>
      <c r="CN2423" s="3">
        <v>2036</v>
      </c>
      <c r="CO2423" s="169">
        <f t="shared" si="219"/>
        <v>1538.941</v>
      </c>
      <c r="CP2423" s="169">
        <f t="shared" si="220"/>
        <v>1525.6949999999999</v>
      </c>
      <c r="CQ2423" s="170">
        <f t="shared" si="221"/>
        <v>3064.636</v>
      </c>
      <c r="CU2423" s="174">
        <v>160855</v>
      </c>
      <c r="CV2423" s="174">
        <v>3002</v>
      </c>
      <c r="CW2423" s="174">
        <v>5</v>
      </c>
      <c r="CX2423" s="174">
        <v>2185.886</v>
      </c>
    </row>
    <row r="2424" spans="84:102" x14ac:dyDescent="0.25">
      <c r="CF2424" s="3" t="s">
        <v>3073</v>
      </c>
      <c r="CG2424" s="174">
        <v>3230</v>
      </c>
      <c r="CH2424" s="174">
        <v>159114</v>
      </c>
      <c r="CI2424" s="174">
        <v>5</v>
      </c>
      <c r="CJ2424" s="174">
        <v>2185.8719999999998</v>
      </c>
      <c r="CK2424" s="174">
        <v>2185.8719999999998</v>
      </c>
      <c r="CN2424" s="3">
        <v>1376</v>
      </c>
      <c r="CO2424" s="169">
        <f t="shared" si="219"/>
        <v>1527.778</v>
      </c>
      <c r="CP2424" s="169">
        <f t="shared" si="220"/>
        <v>1536.556</v>
      </c>
      <c r="CQ2424" s="170">
        <f t="shared" si="221"/>
        <v>3064.3339999999998</v>
      </c>
      <c r="CU2424" s="174">
        <v>3230</v>
      </c>
      <c r="CV2424" s="174">
        <v>159114</v>
      </c>
      <c r="CW2424" s="174">
        <v>5</v>
      </c>
      <c r="CX2424" s="174">
        <v>2185.8719999999998</v>
      </c>
    </row>
    <row r="2425" spans="84:102" x14ac:dyDescent="0.25">
      <c r="CF2425" s="3" t="s">
        <v>3073</v>
      </c>
      <c r="CG2425" s="174">
        <v>1931</v>
      </c>
      <c r="CH2425" s="174">
        <v>72179</v>
      </c>
      <c r="CI2425" s="174">
        <v>5</v>
      </c>
      <c r="CJ2425" s="174">
        <v>2184.076</v>
      </c>
      <c r="CK2425" s="174">
        <v>2184.076</v>
      </c>
      <c r="CN2425" s="3">
        <v>752</v>
      </c>
      <c r="CO2425" s="169">
        <f t="shared" si="219"/>
        <v>1517.8592000000001</v>
      </c>
      <c r="CP2425" s="169">
        <f t="shared" si="220"/>
        <v>1544.5343</v>
      </c>
      <c r="CQ2425" s="170">
        <f t="shared" si="221"/>
        <v>3062.3935000000001</v>
      </c>
      <c r="CU2425" s="174">
        <v>1931</v>
      </c>
      <c r="CV2425" s="174">
        <v>72179</v>
      </c>
      <c r="CW2425" s="174">
        <v>5</v>
      </c>
      <c r="CX2425" s="174">
        <v>2184.076</v>
      </c>
    </row>
    <row r="2426" spans="84:102" x14ac:dyDescent="0.25">
      <c r="CF2426" s="3" t="s">
        <v>3073</v>
      </c>
      <c r="CG2426" s="174">
        <v>3417</v>
      </c>
      <c r="CH2426" s="174">
        <v>173286</v>
      </c>
      <c r="CI2426" s="174">
        <v>5</v>
      </c>
      <c r="CJ2426" s="174">
        <v>2183.799</v>
      </c>
      <c r="CK2426" s="174">
        <v>2183.799</v>
      </c>
      <c r="CN2426" s="3">
        <v>260</v>
      </c>
      <c r="CO2426" s="169">
        <f t="shared" si="219"/>
        <v>1524.8352</v>
      </c>
      <c r="CP2426" s="169">
        <f t="shared" si="220"/>
        <v>1537.3343</v>
      </c>
      <c r="CQ2426" s="170">
        <f t="shared" si="221"/>
        <v>3062.1695</v>
      </c>
      <c r="CU2426" s="174">
        <v>3417</v>
      </c>
      <c r="CV2426" s="174">
        <v>173286</v>
      </c>
      <c r="CW2426" s="174">
        <v>5</v>
      </c>
      <c r="CX2426" s="174">
        <v>2183.799</v>
      </c>
    </row>
    <row r="2427" spans="84:102" x14ac:dyDescent="0.25">
      <c r="CF2427" s="3" t="s">
        <v>3073</v>
      </c>
      <c r="CG2427" s="174">
        <v>403</v>
      </c>
      <c r="CH2427" s="174">
        <v>80612</v>
      </c>
      <c r="CI2427" s="174">
        <v>5</v>
      </c>
      <c r="CJ2427" s="174">
        <v>2182.5070000000001</v>
      </c>
      <c r="CK2427" s="174">
        <v>2182.5070000000001</v>
      </c>
      <c r="CN2427" s="3">
        <v>3311</v>
      </c>
      <c r="CO2427" s="169">
        <f t="shared" si="219"/>
        <v>1467.327</v>
      </c>
      <c r="CP2427" s="169">
        <f t="shared" si="220"/>
        <v>1592.3320000000001</v>
      </c>
      <c r="CQ2427" s="170">
        <f t="shared" si="221"/>
        <v>3059.6590000000001</v>
      </c>
      <c r="CU2427" s="174">
        <v>403</v>
      </c>
      <c r="CV2427" s="174">
        <v>80612</v>
      </c>
      <c r="CW2427" s="174">
        <v>5</v>
      </c>
      <c r="CX2427" s="174">
        <v>2182.5070000000001</v>
      </c>
    </row>
    <row r="2428" spans="84:102" x14ac:dyDescent="0.25">
      <c r="CF2428" s="3" t="s">
        <v>3073</v>
      </c>
      <c r="CG2428" s="174">
        <v>313</v>
      </c>
      <c r="CH2428" s="174">
        <v>73615</v>
      </c>
      <c r="CI2428" s="174">
        <v>5</v>
      </c>
      <c r="CJ2428" s="174">
        <v>2182.4650000000001</v>
      </c>
      <c r="CK2428" s="174">
        <v>2182.4650000000001</v>
      </c>
      <c r="CN2428" s="3">
        <v>1334</v>
      </c>
      <c r="CO2428" s="169">
        <f t="shared" si="219"/>
        <v>1519.2149999999999</v>
      </c>
      <c r="CP2428" s="169">
        <f t="shared" si="220"/>
        <v>1539.396</v>
      </c>
      <c r="CQ2428" s="170">
        <f t="shared" si="221"/>
        <v>3058.6109999999999</v>
      </c>
      <c r="CU2428" s="174">
        <v>313</v>
      </c>
      <c r="CV2428" s="174">
        <v>73615</v>
      </c>
      <c r="CW2428" s="174">
        <v>5</v>
      </c>
      <c r="CX2428" s="174">
        <v>2182.4650000000001</v>
      </c>
    </row>
    <row r="2429" spans="84:102" x14ac:dyDescent="0.25">
      <c r="CF2429" s="3" t="s">
        <v>3073</v>
      </c>
      <c r="CG2429" s="174">
        <v>119222</v>
      </c>
      <c r="CH2429" s="174">
        <v>1018</v>
      </c>
      <c r="CI2429" s="174">
        <v>5</v>
      </c>
      <c r="CJ2429" s="174">
        <v>2182.0520000000001</v>
      </c>
      <c r="CK2429" s="174">
        <v>2182.0520000000001</v>
      </c>
      <c r="CN2429" s="3">
        <v>2837</v>
      </c>
      <c r="CO2429" s="169">
        <f t="shared" si="219"/>
        <v>1524.9702000000002</v>
      </c>
      <c r="CP2429" s="169">
        <f t="shared" si="220"/>
        <v>1531.8636999999999</v>
      </c>
      <c r="CQ2429" s="170">
        <f t="shared" si="221"/>
        <v>3056.8339000000001</v>
      </c>
      <c r="CU2429" s="174">
        <v>119222</v>
      </c>
      <c r="CV2429" s="174">
        <v>1018</v>
      </c>
      <c r="CW2429" s="174">
        <v>5</v>
      </c>
      <c r="CX2429" s="174">
        <v>2182.0520000000001</v>
      </c>
    </row>
    <row r="2430" spans="84:102" x14ac:dyDescent="0.25">
      <c r="CF2430" s="3" t="s">
        <v>3073</v>
      </c>
      <c r="CG2430" s="174">
        <v>1462</v>
      </c>
      <c r="CH2430" s="174">
        <v>94748</v>
      </c>
      <c r="CI2430" s="174">
        <v>5</v>
      </c>
      <c r="CJ2430" s="174">
        <v>2180.27</v>
      </c>
      <c r="CK2430" s="174">
        <v>2180.27</v>
      </c>
      <c r="CN2430" s="3">
        <v>2575</v>
      </c>
      <c r="CO2430" s="169">
        <f t="shared" si="219"/>
        <v>1555.9233000000002</v>
      </c>
      <c r="CP2430" s="169">
        <f t="shared" si="220"/>
        <v>1499.8523</v>
      </c>
      <c r="CQ2430" s="170">
        <f t="shared" si="221"/>
        <v>3055.7755999999999</v>
      </c>
      <c r="CU2430" s="174">
        <v>1462</v>
      </c>
      <c r="CV2430" s="174">
        <v>94748</v>
      </c>
      <c r="CW2430" s="174">
        <v>5</v>
      </c>
      <c r="CX2430" s="174">
        <v>2180.27</v>
      </c>
    </row>
    <row r="2431" spans="84:102" x14ac:dyDescent="0.25">
      <c r="CF2431" s="3" t="s">
        <v>3073</v>
      </c>
      <c r="CG2431" s="174">
        <v>125235</v>
      </c>
      <c r="CH2431" s="174">
        <v>1265</v>
      </c>
      <c r="CI2431" s="174">
        <v>5</v>
      </c>
      <c r="CJ2431" s="174">
        <v>2179.9059999999999</v>
      </c>
      <c r="CK2431" s="174">
        <v>2179.9059999999999</v>
      </c>
      <c r="CN2431" s="3">
        <v>2761</v>
      </c>
      <c r="CO2431" s="169">
        <f t="shared" si="219"/>
        <v>1550.5349200000001</v>
      </c>
      <c r="CP2431" s="169">
        <f t="shared" si="220"/>
        <v>1504.8311800000001</v>
      </c>
      <c r="CQ2431" s="170">
        <f t="shared" si="221"/>
        <v>3055.3661000000002</v>
      </c>
      <c r="CU2431" s="174">
        <v>125235</v>
      </c>
      <c r="CV2431" s="174">
        <v>1265</v>
      </c>
      <c r="CW2431" s="174">
        <v>5</v>
      </c>
      <c r="CX2431" s="174">
        <v>2179.9059999999999</v>
      </c>
    </row>
    <row r="2432" spans="84:102" x14ac:dyDescent="0.25">
      <c r="CF2432" s="3" t="s">
        <v>3073</v>
      </c>
      <c r="CG2432" s="174">
        <v>96059</v>
      </c>
      <c r="CH2432" s="174">
        <v>714</v>
      </c>
      <c r="CI2432" s="174">
        <v>5</v>
      </c>
      <c r="CJ2432" s="174">
        <v>2179.7139999999999</v>
      </c>
      <c r="CK2432" s="174">
        <v>2179.7139999999999</v>
      </c>
      <c r="CN2432" s="3">
        <v>2815</v>
      </c>
      <c r="CO2432" s="169">
        <f t="shared" si="219"/>
        <v>1541.7495100000001</v>
      </c>
      <c r="CP2432" s="169">
        <f t="shared" si="220"/>
        <v>1509.9532000000002</v>
      </c>
      <c r="CQ2432" s="170">
        <f t="shared" si="221"/>
        <v>3051.7027100000005</v>
      </c>
      <c r="CU2432" s="174">
        <v>96059</v>
      </c>
      <c r="CV2432" s="174">
        <v>714</v>
      </c>
      <c r="CW2432" s="174">
        <v>5</v>
      </c>
      <c r="CX2432" s="174">
        <v>2179.7139999999999</v>
      </c>
    </row>
    <row r="2433" spans="84:102" x14ac:dyDescent="0.25">
      <c r="CF2433" s="3" t="s">
        <v>3073</v>
      </c>
      <c r="CG2433" s="174">
        <v>114069</v>
      </c>
      <c r="CH2433" s="174">
        <v>960</v>
      </c>
      <c r="CI2433" s="174">
        <v>5</v>
      </c>
      <c r="CJ2433" s="174">
        <v>2179.607</v>
      </c>
      <c r="CK2433" s="174">
        <v>2179.607</v>
      </c>
      <c r="CN2433" s="3">
        <v>2853</v>
      </c>
      <c r="CO2433" s="169">
        <f t="shared" si="219"/>
        <v>1494.0378000000001</v>
      </c>
      <c r="CP2433" s="169">
        <f t="shared" si="220"/>
        <v>1556.665381</v>
      </c>
      <c r="CQ2433" s="170">
        <f t="shared" si="221"/>
        <v>3050.7031809999999</v>
      </c>
      <c r="CU2433" s="174">
        <v>114069</v>
      </c>
      <c r="CV2433" s="174">
        <v>960</v>
      </c>
      <c r="CW2433" s="174">
        <v>5</v>
      </c>
      <c r="CX2433" s="174">
        <v>2179.607</v>
      </c>
    </row>
    <row r="2434" spans="84:102" x14ac:dyDescent="0.25">
      <c r="CF2434" s="3" t="s">
        <v>3073</v>
      </c>
      <c r="CG2434" s="174">
        <v>97172</v>
      </c>
      <c r="CH2434" s="174">
        <v>3637</v>
      </c>
      <c r="CI2434" s="174">
        <v>5</v>
      </c>
      <c r="CJ2434" s="174">
        <v>2179.4229999999998</v>
      </c>
      <c r="CK2434" s="174">
        <v>2179.4229999999998</v>
      </c>
      <c r="CN2434" s="3">
        <v>2180</v>
      </c>
      <c r="CO2434" s="169">
        <f t="shared" si="219"/>
        <v>1488.4929999999999</v>
      </c>
      <c r="CP2434" s="169">
        <f t="shared" si="220"/>
        <v>1557.0239999999999</v>
      </c>
      <c r="CQ2434" s="170">
        <f t="shared" si="221"/>
        <v>3045.5169999999998</v>
      </c>
      <c r="CU2434" s="174">
        <v>97172</v>
      </c>
      <c r="CV2434" s="174">
        <v>3637</v>
      </c>
      <c r="CW2434" s="174">
        <v>5</v>
      </c>
      <c r="CX2434" s="174">
        <v>2179.4229999999998</v>
      </c>
    </row>
    <row r="2435" spans="84:102" x14ac:dyDescent="0.25">
      <c r="CF2435" s="3" t="s">
        <v>3073</v>
      </c>
      <c r="CG2435" s="174">
        <v>55876</v>
      </c>
      <c r="CH2435" s="174">
        <v>1775</v>
      </c>
      <c r="CI2435" s="174">
        <v>5</v>
      </c>
      <c r="CJ2435" s="174">
        <v>2178.4290000000001</v>
      </c>
      <c r="CK2435" s="174">
        <v>2178.4290000000001</v>
      </c>
      <c r="CN2435" s="3">
        <v>3682</v>
      </c>
      <c r="CO2435" s="169">
        <f t="shared" ref="CO2435:CO2498" si="222">SUMIF(CG$3:CG$17476,$CN2435,$CK$3:$CK$17476)</f>
        <v>1527.2860000000001</v>
      </c>
      <c r="CP2435" s="169">
        <f t="shared" ref="CP2435:CP2498" si="223">SUMIF(CH$3:CH$17476,$CN2435,$CK$3:$CK$17476)</f>
        <v>1517.3510000000001</v>
      </c>
      <c r="CQ2435" s="170">
        <f t="shared" ref="CQ2435:CQ2498" si="224">CO2435+CP2435</f>
        <v>3044.6370000000002</v>
      </c>
      <c r="CU2435" s="174">
        <v>55876</v>
      </c>
      <c r="CV2435" s="174">
        <v>1775</v>
      </c>
      <c r="CW2435" s="174">
        <v>5</v>
      </c>
      <c r="CX2435" s="174">
        <v>2178.4290000000001</v>
      </c>
    </row>
    <row r="2436" spans="84:102" x14ac:dyDescent="0.25">
      <c r="CF2436" s="3" t="s">
        <v>3073</v>
      </c>
      <c r="CG2436" s="174">
        <v>97147</v>
      </c>
      <c r="CH2436" s="174">
        <v>1980</v>
      </c>
      <c r="CI2436" s="174">
        <v>5</v>
      </c>
      <c r="CJ2436" s="174">
        <v>2178.3420000000001</v>
      </c>
      <c r="CK2436" s="174">
        <v>2178.3420000000001</v>
      </c>
      <c r="CN2436" s="3">
        <v>3466</v>
      </c>
      <c r="CO2436" s="169">
        <f t="shared" si="222"/>
        <v>1522.0550000000001</v>
      </c>
      <c r="CP2436" s="169">
        <f t="shared" si="223"/>
        <v>1522.0940000000001</v>
      </c>
      <c r="CQ2436" s="170">
        <f t="shared" si="224"/>
        <v>3044.1490000000003</v>
      </c>
      <c r="CU2436" s="174">
        <v>97147</v>
      </c>
      <c r="CV2436" s="174">
        <v>1980</v>
      </c>
      <c r="CW2436" s="174">
        <v>5</v>
      </c>
      <c r="CX2436" s="174">
        <v>2178.3420000000001</v>
      </c>
    </row>
    <row r="2437" spans="84:102" x14ac:dyDescent="0.25">
      <c r="CF2437" s="3" t="s">
        <v>3073</v>
      </c>
      <c r="CG2437" s="174">
        <v>1545</v>
      </c>
      <c r="CH2437" s="174">
        <v>83883</v>
      </c>
      <c r="CI2437" s="174">
        <v>5</v>
      </c>
      <c r="CJ2437" s="174">
        <v>2177.5630000000001</v>
      </c>
      <c r="CK2437" s="174">
        <v>2177.5630000000001</v>
      </c>
      <c r="CN2437" s="3">
        <v>3488</v>
      </c>
      <c r="CO2437" s="169">
        <f t="shared" si="222"/>
        <v>1537.9596000000001</v>
      </c>
      <c r="CP2437" s="169">
        <f t="shared" si="223"/>
        <v>1504.7185999999999</v>
      </c>
      <c r="CQ2437" s="170">
        <f t="shared" si="224"/>
        <v>3042.6782000000003</v>
      </c>
      <c r="CU2437" s="174">
        <v>1545</v>
      </c>
      <c r="CV2437" s="174">
        <v>83883</v>
      </c>
      <c r="CW2437" s="174">
        <v>5</v>
      </c>
      <c r="CX2437" s="174">
        <v>2177.5630000000001</v>
      </c>
    </row>
    <row r="2438" spans="84:102" x14ac:dyDescent="0.25">
      <c r="CF2438" s="3" t="s">
        <v>3073</v>
      </c>
      <c r="CG2438" s="174">
        <v>2723</v>
      </c>
      <c r="CH2438" s="174">
        <v>135331</v>
      </c>
      <c r="CI2438" s="174">
        <v>5</v>
      </c>
      <c r="CJ2438" s="174">
        <v>2177.5329999999999</v>
      </c>
      <c r="CK2438" s="174">
        <v>2177.5329999999999</v>
      </c>
      <c r="CN2438" s="3">
        <v>1887</v>
      </c>
      <c r="CO2438" s="169">
        <f t="shared" si="222"/>
        <v>1489.8489999999999</v>
      </c>
      <c r="CP2438" s="169">
        <f t="shared" si="223"/>
        <v>1552.146</v>
      </c>
      <c r="CQ2438" s="170">
        <f t="shared" si="224"/>
        <v>3041.9949999999999</v>
      </c>
      <c r="CU2438" s="174">
        <v>2723</v>
      </c>
      <c r="CV2438" s="174">
        <v>135331</v>
      </c>
      <c r="CW2438" s="174">
        <v>5</v>
      </c>
      <c r="CX2438" s="174">
        <v>2177.5329999999999</v>
      </c>
    </row>
    <row r="2439" spans="84:102" x14ac:dyDescent="0.25">
      <c r="CF2439" s="3" t="s">
        <v>3073</v>
      </c>
      <c r="CG2439" s="174">
        <v>68662</v>
      </c>
      <c r="CH2439" s="174">
        <v>1684</v>
      </c>
      <c r="CI2439" s="174">
        <v>5</v>
      </c>
      <c r="CJ2439" s="174">
        <v>2177.1590000000001</v>
      </c>
      <c r="CK2439" s="174">
        <v>2177.1590000000001</v>
      </c>
      <c r="CN2439" s="3">
        <v>2126</v>
      </c>
      <c r="CO2439" s="169">
        <f t="shared" si="222"/>
        <v>1477.8</v>
      </c>
      <c r="CP2439" s="169">
        <f t="shared" si="223"/>
        <v>1563.682</v>
      </c>
      <c r="CQ2439" s="170">
        <f t="shared" si="224"/>
        <v>3041.482</v>
      </c>
      <c r="CU2439" s="174">
        <v>68662</v>
      </c>
      <c r="CV2439" s="174">
        <v>1684</v>
      </c>
      <c r="CW2439" s="174">
        <v>5</v>
      </c>
      <c r="CX2439" s="174">
        <v>2177.1590000000001</v>
      </c>
    </row>
    <row r="2440" spans="84:102" x14ac:dyDescent="0.25">
      <c r="CF2440" s="3" t="s">
        <v>3073</v>
      </c>
      <c r="CG2440" s="174">
        <v>1867</v>
      </c>
      <c r="CH2440" s="174">
        <v>56365</v>
      </c>
      <c r="CI2440" s="174">
        <v>5</v>
      </c>
      <c r="CJ2440" s="174">
        <v>2175.5650000000001</v>
      </c>
      <c r="CK2440" s="174">
        <v>2175.5650000000001</v>
      </c>
      <c r="CN2440" s="3">
        <v>930</v>
      </c>
      <c r="CO2440" s="169">
        <f t="shared" si="222"/>
        <v>1513.128322</v>
      </c>
      <c r="CP2440" s="169">
        <f t="shared" si="223"/>
        <v>1525.2280410000001</v>
      </c>
      <c r="CQ2440" s="170">
        <f t="shared" si="224"/>
        <v>3038.3563629999999</v>
      </c>
      <c r="CU2440" s="174">
        <v>1867</v>
      </c>
      <c r="CV2440" s="174">
        <v>56365</v>
      </c>
      <c r="CW2440" s="174">
        <v>5</v>
      </c>
      <c r="CX2440" s="174">
        <v>2175.5650000000001</v>
      </c>
    </row>
    <row r="2441" spans="84:102" x14ac:dyDescent="0.25">
      <c r="CF2441" s="3" t="s">
        <v>3073</v>
      </c>
      <c r="CG2441" s="174">
        <v>180612</v>
      </c>
      <c r="CH2441" s="174">
        <v>3439</v>
      </c>
      <c r="CI2441" s="174">
        <v>5</v>
      </c>
      <c r="CJ2441" s="174">
        <v>2175.3009999999999</v>
      </c>
      <c r="CK2441" s="174">
        <v>2175.3009999999999</v>
      </c>
      <c r="CN2441" s="3">
        <v>2684</v>
      </c>
      <c r="CO2441" s="169">
        <f t="shared" si="222"/>
        <v>1498.201</v>
      </c>
      <c r="CP2441" s="169">
        <f t="shared" si="223"/>
        <v>1536.1420000000001</v>
      </c>
      <c r="CQ2441" s="170">
        <f t="shared" si="224"/>
        <v>3034.3429999999998</v>
      </c>
      <c r="CU2441" s="174">
        <v>180612</v>
      </c>
      <c r="CV2441" s="174">
        <v>3439</v>
      </c>
      <c r="CW2441" s="174">
        <v>5</v>
      </c>
      <c r="CX2441" s="174">
        <v>2175.3009999999999</v>
      </c>
    </row>
    <row r="2442" spans="84:102" x14ac:dyDescent="0.25">
      <c r="CF2442" s="3" t="s">
        <v>3073</v>
      </c>
      <c r="CG2442" s="174">
        <v>82442</v>
      </c>
      <c r="CH2442" s="174">
        <v>3543</v>
      </c>
      <c r="CI2442" s="174">
        <v>5</v>
      </c>
      <c r="CJ2442" s="174">
        <v>2174.623</v>
      </c>
      <c r="CK2442" s="174">
        <v>2174.623</v>
      </c>
      <c r="CN2442" s="3">
        <v>1951</v>
      </c>
      <c r="CO2442" s="169">
        <f t="shared" si="222"/>
        <v>1505.6269</v>
      </c>
      <c r="CP2442" s="169">
        <f t="shared" si="223"/>
        <v>1528.5124000000001</v>
      </c>
      <c r="CQ2442" s="170">
        <f t="shared" si="224"/>
        <v>3034.1392999999998</v>
      </c>
      <c r="CU2442" s="174">
        <v>82442</v>
      </c>
      <c r="CV2442" s="174">
        <v>3543</v>
      </c>
      <c r="CW2442" s="174">
        <v>5</v>
      </c>
      <c r="CX2442" s="174">
        <v>2174.623</v>
      </c>
    </row>
    <row r="2443" spans="84:102" x14ac:dyDescent="0.25">
      <c r="CF2443" s="3" t="s">
        <v>3073</v>
      </c>
      <c r="CG2443" s="174">
        <v>1607</v>
      </c>
      <c r="CH2443" s="174">
        <v>76846</v>
      </c>
      <c r="CI2443" s="174">
        <v>5</v>
      </c>
      <c r="CJ2443" s="174">
        <v>2174.5459999999998</v>
      </c>
      <c r="CK2443" s="174">
        <v>2174.5459999999998</v>
      </c>
      <c r="CN2443" s="3">
        <v>1172</v>
      </c>
      <c r="CO2443" s="169">
        <f t="shared" si="222"/>
        <v>1492.424</v>
      </c>
      <c r="CP2443" s="169">
        <f t="shared" si="223"/>
        <v>1541.2681</v>
      </c>
      <c r="CQ2443" s="170">
        <f t="shared" si="224"/>
        <v>3033.6921000000002</v>
      </c>
      <c r="CU2443" s="174">
        <v>1607</v>
      </c>
      <c r="CV2443" s="174">
        <v>76846</v>
      </c>
      <c r="CW2443" s="174">
        <v>5</v>
      </c>
      <c r="CX2443" s="174">
        <v>2174.5459999999998</v>
      </c>
    </row>
    <row r="2444" spans="84:102" x14ac:dyDescent="0.25">
      <c r="CF2444" s="3" t="s">
        <v>3073</v>
      </c>
      <c r="CG2444" s="174">
        <v>3286</v>
      </c>
      <c r="CH2444" s="174">
        <v>163773</v>
      </c>
      <c r="CI2444" s="174">
        <v>5</v>
      </c>
      <c r="CJ2444" s="174">
        <v>2174.5230000000001</v>
      </c>
      <c r="CK2444" s="174">
        <v>2174.5230000000001</v>
      </c>
      <c r="CN2444" s="3">
        <v>1507</v>
      </c>
      <c r="CO2444" s="169">
        <f t="shared" si="222"/>
        <v>1495.048</v>
      </c>
      <c r="CP2444" s="169">
        <f t="shared" si="223"/>
        <v>1537.9659999999999</v>
      </c>
      <c r="CQ2444" s="170">
        <f t="shared" si="224"/>
        <v>3033.0140000000001</v>
      </c>
      <c r="CU2444" s="174">
        <v>3286</v>
      </c>
      <c r="CV2444" s="174">
        <v>163773</v>
      </c>
      <c r="CW2444" s="174">
        <v>5</v>
      </c>
      <c r="CX2444" s="174">
        <v>2174.5230000000001</v>
      </c>
    </row>
    <row r="2445" spans="84:102" x14ac:dyDescent="0.25">
      <c r="CF2445" s="3" t="s">
        <v>3073</v>
      </c>
      <c r="CG2445" s="174">
        <v>19584</v>
      </c>
      <c r="CH2445" s="174">
        <v>2252</v>
      </c>
      <c r="CI2445" s="174">
        <v>5</v>
      </c>
      <c r="CJ2445" s="174">
        <v>2174.4119999999998</v>
      </c>
      <c r="CK2445" s="174">
        <v>2174.4119999999998</v>
      </c>
      <c r="CN2445" s="3">
        <v>1493</v>
      </c>
      <c r="CO2445" s="169">
        <f t="shared" si="222"/>
        <v>1522.0217</v>
      </c>
      <c r="CP2445" s="169">
        <f t="shared" si="223"/>
        <v>1509.3739</v>
      </c>
      <c r="CQ2445" s="170">
        <f t="shared" si="224"/>
        <v>3031.3955999999998</v>
      </c>
      <c r="CU2445" s="174">
        <v>19584</v>
      </c>
      <c r="CV2445" s="174">
        <v>2252</v>
      </c>
      <c r="CW2445" s="174">
        <v>5</v>
      </c>
      <c r="CX2445" s="174">
        <v>2174.4119999999998</v>
      </c>
    </row>
    <row r="2446" spans="84:102" x14ac:dyDescent="0.25">
      <c r="CF2446" s="3" t="s">
        <v>3073</v>
      </c>
      <c r="CG2446" s="174">
        <v>94748</v>
      </c>
      <c r="CH2446" s="174">
        <v>1462</v>
      </c>
      <c r="CI2446" s="174">
        <v>5</v>
      </c>
      <c r="CJ2446" s="174">
        <v>2174.1750000000002</v>
      </c>
      <c r="CK2446" s="174">
        <v>2174.1750000000002</v>
      </c>
      <c r="CN2446" s="3">
        <v>1369</v>
      </c>
      <c r="CO2446" s="169">
        <f t="shared" si="222"/>
        <v>1504.1007999999999</v>
      </c>
      <c r="CP2446" s="169">
        <f t="shared" si="223"/>
        <v>1525.4668000000001</v>
      </c>
      <c r="CQ2446" s="170">
        <f t="shared" si="224"/>
        <v>3029.5676000000003</v>
      </c>
      <c r="CU2446" s="174">
        <v>94748</v>
      </c>
      <c r="CV2446" s="174">
        <v>1462</v>
      </c>
      <c r="CW2446" s="174">
        <v>5</v>
      </c>
      <c r="CX2446" s="174">
        <v>2174.1750000000002</v>
      </c>
    </row>
    <row r="2447" spans="84:102" x14ac:dyDescent="0.25">
      <c r="CF2447" s="3" t="s">
        <v>3073</v>
      </c>
      <c r="CG2447" s="174">
        <v>3637</v>
      </c>
      <c r="CH2447" s="174">
        <v>97172</v>
      </c>
      <c r="CI2447" s="174">
        <v>5</v>
      </c>
      <c r="CJ2447" s="174">
        <v>2173.6669999999999</v>
      </c>
      <c r="CK2447" s="174">
        <v>2173.6669999999999</v>
      </c>
      <c r="CN2447" s="3">
        <v>323</v>
      </c>
      <c r="CO2447" s="169">
        <f t="shared" si="222"/>
        <v>1514.5540000000001</v>
      </c>
      <c r="CP2447" s="169">
        <f t="shared" si="223"/>
        <v>1514.62</v>
      </c>
      <c r="CQ2447" s="170">
        <f t="shared" si="224"/>
        <v>3029.174</v>
      </c>
      <c r="CU2447" s="174">
        <v>3637</v>
      </c>
      <c r="CV2447" s="174">
        <v>97172</v>
      </c>
      <c r="CW2447" s="174">
        <v>5</v>
      </c>
      <c r="CX2447" s="174">
        <v>2173.6669999999999</v>
      </c>
    </row>
    <row r="2448" spans="84:102" x14ac:dyDescent="0.25">
      <c r="CF2448" s="3" t="s">
        <v>3073</v>
      </c>
      <c r="CG2448" s="174">
        <v>1000</v>
      </c>
      <c r="CH2448" s="174">
        <v>115839</v>
      </c>
      <c r="CI2448" s="174">
        <v>5</v>
      </c>
      <c r="CJ2448" s="174">
        <v>2172.5189999999998</v>
      </c>
      <c r="CK2448" s="174">
        <v>2172.5189999999998</v>
      </c>
      <c r="CN2448" s="3">
        <v>1295</v>
      </c>
      <c r="CO2448" s="169">
        <f t="shared" si="222"/>
        <v>1501.223</v>
      </c>
      <c r="CP2448" s="169">
        <f t="shared" si="223"/>
        <v>1526.7750000000001</v>
      </c>
      <c r="CQ2448" s="170">
        <f t="shared" si="224"/>
        <v>3027.998</v>
      </c>
      <c r="CU2448" s="174">
        <v>1000</v>
      </c>
      <c r="CV2448" s="174">
        <v>115839</v>
      </c>
      <c r="CW2448" s="174">
        <v>5</v>
      </c>
      <c r="CX2448" s="174">
        <v>2172.5189999999998</v>
      </c>
    </row>
    <row r="2449" spans="84:102" x14ac:dyDescent="0.25">
      <c r="CF2449" s="3" t="s">
        <v>3073</v>
      </c>
      <c r="CG2449" s="174">
        <v>1123</v>
      </c>
      <c r="CH2449" s="174">
        <v>139602</v>
      </c>
      <c r="CI2449" s="174">
        <v>5</v>
      </c>
      <c r="CJ2449" s="174">
        <v>2172.2150000000001</v>
      </c>
      <c r="CK2449" s="174">
        <v>2172.2150000000001</v>
      </c>
      <c r="CN2449" s="3">
        <v>461</v>
      </c>
      <c r="CO2449" s="169">
        <f t="shared" si="222"/>
        <v>1531.8546000000001</v>
      </c>
      <c r="CP2449" s="169">
        <f t="shared" si="223"/>
        <v>1492.6325999999999</v>
      </c>
      <c r="CQ2449" s="170">
        <f t="shared" si="224"/>
        <v>3024.4872</v>
      </c>
      <c r="CU2449" s="174">
        <v>1123</v>
      </c>
      <c r="CV2449" s="174">
        <v>139602</v>
      </c>
      <c r="CW2449" s="174">
        <v>5</v>
      </c>
      <c r="CX2449" s="174">
        <v>2172.2150000000001</v>
      </c>
    </row>
    <row r="2450" spans="84:102" x14ac:dyDescent="0.25">
      <c r="CF2450" s="3" t="s">
        <v>3073</v>
      </c>
      <c r="CG2450" s="174">
        <v>72179</v>
      </c>
      <c r="CH2450" s="174">
        <v>1931</v>
      </c>
      <c r="CI2450" s="174">
        <v>5</v>
      </c>
      <c r="CJ2450" s="174">
        <v>2171.7379999999998</v>
      </c>
      <c r="CK2450" s="174">
        <v>2171.7379999999998</v>
      </c>
      <c r="CN2450" s="3">
        <v>65</v>
      </c>
      <c r="CO2450" s="169">
        <f t="shared" si="222"/>
        <v>1522.7755000000002</v>
      </c>
      <c r="CP2450" s="169">
        <f t="shared" si="223"/>
        <v>1500.5512000000001</v>
      </c>
      <c r="CQ2450" s="170">
        <f t="shared" si="224"/>
        <v>3023.3267000000005</v>
      </c>
      <c r="CU2450" s="174">
        <v>72179</v>
      </c>
      <c r="CV2450" s="174">
        <v>1931</v>
      </c>
      <c r="CW2450" s="174">
        <v>5</v>
      </c>
      <c r="CX2450" s="174">
        <v>2171.7379999999998</v>
      </c>
    </row>
    <row r="2451" spans="84:102" x14ac:dyDescent="0.25">
      <c r="CF2451" s="3" t="s">
        <v>3073</v>
      </c>
      <c r="CG2451" s="174">
        <v>438</v>
      </c>
      <c r="CH2451" s="174">
        <v>82863</v>
      </c>
      <c r="CI2451" s="174">
        <v>5</v>
      </c>
      <c r="CJ2451" s="174">
        <v>2171.0340000000001</v>
      </c>
      <c r="CK2451" s="174">
        <v>2171.0340000000001</v>
      </c>
      <c r="CN2451" s="3">
        <v>3585</v>
      </c>
      <c r="CO2451" s="169">
        <f t="shared" si="222"/>
        <v>1508.2873999999999</v>
      </c>
      <c r="CP2451" s="169">
        <f t="shared" si="223"/>
        <v>1514.12249</v>
      </c>
      <c r="CQ2451" s="170">
        <f t="shared" si="224"/>
        <v>3022.4098899999999</v>
      </c>
      <c r="CU2451" s="174">
        <v>438</v>
      </c>
      <c r="CV2451" s="174">
        <v>82863</v>
      </c>
      <c r="CW2451" s="174">
        <v>5</v>
      </c>
      <c r="CX2451" s="174">
        <v>2171.0340000000001</v>
      </c>
    </row>
    <row r="2452" spans="84:102" x14ac:dyDescent="0.25">
      <c r="CF2452" s="3" t="s">
        <v>3073</v>
      </c>
      <c r="CG2452" s="174">
        <v>2647</v>
      </c>
      <c r="CH2452" s="174">
        <v>49791</v>
      </c>
      <c r="CI2452" s="174">
        <v>5</v>
      </c>
      <c r="CJ2452" s="174">
        <v>2170.4720000000002</v>
      </c>
      <c r="CK2452" s="174">
        <v>2170.4720000000002</v>
      </c>
      <c r="CN2452" s="3">
        <v>159</v>
      </c>
      <c r="CO2452" s="169">
        <f t="shared" si="222"/>
        <v>1521.0848000000001</v>
      </c>
      <c r="CP2452" s="169">
        <f t="shared" si="223"/>
        <v>1498.3860999999999</v>
      </c>
      <c r="CQ2452" s="170">
        <f t="shared" si="224"/>
        <v>3019.4709000000003</v>
      </c>
      <c r="CU2452" s="174">
        <v>2647</v>
      </c>
      <c r="CV2452" s="174">
        <v>49791</v>
      </c>
      <c r="CW2452" s="174">
        <v>5</v>
      </c>
      <c r="CX2452" s="174">
        <v>2170.4720000000002</v>
      </c>
    </row>
    <row r="2453" spans="84:102" x14ac:dyDescent="0.25">
      <c r="CF2453" s="3" t="s">
        <v>3073</v>
      </c>
      <c r="CG2453" s="174">
        <v>1181</v>
      </c>
      <c r="CH2453" s="174">
        <v>140385</v>
      </c>
      <c r="CI2453" s="174">
        <v>5</v>
      </c>
      <c r="CJ2453" s="174">
        <v>2170.3910000000001</v>
      </c>
      <c r="CK2453" s="174">
        <v>2170.3910000000001</v>
      </c>
      <c r="CN2453" s="3">
        <v>1725</v>
      </c>
      <c r="CO2453" s="169">
        <f t="shared" si="222"/>
        <v>1468.7024999999999</v>
      </c>
      <c r="CP2453" s="169">
        <f t="shared" si="223"/>
        <v>1547.7519</v>
      </c>
      <c r="CQ2453" s="170">
        <f t="shared" si="224"/>
        <v>3016.4543999999996</v>
      </c>
      <c r="CU2453" s="174">
        <v>1181</v>
      </c>
      <c r="CV2453" s="174">
        <v>140385</v>
      </c>
      <c r="CW2453" s="174">
        <v>5</v>
      </c>
      <c r="CX2453" s="174">
        <v>2170.3910000000001</v>
      </c>
    </row>
    <row r="2454" spans="84:102" x14ac:dyDescent="0.25">
      <c r="CF2454" s="3" t="s">
        <v>3073</v>
      </c>
      <c r="CG2454" s="174">
        <v>124684</v>
      </c>
      <c r="CH2454" s="174">
        <v>1268</v>
      </c>
      <c r="CI2454" s="174">
        <v>5</v>
      </c>
      <c r="CJ2454" s="174">
        <v>2169.1840000000002</v>
      </c>
      <c r="CK2454" s="174">
        <v>2169.1840000000002</v>
      </c>
      <c r="CN2454" s="3">
        <v>481</v>
      </c>
      <c r="CO2454" s="169">
        <f t="shared" si="222"/>
        <v>1516.5538000000001</v>
      </c>
      <c r="CP2454" s="169">
        <f t="shared" si="223"/>
        <v>1498.6338999999998</v>
      </c>
      <c r="CQ2454" s="170">
        <f t="shared" si="224"/>
        <v>3015.1876999999999</v>
      </c>
      <c r="CU2454" s="174">
        <v>124684</v>
      </c>
      <c r="CV2454" s="174">
        <v>1268</v>
      </c>
      <c r="CW2454" s="174">
        <v>5</v>
      </c>
      <c r="CX2454" s="174">
        <v>2169.1840000000002</v>
      </c>
    </row>
    <row r="2455" spans="84:102" x14ac:dyDescent="0.25">
      <c r="CF2455" s="3" t="s">
        <v>3073</v>
      </c>
      <c r="CG2455" s="174">
        <v>761</v>
      </c>
      <c r="CH2455" s="174">
        <v>98956</v>
      </c>
      <c r="CI2455" s="174">
        <v>5</v>
      </c>
      <c r="CJ2455" s="174">
        <v>2168.241</v>
      </c>
      <c r="CK2455" s="174">
        <v>2168.241</v>
      </c>
      <c r="CN2455" s="3">
        <v>1779</v>
      </c>
      <c r="CO2455" s="169">
        <f t="shared" si="222"/>
        <v>1448.2397999999998</v>
      </c>
      <c r="CP2455" s="169">
        <f t="shared" si="223"/>
        <v>1566.3711000000001</v>
      </c>
      <c r="CQ2455" s="170">
        <f t="shared" si="224"/>
        <v>3014.6108999999997</v>
      </c>
      <c r="CU2455" s="174">
        <v>761</v>
      </c>
      <c r="CV2455" s="174">
        <v>98956</v>
      </c>
      <c r="CW2455" s="174">
        <v>5</v>
      </c>
      <c r="CX2455" s="174">
        <v>2168.241</v>
      </c>
    </row>
    <row r="2456" spans="84:102" x14ac:dyDescent="0.25">
      <c r="CF2456" s="3" t="s">
        <v>3073</v>
      </c>
      <c r="CG2456" s="174">
        <v>1721</v>
      </c>
      <c r="CH2456" s="174">
        <v>65119</v>
      </c>
      <c r="CI2456" s="174">
        <v>5</v>
      </c>
      <c r="CJ2456" s="174">
        <v>2168.1619999999998</v>
      </c>
      <c r="CK2456" s="174">
        <v>2168.1619999999998</v>
      </c>
      <c r="CN2456" s="3">
        <v>153</v>
      </c>
      <c r="CO2456" s="169">
        <f t="shared" si="222"/>
        <v>1491.857</v>
      </c>
      <c r="CP2456" s="169">
        <f t="shared" si="223"/>
        <v>1521.7370000000001</v>
      </c>
      <c r="CQ2456" s="170">
        <f t="shared" si="224"/>
        <v>3013.5940000000001</v>
      </c>
      <c r="CU2456" s="174">
        <v>1721</v>
      </c>
      <c r="CV2456" s="174">
        <v>65119</v>
      </c>
      <c r="CW2456" s="174">
        <v>5</v>
      </c>
      <c r="CX2456" s="174">
        <v>2168.1619999999998</v>
      </c>
    </row>
    <row r="2457" spans="84:102" x14ac:dyDescent="0.25">
      <c r="CF2457" s="3" t="s">
        <v>3073</v>
      </c>
      <c r="CG2457" s="174">
        <v>966</v>
      </c>
      <c r="CH2457" s="174">
        <v>116773</v>
      </c>
      <c r="CI2457" s="174">
        <v>5</v>
      </c>
      <c r="CJ2457" s="174">
        <v>2167.8319999999999</v>
      </c>
      <c r="CK2457" s="174">
        <v>2167.8319999999999</v>
      </c>
      <c r="CN2457" s="3">
        <v>2945</v>
      </c>
      <c r="CO2457" s="169">
        <f t="shared" si="222"/>
        <v>1521.1606999999999</v>
      </c>
      <c r="CP2457" s="169">
        <f t="shared" si="223"/>
        <v>1491.3883999999998</v>
      </c>
      <c r="CQ2457" s="170">
        <f t="shared" si="224"/>
        <v>3012.5490999999997</v>
      </c>
      <c r="CU2457" s="174">
        <v>966</v>
      </c>
      <c r="CV2457" s="174">
        <v>116773</v>
      </c>
      <c r="CW2457" s="174">
        <v>5</v>
      </c>
      <c r="CX2457" s="174">
        <v>2167.8319999999999</v>
      </c>
    </row>
    <row r="2458" spans="84:102" x14ac:dyDescent="0.25">
      <c r="CF2458" s="3" t="s">
        <v>3073</v>
      </c>
      <c r="CG2458" s="174">
        <v>2553</v>
      </c>
      <c r="CH2458" s="174">
        <v>47849</v>
      </c>
      <c r="CI2458" s="174">
        <v>5</v>
      </c>
      <c r="CJ2458" s="174">
        <v>2167.1799999999998</v>
      </c>
      <c r="CK2458" s="174">
        <v>2167.1799999999998</v>
      </c>
      <c r="CN2458" s="3">
        <v>1786</v>
      </c>
      <c r="CO2458" s="169">
        <f t="shared" si="222"/>
        <v>1508.3019999999999</v>
      </c>
      <c r="CP2458" s="169">
        <f t="shared" si="223"/>
        <v>1501.777</v>
      </c>
      <c r="CQ2458" s="170">
        <f t="shared" si="224"/>
        <v>3010.0789999999997</v>
      </c>
      <c r="CU2458" s="174">
        <v>2553</v>
      </c>
      <c r="CV2458" s="174">
        <v>47849</v>
      </c>
      <c r="CW2458" s="174">
        <v>5</v>
      </c>
      <c r="CX2458" s="174">
        <v>2167.1799999999998</v>
      </c>
    </row>
    <row r="2459" spans="84:102" x14ac:dyDescent="0.25">
      <c r="CF2459" s="3" t="s">
        <v>3073</v>
      </c>
      <c r="CG2459" s="174">
        <v>3517</v>
      </c>
      <c r="CH2459" s="174">
        <v>66842</v>
      </c>
      <c r="CI2459" s="174">
        <v>5</v>
      </c>
      <c r="CJ2459" s="174">
        <v>2166.8870000000002</v>
      </c>
      <c r="CK2459" s="174">
        <v>2166.8870000000002</v>
      </c>
      <c r="CN2459" s="3">
        <v>132</v>
      </c>
      <c r="CO2459" s="169">
        <f t="shared" si="222"/>
        <v>1464.4907000000001</v>
      </c>
      <c r="CP2459" s="169">
        <f t="shared" si="223"/>
        <v>1541.6717000000001</v>
      </c>
      <c r="CQ2459" s="170">
        <f t="shared" si="224"/>
        <v>3006.1624000000002</v>
      </c>
      <c r="CU2459" s="174">
        <v>3517</v>
      </c>
      <c r="CV2459" s="174">
        <v>66842</v>
      </c>
      <c r="CW2459" s="174">
        <v>5</v>
      </c>
      <c r="CX2459" s="174">
        <v>2166.8870000000002</v>
      </c>
    </row>
    <row r="2460" spans="84:102" x14ac:dyDescent="0.25">
      <c r="CF2460" s="3" t="s">
        <v>3073</v>
      </c>
      <c r="CG2460" s="174">
        <v>129397</v>
      </c>
      <c r="CH2460" s="174">
        <v>2015</v>
      </c>
      <c r="CI2460" s="174">
        <v>5</v>
      </c>
      <c r="CJ2460" s="174">
        <v>2166.0349999999999</v>
      </c>
      <c r="CK2460" s="174">
        <v>2166.0349999999999</v>
      </c>
      <c r="CN2460" s="3">
        <v>2718</v>
      </c>
      <c r="CO2460" s="169">
        <f t="shared" si="222"/>
        <v>1490.5724</v>
      </c>
      <c r="CP2460" s="169">
        <f t="shared" si="223"/>
        <v>1511.4393</v>
      </c>
      <c r="CQ2460" s="170">
        <f t="shared" si="224"/>
        <v>3002.0117</v>
      </c>
      <c r="CU2460" s="174">
        <v>129397</v>
      </c>
      <c r="CV2460" s="174">
        <v>2015</v>
      </c>
      <c r="CW2460" s="174">
        <v>5</v>
      </c>
      <c r="CX2460" s="174">
        <v>2166.0349999999999</v>
      </c>
    </row>
    <row r="2461" spans="84:102" x14ac:dyDescent="0.25">
      <c r="CF2461" s="3" t="s">
        <v>3073</v>
      </c>
      <c r="CG2461" s="174">
        <v>174570</v>
      </c>
      <c r="CH2461" s="174">
        <v>3400</v>
      </c>
      <c r="CI2461" s="174">
        <v>5</v>
      </c>
      <c r="CJ2461" s="174">
        <v>2165.4459999999999</v>
      </c>
      <c r="CK2461" s="174">
        <v>2165.4459999999999</v>
      </c>
      <c r="CN2461" s="3">
        <v>3078</v>
      </c>
      <c r="CO2461" s="169">
        <f t="shared" si="222"/>
        <v>1491.768</v>
      </c>
      <c r="CP2461" s="169">
        <f t="shared" si="223"/>
        <v>1508.3447999999999</v>
      </c>
      <c r="CQ2461" s="170">
        <f t="shared" si="224"/>
        <v>3000.1127999999999</v>
      </c>
      <c r="CU2461" s="174">
        <v>174570</v>
      </c>
      <c r="CV2461" s="174">
        <v>3400</v>
      </c>
      <c r="CW2461" s="174">
        <v>5</v>
      </c>
      <c r="CX2461" s="174">
        <v>2165.4459999999999</v>
      </c>
    </row>
    <row r="2462" spans="84:102" x14ac:dyDescent="0.25">
      <c r="CF2462" s="3" t="s">
        <v>3073</v>
      </c>
      <c r="CG2462" s="174">
        <v>878</v>
      </c>
      <c r="CH2462" s="174">
        <v>108259</v>
      </c>
      <c r="CI2462" s="174">
        <v>5</v>
      </c>
      <c r="CJ2462" s="174">
        <v>2165.2489999999998</v>
      </c>
      <c r="CK2462" s="174">
        <v>2165.2489999999998</v>
      </c>
      <c r="CN2462" s="3">
        <v>2834</v>
      </c>
      <c r="CO2462" s="169">
        <f t="shared" si="222"/>
        <v>1521.0049939999999</v>
      </c>
      <c r="CP2462" s="169">
        <f t="shared" si="223"/>
        <v>1476.7927100000002</v>
      </c>
      <c r="CQ2462" s="170">
        <f t="shared" si="224"/>
        <v>2997.7977040000001</v>
      </c>
      <c r="CU2462" s="174">
        <v>878</v>
      </c>
      <c r="CV2462" s="174">
        <v>108259</v>
      </c>
      <c r="CW2462" s="174">
        <v>5</v>
      </c>
      <c r="CX2462" s="174">
        <v>2165.2489999999998</v>
      </c>
    </row>
    <row r="2463" spans="84:102" x14ac:dyDescent="0.25">
      <c r="CF2463" s="3" t="s">
        <v>3073</v>
      </c>
      <c r="CG2463" s="174">
        <v>136202</v>
      </c>
      <c r="CH2463" s="174">
        <v>1194</v>
      </c>
      <c r="CI2463" s="174">
        <v>5</v>
      </c>
      <c r="CJ2463" s="174">
        <v>2164.7080000000001</v>
      </c>
      <c r="CK2463" s="174">
        <v>2164.7080000000001</v>
      </c>
      <c r="CN2463" s="3">
        <v>3522</v>
      </c>
      <c r="CO2463" s="169">
        <f t="shared" si="222"/>
        <v>1477.3819000000001</v>
      </c>
      <c r="CP2463" s="169">
        <f t="shared" si="223"/>
        <v>1518.2402999999999</v>
      </c>
      <c r="CQ2463" s="170">
        <f t="shared" si="224"/>
        <v>2995.6221999999998</v>
      </c>
      <c r="CU2463" s="174">
        <v>136202</v>
      </c>
      <c r="CV2463" s="174">
        <v>1194</v>
      </c>
      <c r="CW2463" s="174">
        <v>5</v>
      </c>
      <c r="CX2463" s="174">
        <v>2164.7080000000001</v>
      </c>
    </row>
    <row r="2464" spans="84:102" x14ac:dyDescent="0.25">
      <c r="CF2464" s="3" t="s">
        <v>3073</v>
      </c>
      <c r="CG2464" s="174">
        <v>30080</v>
      </c>
      <c r="CH2464" s="174">
        <v>2414</v>
      </c>
      <c r="CI2464" s="174">
        <v>5</v>
      </c>
      <c r="CJ2464" s="174">
        <v>2164.672</v>
      </c>
      <c r="CK2464" s="174">
        <v>2164.672</v>
      </c>
      <c r="CN2464" s="3">
        <v>1850</v>
      </c>
      <c r="CO2464" s="169">
        <f t="shared" si="222"/>
        <v>1500.5045</v>
      </c>
      <c r="CP2464" s="169">
        <f t="shared" si="223"/>
        <v>1492.2765999999999</v>
      </c>
      <c r="CQ2464" s="170">
        <f t="shared" si="224"/>
        <v>2992.7811000000002</v>
      </c>
      <c r="CU2464" s="174">
        <v>30080</v>
      </c>
      <c r="CV2464" s="174">
        <v>2414</v>
      </c>
      <c r="CW2464" s="174">
        <v>5</v>
      </c>
      <c r="CX2464" s="174">
        <v>2164.672</v>
      </c>
    </row>
    <row r="2465" spans="84:102" x14ac:dyDescent="0.25">
      <c r="CF2465" s="3" t="s">
        <v>3073</v>
      </c>
      <c r="CG2465" s="174">
        <v>74735</v>
      </c>
      <c r="CH2465" s="174">
        <v>336</v>
      </c>
      <c r="CI2465" s="174">
        <v>5</v>
      </c>
      <c r="CJ2465" s="174">
        <v>2164.4690000000001</v>
      </c>
      <c r="CK2465" s="174">
        <v>2164.4690000000001</v>
      </c>
      <c r="CN2465" s="3">
        <v>46</v>
      </c>
      <c r="CO2465" s="169">
        <f t="shared" si="222"/>
        <v>1527.8845000000001</v>
      </c>
      <c r="CP2465" s="169">
        <f t="shared" si="223"/>
        <v>1463.4899</v>
      </c>
      <c r="CQ2465" s="170">
        <f t="shared" si="224"/>
        <v>2991.3744000000002</v>
      </c>
      <c r="CU2465" s="174">
        <v>74735</v>
      </c>
      <c r="CV2465" s="174">
        <v>336</v>
      </c>
      <c r="CW2465" s="174">
        <v>5</v>
      </c>
      <c r="CX2465" s="174">
        <v>2164.4690000000001</v>
      </c>
    </row>
    <row r="2466" spans="84:102" x14ac:dyDescent="0.25">
      <c r="CF2466" s="3" t="s">
        <v>3073</v>
      </c>
      <c r="CG2466" s="174">
        <v>20884</v>
      </c>
      <c r="CH2466" s="174">
        <v>2234</v>
      </c>
      <c r="CI2466" s="174">
        <v>5</v>
      </c>
      <c r="CJ2466" s="174">
        <v>2164.3789999999999</v>
      </c>
      <c r="CK2466" s="174">
        <v>2164.3789999999999</v>
      </c>
      <c r="CN2466" s="3">
        <v>1839</v>
      </c>
      <c r="CO2466" s="169">
        <f t="shared" si="222"/>
        <v>1509.0563999999999</v>
      </c>
      <c r="CP2466" s="169">
        <f t="shared" si="223"/>
        <v>1481.9532000000002</v>
      </c>
      <c r="CQ2466" s="170">
        <f t="shared" si="224"/>
        <v>2991.0096000000003</v>
      </c>
      <c r="CU2466" s="174">
        <v>20884</v>
      </c>
      <c r="CV2466" s="174">
        <v>2234</v>
      </c>
      <c r="CW2466" s="174">
        <v>5</v>
      </c>
      <c r="CX2466" s="174">
        <v>2164.3789999999999</v>
      </c>
    </row>
    <row r="2467" spans="84:102" x14ac:dyDescent="0.25">
      <c r="CF2467" s="3" t="s">
        <v>3073</v>
      </c>
      <c r="CG2467" s="174">
        <v>64873</v>
      </c>
      <c r="CH2467" s="174">
        <v>1701</v>
      </c>
      <c r="CI2467" s="174">
        <v>5</v>
      </c>
      <c r="CJ2467" s="174">
        <v>2164.3760000000002</v>
      </c>
      <c r="CK2467" s="174">
        <v>2164.3760000000002</v>
      </c>
      <c r="CN2467" s="3">
        <v>549</v>
      </c>
      <c r="CO2467" s="169">
        <f t="shared" si="222"/>
        <v>1519.5607</v>
      </c>
      <c r="CP2467" s="169">
        <f t="shared" si="223"/>
        <v>1469.7528</v>
      </c>
      <c r="CQ2467" s="170">
        <f t="shared" si="224"/>
        <v>2989.3135000000002</v>
      </c>
      <c r="CU2467" s="174">
        <v>64873</v>
      </c>
      <c r="CV2467" s="174">
        <v>1701</v>
      </c>
      <c r="CW2467" s="174">
        <v>5</v>
      </c>
      <c r="CX2467" s="174">
        <v>2164.3760000000002</v>
      </c>
    </row>
    <row r="2468" spans="84:102" x14ac:dyDescent="0.25">
      <c r="CF2468" s="3" t="s">
        <v>3073</v>
      </c>
      <c r="CG2468" s="174">
        <v>93526</v>
      </c>
      <c r="CH2468" s="174">
        <v>712</v>
      </c>
      <c r="CI2468" s="174">
        <v>5</v>
      </c>
      <c r="CJ2468" s="174">
        <v>2163.0639999999999</v>
      </c>
      <c r="CK2468" s="174">
        <v>2163.0639999999999</v>
      </c>
      <c r="CN2468" s="3">
        <v>528</v>
      </c>
      <c r="CO2468" s="169">
        <f t="shared" si="222"/>
        <v>1484.8654000000001</v>
      </c>
      <c r="CP2468" s="169">
        <f t="shared" si="223"/>
        <v>1503.2253000000001</v>
      </c>
      <c r="CQ2468" s="170">
        <f t="shared" si="224"/>
        <v>2988.0907000000002</v>
      </c>
      <c r="CU2468" s="174">
        <v>93526</v>
      </c>
      <c r="CV2468" s="174">
        <v>712</v>
      </c>
      <c r="CW2468" s="174">
        <v>5</v>
      </c>
      <c r="CX2468" s="174">
        <v>2163.0639999999999</v>
      </c>
    </row>
    <row r="2469" spans="84:102" x14ac:dyDescent="0.25">
      <c r="CF2469" s="3" t="s">
        <v>3073</v>
      </c>
      <c r="CG2469" s="174">
        <v>31032</v>
      </c>
      <c r="CH2469" s="174">
        <v>2433</v>
      </c>
      <c r="CI2469" s="174">
        <v>5</v>
      </c>
      <c r="CJ2469" s="174">
        <v>2162.491</v>
      </c>
      <c r="CK2469" s="174">
        <v>2162.491</v>
      </c>
      <c r="CN2469" s="3">
        <v>2816</v>
      </c>
      <c r="CO2469" s="169">
        <f t="shared" si="222"/>
        <v>1501.6713</v>
      </c>
      <c r="CP2469" s="169">
        <f t="shared" si="223"/>
        <v>1479.7286000000001</v>
      </c>
      <c r="CQ2469" s="170">
        <f t="shared" si="224"/>
        <v>2981.3999000000003</v>
      </c>
      <c r="CU2469" s="174">
        <v>31032</v>
      </c>
      <c r="CV2469" s="174">
        <v>2433</v>
      </c>
      <c r="CW2469" s="174">
        <v>5</v>
      </c>
      <c r="CX2469" s="174">
        <v>2162.491</v>
      </c>
    </row>
    <row r="2470" spans="84:102" x14ac:dyDescent="0.25">
      <c r="CF2470" s="3" t="s">
        <v>3073</v>
      </c>
      <c r="CG2470" s="174">
        <v>2402</v>
      </c>
      <c r="CH2470" s="174">
        <v>29017</v>
      </c>
      <c r="CI2470" s="174">
        <v>5</v>
      </c>
      <c r="CJ2470" s="174">
        <v>2161.7919999999999</v>
      </c>
      <c r="CK2470" s="174">
        <v>2161.7919999999999</v>
      </c>
      <c r="CN2470" s="3">
        <v>2734</v>
      </c>
      <c r="CO2470" s="169">
        <f t="shared" si="222"/>
        <v>1484.3420000000001</v>
      </c>
      <c r="CP2470" s="169">
        <f t="shared" si="223"/>
        <v>1496.17</v>
      </c>
      <c r="CQ2470" s="170">
        <f t="shared" si="224"/>
        <v>2980.5120000000002</v>
      </c>
      <c r="CU2470" s="174">
        <v>2402</v>
      </c>
      <c r="CV2470" s="174">
        <v>29017</v>
      </c>
      <c r="CW2470" s="174">
        <v>5</v>
      </c>
      <c r="CX2470" s="174">
        <v>2161.7919999999999</v>
      </c>
    </row>
    <row r="2471" spans="84:102" x14ac:dyDescent="0.25">
      <c r="CF2471" s="3" t="s">
        <v>3073</v>
      </c>
      <c r="CG2471" s="174">
        <v>54415</v>
      </c>
      <c r="CH2471" s="174">
        <v>1848</v>
      </c>
      <c r="CI2471" s="174">
        <v>5</v>
      </c>
      <c r="CJ2471" s="174">
        <v>2161.5639999999999</v>
      </c>
      <c r="CK2471" s="174">
        <v>2161.5639999999999</v>
      </c>
      <c r="CN2471" s="3">
        <v>255</v>
      </c>
      <c r="CO2471" s="169">
        <f t="shared" si="222"/>
        <v>1443.97</v>
      </c>
      <c r="CP2471" s="169">
        <f t="shared" si="223"/>
        <v>1535.5250000000001</v>
      </c>
      <c r="CQ2471" s="170">
        <f t="shared" si="224"/>
        <v>2979.4949999999999</v>
      </c>
      <c r="CU2471" s="174">
        <v>54415</v>
      </c>
      <c r="CV2471" s="174">
        <v>1848</v>
      </c>
      <c r="CW2471" s="174">
        <v>5</v>
      </c>
      <c r="CX2471" s="174">
        <v>2161.5639999999999</v>
      </c>
    </row>
    <row r="2472" spans="84:102" x14ac:dyDescent="0.25">
      <c r="CF2472" s="3" t="s">
        <v>3073</v>
      </c>
      <c r="CG2472" s="174">
        <v>1734</v>
      </c>
      <c r="CH2472" s="174">
        <v>61616</v>
      </c>
      <c r="CI2472" s="174">
        <v>5</v>
      </c>
      <c r="CJ2472" s="174">
        <v>2160.9720000000002</v>
      </c>
      <c r="CK2472" s="174">
        <v>2160.9720000000002</v>
      </c>
      <c r="CN2472" s="3">
        <v>2277</v>
      </c>
      <c r="CO2472" s="169">
        <f t="shared" si="222"/>
        <v>1499.41237</v>
      </c>
      <c r="CP2472" s="169">
        <f t="shared" si="223"/>
        <v>1478.75541</v>
      </c>
      <c r="CQ2472" s="170">
        <f t="shared" si="224"/>
        <v>2978.1677799999998</v>
      </c>
      <c r="CU2472" s="174">
        <v>1734</v>
      </c>
      <c r="CV2472" s="174">
        <v>61616</v>
      </c>
      <c r="CW2472" s="174">
        <v>5</v>
      </c>
      <c r="CX2472" s="174">
        <v>2160.9720000000002</v>
      </c>
    </row>
    <row r="2473" spans="84:102" x14ac:dyDescent="0.25">
      <c r="CF2473" s="3" t="s">
        <v>3073</v>
      </c>
      <c r="CG2473" s="174">
        <v>65969</v>
      </c>
      <c r="CH2473" s="174">
        <v>91</v>
      </c>
      <c r="CI2473" s="174">
        <v>5</v>
      </c>
      <c r="CJ2473" s="174">
        <v>2160.5500000000002</v>
      </c>
      <c r="CK2473" s="174">
        <v>2160.5500000000002</v>
      </c>
      <c r="CN2473" s="3">
        <v>213</v>
      </c>
      <c r="CO2473" s="169">
        <f t="shared" si="222"/>
        <v>1534.6904</v>
      </c>
      <c r="CP2473" s="169">
        <f t="shared" si="223"/>
        <v>1441.8174999999999</v>
      </c>
      <c r="CQ2473" s="170">
        <f t="shared" si="224"/>
        <v>2976.5078999999996</v>
      </c>
      <c r="CU2473" s="174">
        <v>65969</v>
      </c>
      <c r="CV2473" s="174">
        <v>91</v>
      </c>
      <c r="CW2473" s="174">
        <v>5</v>
      </c>
      <c r="CX2473" s="174">
        <v>2160.5500000000002</v>
      </c>
    </row>
    <row r="2474" spans="84:102" x14ac:dyDescent="0.25">
      <c r="CF2474" s="3" t="s">
        <v>3073</v>
      </c>
      <c r="CG2474" s="174">
        <v>2019</v>
      </c>
      <c r="CH2474" s="174">
        <v>135258</v>
      </c>
      <c r="CI2474" s="174">
        <v>5</v>
      </c>
      <c r="CJ2474" s="174">
        <v>2159.328</v>
      </c>
      <c r="CK2474" s="174">
        <v>2159.328</v>
      </c>
      <c r="CN2474" s="3">
        <v>2864</v>
      </c>
      <c r="CO2474" s="169">
        <f t="shared" si="222"/>
        <v>1405.3409299999998</v>
      </c>
      <c r="CP2474" s="169">
        <f t="shared" si="223"/>
        <v>1571.0436999999999</v>
      </c>
      <c r="CQ2474" s="170">
        <f t="shared" si="224"/>
        <v>2976.3846299999996</v>
      </c>
      <c r="CU2474" s="174">
        <v>2019</v>
      </c>
      <c r="CV2474" s="174">
        <v>135258</v>
      </c>
      <c r="CW2474" s="174">
        <v>5</v>
      </c>
      <c r="CX2474" s="174">
        <v>2159.328</v>
      </c>
    </row>
    <row r="2475" spans="84:102" x14ac:dyDescent="0.25">
      <c r="CF2475" s="3" t="s">
        <v>3073</v>
      </c>
      <c r="CG2475" s="174">
        <v>2078</v>
      </c>
      <c r="CH2475" s="174">
        <v>159659</v>
      </c>
      <c r="CI2475" s="174">
        <v>5</v>
      </c>
      <c r="CJ2475" s="174">
        <v>2158.9749999999999</v>
      </c>
      <c r="CK2475" s="174">
        <v>2158.9749999999999</v>
      </c>
      <c r="CN2475" s="3">
        <v>3698</v>
      </c>
      <c r="CO2475" s="169">
        <f t="shared" si="222"/>
        <v>1493.3889000000001</v>
      </c>
      <c r="CP2475" s="169">
        <f t="shared" si="223"/>
        <v>1479.2966999999999</v>
      </c>
      <c r="CQ2475" s="170">
        <f t="shared" si="224"/>
        <v>2972.6855999999998</v>
      </c>
      <c r="CU2475" s="174">
        <v>2078</v>
      </c>
      <c r="CV2475" s="174">
        <v>159659</v>
      </c>
      <c r="CW2475" s="174">
        <v>5</v>
      </c>
      <c r="CX2475" s="174">
        <v>2158.9749999999999</v>
      </c>
    </row>
    <row r="2476" spans="84:102" x14ac:dyDescent="0.25">
      <c r="CF2476" s="3" t="s">
        <v>3073</v>
      </c>
      <c r="CG2476" s="174">
        <v>127300</v>
      </c>
      <c r="CH2476" s="174">
        <v>1244</v>
      </c>
      <c r="CI2476" s="174">
        <v>5</v>
      </c>
      <c r="CJ2476" s="174">
        <v>2158.9580000000001</v>
      </c>
      <c r="CK2476" s="174">
        <v>2158.9580000000001</v>
      </c>
      <c r="CN2476" s="3">
        <v>859</v>
      </c>
      <c r="CO2476" s="169">
        <f t="shared" si="222"/>
        <v>1430.66914</v>
      </c>
      <c r="CP2476" s="169">
        <f t="shared" si="223"/>
        <v>1541.73911</v>
      </c>
      <c r="CQ2476" s="170">
        <f t="shared" si="224"/>
        <v>2972.40825</v>
      </c>
      <c r="CU2476" s="174">
        <v>127300</v>
      </c>
      <c r="CV2476" s="174">
        <v>1244</v>
      </c>
      <c r="CW2476" s="174">
        <v>5</v>
      </c>
      <c r="CX2476" s="174">
        <v>2158.9580000000001</v>
      </c>
    </row>
    <row r="2477" spans="84:102" x14ac:dyDescent="0.25">
      <c r="CF2477" s="3" t="s">
        <v>3073</v>
      </c>
      <c r="CG2477" s="174">
        <v>3478</v>
      </c>
      <c r="CH2477" s="174">
        <v>49856</v>
      </c>
      <c r="CI2477" s="174">
        <v>5</v>
      </c>
      <c r="CJ2477" s="174">
        <v>2158.35</v>
      </c>
      <c r="CK2477" s="174">
        <v>2158.35</v>
      </c>
      <c r="CN2477" s="3">
        <v>2796</v>
      </c>
      <c r="CO2477" s="169">
        <f t="shared" si="222"/>
        <v>1458.1284000000001</v>
      </c>
      <c r="CP2477" s="169">
        <f t="shared" si="223"/>
        <v>1512.1061</v>
      </c>
      <c r="CQ2477" s="170">
        <f t="shared" si="224"/>
        <v>2970.2345</v>
      </c>
      <c r="CU2477" s="174">
        <v>3478</v>
      </c>
      <c r="CV2477" s="174">
        <v>49856</v>
      </c>
      <c r="CW2477" s="174">
        <v>5</v>
      </c>
      <c r="CX2477" s="174">
        <v>2158.35</v>
      </c>
    </row>
    <row r="2478" spans="84:102" x14ac:dyDescent="0.25">
      <c r="CF2478" s="3" t="s">
        <v>3073</v>
      </c>
      <c r="CG2478" s="174">
        <v>140585</v>
      </c>
      <c r="CH2478" s="174">
        <v>1178</v>
      </c>
      <c r="CI2478" s="174">
        <v>5</v>
      </c>
      <c r="CJ2478" s="174">
        <v>2157.42</v>
      </c>
      <c r="CK2478" s="174">
        <v>2157.42</v>
      </c>
      <c r="CN2478" s="3">
        <v>3015</v>
      </c>
      <c r="CO2478" s="169">
        <f t="shared" si="222"/>
        <v>1433.94128</v>
      </c>
      <c r="CP2478" s="169">
        <f t="shared" si="223"/>
        <v>1534.2663400000001</v>
      </c>
      <c r="CQ2478" s="170">
        <f t="shared" si="224"/>
        <v>2968.2076200000001</v>
      </c>
      <c r="CU2478" s="174">
        <v>140585</v>
      </c>
      <c r="CV2478" s="174">
        <v>1178</v>
      </c>
      <c r="CW2478" s="174">
        <v>5</v>
      </c>
      <c r="CX2478" s="174">
        <v>2157.42</v>
      </c>
    </row>
    <row r="2479" spans="84:102" x14ac:dyDescent="0.25">
      <c r="CF2479" s="3" t="s">
        <v>3073</v>
      </c>
      <c r="CG2479" s="174">
        <v>2452</v>
      </c>
      <c r="CH2479" s="174">
        <v>38720</v>
      </c>
      <c r="CI2479" s="174">
        <v>5</v>
      </c>
      <c r="CJ2479" s="174">
        <v>2157.308</v>
      </c>
      <c r="CK2479" s="174">
        <v>2157.308</v>
      </c>
      <c r="CN2479" s="3">
        <v>816</v>
      </c>
      <c r="CO2479" s="169">
        <f t="shared" si="222"/>
        <v>1469.7912000000001</v>
      </c>
      <c r="CP2479" s="169">
        <f t="shared" si="223"/>
        <v>1497.1319000000001</v>
      </c>
      <c r="CQ2479" s="170">
        <f t="shared" si="224"/>
        <v>2966.9231</v>
      </c>
      <c r="CU2479" s="174">
        <v>2452</v>
      </c>
      <c r="CV2479" s="174">
        <v>38720</v>
      </c>
      <c r="CW2479" s="174">
        <v>5</v>
      </c>
      <c r="CX2479" s="174">
        <v>2157.308</v>
      </c>
    </row>
    <row r="2480" spans="84:102" x14ac:dyDescent="0.25">
      <c r="CF2480" s="3" t="s">
        <v>3073</v>
      </c>
      <c r="CG2480" s="174">
        <v>760</v>
      </c>
      <c r="CH2480" s="174">
        <v>98934</v>
      </c>
      <c r="CI2480" s="174">
        <v>5</v>
      </c>
      <c r="CJ2480" s="174">
        <v>2156.9740000000002</v>
      </c>
      <c r="CK2480" s="174">
        <v>2156.9740000000002</v>
      </c>
      <c r="CN2480" s="3">
        <v>2971</v>
      </c>
      <c r="CO2480" s="169">
        <f t="shared" si="222"/>
        <v>1474.8115999999998</v>
      </c>
      <c r="CP2480" s="169">
        <f t="shared" si="223"/>
        <v>1487.5204000000001</v>
      </c>
      <c r="CQ2480" s="170">
        <f t="shared" si="224"/>
        <v>2962.3319999999999</v>
      </c>
      <c r="CU2480" s="174">
        <v>760</v>
      </c>
      <c r="CV2480" s="174">
        <v>98934</v>
      </c>
      <c r="CW2480" s="174">
        <v>5</v>
      </c>
      <c r="CX2480" s="174">
        <v>2156.9740000000002</v>
      </c>
    </row>
    <row r="2481" spans="84:102" x14ac:dyDescent="0.25">
      <c r="CF2481" s="3" t="s">
        <v>3073</v>
      </c>
      <c r="CG2481" s="174">
        <v>114573</v>
      </c>
      <c r="CH2481" s="174">
        <v>950</v>
      </c>
      <c r="CI2481" s="174">
        <v>5</v>
      </c>
      <c r="CJ2481" s="174">
        <v>2156.8040000000001</v>
      </c>
      <c r="CK2481" s="174">
        <v>2156.8040000000001</v>
      </c>
      <c r="CN2481" s="3">
        <v>3595</v>
      </c>
      <c r="CO2481" s="169">
        <f t="shared" si="222"/>
        <v>1464.4694</v>
      </c>
      <c r="CP2481" s="169">
        <f t="shared" si="223"/>
        <v>1497.1336000000001</v>
      </c>
      <c r="CQ2481" s="170">
        <f t="shared" si="224"/>
        <v>2961.6030000000001</v>
      </c>
      <c r="CU2481" s="174">
        <v>114573</v>
      </c>
      <c r="CV2481" s="174">
        <v>950</v>
      </c>
      <c r="CW2481" s="174">
        <v>5</v>
      </c>
      <c r="CX2481" s="174">
        <v>2156.8040000000001</v>
      </c>
    </row>
    <row r="2482" spans="84:102" x14ac:dyDescent="0.25">
      <c r="CF2482" s="3" t="s">
        <v>3073</v>
      </c>
      <c r="CG2482" s="174">
        <v>1676</v>
      </c>
      <c r="CH2482" s="174">
        <v>70171</v>
      </c>
      <c r="CI2482" s="174">
        <v>5</v>
      </c>
      <c r="CJ2482" s="174">
        <v>2156.759</v>
      </c>
      <c r="CK2482" s="174">
        <v>2156.759</v>
      </c>
      <c r="CN2482" s="3">
        <v>1595</v>
      </c>
      <c r="CO2482" s="169">
        <f t="shared" si="222"/>
        <v>1450.4727499999999</v>
      </c>
      <c r="CP2482" s="169">
        <f t="shared" si="223"/>
        <v>1510.4036799999999</v>
      </c>
      <c r="CQ2482" s="170">
        <f t="shared" si="224"/>
        <v>2960.8764299999998</v>
      </c>
      <c r="CU2482" s="174">
        <v>1676</v>
      </c>
      <c r="CV2482" s="174">
        <v>70171</v>
      </c>
      <c r="CW2482" s="174">
        <v>5</v>
      </c>
      <c r="CX2482" s="174">
        <v>2156.759</v>
      </c>
    </row>
    <row r="2483" spans="84:102" x14ac:dyDescent="0.25">
      <c r="CF2483" s="3" t="s">
        <v>3073</v>
      </c>
      <c r="CG2483" s="174">
        <v>168134</v>
      </c>
      <c r="CH2483" s="174">
        <v>3307</v>
      </c>
      <c r="CI2483" s="174">
        <v>5</v>
      </c>
      <c r="CJ2483" s="174">
        <v>2156.0010000000002</v>
      </c>
      <c r="CK2483" s="174">
        <v>2156.0010000000002</v>
      </c>
      <c r="CN2483" s="3">
        <v>171</v>
      </c>
      <c r="CO2483" s="169">
        <f t="shared" si="222"/>
        <v>1492.3942999999999</v>
      </c>
      <c r="CP2483" s="169">
        <f t="shared" si="223"/>
        <v>1466.0057000000002</v>
      </c>
      <c r="CQ2483" s="170">
        <f t="shared" si="224"/>
        <v>2958.4</v>
      </c>
      <c r="CU2483" s="174">
        <v>168134</v>
      </c>
      <c r="CV2483" s="174">
        <v>3307</v>
      </c>
      <c r="CW2483" s="174">
        <v>5</v>
      </c>
      <c r="CX2483" s="174">
        <v>2156.0010000000002</v>
      </c>
    </row>
    <row r="2484" spans="84:102" x14ac:dyDescent="0.25">
      <c r="CF2484" s="3" t="s">
        <v>3073</v>
      </c>
      <c r="CG2484" s="174">
        <v>179312</v>
      </c>
      <c r="CH2484" s="174">
        <v>3438</v>
      </c>
      <c r="CI2484" s="174">
        <v>5</v>
      </c>
      <c r="CJ2484" s="174">
        <v>2155.444</v>
      </c>
      <c r="CK2484" s="174">
        <v>2155.444</v>
      </c>
      <c r="CN2484" s="3">
        <v>55</v>
      </c>
      <c r="CO2484" s="169">
        <f t="shared" si="222"/>
        <v>1432.3868</v>
      </c>
      <c r="CP2484" s="169">
        <f t="shared" si="223"/>
        <v>1523.8628000000001</v>
      </c>
      <c r="CQ2484" s="170">
        <f t="shared" si="224"/>
        <v>2956.2496000000001</v>
      </c>
      <c r="CU2484" s="174">
        <v>179312</v>
      </c>
      <c r="CV2484" s="174">
        <v>3438</v>
      </c>
      <c r="CW2484" s="174">
        <v>5</v>
      </c>
      <c r="CX2484" s="174">
        <v>2155.444</v>
      </c>
    </row>
    <row r="2485" spans="84:102" x14ac:dyDescent="0.25">
      <c r="CF2485" s="3" t="s">
        <v>3073</v>
      </c>
      <c r="CG2485" s="174">
        <v>19776</v>
      </c>
      <c r="CH2485" s="174">
        <v>2242</v>
      </c>
      <c r="CI2485" s="174">
        <v>5</v>
      </c>
      <c r="CJ2485" s="174">
        <v>2155.0650000000001</v>
      </c>
      <c r="CK2485" s="174">
        <v>2155.0650000000001</v>
      </c>
      <c r="CN2485" s="3">
        <v>659</v>
      </c>
      <c r="CO2485" s="169">
        <f t="shared" si="222"/>
        <v>1539.5220499999998</v>
      </c>
      <c r="CP2485" s="169">
        <f t="shared" si="223"/>
        <v>1416.25892</v>
      </c>
      <c r="CQ2485" s="170">
        <f t="shared" si="224"/>
        <v>2955.7809699999998</v>
      </c>
      <c r="CU2485" s="174">
        <v>19776</v>
      </c>
      <c r="CV2485" s="174">
        <v>2242</v>
      </c>
      <c r="CW2485" s="174">
        <v>5</v>
      </c>
      <c r="CX2485" s="174">
        <v>2155.0650000000001</v>
      </c>
    </row>
    <row r="2486" spans="84:102" x14ac:dyDescent="0.25">
      <c r="CF2486" s="3" t="s">
        <v>3073</v>
      </c>
      <c r="CG2486" s="174">
        <v>3014</v>
      </c>
      <c r="CH2486" s="174">
        <v>161261</v>
      </c>
      <c r="CI2486" s="174">
        <v>5</v>
      </c>
      <c r="CJ2486" s="174">
        <v>2153.27</v>
      </c>
      <c r="CK2486" s="174">
        <v>2153.27</v>
      </c>
      <c r="CN2486" s="3">
        <v>3676</v>
      </c>
      <c r="CO2486" s="169">
        <f t="shared" si="222"/>
        <v>1495.3016</v>
      </c>
      <c r="CP2486" s="169">
        <f t="shared" si="223"/>
        <v>1460.3779</v>
      </c>
      <c r="CQ2486" s="170">
        <f t="shared" si="224"/>
        <v>2955.6795000000002</v>
      </c>
      <c r="CU2486" s="174">
        <v>3014</v>
      </c>
      <c r="CV2486" s="174">
        <v>161261</v>
      </c>
      <c r="CW2486" s="174">
        <v>5</v>
      </c>
      <c r="CX2486" s="174">
        <v>2153.27</v>
      </c>
    </row>
    <row r="2487" spans="84:102" x14ac:dyDescent="0.25">
      <c r="CF2487" s="3" t="s">
        <v>3073</v>
      </c>
      <c r="CG2487" s="174">
        <v>83</v>
      </c>
      <c r="CH2487" s="174">
        <v>65068</v>
      </c>
      <c r="CI2487" s="174">
        <v>5</v>
      </c>
      <c r="CJ2487" s="174">
        <v>2152.7220000000002</v>
      </c>
      <c r="CK2487" s="174">
        <v>2152.7220000000002</v>
      </c>
      <c r="CN2487" s="3">
        <v>143</v>
      </c>
      <c r="CO2487" s="169">
        <f t="shared" si="222"/>
        <v>1489.8696600000001</v>
      </c>
      <c r="CP2487" s="169">
        <f t="shared" si="223"/>
        <v>1464.28513</v>
      </c>
      <c r="CQ2487" s="170">
        <f t="shared" si="224"/>
        <v>2954.15479</v>
      </c>
      <c r="CU2487" s="174">
        <v>83</v>
      </c>
      <c r="CV2487" s="174">
        <v>65068</v>
      </c>
      <c r="CW2487" s="174">
        <v>5</v>
      </c>
      <c r="CX2487" s="174">
        <v>2152.7220000000002</v>
      </c>
    </row>
    <row r="2488" spans="84:102" x14ac:dyDescent="0.25">
      <c r="CF2488" s="3" t="s">
        <v>3073</v>
      </c>
      <c r="CG2488" s="174">
        <v>31893</v>
      </c>
      <c r="CH2488" s="174">
        <v>2413</v>
      </c>
      <c r="CI2488" s="174">
        <v>5</v>
      </c>
      <c r="CJ2488" s="174">
        <v>2152.636</v>
      </c>
      <c r="CK2488" s="174">
        <v>2152.636</v>
      </c>
      <c r="CN2488" s="3">
        <v>2839</v>
      </c>
      <c r="CO2488" s="169">
        <f t="shared" si="222"/>
        <v>1446.937729</v>
      </c>
      <c r="CP2488" s="169">
        <f t="shared" si="223"/>
        <v>1506.7497550000001</v>
      </c>
      <c r="CQ2488" s="170">
        <f t="shared" si="224"/>
        <v>2953.687484</v>
      </c>
      <c r="CU2488" s="174">
        <v>31893</v>
      </c>
      <c r="CV2488" s="174">
        <v>2413</v>
      </c>
      <c r="CW2488" s="174">
        <v>5</v>
      </c>
      <c r="CX2488" s="174">
        <v>2152.636</v>
      </c>
    </row>
    <row r="2489" spans="84:102" x14ac:dyDescent="0.25">
      <c r="CF2489" s="3" t="s">
        <v>3073</v>
      </c>
      <c r="CG2489" s="174">
        <v>141790</v>
      </c>
      <c r="CH2489" s="174">
        <v>1115</v>
      </c>
      <c r="CI2489" s="174">
        <v>5</v>
      </c>
      <c r="CJ2489" s="174">
        <v>2152.2330000000002</v>
      </c>
      <c r="CK2489" s="174">
        <v>2152.2330000000002</v>
      </c>
      <c r="CN2489" s="3">
        <v>3480</v>
      </c>
      <c r="CO2489" s="169">
        <f t="shared" si="222"/>
        <v>1484.1083000000001</v>
      </c>
      <c r="CP2489" s="169">
        <f t="shared" si="223"/>
        <v>1469.4322999999999</v>
      </c>
      <c r="CQ2489" s="170">
        <f t="shared" si="224"/>
        <v>2953.5406000000003</v>
      </c>
      <c r="CU2489" s="174">
        <v>141790</v>
      </c>
      <c r="CV2489" s="174">
        <v>1115</v>
      </c>
      <c r="CW2489" s="174">
        <v>5</v>
      </c>
      <c r="CX2489" s="174">
        <v>2152.2330000000002</v>
      </c>
    </row>
    <row r="2490" spans="84:102" x14ac:dyDescent="0.25">
      <c r="CF2490" s="3" t="s">
        <v>3073</v>
      </c>
      <c r="CG2490" s="174">
        <v>75015</v>
      </c>
      <c r="CH2490" s="174">
        <v>343</v>
      </c>
      <c r="CI2490" s="174">
        <v>5</v>
      </c>
      <c r="CJ2490" s="174">
        <v>2152.058</v>
      </c>
      <c r="CK2490" s="174">
        <v>2152.058</v>
      </c>
      <c r="CN2490" s="3">
        <v>2891</v>
      </c>
      <c r="CO2490" s="169">
        <f t="shared" si="222"/>
        <v>1411.4960000000001</v>
      </c>
      <c r="CP2490" s="169">
        <f t="shared" si="223"/>
        <v>1541.4749999999999</v>
      </c>
      <c r="CQ2490" s="170">
        <f t="shared" si="224"/>
        <v>2952.971</v>
      </c>
      <c r="CU2490" s="174">
        <v>75015</v>
      </c>
      <c r="CV2490" s="174">
        <v>343</v>
      </c>
      <c r="CW2490" s="174">
        <v>5</v>
      </c>
      <c r="CX2490" s="174">
        <v>2152.058</v>
      </c>
    </row>
    <row r="2491" spans="84:102" x14ac:dyDescent="0.25">
      <c r="CF2491" s="3" t="s">
        <v>3073</v>
      </c>
      <c r="CG2491" s="174">
        <v>81583</v>
      </c>
      <c r="CH2491" s="174">
        <v>3544</v>
      </c>
      <c r="CI2491" s="174">
        <v>5</v>
      </c>
      <c r="CJ2491" s="174">
        <v>2152.0340000000001</v>
      </c>
      <c r="CK2491" s="174">
        <v>2152.0340000000001</v>
      </c>
      <c r="CN2491" s="3">
        <v>2932</v>
      </c>
      <c r="CO2491" s="169">
        <f t="shared" si="222"/>
        <v>1456.5026</v>
      </c>
      <c r="CP2491" s="169">
        <f t="shared" si="223"/>
        <v>1494.0533999999998</v>
      </c>
      <c r="CQ2491" s="170">
        <f t="shared" si="224"/>
        <v>2950.5559999999996</v>
      </c>
      <c r="CU2491" s="174">
        <v>81583</v>
      </c>
      <c r="CV2491" s="174">
        <v>3544</v>
      </c>
      <c r="CW2491" s="174">
        <v>5</v>
      </c>
      <c r="CX2491" s="174">
        <v>2152.0340000000001</v>
      </c>
    </row>
    <row r="2492" spans="84:102" x14ac:dyDescent="0.25">
      <c r="CF2492" s="3" t="s">
        <v>3073</v>
      </c>
      <c r="CG2492" s="174">
        <v>1701</v>
      </c>
      <c r="CH2492" s="174">
        <v>64873</v>
      </c>
      <c r="CI2492" s="174">
        <v>5</v>
      </c>
      <c r="CJ2492" s="174">
        <v>2151.502</v>
      </c>
      <c r="CK2492" s="174">
        <v>2151.502</v>
      </c>
      <c r="CN2492" s="3">
        <v>139</v>
      </c>
      <c r="CO2492" s="169">
        <f t="shared" si="222"/>
        <v>1506.4301400000002</v>
      </c>
      <c r="CP2492" s="169">
        <f t="shared" si="223"/>
        <v>1443.58638</v>
      </c>
      <c r="CQ2492" s="170">
        <f t="shared" si="224"/>
        <v>2950.0165200000001</v>
      </c>
      <c r="CU2492" s="174">
        <v>1701</v>
      </c>
      <c r="CV2492" s="174">
        <v>64873</v>
      </c>
      <c r="CW2492" s="174">
        <v>5</v>
      </c>
      <c r="CX2492" s="174">
        <v>2151.502</v>
      </c>
    </row>
    <row r="2493" spans="84:102" x14ac:dyDescent="0.25">
      <c r="CF2493" s="3" t="s">
        <v>3073</v>
      </c>
      <c r="CG2493" s="174">
        <v>69956</v>
      </c>
      <c r="CH2493" s="174">
        <v>251</v>
      </c>
      <c r="CI2493" s="174">
        <v>5</v>
      </c>
      <c r="CJ2493" s="174">
        <v>2151.33</v>
      </c>
      <c r="CK2493" s="174">
        <v>2151.33</v>
      </c>
      <c r="CN2493" s="3">
        <v>1154</v>
      </c>
      <c r="CO2493" s="169">
        <f t="shared" si="222"/>
        <v>1462.1968000000002</v>
      </c>
      <c r="CP2493" s="169">
        <f t="shared" si="223"/>
        <v>1486.8508000000002</v>
      </c>
      <c r="CQ2493" s="170">
        <f t="shared" si="224"/>
        <v>2949.0476000000003</v>
      </c>
      <c r="CU2493" s="174">
        <v>69956</v>
      </c>
      <c r="CV2493" s="174">
        <v>251</v>
      </c>
      <c r="CW2493" s="174">
        <v>5</v>
      </c>
      <c r="CX2493" s="174">
        <v>2151.33</v>
      </c>
    </row>
    <row r="2494" spans="84:102" x14ac:dyDescent="0.25">
      <c r="CF2494" s="3" t="s">
        <v>3073</v>
      </c>
      <c r="CG2494" s="174">
        <v>25973</v>
      </c>
      <c r="CH2494" s="174">
        <v>2314</v>
      </c>
      <c r="CI2494" s="174">
        <v>5</v>
      </c>
      <c r="CJ2494" s="174">
        <v>2151.029</v>
      </c>
      <c r="CK2494" s="174">
        <v>2151.029</v>
      </c>
      <c r="CN2494" s="3">
        <v>1032</v>
      </c>
      <c r="CO2494" s="169">
        <f t="shared" si="222"/>
        <v>1467.4263000000001</v>
      </c>
      <c r="CP2494" s="169">
        <f t="shared" si="223"/>
        <v>1480.0554000000002</v>
      </c>
      <c r="CQ2494" s="170">
        <f t="shared" si="224"/>
        <v>2947.4817000000003</v>
      </c>
      <c r="CU2494" s="174">
        <v>25973</v>
      </c>
      <c r="CV2494" s="174">
        <v>2314</v>
      </c>
      <c r="CW2494" s="174">
        <v>5</v>
      </c>
      <c r="CX2494" s="174">
        <v>2151.029</v>
      </c>
    </row>
    <row r="2495" spans="84:102" x14ac:dyDescent="0.25">
      <c r="CF2495" s="3" t="s">
        <v>3073</v>
      </c>
      <c r="CG2495" s="174">
        <v>29729</v>
      </c>
      <c r="CH2495" s="174">
        <v>2409</v>
      </c>
      <c r="CI2495" s="174">
        <v>5</v>
      </c>
      <c r="CJ2495" s="174">
        <v>2150.3850000000002</v>
      </c>
      <c r="CK2495" s="174">
        <v>2150.3850000000002</v>
      </c>
      <c r="CN2495" s="3">
        <v>2404</v>
      </c>
      <c r="CO2495" s="169">
        <f t="shared" si="222"/>
        <v>1480.8942999999999</v>
      </c>
      <c r="CP2495" s="169">
        <f t="shared" si="223"/>
        <v>1462.0052000000001</v>
      </c>
      <c r="CQ2495" s="170">
        <f t="shared" si="224"/>
        <v>2942.8995</v>
      </c>
      <c r="CU2495" s="174">
        <v>29729</v>
      </c>
      <c r="CV2495" s="174">
        <v>2409</v>
      </c>
      <c r="CW2495" s="174">
        <v>5</v>
      </c>
      <c r="CX2495" s="174">
        <v>2150.3850000000002</v>
      </c>
    </row>
    <row r="2496" spans="84:102" x14ac:dyDescent="0.25">
      <c r="CF2496" s="3" t="s">
        <v>3073</v>
      </c>
      <c r="CG2496" s="174">
        <v>449</v>
      </c>
      <c r="CH2496" s="174">
        <v>84780</v>
      </c>
      <c r="CI2496" s="174">
        <v>5</v>
      </c>
      <c r="CJ2496" s="174">
        <v>2149.252</v>
      </c>
      <c r="CK2496" s="174">
        <v>2149.252</v>
      </c>
      <c r="CN2496" s="3">
        <v>837</v>
      </c>
      <c r="CO2496" s="169">
        <f t="shared" si="222"/>
        <v>1448.9810699999998</v>
      </c>
      <c r="CP2496" s="169">
        <f t="shared" si="223"/>
        <v>1493.6469099999999</v>
      </c>
      <c r="CQ2496" s="170">
        <f t="shared" si="224"/>
        <v>2942.6279799999998</v>
      </c>
      <c r="CU2496" s="174">
        <v>449</v>
      </c>
      <c r="CV2496" s="174">
        <v>84780</v>
      </c>
      <c r="CW2496" s="174">
        <v>5</v>
      </c>
      <c r="CX2496" s="174">
        <v>2149.252</v>
      </c>
    </row>
    <row r="2497" spans="84:102" x14ac:dyDescent="0.25">
      <c r="CF2497" s="3" t="s">
        <v>3073</v>
      </c>
      <c r="CG2497" s="174">
        <v>246</v>
      </c>
      <c r="CH2497" s="174">
        <v>71044</v>
      </c>
      <c r="CI2497" s="174">
        <v>5</v>
      </c>
      <c r="CJ2497" s="174">
        <v>2148.998</v>
      </c>
      <c r="CK2497" s="174">
        <v>2148.998</v>
      </c>
      <c r="CN2497" s="3">
        <v>1484</v>
      </c>
      <c r="CO2497" s="169">
        <f t="shared" si="222"/>
        <v>1453.4884</v>
      </c>
      <c r="CP2497" s="169">
        <f t="shared" si="223"/>
        <v>1486.4789000000001</v>
      </c>
      <c r="CQ2497" s="170">
        <f t="shared" si="224"/>
        <v>2939.9673000000003</v>
      </c>
      <c r="CU2497" s="174">
        <v>246</v>
      </c>
      <c r="CV2497" s="174">
        <v>71044</v>
      </c>
      <c r="CW2497" s="174">
        <v>5</v>
      </c>
      <c r="CX2497" s="174">
        <v>2148.998</v>
      </c>
    </row>
    <row r="2498" spans="84:102" x14ac:dyDescent="0.25">
      <c r="CF2498" s="3" t="s">
        <v>3073</v>
      </c>
      <c r="CG2498" s="174">
        <v>36317</v>
      </c>
      <c r="CH2498" s="174">
        <v>2480</v>
      </c>
      <c r="CI2498" s="174">
        <v>5</v>
      </c>
      <c r="CJ2498" s="174">
        <v>2148.9140000000002</v>
      </c>
      <c r="CK2498" s="174">
        <v>2148.9140000000002</v>
      </c>
      <c r="CN2498" s="3">
        <v>3392</v>
      </c>
      <c r="CO2498" s="169">
        <f t="shared" si="222"/>
        <v>1488.8834999999999</v>
      </c>
      <c r="CP2498" s="169">
        <f t="shared" si="223"/>
        <v>1449.9463999999998</v>
      </c>
      <c r="CQ2498" s="170">
        <f t="shared" si="224"/>
        <v>2938.8298999999997</v>
      </c>
      <c r="CU2498" s="174">
        <v>36317</v>
      </c>
      <c r="CV2498" s="174">
        <v>2480</v>
      </c>
      <c r="CW2498" s="174">
        <v>5</v>
      </c>
      <c r="CX2498" s="174">
        <v>2148.9140000000002</v>
      </c>
    </row>
    <row r="2499" spans="84:102" x14ac:dyDescent="0.25">
      <c r="CF2499" s="3" t="s">
        <v>3073</v>
      </c>
      <c r="CG2499" s="174">
        <v>135049</v>
      </c>
      <c r="CH2499" s="174">
        <v>2025</v>
      </c>
      <c r="CI2499" s="174">
        <v>5</v>
      </c>
      <c r="CJ2499" s="174">
        <v>2145.9769999999999</v>
      </c>
      <c r="CK2499" s="174">
        <v>2145.9769999999999</v>
      </c>
      <c r="CN2499" s="3">
        <v>3558</v>
      </c>
      <c r="CO2499" s="169">
        <f t="shared" ref="CO2499:CO2562" si="225">SUMIF(CG$3:CG$17476,$CN2499,$CK$3:$CK$17476)</f>
        <v>1473.002</v>
      </c>
      <c r="CP2499" s="169">
        <f t="shared" ref="CP2499:CP2562" si="226">SUMIF(CH$3:CH$17476,$CN2499,$CK$3:$CK$17476)</f>
        <v>1464.3910000000001</v>
      </c>
      <c r="CQ2499" s="170">
        <f t="shared" ref="CQ2499:CQ2562" si="227">CO2499+CP2499</f>
        <v>2937.393</v>
      </c>
      <c r="CU2499" s="174">
        <v>135049</v>
      </c>
      <c r="CV2499" s="174">
        <v>2025</v>
      </c>
      <c r="CW2499" s="174">
        <v>5</v>
      </c>
      <c r="CX2499" s="174">
        <v>2145.9769999999999</v>
      </c>
    </row>
    <row r="2500" spans="84:102" x14ac:dyDescent="0.25">
      <c r="CF2500" s="3" t="s">
        <v>3073</v>
      </c>
      <c r="CG2500" s="174">
        <v>2321</v>
      </c>
      <c r="CH2500" s="174">
        <v>25269</v>
      </c>
      <c r="CI2500" s="174">
        <v>5</v>
      </c>
      <c r="CJ2500" s="174">
        <v>2145.8580000000002</v>
      </c>
      <c r="CK2500" s="174">
        <v>2145.8580000000002</v>
      </c>
      <c r="CN2500" s="3">
        <v>784</v>
      </c>
      <c r="CO2500" s="169">
        <f t="shared" si="225"/>
        <v>1464.4675199999999</v>
      </c>
      <c r="CP2500" s="169">
        <f t="shared" si="226"/>
        <v>1472.5860000000002</v>
      </c>
      <c r="CQ2500" s="170">
        <f t="shared" si="227"/>
        <v>2937.0535200000004</v>
      </c>
      <c r="CU2500" s="174">
        <v>2321</v>
      </c>
      <c r="CV2500" s="174">
        <v>25269</v>
      </c>
      <c r="CW2500" s="174">
        <v>5</v>
      </c>
      <c r="CX2500" s="174">
        <v>2145.8580000000002</v>
      </c>
    </row>
    <row r="2501" spans="84:102" x14ac:dyDescent="0.25">
      <c r="CF2501" s="3" t="s">
        <v>3073</v>
      </c>
      <c r="CG2501" s="174">
        <v>91</v>
      </c>
      <c r="CH2501" s="174">
        <v>65969</v>
      </c>
      <c r="CI2501" s="174">
        <v>5</v>
      </c>
      <c r="CJ2501" s="174">
        <v>2144.3020000000001</v>
      </c>
      <c r="CK2501" s="174">
        <v>2144.3020000000001</v>
      </c>
      <c r="CN2501" s="3">
        <v>214</v>
      </c>
      <c r="CO2501" s="169">
        <f t="shared" si="225"/>
        <v>1457.3287</v>
      </c>
      <c r="CP2501" s="169">
        <f t="shared" si="226"/>
        <v>1478.4703</v>
      </c>
      <c r="CQ2501" s="170">
        <f t="shared" si="227"/>
        <v>2935.799</v>
      </c>
      <c r="CU2501" s="174">
        <v>91</v>
      </c>
      <c r="CV2501" s="174">
        <v>65969</v>
      </c>
      <c r="CW2501" s="174">
        <v>5</v>
      </c>
      <c r="CX2501" s="174">
        <v>2144.3020000000001</v>
      </c>
    </row>
    <row r="2502" spans="84:102" x14ac:dyDescent="0.25">
      <c r="CF2502" s="3" t="s">
        <v>3073</v>
      </c>
      <c r="CG2502" s="174">
        <v>101675</v>
      </c>
      <c r="CH2502" s="174">
        <v>3640</v>
      </c>
      <c r="CI2502" s="174">
        <v>5</v>
      </c>
      <c r="CJ2502" s="174">
        <v>2143.6</v>
      </c>
      <c r="CK2502" s="174">
        <v>2143.6</v>
      </c>
      <c r="CN2502" s="3">
        <v>2865</v>
      </c>
      <c r="CO2502" s="169">
        <f t="shared" si="225"/>
        <v>1386.4138</v>
      </c>
      <c r="CP2502" s="169">
        <f t="shared" si="226"/>
        <v>1548.3391000000001</v>
      </c>
      <c r="CQ2502" s="170">
        <f t="shared" si="227"/>
        <v>2934.7529000000004</v>
      </c>
      <c r="CU2502" s="174">
        <v>101675</v>
      </c>
      <c r="CV2502" s="174">
        <v>3640</v>
      </c>
      <c r="CW2502" s="174">
        <v>5</v>
      </c>
      <c r="CX2502" s="174">
        <v>2143.6</v>
      </c>
    </row>
    <row r="2503" spans="84:102" x14ac:dyDescent="0.25">
      <c r="CF2503" s="3" t="s">
        <v>3073</v>
      </c>
      <c r="CG2503" s="174">
        <v>2025</v>
      </c>
      <c r="CH2503" s="174">
        <v>135049</v>
      </c>
      <c r="CI2503" s="174">
        <v>5</v>
      </c>
      <c r="CJ2503" s="174">
        <v>2141.0659999999998</v>
      </c>
      <c r="CK2503" s="174">
        <v>2141.0659999999998</v>
      </c>
      <c r="CN2503" s="3">
        <v>148</v>
      </c>
      <c r="CO2503" s="169">
        <f t="shared" si="225"/>
        <v>1471.5328</v>
      </c>
      <c r="CP2503" s="169">
        <f t="shared" si="226"/>
        <v>1463.1064999999999</v>
      </c>
      <c r="CQ2503" s="170">
        <f t="shared" si="227"/>
        <v>2934.6392999999998</v>
      </c>
      <c r="CU2503" s="174">
        <v>2025</v>
      </c>
      <c r="CV2503" s="174">
        <v>135049</v>
      </c>
      <c r="CW2503" s="174">
        <v>5</v>
      </c>
      <c r="CX2503" s="174">
        <v>2141.0659999999998</v>
      </c>
    </row>
    <row r="2504" spans="84:102" x14ac:dyDescent="0.25">
      <c r="CF2504" s="3" t="s">
        <v>3073</v>
      </c>
      <c r="CG2504" s="174">
        <v>176347</v>
      </c>
      <c r="CH2504" s="174">
        <v>3421</v>
      </c>
      <c r="CI2504" s="174">
        <v>5</v>
      </c>
      <c r="CJ2504" s="174">
        <v>2140.7370000000001</v>
      </c>
      <c r="CK2504" s="174">
        <v>2140.7370000000001</v>
      </c>
      <c r="CN2504" s="3">
        <v>734</v>
      </c>
      <c r="CO2504" s="169">
        <f t="shared" si="225"/>
        <v>1427.2480999999998</v>
      </c>
      <c r="CP2504" s="169">
        <f t="shared" si="226"/>
        <v>1500.2991</v>
      </c>
      <c r="CQ2504" s="170">
        <f t="shared" si="227"/>
        <v>2927.5472</v>
      </c>
      <c r="CU2504" s="174">
        <v>176347</v>
      </c>
      <c r="CV2504" s="174">
        <v>3421</v>
      </c>
      <c r="CW2504" s="174">
        <v>5</v>
      </c>
      <c r="CX2504" s="174">
        <v>2140.7370000000001</v>
      </c>
    </row>
    <row r="2505" spans="84:102" x14ac:dyDescent="0.25">
      <c r="CF2505" s="3" t="s">
        <v>3073</v>
      </c>
      <c r="CG2505" s="174">
        <v>155425</v>
      </c>
      <c r="CH2505" s="174">
        <v>3209</v>
      </c>
      <c r="CI2505" s="174">
        <v>5</v>
      </c>
      <c r="CJ2505" s="174">
        <v>2140.4569999999999</v>
      </c>
      <c r="CK2505" s="174">
        <v>2140.4569999999999</v>
      </c>
      <c r="CN2505" s="3">
        <v>1785</v>
      </c>
      <c r="CO2505" s="169">
        <f t="shared" si="225"/>
        <v>1478.4095</v>
      </c>
      <c r="CP2505" s="169">
        <f t="shared" si="226"/>
        <v>1448.6615000000002</v>
      </c>
      <c r="CQ2505" s="170">
        <f t="shared" si="227"/>
        <v>2927.0709999999999</v>
      </c>
      <c r="CU2505" s="174">
        <v>155425</v>
      </c>
      <c r="CV2505" s="174">
        <v>3209</v>
      </c>
      <c r="CW2505" s="174">
        <v>5</v>
      </c>
      <c r="CX2505" s="174">
        <v>2140.4569999999999</v>
      </c>
    </row>
    <row r="2506" spans="84:102" x14ac:dyDescent="0.25">
      <c r="CF2506" s="3" t="s">
        <v>3073</v>
      </c>
      <c r="CG2506" s="174">
        <v>163421</v>
      </c>
      <c r="CH2506" s="174">
        <v>3289</v>
      </c>
      <c r="CI2506" s="174">
        <v>5</v>
      </c>
      <c r="CJ2506" s="174">
        <v>2140.0650000000001</v>
      </c>
      <c r="CK2506" s="174">
        <v>2140.0650000000001</v>
      </c>
      <c r="CN2506" s="3">
        <v>831</v>
      </c>
      <c r="CO2506" s="169">
        <f t="shared" si="225"/>
        <v>1475.6914900000002</v>
      </c>
      <c r="CP2506" s="169">
        <f t="shared" si="226"/>
        <v>1449.5242999999998</v>
      </c>
      <c r="CQ2506" s="170">
        <f t="shared" si="227"/>
        <v>2925.2157900000002</v>
      </c>
      <c r="CU2506" s="174">
        <v>163421</v>
      </c>
      <c r="CV2506" s="174">
        <v>3289</v>
      </c>
      <c r="CW2506" s="174">
        <v>5</v>
      </c>
      <c r="CX2506" s="174">
        <v>2140.0650000000001</v>
      </c>
    </row>
    <row r="2507" spans="84:102" x14ac:dyDescent="0.25">
      <c r="CF2507" s="3" t="s">
        <v>3073</v>
      </c>
      <c r="CG2507" s="174">
        <v>3333</v>
      </c>
      <c r="CH2507" s="174">
        <v>165591</v>
      </c>
      <c r="CI2507" s="174">
        <v>5</v>
      </c>
      <c r="CJ2507" s="174">
        <v>2139.6</v>
      </c>
      <c r="CK2507" s="174">
        <v>2139.6</v>
      </c>
      <c r="CN2507" s="3">
        <v>1907</v>
      </c>
      <c r="CO2507" s="169">
        <f t="shared" si="225"/>
        <v>1473.202</v>
      </c>
      <c r="CP2507" s="169">
        <f t="shared" si="226"/>
        <v>1445.0719999999999</v>
      </c>
      <c r="CQ2507" s="170">
        <f t="shared" si="227"/>
        <v>2918.2739999999999</v>
      </c>
      <c r="CU2507" s="174">
        <v>3333</v>
      </c>
      <c r="CV2507" s="174">
        <v>165591</v>
      </c>
      <c r="CW2507" s="174">
        <v>5</v>
      </c>
      <c r="CX2507" s="174">
        <v>2139.6</v>
      </c>
    </row>
    <row r="2508" spans="84:102" x14ac:dyDescent="0.25">
      <c r="CF2508" s="3" t="s">
        <v>3073</v>
      </c>
      <c r="CG2508" s="174">
        <v>137087</v>
      </c>
      <c r="CH2508" s="174">
        <v>2733</v>
      </c>
      <c r="CI2508" s="174">
        <v>5</v>
      </c>
      <c r="CJ2508" s="174">
        <v>2139.2860000000001</v>
      </c>
      <c r="CK2508" s="174">
        <v>2139.2860000000001</v>
      </c>
      <c r="CN2508" s="3">
        <v>1147</v>
      </c>
      <c r="CO2508" s="169">
        <f t="shared" si="225"/>
        <v>1397.3240000000001</v>
      </c>
      <c r="CP2508" s="169">
        <f t="shared" si="226"/>
        <v>1519.356</v>
      </c>
      <c r="CQ2508" s="170">
        <f t="shared" si="227"/>
        <v>2916.6800000000003</v>
      </c>
      <c r="CU2508" s="174">
        <v>137087</v>
      </c>
      <c r="CV2508" s="174">
        <v>2733</v>
      </c>
      <c r="CW2508" s="174">
        <v>5</v>
      </c>
      <c r="CX2508" s="174">
        <v>2139.2860000000001</v>
      </c>
    </row>
    <row r="2509" spans="84:102" x14ac:dyDescent="0.25">
      <c r="CF2509" s="3" t="s">
        <v>3073</v>
      </c>
      <c r="CG2509" s="174">
        <v>149777</v>
      </c>
      <c r="CH2509" s="174">
        <v>2827</v>
      </c>
      <c r="CI2509" s="174">
        <v>5</v>
      </c>
      <c r="CJ2509" s="174">
        <v>2139.2739999999999</v>
      </c>
      <c r="CK2509" s="174">
        <v>2139.2739999999999</v>
      </c>
      <c r="CN2509" s="3">
        <v>1379</v>
      </c>
      <c r="CO2509" s="169">
        <f t="shared" si="225"/>
        <v>1418.384</v>
      </c>
      <c r="CP2509" s="169">
        <f t="shared" si="226"/>
        <v>1497.191</v>
      </c>
      <c r="CQ2509" s="170">
        <f t="shared" si="227"/>
        <v>2915.5749999999998</v>
      </c>
      <c r="CU2509" s="174">
        <v>149777</v>
      </c>
      <c r="CV2509" s="174">
        <v>2827</v>
      </c>
      <c r="CW2509" s="174">
        <v>5</v>
      </c>
      <c r="CX2509" s="174">
        <v>2139.2739999999999</v>
      </c>
    </row>
    <row r="2510" spans="84:102" x14ac:dyDescent="0.25">
      <c r="CF2510" s="3" t="s">
        <v>3073</v>
      </c>
      <c r="CG2510" s="174">
        <v>80666</v>
      </c>
      <c r="CH2510" s="174">
        <v>403</v>
      </c>
      <c r="CI2510" s="174">
        <v>5</v>
      </c>
      <c r="CJ2510" s="174">
        <v>2139.1129999999998</v>
      </c>
      <c r="CK2510" s="174">
        <v>2139.1129999999998</v>
      </c>
      <c r="CN2510" s="3">
        <v>3142</v>
      </c>
      <c r="CO2510" s="169">
        <f t="shared" si="225"/>
        <v>1388.2565</v>
      </c>
      <c r="CP2510" s="169">
        <f t="shared" si="226"/>
        <v>1525.9929</v>
      </c>
      <c r="CQ2510" s="170">
        <f t="shared" si="227"/>
        <v>2914.2493999999997</v>
      </c>
      <c r="CU2510" s="174">
        <v>80666</v>
      </c>
      <c r="CV2510" s="174">
        <v>403</v>
      </c>
      <c r="CW2510" s="174">
        <v>5</v>
      </c>
      <c r="CX2510" s="174">
        <v>2139.1129999999998</v>
      </c>
    </row>
    <row r="2511" spans="84:102" x14ac:dyDescent="0.25">
      <c r="CF2511" s="3" t="s">
        <v>3073</v>
      </c>
      <c r="CG2511" s="174">
        <v>2242</v>
      </c>
      <c r="CH2511" s="174">
        <v>19776</v>
      </c>
      <c r="CI2511" s="174">
        <v>5</v>
      </c>
      <c r="CJ2511" s="174">
        <v>2138.9299999999998</v>
      </c>
      <c r="CK2511" s="174">
        <v>2138.9299999999998</v>
      </c>
      <c r="CN2511" s="3">
        <v>698</v>
      </c>
      <c r="CO2511" s="169">
        <f t="shared" si="225"/>
        <v>1440.2244999999998</v>
      </c>
      <c r="CP2511" s="169">
        <f t="shared" si="226"/>
        <v>1471.61382</v>
      </c>
      <c r="CQ2511" s="170">
        <f t="shared" si="227"/>
        <v>2911.8383199999998</v>
      </c>
      <c r="CU2511" s="174">
        <v>2242</v>
      </c>
      <c r="CV2511" s="174">
        <v>19776</v>
      </c>
      <c r="CW2511" s="174">
        <v>5</v>
      </c>
      <c r="CX2511" s="174">
        <v>2138.9299999999998</v>
      </c>
    </row>
    <row r="2512" spans="84:102" x14ac:dyDescent="0.25">
      <c r="CF2512" s="3" t="s">
        <v>3073</v>
      </c>
      <c r="CG2512" s="174">
        <v>161261</v>
      </c>
      <c r="CH2512" s="174">
        <v>3014</v>
      </c>
      <c r="CI2512" s="174">
        <v>5</v>
      </c>
      <c r="CJ2512" s="174">
        <v>2138.92</v>
      </c>
      <c r="CK2512" s="174">
        <v>2138.92</v>
      </c>
      <c r="CN2512" s="3">
        <v>3321</v>
      </c>
      <c r="CO2512" s="169">
        <f t="shared" si="225"/>
        <v>1477.8136999999999</v>
      </c>
      <c r="CP2512" s="169">
        <f t="shared" si="226"/>
        <v>1430.5324000000001</v>
      </c>
      <c r="CQ2512" s="170">
        <f t="shared" si="227"/>
        <v>2908.3460999999998</v>
      </c>
      <c r="CU2512" s="174">
        <v>161261</v>
      </c>
      <c r="CV2512" s="174">
        <v>3014</v>
      </c>
      <c r="CW2512" s="174">
        <v>5</v>
      </c>
      <c r="CX2512" s="174">
        <v>2138.92</v>
      </c>
    </row>
    <row r="2513" spans="84:102" x14ac:dyDescent="0.25">
      <c r="CF2513" s="3" t="s">
        <v>3073</v>
      </c>
      <c r="CG2513" s="174">
        <v>131527</v>
      </c>
      <c r="CH2513" s="174">
        <v>1232</v>
      </c>
      <c r="CI2513" s="174">
        <v>5</v>
      </c>
      <c r="CJ2513" s="174">
        <v>2138.7649999999999</v>
      </c>
      <c r="CK2513" s="174">
        <v>2138.7649999999999</v>
      </c>
      <c r="CN2513" s="3">
        <v>64</v>
      </c>
      <c r="CO2513" s="169">
        <f t="shared" si="225"/>
        <v>1448.3105</v>
      </c>
      <c r="CP2513" s="169">
        <f t="shared" si="226"/>
        <v>1459.2079999999999</v>
      </c>
      <c r="CQ2513" s="170">
        <f t="shared" si="227"/>
        <v>2907.5185000000001</v>
      </c>
      <c r="CU2513" s="174">
        <v>131527</v>
      </c>
      <c r="CV2513" s="174">
        <v>1232</v>
      </c>
      <c r="CW2513" s="174">
        <v>5</v>
      </c>
      <c r="CX2513" s="174">
        <v>2138.7649999999999</v>
      </c>
    </row>
    <row r="2514" spans="84:102" x14ac:dyDescent="0.25">
      <c r="CF2514" s="3" t="s">
        <v>3073</v>
      </c>
      <c r="CG2514" s="174">
        <v>1775</v>
      </c>
      <c r="CH2514" s="174">
        <v>55876</v>
      </c>
      <c r="CI2514" s="174">
        <v>5</v>
      </c>
      <c r="CJ2514" s="174">
        <v>2138.4229999999998</v>
      </c>
      <c r="CK2514" s="174">
        <v>2138.4229999999998</v>
      </c>
      <c r="CN2514" s="3">
        <v>794</v>
      </c>
      <c r="CO2514" s="169">
        <f t="shared" si="225"/>
        <v>1445.5549999999998</v>
      </c>
      <c r="CP2514" s="169">
        <f t="shared" si="226"/>
        <v>1460.4294</v>
      </c>
      <c r="CQ2514" s="170">
        <f t="shared" si="227"/>
        <v>2905.9843999999998</v>
      </c>
      <c r="CU2514" s="174">
        <v>1775</v>
      </c>
      <c r="CV2514" s="174">
        <v>55876</v>
      </c>
      <c r="CW2514" s="174">
        <v>5</v>
      </c>
      <c r="CX2514" s="174">
        <v>2138.4229999999998</v>
      </c>
    </row>
    <row r="2515" spans="84:102" x14ac:dyDescent="0.25">
      <c r="CF2515" s="3" t="s">
        <v>3073</v>
      </c>
      <c r="CG2515" s="174">
        <v>124857</v>
      </c>
      <c r="CH2515" s="174">
        <v>2672</v>
      </c>
      <c r="CI2515" s="174">
        <v>5</v>
      </c>
      <c r="CJ2515" s="174">
        <v>2138.165</v>
      </c>
      <c r="CK2515" s="174">
        <v>2138.165</v>
      </c>
      <c r="CN2515" s="3">
        <v>224</v>
      </c>
      <c r="CO2515" s="169">
        <f t="shared" si="225"/>
        <v>1479.8162000000002</v>
      </c>
      <c r="CP2515" s="169">
        <f t="shared" si="226"/>
        <v>1420.6165000000001</v>
      </c>
      <c r="CQ2515" s="170">
        <f t="shared" si="227"/>
        <v>2900.4327000000003</v>
      </c>
      <c r="CU2515" s="174">
        <v>124857</v>
      </c>
      <c r="CV2515" s="174">
        <v>2672</v>
      </c>
      <c r="CW2515" s="174">
        <v>5</v>
      </c>
      <c r="CX2515" s="174">
        <v>2138.165</v>
      </c>
    </row>
    <row r="2516" spans="84:102" x14ac:dyDescent="0.25">
      <c r="CF2516" s="3" t="s">
        <v>3073</v>
      </c>
      <c r="CG2516" s="174">
        <v>36</v>
      </c>
      <c r="CH2516" s="174">
        <v>60606</v>
      </c>
      <c r="CI2516" s="174">
        <v>5</v>
      </c>
      <c r="CJ2516" s="174">
        <v>2136.7420000000002</v>
      </c>
      <c r="CK2516" s="174">
        <v>2136.7420000000002</v>
      </c>
      <c r="CN2516" s="3">
        <v>3670</v>
      </c>
      <c r="CO2516" s="169">
        <f t="shared" si="225"/>
        <v>1448.5182000000002</v>
      </c>
      <c r="CP2516" s="169">
        <f t="shared" si="226"/>
        <v>1451.5224000000001</v>
      </c>
      <c r="CQ2516" s="170">
        <f t="shared" si="227"/>
        <v>2900.0406000000003</v>
      </c>
      <c r="CU2516" s="174">
        <v>36</v>
      </c>
      <c r="CV2516" s="174">
        <v>60606</v>
      </c>
      <c r="CW2516" s="174">
        <v>5</v>
      </c>
      <c r="CX2516" s="174">
        <v>2136.7420000000002</v>
      </c>
    </row>
    <row r="2517" spans="84:102" x14ac:dyDescent="0.25">
      <c r="CF2517" s="3" t="s">
        <v>3073</v>
      </c>
      <c r="CG2517" s="174">
        <v>151811</v>
      </c>
      <c r="CH2517" s="174">
        <v>2934</v>
      </c>
      <c r="CI2517" s="174">
        <v>5</v>
      </c>
      <c r="CJ2517" s="174">
        <v>2135.732</v>
      </c>
      <c r="CK2517" s="174">
        <v>2135.732</v>
      </c>
      <c r="CN2517" s="3">
        <v>1698</v>
      </c>
      <c r="CO2517" s="169">
        <f t="shared" si="225"/>
        <v>1449.979</v>
      </c>
      <c r="CP2517" s="169">
        <f t="shared" si="226"/>
        <v>1449.096</v>
      </c>
      <c r="CQ2517" s="170">
        <f t="shared" si="227"/>
        <v>2899.0749999999998</v>
      </c>
      <c r="CU2517" s="174">
        <v>151811</v>
      </c>
      <c r="CV2517" s="174">
        <v>2934</v>
      </c>
      <c r="CW2517" s="174">
        <v>5</v>
      </c>
      <c r="CX2517" s="174">
        <v>2135.732</v>
      </c>
    </row>
    <row r="2518" spans="84:102" x14ac:dyDescent="0.25">
      <c r="CF2518" s="3" t="s">
        <v>3073</v>
      </c>
      <c r="CG2518" s="174">
        <v>66842</v>
      </c>
      <c r="CH2518" s="174">
        <v>3517</v>
      </c>
      <c r="CI2518" s="174">
        <v>5</v>
      </c>
      <c r="CJ2518" s="174">
        <v>2134.9630000000002</v>
      </c>
      <c r="CK2518" s="174">
        <v>2134.9630000000002</v>
      </c>
      <c r="CN2518" s="3">
        <v>2282</v>
      </c>
      <c r="CO2518" s="169">
        <f t="shared" si="225"/>
        <v>1468.285766</v>
      </c>
      <c r="CP2518" s="169">
        <f t="shared" si="226"/>
        <v>1428.8444099999999</v>
      </c>
      <c r="CQ2518" s="170">
        <f t="shared" si="227"/>
        <v>2897.1301759999997</v>
      </c>
      <c r="CU2518" s="174">
        <v>66842</v>
      </c>
      <c r="CV2518" s="174">
        <v>3517</v>
      </c>
      <c r="CW2518" s="174">
        <v>5</v>
      </c>
      <c r="CX2518" s="174">
        <v>2134.9630000000002</v>
      </c>
    </row>
    <row r="2519" spans="84:102" x14ac:dyDescent="0.25">
      <c r="CF2519" s="3" t="s">
        <v>3073</v>
      </c>
      <c r="CG2519" s="174">
        <v>656</v>
      </c>
      <c r="CH2519" s="174">
        <v>90406</v>
      </c>
      <c r="CI2519" s="174">
        <v>5</v>
      </c>
      <c r="CJ2519" s="174">
        <v>2134.8969999999999</v>
      </c>
      <c r="CK2519" s="174">
        <v>2134.8969999999999</v>
      </c>
      <c r="CN2519" s="3">
        <v>1909</v>
      </c>
      <c r="CO2519" s="169">
        <f t="shared" si="225"/>
        <v>1469.18</v>
      </c>
      <c r="CP2519" s="169">
        <f t="shared" si="226"/>
        <v>1425.702</v>
      </c>
      <c r="CQ2519" s="170">
        <f t="shared" si="227"/>
        <v>2894.8820000000001</v>
      </c>
      <c r="CU2519" s="174">
        <v>656</v>
      </c>
      <c r="CV2519" s="174">
        <v>90406</v>
      </c>
      <c r="CW2519" s="174">
        <v>5</v>
      </c>
      <c r="CX2519" s="174">
        <v>2134.8969999999999</v>
      </c>
    </row>
    <row r="2520" spans="84:102" x14ac:dyDescent="0.25">
      <c r="CF2520" s="3" t="s">
        <v>3073</v>
      </c>
      <c r="CG2520" s="174">
        <v>1054</v>
      </c>
      <c r="CH2520" s="174">
        <v>127142</v>
      </c>
      <c r="CI2520" s="174">
        <v>5</v>
      </c>
      <c r="CJ2520" s="174">
        <v>2134.587</v>
      </c>
      <c r="CK2520" s="174">
        <v>2134.587</v>
      </c>
      <c r="CN2520" s="3">
        <v>2606</v>
      </c>
      <c r="CO2520" s="169">
        <f t="shared" si="225"/>
        <v>1410.5050000000001</v>
      </c>
      <c r="CP2520" s="169">
        <f t="shared" si="226"/>
        <v>1482.4190000000001</v>
      </c>
      <c r="CQ2520" s="170">
        <f t="shared" si="227"/>
        <v>2892.924</v>
      </c>
      <c r="CU2520" s="174">
        <v>1054</v>
      </c>
      <c r="CV2520" s="174">
        <v>127142</v>
      </c>
      <c r="CW2520" s="174">
        <v>5</v>
      </c>
      <c r="CX2520" s="174">
        <v>2134.587</v>
      </c>
    </row>
    <row r="2521" spans="84:102" x14ac:dyDescent="0.25">
      <c r="CF2521" s="3" t="s">
        <v>3073</v>
      </c>
      <c r="CG2521" s="174">
        <v>55093</v>
      </c>
      <c r="CH2521" s="174">
        <v>1855</v>
      </c>
      <c r="CI2521" s="174">
        <v>5</v>
      </c>
      <c r="CJ2521" s="174">
        <v>2134.4870000000001</v>
      </c>
      <c r="CK2521" s="174">
        <v>2134.4870000000001</v>
      </c>
      <c r="CN2521" s="3">
        <v>587</v>
      </c>
      <c r="CO2521" s="169">
        <f t="shared" si="225"/>
        <v>1451.519</v>
      </c>
      <c r="CP2521" s="169">
        <f t="shared" si="226"/>
        <v>1440.1206000000002</v>
      </c>
      <c r="CQ2521" s="170">
        <f t="shared" si="227"/>
        <v>2891.6396000000004</v>
      </c>
      <c r="CU2521" s="174">
        <v>55093</v>
      </c>
      <c r="CV2521" s="174">
        <v>1855</v>
      </c>
      <c r="CW2521" s="174">
        <v>5</v>
      </c>
      <c r="CX2521" s="174">
        <v>2134.4870000000001</v>
      </c>
    </row>
    <row r="2522" spans="84:102" x14ac:dyDescent="0.25">
      <c r="CF2522" s="3" t="s">
        <v>3073</v>
      </c>
      <c r="CG2522" s="174">
        <v>131503</v>
      </c>
      <c r="CH2522" s="174">
        <v>1211</v>
      </c>
      <c r="CI2522" s="174">
        <v>5</v>
      </c>
      <c r="CJ2522" s="174">
        <v>2133.5050000000001</v>
      </c>
      <c r="CK2522" s="174">
        <v>2133.5050000000001</v>
      </c>
      <c r="CN2522" s="3">
        <v>77</v>
      </c>
      <c r="CO2522" s="169">
        <f t="shared" si="225"/>
        <v>1477.4418000000001</v>
      </c>
      <c r="CP2522" s="169">
        <f t="shared" si="226"/>
        <v>1412.9171999999999</v>
      </c>
      <c r="CQ2522" s="170">
        <f t="shared" si="227"/>
        <v>2890.3589999999999</v>
      </c>
      <c r="CU2522" s="174">
        <v>131503</v>
      </c>
      <c r="CV2522" s="174">
        <v>1211</v>
      </c>
      <c r="CW2522" s="174">
        <v>5</v>
      </c>
      <c r="CX2522" s="174">
        <v>2133.5050000000001</v>
      </c>
    </row>
    <row r="2523" spans="84:102" x14ac:dyDescent="0.25">
      <c r="CF2523" s="3" t="s">
        <v>3073</v>
      </c>
      <c r="CG2523" s="174">
        <v>36288</v>
      </c>
      <c r="CH2523" s="174">
        <v>2476</v>
      </c>
      <c r="CI2523" s="174">
        <v>5</v>
      </c>
      <c r="CJ2523" s="174">
        <v>2132.893</v>
      </c>
      <c r="CK2523" s="174">
        <v>2132.893</v>
      </c>
      <c r="CN2523" s="3">
        <v>1896</v>
      </c>
      <c r="CO2523" s="169">
        <f t="shared" si="225"/>
        <v>1436.825</v>
      </c>
      <c r="CP2523" s="169">
        <f t="shared" si="226"/>
        <v>1453.5129999999999</v>
      </c>
      <c r="CQ2523" s="170">
        <f t="shared" si="227"/>
        <v>2890.3379999999997</v>
      </c>
      <c r="CU2523" s="174">
        <v>36288</v>
      </c>
      <c r="CV2523" s="174">
        <v>2476</v>
      </c>
      <c r="CW2523" s="174">
        <v>5</v>
      </c>
      <c r="CX2523" s="174">
        <v>2132.893</v>
      </c>
    </row>
    <row r="2524" spans="84:102" x14ac:dyDescent="0.25">
      <c r="CF2524" s="3" t="s">
        <v>3073</v>
      </c>
      <c r="CG2524" s="174">
        <v>77448</v>
      </c>
      <c r="CH2524" s="174">
        <v>1935</v>
      </c>
      <c r="CI2524" s="174">
        <v>5</v>
      </c>
      <c r="CJ2524" s="174">
        <v>2131.373</v>
      </c>
      <c r="CK2524" s="174">
        <v>2131.373</v>
      </c>
      <c r="CN2524" s="3">
        <v>1210</v>
      </c>
      <c r="CO2524" s="169">
        <f t="shared" si="225"/>
        <v>1452.4989</v>
      </c>
      <c r="CP2524" s="169">
        <f t="shared" si="226"/>
        <v>1436.6586</v>
      </c>
      <c r="CQ2524" s="170">
        <f t="shared" si="227"/>
        <v>2889.1575000000003</v>
      </c>
      <c r="CU2524" s="174">
        <v>77448</v>
      </c>
      <c r="CV2524" s="174">
        <v>1935</v>
      </c>
      <c r="CW2524" s="174">
        <v>5</v>
      </c>
      <c r="CX2524" s="174">
        <v>2131.373</v>
      </c>
    </row>
    <row r="2525" spans="84:102" x14ac:dyDescent="0.25">
      <c r="CF2525" s="3" t="s">
        <v>3073</v>
      </c>
      <c r="CG2525" s="174">
        <v>72146</v>
      </c>
      <c r="CH2525" s="174">
        <v>1663</v>
      </c>
      <c r="CI2525" s="174">
        <v>5</v>
      </c>
      <c r="CJ2525" s="174">
        <v>2131.2060000000001</v>
      </c>
      <c r="CK2525" s="174">
        <v>2131.2060000000001</v>
      </c>
      <c r="CN2525" s="3">
        <v>138</v>
      </c>
      <c r="CO2525" s="169">
        <f t="shared" si="225"/>
        <v>1431.4883000000002</v>
      </c>
      <c r="CP2525" s="169">
        <f t="shared" si="226"/>
        <v>1457.2186999999999</v>
      </c>
      <c r="CQ2525" s="170">
        <f t="shared" si="227"/>
        <v>2888.7070000000003</v>
      </c>
      <c r="CU2525" s="174">
        <v>72146</v>
      </c>
      <c r="CV2525" s="174">
        <v>1663</v>
      </c>
      <c r="CW2525" s="174">
        <v>5</v>
      </c>
      <c r="CX2525" s="174">
        <v>2131.2060000000001</v>
      </c>
    </row>
    <row r="2526" spans="84:102" x14ac:dyDescent="0.25">
      <c r="CF2526" s="3" t="s">
        <v>3073</v>
      </c>
      <c r="CG2526" s="174">
        <v>78405</v>
      </c>
      <c r="CH2526" s="174">
        <v>1606</v>
      </c>
      <c r="CI2526" s="174">
        <v>5</v>
      </c>
      <c r="CJ2526" s="174">
        <v>2130.3069999999998</v>
      </c>
      <c r="CK2526" s="174">
        <v>2130.3069999999998</v>
      </c>
      <c r="CN2526" s="3">
        <v>136</v>
      </c>
      <c r="CO2526" s="169">
        <f t="shared" si="225"/>
        <v>1438.4951999999998</v>
      </c>
      <c r="CP2526" s="169">
        <f t="shared" si="226"/>
        <v>1448.4731999999999</v>
      </c>
      <c r="CQ2526" s="170">
        <f t="shared" si="227"/>
        <v>2886.9683999999997</v>
      </c>
      <c r="CU2526" s="174">
        <v>78405</v>
      </c>
      <c r="CV2526" s="174">
        <v>1606</v>
      </c>
      <c r="CW2526" s="174">
        <v>5</v>
      </c>
      <c r="CX2526" s="174">
        <v>2130.3069999999998</v>
      </c>
    </row>
    <row r="2527" spans="84:102" x14ac:dyDescent="0.25">
      <c r="CF2527" s="3" t="s">
        <v>3073</v>
      </c>
      <c r="CG2527" s="174">
        <v>1098</v>
      </c>
      <c r="CH2527" s="174">
        <v>135610</v>
      </c>
      <c r="CI2527" s="174">
        <v>5</v>
      </c>
      <c r="CJ2527" s="174">
        <v>2129.9009999999998</v>
      </c>
      <c r="CK2527" s="174">
        <v>2129.9009999999998</v>
      </c>
      <c r="CN2527" s="3">
        <v>2347</v>
      </c>
      <c r="CO2527" s="169">
        <f t="shared" si="225"/>
        <v>1413.7153000000001</v>
      </c>
      <c r="CP2527" s="169">
        <f t="shared" si="226"/>
        <v>1472.7354</v>
      </c>
      <c r="CQ2527" s="170">
        <f t="shared" si="227"/>
        <v>2886.4507000000003</v>
      </c>
      <c r="CU2527" s="174">
        <v>1098</v>
      </c>
      <c r="CV2527" s="174">
        <v>135610</v>
      </c>
      <c r="CW2527" s="174">
        <v>5</v>
      </c>
      <c r="CX2527" s="174">
        <v>2129.9009999999998</v>
      </c>
    </row>
    <row r="2528" spans="84:102" x14ac:dyDescent="0.25">
      <c r="CF2528" s="3" t="s">
        <v>3073</v>
      </c>
      <c r="CG2528" s="174">
        <v>136142</v>
      </c>
      <c r="CH2528" s="174">
        <v>1087</v>
      </c>
      <c r="CI2528" s="174">
        <v>5</v>
      </c>
      <c r="CJ2528" s="174">
        <v>2129.835</v>
      </c>
      <c r="CK2528" s="174">
        <v>2129.835</v>
      </c>
      <c r="CN2528" s="3">
        <v>1253</v>
      </c>
      <c r="CO2528" s="169">
        <f t="shared" si="225"/>
        <v>1446.05</v>
      </c>
      <c r="CP2528" s="169">
        <f t="shared" si="226"/>
        <v>1440.029</v>
      </c>
      <c r="CQ2528" s="170">
        <f t="shared" si="227"/>
        <v>2886.0789999999997</v>
      </c>
      <c r="CU2528" s="174">
        <v>136142</v>
      </c>
      <c r="CV2528" s="174">
        <v>1087</v>
      </c>
      <c r="CW2528" s="174">
        <v>5</v>
      </c>
      <c r="CX2528" s="174">
        <v>2129.835</v>
      </c>
    </row>
    <row r="2529" spans="84:102" x14ac:dyDescent="0.25">
      <c r="CF2529" s="3" t="s">
        <v>3073</v>
      </c>
      <c r="CG2529" s="174">
        <v>1227</v>
      </c>
      <c r="CH2529" s="174">
        <v>128678</v>
      </c>
      <c r="CI2529" s="174">
        <v>5</v>
      </c>
      <c r="CJ2529" s="174">
        <v>2128.9670000000001</v>
      </c>
      <c r="CK2529" s="174">
        <v>2128.9670000000001</v>
      </c>
      <c r="CN2529" s="3">
        <v>457</v>
      </c>
      <c r="CO2529" s="169">
        <f t="shared" si="225"/>
        <v>1360.502</v>
      </c>
      <c r="CP2529" s="169">
        <f t="shared" si="226"/>
        <v>1522.8912</v>
      </c>
      <c r="CQ2529" s="170">
        <f t="shared" si="227"/>
        <v>2883.3932</v>
      </c>
      <c r="CU2529" s="174">
        <v>1227</v>
      </c>
      <c r="CV2529" s="174">
        <v>128678</v>
      </c>
      <c r="CW2529" s="174">
        <v>5</v>
      </c>
      <c r="CX2529" s="174">
        <v>2128.9670000000001</v>
      </c>
    </row>
    <row r="2530" spans="84:102" x14ac:dyDescent="0.25">
      <c r="CF2530" s="3" t="s">
        <v>3073</v>
      </c>
      <c r="CG2530" s="174">
        <v>106175</v>
      </c>
      <c r="CH2530" s="174">
        <v>1408</v>
      </c>
      <c r="CI2530" s="174">
        <v>5</v>
      </c>
      <c r="CJ2530" s="174">
        <v>2128.5700000000002</v>
      </c>
      <c r="CK2530" s="174">
        <v>2128.5700000000002</v>
      </c>
      <c r="CN2530" s="3">
        <v>1627</v>
      </c>
      <c r="CO2530" s="169">
        <f t="shared" si="225"/>
        <v>1431.4046999999998</v>
      </c>
      <c r="CP2530" s="169">
        <f t="shared" si="226"/>
        <v>1450.6515999999999</v>
      </c>
      <c r="CQ2530" s="170">
        <f t="shared" si="227"/>
        <v>2882.0562999999997</v>
      </c>
      <c r="CU2530" s="174">
        <v>106175</v>
      </c>
      <c r="CV2530" s="174">
        <v>1408</v>
      </c>
      <c r="CW2530" s="174">
        <v>5</v>
      </c>
      <c r="CX2530" s="174">
        <v>2128.5700000000002</v>
      </c>
    </row>
    <row r="2531" spans="84:102" x14ac:dyDescent="0.25">
      <c r="CF2531" s="3" t="s">
        <v>3073</v>
      </c>
      <c r="CG2531" s="174">
        <v>2090</v>
      </c>
      <c r="CH2531" s="174">
        <v>5031</v>
      </c>
      <c r="CI2531" s="174">
        <v>5</v>
      </c>
      <c r="CJ2531" s="174">
        <v>2128.4349999999999</v>
      </c>
      <c r="CK2531" s="174">
        <v>2128.4349999999999</v>
      </c>
      <c r="CN2531" s="3">
        <v>3683</v>
      </c>
      <c r="CO2531" s="169">
        <f t="shared" si="225"/>
        <v>1418.51</v>
      </c>
      <c r="CP2531" s="169">
        <f t="shared" si="226"/>
        <v>1460.134</v>
      </c>
      <c r="CQ2531" s="170">
        <f t="shared" si="227"/>
        <v>2878.6440000000002</v>
      </c>
      <c r="CU2531" s="174">
        <v>2090</v>
      </c>
      <c r="CV2531" s="174">
        <v>5031</v>
      </c>
      <c r="CW2531" s="174">
        <v>5</v>
      </c>
      <c r="CX2531" s="174">
        <v>2128.4349999999999</v>
      </c>
    </row>
    <row r="2532" spans="84:102" x14ac:dyDescent="0.25">
      <c r="CF2532" s="3" t="s">
        <v>3073</v>
      </c>
      <c r="CG2532" s="174">
        <v>54415</v>
      </c>
      <c r="CH2532" s="174">
        <v>1849</v>
      </c>
      <c r="CI2532" s="174">
        <v>5</v>
      </c>
      <c r="CJ2532" s="174">
        <v>2128.0949999999998</v>
      </c>
      <c r="CK2532" s="174">
        <v>2128.0949999999998</v>
      </c>
      <c r="CN2532" s="3">
        <v>2944</v>
      </c>
      <c r="CO2532" s="169">
        <f t="shared" si="225"/>
        <v>1391.2462999999998</v>
      </c>
      <c r="CP2532" s="169">
        <f t="shared" si="226"/>
        <v>1486.8562999999999</v>
      </c>
      <c r="CQ2532" s="170">
        <f t="shared" si="227"/>
        <v>2878.1025999999997</v>
      </c>
      <c r="CU2532" s="174">
        <v>54415</v>
      </c>
      <c r="CV2532" s="174">
        <v>1849</v>
      </c>
      <c r="CW2532" s="174">
        <v>5</v>
      </c>
      <c r="CX2532" s="174">
        <v>2128.0949999999998</v>
      </c>
    </row>
    <row r="2533" spans="84:102" x14ac:dyDescent="0.25">
      <c r="CF2533" s="3" t="s">
        <v>3073</v>
      </c>
      <c r="CG2533" s="174">
        <v>1822</v>
      </c>
      <c r="CH2533" s="174">
        <v>51903</v>
      </c>
      <c r="CI2533" s="174">
        <v>5</v>
      </c>
      <c r="CJ2533" s="174">
        <v>2127.415</v>
      </c>
      <c r="CK2533" s="174">
        <v>2127.415</v>
      </c>
      <c r="CN2533" s="3">
        <v>855</v>
      </c>
      <c r="CO2533" s="169">
        <f t="shared" si="225"/>
        <v>1449.4950999999999</v>
      </c>
      <c r="CP2533" s="169">
        <f t="shared" si="226"/>
        <v>1428.4874</v>
      </c>
      <c r="CQ2533" s="170">
        <f t="shared" si="227"/>
        <v>2877.9825000000001</v>
      </c>
      <c r="CU2533" s="174">
        <v>1822</v>
      </c>
      <c r="CV2533" s="174">
        <v>51903</v>
      </c>
      <c r="CW2533" s="174">
        <v>5</v>
      </c>
      <c r="CX2533" s="174">
        <v>2127.415</v>
      </c>
    </row>
    <row r="2534" spans="84:102" x14ac:dyDescent="0.25">
      <c r="CF2534" s="3" t="s">
        <v>3073</v>
      </c>
      <c r="CG2534" s="174">
        <v>3441</v>
      </c>
      <c r="CH2534" s="174">
        <v>179625</v>
      </c>
      <c r="CI2534" s="174">
        <v>5</v>
      </c>
      <c r="CJ2534" s="174">
        <v>2126.9989999999998</v>
      </c>
      <c r="CK2534" s="174">
        <v>2126.9989999999998</v>
      </c>
      <c r="CN2534" s="3">
        <v>166</v>
      </c>
      <c r="CO2534" s="169">
        <f t="shared" si="225"/>
        <v>1451.8218000000002</v>
      </c>
      <c r="CP2534" s="169">
        <f t="shared" si="226"/>
        <v>1422.8010999999999</v>
      </c>
      <c r="CQ2534" s="170">
        <f t="shared" si="227"/>
        <v>2874.6229000000003</v>
      </c>
      <c r="CU2534" s="174">
        <v>3441</v>
      </c>
      <c r="CV2534" s="174">
        <v>179625</v>
      </c>
      <c r="CW2534" s="174">
        <v>5</v>
      </c>
      <c r="CX2534" s="174">
        <v>2126.9989999999998</v>
      </c>
    </row>
    <row r="2535" spans="84:102" x14ac:dyDescent="0.25">
      <c r="CF2535" s="3" t="s">
        <v>3073</v>
      </c>
      <c r="CG2535" s="174">
        <v>2412</v>
      </c>
      <c r="CH2535" s="174">
        <v>31653</v>
      </c>
      <c r="CI2535" s="174">
        <v>5</v>
      </c>
      <c r="CJ2535" s="174">
        <v>2126.75</v>
      </c>
      <c r="CK2535" s="174">
        <v>2126.75</v>
      </c>
      <c r="CN2535" s="3">
        <v>89</v>
      </c>
      <c r="CO2535" s="169">
        <f t="shared" si="225"/>
        <v>1421.4324100000001</v>
      </c>
      <c r="CP2535" s="169">
        <f t="shared" si="226"/>
        <v>1447.69874</v>
      </c>
      <c r="CQ2535" s="170">
        <f t="shared" si="227"/>
        <v>2869.1311500000002</v>
      </c>
      <c r="CU2535" s="174">
        <v>2412</v>
      </c>
      <c r="CV2535" s="174">
        <v>31653</v>
      </c>
      <c r="CW2535" s="174">
        <v>5</v>
      </c>
      <c r="CX2535" s="174">
        <v>2126.75</v>
      </c>
    </row>
    <row r="2536" spans="84:102" x14ac:dyDescent="0.25">
      <c r="CF2536" s="3" t="s">
        <v>3073</v>
      </c>
      <c r="CG2536" s="174">
        <v>77845</v>
      </c>
      <c r="CH2536" s="174">
        <v>3541</v>
      </c>
      <c r="CI2536" s="174">
        <v>5</v>
      </c>
      <c r="CJ2536" s="174">
        <v>2126.0990000000002</v>
      </c>
      <c r="CK2536" s="174">
        <v>2126.0990000000002</v>
      </c>
      <c r="CN2536" s="3">
        <v>110</v>
      </c>
      <c r="CO2536" s="169">
        <f t="shared" si="225"/>
        <v>1454.61132</v>
      </c>
      <c r="CP2536" s="169">
        <f t="shared" si="226"/>
        <v>1413.7830000000001</v>
      </c>
      <c r="CQ2536" s="170">
        <f t="shared" si="227"/>
        <v>2868.3943200000003</v>
      </c>
      <c r="CU2536" s="174">
        <v>77845</v>
      </c>
      <c r="CV2536" s="174">
        <v>3541</v>
      </c>
      <c r="CW2536" s="174">
        <v>5</v>
      </c>
      <c r="CX2536" s="174">
        <v>2126.0990000000002</v>
      </c>
    </row>
    <row r="2537" spans="84:102" x14ac:dyDescent="0.25">
      <c r="CF2537" s="3" t="s">
        <v>3073</v>
      </c>
      <c r="CG2537" s="174">
        <v>2149</v>
      </c>
      <c r="CH2537" s="174">
        <v>12056</v>
      </c>
      <c r="CI2537" s="174">
        <v>5</v>
      </c>
      <c r="CJ2537" s="174">
        <v>2125.9789999999998</v>
      </c>
      <c r="CK2537" s="174">
        <v>2125.9789999999998</v>
      </c>
      <c r="CN2537" s="3">
        <v>135</v>
      </c>
      <c r="CO2537" s="169">
        <f t="shared" si="225"/>
        <v>1440.9561999999999</v>
      </c>
      <c r="CP2537" s="169">
        <f t="shared" si="226"/>
        <v>1425.1898999999999</v>
      </c>
      <c r="CQ2537" s="170">
        <f t="shared" si="227"/>
        <v>2866.1460999999999</v>
      </c>
      <c r="CU2537" s="174">
        <v>2149</v>
      </c>
      <c r="CV2537" s="174">
        <v>12056</v>
      </c>
      <c r="CW2537" s="174">
        <v>5</v>
      </c>
      <c r="CX2537" s="174">
        <v>2125.9789999999998</v>
      </c>
    </row>
    <row r="2538" spans="84:102" x14ac:dyDescent="0.25">
      <c r="CF2538" s="3" t="s">
        <v>3073</v>
      </c>
      <c r="CG2538" s="174">
        <v>19908</v>
      </c>
      <c r="CH2538" s="174">
        <v>2257</v>
      </c>
      <c r="CI2538" s="174">
        <v>5</v>
      </c>
      <c r="CJ2538" s="174">
        <v>2125.4560000000001</v>
      </c>
      <c r="CK2538" s="174">
        <v>2125.4560000000001</v>
      </c>
      <c r="CN2538" s="3">
        <v>2113</v>
      </c>
      <c r="CO2538" s="169">
        <f t="shared" si="225"/>
        <v>1432.5550000000001</v>
      </c>
      <c r="CP2538" s="169">
        <f t="shared" si="226"/>
        <v>1432.51</v>
      </c>
      <c r="CQ2538" s="170">
        <f t="shared" si="227"/>
        <v>2865.0650000000001</v>
      </c>
      <c r="CU2538" s="174">
        <v>19908</v>
      </c>
      <c r="CV2538" s="174">
        <v>2257</v>
      </c>
      <c r="CW2538" s="174">
        <v>5</v>
      </c>
      <c r="CX2538" s="174">
        <v>2125.4560000000001</v>
      </c>
    </row>
    <row r="2539" spans="84:102" x14ac:dyDescent="0.25">
      <c r="CF2539" s="3" t="s">
        <v>3073</v>
      </c>
      <c r="CG2539" s="174">
        <v>336</v>
      </c>
      <c r="CH2539" s="174">
        <v>74735</v>
      </c>
      <c r="CI2539" s="174">
        <v>5</v>
      </c>
      <c r="CJ2539" s="174">
        <v>2124.2429999999999</v>
      </c>
      <c r="CK2539" s="174">
        <v>2124.2429999999999</v>
      </c>
      <c r="CN2539" s="3">
        <v>236</v>
      </c>
      <c r="CO2539" s="169">
        <f t="shared" si="225"/>
        <v>1415.4501</v>
      </c>
      <c r="CP2539" s="169">
        <f t="shared" si="226"/>
        <v>1449.1290000000001</v>
      </c>
      <c r="CQ2539" s="170">
        <f t="shared" si="227"/>
        <v>2864.5790999999999</v>
      </c>
      <c r="CU2539" s="174">
        <v>336</v>
      </c>
      <c r="CV2539" s="174">
        <v>74735</v>
      </c>
      <c r="CW2539" s="174">
        <v>5</v>
      </c>
      <c r="CX2539" s="174">
        <v>2124.2429999999999</v>
      </c>
    </row>
    <row r="2540" spans="84:102" x14ac:dyDescent="0.25">
      <c r="CF2540" s="3" t="s">
        <v>3073</v>
      </c>
      <c r="CG2540" s="174">
        <v>136200</v>
      </c>
      <c r="CH2540" s="174">
        <v>1092</v>
      </c>
      <c r="CI2540" s="174">
        <v>5</v>
      </c>
      <c r="CJ2540" s="174">
        <v>2124.0990000000002</v>
      </c>
      <c r="CK2540" s="174">
        <v>2124.0990000000002</v>
      </c>
      <c r="CN2540" s="3">
        <v>422</v>
      </c>
      <c r="CO2540" s="169">
        <f t="shared" si="225"/>
        <v>1444.2663</v>
      </c>
      <c r="CP2540" s="169">
        <f t="shared" si="226"/>
        <v>1417.7922000000001</v>
      </c>
      <c r="CQ2540" s="170">
        <f t="shared" si="227"/>
        <v>2862.0585000000001</v>
      </c>
      <c r="CU2540" s="174">
        <v>136200</v>
      </c>
      <c r="CV2540" s="174">
        <v>1092</v>
      </c>
      <c r="CW2540" s="174">
        <v>5</v>
      </c>
      <c r="CX2540" s="174">
        <v>2124.0990000000002</v>
      </c>
    </row>
    <row r="2541" spans="84:102" x14ac:dyDescent="0.25">
      <c r="CF2541" s="3" t="s">
        <v>3073</v>
      </c>
      <c r="CG2541" s="174">
        <v>84589</v>
      </c>
      <c r="CH2541" s="174">
        <v>503</v>
      </c>
      <c r="CI2541" s="174">
        <v>5</v>
      </c>
      <c r="CJ2541" s="174">
        <v>2123.5770000000002</v>
      </c>
      <c r="CK2541" s="174">
        <v>2123.5770000000002</v>
      </c>
      <c r="CN2541" s="3">
        <v>2046</v>
      </c>
      <c r="CO2541" s="169">
        <f t="shared" si="225"/>
        <v>1419.8510000000001</v>
      </c>
      <c r="CP2541" s="169">
        <f t="shared" si="226"/>
        <v>1440.9390000000001</v>
      </c>
      <c r="CQ2541" s="170">
        <f t="shared" si="227"/>
        <v>2860.79</v>
      </c>
      <c r="CU2541" s="174">
        <v>84589</v>
      </c>
      <c r="CV2541" s="174">
        <v>503</v>
      </c>
      <c r="CW2541" s="174">
        <v>5</v>
      </c>
      <c r="CX2541" s="174">
        <v>2123.5770000000002</v>
      </c>
    </row>
    <row r="2542" spans="84:102" x14ac:dyDescent="0.25">
      <c r="CF2542" s="3" t="s">
        <v>3073</v>
      </c>
      <c r="CG2542" s="174">
        <v>146069</v>
      </c>
      <c r="CH2542" s="174">
        <v>2770</v>
      </c>
      <c r="CI2542" s="174">
        <v>5</v>
      </c>
      <c r="CJ2542" s="174">
        <v>2123.5590000000002</v>
      </c>
      <c r="CK2542" s="174">
        <v>2123.5590000000002</v>
      </c>
      <c r="CN2542" s="3">
        <v>2272</v>
      </c>
      <c r="CO2542" s="169">
        <f t="shared" si="225"/>
        <v>1394.55114</v>
      </c>
      <c r="CP2542" s="169">
        <f t="shared" si="226"/>
        <v>1465.8316</v>
      </c>
      <c r="CQ2542" s="170">
        <f t="shared" si="227"/>
        <v>2860.38274</v>
      </c>
      <c r="CU2542" s="174">
        <v>146069</v>
      </c>
      <c r="CV2542" s="174">
        <v>2770</v>
      </c>
      <c r="CW2542" s="174">
        <v>5</v>
      </c>
      <c r="CX2542" s="174">
        <v>2123.5590000000002</v>
      </c>
    </row>
    <row r="2543" spans="84:102" x14ac:dyDescent="0.25">
      <c r="CF2543" s="3" t="s">
        <v>3073</v>
      </c>
      <c r="CG2543" s="174">
        <v>1095</v>
      </c>
      <c r="CH2543" s="174">
        <v>134837</v>
      </c>
      <c r="CI2543" s="174">
        <v>5</v>
      </c>
      <c r="CJ2543" s="174">
        <v>2122.5529999999999</v>
      </c>
      <c r="CK2543" s="174">
        <v>2122.5529999999999</v>
      </c>
      <c r="CN2543" s="3">
        <v>2509</v>
      </c>
      <c r="CO2543" s="169">
        <f t="shared" si="225"/>
        <v>1426.8679999999999</v>
      </c>
      <c r="CP2543" s="169">
        <f t="shared" si="226"/>
        <v>1431.5356999999999</v>
      </c>
      <c r="CQ2543" s="170">
        <f t="shared" si="227"/>
        <v>2858.4036999999998</v>
      </c>
      <c r="CU2543" s="174">
        <v>1095</v>
      </c>
      <c r="CV2543" s="174">
        <v>134837</v>
      </c>
      <c r="CW2543" s="174">
        <v>5</v>
      </c>
      <c r="CX2543" s="174">
        <v>2122.5529999999999</v>
      </c>
    </row>
    <row r="2544" spans="84:102" x14ac:dyDescent="0.25">
      <c r="CF2544" s="3" t="s">
        <v>3073</v>
      </c>
      <c r="CG2544" s="174">
        <v>1684</v>
      </c>
      <c r="CH2544" s="174">
        <v>68662</v>
      </c>
      <c r="CI2544" s="174">
        <v>5</v>
      </c>
      <c r="CJ2544" s="174">
        <v>2122.2130000000002</v>
      </c>
      <c r="CK2544" s="174">
        <v>2122.2130000000002</v>
      </c>
      <c r="CN2544" s="3">
        <v>3499</v>
      </c>
      <c r="CO2544" s="169">
        <f t="shared" si="225"/>
        <v>1431.0122000000001</v>
      </c>
      <c r="CP2544" s="169">
        <f t="shared" si="226"/>
        <v>1425.4339</v>
      </c>
      <c r="CQ2544" s="170">
        <f t="shared" si="227"/>
        <v>2856.4461000000001</v>
      </c>
      <c r="CU2544" s="174">
        <v>1684</v>
      </c>
      <c r="CV2544" s="174">
        <v>68662</v>
      </c>
      <c r="CW2544" s="174">
        <v>5</v>
      </c>
      <c r="CX2544" s="174">
        <v>2122.2130000000002</v>
      </c>
    </row>
    <row r="2545" spans="84:102" x14ac:dyDescent="0.25">
      <c r="CF2545" s="3" t="s">
        <v>3073</v>
      </c>
      <c r="CG2545" s="174">
        <v>81772</v>
      </c>
      <c r="CH2545" s="174">
        <v>1586</v>
      </c>
      <c r="CI2545" s="174">
        <v>5</v>
      </c>
      <c r="CJ2545" s="174">
        <v>2121.9630000000002</v>
      </c>
      <c r="CK2545" s="174">
        <v>2121.9630000000002</v>
      </c>
      <c r="CN2545" s="3">
        <v>2171</v>
      </c>
      <c r="CO2545" s="169">
        <f t="shared" si="225"/>
        <v>1403.3184999999999</v>
      </c>
      <c r="CP2545" s="169">
        <f t="shared" si="226"/>
        <v>1451.5812000000001</v>
      </c>
      <c r="CQ2545" s="170">
        <f t="shared" si="227"/>
        <v>2854.8996999999999</v>
      </c>
      <c r="CU2545" s="174">
        <v>81772</v>
      </c>
      <c r="CV2545" s="174">
        <v>1586</v>
      </c>
      <c r="CW2545" s="174">
        <v>5</v>
      </c>
      <c r="CX2545" s="174">
        <v>2121.9630000000002</v>
      </c>
    </row>
    <row r="2546" spans="84:102" x14ac:dyDescent="0.25">
      <c r="CF2546" s="3" t="s">
        <v>3073</v>
      </c>
      <c r="CG2546" s="174">
        <v>51359</v>
      </c>
      <c r="CH2546" s="174">
        <v>1840</v>
      </c>
      <c r="CI2546" s="174">
        <v>5</v>
      </c>
      <c r="CJ2546" s="174">
        <v>2121.9380000000001</v>
      </c>
      <c r="CK2546" s="174">
        <v>2121.9380000000001</v>
      </c>
      <c r="CN2546" s="3">
        <v>2283</v>
      </c>
      <c r="CO2546" s="169">
        <f t="shared" si="225"/>
        <v>1439.1674000000003</v>
      </c>
      <c r="CP2546" s="169">
        <f t="shared" si="226"/>
        <v>1411.9119000000001</v>
      </c>
      <c r="CQ2546" s="170">
        <f t="shared" si="227"/>
        <v>2851.0793000000003</v>
      </c>
      <c r="CU2546" s="174">
        <v>51359</v>
      </c>
      <c r="CV2546" s="174">
        <v>1840</v>
      </c>
      <c r="CW2546" s="174">
        <v>5</v>
      </c>
      <c r="CX2546" s="174">
        <v>2121.9380000000001</v>
      </c>
    </row>
    <row r="2547" spans="84:102" x14ac:dyDescent="0.25">
      <c r="CF2547" s="3" t="s">
        <v>3073</v>
      </c>
      <c r="CG2547" s="174">
        <v>282</v>
      </c>
      <c r="CH2547" s="174">
        <v>72627</v>
      </c>
      <c r="CI2547" s="174">
        <v>5</v>
      </c>
      <c r="CJ2547" s="174">
        <v>2121.5309999999999</v>
      </c>
      <c r="CK2547" s="174">
        <v>2121.5309999999999</v>
      </c>
      <c r="CN2547" s="3">
        <v>1656</v>
      </c>
      <c r="CO2547" s="169">
        <f t="shared" si="225"/>
        <v>1454.9517000000001</v>
      </c>
      <c r="CP2547" s="169">
        <f t="shared" si="226"/>
        <v>1395.3079</v>
      </c>
      <c r="CQ2547" s="170">
        <f t="shared" si="227"/>
        <v>2850.2596000000003</v>
      </c>
      <c r="CU2547" s="174">
        <v>282</v>
      </c>
      <c r="CV2547" s="174">
        <v>72627</v>
      </c>
      <c r="CW2547" s="174">
        <v>5</v>
      </c>
      <c r="CX2547" s="174">
        <v>2121.5309999999999</v>
      </c>
    </row>
    <row r="2548" spans="84:102" x14ac:dyDescent="0.25">
      <c r="CF2548" s="3" t="s">
        <v>3073</v>
      </c>
      <c r="CG2548" s="174">
        <v>2234</v>
      </c>
      <c r="CH2548" s="174">
        <v>20884</v>
      </c>
      <c r="CI2548" s="174">
        <v>5</v>
      </c>
      <c r="CJ2548" s="174">
        <v>2120.9050000000002</v>
      </c>
      <c r="CK2548" s="174">
        <v>2120.9050000000002</v>
      </c>
      <c r="CN2548" s="3">
        <v>369</v>
      </c>
      <c r="CO2548" s="169">
        <f t="shared" si="225"/>
        <v>1406.2670000000001</v>
      </c>
      <c r="CP2548" s="169">
        <f t="shared" si="226"/>
        <v>1438.2982999999999</v>
      </c>
      <c r="CQ2548" s="170">
        <f t="shared" si="227"/>
        <v>2844.5653000000002</v>
      </c>
      <c r="CU2548" s="174">
        <v>2234</v>
      </c>
      <c r="CV2548" s="174">
        <v>20884</v>
      </c>
      <c r="CW2548" s="174">
        <v>5</v>
      </c>
      <c r="CX2548" s="174">
        <v>2120.9050000000002</v>
      </c>
    </row>
    <row r="2549" spans="84:102" x14ac:dyDescent="0.25">
      <c r="CF2549" s="3" t="s">
        <v>3073</v>
      </c>
      <c r="CG2549" s="174">
        <v>71044</v>
      </c>
      <c r="CH2549" s="174">
        <v>246</v>
      </c>
      <c r="CI2549" s="174">
        <v>5</v>
      </c>
      <c r="CJ2549" s="174">
        <v>2120.3029999999999</v>
      </c>
      <c r="CK2549" s="174">
        <v>2120.3029999999999</v>
      </c>
      <c r="CN2549" s="3">
        <v>1573</v>
      </c>
      <c r="CO2549" s="169">
        <f t="shared" si="225"/>
        <v>1399.2996000000001</v>
      </c>
      <c r="CP2549" s="169">
        <f t="shared" si="226"/>
        <v>1444.3683999999998</v>
      </c>
      <c r="CQ2549" s="170">
        <f t="shared" si="227"/>
        <v>2843.6679999999997</v>
      </c>
      <c r="CU2549" s="174">
        <v>71044</v>
      </c>
      <c r="CV2549" s="174">
        <v>246</v>
      </c>
      <c r="CW2549" s="174">
        <v>5</v>
      </c>
      <c r="CX2549" s="174">
        <v>2120.3029999999999</v>
      </c>
    </row>
    <row r="2550" spans="84:102" x14ac:dyDescent="0.25">
      <c r="CF2550" s="3" t="s">
        <v>3073</v>
      </c>
      <c r="CG2550" s="174">
        <v>153553</v>
      </c>
      <c r="CH2550" s="174">
        <v>3176</v>
      </c>
      <c r="CI2550" s="174">
        <v>5</v>
      </c>
      <c r="CJ2550" s="174">
        <v>2120.2600000000002</v>
      </c>
      <c r="CK2550" s="174">
        <v>2120.2600000000002</v>
      </c>
      <c r="CN2550" s="3">
        <v>572</v>
      </c>
      <c r="CO2550" s="169">
        <f t="shared" si="225"/>
        <v>1425.1142600000001</v>
      </c>
      <c r="CP2550" s="169">
        <f t="shared" si="226"/>
        <v>1417.2767999999999</v>
      </c>
      <c r="CQ2550" s="170">
        <f t="shared" si="227"/>
        <v>2842.3910599999999</v>
      </c>
      <c r="CU2550" s="174">
        <v>153553</v>
      </c>
      <c r="CV2550" s="174">
        <v>3176</v>
      </c>
      <c r="CW2550" s="174">
        <v>5</v>
      </c>
      <c r="CX2550" s="174">
        <v>2120.2600000000002</v>
      </c>
    </row>
    <row r="2551" spans="84:102" x14ac:dyDescent="0.25">
      <c r="CF2551" s="3" t="s">
        <v>3073</v>
      </c>
      <c r="CG2551" s="174">
        <v>3209</v>
      </c>
      <c r="CH2551" s="174">
        <v>155425</v>
      </c>
      <c r="CI2551" s="174">
        <v>5</v>
      </c>
      <c r="CJ2551" s="174">
        <v>2120.1579999999999</v>
      </c>
      <c r="CK2551" s="174">
        <v>2120.1579999999999</v>
      </c>
      <c r="CN2551" s="3">
        <v>2755</v>
      </c>
      <c r="CO2551" s="169">
        <f t="shared" si="225"/>
        <v>1415.393</v>
      </c>
      <c r="CP2551" s="169">
        <f t="shared" si="226"/>
        <v>1426.317</v>
      </c>
      <c r="CQ2551" s="170">
        <f t="shared" si="227"/>
        <v>2841.71</v>
      </c>
      <c r="CU2551" s="174">
        <v>3209</v>
      </c>
      <c r="CV2551" s="174">
        <v>155425</v>
      </c>
      <c r="CW2551" s="174">
        <v>5</v>
      </c>
      <c r="CX2551" s="174">
        <v>2120.1579999999999</v>
      </c>
    </row>
    <row r="2552" spans="84:102" x14ac:dyDescent="0.25">
      <c r="CF2552" s="3" t="s">
        <v>3073</v>
      </c>
      <c r="CG2552" s="174">
        <v>3176</v>
      </c>
      <c r="CH2552" s="174">
        <v>153553</v>
      </c>
      <c r="CI2552" s="174">
        <v>5</v>
      </c>
      <c r="CJ2552" s="174">
        <v>2118.884</v>
      </c>
      <c r="CK2552" s="174">
        <v>2118.884</v>
      </c>
      <c r="CN2552" s="3">
        <v>1502</v>
      </c>
      <c r="CO2552" s="169">
        <f t="shared" si="225"/>
        <v>1410.9502500000001</v>
      </c>
      <c r="CP2552" s="169">
        <f t="shared" si="226"/>
        <v>1430.7486100000001</v>
      </c>
      <c r="CQ2552" s="170">
        <f t="shared" si="227"/>
        <v>2841.6988600000004</v>
      </c>
      <c r="CU2552" s="174">
        <v>3176</v>
      </c>
      <c r="CV2552" s="174">
        <v>153553</v>
      </c>
      <c r="CW2552" s="174">
        <v>5</v>
      </c>
      <c r="CX2552" s="174">
        <v>2118.884</v>
      </c>
    </row>
    <row r="2553" spans="84:102" x14ac:dyDescent="0.25">
      <c r="CF2553" s="3" t="s">
        <v>3073</v>
      </c>
      <c r="CG2553" s="174">
        <v>138032</v>
      </c>
      <c r="CH2553" s="174">
        <v>1119</v>
      </c>
      <c r="CI2553" s="174">
        <v>5</v>
      </c>
      <c r="CJ2553" s="174">
        <v>2118.7759999999998</v>
      </c>
      <c r="CK2553" s="174">
        <v>2118.7759999999998</v>
      </c>
      <c r="CN2553" s="3">
        <v>779</v>
      </c>
      <c r="CO2553" s="169">
        <f t="shared" si="225"/>
        <v>1446.3336899999999</v>
      </c>
      <c r="CP2553" s="169">
        <f t="shared" si="226"/>
        <v>1392.8243500000001</v>
      </c>
      <c r="CQ2553" s="170">
        <f t="shared" si="227"/>
        <v>2839.1580400000003</v>
      </c>
      <c r="CU2553" s="174">
        <v>138032</v>
      </c>
      <c r="CV2553" s="174">
        <v>1119</v>
      </c>
      <c r="CW2553" s="174">
        <v>5</v>
      </c>
      <c r="CX2553" s="174">
        <v>2118.7759999999998</v>
      </c>
    </row>
    <row r="2554" spans="84:102" x14ac:dyDescent="0.25">
      <c r="CF2554" s="3" t="s">
        <v>3073</v>
      </c>
      <c r="CG2554" s="174">
        <v>3017</v>
      </c>
      <c r="CH2554" s="174">
        <v>164470</v>
      </c>
      <c r="CI2554" s="174">
        <v>5</v>
      </c>
      <c r="CJ2554" s="174">
        <v>2118.627</v>
      </c>
      <c r="CK2554" s="174">
        <v>2118.627</v>
      </c>
      <c r="CN2554" s="3">
        <v>326</v>
      </c>
      <c r="CO2554" s="169">
        <f t="shared" si="225"/>
        <v>1422.9366</v>
      </c>
      <c r="CP2554" s="169">
        <f t="shared" si="226"/>
        <v>1415.6151</v>
      </c>
      <c r="CQ2554" s="170">
        <f t="shared" si="227"/>
        <v>2838.5517</v>
      </c>
      <c r="CU2554" s="174">
        <v>3017</v>
      </c>
      <c r="CV2554" s="174">
        <v>164470</v>
      </c>
      <c r="CW2554" s="174">
        <v>5</v>
      </c>
      <c r="CX2554" s="174">
        <v>2118.627</v>
      </c>
    </row>
    <row r="2555" spans="84:102" x14ac:dyDescent="0.25">
      <c r="CF2555" s="3" t="s">
        <v>3073</v>
      </c>
      <c r="CG2555" s="174">
        <v>44248</v>
      </c>
      <c r="CH2555" s="174">
        <v>2588</v>
      </c>
      <c r="CI2555" s="174">
        <v>5</v>
      </c>
      <c r="CJ2555" s="174">
        <v>2118.2399999999998</v>
      </c>
      <c r="CK2555" s="174">
        <v>2118.2399999999998</v>
      </c>
      <c r="CN2555" s="3">
        <v>2438</v>
      </c>
      <c r="CO2555" s="169">
        <f t="shared" si="225"/>
        <v>1428.501</v>
      </c>
      <c r="CP2555" s="169">
        <f t="shared" si="226"/>
        <v>1409.67</v>
      </c>
      <c r="CQ2555" s="170">
        <f t="shared" si="227"/>
        <v>2838.1710000000003</v>
      </c>
      <c r="CU2555" s="174">
        <v>44248</v>
      </c>
      <c r="CV2555" s="174">
        <v>2588</v>
      </c>
      <c r="CW2555" s="174">
        <v>5</v>
      </c>
      <c r="CX2555" s="174">
        <v>2118.2399999999998</v>
      </c>
    </row>
    <row r="2556" spans="84:102" x14ac:dyDescent="0.25">
      <c r="CF2556" s="3" t="s">
        <v>3073</v>
      </c>
      <c r="CG2556" s="174">
        <v>104036</v>
      </c>
      <c r="CH2556" s="174">
        <v>827</v>
      </c>
      <c r="CI2556" s="174">
        <v>5</v>
      </c>
      <c r="CJ2556" s="174">
        <v>2118.21</v>
      </c>
      <c r="CK2556" s="174">
        <v>2118.21</v>
      </c>
      <c r="CN2556" s="3">
        <v>1808</v>
      </c>
      <c r="CO2556" s="169">
        <f t="shared" si="225"/>
        <v>1393.8544000000002</v>
      </c>
      <c r="CP2556" s="169">
        <f t="shared" si="226"/>
        <v>1443.5074</v>
      </c>
      <c r="CQ2556" s="170">
        <f t="shared" si="227"/>
        <v>2837.3618000000001</v>
      </c>
      <c r="CU2556" s="174">
        <v>104036</v>
      </c>
      <c r="CV2556" s="174">
        <v>827</v>
      </c>
      <c r="CW2556" s="174">
        <v>5</v>
      </c>
      <c r="CX2556" s="174">
        <v>2118.21</v>
      </c>
    </row>
    <row r="2557" spans="84:102" x14ac:dyDescent="0.25">
      <c r="CF2557" s="3" t="s">
        <v>3073</v>
      </c>
      <c r="CG2557" s="174">
        <v>1087</v>
      </c>
      <c r="CH2557" s="174">
        <v>136142</v>
      </c>
      <c r="CI2557" s="174">
        <v>5</v>
      </c>
      <c r="CJ2557" s="174">
        <v>2117.5160000000001</v>
      </c>
      <c r="CK2557" s="174">
        <v>2117.5160000000001</v>
      </c>
      <c r="CN2557" s="3">
        <v>1853</v>
      </c>
      <c r="CO2557" s="169">
        <f t="shared" si="225"/>
        <v>1398.5506</v>
      </c>
      <c r="CP2557" s="169">
        <f t="shared" si="226"/>
        <v>1435.8797999999999</v>
      </c>
      <c r="CQ2557" s="170">
        <f t="shared" si="227"/>
        <v>2834.4304000000002</v>
      </c>
      <c r="CU2557" s="174">
        <v>1087</v>
      </c>
      <c r="CV2557" s="174">
        <v>136142</v>
      </c>
      <c r="CW2557" s="174">
        <v>5</v>
      </c>
      <c r="CX2557" s="174">
        <v>2117.5160000000001</v>
      </c>
    </row>
    <row r="2558" spans="84:102" x14ac:dyDescent="0.25">
      <c r="CF2558" s="3" t="s">
        <v>3073</v>
      </c>
      <c r="CG2558" s="174">
        <v>96451</v>
      </c>
      <c r="CH2558" s="174">
        <v>738</v>
      </c>
      <c r="CI2558" s="174">
        <v>5</v>
      </c>
      <c r="CJ2558" s="174">
        <v>2116.817</v>
      </c>
      <c r="CK2558" s="174">
        <v>2116.817</v>
      </c>
      <c r="CN2558" s="3">
        <v>162</v>
      </c>
      <c r="CO2558" s="169">
        <f t="shared" si="225"/>
        <v>1434.799</v>
      </c>
      <c r="CP2558" s="169">
        <f t="shared" si="226"/>
        <v>1399.3050000000001</v>
      </c>
      <c r="CQ2558" s="170">
        <f t="shared" si="227"/>
        <v>2834.1040000000003</v>
      </c>
      <c r="CU2558" s="174">
        <v>96451</v>
      </c>
      <c r="CV2558" s="174">
        <v>738</v>
      </c>
      <c r="CW2558" s="174">
        <v>5</v>
      </c>
      <c r="CX2558" s="174">
        <v>2116.817</v>
      </c>
    </row>
    <row r="2559" spans="84:102" x14ac:dyDescent="0.25">
      <c r="CF2559" s="3" t="s">
        <v>3073</v>
      </c>
      <c r="CG2559" s="174">
        <v>167236</v>
      </c>
      <c r="CH2559" s="174">
        <v>3360</v>
      </c>
      <c r="CI2559" s="174">
        <v>5</v>
      </c>
      <c r="CJ2559" s="174">
        <v>2116.5239999999999</v>
      </c>
      <c r="CK2559" s="174">
        <v>2116.5239999999999</v>
      </c>
      <c r="CN2559" s="3">
        <v>1618</v>
      </c>
      <c r="CO2559" s="169">
        <f t="shared" si="225"/>
        <v>1384.9013</v>
      </c>
      <c r="CP2559" s="169">
        <f t="shared" si="226"/>
        <v>1448.6532</v>
      </c>
      <c r="CQ2559" s="170">
        <f t="shared" si="227"/>
        <v>2833.5545000000002</v>
      </c>
      <c r="CU2559" s="174">
        <v>167236</v>
      </c>
      <c r="CV2559" s="174">
        <v>3360</v>
      </c>
      <c r="CW2559" s="174">
        <v>5</v>
      </c>
      <c r="CX2559" s="174">
        <v>2116.5239999999999</v>
      </c>
    </row>
    <row r="2560" spans="84:102" x14ac:dyDescent="0.25">
      <c r="CF2560" s="3" t="s">
        <v>3073</v>
      </c>
      <c r="CG2560" s="174">
        <v>1146</v>
      </c>
      <c r="CH2560" s="174">
        <v>146021</v>
      </c>
      <c r="CI2560" s="174">
        <v>5</v>
      </c>
      <c r="CJ2560" s="174">
        <v>2116.0549999999998</v>
      </c>
      <c r="CK2560" s="174">
        <v>2116.0549999999998</v>
      </c>
      <c r="CN2560" s="3">
        <v>3552</v>
      </c>
      <c r="CO2560" s="169">
        <f t="shared" si="225"/>
        <v>1331.7712279999998</v>
      </c>
      <c r="CP2560" s="169">
        <f t="shared" si="226"/>
        <v>1498.8034</v>
      </c>
      <c r="CQ2560" s="170">
        <f t="shared" si="227"/>
        <v>2830.5746279999998</v>
      </c>
      <c r="CU2560" s="174">
        <v>1146</v>
      </c>
      <c r="CV2560" s="174">
        <v>146021</v>
      </c>
      <c r="CW2560" s="174">
        <v>5</v>
      </c>
      <c r="CX2560" s="174">
        <v>2116.0549999999998</v>
      </c>
    </row>
    <row r="2561" spans="84:102" x14ac:dyDescent="0.25">
      <c r="CF2561" s="3" t="s">
        <v>3073</v>
      </c>
      <c r="CG2561" s="174">
        <v>143702</v>
      </c>
      <c r="CH2561" s="174">
        <v>1130</v>
      </c>
      <c r="CI2561" s="174">
        <v>5</v>
      </c>
      <c r="CJ2561" s="174">
        <v>2115.9769999999999</v>
      </c>
      <c r="CK2561" s="174">
        <v>2115.9769999999999</v>
      </c>
      <c r="CN2561" s="3">
        <v>786</v>
      </c>
      <c r="CO2561" s="169">
        <f t="shared" si="225"/>
        <v>1413.4323999999999</v>
      </c>
      <c r="CP2561" s="169">
        <f t="shared" si="226"/>
        <v>1417.0895</v>
      </c>
      <c r="CQ2561" s="170">
        <f t="shared" si="227"/>
        <v>2830.5218999999997</v>
      </c>
      <c r="CU2561" s="174">
        <v>143702</v>
      </c>
      <c r="CV2561" s="174">
        <v>1130</v>
      </c>
      <c r="CW2561" s="174">
        <v>5</v>
      </c>
      <c r="CX2561" s="174">
        <v>2115.9769999999999</v>
      </c>
    </row>
    <row r="2562" spans="84:102" x14ac:dyDescent="0.25">
      <c r="CF2562" s="3" t="s">
        <v>3073</v>
      </c>
      <c r="CG2562" s="174">
        <v>128678</v>
      </c>
      <c r="CH2562" s="174">
        <v>1227</v>
      </c>
      <c r="CI2562" s="174">
        <v>5</v>
      </c>
      <c r="CJ2562" s="174">
        <v>2114.8890000000001</v>
      </c>
      <c r="CK2562" s="174">
        <v>2114.8890000000001</v>
      </c>
      <c r="CN2562" s="3">
        <v>2744</v>
      </c>
      <c r="CO2562" s="169">
        <f t="shared" si="225"/>
        <v>1406.8708999999999</v>
      </c>
      <c r="CP2562" s="169">
        <f t="shared" si="226"/>
        <v>1423.2889</v>
      </c>
      <c r="CQ2562" s="170">
        <f t="shared" si="227"/>
        <v>2830.1597999999999</v>
      </c>
      <c r="CU2562" s="174">
        <v>128678</v>
      </c>
      <c r="CV2562" s="174">
        <v>1227</v>
      </c>
      <c r="CW2562" s="174">
        <v>5</v>
      </c>
      <c r="CX2562" s="174">
        <v>2114.8890000000001</v>
      </c>
    </row>
    <row r="2563" spans="84:102" x14ac:dyDescent="0.25">
      <c r="CF2563" s="3" t="s">
        <v>3073</v>
      </c>
      <c r="CG2563" s="174">
        <v>2433</v>
      </c>
      <c r="CH2563" s="174">
        <v>31032</v>
      </c>
      <c r="CI2563" s="174">
        <v>5</v>
      </c>
      <c r="CJ2563" s="174">
        <v>2114.759</v>
      </c>
      <c r="CK2563" s="174">
        <v>2114.759</v>
      </c>
      <c r="CN2563" s="3">
        <v>2656</v>
      </c>
      <c r="CO2563" s="169">
        <f t="shared" ref="CO2563:CO2626" si="228">SUMIF(CG$3:CG$17476,$CN2563,$CK$3:$CK$17476)</f>
        <v>1423.6949999999999</v>
      </c>
      <c r="CP2563" s="169">
        <f t="shared" ref="CP2563:CP2626" si="229">SUMIF(CH$3:CH$17476,$CN2563,$CK$3:$CK$17476)</f>
        <v>1406.0992000000001</v>
      </c>
      <c r="CQ2563" s="170">
        <f t="shared" ref="CQ2563:CQ2626" si="230">CO2563+CP2563</f>
        <v>2829.7942000000003</v>
      </c>
      <c r="CU2563" s="174">
        <v>2433</v>
      </c>
      <c r="CV2563" s="174">
        <v>31032</v>
      </c>
      <c r="CW2563" s="174">
        <v>5</v>
      </c>
      <c r="CX2563" s="174">
        <v>2114.759</v>
      </c>
    </row>
    <row r="2564" spans="84:102" x14ac:dyDescent="0.25">
      <c r="CF2564" s="3" t="s">
        <v>3073</v>
      </c>
      <c r="CG2564" s="174">
        <v>50735</v>
      </c>
      <c r="CH2564" s="174">
        <v>1835</v>
      </c>
      <c r="CI2564" s="174">
        <v>5</v>
      </c>
      <c r="CJ2564" s="174">
        <v>2113.3620000000001</v>
      </c>
      <c r="CK2564" s="174">
        <v>2113.3620000000001</v>
      </c>
      <c r="CN2564" s="3">
        <v>660</v>
      </c>
      <c r="CO2564" s="169">
        <f t="shared" si="228"/>
        <v>1481.0808</v>
      </c>
      <c r="CP2564" s="169">
        <f t="shared" si="229"/>
        <v>1347.797</v>
      </c>
      <c r="CQ2564" s="170">
        <f t="shared" si="230"/>
        <v>2828.8778000000002</v>
      </c>
      <c r="CU2564" s="174">
        <v>50735</v>
      </c>
      <c r="CV2564" s="174">
        <v>1835</v>
      </c>
      <c r="CW2564" s="174">
        <v>5</v>
      </c>
      <c r="CX2564" s="174">
        <v>2113.3620000000001</v>
      </c>
    </row>
    <row r="2565" spans="84:102" x14ac:dyDescent="0.25">
      <c r="CF2565" s="3" t="s">
        <v>3073</v>
      </c>
      <c r="CG2565" s="174">
        <v>172137</v>
      </c>
      <c r="CH2565" s="174">
        <v>3380</v>
      </c>
      <c r="CI2565" s="174">
        <v>5</v>
      </c>
      <c r="CJ2565" s="174">
        <v>2113.1019999999999</v>
      </c>
      <c r="CK2565" s="174">
        <v>2113.1019999999999</v>
      </c>
      <c r="CN2565" s="3">
        <v>1473</v>
      </c>
      <c r="CO2565" s="169">
        <f t="shared" si="228"/>
        <v>1409.7748900000001</v>
      </c>
      <c r="CP2565" s="169">
        <f t="shared" si="229"/>
        <v>1413.8888999999999</v>
      </c>
      <c r="CQ2565" s="170">
        <f t="shared" si="230"/>
        <v>2823.6637900000001</v>
      </c>
      <c r="CU2565" s="174">
        <v>172137</v>
      </c>
      <c r="CV2565" s="174">
        <v>3380</v>
      </c>
      <c r="CW2565" s="174">
        <v>5</v>
      </c>
      <c r="CX2565" s="174">
        <v>2113.1019999999999</v>
      </c>
    </row>
    <row r="2566" spans="84:102" x14ac:dyDescent="0.25">
      <c r="CF2566" s="3" t="s">
        <v>3073</v>
      </c>
      <c r="CG2566" s="174">
        <v>1912</v>
      </c>
      <c r="CH2566" s="174">
        <v>68771</v>
      </c>
      <c r="CI2566" s="174">
        <v>5</v>
      </c>
      <c r="CJ2566" s="174">
        <v>2112.8739999999998</v>
      </c>
      <c r="CK2566" s="174">
        <v>2112.8739999999998</v>
      </c>
      <c r="CN2566" s="3">
        <v>2093</v>
      </c>
      <c r="CO2566" s="169">
        <f t="shared" si="228"/>
        <v>1426.6682000000001</v>
      </c>
      <c r="CP2566" s="169">
        <f t="shared" si="229"/>
        <v>1392.0991999999999</v>
      </c>
      <c r="CQ2566" s="170">
        <f t="shared" si="230"/>
        <v>2818.7673999999997</v>
      </c>
      <c r="CU2566" s="174">
        <v>1912</v>
      </c>
      <c r="CV2566" s="174">
        <v>68771</v>
      </c>
      <c r="CW2566" s="174">
        <v>5</v>
      </c>
      <c r="CX2566" s="174">
        <v>2112.8739999999998</v>
      </c>
    </row>
    <row r="2567" spans="84:102" x14ac:dyDescent="0.25">
      <c r="CF2567" s="3" t="s">
        <v>3073</v>
      </c>
      <c r="CG2567" s="174">
        <v>1970</v>
      </c>
      <c r="CH2567" s="174">
        <v>100214</v>
      </c>
      <c r="CI2567" s="174">
        <v>5</v>
      </c>
      <c r="CJ2567" s="174">
        <v>2112.8209999999999</v>
      </c>
      <c r="CK2567" s="174">
        <v>2112.8209999999999</v>
      </c>
      <c r="CN2567" s="3">
        <v>2056</v>
      </c>
      <c r="CO2567" s="169">
        <f t="shared" si="228"/>
        <v>1386.0250000000001</v>
      </c>
      <c r="CP2567" s="169">
        <f t="shared" si="229"/>
        <v>1430.396</v>
      </c>
      <c r="CQ2567" s="170">
        <f t="shared" si="230"/>
        <v>2816.4210000000003</v>
      </c>
      <c r="CU2567" s="174">
        <v>1970</v>
      </c>
      <c r="CV2567" s="174">
        <v>100214</v>
      </c>
      <c r="CW2567" s="174">
        <v>5</v>
      </c>
      <c r="CX2567" s="174">
        <v>2112.8209999999999</v>
      </c>
    </row>
    <row r="2568" spans="84:102" x14ac:dyDescent="0.25">
      <c r="CF2568" s="3" t="s">
        <v>3073</v>
      </c>
      <c r="CG2568" s="174">
        <v>54101</v>
      </c>
      <c r="CH2568" s="174">
        <v>1793</v>
      </c>
      <c r="CI2568" s="174">
        <v>5</v>
      </c>
      <c r="CJ2568" s="174">
        <v>2112.5749999999998</v>
      </c>
      <c r="CK2568" s="174">
        <v>2112.5749999999998</v>
      </c>
      <c r="CN2568" s="3">
        <v>131</v>
      </c>
      <c r="CO2568" s="169">
        <f t="shared" si="228"/>
        <v>1415.5734</v>
      </c>
      <c r="CP2568" s="169">
        <f t="shared" si="229"/>
        <v>1400.0457999999999</v>
      </c>
      <c r="CQ2568" s="170">
        <f t="shared" si="230"/>
        <v>2815.6192000000001</v>
      </c>
      <c r="CU2568" s="174">
        <v>54101</v>
      </c>
      <c r="CV2568" s="174">
        <v>1793</v>
      </c>
      <c r="CW2568" s="174">
        <v>5</v>
      </c>
      <c r="CX2568" s="174">
        <v>2112.5749999999998</v>
      </c>
    </row>
    <row r="2569" spans="84:102" x14ac:dyDescent="0.25">
      <c r="CF2569" s="3" t="s">
        <v>3073</v>
      </c>
      <c r="CG2569" s="174">
        <v>176895</v>
      </c>
      <c r="CH2569" s="174">
        <v>3435</v>
      </c>
      <c r="CI2569" s="174">
        <v>5</v>
      </c>
      <c r="CJ2569" s="174">
        <v>2112.2660000000001</v>
      </c>
      <c r="CK2569" s="174">
        <v>2112.2660000000001</v>
      </c>
      <c r="CN2569" s="3">
        <v>601</v>
      </c>
      <c r="CO2569" s="169">
        <f t="shared" si="228"/>
        <v>1392.1479999999999</v>
      </c>
      <c r="CP2569" s="169">
        <f t="shared" si="229"/>
        <v>1420.143</v>
      </c>
      <c r="CQ2569" s="170">
        <f t="shared" si="230"/>
        <v>2812.2910000000002</v>
      </c>
      <c r="CU2569" s="174">
        <v>176895</v>
      </c>
      <c r="CV2569" s="174">
        <v>3435</v>
      </c>
      <c r="CW2569" s="174">
        <v>5</v>
      </c>
      <c r="CX2569" s="174">
        <v>2112.2660000000001</v>
      </c>
    </row>
    <row r="2570" spans="84:102" x14ac:dyDescent="0.25">
      <c r="CF2570" s="3" t="s">
        <v>3073</v>
      </c>
      <c r="CG2570" s="174">
        <v>3395</v>
      </c>
      <c r="CH2570" s="174">
        <v>171911</v>
      </c>
      <c r="CI2570" s="174">
        <v>5</v>
      </c>
      <c r="CJ2570" s="174">
        <v>2111.788</v>
      </c>
      <c r="CK2570" s="174">
        <v>2111.788</v>
      </c>
      <c r="CN2570" s="3">
        <v>3476</v>
      </c>
      <c r="CO2570" s="169">
        <f t="shared" si="228"/>
        <v>1414.5450000000001</v>
      </c>
      <c r="CP2570" s="169">
        <f t="shared" si="229"/>
        <v>1394.614</v>
      </c>
      <c r="CQ2570" s="170">
        <f t="shared" si="230"/>
        <v>2809.1590000000001</v>
      </c>
      <c r="CU2570" s="174">
        <v>3395</v>
      </c>
      <c r="CV2570" s="174">
        <v>171911</v>
      </c>
      <c r="CW2570" s="174">
        <v>5</v>
      </c>
      <c r="CX2570" s="174">
        <v>2111.788</v>
      </c>
    </row>
    <row r="2571" spans="84:102" x14ac:dyDescent="0.25">
      <c r="CF2571" s="3" t="s">
        <v>3073</v>
      </c>
      <c r="CG2571" s="174">
        <v>12056</v>
      </c>
      <c r="CH2571" s="174">
        <v>2149</v>
      </c>
      <c r="CI2571" s="174">
        <v>5</v>
      </c>
      <c r="CJ2571" s="174">
        <v>2110.2420000000002</v>
      </c>
      <c r="CK2571" s="174">
        <v>2110.2420000000002</v>
      </c>
      <c r="CN2571" s="3">
        <v>194</v>
      </c>
      <c r="CO2571" s="169">
        <f t="shared" si="228"/>
        <v>1431.90545</v>
      </c>
      <c r="CP2571" s="169">
        <f t="shared" si="229"/>
        <v>1376.09519</v>
      </c>
      <c r="CQ2571" s="170">
        <f t="shared" si="230"/>
        <v>2808.0006400000002</v>
      </c>
      <c r="CU2571" s="174">
        <v>12056</v>
      </c>
      <c r="CV2571" s="174">
        <v>2149</v>
      </c>
      <c r="CW2571" s="174">
        <v>5</v>
      </c>
      <c r="CX2571" s="174">
        <v>2110.2420000000002</v>
      </c>
    </row>
    <row r="2572" spans="84:102" x14ac:dyDescent="0.25">
      <c r="CF2572" s="3" t="s">
        <v>3073</v>
      </c>
      <c r="CG2572" s="174">
        <v>159659</v>
      </c>
      <c r="CH2572" s="174">
        <v>2078</v>
      </c>
      <c r="CI2572" s="174">
        <v>5</v>
      </c>
      <c r="CJ2572" s="174">
        <v>2109.9430000000002</v>
      </c>
      <c r="CK2572" s="174">
        <v>2109.9430000000002</v>
      </c>
      <c r="CN2572" s="3">
        <v>536</v>
      </c>
      <c r="CO2572" s="169">
        <f t="shared" si="228"/>
        <v>1436.9533999999999</v>
      </c>
      <c r="CP2572" s="169">
        <f t="shared" si="229"/>
        <v>1369.1801</v>
      </c>
      <c r="CQ2572" s="170">
        <f t="shared" si="230"/>
        <v>2806.1334999999999</v>
      </c>
      <c r="CU2572" s="174">
        <v>159659</v>
      </c>
      <c r="CV2572" s="174">
        <v>2078</v>
      </c>
      <c r="CW2572" s="174">
        <v>5</v>
      </c>
      <c r="CX2572" s="174">
        <v>2109.9430000000002</v>
      </c>
    </row>
    <row r="2573" spans="84:102" x14ac:dyDescent="0.25">
      <c r="CF2573" s="3" t="s">
        <v>3073</v>
      </c>
      <c r="CG2573" s="174">
        <v>3640</v>
      </c>
      <c r="CH2573" s="174">
        <v>101675</v>
      </c>
      <c r="CI2573" s="174">
        <v>5</v>
      </c>
      <c r="CJ2573" s="174">
        <v>2109.66</v>
      </c>
      <c r="CK2573" s="174">
        <v>2109.66</v>
      </c>
      <c r="CN2573" s="3">
        <v>1693</v>
      </c>
      <c r="CO2573" s="169">
        <f t="shared" si="228"/>
        <v>1408.567</v>
      </c>
      <c r="CP2573" s="169">
        <f t="shared" si="229"/>
        <v>1397.258</v>
      </c>
      <c r="CQ2573" s="170">
        <f t="shared" si="230"/>
        <v>2805.8249999999998</v>
      </c>
      <c r="CU2573" s="174">
        <v>3640</v>
      </c>
      <c r="CV2573" s="174">
        <v>101675</v>
      </c>
      <c r="CW2573" s="174">
        <v>5</v>
      </c>
      <c r="CX2573" s="174">
        <v>2109.66</v>
      </c>
    </row>
    <row r="2574" spans="84:102" x14ac:dyDescent="0.25">
      <c r="CF2574" s="3" t="s">
        <v>3073</v>
      </c>
      <c r="CG2574" s="174">
        <v>827</v>
      </c>
      <c r="CH2574" s="174">
        <v>104036</v>
      </c>
      <c r="CI2574" s="174">
        <v>5</v>
      </c>
      <c r="CJ2574" s="174">
        <v>2108.5390000000002</v>
      </c>
      <c r="CK2574" s="174">
        <v>2108.5390000000002</v>
      </c>
      <c r="CN2574" s="3">
        <v>2555</v>
      </c>
      <c r="CO2574" s="169">
        <f t="shared" si="228"/>
        <v>1381.2159999999999</v>
      </c>
      <c r="CP2574" s="169">
        <f t="shared" si="229"/>
        <v>1423.9659999999999</v>
      </c>
      <c r="CQ2574" s="170">
        <f t="shared" si="230"/>
        <v>2805.1819999999998</v>
      </c>
      <c r="CU2574" s="174">
        <v>827</v>
      </c>
      <c r="CV2574" s="174">
        <v>104036</v>
      </c>
      <c r="CW2574" s="174">
        <v>5</v>
      </c>
      <c r="CX2574" s="174">
        <v>2108.5390000000002</v>
      </c>
    </row>
    <row r="2575" spans="84:102" x14ac:dyDescent="0.25">
      <c r="CF2575" s="3" t="s">
        <v>3073</v>
      </c>
      <c r="CG2575" s="174">
        <v>74386</v>
      </c>
      <c r="CH2575" s="174">
        <v>3531</v>
      </c>
      <c r="CI2575" s="174">
        <v>5</v>
      </c>
      <c r="CJ2575" s="174">
        <v>2107.3110000000001</v>
      </c>
      <c r="CK2575" s="174">
        <v>2107.3110000000001</v>
      </c>
      <c r="CN2575" s="3">
        <v>1562</v>
      </c>
      <c r="CO2575" s="169">
        <f t="shared" si="228"/>
        <v>1420.6170999999999</v>
      </c>
      <c r="CP2575" s="169">
        <f t="shared" si="229"/>
        <v>1384.2940000000001</v>
      </c>
      <c r="CQ2575" s="170">
        <f t="shared" si="230"/>
        <v>2804.9111000000003</v>
      </c>
      <c r="CU2575" s="174">
        <v>74386</v>
      </c>
      <c r="CV2575" s="174">
        <v>3531</v>
      </c>
      <c r="CW2575" s="174">
        <v>5</v>
      </c>
      <c r="CX2575" s="174">
        <v>2107.3110000000001</v>
      </c>
    </row>
    <row r="2576" spans="84:102" x14ac:dyDescent="0.25">
      <c r="CF2576" s="3" t="s">
        <v>3073</v>
      </c>
      <c r="CG2576" s="174">
        <v>1666</v>
      </c>
      <c r="CH2576" s="174">
        <v>69340</v>
      </c>
      <c r="CI2576" s="174">
        <v>5</v>
      </c>
      <c r="CJ2576" s="174">
        <v>2106.86</v>
      </c>
      <c r="CK2576" s="174">
        <v>2106.86</v>
      </c>
      <c r="CN2576" s="3">
        <v>2773</v>
      </c>
      <c r="CO2576" s="169">
        <f t="shared" si="228"/>
        <v>1412.42337</v>
      </c>
      <c r="CP2576" s="169">
        <f t="shared" si="229"/>
        <v>1392.4767999999999</v>
      </c>
      <c r="CQ2576" s="170">
        <f t="shared" si="230"/>
        <v>2804.9001699999999</v>
      </c>
      <c r="CU2576" s="174">
        <v>1666</v>
      </c>
      <c r="CV2576" s="174">
        <v>69340</v>
      </c>
      <c r="CW2576" s="174">
        <v>5</v>
      </c>
      <c r="CX2576" s="174">
        <v>2106.86</v>
      </c>
    </row>
    <row r="2577" spans="84:102" x14ac:dyDescent="0.25">
      <c r="CF2577" s="3" t="s">
        <v>3073</v>
      </c>
      <c r="CG2577" s="174">
        <v>712</v>
      </c>
      <c r="CH2577" s="174">
        <v>93526</v>
      </c>
      <c r="CI2577" s="174">
        <v>5</v>
      </c>
      <c r="CJ2577" s="174">
        <v>2106.4540000000002</v>
      </c>
      <c r="CK2577" s="174">
        <v>2106.4540000000002</v>
      </c>
      <c r="CN2577" s="3">
        <v>1592</v>
      </c>
      <c r="CO2577" s="169">
        <f t="shared" si="228"/>
        <v>1415.6026000000002</v>
      </c>
      <c r="CP2577" s="169">
        <f t="shared" si="229"/>
        <v>1388.6834000000001</v>
      </c>
      <c r="CQ2577" s="170">
        <f t="shared" si="230"/>
        <v>2804.2860000000001</v>
      </c>
      <c r="CU2577" s="174">
        <v>712</v>
      </c>
      <c r="CV2577" s="174">
        <v>93526</v>
      </c>
      <c r="CW2577" s="174">
        <v>5</v>
      </c>
      <c r="CX2577" s="174">
        <v>2106.4540000000002</v>
      </c>
    </row>
    <row r="2578" spans="84:102" x14ac:dyDescent="0.25">
      <c r="CF2578" s="3" t="s">
        <v>3073</v>
      </c>
      <c r="CG2578" s="174">
        <v>2099</v>
      </c>
      <c r="CH2578" s="174">
        <v>7082</v>
      </c>
      <c r="CI2578" s="174">
        <v>5</v>
      </c>
      <c r="CJ2578" s="174">
        <v>2106.3760000000002</v>
      </c>
      <c r="CK2578" s="174">
        <v>2106.3760000000002</v>
      </c>
      <c r="CN2578" s="3">
        <v>191</v>
      </c>
      <c r="CO2578" s="169">
        <f t="shared" si="228"/>
        <v>1409.3799499999998</v>
      </c>
      <c r="CP2578" s="169">
        <f t="shared" si="229"/>
        <v>1394.8260400000001</v>
      </c>
      <c r="CQ2578" s="170">
        <f t="shared" si="230"/>
        <v>2804.2059899999999</v>
      </c>
      <c r="CU2578" s="174">
        <v>2099</v>
      </c>
      <c r="CV2578" s="174">
        <v>7082</v>
      </c>
      <c r="CW2578" s="174">
        <v>5</v>
      </c>
      <c r="CX2578" s="174">
        <v>2106.3760000000002</v>
      </c>
    </row>
    <row r="2579" spans="84:102" x14ac:dyDescent="0.25">
      <c r="CF2579" s="3" t="s">
        <v>3073</v>
      </c>
      <c r="CG2579" s="174">
        <v>54751</v>
      </c>
      <c r="CH2579" s="174">
        <v>1861</v>
      </c>
      <c r="CI2579" s="174">
        <v>5</v>
      </c>
      <c r="CJ2579" s="174">
        <v>2105.4090000000001</v>
      </c>
      <c r="CK2579" s="174">
        <v>2105.4090000000001</v>
      </c>
      <c r="CN2579" s="3">
        <v>262</v>
      </c>
      <c r="CO2579" s="169">
        <f t="shared" si="228"/>
        <v>1412.1142</v>
      </c>
      <c r="CP2579" s="169">
        <f t="shared" si="229"/>
        <v>1383.7902000000001</v>
      </c>
      <c r="CQ2579" s="170">
        <f t="shared" si="230"/>
        <v>2795.9044000000004</v>
      </c>
      <c r="CU2579" s="174">
        <v>54751</v>
      </c>
      <c r="CV2579" s="174">
        <v>1861</v>
      </c>
      <c r="CW2579" s="174">
        <v>5</v>
      </c>
      <c r="CX2579" s="174">
        <v>2105.4090000000001</v>
      </c>
    </row>
    <row r="2580" spans="84:102" x14ac:dyDescent="0.25">
      <c r="CF2580" s="3" t="s">
        <v>3073</v>
      </c>
      <c r="CG2580" s="174">
        <v>2140</v>
      </c>
      <c r="CH2580" s="174">
        <v>11208</v>
      </c>
      <c r="CI2580" s="174">
        <v>5</v>
      </c>
      <c r="CJ2580" s="174">
        <v>2104.6869999999999</v>
      </c>
      <c r="CK2580" s="174">
        <v>2104.6869999999999</v>
      </c>
      <c r="CN2580" s="3">
        <v>2776</v>
      </c>
      <c r="CO2580" s="169">
        <f t="shared" si="228"/>
        <v>1392.8878</v>
      </c>
      <c r="CP2580" s="169">
        <f t="shared" si="229"/>
        <v>1401.8088</v>
      </c>
      <c r="CQ2580" s="170">
        <f t="shared" si="230"/>
        <v>2794.6966000000002</v>
      </c>
      <c r="CU2580" s="174">
        <v>2140</v>
      </c>
      <c r="CV2580" s="174">
        <v>11208</v>
      </c>
      <c r="CW2580" s="174">
        <v>5</v>
      </c>
      <c r="CX2580" s="174">
        <v>2104.6869999999999</v>
      </c>
    </row>
    <row r="2581" spans="84:102" x14ac:dyDescent="0.25">
      <c r="CF2581" s="3" t="s">
        <v>3073</v>
      </c>
      <c r="CG2581" s="174">
        <v>41504</v>
      </c>
      <c r="CH2581" s="174">
        <v>2569</v>
      </c>
      <c r="CI2581" s="174">
        <v>5</v>
      </c>
      <c r="CJ2581" s="174">
        <v>2104.5459999999998</v>
      </c>
      <c r="CK2581" s="174">
        <v>2104.5459999999998</v>
      </c>
      <c r="CN2581" s="3">
        <v>918</v>
      </c>
      <c r="CO2581" s="169">
        <f t="shared" si="228"/>
        <v>1379.5836999999999</v>
      </c>
      <c r="CP2581" s="169">
        <f t="shared" si="229"/>
        <v>1413.4777999999999</v>
      </c>
      <c r="CQ2581" s="170">
        <f t="shared" si="230"/>
        <v>2793.0614999999998</v>
      </c>
      <c r="CU2581" s="174">
        <v>41504</v>
      </c>
      <c r="CV2581" s="174">
        <v>2569</v>
      </c>
      <c r="CW2581" s="174">
        <v>5</v>
      </c>
      <c r="CX2581" s="174">
        <v>2104.5459999999998</v>
      </c>
    </row>
    <row r="2582" spans="84:102" x14ac:dyDescent="0.25">
      <c r="CF2582" s="3" t="s">
        <v>3073</v>
      </c>
      <c r="CG2582" s="174">
        <v>1606</v>
      </c>
      <c r="CH2582" s="174">
        <v>78405</v>
      </c>
      <c r="CI2582" s="174">
        <v>5</v>
      </c>
      <c r="CJ2582" s="174">
        <v>2102.5</v>
      </c>
      <c r="CK2582" s="174">
        <v>2102.5</v>
      </c>
      <c r="CN2582" s="3">
        <v>1079</v>
      </c>
      <c r="CO2582" s="169">
        <f t="shared" si="228"/>
        <v>1393.1524999999999</v>
      </c>
      <c r="CP2582" s="169">
        <f t="shared" si="229"/>
        <v>1398.5920999999998</v>
      </c>
      <c r="CQ2582" s="170">
        <f t="shared" si="230"/>
        <v>2791.7446</v>
      </c>
      <c r="CU2582" s="174">
        <v>1606</v>
      </c>
      <c r="CV2582" s="174">
        <v>78405</v>
      </c>
      <c r="CW2582" s="174">
        <v>5</v>
      </c>
      <c r="CX2582" s="174">
        <v>2102.5</v>
      </c>
    </row>
    <row r="2583" spans="84:102" x14ac:dyDescent="0.25">
      <c r="CF2583" s="3" t="s">
        <v>3073</v>
      </c>
      <c r="CG2583" s="174">
        <v>19</v>
      </c>
      <c r="CH2583" s="174">
        <v>58835</v>
      </c>
      <c r="CI2583" s="174">
        <v>5</v>
      </c>
      <c r="CJ2583" s="174">
        <v>2101.944</v>
      </c>
      <c r="CK2583" s="174">
        <v>2101.944</v>
      </c>
      <c r="CN2583" s="3">
        <v>1830</v>
      </c>
      <c r="CO2583" s="169">
        <f t="shared" si="228"/>
        <v>1382.5423000000001</v>
      </c>
      <c r="CP2583" s="169">
        <f t="shared" si="229"/>
        <v>1407.6337000000001</v>
      </c>
      <c r="CQ2583" s="170">
        <f t="shared" si="230"/>
        <v>2790.1760000000004</v>
      </c>
      <c r="CU2583" s="174">
        <v>19</v>
      </c>
      <c r="CV2583" s="174">
        <v>58835</v>
      </c>
      <c r="CW2583" s="174">
        <v>5</v>
      </c>
      <c r="CX2583" s="174">
        <v>2101.944</v>
      </c>
    </row>
    <row r="2584" spans="84:102" x14ac:dyDescent="0.25">
      <c r="CF2584" s="3" t="s">
        <v>3073</v>
      </c>
      <c r="CG2584" s="174">
        <v>2108</v>
      </c>
      <c r="CH2584" s="174">
        <v>5282</v>
      </c>
      <c r="CI2584" s="174">
        <v>5</v>
      </c>
      <c r="CJ2584" s="174">
        <v>2101.8539999999998</v>
      </c>
      <c r="CK2584" s="174">
        <v>2101.8539999999998</v>
      </c>
      <c r="CN2584" s="3">
        <v>1385</v>
      </c>
      <c r="CO2584" s="169">
        <f t="shared" si="228"/>
        <v>1375.5400999999999</v>
      </c>
      <c r="CP2584" s="169">
        <f t="shared" si="229"/>
        <v>1412.9374</v>
      </c>
      <c r="CQ2584" s="170">
        <f t="shared" si="230"/>
        <v>2788.4775</v>
      </c>
      <c r="CU2584" s="174">
        <v>2108</v>
      </c>
      <c r="CV2584" s="174">
        <v>5282</v>
      </c>
      <c r="CW2584" s="174">
        <v>5</v>
      </c>
      <c r="CX2584" s="174">
        <v>2101.8539999999998</v>
      </c>
    </row>
    <row r="2585" spans="84:102" x14ac:dyDescent="0.25">
      <c r="CF2585" s="3" t="s">
        <v>3073</v>
      </c>
      <c r="CG2585" s="174">
        <v>146662</v>
      </c>
      <c r="CH2585" s="174">
        <v>2790</v>
      </c>
      <c r="CI2585" s="174">
        <v>5</v>
      </c>
      <c r="CJ2585" s="174">
        <v>2101.6350000000002</v>
      </c>
      <c r="CK2585" s="174">
        <v>2101.6350000000002</v>
      </c>
      <c r="CN2585" s="3">
        <v>623</v>
      </c>
      <c r="CO2585" s="169">
        <f t="shared" si="228"/>
        <v>1409.018</v>
      </c>
      <c r="CP2585" s="169">
        <f t="shared" si="229"/>
        <v>1377.5011999999999</v>
      </c>
      <c r="CQ2585" s="170">
        <f t="shared" si="230"/>
        <v>2786.5191999999997</v>
      </c>
      <c r="CU2585" s="174">
        <v>146662</v>
      </c>
      <c r="CV2585" s="174">
        <v>2790</v>
      </c>
      <c r="CW2585" s="174">
        <v>5</v>
      </c>
      <c r="CX2585" s="174">
        <v>2101.6350000000002</v>
      </c>
    </row>
    <row r="2586" spans="84:102" x14ac:dyDescent="0.25">
      <c r="CF2586" s="3" t="s">
        <v>3073</v>
      </c>
      <c r="CG2586" s="174">
        <v>1868</v>
      </c>
      <c r="CH2586" s="174">
        <v>58437</v>
      </c>
      <c r="CI2586" s="174">
        <v>5</v>
      </c>
      <c r="CJ2586" s="174">
        <v>2101.2649999999999</v>
      </c>
      <c r="CK2586" s="174">
        <v>2101.2649999999999</v>
      </c>
      <c r="CN2586" s="3">
        <v>3205</v>
      </c>
      <c r="CO2586" s="169">
        <f t="shared" si="228"/>
        <v>1372.06</v>
      </c>
      <c r="CP2586" s="169">
        <f t="shared" si="229"/>
        <v>1413.8462</v>
      </c>
      <c r="CQ2586" s="170">
        <f t="shared" si="230"/>
        <v>2785.9061999999999</v>
      </c>
      <c r="CU2586" s="174">
        <v>1868</v>
      </c>
      <c r="CV2586" s="174">
        <v>58437</v>
      </c>
      <c r="CW2586" s="174">
        <v>5</v>
      </c>
      <c r="CX2586" s="174">
        <v>2101.2649999999999</v>
      </c>
    </row>
    <row r="2587" spans="84:102" x14ac:dyDescent="0.25">
      <c r="CF2587" s="3" t="s">
        <v>3073</v>
      </c>
      <c r="CG2587" s="174">
        <v>11208</v>
      </c>
      <c r="CH2587" s="174">
        <v>2140</v>
      </c>
      <c r="CI2587" s="174">
        <v>5</v>
      </c>
      <c r="CJ2587" s="174">
        <v>2100.569</v>
      </c>
      <c r="CK2587" s="174">
        <v>2100.569</v>
      </c>
      <c r="CN2587" s="3">
        <v>1370</v>
      </c>
      <c r="CO2587" s="169">
        <f t="shared" si="228"/>
        <v>1373.9132099999999</v>
      </c>
      <c r="CP2587" s="169">
        <f t="shared" si="229"/>
        <v>1411.6815100000001</v>
      </c>
      <c r="CQ2587" s="170">
        <f t="shared" si="230"/>
        <v>2785.5947200000001</v>
      </c>
      <c r="CU2587" s="174">
        <v>11208</v>
      </c>
      <c r="CV2587" s="174">
        <v>2140</v>
      </c>
      <c r="CW2587" s="174">
        <v>5</v>
      </c>
      <c r="CX2587" s="174">
        <v>2100.569</v>
      </c>
    </row>
    <row r="2588" spans="84:102" x14ac:dyDescent="0.25">
      <c r="CF2588" s="3" t="s">
        <v>3073</v>
      </c>
      <c r="CG2588" s="174">
        <v>1268</v>
      </c>
      <c r="CH2588" s="174">
        <v>124684</v>
      </c>
      <c r="CI2588" s="174">
        <v>5</v>
      </c>
      <c r="CJ2588" s="174">
        <v>2100.3850000000002</v>
      </c>
      <c r="CK2588" s="174">
        <v>2100.3850000000002</v>
      </c>
      <c r="CN2588" s="3">
        <v>3332</v>
      </c>
      <c r="CO2588" s="169">
        <f t="shared" si="228"/>
        <v>1406.0683999999999</v>
      </c>
      <c r="CP2588" s="169">
        <f t="shared" si="229"/>
        <v>1377.1313700000001</v>
      </c>
      <c r="CQ2588" s="170">
        <f t="shared" si="230"/>
        <v>2783.1997700000002</v>
      </c>
      <c r="CU2588" s="174">
        <v>1268</v>
      </c>
      <c r="CV2588" s="174">
        <v>124684</v>
      </c>
      <c r="CW2588" s="174">
        <v>5</v>
      </c>
      <c r="CX2588" s="174">
        <v>2100.3850000000002</v>
      </c>
    </row>
    <row r="2589" spans="84:102" x14ac:dyDescent="0.25">
      <c r="CF2589" s="3" t="s">
        <v>3073</v>
      </c>
      <c r="CG2589" s="174">
        <v>1626</v>
      </c>
      <c r="CH2589" s="174">
        <v>76039</v>
      </c>
      <c r="CI2589" s="174">
        <v>5</v>
      </c>
      <c r="CJ2589" s="174">
        <v>2100.1970000000001</v>
      </c>
      <c r="CK2589" s="174">
        <v>2100.1970000000001</v>
      </c>
      <c r="CN2589" s="3">
        <v>2328</v>
      </c>
      <c r="CO2589" s="169">
        <f t="shared" si="228"/>
        <v>1367.7197999999999</v>
      </c>
      <c r="CP2589" s="169">
        <f t="shared" si="229"/>
        <v>1413.5962999999999</v>
      </c>
      <c r="CQ2589" s="170">
        <f t="shared" si="230"/>
        <v>2781.3161</v>
      </c>
      <c r="CU2589" s="174">
        <v>1626</v>
      </c>
      <c r="CV2589" s="174">
        <v>76039</v>
      </c>
      <c r="CW2589" s="174">
        <v>5</v>
      </c>
      <c r="CX2589" s="174">
        <v>2100.1970000000001</v>
      </c>
    </row>
    <row r="2590" spans="84:102" x14ac:dyDescent="0.25">
      <c r="CF2590" s="3" t="s">
        <v>3073</v>
      </c>
      <c r="CG2590" s="174">
        <v>5282</v>
      </c>
      <c r="CH2590" s="174">
        <v>2108</v>
      </c>
      <c r="CI2590" s="174">
        <v>5</v>
      </c>
      <c r="CJ2590" s="174">
        <v>2099.7939999999999</v>
      </c>
      <c r="CK2590" s="174">
        <v>2099.7939999999999</v>
      </c>
      <c r="CN2590" s="3">
        <v>3192</v>
      </c>
      <c r="CO2590" s="169">
        <f t="shared" si="228"/>
        <v>1320.8758</v>
      </c>
      <c r="CP2590" s="169">
        <f t="shared" si="229"/>
        <v>1457.0407</v>
      </c>
      <c r="CQ2590" s="170">
        <f t="shared" si="230"/>
        <v>2777.9165000000003</v>
      </c>
      <c r="CU2590" s="174">
        <v>5282</v>
      </c>
      <c r="CV2590" s="174">
        <v>2108</v>
      </c>
      <c r="CW2590" s="174">
        <v>5</v>
      </c>
      <c r="CX2590" s="174">
        <v>2099.7939999999999</v>
      </c>
    </row>
    <row r="2591" spans="84:102" x14ac:dyDescent="0.25">
      <c r="CF2591" s="3" t="s">
        <v>3073</v>
      </c>
      <c r="CG2591" s="174">
        <v>139259</v>
      </c>
      <c r="CH2591" s="174">
        <v>1116</v>
      </c>
      <c r="CI2591" s="174">
        <v>5</v>
      </c>
      <c r="CJ2591" s="174">
        <v>2098.0940000000001</v>
      </c>
      <c r="CK2591" s="174">
        <v>2098.0940000000001</v>
      </c>
      <c r="CN2591" s="3">
        <v>1680</v>
      </c>
      <c r="CO2591" s="169">
        <f t="shared" si="228"/>
        <v>1376.701</v>
      </c>
      <c r="CP2591" s="169">
        <f t="shared" si="229"/>
        <v>1399.52</v>
      </c>
      <c r="CQ2591" s="170">
        <f t="shared" si="230"/>
        <v>2776.221</v>
      </c>
      <c r="CU2591" s="174">
        <v>139259</v>
      </c>
      <c r="CV2591" s="174">
        <v>1116</v>
      </c>
      <c r="CW2591" s="174">
        <v>5</v>
      </c>
      <c r="CX2591" s="174">
        <v>2098.0940000000001</v>
      </c>
    </row>
    <row r="2592" spans="84:102" x14ac:dyDescent="0.25">
      <c r="CF2592" s="3" t="s">
        <v>3073</v>
      </c>
      <c r="CG2592" s="174">
        <v>1650</v>
      </c>
      <c r="CH2592" s="174">
        <v>71509</v>
      </c>
      <c r="CI2592" s="174">
        <v>5</v>
      </c>
      <c r="CJ2592" s="174">
        <v>2097.346</v>
      </c>
      <c r="CK2592" s="174">
        <v>2097.346</v>
      </c>
      <c r="CN2592" s="3">
        <v>833</v>
      </c>
      <c r="CO2592" s="169">
        <f t="shared" si="228"/>
        <v>1389.2604700000002</v>
      </c>
      <c r="CP2592" s="169">
        <f t="shared" si="229"/>
        <v>1386.4078099999999</v>
      </c>
      <c r="CQ2592" s="170">
        <f t="shared" si="230"/>
        <v>2775.6682799999999</v>
      </c>
      <c r="CU2592" s="174">
        <v>1650</v>
      </c>
      <c r="CV2592" s="174">
        <v>71509</v>
      </c>
      <c r="CW2592" s="174">
        <v>5</v>
      </c>
      <c r="CX2592" s="174">
        <v>2097.346</v>
      </c>
    </row>
    <row r="2593" spans="84:102" x14ac:dyDescent="0.25">
      <c r="CF2593" s="3" t="s">
        <v>3073</v>
      </c>
      <c r="CG2593" s="174">
        <v>3541</v>
      </c>
      <c r="CH2593" s="174">
        <v>77845</v>
      </c>
      <c r="CI2593" s="174">
        <v>5</v>
      </c>
      <c r="CJ2593" s="174">
        <v>2095.8040000000001</v>
      </c>
      <c r="CK2593" s="174">
        <v>2095.8040000000001</v>
      </c>
      <c r="CN2593" s="3">
        <v>3124</v>
      </c>
      <c r="CO2593" s="169">
        <f t="shared" si="228"/>
        <v>1372.84321</v>
      </c>
      <c r="CP2593" s="169">
        <f t="shared" si="229"/>
        <v>1402.4043000000001</v>
      </c>
      <c r="CQ2593" s="170">
        <f t="shared" si="230"/>
        <v>2775.2475100000001</v>
      </c>
      <c r="CU2593" s="174">
        <v>3541</v>
      </c>
      <c r="CV2593" s="174">
        <v>77845</v>
      </c>
      <c r="CW2593" s="174">
        <v>5</v>
      </c>
      <c r="CX2593" s="174">
        <v>2095.8040000000001</v>
      </c>
    </row>
    <row r="2594" spans="84:102" x14ac:dyDescent="0.25">
      <c r="CF2594" s="3" t="s">
        <v>3073</v>
      </c>
      <c r="CG2594" s="174">
        <v>3013</v>
      </c>
      <c r="CH2594" s="174">
        <v>161586</v>
      </c>
      <c r="CI2594" s="174">
        <v>5</v>
      </c>
      <c r="CJ2594" s="174">
        <v>2095.5810000000001</v>
      </c>
      <c r="CK2594" s="174">
        <v>2095.5810000000001</v>
      </c>
      <c r="CN2594" s="3">
        <v>3130</v>
      </c>
      <c r="CO2594" s="169">
        <f t="shared" si="228"/>
        <v>1378.2687330000001</v>
      </c>
      <c r="CP2594" s="169">
        <f t="shared" si="229"/>
        <v>1394.0281260000002</v>
      </c>
      <c r="CQ2594" s="170">
        <f t="shared" si="230"/>
        <v>2772.296859</v>
      </c>
      <c r="CU2594" s="174">
        <v>3013</v>
      </c>
      <c r="CV2594" s="174">
        <v>161586</v>
      </c>
      <c r="CW2594" s="174">
        <v>5</v>
      </c>
      <c r="CX2594" s="174">
        <v>2095.5810000000001</v>
      </c>
    </row>
    <row r="2595" spans="84:102" x14ac:dyDescent="0.25">
      <c r="CF2595" s="3" t="s">
        <v>3073</v>
      </c>
      <c r="CG2595" s="174">
        <v>7082</v>
      </c>
      <c r="CH2595" s="174">
        <v>2099</v>
      </c>
      <c r="CI2595" s="174">
        <v>5</v>
      </c>
      <c r="CJ2595" s="174">
        <v>2094.9650000000001</v>
      </c>
      <c r="CK2595" s="174">
        <v>2094.9650000000001</v>
      </c>
      <c r="CN2595" s="3">
        <v>1634</v>
      </c>
      <c r="CO2595" s="169">
        <f t="shared" si="228"/>
        <v>1361.425</v>
      </c>
      <c r="CP2595" s="169">
        <f t="shared" si="229"/>
        <v>1409.354</v>
      </c>
      <c r="CQ2595" s="170">
        <f t="shared" si="230"/>
        <v>2770.779</v>
      </c>
      <c r="CU2595" s="174">
        <v>7082</v>
      </c>
      <c r="CV2595" s="174">
        <v>2099</v>
      </c>
      <c r="CW2595" s="174">
        <v>5</v>
      </c>
      <c r="CX2595" s="174">
        <v>2094.9650000000001</v>
      </c>
    </row>
    <row r="2596" spans="84:102" x14ac:dyDescent="0.25">
      <c r="CF2596" s="3" t="s">
        <v>3073</v>
      </c>
      <c r="CG2596" s="174">
        <v>58437</v>
      </c>
      <c r="CH2596" s="174">
        <v>1868</v>
      </c>
      <c r="CI2596" s="174">
        <v>5</v>
      </c>
      <c r="CJ2596" s="174">
        <v>2094.431</v>
      </c>
      <c r="CK2596" s="174">
        <v>2094.431</v>
      </c>
      <c r="CN2596" s="3">
        <v>2653</v>
      </c>
      <c r="CO2596" s="169">
        <f t="shared" si="228"/>
        <v>1419.9582499999999</v>
      </c>
      <c r="CP2596" s="169">
        <f t="shared" si="229"/>
        <v>1349.2884999999999</v>
      </c>
      <c r="CQ2596" s="170">
        <f t="shared" si="230"/>
        <v>2769.2467499999998</v>
      </c>
      <c r="CU2596" s="174">
        <v>58437</v>
      </c>
      <c r="CV2596" s="174">
        <v>1868</v>
      </c>
      <c r="CW2596" s="174">
        <v>5</v>
      </c>
      <c r="CX2596" s="174">
        <v>2094.431</v>
      </c>
    </row>
    <row r="2597" spans="84:102" x14ac:dyDescent="0.25">
      <c r="CF2597" s="3" t="s">
        <v>3073</v>
      </c>
      <c r="CG2597" s="174">
        <v>19392</v>
      </c>
      <c r="CH2597" s="174">
        <v>2251</v>
      </c>
      <c r="CI2597" s="174">
        <v>5</v>
      </c>
      <c r="CJ2597" s="174">
        <v>2094.3989999999999</v>
      </c>
      <c r="CK2597" s="174">
        <v>2094.3989999999999</v>
      </c>
      <c r="CN2597" s="3">
        <v>2787</v>
      </c>
      <c r="CO2597" s="169">
        <f t="shared" si="228"/>
        <v>1401.5188600000001</v>
      </c>
      <c r="CP2597" s="169">
        <f t="shared" si="229"/>
        <v>1363.9360999999999</v>
      </c>
      <c r="CQ2597" s="170">
        <f t="shared" si="230"/>
        <v>2765.45496</v>
      </c>
      <c r="CU2597" s="174">
        <v>19392</v>
      </c>
      <c r="CV2597" s="174">
        <v>2251</v>
      </c>
      <c r="CW2597" s="174">
        <v>5</v>
      </c>
      <c r="CX2597" s="174">
        <v>2094.3989999999999</v>
      </c>
    </row>
    <row r="2598" spans="84:102" x14ac:dyDescent="0.25">
      <c r="CF2598" s="3" t="s">
        <v>3073</v>
      </c>
      <c r="CG2598" s="174">
        <v>68771</v>
      </c>
      <c r="CH2598" s="174">
        <v>1912</v>
      </c>
      <c r="CI2598" s="174">
        <v>5</v>
      </c>
      <c r="CJ2598" s="174">
        <v>2094.1350000000002</v>
      </c>
      <c r="CK2598" s="174">
        <v>2094.1350000000002</v>
      </c>
      <c r="CN2598" s="3">
        <v>1647</v>
      </c>
      <c r="CO2598" s="169">
        <f t="shared" si="228"/>
        <v>1365.674</v>
      </c>
      <c r="CP2598" s="169">
        <f t="shared" si="229"/>
        <v>1399.152</v>
      </c>
      <c r="CQ2598" s="170">
        <f t="shared" si="230"/>
        <v>2764.826</v>
      </c>
      <c r="CU2598" s="174">
        <v>68771</v>
      </c>
      <c r="CV2598" s="174">
        <v>1912</v>
      </c>
      <c r="CW2598" s="174">
        <v>5</v>
      </c>
      <c r="CX2598" s="174">
        <v>2094.1350000000002</v>
      </c>
    </row>
    <row r="2599" spans="84:102" x14ac:dyDescent="0.25">
      <c r="CF2599" s="3" t="s">
        <v>3073</v>
      </c>
      <c r="CG2599" s="174">
        <v>112583</v>
      </c>
      <c r="CH2599" s="174">
        <v>1352</v>
      </c>
      <c r="CI2599" s="174">
        <v>5</v>
      </c>
      <c r="CJ2599" s="174">
        <v>2093.9340000000002</v>
      </c>
      <c r="CK2599" s="174">
        <v>2093.9340000000002</v>
      </c>
      <c r="CN2599" s="3">
        <v>3609</v>
      </c>
      <c r="CO2599" s="169">
        <f t="shared" si="228"/>
        <v>1406.8589999999999</v>
      </c>
      <c r="CP2599" s="169">
        <f t="shared" si="229"/>
        <v>1353.8206</v>
      </c>
      <c r="CQ2599" s="170">
        <f t="shared" si="230"/>
        <v>2760.6795999999999</v>
      </c>
      <c r="CU2599" s="174">
        <v>112583</v>
      </c>
      <c r="CV2599" s="174">
        <v>1352</v>
      </c>
      <c r="CW2599" s="174">
        <v>5</v>
      </c>
      <c r="CX2599" s="174">
        <v>2093.9340000000002</v>
      </c>
    </row>
    <row r="2600" spans="84:102" x14ac:dyDescent="0.25">
      <c r="CF2600" s="3" t="s">
        <v>3073</v>
      </c>
      <c r="CG2600" s="174">
        <v>63270</v>
      </c>
      <c r="CH2600" s="174">
        <v>42</v>
      </c>
      <c r="CI2600" s="174">
        <v>5</v>
      </c>
      <c r="CJ2600" s="174">
        <v>2092.739</v>
      </c>
      <c r="CK2600" s="174">
        <v>2092.739</v>
      </c>
      <c r="CN2600" s="3">
        <v>421</v>
      </c>
      <c r="CO2600" s="169">
        <f t="shared" si="228"/>
        <v>1392.3744999999999</v>
      </c>
      <c r="CP2600" s="169">
        <f t="shared" si="229"/>
        <v>1367.1319000000001</v>
      </c>
      <c r="CQ2600" s="170">
        <f t="shared" si="230"/>
        <v>2759.5064000000002</v>
      </c>
      <c r="CU2600" s="174">
        <v>63270</v>
      </c>
      <c r="CV2600" s="174">
        <v>42</v>
      </c>
      <c r="CW2600" s="174">
        <v>5</v>
      </c>
      <c r="CX2600" s="174">
        <v>2092.739</v>
      </c>
    </row>
    <row r="2601" spans="84:102" x14ac:dyDescent="0.25">
      <c r="CF2601" s="3" t="s">
        <v>3073</v>
      </c>
      <c r="CG2601" s="174">
        <v>5031</v>
      </c>
      <c r="CH2601" s="174">
        <v>2090</v>
      </c>
      <c r="CI2601" s="174">
        <v>5</v>
      </c>
      <c r="CJ2601" s="174">
        <v>2091.3879999999999</v>
      </c>
      <c r="CK2601" s="174">
        <v>2091.3879999999999</v>
      </c>
      <c r="CN2601" s="3">
        <v>3477</v>
      </c>
      <c r="CO2601" s="169">
        <f t="shared" si="228"/>
        <v>1345.7871599999999</v>
      </c>
      <c r="CP2601" s="169">
        <f t="shared" si="229"/>
        <v>1412.68867</v>
      </c>
      <c r="CQ2601" s="170">
        <f t="shared" si="230"/>
        <v>2758.4758299999999</v>
      </c>
      <c r="CU2601" s="174">
        <v>5031</v>
      </c>
      <c r="CV2601" s="174">
        <v>2090</v>
      </c>
      <c r="CW2601" s="174">
        <v>5</v>
      </c>
      <c r="CX2601" s="174">
        <v>2091.3879999999999</v>
      </c>
    </row>
    <row r="2602" spans="84:102" x14ac:dyDescent="0.25">
      <c r="CF2602" s="3" t="s">
        <v>3073</v>
      </c>
      <c r="CG2602" s="174">
        <v>69624</v>
      </c>
      <c r="CH2602" s="174">
        <v>1665</v>
      </c>
      <c r="CI2602" s="174">
        <v>5</v>
      </c>
      <c r="CJ2602" s="174">
        <v>2089.3270000000002</v>
      </c>
      <c r="CK2602" s="174">
        <v>2089.3270000000002</v>
      </c>
      <c r="CN2602" s="3">
        <v>836</v>
      </c>
      <c r="CO2602" s="169">
        <f t="shared" si="228"/>
        <v>1368.6765</v>
      </c>
      <c r="CP2602" s="169">
        <f t="shared" si="229"/>
        <v>1387.9115000000002</v>
      </c>
      <c r="CQ2602" s="170">
        <f t="shared" si="230"/>
        <v>2756.5880000000002</v>
      </c>
      <c r="CU2602" s="174">
        <v>69624</v>
      </c>
      <c r="CV2602" s="174">
        <v>1665</v>
      </c>
      <c r="CW2602" s="174">
        <v>5</v>
      </c>
      <c r="CX2602" s="174">
        <v>2089.3270000000002</v>
      </c>
    </row>
    <row r="2603" spans="84:102" x14ac:dyDescent="0.25">
      <c r="CF2603" s="3" t="s">
        <v>3073</v>
      </c>
      <c r="CG2603" s="174">
        <v>113938</v>
      </c>
      <c r="CH2603" s="174">
        <v>955</v>
      </c>
      <c r="CI2603" s="174">
        <v>5</v>
      </c>
      <c r="CJ2603" s="174">
        <v>2089.2150000000001</v>
      </c>
      <c r="CK2603" s="174">
        <v>2089.2150000000001</v>
      </c>
      <c r="CN2603" s="3">
        <v>3424</v>
      </c>
      <c r="CO2603" s="169">
        <f t="shared" si="228"/>
        <v>1341.0093999999999</v>
      </c>
      <c r="CP2603" s="169">
        <f t="shared" si="229"/>
        <v>1414.4455</v>
      </c>
      <c r="CQ2603" s="170">
        <f t="shared" si="230"/>
        <v>2755.4548999999997</v>
      </c>
      <c r="CU2603" s="174">
        <v>113938</v>
      </c>
      <c r="CV2603" s="174">
        <v>955</v>
      </c>
      <c r="CW2603" s="174">
        <v>5</v>
      </c>
      <c r="CX2603" s="174">
        <v>2089.2150000000001</v>
      </c>
    </row>
    <row r="2604" spans="84:102" x14ac:dyDescent="0.25">
      <c r="CF2604" s="3" t="s">
        <v>3073</v>
      </c>
      <c r="CG2604" s="174">
        <v>49484</v>
      </c>
      <c r="CH2604" s="174">
        <v>2668</v>
      </c>
      <c r="CI2604" s="174">
        <v>5</v>
      </c>
      <c r="CJ2604" s="174">
        <v>2088.9580000000001</v>
      </c>
      <c r="CK2604" s="174">
        <v>2088.9580000000001</v>
      </c>
      <c r="CN2604" s="3">
        <v>3023</v>
      </c>
      <c r="CO2604" s="169">
        <f t="shared" si="228"/>
        <v>1384.017595</v>
      </c>
      <c r="CP2604" s="169">
        <f t="shared" si="229"/>
        <v>1371.0267679999999</v>
      </c>
      <c r="CQ2604" s="170">
        <f t="shared" si="230"/>
        <v>2755.044363</v>
      </c>
      <c r="CU2604" s="174">
        <v>49484</v>
      </c>
      <c r="CV2604" s="174">
        <v>2668</v>
      </c>
      <c r="CW2604" s="174">
        <v>5</v>
      </c>
      <c r="CX2604" s="174">
        <v>2088.9580000000001</v>
      </c>
    </row>
    <row r="2605" spans="84:102" x14ac:dyDescent="0.25">
      <c r="CF2605" s="3" t="s">
        <v>3073</v>
      </c>
      <c r="CG2605" s="174">
        <v>3381</v>
      </c>
      <c r="CH2605" s="174">
        <v>170459</v>
      </c>
      <c r="CI2605" s="174">
        <v>5</v>
      </c>
      <c r="CJ2605" s="174">
        <v>2088.9520000000002</v>
      </c>
      <c r="CK2605" s="174">
        <v>2088.9520000000002</v>
      </c>
      <c r="CN2605" s="3">
        <v>3651</v>
      </c>
      <c r="CO2605" s="169">
        <f t="shared" si="228"/>
        <v>1380.9679999999998</v>
      </c>
      <c r="CP2605" s="169">
        <f t="shared" si="229"/>
        <v>1369.6578999999999</v>
      </c>
      <c r="CQ2605" s="170">
        <f t="shared" si="230"/>
        <v>2750.6259</v>
      </c>
      <c r="CU2605" s="174">
        <v>3381</v>
      </c>
      <c r="CV2605" s="174">
        <v>170459</v>
      </c>
      <c r="CW2605" s="174">
        <v>5</v>
      </c>
      <c r="CX2605" s="174">
        <v>2088.9520000000002</v>
      </c>
    </row>
    <row r="2606" spans="84:102" x14ac:dyDescent="0.25">
      <c r="CF2606" s="3" t="s">
        <v>3073</v>
      </c>
      <c r="CG2606" s="174">
        <v>3421</v>
      </c>
      <c r="CH2606" s="174">
        <v>176347</v>
      </c>
      <c r="CI2606" s="174">
        <v>5</v>
      </c>
      <c r="CJ2606" s="174">
        <v>2088.799</v>
      </c>
      <c r="CK2606" s="174">
        <v>2088.799</v>
      </c>
      <c r="CN2606" s="3">
        <v>1099</v>
      </c>
      <c r="CO2606" s="169">
        <f t="shared" si="228"/>
        <v>1346.076</v>
      </c>
      <c r="CP2606" s="169">
        <f t="shared" si="229"/>
        <v>1396.6410000000001</v>
      </c>
      <c r="CQ2606" s="170">
        <f t="shared" si="230"/>
        <v>2742.7170000000001</v>
      </c>
      <c r="CU2606" s="174">
        <v>3421</v>
      </c>
      <c r="CV2606" s="174">
        <v>176347</v>
      </c>
      <c r="CW2606" s="174">
        <v>5</v>
      </c>
      <c r="CX2606" s="174">
        <v>2088.799</v>
      </c>
    </row>
    <row r="2607" spans="84:102" x14ac:dyDescent="0.25">
      <c r="CF2607" s="3" t="s">
        <v>3073</v>
      </c>
      <c r="CG2607" s="174">
        <v>3632</v>
      </c>
      <c r="CH2607" s="174">
        <v>103184</v>
      </c>
      <c r="CI2607" s="174">
        <v>5</v>
      </c>
      <c r="CJ2607" s="174">
        <v>2088.404</v>
      </c>
      <c r="CK2607" s="174">
        <v>2088.404</v>
      </c>
      <c r="CN2607" s="3">
        <v>1353</v>
      </c>
      <c r="CO2607" s="169">
        <f t="shared" si="228"/>
        <v>1347.4953010000002</v>
      </c>
      <c r="CP2607" s="169">
        <f t="shared" si="229"/>
        <v>1389.5523000000001</v>
      </c>
      <c r="CQ2607" s="170">
        <f t="shared" si="230"/>
        <v>2737.0476010000002</v>
      </c>
      <c r="CU2607" s="174">
        <v>3632</v>
      </c>
      <c r="CV2607" s="174">
        <v>103184</v>
      </c>
      <c r="CW2607" s="174">
        <v>5</v>
      </c>
      <c r="CX2607" s="174">
        <v>2088.404</v>
      </c>
    </row>
    <row r="2608" spans="84:102" x14ac:dyDescent="0.25">
      <c r="CF2608" s="3" t="s">
        <v>3073</v>
      </c>
      <c r="CG2608" s="174">
        <v>138886</v>
      </c>
      <c r="CH2608" s="174">
        <v>1126</v>
      </c>
      <c r="CI2608" s="174">
        <v>5</v>
      </c>
      <c r="CJ2608" s="174">
        <v>2087.864</v>
      </c>
      <c r="CK2608" s="174">
        <v>2087.864</v>
      </c>
      <c r="CN2608" s="3">
        <v>3537</v>
      </c>
      <c r="CO2608" s="169">
        <f t="shared" si="228"/>
        <v>1335.7123000000001</v>
      </c>
      <c r="CP2608" s="169">
        <f t="shared" si="229"/>
        <v>1400.6757</v>
      </c>
      <c r="CQ2608" s="170">
        <f t="shared" si="230"/>
        <v>2736.3879999999999</v>
      </c>
      <c r="CU2608" s="174">
        <v>138886</v>
      </c>
      <c r="CV2608" s="174">
        <v>1126</v>
      </c>
      <c r="CW2608" s="174">
        <v>5</v>
      </c>
      <c r="CX2608" s="174">
        <v>2087.864</v>
      </c>
    </row>
    <row r="2609" spans="84:102" x14ac:dyDescent="0.25">
      <c r="CF2609" s="3" t="s">
        <v>3073</v>
      </c>
      <c r="CG2609" s="174">
        <v>127602</v>
      </c>
      <c r="CH2609" s="174">
        <v>2705</v>
      </c>
      <c r="CI2609" s="174">
        <v>5</v>
      </c>
      <c r="CJ2609" s="174">
        <v>2087.2640000000001</v>
      </c>
      <c r="CK2609" s="174">
        <v>2087.2640000000001</v>
      </c>
      <c r="CN2609" s="3">
        <v>802</v>
      </c>
      <c r="CO2609" s="169">
        <f t="shared" si="228"/>
        <v>1360.9839999999999</v>
      </c>
      <c r="CP2609" s="169">
        <f t="shared" si="229"/>
        <v>1373.596</v>
      </c>
      <c r="CQ2609" s="170">
        <f t="shared" si="230"/>
        <v>2734.58</v>
      </c>
      <c r="CU2609" s="174">
        <v>127602</v>
      </c>
      <c r="CV2609" s="174">
        <v>2705</v>
      </c>
      <c r="CW2609" s="174">
        <v>5</v>
      </c>
      <c r="CX2609" s="174">
        <v>2087.2640000000001</v>
      </c>
    </row>
    <row r="2610" spans="84:102" x14ac:dyDescent="0.25">
      <c r="CF2610" s="3" t="s">
        <v>3073</v>
      </c>
      <c r="CG2610" s="174">
        <v>108978</v>
      </c>
      <c r="CH2610" s="174">
        <v>3665</v>
      </c>
      <c r="CI2610" s="174">
        <v>5</v>
      </c>
      <c r="CJ2610" s="174">
        <v>2087.018</v>
      </c>
      <c r="CK2610" s="174">
        <v>2087.018</v>
      </c>
      <c r="CN2610" s="3">
        <v>3578</v>
      </c>
      <c r="CO2610" s="169">
        <f t="shared" si="228"/>
        <v>1345.69848</v>
      </c>
      <c r="CP2610" s="169">
        <f t="shared" si="229"/>
        <v>1387.3569200000002</v>
      </c>
      <c r="CQ2610" s="170">
        <f t="shared" si="230"/>
        <v>2733.0554000000002</v>
      </c>
      <c r="CU2610" s="174">
        <v>108978</v>
      </c>
      <c r="CV2610" s="174">
        <v>3665</v>
      </c>
      <c r="CW2610" s="174">
        <v>5</v>
      </c>
      <c r="CX2610" s="174">
        <v>2087.018</v>
      </c>
    </row>
    <row r="2611" spans="84:102" x14ac:dyDescent="0.25">
      <c r="CF2611" s="3" t="s">
        <v>3073</v>
      </c>
      <c r="CG2611" s="174">
        <v>3360</v>
      </c>
      <c r="CH2611" s="174">
        <v>167236</v>
      </c>
      <c r="CI2611" s="174">
        <v>5</v>
      </c>
      <c r="CJ2611" s="174">
        <v>2086.7440000000001</v>
      </c>
      <c r="CK2611" s="174">
        <v>2086.7440000000001</v>
      </c>
      <c r="CN2611" s="3">
        <v>1536</v>
      </c>
      <c r="CO2611" s="169">
        <f t="shared" si="228"/>
        <v>1353.1829460000001</v>
      </c>
      <c r="CP2611" s="169">
        <f t="shared" si="229"/>
        <v>1377.4055069999999</v>
      </c>
      <c r="CQ2611" s="170">
        <f t="shared" si="230"/>
        <v>2730.5884530000003</v>
      </c>
      <c r="CU2611" s="174">
        <v>3360</v>
      </c>
      <c r="CV2611" s="174">
        <v>167236</v>
      </c>
      <c r="CW2611" s="174">
        <v>5</v>
      </c>
      <c r="CX2611" s="174">
        <v>2086.7440000000001</v>
      </c>
    </row>
    <row r="2612" spans="84:102" x14ac:dyDescent="0.25">
      <c r="CF2612" s="3" t="s">
        <v>3073</v>
      </c>
      <c r="CG2612" s="174">
        <v>2705</v>
      </c>
      <c r="CH2612" s="174">
        <v>127602</v>
      </c>
      <c r="CI2612" s="174">
        <v>5</v>
      </c>
      <c r="CJ2612" s="174">
        <v>2086.2939999999999</v>
      </c>
      <c r="CK2612" s="174">
        <v>2086.2939999999999</v>
      </c>
      <c r="CN2612" s="3">
        <v>2762</v>
      </c>
      <c r="CO2612" s="169">
        <f t="shared" si="228"/>
        <v>1348.9855</v>
      </c>
      <c r="CP2612" s="169">
        <f t="shared" si="229"/>
        <v>1381.0305999999998</v>
      </c>
      <c r="CQ2612" s="170">
        <f t="shared" si="230"/>
        <v>2730.0160999999998</v>
      </c>
      <c r="CU2612" s="174">
        <v>2705</v>
      </c>
      <c r="CV2612" s="174">
        <v>127602</v>
      </c>
      <c r="CW2612" s="174">
        <v>5</v>
      </c>
      <c r="CX2612" s="174">
        <v>2086.2939999999999</v>
      </c>
    </row>
    <row r="2613" spans="84:102" x14ac:dyDescent="0.25">
      <c r="CF2613" s="3" t="s">
        <v>3073</v>
      </c>
      <c r="CG2613" s="174">
        <v>1119</v>
      </c>
      <c r="CH2613" s="174">
        <v>138032</v>
      </c>
      <c r="CI2613" s="174">
        <v>5</v>
      </c>
      <c r="CJ2613" s="174">
        <v>2086.078</v>
      </c>
      <c r="CK2613" s="174">
        <v>2086.078</v>
      </c>
      <c r="CN2613" s="3">
        <v>2615</v>
      </c>
      <c r="CO2613" s="169">
        <f t="shared" si="228"/>
        <v>1358.8774999999998</v>
      </c>
      <c r="CP2613" s="169">
        <f t="shared" si="229"/>
        <v>1366.3870999999999</v>
      </c>
      <c r="CQ2613" s="170">
        <f t="shared" si="230"/>
        <v>2725.2645999999995</v>
      </c>
      <c r="CU2613" s="174">
        <v>1119</v>
      </c>
      <c r="CV2613" s="174">
        <v>138032</v>
      </c>
      <c r="CW2613" s="174">
        <v>5</v>
      </c>
      <c r="CX2613" s="174">
        <v>2086.078</v>
      </c>
    </row>
    <row r="2614" spans="84:102" x14ac:dyDescent="0.25">
      <c r="CF2614" s="3" t="s">
        <v>3073</v>
      </c>
      <c r="CG2614" s="174">
        <v>1751</v>
      </c>
      <c r="CH2614" s="174">
        <v>185715</v>
      </c>
      <c r="CI2614" s="174">
        <v>5</v>
      </c>
      <c r="CJ2614" s="174">
        <v>2085.3409999999999</v>
      </c>
      <c r="CK2614" s="174">
        <v>2085.3409999999999</v>
      </c>
      <c r="CN2614" s="3">
        <v>3521</v>
      </c>
      <c r="CO2614" s="169">
        <f t="shared" si="228"/>
        <v>1371.6687400000001</v>
      </c>
      <c r="CP2614" s="169">
        <f t="shared" si="229"/>
        <v>1351.4345499999999</v>
      </c>
      <c r="CQ2614" s="170">
        <f t="shared" si="230"/>
        <v>2723.10329</v>
      </c>
      <c r="CU2614" s="174">
        <v>1751</v>
      </c>
      <c r="CV2614" s="174">
        <v>185715</v>
      </c>
      <c r="CW2614" s="174">
        <v>5</v>
      </c>
      <c r="CX2614" s="174">
        <v>2085.3409999999999</v>
      </c>
    </row>
    <row r="2615" spans="84:102" x14ac:dyDescent="0.25">
      <c r="CF2615" s="3" t="s">
        <v>3073</v>
      </c>
      <c r="CG2615" s="174">
        <v>1163</v>
      </c>
      <c r="CH2615" s="174">
        <v>146402</v>
      </c>
      <c r="CI2615" s="174">
        <v>5</v>
      </c>
      <c r="CJ2615" s="174">
        <v>2085.1750000000002</v>
      </c>
      <c r="CK2615" s="174">
        <v>2085.1750000000002</v>
      </c>
      <c r="CN2615" s="3">
        <v>541</v>
      </c>
      <c r="CO2615" s="169">
        <f t="shared" si="228"/>
        <v>1353.5304999999998</v>
      </c>
      <c r="CP2615" s="169">
        <f t="shared" si="229"/>
        <v>1368.597</v>
      </c>
      <c r="CQ2615" s="170">
        <f t="shared" si="230"/>
        <v>2722.1274999999996</v>
      </c>
      <c r="CU2615" s="174">
        <v>1163</v>
      </c>
      <c r="CV2615" s="174">
        <v>146402</v>
      </c>
      <c r="CW2615" s="174">
        <v>5</v>
      </c>
      <c r="CX2615" s="174">
        <v>2085.1750000000002</v>
      </c>
    </row>
    <row r="2616" spans="84:102" x14ac:dyDescent="0.25">
      <c r="CF2616" s="3" t="s">
        <v>3073</v>
      </c>
      <c r="CG2616" s="174">
        <v>158287</v>
      </c>
      <c r="CH2616" s="174">
        <v>2986</v>
      </c>
      <c r="CI2616" s="174">
        <v>5</v>
      </c>
      <c r="CJ2616" s="174">
        <v>2084.89</v>
      </c>
      <c r="CK2616" s="174">
        <v>2084.89</v>
      </c>
      <c r="CN2616" s="3">
        <v>3050</v>
      </c>
      <c r="CO2616" s="169">
        <f t="shared" si="228"/>
        <v>1423.5889999999999</v>
      </c>
      <c r="CP2616" s="169">
        <f t="shared" si="229"/>
        <v>1297.8520000000001</v>
      </c>
      <c r="CQ2616" s="170">
        <f t="shared" si="230"/>
        <v>2721.4409999999998</v>
      </c>
      <c r="CU2616" s="174">
        <v>158287</v>
      </c>
      <c r="CV2616" s="174">
        <v>2986</v>
      </c>
      <c r="CW2616" s="174">
        <v>5</v>
      </c>
      <c r="CX2616" s="174">
        <v>2084.89</v>
      </c>
    </row>
    <row r="2617" spans="84:102" x14ac:dyDescent="0.25">
      <c r="CF2617" s="3" t="s">
        <v>3073</v>
      </c>
      <c r="CG2617" s="174">
        <v>56479</v>
      </c>
      <c r="CH2617" s="174">
        <v>1894</v>
      </c>
      <c r="CI2617" s="174">
        <v>5</v>
      </c>
      <c r="CJ2617" s="174">
        <v>2084.3809999999999</v>
      </c>
      <c r="CK2617" s="174">
        <v>2084.3809999999999</v>
      </c>
      <c r="CN2617" s="3">
        <v>2607</v>
      </c>
      <c r="CO2617" s="169">
        <f t="shared" si="228"/>
        <v>1361.4717000000001</v>
      </c>
      <c r="CP2617" s="169">
        <f t="shared" si="229"/>
        <v>1356.8625</v>
      </c>
      <c r="CQ2617" s="170">
        <f t="shared" si="230"/>
        <v>2718.3342000000002</v>
      </c>
      <c r="CU2617" s="174">
        <v>56479</v>
      </c>
      <c r="CV2617" s="174">
        <v>1894</v>
      </c>
      <c r="CW2617" s="174">
        <v>5</v>
      </c>
      <c r="CX2617" s="174">
        <v>2084.3809999999999</v>
      </c>
    </row>
    <row r="2618" spans="84:102" x14ac:dyDescent="0.25">
      <c r="CF2618" s="3" t="s">
        <v>3073</v>
      </c>
      <c r="CG2618" s="174">
        <v>83109</v>
      </c>
      <c r="CH2618" s="174">
        <v>441</v>
      </c>
      <c r="CI2618" s="174">
        <v>5</v>
      </c>
      <c r="CJ2618" s="174">
        <v>2083.9470000000001</v>
      </c>
      <c r="CK2618" s="174">
        <v>2083.9470000000001</v>
      </c>
      <c r="CN2618" s="3">
        <v>157</v>
      </c>
      <c r="CO2618" s="169">
        <f t="shared" si="228"/>
        <v>1390.5861</v>
      </c>
      <c r="CP2618" s="169">
        <f t="shared" si="229"/>
        <v>1326.9086</v>
      </c>
      <c r="CQ2618" s="170">
        <f t="shared" si="230"/>
        <v>2717.4947000000002</v>
      </c>
      <c r="CU2618" s="174">
        <v>83109</v>
      </c>
      <c r="CV2618" s="174">
        <v>441</v>
      </c>
      <c r="CW2618" s="174">
        <v>5</v>
      </c>
      <c r="CX2618" s="174">
        <v>2083.9470000000001</v>
      </c>
    </row>
    <row r="2619" spans="84:102" x14ac:dyDescent="0.25">
      <c r="CF2619" s="3" t="s">
        <v>3073</v>
      </c>
      <c r="CG2619" s="174">
        <v>44868</v>
      </c>
      <c r="CH2619" s="174">
        <v>2627</v>
      </c>
      <c r="CI2619" s="174">
        <v>5</v>
      </c>
      <c r="CJ2619" s="174">
        <v>2083.645</v>
      </c>
      <c r="CK2619" s="174">
        <v>2083.645</v>
      </c>
      <c r="CN2619" s="3">
        <v>1458</v>
      </c>
      <c r="CO2619" s="169">
        <f t="shared" si="228"/>
        <v>1356.8130000000001</v>
      </c>
      <c r="CP2619" s="169">
        <f t="shared" si="229"/>
        <v>1356.6320000000001</v>
      </c>
      <c r="CQ2619" s="170">
        <f t="shared" si="230"/>
        <v>2713.4450000000002</v>
      </c>
      <c r="CU2619" s="174">
        <v>44868</v>
      </c>
      <c r="CV2619" s="174">
        <v>2627</v>
      </c>
      <c r="CW2619" s="174">
        <v>5</v>
      </c>
      <c r="CX2619" s="174">
        <v>2083.645</v>
      </c>
    </row>
    <row r="2620" spans="84:102" x14ac:dyDescent="0.25">
      <c r="CF2620" s="3" t="s">
        <v>3073</v>
      </c>
      <c r="CG2620" s="174">
        <v>135331</v>
      </c>
      <c r="CH2620" s="174">
        <v>2723</v>
      </c>
      <c r="CI2620" s="174">
        <v>5</v>
      </c>
      <c r="CJ2620" s="174">
        <v>2083.029</v>
      </c>
      <c r="CK2620" s="174">
        <v>2083.029</v>
      </c>
      <c r="CN2620" s="3">
        <v>3551</v>
      </c>
      <c r="CO2620" s="169">
        <f t="shared" si="228"/>
        <v>1359.6677999999999</v>
      </c>
      <c r="CP2620" s="169">
        <f t="shared" si="229"/>
        <v>1349.8748000000001</v>
      </c>
      <c r="CQ2620" s="170">
        <f t="shared" si="230"/>
        <v>2709.5425999999998</v>
      </c>
      <c r="CU2620" s="174">
        <v>135331</v>
      </c>
      <c r="CV2620" s="174">
        <v>2723</v>
      </c>
      <c r="CW2620" s="174">
        <v>5</v>
      </c>
      <c r="CX2620" s="174">
        <v>2083.029</v>
      </c>
    </row>
    <row r="2621" spans="84:102" x14ac:dyDescent="0.25">
      <c r="CF2621" s="3" t="s">
        <v>3073</v>
      </c>
      <c r="CG2621" s="174">
        <v>110003</v>
      </c>
      <c r="CH2621" s="174">
        <v>3654</v>
      </c>
      <c r="CI2621" s="174">
        <v>5</v>
      </c>
      <c r="CJ2621" s="174">
        <v>2082.1729999999998</v>
      </c>
      <c r="CK2621" s="174">
        <v>2082.1729999999998</v>
      </c>
      <c r="CN2621" s="3">
        <v>678</v>
      </c>
      <c r="CO2621" s="169">
        <f t="shared" si="228"/>
        <v>1378.4169999999999</v>
      </c>
      <c r="CP2621" s="169">
        <f t="shared" si="229"/>
        <v>1327.204</v>
      </c>
      <c r="CQ2621" s="170">
        <f t="shared" si="230"/>
        <v>2705.6210000000001</v>
      </c>
      <c r="CU2621" s="174">
        <v>110003</v>
      </c>
      <c r="CV2621" s="174">
        <v>3654</v>
      </c>
      <c r="CW2621" s="174">
        <v>5</v>
      </c>
      <c r="CX2621" s="174">
        <v>2082.1729999999998</v>
      </c>
    </row>
    <row r="2622" spans="84:102" x14ac:dyDescent="0.25">
      <c r="CF2622" s="3" t="s">
        <v>3073</v>
      </c>
      <c r="CG2622" s="174">
        <v>3474</v>
      </c>
      <c r="CH2622" s="174">
        <v>39139</v>
      </c>
      <c r="CI2622" s="174">
        <v>5</v>
      </c>
      <c r="CJ2622" s="174">
        <v>2081.3679999999999</v>
      </c>
      <c r="CK2622" s="174">
        <v>2081.3679999999999</v>
      </c>
      <c r="CN2622" s="3">
        <v>2238</v>
      </c>
      <c r="CO2622" s="169">
        <f t="shared" si="228"/>
        <v>1361.1887999999999</v>
      </c>
      <c r="CP2622" s="169">
        <f t="shared" si="229"/>
        <v>1343.0927999999999</v>
      </c>
      <c r="CQ2622" s="170">
        <f t="shared" si="230"/>
        <v>2704.2815999999998</v>
      </c>
      <c r="CU2622" s="174">
        <v>3474</v>
      </c>
      <c r="CV2622" s="174">
        <v>39139</v>
      </c>
      <c r="CW2622" s="174">
        <v>5</v>
      </c>
      <c r="CX2622" s="174">
        <v>2081.3679999999999</v>
      </c>
    </row>
    <row r="2623" spans="84:102" x14ac:dyDescent="0.25">
      <c r="CF2623" s="3" t="s">
        <v>3073</v>
      </c>
      <c r="CG2623" s="174">
        <v>84780</v>
      </c>
      <c r="CH2623" s="174">
        <v>449</v>
      </c>
      <c r="CI2623" s="174">
        <v>5</v>
      </c>
      <c r="CJ2623" s="174">
        <v>2080.6509999999998</v>
      </c>
      <c r="CK2623" s="174">
        <v>2080.6509999999998</v>
      </c>
      <c r="CN2623" s="3">
        <v>2518</v>
      </c>
      <c r="CO2623" s="169">
        <f t="shared" si="228"/>
        <v>1338.2575070000003</v>
      </c>
      <c r="CP2623" s="169">
        <f t="shared" si="229"/>
        <v>1362.6493</v>
      </c>
      <c r="CQ2623" s="170">
        <f t="shared" si="230"/>
        <v>2700.9068070000003</v>
      </c>
      <c r="CU2623" s="174">
        <v>84780</v>
      </c>
      <c r="CV2623" s="174">
        <v>449</v>
      </c>
      <c r="CW2623" s="174">
        <v>5</v>
      </c>
      <c r="CX2623" s="174">
        <v>2080.6509999999998</v>
      </c>
    </row>
    <row r="2624" spans="84:102" x14ac:dyDescent="0.25">
      <c r="CF2624" s="3" t="s">
        <v>3073</v>
      </c>
      <c r="CG2624" s="174">
        <v>429</v>
      </c>
      <c r="CH2624" s="174">
        <v>82989</v>
      </c>
      <c r="CI2624" s="174">
        <v>5</v>
      </c>
      <c r="CJ2624" s="174">
        <v>2080.1979999999999</v>
      </c>
      <c r="CK2624" s="174">
        <v>2080.1979999999999</v>
      </c>
      <c r="CN2624" s="3">
        <v>750</v>
      </c>
      <c r="CO2624" s="169">
        <f t="shared" si="228"/>
        <v>1345.1007</v>
      </c>
      <c r="CP2624" s="169">
        <f t="shared" si="229"/>
        <v>1355.1823999999999</v>
      </c>
      <c r="CQ2624" s="170">
        <f t="shared" si="230"/>
        <v>2700.2830999999996</v>
      </c>
      <c r="CU2624" s="174">
        <v>429</v>
      </c>
      <c r="CV2624" s="174">
        <v>82989</v>
      </c>
      <c r="CW2624" s="174">
        <v>5</v>
      </c>
      <c r="CX2624" s="174">
        <v>2080.1979999999999</v>
      </c>
    </row>
    <row r="2625" spans="84:102" x14ac:dyDescent="0.25">
      <c r="CF2625" s="3" t="s">
        <v>3073</v>
      </c>
      <c r="CG2625" s="174">
        <v>3431</v>
      </c>
      <c r="CH2625" s="174">
        <v>178234</v>
      </c>
      <c r="CI2625" s="174">
        <v>5</v>
      </c>
      <c r="CJ2625" s="174">
        <v>2080.0239999999999</v>
      </c>
      <c r="CK2625" s="174">
        <v>2080.0239999999999</v>
      </c>
      <c r="CN2625" s="3">
        <v>3295</v>
      </c>
      <c r="CO2625" s="169">
        <f t="shared" si="228"/>
        <v>1342.5097000000001</v>
      </c>
      <c r="CP2625" s="169">
        <f t="shared" si="229"/>
        <v>1356.4007999999999</v>
      </c>
      <c r="CQ2625" s="170">
        <f t="shared" si="230"/>
        <v>2698.9105</v>
      </c>
      <c r="CU2625" s="174">
        <v>3431</v>
      </c>
      <c r="CV2625" s="174">
        <v>178234</v>
      </c>
      <c r="CW2625" s="174">
        <v>5</v>
      </c>
      <c r="CX2625" s="174">
        <v>2080.0239999999999</v>
      </c>
    </row>
    <row r="2626" spans="84:102" x14ac:dyDescent="0.25">
      <c r="CF2626" s="3" t="s">
        <v>3073</v>
      </c>
      <c r="CG2626" s="174">
        <v>97730</v>
      </c>
      <c r="CH2626" s="174">
        <v>721</v>
      </c>
      <c r="CI2626" s="174">
        <v>5</v>
      </c>
      <c r="CJ2626" s="174">
        <v>2079.663</v>
      </c>
      <c r="CK2626" s="174">
        <v>2079.663</v>
      </c>
      <c r="CN2626" s="3">
        <v>1819</v>
      </c>
      <c r="CO2626" s="169">
        <f t="shared" si="228"/>
        <v>1340.309</v>
      </c>
      <c r="CP2626" s="169">
        <f t="shared" si="229"/>
        <v>1355.7966000000001</v>
      </c>
      <c r="CQ2626" s="170">
        <f t="shared" si="230"/>
        <v>2696.1055999999999</v>
      </c>
      <c r="CU2626" s="174">
        <v>97730</v>
      </c>
      <c r="CV2626" s="174">
        <v>721</v>
      </c>
      <c r="CW2626" s="174">
        <v>5</v>
      </c>
      <c r="CX2626" s="174">
        <v>2079.663</v>
      </c>
    </row>
    <row r="2627" spans="84:102" x14ac:dyDescent="0.25">
      <c r="CF2627" s="3" t="s">
        <v>3073</v>
      </c>
      <c r="CG2627" s="174">
        <v>83210</v>
      </c>
      <c r="CH2627" s="174">
        <v>558</v>
      </c>
      <c r="CI2627" s="174">
        <v>5</v>
      </c>
      <c r="CJ2627" s="174">
        <v>2078.848</v>
      </c>
      <c r="CK2627" s="174">
        <v>2078.848</v>
      </c>
      <c r="CN2627" s="3">
        <v>2806</v>
      </c>
      <c r="CO2627" s="169">
        <f t="shared" ref="CO2627:CO2690" si="231">SUMIF(CG$3:CG$17476,$CN2627,$CK$3:$CK$17476)</f>
        <v>1336.054333</v>
      </c>
      <c r="CP2627" s="169">
        <f t="shared" ref="CP2627:CP2690" si="232">SUMIF(CH$3:CH$17476,$CN2627,$CK$3:$CK$17476)</f>
        <v>1356.975418</v>
      </c>
      <c r="CQ2627" s="170">
        <f t="shared" ref="CQ2627:CQ2690" si="233">CO2627+CP2627</f>
        <v>2693.029751</v>
      </c>
      <c r="CU2627" s="174">
        <v>83210</v>
      </c>
      <c r="CV2627" s="174">
        <v>558</v>
      </c>
      <c r="CW2627" s="174">
        <v>5</v>
      </c>
      <c r="CX2627" s="174">
        <v>2078.848</v>
      </c>
    </row>
    <row r="2628" spans="84:102" x14ac:dyDescent="0.25">
      <c r="CF2628" s="3" t="s">
        <v>3073</v>
      </c>
      <c r="CG2628" s="174">
        <v>46084</v>
      </c>
      <c r="CH2628" s="174">
        <v>2628</v>
      </c>
      <c r="CI2628" s="174">
        <v>5</v>
      </c>
      <c r="CJ2628" s="174">
        <v>2078.2660000000001</v>
      </c>
      <c r="CK2628" s="174">
        <v>2078.2660000000001</v>
      </c>
      <c r="CN2628" s="3">
        <v>1690</v>
      </c>
      <c r="CO2628" s="169">
        <f t="shared" si="231"/>
        <v>1339.5840000000001</v>
      </c>
      <c r="CP2628" s="169">
        <f t="shared" si="232"/>
        <v>1352.9739999999999</v>
      </c>
      <c r="CQ2628" s="170">
        <f t="shared" si="233"/>
        <v>2692.558</v>
      </c>
      <c r="CU2628" s="174">
        <v>46084</v>
      </c>
      <c r="CV2628" s="174">
        <v>2628</v>
      </c>
      <c r="CW2628" s="174">
        <v>5</v>
      </c>
      <c r="CX2628" s="174">
        <v>2078.2660000000001</v>
      </c>
    </row>
    <row r="2629" spans="84:102" x14ac:dyDescent="0.25">
      <c r="CF2629" s="3" t="s">
        <v>3073</v>
      </c>
      <c r="CG2629" s="174">
        <v>1894</v>
      </c>
      <c r="CH2629" s="174">
        <v>56479</v>
      </c>
      <c r="CI2629" s="174">
        <v>5</v>
      </c>
      <c r="CJ2629" s="174">
        <v>2078.2280000000001</v>
      </c>
      <c r="CK2629" s="174">
        <v>2078.2280000000001</v>
      </c>
      <c r="CN2629" s="3">
        <v>662</v>
      </c>
      <c r="CO2629" s="169">
        <f t="shared" si="231"/>
        <v>1344.7777000000001</v>
      </c>
      <c r="CP2629" s="169">
        <f t="shared" si="232"/>
        <v>1346.1375</v>
      </c>
      <c r="CQ2629" s="170">
        <f t="shared" si="233"/>
        <v>2690.9152000000004</v>
      </c>
      <c r="CU2629" s="174">
        <v>1894</v>
      </c>
      <c r="CV2629" s="174">
        <v>56479</v>
      </c>
      <c r="CW2629" s="174">
        <v>5</v>
      </c>
      <c r="CX2629" s="174">
        <v>2078.2280000000001</v>
      </c>
    </row>
    <row r="2630" spans="84:102" x14ac:dyDescent="0.25">
      <c r="CF2630" s="3" t="s">
        <v>3073</v>
      </c>
      <c r="CG2630" s="174">
        <v>2480</v>
      </c>
      <c r="CH2630" s="174">
        <v>36317</v>
      </c>
      <c r="CI2630" s="174">
        <v>5</v>
      </c>
      <c r="CJ2630" s="174">
        <v>2078.2130000000002</v>
      </c>
      <c r="CK2630" s="174">
        <v>2078.2130000000002</v>
      </c>
      <c r="CN2630" s="3">
        <v>1419</v>
      </c>
      <c r="CO2630" s="169">
        <f t="shared" si="231"/>
        <v>1356.6813999999999</v>
      </c>
      <c r="CP2630" s="169">
        <f t="shared" si="232"/>
        <v>1334.0240000000001</v>
      </c>
      <c r="CQ2630" s="170">
        <f t="shared" si="233"/>
        <v>2690.7053999999998</v>
      </c>
      <c r="CU2630" s="174">
        <v>2480</v>
      </c>
      <c r="CV2630" s="174">
        <v>36317</v>
      </c>
      <c r="CW2630" s="174">
        <v>5</v>
      </c>
      <c r="CX2630" s="174">
        <v>2078.2130000000002</v>
      </c>
    </row>
    <row r="2631" spans="84:102" x14ac:dyDescent="0.25">
      <c r="CF2631" s="3" t="s">
        <v>3073</v>
      </c>
      <c r="CG2631" s="174">
        <v>1855</v>
      </c>
      <c r="CH2631" s="174">
        <v>55093</v>
      </c>
      <c r="CI2631" s="174">
        <v>5</v>
      </c>
      <c r="CJ2631" s="174">
        <v>2078.1750000000002</v>
      </c>
      <c r="CK2631" s="174">
        <v>2078.1750000000002</v>
      </c>
      <c r="CN2631" s="3">
        <v>637</v>
      </c>
      <c r="CO2631" s="169">
        <f t="shared" si="231"/>
        <v>1321.7888</v>
      </c>
      <c r="CP2631" s="169">
        <f t="shared" si="232"/>
        <v>1367.2014999999999</v>
      </c>
      <c r="CQ2631" s="170">
        <f t="shared" si="233"/>
        <v>2688.9902999999999</v>
      </c>
      <c r="CU2631" s="174">
        <v>1855</v>
      </c>
      <c r="CV2631" s="174">
        <v>55093</v>
      </c>
      <c r="CW2631" s="174">
        <v>5</v>
      </c>
      <c r="CX2631" s="174">
        <v>2078.1750000000002</v>
      </c>
    </row>
    <row r="2632" spans="84:102" x14ac:dyDescent="0.25">
      <c r="CF2632" s="3" t="s">
        <v>3073</v>
      </c>
      <c r="CG2632" s="174">
        <v>2645</v>
      </c>
      <c r="CH2632" s="174">
        <v>48245</v>
      </c>
      <c r="CI2632" s="174">
        <v>5</v>
      </c>
      <c r="CJ2632" s="174">
        <v>2078.0120000000002</v>
      </c>
      <c r="CK2632" s="174">
        <v>2078.0120000000002</v>
      </c>
      <c r="CN2632" s="3">
        <v>1157</v>
      </c>
      <c r="CO2632" s="169">
        <f t="shared" si="231"/>
        <v>1355.9590000000001</v>
      </c>
      <c r="CP2632" s="169">
        <f t="shared" si="232"/>
        <v>1330.172</v>
      </c>
      <c r="CQ2632" s="170">
        <f t="shared" si="233"/>
        <v>2686.1310000000003</v>
      </c>
      <c r="CU2632" s="174">
        <v>2645</v>
      </c>
      <c r="CV2632" s="174">
        <v>48245</v>
      </c>
      <c r="CW2632" s="174">
        <v>5</v>
      </c>
      <c r="CX2632" s="174">
        <v>2078.0120000000002</v>
      </c>
    </row>
    <row r="2633" spans="84:102" x14ac:dyDescent="0.25">
      <c r="CF2633" s="3" t="s">
        <v>3073</v>
      </c>
      <c r="CG2633" s="174">
        <v>2031</v>
      </c>
      <c r="CH2633" s="174">
        <v>133823</v>
      </c>
      <c r="CI2633" s="174">
        <v>5</v>
      </c>
      <c r="CJ2633" s="174">
        <v>2076.9110000000001</v>
      </c>
      <c r="CK2633" s="174">
        <v>2076.9110000000001</v>
      </c>
      <c r="CN2633" s="3">
        <v>288</v>
      </c>
      <c r="CO2633" s="169">
        <f t="shared" si="231"/>
        <v>1362.27711</v>
      </c>
      <c r="CP2633" s="169">
        <f t="shared" si="232"/>
        <v>1323.3485000000001</v>
      </c>
      <c r="CQ2633" s="170">
        <f t="shared" si="233"/>
        <v>2685.6256100000001</v>
      </c>
      <c r="CU2633" s="174">
        <v>2031</v>
      </c>
      <c r="CV2633" s="174">
        <v>133823</v>
      </c>
      <c r="CW2633" s="174">
        <v>5</v>
      </c>
      <c r="CX2633" s="174">
        <v>2076.9110000000001</v>
      </c>
    </row>
    <row r="2634" spans="84:102" x14ac:dyDescent="0.25">
      <c r="CF2634" s="3" t="s">
        <v>3073</v>
      </c>
      <c r="CG2634" s="174">
        <v>155609</v>
      </c>
      <c r="CH2634" s="174">
        <v>2983</v>
      </c>
      <c r="CI2634" s="174">
        <v>5</v>
      </c>
      <c r="CJ2634" s="174">
        <v>2076.5309999999999</v>
      </c>
      <c r="CK2634" s="174">
        <v>2076.5309999999999</v>
      </c>
      <c r="CN2634" s="3">
        <v>95</v>
      </c>
      <c r="CO2634" s="169">
        <f t="shared" si="231"/>
        <v>1369.758</v>
      </c>
      <c r="CP2634" s="169">
        <f t="shared" si="232"/>
        <v>1315.4594</v>
      </c>
      <c r="CQ2634" s="170">
        <f t="shared" si="233"/>
        <v>2685.2174</v>
      </c>
      <c r="CU2634" s="174">
        <v>155609</v>
      </c>
      <c r="CV2634" s="174">
        <v>2983</v>
      </c>
      <c r="CW2634" s="174">
        <v>5</v>
      </c>
      <c r="CX2634" s="174">
        <v>2076.5309999999999</v>
      </c>
    </row>
    <row r="2635" spans="84:102" x14ac:dyDescent="0.25">
      <c r="CF2635" s="3" t="s">
        <v>3073</v>
      </c>
      <c r="CG2635" s="174">
        <v>66970</v>
      </c>
      <c r="CH2635" s="174">
        <v>1697</v>
      </c>
      <c r="CI2635" s="174">
        <v>5</v>
      </c>
      <c r="CJ2635" s="174">
        <v>2075.828</v>
      </c>
      <c r="CK2635" s="174">
        <v>2075.828</v>
      </c>
      <c r="CN2635" s="3">
        <v>3469</v>
      </c>
      <c r="CO2635" s="169">
        <f t="shared" si="231"/>
        <v>1328.4860000000001</v>
      </c>
      <c r="CP2635" s="169">
        <f t="shared" si="232"/>
        <v>1355.1479999999999</v>
      </c>
      <c r="CQ2635" s="170">
        <f t="shared" si="233"/>
        <v>2683.634</v>
      </c>
      <c r="CU2635" s="174">
        <v>66970</v>
      </c>
      <c r="CV2635" s="174">
        <v>1697</v>
      </c>
      <c r="CW2635" s="174">
        <v>5</v>
      </c>
      <c r="CX2635" s="174">
        <v>2075.828</v>
      </c>
    </row>
    <row r="2636" spans="84:102" x14ac:dyDescent="0.25">
      <c r="CF2636" s="3" t="s">
        <v>3073</v>
      </c>
      <c r="CG2636" s="174">
        <v>68337</v>
      </c>
      <c r="CH2636" s="174">
        <v>168</v>
      </c>
      <c r="CI2636" s="174">
        <v>5</v>
      </c>
      <c r="CJ2636" s="174">
        <v>2075.192</v>
      </c>
      <c r="CK2636" s="174">
        <v>2075.192</v>
      </c>
      <c r="CN2636" s="3">
        <v>249</v>
      </c>
      <c r="CO2636" s="169">
        <f t="shared" si="231"/>
        <v>1353.8897099999999</v>
      </c>
      <c r="CP2636" s="169">
        <f t="shared" si="232"/>
        <v>1327.1679899999999</v>
      </c>
      <c r="CQ2636" s="170">
        <f t="shared" si="233"/>
        <v>2681.0576999999998</v>
      </c>
      <c r="CU2636" s="174">
        <v>68337</v>
      </c>
      <c r="CV2636" s="174">
        <v>168</v>
      </c>
      <c r="CW2636" s="174">
        <v>5</v>
      </c>
      <c r="CX2636" s="174">
        <v>2075.192</v>
      </c>
    </row>
    <row r="2637" spans="84:102" x14ac:dyDescent="0.25">
      <c r="CF2637" s="3" t="s">
        <v>3073</v>
      </c>
      <c r="CG2637" s="174">
        <v>46043</v>
      </c>
      <c r="CH2637" s="174">
        <v>2631</v>
      </c>
      <c r="CI2637" s="174">
        <v>5</v>
      </c>
      <c r="CJ2637" s="174">
        <v>2074.9160000000002</v>
      </c>
      <c r="CK2637" s="174">
        <v>2074.9160000000002</v>
      </c>
      <c r="CN2637" s="3">
        <v>3140</v>
      </c>
      <c r="CO2637" s="169">
        <f t="shared" si="231"/>
        <v>1313.0840000000001</v>
      </c>
      <c r="CP2637" s="169">
        <f t="shared" si="232"/>
        <v>1366.87</v>
      </c>
      <c r="CQ2637" s="170">
        <f t="shared" si="233"/>
        <v>2679.9539999999997</v>
      </c>
      <c r="CU2637" s="174">
        <v>46043</v>
      </c>
      <c r="CV2637" s="174">
        <v>2631</v>
      </c>
      <c r="CW2637" s="174">
        <v>5</v>
      </c>
      <c r="CX2637" s="174">
        <v>2074.9160000000002</v>
      </c>
    </row>
    <row r="2638" spans="84:102" x14ac:dyDescent="0.25">
      <c r="CF2638" s="3" t="s">
        <v>3073</v>
      </c>
      <c r="CG2638" s="174">
        <v>3439</v>
      </c>
      <c r="CH2638" s="174">
        <v>180612</v>
      </c>
      <c r="CI2638" s="174">
        <v>5</v>
      </c>
      <c r="CJ2638" s="174">
        <v>2074.6309999999999</v>
      </c>
      <c r="CK2638" s="174">
        <v>2074.6309999999999</v>
      </c>
      <c r="CN2638" s="3">
        <v>2700</v>
      </c>
      <c r="CO2638" s="169">
        <f t="shared" si="231"/>
        <v>1337.91524</v>
      </c>
      <c r="CP2638" s="169">
        <f t="shared" si="232"/>
        <v>1335.0715</v>
      </c>
      <c r="CQ2638" s="170">
        <f t="shared" si="233"/>
        <v>2672.9867400000003</v>
      </c>
      <c r="CU2638" s="174">
        <v>3439</v>
      </c>
      <c r="CV2638" s="174">
        <v>180612</v>
      </c>
      <c r="CW2638" s="174">
        <v>5</v>
      </c>
      <c r="CX2638" s="174">
        <v>2074.6309999999999</v>
      </c>
    </row>
    <row r="2639" spans="84:102" x14ac:dyDescent="0.25">
      <c r="CF2639" s="3" t="s">
        <v>3073</v>
      </c>
      <c r="CG2639" s="174">
        <v>175</v>
      </c>
      <c r="CH2639" s="174">
        <v>68401</v>
      </c>
      <c r="CI2639" s="174">
        <v>5</v>
      </c>
      <c r="CJ2639" s="174">
        <v>2074.2800000000002</v>
      </c>
      <c r="CK2639" s="174">
        <v>2074.2800000000002</v>
      </c>
      <c r="CN2639" s="3">
        <v>2042</v>
      </c>
      <c r="CO2639" s="169">
        <f t="shared" si="231"/>
        <v>1327.9082000000001</v>
      </c>
      <c r="CP2639" s="169">
        <f t="shared" si="232"/>
        <v>1343.6356000000001</v>
      </c>
      <c r="CQ2639" s="170">
        <f t="shared" si="233"/>
        <v>2671.5438000000004</v>
      </c>
      <c r="CU2639" s="174">
        <v>175</v>
      </c>
      <c r="CV2639" s="174">
        <v>68401</v>
      </c>
      <c r="CW2639" s="174">
        <v>5</v>
      </c>
      <c r="CX2639" s="174">
        <v>2074.2800000000002</v>
      </c>
    </row>
    <row r="2640" spans="84:102" x14ac:dyDescent="0.25">
      <c r="CF2640" s="3" t="s">
        <v>3073</v>
      </c>
      <c r="CG2640" s="174">
        <v>162616</v>
      </c>
      <c r="CH2640" s="174">
        <v>3296</v>
      </c>
      <c r="CI2640" s="174">
        <v>5</v>
      </c>
      <c r="CJ2640" s="174">
        <v>2074.0949999999998</v>
      </c>
      <c r="CK2640" s="174">
        <v>2074.0949999999998</v>
      </c>
      <c r="CN2640" s="3">
        <v>165</v>
      </c>
      <c r="CO2640" s="169">
        <f t="shared" si="231"/>
        <v>1329.0578</v>
      </c>
      <c r="CP2640" s="169">
        <f t="shared" si="232"/>
        <v>1342.308</v>
      </c>
      <c r="CQ2640" s="170">
        <f t="shared" si="233"/>
        <v>2671.3658</v>
      </c>
      <c r="CU2640" s="174">
        <v>162616</v>
      </c>
      <c r="CV2640" s="174">
        <v>3296</v>
      </c>
      <c r="CW2640" s="174">
        <v>5</v>
      </c>
      <c r="CX2640" s="174">
        <v>2074.0949999999998</v>
      </c>
    </row>
    <row r="2641" spans="84:102" x14ac:dyDescent="0.25">
      <c r="CF2641" s="3" t="s">
        <v>3073</v>
      </c>
      <c r="CG2641" s="174">
        <v>39139</v>
      </c>
      <c r="CH2641" s="174">
        <v>3474</v>
      </c>
      <c r="CI2641" s="174">
        <v>5</v>
      </c>
      <c r="CJ2641" s="174">
        <v>2073.6790000000001</v>
      </c>
      <c r="CK2641" s="174">
        <v>2073.6790000000001</v>
      </c>
      <c r="CN2641" s="3">
        <v>1888</v>
      </c>
      <c r="CO2641" s="169">
        <f t="shared" si="231"/>
        <v>1333.665</v>
      </c>
      <c r="CP2641" s="169">
        <f t="shared" si="232"/>
        <v>1336.0889999999999</v>
      </c>
      <c r="CQ2641" s="170">
        <f t="shared" si="233"/>
        <v>2669.7539999999999</v>
      </c>
      <c r="CU2641" s="174">
        <v>39139</v>
      </c>
      <c r="CV2641" s="174">
        <v>3474</v>
      </c>
      <c r="CW2641" s="174">
        <v>5</v>
      </c>
      <c r="CX2641" s="174">
        <v>2073.6790000000001</v>
      </c>
    </row>
    <row r="2642" spans="84:102" x14ac:dyDescent="0.25">
      <c r="CF2642" s="3" t="s">
        <v>3073</v>
      </c>
      <c r="CG2642" s="174">
        <v>2986</v>
      </c>
      <c r="CH2642" s="174">
        <v>158287</v>
      </c>
      <c r="CI2642" s="174">
        <v>5</v>
      </c>
      <c r="CJ2642" s="174">
        <v>2073.2890000000002</v>
      </c>
      <c r="CK2642" s="174">
        <v>2073.2890000000002</v>
      </c>
      <c r="CN2642" s="3">
        <v>1772</v>
      </c>
      <c r="CO2642" s="169">
        <f t="shared" si="231"/>
        <v>1313.5979</v>
      </c>
      <c r="CP2642" s="169">
        <f t="shared" si="232"/>
        <v>1353.4726000000001</v>
      </c>
      <c r="CQ2642" s="170">
        <f t="shared" si="233"/>
        <v>2667.0704999999998</v>
      </c>
      <c r="CU2642" s="174">
        <v>2986</v>
      </c>
      <c r="CV2642" s="174">
        <v>158287</v>
      </c>
      <c r="CW2642" s="174">
        <v>5</v>
      </c>
      <c r="CX2642" s="174">
        <v>2073.2890000000002</v>
      </c>
    </row>
    <row r="2643" spans="84:102" x14ac:dyDescent="0.25">
      <c r="CF2643" s="3" t="s">
        <v>3073</v>
      </c>
      <c r="CG2643" s="174">
        <v>1052</v>
      </c>
      <c r="CH2643" s="174">
        <v>122878</v>
      </c>
      <c r="CI2643" s="174">
        <v>5</v>
      </c>
      <c r="CJ2643" s="174">
        <v>2073.1480000000001</v>
      </c>
      <c r="CK2643" s="174">
        <v>2073.1480000000001</v>
      </c>
      <c r="CN2643" s="3">
        <v>250</v>
      </c>
      <c r="CO2643" s="169">
        <f t="shared" si="231"/>
        <v>1335.85654</v>
      </c>
      <c r="CP2643" s="169">
        <f t="shared" si="232"/>
        <v>1329.6232500000001</v>
      </c>
      <c r="CQ2643" s="170">
        <f t="shared" si="233"/>
        <v>2665.4797900000003</v>
      </c>
      <c r="CU2643" s="174">
        <v>1052</v>
      </c>
      <c r="CV2643" s="174">
        <v>122878</v>
      </c>
      <c r="CW2643" s="174">
        <v>5</v>
      </c>
      <c r="CX2643" s="174">
        <v>2073.1480000000001</v>
      </c>
    </row>
    <row r="2644" spans="84:102" x14ac:dyDescent="0.25">
      <c r="CF2644" s="3" t="s">
        <v>3073</v>
      </c>
      <c r="CG2644" s="174">
        <v>179625</v>
      </c>
      <c r="CH2644" s="174">
        <v>3441</v>
      </c>
      <c r="CI2644" s="174">
        <v>5</v>
      </c>
      <c r="CJ2644" s="174">
        <v>2071.4850000000001</v>
      </c>
      <c r="CK2644" s="174">
        <v>2071.4850000000001</v>
      </c>
      <c r="CN2644" s="3">
        <v>210</v>
      </c>
      <c r="CO2644" s="169">
        <f t="shared" si="231"/>
        <v>1322.9252000000001</v>
      </c>
      <c r="CP2644" s="169">
        <f t="shared" si="232"/>
        <v>1341.192</v>
      </c>
      <c r="CQ2644" s="170">
        <f t="shared" si="233"/>
        <v>2664.1172000000001</v>
      </c>
      <c r="CU2644" s="174">
        <v>179625</v>
      </c>
      <c r="CV2644" s="174">
        <v>3441</v>
      </c>
      <c r="CW2644" s="174">
        <v>5</v>
      </c>
      <c r="CX2644" s="174">
        <v>2071.4850000000001</v>
      </c>
    </row>
    <row r="2645" spans="84:102" x14ac:dyDescent="0.25">
      <c r="CF2645" s="3" t="s">
        <v>3073</v>
      </c>
      <c r="CG2645" s="174">
        <v>1849</v>
      </c>
      <c r="CH2645" s="174">
        <v>54415</v>
      </c>
      <c r="CI2645" s="174">
        <v>5</v>
      </c>
      <c r="CJ2645" s="174">
        <v>2071.1469999999999</v>
      </c>
      <c r="CK2645" s="174">
        <v>2071.1469999999999</v>
      </c>
      <c r="CN2645" s="3">
        <v>2097</v>
      </c>
      <c r="CO2645" s="169">
        <f t="shared" si="231"/>
        <v>1316.7117000000001</v>
      </c>
      <c r="CP2645" s="169">
        <f t="shared" si="232"/>
        <v>1347.0027</v>
      </c>
      <c r="CQ2645" s="170">
        <f t="shared" si="233"/>
        <v>2663.7143999999998</v>
      </c>
      <c r="CU2645" s="174">
        <v>1849</v>
      </c>
      <c r="CV2645" s="174">
        <v>54415</v>
      </c>
      <c r="CW2645" s="174">
        <v>5</v>
      </c>
      <c r="CX2645" s="174">
        <v>2071.1469999999999</v>
      </c>
    </row>
    <row r="2646" spans="84:102" x14ac:dyDescent="0.25">
      <c r="CF2646" s="3" t="s">
        <v>3073</v>
      </c>
      <c r="CG2646" s="174">
        <v>384</v>
      </c>
      <c r="CH2646" s="174">
        <v>79348</v>
      </c>
      <c r="CI2646" s="174">
        <v>5</v>
      </c>
      <c r="CJ2646" s="174">
        <v>2070.1770000000001</v>
      </c>
      <c r="CK2646" s="174">
        <v>2070.1770000000001</v>
      </c>
      <c r="CN2646" s="3">
        <v>287</v>
      </c>
      <c r="CO2646" s="169">
        <f t="shared" si="231"/>
        <v>1310.1867000000002</v>
      </c>
      <c r="CP2646" s="169">
        <f t="shared" si="232"/>
        <v>1350.5989999999999</v>
      </c>
      <c r="CQ2646" s="170">
        <f t="shared" si="233"/>
        <v>2660.7857000000004</v>
      </c>
      <c r="CU2646" s="174">
        <v>384</v>
      </c>
      <c r="CV2646" s="174">
        <v>79348</v>
      </c>
      <c r="CW2646" s="174">
        <v>5</v>
      </c>
      <c r="CX2646" s="174">
        <v>2070.1770000000001</v>
      </c>
    </row>
    <row r="2647" spans="84:102" x14ac:dyDescent="0.25">
      <c r="CF2647" s="3" t="s">
        <v>3073</v>
      </c>
      <c r="CG2647" s="174">
        <v>143304</v>
      </c>
      <c r="CH2647" s="174">
        <v>2735</v>
      </c>
      <c r="CI2647" s="174">
        <v>5</v>
      </c>
      <c r="CJ2647" s="174">
        <v>2069.4589999999998</v>
      </c>
      <c r="CK2647" s="174">
        <v>2069.4589999999998</v>
      </c>
      <c r="CN2647" s="3">
        <v>152</v>
      </c>
      <c r="CO2647" s="169">
        <f t="shared" si="231"/>
        <v>1310.58</v>
      </c>
      <c r="CP2647" s="169">
        <f t="shared" si="232"/>
        <v>1348.771</v>
      </c>
      <c r="CQ2647" s="170">
        <f t="shared" si="233"/>
        <v>2659.3509999999997</v>
      </c>
      <c r="CU2647" s="174">
        <v>143304</v>
      </c>
      <c r="CV2647" s="174">
        <v>2735</v>
      </c>
      <c r="CW2647" s="174">
        <v>5</v>
      </c>
      <c r="CX2647" s="174">
        <v>2069.4589999999998</v>
      </c>
    </row>
    <row r="2648" spans="84:102" x14ac:dyDescent="0.25">
      <c r="CF2648" s="3" t="s">
        <v>3073</v>
      </c>
      <c r="CG2648" s="174">
        <v>2934</v>
      </c>
      <c r="CH2648" s="174">
        <v>151811</v>
      </c>
      <c r="CI2648" s="174">
        <v>5</v>
      </c>
      <c r="CJ2648" s="174">
        <v>2069.1779999999999</v>
      </c>
      <c r="CK2648" s="174">
        <v>2069.1779999999999</v>
      </c>
      <c r="CN2648" s="3">
        <v>2976</v>
      </c>
      <c r="CO2648" s="169">
        <f t="shared" si="231"/>
        <v>1230.5053700000001</v>
      </c>
      <c r="CP2648" s="169">
        <f t="shared" si="232"/>
        <v>1423.1661300000001</v>
      </c>
      <c r="CQ2648" s="170">
        <f t="shared" si="233"/>
        <v>2653.6715000000004</v>
      </c>
      <c r="CU2648" s="174">
        <v>2934</v>
      </c>
      <c r="CV2648" s="174">
        <v>151811</v>
      </c>
      <c r="CW2648" s="174">
        <v>5</v>
      </c>
      <c r="CX2648" s="174">
        <v>2069.1779999999999</v>
      </c>
    </row>
    <row r="2649" spans="84:102" x14ac:dyDescent="0.25">
      <c r="CF2649" s="3" t="s">
        <v>3073</v>
      </c>
      <c r="CG2649" s="174">
        <v>341</v>
      </c>
      <c r="CH2649" s="174">
        <v>74313</v>
      </c>
      <c r="CI2649" s="174">
        <v>5</v>
      </c>
      <c r="CJ2649" s="174">
        <v>2068.3629999999998</v>
      </c>
      <c r="CK2649" s="174">
        <v>2068.3629999999998</v>
      </c>
      <c r="CN2649" s="3">
        <v>3336</v>
      </c>
      <c r="CO2649" s="169">
        <f t="shared" si="231"/>
        <v>1318.4796200000001</v>
      </c>
      <c r="CP2649" s="169">
        <f t="shared" si="232"/>
        <v>1334.876301</v>
      </c>
      <c r="CQ2649" s="170">
        <f t="shared" si="233"/>
        <v>2653.3559210000003</v>
      </c>
      <c r="CU2649" s="174">
        <v>341</v>
      </c>
      <c r="CV2649" s="174">
        <v>74313</v>
      </c>
      <c r="CW2649" s="174">
        <v>5</v>
      </c>
      <c r="CX2649" s="174">
        <v>2068.3629999999998</v>
      </c>
    </row>
    <row r="2650" spans="84:102" x14ac:dyDescent="0.25">
      <c r="CF2650" s="3" t="s">
        <v>3073</v>
      </c>
      <c r="CG2650" s="174">
        <v>3395</v>
      </c>
      <c r="CH2650" s="174">
        <v>171618</v>
      </c>
      <c r="CI2650" s="174">
        <v>5</v>
      </c>
      <c r="CJ2650" s="174">
        <v>2068.038</v>
      </c>
      <c r="CK2650" s="174">
        <v>2068.038</v>
      </c>
      <c r="CN2650" s="3">
        <v>1601</v>
      </c>
      <c r="CO2650" s="169">
        <f t="shared" si="231"/>
        <v>1334.8792999999998</v>
      </c>
      <c r="CP2650" s="169">
        <f t="shared" si="232"/>
        <v>1313.9467999999999</v>
      </c>
      <c r="CQ2650" s="170">
        <f t="shared" si="233"/>
        <v>2648.8260999999998</v>
      </c>
      <c r="CU2650" s="174">
        <v>3395</v>
      </c>
      <c r="CV2650" s="174">
        <v>171618</v>
      </c>
      <c r="CW2650" s="174">
        <v>5</v>
      </c>
      <c r="CX2650" s="174">
        <v>2068.038</v>
      </c>
    </row>
    <row r="2651" spans="84:102" x14ac:dyDescent="0.25">
      <c r="CF2651" s="3" t="s">
        <v>3073</v>
      </c>
      <c r="CG2651" s="174">
        <v>57832</v>
      </c>
      <c r="CH2651" s="174">
        <v>1782</v>
      </c>
      <c r="CI2651" s="174">
        <v>5</v>
      </c>
      <c r="CJ2651" s="174">
        <v>2067.951</v>
      </c>
      <c r="CK2651" s="174">
        <v>2067.951</v>
      </c>
      <c r="CN2651" s="3">
        <v>639</v>
      </c>
      <c r="CO2651" s="169">
        <f t="shared" si="231"/>
        <v>1313.2894999999999</v>
      </c>
      <c r="CP2651" s="169">
        <f t="shared" si="232"/>
        <v>1335.1937399999999</v>
      </c>
      <c r="CQ2651" s="170">
        <f t="shared" si="233"/>
        <v>2648.4832399999996</v>
      </c>
      <c r="CU2651" s="174">
        <v>57832</v>
      </c>
      <c r="CV2651" s="174">
        <v>1782</v>
      </c>
      <c r="CW2651" s="174">
        <v>5</v>
      </c>
      <c r="CX2651" s="174">
        <v>2067.951</v>
      </c>
    </row>
    <row r="2652" spans="84:102" x14ac:dyDescent="0.25">
      <c r="CF2652" s="3" t="s">
        <v>3073</v>
      </c>
      <c r="CG2652" s="174">
        <v>2327</v>
      </c>
      <c r="CH2652" s="174">
        <v>25725</v>
      </c>
      <c r="CI2652" s="174">
        <v>5</v>
      </c>
      <c r="CJ2652" s="174">
        <v>2066.3440000000001</v>
      </c>
      <c r="CK2652" s="174">
        <v>2066.3440000000001</v>
      </c>
      <c r="CN2652" s="3">
        <v>746</v>
      </c>
      <c r="CO2652" s="169">
        <f t="shared" si="231"/>
        <v>1310.2322999999999</v>
      </c>
      <c r="CP2652" s="169">
        <f t="shared" si="232"/>
        <v>1337.1876999999999</v>
      </c>
      <c r="CQ2652" s="170">
        <f t="shared" si="233"/>
        <v>2647.42</v>
      </c>
      <c r="CU2652" s="174">
        <v>2327</v>
      </c>
      <c r="CV2652" s="174">
        <v>25725</v>
      </c>
      <c r="CW2652" s="174">
        <v>5</v>
      </c>
      <c r="CX2652" s="174">
        <v>2066.3440000000001</v>
      </c>
    </row>
    <row r="2653" spans="84:102" x14ac:dyDescent="0.25">
      <c r="CF2653" s="3" t="s">
        <v>3073</v>
      </c>
      <c r="CG2653" s="174">
        <v>181888</v>
      </c>
      <c r="CH2653" s="174">
        <v>3457</v>
      </c>
      <c r="CI2653" s="174">
        <v>5</v>
      </c>
      <c r="CJ2653" s="174">
        <v>2065.9839999999999</v>
      </c>
      <c r="CK2653" s="174">
        <v>2065.9839999999999</v>
      </c>
      <c r="CN2653" s="3">
        <v>1756</v>
      </c>
      <c r="CO2653" s="169">
        <f t="shared" si="231"/>
        <v>1281.8800000000001</v>
      </c>
      <c r="CP2653" s="169">
        <f t="shared" si="232"/>
        <v>1364.271</v>
      </c>
      <c r="CQ2653" s="170">
        <f t="shared" si="233"/>
        <v>2646.1509999999998</v>
      </c>
      <c r="CU2653" s="174">
        <v>181888</v>
      </c>
      <c r="CV2653" s="174">
        <v>3457</v>
      </c>
      <c r="CW2653" s="174">
        <v>5</v>
      </c>
      <c r="CX2653" s="174">
        <v>2065.9839999999999</v>
      </c>
    </row>
    <row r="2654" spans="84:102" x14ac:dyDescent="0.25">
      <c r="CF2654" s="3" t="s">
        <v>3073</v>
      </c>
      <c r="CG2654" s="174">
        <v>48245</v>
      </c>
      <c r="CH2654" s="174">
        <v>2645</v>
      </c>
      <c r="CI2654" s="174">
        <v>5</v>
      </c>
      <c r="CJ2654" s="174">
        <v>2065.9029999999998</v>
      </c>
      <c r="CK2654" s="174">
        <v>2065.9029999999998</v>
      </c>
      <c r="CN2654" s="3">
        <v>1834</v>
      </c>
      <c r="CO2654" s="169">
        <f t="shared" si="231"/>
        <v>1314.2092</v>
      </c>
      <c r="CP2654" s="169">
        <f t="shared" si="232"/>
        <v>1327.3374000000001</v>
      </c>
      <c r="CQ2654" s="170">
        <f t="shared" si="233"/>
        <v>2641.5466000000001</v>
      </c>
      <c r="CU2654" s="174">
        <v>48245</v>
      </c>
      <c r="CV2654" s="174">
        <v>2645</v>
      </c>
      <c r="CW2654" s="174">
        <v>5</v>
      </c>
      <c r="CX2654" s="174">
        <v>2065.9029999999998</v>
      </c>
    </row>
    <row r="2655" spans="84:102" x14ac:dyDescent="0.25">
      <c r="CF2655" s="3" t="s">
        <v>3073</v>
      </c>
      <c r="CG2655" s="174">
        <v>119344</v>
      </c>
      <c r="CH2655" s="174">
        <v>1009</v>
      </c>
      <c r="CI2655" s="174">
        <v>5</v>
      </c>
      <c r="CJ2655" s="174">
        <v>2064.4189999999999</v>
      </c>
      <c r="CK2655" s="174">
        <v>2064.4189999999999</v>
      </c>
      <c r="CN2655" s="3">
        <v>1947</v>
      </c>
      <c r="CO2655" s="169">
        <f t="shared" si="231"/>
        <v>1305.7170000000001</v>
      </c>
      <c r="CP2655" s="169">
        <f t="shared" si="232"/>
        <v>1335.7840000000001</v>
      </c>
      <c r="CQ2655" s="170">
        <f t="shared" si="233"/>
        <v>2641.5010000000002</v>
      </c>
      <c r="CU2655" s="174">
        <v>119344</v>
      </c>
      <c r="CV2655" s="174">
        <v>1009</v>
      </c>
      <c r="CW2655" s="174">
        <v>5</v>
      </c>
      <c r="CX2655" s="174">
        <v>2064.4189999999999</v>
      </c>
    </row>
    <row r="2656" spans="84:102" x14ac:dyDescent="0.25">
      <c r="CF2656" s="3" t="s">
        <v>3073</v>
      </c>
      <c r="CG2656" s="174">
        <v>740</v>
      </c>
      <c r="CH2656" s="174">
        <v>96411</v>
      </c>
      <c r="CI2656" s="174">
        <v>5</v>
      </c>
      <c r="CJ2656" s="174">
        <v>2064.2570000000001</v>
      </c>
      <c r="CK2656" s="174">
        <v>2064.2570000000001</v>
      </c>
      <c r="CN2656" s="3">
        <v>2063</v>
      </c>
      <c r="CO2656" s="169">
        <f t="shared" si="231"/>
        <v>1293.2838999999999</v>
      </c>
      <c r="CP2656" s="169">
        <f t="shared" si="232"/>
        <v>1347.2273</v>
      </c>
      <c r="CQ2656" s="170">
        <f t="shared" si="233"/>
        <v>2640.5111999999999</v>
      </c>
      <c r="CU2656" s="174">
        <v>740</v>
      </c>
      <c r="CV2656" s="174">
        <v>96411</v>
      </c>
      <c r="CW2656" s="174">
        <v>5</v>
      </c>
      <c r="CX2656" s="174">
        <v>2064.2570000000001</v>
      </c>
    </row>
    <row r="2657" spans="84:102" x14ac:dyDescent="0.25">
      <c r="CF2657" s="3" t="s">
        <v>3073</v>
      </c>
      <c r="CG2657" s="174">
        <v>33076</v>
      </c>
      <c r="CH2657" s="174">
        <v>2435</v>
      </c>
      <c r="CI2657" s="174">
        <v>5</v>
      </c>
      <c r="CJ2657" s="174">
        <v>2063.0659999999998</v>
      </c>
      <c r="CK2657" s="174">
        <v>2063.0659999999998</v>
      </c>
      <c r="CN2657" s="3">
        <v>1102</v>
      </c>
      <c r="CO2657" s="169">
        <f t="shared" si="231"/>
        <v>1324.2516000000001</v>
      </c>
      <c r="CP2657" s="169">
        <f t="shared" si="232"/>
        <v>1313.6227000000001</v>
      </c>
      <c r="CQ2657" s="170">
        <f t="shared" si="233"/>
        <v>2637.8743000000004</v>
      </c>
      <c r="CU2657" s="174">
        <v>33076</v>
      </c>
      <c r="CV2657" s="174">
        <v>2435</v>
      </c>
      <c r="CW2657" s="174">
        <v>5</v>
      </c>
      <c r="CX2657" s="174">
        <v>2063.0659999999998</v>
      </c>
    </row>
    <row r="2658" spans="84:102" x14ac:dyDescent="0.25">
      <c r="CF2658" s="3" t="s">
        <v>3073</v>
      </c>
      <c r="CG2658" s="174">
        <v>1269</v>
      </c>
      <c r="CH2658" s="174">
        <v>124480</v>
      </c>
      <c r="CI2658" s="174">
        <v>5</v>
      </c>
      <c r="CJ2658" s="174">
        <v>2062.8649999999998</v>
      </c>
      <c r="CK2658" s="174">
        <v>2062.8649999999998</v>
      </c>
      <c r="CN2658" s="3">
        <v>1202</v>
      </c>
      <c r="CO2658" s="169">
        <f t="shared" si="231"/>
        <v>1314.3958</v>
      </c>
      <c r="CP2658" s="169">
        <f t="shared" si="232"/>
        <v>1323.1952999999999</v>
      </c>
      <c r="CQ2658" s="170">
        <f t="shared" si="233"/>
        <v>2637.5910999999996</v>
      </c>
      <c r="CU2658" s="174">
        <v>1269</v>
      </c>
      <c r="CV2658" s="174">
        <v>124480</v>
      </c>
      <c r="CW2658" s="174">
        <v>5</v>
      </c>
      <c r="CX2658" s="174">
        <v>2062.8649999999998</v>
      </c>
    </row>
    <row r="2659" spans="84:102" x14ac:dyDescent="0.25">
      <c r="CF2659" s="3" t="s">
        <v>3073</v>
      </c>
      <c r="CG2659" s="174">
        <v>140886</v>
      </c>
      <c r="CH2659" s="174">
        <v>2737</v>
      </c>
      <c r="CI2659" s="174">
        <v>5</v>
      </c>
      <c r="CJ2659" s="174">
        <v>2062.4050000000002</v>
      </c>
      <c r="CK2659" s="174">
        <v>2062.4050000000002</v>
      </c>
      <c r="CN2659" s="3">
        <v>866</v>
      </c>
      <c r="CO2659" s="169">
        <f t="shared" si="231"/>
        <v>1319.7053000000001</v>
      </c>
      <c r="CP2659" s="169">
        <f t="shared" si="232"/>
        <v>1317.0866999999998</v>
      </c>
      <c r="CQ2659" s="170">
        <f t="shared" si="233"/>
        <v>2636.7919999999999</v>
      </c>
      <c r="CU2659" s="174">
        <v>140886</v>
      </c>
      <c r="CV2659" s="174">
        <v>2737</v>
      </c>
      <c r="CW2659" s="174">
        <v>5</v>
      </c>
      <c r="CX2659" s="174">
        <v>2062.4050000000002</v>
      </c>
    </row>
    <row r="2660" spans="84:102" x14ac:dyDescent="0.25">
      <c r="CF2660" s="3" t="s">
        <v>3073</v>
      </c>
      <c r="CG2660" s="174">
        <v>2631</v>
      </c>
      <c r="CH2660" s="174">
        <v>46043</v>
      </c>
      <c r="CI2660" s="174">
        <v>5</v>
      </c>
      <c r="CJ2660" s="174">
        <v>2062.2939999999999</v>
      </c>
      <c r="CK2660" s="174">
        <v>2062.2939999999999</v>
      </c>
      <c r="CN2660" s="3">
        <v>60</v>
      </c>
      <c r="CO2660" s="169">
        <f t="shared" si="231"/>
        <v>1309.2726429999998</v>
      </c>
      <c r="CP2660" s="169">
        <f t="shared" si="232"/>
        <v>1326.64615</v>
      </c>
      <c r="CQ2660" s="170">
        <f t="shared" si="233"/>
        <v>2635.9187929999998</v>
      </c>
      <c r="CU2660" s="174">
        <v>2631</v>
      </c>
      <c r="CV2660" s="174">
        <v>46043</v>
      </c>
      <c r="CW2660" s="174">
        <v>5</v>
      </c>
      <c r="CX2660" s="174">
        <v>2062.2939999999999</v>
      </c>
    </row>
    <row r="2661" spans="84:102" x14ac:dyDescent="0.25">
      <c r="CF2661" s="3" t="s">
        <v>3073</v>
      </c>
      <c r="CG2661" s="174">
        <v>155135</v>
      </c>
      <c r="CH2661" s="174">
        <v>3207</v>
      </c>
      <c r="CI2661" s="174">
        <v>5</v>
      </c>
      <c r="CJ2661" s="174">
        <v>2062.2489999999998</v>
      </c>
      <c r="CK2661" s="174">
        <v>2062.2489999999998</v>
      </c>
      <c r="CN2661" s="3">
        <v>1511</v>
      </c>
      <c r="CO2661" s="169">
        <f t="shared" si="231"/>
        <v>1271.7059999999999</v>
      </c>
      <c r="CP2661" s="169">
        <f t="shared" si="232"/>
        <v>1363.9880000000001</v>
      </c>
      <c r="CQ2661" s="170">
        <f t="shared" si="233"/>
        <v>2635.694</v>
      </c>
      <c r="CU2661" s="174">
        <v>155135</v>
      </c>
      <c r="CV2661" s="174">
        <v>3207</v>
      </c>
      <c r="CW2661" s="174">
        <v>5</v>
      </c>
      <c r="CX2661" s="174">
        <v>2062.2489999999998</v>
      </c>
    </row>
    <row r="2662" spans="84:102" x14ac:dyDescent="0.25">
      <c r="CF2662" s="3" t="s">
        <v>3073</v>
      </c>
      <c r="CG2662" s="174">
        <v>3382</v>
      </c>
      <c r="CH2662" s="174">
        <v>172106</v>
      </c>
      <c r="CI2662" s="174">
        <v>5</v>
      </c>
      <c r="CJ2662" s="174">
        <v>2061.8609999999999</v>
      </c>
      <c r="CK2662" s="174">
        <v>2061.8609999999999</v>
      </c>
      <c r="CN2662" s="3">
        <v>450</v>
      </c>
      <c r="CO2662" s="169">
        <f t="shared" si="231"/>
        <v>1312.4214000000002</v>
      </c>
      <c r="CP2662" s="169">
        <f t="shared" si="232"/>
        <v>1321.807</v>
      </c>
      <c r="CQ2662" s="170">
        <f t="shared" si="233"/>
        <v>2634.2284</v>
      </c>
      <c r="CU2662" s="174">
        <v>3382</v>
      </c>
      <c r="CV2662" s="174">
        <v>172106</v>
      </c>
      <c r="CW2662" s="174">
        <v>5</v>
      </c>
      <c r="CX2662" s="174">
        <v>2061.8609999999999</v>
      </c>
    </row>
    <row r="2663" spans="84:102" x14ac:dyDescent="0.25">
      <c r="CF2663" s="3" t="s">
        <v>3073</v>
      </c>
      <c r="CG2663" s="174">
        <v>61598</v>
      </c>
      <c r="CH2663" s="174">
        <v>1735</v>
      </c>
      <c r="CI2663" s="174">
        <v>5</v>
      </c>
      <c r="CJ2663" s="174">
        <v>2060.2109999999998</v>
      </c>
      <c r="CK2663" s="174">
        <v>2060.2109999999998</v>
      </c>
      <c r="CN2663" s="3">
        <v>791</v>
      </c>
      <c r="CO2663" s="169">
        <f t="shared" si="231"/>
        <v>1304.305742</v>
      </c>
      <c r="CP2663" s="169">
        <f t="shared" si="232"/>
        <v>1329.2914099999998</v>
      </c>
      <c r="CQ2663" s="170">
        <f t="shared" si="233"/>
        <v>2633.5971519999998</v>
      </c>
      <c r="CU2663" s="174">
        <v>61598</v>
      </c>
      <c r="CV2663" s="174">
        <v>1735</v>
      </c>
      <c r="CW2663" s="174">
        <v>5</v>
      </c>
      <c r="CX2663" s="174">
        <v>2060.2109999999998</v>
      </c>
    </row>
    <row r="2664" spans="84:102" x14ac:dyDescent="0.25">
      <c r="CF2664" s="3" t="s">
        <v>3073</v>
      </c>
      <c r="CG2664" s="174">
        <v>25271</v>
      </c>
      <c r="CH2664" s="174">
        <v>2320</v>
      </c>
      <c r="CI2664" s="174">
        <v>5</v>
      </c>
      <c r="CJ2664" s="174">
        <v>2060.1759999999999</v>
      </c>
      <c r="CK2664" s="174">
        <v>2060.1759999999999</v>
      </c>
      <c r="CN2664" s="3">
        <v>2221</v>
      </c>
      <c r="CO2664" s="169">
        <f t="shared" si="231"/>
        <v>1287.4926</v>
      </c>
      <c r="CP2664" s="169">
        <f t="shared" si="232"/>
        <v>1345.2927999999999</v>
      </c>
      <c r="CQ2664" s="170">
        <f t="shared" si="233"/>
        <v>2632.7853999999998</v>
      </c>
      <c r="CU2664" s="174">
        <v>25271</v>
      </c>
      <c r="CV2664" s="174">
        <v>2320</v>
      </c>
      <c r="CW2664" s="174">
        <v>5</v>
      </c>
      <c r="CX2664" s="174">
        <v>2060.1759999999999</v>
      </c>
    </row>
    <row r="2665" spans="84:102" x14ac:dyDescent="0.25">
      <c r="CF2665" s="3" t="s">
        <v>3073</v>
      </c>
      <c r="CG2665" s="174">
        <v>3665</v>
      </c>
      <c r="CH2665" s="174">
        <v>108978</v>
      </c>
      <c r="CI2665" s="174">
        <v>5</v>
      </c>
      <c r="CJ2665" s="174">
        <v>2058.8560000000002</v>
      </c>
      <c r="CK2665" s="174">
        <v>2058.8560000000002</v>
      </c>
      <c r="CN2665" s="3">
        <v>10</v>
      </c>
      <c r="CO2665" s="169">
        <f t="shared" si="231"/>
        <v>1191.6981000000001</v>
      </c>
      <c r="CP2665" s="169">
        <f t="shared" si="232"/>
        <v>1438.981</v>
      </c>
      <c r="CQ2665" s="170">
        <f t="shared" si="233"/>
        <v>2630.6791000000003</v>
      </c>
      <c r="CU2665" s="174">
        <v>3665</v>
      </c>
      <c r="CV2665" s="174">
        <v>108978</v>
      </c>
      <c r="CW2665" s="174">
        <v>5</v>
      </c>
      <c r="CX2665" s="174">
        <v>2058.8560000000002</v>
      </c>
    </row>
    <row r="2666" spans="84:102" x14ac:dyDescent="0.25">
      <c r="CF2666" s="3" t="s">
        <v>3073</v>
      </c>
      <c r="CG2666" s="174">
        <v>129845</v>
      </c>
      <c r="CH2666" s="174">
        <v>1072</v>
      </c>
      <c r="CI2666" s="174">
        <v>5</v>
      </c>
      <c r="CJ2666" s="174">
        <v>2058.547</v>
      </c>
      <c r="CK2666" s="174">
        <v>2058.547</v>
      </c>
      <c r="CN2666" s="3">
        <v>3044</v>
      </c>
      <c r="CO2666" s="169">
        <f t="shared" si="231"/>
        <v>1298.5281</v>
      </c>
      <c r="CP2666" s="169">
        <f t="shared" si="232"/>
        <v>1331.9069</v>
      </c>
      <c r="CQ2666" s="170">
        <f t="shared" si="233"/>
        <v>2630.4349999999999</v>
      </c>
      <c r="CU2666" s="174">
        <v>129845</v>
      </c>
      <c r="CV2666" s="174">
        <v>1072</v>
      </c>
      <c r="CW2666" s="174">
        <v>5</v>
      </c>
      <c r="CX2666" s="174">
        <v>2058.547</v>
      </c>
    </row>
    <row r="2667" spans="84:102" x14ac:dyDescent="0.25">
      <c r="CF2667" s="3" t="s">
        <v>3073</v>
      </c>
      <c r="CG2667" s="174">
        <v>51903</v>
      </c>
      <c r="CH2667" s="174">
        <v>1822</v>
      </c>
      <c r="CI2667" s="174">
        <v>5</v>
      </c>
      <c r="CJ2667" s="174">
        <v>2057.9760000000001</v>
      </c>
      <c r="CK2667" s="174">
        <v>2057.9760000000001</v>
      </c>
      <c r="CN2667" s="3">
        <v>2812</v>
      </c>
      <c r="CO2667" s="169">
        <f t="shared" si="231"/>
        <v>1264.5873999999999</v>
      </c>
      <c r="CP2667" s="169">
        <f t="shared" si="232"/>
        <v>1359.9373000000001</v>
      </c>
      <c r="CQ2667" s="170">
        <f t="shared" si="233"/>
        <v>2624.5246999999999</v>
      </c>
      <c r="CU2667" s="174">
        <v>51903</v>
      </c>
      <c r="CV2667" s="174">
        <v>1822</v>
      </c>
      <c r="CW2667" s="174">
        <v>5</v>
      </c>
      <c r="CX2667" s="174">
        <v>2057.9760000000001</v>
      </c>
    </row>
    <row r="2668" spans="84:102" x14ac:dyDescent="0.25">
      <c r="CF2668" s="3" t="s">
        <v>3073</v>
      </c>
      <c r="CG2668" s="174">
        <v>1309</v>
      </c>
      <c r="CH2668" s="174">
        <v>117716</v>
      </c>
      <c r="CI2668" s="174">
        <v>5</v>
      </c>
      <c r="CJ2668" s="174">
        <v>2057.913</v>
      </c>
      <c r="CK2668" s="174">
        <v>2057.913</v>
      </c>
      <c r="CN2668" s="3">
        <v>861</v>
      </c>
      <c r="CO2668" s="169">
        <f t="shared" si="231"/>
        <v>1315.9306999999999</v>
      </c>
      <c r="CP2668" s="169">
        <f t="shared" si="232"/>
        <v>1307.13427</v>
      </c>
      <c r="CQ2668" s="170">
        <f t="shared" si="233"/>
        <v>2623.0649699999999</v>
      </c>
      <c r="CU2668" s="174">
        <v>1309</v>
      </c>
      <c r="CV2668" s="174">
        <v>117716</v>
      </c>
      <c r="CW2668" s="174">
        <v>5</v>
      </c>
      <c r="CX2668" s="174">
        <v>2057.913</v>
      </c>
    </row>
    <row r="2669" spans="84:102" x14ac:dyDescent="0.25">
      <c r="CF2669" s="3" t="s">
        <v>3073</v>
      </c>
      <c r="CG2669" s="174">
        <v>1239</v>
      </c>
      <c r="CH2669" s="174">
        <v>127204</v>
      </c>
      <c r="CI2669" s="174">
        <v>5</v>
      </c>
      <c r="CJ2669" s="174">
        <v>2057.9079999999999</v>
      </c>
      <c r="CK2669" s="174">
        <v>2057.9079999999999</v>
      </c>
      <c r="CN2669" s="3">
        <v>3330</v>
      </c>
      <c r="CO2669" s="169">
        <f t="shared" si="231"/>
        <v>1306.0076999999999</v>
      </c>
      <c r="CP2669" s="169">
        <f t="shared" si="232"/>
        <v>1316.6935000000001</v>
      </c>
      <c r="CQ2669" s="170">
        <f t="shared" si="233"/>
        <v>2622.7012</v>
      </c>
      <c r="CU2669" s="174">
        <v>1239</v>
      </c>
      <c r="CV2669" s="174">
        <v>127204</v>
      </c>
      <c r="CW2669" s="174">
        <v>5</v>
      </c>
      <c r="CX2669" s="174">
        <v>2057.9079999999999</v>
      </c>
    </row>
    <row r="2670" spans="84:102" x14ac:dyDescent="0.25">
      <c r="CF2670" s="3" t="s">
        <v>3073</v>
      </c>
      <c r="CG2670" s="174">
        <v>81505</v>
      </c>
      <c r="CH2670" s="174">
        <v>1581</v>
      </c>
      <c r="CI2670" s="174">
        <v>5</v>
      </c>
      <c r="CJ2670" s="174">
        <v>2057.39</v>
      </c>
      <c r="CK2670" s="174">
        <v>2057.39</v>
      </c>
      <c r="CN2670" s="3">
        <v>2208</v>
      </c>
      <c r="CO2670" s="169">
        <f t="shared" si="231"/>
        <v>1291.6569999999999</v>
      </c>
      <c r="CP2670" s="169">
        <f t="shared" si="232"/>
        <v>1330.9259999999999</v>
      </c>
      <c r="CQ2670" s="170">
        <f t="shared" si="233"/>
        <v>2622.5829999999996</v>
      </c>
      <c r="CU2670" s="174">
        <v>81505</v>
      </c>
      <c r="CV2670" s="174">
        <v>1581</v>
      </c>
      <c r="CW2670" s="174">
        <v>5</v>
      </c>
      <c r="CX2670" s="174">
        <v>2057.39</v>
      </c>
    </row>
    <row r="2671" spans="84:102" x14ac:dyDescent="0.25">
      <c r="CF2671" s="3" t="s">
        <v>3073</v>
      </c>
      <c r="CG2671" s="174">
        <v>32832</v>
      </c>
      <c r="CH2671" s="174">
        <v>2376</v>
      </c>
      <c r="CI2671" s="174">
        <v>5</v>
      </c>
      <c r="CJ2671" s="174">
        <v>2056.931</v>
      </c>
      <c r="CK2671" s="174">
        <v>2056.931</v>
      </c>
      <c r="CN2671" s="3">
        <v>1820</v>
      </c>
      <c r="CO2671" s="169">
        <f t="shared" si="231"/>
        <v>1283.9228000000001</v>
      </c>
      <c r="CP2671" s="169">
        <f t="shared" si="232"/>
        <v>1338.6401000000001</v>
      </c>
      <c r="CQ2671" s="170">
        <f t="shared" si="233"/>
        <v>2622.5628999999999</v>
      </c>
      <c r="CU2671" s="174">
        <v>32832</v>
      </c>
      <c r="CV2671" s="174">
        <v>2376</v>
      </c>
      <c r="CW2671" s="174">
        <v>5</v>
      </c>
      <c r="CX2671" s="174">
        <v>2056.931</v>
      </c>
    </row>
    <row r="2672" spans="84:102" x14ac:dyDescent="0.25">
      <c r="CF2672" s="3" t="s">
        <v>3073</v>
      </c>
      <c r="CG2672" s="174">
        <v>60606</v>
      </c>
      <c r="CH2672" s="174">
        <v>36</v>
      </c>
      <c r="CI2672" s="174">
        <v>5</v>
      </c>
      <c r="CJ2672" s="174">
        <v>2056.2550000000001</v>
      </c>
      <c r="CK2672" s="174">
        <v>2056.2550000000001</v>
      </c>
      <c r="CN2672" s="3">
        <v>561</v>
      </c>
      <c r="CO2672" s="169">
        <f t="shared" si="231"/>
        <v>1316.9408400000002</v>
      </c>
      <c r="CP2672" s="169">
        <f t="shared" si="232"/>
        <v>1304.3639900000001</v>
      </c>
      <c r="CQ2672" s="170">
        <f t="shared" si="233"/>
        <v>2621.30483</v>
      </c>
      <c r="CU2672" s="174">
        <v>60606</v>
      </c>
      <c r="CV2672" s="174">
        <v>36</v>
      </c>
      <c r="CW2672" s="174">
        <v>5</v>
      </c>
      <c r="CX2672" s="174">
        <v>2056.2550000000001</v>
      </c>
    </row>
    <row r="2673" spans="84:102" x14ac:dyDescent="0.25">
      <c r="CF2673" s="3" t="s">
        <v>3073</v>
      </c>
      <c r="CG2673" s="174">
        <v>2729</v>
      </c>
      <c r="CH2673" s="174">
        <v>138613</v>
      </c>
      <c r="CI2673" s="174">
        <v>5</v>
      </c>
      <c r="CJ2673" s="174">
        <v>2055.373</v>
      </c>
      <c r="CK2673" s="174">
        <v>2055.373</v>
      </c>
      <c r="CN2673" s="3">
        <v>2484</v>
      </c>
      <c r="CO2673" s="169">
        <f t="shared" si="231"/>
        <v>1326.5322000000001</v>
      </c>
      <c r="CP2673" s="169">
        <f t="shared" si="232"/>
        <v>1292.7537</v>
      </c>
      <c r="CQ2673" s="170">
        <f t="shared" si="233"/>
        <v>2619.2858999999999</v>
      </c>
      <c r="CU2673" s="174">
        <v>2729</v>
      </c>
      <c r="CV2673" s="174">
        <v>138613</v>
      </c>
      <c r="CW2673" s="174">
        <v>5</v>
      </c>
      <c r="CX2673" s="174">
        <v>2055.373</v>
      </c>
    </row>
    <row r="2674" spans="84:102" x14ac:dyDescent="0.25">
      <c r="CF2674" s="3" t="s">
        <v>3073</v>
      </c>
      <c r="CG2674" s="174">
        <v>3694</v>
      </c>
      <c r="CH2674" s="174">
        <v>80025</v>
      </c>
      <c r="CI2674" s="174">
        <v>5</v>
      </c>
      <c r="CJ2674" s="174">
        <v>2054.895</v>
      </c>
      <c r="CK2674" s="174">
        <v>2054.895</v>
      </c>
      <c r="CN2674" s="3">
        <v>575</v>
      </c>
      <c r="CO2674" s="169">
        <f t="shared" si="231"/>
        <v>1321.6393599999999</v>
      </c>
      <c r="CP2674" s="169">
        <f t="shared" si="232"/>
        <v>1293.6694</v>
      </c>
      <c r="CQ2674" s="170">
        <f t="shared" si="233"/>
        <v>2615.3087599999999</v>
      </c>
      <c r="CU2674" s="174">
        <v>3694</v>
      </c>
      <c r="CV2674" s="174">
        <v>80025</v>
      </c>
      <c r="CW2674" s="174">
        <v>5</v>
      </c>
      <c r="CX2674" s="174">
        <v>2054.895</v>
      </c>
    </row>
    <row r="2675" spans="84:102" x14ac:dyDescent="0.25">
      <c r="CF2675" s="3" t="s">
        <v>3073</v>
      </c>
      <c r="CG2675" s="174">
        <v>84920</v>
      </c>
      <c r="CH2675" s="174">
        <v>515</v>
      </c>
      <c r="CI2675" s="174">
        <v>5</v>
      </c>
      <c r="CJ2675" s="174">
        <v>2054.6689999999999</v>
      </c>
      <c r="CK2675" s="174">
        <v>2054.6689999999999</v>
      </c>
      <c r="CN2675" s="3">
        <v>99</v>
      </c>
      <c r="CO2675" s="169">
        <f t="shared" si="231"/>
        <v>1321.68598</v>
      </c>
      <c r="CP2675" s="169">
        <f t="shared" si="232"/>
        <v>1289.13636</v>
      </c>
      <c r="CQ2675" s="170">
        <f t="shared" si="233"/>
        <v>2610.8223399999997</v>
      </c>
      <c r="CU2675" s="174">
        <v>84920</v>
      </c>
      <c r="CV2675" s="174">
        <v>515</v>
      </c>
      <c r="CW2675" s="174">
        <v>5</v>
      </c>
      <c r="CX2675" s="174">
        <v>2054.6689999999999</v>
      </c>
    </row>
    <row r="2676" spans="84:102" x14ac:dyDescent="0.25">
      <c r="CF2676" s="3" t="s">
        <v>3073</v>
      </c>
      <c r="CG2676" s="174">
        <v>2114</v>
      </c>
      <c r="CH2676" s="174">
        <v>10701</v>
      </c>
      <c r="CI2676" s="174">
        <v>5</v>
      </c>
      <c r="CJ2676" s="174">
        <v>2054.069</v>
      </c>
      <c r="CK2676" s="174">
        <v>2054.069</v>
      </c>
      <c r="CN2676" s="3">
        <v>1497</v>
      </c>
      <c r="CO2676" s="169">
        <f t="shared" si="231"/>
        <v>1303.6279999999999</v>
      </c>
      <c r="CP2676" s="169">
        <f t="shared" si="232"/>
        <v>1307.0150000000001</v>
      </c>
      <c r="CQ2676" s="170">
        <f t="shared" si="233"/>
        <v>2610.643</v>
      </c>
      <c r="CU2676" s="174">
        <v>2114</v>
      </c>
      <c r="CV2676" s="174">
        <v>10701</v>
      </c>
      <c r="CW2676" s="174">
        <v>5</v>
      </c>
      <c r="CX2676" s="174">
        <v>2054.069</v>
      </c>
    </row>
    <row r="2677" spans="84:102" x14ac:dyDescent="0.25">
      <c r="CF2677" s="3" t="s">
        <v>3073</v>
      </c>
      <c r="CG2677" s="174">
        <v>2735</v>
      </c>
      <c r="CH2677" s="174">
        <v>143304</v>
      </c>
      <c r="CI2677" s="174">
        <v>5</v>
      </c>
      <c r="CJ2677" s="174">
        <v>2053.5250000000001</v>
      </c>
      <c r="CK2677" s="174">
        <v>2053.5250000000001</v>
      </c>
      <c r="CN2677" s="3">
        <v>3240</v>
      </c>
      <c r="CO2677" s="169">
        <f t="shared" si="231"/>
        <v>1305.20669</v>
      </c>
      <c r="CP2677" s="169">
        <f t="shared" si="232"/>
        <v>1303.8537699999999</v>
      </c>
      <c r="CQ2677" s="170">
        <f t="shared" si="233"/>
        <v>2609.0604599999997</v>
      </c>
      <c r="CU2677" s="174">
        <v>2735</v>
      </c>
      <c r="CV2677" s="174">
        <v>143304</v>
      </c>
      <c r="CW2677" s="174">
        <v>5</v>
      </c>
      <c r="CX2677" s="174">
        <v>2053.5250000000001</v>
      </c>
    </row>
    <row r="2678" spans="84:102" x14ac:dyDescent="0.25">
      <c r="CF2678" s="3" t="s">
        <v>3073</v>
      </c>
      <c r="CG2678" s="174">
        <v>681</v>
      </c>
      <c r="CH2678" s="174">
        <v>90464</v>
      </c>
      <c r="CI2678" s="174">
        <v>5</v>
      </c>
      <c r="CJ2678" s="174">
        <v>2052.4119999999998</v>
      </c>
      <c r="CK2678" s="174">
        <v>2052.4119999999998</v>
      </c>
      <c r="CN2678" s="3">
        <v>3396</v>
      </c>
      <c r="CO2678" s="169">
        <f t="shared" si="231"/>
        <v>1294.4069999999999</v>
      </c>
      <c r="CP2678" s="169">
        <f t="shared" si="232"/>
        <v>1313.855</v>
      </c>
      <c r="CQ2678" s="170">
        <f t="shared" si="233"/>
        <v>2608.2619999999997</v>
      </c>
      <c r="CU2678" s="174">
        <v>681</v>
      </c>
      <c r="CV2678" s="174">
        <v>90464</v>
      </c>
      <c r="CW2678" s="174">
        <v>5</v>
      </c>
      <c r="CX2678" s="174">
        <v>2052.4119999999998</v>
      </c>
    </row>
    <row r="2679" spans="84:102" x14ac:dyDescent="0.25">
      <c r="CF2679" s="3" t="s">
        <v>3073</v>
      </c>
      <c r="CG2679" s="174">
        <v>165591</v>
      </c>
      <c r="CH2679" s="174">
        <v>3333</v>
      </c>
      <c r="CI2679" s="174">
        <v>5</v>
      </c>
      <c r="CJ2679" s="174">
        <v>2051.8470000000002</v>
      </c>
      <c r="CK2679" s="174">
        <v>2051.8470000000002</v>
      </c>
      <c r="CN2679" s="3">
        <v>1766</v>
      </c>
      <c r="CO2679" s="169">
        <f t="shared" si="231"/>
        <v>1316.6869999999999</v>
      </c>
      <c r="CP2679" s="169">
        <f t="shared" si="232"/>
        <v>1289.9559999999999</v>
      </c>
      <c r="CQ2679" s="170">
        <f t="shared" si="233"/>
        <v>2606.643</v>
      </c>
      <c r="CU2679" s="174">
        <v>165591</v>
      </c>
      <c r="CV2679" s="174">
        <v>3333</v>
      </c>
      <c r="CW2679" s="174">
        <v>5</v>
      </c>
      <c r="CX2679" s="174">
        <v>2051.8470000000002</v>
      </c>
    </row>
    <row r="2680" spans="84:102" x14ac:dyDescent="0.25">
      <c r="CF2680" s="3" t="s">
        <v>3073</v>
      </c>
      <c r="CG2680" s="174">
        <v>2805</v>
      </c>
      <c r="CH2680" s="174">
        <v>147904</v>
      </c>
      <c r="CI2680" s="174">
        <v>5</v>
      </c>
      <c r="CJ2680" s="174">
        <v>2051.33</v>
      </c>
      <c r="CK2680" s="174">
        <v>2051.33</v>
      </c>
      <c r="CN2680" s="3">
        <v>3650</v>
      </c>
      <c r="CO2680" s="169">
        <f t="shared" si="231"/>
        <v>1294.36474</v>
      </c>
      <c r="CP2680" s="169">
        <f t="shared" si="232"/>
        <v>1311.7254</v>
      </c>
      <c r="CQ2680" s="170">
        <f t="shared" si="233"/>
        <v>2606.0901400000002</v>
      </c>
      <c r="CU2680" s="174">
        <v>2805</v>
      </c>
      <c r="CV2680" s="174">
        <v>147904</v>
      </c>
      <c r="CW2680" s="174">
        <v>5</v>
      </c>
      <c r="CX2680" s="174">
        <v>2051.33</v>
      </c>
    </row>
    <row r="2681" spans="84:102" x14ac:dyDescent="0.25">
      <c r="CF2681" s="3" t="s">
        <v>3073</v>
      </c>
      <c r="CG2681" s="174">
        <v>558</v>
      </c>
      <c r="CH2681" s="174">
        <v>83210</v>
      </c>
      <c r="CI2681" s="174">
        <v>5</v>
      </c>
      <c r="CJ2681" s="174">
        <v>2050.0810000000001</v>
      </c>
      <c r="CK2681" s="174">
        <v>2050.0810000000001</v>
      </c>
      <c r="CN2681" s="3">
        <v>3185</v>
      </c>
      <c r="CO2681" s="169">
        <f t="shared" si="231"/>
        <v>1268.5755000000001</v>
      </c>
      <c r="CP2681" s="169">
        <f t="shared" si="232"/>
        <v>1333.6248000000001</v>
      </c>
      <c r="CQ2681" s="170">
        <f t="shared" si="233"/>
        <v>2602.2003000000004</v>
      </c>
      <c r="CU2681" s="174">
        <v>558</v>
      </c>
      <c r="CV2681" s="174">
        <v>83210</v>
      </c>
      <c r="CW2681" s="174">
        <v>5</v>
      </c>
      <c r="CX2681" s="174">
        <v>2050.0810000000001</v>
      </c>
    </row>
    <row r="2682" spans="84:102" x14ac:dyDescent="0.25">
      <c r="CF2682" s="3" t="s">
        <v>3073</v>
      </c>
      <c r="CG2682" s="174">
        <v>143182</v>
      </c>
      <c r="CH2682" s="174">
        <v>2767</v>
      </c>
      <c r="CI2682" s="174">
        <v>5</v>
      </c>
      <c r="CJ2682" s="174">
        <v>2050.0100000000002</v>
      </c>
      <c r="CK2682" s="174">
        <v>2050.0100000000002</v>
      </c>
      <c r="CN2682" s="3">
        <v>862</v>
      </c>
      <c r="CO2682" s="169">
        <f t="shared" si="231"/>
        <v>1288.3022000000001</v>
      </c>
      <c r="CP2682" s="169">
        <f t="shared" si="232"/>
        <v>1310.9817</v>
      </c>
      <c r="CQ2682" s="170">
        <f t="shared" si="233"/>
        <v>2599.2839000000004</v>
      </c>
      <c r="CU2682" s="174">
        <v>143182</v>
      </c>
      <c r="CV2682" s="174">
        <v>2767</v>
      </c>
      <c r="CW2682" s="174">
        <v>5</v>
      </c>
      <c r="CX2682" s="174">
        <v>2050.0100000000002</v>
      </c>
    </row>
    <row r="2683" spans="84:102" x14ac:dyDescent="0.25">
      <c r="CF2683" s="3" t="s">
        <v>3073</v>
      </c>
      <c r="CG2683" s="174">
        <v>110856</v>
      </c>
      <c r="CH2683" s="174">
        <v>3664</v>
      </c>
      <c r="CI2683" s="174">
        <v>5</v>
      </c>
      <c r="CJ2683" s="174">
        <v>2048.6799999999998</v>
      </c>
      <c r="CK2683" s="174">
        <v>2048.6799999999998</v>
      </c>
      <c r="CN2683" s="3">
        <v>1499</v>
      </c>
      <c r="CO2683" s="169">
        <f t="shared" si="231"/>
        <v>1305.0581</v>
      </c>
      <c r="CP2683" s="169">
        <f t="shared" si="232"/>
        <v>1292.5818999999999</v>
      </c>
      <c r="CQ2683" s="170">
        <f t="shared" si="233"/>
        <v>2597.64</v>
      </c>
      <c r="CU2683" s="174">
        <v>110856</v>
      </c>
      <c r="CV2683" s="174">
        <v>3664</v>
      </c>
      <c r="CW2683" s="174">
        <v>5</v>
      </c>
      <c r="CX2683" s="174">
        <v>2048.6799999999998</v>
      </c>
    </row>
    <row r="2684" spans="84:102" x14ac:dyDescent="0.25">
      <c r="CF2684" s="3" t="s">
        <v>3073</v>
      </c>
      <c r="CG2684" s="174">
        <v>185715</v>
      </c>
      <c r="CH2684" s="174">
        <v>1751</v>
      </c>
      <c r="CI2684" s="174">
        <v>5</v>
      </c>
      <c r="CJ2684" s="174">
        <v>2047.8409999999999</v>
      </c>
      <c r="CK2684" s="174">
        <v>2047.8409999999999</v>
      </c>
      <c r="CN2684" s="3">
        <v>3684</v>
      </c>
      <c r="CO2684" s="169">
        <f t="shared" si="231"/>
        <v>1306.2339999999999</v>
      </c>
      <c r="CP2684" s="169">
        <f t="shared" si="232"/>
        <v>1291.124</v>
      </c>
      <c r="CQ2684" s="170">
        <f t="shared" si="233"/>
        <v>2597.3580000000002</v>
      </c>
      <c r="CU2684" s="174">
        <v>185715</v>
      </c>
      <c r="CV2684" s="174">
        <v>1751</v>
      </c>
      <c r="CW2684" s="174">
        <v>5</v>
      </c>
      <c r="CX2684" s="174">
        <v>2047.8409999999999</v>
      </c>
    </row>
    <row r="2685" spans="84:102" x14ac:dyDescent="0.25">
      <c r="CF2685" s="3" t="s">
        <v>3073</v>
      </c>
      <c r="CG2685" s="174">
        <v>3296</v>
      </c>
      <c r="CH2685" s="174">
        <v>162616</v>
      </c>
      <c r="CI2685" s="174">
        <v>5</v>
      </c>
      <c r="CJ2685" s="174">
        <v>2047.694</v>
      </c>
      <c r="CK2685" s="174">
        <v>2047.694</v>
      </c>
      <c r="CN2685" s="3">
        <v>1943</v>
      </c>
      <c r="CO2685" s="169">
        <f t="shared" si="231"/>
        <v>1278.011</v>
      </c>
      <c r="CP2685" s="169">
        <f t="shared" si="232"/>
        <v>1317.3979999999999</v>
      </c>
      <c r="CQ2685" s="170">
        <f t="shared" si="233"/>
        <v>2595.4089999999997</v>
      </c>
      <c r="CU2685" s="174">
        <v>3296</v>
      </c>
      <c r="CV2685" s="174">
        <v>162616</v>
      </c>
      <c r="CW2685" s="174">
        <v>5</v>
      </c>
      <c r="CX2685" s="174">
        <v>2047.694</v>
      </c>
    </row>
    <row r="2686" spans="84:102" x14ac:dyDescent="0.25">
      <c r="CF2686" s="3" t="s">
        <v>3073</v>
      </c>
      <c r="CG2686" s="174">
        <v>3654</v>
      </c>
      <c r="CH2686" s="174">
        <v>110003</v>
      </c>
      <c r="CI2686" s="174">
        <v>5</v>
      </c>
      <c r="CJ2686" s="174">
        <v>2046.904</v>
      </c>
      <c r="CK2686" s="174">
        <v>2046.904</v>
      </c>
      <c r="CN2686" s="3">
        <v>808</v>
      </c>
      <c r="CO2686" s="169">
        <f t="shared" si="231"/>
        <v>1249.2676000000001</v>
      </c>
      <c r="CP2686" s="169">
        <f t="shared" si="232"/>
        <v>1344.6972000000001</v>
      </c>
      <c r="CQ2686" s="170">
        <f t="shared" si="233"/>
        <v>2593.9648000000002</v>
      </c>
      <c r="CU2686" s="174">
        <v>3654</v>
      </c>
      <c r="CV2686" s="174">
        <v>110003</v>
      </c>
      <c r="CW2686" s="174">
        <v>5</v>
      </c>
      <c r="CX2686" s="174">
        <v>2046.904</v>
      </c>
    </row>
    <row r="2687" spans="84:102" x14ac:dyDescent="0.25">
      <c r="CF2687" s="3" t="s">
        <v>3073</v>
      </c>
      <c r="CG2687" s="174">
        <v>1804</v>
      </c>
      <c r="CH2687" s="174">
        <v>53522</v>
      </c>
      <c r="CI2687" s="174">
        <v>5</v>
      </c>
      <c r="CJ2687" s="174">
        <v>2045.12</v>
      </c>
      <c r="CK2687" s="174">
        <v>2045.12</v>
      </c>
      <c r="CN2687" s="3">
        <v>205</v>
      </c>
      <c r="CO2687" s="169">
        <f t="shared" si="231"/>
        <v>1280.8959</v>
      </c>
      <c r="CP2687" s="169">
        <f t="shared" si="232"/>
        <v>1309.5776000000001</v>
      </c>
      <c r="CQ2687" s="170">
        <f t="shared" si="233"/>
        <v>2590.4735000000001</v>
      </c>
      <c r="CU2687" s="174">
        <v>1804</v>
      </c>
      <c r="CV2687" s="174">
        <v>53522</v>
      </c>
      <c r="CW2687" s="174">
        <v>5</v>
      </c>
      <c r="CX2687" s="174">
        <v>2045.12</v>
      </c>
    </row>
    <row r="2688" spans="84:102" x14ac:dyDescent="0.25">
      <c r="CF2688" s="3" t="s">
        <v>3073</v>
      </c>
      <c r="CG2688" s="174">
        <v>141713</v>
      </c>
      <c r="CH2688" s="174">
        <v>2732</v>
      </c>
      <c r="CI2688" s="174">
        <v>5</v>
      </c>
      <c r="CJ2688" s="174">
        <v>2045.1010000000001</v>
      </c>
      <c r="CK2688" s="174">
        <v>2045.1010000000001</v>
      </c>
      <c r="CN2688" s="3">
        <v>2650</v>
      </c>
      <c r="CO2688" s="169">
        <f t="shared" si="231"/>
        <v>1302.2149999999999</v>
      </c>
      <c r="CP2688" s="169">
        <f t="shared" si="232"/>
        <v>1287.6696000000002</v>
      </c>
      <c r="CQ2688" s="170">
        <f t="shared" si="233"/>
        <v>2589.8846000000003</v>
      </c>
      <c r="CU2688" s="174">
        <v>141713</v>
      </c>
      <c r="CV2688" s="174">
        <v>2732</v>
      </c>
      <c r="CW2688" s="174">
        <v>5</v>
      </c>
      <c r="CX2688" s="174">
        <v>2045.1010000000001</v>
      </c>
    </row>
    <row r="2689" spans="84:102" x14ac:dyDescent="0.25">
      <c r="CF2689" s="3" t="s">
        <v>3073</v>
      </c>
      <c r="CG2689" s="174">
        <v>1663</v>
      </c>
      <c r="CH2689" s="174">
        <v>72146</v>
      </c>
      <c r="CI2689" s="174">
        <v>5</v>
      </c>
      <c r="CJ2689" s="174">
        <v>2044.5150000000001</v>
      </c>
      <c r="CK2689" s="174">
        <v>2044.5150000000001</v>
      </c>
      <c r="CN2689" s="3">
        <v>3187</v>
      </c>
      <c r="CO2689" s="169">
        <f t="shared" si="231"/>
        <v>1282.4152199999999</v>
      </c>
      <c r="CP2689" s="169">
        <f t="shared" si="232"/>
        <v>1304.7031099999999</v>
      </c>
      <c r="CQ2689" s="170">
        <f t="shared" si="233"/>
        <v>2587.1183299999998</v>
      </c>
      <c r="CU2689" s="174">
        <v>1663</v>
      </c>
      <c r="CV2689" s="174">
        <v>72146</v>
      </c>
      <c r="CW2689" s="174">
        <v>5</v>
      </c>
      <c r="CX2689" s="174">
        <v>2044.5150000000001</v>
      </c>
    </row>
    <row r="2690" spans="84:102" x14ac:dyDescent="0.25">
      <c r="CF2690" s="3" t="s">
        <v>3073</v>
      </c>
      <c r="CG2690" s="174">
        <v>1733</v>
      </c>
      <c r="CH2690" s="174">
        <v>61591</v>
      </c>
      <c r="CI2690" s="174">
        <v>5</v>
      </c>
      <c r="CJ2690" s="174">
        <v>2043.0730000000001</v>
      </c>
      <c r="CK2690" s="174">
        <v>2043.0730000000001</v>
      </c>
      <c r="CN2690" s="3">
        <v>811</v>
      </c>
      <c r="CO2690" s="169">
        <f t="shared" si="231"/>
        <v>1272.4743000000001</v>
      </c>
      <c r="CP2690" s="169">
        <f t="shared" si="232"/>
        <v>1312.421</v>
      </c>
      <c r="CQ2690" s="170">
        <f t="shared" si="233"/>
        <v>2584.8953000000001</v>
      </c>
      <c r="CU2690" s="174">
        <v>1733</v>
      </c>
      <c r="CV2690" s="174">
        <v>61591</v>
      </c>
      <c r="CW2690" s="174">
        <v>5</v>
      </c>
      <c r="CX2690" s="174">
        <v>2043.0730000000001</v>
      </c>
    </row>
    <row r="2691" spans="84:102" x14ac:dyDescent="0.25">
      <c r="CF2691" s="3" t="s">
        <v>3073</v>
      </c>
      <c r="CG2691" s="174">
        <v>124480</v>
      </c>
      <c r="CH2691" s="174">
        <v>1269</v>
      </c>
      <c r="CI2691" s="174">
        <v>5</v>
      </c>
      <c r="CJ2691" s="174">
        <v>2042.529</v>
      </c>
      <c r="CK2691" s="174">
        <v>2042.529</v>
      </c>
      <c r="CN2691" s="3">
        <v>2601</v>
      </c>
      <c r="CO2691" s="169">
        <f t="shared" ref="CO2691:CO2754" si="234">SUMIF(CG$3:CG$17476,$CN2691,$CK$3:$CK$17476)</f>
        <v>1261.7885989999997</v>
      </c>
      <c r="CP2691" s="169">
        <f t="shared" ref="CP2691:CP2754" si="235">SUMIF(CH$3:CH$17476,$CN2691,$CK$3:$CK$17476)</f>
        <v>1322.98001</v>
      </c>
      <c r="CQ2691" s="170">
        <f t="shared" ref="CQ2691:CQ2754" si="236">CO2691+CP2691</f>
        <v>2584.7686089999997</v>
      </c>
      <c r="CU2691" s="174">
        <v>124480</v>
      </c>
      <c r="CV2691" s="174">
        <v>1269</v>
      </c>
      <c r="CW2691" s="174">
        <v>5</v>
      </c>
      <c r="CX2691" s="174">
        <v>2042.529</v>
      </c>
    </row>
    <row r="2692" spans="84:102" x14ac:dyDescent="0.25">
      <c r="CF2692" s="3" t="s">
        <v>3073</v>
      </c>
      <c r="CG2692" s="174">
        <v>3337</v>
      </c>
      <c r="CH2692" s="174">
        <v>166425</v>
      </c>
      <c r="CI2692" s="174">
        <v>5</v>
      </c>
      <c r="CJ2692" s="174">
        <v>2042.3230000000001</v>
      </c>
      <c r="CK2692" s="174">
        <v>2042.3230000000001</v>
      </c>
      <c r="CN2692" s="3">
        <v>1152</v>
      </c>
      <c r="CO2692" s="169">
        <f t="shared" si="234"/>
        <v>1278.0382</v>
      </c>
      <c r="CP2692" s="169">
        <f t="shared" si="235"/>
        <v>1303.8741</v>
      </c>
      <c r="CQ2692" s="170">
        <f t="shared" si="236"/>
        <v>2581.9123</v>
      </c>
      <c r="CU2692" s="174">
        <v>3337</v>
      </c>
      <c r="CV2692" s="174">
        <v>166425</v>
      </c>
      <c r="CW2692" s="174">
        <v>5</v>
      </c>
      <c r="CX2692" s="174">
        <v>2042.3230000000001</v>
      </c>
    </row>
    <row r="2693" spans="84:102" x14ac:dyDescent="0.25">
      <c r="CF2693" s="3" t="s">
        <v>3073</v>
      </c>
      <c r="CG2693" s="174">
        <v>3457</v>
      </c>
      <c r="CH2693" s="174">
        <v>181888</v>
      </c>
      <c r="CI2693" s="174">
        <v>5</v>
      </c>
      <c r="CJ2693" s="174">
        <v>2042.0509999999999</v>
      </c>
      <c r="CK2693" s="174">
        <v>2042.0509999999999</v>
      </c>
      <c r="CN2693" s="3">
        <v>685</v>
      </c>
      <c r="CO2693" s="169">
        <f t="shared" si="234"/>
        <v>1298.67311</v>
      </c>
      <c r="CP2693" s="169">
        <f t="shared" si="235"/>
        <v>1282.8827000000001</v>
      </c>
      <c r="CQ2693" s="170">
        <f t="shared" si="236"/>
        <v>2581.5558099999998</v>
      </c>
      <c r="CU2693" s="174">
        <v>3457</v>
      </c>
      <c r="CV2693" s="174">
        <v>181888</v>
      </c>
      <c r="CW2693" s="174">
        <v>5</v>
      </c>
      <c r="CX2693" s="174">
        <v>2042.0509999999999</v>
      </c>
    </row>
    <row r="2694" spans="84:102" x14ac:dyDescent="0.25">
      <c r="CF2694" s="3" t="s">
        <v>3073</v>
      </c>
      <c r="CG2694" s="174">
        <v>2000</v>
      </c>
      <c r="CH2694" s="174">
        <v>122315</v>
      </c>
      <c r="CI2694" s="174">
        <v>5</v>
      </c>
      <c r="CJ2694" s="174">
        <v>2040.905</v>
      </c>
      <c r="CK2694" s="174">
        <v>2040.905</v>
      </c>
      <c r="CN2694" s="3">
        <v>2935</v>
      </c>
      <c r="CO2694" s="169">
        <f t="shared" si="234"/>
        <v>1204.2476999999999</v>
      </c>
      <c r="CP2694" s="169">
        <f t="shared" si="235"/>
        <v>1377.1424999999999</v>
      </c>
      <c r="CQ2694" s="170">
        <f t="shared" si="236"/>
        <v>2581.3901999999998</v>
      </c>
      <c r="CU2694" s="174">
        <v>2000</v>
      </c>
      <c r="CV2694" s="174">
        <v>122315</v>
      </c>
      <c r="CW2694" s="174">
        <v>5</v>
      </c>
      <c r="CX2694" s="174">
        <v>2040.905</v>
      </c>
    </row>
    <row r="2695" spans="84:102" x14ac:dyDescent="0.25">
      <c r="CF2695" s="3" t="s">
        <v>3073</v>
      </c>
      <c r="CG2695" s="174">
        <v>2599</v>
      </c>
      <c r="CH2695" s="174">
        <v>42105</v>
      </c>
      <c r="CI2695" s="174">
        <v>5</v>
      </c>
      <c r="CJ2695" s="174">
        <v>2040.4849999999999</v>
      </c>
      <c r="CK2695" s="174">
        <v>2040.4849999999999</v>
      </c>
      <c r="CN2695" s="3">
        <v>217</v>
      </c>
      <c r="CO2695" s="169">
        <f t="shared" si="234"/>
        <v>1313.0319199999999</v>
      </c>
      <c r="CP2695" s="169">
        <f t="shared" si="235"/>
        <v>1265.9499700000001</v>
      </c>
      <c r="CQ2695" s="170">
        <f t="shared" si="236"/>
        <v>2578.98189</v>
      </c>
      <c r="CU2695" s="174">
        <v>2599</v>
      </c>
      <c r="CV2695" s="174">
        <v>42105</v>
      </c>
      <c r="CW2695" s="174">
        <v>5</v>
      </c>
      <c r="CX2695" s="174">
        <v>2040.4849999999999</v>
      </c>
    </row>
    <row r="2696" spans="84:102" x14ac:dyDescent="0.25">
      <c r="CF2696" s="3" t="s">
        <v>3073</v>
      </c>
      <c r="CG2696" s="174">
        <v>79245</v>
      </c>
      <c r="CH2696" s="174">
        <v>390</v>
      </c>
      <c r="CI2696" s="174">
        <v>5</v>
      </c>
      <c r="CJ2696" s="174">
        <v>2040.037</v>
      </c>
      <c r="CK2696" s="174">
        <v>2040.037</v>
      </c>
      <c r="CN2696" s="3">
        <v>3592</v>
      </c>
      <c r="CO2696" s="169">
        <f t="shared" si="234"/>
        <v>1282.3388</v>
      </c>
      <c r="CP2696" s="169">
        <f t="shared" si="235"/>
        <v>1296.3123999999998</v>
      </c>
      <c r="CQ2696" s="170">
        <f t="shared" si="236"/>
        <v>2578.6511999999998</v>
      </c>
      <c r="CU2696" s="174">
        <v>79245</v>
      </c>
      <c r="CV2696" s="174">
        <v>390</v>
      </c>
      <c r="CW2696" s="174">
        <v>5</v>
      </c>
      <c r="CX2696" s="174">
        <v>2040.037</v>
      </c>
    </row>
    <row r="2697" spans="84:102" x14ac:dyDescent="0.25">
      <c r="CF2697" s="3" t="s">
        <v>3073</v>
      </c>
      <c r="CG2697" s="174">
        <v>77886</v>
      </c>
      <c r="CH2697" s="174">
        <v>1603</v>
      </c>
      <c r="CI2697" s="174">
        <v>5</v>
      </c>
      <c r="CJ2697" s="174">
        <v>2039.597</v>
      </c>
      <c r="CK2697" s="174">
        <v>2039.597</v>
      </c>
      <c r="CN2697" s="3">
        <v>2285</v>
      </c>
      <c r="CO2697" s="169">
        <f t="shared" si="234"/>
        <v>1283.0547999999999</v>
      </c>
      <c r="CP2697" s="169">
        <f t="shared" si="235"/>
        <v>1290.9902</v>
      </c>
      <c r="CQ2697" s="170">
        <f t="shared" si="236"/>
        <v>2574.0450000000001</v>
      </c>
      <c r="CU2697" s="174">
        <v>77886</v>
      </c>
      <c r="CV2697" s="174">
        <v>1603</v>
      </c>
      <c r="CW2697" s="174">
        <v>5</v>
      </c>
      <c r="CX2697" s="174">
        <v>2039.597</v>
      </c>
    </row>
    <row r="2698" spans="84:102" x14ac:dyDescent="0.25">
      <c r="CF2698" s="3" t="s">
        <v>3073</v>
      </c>
      <c r="CG2698" s="174">
        <v>69235</v>
      </c>
      <c r="CH2698" s="174">
        <v>1672</v>
      </c>
      <c r="CI2698" s="174">
        <v>5</v>
      </c>
      <c r="CJ2698" s="174">
        <v>2039.367</v>
      </c>
      <c r="CK2698" s="174">
        <v>2039.367</v>
      </c>
      <c r="CN2698" s="3">
        <v>638</v>
      </c>
      <c r="CO2698" s="169">
        <f t="shared" si="234"/>
        <v>1265.1786999999999</v>
      </c>
      <c r="CP2698" s="169">
        <f t="shared" si="235"/>
        <v>1307.3421000000001</v>
      </c>
      <c r="CQ2698" s="170">
        <f t="shared" si="236"/>
        <v>2572.5208000000002</v>
      </c>
      <c r="CU2698" s="174">
        <v>69235</v>
      </c>
      <c r="CV2698" s="174">
        <v>1672</v>
      </c>
      <c r="CW2698" s="174">
        <v>5</v>
      </c>
      <c r="CX2698" s="174">
        <v>2039.367</v>
      </c>
    </row>
    <row r="2699" spans="84:102" x14ac:dyDescent="0.25">
      <c r="CF2699" s="3" t="s">
        <v>3073</v>
      </c>
      <c r="CG2699" s="174">
        <v>79024</v>
      </c>
      <c r="CH2699" s="174">
        <v>385</v>
      </c>
      <c r="CI2699" s="174">
        <v>5</v>
      </c>
      <c r="CJ2699" s="174">
        <v>2038.4749999999999</v>
      </c>
      <c r="CK2699" s="174">
        <v>2038.4749999999999</v>
      </c>
      <c r="CN2699" s="3">
        <v>1425</v>
      </c>
      <c r="CO2699" s="169">
        <f t="shared" si="234"/>
        <v>1287.1110000000001</v>
      </c>
      <c r="CP2699" s="169">
        <f t="shared" si="235"/>
        <v>1285.077</v>
      </c>
      <c r="CQ2699" s="170">
        <f t="shared" si="236"/>
        <v>2572.1880000000001</v>
      </c>
      <c r="CU2699" s="174">
        <v>79024</v>
      </c>
      <c r="CV2699" s="174">
        <v>385</v>
      </c>
      <c r="CW2699" s="174">
        <v>5</v>
      </c>
      <c r="CX2699" s="174">
        <v>2038.4749999999999</v>
      </c>
    </row>
    <row r="2700" spans="84:102" x14ac:dyDescent="0.25">
      <c r="CF2700" s="3" t="s">
        <v>3073</v>
      </c>
      <c r="CG2700" s="174">
        <v>1092</v>
      </c>
      <c r="CH2700" s="174">
        <v>136200</v>
      </c>
      <c r="CI2700" s="174">
        <v>5</v>
      </c>
      <c r="CJ2700" s="174">
        <v>2037.91</v>
      </c>
      <c r="CK2700" s="174">
        <v>2037.91</v>
      </c>
      <c r="CN2700" s="3">
        <v>34</v>
      </c>
      <c r="CO2700" s="169">
        <f t="shared" si="234"/>
        <v>1259.8240000000001</v>
      </c>
      <c r="CP2700" s="169">
        <f t="shared" si="235"/>
        <v>1310.8687</v>
      </c>
      <c r="CQ2700" s="170">
        <f t="shared" si="236"/>
        <v>2570.6927000000001</v>
      </c>
      <c r="CU2700" s="174">
        <v>1092</v>
      </c>
      <c r="CV2700" s="174">
        <v>136200</v>
      </c>
      <c r="CW2700" s="174">
        <v>5</v>
      </c>
      <c r="CX2700" s="174">
        <v>2037.91</v>
      </c>
    </row>
    <row r="2701" spans="84:102" x14ac:dyDescent="0.25">
      <c r="CF2701" s="3" t="s">
        <v>3073</v>
      </c>
      <c r="CG2701" s="174">
        <v>3</v>
      </c>
      <c r="CH2701" s="174">
        <v>58979</v>
      </c>
      <c r="CI2701" s="174">
        <v>5</v>
      </c>
      <c r="CJ2701" s="174">
        <v>2037.46</v>
      </c>
      <c r="CK2701" s="174">
        <v>2037.46</v>
      </c>
      <c r="CN2701" s="3">
        <v>123</v>
      </c>
      <c r="CO2701" s="169">
        <f t="shared" si="234"/>
        <v>1296.6145000000001</v>
      </c>
      <c r="CP2701" s="169">
        <f t="shared" si="235"/>
        <v>1271.6753000000001</v>
      </c>
      <c r="CQ2701" s="170">
        <f t="shared" si="236"/>
        <v>2568.2898000000005</v>
      </c>
      <c r="CU2701" s="174">
        <v>3</v>
      </c>
      <c r="CV2701" s="174">
        <v>58979</v>
      </c>
      <c r="CW2701" s="174">
        <v>5</v>
      </c>
      <c r="CX2701" s="174">
        <v>2037.46</v>
      </c>
    </row>
    <row r="2702" spans="84:102" x14ac:dyDescent="0.25">
      <c r="CF2702" s="3" t="s">
        <v>3073</v>
      </c>
      <c r="CG2702" s="174">
        <v>71791</v>
      </c>
      <c r="CH2702" s="174">
        <v>256</v>
      </c>
      <c r="CI2702" s="174">
        <v>5</v>
      </c>
      <c r="CJ2702" s="174">
        <v>2036.616</v>
      </c>
      <c r="CK2702" s="174">
        <v>2036.616</v>
      </c>
      <c r="CN2702" s="3">
        <v>3062</v>
      </c>
      <c r="CO2702" s="169">
        <f t="shared" si="234"/>
        <v>1280.8652999999999</v>
      </c>
      <c r="CP2702" s="169">
        <f t="shared" si="235"/>
        <v>1287.35149</v>
      </c>
      <c r="CQ2702" s="170">
        <f t="shared" si="236"/>
        <v>2568.2167899999999</v>
      </c>
      <c r="CU2702" s="174">
        <v>71791</v>
      </c>
      <c r="CV2702" s="174">
        <v>256</v>
      </c>
      <c r="CW2702" s="174">
        <v>5</v>
      </c>
      <c r="CX2702" s="174">
        <v>2036.616</v>
      </c>
    </row>
    <row r="2703" spans="84:102" x14ac:dyDescent="0.25">
      <c r="CF2703" s="3" t="s">
        <v>3073</v>
      </c>
      <c r="CG2703" s="174">
        <v>135610</v>
      </c>
      <c r="CH2703" s="174">
        <v>1098</v>
      </c>
      <c r="CI2703" s="174">
        <v>5</v>
      </c>
      <c r="CJ2703" s="174">
        <v>2036.1569999999999</v>
      </c>
      <c r="CK2703" s="174">
        <v>2036.1569999999999</v>
      </c>
      <c r="CN2703" s="3">
        <v>2346</v>
      </c>
      <c r="CO2703" s="169">
        <f t="shared" si="234"/>
        <v>1267.3126100000002</v>
      </c>
      <c r="CP2703" s="169">
        <f t="shared" si="235"/>
        <v>1296.9719</v>
      </c>
      <c r="CQ2703" s="170">
        <f t="shared" si="236"/>
        <v>2564.2845100000004</v>
      </c>
      <c r="CU2703" s="174">
        <v>135610</v>
      </c>
      <c r="CV2703" s="174">
        <v>1098</v>
      </c>
      <c r="CW2703" s="174">
        <v>5</v>
      </c>
      <c r="CX2703" s="174">
        <v>2036.1569999999999</v>
      </c>
    </row>
    <row r="2704" spans="84:102" x14ac:dyDescent="0.25">
      <c r="CF2704" s="3" t="s">
        <v>3073</v>
      </c>
      <c r="CG2704" s="174">
        <v>138613</v>
      </c>
      <c r="CH2704" s="174">
        <v>2729</v>
      </c>
      <c r="CI2704" s="174">
        <v>5</v>
      </c>
      <c r="CJ2704" s="174">
        <v>2036.038</v>
      </c>
      <c r="CK2704" s="174">
        <v>2036.038</v>
      </c>
      <c r="CN2704" s="3">
        <v>606</v>
      </c>
      <c r="CO2704" s="169">
        <f t="shared" si="234"/>
        <v>1316.9243000000001</v>
      </c>
      <c r="CP2704" s="169">
        <f t="shared" si="235"/>
        <v>1245.4123</v>
      </c>
      <c r="CQ2704" s="170">
        <f t="shared" si="236"/>
        <v>2562.3366000000001</v>
      </c>
      <c r="CU2704" s="174">
        <v>138613</v>
      </c>
      <c r="CV2704" s="174">
        <v>2729</v>
      </c>
      <c r="CW2704" s="174">
        <v>5</v>
      </c>
      <c r="CX2704" s="174">
        <v>2036.038</v>
      </c>
    </row>
    <row r="2705" spans="84:102" x14ac:dyDescent="0.25">
      <c r="CF2705" s="3" t="s">
        <v>3073</v>
      </c>
      <c r="CG2705" s="174">
        <v>10701</v>
      </c>
      <c r="CH2705" s="174">
        <v>2114</v>
      </c>
      <c r="CI2705" s="174">
        <v>5</v>
      </c>
      <c r="CJ2705" s="174">
        <v>2035.16</v>
      </c>
      <c r="CK2705" s="174">
        <v>2035.16</v>
      </c>
      <c r="CN2705" s="3">
        <v>3680</v>
      </c>
      <c r="CO2705" s="169">
        <f t="shared" si="234"/>
        <v>1269.5640000000001</v>
      </c>
      <c r="CP2705" s="169">
        <f t="shared" si="235"/>
        <v>1292.473</v>
      </c>
      <c r="CQ2705" s="170">
        <f t="shared" si="236"/>
        <v>2562.0370000000003</v>
      </c>
      <c r="CU2705" s="174">
        <v>10701</v>
      </c>
      <c r="CV2705" s="174">
        <v>2114</v>
      </c>
      <c r="CW2705" s="174">
        <v>5</v>
      </c>
      <c r="CX2705" s="174">
        <v>2035.16</v>
      </c>
    </row>
    <row r="2706" spans="84:102" x14ac:dyDescent="0.25">
      <c r="CF2706" s="3" t="s">
        <v>3073</v>
      </c>
      <c r="CG2706" s="174">
        <v>2733</v>
      </c>
      <c r="CH2706" s="174">
        <v>137087</v>
      </c>
      <c r="CI2706" s="174">
        <v>5</v>
      </c>
      <c r="CJ2706" s="174">
        <v>2034.6369999999999</v>
      </c>
      <c r="CK2706" s="174">
        <v>2034.6369999999999</v>
      </c>
      <c r="CN2706" s="3">
        <v>2896</v>
      </c>
      <c r="CO2706" s="169">
        <f t="shared" si="234"/>
        <v>1270.2270000000001</v>
      </c>
      <c r="CP2706" s="169">
        <f t="shared" si="235"/>
        <v>1287.5509999999999</v>
      </c>
      <c r="CQ2706" s="170">
        <f t="shared" si="236"/>
        <v>2557.7780000000002</v>
      </c>
      <c r="CU2706" s="174">
        <v>2733</v>
      </c>
      <c r="CV2706" s="174">
        <v>137087</v>
      </c>
      <c r="CW2706" s="174">
        <v>5</v>
      </c>
      <c r="CX2706" s="174">
        <v>2034.6369999999999</v>
      </c>
    </row>
    <row r="2707" spans="84:102" x14ac:dyDescent="0.25">
      <c r="CF2707" s="3" t="s">
        <v>3073</v>
      </c>
      <c r="CG2707" s="174">
        <v>46776</v>
      </c>
      <c r="CH2707" s="174">
        <v>2611</v>
      </c>
      <c r="CI2707" s="174">
        <v>5</v>
      </c>
      <c r="CJ2707" s="174">
        <v>2034.5650000000001</v>
      </c>
      <c r="CK2707" s="174">
        <v>2034.5650000000001</v>
      </c>
      <c r="CN2707" s="3">
        <v>1260</v>
      </c>
      <c r="CO2707" s="169">
        <f t="shared" si="234"/>
        <v>1188.7015000000001</v>
      </c>
      <c r="CP2707" s="169">
        <f t="shared" si="235"/>
        <v>1369.0569</v>
      </c>
      <c r="CQ2707" s="170">
        <f t="shared" si="236"/>
        <v>2557.7584000000002</v>
      </c>
      <c r="CU2707" s="174">
        <v>46776</v>
      </c>
      <c r="CV2707" s="174">
        <v>2611</v>
      </c>
      <c r="CW2707" s="174">
        <v>5</v>
      </c>
      <c r="CX2707" s="174">
        <v>2034.5650000000001</v>
      </c>
    </row>
    <row r="2708" spans="84:102" x14ac:dyDescent="0.25">
      <c r="CF2708" s="3" t="s">
        <v>3073</v>
      </c>
      <c r="CG2708" s="174">
        <v>1130</v>
      </c>
      <c r="CH2708" s="174">
        <v>143702</v>
      </c>
      <c r="CI2708" s="174">
        <v>5</v>
      </c>
      <c r="CJ2708" s="174">
        <v>2034.54</v>
      </c>
      <c r="CK2708" s="174">
        <v>2034.54</v>
      </c>
      <c r="CN2708" s="3">
        <v>3052</v>
      </c>
      <c r="CO2708" s="169">
        <f t="shared" si="234"/>
        <v>1351.3130000000001</v>
      </c>
      <c r="CP2708" s="169">
        <f t="shared" si="235"/>
        <v>1205.5820000000001</v>
      </c>
      <c r="CQ2708" s="170">
        <f t="shared" si="236"/>
        <v>2556.8950000000004</v>
      </c>
      <c r="CU2708" s="174">
        <v>1130</v>
      </c>
      <c r="CV2708" s="174">
        <v>143702</v>
      </c>
      <c r="CW2708" s="174">
        <v>5</v>
      </c>
      <c r="CX2708" s="174">
        <v>2034.54</v>
      </c>
    </row>
    <row r="2709" spans="84:102" x14ac:dyDescent="0.25">
      <c r="CF2709" s="3" t="s">
        <v>3073</v>
      </c>
      <c r="CG2709" s="174">
        <v>137953</v>
      </c>
      <c r="CH2709" s="174">
        <v>1114</v>
      </c>
      <c r="CI2709" s="174">
        <v>5</v>
      </c>
      <c r="CJ2709" s="174">
        <v>2034.4449999999999</v>
      </c>
      <c r="CK2709" s="174">
        <v>2034.4449999999999</v>
      </c>
      <c r="CN2709" s="3">
        <v>2265</v>
      </c>
      <c r="CO2709" s="169">
        <f t="shared" si="234"/>
        <v>1268.7834989999999</v>
      </c>
      <c r="CP2709" s="169">
        <f t="shared" si="235"/>
        <v>1287.2083459999999</v>
      </c>
      <c r="CQ2709" s="170">
        <f t="shared" si="236"/>
        <v>2555.9918449999996</v>
      </c>
      <c r="CU2709" s="174">
        <v>137953</v>
      </c>
      <c r="CV2709" s="174">
        <v>1114</v>
      </c>
      <c r="CW2709" s="174">
        <v>5</v>
      </c>
      <c r="CX2709" s="174">
        <v>2034.4449999999999</v>
      </c>
    </row>
    <row r="2710" spans="84:102" x14ac:dyDescent="0.25">
      <c r="CF2710" s="3" t="s">
        <v>3073</v>
      </c>
      <c r="CG2710" s="174">
        <v>151822</v>
      </c>
      <c r="CH2710" s="174">
        <v>2941</v>
      </c>
      <c r="CI2710" s="174">
        <v>5</v>
      </c>
      <c r="CJ2710" s="174">
        <v>2034.434</v>
      </c>
      <c r="CK2710" s="174">
        <v>2034.434</v>
      </c>
      <c r="CN2710" s="3">
        <v>534</v>
      </c>
      <c r="CO2710" s="169">
        <f t="shared" si="234"/>
        <v>1282.4083000000001</v>
      </c>
      <c r="CP2710" s="169">
        <f t="shared" si="235"/>
        <v>1272.607</v>
      </c>
      <c r="CQ2710" s="170">
        <f t="shared" si="236"/>
        <v>2555.0153</v>
      </c>
      <c r="CU2710" s="174">
        <v>151822</v>
      </c>
      <c r="CV2710" s="174">
        <v>2941</v>
      </c>
      <c r="CW2710" s="174">
        <v>5</v>
      </c>
      <c r="CX2710" s="174">
        <v>2034.434</v>
      </c>
    </row>
    <row r="2711" spans="84:102" x14ac:dyDescent="0.25">
      <c r="CF2711" s="3" t="s">
        <v>3073</v>
      </c>
      <c r="CG2711" s="174">
        <v>1697</v>
      </c>
      <c r="CH2711" s="174">
        <v>66970</v>
      </c>
      <c r="CI2711" s="174">
        <v>5</v>
      </c>
      <c r="CJ2711" s="174">
        <v>2034.365</v>
      </c>
      <c r="CK2711" s="174">
        <v>2034.365</v>
      </c>
      <c r="CN2711" s="3">
        <v>2719</v>
      </c>
      <c r="CO2711" s="169">
        <f t="shared" si="234"/>
        <v>1264.7287100000001</v>
      </c>
      <c r="CP2711" s="169">
        <f t="shared" si="235"/>
        <v>1289.92336</v>
      </c>
      <c r="CQ2711" s="170">
        <f t="shared" si="236"/>
        <v>2554.6520700000001</v>
      </c>
      <c r="CU2711" s="174">
        <v>1697</v>
      </c>
      <c r="CV2711" s="174">
        <v>66970</v>
      </c>
      <c r="CW2711" s="174">
        <v>5</v>
      </c>
      <c r="CX2711" s="174">
        <v>2034.365</v>
      </c>
    </row>
    <row r="2712" spans="84:102" x14ac:dyDescent="0.25">
      <c r="CF2712" s="3" t="s">
        <v>3073</v>
      </c>
      <c r="CG2712" s="174">
        <v>1072</v>
      </c>
      <c r="CH2712" s="174">
        <v>129845</v>
      </c>
      <c r="CI2712" s="174">
        <v>5</v>
      </c>
      <c r="CJ2712" s="174">
        <v>2033.6569999999999</v>
      </c>
      <c r="CK2712" s="174">
        <v>2033.6569999999999</v>
      </c>
      <c r="CN2712" s="3">
        <v>781</v>
      </c>
      <c r="CO2712" s="169">
        <f t="shared" si="234"/>
        <v>1282.5662</v>
      </c>
      <c r="CP2712" s="169">
        <f t="shared" si="235"/>
        <v>1260.0653</v>
      </c>
      <c r="CQ2712" s="170">
        <f t="shared" si="236"/>
        <v>2542.6315</v>
      </c>
      <c r="CU2712" s="174">
        <v>1072</v>
      </c>
      <c r="CV2712" s="174">
        <v>129845</v>
      </c>
      <c r="CW2712" s="174">
        <v>5</v>
      </c>
      <c r="CX2712" s="174">
        <v>2033.6569999999999</v>
      </c>
    </row>
    <row r="2713" spans="84:102" x14ac:dyDescent="0.25">
      <c r="CF2713" s="3" t="s">
        <v>3073</v>
      </c>
      <c r="CG2713" s="174">
        <v>1961</v>
      </c>
      <c r="CH2713" s="174">
        <v>88134</v>
      </c>
      <c r="CI2713" s="174">
        <v>5</v>
      </c>
      <c r="CJ2713" s="174">
        <v>2032.8589999999999</v>
      </c>
      <c r="CK2713" s="174">
        <v>2032.8589999999999</v>
      </c>
      <c r="CN2713" s="3">
        <v>3695</v>
      </c>
      <c r="CO2713" s="169">
        <f t="shared" si="234"/>
        <v>1264.46189</v>
      </c>
      <c r="CP2713" s="169">
        <f t="shared" si="235"/>
        <v>1276.3063699999998</v>
      </c>
      <c r="CQ2713" s="170">
        <f t="shared" si="236"/>
        <v>2540.7682599999998</v>
      </c>
      <c r="CU2713" s="174">
        <v>1961</v>
      </c>
      <c r="CV2713" s="174">
        <v>88134</v>
      </c>
      <c r="CW2713" s="174">
        <v>5</v>
      </c>
      <c r="CX2713" s="174">
        <v>2032.8589999999999</v>
      </c>
    </row>
    <row r="2714" spans="84:102" x14ac:dyDescent="0.25">
      <c r="CF2714" s="3" t="s">
        <v>3073</v>
      </c>
      <c r="CG2714" s="174">
        <v>88134</v>
      </c>
      <c r="CH2714" s="174">
        <v>1961</v>
      </c>
      <c r="CI2714" s="174">
        <v>5</v>
      </c>
      <c r="CJ2714" s="174">
        <v>2031.99</v>
      </c>
      <c r="CK2714" s="174">
        <v>2031.99</v>
      </c>
      <c r="CN2714" s="3">
        <v>1764</v>
      </c>
      <c r="CO2714" s="169">
        <f t="shared" si="234"/>
        <v>1216.8710000000001</v>
      </c>
      <c r="CP2714" s="169">
        <f t="shared" si="235"/>
        <v>1322.1659999999999</v>
      </c>
      <c r="CQ2714" s="170">
        <f t="shared" si="236"/>
        <v>2539.0370000000003</v>
      </c>
      <c r="CU2714" s="174">
        <v>88134</v>
      </c>
      <c r="CV2714" s="174">
        <v>1961</v>
      </c>
      <c r="CW2714" s="174">
        <v>5</v>
      </c>
      <c r="CX2714" s="174">
        <v>2031.99</v>
      </c>
    </row>
    <row r="2715" spans="84:102" x14ac:dyDescent="0.25">
      <c r="CF2715" s="3" t="s">
        <v>3073</v>
      </c>
      <c r="CG2715" s="174">
        <v>619</v>
      </c>
      <c r="CH2715" s="174">
        <v>87184</v>
      </c>
      <c r="CI2715" s="174">
        <v>5</v>
      </c>
      <c r="CJ2715" s="174">
        <v>2031.655</v>
      </c>
      <c r="CK2715" s="174">
        <v>2031.655</v>
      </c>
      <c r="CN2715" s="3">
        <v>1967</v>
      </c>
      <c r="CO2715" s="169">
        <f t="shared" si="234"/>
        <v>1267.4369999999999</v>
      </c>
      <c r="CP2715" s="169">
        <f t="shared" si="235"/>
        <v>1268.2660000000001</v>
      </c>
      <c r="CQ2715" s="170">
        <f t="shared" si="236"/>
        <v>2535.703</v>
      </c>
      <c r="CU2715" s="174">
        <v>619</v>
      </c>
      <c r="CV2715" s="174">
        <v>87184</v>
      </c>
      <c r="CW2715" s="174">
        <v>5</v>
      </c>
      <c r="CX2715" s="174">
        <v>2031.655</v>
      </c>
    </row>
    <row r="2716" spans="84:102" x14ac:dyDescent="0.25">
      <c r="CF2716" s="3" t="s">
        <v>3073</v>
      </c>
      <c r="CG2716" s="174">
        <v>16739</v>
      </c>
      <c r="CH2716" s="174">
        <v>2184</v>
      </c>
      <c r="CI2716" s="174">
        <v>5</v>
      </c>
      <c r="CJ2716" s="174">
        <v>2031.5329999999999</v>
      </c>
      <c r="CK2716" s="174">
        <v>2031.5329999999999</v>
      </c>
      <c r="CN2716" s="3">
        <v>149</v>
      </c>
      <c r="CO2716" s="169">
        <f t="shared" si="234"/>
        <v>1255.597</v>
      </c>
      <c r="CP2716" s="169">
        <f t="shared" si="235"/>
        <v>1279.2721000000001</v>
      </c>
      <c r="CQ2716" s="170">
        <f t="shared" si="236"/>
        <v>2534.8690999999999</v>
      </c>
      <c r="CU2716" s="174">
        <v>16739</v>
      </c>
      <c r="CV2716" s="174">
        <v>2184</v>
      </c>
      <c r="CW2716" s="174">
        <v>5</v>
      </c>
      <c r="CX2716" s="174">
        <v>2031.5329999999999</v>
      </c>
    </row>
    <row r="2717" spans="84:102" x14ac:dyDescent="0.25">
      <c r="CF2717" s="3" t="s">
        <v>3073</v>
      </c>
      <c r="CG2717" s="174">
        <v>122315</v>
      </c>
      <c r="CH2717" s="174">
        <v>2000</v>
      </c>
      <c r="CI2717" s="174">
        <v>5</v>
      </c>
      <c r="CJ2717" s="174">
        <v>2031.2670000000001</v>
      </c>
      <c r="CK2717" s="174">
        <v>2031.2670000000001</v>
      </c>
      <c r="CN2717" s="3">
        <v>2308</v>
      </c>
      <c r="CO2717" s="169">
        <f t="shared" si="234"/>
        <v>1260.6859999999999</v>
      </c>
      <c r="CP2717" s="169">
        <f t="shared" si="235"/>
        <v>1273.0630000000001</v>
      </c>
      <c r="CQ2717" s="170">
        <f t="shared" si="236"/>
        <v>2533.7489999999998</v>
      </c>
      <c r="CU2717" s="174">
        <v>122315</v>
      </c>
      <c r="CV2717" s="174">
        <v>2000</v>
      </c>
      <c r="CW2717" s="174">
        <v>5</v>
      </c>
      <c r="CX2717" s="174">
        <v>2031.2670000000001</v>
      </c>
    </row>
    <row r="2718" spans="84:102" x14ac:dyDescent="0.25">
      <c r="CF2718" s="3" t="s">
        <v>3073</v>
      </c>
      <c r="CG2718" s="174">
        <v>25960</v>
      </c>
      <c r="CH2718" s="174">
        <v>2329</v>
      </c>
      <c r="CI2718" s="174">
        <v>5</v>
      </c>
      <c r="CJ2718" s="174">
        <v>2030.895</v>
      </c>
      <c r="CK2718" s="174">
        <v>2030.895</v>
      </c>
      <c r="CN2718" s="3">
        <v>3058</v>
      </c>
      <c r="CO2718" s="169">
        <f t="shared" si="234"/>
        <v>1268.4018000000001</v>
      </c>
      <c r="CP2718" s="169">
        <f t="shared" si="235"/>
        <v>1263.2739000000001</v>
      </c>
      <c r="CQ2718" s="170">
        <f t="shared" si="236"/>
        <v>2531.6757000000002</v>
      </c>
      <c r="CU2718" s="174">
        <v>25960</v>
      </c>
      <c r="CV2718" s="174">
        <v>2329</v>
      </c>
      <c r="CW2718" s="174">
        <v>5</v>
      </c>
      <c r="CX2718" s="174">
        <v>2030.895</v>
      </c>
    </row>
    <row r="2719" spans="84:102" x14ac:dyDescent="0.25">
      <c r="CF2719" s="3" t="s">
        <v>3073</v>
      </c>
      <c r="CG2719" s="174">
        <v>132294</v>
      </c>
      <c r="CH2719" s="174">
        <v>1080</v>
      </c>
      <c r="CI2719" s="174">
        <v>5</v>
      </c>
      <c r="CJ2719" s="174">
        <v>2030.8620000000001</v>
      </c>
      <c r="CK2719" s="174">
        <v>2030.8620000000001</v>
      </c>
      <c r="CN2719" s="3">
        <v>3481</v>
      </c>
      <c r="CO2719" s="169">
        <f t="shared" si="234"/>
        <v>1255.28304</v>
      </c>
      <c r="CP2719" s="169">
        <f t="shared" si="235"/>
        <v>1276.3885300000002</v>
      </c>
      <c r="CQ2719" s="170">
        <f t="shared" si="236"/>
        <v>2531.6715700000004</v>
      </c>
      <c r="CU2719" s="174">
        <v>132294</v>
      </c>
      <c r="CV2719" s="174">
        <v>1080</v>
      </c>
      <c r="CW2719" s="174">
        <v>5</v>
      </c>
      <c r="CX2719" s="174">
        <v>2030.8620000000001</v>
      </c>
    </row>
    <row r="2720" spans="84:102" x14ac:dyDescent="0.25">
      <c r="CF2720" s="3" t="s">
        <v>3073</v>
      </c>
      <c r="CG2720" s="174">
        <v>18960</v>
      </c>
      <c r="CH2720" s="174">
        <v>2222</v>
      </c>
      <c r="CI2720" s="174">
        <v>5</v>
      </c>
      <c r="CJ2720" s="174">
        <v>2030.4639999999999</v>
      </c>
      <c r="CK2720" s="174">
        <v>2030.4639999999999</v>
      </c>
      <c r="CN2720" s="3">
        <v>1240</v>
      </c>
      <c r="CO2720" s="169">
        <f t="shared" si="234"/>
        <v>1241.5694000000001</v>
      </c>
      <c r="CP2720" s="169">
        <f t="shared" si="235"/>
        <v>1289.1842999999999</v>
      </c>
      <c r="CQ2720" s="170">
        <f t="shared" si="236"/>
        <v>2530.7537000000002</v>
      </c>
      <c r="CU2720" s="174">
        <v>18960</v>
      </c>
      <c r="CV2720" s="174">
        <v>2222</v>
      </c>
      <c r="CW2720" s="174">
        <v>5</v>
      </c>
      <c r="CX2720" s="174">
        <v>2030.4639999999999</v>
      </c>
    </row>
    <row r="2721" spans="84:102" x14ac:dyDescent="0.25">
      <c r="CF2721" s="3" t="s">
        <v>3073</v>
      </c>
      <c r="CG2721" s="174">
        <v>1104</v>
      </c>
      <c r="CH2721" s="174">
        <v>137164</v>
      </c>
      <c r="CI2721" s="174">
        <v>5</v>
      </c>
      <c r="CJ2721" s="174">
        <v>2030.365</v>
      </c>
      <c r="CK2721" s="174">
        <v>2030.365</v>
      </c>
      <c r="CN2721" s="3">
        <v>2355</v>
      </c>
      <c r="CO2721" s="169">
        <f t="shared" si="234"/>
        <v>1234.4584139999999</v>
      </c>
      <c r="CP2721" s="169">
        <f t="shared" si="235"/>
        <v>1293.3847759999999</v>
      </c>
      <c r="CQ2721" s="170">
        <f t="shared" si="236"/>
        <v>2527.8431899999996</v>
      </c>
      <c r="CU2721" s="174">
        <v>1104</v>
      </c>
      <c r="CV2721" s="174">
        <v>137164</v>
      </c>
      <c r="CW2721" s="174">
        <v>5</v>
      </c>
      <c r="CX2721" s="174">
        <v>2030.365</v>
      </c>
    </row>
    <row r="2722" spans="84:102" x14ac:dyDescent="0.25">
      <c r="CF2722" s="3" t="s">
        <v>3073</v>
      </c>
      <c r="CG2722" s="174">
        <v>133823</v>
      </c>
      <c r="CH2722" s="174">
        <v>2031</v>
      </c>
      <c r="CI2722" s="174">
        <v>5</v>
      </c>
      <c r="CJ2722" s="174">
        <v>2030.0630000000001</v>
      </c>
      <c r="CK2722" s="174">
        <v>2030.0630000000001</v>
      </c>
      <c r="CN2722" s="3">
        <v>52</v>
      </c>
      <c r="CO2722" s="169">
        <f t="shared" si="234"/>
        <v>1241.3411000000001</v>
      </c>
      <c r="CP2722" s="169">
        <f t="shared" si="235"/>
        <v>1283.2698599999999</v>
      </c>
      <c r="CQ2722" s="170">
        <f t="shared" si="236"/>
        <v>2524.61096</v>
      </c>
      <c r="CU2722" s="174">
        <v>133823</v>
      </c>
      <c r="CV2722" s="174">
        <v>2031</v>
      </c>
      <c r="CW2722" s="174">
        <v>5</v>
      </c>
      <c r="CX2722" s="174">
        <v>2030.0630000000001</v>
      </c>
    </row>
    <row r="2723" spans="84:102" x14ac:dyDescent="0.25">
      <c r="CF2723" s="3" t="s">
        <v>3073</v>
      </c>
      <c r="CG2723" s="174">
        <v>1677</v>
      </c>
      <c r="CH2723" s="174">
        <v>68580</v>
      </c>
      <c r="CI2723" s="174">
        <v>5</v>
      </c>
      <c r="CJ2723" s="174">
        <v>2029.3779999999999</v>
      </c>
      <c r="CK2723" s="174">
        <v>2029.3779999999999</v>
      </c>
      <c r="CN2723" s="3">
        <v>3024</v>
      </c>
      <c r="CO2723" s="169">
        <f t="shared" si="234"/>
        <v>1238.1907220000001</v>
      </c>
      <c r="CP2723" s="169">
        <f t="shared" si="235"/>
        <v>1285.5120900000002</v>
      </c>
      <c r="CQ2723" s="170">
        <f t="shared" si="236"/>
        <v>2523.7028120000004</v>
      </c>
      <c r="CU2723" s="174">
        <v>1677</v>
      </c>
      <c r="CV2723" s="174">
        <v>68580</v>
      </c>
      <c r="CW2723" s="174">
        <v>5</v>
      </c>
      <c r="CX2723" s="174">
        <v>2029.3779999999999</v>
      </c>
    </row>
    <row r="2724" spans="84:102" x14ac:dyDescent="0.25">
      <c r="CF2724" s="3" t="s">
        <v>3073</v>
      </c>
      <c r="CG2724" s="174">
        <v>162375</v>
      </c>
      <c r="CH2724" s="174">
        <v>3004</v>
      </c>
      <c r="CI2724" s="174">
        <v>5</v>
      </c>
      <c r="CJ2724" s="174">
        <v>2029.165</v>
      </c>
      <c r="CK2724" s="174">
        <v>2029.165</v>
      </c>
      <c r="CN2724" s="3">
        <v>150</v>
      </c>
      <c r="CO2724" s="169">
        <f t="shared" si="234"/>
        <v>1248.8777</v>
      </c>
      <c r="CP2724" s="169">
        <f t="shared" si="235"/>
        <v>1272.6426999999999</v>
      </c>
      <c r="CQ2724" s="170">
        <f t="shared" si="236"/>
        <v>2521.5203999999999</v>
      </c>
      <c r="CU2724" s="174">
        <v>162375</v>
      </c>
      <c r="CV2724" s="174">
        <v>3004</v>
      </c>
      <c r="CW2724" s="174">
        <v>5</v>
      </c>
      <c r="CX2724" s="174">
        <v>2029.165</v>
      </c>
    </row>
    <row r="2725" spans="84:102" x14ac:dyDescent="0.25">
      <c r="CF2725" s="3" t="s">
        <v>3073</v>
      </c>
      <c r="CG2725" s="174">
        <v>63050</v>
      </c>
      <c r="CH2725" s="174">
        <v>48</v>
      </c>
      <c r="CI2725" s="174">
        <v>5</v>
      </c>
      <c r="CJ2725" s="174">
        <v>2028.1669999999999</v>
      </c>
      <c r="CK2725" s="174">
        <v>2028.1669999999999</v>
      </c>
      <c r="CN2725" s="3">
        <v>547</v>
      </c>
      <c r="CO2725" s="169">
        <f t="shared" si="234"/>
        <v>1271.3973000000001</v>
      </c>
      <c r="CP2725" s="169">
        <f t="shared" si="235"/>
        <v>1245.6954000000001</v>
      </c>
      <c r="CQ2725" s="170">
        <f t="shared" si="236"/>
        <v>2517.0927000000001</v>
      </c>
      <c r="CU2725" s="174">
        <v>63050</v>
      </c>
      <c r="CV2725" s="174">
        <v>48</v>
      </c>
      <c r="CW2725" s="174">
        <v>5</v>
      </c>
      <c r="CX2725" s="174">
        <v>2028.1669999999999</v>
      </c>
    </row>
    <row r="2726" spans="84:102" x14ac:dyDescent="0.25">
      <c r="CF2726" s="3" t="s">
        <v>3073</v>
      </c>
      <c r="CG2726" s="174">
        <v>146835</v>
      </c>
      <c r="CH2726" s="174">
        <v>2791</v>
      </c>
      <c r="CI2726" s="174">
        <v>5</v>
      </c>
      <c r="CJ2726" s="174">
        <v>2028.069</v>
      </c>
      <c r="CK2726" s="174">
        <v>2028.069</v>
      </c>
      <c r="CN2726" s="3">
        <v>147</v>
      </c>
      <c r="CO2726" s="169">
        <f t="shared" si="234"/>
        <v>1246.14561</v>
      </c>
      <c r="CP2726" s="169">
        <f t="shared" si="235"/>
        <v>1268.5168900000001</v>
      </c>
      <c r="CQ2726" s="170">
        <f t="shared" si="236"/>
        <v>2514.6625000000004</v>
      </c>
      <c r="CU2726" s="174">
        <v>146835</v>
      </c>
      <c r="CV2726" s="174">
        <v>2791</v>
      </c>
      <c r="CW2726" s="174">
        <v>5</v>
      </c>
      <c r="CX2726" s="174">
        <v>2028.069</v>
      </c>
    </row>
    <row r="2727" spans="84:102" x14ac:dyDescent="0.25">
      <c r="CF2727" s="3" t="s">
        <v>3073</v>
      </c>
      <c r="CG2727" s="174">
        <v>128063</v>
      </c>
      <c r="CH2727" s="174">
        <v>1245</v>
      </c>
      <c r="CI2727" s="174">
        <v>5</v>
      </c>
      <c r="CJ2727" s="174">
        <v>2026.5989999999999</v>
      </c>
      <c r="CK2727" s="174">
        <v>2026.5989999999999</v>
      </c>
      <c r="CN2727" s="3">
        <v>3065</v>
      </c>
      <c r="CO2727" s="169">
        <f t="shared" si="234"/>
        <v>1221.8544459999998</v>
      </c>
      <c r="CP2727" s="169">
        <f t="shared" si="235"/>
        <v>1292.4925230000001</v>
      </c>
      <c r="CQ2727" s="170">
        <f t="shared" si="236"/>
        <v>2514.3469690000002</v>
      </c>
      <c r="CU2727" s="174">
        <v>128063</v>
      </c>
      <c r="CV2727" s="174">
        <v>1245</v>
      </c>
      <c r="CW2727" s="174">
        <v>5</v>
      </c>
      <c r="CX2727" s="174">
        <v>2026.5989999999999</v>
      </c>
    </row>
    <row r="2728" spans="84:102" x14ac:dyDescent="0.25">
      <c r="CF2728" s="3" t="s">
        <v>3073</v>
      </c>
      <c r="CG2728" s="174">
        <v>2995</v>
      </c>
      <c r="CH2728" s="174">
        <v>160224</v>
      </c>
      <c r="CI2728" s="174">
        <v>5</v>
      </c>
      <c r="CJ2728" s="174">
        <v>2026.598</v>
      </c>
      <c r="CK2728" s="174">
        <v>2026.598</v>
      </c>
      <c r="CN2728" s="3">
        <v>2967</v>
      </c>
      <c r="CO2728" s="169">
        <f t="shared" si="234"/>
        <v>1242.5023000000001</v>
      </c>
      <c r="CP2728" s="169">
        <f t="shared" si="235"/>
        <v>1271.6194</v>
      </c>
      <c r="CQ2728" s="170">
        <f t="shared" si="236"/>
        <v>2514.1217000000001</v>
      </c>
      <c r="CU2728" s="174">
        <v>2995</v>
      </c>
      <c r="CV2728" s="174">
        <v>160224</v>
      </c>
      <c r="CW2728" s="174">
        <v>5</v>
      </c>
      <c r="CX2728" s="174">
        <v>2026.598</v>
      </c>
    </row>
    <row r="2729" spans="84:102" x14ac:dyDescent="0.25">
      <c r="CF2729" s="3" t="s">
        <v>3073</v>
      </c>
      <c r="CG2729" s="174">
        <v>176019</v>
      </c>
      <c r="CH2729" s="174">
        <v>3351</v>
      </c>
      <c r="CI2729" s="174">
        <v>5</v>
      </c>
      <c r="CJ2729" s="174">
        <v>2026.444</v>
      </c>
      <c r="CK2729" s="174">
        <v>2026.444</v>
      </c>
      <c r="CN2729" s="3">
        <v>1472</v>
      </c>
      <c r="CO2729" s="169">
        <f t="shared" si="234"/>
        <v>1225.0237999999999</v>
      </c>
      <c r="CP2729" s="169">
        <f t="shared" si="235"/>
        <v>1289.0421000000001</v>
      </c>
      <c r="CQ2729" s="170">
        <f t="shared" si="236"/>
        <v>2514.0659000000001</v>
      </c>
      <c r="CU2729" s="174">
        <v>176019</v>
      </c>
      <c r="CV2729" s="174">
        <v>3351</v>
      </c>
      <c r="CW2729" s="174">
        <v>5</v>
      </c>
      <c r="CX2729" s="174">
        <v>2026.444</v>
      </c>
    </row>
    <row r="2730" spans="84:102" x14ac:dyDescent="0.25">
      <c r="CF2730" s="3" t="s">
        <v>3073</v>
      </c>
      <c r="CG2730" s="174">
        <v>2314</v>
      </c>
      <c r="CH2730" s="174">
        <v>25973</v>
      </c>
      <c r="CI2730" s="174">
        <v>5</v>
      </c>
      <c r="CJ2730" s="174">
        <v>2026.3430000000001</v>
      </c>
      <c r="CK2730" s="174">
        <v>2026.3430000000001</v>
      </c>
      <c r="CN2730" s="3">
        <v>2751</v>
      </c>
      <c r="CO2730" s="169">
        <f t="shared" si="234"/>
        <v>1246.0609999999999</v>
      </c>
      <c r="CP2730" s="169">
        <f t="shared" si="235"/>
        <v>1267.366</v>
      </c>
      <c r="CQ2730" s="170">
        <f t="shared" si="236"/>
        <v>2513.4269999999997</v>
      </c>
      <c r="CU2730" s="174">
        <v>2314</v>
      </c>
      <c r="CV2730" s="174">
        <v>25973</v>
      </c>
      <c r="CW2730" s="174">
        <v>5</v>
      </c>
      <c r="CX2730" s="174">
        <v>2026.3430000000001</v>
      </c>
    </row>
    <row r="2731" spans="84:102" x14ac:dyDescent="0.25">
      <c r="CF2731" s="3" t="s">
        <v>3073</v>
      </c>
      <c r="CG2731" s="174">
        <v>139992</v>
      </c>
      <c r="CH2731" s="174">
        <v>1122</v>
      </c>
      <c r="CI2731" s="174">
        <v>5</v>
      </c>
      <c r="CJ2731" s="174">
        <v>2026.3330000000001</v>
      </c>
      <c r="CK2731" s="174">
        <v>2026.3330000000001</v>
      </c>
      <c r="CN2731" s="3">
        <v>1006</v>
      </c>
      <c r="CO2731" s="169">
        <f t="shared" si="234"/>
        <v>1209.3056000000001</v>
      </c>
      <c r="CP2731" s="169">
        <f t="shared" si="235"/>
        <v>1303.4895999999999</v>
      </c>
      <c r="CQ2731" s="170">
        <f t="shared" si="236"/>
        <v>2512.7952</v>
      </c>
      <c r="CU2731" s="174">
        <v>139992</v>
      </c>
      <c r="CV2731" s="174">
        <v>1122</v>
      </c>
      <c r="CW2731" s="174">
        <v>5</v>
      </c>
      <c r="CX2731" s="174">
        <v>2026.3330000000001</v>
      </c>
    </row>
    <row r="2732" spans="84:102" x14ac:dyDescent="0.25">
      <c r="CF2732" s="3" t="s">
        <v>3073</v>
      </c>
      <c r="CG2732" s="174">
        <v>90464</v>
      </c>
      <c r="CH2732" s="174">
        <v>681</v>
      </c>
      <c r="CI2732" s="174">
        <v>5</v>
      </c>
      <c r="CJ2732" s="174">
        <v>2025.702</v>
      </c>
      <c r="CK2732" s="174">
        <v>2025.702</v>
      </c>
      <c r="CN2732" s="3">
        <v>759</v>
      </c>
      <c r="CO2732" s="169">
        <f t="shared" si="234"/>
        <v>1289.4007999999999</v>
      </c>
      <c r="CP2732" s="169">
        <f t="shared" si="235"/>
        <v>1221.9733000000001</v>
      </c>
      <c r="CQ2732" s="170">
        <f t="shared" si="236"/>
        <v>2511.3741</v>
      </c>
      <c r="CU2732" s="174">
        <v>90464</v>
      </c>
      <c r="CV2732" s="174">
        <v>681</v>
      </c>
      <c r="CW2732" s="174">
        <v>5</v>
      </c>
      <c r="CX2732" s="174">
        <v>2025.702</v>
      </c>
    </row>
    <row r="2733" spans="84:102" x14ac:dyDescent="0.25">
      <c r="CF2733" s="3" t="s">
        <v>3073</v>
      </c>
      <c r="CG2733" s="174">
        <v>3267</v>
      </c>
      <c r="CH2733" s="174">
        <v>162712</v>
      </c>
      <c r="CI2733" s="174">
        <v>5</v>
      </c>
      <c r="CJ2733" s="174">
        <v>2025.21</v>
      </c>
      <c r="CK2733" s="174">
        <v>2025.21</v>
      </c>
      <c r="CN2733" s="3">
        <v>455</v>
      </c>
      <c r="CO2733" s="169">
        <f t="shared" si="234"/>
        <v>1234.6374000000001</v>
      </c>
      <c r="CP2733" s="169">
        <f t="shared" si="235"/>
        <v>1275.6804999999999</v>
      </c>
      <c r="CQ2733" s="170">
        <f t="shared" si="236"/>
        <v>2510.3179</v>
      </c>
      <c r="CU2733" s="174">
        <v>3267</v>
      </c>
      <c r="CV2733" s="174">
        <v>162712</v>
      </c>
      <c r="CW2733" s="174">
        <v>5</v>
      </c>
      <c r="CX2733" s="174">
        <v>2025.21</v>
      </c>
    </row>
    <row r="2734" spans="84:102" x14ac:dyDescent="0.25">
      <c r="CF2734" s="3" t="s">
        <v>3073</v>
      </c>
      <c r="CG2734" s="174">
        <v>156393</v>
      </c>
      <c r="CH2734" s="174">
        <v>2964</v>
      </c>
      <c r="CI2734" s="174">
        <v>5</v>
      </c>
      <c r="CJ2734" s="174">
        <v>2025.126</v>
      </c>
      <c r="CK2734" s="174">
        <v>2025.126</v>
      </c>
      <c r="CN2734" s="3">
        <v>3036</v>
      </c>
      <c r="CO2734" s="169">
        <f t="shared" si="234"/>
        <v>1248.8600000000001</v>
      </c>
      <c r="CP2734" s="169">
        <f t="shared" si="235"/>
        <v>1260.30162</v>
      </c>
      <c r="CQ2734" s="170">
        <f t="shared" si="236"/>
        <v>2509.1616199999999</v>
      </c>
      <c r="CU2734" s="174">
        <v>156393</v>
      </c>
      <c r="CV2734" s="174">
        <v>2964</v>
      </c>
      <c r="CW2734" s="174">
        <v>5</v>
      </c>
      <c r="CX2734" s="174">
        <v>2025.126</v>
      </c>
    </row>
    <row r="2735" spans="84:102" x14ac:dyDescent="0.25">
      <c r="CF2735" s="3" t="s">
        <v>3073</v>
      </c>
      <c r="CG2735" s="174">
        <v>96411</v>
      </c>
      <c r="CH2735" s="174">
        <v>740</v>
      </c>
      <c r="CI2735" s="174">
        <v>5</v>
      </c>
      <c r="CJ2735" s="174">
        <v>2025.1020000000001</v>
      </c>
      <c r="CK2735" s="174">
        <v>2025.1020000000001</v>
      </c>
      <c r="CN2735" s="3">
        <v>531</v>
      </c>
      <c r="CO2735" s="169">
        <f t="shared" si="234"/>
        <v>1253.1275000000001</v>
      </c>
      <c r="CP2735" s="169">
        <f t="shared" si="235"/>
        <v>1255.2284999999999</v>
      </c>
      <c r="CQ2735" s="170">
        <f t="shared" si="236"/>
        <v>2508.3559999999998</v>
      </c>
      <c r="CU2735" s="174">
        <v>96411</v>
      </c>
      <c r="CV2735" s="174">
        <v>740</v>
      </c>
      <c r="CW2735" s="174">
        <v>5</v>
      </c>
      <c r="CX2735" s="174">
        <v>2025.1020000000001</v>
      </c>
    </row>
    <row r="2736" spans="84:102" x14ac:dyDescent="0.25">
      <c r="CF2736" s="3" t="s">
        <v>3073</v>
      </c>
      <c r="CG2736" s="174">
        <v>68087</v>
      </c>
      <c r="CH2736" s="174">
        <v>1692</v>
      </c>
      <c r="CI2736" s="174">
        <v>5</v>
      </c>
      <c r="CJ2736" s="174">
        <v>2024.9949999999999</v>
      </c>
      <c r="CK2736" s="174">
        <v>2024.9949999999999</v>
      </c>
      <c r="CN2736" s="3">
        <v>74</v>
      </c>
      <c r="CO2736" s="169">
        <f t="shared" si="234"/>
        <v>1248.5086999999999</v>
      </c>
      <c r="CP2736" s="169">
        <f t="shared" si="235"/>
        <v>1259.1824999999999</v>
      </c>
      <c r="CQ2736" s="170">
        <f t="shared" si="236"/>
        <v>2507.6911999999998</v>
      </c>
      <c r="CU2736" s="174">
        <v>68087</v>
      </c>
      <c r="CV2736" s="174">
        <v>1692</v>
      </c>
      <c r="CW2736" s="174">
        <v>5</v>
      </c>
      <c r="CX2736" s="174">
        <v>2024.9949999999999</v>
      </c>
    </row>
    <row r="2737" spans="84:102" x14ac:dyDescent="0.25">
      <c r="CF2737" s="3" t="s">
        <v>3073</v>
      </c>
      <c r="CG2737" s="174">
        <v>142684</v>
      </c>
      <c r="CH2737" s="174">
        <v>1131</v>
      </c>
      <c r="CI2737" s="174">
        <v>5</v>
      </c>
      <c r="CJ2737" s="174">
        <v>2024.4739999999999</v>
      </c>
      <c r="CK2737" s="174">
        <v>2024.4739999999999</v>
      </c>
      <c r="CN2737" s="3">
        <v>3344</v>
      </c>
      <c r="CO2737" s="169">
        <f t="shared" si="234"/>
        <v>1283.2693999999999</v>
      </c>
      <c r="CP2737" s="169">
        <f t="shared" si="235"/>
        <v>1223.8551</v>
      </c>
      <c r="CQ2737" s="170">
        <f t="shared" si="236"/>
        <v>2507.1244999999999</v>
      </c>
      <c r="CU2737" s="174">
        <v>142684</v>
      </c>
      <c r="CV2737" s="174">
        <v>1131</v>
      </c>
      <c r="CW2737" s="174">
        <v>5</v>
      </c>
      <c r="CX2737" s="174">
        <v>2024.4739999999999</v>
      </c>
    </row>
    <row r="2738" spans="84:102" x14ac:dyDescent="0.25">
      <c r="CF2738" s="3" t="s">
        <v>3073</v>
      </c>
      <c r="CG2738" s="174">
        <v>173415</v>
      </c>
      <c r="CH2738" s="174">
        <v>3404</v>
      </c>
      <c r="CI2738" s="174">
        <v>5</v>
      </c>
      <c r="CJ2738" s="174">
        <v>2024.1469999999999</v>
      </c>
      <c r="CK2738" s="174">
        <v>2024.1469999999999</v>
      </c>
      <c r="CN2738" s="3">
        <v>2693</v>
      </c>
      <c r="CO2738" s="169">
        <f t="shared" si="234"/>
        <v>1254.943</v>
      </c>
      <c r="CP2738" s="169">
        <f t="shared" si="235"/>
        <v>1249.8510000000001</v>
      </c>
      <c r="CQ2738" s="170">
        <f t="shared" si="236"/>
        <v>2504.7939999999999</v>
      </c>
      <c r="CU2738" s="174">
        <v>173415</v>
      </c>
      <c r="CV2738" s="174">
        <v>3404</v>
      </c>
      <c r="CW2738" s="174">
        <v>5</v>
      </c>
      <c r="CX2738" s="174">
        <v>2024.1469999999999</v>
      </c>
    </row>
    <row r="2739" spans="84:102" x14ac:dyDescent="0.25">
      <c r="CF2739" s="3" t="s">
        <v>3073</v>
      </c>
      <c r="CG2739" s="174">
        <v>131750</v>
      </c>
      <c r="CH2739" s="174">
        <v>2022</v>
      </c>
      <c r="CI2739" s="174">
        <v>5</v>
      </c>
      <c r="CJ2739" s="174">
        <v>2024.0119999999999</v>
      </c>
      <c r="CK2739" s="174">
        <v>2024.0119999999999</v>
      </c>
      <c r="CN2739" s="3">
        <v>1542</v>
      </c>
      <c r="CO2739" s="169">
        <f t="shared" si="234"/>
        <v>1252.7917</v>
      </c>
      <c r="CP2739" s="169">
        <f t="shared" si="235"/>
        <v>1251.8674000000001</v>
      </c>
      <c r="CQ2739" s="170">
        <f t="shared" si="236"/>
        <v>2504.6590999999999</v>
      </c>
      <c r="CU2739" s="174">
        <v>131750</v>
      </c>
      <c r="CV2739" s="174">
        <v>2022</v>
      </c>
      <c r="CW2739" s="174">
        <v>5</v>
      </c>
      <c r="CX2739" s="174">
        <v>2024.0119999999999</v>
      </c>
    </row>
    <row r="2740" spans="84:102" x14ac:dyDescent="0.25">
      <c r="CF2740" s="3" t="s">
        <v>3073</v>
      </c>
      <c r="CG2740" s="174">
        <v>147904</v>
      </c>
      <c r="CH2740" s="174">
        <v>2805</v>
      </c>
      <c r="CI2740" s="174">
        <v>5</v>
      </c>
      <c r="CJ2740" s="174">
        <v>2023.857</v>
      </c>
      <c r="CK2740" s="174">
        <v>2023.857</v>
      </c>
      <c r="CN2740" s="3">
        <v>3574</v>
      </c>
      <c r="CO2740" s="169">
        <f t="shared" si="234"/>
        <v>1255.0967000000001</v>
      </c>
      <c r="CP2740" s="169">
        <f t="shared" si="235"/>
        <v>1249.0841999999998</v>
      </c>
      <c r="CQ2740" s="170">
        <f t="shared" si="236"/>
        <v>2504.1808999999998</v>
      </c>
      <c r="CU2740" s="174">
        <v>147904</v>
      </c>
      <c r="CV2740" s="174">
        <v>2805</v>
      </c>
      <c r="CW2740" s="174">
        <v>5</v>
      </c>
      <c r="CX2740" s="174">
        <v>2023.857</v>
      </c>
    </row>
    <row r="2741" spans="84:102" x14ac:dyDescent="0.25">
      <c r="CF2741" s="3" t="s">
        <v>3073</v>
      </c>
      <c r="CG2741" s="174">
        <v>2329</v>
      </c>
      <c r="CH2741" s="174">
        <v>25960</v>
      </c>
      <c r="CI2741" s="174">
        <v>5</v>
      </c>
      <c r="CJ2741" s="174">
        <v>2022.798</v>
      </c>
      <c r="CK2741" s="174">
        <v>2022.798</v>
      </c>
      <c r="CN2741" s="3">
        <v>776</v>
      </c>
      <c r="CO2741" s="169">
        <f t="shared" si="234"/>
        <v>1233.450239</v>
      </c>
      <c r="CP2741" s="169">
        <f t="shared" si="235"/>
        <v>1270.399183</v>
      </c>
      <c r="CQ2741" s="170">
        <f t="shared" si="236"/>
        <v>2503.8494220000002</v>
      </c>
      <c r="CU2741" s="174">
        <v>2329</v>
      </c>
      <c r="CV2741" s="174">
        <v>25960</v>
      </c>
      <c r="CW2741" s="174">
        <v>5</v>
      </c>
      <c r="CX2741" s="174">
        <v>2022.798</v>
      </c>
    </row>
    <row r="2742" spans="84:102" x14ac:dyDescent="0.25">
      <c r="CF2742" s="3" t="s">
        <v>3073</v>
      </c>
      <c r="CG2742" s="174">
        <v>2538</v>
      </c>
      <c r="CH2742" s="174">
        <v>40788</v>
      </c>
      <c r="CI2742" s="174">
        <v>5</v>
      </c>
      <c r="CJ2742" s="174">
        <v>2022.5429999999999</v>
      </c>
      <c r="CK2742" s="174">
        <v>2022.5429999999999</v>
      </c>
      <c r="CN2742" s="3">
        <v>2196</v>
      </c>
      <c r="CO2742" s="169">
        <f t="shared" si="234"/>
        <v>1210.9501</v>
      </c>
      <c r="CP2742" s="169">
        <f t="shared" si="235"/>
        <v>1292.7494999999999</v>
      </c>
      <c r="CQ2742" s="170">
        <f t="shared" si="236"/>
        <v>2503.6995999999999</v>
      </c>
      <c r="CU2742" s="174">
        <v>2538</v>
      </c>
      <c r="CV2742" s="174">
        <v>40788</v>
      </c>
      <c r="CW2742" s="174">
        <v>5</v>
      </c>
      <c r="CX2742" s="174">
        <v>2022.5429999999999</v>
      </c>
    </row>
    <row r="2743" spans="84:102" x14ac:dyDescent="0.25">
      <c r="CF2743" s="3" t="s">
        <v>3073</v>
      </c>
      <c r="CG2743" s="174">
        <v>911</v>
      </c>
      <c r="CH2743" s="174">
        <v>110308</v>
      </c>
      <c r="CI2743" s="174">
        <v>5</v>
      </c>
      <c r="CJ2743" s="174">
        <v>2022.258</v>
      </c>
      <c r="CK2743" s="174">
        <v>2022.258</v>
      </c>
      <c r="CN2743" s="3">
        <v>1153</v>
      </c>
      <c r="CO2743" s="169">
        <f t="shared" si="234"/>
        <v>1202.9234799999999</v>
      </c>
      <c r="CP2743" s="169">
        <f t="shared" si="235"/>
        <v>1297.24396</v>
      </c>
      <c r="CQ2743" s="170">
        <f t="shared" si="236"/>
        <v>2500.1674400000002</v>
      </c>
      <c r="CU2743" s="174">
        <v>911</v>
      </c>
      <c r="CV2743" s="174">
        <v>110308</v>
      </c>
      <c r="CW2743" s="174">
        <v>5</v>
      </c>
      <c r="CX2743" s="174">
        <v>2022.258</v>
      </c>
    </row>
    <row r="2744" spans="84:102" x14ac:dyDescent="0.25">
      <c r="CF2744" s="3" t="s">
        <v>3073</v>
      </c>
      <c r="CG2744" s="174">
        <v>61591</v>
      </c>
      <c r="CH2744" s="174">
        <v>1733</v>
      </c>
      <c r="CI2744" s="174">
        <v>5</v>
      </c>
      <c r="CJ2744" s="174">
        <v>2021.672</v>
      </c>
      <c r="CK2744" s="174">
        <v>2021.672</v>
      </c>
      <c r="CN2744" s="3">
        <v>2775</v>
      </c>
      <c r="CO2744" s="169">
        <f t="shared" si="234"/>
        <v>1247.1556</v>
      </c>
      <c r="CP2744" s="169">
        <f t="shared" si="235"/>
        <v>1247.89716</v>
      </c>
      <c r="CQ2744" s="170">
        <f t="shared" si="236"/>
        <v>2495.05276</v>
      </c>
      <c r="CU2744" s="174">
        <v>61591</v>
      </c>
      <c r="CV2744" s="174">
        <v>1733</v>
      </c>
      <c r="CW2744" s="174">
        <v>5</v>
      </c>
      <c r="CX2744" s="174">
        <v>2021.672</v>
      </c>
    </row>
    <row r="2745" spans="84:102" x14ac:dyDescent="0.25">
      <c r="CF2745" s="3" t="s">
        <v>3073</v>
      </c>
      <c r="CG2745" s="174">
        <v>80</v>
      </c>
      <c r="CH2745" s="174">
        <v>64550</v>
      </c>
      <c r="CI2745" s="174">
        <v>5</v>
      </c>
      <c r="CJ2745" s="174">
        <v>2021.665</v>
      </c>
      <c r="CK2745" s="174">
        <v>2021.665</v>
      </c>
      <c r="CN2745" s="3">
        <v>3653</v>
      </c>
      <c r="CO2745" s="169">
        <f t="shared" si="234"/>
        <v>1263.0848000000001</v>
      </c>
      <c r="CP2745" s="169">
        <f t="shared" si="235"/>
        <v>1231.4335000000001</v>
      </c>
      <c r="CQ2745" s="170">
        <f t="shared" si="236"/>
        <v>2494.5183000000002</v>
      </c>
      <c r="CU2745" s="174">
        <v>80</v>
      </c>
      <c r="CV2745" s="174">
        <v>64550</v>
      </c>
      <c r="CW2745" s="174">
        <v>5</v>
      </c>
      <c r="CX2745" s="174">
        <v>2021.665</v>
      </c>
    </row>
    <row r="2746" spans="84:102" x14ac:dyDescent="0.25">
      <c r="CF2746" s="3" t="s">
        <v>3073</v>
      </c>
      <c r="CG2746" s="174">
        <v>1262</v>
      </c>
      <c r="CH2746" s="174">
        <v>124643</v>
      </c>
      <c r="CI2746" s="174">
        <v>5</v>
      </c>
      <c r="CJ2746" s="174">
        <v>2021.316</v>
      </c>
      <c r="CK2746" s="174">
        <v>2021.316</v>
      </c>
      <c r="CN2746" s="3">
        <v>3234</v>
      </c>
      <c r="CO2746" s="169">
        <f t="shared" si="234"/>
        <v>1232.337</v>
      </c>
      <c r="CP2746" s="169">
        <f t="shared" si="235"/>
        <v>1260.069</v>
      </c>
      <c r="CQ2746" s="170">
        <f t="shared" si="236"/>
        <v>2492.4059999999999</v>
      </c>
      <c r="CU2746" s="174">
        <v>1262</v>
      </c>
      <c r="CV2746" s="174">
        <v>124643</v>
      </c>
      <c r="CW2746" s="174">
        <v>5</v>
      </c>
      <c r="CX2746" s="174">
        <v>2021.316</v>
      </c>
    </row>
    <row r="2747" spans="84:102" x14ac:dyDescent="0.25">
      <c r="CF2747" s="3" t="s">
        <v>3073</v>
      </c>
      <c r="CG2747" s="174">
        <v>38720</v>
      </c>
      <c r="CH2747" s="174">
        <v>2452</v>
      </c>
      <c r="CI2747" s="174">
        <v>5</v>
      </c>
      <c r="CJ2747" s="174">
        <v>2020.7260000000001</v>
      </c>
      <c r="CK2747" s="174">
        <v>2020.7260000000001</v>
      </c>
      <c r="CN2747" s="3">
        <v>184</v>
      </c>
      <c r="CO2747" s="169">
        <f t="shared" si="234"/>
        <v>1242.0720999999999</v>
      </c>
      <c r="CP2747" s="169">
        <f t="shared" si="235"/>
        <v>1247.7266999999997</v>
      </c>
      <c r="CQ2747" s="170">
        <f t="shared" si="236"/>
        <v>2489.7987999999996</v>
      </c>
      <c r="CU2747" s="174">
        <v>38720</v>
      </c>
      <c r="CV2747" s="174">
        <v>2452</v>
      </c>
      <c r="CW2747" s="174">
        <v>5</v>
      </c>
      <c r="CX2747" s="174">
        <v>2020.7260000000001</v>
      </c>
    </row>
    <row r="2748" spans="84:102" x14ac:dyDescent="0.25">
      <c r="CF2748" s="3" t="s">
        <v>3073</v>
      </c>
      <c r="CG2748" s="174">
        <v>27386</v>
      </c>
      <c r="CH2748" s="174">
        <v>2397</v>
      </c>
      <c r="CI2748" s="174">
        <v>5</v>
      </c>
      <c r="CJ2748" s="174">
        <v>2020.0029999999999</v>
      </c>
      <c r="CK2748" s="174">
        <v>2020.0029999999999</v>
      </c>
      <c r="CN2748" s="3">
        <v>2068</v>
      </c>
      <c r="CO2748" s="169">
        <f t="shared" si="234"/>
        <v>1233.7312000000002</v>
      </c>
      <c r="CP2748" s="169">
        <f t="shared" si="235"/>
        <v>1253.0493000000001</v>
      </c>
      <c r="CQ2748" s="170">
        <f t="shared" si="236"/>
        <v>2486.7805000000003</v>
      </c>
      <c r="CU2748" s="174">
        <v>27386</v>
      </c>
      <c r="CV2748" s="174">
        <v>2397</v>
      </c>
      <c r="CW2748" s="174">
        <v>5</v>
      </c>
      <c r="CX2748" s="174">
        <v>2020.0029999999999</v>
      </c>
    </row>
    <row r="2749" spans="84:102" x14ac:dyDescent="0.25">
      <c r="CF2749" s="3" t="s">
        <v>3073</v>
      </c>
      <c r="CG2749" s="174">
        <v>768</v>
      </c>
      <c r="CH2749" s="174">
        <v>99377</v>
      </c>
      <c r="CI2749" s="174">
        <v>5</v>
      </c>
      <c r="CJ2749" s="174">
        <v>2019.258</v>
      </c>
      <c r="CK2749" s="174">
        <v>2019.258</v>
      </c>
      <c r="CN2749" s="3">
        <v>562</v>
      </c>
      <c r="CO2749" s="169">
        <f t="shared" si="234"/>
        <v>1237.8815</v>
      </c>
      <c r="CP2749" s="169">
        <f t="shared" si="235"/>
        <v>1248.1726999999998</v>
      </c>
      <c r="CQ2749" s="170">
        <f t="shared" si="236"/>
        <v>2486.0541999999996</v>
      </c>
      <c r="CU2749" s="174">
        <v>768</v>
      </c>
      <c r="CV2749" s="174">
        <v>99377</v>
      </c>
      <c r="CW2749" s="174">
        <v>5</v>
      </c>
      <c r="CX2749" s="174">
        <v>2019.258</v>
      </c>
    </row>
    <row r="2750" spans="84:102" x14ac:dyDescent="0.25">
      <c r="CF2750" s="3" t="s">
        <v>3073</v>
      </c>
      <c r="CG2750" s="174">
        <v>173608</v>
      </c>
      <c r="CH2750" s="174">
        <v>3403</v>
      </c>
      <c r="CI2750" s="174">
        <v>5</v>
      </c>
      <c r="CJ2750" s="174">
        <v>2018.634</v>
      </c>
      <c r="CK2750" s="174">
        <v>2018.634</v>
      </c>
      <c r="CN2750" s="3">
        <v>2169</v>
      </c>
      <c r="CO2750" s="169">
        <f t="shared" si="234"/>
        <v>1229.9421</v>
      </c>
      <c r="CP2750" s="169">
        <f t="shared" si="235"/>
        <v>1254.7066</v>
      </c>
      <c r="CQ2750" s="170">
        <f t="shared" si="236"/>
        <v>2484.6486999999997</v>
      </c>
      <c r="CU2750" s="174">
        <v>173608</v>
      </c>
      <c r="CV2750" s="174">
        <v>3403</v>
      </c>
      <c r="CW2750" s="174">
        <v>5</v>
      </c>
      <c r="CX2750" s="174">
        <v>2018.634</v>
      </c>
    </row>
    <row r="2751" spans="84:102" x14ac:dyDescent="0.25">
      <c r="CF2751" s="3" t="s">
        <v>3073</v>
      </c>
      <c r="CG2751" s="174">
        <v>967</v>
      </c>
      <c r="CH2751" s="174">
        <v>115518</v>
      </c>
      <c r="CI2751" s="174">
        <v>5</v>
      </c>
      <c r="CJ2751" s="174">
        <v>2018.2090000000001</v>
      </c>
      <c r="CK2751" s="174">
        <v>2018.2090000000001</v>
      </c>
      <c r="CN2751" s="3">
        <v>119</v>
      </c>
      <c r="CO2751" s="169">
        <f t="shared" si="234"/>
        <v>1233.7976000000001</v>
      </c>
      <c r="CP2751" s="169">
        <f t="shared" si="235"/>
        <v>1244.8105</v>
      </c>
      <c r="CQ2751" s="170">
        <f t="shared" si="236"/>
        <v>2478.6081000000004</v>
      </c>
      <c r="CU2751" s="174">
        <v>967</v>
      </c>
      <c r="CV2751" s="174">
        <v>115518</v>
      </c>
      <c r="CW2751" s="174">
        <v>5</v>
      </c>
      <c r="CX2751" s="174">
        <v>2018.2090000000001</v>
      </c>
    </row>
    <row r="2752" spans="84:102" x14ac:dyDescent="0.25">
      <c r="CF2752" s="3" t="s">
        <v>3073</v>
      </c>
      <c r="CG2752" s="174">
        <v>625</v>
      </c>
      <c r="CH2752" s="174">
        <v>87675</v>
      </c>
      <c r="CI2752" s="174">
        <v>5</v>
      </c>
      <c r="CJ2752" s="174">
        <v>2017.9190000000001</v>
      </c>
      <c r="CK2752" s="174">
        <v>2017.9190000000001</v>
      </c>
      <c r="CN2752" s="3">
        <v>1875</v>
      </c>
      <c r="CO2752" s="169">
        <f t="shared" si="234"/>
        <v>1205.0906</v>
      </c>
      <c r="CP2752" s="169">
        <f t="shared" si="235"/>
        <v>1273.2172</v>
      </c>
      <c r="CQ2752" s="170">
        <f t="shared" si="236"/>
        <v>2478.3078</v>
      </c>
      <c r="CU2752" s="174">
        <v>625</v>
      </c>
      <c r="CV2752" s="174">
        <v>87675</v>
      </c>
      <c r="CW2752" s="174">
        <v>5</v>
      </c>
      <c r="CX2752" s="174">
        <v>2017.9190000000001</v>
      </c>
    </row>
    <row r="2753" spans="84:102" x14ac:dyDescent="0.25">
      <c r="CF2753" s="3" t="s">
        <v>3073</v>
      </c>
      <c r="CG2753" s="174">
        <v>1244</v>
      </c>
      <c r="CH2753" s="174">
        <v>127300</v>
      </c>
      <c r="CI2753" s="174">
        <v>5</v>
      </c>
      <c r="CJ2753" s="174">
        <v>2017.229</v>
      </c>
      <c r="CK2753" s="174">
        <v>2017.229</v>
      </c>
      <c r="CN2753" s="3">
        <v>142</v>
      </c>
      <c r="CO2753" s="169">
        <f t="shared" si="234"/>
        <v>1224.9052999999999</v>
      </c>
      <c r="CP2753" s="169">
        <f t="shared" si="235"/>
        <v>1252.8625999999999</v>
      </c>
      <c r="CQ2753" s="170">
        <f t="shared" si="236"/>
        <v>2477.7678999999998</v>
      </c>
      <c r="CU2753" s="174">
        <v>1244</v>
      </c>
      <c r="CV2753" s="174">
        <v>127300</v>
      </c>
      <c r="CW2753" s="174">
        <v>5</v>
      </c>
      <c r="CX2753" s="174">
        <v>2017.229</v>
      </c>
    </row>
    <row r="2754" spans="84:102" x14ac:dyDescent="0.25">
      <c r="CF2754" s="3" t="s">
        <v>3073</v>
      </c>
      <c r="CG2754" s="174">
        <v>15271</v>
      </c>
      <c r="CH2754" s="174">
        <v>2190</v>
      </c>
      <c r="CI2754" s="174">
        <v>5</v>
      </c>
      <c r="CJ2754" s="174">
        <v>2016.423</v>
      </c>
      <c r="CK2754" s="174">
        <v>2016.423</v>
      </c>
      <c r="CN2754" s="3">
        <v>856</v>
      </c>
      <c r="CO2754" s="169">
        <f t="shared" si="234"/>
        <v>1232.789</v>
      </c>
      <c r="CP2754" s="169">
        <f t="shared" si="235"/>
        <v>1243.8808999999999</v>
      </c>
      <c r="CQ2754" s="170">
        <f t="shared" si="236"/>
        <v>2476.6698999999999</v>
      </c>
      <c r="CU2754" s="174">
        <v>15271</v>
      </c>
      <c r="CV2754" s="174">
        <v>2190</v>
      </c>
      <c r="CW2754" s="174">
        <v>5</v>
      </c>
      <c r="CX2754" s="174">
        <v>2016.423</v>
      </c>
    </row>
    <row r="2755" spans="84:102" x14ac:dyDescent="0.25">
      <c r="CF2755" s="3" t="s">
        <v>3073</v>
      </c>
      <c r="CG2755" s="174">
        <v>499</v>
      </c>
      <c r="CH2755" s="174">
        <v>85295</v>
      </c>
      <c r="CI2755" s="174">
        <v>5</v>
      </c>
      <c r="CJ2755" s="174">
        <v>2016.0129999999999</v>
      </c>
      <c r="CK2755" s="174">
        <v>2016.0129999999999</v>
      </c>
      <c r="CN2755" s="3">
        <v>1252</v>
      </c>
      <c r="CO2755" s="169">
        <f t="shared" ref="CO2755:CO2818" si="237">SUMIF(CG$3:CG$17476,$CN2755,$CK$3:$CK$17476)</f>
        <v>1225.1359200000002</v>
      </c>
      <c r="CP2755" s="169">
        <f t="shared" ref="CP2755:CP2818" si="238">SUMIF(CH$3:CH$17476,$CN2755,$CK$3:$CK$17476)</f>
        <v>1250.3139000000001</v>
      </c>
      <c r="CQ2755" s="170">
        <f t="shared" ref="CQ2755:CQ2818" si="239">CO2755+CP2755</f>
        <v>2475.4498200000003</v>
      </c>
      <c r="CU2755" s="174">
        <v>499</v>
      </c>
      <c r="CV2755" s="174">
        <v>85295</v>
      </c>
      <c r="CW2755" s="174">
        <v>5</v>
      </c>
      <c r="CX2755" s="174">
        <v>2016.0129999999999</v>
      </c>
    </row>
    <row r="2756" spans="84:102" x14ac:dyDescent="0.25">
      <c r="CF2756" s="3" t="s">
        <v>3073</v>
      </c>
      <c r="CG2756" s="174">
        <v>171219</v>
      </c>
      <c r="CH2756" s="174">
        <v>3395</v>
      </c>
      <c r="CI2756" s="174">
        <v>5</v>
      </c>
      <c r="CJ2756" s="174">
        <v>2015.982</v>
      </c>
      <c r="CK2756" s="174">
        <v>2015.982</v>
      </c>
      <c r="CN2756" s="3">
        <v>2625</v>
      </c>
      <c r="CO2756" s="169">
        <f t="shared" si="237"/>
        <v>1219.98306</v>
      </c>
      <c r="CP2756" s="169">
        <f t="shared" si="238"/>
        <v>1250.7583499999998</v>
      </c>
      <c r="CQ2756" s="170">
        <f t="shared" si="239"/>
        <v>2470.7414099999996</v>
      </c>
      <c r="CU2756" s="174">
        <v>171219</v>
      </c>
      <c r="CV2756" s="174">
        <v>3395</v>
      </c>
      <c r="CW2756" s="174">
        <v>5</v>
      </c>
      <c r="CX2756" s="174">
        <v>2015.982</v>
      </c>
    </row>
    <row r="2757" spans="84:102" x14ac:dyDescent="0.25">
      <c r="CF2757" s="3" t="s">
        <v>3073</v>
      </c>
      <c r="CG2757" s="174">
        <v>139923</v>
      </c>
      <c r="CH2757" s="174">
        <v>1175</v>
      </c>
      <c r="CI2757" s="174">
        <v>5</v>
      </c>
      <c r="CJ2757" s="174">
        <v>2015.077</v>
      </c>
      <c r="CK2757" s="174">
        <v>2015.077</v>
      </c>
      <c r="CN2757" s="3">
        <v>579</v>
      </c>
      <c r="CO2757" s="169">
        <f t="shared" si="237"/>
        <v>1233.2819999999999</v>
      </c>
      <c r="CP2757" s="169">
        <f t="shared" si="238"/>
        <v>1236.7138</v>
      </c>
      <c r="CQ2757" s="170">
        <f t="shared" si="239"/>
        <v>2469.9957999999997</v>
      </c>
      <c r="CU2757" s="174">
        <v>139923</v>
      </c>
      <c r="CV2757" s="174">
        <v>1175</v>
      </c>
      <c r="CW2757" s="174">
        <v>5</v>
      </c>
      <c r="CX2757" s="174">
        <v>2015.077</v>
      </c>
    </row>
    <row r="2758" spans="84:102" x14ac:dyDescent="0.25">
      <c r="CF2758" s="3" t="s">
        <v>3073</v>
      </c>
      <c r="CG2758" s="174">
        <v>3197</v>
      </c>
      <c r="CH2758" s="174">
        <v>156397</v>
      </c>
      <c r="CI2758" s="174">
        <v>5</v>
      </c>
      <c r="CJ2758" s="174">
        <v>2015.0070000000001</v>
      </c>
      <c r="CK2758" s="174">
        <v>2015.0070000000001</v>
      </c>
      <c r="CN2758" s="3">
        <v>1204</v>
      </c>
      <c r="CO2758" s="169">
        <f t="shared" si="237"/>
        <v>1229.6826000000001</v>
      </c>
      <c r="CP2758" s="169">
        <f t="shared" si="238"/>
        <v>1236.7628999999999</v>
      </c>
      <c r="CQ2758" s="170">
        <f t="shared" si="239"/>
        <v>2466.4454999999998</v>
      </c>
      <c r="CU2758" s="174">
        <v>3197</v>
      </c>
      <c r="CV2758" s="174">
        <v>156397</v>
      </c>
      <c r="CW2758" s="174">
        <v>5</v>
      </c>
      <c r="CX2758" s="174">
        <v>2015.0070000000001</v>
      </c>
    </row>
    <row r="2759" spans="84:102" x14ac:dyDescent="0.25">
      <c r="CF2759" s="3" t="s">
        <v>3073</v>
      </c>
      <c r="CG2759" s="174">
        <v>3564</v>
      </c>
      <c r="CH2759" s="174">
        <v>91084</v>
      </c>
      <c r="CI2759" s="174">
        <v>5</v>
      </c>
      <c r="CJ2759" s="174">
        <v>2014.9839999999999</v>
      </c>
      <c r="CK2759" s="174">
        <v>2014.9839999999999</v>
      </c>
      <c r="CN2759" s="3">
        <v>3064</v>
      </c>
      <c r="CO2759" s="169">
        <f t="shared" si="237"/>
        <v>1218.7819</v>
      </c>
      <c r="CP2759" s="169">
        <f t="shared" si="238"/>
        <v>1247.5578</v>
      </c>
      <c r="CQ2759" s="170">
        <f t="shared" si="239"/>
        <v>2466.3397</v>
      </c>
      <c r="CU2759" s="174">
        <v>3564</v>
      </c>
      <c r="CV2759" s="174">
        <v>91084</v>
      </c>
      <c r="CW2759" s="174">
        <v>5</v>
      </c>
      <c r="CX2759" s="174">
        <v>2014.9839999999999</v>
      </c>
    </row>
    <row r="2760" spans="84:102" x14ac:dyDescent="0.25">
      <c r="CF2760" s="3" t="s">
        <v>3073</v>
      </c>
      <c r="CG2760" s="174">
        <v>1467</v>
      </c>
      <c r="CH2760" s="174">
        <v>95370</v>
      </c>
      <c r="CI2760" s="174">
        <v>5</v>
      </c>
      <c r="CJ2760" s="174">
        <v>2014.633</v>
      </c>
      <c r="CK2760" s="174">
        <v>2014.633</v>
      </c>
      <c r="CN2760" s="3">
        <v>412</v>
      </c>
      <c r="CO2760" s="169">
        <f t="shared" si="237"/>
        <v>1252.521</v>
      </c>
      <c r="CP2760" s="169">
        <f t="shared" si="238"/>
        <v>1211.98</v>
      </c>
      <c r="CQ2760" s="170">
        <f t="shared" si="239"/>
        <v>2464.5010000000002</v>
      </c>
      <c r="CU2760" s="174">
        <v>1467</v>
      </c>
      <c r="CV2760" s="174">
        <v>95370</v>
      </c>
      <c r="CW2760" s="174">
        <v>5</v>
      </c>
      <c r="CX2760" s="174">
        <v>2014.633</v>
      </c>
    </row>
    <row r="2761" spans="84:102" x14ac:dyDescent="0.25">
      <c r="CF2761" s="3" t="s">
        <v>3073</v>
      </c>
      <c r="CG2761" s="174">
        <v>3404</v>
      </c>
      <c r="CH2761" s="174">
        <v>173415</v>
      </c>
      <c r="CI2761" s="174">
        <v>5</v>
      </c>
      <c r="CJ2761" s="174">
        <v>2013.8720000000001</v>
      </c>
      <c r="CK2761" s="174">
        <v>2013.8720000000001</v>
      </c>
      <c r="CN2761" s="3">
        <v>813</v>
      </c>
      <c r="CO2761" s="169">
        <f t="shared" si="237"/>
        <v>1210.37671</v>
      </c>
      <c r="CP2761" s="169">
        <f t="shared" si="238"/>
        <v>1253.6897899999999</v>
      </c>
      <c r="CQ2761" s="170">
        <f t="shared" si="239"/>
        <v>2464.0664999999999</v>
      </c>
      <c r="CU2761" s="174">
        <v>3404</v>
      </c>
      <c r="CV2761" s="174">
        <v>173415</v>
      </c>
      <c r="CW2761" s="174">
        <v>5</v>
      </c>
      <c r="CX2761" s="174">
        <v>2013.8720000000001</v>
      </c>
    </row>
    <row r="2762" spans="84:102" x14ac:dyDescent="0.25">
      <c r="CF2762" s="3" t="s">
        <v>3073</v>
      </c>
      <c r="CG2762" s="174">
        <v>2941</v>
      </c>
      <c r="CH2762" s="174">
        <v>151822</v>
      </c>
      <c r="CI2762" s="174">
        <v>5</v>
      </c>
      <c r="CJ2762" s="174">
        <v>2012.982</v>
      </c>
      <c r="CK2762" s="174">
        <v>2012.982</v>
      </c>
      <c r="CN2762" s="3">
        <v>2850</v>
      </c>
      <c r="CO2762" s="169">
        <f t="shared" si="237"/>
        <v>1243.7779</v>
      </c>
      <c r="CP2762" s="169">
        <f t="shared" si="238"/>
        <v>1219.7478000000001</v>
      </c>
      <c r="CQ2762" s="170">
        <f t="shared" si="239"/>
        <v>2463.5257000000001</v>
      </c>
      <c r="CU2762" s="174">
        <v>2941</v>
      </c>
      <c r="CV2762" s="174">
        <v>151822</v>
      </c>
      <c r="CW2762" s="174">
        <v>5</v>
      </c>
      <c r="CX2762" s="174">
        <v>2012.982</v>
      </c>
    </row>
    <row r="2763" spans="84:102" x14ac:dyDescent="0.25">
      <c r="CF2763" s="3" t="s">
        <v>3073</v>
      </c>
      <c r="CG2763" s="174">
        <v>2983</v>
      </c>
      <c r="CH2763" s="174">
        <v>155609</v>
      </c>
      <c r="CI2763" s="174">
        <v>5</v>
      </c>
      <c r="CJ2763" s="174">
        <v>2012.462</v>
      </c>
      <c r="CK2763" s="174">
        <v>2012.462</v>
      </c>
      <c r="CN2763" s="3">
        <v>2708</v>
      </c>
      <c r="CO2763" s="169">
        <f t="shared" si="237"/>
        <v>1235.8807999999999</v>
      </c>
      <c r="CP2763" s="169">
        <f t="shared" si="238"/>
        <v>1224.7626</v>
      </c>
      <c r="CQ2763" s="170">
        <f t="shared" si="239"/>
        <v>2460.6433999999999</v>
      </c>
      <c r="CU2763" s="174">
        <v>2983</v>
      </c>
      <c r="CV2763" s="174">
        <v>155609</v>
      </c>
      <c r="CW2763" s="174">
        <v>5</v>
      </c>
      <c r="CX2763" s="174">
        <v>2012.462</v>
      </c>
    </row>
    <row r="2764" spans="84:102" x14ac:dyDescent="0.25">
      <c r="CF2764" s="3" t="s">
        <v>3073</v>
      </c>
      <c r="CG2764" s="174">
        <v>120685</v>
      </c>
      <c r="CH2764" s="174">
        <v>1022</v>
      </c>
      <c r="CI2764" s="174">
        <v>5</v>
      </c>
      <c r="CJ2764" s="174">
        <v>2012.2170000000001</v>
      </c>
      <c r="CK2764" s="174">
        <v>2012.2170000000001</v>
      </c>
      <c r="CN2764" s="3">
        <v>879</v>
      </c>
      <c r="CO2764" s="169">
        <f t="shared" si="237"/>
        <v>1175.704</v>
      </c>
      <c r="CP2764" s="169">
        <f t="shared" si="238"/>
        <v>1282.4432999999999</v>
      </c>
      <c r="CQ2764" s="170">
        <f t="shared" si="239"/>
        <v>2458.1472999999996</v>
      </c>
      <c r="CU2764" s="174">
        <v>120685</v>
      </c>
      <c r="CV2764" s="174">
        <v>1022</v>
      </c>
      <c r="CW2764" s="174">
        <v>5</v>
      </c>
      <c r="CX2764" s="174">
        <v>2012.2170000000001</v>
      </c>
    </row>
    <row r="2765" spans="84:102" x14ac:dyDescent="0.25">
      <c r="CF2765" s="3" t="s">
        <v>3073</v>
      </c>
      <c r="CG2765" s="174">
        <v>181314</v>
      </c>
      <c r="CH2765" s="174">
        <v>3454</v>
      </c>
      <c r="CI2765" s="174">
        <v>5</v>
      </c>
      <c r="CJ2765" s="174">
        <v>2012.01</v>
      </c>
      <c r="CK2765" s="174">
        <v>2012.01</v>
      </c>
      <c r="CN2765" s="3">
        <v>2721</v>
      </c>
      <c r="CO2765" s="169">
        <f t="shared" si="237"/>
        <v>1254.9744000000001</v>
      </c>
      <c r="CP2765" s="169">
        <f t="shared" si="238"/>
        <v>1202.4883</v>
      </c>
      <c r="CQ2765" s="170">
        <f t="shared" si="239"/>
        <v>2457.4627</v>
      </c>
      <c r="CU2765" s="174">
        <v>181314</v>
      </c>
      <c r="CV2765" s="174">
        <v>3454</v>
      </c>
      <c r="CW2765" s="174">
        <v>5</v>
      </c>
      <c r="CX2765" s="174">
        <v>2012.01</v>
      </c>
    </row>
    <row r="2766" spans="84:102" x14ac:dyDescent="0.25">
      <c r="CF2766" s="3" t="s">
        <v>3073</v>
      </c>
      <c r="CG2766" s="174">
        <v>3289</v>
      </c>
      <c r="CH2766" s="174">
        <v>163421</v>
      </c>
      <c r="CI2766" s="174">
        <v>5</v>
      </c>
      <c r="CJ2766" s="174">
        <v>2011.8430000000001</v>
      </c>
      <c r="CK2766" s="174">
        <v>2011.8430000000001</v>
      </c>
      <c r="CN2766" s="3">
        <v>2132</v>
      </c>
      <c r="CO2766" s="169">
        <f t="shared" si="237"/>
        <v>1238.0857000000001</v>
      </c>
      <c r="CP2766" s="169">
        <f t="shared" si="238"/>
        <v>1219.2378999999999</v>
      </c>
      <c r="CQ2766" s="170">
        <f t="shared" si="239"/>
        <v>2457.3235999999997</v>
      </c>
      <c r="CU2766" s="174">
        <v>3289</v>
      </c>
      <c r="CV2766" s="174">
        <v>163421</v>
      </c>
      <c r="CW2766" s="174">
        <v>5</v>
      </c>
      <c r="CX2766" s="174">
        <v>2011.8430000000001</v>
      </c>
    </row>
    <row r="2767" spans="84:102" x14ac:dyDescent="0.25">
      <c r="CF2767" s="3" t="s">
        <v>3073</v>
      </c>
      <c r="CG2767" s="174">
        <v>171618</v>
      </c>
      <c r="CH2767" s="174">
        <v>3395</v>
      </c>
      <c r="CI2767" s="174">
        <v>5</v>
      </c>
      <c r="CJ2767" s="174">
        <v>2010.8779999999999</v>
      </c>
      <c r="CK2767" s="174">
        <v>2010.8779999999999</v>
      </c>
      <c r="CN2767" s="3">
        <v>1323</v>
      </c>
      <c r="CO2767" s="169">
        <f t="shared" si="237"/>
        <v>1238.645</v>
      </c>
      <c r="CP2767" s="169">
        <f t="shared" si="238"/>
        <v>1211.51</v>
      </c>
      <c r="CQ2767" s="170">
        <f t="shared" si="239"/>
        <v>2450.1549999999997</v>
      </c>
      <c r="CU2767" s="174">
        <v>171618</v>
      </c>
      <c r="CV2767" s="174">
        <v>3395</v>
      </c>
      <c r="CW2767" s="174">
        <v>5</v>
      </c>
      <c r="CX2767" s="174">
        <v>2010.8779999999999</v>
      </c>
    </row>
    <row r="2768" spans="84:102" x14ac:dyDescent="0.25">
      <c r="CF2768" s="3" t="s">
        <v>3073</v>
      </c>
      <c r="CG2768" s="174">
        <v>74313</v>
      </c>
      <c r="CH2768" s="174">
        <v>341</v>
      </c>
      <c r="CI2768" s="174">
        <v>5</v>
      </c>
      <c r="CJ2768" s="174">
        <v>2010.8340000000001</v>
      </c>
      <c r="CK2768" s="174">
        <v>2010.8340000000001</v>
      </c>
      <c r="CN2768" s="3">
        <v>9</v>
      </c>
      <c r="CO2768" s="169">
        <f t="shared" si="237"/>
        <v>1189.6847</v>
      </c>
      <c r="CP2768" s="169">
        <f t="shared" si="238"/>
        <v>1259.9684999999999</v>
      </c>
      <c r="CQ2768" s="170">
        <f t="shared" si="239"/>
        <v>2449.6531999999997</v>
      </c>
      <c r="CU2768" s="174">
        <v>74313</v>
      </c>
      <c r="CV2768" s="174">
        <v>341</v>
      </c>
      <c r="CW2768" s="174">
        <v>5</v>
      </c>
      <c r="CX2768" s="174">
        <v>2010.8340000000001</v>
      </c>
    </row>
    <row r="2769" spans="84:102" x14ac:dyDescent="0.25">
      <c r="CF2769" s="3" t="s">
        <v>3073</v>
      </c>
      <c r="CG2769" s="174">
        <v>72615</v>
      </c>
      <c r="CH2769" s="174">
        <v>282</v>
      </c>
      <c r="CI2769" s="174">
        <v>5</v>
      </c>
      <c r="CJ2769" s="174">
        <v>2009.4829999999999</v>
      </c>
      <c r="CK2769" s="174">
        <v>2009.4829999999999</v>
      </c>
      <c r="CN2769" s="3">
        <v>2926</v>
      </c>
      <c r="CO2769" s="169">
        <f t="shared" si="237"/>
        <v>1219.8705</v>
      </c>
      <c r="CP2769" s="169">
        <f t="shared" si="238"/>
        <v>1229.2837000000002</v>
      </c>
      <c r="CQ2769" s="170">
        <f t="shared" si="239"/>
        <v>2449.1541999999999</v>
      </c>
      <c r="CU2769" s="174">
        <v>72615</v>
      </c>
      <c r="CV2769" s="174">
        <v>282</v>
      </c>
      <c r="CW2769" s="174">
        <v>5</v>
      </c>
      <c r="CX2769" s="174">
        <v>2009.4829999999999</v>
      </c>
    </row>
    <row r="2770" spans="84:102" x14ac:dyDescent="0.25">
      <c r="CF2770" s="3" t="s">
        <v>3073</v>
      </c>
      <c r="CG2770" s="174">
        <v>2420</v>
      </c>
      <c r="CH2770" s="174">
        <v>30102</v>
      </c>
      <c r="CI2770" s="174">
        <v>5</v>
      </c>
      <c r="CJ2770" s="174">
        <v>2008.963</v>
      </c>
      <c r="CK2770" s="174">
        <v>2008.963</v>
      </c>
      <c r="CN2770" s="3">
        <v>2871</v>
      </c>
      <c r="CO2770" s="169">
        <f t="shared" si="237"/>
        <v>1221.4751999999999</v>
      </c>
      <c r="CP2770" s="169">
        <f t="shared" si="238"/>
        <v>1227.18803</v>
      </c>
      <c r="CQ2770" s="170">
        <f t="shared" si="239"/>
        <v>2448.6632300000001</v>
      </c>
      <c r="CU2770" s="174">
        <v>2420</v>
      </c>
      <c r="CV2770" s="174">
        <v>30102</v>
      </c>
      <c r="CW2770" s="174">
        <v>5</v>
      </c>
      <c r="CX2770" s="174">
        <v>2008.963</v>
      </c>
    </row>
    <row r="2771" spans="84:102" x14ac:dyDescent="0.25">
      <c r="CF2771" s="3" t="s">
        <v>3073</v>
      </c>
      <c r="CG2771" s="174">
        <v>92123</v>
      </c>
      <c r="CH2771" s="174">
        <v>3596</v>
      </c>
      <c r="CI2771" s="174">
        <v>5</v>
      </c>
      <c r="CJ2771" s="174">
        <v>2008.306</v>
      </c>
      <c r="CK2771" s="174">
        <v>2008.306</v>
      </c>
      <c r="CN2771" s="3">
        <v>2360</v>
      </c>
      <c r="CO2771" s="169">
        <f t="shared" si="237"/>
        <v>1210.0073</v>
      </c>
      <c r="CP2771" s="169">
        <f t="shared" si="238"/>
        <v>1238.5902999999998</v>
      </c>
      <c r="CQ2771" s="170">
        <f t="shared" si="239"/>
        <v>2448.5976000000001</v>
      </c>
      <c r="CU2771" s="174">
        <v>92123</v>
      </c>
      <c r="CV2771" s="174">
        <v>3596</v>
      </c>
      <c r="CW2771" s="174">
        <v>5</v>
      </c>
      <c r="CX2771" s="174">
        <v>2008.306</v>
      </c>
    </row>
    <row r="2772" spans="84:102" x14ac:dyDescent="0.25">
      <c r="CF2772" s="3" t="s">
        <v>3073</v>
      </c>
      <c r="CG2772" s="174">
        <v>955</v>
      </c>
      <c r="CH2772" s="174">
        <v>113938</v>
      </c>
      <c r="CI2772" s="174">
        <v>5</v>
      </c>
      <c r="CJ2772" s="174">
        <v>2007.4839999999999</v>
      </c>
      <c r="CK2772" s="174">
        <v>2007.4839999999999</v>
      </c>
      <c r="CN2772" s="3">
        <v>684</v>
      </c>
      <c r="CO2772" s="169">
        <f t="shared" si="237"/>
        <v>1231.3678</v>
      </c>
      <c r="CP2772" s="169">
        <f t="shared" si="238"/>
        <v>1214.9277</v>
      </c>
      <c r="CQ2772" s="170">
        <f t="shared" si="239"/>
        <v>2446.2955000000002</v>
      </c>
      <c r="CU2772" s="174">
        <v>955</v>
      </c>
      <c r="CV2772" s="174">
        <v>113938</v>
      </c>
      <c r="CW2772" s="174">
        <v>5</v>
      </c>
      <c r="CX2772" s="174">
        <v>2007.4839999999999</v>
      </c>
    </row>
    <row r="2773" spans="84:102" x14ac:dyDescent="0.25">
      <c r="CF2773" s="3" t="s">
        <v>3073</v>
      </c>
      <c r="CG2773" s="174">
        <v>2640</v>
      </c>
      <c r="CH2773" s="174">
        <v>49179</v>
      </c>
      <c r="CI2773" s="174">
        <v>5</v>
      </c>
      <c r="CJ2773" s="174">
        <v>2007.21</v>
      </c>
      <c r="CK2773" s="174">
        <v>2007.21</v>
      </c>
      <c r="CN2773" s="3">
        <v>1362</v>
      </c>
      <c r="CO2773" s="169">
        <f t="shared" si="237"/>
        <v>1234.989</v>
      </c>
      <c r="CP2773" s="169">
        <f t="shared" si="238"/>
        <v>1211.212</v>
      </c>
      <c r="CQ2773" s="170">
        <f t="shared" si="239"/>
        <v>2446.201</v>
      </c>
      <c r="CU2773" s="174">
        <v>2640</v>
      </c>
      <c r="CV2773" s="174">
        <v>49179</v>
      </c>
      <c r="CW2773" s="174">
        <v>5</v>
      </c>
      <c r="CX2773" s="174">
        <v>2007.21</v>
      </c>
    </row>
    <row r="2774" spans="84:102" x14ac:dyDescent="0.25">
      <c r="CF2774" s="3" t="s">
        <v>3073</v>
      </c>
      <c r="CG2774" s="174">
        <v>49302</v>
      </c>
      <c r="CH2774" s="174">
        <v>2647</v>
      </c>
      <c r="CI2774" s="174">
        <v>5</v>
      </c>
      <c r="CJ2774" s="174">
        <v>2007.1590000000001</v>
      </c>
      <c r="CK2774" s="174">
        <v>2007.1590000000001</v>
      </c>
      <c r="CN2774" s="3">
        <v>342</v>
      </c>
      <c r="CO2774" s="169">
        <f t="shared" si="237"/>
        <v>1230.8184999999999</v>
      </c>
      <c r="CP2774" s="169">
        <f t="shared" si="238"/>
        <v>1213.4468999999999</v>
      </c>
      <c r="CQ2774" s="170">
        <f t="shared" si="239"/>
        <v>2444.2653999999998</v>
      </c>
      <c r="CU2774" s="174">
        <v>49302</v>
      </c>
      <c r="CV2774" s="174">
        <v>2647</v>
      </c>
      <c r="CW2774" s="174">
        <v>5</v>
      </c>
      <c r="CX2774" s="174">
        <v>2007.1590000000001</v>
      </c>
    </row>
    <row r="2775" spans="84:102" x14ac:dyDescent="0.25">
      <c r="CF2775" s="3" t="s">
        <v>3073</v>
      </c>
      <c r="CG2775" s="174">
        <v>626</v>
      </c>
      <c r="CH2775" s="174">
        <v>87959</v>
      </c>
      <c r="CI2775" s="174">
        <v>5</v>
      </c>
      <c r="CJ2775" s="174">
        <v>2006.2370000000001</v>
      </c>
      <c r="CK2775" s="174">
        <v>2006.2370000000001</v>
      </c>
      <c r="CN2775" s="3">
        <v>3575</v>
      </c>
      <c r="CO2775" s="169">
        <f t="shared" si="237"/>
        <v>1225.5914</v>
      </c>
      <c r="CP2775" s="169">
        <f t="shared" si="238"/>
        <v>1217.5462</v>
      </c>
      <c r="CQ2775" s="170">
        <f t="shared" si="239"/>
        <v>2443.1376</v>
      </c>
      <c r="CU2775" s="174">
        <v>626</v>
      </c>
      <c r="CV2775" s="174">
        <v>87959</v>
      </c>
      <c r="CW2775" s="174">
        <v>5</v>
      </c>
      <c r="CX2775" s="174">
        <v>2006.2370000000001</v>
      </c>
    </row>
    <row r="2776" spans="84:102" x14ac:dyDescent="0.25">
      <c r="CF2776" s="3" t="s">
        <v>3073</v>
      </c>
      <c r="CG2776" s="174">
        <v>2611</v>
      </c>
      <c r="CH2776" s="174">
        <v>46776</v>
      </c>
      <c r="CI2776" s="174">
        <v>5</v>
      </c>
      <c r="CJ2776" s="174">
        <v>2005.9949999999999</v>
      </c>
      <c r="CK2776" s="174">
        <v>2005.9949999999999</v>
      </c>
      <c r="CN2776" s="3">
        <v>2785</v>
      </c>
      <c r="CO2776" s="169">
        <f t="shared" si="237"/>
        <v>1215.5972999999999</v>
      </c>
      <c r="CP2776" s="169">
        <f t="shared" si="238"/>
        <v>1221.6714999999999</v>
      </c>
      <c r="CQ2776" s="170">
        <f t="shared" si="239"/>
        <v>2437.2687999999998</v>
      </c>
      <c r="CU2776" s="174">
        <v>2611</v>
      </c>
      <c r="CV2776" s="174">
        <v>46776</v>
      </c>
      <c r="CW2776" s="174">
        <v>5</v>
      </c>
      <c r="CX2776" s="174">
        <v>2005.9949999999999</v>
      </c>
    </row>
    <row r="2777" spans="84:102" x14ac:dyDescent="0.25">
      <c r="CF2777" s="3" t="s">
        <v>3073</v>
      </c>
      <c r="CG2777" s="174">
        <v>17322</v>
      </c>
      <c r="CH2777" s="174">
        <v>2205</v>
      </c>
      <c r="CI2777" s="174">
        <v>5</v>
      </c>
      <c r="CJ2777" s="174">
        <v>2005.9369999999999</v>
      </c>
      <c r="CK2777" s="174">
        <v>2005.9369999999999</v>
      </c>
      <c r="CN2777" s="3">
        <v>378</v>
      </c>
      <c r="CO2777" s="169">
        <f t="shared" si="237"/>
        <v>1194.4895999999999</v>
      </c>
      <c r="CP2777" s="169">
        <f t="shared" si="238"/>
        <v>1242.1013</v>
      </c>
      <c r="CQ2777" s="170">
        <f t="shared" si="239"/>
        <v>2436.5909000000001</v>
      </c>
      <c r="CU2777" s="174">
        <v>17322</v>
      </c>
      <c r="CV2777" s="174">
        <v>2205</v>
      </c>
      <c r="CW2777" s="174">
        <v>5</v>
      </c>
      <c r="CX2777" s="174">
        <v>2005.9369999999999</v>
      </c>
    </row>
    <row r="2778" spans="84:102" x14ac:dyDescent="0.25">
      <c r="CF2778" s="3" t="s">
        <v>3073</v>
      </c>
      <c r="CG2778" s="174">
        <v>3403</v>
      </c>
      <c r="CH2778" s="174">
        <v>173608</v>
      </c>
      <c r="CI2778" s="174">
        <v>5</v>
      </c>
      <c r="CJ2778" s="174">
        <v>2005.7149999999999</v>
      </c>
      <c r="CK2778" s="174">
        <v>2005.7149999999999</v>
      </c>
      <c r="CN2778" s="3">
        <v>741</v>
      </c>
      <c r="CO2778" s="169">
        <f t="shared" si="237"/>
        <v>1202.03169</v>
      </c>
      <c r="CP2778" s="169">
        <f t="shared" si="238"/>
        <v>1233.2764</v>
      </c>
      <c r="CQ2778" s="170">
        <f t="shared" si="239"/>
        <v>2435.30809</v>
      </c>
      <c r="CU2778" s="174">
        <v>3403</v>
      </c>
      <c r="CV2778" s="174">
        <v>173608</v>
      </c>
      <c r="CW2778" s="174">
        <v>5</v>
      </c>
      <c r="CX2778" s="174">
        <v>2005.7149999999999</v>
      </c>
    </row>
    <row r="2779" spans="84:102" x14ac:dyDescent="0.25">
      <c r="CF2779" s="3" t="s">
        <v>3073</v>
      </c>
      <c r="CG2779" s="174">
        <v>2622</v>
      </c>
      <c r="CH2779" s="174">
        <v>46180</v>
      </c>
      <c r="CI2779" s="174">
        <v>5</v>
      </c>
      <c r="CJ2779" s="174">
        <v>2005.396</v>
      </c>
      <c r="CK2779" s="174">
        <v>2005.396</v>
      </c>
      <c r="CN2779" s="3">
        <v>2678</v>
      </c>
      <c r="CO2779" s="169">
        <f t="shared" si="237"/>
        <v>1179.6679999999999</v>
      </c>
      <c r="CP2779" s="169">
        <f t="shared" si="238"/>
        <v>1255.299</v>
      </c>
      <c r="CQ2779" s="170">
        <f t="shared" si="239"/>
        <v>2434.9669999999996</v>
      </c>
      <c r="CU2779" s="174">
        <v>2622</v>
      </c>
      <c r="CV2779" s="174">
        <v>46180</v>
      </c>
      <c r="CW2779" s="174">
        <v>5</v>
      </c>
      <c r="CX2779" s="174">
        <v>2005.396</v>
      </c>
    </row>
    <row r="2780" spans="84:102" x14ac:dyDescent="0.25">
      <c r="CF2780" s="3" t="s">
        <v>3073</v>
      </c>
      <c r="CG2780" s="174">
        <v>433</v>
      </c>
      <c r="CH2780" s="174">
        <v>82654</v>
      </c>
      <c r="CI2780" s="174">
        <v>5</v>
      </c>
      <c r="CJ2780" s="174">
        <v>2005.1389999999999</v>
      </c>
      <c r="CK2780" s="174">
        <v>2005.1389999999999</v>
      </c>
      <c r="CN2780" s="3">
        <v>2098</v>
      </c>
      <c r="CO2780" s="169">
        <f t="shared" si="237"/>
        <v>1202.2511</v>
      </c>
      <c r="CP2780" s="169">
        <f t="shared" si="238"/>
        <v>1231.5735</v>
      </c>
      <c r="CQ2780" s="170">
        <f t="shared" si="239"/>
        <v>2433.8245999999999</v>
      </c>
      <c r="CU2780" s="174">
        <v>433</v>
      </c>
      <c r="CV2780" s="174">
        <v>82654</v>
      </c>
      <c r="CW2780" s="174">
        <v>5</v>
      </c>
      <c r="CX2780" s="174">
        <v>2005.1389999999999</v>
      </c>
    </row>
    <row r="2781" spans="84:102" x14ac:dyDescent="0.25">
      <c r="CF2781" s="3" t="s">
        <v>3073</v>
      </c>
      <c r="CG2781" s="174">
        <v>1586</v>
      </c>
      <c r="CH2781" s="174">
        <v>185819</v>
      </c>
      <c r="CI2781" s="174">
        <v>5</v>
      </c>
      <c r="CJ2781" s="174">
        <v>2004.902</v>
      </c>
      <c r="CK2781" s="174">
        <v>2004.902</v>
      </c>
      <c r="CN2781" s="3">
        <v>1745</v>
      </c>
      <c r="CO2781" s="169">
        <f t="shared" si="237"/>
        <v>1212.7737</v>
      </c>
      <c r="CP2781" s="169">
        <f t="shared" si="238"/>
        <v>1220.8230000000001</v>
      </c>
      <c r="CQ2781" s="170">
        <f t="shared" si="239"/>
        <v>2433.5967000000001</v>
      </c>
      <c r="CU2781" s="174">
        <v>1586</v>
      </c>
      <c r="CV2781" s="174">
        <v>185819</v>
      </c>
      <c r="CW2781" s="174">
        <v>5</v>
      </c>
      <c r="CX2781" s="174">
        <v>2004.902</v>
      </c>
    </row>
    <row r="2782" spans="84:102" x14ac:dyDescent="0.25">
      <c r="CF2782" s="3" t="s">
        <v>3073</v>
      </c>
      <c r="CG2782" s="174">
        <v>1539</v>
      </c>
      <c r="CH2782" s="174">
        <v>86653</v>
      </c>
      <c r="CI2782" s="174">
        <v>5</v>
      </c>
      <c r="CJ2782" s="174">
        <v>2004.2380000000001</v>
      </c>
      <c r="CK2782" s="174">
        <v>2004.2380000000001</v>
      </c>
      <c r="CN2782" s="3">
        <v>2868</v>
      </c>
      <c r="CO2782" s="169">
        <f t="shared" si="237"/>
        <v>1200.1749</v>
      </c>
      <c r="CP2782" s="169">
        <f t="shared" si="238"/>
        <v>1233.365</v>
      </c>
      <c r="CQ2782" s="170">
        <f t="shared" si="239"/>
        <v>2433.5398999999998</v>
      </c>
      <c r="CU2782" s="174">
        <v>1539</v>
      </c>
      <c r="CV2782" s="174">
        <v>86653</v>
      </c>
      <c r="CW2782" s="174">
        <v>5</v>
      </c>
      <c r="CX2782" s="174">
        <v>2004.2380000000001</v>
      </c>
    </row>
    <row r="2783" spans="84:102" x14ac:dyDescent="0.25">
      <c r="CF2783" s="3" t="s">
        <v>3073</v>
      </c>
      <c r="CG2783" s="174">
        <v>3329</v>
      </c>
      <c r="CH2783" s="174">
        <v>165771</v>
      </c>
      <c r="CI2783" s="174">
        <v>5</v>
      </c>
      <c r="CJ2783" s="174">
        <v>2002.943</v>
      </c>
      <c r="CK2783" s="174">
        <v>2002.943</v>
      </c>
      <c r="CN2783" s="3">
        <v>926</v>
      </c>
      <c r="CO2783" s="169">
        <f t="shared" si="237"/>
        <v>1212.7375999999999</v>
      </c>
      <c r="CP2783" s="169">
        <f t="shared" si="238"/>
        <v>1220.2154</v>
      </c>
      <c r="CQ2783" s="170">
        <f t="shared" si="239"/>
        <v>2432.953</v>
      </c>
      <c r="CU2783" s="174">
        <v>3329</v>
      </c>
      <c r="CV2783" s="174">
        <v>165771</v>
      </c>
      <c r="CW2783" s="174">
        <v>5</v>
      </c>
      <c r="CX2783" s="174">
        <v>2002.943</v>
      </c>
    </row>
    <row r="2784" spans="84:102" x14ac:dyDescent="0.25">
      <c r="CF2784" s="3" t="s">
        <v>3073</v>
      </c>
      <c r="CG2784" s="174">
        <v>58979</v>
      </c>
      <c r="CH2784" s="174">
        <v>3</v>
      </c>
      <c r="CI2784" s="174">
        <v>5</v>
      </c>
      <c r="CJ2784" s="174">
        <v>2002.3620000000001</v>
      </c>
      <c r="CK2784" s="174">
        <v>2002.3620000000001</v>
      </c>
      <c r="CN2784" s="3">
        <v>161</v>
      </c>
      <c r="CO2784" s="169">
        <f t="shared" si="237"/>
        <v>1209.8761999999999</v>
      </c>
      <c r="CP2784" s="169">
        <f t="shared" si="238"/>
        <v>1220.9625000000001</v>
      </c>
      <c r="CQ2784" s="170">
        <f t="shared" si="239"/>
        <v>2430.8387000000002</v>
      </c>
      <c r="CU2784" s="174">
        <v>58979</v>
      </c>
      <c r="CV2784" s="174">
        <v>3</v>
      </c>
      <c r="CW2784" s="174">
        <v>5</v>
      </c>
      <c r="CX2784" s="174">
        <v>2002.3620000000001</v>
      </c>
    </row>
    <row r="2785" spans="84:102" x14ac:dyDescent="0.25">
      <c r="CF2785" s="3" t="s">
        <v>3073</v>
      </c>
      <c r="CG2785" s="174">
        <v>134821</v>
      </c>
      <c r="CH2785" s="174">
        <v>1094</v>
      </c>
      <c r="CI2785" s="174">
        <v>5</v>
      </c>
      <c r="CJ2785" s="174">
        <v>2002.356</v>
      </c>
      <c r="CK2785" s="174">
        <v>2002.356</v>
      </c>
      <c r="CN2785" s="3">
        <v>3195</v>
      </c>
      <c r="CO2785" s="169">
        <f t="shared" si="237"/>
        <v>1215.9494</v>
      </c>
      <c r="CP2785" s="169">
        <f t="shared" si="238"/>
        <v>1214.2650000000001</v>
      </c>
      <c r="CQ2785" s="170">
        <f t="shared" si="239"/>
        <v>2430.2143999999998</v>
      </c>
      <c r="CU2785" s="174">
        <v>134821</v>
      </c>
      <c r="CV2785" s="174">
        <v>1094</v>
      </c>
      <c r="CW2785" s="174">
        <v>5</v>
      </c>
      <c r="CX2785" s="174">
        <v>2002.356</v>
      </c>
    </row>
    <row r="2786" spans="84:102" x14ac:dyDescent="0.25">
      <c r="CF2786" s="3" t="s">
        <v>3073</v>
      </c>
      <c r="CG2786" s="174">
        <v>3087</v>
      </c>
      <c r="CH2786" s="174">
        <v>141949</v>
      </c>
      <c r="CI2786" s="174">
        <v>5</v>
      </c>
      <c r="CJ2786" s="174">
        <v>2002.337</v>
      </c>
      <c r="CK2786" s="174">
        <v>2002.337</v>
      </c>
      <c r="CN2786" s="3">
        <v>1906</v>
      </c>
      <c r="CO2786" s="169">
        <f t="shared" si="237"/>
        <v>1217.0094999999999</v>
      </c>
      <c r="CP2786" s="169">
        <f t="shared" si="238"/>
        <v>1212.5160000000001</v>
      </c>
      <c r="CQ2786" s="170">
        <f t="shared" si="239"/>
        <v>2429.5254999999997</v>
      </c>
      <c r="CU2786" s="174">
        <v>3087</v>
      </c>
      <c r="CV2786" s="174">
        <v>141949</v>
      </c>
      <c r="CW2786" s="174">
        <v>5</v>
      </c>
      <c r="CX2786" s="174">
        <v>2002.337</v>
      </c>
    </row>
    <row r="2787" spans="84:102" x14ac:dyDescent="0.25">
      <c r="CF2787" s="3" t="s">
        <v>3073</v>
      </c>
      <c r="CG2787" s="174">
        <v>124643</v>
      </c>
      <c r="CH2787" s="174">
        <v>1262</v>
      </c>
      <c r="CI2787" s="174">
        <v>5</v>
      </c>
      <c r="CJ2787" s="174">
        <v>2001.8630000000001</v>
      </c>
      <c r="CK2787" s="174">
        <v>2001.8630000000001</v>
      </c>
      <c r="CN2787" s="3">
        <v>3735</v>
      </c>
      <c r="CO2787" s="169">
        <f t="shared" si="237"/>
        <v>1240.5029999999999</v>
      </c>
      <c r="CP2787" s="169">
        <f t="shared" si="238"/>
        <v>1187.9449999999999</v>
      </c>
      <c r="CQ2787" s="170">
        <f t="shared" si="239"/>
        <v>2428.4479999999999</v>
      </c>
      <c r="CU2787" s="174">
        <v>124643</v>
      </c>
      <c r="CV2787" s="174">
        <v>1262</v>
      </c>
      <c r="CW2787" s="174">
        <v>5</v>
      </c>
      <c r="CX2787" s="174">
        <v>2001.8630000000001</v>
      </c>
    </row>
    <row r="2788" spans="84:102" x14ac:dyDescent="0.25">
      <c r="CF2788" s="3" t="s">
        <v>3073</v>
      </c>
      <c r="CG2788" s="174">
        <v>239</v>
      </c>
      <c r="CH2788" s="174">
        <v>69815</v>
      </c>
      <c r="CI2788" s="174">
        <v>5</v>
      </c>
      <c r="CJ2788" s="174">
        <v>2001.1659999999999</v>
      </c>
      <c r="CK2788" s="174">
        <v>2001.1659999999999</v>
      </c>
      <c r="CN2788" s="3">
        <v>3627</v>
      </c>
      <c r="CO2788" s="169">
        <f t="shared" si="237"/>
        <v>1203.0204290000001</v>
      </c>
      <c r="CP2788" s="169">
        <f t="shared" si="238"/>
        <v>1223.2673</v>
      </c>
      <c r="CQ2788" s="170">
        <f t="shared" si="239"/>
        <v>2426.2877290000001</v>
      </c>
      <c r="CU2788" s="174">
        <v>239</v>
      </c>
      <c r="CV2788" s="174">
        <v>69815</v>
      </c>
      <c r="CW2788" s="174">
        <v>5</v>
      </c>
      <c r="CX2788" s="174">
        <v>2001.1659999999999</v>
      </c>
    </row>
    <row r="2789" spans="84:102" x14ac:dyDescent="0.25">
      <c r="CF2789" s="3" t="s">
        <v>3073</v>
      </c>
      <c r="CG2789" s="174">
        <v>390</v>
      </c>
      <c r="CH2789" s="174">
        <v>79245</v>
      </c>
      <c r="CI2789" s="174">
        <v>5</v>
      </c>
      <c r="CJ2789" s="174">
        <v>2000.5509999999999</v>
      </c>
      <c r="CK2789" s="174">
        <v>2000.5509999999999</v>
      </c>
      <c r="CN2789" s="3">
        <v>2764</v>
      </c>
      <c r="CO2789" s="169">
        <f t="shared" si="237"/>
        <v>1210.0747999999999</v>
      </c>
      <c r="CP2789" s="169">
        <f t="shared" si="238"/>
        <v>1215.7806</v>
      </c>
      <c r="CQ2789" s="170">
        <f t="shared" si="239"/>
        <v>2425.8553999999999</v>
      </c>
      <c r="CU2789" s="174">
        <v>390</v>
      </c>
      <c r="CV2789" s="174">
        <v>79245</v>
      </c>
      <c r="CW2789" s="174">
        <v>5</v>
      </c>
      <c r="CX2789" s="174">
        <v>2000.5509999999999</v>
      </c>
    </row>
    <row r="2790" spans="84:102" x14ac:dyDescent="0.25">
      <c r="CF2790" s="3" t="s">
        <v>3073</v>
      </c>
      <c r="CG2790" s="174">
        <v>2222</v>
      </c>
      <c r="CH2790" s="174">
        <v>18960</v>
      </c>
      <c r="CI2790" s="174">
        <v>5</v>
      </c>
      <c r="CJ2790" s="174">
        <v>2000.049</v>
      </c>
      <c r="CK2790" s="174">
        <v>2000.049</v>
      </c>
      <c r="CN2790" s="3">
        <v>2136</v>
      </c>
      <c r="CO2790" s="169">
        <f t="shared" si="237"/>
        <v>1190.2392</v>
      </c>
      <c r="CP2790" s="169">
        <f t="shared" si="238"/>
        <v>1232.2157</v>
      </c>
      <c r="CQ2790" s="170">
        <f t="shared" si="239"/>
        <v>2422.4548999999997</v>
      </c>
      <c r="CU2790" s="174">
        <v>2222</v>
      </c>
      <c r="CV2790" s="174">
        <v>18960</v>
      </c>
      <c r="CW2790" s="174">
        <v>5</v>
      </c>
      <c r="CX2790" s="174">
        <v>2000.049</v>
      </c>
    </row>
    <row r="2791" spans="84:102" x14ac:dyDescent="0.25">
      <c r="CF2791" s="3" t="s">
        <v>3073</v>
      </c>
      <c r="CG2791" s="174">
        <v>20765</v>
      </c>
      <c r="CH2791" s="174">
        <v>2245</v>
      </c>
      <c r="CI2791" s="174">
        <v>5</v>
      </c>
      <c r="CJ2791" s="174">
        <v>1999.943</v>
      </c>
      <c r="CK2791" s="174">
        <v>1999.943</v>
      </c>
      <c r="CN2791" s="3">
        <v>3304</v>
      </c>
      <c r="CO2791" s="169">
        <f t="shared" si="237"/>
        <v>1207.1503</v>
      </c>
      <c r="CP2791" s="169">
        <f t="shared" si="238"/>
        <v>1215.0793999999999</v>
      </c>
      <c r="CQ2791" s="170">
        <f t="shared" si="239"/>
        <v>2422.2296999999999</v>
      </c>
      <c r="CU2791" s="174">
        <v>20765</v>
      </c>
      <c r="CV2791" s="174">
        <v>2245</v>
      </c>
      <c r="CW2791" s="174">
        <v>5</v>
      </c>
      <c r="CX2791" s="174">
        <v>1999.943</v>
      </c>
    </row>
    <row r="2792" spans="84:102" x14ac:dyDescent="0.25">
      <c r="CF2792" s="3" t="s">
        <v>3073</v>
      </c>
      <c r="CG2792" s="174">
        <v>110790</v>
      </c>
      <c r="CH2792" s="174">
        <v>907</v>
      </c>
      <c r="CI2792" s="174">
        <v>5</v>
      </c>
      <c r="CJ2792" s="174">
        <v>1999.558</v>
      </c>
      <c r="CK2792" s="174">
        <v>1999.558</v>
      </c>
      <c r="CN2792" s="3">
        <v>946</v>
      </c>
      <c r="CO2792" s="169">
        <f t="shared" si="237"/>
        <v>1205.5365999999999</v>
      </c>
      <c r="CP2792" s="169">
        <f t="shared" si="238"/>
        <v>1215.2709</v>
      </c>
      <c r="CQ2792" s="170">
        <f t="shared" si="239"/>
        <v>2420.8074999999999</v>
      </c>
      <c r="CU2792" s="174">
        <v>110790</v>
      </c>
      <c r="CV2792" s="174">
        <v>907</v>
      </c>
      <c r="CW2792" s="174">
        <v>5</v>
      </c>
      <c r="CX2792" s="174">
        <v>1999.558</v>
      </c>
    </row>
    <row r="2793" spans="84:102" x14ac:dyDescent="0.25">
      <c r="CF2793" s="3" t="s">
        <v>3073</v>
      </c>
      <c r="CG2793" s="174">
        <v>22522</v>
      </c>
      <c r="CH2793" s="174">
        <v>2344</v>
      </c>
      <c r="CI2793" s="174">
        <v>5</v>
      </c>
      <c r="CJ2793" s="174">
        <v>1998.9359999999999</v>
      </c>
      <c r="CK2793" s="174">
        <v>1998.9359999999999</v>
      </c>
      <c r="CN2793" s="3">
        <v>1422</v>
      </c>
      <c r="CO2793" s="169">
        <f t="shared" si="237"/>
        <v>1206.9557</v>
      </c>
      <c r="CP2793" s="169">
        <f t="shared" si="238"/>
        <v>1213.7979</v>
      </c>
      <c r="CQ2793" s="170">
        <f t="shared" si="239"/>
        <v>2420.7536</v>
      </c>
      <c r="CU2793" s="174">
        <v>22522</v>
      </c>
      <c r="CV2793" s="174">
        <v>2344</v>
      </c>
      <c r="CW2793" s="174">
        <v>5</v>
      </c>
      <c r="CX2793" s="174">
        <v>1998.9359999999999</v>
      </c>
    </row>
    <row r="2794" spans="84:102" x14ac:dyDescent="0.25">
      <c r="CF2794" s="3" t="s">
        <v>3073</v>
      </c>
      <c r="CG2794" s="174">
        <v>141949</v>
      </c>
      <c r="CH2794" s="174">
        <v>3087</v>
      </c>
      <c r="CI2794" s="174">
        <v>5</v>
      </c>
      <c r="CJ2794" s="174">
        <v>1998.4739999999999</v>
      </c>
      <c r="CK2794" s="174">
        <v>1998.4739999999999</v>
      </c>
      <c r="CN2794" s="3">
        <v>228</v>
      </c>
      <c r="CO2794" s="169">
        <f t="shared" si="237"/>
        <v>1219.2555</v>
      </c>
      <c r="CP2794" s="169">
        <f t="shared" si="238"/>
        <v>1198.348</v>
      </c>
      <c r="CQ2794" s="170">
        <f t="shared" si="239"/>
        <v>2417.6035000000002</v>
      </c>
      <c r="CU2794" s="174">
        <v>141949</v>
      </c>
      <c r="CV2794" s="174">
        <v>3087</v>
      </c>
      <c r="CW2794" s="174">
        <v>5</v>
      </c>
      <c r="CX2794" s="174">
        <v>1998.4739999999999</v>
      </c>
    </row>
    <row r="2795" spans="84:102" x14ac:dyDescent="0.25">
      <c r="CF2795" s="3" t="s">
        <v>3073</v>
      </c>
      <c r="CG2795" s="174">
        <v>697</v>
      </c>
      <c r="CH2795" s="174">
        <v>95165</v>
      </c>
      <c r="CI2795" s="174">
        <v>5</v>
      </c>
      <c r="CJ2795" s="174">
        <v>1998.3530000000001</v>
      </c>
      <c r="CK2795" s="174">
        <v>1998.3530000000001</v>
      </c>
      <c r="CN2795" s="3">
        <v>548</v>
      </c>
      <c r="CO2795" s="169">
        <f t="shared" si="237"/>
        <v>1246.3588999999999</v>
      </c>
      <c r="CP2795" s="169">
        <f t="shared" si="238"/>
        <v>1168.1587</v>
      </c>
      <c r="CQ2795" s="170">
        <f t="shared" si="239"/>
        <v>2414.5176000000001</v>
      </c>
      <c r="CU2795" s="174">
        <v>697</v>
      </c>
      <c r="CV2795" s="174">
        <v>95165</v>
      </c>
      <c r="CW2795" s="174">
        <v>5</v>
      </c>
      <c r="CX2795" s="174">
        <v>1998.3530000000001</v>
      </c>
    </row>
    <row r="2796" spans="84:102" x14ac:dyDescent="0.25">
      <c r="CF2796" s="3" t="s">
        <v>3073</v>
      </c>
      <c r="CG2796" s="174">
        <v>2344</v>
      </c>
      <c r="CH2796" s="174">
        <v>22522</v>
      </c>
      <c r="CI2796" s="174">
        <v>5</v>
      </c>
      <c r="CJ2796" s="174">
        <v>1998.24</v>
      </c>
      <c r="CK2796" s="174">
        <v>1998.24</v>
      </c>
      <c r="CN2796" s="3">
        <v>3041</v>
      </c>
      <c r="CO2796" s="169">
        <f t="shared" si="237"/>
        <v>1198.7909999999999</v>
      </c>
      <c r="CP2796" s="169">
        <f t="shared" si="238"/>
        <v>1214.8530000000001</v>
      </c>
      <c r="CQ2796" s="170">
        <f t="shared" si="239"/>
        <v>2413.6440000000002</v>
      </c>
      <c r="CU2796" s="174">
        <v>2344</v>
      </c>
      <c r="CV2796" s="174">
        <v>22522</v>
      </c>
      <c r="CW2796" s="174">
        <v>5</v>
      </c>
      <c r="CX2796" s="174">
        <v>1998.24</v>
      </c>
    </row>
    <row r="2797" spans="84:102" x14ac:dyDescent="0.25">
      <c r="CF2797" s="3" t="s">
        <v>3073</v>
      </c>
      <c r="CG2797" s="174">
        <v>112970</v>
      </c>
      <c r="CH2797" s="174">
        <v>1351</v>
      </c>
      <c r="CI2797" s="174">
        <v>5</v>
      </c>
      <c r="CJ2797" s="174">
        <v>1998.123</v>
      </c>
      <c r="CK2797" s="174">
        <v>1998.123</v>
      </c>
      <c r="CN2797" s="3">
        <v>432</v>
      </c>
      <c r="CO2797" s="169">
        <f t="shared" si="237"/>
        <v>1179.9205200000001</v>
      </c>
      <c r="CP2797" s="169">
        <f t="shared" si="238"/>
        <v>1230.6831399999999</v>
      </c>
      <c r="CQ2797" s="170">
        <f t="shared" si="239"/>
        <v>2410.6036599999998</v>
      </c>
      <c r="CU2797" s="174">
        <v>112970</v>
      </c>
      <c r="CV2797" s="174">
        <v>1351</v>
      </c>
      <c r="CW2797" s="174">
        <v>5</v>
      </c>
      <c r="CX2797" s="174">
        <v>1998.123</v>
      </c>
    </row>
    <row r="2798" spans="84:102" x14ac:dyDescent="0.25">
      <c r="CF2798" s="3" t="s">
        <v>3073</v>
      </c>
      <c r="CG2798" s="174">
        <v>162712</v>
      </c>
      <c r="CH2798" s="174">
        <v>3267</v>
      </c>
      <c r="CI2798" s="174">
        <v>5</v>
      </c>
      <c r="CJ2798" s="174">
        <v>1997.4739999999999</v>
      </c>
      <c r="CK2798" s="174">
        <v>1997.4739999999999</v>
      </c>
      <c r="CN2798" s="3">
        <v>942</v>
      </c>
      <c r="CO2798" s="169">
        <f t="shared" si="237"/>
        <v>1226.6606999999999</v>
      </c>
      <c r="CP2798" s="169">
        <f t="shared" si="238"/>
        <v>1183.5296000000001</v>
      </c>
      <c r="CQ2798" s="170">
        <f t="shared" si="239"/>
        <v>2410.1903000000002</v>
      </c>
      <c r="CU2798" s="174">
        <v>162712</v>
      </c>
      <c r="CV2798" s="174">
        <v>3267</v>
      </c>
      <c r="CW2798" s="174">
        <v>5</v>
      </c>
      <c r="CX2798" s="174">
        <v>1997.4739999999999</v>
      </c>
    </row>
    <row r="2799" spans="84:102" x14ac:dyDescent="0.25">
      <c r="CF2799" s="3" t="s">
        <v>3073</v>
      </c>
      <c r="CG2799" s="174">
        <v>186</v>
      </c>
      <c r="CH2799" s="174">
        <v>69558</v>
      </c>
      <c r="CI2799" s="174">
        <v>5</v>
      </c>
      <c r="CJ2799" s="174">
        <v>1997.317</v>
      </c>
      <c r="CK2799" s="174">
        <v>1997.317</v>
      </c>
      <c r="CN2799" s="3">
        <v>1825</v>
      </c>
      <c r="CO2799" s="169">
        <f t="shared" si="237"/>
        <v>1220.1759999999999</v>
      </c>
      <c r="CP2799" s="169">
        <f t="shared" si="238"/>
        <v>1183.229</v>
      </c>
      <c r="CQ2799" s="170">
        <f t="shared" si="239"/>
        <v>2403.4049999999997</v>
      </c>
      <c r="CU2799" s="174">
        <v>186</v>
      </c>
      <c r="CV2799" s="174">
        <v>69558</v>
      </c>
      <c r="CW2799" s="174">
        <v>5</v>
      </c>
      <c r="CX2799" s="174">
        <v>1997.317</v>
      </c>
    </row>
    <row r="2800" spans="84:102" x14ac:dyDescent="0.25">
      <c r="CF2800" s="3" t="s">
        <v>3073</v>
      </c>
      <c r="CG2800" s="174">
        <v>3369</v>
      </c>
      <c r="CH2800" s="174">
        <v>167435</v>
      </c>
      <c r="CI2800" s="174">
        <v>5</v>
      </c>
      <c r="CJ2800" s="174">
        <v>1997.143</v>
      </c>
      <c r="CK2800" s="174">
        <v>1997.143</v>
      </c>
      <c r="CN2800" s="3">
        <v>434</v>
      </c>
      <c r="CO2800" s="169">
        <f t="shared" si="237"/>
        <v>1226.1719000000001</v>
      </c>
      <c r="CP2800" s="169">
        <f t="shared" si="238"/>
        <v>1177.1301000000001</v>
      </c>
      <c r="CQ2800" s="170">
        <f t="shared" si="239"/>
        <v>2403.3020000000001</v>
      </c>
      <c r="CU2800" s="174">
        <v>3369</v>
      </c>
      <c r="CV2800" s="174">
        <v>167435</v>
      </c>
      <c r="CW2800" s="174">
        <v>5</v>
      </c>
      <c r="CX2800" s="174">
        <v>1997.143</v>
      </c>
    </row>
    <row r="2801" spans="84:102" x14ac:dyDescent="0.25">
      <c r="CF2801" s="3" t="s">
        <v>3073</v>
      </c>
      <c r="CG2801" s="174">
        <v>88826</v>
      </c>
      <c r="CH2801" s="174">
        <v>1513</v>
      </c>
      <c r="CI2801" s="174">
        <v>5</v>
      </c>
      <c r="CJ2801" s="174">
        <v>1996.8889999999999</v>
      </c>
      <c r="CK2801" s="174">
        <v>1996.8889999999999</v>
      </c>
      <c r="CN2801" s="3">
        <v>1927</v>
      </c>
      <c r="CO2801" s="169">
        <f t="shared" si="237"/>
        <v>1151.9749999999999</v>
      </c>
      <c r="CP2801" s="169">
        <f t="shared" si="238"/>
        <v>1250.104</v>
      </c>
      <c r="CQ2801" s="170">
        <f t="shared" si="239"/>
        <v>2402.0789999999997</v>
      </c>
      <c r="CU2801" s="174">
        <v>88826</v>
      </c>
      <c r="CV2801" s="174">
        <v>1513</v>
      </c>
      <c r="CW2801" s="174">
        <v>5</v>
      </c>
      <c r="CX2801" s="174">
        <v>1996.8889999999999</v>
      </c>
    </row>
    <row r="2802" spans="84:102" x14ac:dyDescent="0.25">
      <c r="CF2802" s="3" t="s">
        <v>3073</v>
      </c>
      <c r="CG2802" s="174">
        <v>1022</v>
      </c>
      <c r="CH2802" s="174">
        <v>120685</v>
      </c>
      <c r="CI2802" s="174">
        <v>5</v>
      </c>
      <c r="CJ2802" s="174">
        <v>1996.7809999999999</v>
      </c>
      <c r="CK2802" s="174">
        <v>1996.7809999999999</v>
      </c>
      <c r="CN2802" s="3">
        <v>257</v>
      </c>
      <c r="CO2802" s="169">
        <f t="shared" si="237"/>
        <v>1212.4416000000001</v>
      </c>
      <c r="CP2802" s="169">
        <f t="shared" si="238"/>
        <v>1181.4535999999998</v>
      </c>
      <c r="CQ2802" s="170">
        <f t="shared" si="239"/>
        <v>2393.8951999999999</v>
      </c>
      <c r="CU2802" s="174">
        <v>1022</v>
      </c>
      <c r="CV2802" s="174">
        <v>120685</v>
      </c>
      <c r="CW2802" s="174">
        <v>5</v>
      </c>
      <c r="CX2802" s="174">
        <v>1996.7809999999999</v>
      </c>
    </row>
    <row r="2803" spans="84:102" x14ac:dyDescent="0.25">
      <c r="CF2803" s="3" t="s">
        <v>3073</v>
      </c>
      <c r="CG2803" s="174">
        <v>97298</v>
      </c>
      <c r="CH2803" s="174">
        <v>3629</v>
      </c>
      <c r="CI2803" s="174">
        <v>5</v>
      </c>
      <c r="CJ2803" s="174">
        <v>1996.6210000000001</v>
      </c>
      <c r="CK2803" s="174">
        <v>1996.6210000000001</v>
      </c>
      <c r="CN2803" s="3">
        <v>2730</v>
      </c>
      <c r="CO2803" s="169">
        <f t="shared" si="237"/>
        <v>1184.1847</v>
      </c>
      <c r="CP2803" s="169">
        <f t="shared" si="238"/>
        <v>1208.7924</v>
      </c>
      <c r="CQ2803" s="170">
        <f t="shared" si="239"/>
        <v>2392.9771000000001</v>
      </c>
      <c r="CU2803" s="174">
        <v>97298</v>
      </c>
      <c r="CV2803" s="174">
        <v>3629</v>
      </c>
      <c r="CW2803" s="174">
        <v>5</v>
      </c>
      <c r="CX2803" s="174">
        <v>1996.6210000000001</v>
      </c>
    </row>
    <row r="2804" spans="84:102" x14ac:dyDescent="0.25">
      <c r="CF2804" s="3" t="s">
        <v>3073</v>
      </c>
      <c r="CG2804" s="174">
        <v>2791</v>
      </c>
      <c r="CH2804" s="174">
        <v>146835</v>
      </c>
      <c r="CI2804" s="174">
        <v>5</v>
      </c>
      <c r="CJ2804" s="174">
        <v>1996.528</v>
      </c>
      <c r="CK2804" s="174">
        <v>1996.528</v>
      </c>
      <c r="CN2804" s="3">
        <v>56</v>
      </c>
      <c r="CO2804" s="169">
        <f t="shared" si="237"/>
        <v>1183.1089999999999</v>
      </c>
      <c r="CP2804" s="169">
        <f t="shared" si="238"/>
        <v>1209.624</v>
      </c>
      <c r="CQ2804" s="170">
        <f t="shared" si="239"/>
        <v>2392.7330000000002</v>
      </c>
      <c r="CU2804" s="174">
        <v>2791</v>
      </c>
      <c r="CV2804" s="174">
        <v>146835</v>
      </c>
      <c r="CW2804" s="174">
        <v>5</v>
      </c>
      <c r="CX2804" s="174">
        <v>1996.528</v>
      </c>
    </row>
    <row r="2805" spans="84:102" x14ac:dyDescent="0.25">
      <c r="CF2805" s="3" t="s">
        <v>3073</v>
      </c>
      <c r="CG2805" s="174">
        <v>2027</v>
      </c>
      <c r="CH2805" s="174">
        <v>133999</v>
      </c>
      <c r="CI2805" s="174">
        <v>5</v>
      </c>
      <c r="CJ2805" s="174">
        <v>1996.3510000000001</v>
      </c>
      <c r="CK2805" s="174">
        <v>1996.3510000000001</v>
      </c>
      <c r="CN2805" s="3">
        <v>1799</v>
      </c>
      <c r="CO2805" s="169">
        <f t="shared" si="237"/>
        <v>1189.5089</v>
      </c>
      <c r="CP2805" s="169">
        <f t="shared" si="238"/>
        <v>1203.1562000000001</v>
      </c>
      <c r="CQ2805" s="170">
        <f t="shared" si="239"/>
        <v>2392.6651000000002</v>
      </c>
      <c r="CU2805" s="174">
        <v>2027</v>
      </c>
      <c r="CV2805" s="174">
        <v>133999</v>
      </c>
      <c r="CW2805" s="174">
        <v>5</v>
      </c>
      <c r="CX2805" s="174">
        <v>1996.3510000000001</v>
      </c>
    </row>
    <row r="2806" spans="84:102" x14ac:dyDescent="0.25">
      <c r="CF2806" s="3" t="s">
        <v>3073</v>
      </c>
      <c r="CG2806" s="174">
        <v>1466</v>
      </c>
      <c r="CH2806" s="174">
        <v>93745</v>
      </c>
      <c r="CI2806" s="174">
        <v>5</v>
      </c>
      <c r="CJ2806" s="174">
        <v>1996.348</v>
      </c>
      <c r="CK2806" s="174">
        <v>1996.348</v>
      </c>
      <c r="CN2806" s="3">
        <v>2654</v>
      </c>
      <c r="CO2806" s="169">
        <f t="shared" si="237"/>
        <v>1178.3474000000001</v>
      </c>
      <c r="CP2806" s="169">
        <f t="shared" si="238"/>
        <v>1212.7667999999999</v>
      </c>
      <c r="CQ2806" s="170">
        <f t="shared" si="239"/>
        <v>2391.1142</v>
      </c>
      <c r="CU2806" s="174">
        <v>1466</v>
      </c>
      <c r="CV2806" s="174">
        <v>93745</v>
      </c>
      <c r="CW2806" s="174">
        <v>5</v>
      </c>
      <c r="CX2806" s="174">
        <v>1996.348</v>
      </c>
    </row>
    <row r="2807" spans="84:102" x14ac:dyDescent="0.25">
      <c r="CF2807" s="3" t="s">
        <v>3073</v>
      </c>
      <c r="CG2807" s="174">
        <v>84289</v>
      </c>
      <c r="CH2807" s="174">
        <v>568</v>
      </c>
      <c r="CI2807" s="174">
        <v>5</v>
      </c>
      <c r="CJ2807" s="174">
        <v>1995.9280000000001</v>
      </c>
      <c r="CK2807" s="174">
        <v>1995.9280000000001</v>
      </c>
      <c r="CN2807" s="3">
        <v>409</v>
      </c>
      <c r="CO2807" s="169">
        <f t="shared" si="237"/>
        <v>1197.2774999999999</v>
      </c>
      <c r="CP2807" s="169">
        <f t="shared" si="238"/>
        <v>1189.60133</v>
      </c>
      <c r="CQ2807" s="170">
        <f t="shared" si="239"/>
        <v>2386.8788299999997</v>
      </c>
      <c r="CU2807" s="174">
        <v>84289</v>
      </c>
      <c r="CV2807" s="174">
        <v>568</v>
      </c>
      <c r="CW2807" s="174">
        <v>5</v>
      </c>
      <c r="CX2807" s="174">
        <v>1995.9280000000001</v>
      </c>
    </row>
    <row r="2808" spans="84:102" x14ac:dyDescent="0.25">
      <c r="CF2808" s="3" t="s">
        <v>3073</v>
      </c>
      <c r="CG2808" s="174">
        <v>14509</v>
      </c>
      <c r="CH2808" s="174">
        <v>2153</v>
      </c>
      <c r="CI2808" s="174">
        <v>5</v>
      </c>
      <c r="CJ2808" s="174">
        <v>1995.7159999999999</v>
      </c>
      <c r="CK2808" s="174">
        <v>1995.7159999999999</v>
      </c>
      <c r="CN2808" s="3">
        <v>160</v>
      </c>
      <c r="CO2808" s="169">
        <f t="shared" si="237"/>
        <v>1178.6600000000001</v>
      </c>
      <c r="CP2808" s="169">
        <f t="shared" si="238"/>
        <v>1207.5930000000001</v>
      </c>
      <c r="CQ2808" s="170">
        <f t="shared" si="239"/>
        <v>2386.2530000000002</v>
      </c>
      <c r="CU2808" s="174">
        <v>14509</v>
      </c>
      <c r="CV2808" s="174">
        <v>2153</v>
      </c>
      <c r="CW2808" s="174">
        <v>5</v>
      </c>
      <c r="CX2808" s="174">
        <v>1995.7159999999999</v>
      </c>
    </row>
    <row r="2809" spans="84:102" x14ac:dyDescent="0.25">
      <c r="CF2809" s="3" t="s">
        <v>3073</v>
      </c>
      <c r="CG2809" s="174">
        <v>3664</v>
      </c>
      <c r="CH2809" s="174">
        <v>110856</v>
      </c>
      <c r="CI2809" s="174">
        <v>5</v>
      </c>
      <c r="CJ2809" s="174">
        <v>1995.27</v>
      </c>
      <c r="CK2809" s="174">
        <v>1995.27</v>
      </c>
      <c r="CN2809" s="3">
        <v>1421</v>
      </c>
      <c r="CO2809" s="169">
        <f t="shared" si="237"/>
        <v>1174.0630000000001</v>
      </c>
      <c r="CP2809" s="169">
        <f t="shared" si="238"/>
        <v>1212.0509999999999</v>
      </c>
      <c r="CQ2809" s="170">
        <f t="shared" si="239"/>
        <v>2386.114</v>
      </c>
      <c r="CU2809" s="174">
        <v>3664</v>
      </c>
      <c r="CV2809" s="174">
        <v>110856</v>
      </c>
      <c r="CW2809" s="174">
        <v>5</v>
      </c>
      <c r="CX2809" s="174">
        <v>1995.27</v>
      </c>
    </row>
    <row r="2810" spans="84:102" x14ac:dyDescent="0.25">
      <c r="CF2810" s="3" t="s">
        <v>3073</v>
      </c>
      <c r="CG2810" s="174">
        <v>166425</v>
      </c>
      <c r="CH2810" s="174">
        <v>3337</v>
      </c>
      <c r="CI2810" s="174">
        <v>5</v>
      </c>
      <c r="CJ2810" s="174">
        <v>1994.106</v>
      </c>
      <c r="CK2810" s="174">
        <v>1994.106</v>
      </c>
      <c r="CN2810" s="3">
        <v>819</v>
      </c>
      <c r="CO2810" s="169">
        <f t="shared" si="237"/>
        <v>1177.32627</v>
      </c>
      <c r="CP2810" s="169">
        <f t="shared" si="238"/>
        <v>1208.7799379999999</v>
      </c>
      <c r="CQ2810" s="170">
        <f t="shared" si="239"/>
        <v>2386.1062080000002</v>
      </c>
      <c r="CU2810" s="174">
        <v>166425</v>
      </c>
      <c r="CV2810" s="174">
        <v>3337</v>
      </c>
      <c r="CW2810" s="174">
        <v>5</v>
      </c>
      <c r="CX2810" s="174">
        <v>1994.106</v>
      </c>
    </row>
    <row r="2811" spans="84:102" x14ac:dyDescent="0.25">
      <c r="CF2811" s="3" t="s">
        <v>3073</v>
      </c>
      <c r="CG2811" s="174">
        <v>2312</v>
      </c>
      <c r="CH2811" s="174">
        <v>23659</v>
      </c>
      <c r="CI2811" s="174">
        <v>5</v>
      </c>
      <c r="CJ2811" s="174">
        <v>1993.4390000000001</v>
      </c>
      <c r="CK2811" s="174">
        <v>1993.4390000000001</v>
      </c>
      <c r="CN2811" s="3">
        <v>179</v>
      </c>
      <c r="CO2811" s="169">
        <f t="shared" si="237"/>
        <v>1233.2535</v>
      </c>
      <c r="CP2811" s="169">
        <f t="shared" si="238"/>
        <v>1152.5991999999999</v>
      </c>
      <c r="CQ2811" s="170">
        <f t="shared" si="239"/>
        <v>2385.8526999999999</v>
      </c>
      <c r="CU2811" s="174">
        <v>2312</v>
      </c>
      <c r="CV2811" s="174">
        <v>23659</v>
      </c>
      <c r="CW2811" s="174">
        <v>5</v>
      </c>
      <c r="CX2811" s="174">
        <v>1993.4390000000001</v>
      </c>
    </row>
    <row r="2812" spans="84:102" x14ac:dyDescent="0.25">
      <c r="CF2812" s="3" t="s">
        <v>3073</v>
      </c>
      <c r="CG2812" s="174">
        <v>2342</v>
      </c>
      <c r="CH2812" s="174">
        <v>24473</v>
      </c>
      <c r="CI2812" s="174">
        <v>5</v>
      </c>
      <c r="CJ2812" s="174">
        <v>1992.595</v>
      </c>
      <c r="CK2812" s="174">
        <v>1992.595</v>
      </c>
      <c r="CN2812" s="3">
        <v>2659</v>
      </c>
      <c r="CO2812" s="169">
        <f t="shared" si="237"/>
        <v>1213.038</v>
      </c>
      <c r="CP2812" s="169">
        <f t="shared" si="238"/>
        <v>1171.4960000000001</v>
      </c>
      <c r="CQ2812" s="170">
        <f t="shared" si="239"/>
        <v>2384.5340000000001</v>
      </c>
      <c r="CU2812" s="174">
        <v>2342</v>
      </c>
      <c r="CV2812" s="174">
        <v>24473</v>
      </c>
      <c r="CW2812" s="174">
        <v>5</v>
      </c>
      <c r="CX2812" s="174">
        <v>1992.595</v>
      </c>
    </row>
    <row r="2813" spans="84:102" x14ac:dyDescent="0.25">
      <c r="CF2813" s="3" t="s">
        <v>3073</v>
      </c>
      <c r="CG2813" s="174">
        <v>95370</v>
      </c>
      <c r="CH2813" s="174">
        <v>1467</v>
      </c>
      <c r="CI2813" s="174">
        <v>5</v>
      </c>
      <c r="CJ2813" s="174">
        <v>1991.6980000000001</v>
      </c>
      <c r="CK2813" s="174">
        <v>1991.6980000000001</v>
      </c>
      <c r="CN2813" s="3">
        <v>3147</v>
      </c>
      <c r="CO2813" s="169">
        <f t="shared" si="237"/>
        <v>1215.1496099999999</v>
      </c>
      <c r="CP2813" s="169">
        <f t="shared" si="238"/>
        <v>1169.3654100000001</v>
      </c>
      <c r="CQ2813" s="170">
        <f t="shared" si="239"/>
        <v>2384.5150199999998</v>
      </c>
      <c r="CU2813" s="174">
        <v>95370</v>
      </c>
      <c r="CV2813" s="174">
        <v>1467</v>
      </c>
      <c r="CW2813" s="174">
        <v>5</v>
      </c>
      <c r="CX2813" s="174">
        <v>1991.6980000000001</v>
      </c>
    </row>
    <row r="2814" spans="84:102" x14ac:dyDescent="0.25">
      <c r="CF2814" s="3" t="s">
        <v>3073</v>
      </c>
      <c r="CG2814" s="174">
        <v>1665</v>
      </c>
      <c r="CH2814" s="174">
        <v>69624</v>
      </c>
      <c r="CI2814" s="174">
        <v>5</v>
      </c>
      <c r="CJ2814" s="174">
        <v>1991.367</v>
      </c>
      <c r="CK2814" s="174">
        <v>1991.367</v>
      </c>
      <c r="CN2814" s="3">
        <v>1596</v>
      </c>
      <c r="CO2814" s="169">
        <f t="shared" si="237"/>
        <v>1202.5451499999999</v>
      </c>
      <c r="CP2814" s="169">
        <f t="shared" si="238"/>
        <v>1180.0217570000002</v>
      </c>
      <c r="CQ2814" s="170">
        <f t="shared" si="239"/>
        <v>2382.5669070000004</v>
      </c>
      <c r="CU2814" s="174">
        <v>1665</v>
      </c>
      <c r="CV2814" s="174">
        <v>69624</v>
      </c>
      <c r="CW2814" s="174">
        <v>5</v>
      </c>
      <c r="CX2814" s="174">
        <v>1991.367</v>
      </c>
    </row>
    <row r="2815" spans="84:102" x14ac:dyDescent="0.25">
      <c r="CF2815" s="3" t="s">
        <v>3073</v>
      </c>
      <c r="CG2815" s="174">
        <v>82590</v>
      </c>
      <c r="CH2815" s="174">
        <v>1582</v>
      </c>
      <c r="CI2815" s="174">
        <v>5</v>
      </c>
      <c r="CJ2815" s="174">
        <v>1991.252</v>
      </c>
      <c r="CK2815" s="174">
        <v>1991.252</v>
      </c>
      <c r="CN2815" s="3">
        <v>661</v>
      </c>
      <c r="CO2815" s="169">
        <f t="shared" si="237"/>
        <v>1184.20643</v>
      </c>
      <c r="CP2815" s="169">
        <f t="shared" si="238"/>
        <v>1195.82654</v>
      </c>
      <c r="CQ2815" s="170">
        <f t="shared" si="239"/>
        <v>2380.0329700000002</v>
      </c>
      <c r="CU2815" s="174">
        <v>82590</v>
      </c>
      <c r="CV2815" s="174">
        <v>1582</v>
      </c>
      <c r="CW2815" s="174">
        <v>5</v>
      </c>
      <c r="CX2815" s="174">
        <v>1991.252</v>
      </c>
    </row>
    <row r="2816" spans="84:102" x14ac:dyDescent="0.25">
      <c r="CF2816" s="3" t="s">
        <v>3073</v>
      </c>
      <c r="CG2816" s="174">
        <v>64550</v>
      </c>
      <c r="CH2816" s="174">
        <v>80</v>
      </c>
      <c r="CI2816" s="174">
        <v>5</v>
      </c>
      <c r="CJ2816" s="174">
        <v>1991.1569999999999</v>
      </c>
      <c r="CK2816" s="174">
        <v>1991.1569999999999</v>
      </c>
      <c r="CN2816" s="3">
        <v>3152</v>
      </c>
      <c r="CO2816" s="169">
        <f t="shared" si="237"/>
        <v>1178.8140000000001</v>
      </c>
      <c r="CP2816" s="169">
        <f t="shared" si="238"/>
        <v>1198.9259999999999</v>
      </c>
      <c r="CQ2816" s="170">
        <f t="shared" si="239"/>
        <v>2377.7399999999998</v>
      </c>
      <c r="CU2816" s="174">
        <v>64550</v>
      </c>
      <c r="CV2816" s="174">
        <v>80</v>
      </c>
      <c r="CW2816" s="174">
        <v>5</v>
      </c>
      <c r="CX2816" s="174">
        <v>1991.1569999999999</v>
      </c>
    </row>
    <row r="2817" spans="84:102" x14ac:dyDescent="0.25">
      <c r="CF2817" s="3" t="s">
        <v>3073</v>
      </c>
      <c r="CG2817" s="174">
        <v>98116</v>
      </c>
      <c r="CH2817" s="174">
        <v>1460</v>
      </c>
      <c r="CI2817" s="174">
        <v>5</v>
      </c>
      <c r="CJ2817" s="174">
        <v>1989.5409999999999</v>
      </c>
      <c r="CK2817" s="174">
        <v>1989.5409999999999</v>
      </c>
      <c r="CN2817" s="3">
        <v>594</v>
      </c>
      <c r="CO2817" s="169">
        <f t="shared" si="237"/>
        <v>1172.0393300000001</v>
      </c>
      <c r="CP2817" s="169">
        <f t="shared" si="238"/>
        <v>1204.4259999999999</v>
      </c>
      <c r="CQ2817" s="170">
        <f t="shared" si="239"/>
        <v>2376.46533</v>
      </c>
      <c r="CU2817" s="174">
        <v>98116</v>
      </c>
      <c r="CV2817" s="174">
        <v>1460</v>
      </c>
      <c r="CW2817" s="174">
        <v>5</v>
      </c>
      <c r="CX2817" s="174">
        <v>1989.5409999999999</v>
      </c>
    </row>
    <row r="2818" spans="84:102" x14ac:dyDescent="0.25">
      <c r="CF2818" s="3" t="s">
        <v>3073</v>
      </c>
      <c r="CG2818" s="174">
        <v>1692</v>
      </c>
      <c r="CH2818" s="174">
        <v>68087</v>
      </c>
      <c r="CI2818" s="174">
        <v>5</v>
      </c>
      <c r="CJ2818" s="174">
        <v>1989.5309999999999</v>
      </c>
      <c r="CK2818" s="174">
        <v>1989.5309999999999</v>
      </c>
      <c r="CN2818" s="3">
        <v>1610</v>
      </c>
      <c r="CO2818" s="169">
        <f t="shared" si="237"/>
        <v>1176.4108999999999</v>
      </c>
      <c r="CP2818" s="169">
        <f t="shared" si="238"/>
        <v>1199.2539999999999</v>
      </c>
      <c r="CQ2818" s="170">
        <f t="shared" si="239"/>
        <v>2375.6648999999998</v>
      </c>
      <c r="CU2818" s="174">
        <v>1692</v>
      </c>
      <c r="CV2818" s="174">
        <v>68087</v>
      </c>
      <c r="CW2818" s="174">
        <v>5</v>
      </c>
      <c r="CX2818" s="174">
        <v>1989.5309999999999</v>
      </c>
    </row>
    <row r="2819" spans="84:102" x14ac:dyDescent="0.25">
      <c r="CF2819" s="3" t="s">
        <v>3073</v>
      </c>
      <c r="CG2819" s="174">
        <v>2022</v>
      </c>
      <c r="CH2819" s="174">
        <v>131750</v>
      </c>
      <c r="CI2819" s="174">
        <v>5</v>
      </c>
      <c r="CJ2819" s="174">
        <v>1988.8820000000001</v>
      </c>
      <c r="CK2819" s="174">
        <v>1988.8820000000001</v>
      </c>
      <c r="CN2819" s="3">
        <v>508</v>
      </c>
      <c r="CO2819" s="169">
        <f t="shared" ref="CO2819:CO2882" si="240">SUMIF(CG$3:CG$17476,$CN2819,$CK$3:$CK$17476)</f>
        <v>1239.27</v>
      </c>
      <c r="CP2819" s="169">
        <f t="shared" ref="CP2819:CP2882" si="241">SUMIF(CH$3:CH$17476,$CN2819,$CK$3:$CK$17476)</f>
        <v>1136.018</v>
      </c>
      <c r="CQ2819" s="170">
        <f t="shared" ref="CQ2819:CQ2882" si="242">CO2819+CP2819</f>
        <v>2375.288</v>
      </c>
      <c r="CU2819" s="174">
        <v>2022</v>
      </c>
      <c r="CV2819" s="174">
        <v>131750</v>
      </c>
      <c r="CW2819" s="174">
        <v>5</v>
      </c>
      <c r="CX2819" s="174">
        <v>1988.8820000000001</v>
      </c>
    </row>
    <row r="2820" spans="84:102" x14ac:dyDescent="0.25">
      <c r="CF2820" s="3" t="s">
        <v>3073</v>
      </c>
      <c r="CG2820" s="174">
        <v>30190</v>
      </c>
      <c r="CH2820" s="174">
        <v>2424</v>
      </c>
      <c r="CI2820" s="174">
        <v>5</v>
      </c>
      <c r="CJ2820" s="174">
        <v>1988.595</v>
      </c>
      <c r="CK2820" s="174">
        <v>1988.595</v>
      </c>
      <c r="CN2820" s="3">
        <v>846</v>
      </c>
      <c r="CO2820" s="169">
        <f t="shared" si="240"/>
        <v>1163.6357</v>
      </c>
      <c r="CP2820" s="169">
        <f t="shared" si="241"/>
        <v>1210.7330000000002</v>
      </c>
      <c r="CQ2820" s="170">
        <f t="shared" si="242"/>
        <v>2374.3687</v>
      </c>
      <c r="CU2820" s="174">
        <v>30190</v>
      </c>
      <c r="CV2820" s="174">
        <v>2424</v>
      </c>
      <c r="CW2820" s="174">
        <v>5</v>
      </c>
      <c r="CX2820" s="174">
        <v>1988.595</v>
      </c>
    </row>
    <row r="2821" spans="84:102" x14ac:dyDescent="0.25">
      <c r="CF2821" s="3" t="s">
        <v>3073</v>
      </c>
      <c r="CG2821" s="174">
        <v>1735</v>
      </c>
      <c r="CH2821" s="174">
        <v>61598</v>
      </c>
      <c r="CI2821" s="174">
        <v>5</v>
      </c>
      <c r="CJ2821" s="174">
        <v>1987.9839999999999</v>
      </c>
      <c r="CK2821" s="174">
        <v>1987.9839999999999</v>
      </c>
      <c r="CN2821" s="3">
        <v>3604</v>
      </c>
      <c r="CO2821" s="169">
        <f t="shared" si="240"/>
        <v>1203.6342199999999</v>
      </c>
      <c r="CP2821" s="169">
        <f t="shared" si="241"/>
        <v>1170.09671</v>
      </c>
      <c r="CQ2821" s="170">
        <f t="shared" si="242"/>
        <v>2373.7309299999997</v>
      </c>
      <c r="CU2821" s="174">
        <v>1735</v>
      </c>
      <c r="CV2821" s="174">
        <v>61598</v>
      </c>
      <c r="CW2821" s="174">
        <v>5</v>
      </c>
      <c r="CX2821" s="174">
        <v>1987.9839999999999</v>
      </c>
    </row>
    <row r="2822" spans="84:102" x14ac:dyDescent="0.25">
      <c r="CF2822" s="3" t="s">
        <v>3073</v>
      </c>
      <c r="CG2822" s="174">
        <v>77328</v>
      </c>
      <c r="CH2822" s="174">
        <v>3556</v>
      </c>
      <c r="CI2822" s="174">
        <v>5</v>
      </c>
      <c r="CJ2822" s="174">
        <v>1987.8330000000001</v>
      </c>
      <c r="CK2822" s="174">
        <v>1987.8330000000001</v>
      </c>
      <c r="CN2822" s="3">
        <v>467</v>
      </c>
      <c r="CO2822" s="169">
        <f t="shared" si="240"/>
        <v>1185.8991999999998</v>
      </c>
      <c r="CP2822" s="169">
        <f t="shared" si="241"/>
        <v>1184.6329000000001</v>
      </c>
      <c r="CQ2822" s="170">
        <f t="shared" si="242"/>
        <v>2370.5320999999999</v>
      </c>
      <c r="CU2822" s="174">
        <v>77328</v>
      </c>
      <c r="CV2822" s="174">
        <v>3556</v>
      </c>
      <c r="CW2822" s="174">
        <v>5</v>
      </c>
      <c r="CX2822" s="174">
        <v>1987.8330000000001</v>
      </c>
    </row>
    <row r="2823" spans="84:102" x14ac:dyDescent="0.25">
      <c r="CF2823" s="3" t="s">
        <v>3073</v>
      </c>
      <c r="CG2823" s="174">
        <v>513</v>
      </c>
      <c r="CH2823" s="174">
        <v>85423</v>
      </c>
      <c r="CI2823" s="174">
        <v>5</v>
      </c>
      <c r="CJ2823" s="174">
        <v>1986.4480000000001</v>
      </c>
      <c r="CK2823" s="174">
        <v>1986.4480000000001</v>
      </c>
      <c r="CN2823" s="3">
        <v>770</v>
      </c>
      <c r="CO2823" s="169">
        <f t="shared" si="240"/>
        <v>1175.8979999999999</v>
      </c>
      <c r="CP2823" s="169">
        <f t="shared" si="241"/>
        <v>1193.586</v>
      </c>
      <c r="CQ2823" s="170">
        <f t="shared" si="242"/>
        <v>2369.4839999999999</v>
      </c>
      <c r="CU2823" s="174">
        <v>513</v>
      </c>
      <c r="CV2823" s="174">
        <v>85423</v>
      </c>
      <c r="CW2823" s="174">
        <v>5</v>
      </c>
      <c r="CX2823" s="174">
        <v>1986.4480000000001</v>
      </c>
    </row>
    <row r="2824" spans="84:102" x14ac:dyDescent="0.25">
      <c r="CF2824" s="3" t="s">
        <v>3073</v>
      </c>
      <c r="CG2824" s="174">
        <v>2376</v>
      </c>
      <c r="CH2824" s="174">
        <v>32832</v>
      </c>
      <c r="CI2824" s="174">
        <v>5</v>
      </c>
      <c r="CJ2824" s="174">
        <v>1985.3879999999999</v>
      </c>
      <c r="CK2824" s="174">
        <v>1985.3879999999999</v>
      </c>
      <c r="CN2824" s="3">
        <v>2797</v>
      </c>
      <c r="CO2824" s="169">
        <f t="shared" si="240"/>
        <v>1206.885</v>
      </c>
      <c r="CP2824" s="169">
        <f t="shared" si="241"/>
        <v>1161.6964</v>
      </c>
      <c r="CQ2824" s="170">
        <f t="shared" si="242"/>
        <v>2368.5814</v>
      </c>
      <c r="CU2824" s="174">
        <v>2376</v>
      </c>
      <c r="CV2824" s="174">
        <v>32832</v>
      </c>
      <c r="CW2824" s="174">
        <v>5</v>
      </c>
      <c r="CX2824" s="174">
        <v>1985.3879999999999</v>
      </c>
    </row>
    <row r="2825" spans="84:102" x14ac:dyDescent="0.25">
      <c r="CF2825" s="3" t="s">
        <v>3073</v>
      </c>
      <c r="CG2825" s="174">
        <v>2015</v>
      </c>
      <c r="CH2825" s="174">
        <v>129397</v>
      </c>
      <c r="CI2825" s="174">
        <v>5</v>
      </c>
      <c r="CJ2825" s="174">
        <v>1984.607</v>
      </c>
      <c r="CK2825" s="174">
        <v>1984.607</v>
      </c>
      <c r="CN2825" s="3">
        <v>2303</v>
      </c>
      <c r="CO2825" s="169">
        <f t="shared" si="240"/>
        <v>1211.6579999999999</v>
      </c>
      <c r="CP2825" s="169">
        <f t="shared" si="241"/>
        <v>1155.511</v>
      </c>
      <c r="CQ2825" s="170">
        <f t="shared" si="242"/>
        <v>2367.1689999999999</v>
      </c>
      <c r="CU2825" s="174">
        <v>2015</v>
      </c>
      <c r="CV2825" s="174">
        <v>129397</v>
      </c>
      <c r="CW2825" s="174">
        <v>5</v>
      </c>
      <c r="CX2825" s="174">
        <v>1984.607</v>
      </c>
    </row>
    <row r="2826" spans="84:102" x14ac:dyDescent="0.25">
      <c r="CF2826" s="3" t="s">
        <v>3073</v>
      </c>
      <c r="CG2826" s="174">
        <v>87</v>
      </c>
      <c r="CH2826" s="174">
        <v>66303</v>
      </c>
      <c r="CI2826" s="174">
        <v>5</v>
      </c>
      <c r="CJ2826" s="174">
        <v>1984.3489999999999</v>
      </c>
      <c r="CK2826" s="174">
        <v>1984.3489999999999</v>
      </c>
      <c r="CN2826" s="3">
        <v>2369</v>
      </c>
      <c r="CO2826" s="169">
        <f t="shared" si="240"/>
        <v>1176.1579999999999</v>
      </c>
      <c r="CP2826" s="169">
        <f t="shared" si="241"/>
        <v>1190.857</v>
      </c>
      <c r="CQ2826" s="170">
        <f t="shared" si="242"/>
        <v>2367.0149999999999</v>
      </c>
      <c r="CU2826" s="174">
        <v>87</v>
      </c>
      <c r="CV2826" s="174">
        <v>66303</v>
      </c>
      <c r="CW2826" s="174">
        <v>5</v>
      </c>
      <c r="CX2826" s="174">
        <v>1984.3489999999999</v>
      </c>
    </row>
    <row r="2827" spans="84:102" x14ac:dyDescent="0.25">
      <c r="CF2827" s="3" t="s">
        <v>3073</v>
      </c>
      <c r="CG2827" s="174">
        <v>1840</v>
      </c>
      <c r="CH2827" s="174">
        <v>51359</v>
      </c>
      <c r="CI2827" s="174">
        <v>5</v>
      </c>
      <c r="CJ2827" s="174">
        <v>1983.8610000000001</v>
      </c>
      <c r="CK2827" s="174">
        <v>1983.8610000000001</v>
      </c>
      <c r="CN2827" s="3">
        <v>1916</v>
      </c>
      <c r="CO2827" s="169">
        <f t="shared" si="240"/>
        <v>1158.6934899999999</v>
      </c>
      <c r="CP2827" s="169">
        <f t="shared" si="241"/>
        <v>1207.5673900000002</v>
      </c>
      <c r="CQ2827" s="170">
        <f t="shared" si="242"/>
        <v>2366.2608799999998</v>
      </c>
      <c r="CU2827" s="174">
        <v>1840</v>
      </c>
      <c r="CV2827" s="174">
        <v>51359</v>
      </c>
      <c r="CW2827" s="174">
        <v>5</v>
      </c>
      <c r="CX2827" s="174">
        <v>1983.8610000000001</v>
      </c>
    </row>
    <row r="2828" spans="84:102" x14ac:dyDescent="0.25">
      <c r="CF2828" s="3" t="s">
        <v>3073</v>
      </c>
      <c r="CG2828" s="174">
        <v>960</v>
      </c>
      <c r="CH2828" s="174">
        <v>114069</v>
      </c>
      <c r="CI2828" s="174">
        <v>5</v>
      </c>
      <c r="CJ2828" s="174">
        <v>1983.8320000000001</v>
      </c>
      <c r="CK2828" s="174">
        <v>1983.8320000000001</v>
      </c>
      <c r="CN2828" s="3">
        <v>63</v>
      </c>
      <c r="CO2828" s="169">
        <f t="shared" si="240"/>
        <v>1192.5812999999998</v>
      </c>
      <c r="CP2828" s="169">
        <f t="shared" si="241"/>
        <v>1169.8362999999999</v>
      </c>
      <c r="CQ2828" s="170">
        <f t="shared" si="242"/>
        <v>2362.4175999999998</v>
      </c>
      <c r="CU2828" s="174">
        <v>960</v>
      </c>
      <c r="CV2828" s="174">
        <v>114069</v>
      </c>
      <c r="CW2828" s="174">
        <v>5</v>
      </c>
      <c r="CX2828" s="174">
        <v>1983.8320000000001</v>
      </c>
    </row>
    <row r="2829" spans="84:102" x14ac:dyDescent="0.25">
      <c r="CF2829" s="3" t="s">
        <v>3073</v>
      </c>
      <c r="CG2829" s="174">
        <v>3520</v>
      </c>
      <c r="CH2829" s="174">
        <v>65275</v>
      </c>
      <c r="CI2829" s="174">
        <v>5</v>
      </c>
      <c r="CJ2829" s="174">
        <v>1983.31</v>
      </c>
      <c r="CK2829" s="174">
        <v>1983.31</v>
      </c>
      <c r="CN2829" s="3">
        <v>3633</v>
      </c>
      <c r="CO2829" s="169">
        <f t="shared" si="240"/>
        <v>1196.2911000000001</v>
      </c>
      <c r="CP2829" s="169">
        <f t="shared" si="241"/>
        <v>1164.6677999999999</v>
      </c>
      <c r="CQ2829" s="170">
        <f t="shared" si="242"/>
        <v>2360.9589000000001</v>
      </c>
      <c r="CU2829" s="174">
        <v>3520</v>
      </c>
      <c r="CV2829" s="174">
        <v>65275</v>
      </c>
      <c r="CW2829" s="174">
        <v>5</v>
      </c>
      <c r="CX2829" s="174">
        <v>1983.31</v>
      </c>
    </row>
    <row r="2830" spans="84:102" x14ac:dyDescent="0.25">
      <c r="CF2830" s="3" t="s">
        <v>3073</v>
      </c>
      <c r="CG2830" s="174">
        <v>87675</v>
      </c>
      <c r="CH2830" s="174">
        <v>625</v>
      </c>
      <c r="CI2830" s="174">
        <v>5</v>
      </c>
      <c r="CJ2830" s="174">
        <v>1982.7329999999999</v>
      </c>
      <c r="CK2830" s="174">
        <v>1982.7329999999999</v>
      </c>
      <c r="CN2830" s="3">
        <v>2772</v>
      </c>
      <c r="CO2830" s="169">
        <f t="shared" si="240"/>
        <v>1177.9014999999999</v>
      </c>
      <c r="CP2830" s="169">
        <f t="shared" si="241"/>
        <v>1171.8724000000002</v>
      </c>
      <c r="CQ2830" s="170">
        <f t="shared" si="242"/>
        <v>2349.7739000000001</v>
      </c>
      <c r="CU2830" s="174">
        <v>87675</v>
      </c>
      <c r="CV2830" s="174">
        <v>625</v>
      </c>
      <c r="CW2830" s="174">
        <v>5</v>
      </c>
      <c r="CX2830" s="174">
        <v>1982.7329999999999</v>
      </c>
    </row>
    <row r="2831" spans="84:102" x14ac:dyDescent="0.25">
      <c r="CF2831" s="3" t="s">
        <v>3073</v>
      </c>
      <c r="CG2831" s="174">
        <v>3629</v>
      </c>
      <c r="CH2831" s="174">
        <v>97298</v>
      </c>
      <c r="CI2831" s="174">
        <v>5</v>
      </c>
      <c r="CJ2831" s="174">
        <v>1982.646</v>
      </c>
      <c r="CK2831" s="174">
        <v>1982.646</v>
      </c>
      <c r="CN2831" s="3">
        <v>3523</v>
      </c>
      <c r="CO2831" s="169">
        <f t="shared" si="240"/>
        <v>1175.8090999999999</v>
      </c>
      <c r="CP2831" s="169">
        <f t="shared" si="241"/>
        <v>1173.9234000000001</v>
      </c>
      <c r="CQ2831" s="170">
        <f t="shared" si="242"/>
        <v>2349.7325000000001</v>
      </c>
      <c r="CU2831" s="174">
        <v>3629</v>
      </c>
      <c r="CV2831" s="174">
        <v>97298</v>
      </c>
      <c r="CW2831" s="174">
        <v>5</v>
      </c>
      <c r="CX2831" s="174">
        <v>1982.646</v>
      </c>
    </row>
    <row r="2832" spans="84:102" x14ac:dyDescent="0.25">
      <c r="CF2832" s="3" t="s">
        <v>3073</v>
      </c>
      <c r="CG2832" s="174">
        <v>1513</v>
      </c>
      <c r="CH2832" s="174">
        <v>88826</v>
      </c>
      <c r="CI2832" s="174">
        <v>5</v>
      </c>
      <c r="CJ2832" s="174">
        <v>1982.462</v>
      </c>
      <c r="CK2832" s="174">
        <v>1982.462</v>
      </c>
      <c r="CN2832" s="3">
        <v>158</v>
      </c>
      <c r="CO2832" s="169">
        <f t="shared" si="240"/>
        <v>1156.499</v>
      </c>
      <c r="CP2832" s="169">
        <f t="shared" si="241"/>
        <v>1189.691</v>
      </c>
      <c r="CQ2832" s="170">
        <f t="shared" si="242"/>
        <v>2346.19</v>
      </c>
      <c r="CU2832" s="174">
        <v>1513</v>
      </c>
      <c r="CV2832" s="174">
        <v>88826</v>
      </c>
      <c r="CW2832" s="174">
        <v>5</v>
      </c>
      <c r="CX2832" s="174">
        <v>1982.462</v>
      </c>
    </row>
    <row r="2833" spans="84:102" x14ac:dyDescent="0.25">
      <c r="CF2833" s="3" t="s">
        <v>3073</v>
      </c>
      <c r="CG2833" s="174">
        <v>41803</v>
      </c>
      <c r="CH2833" s="174">
        <v>2598</v>
      </c>
      <c r="CI2833" s="174">
        <v>5</v>
      </c>
      <c r="CJ2833" s="174">
        <v>1982.3969999999999</v>
      </c>
      <c r="CK2833" s="174">
        <v>1982.3969999999999</v>
      </c>
      <c r="CN2833" s="3">
        <v>1963</v>
      </c>
      <c r="CO2833" s="169">
        <f t="shared" si="240"/>
        <v>1174.1442</v>
      </c>
      <c r="CP2833" s="169">
        <f t="shared" si="241"/>
        <v>1171.7212999999999</v>
      </c>
      <c r="CQ2833" s="170">
        <f t="shared" si="242"/>
        <v>2345.8654999999999</v>
      </c>
      <c r="CU2833" s="174">
        <v>41803</v>
      </c>
      <c r="CV2833" s="174">
        <v>2598</v>
      </c>
      <c r="CW2833" s="174">
        <v>5</v>
      </c>
      <c r="CX2833" s="174">
        <v>1982.3969999999999</v>
      </c>
    </row>
    <row r="2834" spans="84:102" x14ac:dyDescent="0.25">
      <c r="CF2834" s="3" t="s">
        <v>3073</v>
      </c>
      <c r="CG2834" s="174">
        <v>66303</v>
      </c>
      <c r="CH2834" s="174">
        <v>87</v>
      </c>
      <c r="CI2834" s="174">
        <v>5</v>
      </c>
      <c r="CJ2834" s="174">
        <v>1982.3309999999999</v>
      </c>
      <c r="CK2834" s="174">
        <v>1982.3309999999999</v>
      </c>
      <c r="CN2834" s="3">
        <v>977</v>
      </c>
      <c r="CO2834" s="169">
        <f t="shared" si="240"/>
        <v>1150.2053000000001</v>
      </c>
      <c r="CP2834" s="169">
        <f t="shared" si="241"/>
        <v>1193.51331</v>
      </c>
      <c r="CQ2834" s="170">
        <f t="shared" si="242"/>
        <v>2343.7186099999999</v>
      </c>
      <c r="CU2834" s="174">
        <v>66303</v>
      </c>
      <c r="CV2834" s="174">
        <v>87</v>
      </c>
      <c r="CW2834" s="174">
        <v>5</v>
      </c>
      <c r="CX2834" s="174">
        <v>1982.3309999999999</v>
      </c>
    </row>
    <row r="2835" spans="84:102" x14ac:dyDescent="0.25">
      <c r="CF2835" s="3" t="s">
        <v>3073</v>
      </c>
      <c r="CG2835" s="174">
        <v>69815</v>
      </c>
      <c r="CH2835" s="174">
        <v>239</v>
      </c>
      <c r="CI2835" s="174">
        <v>5</v>
      </c>
      <c r="CJ2835" s="174">
        <v>1982.0329999999999</v>
      </c>
      <c r="CK2835" s="174">
        <v>1982.0329999999999</v>
      </c>
      <c r="CN2835" s="3">
        <v>1208</v>
      </c>
      <c r="CO2835" s="169">
        <f t="shared" si="240"/>
        <v>1078.9928</v>
      </c>
      <c r="CP2835" s="169">
        <f t="shared" si="241"/>
        <v>1261.4306000000001</v>
      </c>
      <c r="CQ2835" s="170">
        <f t="shared" si="242"/>
        <v>2340.4234000000001</v>
      </c>
      <c r="CU2835" s="174">
        <v>69815</v>
      </c>
      <c r="CV2835" s="174">
        <v>239</v>
      </c>
      <c r="CW2835" s="174">
        <v>5</v>
      </c>
      <c r="CX2835" s="174">
        <v>1982.0329999999999</v>
      </c>
    </row>
    <row r="2836" spans="84:102" x14ac:dyDescent="0.25">
      <c r="CF2836" s="3" t="s">
        <v>3073</v>
      </c>
      <c r="CG2836" s="174">
        <v>2008</v>
      </c>
      <c r="CH2836" s="174">
        <v>131643</v>
      </c>
      <c r="CI2836" s="174">
        <v>5</v>
      </c>
      <c r="CJ2836" s="174">
        <v>1981.5909999999999</v>
      </c>
      <c r="CK2836" s="174">
        <v>1981.5909999999999</v>
      </c>
      <c r="CN2836" s="3">
        <v>2228</v>
      </c>
      <c r="CO2836" s="169">
        <f t="shared" si="240"/>
        <v>1188.4766</v>
      </c>
      <c r="CP2836" s="169">
        <f t="shared" si="241"/>
        <v>1150.9059999999999</v>
      </c>
      <c r="CQ2836" s="170">
        <f t="shared" si="242"/>
        <v>2339.3825999999999</v>
      </c>
      <c r="CU2836" s="174">
        <v>2008</v>
      </c>
      <c r="CV2836" s="174">
        <v>131643</v>
      </c>
      <c r="CW2836" s="174">
        <v>5</v>
      </c>
      <c r="CX2836" s="174">
        <v>1981.5909999999999</v>
      </c>
    </row>
    <row r="2837" spans="84:102" x14ac:dyDescent="0.25">
      <c r="CF2837" s="3" t="s">
        <v>3073</v>
      </c>
      <c r="CG2837" s="174">
        <v>58259</v>
      </c>
      <c r="CH2837" s="174">
        <v>1878</v>
      </c>
      <c r="CI2837" s="174">
        <v>5</v>
      </c>
      <c r="CJ2837" s="174">
        <v>1980.3140000000001</v>
      </c>
      <c r="CK2837" s="174">
        <v>1980.3140000000001</v>
      </c>
      <c r="CN2837" s="3">
        <v>1508</v>
      </c>
      <c r="CO2837" s="169">
        <f t="shared" si="240"/>
        <v>1174.702</v>
      </c>
      <c r="CP2837" s="169">
        <f t="shared" si="241"/>
        <v>1163.941</v>
      </c>
      <c r="CQ2837" s="170">
        <f t="shared" si="242"/>
        <v>2338.643</v>
      </c>
      <c r="CU2837" s="174">
        <v>58259</v>
      </c>
      <c r="CV2837" s="174">
        <v>1878</v>
      </c>
      <c r="CW2837" s="174">
        <v>5</v>
      </c>
      <c r="CX2837" s="174">
        <v>1980.3140000000001</v>
      </c>
    </row>
    <row r="2838" spans="84:102" x14ac:dyDescent="0.25">
      <c r="CF2838" s="3" t="s">
        <v>3073</v>
      </c>
      <c r="CG2838" s="174">
        <v>95165</v>
      </c>
      <c r="CH2838" s="174">
        <v>697</v>
      </c>
      <c r="CI2838" s="174">
        <v>5</v>
      </c>
      <c r="CJ2838" s="174">
        <v>1979.989</v>
      </c>
      <c r="CK2838" s="174">
        <v>1979.989</v>
      </c>
      <c r="CN2838" s="3">
        <v>1282</v>
      </c>
      <c r="CO2838" s="169">
        <f t="shared" si="240"/>
        <v>1176.2741000000001</v>
      </c>
      <c r="CP2838" s="169">
        <f t="shared" si="241"/>
        <v>1157.0092999999999</v>
      </c>
      <c r="CQ2838" s="170">
        <f t="shared" si="242"/>
        <v>2333.2834000000003</v>
      </c>
      <c r="CU2838" s="174">
        <v>95165</v>
      </c>
      <c r="CV2838" s="174">
        <v>697</v>
      </c>
      <c r="CW2838" s="174">
        <v>5</v>
      </c>
      <c r="CX2838" s="174">
        <v>1979.989</v>
      </c>
    </row>
    <row r="2839" spans="84:102" x14ac:dyDescent="0.25">
      <c r="CF2839" s="3" t="s">
        <v>3073</v>
      </c>
      <c r="CG2839" s="174">
        <v>171472</v>
      </c>
      <c r="CH2839" s="174">
        <v>3060</v>
      </c>
      <c r="CI2839" s="174">
        <v>5</v>
      </c>
      <c r="CJ2839" s="174">
        <v>1979.2329999999999</v>
      </c>
      <c r="CK2839" s="174">
        <v>1979.2329999999999</v>
      </c>
      <c r="CN2839" s="3">
        <v>2001</v>
      </c>
      <c r="CO2839" s="169">
        <f t="shared" si="240"/>
        <v>1182.4865</v>
      </c>
      <c r="CP2839" s="169">
        <f t="shared" si="241"/>
        <v>1148.4551999999999</v>
      </c>
      <c r="CQ2839" s="170">
        <f t="shared" si="242"/>
        <v>2330.9416999999999</v>
      </c>
      <c r="CU2839" s="174">
        <v>171472</v>
      </c>
      <c r="CV2839" s="174">
        <v>3060</v>
      </c>
      <c r="CW2839" s="174">
        <v>5</v>
      </c>
      <c r="CX2839" s="174">
        <v>1979.2329999999999</v>
      </c>
    </row>
    <row r="2840" spans="84:102" x14ac:dyDescent="0.25">
      <c r="CF2840" s="3" t="s">
        <v>3073</v>
      </c>
      <c r="CG2840" s="174">
        <v>1582</v>
      </c>
      <c r="CH2840" s="174">
        <v>81466</v>
      </c>
      <c r="CI2840" s="174">
        <v>5</v>
      </c>
      <c r="CJ2840" s="174">
        <v>1979.0519999999999</v>
      </c>
      <c r="CK2840" s="174">
        <v>1979.0519999999999</v>
      </c>
      <c r="CN2840" s="3">
        <v>2091</v>
      </c>
      <c r="CO2840" s="169">
        <f t="shared" si="240"/>
        <v>1149.1120000000001</v>
      </c>
      <c r="CP2840" s="169">
        <f t="shared" si="241"/>
        <v>1178.174</v>
      </c>
      <c r="CQ2840" s="170">
        <f t="shared" si="242"/>
        <v>2327.2860000000001</v>
      </c>
      <c r="CU2840" s="174">
        <v>1582</v>
      </c>
      <c r="CV2840" s="174">
        <v>81466</v>
      </c>
      <c r="CW2840" s="174">
        <v>5</v>
      </c>
      <c r="CX2840" s="174">
        <v>1979.0519999999999</v>
      </c>
    </row>
    <row r="2841" spans="84:102" x14ac:dyDescent="0.25">
      <c r="CF2841" s="3" t="s">
        <v>3073</v>
      </c>
      <c r="CG2841" s="174">
        <v>40788</v>
      </c>
      <c r="CH2841" s="174">
        <v>2538</v>
      </c>
      <c r="CI2841" s="174">
        <v>5</v>
      </c>
      <c r="CJ2841" s="174">
        <v>1978.9649999999999</v>
      </c>
      <c r="CK2841" s="174">
        <v>1978.9649999999999</v>
      </c>
      <c r="CN2841" s="3">
        <v>2299</v>
      </c>
      <c r="CO2841" s="169">
        <f t="shared" si="240"/>
        <v>1150.32277</v>
      </c>
      <c r="CP2841" s="169">
        <f t="shared" si="241"/>
        <v>1176.0442889999999</v>
      </c>
      <c r="CQ2841" s="170">
        <f t="shared" si="242"/>
        <v>2326.3670590000002</v>
      </c>
      <c r="CU2841" s="174">
        <v>40788</v>
      </c>
      <c r="CV2841" s="174">
        <v>2538</v>
      </c>
      <c r="CW2841" s="174">
        <v>5</v>
      </c>
      <c r="CX2841" s="174">
        <v>1978.9649999999999</v>
      </c>
    </row>
    <row r="2842" spans="84:102" x14ac:dyDescent="0.25">
      <c r="CF2842" s="3" t="s">
        <v>3073</v>
      </c>
      <c r="CG2842" s="174">
        <v>170793</v>
      </c>
      <c r="CH2842" s="174">
        <v>3394</v>
      </c>
      <c r="CI2842" s="174">
        <v>5</v>
      </c>
      <c r="CJ2842" s="174">
        <v>1978.1959999999999</v>
      </c>
      <c r="CK2842" s="174">
        <v>1978.1959999999999</v>
      </c>
      <c r="CN2842" s="3">
        <v>247</v>
      </c>
      <c r="CO2842" s="169">
        <f t="shared" si="240"/>
        <v>1173.2954</v>
      </c>
      <c r="CP2842" s="169">
        <f t="shared" si="241"/>
        <v>1150.1366</v>
      </c>
      <c r="CQ2842" s="170">
        <f t="shared" si="242"/>
        <v>2323.4319999999998</v>
      </c>
      <c r="CU2842" s="174">
        <v>170793</v>
      </c>
      <c r="CV2842" s="174">
        <v>3394</v>
      </c>
      <c r="CW2842" s="174">
        <v>5</v>
      </c>
      <c r="CX2842" s="174">
        <v>1978.1959999999999</v>
      </c>
    </row>
    <row r="2843" spans="84:102" x14ac:dyDescent="0.25">
      <c r="CF2843" s="3" t="s">
        <v>3073</v>
      </c>
      <c r="CG2843" s="174">
        <v>2767</v>
      </c>
      <c r="CH2843" s="174">
        <v>143182</v>
      </c>
      <c r="CI2843" s="174">
        <v>5</v>
      </c>
      <c r="CJ2843" s="174">
        <v>1978.17</v>
      </c>
      <c r="CK2843" s="174">
        <v>1978.17</v>
      </c>
      <c r="CN2843" s="3">
        <v>1789</v>
      </c>
      <c r="CO2843" s="169">
        <f t="shared" si="240"/>
        <v>1123.82656</v>
      </c>
      <c r="CP2843" s="169">
        <f t="shared" si="241"/>
        <v>1198.1813099999999</v>
      </c>
      <c r="CQ2843" s="170">
        <f t="shared" si="242"/>
        <v>2322.0078699999999</v>
      </c>
      <c r="CU2843" s="174">
        <v>2767</v>
      </c>
      <c r="CV2843" s="174">
        <v>143182</v>
      </c>
      <c r="CW2843" s="174">
        <v>5</v>
      </c>
      <c r="CX2843" s="174">
        <v>1978.17</v>
      </c>
    </row>
    <row r="2844" spans="84:102" x14ac:dyDescent="0.25">
      <c r="CF2844" s="3" t="s">
        <v>3073</v>
      </c>
      <c r="CG2844" s="174">
        <v>101522</v>
      </c>
      <c r="CH2844" s="174">
        <v>1441</v>
      </c>
      <c r="CI2844" s="174">
        <v>5</v>
      </c>
      <c r="CJ2844" s="174">
        <v>1977.5809999999999</v>
      </c>
      <c r="CK2844" s="174">
        <v>1977.5809999999999</v>
      </c>
      <c r="CN2844" s="3">
        <v>2280</v>
      </c>
      <c r="CO2844" s="169">
        <f t="shared" si="240"/>
        <v>1179.2057</v>
      </c>
      <c r="CP2844" s="169">
        <f t="shared" si="241"/>
        <v>1142.0852</v>
      </c>
      <c r="CQ2844" s="170">
        <f t="shared" si="242"/>
        <v>2321.2909</v>
      </c>
      <c r="CU2844" s="174">
        <v>101522</v>
      </c>
      <c r="CV2844" s="174">
        <v>1441</v>
      </c>
      <c r="CW2844" s="174">
        <v>5</v>
      </c>
      <c r="CX2844" s="174">
        <v>1977.5809999999999</v>
      </c>
    </row>
    <row r="2845" spans="84:102" x14ac:dyDescent="0.25">
      <c r="CF2845" s="3" t="s">
        <v>3073</v>
      </c>
      <c r="CG2845" s="174">
        <v>2270</v>
      </c>
      <c r="CH2845" s="174">
        <v>21139</v>
      </c>
      <c r="CI2845" s="174">
        <v>5</v>
      </c>
      <c r="CJ2845" s="174">
        <v>1976.952</v>
      </c>
      <c r="CK2845" s="174">
        <v>1976.952</v>
      </c>
      <c r="CN2845" s="3">
        <v>560</v>
      </c>
      <c r="CO2845" s="169">
        <f t="shared" si="240"/>
        <v>1152.6745900000001</v>
      </c>
      <c r="CP2845" s="169">
        <f t="shared" si="241"/>
        <v>1167.3823600000001</v>
      </c>
      <c r="CQ2845" s="170">
        <f t="shared" si="242"/>
        <v>2320.0569500000001</v>
      </c>
      <c r="CU2845" s="174">
        <v>2270</v>
      </c>
      <c r="CV2845" s="174">
        <v>21139</v>
      </c>
      <c r="CW2845" s="174">
        <v>5</v>
      </c>
      <c r="CX2845" s="174">
        <v>1976.952</v>
      </c>
    </row>
    <row r="2846" spans="84:102" x14ac:dyDescent="0.25">
      <c r="CF2846" s="3" t="s">
        <v>3073</v>
      </c>
      <c r="CG2846" s="174">
        <v>1782</v>
      </c>
      <c r="CH2846" s="174">
        <v>57832</v>
      </c>
      <c r="CI2846" s="174">
        <v>5</v>
      </c>
      <c r="CJ2846" s="174">
        <v>1976.1949999999999</v>
      </c>
      <c r="CK2846" s="174">
        <v>1976.1949999999999</v>
      </c>
      <c r="CN2846" s="3">
        <v>145</v>
      </c>
      <c r="CO2846" s="169">
        <f t="shared" si="240"/>
        <v>1152.6286</v>
      </c>
      <c r="CP2846" s="169">
        <f t="shared" si="241"/>
        <v>1167.1180999999999</v>
      </c>
      <c r="CQ2846" s="170">
        <f t="shared" si="242"/>
        <v>2319.7466999999997</v>
      </c>
      <c r="CU2846" s="174">
        <v>1782</v>
      </c>
      <c r="CV2846" s="174">
        <v>57832</v>
      </c>
      <c r="CW2846" s="174">
        <v>5</v>
      </c>
      <c r="CX2846" s="174">
        <v>1976.1949999999999</v>
      </c>
    </row>
    <row r="2847" spans="84:102" x14ac:dyDescent="0.25">
      <c r="CF2847" s="3" t="s">
        <v>3073</v>
      </c>
      <c r="CG2847" s="174">
        <v>2737</v>
      </c>
      <c r="CH2847" s="174">
        <v>140886</v>
      </c>
      <c r="CI2847" s="174">
        <v>5</v>
      </c>
      <c r="CJ2847" s="174">
        <v>1976.1469999999999</v>
      </c>
      <c r="CK2847" s="174">
        <v>1976.1469999999999</v>
      </c>
      <c r="CN2847" s="3">
        <v>1924</v>
      </c>
      <c r="CO2847" s="169">
        <f t="shared" si="240"/>
        <v>1173.3046899999999</v>
      </c>
      <c r="CP2847" s="169">
        <f t="shared" si="241"/>
        <v>1146.30682</v>
      </c>
      <c r="CQ2847" s="170">
        <f t="shared" si="242"/>
        <v>2319.6115099999997</v>
      </c>
      <c r="CU2847" s="174">
        <v>2737</v>
      </c>
      <c r="CV2847" s="174">
        <v>140886</v>
      </c>
      <c r="CW2847" s="174">
        <v>5</v>
      </c>
      <c r="CX2847" s="174">
        <v>1976.1469999999999</v>
      </c>
    </row>
    <row r="2848" spans="84:102" x14ac:dyDescent="0.25">
      <c r="CF2848" s="3" t="s">
        <v>3073</v>
      </c>
      <c r="CG2848" s="174">
        <v>1175</v>
      </c>
      <c r="CH2848" s="174">
        <v>139923</v>
      </c>
      <c r="CI2848" s="174">
        <v>5</v>
      </c>
      <c r="CJ2848" s="174">
        <v>1975.9259999999999</v>
      </c>
      <c r="CK2848" s="174">
        <v>1975.9259999999999</v>
      </c>
      <c r="CN2848" s="3">
        <v>3570</v>
      </c>
      <c r="CO2848" s="169">
        <f t="shared" si="240"/>
        <v>1141.3820000000001</v>
      </c>
      <c r="CP2848" s="169">
        <f t="shared" si="241"/>
        <v>1177.7629999999999</v>
      </c>
      <c r="CQ2848" s="170">
        <f t="shared" si="242"/>
        <v>2319.145</v>
      </c>
      <c r="CU2848" s="174">
        <v>1175</v>
      </c>
      <c r="CV2848" s="174">
        <v>139923</v>
      </c>
      <c r="CW2848" s="174">
        <v>5</v>
      </c>
      <c r="CX2848" s="174">
        <v>1975.9259999999999</v>
      </c>
    </row>
    <row r="2849" spans="84:102" x14ac:dyDescent="0.25">
      <c r="CF2849" s="3" t="s">
        <v>3073</v>
      </c>
      <c r="CG2849" s="174">
        <v>182349</v>
      </c>
      <c r="CH2849" s="174">
        <v>3462</v>
      </c>
      <c r="CI2849" s="174">
        <v>5</v>
      </c>
      <c r="CJ2849" s="174">
        <v>1975.8779999999999</v>
      </c>
      <c r="CK2849" s="174">
        <v>1975.8779999999999</v>
      </c>
      <c r="CN2849" s="3">
        <v>484</v>
      </c>
      <c r="CO2849" s="169">
        <f t="shared" si="240"/>
        <v>1216.8717999999999</v>
      </c>
      <c r="CP2849" s="169">
        <f t="shared" si="241"/>
        <v>1102.1437000000001</v>
      </c>
      <c r="CQ2849" s="170">
        <f t="shared" si="242"/>
        <v>2319.0155</v>
      </c>
      <c r="CU2849" s="174">
        <v>182349</v>
      </c>
      <c r="CV2849" s="174">
        <v>3462</v>
      </c>
      <c r="CW2849" s="174">
        <v>5</v>
      </c>
      <c r="CX2849" s="174">
        <v>1975.8779999999999</v>
      </c>
    </row>
    <row r="2850" spans="84:102" x14ac:dyDescent="0.25">
      <c r="CF2850" s="3" t="s">
        <v>3073</v>
      </c>
      <c r="CG2850" s="174">
        <v>1186</v>
      </c>
      <c r="CH2850" s="174">
        <v>138976</v>
      </c>
      <c r="CI2850" s="174">
        <v>5</v>
      </c>
      <c r="CJ2850" s="174">
        <v>1974.4590000000001</v>
      </c>
      <c r="CK2850" s="174">
        <v>1974.4590000000001</v>
      </c>
      <c r="CN2850" s="3">
        <v>121</v>
      </c>
      <c r="CO2850" s="169">
        <f t="shared" si="240"/>
        <v>1153.9572900000001</v>
      </c>
      <c r="CP2850" s="169">
        <f t="shared" si="241"/>
        <v>1160.6288</v>
      </c>
      <c r="CQ2850" s="170">
        <f t="shared" si="242"/>
        <v>2314.5860899999998</v>
      </c>
      <c r="CU2850" s="174">
        <v>1186</v>
      </c>
      <c r="CV2850" s="174">
        <v>138976</v>
      </c>
      <c r="CW2850" s="174">
        <v>5</v>
      </c>
      <c r="CX2850" s="174">
        <v>1974.4590000000001</v>
      </c>
    </row>
    <row r="2851" spans="84:102" x14ac:dyDescent="0.25">
      <c r="CF2851" s="3" t="s">
        <v>3073</v>
      </c>
      <c r="CG2851" s="174">
        <v>134720</v>
      </c>
      <c r="CH2851" s="174">
        <v>1091</v>
      </c>
      <c r="CI2851" s="174">
        <v>5</v>
      </c>
      <c r="CJ2851" s="174">
        <v>1974.221</v>
      </c>
      <c r="CK2851" s="174">
        <v>1974.221</v>
      </c>
      <c r="CN2851" s="3">
        <v>2287</v>
      </c>
      <c r="CO2851" s="169">
        <f t="shared" si="240"/>
        <v>1169.2883999999999</v>
      </c>
      <c r="CP2851" s="169">
        <f t="shared" si="241"/>
        <v>1143.2254</v>
      </c>
      <c r="CQ2851" s="170">
        <f t="shared" si="242"/>
        <v>2312.5137999999997</v>
      </c>
      <c r="CU2851" s="174">
        <v>134720</v>
      </c>
      <c r="CV2851" s="174">
        <v>1091</v>
      </c>
      <c r="CW2851" s="174">
        <v>5</v>
      </c>
      <c r="CX2851" s="174">
        <v>1974.221</v>
      </c>
    </row>
    <row r="2852" spans="84:102" x14ac:dyDescent="0.25">
      <c r="CF2852" s="3" t="s">
        <v>3073</v>
      </c>
      <c r="CG2852" s="174">
        <v>1225</v>
      </c>
      <c r="CH2852" s="174">
        <v>129375</v>
      </c>
      <c r="CI2852" s="174">
        <v>5</v>
      </c>
      <c r="CJ2852" s="174">
        <v>1973.9069999999999</v>
      </c>
      <c r="CK2852" s="174">
        <v>1973.9069999999999</v>
      </c>
      <c r="CN2852" s="3">
        <v>3132</v>
      </c>
      <c r="CO2852" s="169">
        <f t="shared" si="240"/>
        <v>1142.5340000000001</v>
      </c>
      <c r="CP2852" s="169">
        <f t="shared" si="241"/>
        <v>1169.8620000000001</v>
      </c>
      <c r="CQ2852" s="170">
        <f t="shared" si="242"/>
        <v>2312.3960000000002</v>
      </c>
      <c r="CU2852" s="174">
        <v>1225</v>
      </c>
      <c r="CV2852" s="174">
        <v>129375</v>
      </c>
      <c r="CW2852" s="174">
        <v>5</v>
      </c>
      <c r="CX2852" s="174">
        <v>1973.9069999999999</v>
      </c>
    </row>
    <row r="2853" spans="84:102" x14ac:dyDescent="0.25">
      <c r="CF2853" s="3" t="s">
        <v>3073</v>
      </c>
      <c r="CG2853" s="174">
        <v>2424</v>
      </c>
      <c r="CH2853" s="174">
        <v>30190</v>
      </c>
      <c r="CI2853" s="174">
        <v>5</v>
      </c>
      <c r="CJ2853" s="174">
        <v>1973.8689999999999</v>
      </c>
      <c r="CK2853" s="174">
        <v>1973.8689999999999</v>
      </c>
      <c r="CN2853" s="3">
        <v>3628</v>
      </c>
      <c r="CO2853" s="169">
        <f t="shared" si="240"/>
        <v>1093.5388499999999</v>
      </c>
      <c r="CP2853" s="169">
        <f t="shared" si="241"/>
        <v>1212.85527</v>
      </c>
      <c r="CQ2853" s="170">
        <f t="shared" si="242"/>
        <v>2306.3941199999999</v>
      </c>
      <c r="CU2853" s="174">
        <v>2424</v>
      </c>
      <c r="CV2853" s="174">
        <v>30190</v>
      </c>
      <c r="CW2853" s="174">
        <v>5</v>
      </c>
      <c r="CX2853" s="174">
        <v>1973.8689999999999</v>
      </c>
    </row>
    <row r="2854" spans="84:102" x14ac:dyDescent="0.25">
      <c r="CF2854" s="3" t="s">
        <v>3073</v>
      </c>
      <c r="CG2854" s="174">
        <v>99377</v>
      </c>
      <c r="CH2854" s="174">
        <v>768</v>
      </c>
      <c r="CI2854" s="174">
        <v>5</v>
      </c>
      <c r="CJ2854" s="174">
        <v>1972.8040000000001</v>
      </c>
      <c r="CK2854" s="174">
        <v>1972.8040000000001</v>
      </c>
      <c r="CN2854" s="3">
        <v>860</v>
      </c>
      <c r="CO2854" s="169">
        <f t="shared" si="240"/>
        <v>1160.0794000000001</v>
      </c>
      <c r="CP2854" s="169">
        <f t="shared" si="241"/>
        <v>1145.3248000000001</v>
      </c>
      <c r="CQ2854" s="170">
        <f t="shared" si="242"/>
        <v>2305.4041999999999</v>
      </c>
      <c r="CU2854" s="174">
        <v>99377</v>
      </c>
      <c r="CV2854" s="174">
        <v>768</v>
      </c>
      <c r="CW2854" s="174">
        <v>5</v>
      </c>
      <c r="CX2854" s="174">
        <v>1972.8040000000001</v>
      </c>
    </row>
    <row r="2855" spans="84:102" x14ac:dyDescent="0.25">
      <c r="CF2855" s="3" t="s">
        <v>3073</v>
      </c>
      <c r="CG2855" s="174">
        <v>1935</v>
      </c>
      <c r="CH2855" s="174">
        <v>77448</v>
      </c>
      <c r="CI2855" s="174">
        <v>5</v>
      </c>
      <c r="CJ2855" s="174">
        <v>1972.557</v>
      </c>
      <c r="CK2855" s="174">
        <v>1972.557</v>
      </c>
      <c r="CN2855" s="3">
        <v>852</v>
      </c>
      <c r="CO2855" s="169">
        <f t="shared" si="240"/>
        <v>1159.1887000000002</v>
      </c>
      <c r="CP2855" s="169">
        <f t="shared" si="241"/>
        <v>1143.1623</v>
      </c>
      <c r="CQ2855" s="170">
        <f t="shared" si="242"/>
        <v>2302.3510000000001</v>
      </c>
      <c r="CU2855" s="174">
        <v>1935</v>
      </c>
      <c r="CV2855" s="174">
        <v>77448</v>
      </c>
      <c r="CW2855" s="174">
        <v>5</v>
      </c>
      <c r="CX2855" s="174">
        <v>1972.557</v>
      </c>
    </row>
    <row r="2856" spans="84:102" x14ac:dyDescent="0.25">
      <c r="CF2856" s="3" t="s">
        <v>3073</v>
      </c>
      <c r="CG2856" s="174">
        <v>133999</v>
      </c>
      <c r="CH2856" s="174">
        <v>2027</v>
      </c>
      <c r="CI2856" s="174">
        <v>5</v>
      </c>
      <c r="CJ2856" s="174">
        <v>1971.9480000000001</v>
      </c>
      <c r="CK2856" s="174">
        <v>1971.9480000000001</v>
      </c>
      <c r="CN2856" s="3">
        <v>2543</v>
      </c>
      <c r="CO2856" s="169">
        <f t="shared" si="240"/>
        <v>1147.93</v>
      </c>
      <c r="CP2856" s="169">
        <f t="shared" si="241"/>
        <v>1153.104</v>
      </c>
      <c r="CQ2856" s="170">
        <f t="shared" si="242"/>
        <v>2301.0340000000001</v>
      </c>
      <c r="CU2856" s="174">
        <v>133999</v>
      </c>
      <c r="CV2856" s="174">
        <v>2027</v>
      </c>
      <c r="CW2856" s="174">
        <v>5</v>
      </c>
      <c r="CX2856" s="174">
        <v>1971.9480000000001</v>
      </c>
    </row>
    <row r="2857" spans="84:102" x14ac:dyDescent="0.25">
      <c r="CF2857" s="3" t="s">
        <v>3073</v>
      </c>
      <c r="CG2857" s="174">
        <v>1116</v>
      </c>
      <c r="CH2857" s="174">
        <v>139259</v>
      </c>
      <c r="CI2857" s="174">
        <v>5</v>
      </c>
      <c r="CJ2857" s="174">
        <v>1971.7919999999999</v>
      </c>
      <c r="CK2857" s="174">
        <v>1971.7919999999999</v>
      </c>
      <c r="CN2857" s="3">
        <v>1636</v>
      </c>
      <c r="CO2857" s="169">
        <f t="shared" si="240"/>
        <v>1149.9760000000001</v>
      </c>
      <c r="CP2857" s="169">
        <f t="shared" si="241"/>
        <v>1149.8910000000001</v>
      </c>
      <c r="CQ2857" s="170">
        <f t="shared" si="242"/>
        <v>2299.8670000000002</v>
      </c>
      <c r="CU2857" s="174">
        <v>1116</v>
      </c>
      <c r="CV2857" s="174">
        <v>139259</v>
      </c>
      <c r="CW2857" s="174">
        <v>5</v>
      </c>
      <c r="CX2857" s="174">
        <v>1971.7919999999999</v>
      </c>
    </row>
    <row r="2858" spans="84:102" x14ac:dyDescent="0.25">
      <c r="CF2858" s="3" t="s">
        <v>3073</v>
      </c>
      <c r="CG2858" s="174">
        <v>1028</v>
      </c>
      <c r="CH2858" s="174">
        <v>121456</v>
      </c>
      <c r="CI2858" s="174">
        <v>5</v>
      </c>
      <c r="CJ2858" s="174">
        <v>1971.69</v>
      </c>
      <c r="CK2858" s="174">
        <v>1971.69</v>
      </c>
      <c r="CN2858" s="3">
        <v>2681</v>
      </c>
      <c r="CO2858" s="169">
        <f t="shared" si="240"/>
        <v>1151.181</v>
      </c>
      <c r="CP2858" s="169">
        <f t="shared" si="241"/>
        <v>1143.0630000000001</v>
      </c>
      <c r="CQ2858" s="170">
        <f t="shared" si="242"/>
        <v>2294.2440000000001</v>
      </c>
      <c r="CU2858" s="174">
        <v>1028</v>
      </c>
      <c r="CV2858" s="174">
        <v>121456</v>
      </c>
      <c r="CW2858" s="174">
        <v>5</v>
      </c>
      <c r="CX2858" s="174">
        <v>1971.69</v>
      </c>
    </row>
    <row r="2859" spans="84:102" x14ac:dyDescent="0.25">
      <c r="CF2859" s="3" t="s">
        <v>3073</v>
      </c>
      <c r="CG2859" s="174">
        <v>32605</v>
      </c>
      <c r="CH2859" s="174">
        <v>2466</v>
      </c>
      <c r="CI2859" s="174">
        <v>5</v>
      </c>
      <c r="CJ2859" s="174">
        <v>1971.4649999999999</v>
      </c>
      <c r="CK2859" s="174">
        <v>1971.4649999999999</v>
      </c>
      <c r="CN2859" s="3">
        <v>1019</v>
      </c>
      <c r="CO2859" s="169">
        <f t="shared" si="240"/>
        <v>1109.7205999999999</v>
      </c>
      <c r="CP2859" s="169">
        <f t="shared" si="241"/>
        <v>1184.1311799999999</v>
      </c>
      <c r="CQ2859" s="170">
        <f t="shared" si="242"/>
        <v>2293.85178</v>
      </c>
      <c r="CU2859" s="174">
        <v>32605</v>
      </c>
      <c r="CV2859" s="174">
        <v>2466</v>
      </c>
      <c r="CW2859" s="174">
        <v>5</v>
      </c>
      <c r="CX2859" s="174">
        <v>1971.4649999999999</v>
      </c>
    </row>
    <row r="2860" spans="84:102" x14ac:dyDescent="0.25">
      <c r="CF2860" s="3" t="s">
        <v>3073</v>
      </c>
      <c r="CG2860" s="174">
        <v>3454</v>
      </c>
      <c r="CH2860" s="174">
        <v>181314</v>
      </c>
      <c r="CI2860" s="174">
        <v>5</v>
      </c>
      <c r="CJ2860" s="174">
        <v>1971.4580000000001</v>
      </c>
      <c r="CK2860" s="174">
        <v>1971.4580000000001</v>
      </c>
      <c r="CN2860" s="3">
        <v>2442</v>
      </c>
      <c r="CO2860" s="169">
        <f t="shared" si="240"/>
        <v>1124.2188000000001</v>
      </c>
      <c r="CP2860" s="169">
        <f t="shared" si="241"/>
        <v>1163.1324</v>
      </c>
      <c r="CQ2860" s="170">
        <f t="shared" si="242"/>
        <v>2287.3512000000001</v>
      </c>
      <c r="CU2860" s="174">
        <v>3454</v>
      </c>
      <c r="CV2860" s="174">
        <v>181314</v>
      </c>
      <c r="CW2860" s="174">
        <v>5</v>
      </c>
      <c r="CX2860" s="174">
        <v>1971.4580000000001</v>
      </c>
    </row>
    <row r="2861" spans="84:102" x14ac:dyDescent="0.25">
      <c r="CF2861" s="3" t="s">
        <v>3073</v>
      </c>
      <c r="CG2861" s="174">
        <v>1878</v>
      </c>
      <c r="CH2861" s="174">
        <v>57273</v>
      </c>
      <c r="CI2861" s="174">
        <v>5</v>
      </c>
      <c r="CJ2861" s="174">
        <v>1970.383</v>
      </c>
      <c r="CK2861" s="174">
        <v>1970.383</v>
      </c>
      <c r="CN2861" s="3">
        <v>2057</v>
      </c>
      <c r="CO2861" s="169">
        <f t="shared" si="240"/>
        <v>1138.213</v>
      </c>
      <c r="CP2861" s="169">
        <f t="shared" si="241"/>
        <v>1147.81</v>
      </c>
      <c r="CQ2861" s="170">
        <f t="shared" si="242"/>
        <v>2286.0230000000001</v>
      </c>
      <c r="CU2861" s="174">
        <v>1878</v>
      </c>
      <c r="CV2861" s="174">
        <v>57273</v>
      </c>
      <c r="CW2861" s="174">
        <v>5</v>
      </c>
      <c r="CX2861" s="174">
        <v>1970.383</v>
      </c>
    </row>
    <row r="2862" spans="84:102" x14ac:dyDescent="0.25">
      <c r="CF2862" s="3" t="s">
        <v>3073</v>
      </c>
      <c r="CG2862" s="174">
        <v>100686</v>
      </c>
      <c r="CH2862" s="174">
        <v>3644</v>
      </c>
      <c r="CI2862" s="174">
        <v>5</v>
      </c>
      <c r="CJ2862" s="174">
        <v>1970.0039999999999</v>
      </c>
      <c r="CK2862" s="174">
        <v>1970.0039999999999</v>
      </c>
      <c r="CN2862" s="3">
        <v>456</v>
      </c>
      <c r="CO2862" s="169">
        <f t="shared" si="240"/>
        <v>1155.8833</v>
      </c>
      <c r="CP2862" s="169">
        <f t="shared" si="241"/>
        <v>1127.251</v>
      </c>
      <c r="CQ2862" s="170">
        <f t="shared" si="242"/>
        <v>2283.1342999999997</v>
      </c>
      <c r="CU2862" s="174">
        <v>100686</v>
      </c>
      <c r="CV2862" s="174">
        <v>3644</v>
      </c>
      <c r="CW2862" s="174">
        <v>5</v>
      </c>
      <c r="CX2862" s="174">
        <v>1970.0039999999999</v>
      </c>
    </row>
    <row r="2863" spans="84:102" x14ac:dyDescent="0.25">
      <c r="CF2863" s="3" t="s">
        <v>3073</v>
      </c>
      <c r="CG2863" s="174">
        <v>168383</v>
      </c>
      <c r="CH2863" s="174">
        <v>3373</v>
      </c>
      <c r="CI2863" s="174">
        <v>5</v>
      </c>
      <c r="CJ2863" s="174">
        <v>1969.2070000000001</v>
      </c>
      <c r="CK2863" s="174">
        <v>1969.2070000000001</v>
      </c>
      <c r="CN2863" s="3">
        <v>2339</v>
      </c>
      <c r="CO2863" s="169">
        <f t="shared" si="240"/>
        <v>1131.5604899999998</v>
      </c>
      <c r="CP2863" s="169">
        <f t="shared" si="241"/>
        <v>1151.5084899999999</v>
      </c>
      <c r="CQ2863" s="170">
        <f t="shared" si="242"/>
        <v>2283.06898</v>
      </c>
      <c r="CU2863" s="174">
        <v>168383</v>
      </c>
      <c r="CV2863" s="174">
        <v>3373</v>
      </c>
      <c r="CW2863" s="174">
        <v>5</v>
      </c>
      <c r="CX2863" s="174">
        <v>1969.2070000000001</v>
      </c>
    </row>
    <row r="2864" spans="84:102" x14ac:dyDescent="0.25">
      <c r="CF2864" s="3" t="s">
        <v>3073</v>
      </c>
      <c r="CG2864" s="174">
        <v>2245</v>
      </c>
      <c r="CH2864" s="174">
        <v>20765</v>
      </c>
      <c r="CI2864" s="174">
        <v>5</v>
      </c>
      <c r="CJ2864" s="174">
        <v>1968.999</v>
      </c>
      <c r="CK2864" s="174">
        <v>1968.999</v>
      </c>
      <c r="CN2864" s="3">
        <v>1885</v>
      </c>
      <c r="CO2864" s="169">
        <f t="shared" si="240"/>
        <v>1133.71693</v>
      </c>
      <c r="CP2864" s="169">
        <f t="shared" si="241"/>
        <v>1149.19578</v>
      </c>
      <c r="CQ2864" s="170">
        <f t="shared" si="242"/>
        <v>2282.9127100000001</v>
      </c>
      <c r="CU2864" s="174">
        <v>2245</v>
      </c>
      <c r="CV2864" s="174">
        <v>20765</v>
      </c>
      <c r="CW2864" s="174">
        <v>5</v>
      </c>
      <c r="CX2864" s="174">
        <v>1968.999</v>
      </c>
    </row>
    <row r="2865" spans="84:102" x14ac:dyDescent="0.25">
      <c r="CF2865" s="3" t="s">
        <v>3073</v>
      </c>
      <c r="CG2865" s="174">
        <v>36616</v>
      </c>
      <c r="CH2865" s="174">
        <v>2471</v>
      </c>
      <c r="CI2865" s="174">
        <v>5</v>
      </c>
      <c r="CJ2865" s="174">
        <v>1968.74</v>
      </c>
      <c r="CK2865" s="174">
        <v>1968.74</v>
      </c>
      <c r="CN2865" s="3">
        <v>188</v>
      </c>
      <c r="CO2865" s="169">
        <f t="shared" si="240"/>
        <v>1147.4419</v>
      </c>
      <c r="CP2865" s="169">
        <f t="shared" si="241"/>
        <v>1133.8017</v>
      </c>
      <c r="CQ2865" s="170">
        <f t="shared" si="242"/>
        <v>2281.2435999999998</v>
      </c>
      <c r="CU2865" s="174">
        <v>36616</v>
      </c>
      <c r="CV2865" s="174">
        <v>2471</v>
      </c>
      <c r="CW2865" s="174">
        <v>5</v>
      </c>
      <c r="CX2865" s="174">
        <v>1968.74</v>
      </c>
    </row>
    <row r="2866" spans="84:102" x14ac:dyDescent="0.25">
      <c r="CF2866" s="3" t="s">
        <v>3073</v>
      </c>
      <c r="CG2866" s="174">
        <v>59928</v>
      </c>
      <c r="CH2866" s="174">
        <v>8</v>
      </c>
      <c r="CI2866" s="174">
        <v>5</v>
      </c>
      <c r="CJ2866" s="174">
        <v>1968.15</v>
      </c>
      <c r="CK2866" s="174">
        <v>1968.15</v>
      </c>
      <c r="CN2866" s="3">
        <v>882</v>
      </c>
      <c r="CO2866" s="169">
        <f t="shared" si="240"/>
        <v>1127.2070000000001</v>
      </c>
      <c r="CP2866" s="169">
        <f t="shared" si="241"/>
        <v>1154.0350000000001</v>
      </c>
      <c r="CQ2866" s="170">
        <f t="shared" si="242"/>
        <v>2281.2420000000002</v>
      </c>
      <c r="CU2866" s="174">
        <v>59928</v>
      </c>
      <c r="CV2866" s="174">
        <v>8</v>
      </c>
      <c r="CW2866" s="174">
        <v>5</v>
      </c>
      <c r="CX2866" s="174">
        <v>1968.15</v>
      </c>
    </row>
    <row r="2867" spans="84:102" x14ac:dyDescent="0.25">
      <c r="CF2867" s="3" t="s">
        <v>3073</v>
      </c>
      <c r="CG2867" s="174">
        <v>49179</v>
      </c>
      <c r="CH2867" s="174">
        <v>2640</v>
      </c>
      <c r="CI2867" s="174">
        <v>5</v>
      </c>
      <c r="CJ2867" s="174">
        <v>1968.1489999999999</v>
      </c>
      <c r="CK2867" s="174">
        <v>1968.1489999999999</v>
      </c>
      <c r="CN2867" s="3">
        <v>570</v>
      </c>
      <c r="CO2867" s="169">
        <f t="shared" si="240"/>
        <v>1141.048</v>
      </c>
      <c r="CP2867" s="169">
        <f t="shared" si="241"/>
        <v>1137.9571000000001</v>
      </c>
      <c r="CQ2867" s="170">
        <f t="shared" si="242"/>
        <v>2279.0051000000003</v>
      </c>
      <c r="CU2867" s="174">
        <v>49179</v>
      </c>
      <c r="CV2867" s="174">
        <v>2640</v>
      </c>
      <c r="CW2867" s="174">
        <v>5</v>
      </c>
      <c r="CX2867" s="174">
        <v>1968.1489999999999</v>
      </c>
    </row>
    <row r="2868" spans="84:102" x14ac:dyDescent="0.25">
      <c r="CF2868" s="3" t="s">
        <v>3073</v>
      </c>
      <c r="CG2868" s="174">
        <v>3638</v>
      </c>
      <c r="CH2868" s="174">
        <v>99778</v>
      </c>
      <c r="CI2868" s="174">
        <v>5</v>
      </c>
      <c r="CJ2868" s="174">
        <v>1967.19</v>
      </c>
      <c r="CK2868" s="174">
        <v>1967.19</v>
      </c>
      <c r="CN2868" s="3">
        <v>2545</v>
      </c>
      <c r="CO2868" s="169">
        <f t="shared" si="240"/>
        <v>1133.9380000000001</v>
      </c>
      <c r="CP2868" s="169">
        <f t="shared" si="241"/>
        <v>1140.01</v>
      </c>
      <c r="CQ2868" s="170">
        <f t="shared" si="242"/>
        <v>2273.9480000000003</v>
      </c>
      <c r="CU2868" s="174">
        <v>3638</v>
      </c>
      <c r="CV2868" s="174">
        <v>99778</v>
      </c>
      <c r="CW2868" s="174">
        <v>5</v>
      </c>
      <c r="CX2868" s="174">
        <v>1967.19</v>
      </c>
    </row>
    <row r="2869" spans="84:102" x14ac:dyDescent="0.25">
      <c r="CF2869" s="3" t="s">
        <v>3073</v>
      </c>
      <c r="CG2869" s="174">
        <v>2251</v>
      </c>
      <c r="CH2869" s="174">
        <v>19392</v>
      </c>
      <c r="CI2869" s="174">
        <v>5</v>
      </c>
      <c r="CJ2869" s="174">
        <v>1966.6690000000001</v>
      </c>
      <c r="CK2869" s="174">
        <v>1966.6690000000001</v>
      </c>
      <c r="CN2869" s="3">
        <v>1933</v>
      </c>
      <c r="CO2869" s="169">
        <f t="shared" si="240"/>
        <v>1148.5630000000001</v>
      </c>
      <c r="CP2869" s="169">
        <f t="shared" si="241"/>
        <v>1123.5450000000001</v>
      </c>
      <c r="CQ2869" s="170">
        <f t="shared" si="242"/>
        <v>2272.1080000000002</v>
      </c>
      <c r="CU2869" s="174">
        <v>2251</v>
      </c>
      <c r="CV2869" s="174">
        <v>19392</v>
      </c>
      <c r="CW2869" s="174">
        <v>5</v>
      </c>
      <c r="CX2869" s="174">
        <v>1966.6690000000001</v>
      </c>
    </row>
    <row r="2870" spans="84:102" x14ac:dyDescent="0.25">
      <c r="CF2870" s="3" t="s">
        <v>3073</v>
      </c>
      <c r="CG2870" s="174">
        <v>65275</v>
      </c>
      <c r="CH2870" s="174">
        <v>3520</v>
      </c>
      <c r="CI2870" s="174">
        <v>5</v>
      </c>
      <c r="CJ2870" s="174">
        <v>1965.377</v>
      </c>
      <c r="CK2870" s="174">
        <v>1965.377</v>
      </c>
      <c r="CN2870" s="3">
        <v>183</v>
      </c>
      <c r="CO2870" s="169">
        <f t="shared" si="240"/>
        <v>1126.8937000000001</v>
      </c>
      <c r="CP2870" s="169">
        <f t="shared" si="241"/>
        <v>1142.547</v>
      </c>
      <c r="CQ2870" s="170">
        <f t="shared" si="242"/>
        <v>2269.4407000000001</v>
      </c>
      <c r="CU2870" s="174">
        <v>65275</v>
      </c>
      <c r="CV2870" s="174">
        <v>3520</v>
      </c>
      <c r="CW2870" s="174">
        <v>5</v>
      </c>
      <c r="CX2870" s="174">
        <v>1965.377</v>
      </c>
    </row>
    <row r="2871" spans="84:102" x14ac:dyDescent="0.25">
      <c r="CF2871" s="3" t="s">
        <v>3073</v>
      </c>
      <c r="CG2871" s="174">
        <v>103184</v>
      </c>
      <c r="CH2871" s="174">
        <v>3632</v>
      </c>
      <c r="CI2871" s="174">
        <v>5</v>
      </c>
      <c r="CJ2871" s="174">
        <v>1965.37</v>
      </c>
      <c r="CK2871" s="174">
        <v>1965.37</v>
      </c>
      <c r="CN2871" s="3">
        <v>140</v>
      </c>
      <c r="CO2871" s="169">
        <f t="shared" si="240"/>
        <v>1116.5603000000001</v>
      </c>
      <c r="CP2871" s="169">
        <f t="shared" si="241"/>
        <v>1143.9748999999999</v>
      </c>
      <c r="CQ2871" s="170">
        <f t="shared" si="242"/>
        <v>2260.5352000000003</v>
      </c>
      <c r="CU2871" s="174">
        <v>103184</v>
      </c>
      <c r="CV2871" s="174">
        <v>3632</v>
      </c>
      <c r="CW2871" s="174">
        <v>5</v>
      </c>
      <c r="CX2871" s="174">
        <v>1965.37</v>
      </c>
    </row>
    <row r="2872" spans="84:102" x14ac:dyDescent="0.25">
      <c r="CF2872" s="3" t="s">
        <v>3073</v>
      </c>
      <c r="CG2872" s="174">
        <v>83758</v>
      </c>
      <c r="CH2872" s="174">
        <v>552</v>
      </c>
      <c r="CI2872" s="174">
        <v>5</v>
      </c>
      <c r="CJ2872" s="174">
        <v>1964.865</v>
      </c>
      <c r="CK2872" s="174">
        <v>1964.865</v>
      </c>
      <c r="CN2872" s="3">
        <v>185</v>
      </c>
      <c r="CO2872" s="169">
        <f t="shared" si="240"/>
        <v>1126.1161</v>
      </c>
      <c r="CP2872" s="169">
        <f t="shared" si="241"/>
        <v>1132.6152999999999</v>
      </c>
      <c r="CQ2872" s="170">
        <f t="shared" si="242"/>
        <v>2258.7313999999997</v>
      </c>
      <c r="CU2872" s="174">
        <v>83758</v>
      </c>
      <c r="CV2872" s="174">
        <v>552</v>
      </c>
      <c r="CW2872" s="174">
        <v>5</v>
      </c>
      <c r="CX2872" s="174">
        <v>1964.865</v>
      </c>
    </row>
    <row r="2873" spans="84:102" x14ac:dyDescent="0.25">
      <c r="CF2873" s="3" t="s">
        <v>3073</v>
      </c>
      <c r="CG2873" s="174">
        <v>3655</v>
      </c>
      <c r="CH2873" s="174">
        <v>104737</v>
      </c>
      <c r="CI2873" s="174">
        <v>5</v>
      </c>
      <c r="CJ2873" s="174">
        <v>1964.8389999999999</v>
      </c>
      <c r="CK2873" s="174">
        <v>1964.8389999999999</v>
      </c>
      <c r="CN2873" s="3">
        <v>3624</v>
      </c>
      <c r="CO2873" s="169">
        <f t="shared" si="240"/>
        <v>1122.2237</v>
      </c>
      <c r="CP2873" s="169">
        <f t="shared" si="241"/>
        <v>1135.3706999999999</v>
      </c>
      <c r="CQ2873" s="170">
        <f t="shared" si="242"/>
        <v>2257.5944</v>
      </c>
      <c r="CU2873" s="174">
        <v>3655</v>
      </c>
      <c r="CV2873" s="174">
        <v>104737</v>
      </c>
      <c r="CW2873" s="174">
        <v>5</v>
      </c>
      <c r="CX2873" s="174">
        <v>1964.8389999999999</v>
      </c>
    </row>
    <row r="2874" spans="84:102" x14ac:dyDescent="0.25">
      <c r="CF2874" s="3" t="s">
        <v>3073</v>
      </c>
      <c r="CG2874" s="174">
        <v>2168</v>
      </c>
      <c r="CH2874" s="174">
        <v>12942</v>
      </c>
      <c r="CI2874" s="174">
        <v>5</v>
      </c>
      <c r="CJ2874" s="174">
        <v>1964.71</v>
      </c>
      <c r="CK2874" s="174">
        <v>1964.71</v>
      </c>
      <c r="CN2874" s="3">
        <v>2583</v>
      </c>
      <c r="CO2874" s="169">
        <f t="shared" si="240"/>
        <v>1146.3289</v>
      </c>
      <c r="CP2874" s="169">
        <f t="shared" si="241"/>
        <v>1110.5433</v>
      </c>
      <c r="CQ2874" s="170">
        <f t="shared" si="242"/>
        <v>2256.8721999999998</v>
      </c>
      <c r="CU2874" s="174">
        <v>2168</v>
      </c>
      <c r="CV2874" s="174">
        <v>12942</v>
      </c>
      <c r="CW2874" s="174">
        <v>5</v>
      </c>
      <c r="CX2874" s="174">
        <v>1964.71</v>
      </c>
    </row>
    <row r="2875" spans="84:102" x14ac:dyDescent="0.25">
      <c r="CF2875" s="3" t="s">
        <v>3073</v>
      </c>
      <c r="CG2875" s="174">
        <v>2840</v>
      </c>
      <c r="CH2875" s="174">
        <v>149390</v>
      </c>
      <c r="CI2875" s="174">
        <v>5</v>
      </c>
      <c r="CJ2875" s="174">
        <v>1964.6790000000001</v>
      </c>
      <c r="CK2875" s="174">
        <v>1964.6790000000001</v>
      </c>
      <c r="CN2875" s="3">
        <v>495</v>
      </c>
      <c r="CO2875" s="169">
        <f t="shared" si="240"/>
        <v>1122.2743</v>
      </c>
      <c r="CP2875" s="169">
        <f t="shared" si="241"/>
        <v>1134.3792000000001</v>
      </c>
      <c r="CQ2875" s="170">
        <f t="shared" si="242"/>
        <v>2256.6535000000003</v>
      </c>
      <c r="CU2875" s="174">
        <v>2840</v>
      </c>
      <c r="CV2875" s="174">
        <v>149390</v>
      </c>
      <c r="CW2875" s="174">
        <v>5</v>
      </c>
      <c r="CX2875" s="174">
        <v>1964.6790000000001</v>
      </c>
    </row>
    <row r="2876" spans="84:102" x14ac:dyDescent="0.25">
      <c r="CF2876" s="3" t="s">
        <v>3073</v>
      </c>
      <c r="CG2876" s="174">
        <v>2425</v>
      </c>
      <c r="CH2876" s="174">
        <v>31126</v>
      </c>
      <c r="CI2876" s="174">
        <v>5</v>
      </c>
      <c r="CJ2876" s="174">
        <v>1964.538</v>
      </c>
      <c r="CK2876" s="174">
        <v>1964.538</v>
      </c>
      <c r="CN2876" s="3">
        <v>154</v>
      </c>
      <c r="CO2876" s="169">
        <f t="shared" si="240"/>
        <v>1129.7860000000001</v>
      </c>
      <c r="CP2876" s="169">
        <f t="shared" si="241"/>
        <v>1125.4359999999999</v>
      </c>
      <c r="CQ2876" s="170">
        <f t="shared" si="242"/>
        <v>2255.2219999999998</v>
      </c>
      <c r="CU2876" s="174">
        <v>2425</v>
      </c>
      <c r="CV2876" s="174">
        <v>31126</v>
      </c>
      <c r="CW2876" s="174">
        <v>5</v>
      </c>
      <c r="CX2876" s="174">
        <v>1964.538</v>
      </c>
    </row>
    <row r="2877" spans="84:102" x14ac:dyDescent="0.25">
      <c r="CF2877" s="3" t="s">
        <v>3073</v>
      </c>
      <c r="CG2877" s="174">
        <v>2475</v>
      </c>
      <c r="CH2877" s="174">
        <v>34110</v>
      </c>
      <c r="CI2877" s="174">
        <v>5</v>
      </c>
      <c r="CJ2877" s="174">
        <v>1964.3050000000001</v>
      </c>
      <c r="CK2877" s="174">
        <v>1964.3050000000001</v>
      </c>
      <c r="CN2877" s="3">
        <v>2777</v>
      </c>
      <c r="CO2877" s="169">
        <f t="shared" si="240"/>
        <v>1121.5447999999999</v>
      </c>
      <c r="CP2877" s="169">
        <f t="shared" si="241"/>
        <v>1129.7105999999999</v>
      </c>
      <c r="CQ2877" s="170">
        <f t="shared" si="242"/>
        <v>2251.2554</v>
      </c>
      <c r="CU2877" s="174">
        <v>2475</v>
      </c>
      <c r="CV2877" s="174">
        <v>34110</v>
      </c>
      <c r="CW2877" s="174">
        <v>5</v>
      </c>
      <c r="CX2877" s="174">
        <v>1964.3050000000001</v>
      </c>
    </row>
    <row r="2878" spans="84:102" x14ac:dyDescent="0.25">
      <c r="CF2878" s="3" t="s">
        <v>3073</v>
      </c>
      <c r="CG2878" s="174">
        <v>81551</v>
      </c>
      <c r="CH2878" s="174">
        <v>1579</v>
      </c>
      <c r="CI2878" s="174">
        <v>5</v>
      </c>
      <c r="CJ2878" s="174">
        <v>1964.2739999999999</v>
      </c>
      <c r="CK2878" s="174">
        <v>1964.2739999999999</v>
      </c>
      <c r="CN2878" s="3">
        <v>1639</v>
      </c>
      <c r="CO2878" s="169">
        <f t="shared" si="240"/>
        <v>1112.0969</v>
      </c>
      <c r="CP2878" s="169">
        <f t="shared" si="241"/>
        <v>1137.7280000000001</v>
      </c>
      <c r="CQ2878" s="170">
        <f t="shared" si="242"/>
        <v>2249.8249000000001</v>
      </c>
      <c r="CU2878" s="174">
        <v>81551</v>
      </c>
      <c r="CV2878" s="174">
        <v>1579</v>
      </c>
      <c r="CW2878" s="174">
        <v>5</v>
      </c>
      <c r="CX2878" s="174">
        <v>1964.2739999999999</v>
      </c>
    </row>
    <row r="2879" spans="84:102" x14ac:dyDescent="0.25">
      <c r="CF2879" s="3" t="s">
        <v>3073</v>
      </c>
      <c r="CG2879" s="174">
        <v>171911</v>
      </c>
      <c r="CH2879" s="174">
        <v>3395</v>
      </c>
      <c r="CI2879" s="174">
        <v>5</v>
      </c>
      <c r="CJ2879" s="174">
        <v>1963.0909999999999</v>
      </c>
      <c r="CK2879" s="174">
        <v>1963.0909999999999</v>
      </c>
      <c r="CN2879" s="3">
        <v>376</v>
      </c>
      <c r="CO2879" s="169">
        <f t="shared" si="240"/>
        <v>1138.2433999999998</v>
      </c>
      <c r="CP2879" s="169">
        <f t="shared" si="241"/>
        <v>1111.3564999999999</v>
      </c>
      <c r="CQ2879" s="170">
        <f t="shared" si="242"/>
        <v>2249.5998999999997</v>
      </c>
      <c r="CU2879" s="174">
        <v>171911</v>
      </c>
      <c r="CV2879" s="174">
        <v>3395</v>
      </c>
      <c r="CW2879" s="174">
        <v>5</v>
      </c>
      <c r="CX2879" s="174">
        <v>1963.0909999999999</v>
      </c>
    </row>
    <row r="2880" spans="84:102" x14ac:dyDescent="0.25">
      <c r="CF2880" s="3" t="s">
        <v>3073</v>
      </c>
      <c r="CG2880" s="174">
        <v>85593</v>
      </c>
      <c r="CH2880" s="174">
        <v>584</v>
      </c>
      <c r="CI2880" s="174">
        <v>5</v>
      </c>
      <c r="CJ2880" s="174">
        <v>1962.249</v>
      </c>
      <c r="CK2880" s="174">
        <v>1962.249</v>
      </c>
      <c r="CN2880" s="3">
        <v>1257</v>
      </c>
      <c r="CO2880" s="169">
        <f t="shared" si="240"/>
        <v>1106.6389999999999</v>
      </c>
      <c r="CP2880" s="169">
        <f t="shared" si="241"/>
        <v>1136.83</v>
      </c>
      <c r="CQ2880" s="170">
        <f t="shared" si="242"/>
        <v>2243.4690000000001</v>
      </c>
      <c r="CU2880" s="174">
        <v>85593</v>
      </c>
      <c r="CV2880" s="174">
        <v>584</v>
      </c>
      <c r="CW2880" s="174">
        <v>5</v>
      </c>
      <c r="CX2880" s="174">
        <v>1962.249</v>
      </c>
    </row>
    <row r="2881" spans="84:102" x14ac:dyDescent="0.25">
      <c r="CF2881" s="3" t="s">
        <v>3073</v>
      </c>
      <c r="CG2881" s="174">
        <v>156925</v>
      </c>
      <c r="CH2881" s="174">
        <v>2966</v>
      </c>
      <c r="CI2881" s="174">
        <v>5</v>
      </c>
      <c r="CJ2881" s="174">
        <v>1962.067</v>
      </c>
      <c r="CK2881" s="174">
        <v>1962.067</v>
      </c>
      <c r="CN2881" s="3">
        <v>2343</v>
      </c>
      <c r="CO2881" s="169">
        <f t="shared" si="240"/>
        <v>1127.3770999999999</v>
      </c>
      <c r="CP2881" s="169">
        <f t="shared" si="241"/>
        <v>1110.5901200000001</v>
      </c>
      <c r="CQ2881" s="170">
        <f t="shared" si="242"/>
        <v>2237.96722</v>
      </c>
      <c r="CU2881" s="174">
        <v>156925</v>
      </c>
      <c r="CV2881" s="174">
        <v>2966</v>
      </c>
      <c r="CW2881" s="174">
        <v>5</v>
      </c>
      <c r="CX2881" s="174">
        <v>1962.067</v>
      </c>
    </row>
    <row r="2882" spans="84:102" x14ac:dyDescent="0.25">
      <c r="CF2882" s="3" t="s">
        <v>3073</v>
      </c>
      <c r="CG2882" s="174">
        <v>2958</v>
      </c>
      <c r="CH2882" s="174">
        <v>153929</v>
      </c>
      <c r="CI2882" s="174">
        <v>5</v>
      </c>
      <c r="CJ2882" s="174">
        <v>1961.8989999999999</v>
      </c>
      <c r="CK2882" s="174">
        <v>1961.8989999999999</v>
      </c>
      <c r="CN2882" s="3">
        <v>3598</v>
      </c>
      <c r="CO2882" s="169">
        <f t="shared" si="240"/>
        <v>1123.165</v>
      </c>
      <c r="CP2882" s="169">
        <f t="shared" si="241"/>
        <v>1113.4849999999999</v>
      </c>
      <c r="CQ2882" s="170">
        <f t="shared" si="242"/>
        <v>2236.6499999999996</v>
      </c>
      <c r="CU2882" s="174">
        <v>2958</v>
      </c>
      <c r="CV2882" s="174">
        <v>153929</v>
      </c>
      <c r="CW2882" s="174">
        <v>5</v>
      </c>
      <c r="CX2882" s="174">
        <v>1961.8989999999999</v>
      </c>
    </row>
    <row r="2883" spans="84:102" x14ac:dyDescent="0.25">
      <c r="CF2883" s="3" t="s">
        <v>3073</v>
      </c>
      <c r="CG2883" s="174">
        <v>611</v>
      </c>
      <c r="CH2883" s="174">
        <v>86994</v>
      </c>
      <c r="CI2883" s="174">
        <v>5</v>
      </c>
      <c r="CJ2883" s="174">
        <v>1961.7180000000001</v>
      </c>
      <c r="CK2883" s="174">
        <v>1961.7180000000001</v>
      </c>
      <c r="CN2883" s="3">
        <v>263</v>
      </c>
      <c r="CO2883" s="169">
        <f t="shared" ref="CO2883:CO2946" si="243">SUMIF(CG$3:CG$17476,$CN2883,$CK$3:$CK$17476)</f>
        <v>1121.4248</v>
      </c>
      <c r="CP2883" s="169">
        <f t="shared" ref="CP2883:CP2946" si="244">SUMIF(CH$3:CH$17476,$CN2883,$CK$3:$CK$17476)</f>
        <v>1113.3307</v>
      </c>
      <c r="CQ2883" s="170">
        <f t="shared" ref="CQ2883:CQ2946" si="245">CO2883+CP2883</f>
        <v>2234.7555000000002</v>
      </c>
      <c r="CU2883" s="174">
        <v>611</v>
      </c>
      <c r="CV2883" s="174">
        <v>86994</v>
      </c>
      <c r="CW2883" s="174">
        <v>5</v>
      </c>
      <c r="CX2883" s="174">
        <v>1961.7180000000001</v>
      </c>
    </row>
    <row r="2884" spans="84:102" x14ac:dyDescent="0.25">
      <c r="CF2884" s="3" t="s">
        <v>3073</v>
      </c>
      <c r="CG2884" s="174">
        <v>2435</v>
      </c>
      <c r="CH2884" s="174">
        <v>33076</v>
      </c>
      <c r="CI2884" s="174">
        <v>5</v>
      </c>
      <c r="CJ2884" s="174">
        <v>1961.6010000000001</v>
      </c>
      <c r="CK2884" s="174">
        <v>1961.6010000000001</v>
      </c>
      <c r="CN2884" s="3">
        <v>764</v>
      </c>
      <c r="CO2884" s="169">
        <f t="shared" si="243"/>
        <v>1050.518</v>
      </c>
      <c r="CP2884" s="169">
        <f t="shared" si="244"/>
        <v>1182.625</v>
      </c>
      <c r="CQ2884" s="170">
        <f t="shared" si="245"/>
        <v>2233.143</v>
      </c>
      <c r="CU2884" s="174">
        <v>2435</v>
      </c>
      <c r="CV2884" s="174">
        <v>33076</v>
      </c>
      <c r="CW2884" s="174">
        <v>5</v>
      </c>
      <c r="CX2884" s="174">
        <v>1961.6010000000001</v>
      </c>
    </row>
    <row r="2885" spans="84:102" x14ac:dyDescent="0.25">
      <c r="CF2885" s="3" t="s">
        <v>3073</v>
      </c>
      <c r="CG2885" s="174">
        <v>31706</v>
      </c>
      <c r="CH2885" s="174">
        <v>2474</v>
      </c>
      <c r="CI2885" s="174">
        <v>5</v>
      </c>
      <c r="CJ2885" s="174">
        <v>1961.2819999999999</v>
      </c>
      <c r="CK2885" s="174">
        <v>1961.2819999999999</v>
      </c>
      <c r="CN2885" s="3">
        <v>1873</v>
      </c>
      <c r="CO2885" s="169">
        <f t="shared" si="243"/>
        <v>1121.7919999999999</v>
      </c>
      <c r="CP2885" s="169">
        <f t="shared" si="244"/>
        <v>1110.2978000000001</v>
      </c>
      <c r="CQ2885" s="170">
        <f t="shared" si="245"/>
        <v>2232.0897999999997</v>
      </c>
      <c r="CU2885" s="174">
        <v>31706</v>
      </c>
      <c r="CV2885" s="174">
        <v>2474</v>
      </c>
      <c r="CW2885" s="174">
        <v>5</v>
      </c>
      <c r="CX2885" s="174">
        <v>1961.2819999999999</v>
      </c>
    </row>
    <row r="2886" spans="84:102" x14ac:dyDescent="0.25">
      <c r="CF2886" s="3" t="s">
        <v>3073</v>
      </c>
      <c r="CG2886" s="174">
        <v>38660</v>
      </c>
      <c r="CH2886" s="174">
        <v>2508</v>
      </c>
      <c r="CI2886" s="174">
        <v>5</v>
      </c>
      <c r="CJ2886" s="174">
        <v>1961.15</v>
      </c>
      <c r="CK2886" s="174">
        <v>1961.15</v>
      </c>
      <c r="CN2886" s="3">
        <v>156</v>
      </c>
      <c r="CO2886" s="169">
        <f t="shared" si="243"/>
        <v>1098.9000000000001</v>
      </c>
      <c r="CP2886" s="169">
        <f t="shared" si="244"/>
        <v>1132.1479999999999</v>
      </c>
      <c r="CQ2886" s="170">
        <f t="shared" si="245"/>
        <v>2231.0479999999998</v>
      </c>
      <c r="CU2886" s="174">
        <v>38660</v>
      </c>
      <c r="CV2886" s="174">
        <v>2508</v>
      </c>
      <c r="CW2886" s="174">
        <v>5</v>
      </c>
      <c r="CX2886" s="174">
        <v>1961.15</v>
      </c>
    </row>
    <row r="2887" spans="84:102" x14ac:dyDescent="0.25">
      <c r="CF2887" s="3" t="s">
        <v>3073</v>
      </c>
      <c r="CG2887" s="174">
        <v>69911</v>
      </c>
      <c r="CH2887" s="174">
        <v>1910</v>
      </c>
      <c r="CI2887" s="174">
        <v>5</v>
      </c>
      <c r="CJ2887" s="174">
        <v>1961.1279999999999</v>
      </c>
      <c r="CK2887" s="174">
        <v>1961.1279999999999</v>
      </c>
      <c r="CN2887" s="3">
        <v>347</v>
      </c>
      <c r="CO2887" s="169">
        <f t="shared" si="243"/>
        <v>1124.9929999999999</v>
      </c>
      <c r="CP2887" s="169">
        <f t="shared" si="244"/>
        <v>1102.376</v>
      </c>
      <c r="CQ2887" s="170">
        <f t="shared" si="245"/>
        <v>2227.3689999999997</v>
      </c>
      <c r="CU2887" s="174">
        <v>69911</v>
      </c>
      <c r="CV2887" s="174">
        <v>1910</v>
      </c>
      <c r="CW2887" s="174">
        <v>5</v>
      </c>
      <c r="CX2887" s="174">
        <v>1961.1279999999999</v>
      </c>
    </row>
    <row r="2888" spans="84:102" x14ac:dyDescent="0.25">
      <c r="CF2888" s="3" t="s">
        <v>3073</v>
      </c>
      <c r="CG2888" s="174">
        <v>96040</v>
      </c>
      <c r="CH2888" s="174">
        <v>735</v>
      </c>
      <c r="CI2888" s="174">
        <v>5</v>
      </c>
      <c r="CJ2888" s="174">
        <v>1959</v>
      </c>
      <c r="CK2888" s="174">
        <v>1959</v>
      </c>
      <c r="CN2888" s="3">
        <v>164</v>
      </c>
      <c r="CO2888" s="169">
        <f t="shared" si="243"/>
        <v>1118.521</v>
      </c>
      <c r="CP2888" s="169">
        <f t="shared" si="244"/>
        <v>1107.4549999999999</v>
      </c>
      <c r="CQ2888" s="170">
        <f t="shared" si="245"/>
        <v>2225.9759999999997</v>
      </c>
      <c r="CU2888" s="174">
        <v>96040</v>
      </c>
      <c r="CV2888" s="174">
        <v>735</v>
      </c>
      <c r="CW2888" s="174">
        <v>5</v>
      </c>
      <c r="CX2888" s="174">
        <v>1959</v>
      </c>
    </row>
    <row r="2889" spans="84:102" x14ac:dyDescent="0.25">
      <c r="CF2889" s="3" t="s">
        <v>3073</v>
      </c>
      <c r="CG2889" s="174">
        <v>127142</v>
      </c>
      <c r="CH2889" s="174">
        <v>1054</v>
      </c>
      <c r="CI2889" s="174">
        <v>5</v>
      </c>
      <c r="CJ2889" s="174">
        <v>1958.3030000000001</v>
      </c>
      <c r="CK2889" s="174">
        <v>1958.3030000000001</v>
      </c>
      <c r="CN2889" s="3">
        <v>107</v>
      </c>
      <c r="CO2889" s="169">
        <f t="shared" si="243"/>
        <v>1106.4159999999999</v>
      </c>
      <c r="CP2889" s="169">
        <f t="shared" si="244"/>
        <v>1118.6420000000001</v>
      </c>
      <c r="CQ2889" s="170">
        <f t="shared" si="245"/>
        <v>2225.058</v>
      </c>
      <c r="CU2889" s="174">
        <v>127142</v>
      </c>
      <c r="CV2889" s="174">
        <v>1054</v>
      </c>
      <c r="CW2889" s="174">
        <v>5</v>
      </c>
      <c r="CX2889" s="174">
        <v>1958.3030000000001</v>
      </c>
    </row>
    <row r="2890" spans="84:102" x14ac:dyDescent="0.25">
      <c r="CF2890" s="3" t="s">
        <v>3073</v>
      </c>
      <c r="CG2890" s="174">
        <v>3462</v>
      </c>
      <c r="CH2890" s="174">
        <v>182349</v>
      </c>
      <c r="CI2890" s="174">
        <v>5</v>
      </c>
      <c r="CJ2890" s="174">
        <v>1958.2159999999999</v>
      </c>
      <c r="CK2890" s="174">
        <v>1958.2159999999999</v>
      </c>
      <c r="CN2890" s="3">
        <v>902</v>
      </c>
      <c r="CO2890" s="169">
        <f t="shared" si="243"/>
        <v>1098.6370000000002</v>
      </c>
      <c r="CP2890" s="169">
        <f t="shared" si="244"/>
        <v>1122.4581000000001</v>
      </c>
      <c r="CQ2890" s="170">
        <f t="shared" si="245"/>
        <v>2221.0951000000005</v>
      </c>
      <c r="CU2890" s="174">
        <v>3462</v>
      </c>
      <c r="CV2890" s="174">
        <v>182349</v>
      </c>
      <c r="CW2890" s="174">
        <v>5</v>
      </c>
      <c r="CX2890" s="174">
        <v>1958.2159999999999</v>
      </c>
    </row>
    <row r="2891" spans="84:102" x14ac:dyDescent="0.25">
      <c r="CF2891" s="3" t="s">
        <v>3073</v>
      </c>
      <c r="CG2891" s="174">
        <v>124617</v>
      </c>
      <c r="CH2891" s="174">
        <v>1060</v>
      </c>
      <c r="CI2891" s="174">
        <v>5</v>
      </c>
      <c r="CJ2891" s="174">
        <v>1957.6479999999999</v>
      </c>
      <c r="CK2891" s="174">
        <v>1957.6479999999999</v>
      </c>
      <c r="CN2891" s="3">
        <v>1633</v>
      </c>
      <c r="CO2891" s="169">
        <f t="shared" si="243"/>
        <v>1110.058</v>
      </c>
      <c r="CP2891" s="169">
        <f t="shared" si="244"/>
        <v>1107.71</v>
      </c>
      <c r="CQ2891" s="170">
        <f t="shared" si="245"/>
        <v>2217.768</v>
      </c>
      <c r="CU2891" s="174">
        <v>124617</v>
      </c>
      <c r="CV2891" s="174">
        <v>1060</v>
      </c>
      <c r="CW2891" s="174">
        <v>5</v>
      </c>
      <c r="CX2891" s="174">
        <v>1957.6479999999999</v>
      </c>
    </row>
    <row r="2892" spans="84:102" x14ac:dyDescent="0.25">
      <c r="CF2892" s="3" t="s">
        <v>3073</v>
      </c>
      <c r="CG2892" s="174">
        <v>2082</v>
      </c>
      <c r="CH2892" s="174">
        <v>115904</v>
      </c>
      <c r="CI2892" s="174">
        <v>5</v>
      </c>
      <c r="CJ2892" s="174">
        <v>1957.2080000000001</v>
      </c>
      <c r="CK2892" s="174">
        <v>1957.2080000000001</v>
      </c>
      <c r="CN2892" s="3">
        <v>3622</v>
      </c>
      <c r="CO2892" s="169">
        <f t="shared" si="243"/>
        <v>1098.3669500000001</v>
      </c>
      <c r="CP2892" s="169">
        <f t="shared" si="244"/>
        <v>1117.7905699999999</v>
      </c>
      <c r="CQ2892" s="170">
        <f t="shared" si="245"/>
        <v>2216.1575199999997</v>
      </c>
      <c r="CU2892" s="174">
        <v>2082</v>
      </c>
      <c r="CV2892" s="174">
        <v>115904</v>
      </c>
      <c r="CW2892" s="174">
        <v>5</v>
      </c>
      <c r="CX2892" s="174">
        <v>1957.2080000000001</v>
      </c>
    </row>
    <row r="2893" spans="84:102" x14ac:dyDescent="0.25">
      <c r="CF2893" s="3" t="s">
        <v>3073</v>
      </c>
      <c r="CG2893" s="174">
        <v>94685</v>
      </c>
      <c r="CH2893" s="174">
        <v>696</v>
      </c>
      <c r="CI2893" s="174">
        <v>5</v>
      </c>
      <c r="CJ2893" s="174">
        <v>1956.6210000000001</v>
      </c>
      <c r="CK2893" s="174">
        <v>1956.6210000000001</v>
      </c>
      <c r="CN2893" s="3">
        <v>3736</v>
      </c>
      <c r="CO2893" s="169">
        <f t="shared" si="243"/>
        <v>1164.279</v>
      </c>
      <c r="CP2893" s="169">
        <f t="shared" si="244"/>
        <v>1050.451</v>
      </c>
      <c r="CQ2893" s="170">
        <f t="shared" si="245"/>
        <v>2214.73</v>
      </c>
      <c r="CU2893" s="174">
        <v>94685</v>
      </c>
      <c r="CV2893" s="174">
        <v>696</v>
      </c>
      <c r="CW2893" s="174">
        <v>5</v>
      </c>
      <c r="CX2893" s="174">
        <v>1956.6210000000001</v>
      </c>
    </row>
    <row r="2894" spans="84:102" x14ac:dyDescent="0.25">
      <c r="CF2894" s="3" t="s">
        <v>3073</v>
      </c>
      <c r="CG2894" s="174">
        <v>168212</v>
      </c>
      <c r="CH2894" s="174">
        <v>3363</v>
      </c>
      <c r="CI2894" s="174">
        <v>5</v>
      </c>
      <c r="CJ2894" s="174">
        <v>1956.329</v>
      </c>
      <c r="CK2894" s="174">
        <v>1956.329</v>
      </c>
      <c r="CN2894" s="3">
        <v>3210</v>
      </c>
      <c r="CO2894" s="169">
        <f t="shared" si="243"/>
        <v>1084.1559999999999</v>
      </c>
      <c r="CP2894" s="169">
        <f t="shared" si="244"/>
        <v>1130.288</v>
      </c>
      <c r="CQ2894" s="170">
        <f t="shared" si="245"/>
        <v>2214.444</v>
      </c>
      <c r="CU2894" s="174">
        <v>168212</v>
      </c>
      <c r="CV2894" s="174">
        <v>3363</v>
      </c>
      <c r="CW2894" s="174">
        <v>5</v>
      </c>
      <c r="CX2894" s="174">
        <v>1956.329</v>
      </c>
    </row>
    <row r="2895" spans="84:102" x14ac:dyDescent="0.25">
      <c r="CF2895" s="3" t="s">
        <v>3073</v>
      </c>
      <c r="CG2895" s="174">
        <v>2474</v>
      </c>
      <c r="CH2895" s="174">
        <v>31706</v>
      </c>
      <c r="CI2895" s="174">
        <v>5</v>
      </c>
      <c r="CJ2895" s="174">
        <v>1956.18</v>
      </c>
      <c r="CK2895" s="174">
        <v>1956.18</v>
      </c>
      <c r="CN2895" s="3">
        <v>1321</v>
      </c>
      <c r="CO2895" s="169">
        <f t="shared" si="243"/>
        <v>1106.7397000000001</v>
      </c>
      <c r="CP2895" s="169">
        <f t="shared" si="244"/>
        <v>1107.4100000000001</v>
      </c>
      <c r="CQ2895" s="170">
        <f t="shared" si="245"/>
        <v>2214.1496999999999</v>
      </c>
      <c r="CU2895" s="174">
        <v>2474</v>
      </c>
      <c r="CV2895" s="174">
        <v>31706</v>
      </c>
      <c r="CW2895" s="174">
        <v>5</v>
      </c>
      <c r="CX2895" s="174">
        <v>1956.18</v>
      </c>
    </row>
    <row r="2896" spans="84:102" x14ac:dyDescent="0.25">
      <c r="CF2896" s="3" t="s">
        <v>3073</v>
      </c>
      <c r="CG2896" s="174">
        <v>3557</v>
      </c>
      <c r="CH2896" s="174">
        <v>78986</v>
      </c>
      <c r="CI2896" s="174">
        <v>5</v>
      </c>
      <c r="CJ2896" s="174">
        <v>1955.827</v>
      </c>
      <c r="CK2896" s="174">
        <v>1955.827</v>
      </c>
      <c r="CN2896" s="3">
        <v>3675</v>
      </c>
      <c r="CO2896" s="169">
        <f t="shared" si="243"/>
        <v>1093.5730000000001</v>
      </c>
      <c r="CP2896" s="169">
        <f t="shared" si="244"/>
        <v>1117.808</v>
      </c>
      <c r="CQ2896" s="170">
        <f t="shared" si="245"/>
        <v>2211.3810000000003</v>
      </c>
      <c r="CU2896" s="174">
        <v>3557</v>
      </c>
      <c r="CV2896" s="174">
        <v>78986</v>
      </c>
      <c r="CW2896" s="174">
        <v>5</v>
      </c>
      <c r="CX2896" s="174">
        <v>1955.827</v>
      </c>
    </row>
    <row r="2897" spans="84:102" x14ac:dyDescent="0.25">
      <c r="CF2897" s="3" t="s">
        <v>3073</v>
      </c>
      <c r="CG2897" s="174">
        <v>98333</v>
      </c>
      <c r="CH2897" s="174">
        <v>721</v>
      </c>
      <c r="CI2897" s="174">
        <v>5</v>
      </c>
      <c r="CJ2897" s="174">
        <v>1955.1479999999999</v>
      </c>
      <c r="CK2897" s="174">
        <v>1955.1479999999999</v>
      </c>
      <c r="CN2897" s="3">
        <v>1624</v>
      </c>
      <c r="CO2897" s="169">
        <f t="shared" si="243"/>
        <v>1094.904</v>
      </c>
      <c r="CP2897" s="169">
        <f t="shared" si="244"/>
        <v>1114.4951000000001</v>
      </c>
      <c r="CQ2897" s="170">
        <f t="shared" si="245"/>
        <v>2209.3991000000001</v>
      </c>
      <c r="CU2897" s="174">
        <v>98333</v>
      </c>
      <c r="CV2897" s="174">
        <v>721</v>
      </c>
      <c r="CW2897" s="174">
        <v>5</v>
      </c>
      <c r="CX2897" s="174">
        <v>1955.1479999999999</v>
      </c>
    </row>
    <row r="2898" spans="84:102" x14ac:dyDescent="0.25">
      <c r="CF2898" s="3" t="s">
        <v>3073</v>
      </c>
      <c r="CG2898" s="174">
        <v>91084</v>
      </c>
      <c r="CH2898" s="174">
        <v>3564</v>
      </c>
      <c r="CI2898" s="174">
        <v>5</v>
      </c>
      <c r="CJ2898" s="174">
        <v>1954.623</v>
      </c>
      <c r="CK2898" s="174">
        <v>1954.623</v>
      </c>
      <c r="CN2898" s="3">
        <v>2689</v>
      </c>
      <c r="CO2898" s="169">
        <f t="shared" si="243"/>
        <v>1103.3430000000001</v>
      </c>
      <c r="CP2898" s="169">
        <f t="shared" si="244"/>
        <v>1105.864</v>
      </c>
      <c r="CQ2898" s="170">
        <f t="shared" si="245"/>
        <v>2209.2070000000003</v>
      </c>
      <c r="CU2898" s="174">
        <v>91084</v>
      </c>
      <c r="CV2898" s="174">
        <v>3564</v>
      </c>
      <c r="CW2898" s="174">
        <v>5</v>
      </c>
      <c r="CX2898" s="174">
        <v>1954.623</v>
      </c>
    </row>
    <row r="2899" spans="84:102" x14ac:dyDescent="0.25">
      <c r="CF2899" s="3" t="s">
        <v>3073</v>
      </c>
      <c r="CG2899" s="174">
        <v>92209</v>
      </c>
      <c r="CH2899" s="174">
        <v>693</v>
      </c>
      <c r="CI2899" s="174">
        <v>5</v>
      </c>
      <c r="CJ2899" s="174">
        <v>1954.2550000000001</v>
      </c>
      <c r="CK2899" s="174">
        <v>1954.2550000000001</v>
      </c>
      <c r="CN2899" s="3">
        <v>500</v>
      </c>
      <c r="CO2899" s="169">
        <f t="shared" si="243"/>
        <v>1142.1261999999999</v>
      </c>
      <c r="CP2899" s="169">
        <f t="shared" si="244"/>
        <v>1066.4877999999999</v>
      </c>
      <c r="CQ2899" s="170">
        <f t="shared" si="245"/>
        <v>2208.6139999999996</v>
      </c>
      <c r="CU2899" s="174">
        <v>92209</v>
      </c>
      <c r="CV2899" s="174">
        <v>693</v>
      </c>
      <c r="CW2899" s="174">
        <v>5</v>
      </c>
      <c r="CX2899" s="174">
        <v>1954.2550000000001</v>
      </c>
    </row>
    <row r="2900" spans="84:102" x14ac:dyDescent="0.25">
      <c r="CF2900" s="3" t="s">
        <v>3073</v>
      </c>
      <c r="CG2900" s="174">
        <v>2668</v>
      </c>
      <c r="CH2900" s="174">
        <v>49484</v>
      </c>
      <c r="CI2900" s="174">
        <v>5</v>
      </c>
      <c r="CJ2900" s="174">
        <v>1953.954</v>
      </c>
      <c r="CK2900" s="174">
        <v>1953.954</v>
      </c>
      <c r="CN2900" s="3">
        <v>713</v>
      </c>
      <c r="CO2900" s="169">
        <f t="shared" si="243"/>
        <v>1080.01576</v>
      </c>
      <c r="CP2900" s="169">
        <f t="shared" si="244"/>
        <v>1127.4657999999999</v>
      </c>
      <c r="CQ2900" s="170">
        <f t="shared" si="245"/>
        <v>2207.4815600000002</v>
      </c>
      <c r="CU2900" s="174">
        <v>2668</v>
      </c>
      <c r="CV2900" s="174">
        <v>49484</v>
      </c>
      <c r="CW2900" s="174">
        <v>5</v>
      </c>
      <c r="CX2900" s="174">
        <v>1953.954</v>
      </c>
    </row>
    <row r="2901" spans="84:102" x14ac:dyDescent="0.25">
      <c r="CF2901" s="3" t="s">
        <v>3073</v>
      </c>
      <c r="CG2901" s="174">
        <v>1114</v>
      </c>
      <c r="CH2901" s="174">
        <v>137953</v>
      </c>
      <c r="CI2901" s="174">
        <v>5</v>
      </c>
      <c r="CJ2901" s="174">
        <v>1953.586</v>
      </c>
      <c r="CK2901" s="174">
        <v>1953.586</v>
      </c>
      <c r="CN2901" s="3">
        <v>1911</v>
      </c>
      <c r="CO2901" s="169">
        <f t="shared" si="243"/>
        <v>1018.572</v>
      </c>
      <c r="CP2901" s="169">
        <f t="shared" si="244"/>
        <v>1185.9739999999999</v>
      </c>
      <c r="CQ2901" s="170">
        <f t="shared" si="245"/>
        <v>2204.5459999999998</v>
      </c>
      <c r="CU2901" s="174">
        <v>1114</v>
      </c>
      <c r="CV2901" s="174">
        <v>137953</v>
      </c>
      <c r="CW2901" s="174">
        <v>5</v>
      </c>
      <c r="CX2901" s="174">
        <v>1953.586</v>
      </c>
    </row>
    <row r="2902" spans="84:102" x14ac:dyDescent="0.25">
      <c r="CF2902" s="3" t="s">
        <v>3073</v>
      </c>
      <c r="CG2902" s="174">
        <v>161586</v>
      </c>
      <c r="CH2902" s="174">
        <v>3013</v>
      </c>
      <c r="CI2902" s="174">
        <v>5</v>
      </c>
      <c r="CJ2902" s="174">
        <v>1953.288</v>
      </c>
      <c r="CK2902" s="174">
        <v>1953.288</v>
      </c>
      <c r="CN2902" s="3">
        <v>872</v>
      </c>
      <c r="CO2902" s="169">
        <f t="shared" si="243"/>
        <v>1093.3330000000001</v>
      </c>
      <c r="CP2902" s="169">
        <f t="shared" si="244"/>
        <v>1110.3240000000001</v>
      </c>
      <c r="CQ2902" s="170">
        <f t="shared" si="245"/>
        <v>2203.6570000000002</v>
      </c>
      <c r="CU2902" s="174">
        <v>161586</v>
      </c>
      <c r="CV2902" s="174">
        <v>3013</v>
      </c>
      <c r="CW2902" s="174">
        <v>5</v>
      </c>
      <c r="CX2902" s="174">
        <v>1953.288</v>
      </c>
    </row>
    <row r="2903" spans="84:102" x14ac:dyDescent="0.25">
      <c r="CF2903" s="3" t="s">
        <v>3073</v>
      </c>
      <c r="CG2903" s="174">
        <v>141657</v>
      </c>
      <c r="CH2903" s="174">
        <v>1117</v>
      </c>
      <c r="CI2903" s="174">
        <v>5</v>
      </c>
      <c r="CJ2903" s="174">
        <v>1951.777</v>
      </c>
      <c r="CK2903" s="174">
        <v>1951.777</v>
      </c>
      <c r="CN2903" s="3">
        <v>3467</v>
      </c>
      <c r="CO2903" s="169">
        <f t="shared" si="243"/>
        <v>1091.874</v>
      </c>
      <c r="CP2903" s="169">
        <f t="shared" si="244"/>
        <v>1111.6469999999999</v>
      </c>
      <c r="CQ2903" s="170">
        <f t="shared" si="245"/>
        <v>2203.5209999999997</v>
      </c>
      <c r="CU2903" s="174">
        <v>141657</v>
      </c>
      <c r="CV2903" s="174">
        <v>1117</v>
      </c>
      <c r="CW2903" s="174">
        <v>5</v>
      </c>
      <c r="CX2903" s="174">
        <v>1951.777</v>
      </c>
    </row>
    <row r="2904" spans="84:102" x14ac:dyDescent="0.25">
      <c r="CF2904" s="3" t="s">
        <v>3073</v>
      </c>
      <c r="CG2904" s="174">
        <v>2121</v>
      </c>
      <c r="CH2904" s="174">
        <v>9019</v>
      </c>
      <c r="CI2904" s="174">
        <v>5</v>
      </c>
      <c r="CJ2904" s="174">
        <v>1951.741</v>
      </c>
      <c r="CK2904" s="174">
        <v>1951.741</v>
      </c>
      <c r="CN2904" s="3">
        <v>417</v>
      </c>
      <c r="CO2904" s="169">
        <f t="shared" si="243"/>
        <v>1100.4011</v>
      </c>
      <c r="CP2904" s="169">
        <f t="shared" si="244"/>
        <v>1101.5866000000001</v>
      </c>
      <c r="CQ2904" s="170">
        <f t="shared" si="245"/>
        <v>2201.9877000000001</v>
      </c>
      <c r="CU2904" s="174">
        <v>2121</v>
      </c>
      <c r="CV2904" s="174">
        <v>9019</v>
      </c>
      <c r="CW2904" s="174">
        <v>5</v>
      </c>
      <c r="CX2904" s="174">
        <v>1951.741</v>
      </c>
    </row>
    <row r="2905" spans="84:102" x14ac:dyDescent="0.25">
      <c r="CF2905" s="3" t="s">
        <v>3073</v>
      </c>
      <c r="CG2905" s="174">
        <v>52326</v>
      </c>
      <c r="CH2905" s="174">
        <v>1800</v>
      </c>
      <c r="CI2905" s="174">
        <v>5</v>
      </c>
      <c r="CJ2905" s="174">
        <v>1951.1780000000001</v>
      </c>
      <c r="CK2905" s="174">
        <v>1951.1780000000001</v>
      </c>
      <c r="CN2905" s="3">
        <v>2727</v>
      </c>
      <c r="CO2905" s="169">
        <f t="shared" si="243"/>
        <v>1116.97597</v>
      </c>
      <c r="CP2905" s="169">
        <f t="shared" si="244"/>
        <v>1082.7716</v>
      </c>
      <c r="CQ2905" s="170">
        <f t="shared" si="245"/>
        <v>2199.74757</v>
      </c>
      <c r="CU2905" s="174">
        <v>52326</v>
      </c>
      <c r="CV2905" s="174">
        <v>1800</v>
      </c>
      <c r="CW2905" s="174">
        <v>5</v>
      </c>
      <c r="CX2905" s="174">
        <v>1951.1780000000001</v>
      </c>
    </row>
    <row r="2906" spans="84:102" x14ac:dyDescent="0.25">
      <c r="CF2906" s="3" t="s">
        <v>3073</v>
      </c>
      <c r="CG2906" s="174">
        <v>115904</v>
      </c>
      <c r="CH2906" s="174">
        <v>2082</v>
      </c>
      <c r="CI2906" s="174">
        <v>5</v>
      </c>
      <c r="CJ2906" s="174">
        <v>1951.164</v>
      </c>
      <c r="CK2906" s="174">
        <v>1951.164</v>
      </c>
      <c r="CN2906" s="3">
        <v>1646</v>
      </c>
      <c r="CO2906" s="169">
        <f t="shared" si="243"/>
        <v>1109.73</v>
      </c>
      <c r="CP2906" s="169">
        <f t="shared" si="244"/>
        <v>1087.1659999999999</v>
      </c>
      <c r="CQ2906" s="170">
        <f t="shared" si="245"/>
        <v>2196.8959999999997</v>
      </c>
      <c r="CU2906" s="174">
        <v>115904</v>
      </c>
      <c r="CV2906" s="174">
        <v>2082</v>
      </c>
      <c r="CW2906" s="174">
        <v>5</v>
      </c>
      <c r="CX2906" s="174">
        <v>1951.164</v>
      </c>
    </row>
    <row r="2907" spans="84:102" x14ac:dyDescent="0.25">
      <c r="CF2907" s="3" t="s">
        <v>3073</v>
      </c>
      <c r="CG2907" s="174">
        <v>2904</v>
      </c>
      <c r="CH2907" s="174">
        <v>150887</v>
      </c>
      <c r="CI2907" s="174">
        <v>5</v>
      </c>
      <c r="CJ2907" s="174">
        <v>1950.8309999999999</v>
      </c>
      <c r="CK2907" s="174">
        <v>1950.8309999999999</v>
      </c>
      <c r="CN2907" s="3">
        <v>3148</v>
      </c>
      <c r="CO2907" s="169">
        <f t="shared" si="243"/>
        <v>1061.7898230000001</v>
      </c>
      <c r="CP2907" s="169">
        <f t="shared" si="244"/>
        <v>1131.6409800000001</v>
      </c>
      <c r="CQ2907" s="170">
        <f t="shared" si="245"/>
        <v>2193.4308030000002</v>
      </c>
      <c r="CU2907" s="174">
        <v>2904</v>
      </c>
      <c r="CV2907" s="174">
        <v>150887</v>
      </c>
      <c r="CW2907" s="174">
        <v>5</v>
      </c>
      <c r="CX2907" s="174">
        <v>1950.8309999999999</v>
      </c>
    </row>
    <row r="2908" spans="84:102" x14ac:dyDescent="0.25">
      <c r="CF2908" s="3" t="s">
        <v>3073</v>
      </c>
      <c r="CG2908" s="174">
        <v>1125</v>
      </c>
      <c r="CH2908" s="174">
        <v>138770</v>
      </c>
      <c r="CI2908" s="174">
        <v>5</v>
      </c>
      <c r="CJ2908" s="174">
        <v>1950.43</v>
      </c>
      <c r="CK2908" s="174">
        <v>1950.43</v>
      </c>
      <c r="CN2908" s="3">
        <v>82</v>
      </c>
      <c r="CO2908" s="169">
        <f t="shared" si="243"/>
        <v>1094.9522000000002</v>
      </c>
      <c r="CP2908" s="169">
        <f t="shared" si="244"/>
        <v>1094.9275</v>
      </c>
      <c r="CQ2908" s="170">
        <f t="shared" si="245"/>
        <v>2189.8797000000004</v>
      </c>
      <c r="CU2908" s="174">
        <v>1125</v>
      </c>
      <c r="CV2908" s="174">
        <v>138770</v>
      </c>
      <c r="CW2908" s="174">
        <v>5</v>
      </c>
      <c r="CX2908" s="174">
        <v>1950.43</v>
      </c>
    </row>
    <row r="2909" spans="84:102" x14ac:dyDescent="0.25">
      <c r="CF2909" s="3" t="s">
        <v>3073</v>
      </c>
      <c r="CG2909" s="174">
        <v>2410</v>
      </c>
      <c r="CH2909" s="174">
        <v>30452</v>
      </c>
      <c r="CI2909" s="174">
        <v>5</v>
      </c>
      <c r="CJ2909" s="174">
        <v>1949.8420000000001</v>
      </c>
      <c r="CK2909" s="174">
        <v>1949.8420000000001</v>
      </c>
      <c r="CN2909" s="3">
        <v>818</v>
      </c>
      <c r="CO2909" s="169">
        <f t="shared" si="243"/>
        <v>1102.0663</v>
      </c>
      <c r="CP2909" s="169">
        <f t="shared" si="244"/>
        <v>1086.5253</v>
      </c>
      <c r="CQ2909" s="170">
        <f t="shared" si="245"/>
        <v>2188.5915999999997</v>
      </c>
      <c r="CU2909" s="174">
        <v>2410</v>
      </c>
      <c r="CV2909" s="174">
        <v>30452</v>
      </c>
      <c r="CW2909" s="174">
        <v>5</v>
      </c>
      <c r="CX2909" s="174">
        <v>1949.8420000000001</v>
      </c>
    </row>
    <row r="2910" spans="84:102" x14ac:dyDescent="0.25">
      <c r="CF2910" s="3" t="s">
        <v>3073</v>
      </c>
      <c r="CG2910" s="174">
        <v>27615</v>
      </c>
      <c r="CH2910" s="174">
        <v>2356</v>
      </c>
      <c r="CI2910" s="174">
        <v>5</v>
      </c>
      <c r="CJ2910" s="174">
        <v>1949.6420000000001</v>
      </c>
      <c r="CK2910" s="174">
        <v>1949.6420000000001</v>
      </c>
      <c r="CN2910" s="3">
        <v>144</v>
      </c>
      <c r="CO2910" s="169">
        <f t="shared" si="243"/>
        <v>1104.2741000000001</v>
      </c>
      <c r="CP2910" s="169">
        <f t="shared" si="244"/>
        <v>1082.9675999999999</v>
      </c>
      <c r="CQ2910" s="170">
        <f t="shared" si="245"/>
        <v>2187.2417</v>
      </c>
      <c r="CU2910" s="174">
        <v>27615</v>
      </c>
      <c r="CV2910" s="174">
        <v>2356</v>
      </c>
      <c r="CW2910" s="174">
        <v>5</v>
      </c>
      <c r="CX2910" s="174">
        <v>1949.6420000000001</v>
      </c>
    </row>
    <row r="2911" spans="84:102" x14ac:dyDescent="0.25">
      <c r="CF2911" s="3" t="s">
        <v>3073</v>
      </c>
      <c r="CG2911" s="174">
        <v>86653</v>
      </c>
      <c r="CH2911" s="174">
        <v>1539</v>
      </c>
      <c r="CI2911" s="174">
        <v>5</v>
      </c>
      <c r="CJ2911" s="174">
        <v>1948.0830000000001</v>
      </c>
      <c r="CK2911" s="174">
        <v>1948.0830000000001</v>
      </c>
      <c r="CN2911" s="3">
        <v>2758</v>
      </c>
      <c r="CO2911" s="169">
        <f t="shared" si="243"/>
        <v>1103.6613399999999</v>
      </c>
      <c r="CP2911" s="169">
        <f t="shared" si="244"/>
        <v>1078.1828600000001</v>
      </c>
      <c r="CQ2911" s="170">
        <f t="shared" si="245"/>
        <v>2181.8442</v>
      </c>
      <c r="CU2911" s="174">
        <v>86653</v>
      </c>
      <c r="CV2911" s="174">
        <v>1539</v>
      </c>
      <c r="CW2911" s="174">
        <v>5</v>
      </c>
      <c r="CX2911" s="174">
        <v>1948.0830000000001</v>
      </c>
    </row>
    <row r="2912" spans="84:102" x14ac:dyDescent="0.25">
      <c r="CF2912" s="3" t="s">
        <v>3073</v>
      </c>
      <c r="CG2912" s="174">
        <v>163773</v>
      </c>
      <c r="CH2912" s="174">
        <v>3286</v>
      </c>
      <c r="CI2912" s="174">
        <v>5</v>
      </c>
      <c r="CJ2912" s="174">
        <v>1947.6389999999999</v>
      </c>
      <c r="CK2912" s="174">
        <v>1947.6389999999999</v>
      </c>
      <c r="CN2912" s="3">
        <v>1219</v>
      </c>
      <c r="CO2912" s="169">
        <f t="shared" si="243"/>
        <v>1100.9964</v>
      </c>
      <c r="CP2912" s="169">
        <f t="shared" si="244"/>
        <v>1080.5791999999999</v>
      </c>
      <c r="CQ2912" s="170">
        <f t="shared" si="245"/>
        <v>2181.5756000000001</v>
      </c>
      <c r="CU2912" s="174">
        <v>163773</v>
      </c>
      <c r="CV2912" s="174">
        <v>3286</v>
      </c>
      <c r="CW2912" s="174">
        <v>5</v>
      </c>
      <c r="CX2912" s="174">
        <v>1947.6389999999999</v>
      </c>
    </row>
    <row r="2913" spans="84:102" x14ac:dyDescent="0.25">
      <c r="CF2913" s="3" t="s">
        <v>3073</v>
      </c>
      <c r="CG2913" s="174">
        <v>128005</v>
      </c>
      <c r="CH2913" s="174">
        <v>1237</v>
      </c>
      <c r="CI2913" s="174">
        <v>5</v>
      </c>
      <c r="CJ2913" s="174">
        <v>1947.2470000000001</v>
      </c>
      <c r="CK2913" s="174">
        <v>1947.2470000000001</v>
      </c>
      <c r="CN2913" s="3">
        <v>370</v>
      </c>
      <c r="CO2913" s="169">
        <f t="shared" si="243"/>
        <v>1068.51989</v>
      </c>
      <c r="CP2913" s="169">
        <f t="shared" si="244"/>
        <v>1112.2375999999999</v>
      </c>
      <c r="CQ2913" s="170">
        <f t="shared" si="245"/>
        <v>2180.75749</v>
      </c>
      <c r="CU2913" s="174">
        <v>128005</v>
      </c>
      <c r="CV2913" s="174">
        <v>1237</v>
      </c>
      <c r="CW2913" s="174">
        <v>5</v>
      </c>
      <c r="CX2913" s="174">
        <v>1947.2470000000001</v>
      </c>
    </row>
    <row r="2914" spans="84:102" x14ac:dyDescent="0.25">
      <c r="CF2914" s="3" t="s">
        <v>3073</v>
      </c>
      <c r="CG2914" s="174">
        <v>1117</v>
      </c>
      <c r="CH2914" s="174">
        <v>141657</v>
      </c>
      <c r="CI2914" s="174">
        <v>5</v>
      </c>
      <c r="CJ2914" s="174">
        <v>1946.5</v>
      </c>
      <c r="CK2914" s="174">
        <v>1946.5</v>
      </c>
      <c r="CN2914" s="3">
        <v>2810</v>
      </c>
      <c r="CO2914" s="169">
        <f t="shared" si="243"/>
        <v>1087.1405</v>
      </c>
      <c r="CP2914" s="169">
        <f t="shared" si="244"/>
        <v>1087.8091999999999</v>
      </c>
      <c r="CQ2914" s="170">
        <f t="shared" si="245"/>
        <v>2174.9497000000001</v>
      </c>
      <c r="CU2914" s="174">
        <v>1117</v>
      </c>
      <c r="CV2914" s="174">
        <v>141657</v>
      </c>
      <c r="CW2914" s="174">
        <v>5</v>
      </c>
      <c r="CX2914" s="174">
        <v>1946.5</v>
      </c>
    </row>
    <row r="2915" spans="84:102" x14ac:dyDescent="0.25">
      <c r="CF2915" s="3" t="s">
        <v>3073</v>
      </c>
      <c r="CG2915" s="174">
        <v>767</v>
      </c>
      <c r="CH2915" s="174">
        <v>100087</v>
      </c>
      <c r="CI2915" s="174">
        <v>5</v>
      </c>
      <c r="CJ2915" s="174">
        <v>1946.069</v>
      </c>
      <c r="CK2915" s="174">
        <v>1946.069</v>
      </c>
      <c r="CN2915" s="3">
        <v>2716</v>
      </c>
      <c r="CO2915" s="169">
        <f t="shared" si="243"/>
        <v>1083.78</v>
      </c>
      <c r="CP2915" s="169">
        <f t="shared" si="244"/>
        <v>1084.98</v>
      </c>
      <c r="CQ2915" s="170">
        <f t="shared" si="245"/>
        <v>2168.7600000000002</v>
      </c>
      <c r="CU2915" s="174">
        <v>767</v>
      </c>
      <c r="CV2915" s="174">
        <v>100087</v>
      </c>
      <c r="CW2915" s="174">
        <v>5</v>
      </c>
      <c r="CX2915" s="174">
        <v>1946.069</v>
      </c>
    </row>
    <row r="2916" spans="84:102" x14ac:dyDescent="0.25">
      <c r="CF2916" s="3" t="s">
        <v>3073</v>
      </c>
      <c r="CG2916" s="174">
        <v>2471</v>
      </c>
      <c r="CH2916" s="174">
        <v>36616</v>
      </c>
      <c r="CI2916" s="174">
        <v>5</v>
      </c>
      <c r="CJ2916" s="174">
        <v>1945.242</v>
      </c>
      <c r="CK2916" s="174">
        <v>1945.242</v>
      </c>
      <c r="CN2916" s="3">
        <v>868</v>
      </c>
      <c r="CO2916" s="169">
        <f t="shared" si="243"/>
        <v>1072.2482</v>
      </c>
      <c r="CP2916" s="169">
        <f t="shared" si="244"/>
        <v>1095.854</v>
      </c>
      <c r="CQ2916" s="170">
        <f t="shared" si="245"/>
        <v>2168.1022000000003</v>
      </c>
      <c r="CU2916" s="174">
        <v>2471</v>
      </c>
      <c r="CV2916" s="174">
        <v>36616</v>
      </c>
      <c r="CW2916" s="174">
        <v>5</v>
      </c>
      <c r="CX2916" s="174">
        <v>1945.242</v>
      </c>
    </row>
    <row r="2917" spans="84:102" x14ac:dyDescent="0.25">
      <c r="CF2917" s="3" t="s">
        <v>3073</v>
      </c>
      <c r="CG2917" s="174">
        <v>121456</v>
      </c>
      <c r="CH2917" s="174">
        <v>1028</v>
      </c>
      <c r="CI2917" s="174">
        <v>5</v>
      </c>
      <c r="CJ2917" s="174">
        <v>1944.1379999999999</v>
      </c>
      <c r="CK2917" s="174">
        <v>1944.1379999999999</v>
      </c>
      <c r="CN2917" s="3">
        <v>1828</v>
      </c>
      <c r="CO2917" s="169">
        <f t="shared" si="243"/>
        <v>1090.0163</v>
      </c>
      <c r="CP2917" s="169">
        <f t="shared" si="244"/>
        <v>1077.3081</v>
      </c>
      <c r="CQ2917" s="170">
        <f t="shared" si="245"/>
        <v>2167.3244</v>
      </c>
      <c r="CU2917" s="174">
        <v>121456</v>
      </c>
      <c r="CV2917" s="174">
        <v>1028</v>
      </c>
      <c r="CW2917" s="174">
        <v>5</v>
      </c>
      <c r="CX2917" s="174">
        <v>1944.1379999999999</v>
      </c>
    </row>
    <row r="2918" spans="84:102" x14ac:dyDescent="0.25">
      <c r="CF2918" s="3" t="s">
        <v>3073</v>
      </c>
      <c r="CG2918" s="174">
        <v>3004</v>
      </c>
      <c r="CH2918" s="174">
        <v>162375</v>
      </c>
      <c r="CI2918" s="174">
        <v>5</v>
      </c>
      <c r="CJ2918" s="174">
        <v>1942.0530000000001</v>
      </c>
      <c r="CK2918" s="174">
        <v>1942.0530000000001</v>
      </c>
      <c r="CN2918" s="3">
        <v>1366</v>
      </c>
      <c r="CO2918" s="169">
        <f t="shared" si="243"/>
        <v>1082.403</v>
      </c>
      <c r="CP2918" s="169">
        <f t="shared" si="244"/>
        <v>1083.1629</v>
      </c>
      <c r="CQ2918" s="170">
        <f t="shared" si="245"/>
        <v>2165.5659000000001</v>
      </c>
      <c r="CU2918" s="174">
        <v>3004</v>
      </c>
      <c r="CV2918" s="174">
        <v>162375</v>
      </c>
      <c r="CW2918" s="174">
        <v>5</v>
      </c>
      <c r="CX2918" s="174">
        <v>1942.0530000000001</v>
      </c>
    </row>
    <row r="2919" spans="84:102" x14ac:dyDescent="0.25">
      <c r="CF2919" s="3" t="s">
        <v>3073</v>
      </c>
      <c r="CG2919" s="174">
        <v>951</v>
      </c>
      <c r="CH2919" s="174">
        <v>113817</v>
      </c>
      <c r="CI2919" s="174">
        <v>5</v>
      </c>
      <c r="CJ2919" s="174">
        <v>1941.0530000000001</v>
      </c>
      <c r="CK2919" s="174">
        <v>1941.0530000000001</v>
      </c>
      <c r="CN2919" s="3">
        <v>2483</v>
      </c>
      <c r="CO2919" s="169">
        <f t="shared" si="243"/>
        <v>1113.5921000000001</v>
      </c>
      <c r="CP2919" s="169">
        <f t="shared" si="244"/>
        <v>1050.5906</v>
      </c>
      <c r="CQ2919" s="170">
        <f t="shared" si="245"/>
        <v>2164.1827000000003</v>
      </c>
      <c r="CU2919" s="174">
        <v>951</v>
      </c>
      <c r="CV2919" s="174">
        <v>113817</v>
      </c>
      <c r="CW2919" s="174">
        <v>5</v>
      </c>
      <c r="CX2919" s="174">
        <v>1941.0530000000001</v>
      </c>
    </row>
    <row r="2920" spans="84:102" x14ac:dyDescent="0.25">
      <c r="CF2920" s="3" t="s">
        <v>3073</v>
      </c>
      <c r="CG2920" s="174">
        <v>150887</v>
      </c>
      <c r="CH2920" s="174">
        <v>2904</v>
      </c>
      <c r="CI2920" s="174">
        <v>5</v>
      </c>
      <c r="CJ2920" s="174">
        <v>1940.7829999999999</v>
      </c>
      <c r="CK2920" s="174">
        <v>1940.7829999999999</v>
      </c>
      <c r="CN2920" s="3">
        <v>212</v>
      </c>
      <c r="CO2920" s="169">
        <f t="shared" si="243"/>
        <v>1086.1013</v>
      </c>
      <c r="CP2920" s="169">
        <f t="shared" si="244"/>
        <v>1076.8052</v>
      </c>
      <c r="CQ2920" s="170">
        <f t="shared" si="245"/>
        <v>2162.9065000000001</v>
      </c>
      <c r="CU2920" s="174">
        <v>150887</v>
      </c>
      <c r="CV2920" s="174">
        <v>2904</v>
      </c>
      <c r="CW2920" s="174">
        <v>5</v>
      </c>
      <c r="CX2920" s="174">
        <v>1940.7829999999999</v>
      </c>
    </row>
    <row r="2921" spans="84:102" x14ac:dyDescent="0.25">
      <c r="CF2921" s="3" t="s">
        <v>3073</v>
      </c>
      <c r="CG2921" s="174">
        <v>22518</v>
      </c>
      <c r="CH2921" s="174">
        <v>2298</v>
      </c>
      <c r="CI2921" s="174">
        <v>5</v>
      </c>
      <c r="CJ2921" s="174">
        <v>1939.8810000000001</v>
      </c>
      <c r="CK2921" s="174">
        <v>1939.8810000000001</v>
      </c>
      <c r="CN2921" s="3">
        <v>3459</v>
      </c>
      <c r="CO2921" s="169">
        <f t="shared" si="243"/>
        <v>1078.8009999999999</v>
      </c>
      <c r="CP2921" s="169">
        <f t="shared" si="244"/>
        <v>1084.0650000000001</v>
      </c>
      <c r="CQ2921" s="170">
        <f t="shared" si="245"/>
        <v>2162.866</v>
      </c>
      <c r="CU2921" s="174">
        <v>22518</v>
      </c>
      <c r="CV2921" s="174">
        <v>2298</v>
      </c>
      <c r="CW2921" s="174">
        <v>5</v>
      </c>
      <c r="CX2921" s="174">
        <v>1939.8810000000001</v>
      </c>
    </row>
    <row r="2922" spans="84:102" x14ac:dyDescent="0.25">
      <c r="CF2922" s="3" t="s">
        <v>3073</v>
      </c>
      <c r="CG2922" s="174">
        <v>3386</v>
      </c>
      <c r="CH2922" s="174">
        <v>171620</v>
      </c>
      <c r="CI2922" s="174">
        <v>5</v>
      </c>
      <c r="CJ2922" s="174">
        <v>1939.8620000000001</v>
      </c>
      <c r="CK2922" s="174">
        <v>1939.8620000000001</v>
      </c>
      <c r="CN2922" s="3">
        <v>2458</v>
      </c>
      <c r="CO2922" s="169">
        <f t="shared" si="243"/>
        <v>1078.9480000000001</v>
      </c>
      <c r="CP2922" s="169">
        <f t="shared" si="244"/>
        <v>1082.345</v>
      </c>
      <c r="CQ2922" s="170">
        <f t="shared" si="245"/>
        <v>2161.2930000000001</v>
      </c>
      <c r="CU2922" s="174">
        <v>3386</v>
      </c>
      <c r="CV2922" s="174">
        <v>171620</v>
      </c>
      <c r="CW2922" s="174">
        <v>5</v>
      </c>
      <c r="CX2922" s="174">
        <v>1939.8620000000001</v>
      </c>
    </row>
    <row r="2923" spans="84:102" x14ac:dyDescent="0.25">
      <c r="CF2923" s="3" t="s">
        <v>3073</v>
      </c>
      <c r="CG2923" s="174">
        <v>3046</v>
      </c>
      <c r="CH2923" s="174">
        <v>165204</v>
      </c>
      <c r="CI2923" s="174">
        <v>5</v>
      </c>
      <c r="CJ2923" s="174">
        <v>1939.8309999999999</v>
      </c>
      <c r="CK2923" s="174">
        <v>1939.8309999999999</v>
      </c>
      <c r="CN2923" s="3">
        <v>2065</v>
      </c>
      <c r="CO2923" s="169">
        <f t="shared" si="243"/>
        <v>1094.777</v>
      </c>
      <c r="CP2923" s="169">
        <f t="shared" si="244"/>
        <v>1065.1220000000001</v>
      </c>
      <c r="CQ2923" s="170">
        <f t="shared" si="245"/>
        <v>2159.8990000000003</v>
      </c>
      <c r="CU2923" s="174">
        <v>3046</v>
      </c>
      <c r="CV2923" s="174">
        <v>165204</v>
      </c>
      <c r="CW2923" s="174">
        <v>5</v>
      </c>
      <c r="CX2923" s="174">
        <v>1939.8309999999999</v>
      </c>
    </row>
    <row r="2924" spans="84:102" x14ac:dyDescent="0.25">
      <c r="CF2924" s="3" t="s">
        <v>3073</v>
      </c>
      <c r="CG2924" s="174">
        <v>460</v>
      </c>
      <c r="CH2924" s="174">
        <v>84077</v>
      </c>
      <c r="CI2924" s="174">
        <v>5</v>
      </c>
      <c r="CJ2924" s="174">
        <v>1939.664</v>
      </c>
      <c r="CK2924" s="174">
        <v>1939.664</v>
      </c>
      <c r="CN2924" s="3">
        <v>841</v>
      </c>
      <c r="CO2924" s="169">
        <f t="shared" si="243"/>
        <v>1086.1557</v>
      </c>
      <c r="CP2924" s="169">
        <f t="shared" si="244"/>
        <v>1072.8678</v>
      </c>
      <c r="CQ2924" s="170">
        <f t="shared" si="245"/>
        <v>2159.0235000000002</v>
      </c>
      <c r="CU2924" s="174">
        <v>460</v>
      </c>
      <c r="CV2924" s="174">
        <v>84077</v>
      </c>
      <c r="CW2924" s="174">
        <v>5</v>
      </c>
      <c r="CX2924" s="174">
        <v>1939.664</v>
      </c>
    </row>
    <row r="2925" spans="84:102" x14ac:dyDescent="0.25">
      <c r="CF2925" s="3" t="s">
        <v>3073</v>
      </c>
      <c r="CG2925" s="174">
        <v>116312</v>
      </c>
      <c r="CH2925" s="174">
        <v>996</v>
      </c>
      <c r="CI2925" s="174">
        <v>5</v>
      </c>
      <c r="CJ2925" s="174">
        <v>1938.1969999999999</v>
      </c>
      <c r="CK2925" s="174">
        <v>1938.1969999999999</v>
      </c>
      <c r="CN2925" s="3">
        <v>1251</v>
      </c>
      <c r="CO2925" s="169">
        <f t="shared" si="243"/>
        <v>1082.77278</v>
      </c>
      <c r="CP2925" s="169">
        <f t="shared" si="244"/>
        <v>1075.1614500000001</v>
      </c>
      <c r="CQ2925" s="170">
        <f t="shared" si="245"/>
        <v>2157.9342299999998</v>
      </c>
      <c r="CU2925" s="174">
        <v>116312</v>
      </c>
      <c r="CV2925" s="174">
        <v>996</v>
      </c>
      <c r="CW2925" s="174">
        <v>5</v>
      </c>
      <c r="CX2925" s="174">
        <v>1938.1969999999999</v>
      </c>
    </row>
    <row r="2926" spans="84:102" x14ac:dyDescent="0.25">
      <c r="CF2926" s="3" t="s">
        <v>3073</v>
      </c>
      <c r="CG2926" s="174">
        <v>122878</v>
      </c>
      <c r="CH2926" s="174">
        <v>1052</v>
      </c>
      <c r="CI2926" s="174">
        <v>5</v>
      </c>
      <c r="CJ2926" s="174">
        <v>1937.66</v>
      </c>
      <c r="CK2926" s="174">
        <v>1937.66</v>
      </c>
      <c r="CN2926" s="3">
        <v>1631</v>
      </c>
      <c r="CO2926" s="169">
        <f t="shared" si="243"/>
        <v>1081.5140999999999</v>
      </c>
      <c r="CP2926" s="169">
        <f t="shared" si="244"/>
        <v>1066.1494</v>
      </c>
      <c r="CQ2926" s="170">
        <f t="shared" si="245"/>
        <v>2147.6634999999997</v>
      </c>
      <c r="CU2926" s="174">
        <v>122878</v>
      </c>
      <c r="CV2926" s="174">
        <v>1052</v>
      </c>
      <c r="CW2926" s="174">
        <v>5</v>
      </c>
      <c r="CX2926" s="174">
        <v>1937.66</v>
      </c>
    </row>
    <row r="2927" spans="84:102" x14ac:dyDescent="0.25">
      <c r="CF2927" s="3" t="s">
        <v>3073</v>
      </c>
      <c r="CG2927" s="174">
        <v>104334</v>
      </c>
      <c r="CH2927" s="174">
        <v>3649</v>
      </c>
      <c r="CI2927" s="174">
        <v>5</v>
      </c>
      <c r="CJ2927" s="174">
        <v>1937.394</v>
      </c>
      <c r="CK2927" s="174">
        <v>1937.394</v>
      </c>
      <c r="CN2927" s="3">
        <v>3671</v>
      </c>
      <c r="CO2927" s="169">
        <f t="shared" si="243"/>
        <v>1081.153</v>
      </c>
      <c r="CP2927" s="169">
        <f t="shared" si="244"/>
        <v>1066.1959999999999</v>
      </c>
      <c r="CQ2927" s="170">
        <f t="shared" si="245"/>
        <v>2147.3490000000002</v>
      </c>
      <c r="CU2927" s="174">
        <v>104334</v>
      </c>
      <c r="CV2927" s="174">
        <v>3649</v>
      </c>
      <c r="CW2927" s="174">
        <v>5</v>
      </c>
      <c r="CX2927" s="174">
        <v>1937.394</v>
      </c>
    </row>
    <row r="2928" spans="84:102" x14ac:dyDescent="0.25">
      <c r="CF2928" s="3" t="s">
        <v>3073</v>
      </c>
      <c r="CG2928" s="174">
        <v>1408</v>
      </c>
      <c r="CH2928" s="174">
        <v>106175</v>
      </c>
      <c r="CI2928" s="174">
        <v>5</v>
      </c>
      <c r="CJ2928" s="174">
        <v>1937.318</v>
      </c>
      <c r="CK2928" s="174">
        <v>1937.318</v>
      </c>
      <c r="CN2928" s="3">
        <v>2253</v>
      </c>
      <c r="CO2928" s="169">
        <f t="shared" si="243"/>
        <v>1060.408496</v>
      </c>
      <c r="CP2928" s="169">
        <f t="shared" si="244"/>
        <v>1085.2866800000002</v>
      </c>
      <c r="CQ2928" s="170">
        <f t="shared" si="245"/>
        <v>2145.6951760000002</v>
      </c>
      <c r="CU2928" s="174">
        <v>1408</v>
      </c>
      <c r="CV2928" s="174">
        <v>106175</v>
      </c>
      <c r="CW2928" s="174">
        <v>5</v>
      </c>
      <c r="CX2928" s="174">
        <v>1937.318</v>
      </c>
    </row>
    <row r="2929" spans="84:102" x14ac:dyDescent="0.25">
      <c r="CF2929" s="3" t="s">
        <v>3073</v>
      </c>
      <c r="CG2929" s="174">
        <v>83406</v>
      </c>
      <c r="CH2929" s="174">
        <v>497</v>
      </c>
      <c r="CI2929" s="174">
        <v>5</v>
      </c>
      <c r="CJ2929" s="174">
        <v>1936.5260000000001</v>
      </c>
      <c r="CK2929" s="174">
        <v>1936.5260000000001</v>
      </c>
      <c r="CN2929" s="3">
        <v>1446</v>
      </c>
      <c r="CO2929" s="169">
        <f t="shared" si="243"/>
        <v>1039.596</v>
      </c>
      <c r="CP2929" s="169">
        <f t="shared" si="244"/>
        <v>1104.2809999999999</v>
      </c>
      <c r="CQ2929" s="170">
        <f t="shared" si="245"/>
        <v>2143.877</v>
      </c>
      <c r="CU2929" s="174">
        <v>83406</v>
      </c>
      <c r="CV2929" s="174">
        <v>497</v>
      </c>
      <c r="CW2929" s="174">
        <v>5</v>
      </c>
      <c r="CX2929" s="174">
        <v>1936.5260000000001</v>
      </c>
    </row>
    <row r="2930" spans="84:102" x14ac:dyDescent="0.25">
      <c r="CF2930" s="3" t="s">
        <v>3073</v>
      </c>
      <c r="CG2930" s="174">
        <v>151684</v>
      </c>
      <c r="CH2930" s="174">
        <v>2940</v>
      </c>
      <c r="CI2930" s="174">
        <v>5</v>
      </c>
      <c r="CJ2930" s="174">
        <v>1936.181</v>
      </c>
      <c r="CK2930" s="174">
        <v>1936.181</v>
      </c>
      <c r="CN2930" s="3">
        <v>524</v>
      </c>
      <c r="CO2930" s="169">
        <f t="shared" si="243"/>
        <v>1071.4267</v>
      </c>
      <c r="CP2930" s="169">
        <f t="shared" si="244"/>
        <v>1068.2808</v>
      </c>
      <c r="CQ2930" s="170">
        <f t="shared" si="245"/>
        <v>2139.7075</v>
      </c>
      <c r="CU2930" s="174">
        <v>151684</v>
      </c>
      <c r="CV2930" s="174">
        <v>2940</v>
      </c>
      <c r="CW2930" s="174">
        <v>5</v>
      </c>
      <c r="CX2930" s="174">
        <v>1936.181</v>
      </c>
    </row>
    <row r="2931" spans="84:102" x14ac:dyDescent="0.25">
      <c r="CF2931" s="3" t="s">
        <v>3073</v>
      </c>
      <c r="CG2931" s="174">
        <v>113817</v>
      </c>
      <c r="CH2931" s="174">
        <v>951</v>
      </c>
      <c r="CI2931" s="174">
        <v>5</v>
      </c>
      <c r="CJ2931" s="174">
        <v>1936.0519999999999</v>
      </c>
      <c r="CK2931" s="174">
        <v>1936.0519999999999</v>
      </c>
      <c r="CN2931" s="3">
        <v>3463</v>
      </c>
      <c r="CO2931" s="169">
        <f t="shared" si="243"/>
        <v>1066.7837</v>
      </c>
      <c r="CP2931" s="169">
        <f t="shared" si="244"/>
        <v>1072.6859999999999</v>
      </c>
      <c r="CQ2931" s="170">
        <f t="shared" si="245"/>
        <v>2139.4696999999996</v>
      </c>
      <c r="CU2931" s="174">
        <v>113817</v>
      </c>
      <c r="CV2931" s="174">
        <v>951</v>
      </c>
      <c r="CW2931" s="174">
        <v>5</v>
      </c>
      <c r="CX2931" s="174">
        <v>1936.0519999999999</v>
      </c>
    </row>
    <row r="2932" spans="84:102" x14ac:dyDescent="0.25">
      <c r="CF2932" s="3" t="s">
        <v>3073</v>
      </c>
      <c r="CG2932" s="174">
        <v>1122</v>
      </c>
      <c r="CH2932" s="174">
        <v>139992</v>
      </c>
      <c r="CI2932" s="174">
        <v>5</v>
      </c>
      <c r="CJ2932" s="174">
        <v>1935.991</v>
      </c>
      <c r="CK2932" s="174">
        <v>1935.991</v>
      </c>
      <c r="CN2932" s="3">
        <v>454</v>
      </c>
      <c r="CO2932" s="169">
        <f t="shared" si="243"/>
        <v>1067.0432000000001</v>
      </c>
      <c r="CP2932" s="169">
        <f t="shared" si="244"/>
        <v>1071.8326999999999</v>
      </c>
      <c r="CQ2932" s="170">
        <f t="shared" si="245"/>
        <v>2138.8759</v>
      </c>
      <c r="CU2932" s="174">
        <v>1122</v>
      </c>
      <c r="CV2932" s="174">
        <v>139992</v>
      </c>
      <c r="CW2932" s="174">
        <v>5</v>
      </c>
      <c r="CX2932" s="174">
        <v>1935.991</v>
      </c>
    </row>
    <row r="2933" spans="84:102" x14ac:dyDescent="0.25">
      <c r="CF2933" s="3" t="s">
        <v>3073</v>
      </c>
      <c r="CG2933" s="174">
        <v>99778</v>
      </c>
      <c r="CH2933" s="174">
        <v>3638</v>
      </c>
      <c r="CI2933" s="174">
        <v>5</v>
      </c>
      <c r="CJ2933" s="174">
        <v>1935.3589999999999</v>
      </c>
      <c r="CK2933" s="174">
        <v>1935.3589999999999</v>
      </c>
      <c r="CN2933" s="3">
        <v>279</v>
      </c>
      <c r="CO2933" s="169">
        <f t="shared" si="243"/>
        <v>1032.9021</v>
      </c>
      <c r="CP2933" s="169">
        <f t="shared" si="244"/>
        <v>1105.1847</v>
      </c>
      <c r="CQ2933" s="170">
        <f t="shared" si="245"/>
        <v>2138.0868</v>
      </c>
      <c r="CU2933" s="174">
        <v>99778</v>
      </c>
      <c r="CV2933" s="174">
        <v>3638</v>
      </c>
      <c r="CW2933" s="174">
        <v>5</v>
      </c>
      <c r="CX2933" s="174">
        <v>1935.3589999999999</v>
      </c>
    </row>
    <row r="2934" spans="84:102" x14ac:dyDescent="0.25">
      <c r="CF2934" s="3" t="s">
        <v>3073</v>
      </c>
      <c r="CG2934" s="174">
        <v>59993</v>
      </c>
      <c r="CH2934" s="174">
        <v>1753</v>
      </c>
      <c r="CI2934" s="174">
        <v>5</v>
      </c>
      <c r="CJ2934" s="174">
        <v>1934.529</v>
      </c>
      <c r="CK2934" s="174">
        <v>1934.529</v>
      </c>
      <c r="CN2934" s="3">
        <v>1555</v>
      </c>
      <c r="CO2934" s="169">
        <f t="shared" si="243"/>
        <v>1039.4880000000001</v>
      </c>
      <c r="CP2934" s="169">
        <f t="shared" si="244"/>
        <v>1098.076</v>
      </c>
      <c r="CQ2934" s="170">
        <f t="shared" si="245"/>
        <v>2137.5640000000003</v>
      </c>
      <c r="CU2934" s="174">
        <v>59993</v>
      </c>
      <c r="CV2934" s="174">
        <v>1753</v>
      </c>
      <c r="CW2934" s="174">
        <v>5</v>
      </c>
      <c r="CX2934" s="174">
        <v>1934.529</v>
      </c>
    </row>
    <row r="2935" spans="84:102" x14ac:dyDescent="0.25">
      <c r="CF2935" s="3" t="s">
        <v>3073</v>
      </c>
      <c r="CG2935" s="174">
        <v>1009</v>
      </c>
      <c r="CH2935" s="174">
        <v>119344</v>
      </c>
      <c r="CI2935" s="174">
        <v>5</v>
      </c>
      <c r="CJ2935" s="174">
        <v>1933.846</v>
      </c>
      <c r="CK2935" s="174">
        <v>1933.846</v>
      </c>
      <c r="CN2935" s="3">
        <v>2362</v>
      </c>
      <c r="CO2935" s="169">
        <f t="shared" si="243"/>
        <v>1084.2950000000001</v>
      </c>
      <c r="CP2935" s="169">
        <f t="shared" si="244"/>
        <v>1050.7539999999999</v>
      </c>
      <c r="CQ2935" s="170">
        <f t="shared" si="245"/>
        <v>2135.049</v>
      </c>
      <c r="CU2935" s="174">
        <v>1009</v>
      </c>
      <c r="CV2935" s="174">
        <v>119344</v>
      </c>
      <c r="CW2935" s="174">
        <v>5</v>
      </c>
      <c r="CX2935" s="174">
        <v>1933.846</v>
      </c>
    </row>
    <row r="2936" spans="84:102" x14ac:dyDescent="0.25">
      <c r="CF2936" s="3" t="s">
        <v>3073</v>
      </c>
      <c r="CG2936" s="174">
        <v>2184</v>
      </c>
      <c r="CH2936" s="174">
        <v>16739</v>
      </c>
      <c r="CI2936" s="174">
        <v>5</v>
      </c>
      <c r="CJ2936" s="174">
        <v>1933.44</v>
      </c>
      <c r="CK2936" s="174">
        <v>1933.44</v>
      </c>
      <c r="CN2936" s="3">
        <v>221</v>
      </c>
      <c r="CO2936" s="169">
        <f t="shared" si="243"/>
        <v>1080.732</v>
      </c>
      <c r="CP2936" s="169">
        <f t="shared" si="244"/>
        <v>1054.1559999999999</v>
      </c>
      <c r="CQ2936" s="170">
        <f t="shared" si="245"/>
        <v>2134.8879999999999</v>
      </c>
      <c r="CU2936" s="174">
        <v>2184</v>
      </c>
      <c r="CV2936" s="174">
        <v>16739</v>
      </c>
      <c r="CW2936" s="174">
        <v>5</v>
      </c>
      <c r="CX2936" s="174">
        <v>1933.44</v>
      </c>
    </row>
    <row r="2937" spans="84:102" x14ac:dyDescent="0.25">
      <c r="CF2937" s="3" t="s">
        <v>3073</v>
      </c>
      <c r="CG2937" s="174">
        <v>76578</v>
      </c>
      <c r="CH2937" s="174">
        <v>1600</v>
      </c>
      <c r="CI2937" s="174">
        <v>5</v>
      </c>
      <c r="CJ2937" s="174">
        <v>1933.2329999999999</v>
      </c>
      <c r="CK2937" s="174">
        <v>1933.2329999999999</v>
      </c>
      <c r="CN2937" s="3">
        <v>2866</v>
      </c>
      <c r="CO2937" s="169">
        <f t="shared" si="243"/>
        <v>1033.7689</v>
      </c>
      <c r="CP2937" s="169">
        <f t="shared" si="244"/>
        <v>1098.2012999999999</v>
      </c>
      <c r="CQ2937" s="170">
        <f t="shared" si="245"/>
        <v>2131.9701999999997</v>
      </c>
      <c r="CU2937" s="174">
        <v>76578</v>
      </c>
      <c r="CV2937" s="174">
        <v>1600</v>
      </c>
      <c r="CW2937" s="174">
        <v>5</v>
      </c>
      <c r="CX2937" s="174">
        <v>1933.2329999999999</v>
      </c>
    </row>
    <row r="2938" spans="84:102" x14ac:dyDescent="0.25">
      <c r="CF2938" s="3" t="s">
        <v>3073</v>
      </c>
      <c r="CG2938" s="174">
        <v>3373</v>
      </c>
      <c r="CH2938" s="174">
        <v>168383</v>
      </c>
      <c r="CI2938" s="174">
        <v>5</v>
      </c>
      <c r="CJ2938" s="174">
        <v>1932.3030000000001</v>
      </c>
      <c r="CK2938" s="174">
        <v>1932.3030000000001</v>
      </c>
      <c r="CN2938" s="3">
        <v>1478</v>
      </c>
      <c r="CO2938" s="169">
        <f t="shared" si="243"/>
        <v>1077.2784000000001</v>
      </c>
      <c r="CP2938" s="169">
        <f t="shared" si="244"/>
        <v>1053.7760000000001</v>
      </c>
      <c r="CQ2938" s="170">
        <f t="shared" si="245"/>
        <v>2131.0544</v>
      </c>
      <c r="CU2938" s="174">
        <v>3373</v>
      </c>
      <c r="CV2938" s="174">
        <v>168383</v>
      </c>
      <c r="CW2938" s="174">
        <v>5</v>
      </c>
      <c r="CX2938" s="174">
        <v>1932.3030000000001</v>
      </c>
    </row>
    <row r="2939" spans="84:102" x14ac:dyDescent="0.25">
      <c r="CF2939" s="3" t="s">
        <v>3073</v>
      </c>
      <c r="CG2939" s="174">
        <v>693</v>
      </c>
      <c r="CH2939" s="174">
        <v>92209</v>
      </c>
      <c r="CI2939" s="174">
        <v>5</v>
      </c>
      <c r="CJ2939" s="174">
        <v>1932.0070000000001</v>
      </c>
      <c r="CK2939" s="174">
        <v>1932.0070000000001</v>
      </c>
      <c r="CN2939" s="3">
        <v>353</v>
      </c>
      <c r="CO2939" s="169">
        <f t="shared" si="243"/>
        <v>1083.8262999999999</v>
      </c>
      <c r="CP2939" s="169">
        <f t="shared" si="244"/>
        <v>1047.1039000000001</v>
      </c>
      <c r="CQ2939" s="170">
        <f t="shared" si="245"/>
        <v>2130.9301999999998</v>
      </c>
      <c r="CU2939" s="174">
        <v>693</v>
      </c>
      <c r="CV2939" s="174">
        <v>92209</v>
      </c>
      <c r="CW2939" s="174">
        <v>5</v>
      </c>
      <c r="CX2939" s="174">
        <v>1932.0070000000001</v>
      </c>
    </row>
    <row r="2940" spans="84:102" x14ac:dyDescent="0.25">
      <c r="CF2940" s="3" t="s">
        <v>3073</v>
      </c>
      <c r="CG2940" s="174">
        <v>1194</v>
      </c>
      <c r="CH2940" s="174">
        <v>136202</v>
      </c>
      <c r="CI2940" s="174">
        <v>5</v>
      </c>
      <c r="CJ2940" s="174">
        <v>1931.3920000000001</v>
      </c>
      <c r="CK2940" s="174">
        <v>1931.3920000000001</v>
      </c>
      <c r="CN2940" s="3">
        <v>2740</v>
      </c>
      <c r="CO2940" s="169">
        <f t="shared" si="243"/>
        <v>1056.0630000000001</v>
      </c>
      <c r="CP2940" s="169">
        <f t="shared" si="244"/>
        <v>1074.5730000000001</v>
      </c>
      <c r="CQ2940" s="170">
        <f t="shared" si="245"/>
        <v>2130.6360000000004</v>
      </c>
      <c r="CU2940" s="174">
        <v>1194</v>
      </c>
      <c r="CV2940" s="174">
        <v>136202</v>
      </c>
      <c r="CW2940" s="174">
        <v>5</v>
      </c>
      <c r="CX2940" s="174">
        <v>1931.3920000000001</v>
      </c>
    </row>
    <row r="2941" spans="84:102" x14ac:dyDescent="0.25">
      <c r="CF2941" s="3" t="s">
        <v>3073</v>
      </c>
      <c r="CG2941" s="174">
        <v>75918</v>
      </c>
      <c r="CH2941" s="174">
        <v>346</v>
      </c>
      <c r="CI2941" s="174">
        <v>5</v>
      </c>
      <c r="CJ2941" s="174">
        <v>1931.2360000000001</v>
      </c>
      <c r="CK2941" s="174">
        <v>1931.2360000000001</v>
      </c>
      <c r="CN2941" s="3">
        <v>3073</v>
      </c>
      <c r="CO2941" s="169">
        <f t="shared" si="243"/>
        <v>1081.7274</v>
      </c>
      <c r="CP2941" s="169">
        <f t="shared" si="244"/>
        <v>1047.4369999999999</v>
      </c>
      <c r="CQ2941" s="170">
        <f t="shared" si="245"/>
        <v>2129.1643999999997</v>
      </c>
      <c r="CU2941" s="174">
        <v>75918</v>
      </c>
      <c r="CV2941" s="174">
        <v>346</v>
      </c>
      <c r="CW2941" s="174">
        <v>5</v>
      </c>
      <c r="CX2941" s="174">
        <v>1931.2360000000001</v>
      </c>
    </row>
    <row r="2942" spans="84:102" x14ac:dyDescent="0.25">
      <c r="CF2942" s="3" t="s">
        <v>3073</v>
      </c>
      <c r="CG2942" s="174">
        <v>3395</v>
      </c>
      <c r="CH2942" s="174">
        <v>171219</v>
      </c>
      <c r="CI2942" s="174">
        <v>5</v>
      </c>
      <c r="CJ2942" s="174">
        <v>1930.682</v>
      </c>
      <c r="CK2942" s="174">
        <v>1930.682</v>
      </c>
      <c r="CN2942" s="3">
        <v>2804</v>
      </c>
      <c r="CO2942" s="169">
        <f t="shared" si="243"/>
        <v>1038.3794</v>
      </c>
      <c r="CP2942" s="169">
        <f t="shared" si="244"/>
        <v>1090.7672</v>
      </c>
      <c r="CQ2942" s="170">
        <f t="shared" si="245"/>
        <v>2129.1466</v>
      </c>
      <c r="CU2942" s="174">
        <v>3395</v>
      </c>
      <c r="CV2942" s="174">
        <v>171219</v>
      </c>
      <c r="CW2942" s="174">
        <v>5</v>
      </c>
      <c r="CX2942" s="174">
        <v>1930.682</v>
      </c>
    </row>
    <row r="2943" spans="84:102" x14ac:dyDescent="0.25">
      <c r="CF2943" s="3" t="s">
        <v>3073</v>
      </c>
      <c r="CG2943" s="174">
        <v>431</v>
      </c>
      <c r="CH2943" s="174">
        <v>82939</v>
      </c>
      <c r="CI2943" s="174">
        <v>5</v>
      </c>
      <c r="CJ2943" s="174">
        <v>1930.625</v>
      </c>
      <c r="CK2943" s="174">
        <v>1930.625</v>
      </c>
      <c r="CN2943" s="3">
        <v>1905</v>
      </c>
      <c r="CO2943" s="169">
        <f t="shared" si="243"/>
        <v>1001.11</v>
      </c>
      <c r="CP2943" s="169">
        <f t="shared" si="244"/>
        <v>1125.575</v>
      </c>
      <c r="CQ2943" s="170">
        <f t="shared" si="245"/>
        <v>2126.6849999999999</v>
      </c>
      <c r="CU2943" s="174">
        <v>431</v>
      </c>
      <c r="CV2943" s="174">
        <v>82939</v>
      </c>
      <c r="CW2943" s="174">
        <v>5</v>
      </c>
      <c r="CX2943" s="174">
        <v>1930.625</v>
      </c>
    </row>
    <row r="2944" spans="84:102" x14ac:dyDescent="0.25">
      <c r="CF2944" s="3" t="s">
        <v>3073</v>
      </c>
      <c r="CG2944" s="174">
        <v>78986</v>
      </c>
      <c r="CH2944" s="174">
        <v>3557</v>
      </c>
      <c r="CI2944" s="174">
        <v>5</v>
      </c>
      <c r="CJ2944" s="174">
        <v>1930.604</v>
      </c>
      <c r="CK2944" s="174">
        <v>1930.604</v>
      </c>
      <c r="CN2944" s="3">
        <v>2117</v>
      </c>
      <c r="CO2944" s="169">
        <f t="shared" si="243"/>
        <v>1061.1289999999999</v>
      </c>
      <c r="CP2944" s="169">
        <f t="shared" si="244"/>
        <v>1064.8610000000001</v>
      </c>
      <c r="CQ2944" s="170">
        <f t="shared" si="245"/>
        <v>2125.9899999999998</v>
      </c>
      <c r="CU2944" s="174">
        <v>78986</v>
      </c>
      <c r="CV2944" s="174">
        <v>3557</v>
      </c>
      <c r="CW2944" s="174">
        <v>5</v>
      </c>
      <c r="CX2944" s="174">
        <v>1930.604</v>
      </c>
    </row>
    <row r="2945" spans="84:102" x14ac:dyDescent="0.25">
      <c r="CF2945" s="3" t="s">
        <v>3073</v>
      </c>
      <c r="CG2945" s="174">
        <v>21139</v>
      </c>
      <c r="CH2945" s="174">
        <v>2270</v>
      </c>
      <c r="CI2945" s="174">
        <v>5</v>
      </c>
      <c r="CJ2945" s="174">
        <v>1929.828</v>
      </c>
      <c r="CK2945" s="174">
        <v>1929.828</v>
      </c>
      <c r="CN2945" s="3">
        <v>3365</v>
      </c>
      <c r="CO2945" s="169">
        <f t="shared" si="243"/>
        <v>1057.8634999999999</v>
      </c>
      <c r="CP2945" s="169">
        <f t="shared" si="244"/>
        <v>1067.5608</v>
      </c>
      <c r="CQ2945" s="170">
        <f t="shared" si="245"/>
        <v>2125.4242999999997</v>
      </c>
      <c r="CU2945" s="174">
        <v>21139</v>
      </c>
      <c r="CV2945" s="174">
        <v>2270</v>
      </c>
      <c r="CW2945" s="174">
        <v>5</v>
      </c>
      <c r="CX2945" s="174">
        <v>1929.828</v>
      </c>
    </row>
    <row r="2946" spans="84:102" x14ac:dyDescent="0.25">
      <c r="CF2946" s="3" t="s">
        <v>3073</v>
      </c>
      <c r="CG2946" s="174">
        <v>137782</v>
      </c>
      <c r="CH2946" s="174">
        <v>1189</v>
      </c>
      <c r="CI2946" s="174">
        <v>5</v>
      </c>
      <c r="CJ2946" s="174">
        <v>1929.4929999999999</v>
      </c>
      <c r="CK2946" s="174">
        <v>1929.4929999999999</v>
      </c>
      <c r="CN2946" s="3">
        <v>1541</v>
      </c>
      <c r="CO2946" s="169">
        <f t="shared" si="243"/>
        <v>1068.66446</v>
      </c>
      <c r="CP2946" s="169">
        <f t="shared" si="244"/>
        <v>1050.9334899999999</v>
      </c>
      <c r="CQ2946" s="170">
        <f t="shared" si="245"/>
        <v>2119.5979499999999</v>
      </c>
      <c r="CU2946" s="174">
        <v>137782</v>
      </c>
      <c r="CV2946" s="174">
        <v>1189</v>
      </c>
      <c r="CW2946" s="174">
        <v>5</v>
      </c>
      <c r="CX2946" s="174">
        <v>1929.4929999999999</v>
      </c>
    </row>
    <row r="2947" spans="84:102" x14ac:dyDescent="0.25">
      <c r="CF2947" s="3" t="s">
        <v>3073</v>
      </c>
      <c r="CG2947" s="174">
        <v>110308</v>
      </c>
      <c r="CH2947" s="174">
        <v>911</v>
      </c>
      <c r="CI2947" s="174">
        <v>5</v>
      </c>
      <c r="CJ2947" s="174">
        <v>1929.2550000000001</v>
      </c>
      <c r="CK2947" s="174">
        <v>1929.2550000000001</v>
      </c>
      <c r="CN2947" s="3">
        <v>2271</v>
      </c>
      <c r="CO2947" s="169">
        <f t="shared" ref="CO2947:CO3010" si="246">SUMIF(CG$3:CG$17476,$CN2947,$CK$3:$CK$17476)</f>
        <v>1055.0791999999999</v>
      </c>
      <c r="CP2947" s="169">
        <f t="shared" ref="CP2947:CP3010" si="247">SUMIF(CH$3:CH$17476,$CN2947,$CK$3:$CK$17476)</f>
        <v>1064.2564</v>
      </c>
      <c r="CQ2947" s="170">
        <f t="shared" ref="CQ2947:CQ3010" si="248">CO2947+CP2947</f>
        <v>2119.3355999999999</v>
      </c>
      <c r="CU2947" s="174">
        <v>110308</v>
      </c>
      <c r="CV2947" s="174">
        <v>911</v>
      </c>
      <c r="CW2947" s="174">
        <v>5</v>
      </c>
      <c r="CX2947" s="174">
        <v>1929.2550000000001</v>
      </c>
    </row>
    <row r="2948" spans="84:102" x14ac:dyDescent="0.25">
      <c r="CF2948" s="3" t="s">
        <v>3073</v>
      </c>
      <c r="CG2948" s="174">
        <v>77605</v>
      </c>
      <c r="CH2948" s="174">
        <v>3538</v>
      </c>
      <c r="CI2948" s="174">
        <v>5</v>
      </c>
      <c r="CJ2948" s="174">
        <v>1928.8689999999999</v>
      </c>
      <c r="CK2948" s="174">
        <v>1928.8689999999999</v>
      </c>
      <c r="CN2948" s="3">
        <v>1486</v>
      </c>
      <c r="CO2948" s="169">
        <f t="shared" si="246"/>
        <v>1058.479</v>
      </c>
      <c r="CP2948" s="169">
        <f t="shared" si="247"/>
        <v>1060.2909999999999</v>
      </c>
      <c r="CQ2948" s="170">
        <f t="shared" si="248"/>
        <v>2118.77</v>
      </c>
      <c r="CU2948" s="174">
        <v>77605</v>
      </c>
      <c r="CV2948" s="174">
        <v>3538</v>
      </c>
      <c r="CW2948" s="174">
        <v>5</v>
      </c>
      <c r="CX2948" s="174">
        <v>1928.8689999999999</v>
      </c>
    </row>
    <row r="2949" spans="84:102" x14ac:dyDescent="0.25">
      <c r="CF2949" s="3" t="s">
        <v>3073</v>
      </c>
      <c r="CG2949" s="174">
        <v>170</v>
      </c>
      <c r="CH2949" s="174">
        <v>68202</v>
      </c>
      <c r="CI2949" s="174">
        <v>5</v>
      </c>
      <c r="CJ2949" s="174">
        <v>1927.181</v>
      </c>
      <c r="CK2949" s="174">
        <v>1927.181</v>
      </c>
      <c r="CN2949" s="3">
        <v>686</v>
      </c>
      <c r="CO2949" s="169">
        <f t="shared" si="246"/>
        <v>1065.3599999999999</v>
      </c>
      <c r="CP2949" s="169">
        <f t="shared" si="247"/>
        <v>1051.722</v>
      </c>
      <c r="CQ2949" s="170">
        <f t="shared" si="248"/>
        <v>2117.0819999999999</v>
      </c>
      <c r="CU2949" s="174">
        <v>170</v>
      </c>
      <c r="CV2949" s="174">
        <v>68202</v>
      </c>
      <c r="CW2949" s="174">
        <v>5</v>
      </c>
      <c r="CX2949" s="174">
        <v>1927.181</v>
      </c>
    </row>
    <row r="2950" spans="84:102" x14ac:dyDescent="0.25">
      <c r="CF2950" s="3" t="s">
        <v>3073</v>
      </c>
      <c r="CG2950" s="174">
        <v>168992</v>
      </c>
      <c r="CH2950" s="174">
        <v>3374</v>
      </c>
      <c r="CI2950" s="174">
        <v>5</v>
      </c>
      <c r="CJ2950" s="174">
        <v>1926.8810000000001</v>
      </c>
      <c r="CK2950" s="174">
        <v>1926.8810000000001</v>
      </c>
      <c r="CN2950" s="3">
        <v>608</v>
      </c>
      <c r="CO2950" s="169">
        <f t="shared" si="246"/>
        <v>1041.5871999999999</v>
      </c>
      <c r="CP2950" s="169">
        <f t="shared" si="247"/>
        <v>1074.6218000000001</v>
      </c>
      <c r="CQ2950" s="170">
        <f t="shared" si="248"/>
        <v>2116.2089999999998</v>
      </c>
      <c r="CU2950" s="174">
        <v>168992</v>
      </c>
      <c r="CV2950" s="174">
        <v>3374</v>
      </c>
      <c r="CW2950" s="174">
        <v>5</v>
      </c>
      <c r="CX2950" s="174">
        <v>1926.8810000000001</v>
      </c>
    </row>
    <row r="2951" spans="84:102" x14ac:dyDescent="0.25">
      <c r="CF2951" s="3" t="s">
        <v>3073</v>
      </c>
      <c r="CG2951" s="174">
        <v>107432</v>
      </c>
      <c r="CH2951" s="174">
        <v>3660</v>
      </c>
      <c r="CI2951" s="174">
        <v>5</v>
      </c>
      <c r="CJ2951" s="174">
        <v>1926.77</v>
      </c>
      <c r="CK2951" s="174">
        <v>1926.77</v>
      </c>
      <c r="CN2951" s="3">
        <v>2243</v>
      </c>
      <c r="CO2951" s="169">
        <f t="shared" si="246"/>
        <v>1063.0450000000001</v>
      </c>
      <c r="CP2951" s="169">
        <f t="shared" si="247"/>
        <v>1052.261</v>
      </c>
      <c r="CQ2951" s="170">
        <f t="shared" si="248"/>
        <v>2115.306</v>
      </c>
      <c r="CU2951" s="174">
        <v>107432</v>
      </c>
      <c r="CV2951" s="174">
        <v>3660</v>
      </c>
      <c r="CW2951" s="174">
        <v>5</v>
      </c>
      <c r="CX2951" s="174">
        <v>1926.77</v>
      </c>
    </row>
    <row r="2952" spans="84:102" x14ac:dyDescent="0.25">
      <c r="CF2952" s="3" t="s">
        <v>3073</v>
      </c>
      <c r="CG2952" s="174">
        <v>1224</v>
      </c>
      <c r="CH2952" s="174">
        <v>128630</v>
      </c>
      <c r="CI2952" s="174">
        <v>5</v>
      </c>
      <c r="CJ2952" s="174">
        <v>1926.365</v>
      </c>
      <c r="CK2952" s="174">
        <v>1926.365</v>
      </c>
      <c r="CN2952" s="3">
        <v>3420</v>
      </c>
      <c r="CO2952" s="169">
        <f t="shared" si="246"/>
        <v>1052.0999999999999</v>
      </c>
      <c r="CP2952" s="169">
        <f t="shared" si="247"/>
        <v>1062.067</v>
      </c>
      <c r="CQ2952" s="170">
        <f t="shared" si="248"/>
        <v>2114.1669999999999</v>
      </c>
      <c r="CU2952" s="174">
        <v>1224</v>
      </c>
      <c r="CV2952" s="174">
        <v>128630</v>
      </c>
      <c r="CW2952" s="174">
        <v>5</v>
      </c>
      <c r="CX2952" s="174">
        <v>1926.365</v>
      </c>
    </row>
    <row r="2953" spans="84:102" x14ac:dyDescent="0.25">
      <c r="CF2953" s="3" t="s">
        <v>3073</v>
      </c>
      <c r="CG2953" s="174">
        <v>443</v>
      </c>
      <c r="CH2953" s="174">
        <v>82553</v>
      </c>
      <c r="CI2953" s="174">
        <v>5</v>
      </c>
      <c r="CJ2953" s="174">
        <v>1925.53</v>
      </c>
      <c r="CK2953" s="174">
        <v>1925.53</v>
      </c>
      <c r="CN2953" s="3">
        <v>439</v>
      </c>
      <c r="CO2953" s="169">
        <f t="shared" si="246"/>
        <v>1077.0925</v>
      </c>
      <c r="CP2953" s="169">
        <f t="shared" si="247"/>
        <v>1035.1369999999999</v>
      </c>
      <c r="CQ2953" s="170">
        <f t="shared" si="248"/>
        <v>2112.2294999999999</v>
      </c>
      <c r="CU2953" s="174">
        <v>443</v>
      </c>
      <c r="CV2953" s="174">
        <v>82553</v>
      </c>
      <c r="CW2953" s="174">
        <v>5</v>
      </c>
      <c r="CX2953" s="174">
        <v>1925.53</v>
      </c>
    </row>
    <row r="2954" spans="84:102" x14ac:dyDescent="0.25">
      <c r="CF2954" s="3" t="s">
        <v>3073</v>
      </c>
      <c r="CG2954" s="174">
        <v>1448</v>
      </c>
      <c r="CH2954" s="174">
        <v>100759</v>
      </c>
      <c r="CI2954" s="174">
        <v>5</v>
      </c>
      <c r="CJ2954" s="174">
        <v>1925.087</v>
      </c>
      <c r="CK2954" s="174">
        <v>1925.087</v>
      </c>
      <c r="CN2954" s="3">
        <v>1501</v>
      </c>
      <c r="CO2954" s="169">
        <f t="shared" si="246"/>
        <v>1026.0048999999999</v>
      </c>
      <c r="CP2954" s="169">
        <f t="shared" si="247"/>
        <v>1084.4148</v>
      </c>
      <c r="CQ2954" s="170">
        <f t="shared" si="248"/>
        <v>2110.4196999999999</v>
      </c>
      <c r="CU2954" s="174">
        <v>1448</v>
      </c>
      <c r="CV2954" s="174">
        <v>100759</v>
      </c>
      <c r="CW2954" s="174">
        <v>5</v>
      </c>
      <c r="CX2954" s="174">
        <v>1925.087</v>
      </c>
    </row>
    <row r="2955" spans="84:102" x14ac:dyDescent="0.25">
      <c r="CF2955" s="3" t="s">
        <v>3073</v>
      </c>
      <c r="CG2955" s="174">
        <v>2153</v>
      </c>
      <c r="CH2955" s="174">
        <v>14509</v>
      </c>
      <c r="CI2955" s="174">
        <v>5</v>
      </c>
      <c r="CJ2955" s="174">
        <v>1925.0519999999999</v>
      </c>
      <c r="CK2955" s="174">
        <v>1925.0519999999999</v>
      </c>
      <c r="CN2955" s="3">
        <v>2848</v>
      </c>
      <c r="CO2955" s="169">
        <f t="shared" si="246"/>
        <v>1053.7672</v>
      </c>
      <c r="CP2955" s="169">
        <f t="shared" si="247"/>
        <v>1056.0740000000001</v>
      </c>
      <c r="CQ2955" s="170">
        <f t="shared" si="248"/>
        <v>2109.8411999999998</v>
      </c>
      <c r="CU2955" s="174">
        <v>2153</v>
      </c>
      <c r="CV2955" s="174">
        <v>14509</v>
      </c>
      <c r="CW2955" s="174">
        <v>5</v>
      </c>
      <c r="CX2955" s="174">
        <v>1925.0519999999999</v>
      </c>
    </row>
    <row r="2956" spans="84:102" x14ac:dyDescent="0.25">
      <c r="CF2956" s="3" t="s">
        <v>3073</v>
      </c>
      <c r="CG2956" s="174">
        <v>340</v>
      </c>
      <c r="CH2956" s="174">
        <v>75862</v>
      </c>
      <c r="CI2956" s="174">
        <v>5</v>
      </c>
      <c r="CJ2956" s="174">
        <v>1923.72</v>
      </c>
      <c r="CK2956" s="174">
        <v>1923.72</v>
      </c>
      <c r="CN2956" s="3">
        <v>178</v>
      </c>
      <c r="CO2956" s="169">
        <f t="shared" si="246"/>
        <v>1049.6320000000001</v>
      </c>
      <c r="CP2956" s="169">
        <f t="shared" si="247"/>
        <v>1057.973</v>
      </c>
      <c r="CQ2956" s="170">
        <f t="shared" si="248"/>
        <v>2107.605</v>
      </c>
      <c r="CU2956" s="174">
        <v>340</v>
      </c>
      <c r="CV2956" s="174">
        <v>75862</v>
      </c>
      <c r="CW2956" s="174">
        <v>5</v>
      </c>
      <c r="CX2956" s="174">
        <v>1923.72</v>
      </c>
    </row>
    <row r="2957" spans="84:102" x14ac:dyDescent="0.25">
      <c r="CF2957" s="3" t="s">
        <v>3073</v>
      </c>
      <c r="CG2957" s="174">
        <v>1411</v>
      </c>
      <c r="CH2957" s="174">
        <v>186887</v>
      </c>
      <c r="CI2957" s="174">
        <v>5</v>
      </c>
      <c r="CJ2957" s="174">
        <v>1923.184</v>
      </c>
      <c r="CK2957" s="174">
        <v>1923.184</v>
      </c>
      <c r="CN2957" s="3">
        <v>458</v>
      </c>
      <c r="CO2957" s="169">
        <f t="shared" si="246"/>
        <v>1043.0227</v>
      </c>
      <c r="CP2957" s="169">
        <f t="shared" si="247"/>
        <v>1062.8842</v>
      </c>
      <c r="CQ2957" s="170">
        <f t="shared" si="248"/>
        <v>2105.9069</v>
      </c>
      <c r="CU2957" s="174">
        <v>1411</v>
      </c>
      <c r="CV2957" s="174">
        <v>186887</v>
      </c>
      <c r="CW2957" s="174">
        <v>5</v>
      </c>
      <c r="CX2957" s="174">
        <v>1923.184</v>
      </c>
    </row>
    <row r="2958" spans="84:102" x14ac:dyDescent="0.25">
      <c r="CF2958" s="3" t="s">
        <v>3073</v>
      </c>
      <c r="CG2958" s="174">
        <v>1574</v>
      </c>
      <c r="CH2958" s="174">
        <v>83146</v>
      </c>
      <c r="CI2958" s="174">
        <v>5</v>
      </c>
      <c r="CJ2958" s="174">
        <v>1922.7529999999999</v>
      </c>
      <c r="CK2958" s="174">
        <v>1922.7529999999999</v>
      </c>
      <c r="CN2958" s="3">
        <v>1890</v>
      </c>
      <c r="CO2958" s="169">
        <f t="shared" si="246"/>
        <v>1057.616</v>
      </c>
      <c r="CP2958" s="169">
        <f t="shared" si="247"/>
        <v>1046.9559999999999</v>
      </c>
      <c r="CQ2958" s="170">
        <f t="shared" si="248"/>
        <v>2104.5720000000001</v>
      </c>
      <c r="CU2958" s="174">
        <v>1574</v>
      </c>
      <c r="CV2958" s="174">
        <v>83146</v>
      </c>
      <c r="CW2958" s="174">
        <v>5</v>
      </c>
      <c r="CX2958" s="174">
        <v>1922.7529999999999</v>
      </c>
    </row>
    <row r="2959" spans="84:102" x14ac:dyDescent="0.25">
      <c r="CF2959" s="3" t="s">
        <v>3073</v>
      </c>
      <c r="CG2959" s="174">
        <v>139602</v>
      </c>
      <c r="CH2959" s="174">
        <v>1123</v>
      </c>
      <c r="CI2959" s="174">
        <v>5</v>
      </c>
      <c r="CJ2959" s="174">
        <v>1922.4369999999999</v>
      </c>
      <c r="CK2959" s="174">
        <v>1922.4369999999999</v>
      </c>
      <c r="CN2959" s="3">
        <v>1599</v>
      </c>
      <c r="CO2959" s="169">
        <f t="shared" si="246"/>
        <v>1038.0007000000001</v>
      </c>
      <c r="CP2959" s="169">
        <f t="shared" si="247"/>
        <v>1064.623</v>
      </c>
      <c r="CQ2959" s="170">
        <f t="shared" si="248"/>
        <v>2102.6237000000001</v>
      </c>
      <c r="CU2959" s="174">
        <v>139602</v>
      </c>
      <c r="CV2959" s="174">
        <v>1123</v>
      </c>
      <c r="CW2959" s="174">
        <v>5</v>
      </c>
      <c r="CX2959" s="174">
        <v>1922.4369999999999</v>
      </c>
    </row>
    <row r="2960" spans="84:102" x14ac:dyDescent="0.25">
      <c r="CF2960" s="3" t="s">
        <v>3073</v>
      </c>
      <c r="CG2960" s="174">
        <v>165771</v>
      </c>
      <c r="CH2960" s="174">
        <v>3329</v>
      </c>
      <c r="CI2960" s="174">
        <v>5</v>
      </c>
      <c r="CJ2960" s="174">
        <v>1920.9380000000001</v>
      </c>
      <c r="CK2960" s="174">
        <v>1920.9380000000001</v>
      </c>
      <c r="CN2960" s="3">
        <v>1845</v>
      </c>
      <c r="CO2960" s="169">
        <f t="shared" si="246"/>
        <v>1058.1007</v>
      </c>
      <c r="CP2960" s="169">
        <f t="shared" si="247"/>
        <v>1043.2917</v>
      </c>
      <c r="CQ2960" s="170">
        <f t="shared" si="248"/>
        <v>2101.3923999999997</v>
      </c>
      <c r="CU2960" s="174">
        <v>165771</v>
      </c>
      <c r="CV2960" s="174">
        <v>3329</v>
      </c>
      <c r="CW2960" s="174">
        <v>5</v>
      </c>
      <c r="CX2960" s="174">
        <v>1920.9380000000001</v>
      </c>
    </row>
    <row r="2961" spans="84:102" x14ac:dyDescent="0.25">
      <c r="CF2961" s="3" t="s">
        <v>3073</v>
      </c>
      <c r="CG2961" s="174">
        <v>113942</v>
      </c>
      <c r="CH2961" s="174">
        <v>991</v>
      </c>
      <c r="CI2961" s="174">
        <v>5</v>
      </c>
      <c r="CJ2961" s="174">
        <v>1920.7429999999999</v>
      </c>
      <c r="CK2961" s="174">
        <v>1920.7429999999999</v>
      </c>
      <c r="CN2961" s="3">
        <v>2071</v>
      </c>
      <c r="CO2961" s="169">
        <f t="shared" si="246"/>
        <v>1049.5728899999999</v>
      </c>
      <c r="CP2961" s="169">
        <f t="shared" si="247"/>
        <v>1046.51449</v>
      </c>
      <c r="CQ2961" s="170">
        <f t="shared" si="248"/>
        <v>2096.0873799999999</v>
      </c>
      <c r="CU2961" s="174">
        <v>113942</v>
      </c>
      <c r="CV2961" s="174">
        <v>991</v>
      </c>
      <c r="CW2961" s="174">
        <v>5</v>
      </c>
      <c r="CX2961" s="174">
        <v>1920.7429999999999</v>
      </c>
    </row>
    <row r="2962" spans="84:102" x14ac:dyDescent="0.25">
      <c r="CF2962" s="3" t="s">
        <v>3073</v>
      </c>
      <c r="CG2962" s="174">
        <v>3433</v>
      </c>
      <c r="CH2962" s="174">
        <v>177489</v>
      </c>
      <c r="CI2962" s="174">
        <v>5</v>
      </c>
      <c r="CJ2962" s="174">
        <v>1920.4380000000001</v>
      </c>
      <c r="CK2962" s="174">
        <v>1920.4380000000001</v>
      </c>
      <c r="CN2962" s="3">
        <v>2286</v>
      </c>
      <c r="CO2962" s="169">
        <f t="shared" si="246"/>
        <v>1086.4671000000001</v>
      </c>
      <c r="CP2962" s="169">
        <f t="shared" si="247"/>
        <v>1009.5796</v>
      </c>
      <c r="CQ2962" s="170">
        <f t="shared" si="248"/>
        <v>2096.0466999999999</v>
      </c>
      <c r="CU2962" s="174">
        <v>3433</v>
      </c>
      <c r="CV2962" s="174">
        <v>177489</v>
      </c>
      <c r="CW2962" s="174">
        <v>5</v>
      </c>
      <c r="CX2962" s="174">
        <v>1920.4380000000001</v>
      </c>
    </row>
    <row r="2963" spans="84:102" x14ac:dyDescent="0.25">
      <c r="CF2963" s="3" t="s">
        <v>3073</v>
      </c>
      <c r="CG2963" s="174">
        <v>2573</v>
      </c>
      <c r="CH2963" s="174">
        <v>41381</v>
      </c>
      <c r="CI2963" s="174">
        <v>5</v>
      </c>
      <c r="CJ2963" s="174">
        <v>1920.383</v>
      </c>
      <c r="CK2963" s="174">
        <v>1920.383</v>
      </c>
      <c r="CN2963" s="3">
        <v>3028</v>
      </c>
      <c r="CO2963" s="169">
        <f t="shared" si="246"/>
        <v>1053.9559999999999</v>
      </c>
      <c r="CP2963" s="169">
        <f t="shared" si="247"/>
        <v>1041.2431999999999</v>
      </c>
      <c r="CQ2963" s="170">
        <f t="shared" si="248"/>
        <v>2095.1992</v>
      </c>
      <c r="CU2963" s="174">
        <v>2573</v>
      </c>
      <c r="CV2963" s="174">
        <v>41381</v>
      </c>
      <c r="CW2963" s="174">
        <v>5</v>
      </c>
      <c r="CX2963" s="174">
        <v>1920.383</v>
      </c>
    </row>
    <row r="2964" spans="84:102" x14ac:dyDescent="0.25">
      <c r="CF2964" s="3" t="s">
        <v>3073</v>
      </c>
      <c r="CG2964" s="174">
        <v>1192</v>
      </c>
      <c r="CH2964" s="174">
        <v>138052</v>
      </c>
      <c r="CI2964" s="174">
        <v>5</v>
      </c>
      <c r="CJ2964" s="174">
        <v>1919.623</v>
      </c>
      <c r="CK2964" s="174">
        <v>1919.623</v>
      </c>
      <c r="CN2964" s="3">
        <v>2094</v>
      </c>
      <c r="CO2964" s="169">
        <f t="shared" si="246"/>
        <v>1027.8676400000002</v>
      </c>
      <c r="CP2964" s="169">
        <f t="shared" si="247"/>
        <v>1064.5784899999999</v>
      </c>
      <c r="CQ2964" s="170">
        <f t="shared" si="248"/>
        <v>2092.4461300000003</v>
      </c>
      <c r="CU2964" s="174">
        <v>1192</v>
      </c>
      <c r="CV2964" s="174">
        <v>138052</v>
      </c>
      <c r="CW2964" s="174">
        <v>5</v>
      </c>
      <c r="CX2964" s="174">
        <v>1919.623</v>
      </c>
    </row>
    <row r="2965" spans="84:102" x14ac:dyDescent="0.25">
      <c r="CF2965" s="3" t="s">
        <v>3073</v>
      </c>
      <c r="CG2965" s="174">
        <v>30452</v>
      </c>
      <c r="CH2965" s="174">
        <v>2410</v>
      </c>
      <c r="CI2965" s="174">
        <v>5</v>
      </c>
      <c r="CJ2965" s="174">
        <v>1919.2639999999999</v>
      </c>
      <c r="CK2965" s="174">
        <v>1919.2639999999999</v>
      </c>
      <c r="CN2965" s="3">
        <v>3042</v>
      </c>
      <c r="CO2965" s="169">
        <f t="shared" si="246"/>
        <v>1047.80234</v>
      </c>
      <c r="CP2965" s="169">
        <f t="shared" si="247"/>
        <v>1041.8473300000001</v>
      </c>
      <c r="CQ2965" s="170">
        <f t="shared" si="248"/>
        <v>2089.6496699999998</v>
      </c>
      <c r="CU2965" s="174">
        <v>30452</v>
      </c>
      <c r="CV2965" s="174">
        <v>2410</v>
      </c>
      <c r="CW2965" s="174">
        <v>5</v>
      </c>
      <c r="CX2965" s="174">
        <v>1919.2639999999999</v>
      </c>
    </row>
    <row r="2966" spans="84:102" x14ac:dyDescent="0.25">
      <c r="CF2966" s="3" t="s">
        <v>3073</v>
      </c>
      <c r="CG2966" s="174">
        <v>68202</v>
      </c>
      <c r="CH2966" s="174">
        <v>170</v>
      </c>
      <c r="CI2966" s="174">
        <v>5</v>
      </c>
      <c r="CJ2966" s="174">
        <v>1918.84</v>
      </c>
      <c r="CK2966" s="174">
        <v>1918.84</v>
      </c>
      <c r="CN2966" s="3">
        <v>820</v>
      </c>
      <c r="CO2966" s="169">
        <f t="shared" si="246"/>
        <v>987.62834000000009</v>
      </c>
      <c r="CP2966" s="169">
        <f t="shared" si="247"/>
        <v>1099.48108</v>
      </c>
      <c r="CQ2966" s="170">
        <f t="shared" si="248"/>
        <v>2087.1094200000002</v>
      </c>
      <c r="CU2966" s="174">
        <v>68202</v>
      </c>
      <c r="CV2966" s="174">
        <v>170</v>
      </c>
      <c r="CW2966" s="174">
        <v>5</v>
      </c>
      <c r="CX2966" s="174">
        <v>1918.84</v>
      </c>
    </row>
    <row r="2967" spans="84:102" x14ac:dyDescent="0.25">
      <c r="CF2967" s="3" t="s">
        <v>3073</v>
      </c>
      <c r="CG2967" s="174">
        <v>98456</v>
      </c>
      <c r="CH2967" s="174">
        <v>1454</v>
      </c>
      <c r="CI2967" s="174">
        <v>5</v>
      </c>
      <c r="CJ2967" s="174">
        <v>1918.39</v>
      </c>
      <c r="CK2967" s="174">
        <v>1918.39</v>
      </c>
      <c r="CN2967" s="3">
        <v>209</v>
      </c>
      <c r="CO2967" s="169">
        <f t="shared" si="246"/>
        <v>1041.53153</v>
      </c>
      <c r="CP2967" s="169">
        <f t="shared" si="247"/>
        <v>1044.3445400000001</v>
      </c>
      <c r="CQ2967" s="170">
        <f t="shared" si="248"/>
        <v>2085.8760700000003</v>
      </c>
      <c r="CU2967" s="174">
        <v>98456</v>
      </c>
      <c r="CV2967" s="174">
        <v>1454</v>
      </c>
      <c r="CW2967" s="174">
        <v>5</v>
      </c>
      <c r="CX2967" s="174">
        <v>1918.39</v>
      </c>
    </row>
    <row r="2968" spans="84:102" x14ac:dyDescent="0.25">
      <c r="CF2968" s="3" t="s">
        <v>3073</v>
      </c>
      <c r="CG2968" s="174">
        <v>80025</v>
      </c>
      <c r="CH2968" s="174">
        <v>3694</v>
      </c>
      <c r="CI2968" s="174">
        <v>5</v>
      </c>
      <c r="CJ2968" s="174">
        <v>1917.99</v>
      </c>
      <c r="CK2968" s="174">
        <v>1917.99</v>
      </c>
      <c r="CN2968" s="3">
        <v>1971</v>
      </c>
      <c r="CO2968" s="169">
        <f t="shared" si="246"/>
        <v>1037.5297</v>
      </c>
      <c r="CP2968" s="169">
        <f t="shared" si="247"/>
        <v>1047.808</v>
      </c>
      <c r="CQ2968" s="170">
        <f t="shared" si="248"/>
        <v>2085.3377</v>
      </c>
      <c r="CU2968" s="174">
        <v>80025</v>
      </c>
      <c r="CV2968" s="174">
        <v>3694</v>
      </c>
      <c r="CW2968" s="174">
        <v>5</v>
      </c>
      <c r="CX2968" s="174">
        <v>1917.99</v>
      </c>
    </row>
    <row r="2969" spans="84:102" x14ac:dyDescent="0.25">
      <c r="CF2969" s="3" t="s">
        <v>3073</v>
      </c>
      <c r="CG2969" s="174">
        <v>1798</v>
      </c>
      <c r="CH2969" s="174">
        <v>54339</v>
      </c>
      <c r="CI2969" s="174">
        <v>5</v>
      </c>
      <c r="CJ2969" s="174">
        <v>1917.355</v>
      </c>
      <c r="CK2969" s="174">
        <v>1917.355</v>
      </c>
      <c r="CN2969" s="3">
        <v>1997</v>
      </c>
      <c r="CO2969" s="169">
        <f t="shared" si="246"/>
        <v>1050.184</v>
      </c>
      <c r="CP2969" s="169">
        <f t="shared" si="247"/>
        <v>1033.4749999999999</v>
      </c>
      <c r="CQ2969" s="170">
        <f t="shared" si="248"/>
        <v>2083.6589999999997</v>
      </c>
      <c r="CU2969" s="174">
        <v>1798</v>
      </c>
      <c r="CV2969" s="174">
        <v>54339</v>
      </c>
      <c r="CW2969" s="174">
        <v>5</v>
      </c>
      <c r="CX2969" s="174">
        <v>1917.355</v>
      </c>
    </row>
    <row r="2970" spans="84:102" x14ac:dyDescent="0.25">
      <c r="CF2970" s="3" t="s">
        <v>3073</v>
      </c>
      <c r="CG2970" s="174">
        <v>160224</v>
      </c>
      <c r="CH2970" s="174">
        <v>2995</v>
      </c>
      <c r="CI2970" s="174">
        <v>5</v>
      </c>
      <c r="CJ2970" s="174">
        <v>1916.9739999999999</v>
      </c>
      <c r="CK2970" s="174">
        <v>1916.9739999999999</v>
      </c>
      <c r="CN2970" s="3">
        <v>54</v>
      </c>
      <c r="CO2970" s="169">
        <f t="shared" si="246"/>
        <v>1039.2087999999999</v>
      </c>
      <c r="CP2970" s="169">
        <f t="shared" si="247"/>
        <v>1043.8591000000001</v>
      </c>
      <c r="CQ2970" s="170">
        <f t="shared" si="248"/>
        <v>2083.0679</v>
      </c>
      <c r="CU2970" s="174">
        <v>160224</v>
      </c>
      <c r="CV2970" s="174">
        <v>2995</v>
      </c>
      <c r="CW2970" s="174">
        <v>5</v>
      </c>
      <c r="CX2970" s="174">
        <v>1916.9739999999999</v>
      </c>
    </row>
    <row r="2971" spans="84:102" x14ac:dyDescent="0.25">
      <c r="CF2971" s="3" t="s">
        <v>3073</v>
      </c>
      <c r="CG2971" s="174">
        <v>83969</v>
      </c>
      <c r="CH2971" s="174">
        <v>1559</v>
      </c>
      <c r="CI2971" s="174">
        <v>5</v>
      </c>
      <c r="CJ2971" s="174">
        <v>1916.682</v>
      </c>
      <c r="CK2971" s="174">
        <v>1916.682</v>
      </c>
      <c r="CN2971" s="3">
        <v>357</v>
      </c>
      <c r="CO2971" s="169">
        <f t="shared" si="246"/>
        <v>1019.7884999999999</v>
      </c>
      <c r="CP2971" s="169">
        <f t="shared" si="247"/>
        <v>1062.8263999999999</v>
      </c>
      <c r="CQ2971" s="170">
        <f t="shared" si="248"/>
        <v>2082.6148999999996</v>
      </c>
      <c r="CU2971" s="174">
        <v>83969</v>
      </c>
      <c r="CV2971" s="174">
        <v>1559</v>
      </c>
      <c r="CW2971" s="174">
        <v>5</v>
      </c>
      <c r="CX2971" s="174">
        <v>1916.682</v>
      </c>
    </row>
    <row r="2972" spans="84:102" x14ac:dyDescent="0.25">
      <c r="CF2972" s="3" t="s">
        <v>3073</v>
      </c>
      <c r="CG2972" s="174">
        <v>3538</v>
      </c>
      <c r="CH2972" s="174">
        <v>77605</v>
      </c>
      <c r="CI2972" s="174">
        <v>5</v>
      </c>
      <c r="CJ2972" s="174">
        <v>1915.346</v>
      </c>
      <c r="CK2972" s="174">
        <v>1915.346</v>
      </c>
      <c r="CN2972" s="3">
        <v>1827</v>
      </c>
      <c r="CO2972" s="169">
        <f t="shared" si="246"/>
        <v>1021.8441</v>
      </c>
      <c r="CP2972" s="169">
        <f t="shared" si="247"/>
        <v>1059.4257</v>
      </c>
      <c r="CQ2972" s="170">
        <f t="shared" si="248"/>
        <v>2081.2698</v>
      </c>
      <c r="CU2972" s="174">
        <v>3538</v>
      </c>
      <c r="CV2972" s="174">
        <v>77605</v>
      </c>
      <c r="CW2972" s="174">
        <v>5</v>
      </c>
      <c r="CX2972" s="174">
        <v>1915.346</v>
      </c>
    </row>
    <row r="2973" spans="84:102" x14ac:dyDescent="0.25">
      <c r="CF2973" s="3" t="s">
        <v>3073</v>
      </c>
      <c r="CG2973" s="174">
        <v>68580</v>
      </c>
      <c r="CH2973" s="174">
        <v>1677</v>
      </c>
      <c r="CI2973" s="174">
        <v>5</v>
      </c>
      <c r="CJ2973" s="174">
        <v>1914.8879999999999</v>
      </c>
      <c r="CK2973" s="174">
        <v>1914.8879999999999</v>
      </c>
      <c r="CN2973" s="3">
        <v>414</v>
      </c>
      <c r="CO2973" s="169">
        <f t="shared" si="246"/>
        <v>1026.6942999999999</v>
      </c>
      <c r="CP2973" s="169">
        <f t="shared" si="247"/>
        <v>1053.1432</v>
      </c>
      <c r="CQ2973" s="170">
        <f t="shared" si="248"/>
        <v>2079.8374999999996</v>
      </c>
      <c r="CU2973" s="174">
        <v>68580</v>
      </c>
      <c r="CV2973" s="174">
        <v>1677</v>
      </c>
      <c r="CW2973" s="174">
        <v>5</v>
      </c>
      <c r="CX2973" s="174">
        <v>1914.8879999999999</v>
      </c>
    </row>
    <row r="2974" spans="84:102" x14ac:dyDescent="0.25">
      <c r="CF2974" s="3" t="s">
        <v>3073</v>
      </c>
      <c r="CG2974" s="174">
        <v>3196</v>
      </c>
      <c r="CH2974" s="174">
        <v>154954</v>
      </c>
      <c r="CI2974" s="174">
        <v>5</v>
      </c>
      <c r="CJ2974" s="174">
        <v>1912.9760000000001</v>
      </c>
      <c r="CK2974" s="174">
        <v>1912.9760000000001</v>
      </c>
      <c r="CN2974" s="3">
        <v>3743</v>
      </c>
      <c r="CO2974" s="169">
        <f t="shared" si="246"/>
        <v>1123.431</v>
      </c>
      <c r="CP2974" s="169">
        <f t="shared" si="247"/>
        <v>955.69370000000004</v>
      </c>
      <c r="CQ2974" s="170">
        <f t="shared" si="248"/>
        <v>2079.1247000000003</v>
      </c>
      <c r="CU2974" s="174">
        <v>3196</v>
      </c>
      <c r="CV2974" s="174">
        <v>154954</v>
      </c>
      <c r="CW2974" s="174">
        <v>5</v>
      </c>
      <c r="CX2974" s="174">
        <v>1912.9760000000001</v>
      </c>
    </row>
    <row r="2975" spans="84:102" x14ac:dyDescent="0.25">
      <c r="CF2975" s="3" t="s">
        <v>3073</v>
      </c>
      <c r="CG2975" s="174">
        <v>104737</v>
      </c>
      <c r="CH2975" s="174">
        <v>3655</v>
      </c>
      <c r="CI2975" s="174">
        <v>5</v>
      </c>
      <c r="CJ2975" s="174">
        <v>1912.5429999999999</v>
      </c>
      <c r="CK2975" s="174">
        <v>1912.5429999999999</v>
      </c>
      <c r="CN2975" s="3">
        <v>2354</v>
      </c>
      <c r="CO2975" s="169">
        <f t="shared" si="246"/>
        <v>1039.58674</v>
      </c>
      <c r="CP2975" s="169">
        <f t="shared" si="247"/>
        <v>1038.7160240000001</v>
      </c>
      <c r="CQ2975" s="170">
        <f t="shared" si="248"/>
        <v>2078.302764</v>
      </c>
      <c r="CU2975" s="174">
        <v>104737</v>
      </c>
      <c r="CV2975" s="174">
        <v>3655</v>
      </c>
      <c r="CW2975" s="174">
        <v>5</v>
      </c>
      <c r="CX2975" s="174">
        <v>1912.5429999999999</v>
      </c>
    </row>
    <row r="2976" spans="84:102" x14ac:dyDescent="0.25">
      <c r="CF2976" s="3" t="s">
        <v>3073</v>
      </c>
      <c r="CG2976" s="174">
        <v>2589</v>
      </c>
      <c r="CH2976" s="174">
        <v>42713</v>
      </c>
      <c r="CI2976" s="174">
        <v>5</v>
      </c>
      <c r="CJ2976" s="174">
        <v>1912.2629999999999</v>
      </c>
      <c r="CK2976" s="174">
        <v>1912.2629999999999</v>
      </c>
      <c r="CN2976" s="3">
        <v>2249</v>
      </c>
      <c r="CO2976" s="169">
        <f t="shared" si="246"/>
        <v>1029.0518999999999</v>
      </c>
      <c r="CP2976" s="169">
        <f t="shared" si="247"/>
        <v>1048.7786000000001</v>
      </c>
      <c r="CQ2976" s="170">
        <f t="shared" si="248"/>
        <v>2077.8305</v>
      </c>
      <c r="CU2976" s="174">
        <v>2589</v>
      </c>
      <c r="CV2976" s="174">
        <v>42713</v>
      </c>
      <c r="CW2976" s="174">
        <v>5</v>
      </c>
      <c r="CX2976" s="174">
        <v>1912.2629999999999</v>
      </c>
    </row>
    <row r="2977" spans="84:102" x14ac:dyDescent="0.25">
      <c r="CF2977" s="3" t="s">
        <v>3073</v>
      </c>
      <c r="CG2977" s="174">
        <v>585</v>
      </c>
      <c r="CH2977" s="174">
        <v>85128</v>
      </c>
      <c r="CI2977" s="174">
        <v>5</v>
      </c>
      <c r="CJ2977" s="174">
        <v>1912.07</v>
      </c>
      <c r="CK2977" s="174">
        <v>1912.07</v>
      </c>
      <c r="CN2977" s="3">
        <v>1532</v>
      </c>
      <c r="CO2977" s="169">
        <f t="shared" si="246"/>
        <v>986.82069999999999</v>
      </c>
      <c r="CP2977" s="169">
        <f t="shared" si="247"/>
        <v>1088.7460000000001</v>
      </c>
      <c r="CQ2977" s="170">
        <f t="shared" si="248"/>
        <v>2075.5667000000003</v>
      </c>
      <c r="CU2977" s="174">
        <v>585</v>
      </c>
      <c r="CV2977" s="174">
        <v>85128</v>
      </c>
      <c r="CW2977" s="174">
        <v>5</v>
      </c>
      <c r="CX2977" s="174">
        <v>1912.07</v>
      </c>
    </row>
    <row r="2978" spans="84:102" x14ac:dyDescent="0.25">
      <c r="CF2978" s="3" t="s">
        <v>3073</v>
      </c>
      <c r="CG2978" s="174">
        <v>515</v>
      </c>
      <c r="CH2978" s="174">
        <v>84920</v>
      </c>
      <c r="CI2978" s="174">
        <v>5</v>
      </c>
      <c r="CJ2978" s="174">
        <v>1911.538</v>
      </c>
      <c r="CK2978" s="174">
        <v>1911.538</v>
      </c>
      <c r="CN2978" s="3">
        <v>2952</v>
      </c>
      <c r="CO2978" s="169">
        <f t="shared" si="246"/>
        <v>1043.28586</v>
      </c>
      <c r="CP2978" s="169">
        <f t="shared" si="247"/>
        <v>1030.5409</v>
      </c>
      <c r="CQ2978" s="170">
        <f t="shared" si="248"/>
        <v>2073.8267599999999</v>
      </c>
      <c r="CU2978" s="174">
        <v>515</v>
      </c>
      <c r="CV2978" s="174">
        <v>84920</v>
      </c>
      <c r="CW2978" s="174">
        <v>5</v>
      </c>
      <c r="CX2978" s="174">
        <v>1911.538</v>
      </c>
    </row>
    <row r="2979" spans="84:102" x14ac:dyDescent="0.25">
      <c r="CF2979" s="3" t="s">
        <v>3073</v>
      </c>
      <c r="CG2979" s="174">
        <v>120319</v>
      </c>
      <c r="CH2979" s="174">
        <v>1012</v>
      </c>
      <c r="CI2979" s="174">
        <v>5</v>
      </c>
      <c r="CJ2979" s="174">
        <v>1911.33</v>
      </c>
      <c r="CK2979" s="174">
        <v>1911.33</v>
      </c>
      <c r="CN2979" s="3">
        <v>44</v>
      </c>
      <c r="CO2979" s="169">
        <f t="shared" si="246"/>
        <v>1030.2806</v>
      </c>
      <c r="CP2979" s="169">
        <f t="shared" si="247"/>
        <v>1041.1293000000001</v>
      </c>
      <c r="CQ2979" s="170">
        <f t="shared" si="248"/>
        <v>2071.4099000000001</v>
      </c>
      <c r="CU2979" s="174">
        <v>120319</v>
      </c>
      <c r="CV2979" s="174">
        <v>1012</v>
      </c>
      <c r="CW2979" s="174">
        <v>5</v>
      </c>
      <c r="CX2979" s="174">
        <v>1911.33</v>
      </c>
    </row>
    <row r="2980" spans="84:102" x14ac:dyDescent="0.25">
      <c r="CF2980" s="3" t="s">
        <v>3073</v>
      </c>
      <c r="CG2980" s="174">
        <v>1835</v>
      </c>
      <c r="CH2980" s="174">
        <v>50735</v>
      </c>
      <c r="CI2980" s="174">
        <v>5</v>
      </c>
      <c r="CJ2980" s="174">
        <v>1911.2249999999999</v>
      </c>
      <c r="CK2980" s="174">
        <v>1911.2249999999999</v>
      </c>
      <c r="CN2980" s="3">
        <v>1740</v>
      </c>
      <c r="CO2980" s="169">
        <f t="shared" si="246"/>
        <v>1046.3836999999999</v>
      </c>
      <c r="CP2980" s="169">
        <f t="shared" si="247"/>
        <v>1020.6522</v>
      </c>
      <c r="CQ2980" s="170">
        <f t="shared" si="248"/>
        <v>2067.0358999999999</v>
      </c>
      <c r="CU2980" s="174">
        <v>1835</v>
      </c>
      <c r="CV2980" s="174">
        <v>50735</v>
      </c>
      <c r="CW2980" s="174">
        <v>5</v>
      </c>
      <c r="CX2980" s="174">
        <v>1911.2249999999999</v>
      </c>
    </row>
    <row r="2981" spans="84:102" x14ac:dyDescent="0.25">
      <c r="CF2981" s="3" t="s">
        <v>3073</v>
      </c>
      <c r="CG2981" s="174">
        <v>2966</v>
      </c>
      <c r="CH2981" s="174">
        <v>156925</v>
      </c>
      <c r="CI2981" s="174">
        <v>5</v>
      </c>
      <c r="CJ2981" s="174">
        <v>1910.6089999999999</v>
      </c>
      <c r="CK2981" s="174">
        <v>1910.6089999999999</v>
      </c>
      <c r="CN2981" s="3">
        <v>2501</v>
      </c>
      <c r="CO2981" s="169">
        <f t="shared" si="246"/>
        <v>1019.05</v>
      </c>
      <c r="CP2981" s="169">
        <f t="shared" si="247"/>
        <v>1047.626</v>
      </c>
      <c r="CQ2981" s="170">
        <f t="shared" si="248"/>
        <v>2066.6759999999999</v>
      </c>
      <c r="CU2981" s="174">
        <v>2966</v>
      </c>
      <c r="CV2981" s="174">
        <v>156925</v>
      </c>
      <c r="CW2981" s="174">
        <v>5</v>
      </c>
      <c r="CX2981" s="174">
        <v>1910.6089999999999</v>
      </c>
    </row>
    <row r="2982" spans="84:102" x14ac:dyDescent="0.25">
      <c r="CF2982" s="3" t="s">
        <v>3073</v>
      </c>
      <c r="CG2982" s="174">
        <v>2598</v>
      </c>
      <c r="CH2982" s="174">
        <v>42406</v>
      </c>
      <c r="CI2982" s="174">
        <v>5</v>
      </c>
      <c r="CJ2982" s="174">
        <v>1910.5070000000001</v>
      </c>
      <c r="CK2982" s="174">
        <v>1910.5070000000001</v>
      </c>
      <c r="CN2982" s="3">
        <v>3613</v>
      </c>
      <c r="CO2982" s="169">
        <f t="shared" si="246"/>
        <v>1059.4666000000002</v>
      </c>
      <c r="CP2982" s="169">
        <f t="shared" si="247"/>
        <v>1005.726</v>
      </c>
      <c r="CQ2982" s="170">
        <f t="shared" si="248"/>
        <v>2065.1926000000003</v>
      </c>
      <c r="CU2982" s="174">
        <v>2598</v>
      </c>
      <c r="CV2982" s="174">
        <v>42406</v>
      </c>
      <c r="CW2982" s="174">
        <v>5</v>
      </c>
      <c r="CX2982" s="174">
        <v>1910.5070000000001</v>
      </c>
    </row>
    <row r="2983" spans="84:102" x14ac:dyDescent="0.25">
      <c r="CF2983" s="3" t="s">
        <v>3073</v>
      </c>
      <c r="CG2983" s="174">
        <v>1938</v>
      </c>
      <c r="CH2983" s="174">
        <v>80619</v>
      </c>
      <c r="CI2983" s="174">
        <v>5</v>
      </c>
      <c r="CJ2983" s="174">
        <v>1910.49</v>
      </c>
      <c r="CK2983" s="174">
        <v>1910.49</v>
      </c>
      <c r="CN2983" s="3">
        <v>2197</v>
      </c>
      <c r="CO2983" s="169">
        <f t="shared" si="246"/>
        <v>1053.991</v>
      </c>
      <c r="CP2983" s="169">
        <f t="shared" si="247"/>
        <v>1009.961</v>
      </c>
      <c r="CQ2983" s="170">
        <f t="shared" si="248"/>
        <v>2063.9520000000002</v>
      </c>
      <c r="CU2983" s="174">
        <v>1938</v>
      </c>
      <c r="CV2983" s="174">
        <v>80619</v>
      </c>
      <c r="CW2983" s="174">
        <v>5</v>
      </c>
      <c r="CX2983" s="174">
        <v>1910.49</v>
      </c>
    </row>
    <row r="2984" spans="84:102" x14ac:dyDescent="0.25">
      <c r="CF2984" s="3" t="s">
        <v>3073</v>
      </c>
      <c r="CG2984" s="174">
        <v>2386</v>
      </c>
      <c r="CH2984" s="174">
        <v>30265</v>
      </c>
      <c r="CI2984" s="174">
        <v>5</v>
      </c>
      <c r="CJ2984" s="174">
        <v>1910.443</v>
      </c>
      <c r="CK2984" s="174">
        <v>1910.443</v>
      </c>
      <c r="CN2984" s="3">
        <v>675</v>
      </c>
      <c r="CO2984" s="169">
        <f t="shared" si="246"/>
        <v>1051.8699999999999</v>
      </c>
      <c r="CP2984" s="169">
        <f t="shared" si="247"/>
        <v>1010.25</v>
      </c>
      <c r="CQ2984" s="170">
        <f t="shared" si="248"/>
        <v>2062.12</v>
      </c>
      <c r="CU2984" s="174">
        <v>2386</v>
      </c>
      <c r="CV2984" s="174">
        <v>30265</v>
      </c>
      <c r="CW2984" s="174">
        <v>5</v>
      </c>
      <c r="CX2984" s="174">
        <v>1910.443</v>
      </c>
    </row>
    <row r="2985" spans="84:102" x14ac:dyDescent="0.25">
      <c r="CF2985" s="3" t="s">
        <v>3073</v>
      </c>
      <c r="CG2985" s="174">
        <v>3386</v>
      </c>
      <c r="CH2985" s="174">
        <v>171231</v>
      </c>
      <c r="CI2985" s="174">
        <v>5</v>
      </c>
      <c r="CJ2985" s="174">
        <v>1909.057</v>
      </c>
      <c r="CK2985" s="174">
        <v>1909.057</v>
      </c>
      <c r="CN2985" s="3">
        <v>935</v>
      </c>
      <c r="CO2985" s="169">
        <f t="shared" si="246"/>
        <v>1047.7528300000001</v>
      </c>
      <c r="CP2985" s="169">
        <f t="shared" si="247"/>
        <v>1013.62171</v>
      </c>
      <c r="CQ2985" s="170">
        <f t="shared" si="248"/>
        <v>2061.3745400000003</v>
      </c>
      <c r="CU2985" s="174">
        <v>3386</v>
      </c>
      <c r="CV2985" s="174">
        <v>171231</v>
      </c>
      <c r="CW2985" s="174">
        <v>5</v>
      </c>
      <c r="CX2985" s="174">
        <v>1909.057</v>
      </c>
    </row>
    <row r="2986" spans="84:102" x14ac:dyDescent="0.25">
      <c r="CF2986" s="3" t="s">
        <v>3073</v>
      </c>
      <c r="CG2986" s="174">
        <v>3222</v>
      </c>
      <c r="CH2986" s="174">
        <v>157789</v>
      </c>
      <c r="CI2986" s="174">
        <v>5</v>
      </c>
      <c r="CJ2986" s="174">
        <v>1909.0409999999999</v>
      </c>
      <c r="CK2986" s="174">
        <v>1909.0409999999999</v>
      </c>
      <c r="CN2986" s="3">
        <v>1500</v>
      </c>
      <c r="CO2986" s="169">
        <f t="shared" si="246"/>
        <v>1007.24</v>
      </c>
      <c r="CP2986" s="169">
        <f t="shared" si="247"/>
        <v>1051.7239999999999</v>
      </c>
      <c r="CQ2986" s="170">
        <f t="shared" si="248"/>
        <v>2058.9639999999999</v>
      </c>
      <c r="CU2986" s="174">
        <v>3222</v>
      </c>
      <c r="CV2986" s="174">
        <v>157789</v>
      </c>
      <c r="CW2986" s="174">
        <v>5</v>
      </c>
      <c r="CX2986" s="174">
        <v>1909.0409999999999</v>
      </c>
    </row>
    <row r="2987" spans="84:102" x14ac:dyDescent="0.25">
      <c r="CF2987" s="3" t="s">
        <v>3073</v>
      </c>
      <c r="CG2987" s="174">
        <v>3018</v>
      </c>
      <c r="CH2987" s="174">
        <v>163889</v>
      </c>
      <c r="CI2987" s="174">
        <v>5</v>
      </c>
      <c r="CJ2987" s="174">
        <v>1908.52</v>
      </c>
      <c r="CK2987" s="174">
        <v>1908.52</v>
      </c>
      <c r="CN2987" s="3">
        <v>3227</v>
      </c>
      <c r="CO2987" s="169">
        <f t="shared" si="246"/>
        <v>1023.23</v>
      </c>
      <c r="CP2987" s="169">
        <f t="shared" si="247"/>
        <v>1032.913</v>
      </c>
      <c r="CQ2987" s="170">
        <f t="shared" si="248"/>
        <v>2056.143</v>
      </c>
      <c r="CU2987" s="174">
        <v>3018</v>
      </c>
      <c r="CV2987" s="174">
        <v>163889</v>
      </c>
      <c r="CW2987" s="174">
        <v>5</v>
      </c>
      <c r="CX2987" s="174">
        <v>1908.52</v>
      </c>
    </row>
    <row r="2988" spans="84:102" x14ac:dyDescent="0.25">
      <c r="CF2988" s="3" t="s">
        <v>3073</v>
      </c>
      <c r="CG2988" s="174">
        <v>117709</v>
      </c>
      <c r="CH2988" s="174">
        <v>1340</v>
      </c>
      <c r="CI2988" s="174">
        <v>5</v>
      </c>
      <c r="CJ2988" s="174">
        <v>1908.1</v>
      </c>
      <c r="CK2988" s="174">
        <v>1908.1</v>
      </c>
      <c r="CN2988" s="3">
        <v>2789</v>
      </c>
      <c r="CO2988" s="169">
        <f t="shared" si="246"/>
        <v>1019.1943319999999</v>
      </c>
      <c r="CP2988" s="169">
        <f t="shared" si="247"/>
        <v>1032.9845739999998</v>
      </c>
      <c r="CQ2988" s="170">
        <f t="shared" si="248"/>
        <v>2052.1789059999996</v>
      </c>
      <c r="CU2988" s="174">
        <v>117709</v>
      </c>
      <c r="CV2988" s="174">
        <v>1340</v>
      </c>
      <c r="CW2988" s="174">
        <v>5</v>
      </c>
      <c r="CX2988" s="174">
        <v>1908.1</v>
      </c>
    </row>
    <row r="2989" spans="84:102" x14ac:dyDescent="0.25">
      <c r="CF2989" s="3" t="s">
        <v>3073</v>
      </c>
      <c r="CG2989" s="174">
        <v>96701</v>
      </c>
      <c r="CH2989" s="174">
        <v>1487</v>
      </c>
      <c r="CI2989" s="174">
        <v>5</v>
      </c>
      <c r="CJ2989" s="174">
        <v>1907.691</v>
      </c>
      <c r="CK2989" s="174">
        <v>1907.691</v>
      </c>
      <c r="CN2989" s="3">
        <v>2675</v>
      </c>
      <c r="CO2989" s="169">
        <f t="shared" si="246"/>
        <v>1034.5467000000001</v>
      </c>
      <c r="CP2989" s="169">
        <f t="shared" si="247"/>
        <v>1017.4812999999999</v>
      </c>
      <c r="CQ2989" s="170">
        <f t="shared" si="248"/>
        <v>2052.0280000000002</v>
      </c>
      <c r="CU2989" s="174">
        <v>96701</v>
      </c>
      <c r="CV2989" s="174">
        <v>1487</v>
      </c>
      <c r="CW2989" s="174">
        <v>5</v>
      </c>
      <c r="CX2989" s="174">
        <v>1907.691</v>
      </c>
    </row>
    <row r="2990" spans="84:102" x14ac:dyDescent="0.25">
      <c r="CF2990" s="3" t="s">
        <v>3073</v>
      </c>
      <c r="CG2990" s="174">
        <v>80619</v>
      </c>
      <c r="CH2990" s="174">
        <v>1938</v>
      </c>
      <c r="CI2990" s="174">
        <v>5</v>
      </c>
      <c r="CJ2990" s="174">
        <v>1907.365</v>
      </c>
      <c r="CK2990" s="174">
        <v>1907.365</v>
      </c>
      <c r="CN2990" s="3">
        <v>2044</v>
      </c>
      <c r="CO2990" s="169">
        <f t="shared" si="246"/>
        <v>1025.44</v>
      </c>
      <c r="CP2990" s="169">
        <f t="shared" si="247"/>
        <v>1025.0385999999999</v>
      </c>
      <c r="CQ2990" s="170">
        <f t="shared" si="248"/>
        <v>2050.4785999999999</v>
      </c>
      <c r="CU2990" s="174">
        <v>80619</v>
      </c>
      <c r="CV2990" s="174">
        <v>1938</v>
      </c>
      <c r="CW2990" s="174">
        <v>5</v>
      </c>
      <c r="CX2990" s="174">
        <v>1907.365</v>
      </c>
    </row>
    <row r="2991" spans="84:102" x14ac:dyDescent="0.25">
      <c r="CF2991" s="3" t="s">
        <v>3073</v>
      </c>
      <c r="CG2991" s="174">
        <v>121484</v>
      </c>
      <c r="CH2991" s="174">
        <v>1291</v>
      </c>
      <c r="CI2991" s="174">
        <v>5</v>
      </c>
      <c r="CJ2991" s="174">
        <v>1907.289</v>
      </c>
      <c r="CK2991" s="174">
        <v>1907.289</v>
      </c>
      <c r="CN2991" s="3">
        <v>2742</v>
      </c>
      <c r="CO2991" s="169">
        <f t="shared" si="246"/>
        <v>1033.2560000000001</v>
      </c>
      <c r="CP2991" s="169">
        <f t="shared" si="247"/>
        <v>1016.85</v>
      </c>
      <c r="CQ2991" s="170">
        <f t="shared" si="248"/>
        <v>2050.1060000000002</v>
      </c>
      <c r="CU2991" s="174">
        <v>121484</v>
      </c>
      <c r="CV2991" s="174">
        <v>1291</v>
      </c>
      <c r="CW2991" s="174">
        <v>5</v>
      </c>
      <c r="CX2991" s="174">
        <v>1907.289</v>
      </c>
    </row>
    <row r="2992" spans="84:102" x14ac:dyDescent="0.25">
      <c r="CF2992" s="3" t="s">
        <v>3073</v>
      </c>
      <c r="CG2992" s="174">
        <v>61477</v>
      </c>
      <c r="CH2992" s="174">
        <v>29</v>
      </c>
      <c r="CI2992" s="174">
        <v>5</v>
      </c>
      <c r="CJ2992" s="174">
        <v>1906.3679999999999</v>
      </c>
      <c r="CK2992" s="174">
        <v>1906.3679999999999</v>
      </c>
      <c r="CN2992" s="3">
        <v>1335</v>
      </c>
      <c r="CO2992" s="169">
        <f t="shared" si="246"/>
        <v>1024.0809999999999</v>
      </c>
      <c r="CP2992" s="169">
        <f t="shared" si="247"/>
        <v>1025.751</v>
      </c>
      <c r="CQ2992" s="170">
        <f t="shared" si="248"/>
        <v>2049.8319999999999</v>
      </c>
      <c r="CU2992" s="174">
        <v>61477</v>
      </c>
      <c r="CV2992" s="174">
        <v>29</v>
      </c>
      <c r="CW2992" s="174">
        <v>5</v>
      </c>
      <c r="CX2992" s="174">
        <v>1906.3679999999999</v>
      </c>
    </row>
    <row r="2993" spans="84:102" x14ac:dyDescent="0.25">
      <c r="CF2993" s="3" t="s">
        <v>3073</v>
      </c>
      <c r="CG2993" s="174">
        <v>73676</v>
      </c>
      <c r="CH2993" s="174">
        <v>309</v>
      </c>
      <c r="CI2993" s="174">
        <v>5</v>
      </c>
      <c r="CJ2993" s="174">
        <v>1906.204</v>
      </c>
      <c r="CK2993" s="174">
        <v>1906.204</v>
      </c>
      <c r="CN2993" s="3">
        <v>959</v>
      </c>
      <c r="CO2993" s="169">
        <f t="shared" si="246"/>
        <v>992.17290000000003</v>
      </c>
      <c r="CP2993" s="169">
        <f t="shared" si="247"/>
        <v>1056.1590000000001</v>
      </c>
      <c r="CQ2993" s="170">
        <f t="shared" si="248"/>
        <v>2048.3319000000001</v>
      </c>
      <c r="CU2993" s="174">
        <v>73676</v>
      </c>
      <c r="CV2993" s="174">
        <v>309</v>
      </c>
      <c r="CW2993" s="174">
        <v>5</v>
      </c>
      <c r="CX2993" s="174">
        <v>1906.204</v>
      </c>
    </row>
    <row r="2994" spans="84:102" x14ac:dyDescent="0.25">
      <c r="CF2994" s="3" t="s">
        <v>3073</v>
      </c>
      <c r="CG2994" s="174">
        <v>61911</v>
      </c>
      <c r="CH2994" s="174">
        <v>1903</v>
      </c>
      <c r="CI2994" s="174">
        <v>5</v>
      </c>
      <c r="CJ2994" s="174">
        <v>1906.079</v>
      </c>
      <c r="CK2994" s="174">
        <v>1906.079</v>
      </c>
      <c r="CN2994" s="3">
        <v>291</v>
      </c>
      <c r="CO2994" s="169">
        <f t="shared" si="246"/>
        <v>1010.4182</v>
      </c>
      <c r="CP2994" s="169">
        <f t="shared" si="247"/>
        <v>1036.5418</v>
      </c>
      <c r="CQ2994" s="170">
        <f t="shared" si="248"/>
        <v>2046.96</v>
      </c>
      <c r="CU2994" s="174">
        <v>61911</v>
      </c>
      <c r="CV2994" s="174">
        <v>1903</v>
      </c>
      <c r="CW2994" s="174">
        <v>5</v>
      </c>
      <c r="CX2994" s="174">
        <v>1906.079</v>
      </c>
    </row>
    <row r="2995" spans="84:102" x14ac:dyDescent="0.25">
      <c r="CF2995" s="3" t="s">
        <v>3073</v>
      </c>
      <c r="CG2995" s="174">
        <v>1291</v>
      </c>
      <c r="CH2995" s="174">
        <v>121484</v>
      </c>
      <c r="CI2995" s="174">
        <v>5</v>
      </c>
      <c r="CJ2995" s="174">
        <v>1905.4970000000001</v>
      </c>
      <c r="CK2995" s="174">
        <v>1905.4970000000001</v>
      </c>
      <c r="CN2995" s="3">
        <v>3141</v>
      </c>
      <c r="CO2995" s="169">
        <f t="shared" si="246"/>
        <v>1008.168</v>
      </c>
      <c r="CP2995" s="169">
        <f t="shared" si="247"/>
        <v>1038.4225999999999</v>
      </c>
      <c r="CQ2995" s="170">
        <f t="shared" si="248"/>
        <v>2046.5906</v>
      </c>
      <c r="CU2995" s="174">
        <v>1291</v>
      </c>
      <c r="CV2995" s="174">
        <v>121484</v>
      </c>
      <c r="CW2995" s="174">
        <v>5</v>
      </c>
      <c r="CX2995" s="174">
        <v>1905.4970000000001</v>
      </c>
    </row>
    <row r="2996" spans="84:102" x14ac:dyDescent="0.25">
      <c r="CF2996" s="3" t="s">
        <v>3073</v>
      </c>
      <c r="CG2996" s="174">
        <v>1460</v>
      </c>
      <c r="CH2996" s="174">
        <v>98116</v>
      </c>
      <c r="CI2996" s="174">
        <v>5</v>
      </c>
      <c r="CJ2996" s="174">
        <v>1904.421</v>
      </c>
      <c r="CK2996" s="174">
        <v>1904.421</v>
      </c>
      <c r="CN2996" s="3">
        <v>3623</v>
      </c>
      <c r="CO2996" s="169">
        <f t="shared" si="246"/>
        <v>999.69394399999999</v>
      </c>
      <c r="CP2996" s="169">
        <f t="shared" si="247"/>
        <v>1046.6591000000001</v>
      </c>
      <c r="CQ2996" s="170">
        <f t="shared" si="248"/>
        <v>2046.353044</v>
      </c>
      <c r="CU2996" s="174">
        <v>1460</v>
      </c>
      <c r="CV2996" s="174">
        <v>98116</v>
      </c>
      <c r="CW2996" s="174">
        <v>5</v>
      </c>
      <c r="CX2996" s="174">
        <v>1904.421</v>
      </c>
    </row>
    <row r="2997" spans="84:102" x14ac:dyDescent="0.25">
      <c r="CF2997" s="3" t="s">
        <v>3073</v>
      </c>
      <c r="CG2997" s="174">
        <v>29940</v>
      </c>
      <c r="CH2997" s="174">
        <v>2416</v>
      </c>
      <c r="CI2997" s="174">
        <v>5</v>
      </c>
      <c r="CJ2997" s="174">
        <v>1903.7570000000001</v>
      </c>
      <c r="CK2997" s="174">
        <v>1903.7570000000001</v>
      </c>
      <c r="CN2997" s="3">
        <v>1891</v>
      </c>
      <c r="CO2997" s="169">
        <f t="shared" si="246"/>
        <v>1049.317</v>
      </c>
      <c r="CP2997" s="169">
        <f t="shared" si="247"/>
        <v>995.37210000000005</v>
      </c>
      <c r="CQ2997" s="170">
        <f t="shared" si="248"/>
        <v>2044.6891000000001</v>
      </c>
      <c r="CU2997" s="174">
        <v>29940</v>
      </c>
      <c r="CV2997" s="174">
        <v>2416</v>
      </c>
      <c r="CW2997" s="174">
        <v>5</v>
      </c>
      <c r="CX2997" s="174">
        <v>1903.7570000000001</v>
      </c>
    </row>
    <row r="2998" spans="84:102" x14ac:dyDescent="0.25">
      <c r="CF2998" s="3" t="s">
        <v>3073</v>
      </c>
      <c r="CG2998" s="174">
        <v>61570</v>
      </c>
      <c r="CH2998" s="174">
        <v>1732</v>
      </c>
      <c r="CI2998" s="174">
        <v>5</v>
      </c>
      <c r="CJ2998" s="174">
        <v>1903.3240000000001</v>
      </c>
      <c r="CK2998" s="174">
        <v>1903.3240000000001</v>
      </c>
      <c r="CN2998" s="3">
        <v>204</v>
      </c>
      <c r="CO2998" s="169">
        <f t="shared" si="246"/>
        <v>1038.4906000000001</v>
      </c>
      <c r="CP2998" s="169">
        <f t="shared" si="247"/>
        <v>1001.155</v>
      </c>
      <c r="CQ2998" s="170">
        <f t="shared" si="248"/>
        <v>2039.6456000000001</v>
      </c>
      <c r="CU2998" s="174">
        <v>61570</v>
      </c>
      <c r="CV2998" s="174">
        <v>1732</v>
      </c>
      <c r="CW2998" s="174">
        <v>5</v>
      </c>
      <c r="CX2998" s="174">
        <v>1903.3240000000001</v>
      </c>
    </row>
    <row r="2999" spans="84:102" x14ac:dyDescent="0.25">
      <c r="CF2999" s="3" t="s">
        <v>3073</v>
      </c>
      <c r="CG2999" s="174">
        <v>1889</v>
      </c>
      <c r="CH2999" s="174">
        <v>55865</v>
      </c>
      <c r="CI2999" s="174">
        <v>5</v>
      </c>
      <c r="CJ2999" s="174">
        <v>1901.4059999999999</v>
      </c>
      <c r="CK2999" s="174">
        <v>1901.4059999999999</v>
      </c>
      <c r="CN2999" s="3">
        <v>839</v>
      </c>
      <c r="CO2999" s="169">
        <f t="shared" si="246"/>
        <v>1026.2891999999999</v>
      </c>
      <c r="CP2999" s="169">
        <f t="shared" si="247"/>
        <v>1013.0887</v>
      </c>
      <c r="CQ2999" s="170">
        <f t="shared" si="248"/>
        <v>2039.3779</v>
      </c>
      <c r="CU2999" s="174">
        <v>1889</v>
      </c>
      <c r="CV2999" s="174">
        <v>55865</v>
      </c>
      <c r="CW2999" s="174">
        <v>5</v>
      </c>
      <c r="CX2999" s="174">
        <v>1901.4059999999999</v>
      </c>
    </row>
    <row r="3000" spans="84:102" x14ac:dyDescent="0.25">
      <c r="CF3000" s="3" t="s">
        <v>3073</v>
      </c>
      <c r="CG3000" s="174">
        <v>2390</v>
      </c>
      <c r="CH3000" s="174">
        <v>29685</v>
      </c>
      <c r="CI3000" s="174">
        <v>5</v>
      </c>
      <c r="CJ3000" s="174">
        <v>1900.9860000000001</v>
      </c>
      <c r="CK3000" s="174">
        <v>1900.9860000000001</v>
      </c>
      <c r="CN3000" s="3">
        <v>2276</v>
      </c>
      <c r="CO3000" s="169">
        <f t="shared" si="246"/>
        <v>994.89674600000001</v>
      </c>
      <c r="CP3000" s="169">
        <f t="shared" si="247"/>
        <v>1041.9948449999999</v>
      </c>
      <c r="CQ3000" s="170">
        <f t="shared" si="248"/>
        <v>2036.8915910000001</v>
      </c>
      <c r="CU3000" s="174">
        <v>2390</v>
      </c>
      <c r="CV3000" s="174">
        <v>29685</v>
      </c>
      <c r="CW3000" s="174">
        <v>5</v>
      </c>
      <c r="CX3000" s="174">
        <v>1900.9860000000001</v>
      </c>
    </row>
    <row r="3001" spans="84:102" x14ac:dyDescent="0.25">
      <c r="CF3001" s="3" t="s">
        <v>3073</v>
      </c>
      <c r="CG3001" s="174">
        <v>2520</v>
      </c>
      <c r="CH3001" s="174">
        <v>39621</v>
      </c>
      <c r="CI3001" s="174">
        <v>5</v>
      </c>
      <c r="CJ3001" s="174">
        <v>1900.8989999999999</v>
      </c>
      <c r="CK3001" s="174">
        <v>1900.8989999999999</v>
      </c>
      <c r="CN3001" s="3">
        <v>641</v>
      </c>
      <c r="CO3001" s="169">
        <f t="shared" si="246"/>
        <v>1009.8598999999999</v>
      </c>
      <c r="CP3001" s="169">
        <f t="shared" si="247"/>
        <v>1026.9776999999999</v>
      </c>
      <c r="CQ3001" s="170">
        <f t="shared" si="248"/>
        <v>2036.8375999999998</v>
      </c>
      <c r="CU3001" s="174">
        <v>2520</v>
      </c>
      <c r="CV3001" s="174">
        <v>39621</v>
      </c>
      <c r="CW3001" s="174">
        <v>5</v>
      </c>
      <c r="CX3001" s="174">
        <v>1900.8989999999999</v>
      </c>
    </row>
    <row r="3002" spans="84:102" x14ac:dyDescent="0.25">
      <c r="CF3002" s="3" t="s">
        <v>3073</v>
      </c>
      <c r="CG3002" s="174">
        <v>1468</v>
      </c>
      <c r="CH3002" s="174">
        <v>92059</v>
      </c>
      <c r="CI3002" s="174">
        <v>5</v>
      </c>
      <c r="CJ3002" s="174">
        <v>1900.568</v>
      </c>
      <c r="CK3002" s="174">
        <v>1900.568</v>
      </c>
      <c r="CN3002" s="3">
        <v>3532</v>
      </c>
      <c r="CO3002" s="169">
        <f t="shared" si="246"/>
        <v>1026.2366000000002</v>
      </c>
      <c r="CP3002" s="169">
        <f t="shared" si="247"/>
        <v>1008.2595</v>
      </c>
      <c r="CQ3002" s="170">
        <f t="shared" si="248"/>
        <v>2034.4961000000003</v>
      </c>
      <c r="CU3002" s="174">
        <v>1468</v>
      </c>
      <c r="CV3002" s="174">
        <v>92059</v>
      </c>
      <c r="CW3002" s="174">
        <v>5</v>
      </c>
      <c r="CX3002" s="174">
        <v>1900.568</v>
      </c>
    </row>
    <row r="3003" spans="84:102" x14ac:dyDescent="0.25">
      <c r="CF3003" s="3" t="s">
        <v>3073</v>
      </c>
      <c r="CG3003" s="174">
        <v>1100</v>
      </c>
      <c r="CH3003" s="174">
        <v>138272</v>
      </c>
      <c r="CI3003" s="174">
        <v>5</v>
      </c>
      <c r="CJ3003" s="174">
        <v>1899.915</v>
      </c>
      <c r="CK3003" s="174">
        <v>1899.915</v>
      </c>
      <c r="CN3003" s="3">
        <v>2448</v>
      </c>
      <c r="CO3003" s="169">
        <f t="shared" si="246"/>
        <v>996.45249999999999</v>
      </c>
      <c r="CP3003" s="169">
        <f t="shared" si="247"/>
        <v>1036.7819999999999</v>
      </c>
      <c r="CQ3003" s="170">
        <f t="shared" si="248"/>
        <v>2033.2345</v>
      </c>
      <c r="CU3003" s="174">
        <v>1100</v>
      </c>
      <c r="CV3003" s="174">
        <v>138272</v>
      </c>
      <c r="CW3003" s="174">
        <v>5</v>
      </c>
      <c r="CX3003" s="174">
        <v>1899.915</v>
      </c>
    </row>
    <row r="3004" spans="84:102" x14ac:dyDescent="0.25">
      <c r="CF3004" s="3" t="s">
        <v>3073</v>
      </c>
      <c r="CG3004" s="174">
        <v>2591</v>
      </c>
      <c r="CH3004" s="174">
        <v>44595</v>
      </c>
      <c r="CI3004" s="174">
        <v>5</v>
      </c>
      <c r="CJ3004" s="174">
        <v>1899.24</v>
      </c>
      <c r="CK3004" s="174">
        <v>1899.24</v>
      </c>
      <c r="CN3004" s="3">
        <v>2095</v>
      </c>
      <c r="CO3004" s="169">
        <f t="shared" si="246"/>
        <v>1028.7924</v>
      </c>
      <c r="CP3004" s="169">
        <f t="shared" si="247"/>
        <v>1003.8386</v>
      </c>
      <c r="CQ3004" s="170">
        <f t="shared" si="248"/>
        <v>2032.6310000000001</v>
      </c>
      <c r="CU3004" s="174">
        <v>2591</v>
      </c>
      <c r="CV3004" s="174">
        <v>44595</v>
      </c>
      <c r="CW3004" s="174">
        <v>5</v>
      </c>
      <c r="CX3004" s="174">
        <v>1899.24</v>
      </c>
    </row>
    <row r="3005" spans="84:102" x14ac:dyDescent="0.25">
      <c r="CF3005" s="3" t="s">
        <v>3073</v>
      </c>
      <c r="CG3005" s="174">
        <v>2591</v>
      </c>
      <c r="CH3005" s="174">
        <v>43617</v>
      </c>
      <c r="CI3005" s="174">
        <v>5</v>
      </c>
      <c r="CJ3005" s="174">
        <v>1897.8510000000001</v>
      </c>
      <c r="CK3005" s="174">
        <v>1897.8510000000001</v>
      </c>
      <c r="CN3005" s="3">
        <v>2878</v>
      </c>
      <c r="CO3005" s="169">
        <f t="shared" si="246"/>
        <v>989.42980000000011</v>
      </c>
      <c r="CP3005" s="169">
        <f t="shared" si="247"/>
        <v>1041.287</v>
      </c>
      <c r="CQ3005" s="170">
        <f t="shared" si="248"/>
        <v>2030.7168000000001</v>
      </c>
      <c r="CU3005" s="174">
        <v>2591</v>
      </c>
      <c r="CV3005" s="174">
        <v>43617</v>
      </c>
      <c r="CW3005" s="174">
        <v>5</v>
      </c>
      <c r="CX3005" s="174">
        <v>1897.8510000000001</v>
      </c>
    </row>
    <row r="3006" spans="84:102" x14ac:dyDescent="0.25">
      <c r="CF3006" s="3" t="s">
        <v>3073</v>
      </c>
      <c r="CG3006" s="174">
        <v>1136</v>
      </c>
      <c r="CH3006" s="174">
        <v>143664</v>
      </c>
      <c r="CI3006" s="174">
        <v>5</v>
      </c>
      <c r="CJ3006" s="174">
        <v>1896.864</v>
      </c>
      <c r="CK3006" s="174">
        <v>1896.864</v>
      </c>
      <c r="CN3006" s="3">
        <v>2385</v>
      </c>
      <c r="CO3006" s="169">
        <f t="shared" si="246"/>
        <v>1034.3489999999999</v>
      </c>
      <c r="CP3006" s="169">
        <f t="shared" si="247"/>
        <v>995.87919999999997</v>
      </c>
      <c r="CQ3006" s="170">
        <f t="shared" si="248"/>
        <v>2030.2282</v>
      </c>
      <c r="CU3006" s="174">
        <v>1136</v>
      </c>
      <c r="CV3006" s="174">
        <v>143664</v>
      </c>
      <c r="CW3006" s="174">
        <v>5</v>
      </c>
      <c r="CX3006" s="174">
        <v>1896.864</v>
      </c>
    </row>
    <row r="3007" spans="84:102" x14ac:dyDescent="0.25">
      <c r="CF3007" s="3" t="s">
        <v>3073</v>
      </c>
      <c r="CG3007" s="174">
        <v>157789</v>
      </c>
      <c r="CH3007" s="174">
        <v>3222</v>
      </c>
      <c r="CI3007" s="174">
        <v>5</v>
      </c>
      <c r="CJ3007" s="174">
        <v>1896.7829999999999</v>
      </c>
      <c r="CK3007" s="174">
        <v>1896.7829999999999</v>
      </c>
      <c r="CN3007" s="3">
        <v>1310</v>
      </c>
      <c r="CO3007" s="169">
        <f t="shared" si="246"/>
        <v>1008.1111</v>
      </c>
      <c r="CP3007" s="169">
        <f t="shared" si="247"/>
        <v>1021.8779999999999</v>
      </c>
      <c r="CQ3007" s="170">
        <f t="shared" si="248"/>
        <v>2029.9890999999998</v>
      </c>
      <c r="CU3007" s="174">
        <v>157789</v>
      </c>
      <c r="CV3007" s="174">
        <v>3222</v>
      </c>
      <c r="CW3007" s="174">
        <v>5</v>
      </c>
      <c r="CX3007" s="174">
        <v>1896.7829999999999</v>
      </c>
    </row>
    <row r="3008" spans="84:102" x14ac:dyDescent="0.25">
      <c r="CF3008" s="3" t="s">
        <v>3073</v>
      </c>
      <c r="CG3008" s="174">
        <v>85505</v>
      </c>
      <c r="CH3008" s="174">
        <v>1550</v>
      </c>
      <c r="CI3008" s="174">
        <v>5</v>
      </c>
      <c r="CJ3008" s="174">
        <v>1895.654</v>
      </c>
      <c r="CK3008" s="174">
        <v>1895.654</v>
      </c>
      <c r="CN3008" s="3">
        <v>2293</v>
      </c>
      <c r="CO3008" s="169">
        <f t="shared" si="246"/>
        <v>1009.4699000000001</v>
      </c>
      <c r="CP3008" s="169">
        <f t="shared" si="247"/>
        <v>1019.807</v>
      </c>
      <c r="CQ3008" s="170">
        <f t="shared" si="248"/>
        <v>2029.2769000000001</v>
      </c>
      <c r="CU3008" s="174">
        <v>85505</v>
      </c>
      <c r="CV3008" s="174">
        <v>1550</v>
      </c>
      <c r="CW3008" s="174">
        <v>5</v>
      </c>
      <c r="CX3008" s="174">
        <v>1895.654</v>
      </c>
    </row>
    <row r="3009" spans="84:102" x14ac:dyDescent="0.25">
      <c r="CF3009" s="3" t="s">
        <v>3073</v>
      </c>
      <c r="CG3009" s="174">
        <v>115478</v>
      </c>
      <c r="CH3009" s="174">
        <v>989</v>
      </c>
      <c r="CI3009" s="174">
        <v>5</v>
      </c>
      <c r="CJ3009" s="174">
        <v>1895.627</v>
      </c>
      <c r="CK3009" s="174">
        <v>1895.627</v>
      </c>
      <c r="CN3009" s="3">
        <v>602</v>
      </c>
      <c r="CO3009" s="169">
        <f t="shared" si="246"/>
        <v>980.40039999999999</v>
      </c>
      <c r="CP3009" s="169">
        <f t="shared" si="247"/>
        <v>1048.6164999999999</v>
      </c>
      <c r="CQ3009" s="170">
        <f t="shared" si="248"/>
        <v>2029.0168999999999</v>
      </c>
      <c r="CU3009" s="174">
        <v>115478</v>
      </c>
      <c r="CV3009" s="174">
        <v>989</v>
      </c>
      <c r="CW3009" s="174">
        <v>5</v>
      </c>
      <c r="CX3009" s="174">
        <v>1895.627</v>
      </c>
    </row>
    <row r="3010" spans="84:102" x14ac:dyDescent="0.25">
      <c r="CF3010" s="3" t="s">
        <v>3073</v>
      </c>
      <c r="CG3010" s="174">
        <v>108535</v>
      </c>
      <c r="CH3010" s="174">
        <v>1399</v>
      </c>
      <c r="CI3010" s="174">
        <v>5</v>
      </c>
      <c r="CJ3010" s="174">
        <v>1895.2339999999999</v>
      </c>
      <c r="CK3010" s="174">
        <v>1895.2339999999999</v>
      </c>
      <c r="CN3010" s="3">
        <v>743</v>
      </c>
      <c r="CO3010" s="169">
        <f t="shared" si="246"/>
        <v>1022.05</v>
      </c>
      <c r="CP3010" s="169">
        <f t="shared" si="247"/>
        <v>1006.026</v>
      </c>
      <c r="CQ3010" s="170">
        <f t="shared" si="248"/>
        <v>2028.076</v>
      </c>
      <c r="CU3010" s="174">
        <v>108535</v>
      </c>
      <c r="CV3010" s="174">
        <v>1399</v>
      </c>
      <c r="CW3010" s="174">
        <v>5</v>
      </c>
      <c r="CX3010" s="174">
        <v>1895.2339999999999</v>
      </c>
    </row>
    <row r="3011" spans="84:102" x14ac:dyDescent="0.25">
      <c r="CF3011" s="3" t="s">
        <v>3073</v>
      </c>
      <c r="CG3011" s="174">
        <v>73</v>
      </c>
      <c r="CH3011" s="174">
        <v>63500</v>
      </c>
      <c r="CI3011" s="174">
        <v>5</v>
      </c>
      <c r="CJ3011" s="174">
        <v>1894.76</v>
      </c>
      <c r="CK3011" s="174">
        <v>1894.76</v>
      </c>
      <c r="CN3011" s="3">
        <v>2604</v>
      </c>
      <c r="CO3011" s="169">
        <f t="shared" ref="CO3011:CO3074" si="249">SUMIF(CG$3:CG$17476,$CN3011,$CK$3:$CK$17476)</f>
        <v>1031.4897100000001</v>
      </c>
      <c r="CP3011" s="169">
        <f t="shared" ref="CP3011:CP3074" si="250">SUMIF(CH$3:CH$17476,$CN3011,$CK$3:$CK$17476)</f>
        <v>995.9477149999999</v>
      </c>
      <c r="CQ3011" s="170">
        <f t="shared" ref="CQ3011:CQ3074" si="251">CO3011+CP3011</f>
        <v>2027.4374250000001</v>
      </c>
      <c r="CU3011" s="174">
        <v>73</v>
      </c>
      <c r="CV3011" s="174">
        <v>63500</v>
      </c>
      <c r="CW3011" s="174">
        <v>5</v>
      </c>
      <c r="CX3011" s="174">
        <v>1894.76</v>
      </c>
    </row>
    <row r="3012" spans="84:102" x14ac:dyDescent="0.25">
      <c r="CF3012" s="3" t="s">
        <v>3073</v>
      </c>
      <c r="CG3012" s="174">
        <v>1058</v>
      </c>
      <c r="CH3012" s="174">
        <v>127479</v>
      </c>
      <c r="CI3012" s="174">
        <v>5</v>
      </c>
      <c r="CJ3012" s="174">
        <v>1894.5129999999999</v>
      </c>
      <c r="CK3012" s="174">
        <v>1894.5129999999999</v>
      </c>
      <c r="CN3012" s="3">
        <v>817</v>
      </c>
      <c r="CO3012" s="169">
        <f t="shared" si="249"/>
        <v>988.42570000000012</v>
      </c>
      <c r="CP3012" s="169">
        <f t="shared" si="250"/>
        <v>1036.0419000000002</v>
      </c>
      <c r="CQ3012" s="170">
        <f t="shared" si="251"/>
        <v>2024.4676000000004</v>
      </c>
      <c r="CU3012" s="174">
        <v>1058</v>
      </c>
      <c r="CV3012" s="174">
        <v>127479</v>
      </c>
      <c r="CW3012" s="174">
        <v>5</v>
      </c>
      <c r="CX3012" s="174">
        <v>1894.5129999999999</v>
      </c>
    </row>
    <row r="3013" spans="84:102" x14ac:dyDescent="0.25">
      <c r="CF3013" s="3" t="s">
        <v>3073</v>
      </c>
      <c r="CG3013" s="174">
        <v>127479</v>
      </c>
      <c r="CH3013" s="174">
        <v>1058</v>
      </c>
      <c r="CI3013" s="174">
        <v>5</v>
      </c>
      <c r="CJ3013" s="174">
        <v>1894.1579999999999</v>
      </c>
      <c r="CK3013" s="174">
        <v>1894.1579999999999</v>
      </c>
      <c r="CN3013" s="3">
        <v>2212</v>
      </c>
      <c r="CO3013" s="169">
        <f t="shared" si="249"/>
        <v>1007.2797999999999</v>
      </c>
      <c r="CP3013" s="169">
        <f t="shared" si="250"/>
        <v>1013.8423</v>
      </c>
      <c r="CQ3013" s="170">
        <f t="shared" si="251"/>
        <v>2021.1221</v>
      </c>
      <c r="CU3013" s="174">
        <v>127479</v>
      </c>
      <c r="CV3013" s="174">
        <v>1058</v>
      </c>
      <c r="CW3013" s="174">
        <v>5</v>
      </c>
      <c r="CX3013" s="174">
        <v>1894.1579999999999</v>
      </c>
    </row>
    <row r="3014" spans="84:102" x14ac:dyDescent="0.25">
      <c r="CF3014" s="3" t="s">
        <v>3073</v>
      </c>
      <c r="CG3014" s="174">
        <v>448</v>
      </c>
      <c r="CH3014" s="174">
        <v>83225</v>
      </c>
      <c r="CI3014" s="174">
        <v>5</v>
      </c>
      <c r="CJ3014" s="174">
        <v>1892.5419999999999</v>
      </c>
      <c r="CK3014" s="174">
        <v>1892.5419999999999</v>
      </c>
      <c r="CN3014" s="3">
        <v>127</v>
      </c>
      <c r="CO3014" s="169">
        <f t="shared" si="249"/>
        <v>1026.6731</v>
      </c>
      <c r="CP3014" s="169">
        <f t="shared" si="250"/>
        <v>994.04258000000004</v>
      </c>
      <c r="CQ3014" s="170">
        <f t="shared" si="251"/>
        <v>2020.71568</v>
      </c>
      <c r="CU3014" s="174">
        <v>448</v>
      </c>
      <c r="CV3014" s="174">
        <v>83225</v>
      </c>
      <c r="CW3014" s="174">
        <v>5</v>
      </c>
      <c r="CX3014" s="174">
        <v>1892.5419999999999</v>
      </c>
    </row>
    <row r="3015" spans="84:102" x14ac:dyDescent="0.25">
      <c r="CF3015" s="3" t="s">
        <v>3073</v>
      </c>
      <c r="CG3015" s="174">
        <v>135806</v>
      </c>
      <c r="CH3015" s="174">
        <v>1201</v>
      </c>
      <c r="CI3015" s="174">
        <v>5</v>
      </c>
      <c r="CJ3015" s="174">
        <v>1892.0440000000001</v>
      </c>
      <c r="CK3015" s="174">
        <v>1892.0440000000001</v>
      </c>
      <c r="CN3015" s="3">
        <v>2150</v>
      </c>
      <c r="CO3015" s="169">
        <f t="shared" si="249"/>
        <v>993.84829999999999</v>
      </c>
      <c r="CP3015" s="169">
        <f t="shared" si="250"/>
        <v>1026.7819999999999</v>
      </c>
      <c r="CQ3015" s="170">
        <f t="shared" si="251"/>
        <v>2020.6302999999998</v>
      </c>
      <c r="CU3015" s="174">
        <v>135806</v>
      </c>
      <c r="CV3015" s="174">
        <v>1201</v>
      </c>
      <c r="CW3015" s="174">
        <v>5</v>
      </c>
      <c r="CX3015" s="174">
        <v>1892.0440000000001</v>
      </c>
    </row>
    <row r="3016" spans="84:102" x14ac:dyDescent="0.25">
      <c r="CF3016" s="3" t="s">
        <v>3073</v>
      </c>
      <c r="CG3016" s="174">
        <v>41984</v>
      </c>
      <c r="CH3016" s="174">
        <v>2528</v>
      </c>
      <c r="CI3016" s="174">
        <v>5</v>
      </c>
      <c r="CJ3016" s="174">
        <v>1891.8610000000001</v>
      </c>
      <c r="CK3016" s="174">
        <v>1891.8610000000001</v>
      </c>
      <c r="CN3016" s="3">
        <v>1488</v>
      </c>
      <c r="CO3016" s="169">
        <f t="shared" si="249"/>
        <v>1001.217</v>
      </c>
      <c r="CP3016" s="169">
        <f t="shared" si="250"/>
        <v>1019.022</v>
      </c>
      <c r="CQ3016" s="170">
        <f t="shared" si="251"/>
        <v>2020.239</v>
      </c>
      <c r="CU3016" s="174">
        <v>41984</v>
      </c>
      <c r="CV3016" s="174">
        <v>2528</v>
      </c>
      <c r="CW3016" s="174">
        <v>5</v>
      </c>
      <c r="CX3016" s="174">
        <v>1891.8610000000001</v>
      </c>
    </row>
    <row r="3017" spans="84:102" x14ac:dyDescent="0.25">
      <c r="CF3017" s="3" t="s">
        <v>3073</v>
      </c>
      <c r="CG3017" s="174">
        <v>7263</v>
      </c>
      <c r="CH3017" s="174">
        <v>2111</v>
      </c>
      <c r="CI3017" s="174">
        <v>5</v>
      </c>
      <c r="CJ3017" s="174">
        <v>1891.0150000000001</v>
      </c>
      <c r="CK3017" s="174">
        <v>1891.0150000000001</v>
      </c>
      <c r="CN3017" s="3">
        <v>2288</v>
      </c>
      <c r="CO3017" s="169">
        <f t="shared" si="249"/>
        <v>1016.7425000000001</v>
      </c>
      <c r="CP3017" s="169">
        <f t="shared" si="250"/>
        <v>1001.9845</v>
      </c>
      <c r="CQ3017" s="170">
        <f t="shared" si="251"/>
        <v>2018.7270000000001</v>
      </c>
      <c r="CU3017" s="174">
        <v>7263</v>
      </c>
      <c r="CV3017" s="174">
        <v>2111</v>
      </c>
      <c r="CW3017" s="174">
        <v>5</v>
      </c>
      <c r="CX3017" s="174">
        <v>1891.0150000000001</v>
      </c>
    </row>
    <row r="3018" spans="84:102" x14ac:dyDescent="0.25">
      <c r="CF3018" s="3" t="s">
        <v>3073</v>
      </c>
      <c r="CG3018" s="174">
        <v>165551</v>
      </c>
      <c r="CH3018" s="174">
        <v>3038</v>
      </c>
      <c r="CI3018" s="174">
        <v>5</v>
      </c>
      <c r="CJ3018" s="174">
        <v>1890.951</v>
      </c>
      <c r="CK3018" s="174">
        <v>1890.951</v>
      </c>
      <c r="CN3018" s="3">
        <v>3455</v>
      </c>
      <c r="CO3018" s="169">
        <f t="shared" si="249"/>
        <v>1002.865</v>
      </c>
      <c r="CP3018" s="169">
        <f t="shared" si="250"/>
        <v>1012.066</v>
      </c>
      <c r="CQ3018" s="170">
        <f t="shared" si="251"/>
        <v>2014.931</v>
      </c>
      <c r="CU3018" s="174">
        <v>165551</v>
      </c>
      <c r="CV3018" s="174">
        <v>3038</v>
      </c>
      <c r="CW3018" s="174">
        <v>5</v>
      </c>
      <c r="CX3018" s="174">
        <v>1890.951</v>
      </c>
    </row>
    <row r="3019" spans="84:102" x14ac:dyDescent="0.25">
      <c r="CF3019" s="3" t="s">
        <v>3073</v>
      </c>
      <c r="CG3019" s="174">
        <v>138272</v>
      </c>
      <c r="CH3019" s="174">
        <v>1100</v>
      </c>
      <c r="CI3019" s="174">
        <v>5</v>
      </c>
      <c r="CJ3019" s="174">
        <v>1890.7650000000001</v>
      </c>
      <c r="CK3019" s="174">
        <v>1890.7650000000001</v>
      </c>
      <c r="CN3019" s="3">
        <v>2925</v>
      </c>
      <c r="CO3019" s="169">
        <f t="shared" si="249"/>
        <v>994.38049999999998</v>
      </c>
      <c r="CP3019" s="169">
        <f t="shared" si="250"/>
        <v>1016.9968</v>
      </c>
      <c r="CQ3019" s="170">
        <f t="shared" si="251"/>
        <v>2011.3773000000001</v>
      </c>
      <c r="CU3019" s="174">
        <v>138272</v>
      </c>
      <c r="CV3019" s="174">
        <v>1100</v>
      </c>
      <c r="CW3019" s="174">
        <v>5</v>
      </c>
      <c r="CX3019" s="174">
        <v>1890.7650000000001</v>
      </c>
    </row>
    <row r="3020" spans="84:102" x14ac:dyDescent="0.25">
      <c r="CF3020" s="3" t="s">
        <v>3073</v>
      </c>
      <c r="CG3020" s="174">
        <v>169948</v>
      </c>
      <c r="CH3020" s="174">
        <v>3394</v>
      </c>
      <c r="CI3020" s="174">
        <v>5</v>
      </c>
      <c r="CJ3020" s="174">
        <v>1890.2729999999999</v>
      </c>
      <c r="CK3020" s="174">
        <v>1890.2729999999999</v>
      </c>
      <c r="CN3020" s="3">
        <v>1311</v>
      </c>
      <c r="CO3020" s="169">
        <f t="shared" si="249"/>
        <v>984.07860000000005</v>
      </c>
      <c r="CP3020" s="169">
        <f t="shared" si="250"/>
        <v>1025.5170000000001</v>
      </c>
      <c r="CQ3020" s="170">
        <f t="shared" si="251"/>
        <v>2009.5956000000001</v>
      </c>
      <c r="CU3020" s="174">
        <v>169948</v>
      </c>
      <c r="CV3020" s="174">
        <v>3394</v>
      </c>
      <c r="CW3020" s="174">
        <v>5</v>
      </c>
      <c r="CX3020" s="174">
        <v>1890.2729999999999</v>
      </c>
    </row>
    <row r="3021" spans="84:102" x14ac:dyDescent="0.25">
      <c r="CF3021" s="3" t="s">
        <v>3073</v>
      </c>
      <c r="CG3021" s="174">
        <v>1094</v>
      </c>
      <c r="CH3021" s="174">
        <v>134821</v>
      </c>
      <c r="CI3021" s="174">
        <v>5</v>
      </c>
      <c r="CJ3021" s="174">
        <v>1890.184</v>
      </c>
      <c r="CK3021" s="174">
        <v>1890.184</v>
      </c>
      <c r="CN3021" s="3">
        <v>3299</v>
      </c>
      <c r="CO3021" s="169">
        <f t="shared" si="249"/>
        <v>992.76100000000008</v>
      </c>
      <c r="CP3021" s="169">
        <f t="shared" si="250"/>
        <v>1009.1855300000001</v>
      </c>
      <c r="CQ3021" s="170">
        <f t="shared" si="251"/>
        <v>2001.9465300000002</v>
      </c>
      <c r="CU3021" s="174">
        <v>1094</v>
      </c>
      <c r="CV3021" s="174">
        <v>134821</v>
      </c>
      <c r="CW3021" s="174">
        <v>5</v>
      </c>
      <c r="CX3021" s="174">
        <v>1890.184</v>
      </c>
    </row>
    <row r="3022" spans="84:102" x14ac:dyDescent="0.25">
      <c r="CF3022" s="3" t="s">
        <v>3073</v>
      </c>
      <c r="CG3022" s="174">
        <v>425</v>
      </c>
      <c r="CH3022" s="174">
        <v>82426</v>
      </c>
      <c r="CI3022" s="174">
        <v>5</v>
      </c>
      <c r="CJ3022" s="174">
        <v>1889.6320000000001</v>
      </c>
      <c r="CK3022" s="174">
        <v>1889.6320000000001</v>
      </c>
      <c r="CN3022" s="3">
        <v>2814</v>
      </c>
      <c r="CO3022" s="169">
        <f t="shared" si="249"/>
        <v>1016.419619</v>
      </c>
      <c r="CP3022" s="169">
        <f t="shared" si="250"/>
        <v>983.17949999999996</v>
      </c>
      <c r="CQ3022" s="170">
        <f t="shared" si="251"/>
        <v>1999.599119</v>
      </c>
      <c r="CU3022" s="174">
        <v>425</v>
      </c>
      <c r="CV3022" s="174">
        <v>82426</v>
      </c>
      <c r="CW3022" s="174">
        <v>5</v>
      </c>
      <c r="CX3022" s="174">
        <v>1889.6320000000001</v>
      </c>
    </row>
    <row r="3023" spans="84:102" x14ac:dyDescent="0.25">
      <c r="CF3023" s="3" t="s">
        <v>3073</v>
      </c>
      <c r="CG3023" s="174">
        <v>198211</v>
      </c>
      <c r="CH3023" s="174">
        <v>3274</v>
      </c>
      <c r="CI3023" s="174">
        <v>5</v>
      </c>
      <c r="CJ3023" s="174">
        <v>1889.4549999999999</v>
      </c>
      <c r="CK3023" s="174">
        <v>1889.4549999999999</v>
      </c>
      <c r="CN3023" s="3">
        <v>2337</v>
      </c>
      <c r="CO3023" s="169">
        <f t="shared" si="249"/>
        <v>940.56859999999995</v>
      </c>
      <c r="CP3023" s="169">
        <f t="shared" si="250"/>
        <v>1058.4885380000001</v>
      </c>
      <c r="CQ3023" s="170">
        <f t="shared" si="251"/>
        <v>1999.0571380000001</v>
      </c>
      <c r="CU3023" s="174">
        <v>198211</v>
      </c>
      <c r="CV3023" s="174">
        <v>3274</v>
      </c>
      <c r="CW3023" s="174">
        <v>5</v>
      </c>
      <c r="CX3023" s="174">
        <v>1889.4549999999999</v>
      </c>
    </row>
    <row r="3024" spans="84:102" x14ac:dyDescent="0.25">
      <c r="CF3024" s="3" t="s">
        <v>3073</v>
      </c>
      <c r="CG3024" s="174">
        <v>1340</v>
      </c>
      <c r="CH3024" s="174">
        <v>117709</v>
      </c>
      <c r="CI3024" s="174">
        <v>5</v>
      </c>
      <c r="CJ3024" s="174">
        <v>1889.308</v>
      </c>
      <c r="CK3024" s="174">
        <v>1889.308</v>
      </c>
      <c r="CN3024" s="3">
        <v>3507</v>
      </c>
      <c r="CO3024" s="169">
        <f t="shared" si="249"/>
        <v>987.91499999999996</v>
      </c>
      <c r="CP3024" s="169">
        <f t="shared" si="250"/>
        <v>1010.655</v>
      </c>
      <c r="CQ3024" s="170">
        <f t="shared" si="251"/>
        <v>1998.57</v>
      </c>
      <c r="CU3024" s="174">
        <v>1340</v>
      </c>
      <c r="CV3024" s="174">
        <v>117709</v>
      </c>
      <c r="CW3024" s="174">
        <v>5</v>
      </c>
      <c r="CX3024" s="174">
        <v>1889.308</v>
      </c>
    </row>
    <row r="3025" spans="84:102" x14ac:dyDescent="0.25">
      <c r="CF3025" s="3" t="s">
        <v>3073</v>
      </c>
      <c r="CG3025" s="174">
        <v>110958</v>
      </c>
      <c r="CH3025" s="174">
        <v>1401</v>
      </c>
      <c r="CI3025" s="174">
        <v>5</v>
      </c>
      <c r="CJ3025" s="174">
        <v>1887.59</v>
      </c>
      <c r="CK3025" s="174">
        <v>1887.59</v>
      </c>
      <c r="CN3025" s="3">
        <v>3612</v>
      </c>
      <c r="CO3025" s="169">
        <f t="shared" si="249"/>
        <v>1006.2564</v>
      </c>
      <c r="CP3025" s="169">
        <f t="shared" si="250"/>
        <v>992.27060000000006</v>
      </c>
      <c r="CQ3025" s="170">
        <f t="shared" si="251"/>
        <v>1998.527</v>
      </c>
      <c r="CU3025" s="174">
        <v>110958</v>
      </c>
      <c r="CV3025" s="174">
        <v>1401</v>
      </c>
      <c r="CW3025" s="174">
        <v>5</v>
      </c>
      <c r="CX3025" s="174">
        <v>1887.59</v>
      </c>
    </row>
    <row r="3026" spans="84:102" x14ac:dyDescent="0.25">
      <c r="CF3026" s="3" t="s">
        <v>3073</v>
      </c>
      <c r="CG3026" s="174">
        <v>2387</v>
      </c>
      <c r="CH3026" s="174">
        <v>30211</v>
      </c>
      <c r="CI3026" s="174">
        <v>5</v>
      </c>
      <c r="CJ3026" s="174">
        <v>1887.3630000000001</v>
      </c>
      <c r="CK3026" s="174">
        <v>1887.3630000000001</v>
      </c>
      <c r="CN3026" s="3">
        <v>1281</v>
      </c>
      <c r="CO3026" s="169">
        <f t="shared" si="249"/>
        <v>957.29060000000004</v>
      </c>
      <c r="CP3026" s="169">
        <f t="shared" si="250"/>
        <v>1040.691</v>
      </c>
      <c r="CQ3026" s="170">
        <f t="shared" si="251"/>
        <v>1997.9816000000001</v>
      </c>
      <c r="CU3026" s="174">
        <v>2387</v>
      </c>
      <c r="CV3026" s="174">
        <v>30211</v>
      </c>
      <c r="CW3026" s="174">
        <v>5</v>
      </c>
      <c r="CX3026" s="174">
        <v>1887.3630000000001</v>
      </c>
    </row>
    <row r="3027" spans="84:102" x14ac:dyDescent="0.25">
      <c r="CF3027" s="3" t="s">
        <v>3073</v>
      </c>
      <c r="CG3027" s="174">
        <v>64662</v>
      </c>
      <c r="CH3027" s="174">
        <v>72</v>
      </c>
      <c r="CI3027" s="174">
        <v>5</v>
      </c>
      <c r="CJ3027" s="174">
        <v>1887.0640000000001</v>
      </c>
      <c r="CK3027" s="174">
        <v>1887.0640000000001</v>
      </c>
      <c r="CN3027" s="3">
        <v>3512</v>
      </c>
      <c r="CO3027" s="169">
        <f t="shared" si="249"/>
        <v>1004.329</v>
      </c>
      <c r="CP3027" s="169">
        <f t="shared" si="250"/>
        <v>990.78819999999996</v>
      </c>
      <c r="CQ3027" s="170">
        <f t="shared" si="251"/>
        <v>1995.1171999999999</v>
      </c>
      <c r="CU3027" s="174">
        <v>64662</v>
      </c>
      <c r="CV3027" s="174">
        <v>72</v>
      </c>
      <c r="CW3027" s="174">
        <v>5</v>
      </c>
      <c r="CX3027" s="174">
        <v>1887.0640000000001</v>
      </c>
    </row>
    <row r="3028" spans="84:102" x14ac:dyDescent="0.25">
      <c r="CF3028" s="3" t="s">
        <v>3073</v>
      </c>
      <c r="CG3028" s="174">
        <v>69558</v>
      </c>
      <c r="CH3028" s="174">
        <v>186</v>
      </c>
      <c r="CI3028" s="174">
        <v>5</v>
      </c>
      <c r="CJ3028" s="174">
        <v>1886.768</v>
      </c>
      <c r="CK3028" s="174">
        <v>1886.768</v>
      </c>
      <c r="CN3028" s="3">
        <v>810</v>
      </c>
      <c r="CO3028" s="169">
        <f t="shared" si="249"/>
        <v>979.2097</v>
      </c>
      <c r="CP3028" s="169">
        <f t="shared" si="250"/>
        <v>1013.5426</v>
      </c>
      <c r="CQ3028" s="170">
        <f t="shared" si="251"/>
        <v>1992.7523000000001</v>
      </c>
      <c r="CU3028" s="174">
        <v>69558</v>
      </c>
      <c r="CV3028" s="174">
        <v>186</v>
      </c>
      <c r="CW3028" s="174">
        <v>5</v>
      </c>
      <c r="CX3028" s="174">
        <v>1886.768</v>
      </c>
    </row>
    <row r="3029" spans="84:102" x14ac:dyDescent="0.25">
      <c r="CF3029" s="3" t="s">
        <v>3073</v>
      </c>
      <c r="CG3029" s="174">
        <v>1516</v>
      </c>
      <c r="CH3029" s="174">
        <v>88579</v>
      </c>
      <c r="CI3029" s="174">
        <v>5</v>
      </c>
      <c r="CJ3029" s="174">
        <v>1886.242</v>
      </c>
      <c r="CK3029" s="174">
        <v>1886.242</v>
      </c>
      <c r="CN3029" s="3">
        <v>843</v>
      </c>
      <c r="CO3029" s="169">
        <f t="shared" si="249"/>
        <v>964.84659999999997</v>
      </c>
      <c r="CP3029" s="169">
        <f t="shared" si="250"/>
        <v>1027.1976999999999</v>
      </c>
      <c r="CQ3029" s="170">
        <f t="shared" si="251"/>
        <v>1992.0443</v>
      </c>
      <c r="CU3029" s="174">
        <v>1516</v>
      </c>
      <c r="CV3029" s="174">
        <v>88579</v>
      </c>
      <c r="CW3029" s="174">
        <v>5</v>
      </c>
      <c r="CX3029" s="174">
        <v>1886.242</v>
      </c>
    </row>
    <row r="3030" spans="84:102" x14ac:dyDescent="0.25">
      <c r="CF3030" s="3" t="s">
        <v>3073</v>
      </c>
      <c r="CG3030" s="174">
        <v>1201</v>
      </c>
      <c r="CH3030" s="174">
        <v>135806</v>
      </c>
      <c r="CI3030" s="174">
        <v>5</v>
      </c>
      <c r="CJ3030" s="174">
        <v>1885.951</v>
      </c>
      <c r="CK3030" s="174">
        <v>1885.951</v>
      </c>
      <c r="CN3030" s="3">
        <v>1777</v>
      </c>
      <c r="CO3030" s="169">
        <f t="shared" si="249"/>
        <v>1032.3911000000001</v>
      </c>
      <c r="CP3030" s="169">
        <f t="shared" si="250"/>
        <v>958.57359999999994</v>
      </c>
      <c r="CQ3030" s="170">
        <f t="shared" si="251"/>
        <v>1990.9647</v>
      </c>
      <c r="CU3030" s="174">
        <v>1201</v>
      </c>
      <c r="CV3030" s="174">
        <v>135806</v>
      </c>
      <c r="CW3030" s="174">
        <v>5</v>
      </c>
      <c r="CX3030" s="174">
        <v>1885.951</v>
      </c>
    </row>
    <row r="3031" spans="84:102" x14ac:dyDescent="0.25">
      <c r="CF3031" s="3" t="s">
        <v>3073</v>
      </c>
      <c r="CG3031" s="174">
        <v>3509</v>
      </c>
      <c r="CH3031" s="174">
        <v>72960</v>
      </c>
      <c r="CI3031" s="174">
        <v>5</v>
      </c>
      <c r="CJ3031" s="174">
        <v>1885.9390000000001</v>
      </c>
      <c r="CK3031" s="174">
        <v>1885.9390000000001</v>
      </c>
      <c r="CN3031" s="3">
        <v>292</v>
      </c>
      <c r="CO3031" s="169">
        <f t="shared" si="249"/>
        <v>1004.7755999999999</v>
      </c>
      <c r="CP3031" s="169">
        <f t="shared" si="250"/>
        <v>985.06857000000002</v>
      </c>
      <c r="CQ3031" s="170">
        <f t="shared" si="251"/>
        <v>1989.8441699999998</v>
      </c>
      <c r="CU3031" s="174">
        <v>3509</v>
      </c>
      <c r="CV3031" s="174">
        <v>72960</v>
      </c>
      <c r="CW3031" s="174">
        <v>5</v>
      </c>
      <c r="CX3031" s="174">
        <v>1885.9390000000001</v>
      </c>
    </row>
    <row r="3032" spans="84:102" x14ac:dyDescent="0.25">
      <c r="CF3032" s="3" t="s">
        <v>3073</v>
      </c>
      <c r="CG3032" s="174">
        <v>55865</v>
      </c>
      <c r="CH3032" s="174">
        <v>1889</v>
      </c>
      <c r="CI3032" s="174">
        <v>5</v>
      </c>
      <c r="CJ3032" s="174">
        <v>1885.4870000000001</v>
      </c>
      <c r="CK3032" s="174">
        <v>1885.4870000000001</v>
      </c>
      <c r="CN3032" s="3">
        <v>2655</v>
      </c>
      <c r="CO3032" s="169">
        <f t="shared" si="249"/>
        <v>971.03189999999995</v>
      </c>
      <c r="CP3032" s="169">
        <f t="shared" si="250"/>
        <v>1012.9909</v>
      </c>
      <c r="CQ3032" s="170">
        <f t="shared" si="251"/>
        <v>1984.0228</v>
      </c>
      <c r="CU3032" s="174">
        <v>55865</v>
      </c>
      <c r="CV3032" s="174">
        <v>1889</v>
      </c>
      <c r="CW3032" s="174">
        <v>5</v>
      </c>
      <c r="CX3032" s="174">
        <v>1885.4870000000001</v>
      </c>
    </row>
    <row r="3033" spans="84:102" x14ac:dyDescent="0.25">
      <c r="CF3033" s="3" t="s">
        <v>3073</v>
      </c>
      <c r="CG3033" s="174">
        <v>1487</v>
      </c>
      <c r="CH3033" s="174">
        <v>96701</v>
      </c>
      <c r="CI3033" s="174">
        <v>5</v>
      </c>
      <c r="CJ3033" s="174">
        <v>1885.471</v>
      </c>
      <c r="CK3033" s="174">
        <v>1885.471</v>
      </c>
      <c r="CN3033" s="3">
        <v>2811</v>
      </c>
      <c r="CO3033" s="169">
        <f t="shared" si="249"/>
        <v>973.3433</v>
      </c>
      <c r="CP3033" s="169">
        <f t="shared" si="250"/>
        <v>1010.615</v>
      </c>
      <c r="CQ3033" s="170">
        <f t="shared" si="251"/>
        <v>1983.9583</v>
      </c>
      <c r="CU3033" s="174">
        <v>1487</v>
      </c>
      <c r="CV3033" s="174">
        <v>96701</v>
      </c>
      <c r="CW3033" s="174">
        <v>5</v>
      </c>
      <c r="CX3033" s="174">
        <v>1885.471</v>
      </c>
    </row>
    <row r="3034" spans="84:102" x14ac:dyDescent="0.25">
      <c r="CF3034" s="3" t="s">
        <v>3073</v>
      </c>
      <c r="CG3034" s="174">
        <v>3380</v>
      </c>
      <c r="CH3034" s="174">
        <v>172137</v>
      </c>
      <c r="CI3034" s="174">
        <v>5</v>
      </c>
      <c r="CJ3034" s="174">
        <v>1885.329</v>
      </c>
      <c r="CK3034" s="174">
        <v>1885.329</v>
      </c>
      <c r="CN3034" s="3">
        <v>2749</v>
      </c>
      <c r="CO3034" s="169">
        <f t="shared" si="249"/>
        <v>996.82460000000003</v>
      </c>
      <c r="CP3034" s="169">
        <f t="shared" si="250"/>
        <v>986.88570000000004</v>
      </c>
      <c r="CQ3034" s="170">
        <f t="shared" si="251"/>
        <v>1983.7103000000002</v>
      </c>
      <c r="CU3034" s="174">
        <v>3380</v>
      </c>
      <c r="CV3034" s="174">
        <v>172137</v>
      </c>
      <c r="CW3034" s="174">
        <v>5</v>
      </c>
      <c r="CX3034" s="174">
        <v>1885.329</v>
      </c>
    </row>
    <row r="3035" spans="84:102" x14ac:dyDescent="0.25">
      <c r="CF3035" s="3" t="s">
        <v>3073</v>
      </c>
      <c r="CG3035" s="174">
        <v>1026</v>
      </c>
      <c r="CH3035" s="174">
        <v>121785</v>
      </c>
      <c r="CI3035" s="174">
        <v>5</v>
      </c>
      <c r="CJ3035" s="174">
        <v>1885.0340000000001</v>
      </c>
      <c r="CK3035" s="174">
        <v>1885.0340000000001</v>
      </c>
      <c r="CN3035" s="3">
        <v>2957</v>
      </c>
      <c r="CO3035" s="169">
        <f t="shared" si="249"/>
        <v>957.56719999999996</v>
      </c>
      <c r="CP3035" s="169">
        <f t="shared" si="250"/>
        <v>1024.8744999999999</v>
      </c>
      <c r="CQ3035" s="170">
        <f t="shared" si="251"/>
        <v>1982.4416999999999</v>
      </c>
      <c r="CU3035" s="174">
        <v>1026</v>
      </c>
      <c r="CV3035" s="174">
        <v>121785</v>
      </c>
      <c r="CW3035" s="174">
        <v>5</v>
      </c>
      <c r="CX3035" s="174">
        <v>1885.0340000000001</v>
      </c>
    </row>
    <row r="3036" spans="84:102" x14ac:dyDescent="0.25">
      <c r="CF3036" s="3" t="s">
        <v>3073</v>
      </c>
      <c r="CG3036" s="174">
        <v>2508</v>
      </c>
      <c r="CH3036" s="174">
        <v>38660</v>
      </c>
      <c r="CI3036" s="174">
        <v>5</v>
      </c>
      <c r="CJ3036" s="174">
        <v>1884.827</v>
      </c>
      <c r="CK3036" s="174">
        <v>1884.827</v>
      </c>
      <c r="CN3036" s="3">
        <v>616</v>
      </c>
      <c r="CO3036" s="169">
        <f t="shared" si="249"/>
        <v>977.80420000000004</v>
      </c>
      <c r="CP3036" s="169">
        <f t="shared" si="250"/>
        <v>1004.4875</v>
      </c>
      <c r="CQ3036" s="170">
        <f t="shared" si="251"/>
        <v>1982.2917</v>
      </c>
      <c r="CU3036" s="174">
        <v>2508</v>
      </c>
      <c r="CV3036" s="174">
        <v>38660</v>
      </c>
      <c r="CW3036" s="174">
        <v>5</v>
      </c>
      <c r="CX3036" s="174">
        <v>1884.827</v>
      </c>
    </row>
    <row r="3037" spans="84:102" x14ac:dyDescent="0.25">
      <c r="CF3037" s="3" t="s">
        <v>3073</v>
      </c>
      <c r="CG3037" s="174">
        <v>163151</v>
      </c>
      <c r="CH3037" s="174">
        <v>2692</v>
      </c>
      <c r="CI3037" s="174">
        <v>5</v>
      </c>
      <c r="CJ3037" s="174">
        <v>1884.2560000000001</v>
      </c>
      <c r="CK3037" s="174">
        <v>1884.2560000000001</v>
      </c>
      <c r="CN3037" s="3">
        <v>266</v>
      </c>
      <c r="CO3037" s="169">
        <f t="shared" si="249"/>
        <v>981.98649999999998</v>
      </c>
      <c r="CP3037" s="169">
        <f t="shared" si="250"/>
        <v>1000.2057</v>
      </c>
      <c r="CQ3037" s="170">
        <f t="shared" si="251"/>
        <v>1982.1922</v>
      </c>
      <c r="CU3037" s="174">
        <v>163151</v>
      </c>
      <c r="CV3037" s="174">
        <v>2692</v>
      </c>
      <c r="CW3037" s="174">
        <v>5</v>
      </c>
      <c r="CX3037" s="174">
        <v>1884.2560000000001</v>
      </c>
    </row>
    <row r="3038" spans="84:102" x14ac:dyDescent="0.25">
      <c r="CF3038" s="3" t="s">
        <v>3073</v>
      </c>
      <c r="CG3038" s="174">
        <v>28631</v>
      </c>
      <c r="CH3038" s="174">
        <v>2393</v>
      </c>
      <c r="CI3038" s="174">
        <v>5</v>
      </c>
      <c r="CJ3038" s="174">
        <v>1883.5139999999999</v>
      </c>
      <c r="CK3038" s="174">
        <v>1883.5139999999999</v>
      </c>
      <c r="CN3038" s="3">
        <v>2507</v>
      </c>
      <c r="CO3038" s="169">
        <f t="shared" si="249"/>
        <v>993.35299999999995</v>
      </c>
      <c r="CP3038" s="169">
        <f t="shared" si="250"/>
        <v>988.31500000000005</v>
      </c>
      <c r="CQ3038" s="170">
        <f t="shared" si="251"/>
        <v>1981.6680000000001</v>
      </c>
      <c r="CU3038" s="174">
        <v>28631</v>
      </c>
      <c r="CV3038" s="174">
        <v>2393</v>
      </c>
      <c r="CW3038" s="174">
        <v>5</v>
      </c>
      <c r="CX3038" s="174">
        <v>1883.5139999999999</v>
      </c>
    </row>
    <row r="3039" spans="84:102" x14ac:dyDescent="0.25">
      <c r="CF3039" s="3" t="s">
        <v>3073</v>
      </c>
      <c r="CG3039" s="174">
        <v>521</v>
      </c>
      <c r="CH3039" s="174">
        <v>85900</v>
      </c>
      <c r="CI3039" s="174">
        <v>5</v>
      </c>
      <c r="CJ3039" s="174">
        <v>1883.4590000000001</v>
      </c>
      <c r="CK3039" s="174">
        <v>1883.4590000000001</v>
      </c>
      <c r="CN3039" s="3">
        <v>3497</v>
      </c>
      <c r="CO3039" s="169">
        <f t="shared" si="249"/>
        <v>973.34950000000003</v>
      </c>
      <c r="CP3039" s="169">
        <f t="shared" si="250"/>
        <v>1008.216</v>
      </c>
      <c r="CQ3039" s="170">
        <f t="shared" si="251"/>
        <v>1981.5655000000002</v>
      </c>
      <c r="CU3039" s="174">
        <v>521</v>
      </c>
      <c r="CV3039" s="174">
        <v>85900</v>
      </c>
      <c r="CW3039" s="174">
        <v>5</v>
      </c>
      <c r="CX3039" s="174">
        <v>1883.4590000000001</v>
      </c>
    </row>
    <row r="3040" spans="84:102" x14ac:dyDescent="0.25">
      <c r="CF3040" s="3" t="s">
        <v>3073</v>
      </c>
      <c r="CG3040" s="174">
        <v>96758</v>
      </c>
      <c r="CH3040" s="174">
        <v>1477</v>
      </c>
      <c r="CI3040" s="174">
        <v>5</v>
      </c>
      <c r="CJ3040" s="174">
        <v>1883.452</v>
      </c>
      <c r="CK3040" s="174">
        <v>1883.452</v>
      </c>
      <c r="CN3040" s="3">
        <v>2890</v>
      </c>
      <c r="CO3040" s="169">
        <f t="shared" si="249"/>
        <v>982.46680000000003</v>
      </c>
      <c r="CP3040" s="169">
        <f t="shared" si="250"/>
        <v>998.18709999999999</v>
      </c>
      <c r="CQ3040" s="170">
        <f t="shared" si="251"/>
        <v>1980.6539</v>
      </c>
      <c r="CU3040" s="174">
        <v>96758</v>
      </c>
      <c r="CV3040" s="174">
        <v>1477</v>
      </c>
      <c r="CW3040" s="174">
        <v>5</v>
      </c>
      <c r="CX3040" s="174">
        <v>1883.452</v>
      </c>
    </row>
    <row r="3041" spans="84:102" x14ac:dyDescent="0.25">
      <c r="CF3041" s="3" t="s">
        <v>3073</v>
      </c>
      <c r="CG3041" s="174">
        <v>1857</v>
      </c>
      <c r="CH3041" s="174">
        <v>54188</v>
      </c>
      <c r="CI3041" s="174">
        <v>5</v>
      </c>
      <c r="CJ3041" s="174">
        <v>1883.25</v>
      </c>
      <c r="CK3041" s="174">
        <v>1883.25</v>
      </c>
      <c r="CN3041" s="3">
        <v>2746</v>
      </c>
      <c r="CO3041" s="169">
        <f t="shared" si="249"/>
        <v>995.27019000000007</v>
      </c>
      <c r="CP3041" s="169">
        <f t="shared" si="250"/>
        <v>983.35906</v>
      </c>
      <c r="CQ3041" s="170">
        <f t="shared" si="251"/>
        <v>1978.62925</v>
      </c>
      <c r="CU3041" s="174">
        <v>1857</v>
      </c>
      <c r="CV3041" s="174">
        <v>54188</v>
      </c>
      <c r="CW3041" s="174">
        <v>5</v>
      </c>
      <c r="CX3041" s="174">
        <v>1883.25</v>
      </c>
    </row>
    <row r="3042" spans="84:102" x14ac:dyDescent="0.25">
      <c r="CF3042" s="3" t="s">
        <v>3073</v>
      </c>
      <c r="CG3042" s="174">
        <v>30265</v>
      </c>
      <c r="CH3042" s="174">
        <v>2386</v>
      </c>
      <c r="CI3042" s="174">
        <v>5</v>
      </c>
      <c r="CJ3042" s="174">
        <v>1882.337</v>
      </c>
      <c r="CK3042" s="174">
        <v>1882.337</v>
      </c>
      <c r="CN3042" s="3">
        <v>2715</v>
      </c>
      <c r="CO3042" s="169">
        <f t="shared" si="249"/>
        <v>987.96469999999999</v>
      </c>
      <c r="CP3042" s="169">
        <f t="shared" si="250"/>
        <v>990.5181</v>
      </c>
      <c r="CQ3042" s="170">
        <f t="shared" si="251"/>
        <v>1978.4828</v>
      </c>
      <c r="CU3042" s="174">
        <v>30265</v>
      </c>
      <c r="CV3042" s="174">
        <v>2386</v>
      </c>
      <c r="CW3042" s="174">
        <v>5</v>
      </c>
      <c r="CX3042" s="174">
        <v>1882.337</v>
      </c>
    </row>
    <row r="3043" spans="84:102" x14ac:dyDescent="0.25">
      <c r="CF3043" s="3" t="s">
        <v>3073</v>
      </c>
      <c r="CG3043" s="174">
        <v>115518</v>
      </c>
      <c r="CH3043" s="174">
        <v>967</v>
      </c>
      <c r="CI3043" s="174">
        <v>5</v>
      </c>
      <c r="CJ3043" s="174">
        <v>1881.721</v>
      </c>
      <c r="CK3043" s="174">
        <v>1881.721</v>
      </c>
      <c r="CN3043" s="3">
        <v>3587</v>
      </c>
      <c r="CO3043" s="169">
        <f t="shared" si="249"/>
        <v>955.43989999999997</v>
      </c>
      <c r="CP3043" s="169">
        <f t="shared" si="250"/>
        <v>1021.5789</v>
      </c>
      <c r="CQ3043" s="170">
        <f t="shared" si="251"/>
        <v>1977.0187999999998</v>
      </c>
      <c r="CU3043" s="174">
        <v>115518</v>
      </c>
      <c r="CV3043" s="174">
        <v>967</v>
      </c>
      <c r="CW3043" s="174">
        <v>5</v>
      </c>
      <c r="CX3043" s="174">
        <v>1881.721</v>
      </c>
    </row>
    <row r="3044" spans="84:102" x14ac:dyDescent="0.25">
      <c r="CF3044" s="3" t="s">
        <v>3073</v>
      </c>
      <c r="CG3044" s="174">
        <v>2356</v>
      </c>
      <c r="CH3044" s="174">
        <v>27615</v>
      </c>
      <c r="CI3044" s="174">
        <v>5</v>
      </c>
      <c r="CJ3044" s="174">
        <v>1881.68</v>
      </c>
      <c r="CK3044" s="174">
        <v>1881.68</v>
      </c>
      <c r="CN3044" s="3">
        <v>2147</v>
      </c>
      <c r="CO3044" s="169">
        <f t="shared" si="249"/>
        <v>1004.8286999999999</v>
      </c>
      <c r="CP3044" s="169">
        <f t="shared" si="250"/>
        <v>971.23290000000009</v>
      </c>
      <c r="CQ3044" s="170">
        <f t="shared" si="251"/>
        <v>1976.0616</v>
      </c>
      <c r="CU3044" s="174">
        <v>2356</v>
      </c>
      <c r="CV3044" s="174">
        <v>27615</v>
      </c>
      <c r="CW3044" s="174">
        <v>5</v>
      </c>
      <c r="CX3044" s="174">
        <v>1881.68</v>
      </c>
    </row>
    <row r="3045" spans="84:102" x14ac:dyDescent="0.25">
      <c r="CF3045" s="3" t="s">
        <v>3073</v>
      </c>
      <c r="CG3045" s="174">
        <v>152980</v>
      </c>
      <c r="CH3045" s="174">
        <v>3165</v>
      </c>
      <c r="CI3045" s="174">
        <v>5</v>
      </c>
      <c r="CJ3045" s="174">
        <v>1881.44</v>
      </c>
      <c r="CK3045" s="174">
        <v>1881.44</v>
      </c>
      <c r="CN3045" s="3">
        <v>2924</v>
      </c>
      <c r="CO3045" s="169">
        <f t="shared" si="249"/>
        <v>999.86619999999994</v>
      </c>
      <c r="CP3045" s="169">
        <f t="shared" si="250"/>
        <v>973.96569999999997</v>
      </c>
      <c r="CQ3045" s="170">
        <f t="shared" si="251"/>
        <v>1973.8318999999999</v>
      </c>
      <c r="CU3045" s="174">
        <v>152980</v>
      </c>
      <c r="CV3045" s="174">
        <v>3165</v>
      </c>
      <c r="CW3045" s="174">
        <v>5</v>
      </c>
      <c r="CX3045" s="174">
        <v>1881.44</v>
      </c>
    </row>
    <row r="3046" spans="84:102" x14ac:dyDescent="0.25">
      <c r="CF3046" s="3" t="s">
        <v>3073</v>
      </c>
      <c r="CG3046" s="174">
        <v>430</v>
      </c>
      <c r="CH3046" s="174">
        <v>82398</v>
      </c>
      <c r="CI3046" s="174">
        <v>5</v>
      </c>
      <c r="CJ3046" s="174">
        <v>1881.133</v>
      </c>
      <c r="CK3046" s="174">
        <v>1881.133</v>
      </c>
      <c r="CN3046" s="3">
        <v>3511</v>
      </c>
      <c r="CO3046" s="169">
        <f t="shared" si="249"/>
        <v>986.31389999999999</v>
      </c>
      <c r="CP3046" s="169">
        <f t="shared" si="250"/>
        <v>984.74159999999995</v>
      </c>
      <c r="CQ3046" s="170">
        <f t="shared" si="251"/>
        <v>1971.0554999999999</v>
      </c>
      <c r="CU3046" s="174">
        <v>430</v>
      </c>
      <c r="CV3046" s="174">
        <v>82398</v>
      </c>
      <c r="CW3046" s="174">
        <v>5</v>
      </c>
      <c r="CX3046" s="174">
        <v>1881.133</v>
      </c>
    </row>
    <row r="3047" spans="84:102" x14ac:dyDescent="0.25">
      <c r="CF3047" s="3" t="s">
        <v>3073</v>
      </c>
      <c r="CG3047" s="174">
        <v>58835</v>
      </c>
      <c r="CH3047" s="174">
        <v>19</v>
      </c>
      <c r="CI3047" s="174">
        <v>5</v>
      </c>
      <c r="CJ3047" s="174">
        <v>1880.884</v>
      </c>
      <c r="CK3047" s="174">
        <v>1880.884</v>
      </c>
      <c r="CN3047" s="3">
        <v>113</v>
      </c>
      <c r="CO3047" s="169">
        <f t="shared" si="249"/>
        <v>971.70400000000006</v>
      </c>
      <c r="CP3047" s="169">
        <f t="shared" si="250"/>
        <v>998.06539999999995</v>
      </c>
      <c r="CQ3047" s="170">
        <f t="shared" si="251"/>
        <v>1969.7694000000001</v>
      </c>
      <c r="CU3047" s="174">
        <v>58835</v>
      </c>
      <c r="CV3047" s="174">
        <v>19</v>
      </c>
      <c r="CW3047" s="174">
        <v>5</v>
      </c>
      <c r="CX3047" s="174">
        <v>1880.884</v>
      </c>
    </row>
    <row r="3048" spans="84:102" x14ac:dyDescent="0.25">
      <c r="CF3048" s="3" t="s">
        <v>3073</v>
      </c>
      <c r="CG3048" s="174">
        <v>159114</v>
      </c>
      <c r="CH3048" s="174">
        <v>3230</v>
      </c>
      <c r="CI3048" s="174">
        <v>5</v>
      </c>
      <c r="CJ3048" s="174">
        <v>1880.6959999999999</v>
      </c>
      <c r="CK3048" s="174">
        <v>1880.6959999999999</v>
      </c>
      <c r="CN3048" s="3">
        <v>208</v>
      </c>
      <c r="CO3048" s="169">
        <f t="shared" si="249"/>
        <v>991.81555000000003</v>
      </c>
      <c r="CP3048" s="169">
        <f t="shared" si="250"/>
        <v>977.80401999999992</v>
      </c>
      <c r="CQ3048" s="170">
        <f t="shared" si="251"/>
        <v>1969.6195699999998</v>
      </c>
      <c r="CU3048" s="174">
        <v>159114</v>
      </c>
      <c r="CV3048" s="174">
        <v>3230</v>
      </c>
      <c r="CW3048" s="174">
        <v>5</v>
      </c>
      <c r="CX3048" s="174">
        <v>1880.6959999999999</v>
      </c>
    </row>
    <row r="3049" spans="84:102" x14ac:dyDescent="0.25">
      <c r="CF3049" s="3" t="s">
        <v>3073</v>
      </c>
      <c r="CG3049" s="174">
        <v>129392</v>
      </c>
      <c r="CH3049" s="174">
        <v>1227</v>
      </c>
      <c r="CI3049" s="174">
        <v>5</v>
      </c>
      <c r="CJ3049" s="174">
        <v>1879.9449999999999</v>
      </c>
      <c r="CK3049" s="174">
        <v>1879.9449999999999</v>
      </c>
      <c r="CN3049" s="3">
        <v>146</v>
      </c>
      <c r="CO3049" s="169">
        <f t="shared" si="249"/>
        <v>977.09930000000008</v>
      </c>
      <c r="CP3049" s="169">
        <f t="shared" si="250"/>
        <v>988.92790000000002</v>
      </c>
      <c r="CQ3049" s="170">
        <f t="shared" si="251"/>
        <v>1966.0272</v>
      </c>
      <c r="CU3049" s="174">
        <v>129392</v>
      </c>
      <c r="CV3049" s="174">
        <v>1227</v>
      </c>
      <c r="CW3049" s="174">
        <v>5</v>
      </c>
      <c r="CX3049" s="174">
        <v>1879.9449999999999</v>
      </c>
    </row>
    <row r="3050" spans="84:102" x14ac:dyDescent="0.25">
      <c r="CF3050" s="3" t="s">
        <v>3073</v>
      </c>
      <c r="CG3050" s="174">
        <v>2602</v>
      </c>
      <c r="CH3050" s="174">
        <v>41906</v>
      </c>
      <c r="CI3050" s="174">
        <v>5</v>
      </c>
      <c r="CJ3050" s="174">
        <v>1879.559</v>
      </c>
      <c r="CK3050" s="174">
        <v>1879.559</v>
      </c>
      <c r="CN3050" s="3">
        <v>1678</v>
      </c>
      <c r="CO3050" s="169">
        <f t="shared" si="249"/>
        <v>975.8365</v>
      </c>
      <c r="CP3050" s="169">
        <f t="shared" si="250"/>
        <v>988.39829999999995</v>
      </c>
      <c r="CQ3050" s="170">
        <f t="shared" si="251"/>
        <v>1964.2348</v>
      </c>
      <c r="CU3050" s="174">
        <v>2602</v>
      </c>
      <c r="CV3050" s="174">
        <v>41906</v>
      </c>
      <c r="CW3050" s="174">
        <v>5</v>
      </c>
      <c r="CX3050" s="174">
        <v>1879.559</v>
      </c>
    </row>
    <row r="3051" spans="84:102" x14ac:dyDescent="0.25">
      <c r="CF3051" s="3" t="s">
        <v>3073</v>
      </c>
      <c r="CG3051" s="174">
        <v>1584</v>
      </c>
      <c r="CH3051" s="174">
        <v>80506</v>
      </c>
      <c r="CI3051" s="174">
        <v>5</v>
      </c>
      <c r="CJ3051" s="174">
        <v>1878.9259999999999</v>
      </c>
      <c r="CK3051" s="174">
        <v>1878.9259999999999</v>
      </c>
      <c r="CN3051" s="3">
        <v>559</v>
      </c>
      <c r="CO3051" s="169">
        <f t="shared" si="249"/>
        <v>978.76940000000002</v>
      </c>
      <c r="CP3051" s="169">
        <f t="shared" si="250"/>
        <v>980.00824999999998</v>
      </c>
      <c r="CQ3051" s="170">
        <f t="shared" si="251"/>
        <v>1958.77765</v>
      </c>
      <c r="CU3051" s="174">
        <v>1584</v>
      </c>
      <c r="CV3051" s="174">
        <v>80506</v>
      </c>
      <c r="CW3051" s="174">
        <v>5</v>
      </c>
      <c r="CX3051" s="174">
        <v>1878.9259999999999</v>
      </c>
    </row>
    <row r="3052" spans="84:102" x14ac:dyDescent="0.25">
      <c r="CF3052" s="3" t="s">
        <v>3073</v>
      </c>
      <c r="CG3052" s="174">
        <v>145449</v>
      </c>
      <c r="CH3052" s="174">
        <v>1160</v>
      </c>
      <c r="CI3052" s="174">
        <v>5</v>
      </c>
      <c r="CJ3052" s="174">
        <v>1878.8710000000001</v>
      </c>
      <c r="CK3052" s="174">
        <v>1878.8710000000001</v>
      </c>
      <c r="CN3052" s="3">
        <v>1767</v>
      </c>
      <c r="CO3052" s="169">
        <f t="shared" si="249"/>
        <v>959.36580000000004</v>
      </c>
      <c r="CP3052" s="169">
        <f t="shared" si="250"/>
        <v>999.15340000000003</v>
      </c>
      <c r="CQ3052" s="170">
        <f t="shared" si="251"/>
        <v>1958.5192000000002</v>
      </c>
      <c r="CU3052" s="174">
        <v>145449</v>
      </c>
      <c r="CV3052" s="174">
        <v>1160</v>
      </c>
      <c r="CW3052" s="174">
        <v>5</v>
      </c>
      <c r="CX3052" s="174">
        <v>1878.8710000000001</v>
      </c>
    </row>
    <row r="3053" spans="84:102" x14ac:dyDescent="0.25">
      <c r="CF3053" s="3" t="s">
        <v>3073</v>
      </c>
      <c r="CG3053" s="174">
        <v>72960</v>
      </c>
      <c r="CH3053" s="174">
        <v>3509</v>
      </c>
      <c r="CI3053" s="174">
        <v>5</v>
      </c>
      <c r="CJ3053" s="174">
        <v>1878.7719999999999</v>
      </c>
      <c r="CK3053" s="174">
        <v>1878.7719999999999</v>
      </c>
      <c r="CN3053" s="3">
        <v>270</v>
      </c>
      <c r="CO3053" s="169">
        <f t="shared" si="249"/>
        <v>1018.628563</v>
      </c>
      <c r="CP3053" s="169">
        <f t="shared" si="250"/>
        <v>938.36669999999992</v>
      </c>
      <c r="CQ3053" s="170">
        <f t="shared" si="251"/>
        <v>1956.9952629999998</v>
      </c>
      <c r="CU3053" s="174">
        <v>72960</v>
      </c>
      <c r="CV3053" s="174">
        <v>3509</v>
      </c>
      <c r="CW3053" s="174">
        <v>5</v>
      </c>
      <c r="CX3053" s="174">
        <v>1878.7719999999999</v>
      </c>
    </row>
    <row r="3054" spans="84:102" x14ac:dyDescent="0.25">
      <c r="CF3054" s="3" t="s">
        <v>3073</v>
      </c>
      <c r="CG3054" s="174">
        <v>72999</v>
      </c>
      <c r="CH3054" s="174">
        <v>313</v>
      </c>
      <c r="CI3054" s="174">
        <v>5</v>
      </c>
      <c r="CJ3054" s="174">
        <v>1878.57</v>
      </c>
      <c r="CK3054" s="174">
        <v>1878.57</v>
      </c>
      <c r="CN3054" s="3">
        <v>2830</v>
      </c>
      <c r="CO3054" s="169">
        <f t="shared" si="249"/>
        <v>977.79790000000003</v>
      </c>
      <c r="CP3054" s="169">
        <f t="shared" si="250"/>
        <v>979.02160000000003</v>
      </c>
      <c r="CQ3054" s="170">
        <f t="shared" si="251"/>
        <v>1956.8195000000001</v>
      </c>
      <c r="CU3054" s="174">
        <v>72999</v>
      </c>
      <c r="CV3054" s="174">
        <v>313</v>
      </c>
      <c r="CW3054" s="174">
        <v>5</v>
      </c>
      <c r="CX3054" s="174">
        <v>1878.57</v>
      </c>
    </row>
    <row r="3055" spans="84:102" x14ac:dyDescent="0.25">
      <c r="CF3055" s="3" t="s">
        <v>3073</v>
      </c>
      <c r="CG3055" s="174">
        <v>3610</v>
      </c>
      <c r="CH3055" s="174">
        <v>92447</v>
      </c>
      <c r="CI3055" s="174">
        <v>5</v>
      </c>
      <c r="CJ3055" s="174">
        <v>1878.1669999999999</v>
      </c>
      <c r="CK3055" s="174">
        <v>1878.1669999999999</v>
      </c>
      <c r="CN3055" s="3">
        <v>3615</v>
      </c>
      <c r="CO3055" s="169">
        <f t="shared" si="249"/>
        <v>966.02910000000008</v>
      </c>
      <c r="CP3055" s="169">
        <f t="shared" si="250"/>
        <v>990.16519999999991</v>
      </c>
      <c r="CQ3055" s="170">
        <f t="shared" si="251"/>
        <v>1956.1943000000001</v>
      </c>
      <c r="CU3055" s="174">
        <v>3610</v>
      </c>
      <c r="CV3055" s="174">
        <v>92447</v>
      </c>
      <c r="CW3055" s="174">
        <v>5</v>
      </c>
      <c r="CX3055" s="174">
        <v>1878.1669999999999</v>
      </c>
    </row>
    <row r="3056" spans="84:102" x14ac:dyDescent="0.25">
      <c r="CF3056" s="3" t="s">
        <v>3073</v>
      </c>
      <c r="CG3056" s="174">
        <v>100589</v>
      </c>
      <c r="CH3056" s="174">
        <v>753</v>
      </c>
      <c r="CI3056" s="174">
        <v>5</v>
      </c>
      <c r="CJ3056" s="174">
        <v>1877.577</v>
      </c>
      <c r="CK3056" s="174">
        <v>1877.577</v>
      </c>
      <c r="CN3056" s="3">
        <v>155</v>
      </c>
      <c r="CO3056" s="169">
        <f t="shared" si="249"/>
        <v>987.33320000000003</v>
      </c>
      <c r="CP3056" s="169">
        <f t="shared" si="250"/>
        <v>965.08390000000009</v>
      </c>
      <c r="CQ3056" s="170">
        <f t="shared" si="251"/>
        <v>1952.4171000000001</v>
      </c>
      <c r="CU3056" s="174">
        <v>100589</v>
      </c>
      <c r="CV3056" s="174">
        <v>753</v>
      </c>
      <c r="CW3056" s="174">
        <v>5</v>
      </c>
      <c r="CX3056" s="174">
        <v>1877.577</v>
      </c>
    </row>
    <row r="3057" spans="84:102" x14ac:dyDescent="0.25">
      <c r="CF3057" s="3" t="s">
        <v>3073</v>
      </c>
      <c r="CG3057" s="174">
        <v>1126</v>
      </c>
      <c r="CH3057" s="174">
        <v>138886</v>
      </c>
      <c r="CI3057" s="174">
        <v>5</v>
      </c>
      <c r="CJ3057" s="174">
        <v>1877.5170000000001</v>
      </c>
      <c r="CK3057" s="174">
        <v>1877.5170000000001</v>
      </c>
      <c r="CN3057" s="3">
        <v>2664</v>
      </c>
      <c r="CO3057" s="169">
        <f t="shared" si="249"/>
        <v>966.08150000000001</v>
      </c>
      <c r="CP3057" s="169">
        <f t="shared" si="250"/>
        <v>985.55610000000001</v>
      </c>
      <c r="CQ3057" s="170">
        <f t="shared" si="251"/>
        <v>1951.6376</v>
      </c>
      <c r="CU3057" s="174">
        <v>1126</v>
      </c>
      <c r="CV3057" s="174">
        <v>138886</v>
      </c>
      <c r="CW3057" s="174">
        <v>5</v>
      </c>
      <c r="CX3057" s="174">
        <v>1877.5170000000001</v>
      </c>
    </row>
    <row r="3058" spans="84:102" x14ac:dyDescent="0.25">
      <c r="CF3058" s="3" t="s">
        <v>3073</v>
      </c>
      <c r="CG3058" s="174">
        <v>93258</v>
      </c>
      <c r="CH3058" s="174">
        <v>1490</v>
      </c>
      <c r="CI3058" s="174">
        <v>5</v>
      </c>
      <c r="CJ3058" s="174">
        <v>1877.376</v>
      </c>
      <c r="CK3058" s="174">
        <v>1877.376</v>
      </c>
      <c r="CN3058" s="3">
        <v>2133</v>
      </c>
      <c r="CO3058" s="169">
        <f t="shared" si="249"/>
        <v>959.06690000000003</v>
      </c>
      <c r="CP3058" s="169">
        <f t="shared" si="250"/>
        <v>987.87869999999998</v>
      </c>
      <c r="CQ3058" s="170">
        <f t="shared" si="251"/>
        <v>1946.9456</v>
      </c>
      <c r="CU3058" s="174">
        <v>93258</v>
      </c>
      <c r="CV3058" s="174">
        <v>1490</v>
      </c>
      <c r="CW3058" s="174">
        <v>5</v>
      </c>
      <c r="CX3058" s="174">
        <v>1877.376</v>
      </c>
    </row>
    <row r="3059" spans="84:102" x14ac:dyDescent="0.25">
      <c r="CF3059" s="3" t="s">
        <v>3073</v>
      </c>
      <c r="CG3059" s="174">
        <v>85609</v>
      </c>
      <c r="CH3059" s="174">
        <v>522</v>
      </c>
      <c r="CI3059" s="174">
        <v>5</v>
      </c>
      <c r="CJ3059" s="174">
        <v>1877.325</v>
      </c>
      <c r="CK3059" s="174">
        <v>1877.325</v>
      </c>
      <c r="CN3059" s="3">
        <v>364</v>
      </c>
      <c r="CO3059" s="169">
        <f t="shared" si="249"/>
        <v>983.99389999999994</v>
      </c>
      <c r="CP3059" s="169">
        <f t="shared" si="250"/>
        <v>961.97339999999997</v>
      </c>
      <c r="CQ3059" s="170">
        <f t="shared" si="251"/>
        <v>1945.9672999999998</v>
      </c>
      <c r="CU3059" s="174">
        <v>85609</v>
      </c>
      <c r="CV3059" s="174">
        <v>522</v>
      </c>
      <c r="CW3059" s="174">
        <v>5</v>
      </c>
      <c r="CX3059" s="174">
        <v>1877.325</v>
      </c>
    </row>
    <row r="3060" spans="84:102" x14ac:dyDescent="0.25">
      <c r="CF3060" s="3" t="s">
        <v>3073</v>
      </c>
      <c r="CG3060" s="174">
        <v>3038</v>
      </c>
      <c r="CH3060" s="174">
        <v>165551</v>
      </c>
      <c r="CI3060" s="174">
        <v>5</v>
      </c>
      <c r="CJ3060" s="174">
        <v>1877.02</v>
      </c>
      <c r="CK3060" s="174">
        <v>1877.02</v>
      </c>
      <c r="CN3060" s="3">
        <v>2852</v>
      </c>
      <c r="CO3060" s="169">
        <f t="shared" si="249"/>
        <v>958.3886</v>
      </c>
      <c r="CP3060" s="169">
        <f t="shared" si="250"/>
        <v>983.44939999999997</v>
      </c>
      <c r="CQ3060" s="170">
        <f t="shared" si="251"/>
        <v>1941.838</v>
      </c>
      <c r="CU3060" s="174">
        <v>3038</v>
      </c>
      <c r="CV3060" s="174">
        <v>165551</v>
      </c>
      <c r="CW3060" s="174">
        <v>5</v>
      </c>
      <c r="CX3060" s="174">
        <v>1877.02</v>
      </c>
    </row>
    <row r="3061" spans="84:102" x14ac:dyDescent="0.25">
      <c r="CF3061" s="3" t="s">
        <v>3073</v>
      </c>
      <c r="CG3061" s="174">
        <v>42495</v>
      </c>
      <c r="CH3061" s="174">
        <v>2585</v>
      </c>
      <c r="CI3061" s="174">
        <v>5</v>
      </c>
      <c r="CJ3061" s="174">
        <v>1876.076</v>
      </c>
      <c r="CK3061" s="174">
        <v>1876.076</v>
      </c>
      <c r="CN3061" s="3">
        <v>731</v>
      </c>
      <c r="CO3061" s="169">
        <f t="shared" si="249"/>
        <v>952.56700000000001</v>
      </c>
      <c r="CP3061" s="169">
        <f t="shared" si="250"/>
        <v>984.47900000000004</v>
      </c>
      <c r="CQ3061" s="170">
        <f t="shared" si="251"/>
        <v>1937.046</v>
      </c>
      <c r="CU3061" s="174">
        <v>42495</v>
      </c>
      <c r="CV3061" s="174">
        <v>2585</v>
      </c>
      <c r="CW3061" s="174">
        <v>5</v>
      </c>
      <c r="CX3061" s="174">
        <v>1876.076</v>
      </c>
    </row>
    <row r="3062" spans="84:102" x14ac:dyDescent="0.25">
      <c r="CF3062" s="3" t="s">
        <v>3073</v>
      </c>
      <c r="CG3062" s="174">
        <v>144427</v>
      </c>
      <c r="CH3062" s="174">
        <v>3092</v>
      </c>
      <c r="CI3062" s="174">
        <v>5</v>
      </c>
      <c r="CJ3062" s="174">
        <v>1875.894</v>
      </c>
      <c r="CK3062" s="174">
        <v>1875.894</v>
      </c>
      <c r="CN3062" s="3">
        <v>1824</v>
      </c>
      <c r="CO3062" s="169">
        <f t="shared" si="249"/>
        <v>979.34320000000002</v>
      </c>
      <c r="CP3062" s="169">
        <f t="shared" si="250"/>
        <v>955.28949999999998</v>
      </c>
      <c r="CQ3062" s="170">
        <f t="shared" si="251"/>
        <v>1934.6327000000001</v>
      </c>
      <c r="CU3062" s="174">
        <v>144427</v>
      </c>
      <c r="CV3062" s="174">
        <v>3092</v>
      </c>
      <c r="CW3062" s="174">
        <v>5</v>
      </c>
      <c r="CX3062" s="174">
        <v>1875.894</v>
      </c>
    </row>
    <row r="3063" spans="84:102" x14ac:dyDescent="0.25">
      <c r="CF3063" s="3" t="s">
        <v>3073</v>
      </c>
      <c r="CG3063" s="174">
        <v>256</v>
      </c>
      <c r="CH3063" s="174">
        <v>71791</v>
      </c>
      <c r="CI3063" s="174">
        <v>5</v>
      </c>
      <c r="CJ3063" s="174">
        <v>1875.79</v>
      </c>
      <c r="CK3063" s="174">
        <v>1875.79</v>
      </c>
      <c r="CN3063" s="3">
        <v>640</v>
      </c>
      <c r="CO3063" s="169">
        <f t="shared" si="249"/>
        <v>1011.58411</v>
      </c>
      <c r="CP3063" s="169">
        <f t="shared" si="250"/>
        <v>922.09518000000003</v>
      </c>
      <c r="CQ3063" s="170">
        <f t="shared" si="251"/>
        <v>1933.67929</v>
      </c>
      <c r="CU3063" s="174">
        <v>256</v>
      </c>
      <c r="CV3063" s="174">
        <v>71791</v>
      </c>
      <c r="CW3063" s="174">
        <v>5</v>
      </c>
      <c r="CX3063" s="174">
        <v>1875.79</v>
      </c>
    </row>
    <row r="3064" spans="84:102" x14ac:dyDescent="0.25">
      <c r="CF3064" s="3" t="s">
        <v>3073</v>
      </c>
      <c r="CG3064" s="174">
        <v>149390</v>
      </c>
      <c r="CH3064" s="174">
        <v>2840</v>
      </c>
      <c r="CI3064" s="174">
        <v>5</v>
      </c>
      <c r="CJ3064" s="174">
        <v>1875.4960000000001</v>
      </c>
      <c r="CK3064" s="174">
        <v>1875.4960000000001</v>
      </c>
      <c r="CN3064" s="3">
        <v>3294</v>
      </c>
      <c r="CO3064" s="169">
        <f t="shared" si="249"/>
        <v>971.69849999999997</v>
      </c>
      <c r="CP3064" s="169">
        <f t="shared" si="250"/>
        <v>956.19949999999994</v>
      </c>
      <c r="CQ3064" s="170">
        <f t="shared" si="251"/>
        <v>1927.8979999999999</v>
      </c>
      <c r="CU3064" s="174">
        <v>149390</v>
      </c>
      <c r="CV3064" s="174">
        <v>2840</v>
      </c>
      <c r="CW3064" s="174">
        <v>5</v>
      </c>
      <c r="CX3064" s="174">
        <v>1875.4960000000001</v>
      </c>
    </row>
    <row r="3065" spans="84:102" x14ac:dyDescent="0.25">
      <c r="CF3065" s="3" t="s">
        <v>3073</v>
      </c>
      <c r="CG3065" s="174">
        <v>156490</v>
      </c>
      <c r="CH3065" s="174">
        <v>3202</v>
      </c>
      <c r="CI3065" s="174">
        <v>5</v>
      </c>
      <c r="CJ3065" s="174">
        <v>1875.1990000000001</v>
      </c>
      <c r="CK3065" s="174">
        <v>1875.1990000000001</v>
      </c>
      <c r="CN3065" s="3">
        <v>117</v>
      </c>
      <c r="CO3065" s="169">
        <f t="shared" si="249"/>
        <v>972.13471500000003</v>
      </c>
      <c r="CP3065" s="169">
        <f t="shared" si="250"/>
        <v>954.34129499999995</v>
      </c>
      <c r="CQ3065" s="170">
        <f t="shared" si="251"/>
        <v>1926.4760099999999</v>
      </c>
      <c r="CU3065" s="174">
        <v>156490</v>
      </c>
      <c r="CV3065" s="174">
        <v>3202</v>
      </c>
      <c r="CW3065" s="174">
        <v>5</v>
      </c>
      <c r="CX3065" s="174">
        <v>1875.1990000000001</v>
      </c>
    </row>
    <row r="3066" spans="84:102" x14ac:dyDescent="0.25">
      <c r="CF3066" s="3" t="s">
        <v>3073</v>
      </c>
      <c r="CG3066" s="174">
        <v>3386</v>
      </c>
      <c r="CH3066" s="174">
        <v>173905</v>
      </c>
      <c r="CI3066" s="174">
        <v>5</v>
      </c>
      <c r="CJ3066" s="174">
        <v>1874.8630000000001</v>
      </c>
      <c r="CK3066" s="174">
        <v>1874.8630000000001</v>
      </c>
      <c r="CN3066" s="3">
        <v>222</v>
      </c>
      <c r="CO3066" s="169">
        <f t="shared" si="249"/>
        <v>952.59589999999992</v>
      </c>
      <c r="CP3066" s="169">
        <f t="shared" si="250"/>
        <v>973.81089999999995</v>
      </c>
      <c r="CQ3066" s="170">
        <f t="shared" si="251"/>
        <v>1926.4067999999997</v>
      </c>
      <c r="CU3066" s="174">
        <v>3386</v>
      </c>
      <c r="CV3066" s="174">
        <v>173905</v>
      </c>
      <c r="CW3066" s="174">
        <v>5</v>
      </c>
      <c r="CX3066" s="174">
        <v>1874.8630000000001</v>
      </c>
    </row>
    <row r="3067" spans="84:102" x14ac:dyDescent="0.25">
      <c r="CF3067" s="3" t="s">
        <v>3073</v>
      </c>
      <c r="CG3067" s="174">
        <v>1092</v>
      </c>
      <c r="CH3067" s="174">
        <v>136795</v>
      </c>
      <c r="CI3067" s="174">
        <v>5</v>
      </c>
      <c r="CJ3067" s="174">
        <v>1874.838</v>
      </c>
      <c r="CK3067" s="174">
        <v>1874.838</v>
      </c>
      <c r="CN3067" s="3">
        <v>1430</v>
      </c>
      <c r="CO3067" s="169">
        <f t="shared" si="249"/>
        <v>963.82899999999995</v>
      </c>
      <c r="CP3067" s="169">
        <f t="shared" si="250"/>
        <v>962.32010000000002</v>
      </c>
      <c r="CQ3067" s="170">
        <f t="shared" si="251"/>
        <v>1926.1491000000001</v>
      </c>
      <c r="CU3067" s="174">
        <v>1092</v>
      </c>
      <c r="CV3067" s="174">
        <v>136795</v>
      </c>
      <c r="CW3067" s="174">
        <v>5</v>
      </c>
      <c r="CX3067" s="174">
        <v>1874.838</v>
      </c>
    </row>
    <row r="3068" spans="84:102" x14ac:dyDescent="0.25">
      <c r="CF3068" s="3" t="s">
        <v>3073</v>
      </c>
      <c r="CG3068" s="174">
        <v>180587</v>
      </c>
      <c r="CH3068" s="174">
        <v>3456</v>
      </c>
      <c r="CI3068" s="174">
        <v>5</v>
      </c>
      <c r="CJ3068" s="174">
        <v>1874.5909999999999</v>
      </c>
      <c r="CK3068" s="174">
        <v>1874.5909999999999</v>
      </c>
      <c r="CN3068" s="3">
        <v>3594</v>
      </c>
      <c r="CO3068" s="169">
        <f t="shared" si="249"/>
        <v>966.70124999999996</v>
      </c>
      <c r="CP3068" s="169">
        <f t="shared" si="250"/>
        <v>958.29643499999997</v>
      </c>
      <c r="CQ3068" s="170">
        <f t="shared" si="251"/>
        <v>1924.9976849999998</v>
      </c>
      <c r="CU3068" s="174">
        <v>180587</v>
      </c>
      <c r="CV3068" s="174">
        <v>3456</v>
      </c>
      <c r="CW3068" s="174">
        <v>5</v>
      </c>
      <c r="CX3068" s="174">
        <v>1874.5909999999999</v>
      </c>
    </row>
    <row r="3069" spans="84:102" x14ac:dyDescent="0.25">
      <c r="CF3069" s="3" t="s">
        <v>3073</v>
      </c>
      <c r="CG3069" s="174">
        <v>504</v>
      </c>
      <c r="CH3069" s="174">
        <v>84482</v>
      </c>
      <c r="CI3069" s="174">
        <v>5</v>
      </c>
      <c r="CJ3069" s="174">
        <v>1874.5350000000001</v>
      </c>
      <c r="CK3069" s="174">
        <v>1874.5350000000001</v>
      </c>
      <c r="CN3069" s="3">
        <v>3031</v>
      </c>
      <c r="CO3069" s="169">
        <f t="shared" si="249"/>
        <v>966.40137000000004</v>
      </c>
      <c r="CP3069" s="169">
        <f t="shared" si="250"/>
        <v>956.84976999999992</v>
      </c>
      <c r="CQ3069" s="170">
        <f t="shared" si="251"/>
        <v>1923.2511399999999</v>
      </c>
      <c r="CU3069" s="174">
        <v>504</v>
      </c>
      <c r="CV3069" s="174">
        <v>84482</v>
      </c>
      <c r="CW3069" s="174">
        <v>5</v>
      </c>
      <c r="CX3069" s="174">
        <v>1874.5350000000001</v>
      </c>
    </row>
    <row r="3070" spans="84:102" x14ac:dyDescent="0.25">
      <c r="CF3070" s="3" t="s">
        <v>3073</v>
      </c>
      <c r="CG3070" s="174">
        <v>144264</v>
      </c>
      <c r="CH3070" s="174">
        <v>2765</v>
      </c>
      <c r="CI3070" s="174">
        <v>5</v>
      </c>
      <c r="CJ3070" s="174">
        <v>1873.605</v>
      </c>
      <c r="CK3070" s="174">
        <v>1873.605</v>
      </c>
      <c r="CN3070" s="3">
        <v>3503</v>
      </c>
      <c r="CO3070" s="169">
        <f t="shared" si="249"/>
        <v>959.59389999999996</v>
      </c>
      <c r="CP3070" s="169">
        <f t="shared" si="250"/>
        <v>961.13620000000003</v>
      </c>
      <c r="CQ3070" s="170">
        <f t="shared" si="251"/>
        <v>1920.7301</v>
      </c>
      <c r="CU3070" s="174">
        <v>144264</v>
      </c>
      <c r="CV3070" s="174">
        <v>2765</v>
      </c>
      <c r="CW3070" s="174">
        <v>5</v>
      </c>
      <c r="CX3070" s="174">
        <v>1873.605</v>
      </c>
    </row>
    <row r="3071" spans="84:102" x14ac:dyDescent="0.25">
      <c r="CF3071" s="3" t="s">
        <v>3073</v>
      </c>
      <c r="CG3071" s="174">
        <v>3003</v>
      </c>
      <c r="CH3071" s="174">
        <v>159833</v>
      </c>
      <c r="CI3071" s="174">
        <v>5</v>
      </c>
      <c r="CJ3071" s="174">
        <v>1873.502</v>
      </c>
      <c r="CK3071" s="174">
        <v>1873.502</v>
      </c>
      <c r="CN3071" s="3">
        <v>1538</v>
      </c>
      <c r="CO3071" s="169">
        <f t="shared" si="249"/>
        <v>976.11216000000002</v>
      </c>
      <c r="CP3071" s="169">
        <f t="shared" si="250"/>
        <v>943.20994500000006</v>
      </c>
      <c r="CQ3071" s="170">
        <f t="shared" si="251"/>
        <v>1919.3221050000002</v>
      </c>
      <c r="CU3071" s="174">
        <v>3003</v>
      </c>
      <c r="CV3071" s="174">
        <v>159833</v>
      </c>
      <c r="CW3071" s="174">
        <v>5</v>
      </c>
      <c r="CX3071" s="174">
        <v>1873.502</v>
      </c>
    </row>
    <row r="3072" spans="84:102" x14ac:dyDescent="0.25">
      <c r="CF3072" s="3" t="s">
        <v>3073</v>
      </c>
      <c r="CG3072" s="174">
        <v>2425</v>
      </c>
      <c r="CH3072" s="174">
        <v>31829</v>
      </c>
      <c r="CI3072" s="174">
        <v>5</v>
      </c>
      <c r="CJ3072" s="174">
        <v>1873.146</v>
      </c>
      <c r="CK3072" s="174">
        <v>1873.146</v>
      </c>
      <c r="CN3072" s="3">
        <v>393</v>
      </c>
      <c r="CO3072" s="169">
        <f t="shared" si="249"/>
        <v>951.74659999999994</v>
      </c>
      <c r="CP3072" s="169">
        <f t="shared" si="250"/>
        <v>967.2518</v>
      </c>
      <c r="CQ3072" s="170">
        <f t="shared" si="251"/>
        <v>1918.9983999999999</v>
      </c>
      <c r="CU3072" s="174">
        <v>2425</v>
      </c>
      <c r="CV3072" s="174">
        <v>31829</v>
      </c>
      <c r="CW3072" s="174">
        <v>5</v>
      </c>
      <c r="CX3072" s="174">
        <v>1873.146</v>
      </c>
    </row>
    <row r="3073" spans="84:102" x14ac:dyDescent="0.25">
      <c r="CF3073" s="3" t="s">
        <v>3073</v>
      </c>
      <c r="CG3073" s="174">
        <v>344</v>
      </c>
      <c r="CH3073" s="174">
        <v>75121</v>
      </c>
      <c r="CI3073" s="174">
        <v>5</v>
      </c>
      <c r="CJ3073" s="174">
        <v>1872.5260000000001</v>
      </c>
      <c r="CK3073" s="174">
        <v>1872.5260000000001</v>
      </c>
      <c r="CN3073" s="3">
        <v>869</v>
      </c>
      <c r="CO3073" s="169">
        <f t="shared" si="249"/>
        <v>945.57190000000003</v>
      </c>
      <c r="CP3073" s="169">
        <f t="shared" si="250"/>
        <v>973.02660000000003</v>
      </c>
      <c r="CQ3073" s="170">
        <f t="shared" si="251"/>
        <v>1918.5985000000001</v>
      </c>
      <c r="CU3073" s="174">
        <v>344</v>
      </c>
      <c r="CV3073" s="174">
        <v>75121</v>
      </c>
      <c r="CW3073" s="174">
        <v>5</v>
      </c>
      <c r="CX3073" s="174">
        <v>1872.5260000000001</v>
      </c>
    </row>
    <row r="3074" spans="84:102" x14ac:dyDescent="0.25">
      <c r="CF3074" s="3" t="s">
        <v>3073</v>
      </c>
      <c r="CG3074" s="174">
        <v>3207</v>
      </c>
      <c r="CH3074" s="174">
        <v>155135</v>
      </c>
      <c r="CI3074" s="174">
        <v>5</v>
      </c>
      <c r="CJ3074" s="174">
        <v>1872.143</v>
      </c>
      <c r="CK3074" s="174">
        <v>1872.143</v>
      </c>
      <c r="CN3074" s="3">
        <v>727</v>
      </c>
      <c r="CO3074" s="169">
        <f t="shared" si="249"/>
        <v>962.58749999999998</v>
      </c>
      <c r="CP3074" s="169">
        <f t="shared" si="250"/>
        <v>955.58230000000003</v>
      </c>
      <c r="CQ3074" s="170">
        <f t="shared" si="251"/>
        <v>1918.1698000000001</v>
      </c>
      <c r="CU3074" s="174">
        <v>3207</v>
      </c>
      <c r="CV3074" s="174">
        <v>155135</v>
      </c>
      <c r="CW3074" s="174">
        <v>5</v>
      </c>
      <c r="CX3074" s="174">
        <v>1872.143</v>
      </c>
    </row>
    <row r="3075" spans="84:102" x14ac:dyDescent="0.25">
      <c r="CF3075" s="3" t="s">
        <v>3073</v>
      </c>
      <c r="CG3075" s="174">
        <v>108127</v>
      </c>
      <c r="CH3075" s="174">
        <v>840</v>
      </c>
      <c r="CI3075" s="174">
        <v>5</v>
      </c>
      <c r="CJ3075" s="174">
        <v>1871.566</v>
      </c>
      <c r="CK3075" s="174">
        <v>1871.566</v>
      </c>
      <c r="CN3075" s="3">
        <v>1860</v>
      </c>
      <c r="CO3075" s="169">
        <f t="shared" ref="CO3075:CO3138" si="252">SUMIF(CG$3:CG$17476,$CN3075,$CK$3:$CK$17476)</f>
        <v>958.25459999999998</v>
      </c>
      <c r="CP3075" s="169">
        <f t="shared" ref="CP3075:CP3138" si="253">SUMIF(CH$3:CH$17476,$CN3075,$CK$3:$CK$17476)</f>
        <v>958.56910000000005</v>
      </c>
      <c r="CQ3075" s="170">
        <f t="shared" ref="CQ3075:CQ3138" si="254">CO3075+CP3075</f>
        <v>1916.8236999999999</v>
      </c>
      <c r="CU3075" s="174">
        <v>108127</v>
      </c>
      <c r="CV3075" s="174">
        <v>840</v>
      </c>
      <c r="CW3075" s="174">
        <v>5</v>
      </c>
      <c r="CX3075" s="174">
        <v>1871.566</v>
      </c>
    </row>
    <row r="3076" spans="84:102" x14ac:dyDescent="0.25">
      <c r="CF3076" s="3" t="s">
        <v>3073</v>
      </c>
      <c r="CG3076" s="174">
        <v>65997</v>
      </c>
      <c r="CH3076" s="174">
        <v>100</v>
      </c>
      <c r="CI3076" s="174">
        <v>5</v>
      </c>
      <c r="CJ3076" s="174">
        <v>1871.279</v>
      </c>
      <c r="CK3076" s="174">
        <v>1871.279</v>
      </c>
      <c r="CN3076" s="3">
        <v>238</v>
      </c>
      <c r="CO3076" s="169">
        <f t="shared" si="252"/>
        <v>963.65090000000009</v>
      </c>
      <c r="CP3076" s="169">
        <f t="shared" si="253"/>
        <v>951.39340000000004</v>
      </c>
      <c r="CQ3076" s="170">
        <f t="shared" si="254"/>
        <v>1915.0443</v>
      </c>
      <c r="CU3076" s="174">
        <v>65997</v>
      </c>
      <c r="CV3076" s="174">
        <v>100</v>
      </c>
      <c r="CW3076" s="174">
        <v>5</v>
      </c>
      <c r="CX3076" s="174">
        <v>1871.279</v>
      </c>
    </row>
    <row r="3077" spans="84:102" x14ac:dyDescent="0.25">
      <c r="CF3077" s="3" t="s">
        <v>3073</v>
      </c>
      <c r="CG3077" s="174">
        <v>173905</v>
      </c>
      <c r="CH3077" s="174">
        <v>3386</v>
      </c>
      <c r="CI3077" s="174">
        <v>5</v>
      </c>
      <c r="CJ3077" s="174">
        <v>1870.828</v>
      </c>
      <c r="CK3077" s="174">
        <v>1870.828</v>
      </c>
      <c r="CN3077" s="3">
        <v>2112</v>
      </c>
      <c r="CO3077" s="169">
        <f t="shared" si="252"/>
        <v>957.42020000000002</v>
      </c>
      <c r="CP3077" s="169">
        <f t="shared" si="253"/>
        <v>957.28210000000001</v>
      </c>
      <c r="CQ3077" s="170">
        <f t="shared" si="254"/>
        <v>1914.7022999999999</v>
      </c>
      <c r="CU3077" s="174">
        <v>173905</v>
      </c>
      <c r="CV3077" s="174">
        <v>3386</v>
      </c>
      <c r="CW3077" s="174">
        <v>5</v>
      </c>
      <c r="CX3077" s="174">
        <v>1870.828</v>
      </c>
    </row>
    <row r="3078" spans="84:102" x14ac:dyDescent="0.25">
      <c r="CF3078" s="3" t="s">
        <v>3073</v>
      </c>
      <c r="CG3078" s="174">
        <v>98956</v>
      </c>
      <c r="CH3078" s="174">
        <v>761</v>
      </c>
      <c r="CI3078" s="174">
        <v>5</v>
      </c>
      <c r="CJ3078" s="174">
        <v>1869.8610000000001</v>
      </c>
      <c r="CK3078" s="174">
        <v>1869.8610000000001</v>
      </c>
      <c r="CN3078" s="3">
        <v>2080</v>
      </c>
      <c r="CO3078" s="169">
        <f t="shared" si="252"/>
        <v>968.1155</v>
      </c>
      <c r="CP3078" s="169">
        <f t="shared" si="253"/>
        <v>943.35599999999999</v>
      </c>
      <c r="CQ3078" s="170">
        <f t="shared" si="254"/>
        <v>1911.4715000000001</v>
      </c>
      <c r="CU3078" s="174">
        <v>98956</v>
      </c>
      <c r="CV3078" s="174">
        <v>761</v>
      </c>
      <c r="CW3078" s="174">
        <v>5</v>
      </c>
      <c r="CX3078" s="174">
        <v>1869.8610000000001</v>
      </c>
    </row>
    <row r="3079" spans="84:102" x14ac:dyDescent="0.25">
      <c r="CF3079" s="3" t="s">
        <v>3073</v>
      </c>
      <c r="CG3079" s="174">
        <v>2111</v>
      </c>
      <c r="CH3079" s="174">
        <v>7263</v>
      </c>
      <c r="CI3079" s="174">
        <v>5</v>
      </c>
      <c r="CJ3079" s="174">
        <v>1869.3109999999999</v>
      </c>
      <c r="CK3079" s="174">
        <v>1869.3109999999999</v>
      </c>
      <c r="CN3079" s="3">
        <v>1921</v>
      </c>
      <c r="CO3079" s="169">
        <f t="shared" si="252"/>
        <v>942.4067</v>
      </c>
      <c r="CP3079" s="169">
        <f t="shared" si="253"/>
        <v>965.8744999999999</v>
      </c>
      <c r="CQ3079" s="170">
        <f t="shared" si="254"/>
        <v>1908.2811999999999</v>
      </c>
      <c r="CU3079" s="174">
        <v>2111</v>
      </c>
      <c r="CV3079" s="174">
        <v>7263</v>
      </c>
      <c r="CW3079" s="174">
        <v>5</v>
      </c>
      <c r="CX3079" s="174">
        <v>1869.3109999999999</v>
      </c>
    </row>
    <row r="3080" spans="84:102" x14ac:dyDescent="0.25">
      <c r="CF3080" s="3" t="s">
        <v>3073</v>
      </c>
      <c r="CG3080" s="174">
        <v>3400</v>
      </c>
      <c r="CH3080" s="174">
        <v>174570</v>
      </c>
      <c r="CI3080" s="174">
        <v>5</v>
      </c>
      <c r="CJ3080" s="174">
        <v>1868.64</v>
      </c>
      <c r="CK3080" s="174">
        <v>1868.64</v>
      </c>
      <c r="CN3080" s="3">
        <v>420</v>
      </c>
      <c r="CO3080" s="169">
        <f t="shared" si="252"/>
        <v>974.74549999999999</v>
      </c>
      <c r="CP3080" s="169">
        <f t="shared" si="253"/>
        <v>929.39419999999996</v>
      </c>
      <c r="CQ3080" s="170">
        <f t="shared" si="254"/>
        <v>1904.1396999999999</v>
      </c>
      <c r="CU3080" s="174">
        <v>3400</v>
      </c>
      <c r="CV3080" s="174">
        <v>174570</v>
      </c>
      <c r="CW3080" s="174">
        <v>5</v>
      </c>
      <c r="CX3080" s="174">
        <v>1868.64</v>
      </c>
    </row>
    <row r="3081" spans="84:102" x14ac:dyDescent="0.25">
      <c r="CF3081" s="3" t="s">
        <v>3073</v>
      </c>
      <c r="CG3081" s="174">
        <v>2584</v>
      </c>
      <c r="CH3081" s="174">
        <v>43658</v>
      </c>
      <c r="CI3081" s="174">
        <v>5</v>
      </c>
      <c r="CJ3081" s="174">
        <v>1867.45</v>
      </c>
      <c r="CK3081" s="174">
        <v>1867.45</v>
      </c>
      <c r="CN3081" s="3">
        <v>3359</v>
      </c>
      <c r="CO3081" s="169">
        <f t="shared" si="252"/>
        <v>934.82989999999995</v>
      </c>
      <c r="CP3081" s="169">
        <f t="shared" si="253"/>
        <v>967.99110000000007</v>
      </c>
      <c r="CQ3081" s="170">
        <f t="shared" si="254"/>
        <v>1902.8209999999999</v>
      </c>
      <c r="CU3081" s="174">
        <v>2584</v>
      </c>
      <c r="CV3081" s="174">
        <v>43658</v>
      </c>
      <c r="CW3081" s="174">
        <v>5</v>
      </c>
      <c r="CX3081" s="174">
        <v>1867.45</v>
      </c>
    </row>
    <row r="3082" spans="84:102" x14ac:dyDescent="0.25">
      <c r="CF3082" s="3" t="s">
        <v>3073</v>
      </c>
      <c r="CG3082" s="174">
        <v>24644</v>
      </c>
      <c r="CH3082" s="174">
        <v>2312</v>
      </c>
      <c r="CI3082" s="174">
        <v>5</v>
      </c>
      <c r="CJ3082" s="174">
        <v>1867.3979999999999</v>
      </c>
      <c r="CK3082" s="174">
        <v>1867.3979999999999</v>
      </c>
      <c r="CN3082" s="3">
        <v>1217</v>
      </c>
      <c r="CO3082" s="169">
        <f t="shared" si="252"/>
        <v>930.99649999999997</v>
      </c>
      <c r="CP3082" s="169">
        <f t="shared" si="253"/>
        <v>969.33089999999993</v>
      </c>
      <c r="CQ3082" s="170">
        <f t="shared" si="254"/>
        <v>1900.3273999999999</v>
      </c>
      <c r="CU3082" s="174">
        <v>24644</v>
      </c>
      <c r="CV3082" s="174">
        <v>2312</v>
      </c>
      <c r="CW3082" s="174">
        <v>5</v>
      </c>
      <c r="CX3082" s="174">
        <v>1867.3979999999999</v>
      </c>
    </row>
    <row r="3083" spans="84:102" x14ac:dyDescent="0.25">
      <c r="CF3083" s="3" t="s">
        <v>3073</v>
      </c>
      <c r="CG3083" s="174">
        <v>87959</v>
      </c>
      <c r="CH3083" s="174">
        <v>626</v>
      </c>
      <c r="CI3083" s="174">
        <v>5</v>
      </c>
      <c r="CJ3083" s="174">
        <v>1864.7280000000001</v>
      </c>
      <c r="CK3083" s="174">
        <v>1864.7280000000001</v>
      </c>
      <c r="CN3083" s="3">
        <v>3146</v>
      </c>
      <c r="CO3083" s="169">
        <f t="shared" si="252"/>
        <v>952.37639999999999</v>
      </c>
      <c r="CP3083" s="169">
        <f t="shared" si="253"/>
        <v>947.54600000000005</v>
      </c>
      <c r="CQ3083" s="170">
        <f t="shared" si="254"/>
        <v>1899.9223999999999</v>
      </c>
      <c r="CU3083" s="174">
        <v>87959</v>
      </c>
      <c r="CV3083" s="174">
        <v>626</v>
      </c>
      <c r="CW3083" s="174">
        <v>5</v>
      </c>
      <c r="CX3083" s="174">
        <v>1864.7280000000001</v>
      </c>
    </row>
    <row r="3084" spans="84:102" x14ac:dyDescent="0.25">
      <c r="CF3084" s="3" t="s">
        <v>3073</v>
      </c>
      <c r="CG3084" s="174">
        <v>309</v>
      </c>
      <c r="CH3084" s="174">
        <v>73676</v>
      </c>
      <c r="CI3084" s="174">
        <v>5</v>
      </c>
      <c r="CJ3084" s="174">
        <v>1863.576</v>
      </c>
      <c r="CK3084" s="174">
        <v>1863.576</v>
      </c>
      <c r="CN3084" s="3">
        <v>607</v>
      </c>
      <c r="CO3084" s="169">
        <f t="shared" si="252"/>
        <v>931.97699999999998</v>
      </c>
      <c r="CP3084" s="169">
        <f t="shared" si="253"/>
        <v>967.39930000000004</v>
      </c>
      <c r="CQ3084" s="170">
        <f t="shared" si="254"/>
        <v>1899.3762999999999</v>
      </c>
      <c r="CU3084" s="174">
        <v>309</v>
      </c>
      <c r="CV3084" s="174">
        <v>73676</v>
      </c>
      <c r="CW3084" s="174">
        <v>5</v>
      </c>
      <c r="CX3084" s="174">
        <v>1863.576</v>
      </c>
    </row>
    <row r="3085" spans="84:102" x14ac:dyDescent="0.25">
      <c r="CF3085" s="3" t="s">
        <v>3073</v>
      </c>
      <c r="CG3085" s="174">
        <v>1903</v>
      </c>
      <c r="CH3085" s="174">
        <v>61911</v>
      </c>
      <c r="CI3085" s="174">
        <v>5</v>
      </c>
      <c r="CJ3085" s="174">
        <v>1863.4970000000001</v>
      </c>
      <c r="CK3085" s="174">
        <v>1863.4970000000001</v>
      </c>
      <c r="CN3085" s="3">
        <v>2690</v>
      </c>
      <c r="CO3085" s="169">
        <f t="shared" si="252"/>
        <v>946.66509999999994</v>
      </c>
      <c r="CP3085" s="169">
        <f t="shared" si="253"/>
        <v>948.36349999999993</v>
      </c>
      <c r="CQ3085" s="170">
        <f t="shared" si="254"/>
        <v>1895.0285999999999</v>
      </c>
      <c r="CU3085" s="174">
        <v>1903</v>
      </c>
      <c r="CV3085" s="174">
        <v>61911</v>
      </c>
      <c r="CW3085" s="174">
        <v>5</v>
      </c>
      <c r="CX3085" s="174">
        <v>1863.4970000000001</v>
      </c>
    </row>
    <row r="3086" spans="84:102" x14ac:dyDescent="0.25">
      <c r="CF3086" s="3" t="s">
        <v>3073</v>
      </c>
      <c r="CG3086" s="174">
        <v>167435</v>
      </c>
      <c r="CH3086" s="174">
        <v>3369</v>
      </c>
      <c r="CI3086" s="174">
        <v>5</v>
      </c>
      <c r="CJ3086" s="174">
        <v>1863.05</v>
      </c>
      <c r="CK3086" s="174">
        <v>1863.05</v>
      </c>
      <c r="CN3086" s="3">
        <v>622</v>
      </c>
      <c r="CO3086" s="169">
        <f t="shared" si="252"/>
        <v>927.12556999999993</v>
      </c>
      <c r="CP3086" s="169">
        <f t="shared" si="253"/>
        <v>963.17351999999994</v>
      </c>
      <c r="CQ3086" s="170">
        <f t="shared" si="254"/>
        <v>1890.29909</v>
      </c>
      <c r="CU3086" s="174">
        <v>167435</v>
      </c>
      <c r="CV3086" s="174">
        <v>3369</v>
      </c>
      <c r="CW3086" s="174">
        <v>5</v>
      </c>
      <c r="CX3086" s="174">
        <v>1863.05</v>
      </c>
    </row>
    <row r="3087" spans="84:102" x14ac:dyDescent="0.25">
      <c r="CF3087" s="3" t="s">
        <v>3073</v>
      </c>
      <c r="CG3087" s="174">
        <v>21114</v>
      </c>
      <c r="CH3087" s="174">
        <v>2229</v>
      </c>
      <c r="CI3087" s="174">
        <v>5</v>
      </c>
      <c r="CJ3087" s="174">
        <v>1862.393</v>
      </c>
      <c r="CK3087" s="174">
        <v>1862.393</v>
      </c>
      <c r="CN3087" s="3">
        <v>537</v>
      </c>
      <c r="CO3087" s="169">
        <f t="shared" si="252"/>
        <v>941.53710000000001</v>
      </c>
      <c r="CP3087" s="169">
        <f t="shared" si="253"/>
        <v>947.43229999999994</v>
      </c>
      <c r="CQ3087" s="170">
        <f t="shared" si="254"/>
        <v>1888.9694</v>
      </c>
      <c r="CU3087" s="174">
        <v>21114</v>
      </c>
      <c r="CV3087" s="174">
        <v>2229</v>
      </c>
      <c r="CW3087" s="174">
        <v>5</v>
      </c>
      <c r="CX3087" s="174">
        <v>1862.393</v>
      </c>
    </row>
    <row r="3088" spans="84:102" x14ac:dyDescent="0.25">
      <c r="CF3088" s="3" t="s">
        <v>3073</v>
      </c>
      <c r="CG3088" s="174">
        <v>83146</v>
      </c>
      <c r="CH3088" s="174">
        <v>1574</v>
      </c>
      <c r="CI3088" s="174">
        <v>5</v>
      </c>
      <c r="CJ3088" s="174">
        <v>1861.934</v>
      </c>
      <c r="CK3088" s="174">
        <v>1861.934</v>
      </c>
      <c r="CN3088" s="3">
        <v>1218</v>
      </c>
      <c r="CO3088" s="169">
        <f t="shared" si="252"/>
        <v>969.18460000000005</v>
      </c>
      <c r="CP3088" s="169">
        <f t="shared" si="253"/>
        <v>917.75080000000003</v>
      </c>
      <c r="CQ3088" s="170">
        <f t="shared" si="254"/>
        <v>1886.9354000000001</v>
      </c>
      <c r="CU3088" s="174">
        <v>83146</v>
      </c>
      <c r="CV3088" s="174">
        <v>1574</v>
      </c>
      <c r="CW3088" s="174">
        <v>5</v>
      </c>
      <c r="CX3088" s="174">
        <v>1861.934</v>
      </c>
    </row>
    <row r="3089" spans="84:102" x14ac:dyDescent="0.25">
      <c r="CF3089" s="3" t="s">
        <v>3073</v>
      </c>
      <c r="CG3089" s="174">
        <v>2205</v>
      </c>
      <c r="CH3089" s="174">
        <v>17322</v>
      </c>
      <c r="CI3089" s="174">
        <v>5</v>
      </c>
      <c r="CJ3089" s="174">
        <v>1861.289</v>
      </c>
      <c r="CK3089" s="174">
        <v>1861.289</v>
      </c>
      <c r="CN3089" s="3">
        <v>1176</v>
      </c>
      <c r="CO3089" s="169">
        <f t="shared" si="252"/>
        <v>939.77229999999997</v>
      </c>
      <c r="CP3089" s="169">
        <f t="shared" si="253"/>
        <v>937.10500000000002</v>
      </c>
      <c r="CQ3089" s="170">
        <f t="shared" si="254"/>
        <v>1876.8773000000001</v>
      </c>
      <c r="CU3089" s="174">
        <v>2205</v>
      </c>
      <c r="CV3089" s="174">
        <v>17322</v>
      </c>
      <c r="CW3089" s="174">
        <v>5</v>
      </c>
      <c r="CX3089" s="174">
        <v>1861.289</v>
      </c>
    </row>
    <row r="3090" spans="84:102" x14ac:dyDescent="0.25">
      <c r="CF3090" s="3" t="s">
        <v>3073</v>
      </c>
      <c r="CG3090" s="174">
        <v>85041</v>
      </c>
      <c r="CH3090" s="174">
        <v>3562</v>
      </c>
      <c r="CI3090" s="174">
        <v>5</v>
      </c>
      <c r="CJ3090" s="174">
        <v>1861.1559999999999</v>
      </c>
      <c r="CK3090" s="174">
        <v>1861.1559999999999</v>
      </c>
      <c r="CN3090" s="3">
        <v>3283</v>
      </c>
      <c r="CO3090" s="169">
        <f t="shared" si="252"/>
        <v>937.98049999999989</v>
      </c>
      <c r="CP3090" s="169">
        <f t="shared" si="253"/>
        <v>938.25729999999999</v>
      </c>
      <c r="CQ3090" s="170">
        <f t="shared" si="254"/>
        <v>1876.2377999999999</v>
      </c>
      <c r="CU3090" s="174">
        <v>85041</v>
      </c>
      <c r="CV3090" s="174">
        <v>3562</v>
      </c>
      <c r="CW3090" s="174">
        <v>5</v>
      </c>
      <c r="CX3090" s="174">
        <v>1861.1559999999999</v>
      </c>
    </row>
    <row r="3091" spans="84:102" x14ac:dyDescent="0.25">
      <c r="CF3091" s="3" t="s">
        <v>3073</v>
      </c>
      <c r="CG3091" s="174">
        <v>1227</v>
      </c>
      <c r="CH3091" s="174">
        <v>129392</v>
      </c>
      <c r="CI3091" s="174">
        <v>5</v>
      </c>
      <c r="CJ3091" s="174">
        <v>1859.0809999999999</v>
      </c>
      <c r="CK3091" s="174">
        <v>1859.0809999999999</v>
      </c>
      <c r="CN3091" s="3">
        <v>125</v>
      </c>
      <c r="CO3091" s="169">
        <f t="shared" si="252"/>
        <v>927.48919999999998</v>
      </c>
      <c r="CP3091" s="169">
        <f t="shared" si="253"/>
        <v>947.59090000000003</v>
      </c>
      <c r="CQ3091" s="170">
        <f t="shared" si="254"/>
        <v>1875.0801000000001</v>
      </c>
      <c r="CU3091" s="174">
        <v>1227</v>
      </c>
      <c r="CV3091" s="174">
        <v>129392</v>
      </c>
      <c r="CW3091" s="174">
        <v>5</v>
      </c>
      <c r="CX3091" s="174">
        <v>1859.0809999999999</v>
      </c>
    </row>
    <row r="3092" spans="84:102" x14ac:dyDescent="0.25">
      <c r="CF3092" s="3" t="s">
        <v>3073</v>
      </c>
      <c r="CG3092" s="174">
        <v>110861</v>
      </c>
      <c r="CH3092" s="174">
        <v>1382</v>
      </c>
      <c r="CI3092" s="174">
        <v>5</v>
      </c>
      <c r="CJ3092" s="174">
        <v>1857.8510000000001</v>
      </c>
      <c r="CK3092" s="174">
        <v>1857.8510000000001</v>
      </c>
      <c r="CN3092" s="3">
        <v>3291</v>
      </c>
      <c r="CO3092" s="169">
        <f t="shared" si="252"/>
        <v>947.79169999999999</v>
      </c>
      <c r="CP3092" s="169">
        <f t="shared" si="253"/>
        <v>923.91069999999991</v>
      </c>
      <c r="CQ3092" s="170">
        <f t="shared" si="254"/>
        <v>1871.7023999999999</v>
      </c>
      <c r="CU3092" s="174">
        <v>110861</v>
      </c>
      <c r="CV3092" s="174">
        <v>1382</v>
      </c>
      <c r="CW3092" s="174">
        <v>5</v>
      </c>
      <c r="CX3092" s="174">
        <v>1857.8510000000001</v>
      </c>
    </row>
    <row r="3093" spans="84:102" x14ac:dyDescent="0.25">
      <c r="CF3093" s="3" t="s">
        <v>3073</v>
      </c>
      <c r="CG3093" s="174">
        <v>86</v>
      </c>
      <c r="CH3093" s="174">
        <v>65480</v>
      </c>
      <c r="CI3093" s="174">
        <v>5</v>
      </c>
      <c r="CJ3093" s="174">
        <v>1857.5609999999999</v>
      </c>
      <c r="CK3093" s="174">
        <v>1857.5609999999999</v>
      </c>
      <c r="CN3093" s="3">
        <v>2798</v>
      </c>
      <c r="CO3093" s="169">
        <f t="shared" si="252"/>
        <v>915.27189999999996</v>
      </c>
      <c r="CP3093" s="169">
        <f t="shared" si="253"/>
        <v>954.08529999999996</v>
      </c>
      <c r="CQ3093" s="170">
        <f t="shared" si="254"/>
        <v>1869.3571999999999</v>
      </c>
      <c r="CU3093" s="174">
        <v>86</v>
      </c>
      <c r="CV3093" s="174">
        <v>65480</v>
      </c>
      <c r="CW3093" s="174">
        <v>5</v>
      </c>
      <c r="CX3093" s="174">
        <v>1857.5609999999999</v>
      </c>
    </row>
    <row r="3094" spans="84:102" x14ac:dyDescent="0.25">
      <c r="CF3094" s="3" t="s">
        <v>3073</v>
      </c>
      <c r="CG3094" s="174">
        <v>69454</v>
      </c>
      <c r="CH3094" s="174">
        <v>176</v>
      </c>
      <c r="CI3094" s="174">
        <v>5</v>
      </c>
      <c r="CJ3094" s="174">
        <v>1857.482</v>
      </c>
      <c r="CK3094" s="174">
        <v>1857.482</v>
      </c>
      <c r="CN3094" s="3">
        <v>3056</v>
      </c>
      <c r="CO3094" s="169">
        <f t="shared" si="252"/>
        <v>919.74144999999999</v>
      </c>
      <c r="CP3094" s="169">
        <f t="shared" si="253"/>
        <v>949.52030999999988</v>
      </c>
      <c r="CQ3094" s="170">
        <f t="shared" si="254"/>
        <v>1869.2617599999999</v>
      </c>
      <c r="CU3094" s="174">
        <v>69454</v>
      </c>
      <c r="CV3094" s="174">
        <v>176</v>
      </c>
      <c r="CW3094" s="174">
        <v>5</v>
      </c>
      <c r="CX3094" s="174">
        <v>1857.482</v>
      </c>
    </row>
    <row r="3095" spans="84:102" x14ac:dyDescent="0.25">
      <c r="CF3095" s="3" t="s">
        <v>3073</v>
      </c>
      <c r="CG3095" s="174">
        <v>147147</v>
      </c>
      <c r="CH3095" s="174">
        <v>1162</v>
      </c>
      <c r="CI3095" s="174">
        <v>5</v>
      </c>
      <c r="CJ3095" s="174">
        <v>1857.308</v>
      </c>
      <c r="CK3095" s="174">
        <v>1857.308</v>
      </c>
      <c r="CN3095" s="3">
        <v>381</v>
      </c>
      <c r="CO3095" s="169">
        <f t="shared" si="252"/>
        <v>948.17789999999991</v>
      </c>
      <c r="CP3095" s="169">
        <f t="shared" si="253"/>
        <v>919.90649999999994</v>
      </c>
      <c r="CQ3095" s="170">
        <f t="shared" si="254"/>
        <v>1868.0843999999997</v>
      </c>
      <c r="CU3095" s="174">
        <v>147147</v>
      </c>
      <c r="CV3095" s="174">
        <v>1162</v>
      </c>
      <c r="CW3095" s="174">
        <v>5</v>
      </c>
      <c r="CX3095" s="174">
        <v>1857.308</v>
      </c>
    </row>
    <row r="3096" spans="84:102" x14ac:dyDescent="0.25">
      <c r="CF3096" s="3" t="s">
        <v>3073</v>
      </c>
      <c r="CG3096" s="174">
        <v>3556</v>
      </c>
      <c r="CH3096" s="174">
        <v>77328</v>
      </c>
      <c r="CI3096" s="174">
        <v>5</v>
      </c>
      <c r="CJ3096" s="174">
        <v>1856.94</v>
      </c>
      <c r="CK3096" s="174">
        <v>1856.94</v>
      </c>
      <c r="CN3096" s="3">
        <v>3054</v>
      </c>
      <c r="CO3096" s="169">
        <f t="shared" si="252"/>
        <v>943.99900000000002</v>
      </c>
      <c r="CP3096" s="169">
        <f t="shared" si="253"/>
        <v>924.04420000000005</v>
      </c>
      <c r="CQ3096" s="170">
        <f t="shared" si="254"/>
        <v>1868.0432000000001</v>
      </c>
      <c r="CU3096" s="174">
        <v>3556</v>
      </c>
      <c r="CV3096" s="174">
        <v>77328</v>
      </c>
      <c r="CW3096" s="174">
        <v>5</v>
      </c>
      <c r="CX3096" s="174">
        <v>1856.94</v>
      </c>
    </row>
    <row r="3097" spans="84:102" x14ac:dyDescent="0.25">
      <c r="CF3097" s="3" t="s">
        <v>3073</v>
      </c>
      <c r="CG3097" s="174">
        <v>73824</v>
      </c>
      <c r="CH3097" s="174">
        <v>307</v>
      </c>
      <c r="CI3097" s="174">
        <v>5</v>
      </c>
      <c r="CJ3097" s="174">
        <v>1856.0360000000001</v>
      </c>
      <c r="CK3097" s="174">
        <v>1856.0360000000001</v>
      </c>
      <c r="CN3097" s="3">
        <v>790</v>
      </c>
      <c r="CO3097" s="169">
        <f t="shared" si="252"/>
        <v>929.28729999999996</v>
      </c>
      <c r="CP3097" s="169">
        <f t="shared" si="253"/>
        <v>938.60889999999995</v>
      </c>
      <c r="CQ3097" s="170">
        <f t="shared" si="254"/>
        <v>1867.8961999999999</v>
      </c>
      <c r="CU3097" s="174">
        <v>73824</v>
      </c>
      <c r="CV3097" s="174">
        <v>307</v>
      </c>
      <c r="CW3097" s="174">
        <v>5</v>
      </c>
      <c r="CX3097" s="174">
        <v>1856.0360000000001</v>
      </c>
    </row>
    <row r="3098" spans="84:102" x14ac:dyDescent="0.25">
      <c r="CF3098" s="3" t="s">
        <v>3073</v>
      </c>
      <c r="CG3098" s="174">
        <v>156204</v>
      </c>
      <c r="CH3098" s="174">
        <v>3218</v>
      </c>
      <c r="CI3098" s="174">
        <v>5</v>
      </c>
      <c r="CJ3098" s="174">
        <v>1855.0260000000001</v>
      </c>
      <c r="CK3098" s="174">
        <v>1855.0260000000001</v>
      </c>
      <c r="CN3098" s="3">
        <v>927</v>
      </c>
      <c r="CO3098" s="169">
        <f t="shared" si="252"/>
        <v>910.70760000000007</v>
      </c>
      <c r="CP3098" s="169">
        <f t="shared" si="253"/>
        <v>953.15129999999999</v>
      </c>
      <c r="CQ3098" s="170">
        <f t="shared" si="254"/>
        <v>1863.8589000000002</v>
      </c>
      <c r="CU3098" s="174">
        <v>156204</v>
      </c>
      <c r="CV3098" s="174">
        <v>3218</v>
      </c>
      <c r="CW3098" s="174">
        <v>5</v>
      </c>
      <c r="CX3098" s="174">
        <v>1855.0260000000001</v>
      </c>
    </row>
    <row r="3099" spans="84:102" x14ac:dyDescent="0.25">
      <c r="CF3099" s="3" t="s">
        <v>3073</v>
      </c>
      <c r="CG3099" s="174">
        <v>128630</v>
      </c>
      <c r="CH3099" s="174">
        <v>1224</v>
      </c>
      <c r="CI3099" s="174">
        <v>5</v>
      </c>
      <c r="CJ3099" s="174">
        <v>1854.857</v>
      </c>
      <c r="CK3099" s="174">
        <v>1854.857</v>
      </c>
      <c r="CN3099" s="3">
        <v>2058</v>
      </c>
      <c r="CO3099" s="169">
        <f t="shared" si="252"/>
        <v>938.80359999999996</v>
      </c>
      <c r="CP3099" s="169">
        <f t="shared" si="253"/>
        <v>918.06730000000005</v>
      </c>
      <c r="CQ3099" s="170">
        <f t="shared" si="254"/>
        <v>1856.8708999999999</v>
      </c>
      <c r="CU3099" s="174">
        <v>128630</v>
      </c>
      <c r="CV3099" s="174">
        <v>1224</v>
      </c>
      <c r="CW3099" s="174">
        <v>5</v>
      </c>
      <c r="CX3099" s="174">
        <v>1854.857</v>
      </c>
    </row>
    <row r="3100" spans="84:102" x14ac:dyDescent="0.25">
      <c r="CF3100" s="3" t="s">
        <v>3073</v>
      </c>
      <c r="CG3100" s="174">
        <v>186332</v>
      </c>
      <c r="CH3100" s="174">
        <v>1412</v>
      </c>
      <c r="CI3100" s="174">
        <v>5</v>
      </c>
      <c r="CJ3100" s="174">
        <v>1854.7729999999999</v>
      </c>
      <c r="CK3100" s="174">
        <v>1854.7729999999999</v>
      </c>
      <c r="CN3100" s="3">
        <v>632</v>
      </c>
      <c r="CO3100" s="169">
        <f t="shared" si="252"/>
        <v>911.88289999999995</v>
      </c>
      <c r="CP3100" s="169">
        <f t="shared" si="253"/>
        <v>943.40219999999999</v>
      </c>
      <c r="CQ3100" s="170">
        <f t="shared" si="254"/>
        <v>1855.2851000000001</v>
      </c>
      <c r="CU3100" s="174">
        <v>186332</v>
      </c>
      <c r="CV3100" s="174">
        <v>1412</v>
      </c>
      <c r="CW3100" s="174">
        <v>5</v>
      </c>
      <c r="CX3100" s="174">
        <v>1854.7729999999999</v>
      </c>
    </row>
    <row r="3101" spans="84:102" x14ac:dyDescent="0.25">
      <c r="CF3101" s="3" t="s">
        <v>3073</v>
      </c>
      <c r="CG3101" s="174">
        <v>15465</v>
      </c>
      <c r="CH3101" s="174">
        <v>2179</v>
      </c>
      <c r="CI3101" s="174">
        <v>5</v>
      </c>
      <c r="CJ3101" s="174">
        <v>1854.415</v>
      </c>
      <c r="CK3101" s="174">
        <v>1854.415</v>
      </c>
      <c r="CN3101" s="3">
        <v>3180</v>
      </c>
      <c r="CO3101" s="169">
        <f t="shared" si="252"/>
        <v>919.72889999999995</v>
      </c>
      <c r="CP3101" s="169">
        <f t="shared" si="253"/>
        <v>933.87850000000003</v>
      </c>
      <c r="CQ3101" s="170">
        <f t="shared" si="254"/>
        <v>1853.6073999999999</v>
      </c>
      <c r="CU3101" s="174">
        <v>15465</v>
      </c>
      <c r="CV3101" s="174">
        <v>2179</v>
      </c>
      <c r="CW3101" s="174">
        <v>5</v>
      </c>
      <c r="CX3101" s="174">
        <v>1854.415</v>
      </c>
    </row>
    <row r="3102" spans="84:102" x14ac:dyDescent="0.25">
      <c r="CF3102" s="3" t="s">
        <v>3073</v>
      </c>
      <c r="CG3102" s="174">
        <v>1732</v>
      </c>
      <c r="CH3102" s="174">
        <v>61570</v>
      </c>
      <c r="CI3102" s="174">
        <v>5</v>
      </c>
      <c r="CJ3102" s="174">
        <v>1854.3119999999999</v>
      </c>
      <c r="CK3102" s="174">
        <v>1854.3119999999999</v>
      </c>
      <c r="CN3102" s="3">
        <v>187</v>
      </c>
      <c r="CO3102" s="169">
        <f t="shared" si="252"/>
        <v>917.35419999999999</v>
      </c>
      <c r="CP3102" s="169">
        <f t="shared" si="253"/>
        <v>935.3569</v>
      </c>
      <c r="CQ3102" s="170">
        <f t="shared" si="254"/>
        <v>1852.7111</v>
      </c>
      <c r="CU3102" s="174">
        <v>1732</v>
      </c>
      <c r="CV3102" s="174">
        <v>61570</v>
      </c>
      <c r="CW3102" s="174">
        <v>5</v>
      </c>
      <c r="CX3102" s="174">
        <v>1854.3119999999999</v>
      </c>
    </row>
    <row r="3103" spans="84:102" x14ac:dyDescent="0.25">
      <c r="CF3103" s="3" t="s">
        <v>3073</v>
      </c>
      <c r="CG3103" s="174">
        <v>1872</v>
      </c>
      <c r="CH3103" s="174">
        <v>58354</v>
      </c>
      <c r="CI3103" s="174">
        <v>5</v>
      </c>
      <c r="CJ3103" s="174">
        <v>1853.3440000000001</v>
      </c>
      <c r="CK3103" s="174">
        <v>1853.3440000000001</v>
      </c>
      <c r="CN3103" s="3">
        <v>1280</v>
      </c>
      <c r="CO3103" s="169">
        <f t="shared" si="252"/>
        <v>895.60020000000009</v>
      </c>
      <c r="CP3103" s="169">
        <f t="shared" si="253"/>
        <v>955.30309999999997</v>
      </c>
      <c r="CQ3103" s="170">
        <f t="shared" si="254"/>
        <v>1850.9032999999999</v>
      </c>
      <c r="CU3103" s="174">
        <v>1872</v>
      </c>
      <c r="CV3103" s="174">
        <v>58354</v>
      </c>
      <c r="CW3103" s="174">
        <v>5</v>
      </c>
      <c r="CX3103" s="174">
        <v>1853.3440000000001</v>
      </c>
    </row>
    <row r="3104" spans="84:102" x14ac:dyDescent="0.25">
      <c r="CF3104" s="3" t="s">
        <v>3073</v>
      </c>
      <c r="CG3104" s="174">
        <v>127111</v>
      </c>
      <c r="CH3104" s="174">
        <v>1063</v>
      </c>
      <c r="CI3104" s="174">
        <v>5</v>
      </c>
      <c r="CJ3104" s="174">
        <v>1853.3309999999999</v>
      </c>
      <c r="CK3104" s="174">
        <v>1853.3309999999999</v>
      </c>
      <c r="CN3104" s="3">
        <v>124</v>
      </c>
      <c r="CO3104" s="169">
        <f t="shared" si="252"/>
        <v>926.9473999999999</v>
      </c>
      <c r="CP3104" s="169">
        <f t="shared" si="253"/>
        <v>923.28570000000002</v>
      </c>
      <c r="CQ3104" s="170">
        <f t="shared" si="254"/>
        <v>1850.2330999999999</v>
      </c>
      <c r="CU3104" s="174">
        <v>127111</v>
      </c>
      <c r="CV3104" s="174">
        <v>1063</v>
      </c>
      <c r="CW3104" s="174">
        <v>5</v>
      </c>
      <c r="CX3104" s="174">
        <v>1853.3309999999999</v>
      </c>
    </row>
    <row r="3105" spans="84:102" x14ac:dyDescent="0.25">
      <c r="CF3105" s="3" t="s">
        <v>3073</v>
      </c>
      <c r="CG3105" s="174">
        <v>2594</v>
      </c>
      <c r="CH3105" s="174">
        <v>43906</v>
      </c>
      <c r="CI3105" s="174">
        <v>5</v>
      </c>
      <c r="CJ3105" s="174">
        <v>1853.192</v>
      </c>
      <c r="CK3105" s="174">
        <v>1853.192</v>
      </c>
      <c r="CN3105" s="3">
        <v>2786</v>
      </c>
      <c r="CO3105" s="169">
        <f t="shared" si="252"/>
        <v>913.00178500000004</v>
      </c>
      <c r="CP3105" s="169">
        <f t="shared" si="253"/>
        <v>930.23751700000003</v>
      </c>
      <c r="CQ3105" s="170">
        <f t="shared" si="254"/>
        <v>1843.239302</v>
      </c>
      <c r="CU3105" s="174">
        <v>2594</v>
      </c>
      <c r="CV3105" s="174">
        <v>43906</v>
      </c>
      <c r="CW3105" s="174">
        <v>5</v>
      </c>
      <c r="CX3105" s="174">
        <v>1853.192</v>
      </c>
    </row>
    <row r="3106" spans="84:102" x14ac:dyDescent="0.25">
      <c r="CF3106" s="3" t="s">
        <v>3073</v>
      </c>
      <c r="CG3106" s="174">
        <v>1454</v>
      </c>
      <c r="CH3106" s="174">
        <v>98456</v>
      </c>
      <c r="CI3106" s="174">
        <v>5</v>
      </c>
      <c r="CJ3106" s="174">
        <v>1852.6369999999999</v>
      </c>
      <c r="CK3106" s="174">
        <v>1852.6369999999999</v>
      </c>
      <c r="CN3106" s="3">
        <v>854</v>
      </c>
      <c r="CO3106" s="169">
        <f t="shared" si="252"/>
        <v>936.06443000000002</v>
      </c>
      <c r="CP3106" s="169">
        <f t="shared" si="253"/>
        <v>906.94860000000006</v>
      </c>
      <c r="CQ3106" s="170">
        <f t="shared" si="254"/>
        <v>1843.0130300000001</v>
      </c>
      <c r="CU3106" s="174">
        <v>1454</v>
      </c>
      <c r="CV3106" s="174">
        <v>98456</v>
      </c>
      <c r="CW3106" s="174">
        <v>5</v>
      </c>
      <c r="CX3106" s="174">
        <v>1852.6369999999999</v>
      </c>
    </row>
    <row r="3107" spans="84:102" x14ac:dyDescent="0.25">
      <c r="CF3107" s="3" t="s">
        <v>3073</v>
      </c>
      <c r="CG3107" s="174">
        <v>889</v>
      </c>
      <c r="CH3107" s="174">
        <v>108201</v>
      </c>
      <c r="CI3107" s="174">
        <v>5</v>
      </c>
      <c r="CJ3107" s="174">
        <v>1852.4870000000001</v>
      </c>
      <c r="CK3107" s="174">
        <v>1852.4870000000001</v>
      </c>
      <c r="CN3107" s="3">
        <v>2784</v>
      </c>
      <c r="CO3107" s="169">
        <f t="shared" si="252"/>
        <v>919.94090000000006</v>
      </c>
      <c r="CP3107" s="169">
        <f t="shared" si="253"/>
        <v>922.29099999999994</v>
      </c>
      <c r="CQ3107" s="170">
        <f t="shared" si="254"/>
        <v>1842.2319</v>
      </c>
      <c r="CU3107" s="174">
        <v>889</v>
      </c>
      <c r="CV3107" s="174">
        <v>108201</v>
      </c>
      <c r="CW3107" s="174">
        <v>5</v>
      </c>
      <c r="CX3107" s="174">
        <v>1852.4870000000001</v>
      </c>
    </row>
    <row r="3108" spans="84:102" x14ac:dyDescent="0.25">
      <c r="CF3108" s="3" t="s">
        <v>3073</v>
      </c>
      <c r="CG3108" s="174">
        <v>138023</v>
      </c>
      <c r="CH3108" s="174">
        <v>1108</v>
      </c>
      <c r="CI3108" s="174">
        <v>5</v>
      </c>
      <c r="CJ3108" s="174">
        <v>1852.0450000000001</v>
      </c>
      <c r="CK3108" s="174">
        <v>1852.0450000000001</v>
      </c>
      <c r="CN3108" s="3">
        <v>1635</v>
      </c>
      <c r="CO3108" s="169">
        <f t="shared" si="252"/>
        <v>917.86339999999996</v>
      </c>
      <c r="CP3108" s="169">
        <f t="shared" si="253"/>
        <v>923.2586</v>
      </c>
      <c r="CQ3108" s="170">
        <f t="shared" si="254"/>
        <v>1841.1219999999998</v>
      </c>
      <c r="CU3108" s="174">
        <v>138023</v>
      </c>
      <c r="CV3108" s="174">
        <v>1108</v>
      </c>
      <c r="CW3108" s="174">
        <v>5</v>
      </c>
      <c r="CX3108" s="174">
        <v>1852.0450000000001</v>
      </c>
    </row>
    <row r="3109" spans="84:102" x14ac:dyDescent="0.25">
      <c r="CF3109" s="3" t="s">
        <v>3073</v>
      </c>
      <c r="CG3109" s="174">
        <v>730</v>
      </c>
      <c r="CH3109" s="174">
        <v>97409</v>
      </c>
      <c r="CI3109" s="174">
        <v>5</v>
      </c>
      <c r="CJ3109" s="174">
        <v>1851.3920000000001</v>
      </c>
      <c r="CK3109" s="174">
        <v>1851.3920000000001</v>
      </c>
      <c r="CN3109" s="3">
        <v>2348</v>
      </c>
      <c r="CO3109" s="169">
        <f t="shared" si="252"/>
        <v>895.38401999999996</v>
      </c>
      <c r="CP3109" s="169">
        <f t="shared" si="253"/>
        <v>944.90493000000004</v>
      </c>
      <c r="CQ3109" s="170">
        <f t="shared" si="254"/>
        <v>1840.2889500000001</v>
      </c>
      <c r="CU3109" s="174">
        <v>730</v>
      </c>
      <c r="CV3109" s="174">
        <v>97409</v>
      </c>
      <c r="CW3109" s="174">
        <v>5</v>
      </c>
      <c r="CX3109" s="174">
        <v>1851.3920000000001</v>
      </c>
    </row>
    <row r="3110" spans="84:102" x14ac:dyDescent="0.25">
      <c r="CF3110" s="3" t="s">
        <v>3073</v>
      </c>
      <c r="CG3110" s="174">
        <v>37774</v>
      </c>
      <c r="CH3110" s="174">
        <v>2503</v>
      </c>
      <c r="CI3110" s="174">
        <v>5</v>
      </c>
      <c r="CJ3110" s="174">
        <v>1850.3050000000001</v>
      </c>
      <c r="CK3110" s="174">
        <v>1850.3050000000001</v>
      </c>
      <c r="CN3110" s="3">
        <v>769</v>
      </c>
      <c r="CO3110" s="169">
        <f t="shared" si="252"/>
        <v>923.14079800000002</v>
      </c>
      <c r="CP3110" s="169">
        <f t="shared" si="253"/>
        <v>915.16296599999998</v>
      </c>
      <c r="CQ3110" s="170">
        <f t="shared" si="254"/>
        <v>1838.303764</v>
      </c>
      <c r="CU3110" s="174">
        <v>37774</v>
      </c>
      <c r="CV3110" s="174">
        <v>2503</v>
      </c>
      <c r="CW3110" s="174">
        <v>5</v>
      </c>
      <c r="CX3110" s="174">
        <v>1850.3050000000001</v>
      </c>
    </row>
    <row r="3111" spans="84:102" x14ac:dyDescent="0.25">
      <c r="CF3111" s="3" t="s">
        <v>3073</v>
      </c>
      <c r="CG3111" s="174">
        <v>2703</v>
      </c>
      <c r="CH3111" s="174">
        <v>124406</v>
      </c>
      <c r="CI3111" s="174">
        <v>5</v>
      </c>
      <c r="CJ3111" s="174">
        <v>1850.251</v>
      </c>
      <c r="CK3111" s="174">
        <v>1850.251</v>
      </c>
      <c r="CN3111" s="3">
        <v>2597</v>
      </c>
      <c r="CO3111" s="169">
        <f t="shared" si="252"/>
        <v>902.62049999999999</v>
      </c>
      <c r="CP3111" s="169">
        <f t="shared" si="253"/>
        <v>932.18970000000002</v>
      </c>
      <c r="CQ3111" s="170">
        <f t="shared" si="254"/>
        <v>1834.8101999999999</v>
      </c>
      <c r="CU3111" s="174">
        <v>2703</v>
      </c>
      <c r="CV3111" s="174">
        <v>124406</v>
      </c>
      <c r="CW3111" s="174">
        <v>5</v>
      </c>
      <c r="CX3111" s="174">
        <v>1850.251</v>
      </c>
    </row>
    <row r="3112" spans="84:102" x14ac:dyDescent="0.25">
      <c r="CF3112" s="3" t="s">
        <v>3073</v>
      </c>
      <c r="CG3112" s="174">
        <v>346</v>
      </c>
      <c r="CH3112" s="174">
        <v>75918</v>
      </c>
      <c r="CI3112" s="174">
        <v>5</v>
      </c>
      <c r="CJ3112" s="174">
        <v>1849.8389999999999</v>
      </c>
      <c r="CK3112" s="174">
        <v>1849.8389999999999</v>
      </c>
      <c r="CN3112" s="3">
        <v>3495</v>
      </c>
      <c r="CO3112" s="169">
        <f t="shared" si="252"/>
        <v>917.38199999999995</v>
      </c>
      <c r="CP3112" s="169">
        <f t="shared" si="253"/>
        <v>912.91589999999997</v>
      </c>
      <c r="CQ3112" s="170">
        <f t="shared" si="254"/>
        <v>1830.2979</v>
      </c>
      <c r="CU3112" s="174">
        <v>346</v>
      </c>
      <c r="CV3112" s="174">
        <v>75918</v>
      </c>
      <c r="CW3112" s="174">
        <v>5</v>
      </c>
      <c r="CX3112" s="174">
        <v>1849.8389999999999</v>
      </c>
    </row>
    <row r="3113" spans="84:102" x14ac:dyDescent="0.25">
      <c r="CF3113" s="3" t="s">
        <v>3073</v>
      </c>
      <c r="CG3113" s="174">
        <v>108201</v>
      </c>
      <c r="CH3113" s="174">
        <v>889</v>
      </c>
      <c r="CI3113" s="174">
        <v>5</v>
      </c>
      <c r="CJ3113" s="174">
        <v>1848.78</v>
      </c>
      <c r="CK3113" s="174">
        <v>1848.78</v>
      </c>
      <c r="CN3113" s="3">
        <v>2457</v>
      </c>
      <c r="CO3113" s="169">
        <f t="shared" si="252"/>
        <v>920.42830000000004</v>
      </c>
      <c r="CP3113" s="169">
        <f t="shared" si="253"/>
        <v>908.85310000000004</v>
      </c>
      <c r="CQ3113" s="170">
        <f t="shared" si="254"/>
        <v>1829.2814000000001</v>
      </c>
      <c r="CU3113" s="174">
        <v>108201</v>
      </c>
      <c r="CV3113" s="174">
        <v>889</v>
      </c>
      <c r="CW3113" s="174">
        <v>5</v>
      </c>
      <c r="CX3113" s="174">
        <v>1848.78</v>
      </c>
    </row>
    <row r="3114" spans="84:102" x14ac:dyDescent="0.25">
      <c r="CF3114" s="3" t="s">
        <v>3073</v>
      </c>
      <c r="CG3114" s="174">
        <v>151728</v>
      </c>
      <c r="CH3114" s="174">
        <v>2753</v>
      </c>
      <c r="CI3114" s="174">
        <v>5</v>
      </c>
      <c r="CJ3114" s="174">
        <v>1848.3620000000001</v>
      </c>
      <c r="CK3114" s="174">
        <v>1848.3620000000001</v>
      </c>
      <c r="CN3114" s="3">
        <v>2929</v>
      </c>
      <c r="CO3114" s="169">
        <f t="shared" si="252"/>
        <v>885.66009999999994</v>
      </c>
      <c r="CP3114" s="169">
        <f t="shared" si="253"/>
        <v>940.33609999999999</v>
      </c>
      <c r="CQ3114" s="170">
        <f t="shared" si="254"/>
        <v>1825.9962</v>
      </c>
      <c r="CU3114" s="174">
        <v>151728</v>
      </c>
      <c r="CV3114" s="174">
        <v>2753</v>
      </c>
      <c r="CW3114" s="174">
        <v>5</v>
      </c>
      <c r="CX3114" s="174">
        <v>1848.3620000000001</v>
      </c>
    </row>
    <row r="3115" spans="84:102" x14ac:dyDescent="0.25">
      <c r="CF3115" s="3" t="s">
        <v>3073</v>
      </c>
      <c r="CG3115" s="174">
        <v>123366</v>
      </c>
      <c r="CH3115" s="174">
        <v>1049</v>
      </c>
      <c r="CI3115" s="174">
        <v>5</v>
      </c>
      <c r="CJ3115" s="174">
        <v>1847.4739999999999</v>
      </c>
      <c r="CK3115" s="174">
        <v>1847.4739999999999</v>
      </c>
      <c r="CN3115" s="3">
        <v>180</v>
      </c>
      <c r="CO3115" s="169">
        <f t="shared" si="252"/>
        <v>906.36083000000008</v>
      </c>
      <c r="CP3115" s="169">
        <f t="shared" si="253"/>
        <v>919.50099999999998</v>
      </c>
      <c r="CQ3115" s="170">
        <f t="shared" si="254"/>
        <v>1825.8618300000001</v>
      </c>
      <c r="CU3115" s="174">
        <v>123366</v>
      </c>
      <c r="CV3115" s="174">
        <v>1049</v>
      </c>
      <c r="CW3115" s="174">
        <v>5</v>
      </c>
      <c r="CX3115" s="174">
        <v>1847.4739999999999</v>
      </c>
    </row>
    <row r="3116" spans="84:102" x14ac:dyDescent="0.25">
      <c r="CF3116" s="3" t="s">
        <v>3073</v>
      </c>
      <c r="CG3116" s="174">
        <v>180258</v>
      </c>
      <c r="CH3116" s="174">
        <v>3442</v>
      </c>
      <c r="CI3116" s="174">
        <v>5</v>
      </c>
      <c r="CJ3116" s="174">
        <v>1847.26</v>
      </c>
      <c r="CK3116" s="174">
        <v>1847.26</v>
      </c>
      <c r="CN3116" s="3">
        <v>269</v>
      </c>
      <c r="CO3116" s="169">
        <f t="shared" si="252"/>
        <v>903.5883</v>
      </c>
      <c r="CP3116" s="169">
        <f t="shared" si="253"/>
        <v>920.72519999999997</v>
      </c>
      <c r="CQ3116" s="170">
        <f t="shared" si="254"/>
        <v>1824.3135</v>
      </c>
      <c r="CU3116" s="174">
        <v>180258</v>
      </c>
      <c r="CV3116" s="174">
        <v>3442</v>
      </c>
      <c r="CW3116" s="174">
        <v>5</v>
      </c>
      <c r="CX3116" s="174">
        <v>1847.26</v>
      </c>
    </row>
    <row r="3117" spans="84:102" x14ac:dyDescent="0.25">
      <c r="CF3117" s="3" t="s">
        <v>3073</v>
      </c>
      <c r="CG3117" s="174">
        <v>1048</v>
      </c>
      <c r="CH3117" s="174">
        <v>124786</v>
      </c>
      <c r="CI3117" s="174">
        <v>5</v>
      </c>
      <c r="CJ3117" s="174">
        <v>1847.105</v>
      </c>
      <c r="CK3117" s="174">
        <v>1847.105</v>
      </c>
      <c r="CN3117" s="3">
        <v>229</v>
      </c>
      <c r="CO3117" s="169">
        <f t="shared" si="252"/>
        <v>920.60019999999997</v>
      </c>
      <c r="CP3117" s="169">
        <f t="shared" si="253"/>
        <v>903.44010000000003</v>
      </c>
      <c r="CQ3117" s="170">
        <f t="shared" si="254"/>
        <v>1824.0403000000001</v>
      </c>
      <c r="CU3117" s="174">
        <v>1048</v>
      </c>
      <c r="CV3117" s="174">
        <v>124786</v>
      </c>
      <c r="CW3117" s="174">
        <v>5</v>
      </c>
      <c r="CX3117" s="174">
        <v>1847.105</v>
      </c>
    </row>
    <row r="3118" spans="84:102" x14ac:dyDescent="0.25">
      <c r="CF3118" s="3" t="s">
        <v>3073</v>
      </c>
      <c r="CG3118" s="174">
        <v>80195</v>
      </c>
      <c r="CH3118" s="174">
        <v>399</v>
      </c>
      <c r="CI3118" s="174">
        <v>5</v>
      </c>
      <c r="CJ3118" s="174">
        <v>1846.4739999999999</v>
      </c>
      <c r="CK3118" s="174">
        <v>1846.4739999999999</v>
      </c>
      <c r="CN3118" s="3">
        <v>1193</v>
      </c>
      <c r="CO3118" s="169">
        <f t="shared" si="252"/>
        <v>875.97329999999999</v>
      </c>
      <c r="CP3118" s="169">
        <f t="shared" si="253"/>
        <v>947.41970000000003</v>
      </c>
      <c r="CQ3118" s="170">
        <f t="shared" si="254"/>
        <v>1823.393</v>
      </c>
      <c r="CU3118" s="174">
        <v>80195</v>
      </c>
      <c r="CV3118" s="174">
        <v>399</v>
      </c>
      <c r="CW3118" s="174">
        <v>5</v>
      </c>
      <c r="CX3118" s="174">
        <v>1846.4739999999999</v>
      </c>
    </row>
    <row r="3119" spans="84:102" x14ac:dyDescent="0.25">
      <c r="CF3119" s="3" t="s">
        <v>3073</v>
      </c>
      <c r="CG3119" s="174">
        <v>3533</v>
      </c>
      <c r="CH3119" s="174">
        <v>73306</v>
      </c>
      <c r="CI3119" s="174">
        <v>5</v>
      </c>
      <c r="CJ3119" s="174">
        <v>1846.3430000000001</v>
      </c>
      <c r="CK3119" s="174">
        <v>1846.3430000000001</v>
      </c>
      <c r="CN3119" s="3">
        <v>1654</v>
      </c>
      <c r="CO3119" s="169">
        <f t="shared" si="252"/>
        <v>919.26959999999997</v>
      </c>
      <c r="CP3119" s="169">
        <f t="shared" si="253"/>
        <v>900.21280000000002</v>
      </c>
      <c r="CQ3119" s="170">
        <f t="shared" si="254"/>
        <v>1819.4823999999999</v>
      </c>
      <c r="CU3119" s="174">
        <v>3533</v>
      </c>
      <c r="CV3119" s="174">
        <v>73306</v>
      </c>
      <c r="CW3119" s="174">
        <v>5</v>
      </c>
      <c r="CX3119" s="174">
        <v>1846.3430000000001</v>
      </c>
    </row>
    <row r="3120" spans="84:102" x14ac:dyDescent="0.25">
      <c r="CF3120" s="3" t="s">
        <v>3073</v>
      </c>
      <c r="CG3120" s="174">
        <v>131643</v>
      </c>
      <c r="CH3120" s="174">
        <v>2008</v>
      </c>
      <c r="CI3120" s="174">
        <v>5</v>
      </c>
      <c r="CJ3120" s="174">
        <v>1845.7829999999999</v>
      </c>
      <c r="CK3120" s="174">
        <v>1845.7829999999999</v>
      </c>
      <c r="CN3120" s="3">
        <v>2869</v>
      </c>
      <c r="CO3120" s="169">
        <f t="shared" si="252"/>
        <v>907.63310000000001</v>
      </c>
      <c r="CP3120" s="169">
        <f t="shared" si="253"/>
        <v>911.48169999999993</v>
      </c>
      <c r="CQ3120" s="170">
        <f t="shared" si="254"/>
        <v>1819.1147999999998</v>
      </c>
      <c r="CU3120" s="174">
        <v>131643</v>
      </c>
      <c r="CV3120" s="174">
        <v>2008</v>
      </c>
      <c r="CW3120" s="174">
        <v>5</v>
      </c>
      <c r="CX3120" s="174">
        <v>1845.7829999999999</v>
      </c>
    </row>
    <row r="3121" spans="84:102" x14ac:dyDescent="0.25">
      <c r="CF3121" s="3" t="s">
        <v>3073</v>
      </c>
      <c r="CG3121" s="174">
        <v>2490</v>
      </c>
      <c r="CH3121" s="174">
        <v>34795</v>
      </c>
      <c r="CI3121" s="174">
        <v>5</v>
      </c>
      <c r="CJ3121" s="174">
        <v>1845.6569999999999</v>
      </c>
      <c r="CK3121" s="174">
        <v>1845.6569999999999</v>
      </c>
      <c r="CN3121" s="3">
        <v>929</v>
      </c>
      <c r="CO3121" s="169">
        <f t="shared" si="252"/>
        <v>903.48039999999992</v>
      </c>
      <c r="CP3121" s="169">
        <f t="shared" si="253"/>
        <v>913.674125</v>
      </c>
      <c r="CQ3121" s="170">
        <f t="shared" si="254"/>
        <v>1817.1545249999999</v>
      </c>
      <c r="CU3121" s="174">
        <v>2490</v>
      </c>
      <c r="CV3121" s="174">
        <v>34795</v>
      </c>
      <c r="CW3121" s="174">
        <v>5</v>
      </c>
      <c r="CX3121" s="174">
        <v>1845.6569999999999</v>
      </c>
    </row>
    <row r="3122" spans="84:102" x14ac:dyDescent="0.25">
      <c r="CF3122" s="3" t="s">
        <v>3073</v>
      </c>
      <c r="CG3122" s="174">
        <v>195147</v>
      </c>
      <c r="CH3122" s="174">
        <v>1913</v>
      </c>
      <c r="CI3122" s="174">
        <v>5</v>
      </c>
      <c r="CJ3122" s="174">
        <v>1845.4760000000001</v>
      </c>
      <c r="CK3122" s="174">
        <v>1845.4760000000001</v>
      </c>
      <c r="CN3122" s="3">
        <v>1738</v>
      </c>
      <c r="CO3122" s="169">
        <f t="shared" si="252"/>
        <v>940.41499999999996</v>
      </c>
      <c r="CP3122" s="169">
        <f t="shared" si="253"/>
        <v>876.36040000000003</v>
      </c>
      <c r="CQ3122" s="170">
        <f t="shared" si="254"/>
        <v>1816.7754</v>
      </c>
      <c r="CU3122" s="174">
        <v>195147</v>
      </c>
      <c r="CV3122" s="174">
        <v>1913</v>
      </c>
      <c r="CW3122" s="174">
        <v>5</v>
      </c>
      <c r="CX3122" s="174">
        <v>1845.4760000000001</v>
      </c>
    </row>
    <row r="3123" spans="84:102" x14ac:dyDescent="0.25">
      <c r="CF3123" s="3" t="s">
        <v>3073</v>
      </c>
      <c r="CG3123" s="174">
        <v>3562</v>
      </c>
      <c r="CH3123" s="174">
        <v>85041</v>
      </c>
      <c r="CI3123" s="174">
        <v>5</v>
      </c>
      <c r="CJ3123" s="174">
        <v>1845.3030000000001</v>
      </c>
      <c r="CK3123" s="174">
        <v>1845.3030000000001</v>
      </c>
      <c r="CN3123" s="3">
        <v>33</v>
      </c>
      <c r="CO3123" s="169">
        <f t="shared" si="252"/>
        <v>913.68110000000001</v>
      </c>
      <c r="CP3123" s="169">
        <f t="shared" si="253"/>
        <v>897.07050000000004</v>
      </c>
      <c r="CQ3123" s="170">
        <f t="shared" si="254"/>
        <v>1810.7516000000001</v>
      </c>
      <c r="CU3123" s="174">
        <v>3562</v>
      </c>
      <c r="CV3123" s="174">
        <v>85041</v>
      </c>
      <c r="CW3123" s="174">
        <v>5</v>
      </c>
      <c r="CX3123" s="174">
        <v>1845.3030000000001</v>
      </c>
    </row>
    <row r="3124" spans="84:102" x14ac:dyDescent="0.25">
      <c r="CF3124" s="3" t="s">
        <v>3073</v>
      </c>
      <c r="CG3124" s="174">
        <v>83225</v>
      </c>
      <c r="CH3124" s="174">
        <v>448</v>
      </c>
      <c r="CI3124" s="174">
        <v>5</v>
      </c>
      <c r="CJ3124" s="174">
        <v>1845.1579999999999</v>
      </c>
      <c r="CK3124" s="174">
        <v>1845.1579999999999</v>
      </c>
      <c r="CN3124" s="3">
        <v>822</v>
      </c>
      <c r="CO3124" s="169">
        <f t="shared" si="252"/>
        <v>900.36829999999998</v>
      </c>
      <c r="CP3124" s="169">
        <f t="shared" si="253"/>
        <v>910.26390000000004</v>
      </c>
      <c r="CQ3124" s="170">
        <f t="shared" si="254"/>
        <v>1810.6322</v>
      </c>
      <c r="CU3124" s="174">
        <v>83225</v>
      </c>
      <c r="CV3124" s="174">
        <v>448</v>
      </c>
      <c r="CW3124" s="174">
        <v>5</v>
      </c>
      <c r="CX3124" s="174">
        <v>1845.1579999999999</v>
      </c>
    </row>
    <row r="3125" spans="84:102" x14ac:dyDescent="0.25">
      <c r="CF3125" s="3" t="s">
        <v>3073</v>
      </c>
      <c r="CG3125" s="174">
        <v>2635</v>
      </c>
      <c r="CH3125" s="174">
        <v>46511</v>
      </c>
      <c r="CI3125" s="174">
        <v>5</v>
      </c>
      <c r="CJ3125" s="174">
        <v>1844.412</v>
      </c>
      <c r="CK3125" s="174">
        <v>1844.412</v>
      </c>
      <c r="CN3125" s="3">
        <v>3131</v>
      </c>
      <c r="CO3125" s="169">
        <f t="shared" si="252"/>
        <v>898.35151999999994</v>
      </c>
      <c r="CP3125" s="169">
        <f t="shared" si="253"/>
        <v>911.70855000000006</v>
      </c>
      <c r="CQ3125" s="170">
        <f t="shared" si="254"/>
        <v>1810.06007</v>
      </c>
      <c r="CU3125" s="174">
        <v>2635</v>
      </c>
      <c r="CV3125" s="174">
        <v>46511</v>
      </c>
      <c r="CW3125" s="174">
        <v>5</v>
      </c>
      <c r="CX3125" s="174">
        <v>1844.412</v>
      </c>
    </row>
    <row r="3126" spans="84:102" x14ac:dyDescent="0.25">
      <c r="CF3126" s="3" t="s">
        <v>3073</v>
      </c>
      <c r="CG3126" s="174">
        <v>564</v>
      </c>
      <c r="CH3126" s="174">
        <v>84128</v>
      </c>
      <c r="CI3126" s="174">
        <v>5</v>
      </c>
      <c r="CJ3126" s="174">
        <v>1843.3910000000001</v>
      </c>
      <c r="CK3126" s="174">
        <v>1843.3910000000001</v>
      </c>
      <c r="CN3126" s="3">
        <v>252</v>
      </c>
      <c r="CO3126" s="169">
        <f t="shared" si="252"/>
        <v>916.72119999999995</v>
      </c>
      <c r="CP3126" s="169">
        <f t="shared" si="253"/>
        <v>892.34209999999996</v>
      </c>
      <c r="CQ3126" s="170">
        <f t="shared" si="254"/>
        <v>1809.0632999999998</v>
      </c>
      <c r="CU3126" s="174">
        <v>564</v>
      </c>
      <c r="CV3126" s="174">
        <v>84128</v>
      </c>
      <c r="CW3126" s="174">
        <v>5</v>
      </c>
      <c r="CX3126" s="174">
        <v>1843.3910000000001</v>
      </c>
    </row>
    <row r="3127" spans="84:102" x14ac:dyDescent="0.25">
      <c r="CF3127" s="3" t="s">
        <v>3073</v>
      </c>
      <c r="CG3127" s="174">
        <v>2372</v>
      </c>
      <c r="CH3127" s="174">
        <v>31770</v>
      </c>
      <c r="CI3127" s="174">
        <v>5</v>
      </c>
      <c r="CJ3127" s="174">
        <v>1843.116</v>
      </c>
      <c r="CK3127" s="174">
        <v>1843.116</v>
      </c>
      <c r="CN3127" s="3">
        <v>1739</v>
      </c>
      <c r="CO3127" s="169">
        <f t="shared" si="252"/>
        <v>915.41030000000001</v>
      </c>
      <c r="CP3127" s="169">
        <f t="shared" si="253"/>
        <v>893.34909999999991</v>
      </c>
      <c r="CQ3127" s="170">
        <f t="shared" si="254"/>
        <v>1808.7593999999999</v>
      </c>
      <c r="CU3127" s="174">
        <v>2372</v>
      </c>
      <c r="CV3127" s="174">
        <v>31770</v>
      </c>
      <c r="CW3127" s="174">
        <v>5</v>
      </c>
      <c r="CX3127" s="174">
        <v>1843.116</v>
      </c>
    </row>
    <row r="3128" spans="84:102" x14ac:dyDescent="0.25">
      <c r="CF3128" s="3" t="s">
        <v>3073</v>
      </c>
      <c r="CG3128" s="174">
        <v>1798</v>
      </c>
      <c r="CH3128" s="174">
        <v>53768</v>
      </c>
      <c r="CI3128" s="174">
        <v>5</v>
      </c>
      <c r="CJ3128" s="174">
        <v>1842.0519999999999</v>
      </c>
      <c r="CK3128" s="174">
        <v>1842.0519999999999</v>
      </c>
      <c r="CN3128" s="3">
        <v>3033</v>
      </c>
      <c r="CO3128" s="169">
        <f t="shared" si="252"/>
        <v>874.39619999999991</v>
      </c>
      <c r="CP3128" s="169">
        <f t="shared" si="253"/>
        <v>933.58130000000006</v>
      </c>
      <c r="CQ3128" s="170">
        <f t="shared" si="254"/>
        <v>1807.9775</v>
      </c>
      <c r="CU3128" s="174">
        <v>1798</v>
      </c>
      <c r="CV3128" s="174">
        <v>53768</v>
      </c>
      <c r="CW3128" s="174">
        <v>5</v>
      </c>
      <c r="CX3128" s="174">
        <v>1842.0519999999999</v>
      </c>
    </row>
    <row r="3129" spans="84:102" x14ac:dyDescent="0.25">
      <c r="CF3129" s="3" t="s">
        <v>3073</v>
      </c>
      <c r="CG3129" s="174">
        <v>157879</v>
      </c>
      <c r="CH3129" s="174">
        <v>3225</v>
      </c>
      <c r="CI3129" s="174">
        <v>5</v>
      </c>
      <c r="CJ3129" s="174">
        <v>1841.758</v>
      </c>
      <c r="CK3129" s="174">
        <v>1841.758</v>
      </c>
      <c r="CN3129" s="3">
        <v>1464</v>
      </c>
      <c r="CO3129" s="169">
        <f t="shared" si="252"/>
        <v>898.10599999999999</v>
      </c>
      <c r="CP3129" s="169">
        <f t="shared" si="253"/>
        <v>907.97739999999999</v>
      </c>
      <c r="CQ3129" s="170">
        <f t="shared" si="254"/>
        <v>1806.0834</v>
      </c>
      <c r="CU3129" s="174">
        <v>157879</v>
      </c>
      <c r="CV3129" s="174">
        <v>3225</v>
      </c>
      <c r="CW3129" s="174">
        <v>5</v>
      </c>
      <c r="CX3129" s="174">
        <v>1841.758</v>
      </c>
    </row>
    <row r="3130" spans="84:102" x14ac:dyDescent="0.25">
      <c r="CF3130" s="3" t="s">
        <v>3073</v>
      </c>
      <c r="CG3130" s="174">
        <v>2318</v>
      </c>
      <c r="CH3130" s="174">
        <v>22865</v>
      </c>
      <c r="CI3130" s="174">
        <v>5</v>
      </c>
      <c r="CJ3130" s="174">
        <v>1841.6379999999999</v>
      </c>
      <c r="CK3130" s="174">
        <v>1841.6379999999999</v>
      </c>
      <c r="CN3130" s="3">
        <v>984</v>
      </c>
      <c r="CO3130" s="169">
        <f t="shared" si="252"/>
        <v>937.51480000000004</v>
      </c>
      <c r="CP3130" s="169">
        <f t="shared" si="253"/>
        <v>863.77080000000001</v>
      </c>
      <c r="CQ3130" s="170">
        <f t="shared" si="254"/>
        <v>1801.2856000000002</v>
      </c>
      <c r="CU3130" s="174">
        <v>2318</v>
      </c>
      <c r="CV3130" s="174">
        <v>22865</v>
      </c>
      <c r="CW3130" s="174">
        <v>5</v>
      </c>
      <c r="CX3130" s="174">
        <v>1841.6379999999999</v>
      </c>
    </row>
    <row r="3131" spans="84:102" x14ac:dyDescent="0.25">
      <c r="CF3131" s="3" t="s">
        <v>3073</v>
      </c>
      <c r="CG3131" s="174">
        <v>56862</v>
      </c>
      <c r="CH3131" s="174">
        <v>1784</v>
      </c>
      <c r="CI3131" s="174">
        <v>5</v>
      </c>
      <c r="CJ3131" s="174">
        <v>1841.5170000000001</v>
      </c>
      <c r="CK3131" s="174">
        <v>1841.5170000000001</v>
      </c>
      <c r="CN3131" s="3">
        <v>2349</v>
      </c>
      <c r="CO3131" s="169">
        <f t="shared" si="252"/>
        <v>889.59749999999997</v>
      </c>
      <c r="CP3131" s="169">
        <f t="shared" si="253"/>
        <v>909.50099999999998</v>
      </c>
      <c r="CQ3131" s="170">
        <f t="shared" si="254"/>
        <v>1799.0985000000001</v>
      </c>
      <c r="CU3131" s="174">
        <v>56862</v>
      </c>
      <c r="CV3131" s="174">
        <v>1784</v>
      </c>
      <c r="CW3131" s="174">
        <v>5</v>
      </c>
      <c r="CX3131" s="174">
        <v>1841.5170000000001</v>
      </c>
    </row>
    <row r="3132" spans="84:102" x14ac:dyDescent="0.25">
      <c r="CF3132" s="3" t="s">
        <v>3073</v>
      </c>
      <c r="CG3132" s="174">
        <v>16951</v>
      </c>
      <c r="CH3132" s="174">
        <v>2189</v>
      </c>
      <c r="CI3132" s="174">
        <v>5</v>
      </c>
      <c r="CJ3132" s="174">
        <v>1841.46</v>
      </c>
      <c r="CK3132" s="174">
        <v>1841.46</v>
      </c>
      <c r="CN3132" s="3">
        <v>2073</v>
      </c>
      <c r="CO3132" s="169">
        <f t="shared" si="252"/>
        <v>900.18290000000002</v>
      </c>
      <c r="CP3132" s="169">
        <f t="shared" si="253"/>
        <v>898.7269</v>
      </c>
      <c r="CQ3132" s="170">
        <f t="shared" si="254"/>
        <v>1798.9097999999999</v>
      </c>
      <c r="CU3132" s="174">
        <v>16951</v>
      </c>
      <c r="CV3132" s="174">
        <v>2189</v>
      </c>
      <c r="CW3132" s="174">
        <v>5</v>
      </c>
      <c r="CX3132" s="174">
        <v>1841.46</v>
      </c>
    </row>
    <row r="3133" spans="84:102" x14ac:dyDescent="0.25">
      <c r="CF3133" s="3" t="s">
        <v>3073</v>
      </c>
      <c r="CG3133" s="174">
        <v>3394</v>
      </c>
      <c r="CH3133" s="174">
        <v>169948</v>
      </c>
      <c r="CI3133" s="174">
        <v>5</v>
      </c>
      <c r="CJ3133" s="174">
        <v>1841.4259999999999</v>
      </c>
      <c r="CK3133" s="174">
        <v>1841.4259999999999</v>
      </c>
      <c r="CN3133" s="3">
        <v>2736</v>
      </c>
      <c r="CO3133" s="169">
        <f t="shared" si="252"/>
        <v>879.21145999999999</v>
      </c>
      <c r="CP3133" s="169">
        <f t="shared" si="253"/>
        <v>919.11424</v>
      </c>
      <c r="CQ3133" s="170">
        <f t="shared" si="254"/>
        <v>1798.3256999999999</v>
      </c>
      <c r="CU3133" s="174">
        <v>3394</v>
      </c>
      <c r="CV3133" s="174">
        <v>169948</v>
      </c>
      <c r="CW3133" s="174">
        <v>5</v>
      </c>
      <c r="CX3133" s="174">
        <v>1841.4259999999999</v>
      </c>
    </row>
    <row r="3134" spans="84:102" x14ac:dyDescent="0.25">
      <c r="CF3134" s="3" t="s">
        <v>3073</v>
      </c>
      <c r="CG3134" s="174">
        <v>1401</v>
      </c>
      <c r="CH3134" s="174">
        <v>110958</v>
      </c>
      <c r="CI3134" s="174">
        <v>5</v>
      </c>
      <c r="CJ3134" s="174">
        <v>1841.011</v>
      </c>
      <c r="CK3134" s="174">
        <v>1841.011</v>
      </c>
      <c r="CN3134" s="3">
        <v>2141</v>
      </c>
      <c r="CO3134" s="169">
        <f t="shared" si="252"/>
        <v>863.69200999999998</v>
      </c>
      <c r="CP3134" s="169">
        <f t="shared" si="253"/>
        <v>933.05480999999997</v>
      </c>
      <c r="CQ3134" s="170">
        <f t="shared" si="254"/>
        <v>1796.7468199999998</v>
      </c>
      <c r="CU3134" s="174">
        <v>1401</v>
      </c>
      <c r="CV3134" s="174">
        <v>110958</v>
      </c>
      <c r="CW3134" s="174">
        <v>5</v>
      </c>
      <c r="CX3134" s="174">
        <v>1841.011</v>
      </c>
    </row>
    <row r="3135" spans="84:102" x14ac:dyDescent="0.25">
      <c r="CF3135" s="3" t="s">
        <v>3073</v>
      </c>
      <c r="CG3135" s="174">
        <v>75121</v>
      </c>
      <c r="CH3135" s="174">
        <v>344</v>
      </c>
      <c r="CI3135" s="174">
        <v>5</v>
      </c>
      <c r="CJ3135" s="174">
        <v>1841.01</v>
      </c>
      <c r="CK3135" s="174">
        <v>1841.01</v>
      </c>
      <c r="CN3135" s="3">
        <v>520</v>
      </c>
      <c r="CO3135" s="169">
        <f t="shared" si="252"/>
        <v>912.29409999999996</v>
      </c>
      <c r="CP3135" s="169">
        <f t="shared" si="253"/>
        <v>884.10360000000003</v>
      </c>
      <c r="CQ3135" s="170">
        <f t="shared" si="254"/>
        <v>1796.3977</v>
      </c>
      <c r="CU3135" s="174">
        <v>75121</v>
      </c>
      <c r="CV3135" s="174">
        <v>344</v>
      </c>
      <c r="CW3135" s="174">
        <v>5</v>
      </c>
      <c r="CX3135" s="174">
        <v>1841.01</v>
      </c>
    </row>
    <row r="3136" spans="84:102" x14ac:dyDescent="0.25">
      <c r="CF3136" s="3" t="s">
        <v>3073</v>
      </c>
      <c r="CG3136" s="174">
        <v>79</v>
      </c>
      <c r="CH3136" s="174">
        <v>64277</v>
      </c>
      <c r="CI3136" s="174">
        <v>5</v>
      </c>
      <c r="CJ3136" s="174">
        <v>1840.8889999999999</v>
      </c>
      <c r="CK3136" s="174">
        <v>1840.8889999999999</v>
      </c>
      <c r="CN3136" s="3">
        <v>88</v>
      </c>
      <c r="CO3136" s="169">
        <f t="shared" si="252"/>
        <v>902.19229999999993</v>
      </c>
      <c r="CP3136" s="169">
        <f t="shared" si="253"/>
        <v>892.56410000000005</v>
      </c>
      <c r="CQ3136" s="170">
        <f t="shared" si="254"/>
        <v>1794.7564</v>
      </c>
      <c r="CU3136" s="174">
        <v>79</v>
      </c>
      <c r="CV3136" s="174">
        <v>64277</v>
      </c>
      <c r="CW3136" s="174">
        <v>5</v>
      </c>
      <c r="CX3136" s="174">
        <v>1840.8889999999999</v>
      </c>
    </row>
    <row r="3137" spans="84:102" x14ac:dyDescent="0.25">
      <c r="CF3137" s="3" t="s">
        <v>3073</v>
      </c>
      <c r="CG3137" s="174">
        <v>1600</v>
      </c>
      <c r="CH3137" s="174">
        <v>76578</v>
      </c>
      <c r="CI3137" s="174">
        <v>5</v>
      </c>
      <c r="CJ3137" s="174">
        <v>1840.5630000000001</v>
      </c>
      <c r="CK3137" s="174">
        <v>1840.5630000000001</v>
      </c>
      <c r="CN3137" s="3">
        <v>3139</v>
      </c>
      <c r="CO3137" s="169">
        <f t="shared" si="252"/>
        <v>881.85050000000001</v>
      </c>
      <c r="CP3137" s="169">
        <f t="shared" si="253"/>
        <v>908.57060000000001</v>
      </c>
      <c r="CQ3137" s="170">
        <f t="shared" si="254"/>
        <v>1790.4211</v>
      </c>
      <c r="CU3137" s="174">
        <v>1600</v>
      </c>
      <c r="CV3137" s="174">
        <v>76578</v>
      </c>
      <c r="CW3137" s="174">
        <v>5</v>
      </c>
      <c r="CX3137" s="174">
        <v>1840.5630000000001</v>
      </c>
    </row>
    <row r="3138" spans="84:102" x14ac:dyDescent="0.25">
      <c r="CF3138" s="3" t="s">
        <v>3073</v>
      </c>
      <c r="CG3138" s="174">
        <v>2298</v>
      </c>
      <c r="CH3138" s="174">
        <v>22518</v>
      </c>
      <c r="CI3138" s="174">
        <v>5</v>
      </c>
      <c r="CJ3138" s="174">
        <v>1839.94</v>
      </c>
      <c r="CK3138" s="174">
        <v>1839.94</v>
      </c>
      <c r="CN3138" s="3">
        <v>203</v>
      </c>
      <c r="CO3138" s="169">
        <f t="shared" si="252"/>
        <v>893.4991</v>
      </c>
      <c r="CP3138" s="169">
        <f t="shared" si="253"/>
        <v>895.89099999999996</v>
      </c>
      <c r="CQ3138" s="170">
        <f t="shared" si="254"/>
        <v>1789.3901000000001</v>
      </c>
      <c r="CU3138" s="174">
        <v>2298</v>
      </c>
      <c r="CV3138" s="174">
        <v>22518</v>
      </c>
      <c r="CW3138" s="174">
        <v>5</v>
      </c>
      <c r="CX3138" s="174">
        <v>1839.94</v>
      </c>
    </row>
    <row r="3139" spans="84:102" x14ac:dyDescent="0.25">
      <c r="CF3139" s="3" t="s">
        <v>3073</v>
      </c>
      <c r="CG3139" s="174">
        <v>3649</v>
      </c>
      <c r="CH3139" s="174">
        <v>104334</v>
      </c>
      <c r="CI3139" s="174">
        <v>5</v>
      </c>
      <c r="CJ3139" s="174">
        <v>1839.54</v>
      </c>
      <c r="CK3139" s="174">
        <v>1839.54</v>
      </c>
      <c r="CN3139" s="3">
        <v>3097</v>
      </c>
      <c r="CO3139" s="169">
        <f t="shared" ref="CO3139:CO3202" si="255">SUMIF(CG$3:CG$17476,$CN3139,$CK$3:$CK$17476)</f>
        <v>873.61559999999997</v>
      </c>
      <c r="CP3139" s="169">
        <f t="shared" ref="CP3139:CP3202" si="256">SUMIF(CH$3:CH$17476,$CN3139,$CK$3:$CK$17476)</f>
        <v>913.03579999999999</v>
      </c>
      <c r="CQ3139" s="170">
        <f t="shared" ref="CQ3139:CQ3202" si="257">CO3139+CP3139</f>
        <v>1786.6514</v>
      </c>
      <c r="CU3139" s="174">
        <v>3649</v>
      </c>
      <c r="CV3139" s="174">
        <v>104334</v>
      </c>
      <c r="CW3139" s="174">
        <v>5</v>
      </c>
      <c r="CX3139" s="174">
        <v>1839.54</v>
      </c>
    </row>
    <row r="3140" spans="84:102" x14ac:dyDescent="0.25">
      <c r="CF3140" s="3" t="s">
        <v>3073</v>
      </c>
      <c r="CG3140" s="174">
        <v>2585</v>
      </c>
      <c r="CH3140" s="174">
        <v>42495</v>
      </c>
      <c r="CI3140" s="174">
        <v>5</v>
      </c>
      <c r="CJ3140" s="174">
        <v>1839.5039999999999</v>
      </c>
      <c r="CK3140" s="174">
        <v>1839.5039999999999</v>
      </c>
      <c r="CN3140" s="3">
        <v>3635</v>
      </c>
      <c r="CO3140" s="169">
        <f t="shared" si="255"/>
        <v>893.56290000000001</v>
      </c>
      <c r="CP3140" s="169">
        <f t="shared" si="256"/>
        <v>892.94380000000001</v>
      </c>
      <c r="CQ3140" s="170">
        <f t="shared" si="257"/>
        <v>1786.5066999999999</v>
      </c>
      <c r="CU3140" s="174">
        <v>2585</v>
      </c>
      <c r="CV3140" s="174">
        <v>42495</v>
      </c>
      <c r="CW3140" s="174">
        <v>5</v>
      </c>
      <c r="CX3140" s="174">
        <v>1839.5039999999999</v>
      </c>
    </row>
    <row r="3141" spans="84:102" x14ac:dyDescent="0.25">
      <c r="CF3141" s="3" t="s">
        <v>3073</v>
      </c>
      <c r="CG3141" s="174">
        <v>1382</v>
      </c>
      <c r="CH3141" s="174">
        <v>110861</v>
      </c>
      <c r="CI3141" s="174">
        <v>5</v>
      </c>
      <c r="CJ3141" s="174">
        <v>1838.5029999999999</v>
      </c>
      <c r="CK3141" s="174">
        <v>1838.5029999999999</v>
      </c>
      <c r="CN3141" s="3">
        <v>1287</v>
      </c>
      <c r="CO3141" s="169">
        <f t="shared" si="255"/>
        <v>906.20130000000006</v>
      </c>
      <c r="CP3141" s="169">
        <f t="shared" si="256"/>
        <v>877.60166000000004</v>
      </c>
      <c r="CQ3141" s="170">
        <f t="shared" si="257"/>
        <v>1783.80296</v>
      </c>
      <c r="CU3141" s="174">
        <v>1382</v>
      </c>
      <c r="CV3141" s="174">
        <v>110861</v>
      </c>
      <c r="CW3141" s="174">
        <v>5</v>
      </c>
      <c r="CX3141" s="174">
        <v>1838.5029999999999</v>
      </c>
    </row>
    <row r="3142" spans="84:102" x14ac:dyDescent="0.25">
      <c r="CF3142" s="3" t="s">
        <v>3073</v>
      </c>
      <c r="CG3142" s="174">
        <v>62843</v>
      </c>
      <c r="CH3142" s="174">
        <v>1729</v>
      </c>
      <c r="CI3142" s="174">
        <v>5</v>
      </c>
      <c r="CJ3142" s="174">
        <v>1838.393</v>
      </c>
      <c r="CK3142" s="174">
        <v>1838.393</v>
      </c>
      <c r="CN3142" s="3">
        <v>329</v>
      </c>
      <c r="CO3142" s="169">
        <f t="shared" si="255"/>
        <v>872.09249999999997</v>
      </c>
      <c r="CP3142" s="169">
        <f t="shared" si="256"/>
        <v>910.95090000000005</v>
      </c>
      <c r="CQ3142" s="170">
        <f t="shared" si="257"/>
        <v>1783.0434</v>
      </c>
      <c r="CU3142" s="174">
        <v>62843</v>
      </c>
      <c r="CV3142" s="174">
        <v>1729</v>
      </c>
      <c r="CW3142" s="174">
        <v>5</v>
      </c>
      <c r="CX3142" s="174">
        <v>1838.393</v>
      </c>
    </row>
    <row r="3143" spans="84:102" x14ac:dyDescent="0.25">
      <c r="CF3143" s="3" t="s">
        <v>3073</v>
      </c>
      <c r="CG3143" s="174">
        <v>88816</v>
      </c>
      <c r="CH3143" s="174">
        <v>1520</v>
      </c>
      <c r="CI3143" s="174">
        <v>5</v>
      </c>
      <c r="CJ3143" s="174">
        <v>1838.223</v>
      </c>
      <c r="CK3143" s="174">
        <v>1838.223</v>
      </c>
      <c r="CN3143" s="3">
        <v>2380</v>
      </c>
      <c r="CO3143" s="169">
        <f t="shared" si="255"/>
        <v>891.92409999999995</v>
      </c>
      <c r="CP3143" s="169">
        <f t="shared" si="256"/>
        <v>889.28750000000002</v>
      </c>
      <c r="CQ3143" s="170">
        <f t="shared" si="257"/>
        <v>1781.2116000000001</v>
      </c>
      <c r="CU3143" s="174">
        <v>88816</v>
      </c>
      <c r="CV3143" s="174">
        <v>1520</v>
      </c>
      <c r="CW3143" s="174">
        <v>5</v>
      </c>
      <c r="CX3143" s="174">
        <v>1838.223</v>
      </c>
    </row>
    <row r="3144" spans="84:102" x14ac:dyDescent="0.25">
      <c r="CF3144" s="3" t="s">
        <v>3073</v>
      </c>
      <c r="CG3144" s="174">
        <v>2962</v>
      </c>
      <c r="CH3144" s="174">
        <v>154970</v>
      </c>
      <c r="CI3144" s="174">
        <v>5</v>
      </c>
      <c r="CJ3144" s="174">
        <v>1838.222</v>
      </c>
      <c r="CK3144" s="174">
        <v>1838.222</v>
      </c>
      <c r="CN3144" s="3">
        <v>293</v>
      </c>
      <c r="CO3144" s="169">
        <f t="shared" si="255"/>
        <v>884.75670000000002</v>
      </c>
      <c r="CP3144" s="169">
        <f t="shared" si="256"/>
        <v>894.2491</v>
      </c>
      <c r="CQ3144" s="170">
        <f t="shared" si="257"/>
        <v>1779.0057999999999</v>
      </c>
      <c r="CU3144" s="174">
        <v>2962</v>
      </c>
      <c r="CV3144" s="174">
        <v>154970</v>
      </c>
      <c r="CW3144" s="174">
        <v>5</v>
      </c>
      <c r="CX3144" s="174">
        <v>1838.222</v>
      </c>
    </row>
    <row r="3145" spans="84:102" x14ac:dyDescent="0.25">
      <c r="CF3145" s="3" t="s">
        <v>3073</v>
      </c>
      <c r="CG3145" s="174">
        <v>1800</v>
      </c>
      <c r="CH3145" s="174">
        <v>52326</v>
      </c>
      <c r="CI3145" s="174">
        <v>5</v>
      </c>
      <c r="CJ3145" s="174">
        <v>1838.1469999999999</v>
      </c>
      <c r="CK3145" s="174">
        <v>1838.1469999999999</v>
      </c>
      <c r="CN3145" s="3">
        <v>805</v>
      </c>
      <c r="CO3145" s="169">
        <f t="shared" si="255"/>
        <v>900.78189999999995</v>
      </c>
      <c r="CP3145" s="169">
        <f t="shared" si="256"/>
        <v>876.60310000000004</v>
      </c>
      <c r="CQ3145" s="170">
        <f t="shared" si="257"/>
        <v>1777.385</v>
      </c>
      <c r="CU3145" s="174">
        <v>1800</v>
      </c>
      <c r="CV3145" s="174">
        <v>52326</v>
      </c>
      <c r="CW3145" s="174">
        <v>5</v>
      </c>
      <c r="CX3145" s="174">
        <v>1838.1469999999999</v>
      </c>
    </row>
    <row r="3146" spans="84:102" x14ac:dyDescent="0.25">
      <c r="CF3146" s="3" t="s">
        <v>3073</v>
      </c>
      <c r="CG3146" s="174">
        <v>176</v>
      </c>
      <c r="CH3146" s="174">
        <v>69454</v>
      </c>
      <c r="CI3146" s="174">
        <v>5</v>
      </c>
      <c r="CJ3146" s="174">
        <v>1836.864</v>
      </c>
      <c r="CK3146" s="174">
        <v>1836.864</v>
      </c>
      <c r="CN3146" s="3">
        <v>2919</v>
      </c>
      <c r="CO3146" s="169">
        <f t="shared" si="255"/>
        <v>882.66506000000004</v>
      </c>
      <c r="CP3146" s="169">
        <f t="shared" si="256"/>
        <v>894.08200000000011</v>
      </c>
      <c r="CQ3146" s="170">
        <f t="shared" si="257"/>
        <v>1776.7470600000001</v>
      </c>
      <c r="CU3146" s="174">
        <v>176</v>
      </c>
      <c r="CV3146" s="174">
        <v>69454</v>
      </c>
      <c r="CW3146" s="174">
        <v>5</v>
      </c>
      <c r="CX3146" s="174">
        <v>1836.864</v>
      </c>
    </row>
    <row r="3147" spans="84:102" x14ac:dyDescent="0.25">
      <c r="CF3147" s="3" t="s">
        <v>3073</v>
      </c>
      <c r="CG3147" s="174">
        <v>1666</v>
      </c>
      <c r="CH3147" s="174">
        <v>69961</v>
      </c>
      <c r="CI3147" s="174">
        <v>5</v>
      </c>
      <c r="CJ3147" s="174">
        <v>1836.5450000000001</v>
      </c>
      <c r="CK3147" s="174">
        <v>1836.5450000000001</v>
      </c>
      <c r="CN3147" s="3">
        <v>1992</v>
      </c>
      <c r="CO3147" s="169">
        <f t="shared" si="255"/>
        <v>874.27509999999995</v>
      </c>
      <c r="CP3147" s="169">
        <f t="shared" si="256"/>
        <v>901.45079999999996</v>
      </c>
      <c r="CQ3147" s="170">
        <f t="shared" si="257"/>
        <v>1775.7258999999999</v>
      </c>
      <c r="CU3147" s="174">
        <v>1666</v>
      </c>
      <c r="CV3147" s="174">
        <v>69961</v>
      </c>
      <c r="CW3147" s="174">
        <v>5</v>
      </c>
      <c r="CX3147" s="174">
        <v>1836.5450000000001</v>
      </c>
    </row>
    <row r="3148" spans="84:102" x14ac:dyDescent="0.25">
      <c r="CF3148" s="3" t="s">
        <v>3073</v>
      </c>
      <c r="CG3148" s="174">
        <v>107580</v>
      </c>
      <c r="CH3148" s="174">
        <v>875</v>
      </c>
      <c r="CI3148" s="174">
        <v>5</v>
      </c>
      <c r="CJ3148" s="174">
        <v>1836.463</v>
      </c>
      <c r="CK3148" s="174">
        <v>1836.463</v>
      </c>
      <c r="CN3148" s="3">
        <v>2683</v>
      </c>
      <c r="CO3148" s="169">
        <f t="shared" si="255"/>
        <v>907.65049999999997</v>
      </c>
      <c r="CP3148" s="169">
        <f t="shared" si="256"/>
        <v>864.41890000000001</v>
      </c>
      <c r="CQ3148" s="170">
        <f t="shared" si="257"/>
        <v>1772.0693999999999</v>
      </c>
      <c r="CU3148" s="174">
        <v>107580</v>
      </c>
      <c r="CV3148" s="174">
        <v>875</v>
      </c>
      <c r="CW3148" s="174">
        <v>5</v>
      </c>
      <c r="CX3148" s="174">
        <v>1836.463</v>
      </c>
    </row>
    <row r="3149" spans="84:102" x14ac:dyDescent="0.25">
      <c r="CF3149" s="3" t="s">
        <v>3073</v>
      </c>
      <c r="CG3149" s="174">
        <v>3218</v>
      </c>
      <c r="CH3149" s="174">
        <v>156204</v>
      </c>
      <c r="CI3149" s="174">
        <v>5</v>
      </c>
      <c r="CJ3149" s="174">
        <v>1835.4929999999999</v>
      </c>
      <c r="CK3149" s="174">
        <v>1835.4929999999999</v>
      </c>
      <c r="CN3149" s="3">
        <v>3601</v>
      </c>
      <c r="CO3149" s="169">
        <f t="shared" si="255"/>
        <v>882.86982</v>
      </c>
      <c r="CP3149" s="169">
        <f t="shared" si="256"/>
        <v>884.99101999999993</v>
      </c>
      <c r="CQ3149" s="170">
        <f t="shared" si="257"/>
        <v>1767.8608399999998</v>
      </c>
      <c r="CU3149" s="174">
        <v>3218</v>
      </c>
      <c r="CV3149" s="174">
        <v>156204</v>
      </c>
      <c r="CW3149" s="174">
        <v>5</v>
      </c>
      <c r="CX3149" s="174">
        <v>1835.4929999999999</v>
      </c>
    </row>
    <row r="3150" spans="84:102" x14ac:dyDescent="0.25">
      <c r="CF3150" s="3" t="s">
        <v>3073</v>
      </c>
      <c r="CG3150" s="174">
        <v>2528</v>
      </c>
      <c r="CH3150" s="174">
        <v>41984</v>
      </c>
      <c r="CI3150" s="174">
        <v>5</v>
      </c>
      <c r="CJ3150" s="174">
        <v>1834.175</v>
      </c>
      <c r="CK3150" s="174">
        <v>1834.175</v>
      </c>
      <c r="CN3150" s="3">
        <v>1978</v>
      </c>
      <c r="CO3150" s="169">
        <f t="shared" si="255"/>
        <v>843.38710000000003</v>
      </c>
      <c r="CP3150" s="169">
        <f t="shared" si="256"/>
        <v>924.29380000000003</v>
      </c>
      <c r="CQ3150" s="170">
        <f t="shared" si="257"/>
        <v>1767.6809000000001</v>
      </c>
      <c r="CU3150" s="174">
        <v>2528</v>
      </c>
      <c r="CV3150" s="174">
        <v>41984</v>
      </c>
      <c r="CW3150" s="174">
        <v>5</v>
      </c>
      <c r="CX3150" s="174">
        <v>1834.175</v>
      </c>
    </row>
    <row r="3151" spans="84:102" x14ac:dyDescent="0.25">
      <c r="CF3151" s="3" t="s">
        <v>3073</v>
      </c>
      <c r="CG3151" s="174">
        <v>3644</v>
      </c>
      <c r="CH3151" s="174">
        <v>100686</v>
      </c>
      <c r="CI3151" s="174">
        <v>5</v>
      </c>
      <c r="CJ3151" s="174">
        <v>1834.135</v>
      </c>
      <c r="CK3151" s="174">
        <v>1834.135</v>
      </c>
      <c r="CN3151" s="3">
        <v>298</v>
      </c>
      <c r="CO3151" s="169">
        <f t="shared" si="255"/>
        <v>906.69136500000002</v>
      </c>
      <c r="CP3151" s="169">
        <f t="shared" si="256"/>
        <v>860.09816499999999</v>
      </c>
      <c r="CQ3151" s="170">
        <f t="shared" si="257"/>
        <v>1766.78953</v>
      </c>
      <c r="CU3151" s="174">
        <v>3644</v>
      </c>
      <c r="CV3151" s="174">
        <v>100686</v>
      </c>
      <c r="CW3151" s="174">
        <v>5</v>
      </c>
      <c r="CX3151" s="174">
        <v>1834.135</v>
      </c>
    </row>
    <row r="3152" spans="84:102" x14ac:dyDescent="0.25">
      <c r="CF3152" s="3" t="s">
        <v>3073</v>
      </c>
      <c r="CG3152" s="174">
        <v>2317</v>
      </c>
      <c r="CH3152" s="174">
        <v>24987</v>
      </c>
      <c r="CI3152" s="174">
        <v>5</v>
      </c>
      <c r="CJ3152" s="174">
        <v>1833.2660000000001</v>
      </c>
      <c r="CK3152" s="174">
        <v>1833.2660000000001</v>
      </c>
      <c r="CN3152" s="3">
        <v>3662</v>
      </c>
      <c r="CO3152" s="169">
        <f t="shared" si="255"/>
        <v>889.50649999999996</v>
      </c>
      <c r="CP3152" s="169">
        <f t="shared" si="256"/>
        <v>876.90170000000001</v>
      </c>
      <c r="CQ3152" s="170">
        <f t="shared" si="257"/>
        <v>1766.4081999999999</v>
      </c>
      <c r="CU3152" s="174">
        <v>2317</v>
      </c>
      <c r="CV3152" s="174">
        <v>24987</v>
      </c>
      <c r="CW3152" s="174">
        <v>5</v>
      </c>
      <c r="CX3152" s="174">
        <v>1833.2660000000001</v>
      </c>
    </row>
    <row r="3153" spans="84:102" x14ac:dyDescent="0.25">
      <c r="CF3153" s="3" t="s">
        <v>3073</v>
      </c>
      <c r="CG3153" s="174">
        <v>996</v>
      </c>
      <c r="CH3153" s="174">
        <v>116312</v>
      </c>
      <c r="CI3153" s="174">
        <v>5</v>
      </c>
      <c r="CJ3153" s="174">
        <v>1833.0820000000001</v>
      </c>
      <c r="CK3153" s="174">
        <v>1833.0820000000001</v>
      </c>
      <c r="CN3153" s="3">
        <v>2340</v>
      </c>
      <c r="CO3153" s="169">
        <f t="shared" si="255"/>
        <v>894.33019000000002</v>
      </c>
      <c r="CP3153" s="169">
        <f t="shared" si="256"/>
        <v>868.57332999999994</v>
      </c>
      <c r="CQ3153" s="170">
        <f t="shared" si="257"/>
        <v>1762.9035199999998</v>
      </c>
      <c r="CU3153" s="174">
        <v>996</v>
      </c>
      <c r="CV3153" s="174">
        <v>116312</v>
      </c>
      <c r="CW3153" s="174">
        <v>5</v>
      </c>
      <c r="CX3153" s="174">
        <v>1833.0820000000001</v>
      </c>
    </row>
    <row r="3154" spans="84:102" x14ac:dyDescent="0.25">
      <c r="CF3154" s="3" t="s">
        <v>3073</v>
      </c>
      <c r="CG3154" s="174">
        <v>1108</v>
      </c>
      <c r="CH3154" s="174">
        <v>138023</v>
      </c>
      <c r="CI3154" s="174">
        <v>5</v>
      </c>
      <c r="CJ3154" s="174">
        <v>1833.0170000000001</v>
      </c>
      <c r="CK3154" s="174">
        <v>1833.0170000000001</v>
      </c>
      <c r="CN3154" s="3">
        <v>3151</v>
      </c>
      <c r="CO3154" s="169">
        <f t="shared" si="255"/>
        <v>860.75310000000002</v>
      </c>
      <c r="CP3154" s="169">
        <f t="shared" si="256"/>
        <v>902.11130000000003</v>
      </c>
      <c r="CQ3154" s="170">
        <f t="shared" si="257"/>
        <v>1762.8643999999999</v>
      </c>
      <c r="CU3154" s="174">
        <v>1108</v>
      </c>
      <c r="CV3154" s="174">
        <v>138023</v>
      </c>
      <c r="CW3154" s="174">
        <v>5</v>
      </c>
      <c r="CX3154" s="174">
        <v>1833.0170000000001</v>
      </c>
    </row>
    <row r="3155" spans="84:102" x14ac:dyDescent="0.25">
      <c r="CF3155" s="3" t="s">
        <v>3073</v>
      </c>
      <c r="CG3155" s="174">
        <v>735</v>
      </c>
      <c r="CH3155" s="174">
        <v>96040</v>
      </c>
      <c r="CI3155" s="174">
        <v>5</v>
      </c>
      <c r="CJ3155" s="174">
        <v>1831.8330000000001</v>
      </c>
      <c r="CK3155" s="174">
        <v>1831.8330000000001</v>
      </c>
      <c r="CN3155" s="3">
        <v>742</v>
      </c>
      <c r="CO3155" s="169">
        <f t="shared" si="255"/>
        <v>898.851</v>
      </c>
      <c r="CP3155" s="169">
        <f t="shared" si="256"/>
        <v>863.7337</v>
      </c>
      <c r="CQ3155" s="170">
        <f t="shared" si="257"/>
        <v>1762.5846999999999</v>
      </c>
      <c r="CU3155" s="174">
        <v>735</v>
      </c>
      <c r="CV3155" s="174">
        <v>96040</v>
      </c>
      <c r="CW3155" s="174">
        <v>5</v>
      </c>
      <c r="CX3155" s="174">
        <v>1831.8330000000001</v>
      </c>
    </row>
    <row r="3156" spans="84:102" x14ac:dyDescent="0.25">
      <c r="CF3156" s="3" t="s">
        <v>3073</v>
      </c>
      <c r="CG3156" s="174">
        <v>89827</v>
      </c>
      <c r="CH3156" s="174">
        <v>3700</v>
      </c>
      <c r="CI3156" s="174">
        <v>5</v>
      </c>
      <c r="CJ3156" s="174">
        <v>1831.183</v>
      </c>
      <c r="CK3156" s="174">
        <v>1831.183</v>
      </c>
      <c r="CN3156" s="3">
        <v>3634</v>
      </c>
      <c r="CO3156" s="169">
        <f t="shared" si="255"/>
        <v>841.5612900000001</v>
      </c>
      <c r="CP3156" s="169">
        <f t="shared" si="256"/>
        <v>914.41111799999999</v>
      </c>
      <c r="CQ3156" s="170">
        <f t="shared" si="257"/>
        <v>1755.9724080000001</v>
      </c>
      <c r="CU3156" s="174">
        <v>89827</v>
      </c>
      <c r="CV3156" s="174">
        <v>3700</v>
      </c>
      <c r="CW3156" s="174">
        <v>5</v>
      </c>
      <c r="CX3156" s="174">
        <v>1831.183</v>
      </c>
    </row>
    <row r="3157" spans="84:102" x14ac:dyDescent="0.25">
      <c r="CF3157" s="3" t="s">
        <v>3073</v>
      </c>
      <c r="CG3157" s="174">
        <v>176060</v>
      </c>
      <c r="CH3157" s="174">
        <v>3422</v>
      </c>
      <c r="CI3157" s="174">
        <v>5</v>
      </c>
      <c r="CJ3157" s="174">
        <v>1830.769</v>
      </c>
      <c r="CK3157" s="174">
        <v>1830.769</v>
      </c>
      <c r="CN3157" s="3">
        <v>3273</v>
      </c>
      <c r="CO3157" s="169">
        <f t="shared" si="255"/>
        <v>871.68970000000002</v>
      </c>
      <c r="CP3157" s="169">
        <f t="shared" si="256"/>
        <v>883.36680000000001</v>
      </c>
      <c r="CQ3157" s="170">
        <f t="shared" si="257"/>
        <v>1755.0565000000001</v>
      </c>
      <c r="CU3157" s="174">
        <v>176060</v>
      </c>
      <c r="CV3157" s="174">
        <v>3422</v>
      </c>
      <c r="CW3157" s="174">
        <v>5</v>
      </c>
      <c r="CX3157" s="174">
        <v>1830.769</v>
      </c>
    </row>
    <row r="3158" spans="84:102" x14ac:dyDescent="0.25">
      <c r="CF3158" s="3" t="s">
        <v>3073</v>
      </c>
      <c r="CG3158" s="174">
        <v>37466</v>
      </c>
      <c r="CH3158" s="174">
        <v>2512</v>
      </c>
      <c r="CI3158" s="174">
        <v>5</v>
      </c>
      <c r="CJ3158" s="174">
        <v>1830.6510000000001</v>
      </c>
      <c r="CK3158" s="174">
        <v>1830.6510000000001</v>
      </c>
      <c r="CN3158" s="3">
        <v>112</v>
      </c>
      <c r="CO3158" s="169">
        <f t="shared" si="255"/>
        <v>864.55129999999997</v>
      </c>
      <c r="CP3158" s="169">
        <f t="shared" si="256"/>
        <v>889.24990000000003</v>
      </c>
      <c r="CQ3158" s="170">
        <f t="shared" si="257"/>
        <v>1753.8011999999999</v>
      </c>
      <c r="CU3158" s="174">
        <v>37466</v>
      </c>
      <c r="CV3158" s="174">
        <v>2512</v>
      </c>
      <c r="CW3158" s="174">
        <v>5</v>
      </c>
      <c r="CX3158" s="174">
        <v>1830.6510000000001</v>
      </c>
    </row>
    <row r="3159" spans="84:102" x14ac:dyDescent="0.25">
      <c r="CF3159" s="3" t="s">
        <v>3073</v>
      </c>
      <c r="CG3159" s="174">
        <v>2753</v>
      </c>
      <c r="CH3159" s="174">
        <v>151728</v>
      </c>
      <c r="CI3159" s="174">
        <v>5</v>
      </c>
      <c r="CJ3159" s="174">
        <v>1829.9059999999999</v>
      </c>
      <c r="CK3159" s="174">
        <v>1829.9059999999999</v>
      </c>
      <c r="CN3159" s="3">
        <v>3742</v>
      </c>
      <c r="CO3159" s="169">
        <f t="shared" si="255"/>
        <v>945.46799999999996</v>
      </c>
      <c r="CP3159" s="169">
        <f t="shared" si="256"/>
        <v>806.59929999999997</v>
      </c>
      <c r="CQ3159" s="170">
        <f t="shared" si="257"/>
        <v>1752.0672999999999</v>
      </c>
      <c r="CU3159" s="174">
        <v>2753</v>
      </c>
      <c r="CV3159" s="174">
        <v>151728</v>
      </c>
      <c r="CW3159" s="174">
        <v>5</v>
      </c>
      <c r="CX3159" s="174">
        <v>1829.9059999999999</v>
      </c>
    </row>
    <row r="3160" spans="84:102" x14ac:dyDescent="0.25">
      <c r="CF3160" s="3" t="s">
        <v>3073</v>
      </c>
      <c r="CG3160" s="174">
        <v>2259</v>
      </c>
      <c r="CH3160" s="174">
        <v>19932</v>
      </c>
      <c r="CI3160" s="174">
        <v>5</v>
      </c>
      <c r="CJ3160" s="174">
        <v>1829.8720000000001</v>
      </c>
      <c r="CK3160" s="174">
        <v>1829.8720000000001</v>
      </c>
      <c r="CN3160" s="3">
        <v>3663</v>
      </c>
      <c r="CO3160" s="169">
        <f t="shared" si="255"/>
        <v>878.47063000000003</v>
      </c>
      <c r="CP3160" s="169">
        <f t="shared" si="256"/>
        <v>871.38195000000007</v>
      </c>
      <c r="CQ3160" s="170">
        <f t="shared" si="257"/>
        <v>1749.8525800000002</v>
      </c>
      <c r="CU3160" s="174">
        <v>2259</v>
      </c>
      <c r="CV3160" s="174">
        <v>19932</v>
      </c>
      <c r="CW3160" s="174">
        <v>5</v>
      </c>
      <c r="CX3160" s="174">
        <v>1829.8720000000001</v>
      </c>
    </row>
    <row r="3161" spans="84:102" x14ac:dyDescent="0.25">
      <c r="CF3161" s="3" t="s">
        <v>3073</v>
      </c>
      <c r="CG3161" s="174">
        <v>3376</v>
      </c>
      <c r="CH3161" s="174">
        <v>169558</v>
      </c>
      <c r="CI3161" s="174">
        <v>5</v>
      </c>
      <c r="CJ3161" s="174">
        <v>1829.0650000000001</v>
      </c>
      <c r="CK3161" s="174">
        <v>1829.0650000000001</v>
      </c>
      <c r="CN3161" s="3">
        <v>192</v>
      </c>
      <c r="CO3161" s="169">
        <f t="shared" si="255"/>
        <v>859.47034999999994</v>
      </c>
      <c r="CP3161" s="169">
        <f t="shared" si="256"/>
        <v>889.95846000000006</v>
      </c>
      <c r="CQ3161" s="170">
        <f t="shared" si="257"/>
        <v>1749.4288099999999</v>
      </c>
      <c r="CU3161" s="174">
        <v>3376</v>
      </c>
      <c r="CV3161" s="174">
        <v>169558</v>
      </c>
      <c r="CW3161" s="174">
        <v>5</v>
      </c>
      <c r="CX3161" s="174">
        <v>1829.0650000000001</v>
      </c>
    </row>
    <row r="3162" spans="84:102" x14ac:dyDescent="0.25">
      <c r="CF3162" s="3" t="s">
        <v>3073</v>
      </c>
      <c r="CG3162" s="174">
        <v>399</v>
      </c>
      <c r="CH3162" s="174">
        <v>80195</v>
      </c>
      <c r="CI3162" s="174">
        <v>5</v>
      </c>
      <c r="CJ3162" s="174">
        <v>1829.05</v>
      </c>
      <c r="CK3162" s="174">
        <v>1829.05</v>
      </c>
      <c r="CN3162" s="3">
        <v>3617</v>
      </c>
      <c r="CO3162" s="169">
        <f t="shared" si="255"/>
        <v>861.05340899999999</v>
      </c>
      <c r="CP3162" s="169">
        <f t="shared" si="256"/>
        <v>887.67293700000005</v>
      </c>
      <c r="CQ3162" s="170">
        <f t="shared" si="257"/>
        <v>1748.7263459999999</v>
      </c>
      <c r="CU3162" s="174">
        <v>399</v>
      </c>
      <c r="CV3162" s="174">
        <v>80195</v>
      </c>
      <c r="CW3162" s="174">
        <v>5</v>
      </c>
      <c r="CX3162" s="174">
        <v>1829.05</v>
      </c>
    </row>
    <row r="3163" spans="84:102" x14ac:dyDescent="0.25">
      <c r="CF3163" s="3" t="s">
        <v>3073</v>
      </c>
      <c r="CG3163" s="174">
        <v>152828</v>
      </c>
      <c r="CH3163" s="174">
        <v>2947</v>
      </c>
      <c r="CI3163" s="174">
        <v>5</v>
      </c>
      <c r="CJ3163" s="174">
        <v>1828.932</v>
      </c>
      <c r="CK3163" s="174">
        <v>1828.932</v>
      </c>
      <c r="CN3163" s="3">
        <v>2313</v>
      </c>
      <c r="CO3163" s="169">
        <f t="shared" si="255"/>
        <v>851.51659999999993</v>
      </c>
      <c r="CP3163" s="169">
        <f t="shared" si="256"/>
        <v>894.87009999999998</v>
      </c>
      <c r="CQ3163" s="170">
        <f t="shared" si="257"/>
        <v>1746.3867</v>
      </c>
      <c r="CU3163" s="174">
        <v>152828</v>
      </c>
      <c r="CV3163" s="174">
        <v>2947</v>
      </c>
      <c r="CW3163" s="174">
        <v>5</v>
      </c>
      <c r="CX3163" s="174">
        <v>1828.932</v>
      </c>
    </row>
    <row r="3164" spans="84:102" x14ac:dyDescent="0.25">
      <c r="CF3164" s="3" t="s">
        <v>3073</v>
      </c>
      <c r="CG3164" s="174">
        <v>93</v>
      </c>
      <c r="CH3164" s="174">
        <v>66412</v>
      </c>
      <c r="CI3164" s="174">
        <v>5</v>
      </c>
      <c r="CJ3164" s="174">
        <v>1828.838</v>
      </c>
      <c r="CK3164" s="174">
        <v>1828.838</v>
      </c>
      <c r="CN3164" s="3">
        <v>845</v>
      </c>
      <c r="CO3164" s="169">
        <f t="shared" si="255"/>
        <v>862.45489999999995</v>
      </c>
      <c r="CP3164" s="169">
        <f t="shared" si="256"/>
        <v>878.84969999999998</v>
      </c>
      <c r="CQ3164" s="170">
        <f t="shared" si="257"/>
        <v>1741.3045999999999</v>
      </c>
      <c r="CU3164" s="174">
        <v>93</v>
      </c>
      <c r="CV3164" s="174">
        <v>66412</v>
      </c>
      <c r="CW3164" s="174">
        <v>5</v>
      </c>
      <c r="CX3164" s="174">
        <v>1828.838</v>
      </c>
    </row>
    <row r="3165" spans="84:102" x14ac:dyDescent="0.25">
      <c r="CF3165" s="3" t="s">
        <v>3073</v>
      </c>
      <c r="CG3165" s="174">
        <v>77446</v>
      </c>
      <c r="CH3165" s="174">
        <v>365</v>
      </c>
      <c r="CI3165" s="174">
        <v>5</v>
      </c>
      <c r="CJ3165" s="174">
        <v>1828.7670000000001</v>
      </c>
      <c r="CK3165" s="174">
        <v>1828.7670000000001</v>
      </c>
      <c r="CN3165" s="3">
        <v>114</v>
      </c>
      <c r="CO3165" s="169">
        <f t="shared" si="255"/>
        <v>798.11239999999998</v>
      </c>
      <c r="CP3165" s="169">
        <f t="shared" si="256"/>
        <v>940.77869999999996</v>
      </c>
      <c r="CQ3165" s="170">
        <f t="shared" si="257"/>
        <v>1738.8910999999998</v>
      </c>
      <c r="CU3165" s="174">
        <v>77446</v>
      </c>
      <c r="CV3165" s="174">
        <v>365</v>
      </c>
      <c r="CW3165" s="174">
        <v>5</v>
      </c>
      <c r="CX3165" s="174">
        <v>1828.7670000000001</v>
      </c>
    </row>
    <row r="3166" spans="84:102" x14ac:dyDescent="0.25">
      <c r="CF3166" s="3" t="s">
        <v>3073</v>
      </c>
      <c r="CG3166" s="174">
        <v>3456</v>
      </c>
      <c r="CH3166" s="174">
        <v>180587</v>
      </c>
      <c r="CI3166" s="174">
        <v>5</v>
      </c>
      <c r="CJ3166" s="174">
        <v>1828.7270000000001</v>
      </c>
      <c r="CK3166" s="174">
        <v>1828.7270000000001</v>
      </c>
      <c r="CN3166" s="3">
        <v>1981</v>
      </c>
      <c r="CO3166" s="169">
        <f t="shared" si="255"/>
        <v>838.24581999999998</v>
      </c>
      <c r="CP3166" s="169">
        <f t="shared" si="256"/>
        <v>899.65998999999999</v>
      </c>
      <c r="CQ3166" s="170">
        <f t="shared" si="257"/>
        <v>1737.90581</v>
      </c>
      <c r="CU3166" s="174">
        <v>3456</v>
      </c>
      <c r="CV3166" s="174">
        <v>180587</v>
      </c>
      <c r="CW3166" s="174">
        <v>5</v>
      </c>
      <c r="CX3166" s="174">
        <v>1828.7270000000001</v>
      </c>
    </row>
    <row r="3167" spans="84:102" x14ac:dyDescent="0.25">
      <c r="CF3167" s="3" t="s">
        <v>3073</v>
      </c>
      <c r="CG3167" s="174">
        <v>119623</v>
      </c>
      <c r="CH3167" s="174">
        <v>1289</v>
      </c>
      <c r="CI3167" s="174">
        <v>5</v>
      </c>
      <c r="CJ3167" s="174">
        <v>1828.2460000000001</v>
      </c>
      <c r="CK3167" s="174">
        <v>1828.2460000000001</v>
      </c>
      <c r="CN3167" s="3">
        <v>116</v>
      </c>
      <c r="CO3167" s="169">
        <f t="shared" si="255"/>
        <v>874.02690000000007</v>
      </c>
      <c r="CP3167" s="169">
        <f t="shared" si="256"/>
        <v>863.6114</v>
      </c>
      <c r="CQ3167" s="170">
        <f t="shared" si="257"/>
        <v>1737.6383000000001</v>
      </c>
      <c r="CU3167" s="174">
        <v>119623</v>
      </c>
      <c r="CV3167" s="174">
        <v>1289</v>
      </c>
      <c r="CW3167" s="174">
        <v>5</v>
      </c>
      <c r="CX3167" s="174">
        <v>1828.2460000000001</v>
      </c>
    </row>
    <row r="3168" spans="84:102" x14ac:dyDescent="0.25">
      <c r="CF3168" s="3" t="s">
        <v>3073</v>
      </c>
      <c r="CG3168" s="174">
        <v>2466</v>
      </c>
      <c r="CH3168" s="174">
        <v>32605</v>
      </c>
      <c r="CI3168" s="174">
        <v>5</v>
      </c>
      <c r="CJ3168" s="174">
        <v>1828.172</v>
      </c>
      <c r="CK3168" s="174">
        <v>1828.172</v>
      </c>
      <c r="CN3168" s="3">
        <v>931</v>
      </c>
      <c r="CO3168" s="169">
        <f t="shared" si="255"/>
        <v>856.78179999999998</v>
      </c>
      <c r="CP3168" s="169">
        <f t="shared" si="256"/>
        <v>877.51020000000005</v>
      </c>
      <c r="CQ3168" s="170">
        <f t="shared" si="257"/>
        <v>1734.2919999999999</v>
      </c>
      <c r="CU3168" s="174">
        <v>2466</v>
      </c>
      <c r="CV3168" s="174">
        <v>32605</v>
      </c>
      <c r="CW3168" s="174">
        <v>5</v>
      </c>
      <c r="CX3168" s="174">
        <v>1828.172</v>
      </c>
    </row>
    <row r="3169" spans="84:102" x14ac:dyDescent="0.25">
      <c r="CF3169" s="3" t="s">
        <v>3073</v>
      </c>
      <c r="CG3169" s="174">
        <v>1469</v>
      </c>
      <c r="CH3169" s="174">
        <v>96672</v>
      </c>
      <c r="CI3169" s="174">
        <v>5</v>
      </c>
      <c r="CJ3169" s="174">
        <v>1827.9469999999999</v>
      </c>
      <c r="CK3169" s="174">
        <v>1827.9469999999999</v>
      </c>
      <c r="CN3169" s="3">
        <v>3614</v>
      </c>
      <c r="CO3169" s="169">
        <f t="shared" si="255"/>
        <v>832.59390000000008</v>
      </c>
      <c r="CP3169" s="169">
        <f t="shared" si="256"/>
        <v>899.82</v>
      </c>
      <c r="CQ3169" s="170">
        <f t="shared" si="257"/>
        <v>1732.4139</v>
      </c>
      <c r="CU3169" s="174">
        <v>1469</v>
      </c>
      <c r="CV3169" s="174">
        <v>96672</v>
      </c>
      <c r="CW3169" s="174">
        <v>5</v>
      </c>
      <c r="CX3169" s="174">
        <v>1827.9469999999999</v>
      </c>
    </row>
    <row r="3170" spans="84:102" x14ac:dyDescent="0.25">
      <c r="CF3170" s="3" t="s">
        <v>3073</v>
      </c>
      <c r="CG3170" s="174">
        <v>154028</v>
      </c>
      <c r="CH3170" s="174">
        <v>3172</v>
      </c>
      <c r="CI3170" s="174">
        <v>5</v>
      </c>
      <c r="CJ3170" s="174">
        <v>1827.818</v>
      </c>
      <c r="CK3170" s="174">
        <v>1827.818</v>
      </c>
      <c r="CN3170" s="3">
        <v>2436</v>
      </c>
      <c r="CO3170" s="169">
        <f t="shared" si="255"/>
        <v>828.44956000000002</v>
      </c>
      <c r="CP3170" s="169">
        <f t="shared" si="256"/>
        <v>901.49670000000003</v>
      </c>
      <c r="CQ3170" s="170">
        <f t="shared" si="257"/>
        <v>1729.9462600000002</v>
      </c>
      <c r="CU3170" s="174">
        <v>154028</v>
      </c>
      <c r="CV3170" s="174">
        <v>3172</v>
      </c>
      <c r="CW3170" s="174">
        <v>5</v>
      </c>
      <c r="CX3170" s="174">
        <v>1827.818</v>
      </c>
    </row>
    <row r="3171" spans="84:102" x14ac:dyDescent="0.25">
      <c r="CF3171" s="3" t="s">
        <v>3073</v>
      </c>
      <c r="CG3171" s="174">
        <v>129375</v>
      </c>
      <c r="CH3171" s="174">
        <v>1225</v>
      </c>
      <c r="CI3171" s="174">
        <v>5</v>
      </c>
      <c r="CJ3171" s="174">
        <v>1827.028</v>
      </c>
      <c r="CK3171" s="174">
        <v>1827.028</v>
      </c>
      <c r="CN3171" s="3">
        <v>3619</v>
      </c>
      <c r="CO3171" s="169">
        <f t="shared" si="255"/>
        <v>862.22699999999998</v>
      </c>
      <c r="CP3171" s="169">
        <f t="shared" si="256"/>
        <v>865.78099999999995</v>
      </c>
      <c r="CQ3171" s="170">
        <f t="shared" si="257"/>
        <v>1728.0079999999998</v>
      </c>
      <c r="CU3171" s="174">
        <v>129375</v>
      </c>
      <c r="CV3171" s="174">
        <v>1225</v>
      </c>
      <c r="CW3171" s="174">
        <v>5</v>
      </c>
      <c r="CX3171" s="174">
        <v>1827.028</v>
      </c>
    </row>
    <row r="3172" spans="84:102" x14ac:dyDescent="0.25">
      <c r="CF3172" s="3" t="s">
        <v>3073</v>
      </c>
      <c r="CG3172" s="174">
        <v>2179</v>
      </c>
      <c r="CH3172" s="174">
        <v>15465</v>
      </c>
      <c r="CI3172" s="174">
        <v>5</v>
      </c>
      <c r="CJ3172" s="174">
        <v>1826.915</v>
      </c>
      <c r="CK3172" s="174">
        <v>1826.915</v>
      </c>
      <c r="CN3172" s="3">
        <v>3164</v>
      </c>
      <c r="CO3172" s="169">
        <f t="shared" si="255"/>
        <v>863.50289999999995</v>
      </c>
      <c r="CP3172" s="169">
        <f t="shared" si="256"/>
        <v>864.16560000000004</v>
      </c>
      <c r="CQ3172" s="170">
        <f t="shared" si="257"/>
        <v>1727.6685</v>
      </c>
      <c r="CU3172" s="174">
        <v>2179</v>
      </c>
      <c r="CV3172" s="174">
        <v>15465</v>
      </c>
      <c r="CW3172" s="174">
        <v>5</v>
      </c>
      <c r="CX3172" s="174">
        <v>1826.915</v>
      </c>
    </row>
    <row r="3173" spans="84:102" x14ac:dyDescent="0.25">
      <c r="CF3173" s="3" t="s">
        <v>3073</v>
      </c>
      <c r="CG3173" s="174">
        <v>2353</v>
      </c>
      <c r="CH3173" s="174">
        <v>27763</v>
      </c>
      <c r="CI3173" s="174">
        <v>5</v>
      </c>
      <c r="CJ3173" s="174">
        <v>1825.451</v>
      </c>
      <c r="CK3173" s="174">
        <v>1825.451</v>
      </c>
      <c r="CN3173" s="3">
        <v>3084</v>
      </c>
      <c r="CO3173" s="169">
        <f t="shared" si="255"/>
        <v>853.72500000000002</v>
      </c>
      <c r="CP3173" s="169">
        <f t="shared" si="256"/>
        <v>868.60709999999995</v>
      </c>
      <c r="CQ3173" s="170">
        <f t="shared" si="257"/>
        <v>1722.3321000000001</v>
      </c>
      <c r="CU3173" s="174">
        <v>2353</v>
      </c>
      <c r="CV3173" s="174">
        <v>27763</v>
      </c>
      <c r="CW3173" s="174">
        <v>5</v>
      </c>
      <c r="CX3173" s="174">
        <v>1825.451</v>
      </c>
    </row>
    <row r="3174" spans="84:102" x14ac:dyDescent="0.25">
      <c r="CF3174" s="3" t="s">
        <v>3073</v>
      </c>
      <c r="CG3174" s="174">
        <v>79284</v>
      </c>
      <c r="CH3174" s="174">
        <v>1620</v>
      </c>
      <c r="CI3174" s="174">
        <v>5</v>
      </c>
      <c r="CJ3174" s="174">
        <v>1825.3019999999999</v>
      </c>
      <c r="CK3174" s="174">
        <v>1825.3019999999999</v>
      </c>
      <c r="CN3174" s="3">
        <v>2658</v>
      </c>
      <c r="CO3174" s="169">
        <f t="shared" si="255"/>
        <v>825.55650000000003</v>
      </c>
      <c r="CP3174" s="169">
        <f t="shared" si="256"/>
        <v>894.88679999999999</v>
      </c>
      <c r="CQ3174" s="170">
        <f t="shared" si="257"/>
        <v>1720.4432999999999</v>
      </c>
      <c r="CU3174" s="174">
        <v>79284</v>
      </c>
      <c r="CV3174" s="174">
        <v>1620</v>
      </c>
      <c r="CW3174" s="174">
        <v>5</v>
      </c>
      <c r="CX3174" s="174">
        <v>1825.3019999999999</v>
      </c>
    </row>
    <row r="3175" spans="84:102" x14ac:dyDescent="0.25">
      <c r="CF3175" s="3" t="s">
        <v>3073</v>
      </c>
      <c r="CG3175" s="174">
        <v>159833</v>
      </c>
      <c r="CH3175" s="174">
        <v>3003</v>
      </c>
      <c r="CI3175" s="174">
        <v>5</v>
      </c>
      <c r="CJ3175" s="174">
        <v>1824.7460000000001</v>
      </c>
      <c r="CK3175" s="174">
        <v>1824.7460000000001</v>
      </c>
      <c r="CN3175" s="3">
        <v>702</v>
      </c>
      <c r="CO3175" s="169">
        <f t="shared" si="255"/>
        <v>826.5951</v>
      </c>
      <c r="CP3175" s="169">
        <f t="shared" si="256"/>
        <v>893.49239999999998</v>
      </c>
      <c r="CQ3175" s="170">
        <f t="shared" si="257"/>
        <v>1720.0875000000001</v>
      </c>
      <c r="CU3175" s="174">
        <v>159833</v>
      </c>
      <c r="CV3175" s="174">
        <v>3003</v>
      </c>
      <c r="CW3175" s="174">
        <v>5</v>
      </c>
      <c r="CX3175" s="174">
        <v>1824.7460000000001</v>
      </c>
    </row>
    <row r="3176" spans="84:102" x14ac:dyDescent="0.25">
      <c r="CF3176" s="3" t="s">
        <v>3073</v>
      </c>
      <c r="CG3176" s="174">
        <v>96672</v>
      </c>
      <c r="CH3176" s="174">
        <v>1469</v>
      </c>
      <c r="CI3176" s="174">
        <v>5</v>
      </c>
      <c r="CJ3176" s="174">
        <v>1824.6220000000001</v>
      </c>
      <c r="CK3176" s="174">
        <v>1824.6220000000001</v>
      </c>
      <c r="CN3176" s="3">
        <v>3149</v>
      </c>
      <c r="CO3176" s="169">
        <f t="shared" si="255"/>
        <v>862.73119999999994</v>
      </c>
      <c r="CP3176" s="169">
        <f t="shared" si="256"/>
        <v>856.86469999999997</v>
      </c>
      <c r="CQ3176" s="170">
        <f t="shared" si="257"/>
        <v>1719.5958999999998</v>
      </c>
      <c r="CU3176" s="174">
        <v>96672</v>
      </c>
      <c r="CV3176" s="174">
        <v>1469</v>
      </c>
      <c r="CW3176" s="174">
        <v>5</v>
      </c>
      <c r="CX3176" s="174">
        <v>1824.6220000000001</v>
      </c>
    </row>
    <row r="3177" spans="84:102" x14ac:dyDescent="0.25">
      <c r="CF3177" s="3" t="s">
        <v>3073</v>
      </c>
      <c r="CG3177" s="174">
        <v>97409</v>
      </c>
      <c r="CH3177" s="174">
        <v>730</v>
      </c>
      <c r="CI3177" s="174">
        <v>5</v>
      </c>
      <c r="CJ3177" s="174">
        <v>1824.396</v>
      </c>
      <c r="CK3177" s="174">
        <v>1824.396</v>
      </c>
      <c r="CN3177" s="3">
        <v>2446</v>
      </c>
      <c r="CO3177" s="169">
        <f t="shared" si="255"/>
        <v>860.56619999999998</v>
      </c>
      <c r="CP3177" s="169">
        <f t="shared" si="256"/>
        <v>858.50890000000004</v>
      </c>
      <c r="CQ3177" s="170">
        <f t="shared" si="257"/>
        <v>1719.0751</v>
      </c>
      <c r="CU3177" s="174">
        <v>97409</v>
      </c>
      <c r="CV3177" s="174">
        <v>730</v>
      </c>
      <c r="CW3177" s="174">
        <v>5</v>
      </c>
      <c r="CX3177" s="174">
        <v>1824.396</v>
      </c>
    </row>
    <row r="3178" spans="84:102" x14ac:dyDescent="0.25">
      <c r="CF3178" s="3" t="s">
        <v>3073</v>
      </c>
      <c r="CG3178" s="174">
        <v>113367</v>
      </c>
      <c r="CH3178" s="174">
        <v>943</v>
      </c>
      <c r="CI3178" s="174">
        <v>5</v>
      </c>
      <c r="CJ3178" s="174">
        <v>1824.143</v>
      </c>
      <c r="CK3178" s="174">
        <v>1824.143</v>
      </c>
      <c r="CN3178" s="3">
        <v>2220</v>
      </c>
      <c r="CO3178" s="169">
        <f t="shared" si="255"/>
        <v>868.69309999999996</v>
      </c>
      <c r="CP3178" s="169">
        <f t="shared" si="256"/>
        <v>846.62099999999998</v>
      </c>
      <c r="CQ3178" s="170">
        <f t="shared" si="257"/>
        <v>1715.3141000000001</v>
      </c>
      <c r="CU3178" s="174">
        <v>113367</v>
      </c>
      <c r="CV3178" s="174">
        <v>943</v>
      </c>
      <c r="CW3178" s="174">
        <v>5</v>
      </c>
      <c r="CX3178" s="174">
        <v>1824.143</v>
      </c>
    </row>
    <row r="3179" spans="84:102" x14ac:dyDescent="0.25">
      <c r="CF3179" s="3" t="s">
        <v>3073</v>
      </c>
      <c r="CG3179" s="174">
        <v>483</v>
      </c>
      <c r="CH3179" s="174">
        <v>84649</v>
      </c>
      <c r="CI3179" s="174">
        <v>5</v>
      </c>
      <c r="CJ3179" s="174">
        <v>1824.0530000000001</v>
      </c>
      <c r="CK3179" s="174">
        <v>1824.0530000000001</v>
      </c>
      <c r="CN3179" s="3">
        <v>473</v>
      </c>
      <c r="CO3179" s="169">
        <f t="shared" si="255"/>
        <v>815.93269999999995</v>
      </c>
      <c r="CP3179" s="169">
        <f t="shared" si="256"/>
        <v>894.11520000000007</v>
      </c>
      <c r="CQ3179" s="170">
        <f t="shared" si="257"/>
        <v>1710.0479</v>
      </c>
      <c r="CU3179" s="174">
        <v>483</v>
      </c>
      <c r="CV3179" s="174">
        <v>84649</v>
      </c>
      <c r="CW3179" s="174">
        <v>5</v>
      </c>
      <c r="CX3179" s="174">
        <v>1824.0530000000001</v>
      </c>
    </row>
    <row r="3180" spans="84:102" x14ac:dyDescent="0.25">
      <c r="CF3180" s="3" t="s">
        <v>3073</v>
      </c>
      <c r="CG3180" s="174">
        <v>31829</v>
      </c>
      <c r="CH3180" s="174">
        <v>2425</v>
      </c>
      <c r="CI3180" s="174">
        <v>5</v>
      </c>
      <c r="CJ3180" s="174">
        <v>1823.924</v>
      </c>
      <c r="CK3180" s="174">
        <v>1823.924</v>
      </c>
      <c r="CN3180" s="3">
        <v>1417</v>
      </c>
      <c r="CO3180" s="169">
        <f t="shared" si="255"/>
        <v>853.97850000000005</v>
      </c>
      <c r="CP3180" s="169">
        <f t="shared" si="256"/>
        <v>853.88099999999997</v>
      </c>
      <c r="CQ3180" s="170">
        <f t="shared" si="257"/>
        <v>1707.8595</v>
      </c>
      <c r="CU3180" s="174">
        <v>31829</v>
      </c>
      <c r="CV3180" s="174">
        <v>2425</v>
      </c>
      <c r="CW3180" s="174">
        <v>5</v>
      </c>
      <c r="CX3180" s="174">
        <v>1823.924</v>
      </c>
    </row>
    <row r="3181" spans="84:102" x14ac:dyDescent="0.25">
      <c r="CF3181" s="3" t="s">
        <v>3073</v>
      </c>
      <c r="CG3181" s="174">
        <v>2820</v>
      </c>
      <c r="CH3181" s="174">
        <v>148702</v>
      </c>
      <c r="CI3181" s="174">
        <v>5</v>
      </c>
      <c r="CJ3181" s="174">
        <v>1823.768</v>
      </c>
      <c r="CK3181" s="174">
        <v>1823.768</v>
      </c>
      <c r="CN3181" s="3">
        <v>663</v>
      </c>
      <c r="CO3181" s="169">
        <f t="shared" si="255"/>
        <v>843.70450000000005</v>
      </c>
      <c r="CP3181" s="169">
        <f t="shared" si="256"/>
        <v>863.00840000000005</v>
      </c>
      <c r="CQ3181" s="170">
        <f t="shared" si="257"/>
        <v>1706.7129</v>
      </c>
      <c r="CU3181" s="174">
        <v>2820</v>
      </c>
      <c r="CV3181" s="174">
        <v>148702</v>
      </c>
      <c r="CW3181" s="174">
        <v>5</v>
      </c>
      <c r="CX3181" s="174">
        <v>1823.768</v>
      </c>
    </row>
    <row r="3182" spans="84:102" x14ac:dyDescent="0.25">
      <c r="CF3182" s="3" t="s">
        <v>3073</v>
      </c>
      <c r="CG3182" s="174">
        <v>244</v>
      </c>
      <c r="CH3182" s="174">
        <v>70307</v>
      </c>
      <c r="CI3182" s="174">
        <v>5</v>
      </c>
      <c r="CJ3182" s="174">
        <v>1823.12</v>
      </c>
      <c r="CK3182" s="174">
        <v>1823.12</v>
      </c>
      <c r="CN3182" s="3">
        <v>367</v>
      </c>
      <c r="CO3182" s="169">
        <f t="shared" si="255"/>
        <v>829.87310000000002</v>
      </c>
      <c r="CP3182" s="169">
        <f t="shared" si="256"/>
        <v>875.56319999999994</v>
      </c>
      <c r="CQ3182" s="170">
        <f t="shared" si="257"/>
        <v>1705.4362999999998</v>
      </c>
      <c r="CU3182" s="174">
        <v>244</v>
      </c>
      <c r="CV3182" s="174">
        <v>70307</v>
      </c>
      <c r="CW3182" s="174">
        <v>5</v>
      </c>
      <c r="CX3182" s="174">
        <v>1823.12</v>
      </c>
    </row>
    <row r="3183" spans="84:102" x14ac:dyDescent="0.25">
      <c r="CF3183" s="3" t="s">
        <v>3073</v>
      </c>
      <c r="CG3183" s="174">
        <v>68353</v>
      </c>
      <c r="CH3183" s="174">
        <v>105</v>
      </c>
      <c r="CI3183" s="174">
        <v>5</v>
      </c>
      <c r="CJ3183" s="174">
        <v>1822.7090000000001</v>
      </c>
      <c r="CK3183" s="174">
        <v>1822.7090000000001</v>
      </c>
      <c r="CN3183" s="3">
        <v>1129</v>
      </c>
      <c r="CO3183" s="169">
        <f t="shared" si="255"/>
        <v>848.89660000000003</v>
      </c>
      <c r="CP3183" s="169">
        <f t="shared" si="256"/>
        <v>853.52279999999996</v>
      </c>
      <c r="CQ3183" s="170">
        <f t="shared" si="257"/>
        <v>1702.4194</v>
      </c>
      <c r="CU3183" s="174">
        <v>68353</v>
      </c>
      <c r="CV3183" s="174">
        <v>105</v>
      </c>
      <c r="CW3183" s="174">
        <v>5</v>
      </c>
      <c r="CX3183" s="174">
        <v>1822.7090000000001</v>
      </c>
    </row>
    <row r="3184" spans="84:102" x14ac:dyDescent="0.25">
      <c r="CF3184" s="3" t="s">
        <v>3073</v>
      </c>
      <c r="CG3184" s="174">
        <v>134795</v>
      </c>
      <c r="CH3184" s="174">
        <v>1096</v>
      </c>
      <c r="CI3184" s="174">
        <v>5</v>
      </c>
      <c r="CJ3184" s="174">
        <v>1822.6959999999999</v>
      </c>
      <c r="CK3184" s="174">
        <v>1822.6959999999999</v>
      </c>
      <c r="CN3184" s="3">
        <v>1325</v>
      </c>
      <c r="CO3184" s="169">
        <f t="shared" si="255"/>
        <v>860.7595</v>
      </c>
      <c r="CP3184" s="169">
        <f t="shared" si="256"/>
        <v>840.7595</v>
      </c>
      <c r="CQ3184" s="170">
        <f t="shared" si="257"/>
        <v>1701.519</v>
      </c>
      <c r="CU3184" s="174">
        <v>134795</v>
      </c>
      <c r="CV3184" s="174">
        <v>1096</v>
      </c>
      <c r="CW3184" s="174">
        <v>5</v>
      </c>
      <c r="CX3184" s="174">
        <v>1822.6959999999999</v>
      </c>
    </row>
    <row r="3185" spans="84:102" x14ac:dyDescent="0.25">
      <c r="CF3185" s="3" t="s">
        <v>3073</v>
      </c>
      <c r="CG3185" s="174">
        <v>117939</v>
      </c>
      <c r="CH3185" s="174">
        <v>1011</v>
      </c>
      <c r="CI3185" s="174">
        <v>5</v>
      </c>
      <c r="CJ3185" s="174">
        <v>1822.471</v>
      </c>
      <c r="CK3185" s="174">
        <v>1822.471</v>
      </c>
      <c r="CN3185" s="3">
        <v>2860</v>
      </c>
      <c r="CO3185" s="169">
        <f t="shared" si="255"/>
        <v>830.35910000000001</v>
      </c>
      <c r="CP3185" s="169">
        <f t="shared" si="256"/>
        <v>868.06169999999997</v>
      </c>
      <c r="CQ3185" s="170">
        <f t="shared" si="257"/>
        <v>1698.4207999999999</v>
      </c>
      <c r="CU3185" s="174">
        <v>117939</v>
      </c>
      <c r="CV3185" s="174">
        <v>1011</v>
      </c>
      <c r="CW3185" s="174">
        <v>5</v>
      </c>
      <c r="CX3185" s="174">
        <v>1822.471</v>
      </c>
    </row>
    <row r="3186" spans="84:102" x14ac:dyDescent="0.25">
      <c r="CF3186" s="3" t="s">
        <v>3073</v>
      </c>
      <c r="CG3186" s="174">
        <v>44762</v>
      </c>
      <c r="CH3186" s="174">
        <v>2364</v>
      </c>
      <c r="CI3186" s="174">
        <v>5</v>
      </c>
      <c r="CJ3186" s="174">
        <v>1822.35</v>
      </c>
      <c r="CK3186" s="174">
        <v>1822.35</v>
      </c>
      <c r="CN3186" s="3">
        <v>1386</v>
      </c>
      <c r="CO3186" s="169">
        <f t="shared" si="255"/>
        <v>815.60669999999993</v>
      </c>
      <c r="CP3186" s="169">
        <f t="shared" si="256"/>
        <v>878.98789999999997</v>
      </c>
      <c r="CQ3186" s="170">
        <f t="shared" si="257"/>
        <v>1694.5945999999999</v>
      </c>
      <c r="CU3186" s="174">
        <v>44762</v>
      </c>
      <c r="CV3186" s="174">
        <v>2364</v>
      </c>
      <c r="CW3186" s="174">
        <v>5</v>
      </c>
      <c r="CX3186" s="174">
        <v>1822.35</v>
      </c>
    </row>
    <row r="3187" spans="84:102" x14ac:dyDescent="0.25">
      <c r="CF3187" s="3" t="s">
        <v>3073</v>
      </c>
      <c r="CG3187" s="174">
        <v>2478</v>
      </c>
      <c r="CH3187" s="174">
        <v>33077</v>
      </c>
      <c r="CI3187" s="174">
        <v>5</v>
      </c>
      <c r="CJ3187" s="174">
        <v>1822.309</v>
      </c>
      <c r="CK3187" s="174">
        <v>1822.309</v>
      </c>
      <c r="CN3187" s="3">
        <v>374</v>
      </c>
      <c r="CO3187" s="169">
        <f t="shared" si="255"/>
        <v>837.66866000000005</v>
      </c>
      <c r="CP3187" s="169">
        <f t="shared" si="256"/>
        <v>855.83057999999994</v>
      </c>
      <c r="CQ3187" s="170">
        <f t="shared" si="257"/>
        <v>1693.4992400000001</v>
      </c>
      <c r="CU3187" s="174">
        <v>2478</v>
      </c>
      <c r="CV3187" s="174">
        <v>33077</v>
      </c>
      <c r="CW3187" s="174">
        <v>5</v>
      </c>
      <c r="CX3187" s="174">
        <v>1822.309</v>
      </c>
    </row>
    <row r="3188" spans="84:102" x14ac:dyDescent="0.25">
      <c r="CF3188" s="3" t="s">
        <v>3073</v>
      </c>
      <c r="CG3188" s="174">
        <v>995</v>
      </c>
      <c r="CH3188" s="174">
        <v>114220</v>
      </c>
      <c r="CI3188" s="174">
        <v>5</v>
      </c>
      <c r="CJ3188" s="174">
        <v>1822.2059999999999</v>
      </c>
      <c r="CK3188" s="174">
        <v>1822.2059999999999</v>
      </c>
      <c r="CN3188" s="3">
        <v>1768</v>
      </c>
      <c r="CO3188" s="169">
        <f t="shared" si="255"/>
        <v>867.52800000000002</v>
      </c>
      <c r="CP3188" s="169">
        <f t="shared" si="256"/>
        <v>824.80600000000004</v>
      </c>
      <c r="CQ3188" s="170">
        <f t="shared" si="257"/>
        <v>1692.3340000000001</v>
      </c>
      <c r="CU3188" s="174">
        <v>995</v>
      </c>
      <c r="CV3188" s="174">
        <v>114220</v>
      </c>
      <c r="CW3188" s="174">
        <v>5</v>
      </c>
      <c r="CX3188" s="174">
        <v>1822.2059999999999</v>
      </c>
    </row>
    <row r="3189" spans="84:102" x14ac:dyDescent="0.25">
      <c r="CF3189" s="3" t="s">
        <v>3073</v>
      </c>
      <c r="CG3189" s="174">
        <v>9019</v>
      </c>
      <c r="CH3189" s="174">
        <v>2121</v>
      </c>
      <c r="CI3189" s="174">
        <v>5</v>
      </c>
      <c r="CJ3189" s="174">
        <v>1820.867</v>
      </c>
      <c r="CK3189" s="174">
        <v>1820.867</v>
      </c>
      <c r="CN3189" s="3">
        <v>3063</v>
      </c>
      <c r="CO3189" s="169">
        <f t="shared" si="255"/>
        <v>840.01586899999995</v>
      </c>
      <c r="CP3189" s="169">
        <f t="shared" si="256"/>
        <v>850.86043200000006</v>
      </c>
      <c r="CQ3189" s="170">
        <f t="shared" si="257"/>
        <v>1690.876301</v>
      </c>
      <c r="CU3189" s="174">
        <v>9019</v>
      </c>
      <c r="CV3189" s="174">
        <v>2121</v>
      </c>
      <c r="CW3189" s="174">
        <v>5</v>
      </c>
      <c r="CX3189" s="174">
        <v>1820.867</v>
      </c>
    </row>
    <row r="3190" spans="84:102" x14ac:dyDescent="0.25">
      <c r="CF3190" s="3" t="s">
        <v>3073</v>
      </c>
      <c r="CG3190" s="174">
        <v>64277</v>
      </c>
      <c r="CH3190" s="174">
        <v>79</v>
      </c>
      <c r="CI3190" s="174">
        <v>5</v>
      </c>
      <c r="CJ3190" s="174">
        <v>1820.6279999999999</v>
      </c>
      <c r="CK3190" s="174">
        <v>1820.6279999999999</v>
      </c>
      <c r="CN3190" s="3">
        <v>2279</v>
      </c>
      <c r="CO3190" s="169">
        <f t="shared" si="255"/>
        <v>829.31850000000009</v>
      </c>
      <c r="CP3190" s="169">
        <f t="shared" si="256"/>
        <v>860.61076700000001</v>
      </c>
      <c r="CQ3190" s="170">
        <f t="shared" si="257"/>
        <v>1689.929267</v>
      </c>
      <c r="CU3190" s="174">
        <v>64277</v>
      </c>
      <c r="CV3190" s="174">
        <v>79</v>
      </c>
      <c r="CW3190" s="174">
        <v>5</v>
      </c>
      <c r="CX3190" s="174">
        <v>1820.6279999999999</v>
      </c>
    </row>
    <row r="3191" spans="84:102" x14ac:dyDescent="0.25">
      <c r="CF3191" s="3" t="s">
        <v>3073</v>
      </c>
      <c r="CG3191" s="174">
        <v>522</v>
      </c>
      <c r="CH3191" s="174">
        <v>85825</v>
      </c>
      <c r="CI3191" s="174">
        <v>5</v>
      </c>
      <c r="CJ3191" s="174">
        <v>1819.982</v>
      </c>
      <c r="CK3191" s="174">
        <v>1819.982</v>
      </c>
      <c r="CN3191" s="3">
        <v>3343</v>
      </c>
      <c r="CO3191" s="169">
        <f t="shared" si="255"/>
        <v>828.63909999999998</v>
      </c>
      <c r="CP3191" s="169">
        <f t="shared" si="256"/>
        <v>859.70309999999995</v>
      </c>
      <c r="CQ3191" s="170">
        <f t="shared" si="257"/>
        <v>1688.3422</v>
      </c>
      <c r="CU3191" s="174">
        <v>522</v>
      </c>
      <c r="CV3191" s="174">
        <v>85825</v>
      </c>
      <c r="CW3191" s="174">
        <v>5</v>
      </c>
      <c r="CX3191" s="174">
        <v>1819.982</v>
      </c>
    </row>
    <row r="3192" spans="84:102" x14ac:dyDescent="0.25">
      <c r="CF3192" s="3" t="s">
        <v>3073</v>
      </c>
      <c r="CG3192" s="174">
        <v>176208</v>
      </c>
      <c r="CH3192" s="174">
        <v>3434</v>
      </c>
      <c r="CI3192" s="174">
        <v>5</v>
      </c>
      <c r="CJ3192" s="174">
        <v>1819.3230000000001</v>
      </c>
      <c r="CK3192" s="174">
        <v>1819.3230000000001</v>
      </c>
      <c r="CN3192" s="3">
        <v>2232</v>
      </c>
      <c r="CO3192" s="169">
        <f t="shared" si="255"/>
        <v>854.31119999999999</v>
      </c>
      <c r="CP3192" s="169">
        <f t="shared" si="256"/>
        <v>833.23019999999997</v>
      </c>
      <c r="CQ3192" s="170">
        <f t="shared" si="257"/>
        <v>1687.5414000000001</v>
      </c>
      <c r="CU3192" s="174">
        <v>176208</v>
      </c>
      <c r="CV3192" s="174">
        <v>3434</v>
      </c>
      <c r="CW3192" s="174">
        <v>5</v>
      </c>
      <c r="CX3192" s="174">
        <v>1819.3230000000001</v>
      </c>
    </row>
    <row r="3193" spans="84:102" x14ac:dyDescent="0.25">
      <c r="CF3193" s="3" t="s">
        <v>3073</v>
      </c>
      <c r="CG3193" s="174">
        <v>3027</v>
      </c>
      <c r="CH3193" s="174">
        <v>163265</v>
      </c>
      <c r="CI3193" s="174">
        <v>5</v>
      </c>
      <c r="CJ3193" s="174">
        <v>1819.15</v>
      </c>
      <c r="CK3193" s="174">
        <v>1819.15</v>
      </c>
      <c r="CN3193" s="3">
        <v>3039</v>
      </c>
      <c r="CO3193" s="169">
        <f t="shared" si="255"/>
        <v>771.01869999999997</v>
      </c>
      <c r="CP3193" s="169">
        <f t="shared" si="256"/>
        <v>914.23289999999997</v>
      </c>
      <c r="CQ3193" s="170">
        <f t="shared" si="257"/>
        <v>1685.2516000000001</v>
      </c>
      <c r="CU3193" s="174">
        <v>3027</v>
      </c>
      <c r="CV3193" s="174">
        <v>163265</v>
      </c>
      <c r="CW3193" s="174">
        <v>5</v>
      </c>
      <c r="CX3193" s="174">
        <v>1819.15</v>
      </c>
    </row>
    <row r="3194" spans="84:102" x14ac:dyDescent="0.25">
      <c r="CF3194" s="3" t="s">
        <v>3073</v>
      </c>
      <c r="CG3194" s="174">
        <v>80506</v>
      </c>
      <c r="CH3194" s="174">
        <v>1584</v>
      </c>
      <c r="CI3194" s="174">
        <v>5</v>
      </c>
      <c r="CJ3194" s="174">
        <v>1819.0150000000001</v>
      </c>
      <c r="CK3194" s="174">
        <v>1819.0150000000001</v>
      </c>
      <c r="CN3194" s="3">
        <v>1177</v>
      </c>
      <c r="CO3194" s="169">
        <f t="shared" si="255"/>
        <v>793.99749999999995</v>
      </c>
      <c r="CP3194" s="169">
        <f t="shared" si="256"/>
        <v>889.30039999999997</v>
      </c>
      <c r="CQ3194" s="170">
        <f t="shared" si="257"/>
        <v>1683.2979</v>
      </c>
      <c r="CU3194" s="174">
        <v>80506</v>
      </c>
      <c r="CV3194" s="174">
        <v>1584</v>
      </c>
      <c r="CW3194" s="174">
        <v>5</v>
      </c>
      <c r="CX3194" s="174">
        <v>1819.0150000000001</v>
      </c>
    </row>
    <row r="3195" spans="84:102" x14ac:dyDescent="0.25">
      <c r="CF3195" s="3" t="s">
        <v>3073</v>
      </c>
      <c r="CG3195" s="174">
        <v>76</v>
      </c>
      <c r="CH3195" s="174">
        <v>64797</v>
      </c>
      <c r="CI3195" s="174">
        <v>5</v>
      </c>
      <c r="CJ3195" s="174">
        <v>1817.931</v>
      </c>
      <c r="CK3195" s="174">
        <v>1817.931</v>
      </c>
      <c r="CN3195" s="3">
        <v>1324</v>
      </c>
      <c r="CO3195" s="169">
        <f t="shared" si="255"/>
        <v>829.34099999999989</v>
      </c>
      <c r="CP3195" s="169">
        <f t="shared" si="256"/>
        <v>852.5127</v>
      </c>
      <c r="CQ3195" s="170">
        <f t="shared" si="257"/>
        <v>1681.8536999999999</v>
      </c>
      <c r="CU3195" s="174">
        <v>76</v>
      </c>
      <c r="CV3195" s="174">
        <v>64797</v>
      </c>
      <c r="CW3195" s="174">
        <v>5</v>
      </c>
      <c r="CX3195" s="174">
        <v>1817.931</v>
      </c>
    </row>
    <row r="3196" spans="84:102" x14ac:dyDescent="0.25">
      <c r="CF3196" s="3" t="s">
        <v>3073</v>
      </c>
      <c r="CG3196" s="174">
        <v>1913</v>
      </c>
      <c r="CH3196" s="174">
        <v>195147</v>
      </c>
      <c r="CI3196" s="174">
        <v>5</v>
      </c>
      <c r="CJ3196" s="174">
        <v>1817.758</v>
      </c>
      <c r="CK3196" s="174">
        <v>1817.758</v>
      </c>
      <c r="CN3196" s="3">
        <v>3589</v>
      </c>
      <c r="CO3196" s="169">
        <f t="shared" si="255"/>
        <v>854.02980000000002</v>
      </c>
      <c r="CP3196" s="169">
        <f t="shared" si="256"/>
        <v>827.20349999999996</v>
      </c>
      <c r="CQ3196" s="170">
        <f t="shared" si="257"/>
        <v>1681.2332999999999</v>
      </c>
      <c r="CU3196" s="174">
        <v>1913</v>
      </c>
      <c r="CV3196" s="174">
        <v>195147</v>
      </c>
      <c r="CW3196" s="174">
        <v>5</v>
      </c>
      <c r="CX3196" s="174">
        <v>1817.758</v>
      </c>
    </row>
    <row r="3197" spans="84:102" x14ac:dyDescent="0.25">
      <c r="CF3197" s="3" t="s">
        <v>3073</v>
      </c>
      <c r="CG3197" s="174">
        <v>485</v>
      </c>
      <c r="CH3197" s="174">
        <v>84367</v>
      </c>
      <c r="CI3197" s="174">
        <v>5</v>
      </c>
      <c r="CJ3197" s="174">
        <v>1817.278</v>
      </c>
      <c r="CK3197" s="174">
        <v>1817.278</v>
      </c>
      <c r="CN3197" s="3">
        <v>2697</v>
      </c>
      <c r="CO3197" s="169">
        <f t="shared" si="255"/>
        <v>826.05356000000006</v>
      </c>
      <c r="CP3197" s="169">
        <f t="shared" si="256"/>
        <v>851.81357000000003</v>
      </c>
      <c r="CQ3197" s="170">
        <f t="shared" si="257"/>
        <v>1677.8671300000001</v>
      </c>
      <c r="CU3197" s="174">
        <v>485</v>
      </c>
      <c r="CV3197" s="174">
        <v>84367</v>
      </c>
      <c r="CW3197" s="174">
        <v>5</v>
      </c>
      <c r="CX3197" s="174">
        <v>1817.278</v>
      </c>
    </row>
    <row r="3198" spans="84:102" x14ac:dyDescent="0.25">
      <c r="CF3198" s="3" t="s">
        <v>3073</v>
      </c>
      <c r="CG3198" s="174">
        <v>875</v>
      </c>
      <c r="CH3198" s="174">
        <v>107580</v>
      </c>
      <c r="CI3198" s="174">
        <v>5</v>
      </c>
      <c r="CJ3198" s="174">
        <v>1816.076</v>
      </c>
      <c r="CK3198" s="174">
        <v>1816.076</v>
      </c>
      <c r="CN3198" s="3">
        <v>3082</v>
      </c>
      <c r="CO3198" s="169">
        <f t="shared" si="255"/>
        <v>841.0385</v>
      </c>
      <c r="CP3198" s="169">
        <f t="shared" si="256"/>
        <v>834.47360000000003</v>
      </c>
      <c r="CQ3198" s="170">
        <f t="shared" si="257"/>
        <v>1675.5120999999999</v>
      </c>
      <c r="CU3198" s="174">
        <v>875</v>
      </c>
      <c r="CV3198" s="174">
        <v>107580</v>
      </c>
      <c r="CW3198" s="174">
        <v>5</v>
      </c>
      <c r="CX3198" s="174">
        <v>1816.076</v>
      </c>
    </row>
    <row r="3199" spans="84:102" x14ac:dyDescent="0.25">
      <c r="CF3199" s="3" t="s">
        <v>3073</v>
      </c>
      <c r="CG3199" s="174">
        <v>2240</v>
      </c>
      <c r="CH3199" s="174">
        <v>18497</v>
      </c>
      <c r="CI3199" s="174">
        <v>5</v>
      </c>
      <c r="CJ3199" s="174">
        <v>1814.921</v>
      </c>
      <c r="CK3199" s="174">
        <v>1814.921</v>
      </c>
      <c r="CN3199" s="3">
        <v>3112</v>
      </c>
      <c r="CO3199" s="169">
        <f t="shared" si="255"/>
        <v>828.91726000000006</v>
      </c>
      <c r="CP3199" s="169">
        <f t="shared" si="256"/>
        <v>842.61335999999994</v>
      </c>
      <c r="CQ3199" s="170">
        <f t="shared" si="257"/>
        <v>1671.53062</v>
      </c>
      <c r="CU3199" s="174">
        <v>2240</v>
      </c>
      <c r="CV3199" s="174">
        <v>18497</v>
      </c>
      <c r="CW3199" s="174">
        <v>5</v>
      </c>
      <c r="CX3199" s="174">
        <v>1814.921</v>
      </c>
    </row>
    <row r="3200" spans="84:102" x14ac:dyDescent="0.25">
      <c r="CF3200" s="3" t="s">
        <v>3073</v>
      </c>
      <c r="CG3200" s="174">
        <v>133372</v>
      </c>
      <c r="CH3200" s="174">
        <v>1090</v>
      </c>
      <c r="CI3200" s="174">
        <v>5</v>
      </c>
      <c r="CJ3200" s="174">
        <v>1814.66</v>
      </c>
      <c r="CK3200" s="174">
        <v>1814.66</v>
      </c>
      <c r="CN3200" s="3">
        <v>3206</v>
      </c>
      <c r="CO3200" s="169">
        <f t="shared" si="255"/>
        <v>830.89400000000001</v>
      </c>
      <c r="CP3200" s="169">
        <f t="shared" si="256"/>
        <v>840.36810000000003</v>
      </c>
      <c r="CQ3200" s="170">
        <f t="shared" si="257"/>
        <v>1671.2620999999999</v>
      </c>
      <c r="CU3200" s="174">
        <v>133372</v>
      </c>
      <c r="CV3200" s="174">
        <v>1090</v>
      </c>
      <c r="CW3200" s="174">
        <v>5</v>
      </c>
      <c r="CX3200" s="174">
        <v>1814.66</v>
      </c>
    </row>
    <row r="3201" spans="84:102" x14ac:dyDescent="0.25">
      <c r="CF3201" s="3" t="s">
        <v>3073</v>
      </c>
      <c r="CG3201" s="174">
        <v>1361</v>
      </c>
      <c r="CH3201" s="174">
        <v>111880</v>
      </c>
      <c r="CI3201" s="174">
        <v>5</v>
      </c>
      <c r="CJ3201" s="174">
        <v>1814.336</v>
      </c>
      <c r="CK3201" s="174">
        <v>1814.336</v>
      </c>
      <c r="CN3201" s="3">
        <v>1892</v>
      </c>
      <c r="CO3201" s="169">
        <f t="shared" si="255"/>
        <v>834.54949999999997</v>
      </c>
      <c r="CP3201" s="169">
        <f t="shared" si="256"/>
        <v>835.93380000000002</v>
      </c>
      <c r="CQ3201" s="170">
        <f t="shared" si="257"/>
        <v>1670.4832999999999</v>
      </c>
      <c r="CU3201" s="174">
        <v>1361</v>
      </c>
      <c r="CV3201" s="174">
        <v>111880</v>
      </c>
      <c r="CW3201" s="174">
        <v>5</v>
      </c>
      <c r="CX3201" s="174">
        <v>1814.336</v>
      </c>
    </row>
    <row r="3202" spans="84:102" x14ac:dyDescent="0.25">
      <c r="CF3202" s="3" t="s">
        <v>3073</v>
      </c>
      <c r="CG3202" s="174">
        <v>11262</v>
      </c>
      <c r="CH3202" s="174">
        <v>2139</v>
      </c>
      <c r="CI3202" s="174">
        <v>5</v>
      </c>
      <c r="CJ3202" s="174">
        <v>1814.3230000000001</v>
      </c>
      <c r="CK3202" s="174">
        <v>1814.3230000000001</v>
      </c>
      <c r="CN3202" s="3">
        <v>50</v>
      </c>
      <c r="CO3202" s="169">
        <f t="shared" si="255"/>
        <v>826.18700000000001</v>
      </c>
      <c r="CP3202" s="169">
        <f t="shared" si="256"/>
        <v>843.52099999999996</v>
      </c>
      <c r="CQ3202" s="170">
        <f t="shared" si="257"/>
        <v>1669.7080000000001</v>
      </c>
      <c r="CU3202" s="174">
        <v>11262</v>
      </c>
      <c r="CV3202" s="174">
        <v>2139</v>
      </c>
      <c r="CW3202" s="174">
        <v>5</v>
      </c>
      <c r="CX3202" s="174">
        <v>1814.3230000000001</v>
      </c>
    </row>
    <row r="3203" spans="84:102" x14ac:dyDescent="0.25">
      <c r="CF3203" s="3" t="s">
        <v>3073</v>
      </c>
      <c r="CG3203" s="174">
        <v>100759</v>
      </c>
      <c r="CH3203" s="174">
        <v>1448</v>
      </c>
      <c r="CI3203" s="174">
        <v>5</v>
      </c>
      <c r="CJ3203" s="174">
        <v>1814.1590000000001</v>
      </c>
      <c r="CK3203" s="174">
        <v>1814.1590000000001</v>
      </c>
      <c r="CN3203" s="3">
        <v>3588</v>
      </c>
      <c r="CO3203" s="169">
        <f t="shared" ref="CO3203:CO3266" si="258">SUMIF(CG$3:CG$17476,$CN3203,$CK$3:$CK$17476)</f>
        <v>831.15530000000001</v>
      </c>
      <c r="CP3203" s="169">
        <f t="shared" ref="CP3203:CP3266" si="259">SUMIF(CH$3:CH$17476,$CN3203,$CK$3:$CK$17476)</f>
        <v>835.38660000000004</v>
      </c>
      <c r="CQ3203" s="170">
        <f t="shared" ref="CQ3203:CQ3266" si="260">CO3203+CP3203</f>
        <v>1666.5419000000002</v>
      </c>
      <c r="CU3203" s="174">
        <v>100759</v>
      </c>
      <c r="CV3203" s="174">
        <v>1448</v>
      </c>
      <c r="CW3203" s="174">
        <v>5</v>
      </c>
      <c r="CX3203" s="174">
        <v>1814.1590000000001</v>
      </c>
    </row>
    <row r="3204" spans="84:102" x14ac:dyDescent="0.25">
      <c r="CF3204" s="3" t="s">
        <v>3073</v>
      </c>
      <c r="CG3204" s="174">
        <v>127403</v>
      </c>
      <c r="CH3204" s="174">
        <v>2699</v>
      </c>
      <c r="CI3204" s="174">
        <v>5</v>
      </c>
      <c r="CJ3204" s="174">
        <v>1814.123</v>
      </c>
      <c r="CK3204" s="174">
        <v>1814.123</v>
      </c>
      <c r="CN3204" s="3">
        <v>597</v>
      </c>
      <c r="CO3204" s="169">
        <f t="shared" si="258"/>
        <v>822.59919999999988</v>
      </c>
      <c r="CP3204" s="169">
        <f t="shared" si="259"/>
        <v>839.54746</v>
      </c>
      <c r="CQ3204" s="170">
        <f t="shared" si="260"/>
        <v>1662.1466599999999</v>
      </c>
      <c r="CU3204" s="174">
        <v>127403</v>
      </c>
      <c r="CV3204" s="174">
        <v>2699</v>
      </c>
      <c r="CW3204" s="174">
        <v>5</v>
      </c>
      <c r="CX3204" s="174">
        <v>1814.123</v>
      </c>
    </row>
    <row r="3205" spans="84:102" x14ac:dyDescent="0.25">
      <c r="CF3205" s="3" t="s">
        <v>3073</v>
      </c>
      <c r="CG3205" s="174">
        <v>2319</v>
      </c>
      <c r="CH3205" s="174">
        <v>24299</v>
      </c>
      <c r="CI3205" s="174">
        <v>5</v>
      </c>
      <c r="CJ3205" s="174">
        <v>1813.6289999999999</v>
      </c>
      <c r="CK3205" s="174">
        <v>1813.6289999999999</v>
      </c>
      <c r="CN3205" s="3">
        <v>2551</v>
      </c>
      <c r="CO3205" s="169">
        <f t="shared" si="258"/>
        <v>806.3347</v>
      </c>
      <c r="CP3205" s="169">
        <f t="shared" si="259"/>
        <v>853.76530000000002</v>
      </c>
      <c r="CQ3205" s="170">
        <f t="shared" si="260"/>
        <v>1660.1</v>
      </c>
      <c r="CU3205" s="174">
        <v>2319</v>
      </c>
      <c r="CV3205" s="174">
        <v>24299</v>
      </c>
      <c r="CW3205" s="174">
        <v>5</v>
      </c>
      <c r="CX3205" s="174">
        <v>1813.6289999999999</v>
      </c>
    </row>
    <row r="3206" spans="84:102" x14ac:dyDescent="0.25">
      <c r="CF3206" s="3" t="s">
        <v>3073</v>
      </c>
      <c r="CG3206" s="174">
        <v>3165</v>
      </c>
      <c r="CH3206" s="174">
        <v>152980</v>
      </c>
      <c r="CI3206" s="174">
        <v>5</v>
      </c>
      <c r="CJ3206" s="174">
        <v>1813.4380000000001</v>
      </c>
      <c r="CK3206" s="174">
        <v>1813.4380000000001</v>
      </c>
      <c r="CN3206" s="3">
        <v>3569</v>
      </c>
      <c r="CO3206" s="169">
        <f t="shared" si="258"/>
        <v>833.73432999999989</v>
      </c>
      <c r="CP3206" s="169">
        <f t="shared" si="259"/>
        <v>824.79696000000001</v>
      </c>
      <c r="CQ3206" s="170">
        <f t="shared" si="260"/>
        <v>1658.5312899999999</v>
      </c>
      <c r="CU3206" s="174">
        <v>3165</v>
      </c>
      <c r="CV3206" s="174">
        <v>152980</v>
      </c>
      <c r="CW3206" s="174">
        <v>5</v>
      </c>
      <c r="CX3206" s="174">
        <v>1813.4380000000001</v>
      </c>
    </row>
    <row r="3207" spans="84:102" x14ac:dyDescent="0.25">
      <c r="CF3207" s="3" t="s">
        <v>3073</v>
      </c>
      <c r="CG3207" s="174">
        <v>20831</v>
      </c>
      <c r="CH3207" s="174">
        <v>2267</v>
      </c>
      <c r="CI3207" s="174">
        <v>5</v>
      </c>
      <c r="CJ3207" s="174">
        <v>1812.95</v>
      </c>
      <c r="CK3207" s="174">
        <v>1812.95</v>
      </c>
      <c r="CN3207" s="3">
        <v>1920</v>
      </c>
      <c r="CO3207" s="169">
        <f t="shared" si="258"/>
        <v>810.79020000000003</v>
      </c>
      <c r="CP3207" s="169">
        <f t="shared" si="259"/>
        <v>846.22670000000005</v>
      </c>
      <c r="CQ3207" s="170">
        <f t="shared" si="260"/>
        <v>1657.0169000000001</v>
      </c>
      <c r="CU3207" s="174">
        <v>20831</v>
      </c>
      <c r="CV3207" s="174">
        <v>2267</v>
      </c>
      <c r="CW3207" s="174">
        <v>5</v>
      </c>
      <c r="CX3207" s="174">
        <v>1812.95</v>
      </c>
    </row>
    <row r="3208" spans="84:102" x14ac:dyDescent="0.25">
      <c r="CF3208" s="3" t="s">
        <v>3073</v>
      </c>
      <c r="CG3208" s="174">
        <v>8</v>
      </c>
      <c r="CH3208" s="174">
        <v>59928</v>
      </c>
      <c r="CI3208" s="174">
        <v>5</v>
      </c>
      <c r="CJ3208" s="174">
        <v>1812.7370000000001</v>
      </c>
      <c r="CK3208" s="174">
        <v>1812.7370000000001</v>
      </c>
      <c r="CN3208" s="3">
        <v>919</v>
      </c>
      <c r="CO3208" s="169">
        <f t="shared" si="258"/>
        <v>803.27355</v>
      </c>
      <c r="CP3208" s="169">
        <f t="shared" si="259"/>
        <v>853.30550000000005</v>
      </c>
      <c r="CQ3208" s="170">
        <f t="shared" si="260"/>
        <v>1656.5790500000001</v>
      </c>
      <c r="CU3208" s="174">
        <v>8</v>
      </c>
      <c r="CV3208" s="174">
        <v>59928</v>
      </c>
      <c r="CW3208" s="174">
        <v>5</v>
      </c>
      <c r="CX3208" s="174">
        <v>1812.7370000000001</v>
      </c>
    </row>
    <row r="3209" spans="84:102" x14ac:dyDescent="0.25">
      <c r="CF3209" s="3" t="s">
        <v>3073</v>
      </c>
      <c r="CG3209" s="174">
        <v>3194</v>
      </c>
      <c r="CH3209" s="174">
        <v>154385</v>
      </c>
      <c r="CI3209" s="174">
        <v>5</v>
      </c>
      <c r="CJ3209" s="174">
        <v>1812.653</v>
      </c>
      <c r="CK3209" s="174">
        <v>1812.653</v>
      </c>
      <c r="CN3209" s="3">
        <v>3677</v>
      </c>
      <c r="CO3209" s="169">
        <f t="shared" si="258"/>
        <v>812.18949999999995</v>
      </c>
      <c r="CP3209" s="169">
        <f t="shared" si="259"/>
        <v>843.91030000000001</v>
      </c>
      <c r="CQ3209" s="170">
        <f t="shared" si="260"/>
        <v>1656.0998</v>
      </c>
      <c r="CU3209" s="174">
        <v>3194</v>
      </c>
      <c r="CV3209" s="174">
        <v>154385</v>
      </c>
      <c r="CW3209" s="174">
        <v>5</v>
      </c>
      <c r="CX3209" s="174">
        <v>1812.653</v>
      </c>
    </row>
    <row r="3210" spans="84:102" x14ac:dyDescent="0.25">
      <c r="CF3210" s="3" t="s">
        <v>3073</v>
      </c>
      <c r="CG3210" s="174">
        <v>2508</v>
      </c>
      <c r="CH3210" s="174">
        <v>37420</v>
      </c>
      <c r="CI3210" s="174">
        <v>5</v>
      </c>
      <c r="CJ3210" s="174">
        <v>1812.5830000000001</v>
      </c>
      <c r="CK3210" s="174">
        <v>1812.5830000000001</v>
      </c>
      <c r="CN3210" s="3">
        <v>2726</v>
      </c>
      <c r="CO3210" s="169">
        <f t="shared" si="258"/>
        <v>823.4502</v>
      </c>
      <c r="CP3210" s="169">
        <f t="shared" si="259"/>
        <v>829.24329999999998</v>
      </c>
      <c r="CQ3210" s="170">
        <f t="shared" si="260"/>
        <v>1652.6934999999999</v>
      </c>
      <c r="CU3210" s="174">
        <v>2508</v>
      </c>
      <c r="CV3210" s="174">
        <v>37420</v>
      </c>
      <c r="CW3210" s="174">
        <v>5</v>
      </c>
      <c r="CX3210" s="174">
        <v>1812.5830000000001</v>
      </c>
    </row>
    <row r="3211" spans="84:102" x14ac:dyDescent="0.25">
      <c r="CF3211" s="3" t="s">
        <v>3073</v>
      </c>
      <c r="CG3211" s="174">
        <v>64797</v>
      </c>
      <c r="CH3211" s="174">
        <v>76</v>
      </c>
      <c r="CI3211" s="174">
        <v>5</v>
      </c>
      <c r="CJ3211" s="174">
        <v>1812.223</v>
      </c>
      <c r="CK3211" s="174">
        <v>1812.223</v>
      </c>
      <c r="CN3211" s="3">
        <v>858</v>
      </c>
      <c r="CO3211" s="169">
        <f t="shared" si="258"/>
        <v>829.71969999999999</v>
      </c>
      <c r="CP3211" s="169">
        <f t="shared" si="259"/>
        <v>821.25729999999999</v>
      </c>
      <c r="CQ3211" s="170">
        <f t="shared" si="260"/>
        <v>1650.9769999999999</v>
      </c>
      <c r="CU3211" s="174">
        <v>64797</v>
      </c>
      <c r="CV3211" s="174">
        <v>76</v>
      </c>
      <c r="CW3211" s="174">
        <v>5</v>
      </c>
      <c r="CX3211" s="174">
        <v>1812.223</v>
      </c>
    </row>
    <row r="3212" spans="84:102" x14ac:dyDescent="0.25">
      <c r="CF3212" s="3" t="s">
        <v>3073</v>
      </c>
      <c r="CG3212" s="174">
        <v>167246</v>
      </c>
      <c r="CH3212" s="174">
        <v>3338</v>
      </c>
      <c r="CI3212" s="174">
        <v>5</v>
      </c>
      <c r="CJ3212" s="174">
        <v>1811.9659999999999</v>
      </c>
      <c r="CK3212" s="174">
        <v>1811.9659999999999</v>
      </c>
      <c r="CN3212" s="3">
        <v>1057</v>
      </c>
      <c r="CO3212" s="169">
        <f t="shared" si="258"/>
        <v>828.16489999999999</v>
      </c>
      <c r="CP3212" s="169">
        <f t="shared" si="259"/>
        <v>822.26310000000001</v>
      </c>
      <c r="CQ3212" s="170">
        <f t="shared" si="260"/>
        <v>1650.4279999999999</v>
      </c>
      <c r="CU3212" s="174">
        <v>167246</v>
      </c>
      <c r="CV3212" s="174">
        <v>3338</v>
      </c>
      <c r="CW3212" s="174">
        <v>5</v>
      </c>
      <c r="CX3212" s="174">
        <v>1811.9659999999999</v>
      </c>
    </row>
    <row r="3213" spans="84:102" x14ac:dyDescent="0.25">
      <c r="CF3213" s="3" t="s">
        <v>3073</v>
      </c>
      <c r="CG3213" s="174">
        <v>82286</v>
      </c>
      <c r="CH3213" s="174">
        <v>1588</v>
      </c>
      <c r="CI3213" s="174">
        <v>5</v>
      </c>
      <c r="CJ3213" s="174">
        <v>1811.895</v>
      </c>
      <c r="CK3213" s="174">
        <v>1811.895</v>
      </c>
      <c r="CN3213" s="3">
        <v>885</v>
      </c>
      <c r="CO3213" s="169">
        <f t="shared" si="258"/>
        <v>802.53430000000003</v>
      </c>
      <c r="CP3213" s="169">
        <f t="shared" si="259"/>
        <v>845.98239999999998</v>
      </c>
      <c r="CQ3213" s="170">
        <f t="shared" si="260"/>
        <v>1648.5167000000001</v>
      </c>
      <c r="CU3213" s="174">
        <v>82286</v>
      </c>
      <c r="CV3213" s="174">
        <v>1588</v>
      </c>
      <c r="CW3213" s="174">
        <v>5</v>
      </c>
      <c r="CX3213" s="174">
        <v>1811.895</v>
      </c>
    </row>
    <row r="3214" spans="84:102" x14ac:dyDescent="0.25">
      <c r="CF3214" s="3" t="s">
        <v>3073</v>
      </c>
      <c r="CG3214" s="174">
        <v>3442</v>
      </c>
      <c r="CH3214" s="174">
        <v>180258</v>
      </c>
      <c r="CI3214" s="174">
        <v>5</v>
      </c>
      <c r="CJ3214" s="174">
        <v>1811.7940000000001</v>
      </c>
      <c r="CK3214" s="174">
        <v>1811.7940000000001</v>
      </c>
      <c r="CN3214" s="3">
        <v>1865</v>
      </c>
      <c r="CO3214" s="169">
        <f t="shared" si="258"/>
        <v>802.29459999999995</v>
      </c>
      <c r="CP3214" s="169">
        <f t="shared" si="259"/>
        <v>841.45759999999996</v>
      </c>
      <c r="CQ3214" s="170">
        <f t="shared" si="260"/>
        <v>1643.7521999999999</v>
      </c>
      <c r="CU3214" s="174">
        <v>3442</v>
      </c>
      <c r="CV3214" s="174">
        <v>180258</v>
      </c>
      <c r="CW3214" s="174">
        <v>5</v>
      </c>
      <c r="CX3214" s="174">
        <v>1811.7940000000001</v>
      </c>
    </row>
    <row r="3215" spans="84:102" x14ac:dyDescent="0.25">
      <c r="CF3215" s="3" t="s">
        <v>3073</v>
      </c>
      <c r="CG3215" s="174">
        <v>18497</v>
      </c>
      <c r="CH3215" s="174">
        <v>2240</v>
      </c>
      <c r="CI3215" s="174">
        <v>5</v>
      </c>
      <c r="CJ3215" s="174">
        <v>1811.722</v>
      </c>
      <c r="CK3215" s="174">
        <v>1811.722</v>
      </c>
      <c r="CN3215" s="3">
        <v>1200</v>
      </c>
      <c r="CO3215" s="169">
        <f t="shared" si="258"/>
        <v>828.55510000000004</v>
      </c>
      <c r="CP3215" s="169">
        <f t="shared" si="259"/>
        <v>814.91120000000001</v>
      </c>
      <c r="CQ3215" s="170">
        <f t="shared" si="260"/>
        <v>1643.4663</v>
      </c>
      <c r="CU3215" s="174">
        <v>18497</v>
      </c>
      <c r="CV3215" s="174">
        <v>2240</v>
      </c>
      <c r="CW3215" s="174">
        <v>5</v>
      </c>
      <c r="CX3215" s="174">
        <v>1811.722</v>
      </c>
    </row>
    <row r="3216" spans="84:102" x14ac:dyDescent="0.25">
      <c r="CF3216" s="3" t="s">
        <v>3073</v>
      </c>
      <c r="CG3216" s="174">
        <v>3422</v>
      </c>
      <c r="CH3216" s="174">
        <v>176060</v>
      </c>
      <c r="CI3216" s="174">
        <v>5</v>
      </c>
      <c r="CJ3216" s="174">
        <v>1811.4390000000001</v>
      </c>
      <c r="CK3216" s="174">
        <v>1811.4390000000001</v>
      </c>
      <c r="CN3216" s="3">
        <v>2846</v>
      </c>
      <c r="CO3216" s="169">
        <f t="shared" si="258"/>
        <v>828.83213999999998</v>
      </c>
      <c r="CP3216" s="169">
        <f t="shared" si="259"/>
        <v>813.26765999999998</v>
      </c>
      <c r="CQ3216" s="170">
        <f t="shared" si="260"/>
        <v>1642.0998</v>
      </c>
      <c r="CU3216" s="174">
        <v>3422</v>
      </c>
      <c r="CV3216" s="174">
        <v>176060</v>
      </c>
      <c r="CW3216" s="174">
        <v>5</v>
      </c>
      <c r="CX3216" s="174">
        <v>1811.4390000000001</v>
      </c>
    </row>
    <row r="3217" spans="84:102" x14ac:dyDescent="0.25">
      <c r="CF3217" s="3" t="s">
        <v>3073</v>
      </c>
      <c r="CG3217" s="174">
        <v>1854</v>
      </c>
      <c r="CH3217" s="174">
        <v>54512</v>
      </c>
      <c r="CI3217" s="174">
        <v>5</v>
      </c>
      <c r="CJ3217" s="174">
        <v>1810.107</v>
      </c>
      <c r="CK3217" s="174">
        <v>1810.107</v>
      </c>
      <c r="CN3217" s="3">
        <v>3603</v>
      </c>
      <c r="CO3217" s="169">
        <f t="shared" si="258"/>
        <v>806.70914000000005</v>
      </c>
      <c r="CP3217" s="169">
        <f t="shared" si="259"/>
        <v>830.02331000000004</v>
      </c>
      <c r="CQ3217" s="170">
        <f t="shared" si="260"/>
        <v>1636.73245</v>
      </c>
      <c r="CU3217" s="174">
        <v>1854</v>
      </c>
      <c r="CV3217" s="174">
        <v>54512</v>
      </c>
      <c r="CW3217" s="174">
        <v>5</v>
      </c>
      <c r="CX3217" s="174">
        <v>1810.107</v>
      </c>
    </row>
    <row r="3218" spans="84:102" x14ac:dyDescent="0.25">
      <c r="CF3218" s="3" t="s">
        <v>3073</v>
      </c>
      <c r="CG3218" s="174">
        <v>3660</v>
      </c>
      <c r="CH3218" s="174">
        <v>107432</v>
      </c>
      <c r="CI3218" s="174">
        <v>5</v>
      </c>
      <c r="CJ3218" s="174">
        <v>1809.5719999999999</v>
      </c>
      <c r="CK3218" s="174">
        <v>1809.5719999999999</v>
      </c>
      <c r="CN3218" s="3">
        <v>2725</v>
      </c>
      <c r="CO3218" s="169">
        <f t="shared" si="258"/>
        <v>813.54261999999994</v>
      </c>
      <c r="CP3218" s="169">
        <f t="shared" si="259"/>
        <v>823.00712999999996</v>
      </c>
      <c r="CQ3218" s="170">
        <f t="shared" si="260"/>
        <v>1636.5497499999999</v>
      </c>
      <c r="CU3218" s="174">
        <v>3660</v>
      </c>
      <c r="CV3218" s="174">
        <v>107432</v>
      </c>
      <c r="CW3218" s="174">
        <v>5</v>
      </c>
      <c r="CX3218" s="174">
        <v>1809.5719999999999</v>
      </c>
    </row>
    <row r="3219" spans="84:102" x14ac:dyDescent="0.25">
      <c r="CF3219" s="3" t="s">
        <v>3073</v>
      </c>
      <c r="CG3219" s="174">
        <v>101296</v>
      </c>
      <c r="CH3219" s="174">
        <v>1975</v>
      </c>
      <c r="CI3219" s="174">
        <v>5</v>
      </c>
      <c r="CJ3219" s="174">
        <v>1809.0060000000001</v>
      </c>
      <c r="CK3219" s="174">
        <v>1809.0060000000001</v>
      </c>
      <c r="CN3219" s="3">
        <v>200</v>
      </c>
      <c r="CO3219" s="169">
        <f t="shared" si="258"/>
        <v>802.15116999999998</v>
      </c>
      <c r="CP3219" s="169">
        <f t="shared" si="259"/>
        <v>833.89996999999994</v>
      </c>
      <c r="CQ3219" s="170">
        <f t="shared" si="260"/>
        <v>1636.05114</v>
      </c>
      <c r="CU3219" s="174">
        <v>101296</v>
      </c>
      <c r="CV3219" s="174">
        <v>1975</v>
      </c>
      <c r="CW3219" s="174">
        <v>5</v>
      </c>
      <c r="CX3219" s="174">
        <v>1809.0060000000001</v>
      </c>
    </row>
    <row r="3220" spans="84:102" x14ac:dyDescent="0.25">
      <c r="CF3220" s="3" t="s">
        <v>3073</v>
      </c>
      <c r="CG3220" s="174">
        <v>3016</v>
      </c>
      <c r="CH3220" s="174">
        <v>161879</v>
      </c>
      <c r="CI3220" s="174">
        <v>5</v>
      </c>
      <c r="CJ3220" s="174">
        <v>1808.9939999999999</v>
      </c>
      <c r="CK3220" s="174">
        <v>1808.9939999999999</v>
      </c>
      <c r="CN3220" s="3">
        <v>642</v>
      </c>
      <c r="CO3220" s="169">
        <f t="shared" si="258"/>
        <v>818.39687000000004</v>
      </c>
      <c r="CP3220" s="169">
        <f t="shared" si="259"/>
        <v>817.61288000000002</v>
      </c>
      <c r="CQ3220" s="170">
        <f t="shared" si="260"/>
        <v>1636.0097500000002</v>
      </c>
      <c r="CU3220" s="174">
        <v>3016</v>
      </c>
      <c r="CV3220" s="174">
        <v>161879</v>
      </c>
      <c r="CW3220" s="174">
        <v>5</v>
      </c>
      <c r="CX3220" s="174">
        <v>1808.9939999999999</v>
      </c>
    </row>
    <row r="3221" spans="84:102" x14ac:dyDescent="0.25">
      <c r="CF3221" s="3" t="s">
        <v>3073</v>
      </c>
      <c r="CG3221" s="174">
        <v>2364</v>
      </c>
      <c r="CH3221" s="174">
        <v>44762</v>
      </c>
      <c r="CI3221" s="174">
        <v>5</v>
      </c>
      <c r="CJ3221" s="174">
        <v>1808.559</v>
      </c>
      <c r="CK3221" s="174">
        <v>1808.559</v>
      </c>
      <c r="CN3221" s="3">
        <v>3419</v>
      </c>
      <c r="CO3221" s="169">
        <f t="shared" si="258"/>
        <v>811.34849999999994</v>
      </c>
      <c r="CP3221" s="169">
        <f t="shared" si="259"/>
        <v>824.00509999999997</v>
      </c>
      <c r="CQ3221" s="170">
        <f t="shared" si="260"/>
        <v>1635.3535999999999</v>
      </c>
      <c r="CU3221" s="174">
        <v>2364</v>
      </c>
      <c r="CV3221" s="174">
        <v>44762</v>
      </c>
      <c r="CW3221" s="174">
        <v>5</v>
      </c>
      <c r="CX3221" s="174">
        <v>1808.559</v>
      </c>
    </row>
    <row r="3222" spans="84:102" x14ac:dyDescent="0.25">
      <c r="CF3222" s="3" t="s">
        <v>3073</v>
      </c>
      <c r="CG3222" s="174">
        <v>1784</v>
      </c>
      <c r="CH3222" s="174">
        <v>56862</v>
      </c>
      <c r="CI3222" s="174">
        <v>5</v>
      </c>
      <c r="CJ3222" s="174">
        <v>1807.818</v>
      </c>
      <c r="CK3222" s="174">
        <v>1807.818</v>
      </c>
      <c r="CN3222" s="3">
        <v>1243</v>
      </c>
      <c r="CO3222" s="169">
        <f t="shared" si="258"/>
        <v>812.79219999999998</v>
      </c>
      <c r="CP3222" s="169">
        <f t="shared" si="259"/>
        <v>821.42809999999997</v>
      </c>
      <c r="CQ3222" s="170">
        <f t="shared" si="260"/>
        <v>1634.2203</v>
      </c>
      <c r="CU3222" s="174">
        <v>1784</v>
      </c>
      <c r="CV3222" s="174">
        <v>56862</v>
      </c>
      <c r="CW3222" s="174">
        <v>5</v>
      </c>
      <c r="CX3222" s="174">
        <v>1807.818</v>
      </c>
    </row>
    <row r="3223" spans="84:102" x14ac:dyDescent="0.25">
      <c r="CF3223" s="3" t="s">
        <v>3073</v>
      </c>
      <c r="CG3223" s="174">
        <v>3125</v>
      </c>
      <c r="CH3223" s="174">
        <v>151382</v>
      </c>
      <c r="CI3223" s="174">
        <v>5</v>
      </c>
      <c r="CJ3223" s="174">
        <v>1807.665</v>
      </c>
      <c r="CK3223" s="174">
        <v>1807.665</v>
      </c>
      <c r="CN3223" s="3">
        <v>595</v>
      </c>
      <c r="CO3223" s="169">
        <f t="shared" si="258"/>
        <v>793.95810000000006</v>
      </c>
      <c r="CP3223" s="169">
        <f t="shared" si="259"/>
        <v>836.56790000000001</v>
      </c>
      <c r="CQ3223" s="170">
        <f t="shared" si="260"/>
        <v>1630.5260000000001</v>
      </c>
      <c r="CU3223" s="174">
        <v>3125</v>
      </c>
      <c r="CV3223" s="174">
        <v>151382</v>
      </c>
      <c r="CW3223" s="174">
        <v>5</v>
      </c>
      <c r="CX3223" s="174">
        <v>1807.665</v>
      </c>
    </row>
    <row r="3224" spans="84:102" x14ac:dyDescent="0.25">
      <c r="CF3224" s="3" t="s">
        <v>3073</v>
      </c>
      <c r="CG3224" s="174">
        <v>1520</v>
      </c>
      <c r="CH3224" s="174">
        <v>88816</v>
      </c>
      <c r="CI3224" s="174">
        <v>5</v>
      </c>
      <c r="CJ3224" s="174">
        <v>1806.9739999999999</v>
      </c>
      <c r="CK3224" s="174">
        <v>1806.9739999999999</v>
      </c>
      <c r="CN3224" s="3">
        <v>2900</v>
      </c>
      <c r="CO3224" s="169">
        <f t="shared" si="258"/>
        <v>860.32156999999995</v>
      </c>
      <c r="CP3224" s="169">
        <f t="shared" si="259"/>
        <v>769.19729999999993</v>
      </c>
      <c r="CQ3224" s="170">
        <f t="shared" si="260"/>
        <v>1629.5188699999999</v>
      </c>
      <c r="CU3224" s="174">
        <v>1520</v>
      </c>
      <c r="CV3224" s="174">
        <v>88816</v>
      </c>
      <c r="CW3224" s="174">
        <v>5</v>
      </c>
      <c r="CX3224" s="174">
        <v>1806.9739999999999</v>
      </c>
    </row>
    <row r="3225" spans="84:102" x14ac:dyDescent="0.25">
      <c r="CF3225" s="3" t="s">
        <v>3073</v>
      </c>
      <c r="CG3225" s="174">
        <v>33318</v>
      </c>
      <c r="CH3225" s="174">
        <v>2492</v>
      </c>
      <c r="CI3225" s="174">
        <v>5</v>
      </c>
      <c r="CJ3225" s="174">
        <v>1806.664</v>
      </c>
      <c r="CK3225" s="174">
        <v>1806.664</v>
      </c>
      <c r="CN3225" s="3">
        <v>2264</v>
      </c>
      <c r="CO3225" s="169">
        <f t="shared" si="258"/>
        <v>799.41930000000002</v>
      </c>
      <c r="CP3225" s="169">
        <f t="shared" si="259"/>
        <v>826.2491</v>
      </c>
      <c r="CQ3225" s="170">
        <f t="shared" si="260"/>
        <v>1625.6684</v>
      </c>
      <c r="CU3225" s="174">
        <v>33318</v>
      </c>
      <c r="CV3225" s="174">
        <v>2492</v>
      </c>
      <c r="CW3225" s="174">
        <v>5</v>
      </c>
      <c r="CX3225" s="174">
        <v>1806.664</v>
      </c>
    </row>
    <row r="3226" spans="84:102" x14ac:dyDescent="0.25">
      <c r="CF3226" s="3" t="s">
        <v>3073</v>
      </c>
      <c r="CG3226" s="174">
        <v>100087</v>
      </c>
      <c r="CH3226" s="174">
        <v>767</v>
      </c>
      <c r="CI3226" s="174">
        <v>5</v>
      </c>
      <c r="CJ3226" s="174">
        <v>1806.1379999999999</v>
      </c>
      <c r="CK3226" s="174">
        <v>1806.1379999999999</v>
      </c>
      <c r="CN3226" s="3">
        <v>2178</v>
      </c>
      <c r="CO3226" s="169">
        <f t="shared" si="258"/>
        <v>802.79870000000005</v>
      </c>
      <c r="CP3226" s="169">
        <f t="shared" si="259"/>
        <v>822.82960000000003</v>
      </c>
      <c r="CQ3226" s="170">
        <f t="shared" si="260"/>
        <v>1625.6283000000001</v>
      </c>
      <c r="CU3226" s="174">
        <v>100087</v>
      </c>
      <c r="CV3226" s="174">
        <v>767</v>
      </c>
      <c r="CW3226" s="174">
        <v>5</v>
      </c>
      <c r="CX3226" s="174">
        <v>1806.1379999999999</v>
      </c>
    </row>
    <row r="3227" spans="84:102" x14ac:dyDescent="0.25">
      <c r="CF3227" s="3" t="s">
        <v>3073</v>
      </c>
      <c r="CG3227" s="174">
        <v>157413</v>
      </c>
      <c r="CH3227" s="174">
        <v>3221</v>
      </c>
      <c r="CI3227" s="174">
        <v>5</v>
      </c>
      <c r="CJ3227" s="174">
        <v>1805.992</v>
      </c>
      <c r="CK3227" s="174">
        <v>1805.992</v>
      </c>
      <c r="CN3227" s="3">
        <v>1496</v>
      </c>
      <c r="CO3227" s="169">
        <f t="shared" si="258"/>
        <v>820.17250000000001</v>
      </c>
      <c r="CP3227" s="169">
        <f t="shared" si="259"/>
        <v>805.0675</v>
      </c>
      <c r="CQ3227" s="170">
        <f t="shared" si="260"/>
        <v>1625.24</v>
      </c>
      <c r="CU3227" s="174">
        <v>157413</v>
      </c>
      <c r="CV3227" s="174">
        <v>3221</v>
      </c>
      <c r="CW3227" s="174">
        <v>5</v>
      </c>
      <c r="CX3227" s="174">
        <v>1805.992</v>
      </c>
    </row>
    <row r="3228" spans="84:102" x14ac:dyDescent="0.25">
      <c r="CF3228" s="3" t="s">
        <v>3073</v>
      </c>
      <c r="CG3228" s="174">
        <v>745</v>
      </c>
      <c r="CH3228" s="174">
        <v>100280</v>
      </c>
      <c r="CI3228" s="174">
        <v>5</v>
      </c>
      <c r="CJ3228" s="174">
        <v>1805.828</v>
      </c>
      <c r="CK3228" s="174">
        <v>1805.828</v>
      </c>
      <c r="CN3228" s="3">
        <v>1319</v>
      </c>
      <c r="CO3228" s="169">
        <f t="shared" si="258"/>
        <v>803.42349999999999</v>
      </c>
      <c r="CP3228" s="169">
        <f t="shared" si="259"/>
        <v>817.90370000000007</v>
      </c>
      <c r="CQ3228" s="170">
        <f t="shared" si="260"/>
        <v>1621.3272000000002</v>
      </c>
      <c r="CU3228" s="174">
        <v>745</v>
      </c>
      <c r="CV3228" s="174">
        <v>100280</v>
      </c>
      <c r="CW3228" s="174">
        <v>5</v>
      </c>
      <c r="CX3228" s="174">
        <v>1805.828</v>
      </c>
    </row>
    <row r="3229" spans="84:102" x14ac:dyDescent="0.25">
      <c r="CF3229" s="3" t="s">
        <v>3073</v>
      </c>
      <c r="CG3229" s="174">
        <v>479</v>
      </c>
      <c r="CH3229" s="174">
        <v>85237</v>
      </c>
      <c r="CI3229" s="174">
        <v>5</v>
      </c>
      <c r="CJ3229" s="174">
        <v>1805.34</v>
      </c>
      <c r="CK3229" s="174">
        <v>1805.34</v>
      </c>
      <c r="CN3229" s="3">
        <v>2134</v>
      </c>
      <c r="CO3229" s="169">
        <f t="shared" si="258"/>
        <v>821.15390000000002</v>
      </c>
      <c r="CP3229" s="169">
        <f t="shared" si="259"/>
        <v>800.13400000000001</v>
      </c>
      <c r="CQ3229" s="170">
        <f t="shared" si="260"/>
        <v>1621.2879</v>
      </c>
      <c r="CU3229" s="174">
        <v>479</v>
      </c>
      <c r="CV3229" s="174">
        <v>85237</v>
      </c>
      <c r="CW3229" s="174">
        <v>5</v>
      </c>
      <c r="CX3229" s="174">
        <v>1805.34</v>
      </c>
    </row>
    <row r="3230" spans="84:102" x14ac:dyDescent="0.25">
      <c r="CF3230" s="3" t="s">
        <v>3073</v>
      </c>
      <c r="CG3230" s="174">
        <v>1588</v>
      </c>
      <c r="CH3230" s="174">
        <v>82286</v>
      </c>
      <c r="CI3230" s="174">
        <v>5</v>
      </c>
      <c r="CJ3230" s="174">
        <v>1805.0229999999999</v>
      </c>
      <c r="CK3230" s="174">
        <v>1805.0229999999999</v>
      </c>
      <c r="CN3230" s="3">
        <v>2673</v>
      </c>
      <c r="CO3230" s="169">
        <f t="shared" si="258"/>
        <v>796.1712</v>
      </c>
      <c r="CP3230" s="169">
        <f t="shared" si="259"/>
        <v>824.72710000000006</v>
      </c>
      <c r="CQ3230" s="170">
        <f t="shared" si="260"/>
        <v>1620.8983000000001</v>
      </c>
      <c r="CU3230" s="174">
        <v>1588</v>
      </c>
      <c r="CV3230" s="174">
        <v>82286</v>
      </c>
      <c r="CW3230" s="174">
        <v>5</v>
      </c>
      <c r="CX3230" s="174">
        <v>1805.0229999999999</v>
      </c>
    </row>
    <row r="3231" spans="84:102" x14ac:dyDescent="0.25">
      <c r="CF3231" s="3" t="s">
        <v>3073</v>
      </c>
      <c r="CG3231" s="174">
        <v>2997</v>
      </c>
      <c r="CH3231" s="174">
        <v>160077</v>
      </c>
      <c r="CI3231" s="174">
        <v>5</v>
      </c>
      <c r="CJ3231" s="174">
        <v>1804.8409999999999</v>
      </c>
      <c r="CK3231" s="174">
        <v>1804.8409999999999</v>
      </c>
      <c r="CN3231" s="3">
        <v>2828</v>
      </c>
      <c r="CO3231" s="169">
        <f t="shared" si="258"/>
        <v>785.84730000000002</v>
      </c>
      <c r="CP3231" s="169">
        <f t="shared" si="259"/>
        <v>831.87909999999999</v>
      </c>
      <c r="CQ3231" s="170">
        <f t="shared" si="260"/>
        <v>1617.7264</v>
      </c>
      <c r="CU3231" s="174">
        <v>2997</v>
      </c>
      <c r="CV3231" s="174">
        <v>160077</v>
      </c>
      <c r="CW3231" s="174">
        <v>5</v>
      </c>
      <c r="CX3231" s="174">
        <v>1804.8409999999999</v>
      </c>
    </row>
    <row r="3232" spans="84:102" x14ac:dyDescent="0.25">
      <c r="CF3232" s="3" t="s">
        <v>3073</v>
      </c>
      <c r="CG3232" s="174">
        <v>33161</v>
      </c>
      <c r="CH3232" s="174">
        <v>2493</v>
      </c>
      <c r="CI3232" s="174">
        <v>5</v>
      </c>
      <c r="CJ3232" s="174">
        <v>1804.2139999999999</v>
      </c>
      <c r="CK3232" s="174">
        <v>1804.2139999999999</v>
      </c>
      <c r="CN3232" s="3">
        <v>2529</v>
      </c>
      <c r="CO3232" s="169">
        <f t="shared" si="258"/>
        <v>786.99069999999995</v>
      </c>
      <c r="CP3232" s="169">
        <f t="shared" si="259"/>
        <v>830.67100000000005</v>
      </c>
      <c r="CQ3232" s="170">
        <f t="shared" si="260"/>
        <v>1617.6617000000001</v>
      </c>
      <c r="CU3232" s="174">
        <v>33161</v>
      </c>
      <c r="CV3232" s="174">
        <v>2493</v>
      </c>
      <c r="CW3232" s="174">
        <v>5</v>
      </c>
      <c r="CX3232" s="174">
        <v>1804.2139999999999</v>
      </c>
    </row>
    <row r="3233" spans="84:102" x14ac:dyDescent="0.25">
      <c r="CF3233" s="3" t="s">
        <v>3073</v>
      </c>
      <c r="CG3233" s="174">
        <v>81466</v>
      </c>
      <c r="CH3233" s="174">
        <v>1582</v>
      </c>
      <c r="CI3233" s="174">
        <v>5</v>
      </c>
      <c r="CJ3233" s="174">
        <v>1804.1790000000001</v>
      </c>
      <c r="CK3233" s="174">
        <v>1804.1790000000001</v>
      </c>
      <c r="CN3233" s="3">
        <v>2918</v>
      </c>
      <c r="CO3233" s="169">
        <f t="shared" si="258"/>
        <v>777.33780000000002</v>
      </c>
      <c r="CP3233" s="169">
        <f t="shared" si="259"/>
        <v>839.06299999999999</v>
      </c>
      <c r="CQ3233" s="170">
        <f t="shared" si="260"/>
        <v>1616.4007999999999</v>
      </c>
      <c r="CU3233" s="174">
        <v>81466</v>
      </c>
      <c r="CV3233" s="174">
        <v>1582</v>
      </c>
      <c r="CW3233" s="174">
        <v>5</v>
      </c>
      <c r="CX3233" s="174">
        <v>1804.1790000000001</v>
      </c>
    </row>
    <row r="3234" spans="84:102" x14ac:dyDescent="0.25">
      <c r="CF3234" s="3" t="s">
        <v>3073</v>
      </c>
      <c r="CG3234" s="174">
        <v>1399</v>
      </c>
      <c r="CH3234" s="174">
        <v>108535</v>
      </c>
      <c r="CI3234" s="174">
        <v>5</v>
      </c>
      <c r="CJ3234" s="174">
        <v>1803.979</v>
      </c>
      <c r="CK3234" s="174">
        <v>1803.979</v>
      </c>
      <c r="CN3234" s="3">
        <v>216</v>
      </c>
      <c r="CO3234" s="169">
        <f t="shared" si="258"/>
        <v>812.13170000000002</v>
      </c>
      <c r="CP3234" s="169">
        <f t="shared" si="259"/>
        <v>804.21489999999994</v>
      </c>
      <c r="CQ3234" s="170">
        <f t="shared" si="260"/>
        <v>1616.3465999999999</v>
      </c>
      <c r="CU3234" s="174">
        <v>1399</v>
      </c>
      <c r="CV3234" s="174">
        <v>108535</v>
      </c>
      <c r="CW3234" s="174">
        <v>5</v>
      </c>
      <c r="CX3234" s="174">
        <v>1803.979</v>
      </c>
    </row>
    <row r="3235" spans="84:102" x14ac:dyDescent="0.25">
      <c r="CF3235" s="3" t="s">
        <v>3073</v>
      </c>
      <c r="CG3235" s="174">
        <v>1817</v>
      </c>
      <c r="CH3235" s="174">
        <v>51196</v>
      </c>
      <c r="CI3235" s="174">
        <v>5</v>
      </c>
      <c r="CJ3235" s="174">
        <v>1803.84</v>
      </c>
      <c r="CK3235" s="174">
        <v>1803.84</v>
      </c>
      <c r="CN3235" s="3">
        <v>2062</v>
      </c>
      <c r="CO3235" s="169">
        <f t="shared" si="258"/>
        <v>794.49445000000003</v>
      </c>
      <c r="CP3235" s="169">
        <f t="shared" si="259"/>
        <v>819.95414999999991</v>
      </c>
      <c r="CQ3235" s="170">
        <f t="shared" si="260"/>
        <v>1614.4485999999999</v>
      </c>
      <c r="CU3235" s="174">
        <v>1817</v>
      </c>
      <c r="CV3235" s="174">
        <v>51196</v>
      </c>
      <c r="CW3235" s="174">
        <v>5</v>
      </c>
      <c r="CX3235" s="174">
        <v>1803.84</v>
      </c>
    </row>
    <row r="3236" spans="84:102" x14ac:dyDescent="0.25">
      <c r="CF3236" s="3" t="s">
        <v>3073</v>
      </c>
      <c r="CG3236" s="174">
        <v>92447</v>
      </c>
      <c r="CH3236" s="174">
        <v>3610</v>
      </c>
      <c r="CI3236" s="174">
        <v>5</v>
      </c>
      <c r="CJ3236" s="174">
        <v>1803.758</v>
      </c>
      <c r="CK3236" s="174">
        <v>1803.758</v>
      </c>
      <c r="CN3236" s="3">
        <v>195</v>
      </c>
      <c r="CO3236" s="169">
        <f t="shared" si="258"/>
        <v>771.33476000000007</v>
      </c>
      <c r="CP3236" s="169">
        <f t="shared" si="259"/>
        <v>842.58557999999994</v>
      </c>
      <c r="CQ3236" s="170">
        <f t="shared" si="260"/>
        <v>1613.9203400000001</v>
      </c>
      <c r="CU3236" s="174">
        <v>92447</v>
      </c>
      <c r="CV3236" s="174">
        <v>3610</v>
      </c>
      <c r="CW3236" s="174">
        <v>5</v>
      </c>
      <c r="CX3236" s="174">
        <v>1803.758</v>
      </c>
    </row>
    <row r="3237" spans="84:102" x14ac:dyDescent="0.25">
      <c r="CF3237" s="3" t="s">
        <v>3073</v>
      </c>
      <c r="CG3237" s="174">
        <v>1437</v>
      </c>
      <c r="CH3237" s="174">
        <v>104637</v>
      </c>
      <c r="CI3237" s="174">
        <v>5</v>
      </c>
      <c r="CJ3237" s="174">
        <v>1803.741</v>
      </c>
      <c r="CK3237" s="174">
        <v>1803.741</v>
      </c>
      <c r="CN3237" s="3">
        <v>2917</v>
      </c>
      <c r="CO3237" s="169">
        <f t="shared" si="258"/>
        <v>837.56190000000004</v>
      </c>
      <c r="CP3237" s="169">
        <f t="shared" si="259"/>
        <v>775.45180000000005</v>
      </c>
      <c r="CQ3237" s="170">
        <f t="shared" si="260"/>
        <v>1613.0137</v>
      </c>
      <c r="CU3237" s="174">
        <v>1437</v>
      </c>
      <c r="CV3237" s="174">
        <v>104637</v>
      </c>
      <c r="CW3237" s="174">
        <v>5</v>
      </c>
      <c r="CX3237" s="174">
        <v>1803.741</v>
      </c>
    </row>
    <row r="3238" spans="84:102" x14ac:dyDescent="0.25">
      <c r="CF3238" s="3" t="s">
        <v>3073</v>
      </c>
      <c r="CG3238" s="174">
        <v>99303</v>
      </c>
      <c r="CH3238" s="174">
        <v>1485</v>
      </c>
      <c r="CI3238" s="174">
        <v>5</v>
      </c>
      <c r="CJ3238" s="174">
        <v>1802.6210000000001</v>
      </c>
      <c r="CK3238" s="174">
        <v>1802.6210000000001</v>
      </c>
      <c r="CN3238" s="3">
        <v>646</v>
      </c>
      <c r="CO3238" s="169">
        <f t="shared" si="258"/>
        <v>804.79390000000001</v>
      </c>
      <c r="CP3238" s="169">
        <f t="shared" si="259"/>
        <v>805.57177999999999</v>
      </c>
      <c r="CQ3238" s="170">
        <f t="shared" si="260"/>
        <v>1610.3656799999999</v>
      </c>
      <c r="CU3238" s="174">
        <v>99303</v>
      </c>
      <c r="CV3238" s="174">
        <v>1485</v>
      </c>
      <c r="CW3238" s="174">
        <v>5</v>
      </c>
      <c r="CX3238" s="174">
        <v>1802.6210000000001</v>
      </c>
    </row>
    <row r="3239" spans="84:102" x14ac:dyDescent="0.25">
      <c r="CF3239" s="3" t="s">
        <v>3073</v>
      </c>
      <c r="CG3239" s="174">
        <v>96915</v>
      </c>
      <c r="CH3239" s="174">
        <v>733</v>
      </c>
      <c r="CI3239" s="174">
        <v>5</v>
      </c>
      <c r="CJ3239" s="174">
        <v>1802.481</v>
      </c>
      <c r="CK3239" s="174">
        <v>1802.481</v>
      </c>
      <c r="CN3239" s="3">
        <v>227</v>
      </c>
      <c r="CO3239" s="169">
        <f t="shared" si="258"/>
        <v>815.59389999999996</v>
      </c>
      <c r="CP3239" s="169">
        <f t="shared" si="259"/>
        <v>790.88059999999996</v>
      </c>
      <c r="CQ3239" s="170">
        <f t="shared" si="260"/>
        <v>1606.4744999999998</v>
      </c>
      <c r="CU3239" s="174">
        <v>96915</v>
      </c>
      <c r="CV3239" s="174">
        <v>733</v>
      </c>
      <c r="CW3239" s="174">
        <v>5</v>
      </c>
      <c r="CX3239" s="174">
        <v>1802.481</v>
      </c>
    </row>
    <row r="3240" spans="84:102" x14ac:dyDescent="0.25">
      <c r="CF3240" s="3" t="s">
        <v>3073</v>
      </c>
      <c r="CG3240" s="174">
        <v>45563</v>
      </c>
      <c r="CH3240" s="174">
        <v>2618</v>
      </c>
      <c r="CI3240" s="174">
        <v>5</v>
      </c>
      <c r="CJ3240" s="174">
        <v>1801.5809999999999</v>
      </c>
      <c r="CK3240" s="174">
        <v>1801.5809999999999</v>
      </c>
      <c r="CN3240" s="3">
        <v>2745</v>
      </c>
      <c r="CO3240" s="169">
        <f t="shared" si="258"/>
        <v>797.02380000000005</v>
      </c>
      <c r="CP3240" s="169">
        <f t="shared" si="259"/>
        <v>808.25149999999996</v>
      </c>
      <c r="CQ3240" s="170">
        <f t="shared" si="260"/>
        <v>1605.2753</v>
      </c>
      <c r="CU3240" s="174">
        <v>45563</v>
      </c>
      <c r="CV3240" s="174">
        <v>2618</v>
      </c>
      <c r="CW3240" s="174">
        <v>5</v>
      </c>
      <c r="CX3240" s="174">
        <v>1801.5809999999999</v>
      </c>
    </row>
    <row r="3241" spans="84:102" x14ac:dyDescent="0.25">
      <c r="CF3241" s="3" t="s">
        <v>3073</v>
      </c>
      <c r="CG3241" s="174">
        <v>31770</v>
      </c>
      <c r="CH3241" s="174">
        <v>2372</v>
      </c>
      <c r="CI3241" s="174">
        <v>5</v>
      </c>
      <c r="CJ3241" s="174">
        <v>1801.261</v>
      </c>
      <c r="CK3241" s="174">
        <v>1801.261</v>
      </c>
      <c r="CN3241" s="3">
        <v>888</v>
      </c>
      <c r="CO3241" s="169">
        <f t="shared" si="258"/>
        <v>717.36967000000004</v>
      </c>
      <c r="CP3241" s="169">
        <f t="shared" si="259"/>
        <v>887.50824000000011</v>
      </c>
      <c r="CQ3241" s="170">
        <f t="shared" si="260"/>
        <v>1604.8779100000002</v>
      </c>
      <c r="CU3241" s="174">
        <v>31770</v>
      </c>
      <c r="CV3241" s="174">
        <v>2372</v>
      </c>
      <c r="CW3241" s="174">
        <v>5</v>
      </c>
      <c r="CX3241" s="174">
        <v>1801.261</v>
      </c>
    </row>
    <row r="3242" spans="84:102" x14ac:dyDescent="0.25">
      <c r="CF3242" s="3" t="s">
        <v>3073</v>
      </c>
      <c r="CG3242" s="174">
        <v>1482</v>
      </c>
      <c r="CH3242" s="174">
        <v>101078</v>
      </c>
      <c r="CI3242" s="174">
        <v>5</v>
      </c>
      <c r="CJ3242" s="174">
        <v>1801.0350000000001</v>
      </c>
      <c r="CK3242" s="174">
        <v>1801.0350000000001</v>
      </c>
      <c r="CN3242" s="3">
        <v>3066</v>
      </c>
      <c r="CO3242" s="169">
        <f t="shared" si="258"/>
        <v>798.45175000000006</v>
      </c>
      <c r="CP3242" s="169">
        <f t="shared" si="259"/>
        <v>805.69127999999989</v>
      </c>
      <c r="CQ3242" s="170">
        <f t="shared" si="260"/>
        <v>1604.14303</v>
      </c>
      <c r="CU3242" s="174">
        <v>1482</v>
      </c>
      <c r="CV3242" s="174">
        <v>101078</v>
      </c>
      <c r="CW3242" s="174">
        <v>5</v>
      </c>
      <c r="CX3242" s="174">
        <v>1801.0350000000001</v>
      </c>
    </row>
    <row r="3243" spans="84:102" x14ac:dyDescent="0.25">
      <c r="CF3243" s="3" t="s">
        <v>3073</v>
      </c>
      <c r="CG3243" s="174">
        <v>63500</v>
      </c>
      <c r="CH3243" s="174">
        <v>73</v>
      </c>
      <c r="CI3243" s="174">
        <v>5</v>
      </c>
      <c r="CJ3243" s="174">
        <v>1800.1089999999999</v>
      </c>
      <c r="CK3243" s="174">
        <v>1800.1089999999999</v>
      </c>
      <c r="CN3243" s="3">
        <v>2052</v>
      </c>
      <c r="CO3243" s="169">
        <f t="shared" si="258"/>
        <v>805.11030999999991</v>
      </c>
      <c r="CP3243" s="169">
        <f t="shared" si="259"/>
        <v>794.22642000000008</v>
      </c>
      <c r="CQ3243" s="170">
        <f t="shared" si="260"/>
        <v>1599.33673</v>
      </c>
      <c r="CU3243" s="174">
        <v>63500</v>
      </c>
      <c r="CV3243" s="174">
        <v>73</v>
      </c>
      <c r="CW3243" s="174">
        <v>5</v>
      </c>
      <c r="CX3243" s="174">
        <v>1800.1089999999999</v>
      </c>
    </row>
    <row r="3244" spans="84:102" x14ac:dyDescent="0.25">
      <c r="CF3244" s="3" t="s">
        <v>3073</v>
      </c>
      <c r="CG3244" s="174">
        <v>167571</v>
      </c>
      <c r="CH3244" s="174">
        <v>3069</v>
      </c>
      <c r="CI3244" s="174">
        <v>5</v>
      </c>
      <c r="CJ3244" s="174">
        <v>1799.854</v>
      </c>
      <c r="CK3244" s="174">
        <v>1799.854</v>
      </c>
      <c r="CN3244" s="3">
        <v>1986</v>
      </c>
      <c r="CO3244" s="169">
        <f t="shared" si="258"/>
        <v>781.34910000000002</v>
      </c>
      <c r="CP3244" s="169">
        <f t="shared" si="259"/>
        <v>817.65440000000001</v>
      </c>
      <c r="CQ3244" s="170">
        <f t="shared" si="260"/>
        <v>1599.0035</v>
      </c>
      <c r="CU3244" s="174">
        <v>167571</v>
      </c>
      <c r="CV3244" s="174">
        <v>3069</v>
      </c>
      <c r="CW3244" s="174">
        <v>5</v>
      </c>
      <c r="CX3244" s="174">
        <v>1799.854</v>
      </c>
    </row>
    <row r="3245" spans="84:102" x14ac:dyDescent="0.25">
      <c r="CF3245" s="3" t="s">
        <v>3073</v>
      </c>
      <c r="CG3245" s="174">
        <v>3092</v>
      </c>
      <c r="CH3245" s="174">
        <v>144427</v>
      </c>
      <c r="CI3245" s="174">
        <v>5</v>
      </c>
      <c r="CJ3245" s="174">
        <v>1799.5809999999999</v>
      </c>
      <c r="CK3245" s="174">
        <v>1799.5809999999999</v>
      </c>
      <c r="CN3245" s="3">
        <v>758</v>
      </c>
      <c r="CO3245" s="169">
        <f t="shared" si="258"/>
        <v>796.4538</v>
      </c>
      <c r="CP3245" s="169">
        <f t="shared" si="259"/>
        <v>801.50980000000004</v>
      </c>
      <c r="CQ3245" s="170">
        <f t="shared" si="260"/>
        <v>1597.9636</v>
      </c>
      <c r="CU3245" s="174">
        <v>3092</v>
      </c>
      <c r="CV3245" s="174">
        <v>144427</v>
      </c>
      <c r="CW3245" s="174">
        <v>5</v>
      </c>
      <c r="CX3245" s="174">
        <v>1799.5809999999999</v>
      </c>
    </row>
    <row r="3246" spans="84:102" x14ac:dyDescent="0.25">
      <c r="CF3246" s="3" t="s">
        <v>3073</v>
      </c>
      <c r="CG3246" s="174">
        <v>124786</v>
      </c>
      <c r="CH3246" s="174">
        <v>1048</v>
      </c>
      <c r="CI3246" s="174">
        <v>5</v>
      </c>
      <c r="CJ3246" s="174">
        <v>1799.4949999999999</v>
      </c>
      <c r="CK3246" s="174">
        <v>1799.4949999999999</v>
      </c>
      <c r="CN3246" s="3">
        <v>2334</v>
      </c>
      <c r="CO3246" s="169">
        <f t="shared" si="258"/>
        <v>789.55629999999996</v>
      </c>
      <c r="CP3246" s="169">
        <f t="shared" si="259"/>
        <v>807.5675</v>
      </c>
      <c r="CQ3246" s="170">
        <f t="shared" si="260"/>
        <v>1597.1237999999998</v>
      </c>
      <c r="CU3246" s="174">
        <v>124786</v>
      </c>
      <c r="CV3246" s="174">
        <v>1048</v>
      </c>
      <c r="CW3246" s="174">
        <v>5</v>
      </c>
      <c r="CX3246" s="174">
        <v>1799.4949999999999</v>
      </c>
    </row>
    <row r="3247" spans="84:102" x14ac:dyDescent="0.25">
      <c r="CF3247" s="3" t="s">
        <v>3073</v>
      </c>
      <c r="CG3247" s="174">
        <v>34795</v>
      </c>
      <c r="CH3247" s="174">
        <v>2490</v>
      </c>
      <c r="CI3247" s="174">
        <v>5</v>
      </c>
      <c r="CJ3247" s="174">
        <v>1798.942</v>
      </c>
      <c r="CK3247" s="174">
        <v>1798.942</v>
      </c>
      <c r="CN3247" s="3">
        <v>197</v>
      </c>
      <c r="CO3247" s="169">
        <f t="shared" si="258"/>
        <v>793.68970000000002</v>
      </c>
      <c r="CP3247" s="169">
        <f t="shared" si="259"/>
        <v>803.03050000000007</v>
      </c>
      <c r="CQ3247" s="170">
        <f t="shared" si="260"/>
        <v>1596.7202000000002</v>
      </c>
      <c r="CU3247" s="174">
        <v>34795</v>
      </c>
      <c r="CV3247" s="174">
        <v>2490</v>
      </c>
      <c r="CW3247" s="174">
        <v>5</v>
      </c>
      <c r="CX3247" s="174">
        <v>1798.942</v>
      </c>
    </row>
    <row r="3248" spans="84:102" x14ac:dyDescent="0.25">
      <c r="CF3248" s="3" t="s">
        <v>3073</v>
      </c>
      <c r="CG3248" s="174">
        <v>54188</v>
      </c>
      <c r="CH3248" s="174">
        <v>1857</v>
      </c>
      <c r="CI3248" s="174">
        <v>5</v>
      </c>
      <c r="CJ3248" s="174">
        <v>1798.617</v>
      </c>
      <c r="CK3248" s="174">
        <v>1798.617</v>
      </c>
      <c r="CN3248" s="3">
        <v>173</v>
      </c>
      <c r="CO3248" s="169">
        <f t="shared" si="258"/>
        <v>771.00580000000002</v>
      </c>
      <c r="CP3248" s="169">
        <f t="shared" si="259"/>
        <v>825.65469999999993</v>
      </c>
      <c r="CQ3248" s="170">
        <f t="shared" si="260"/>
        <v>1596.6605</v>
      </c>
      <c r="CU3248" s="174">
        <v>54188</v>
      </c>
      <c r="CV3248" s="174">
        <v>1857</v>
      </c>
      <c r="CW3248" s="174">
        <v>5</v>
      </c>
      <c r="CX3248" s="174">
        <v>1798.617</v>
      </c>
    </row>
    <row r="3249" spans="84:102" x14ac:dyDescent="0.25">
      <c r="CF3249" s="3" t="s">
        <v>3073</v>
      </c>
      <c r="CG3249" s="174">
        <v>3172</v>
      </c>
      <c r="CH3249" s="174">
        <v>154028</v>
      </c>
      <c r="CI3249" s="174">
        <v>5</v>
      </c>
      <c r="CJ3249" s="174">
        <v>1798.605</v>
      </c>
      <c r="CK3249" s="174">
        <v>1798.605</v>
      </c>
      <c r="CN3249" s="3">
        <v>2035</v>
      </c>
      <c r="CO3249" s="169">
        <f t="shared" si="258"/>
        <v>785.97760000000005</v>
      </c>
      <c r="CP3249" s="169">
        <f t="shared" si="259"/>
        <v>808.91070000000002</v>
      </c>
      <c r="CQ3249" s="170">
        <f t="shared" si="260"/>
        <v>1594.8883000000001</v>
      </c>
      <c r="CU3249" s="174">
        <v>3172</v>
      </c>
      <c r="CV3249" s="174">
        <v>154028</v>
      </c>
      <c r="CW3249" s="174">
        <v>5</v>
      </c>
      <c r="CX3249" s="174">
        <v>1798.605</v>
      </c>
    </row>
    <row r="3250" spans="84:102" x14ac:dyDescent="0.25">
      <c r="CF3250" s="3" t="s">
        <v>3073</v>
      </c>
      <c r="CG3250" s="174">
        <v>174503</v>
      </c>
      <c r="CH3250" s="174">
        <v>3410</v>
      </c>
      <c r="CI3250" s="174">
        <v>5</v>
      </c>
      <c r="CJ3250" s="174">
        <v>1798.539</v>
      </c>
      <c r="CK3250" s="174">
        <v>1798.539</v>
      </c>
      <c r="CN3250" s="3">
        <v>3593</v>
      </c>
      <c r="CO3250" s="169">
        <f t="shared" si="258"/>
        <v>800.14788099999987</v>
      </c>
      <c r="CP3250" s="169">
        <f t="shared" si="259"/>
        <v>794.72426300000006</v>
      </c>
      <c r="CQ3250" s="170">
        <f t="shared" si="260"/>
        <v>1594.8721439999999</v>
      </c>
      <c r="CU3250" s="174">
        <v>174503</v>
      </c>
      <c r="CV3250" s="174">
        <v>3410</v>
      </c>
      <c r="CW3250" s="174">
        <v>5</v>
      </c>
      <c r="CX3250" s="174">
        <v>1798.539</v>
      </c>
    </row>
    <row r="3251" spans="84:102" x14ac:dyDescent="0.25">
      <c r="CF3251" s="3" t="s">
        <v>3073</v>
      </c>
      <c r="CG3251" s="174">
        <v>1084</v>
      </c>
      <c r="CH3251" s="174">
        <v>133098</v>
      </c>
      <c r="CI3251" s="174">
        <v>5</v>
      </c>
      <c r="CJ3251" s="174">
        <v>1797.924</v>
      </c>
      <c r="CK3251" s="174">
        <v>1797.924</v>
      </c>
      <c r="CN3251" s="3">
        <v>2694</v>
      </c>
      <c r="CO3251" s="169">
        <f t="shared" si="258"/>
        <v>796.16800000000001</v>
      </c>
      <c r="CP3251" s="169">
        <f t="shared" si="259"/>
        <v>795.04629999999997</v>
      </c>
      <c r="CQ3251" s="170">
        <f t="shared" si="260"/>
        <v>1591.2143000000001</v>
      </c>
      <c r="CU3251" s="174">
        <v>1084</v>
      </c>
      <c r="CV3251" s="174">
        <v>133098</v>
      </c>
      <c r="CW3251" s="174">
        <v>5</v>
      </c>
      <c r="CX3251" s="174">
        <v>1797.924</v>
      </c>
    </row>
    <row r="3252" spans="84:102" x14ac:dyDescent="0.25">
      <c r="CF3252" s="3" t="s">
        <v>3073</v>
      </c>
      <c r="CG3252" s="174">
        <v>35</v>
      </c>
      <c r="CH3252" s="174">
        <v>62032</v>
      </c>
      <c r="CI3252" s="174">
        <v>5</v>
      </c>
      <c r="CJ3252" s="174">
        <v>1797.835</v>
      </c>
      <c r="CK3252" s="174">
        <v>1797.835</v>
      </c>
      <c r="CN3252" s="3">
        <v>253</v>
      </c>
      <c r="CO3252" s="169">
        <f t="shared" si="258"/>
        <v>806.15459999999996</v>
      </c>
      <c r="CP3252" s="169">
        <f t="shared" si="259"/>
        <v>785.0299</v>
      </c>
      <c r="CQ3252" s="170">
        <f t="shared" si="260"/>
        <v>1591.1844999999998</v>
      </c>
      <c r="CU3252" s="174">
        <v>35</v>
      </c>
      <c r="CV3252" s="174">
        <v>62032</v>
      </c>
      <c r="CW3252" s="174">
        <v>5</v>
      </c>
      <c r="CX3252" s="174">
        <v>1797.835</v>
      </c>
    </row>
    <row r="3253" spans="84:102" x14ac:dyDescent="0.25">
      <c r="CF3253" s="3" t="s">
        <v>3073</v>
      </c>
      <c r="CG3253" s="174">
        <v>95821</v>
      </c>
      <c r="CH3253" s="174">
        <v>704</v>
      </c>
      <c r="CI3253" s="174">
        <v>5</v>
      </c>
      <c r="CJ3253" s="174">
        <v>1797.684</v>
      </c>
      <c r="CK3253" s="174">
        <v>1797.684</v>
      </c>
      <c r="CN3253" s="3">
        <v>2682</v>
      </c>
      <c r="CO3253" s="169">
        <f t="shared" si="258"/>
        <v>767.68240000000003</v>
      </c>
      <c r="CP3253" s="169">
        <f t="shared" si="259"/>
        <v>822.63409999999999</v>
      </c>
      <c r="CQ3253" s="170">
        <f t="shared" si="260"/>
        <v>1590.3164999999999</v>
      </c>
      <c r="CU3253" s="174">
        <v>95821</v>
      </c>
      <c r="CV3253" s="174">
        <v>704</v>
      </c>
      <c r="CW3253" s="174">
        <v>5</v>
      </c>
      <c r="CX3253" s="174">
        <v>1797.684</v>
      </c>
    </row>
    <row r="3254" spans="84:102" x14ac:dyDescent="0.25">
      <c r="CF3254" s="3" t="s">
        <v>3073</v>
      </c>
      <c r="CG3254" s="174">
        <v>1910</v>
      </c>
      <c r="CH3254" s="174">
        <v>69911</v>
      </c>
      <c r="CI3254" s="174">
        <v>5</v>
      </c>
      <c r="CJ3254" s="174">
        <v>1797.675</v>
      </c>
      <c r="CK3254" s="174">
        <v>1797.675</v>
      </c>
      <c r="CN3254" s="3">
        <v>2447</v>
      </c>
      <c r="CO3254" s="169">
        <f t="shared" si="258"/>
        <v>807.86650000000009</v>
      </c>
      <c r="CP3254" s="169">
        <f t="shared" si="259"/>
        <v>781.74886000000004</v>
      </c>
      <c r="CQ3254" s="170">
        <f t="shared" si="260"/>
        <v>1589.6153600000002</v>
      </c>
      <c r="CU3254" s="174">
        <v>1910</v>
      </c>
      <c r="CV3254" s="174">
        <v>69911</v>
      </c>
      <c r="CW3254" s="174">
        <v>5</v>
      </c>
      <c r="CX3254" s="174">
        <v>1797.675</v>
      </c>
    </row>
    <row r="3255" spans="84:102" x14ac:dyDescent="0.25">
      <c r="CF3255" s="3" t="s">
        <v>3073</v>
      </c>
      <c r="CG3255" s="174">
        <v>3274</v>
      </c>
      <c r="CH3255" s="174">
        <v>198211</v>
      </c>
      <c r="CI3255" s="174">
        <v>5</v>
      </c>
      <c r="CJ3255" s="174">
        <v>1796.922</v>
      </c>
      <c r="CK3255" s="174">
        <v>1796.922</v>
      </c>
      <c r="CN3255" s="3">
        <v>3188</v>
      </c>
      <c r="CO3255" s="169">
        <f t="shared" si="258"/>
        <v>822.55984999999998</v>
      </c>
      <c r="CP3255" s="169">
        <f t="shared" si="259"/>
        <v>766.96389999999997</v>
      </c>
      <c r="CQ3255" s="170">
        <f t="shared" si="260"/>
        <v>1589.5237499999998</v>
      </c>
      <c r="CU3255" s="174">
        <v>3274</v>
      </c>
      <c r="CV3255" s="174">
        <v>198211</v>
      </c>
      <c r="CW3255" s="174">
        <v>5</v>
      </c>
      <c r="CX3255" s="174">
        <v>1796.922</v>
      </c>
    </row>
    <row r="3256" spans="84:102" x14ac:dyDescent="0.25">
      <c r="CF3256" s="3" t="s">
        <v>3073</v>
      </c>
      <c r="CG3256" s="174">
        <v>2503</v>
      </c>
      <c r="CH3256" s="174">
        <v>37774</v>
      </c>
      <c r="CI3256" s="174">
        <v>5</v>
      </c>
      <c r="CJ3256" s="174">
        <v>1796.5719999999999</v>
      </c>
      <c r="CK3256" s="174">
        <v>1796.5719999999999</v>
      </c>
      <c r="CN3256" s="3">
        <v>2175</v>
      </c>
      <c r="CO3256" s="169">
        <f t="shared" si="258"/>
        <v>783.48749999999995</v>
      </c>
      <c r="CP3256" s="169">
        <f t="shared" si="259"/>
        <v>804.91610000000003</v>
      </c>
      <c r="CQ3256" s="170">
        <f t="shared" si="260"/>
        <v>1588.4036000000001</v>
      </c>
      <c r="CU3256" s="174">
        <v>2503</v>
      </c>
      <c r="CV3256" s="174">
        <v>37774</v>
      </c>
      <c r="CW3256" s="174">
        <v>5</v>
      </c>
      <c r="CX3256" s="174">
        <v>1796.5719999999999</v>
      </c>
    </row>
    <row r="3257" spans="84:102" x14ac:dyDescent="0.25">
      <c r="CF3257" s="3" t="s">
        <v>3073</v>
      </c>
      <c r="CG3257" s="174">
        <v>3069</v>
      </c>
      <c r="CH3257" s="174">
        <v>167571</v>
      </c>
      <c r="CI3257" s="174">
        <v>5</v>
      </c>
      <c r="CJ3257" s="174">
        <v>1796.377</v>
      </c>
      <c r="CK3257" s="174">
        <v>1796.377</v>
      </c>
      <c r="CN3257" s="3">
        <v>1773</v>
      </c>
      <c r="CO3257" s="169">
        <f t="shared" si="258"/>
        <v>805.70060000000001</v>
      </c>
      <c r="CP3257" s="169">
        <f t="shared" si="259"/>
        <v>778.20190000000002</v>
      </c>
      <c r="CQ3257" s="170">
        <f t="shared" si="260"/>
        <v>1583.9025000000001</v>
      </c>
      <c r="CU3257" s="174">
        <v>3069</v>
      </c>
      <c r="CV3257" s="174">
        <v>167571</v>
      </c>
      <c r="CW3257" s="174">
        <v>5</v>
      </c>
      <c r="CX3257" s="174">
        <v>1796.377</v>
      </c>
    </row>
    <row r="3258" spans="84:102" x14ac:dyDescent="0.25">
      <c r="CF3258" s="3" t="s">
        <v>3073</v>
      </c>
      <c r="CG3258" s="174">
        <v>27763</v>
      </c>
      <c r="CH3258" s="174">
        <v>2353</v>
      </c>
      <c r="CI3258" s="174">
        <v>5</v>
      </c>
      <c r="CJ3258" s="174">
        <v>1796.37</v>
      </c>
      <c r="CK3258" s="174">
        <v>1796.37</v>
      </c>
      <c r="CN3258" s="3">
        <v>516</v>
      </c>
      <c r="CO3258" s="169">
        <f t="shared" si="258"/>
        <v>778.10619999999994</v>
      </c>
      <c r="CP3258" s="169">
        <f t="shared" si="259"/>
        <v>805.21420000000001</v>
      </c>
      <c r="CQ3258" s="170">
        <f t="shared" si="260"/>
        <v>1583.3204000000001</v>
      </c>
      <c r="CU3258" s="174">
        <v>27763</v>
      </c>
      <c r="CV3258" s="174">
        <v>2353</v>
      </c>
      <c r="CW3258" s="174">
        <v>5</v>
      </c>
      <c r="CX3258" s="174">
        <v>1796.37</v>
      </c>
    </row>
    <row r="3259" spans="84:102" x14ac:dyDescent="0.25">
      <c r="CF3259" s="3" t="s">
        <v>3073</v>
      </c>
      <c r="CG3259" s="174">
        <v>137227</v>
      </c>
      <c r="CH3259" s="174">
        <v>2717</v>
      </c>
      <c r="CI3259" s="174">
        <v>5</v>
      </c>
      <c r="CJ3259" s="174">
        <v>1796.2829999999999</v>
      </c>
      <c r="CK3259" s="174">
        <v>1796.2829999999999</v>
      </c>
      <c r="CN3259" s="3">
        <v>2450</v>
      </c>
      <c r="CO3259" s="169">
        <f t="shared" si="258"/>
        <v>787.21429999999998</v>
      </c>
      <c r="CP3259" s="169">
        <f t="shared" si="259"/>
        <v>795.19629999999995</v>
      </c>
      <c r="CQ3259" s="170">
        <f t="shared" si="260"/>
        <v>1582.4105999999999</v>
      </c>
      <c r="CU3259" s="174">
        <v>137227</v>
      </c>
      <c r="CV3259" s="174">
        <v>2717</v>
      </c>
      <c r="CW3259" s="174">
        <v>5</v>
      </c>
      <c r="CX3259" s="174">
        <v>1796.2829999999999</v>
      </c>
    </row>
    <row r="3260" spans="84:102" x14ac:dyDescent="0.25">
      <c r="CF3260" s="3" t="s">
        <v>3073</v>
      </c>
      <c r="CG3260" s="174">
        <v>161560</v>
      </c>
      <c r="CH3260" s="174">
        <v>3274</v>
      </c>
      <c r="CI3260" s="174">
        <v>5</v>
      </c>
      <c r="CJ3260" s="174">
        <v>1795.74</v>
      </c>
      <c r="CK3260" s="174">
        <v>1795.74</v>
      </c>
      <c r="CN3260" s="3">
        <v>2942</v>
      </c>
      <c r="CO3260" s="169">
        <f t="shared" si="258"/>
        <v>789.49149499999999</v>
      </c>
      <c r="CP3260" s="169">
        <f t="shared" si="259"/>
        <v>789.43967000000009</v>
      </c>
      <c r="CQ3260" s="170">
        <f t="shared" si="260"/>
        <v>1578.931165</v>
      </c>
      <c r="CU3260" s="174">
        <v>161560</v>
      </c>
      <c r="CV3260" s="174">
        <v>3274</v>
      </c>
      <c r="CW3260" s="174">
        <v>5</v>
      </c>
      <c r="CX3260" s="174">
        <v>1795.74</v>
      </c>
    </row>
    <row r="3261" spans="84:102" x14ac:dyDescent="0.25">
      <c r="CF3261" s="3" t="s">
        <v>3073</v>
      </c>
      <c r="CG3261" s="174">
        <v>3700</v>
      </c>
      <c r="CH3261" s="174">
        <v>89827</v>
      </c>
      <c r="CI3261" s="174">
        <v>5</v>
      </c>
      <c r="CJ3261" s="174">
        <v>1795.6279999999999</v>
      </c>
      <c r="CK3261" s="174">
        <v>1795.6279999999999</v>
      </c>
      <c r="CN3261" s="3">
        <v>1318</v>
      </c>
      <c r="CO3261" s="169">
        <f t="shared" si="258"/>
        <v>773.57150000000001</v>
      </c>
      <c r="CP3261" s="169">
        <f t="shared" si="259"/>
        <v>804.48490000000004</v>
      </c>
      <c r="CQ3261" s="170">
        <f t="shared" si="260"/>
        <v>1578.0563999999999</v>
      </c>
      <c r="CU3261" s="174">
        <v>3700</v>
      </c>
      <c r="CV3261" s="174">
        <v>89827</v>
      </c>
      <c r="CW3261" s="174">
        <v>5</v>
      </c>
      <c r="CX3261" s="174">
        <v>1795.6279999999999</v>
      </c>
    </row>
    <row r="3262" spans="84:102" x14ac:dyDescent="0.25">
      <c r="CF3262" s="3" t="s">
        <v>3073</v>
      </c>
      <c r="CG3262" s="174">
        <v>2699</v>
      </c>
      <c r="CH3262" s="174">
        <v>127403</v>
      </c>
      <c r="CI3262" s="174">
        <v>5</v>
      </c>
      <c r="CJ3262" s="174">
        <v>1795.598</v>
      </c>
      <c r="CK3262" s="174">
        <v>1795.598</v>
      </c>
      <c r="CN3262" s="3">
        <v>1515</v>
      </c>
      <c r="CO3262" s="169">
        <f t="shared" si="258"/>
        <v>752.50350000000003</v>
      </c>
      <c r="CP3262" s="169">
        <f t="shared" si="259"/>
        <v>820.39300000000003</v>
      </c>
      <c r="CQ3262" s="170">
        <f t="shared" si="260"/>
        <v>1572.8965000000001</v>
      </c>
      <c r="CU3262" s="174">
        <v>2699</v>
      </c>
      <c r="CV3262" s="174">
        <v>127403</v>
      </c>
      <c r="CW3262" s="174">
        <v>5</v>
      </c>
      <c r="CX3262" s="174">
        <v>1795.598</v>
      </c>
    </row>
    <row r="3263" spans="84:102" x14ac:dyDescent="0.25">
      <c r="CF3263" s="3" t="s">
        <v>3073</v>
      </c>
      <c r="CG3263" s="174">
        <v>2512</v>
      </c>
      <c r="CH3263" s="174">
        <v>37466</v>
      </c>
      <c r="CI3263" s="174">
        <v>5</v>
      </c>
      <c r="CJ3263" s="174">
        <v>1795.45</v>
      </c>
      <c r="CK3263" s="174">
        <v>1795.45</v>
      </c>
      <c r="CN3263" s="3">
        <v>196</v>
      </c>
      <c r="CO3263" s="169">
        <f t="shared" si="258"/>
        <v>804.02654999999993</v>
      </c>
      <c r="CP3263" s="169">
        <f t="shared" si="259"/>
        <v>767.51313000000005</v>
      </c>
      <c r="CQ3263" s="170">
        <f t="shared" si="260"/>
        <v>1571.5396799999999</v>
      </c>
      <c r="CU3263" s="174">
        <v>2512</v>
      </c>
      <c r="CV3263" s="174">
        <v>37466</v>
      </c>
      <c r="CW3263" s="174">
        <v>5</v>
      </c>
      <c r="CX3263" s="174">
        <v>1795.45</v>
      </c>
    </row>
    <row r="3264" spans="84:102" x14ac:dyDescent="0.25">
      <c r="CF3264" s="3" t="s">
        <v>3073</v>
      </c>
      <c r="CG3264" s="174">
        <v>840</v>
      </c>
      <c r="CH3264" s="174">
        <v>108127</v>
      </c>
      <c r="CI3264" s="174">
        <v>5</v>
      </c>
      <c r="CJ3264" s="174">
        <v>1794.72</v>
      </c>
      <c r="CK3264" s="174">
        <v>1794.72</v>
      </c>
      <c r="CN3264" s="3">
        <v>2948</v>
      </c>
      <c r="CO3264" s="169">
        <f t="shared" si="258"/>
        <v>776.00879999999995</v>
      </c>
      <c r="CP3264" s="169">
        <f t="shared" si="259"/>
        <v>794.57720000000006</v>
      </c>
      <c r="CQ3264" s="170">
        <f t="shared" si="260"/>
        <v>1570.586</v>
      </c>
      <c r="CU3264" s="174">
        <v>840</v>
      </c>
      <c r="CV3264" s="174">
        <v>108127</v>
      </c>
      <c r="CW3264" s="174">
        <v>5</v>
      </c>
      <c r="CX3264" s="174">
        <v>1794.72</v>
      </c>
    </row>
    <row r="3265" spans="84:102" x14ac:dyDescent="0.25">
      <c r="CF3265" s="3" t="s">
        <v>3073</v>
      </c>
      <c r="CG3265" s="174">
        <v>19497</v>
      </c>
      <c r="CH3265" s="174">
        <v>2251</v>
      </c>
      <c r="CI3265" s="174">
        <v>5</v>
      </c>
      <c r="CJ3265" s="174">
        <v>1794.654</v>
      </c>
      <c r="CK3265" s="174">
        <v>1794.654</v>
      </c>
      <c r="CN3265" s="3">
        <v>1535</v>
      </c>
      <c r="CO3265" s="169">
        <f t="shared" si="258"/>
        <v>771.86209999999994</v>
      </c>
      <c r="CP3265" s="169">
        <f t="shared" si="259"/>
        <v>796.38339999999994</v>
      </c>
      <c r="CQ3265" s="170">
        <f t="shared" si="260"/>
        <v>1568.2455</v>
      </c>
      <c r="CU3265" s="174">
        <v>19497</v>
      </c>
      <c r="CV3265" s="174">
        <v>2251</v>
      </c>
      <c r="CW3265" s="174">
        <v>5</v>
      </c>
      <c r="CX3265" s="174">
        <v>1794.654</v>
      </c>
    </row>
    <row r="3266" spans="84:102" x14ac:dyDescent="0.25">
      <c r="CF3266" s="3" t="s">
        <v>3073</v>
      </c>
      <c r="CG3266" s="174">
        <v>962</v>
      </c>
      <c r="CH3266" s="174">
        <v>112978</v>
      </c>
      <c r="CI3266" s="174">
        <v>5</v>
      </c>
      <c r="CJ3266" s="174">
        <v>1794.3630000000001</v>
      </c>
      <c r="CK3266" s="174">
        <v>1794.3630000000001</v>
      </c>
      <c r="CN3266" s="3">
        <v>643</v>
      </c>
      <c r="CO3266" s="169">
        <f t="shared" si="258"/>
        <v>789.65678000000003</v>
      </c>
      <c r="CP3266" s="169">
        <f t="shared" si="259"/>
        <v>777.42683</v>
      </c>
      <c r="CQ3266" s="170">
        <f t="shared" si="260"/>
        <v>1567.0836100000001</v>
      </c>
      <c r="CU3266" s="174">
        <v>962</v>
      </c>
      <c r="CV3266" s="174">
        <v>112978</v>
      </c>
      <c r="CW3266" s="174">
        <v>5</v>
      </c>
      <c r="CX3266" s="174">
        <v>1794.3630000000001</v>
      </c>
    </row>
    <row r="3267" spans="84:102" x14ac:dyDescent="0.25">
      <c r="CF3267" s="3" t="s">
        <v>3073</v>
      </c>
      <c r="CG3267" s="174">
        <v>30152</v>
      </c>
      <c r="CH3267" s="174">
        <v>2416</v>
      </c>
      <c r="CI3267" s="174">
        <v>5</v>
      </c>
      <c r="CJ3267" s="174">
        <v>1793.9880000000001</v>
      </c>
      <c r="CK3267" s="174">
        <v>1793.9880000000001</v>
      </c>
      <c r="CN3267" s="3">
        <v>2685</v>
      </c>
      <c r="CO3267" s="169">
        <f t="shared" ref="CO3267:CO3330" si="261">SUMIF(CG$3:CG$17476,$CN3267,$CK$3:$CK$17476)</f>
        <v>788.91030000000001</v>
      </c>
      <c r="CP3267" s="169">
        <f t="shared" ref="CP3267:CP3330" si="262">SUMIF(CH$3:CH$17476,$CN3267,$CK$3:$CK$17476)</f>
        <v>777.98299999999995</v>
      </c>
      <c r="CQ3267" s="170">
        <f t="shared" ref="CQ3267:CQ3330" si="263">CO3267+CP3267</f>
        <v>1566.8933</v>
      </c>
      <c r="CU3267" s="174">
        <v>30152</v>
      </c>
      <c r="CV3267" s="174">
        <v>2416</v>
      </c>
      <c r="CW3267" s="174">
        <v>5</v>
      </c>
      <c r="CX3267" s="174">
        <v>1793.9880000000001</v>
      </c>
    </row>
    <row r="3268" spans="84:102" x14ac:dyDescent="0.25">
      <c r="CF3268" s="3" t="s">
        <v>3073</v>
      </c>
      <c r="CG3268" s="174">
        <v>148702</v>
      </c>
      <c r="CH3268" s="174">
        <v>2820</v>
      </c>
      <c r="CI3268" s="174">
        <v>5</v>
      </c>
      <c r="CJ3268" s="174">
        <v>1793.808</v>
      </c>
      <c r="CK3268" s="174">
        <v>1793.808</v>
      </c>
      <c r="CN3268" s="3">
        <v>2072</v>
      </c>
      <c r="CO3268" s="169">
        <f t="shared" si="261"/>
        <v>792.22119999999995</v>
      </c>
      <c r="CP3268" s="169">
        <f t="shared" si="262"/>
        <v>773.21190000000001</v>
      </c>
      <c r="CQ3268" s="170">
        <f t="shared" si="263"/>
        <v>1565.4331</v>
      </c>
      <c r="CU3268" s="174">
        <v>148702</v>
      </c>
      <c r="CV3268" s="174">
        <v>2820</v>
      </c>
      <c r="CW3268" s="174">
        <v>5</v>
      </c>
      <c r="CX3268" s="174">
        <v>1793.808</v>
      </c>
    </row>
    <row r="3269" spans="84:102" x14ac:dyDescent="0.25">
      <c r="CF3269" s="3" t="s">
        <v>3073</v>
      </c>
      <c r="CG3269" s="174">
        <v>139512</v>
      </c>
      <c r="CH3269" s="174">
        <v>1113</v>
      </c>
      <c r="CI3269" s="174">
        <v>5</v>
      </c>
      <c r="CJ3269" s="174">
        <v>1793.8040000000001</v>
      </c>
      <c r="CK3269" s="174">
        <v>1793.8040000000001</v>
      </c>
      <c r="CN3269" s="3">
        <v>3618</v>
      </c>
      <c r="CO3269" s="169">
        <f t="shared" si="261"/>
        <v>780.78672499999993</v>
      </c>
      <c r="CP3269" s="169">
        <f t="shared" si="262"/>
        <v>783.09179999999992</v>
      </c>
      <c r="CQ3269" s="170">
        <f t="shared" si="263"/>
        <v>1563.8785249999999</v>
      </c>
      <c r="CU3269" s="174">
        <v>139512</v>
      </c>
      <c r="CV3269" s="174">
        <v>1113</v>
      </c>
      <c r="CW3269" s="174">
        <v>5</v>
      </c>
      <c r="CX3269" s="174">
        <v>1793.8040000000001</v>
      </c>
    </row>
    <row r="3270" spans="84:102" x14ac:dyDescent="0.25">
      <c r="CF3270" s="3" t="s">
        <v>3073</v>
      </c>
      <c r="CG3270" s="174">
        <v>3202</v>
      </c>
      <c r="CH3270" s="174">
        <v>156490</v>
      </c>
      <c r="CI3270" s="174">
        <v>5</v>
      </c>
      <c r="CJ3270" s="174">
        <v>1792.1579999999999</v>
      </c>
      <c r="CK3270" s="174">
        <v>1792.1579999999999</v>
      </c>
      <c r="CN3270" s="3">
        <v>3133</v>
      </c>
      <c r="CO3270" s="169">
        <f t="shared" si="261"/>
        <v>789.38059999999996</v>
      </c>
      <c r="CP3270" s="169">
        <f t="shared" si="262"/>
        <v>772.71780000000001</v>
      </c>
      <c r="CQ3270" s="170">
        <f t="shared" si="263"/>
        <v>1562.0983999999999</v>
      </c>
      <c r="CU3270" s="174">
        <v>3202</v>
      </c>
      <c r="CV3270" s="174">
        <v>156490</v>
      </c>
      <c r="CW3270" s="174">
        <v>5</v>
      </c>
      <c r="CX3270" s="174">
        <v>1792.1579999999999</v>
      </c>
    </row>
    <row r="3271" spans="84:102" x14ac:dyDescent="0.25">
      <c r="CF3271" s="3" t="s">
        <v>3073</v>
      </c>
      <c r="CG3271" s="174">
        <v>46511</v>
      </c>
      <c r="CH3271" s="174">
        <v>2635</v>
      </c>
      <c r="CI3271" s="174">
        <v>5</v>
      </c>
      <c r="CJ3271" s="174">
        <v>1791.7750000000001</v>
      </c>
      <c r="CK3271" s="174">
        <v>1791.7750000000001</v>
      </c>
      <c r="CN3271" s="3">
        <v>523</v>
      </c>
      <c r="CO3271" s="169">
        <f t="shared" si="261"/>
        <v>761.76929999999993</v>
      </c>
      <c r="CP3271" s="169">
        <f t="shared" si="262"/>
        <v>795.84950000000003</v>
      </c>
      <c r="CQ3271" s="170">
        <f t="shared" si="263"/>
        <v>1557.6188</v>
      </c>
      <c r="CU3271" s="174">
        <v>46511</v>
      </c>
      <c r="CV3271" s="174">
        <v>2635</v>
      </c>
      <c r="CW3271" s="174">
        <v>5</v>
      </c>
      <c r="CX3271" s="174">
        <v>1791.7750000000001</v>
      </c>
    </row>
    <row r="3272" spans="84:102" x14ac:dyDescent="0.25">
      <c r="CF3272" s="3" t="s">
        <v>3073</v>
      </c>
      <c r="CG3272" s="174">
        <v>2598</v>
      </c>
      <c r="CH3272" s="174">
        <v>41803</v>
      </c>
      <c r="CI3272" s="174">
        <v>5</v>
      </c>
      <c r="CJ3272" s="174">
        <v>1791.655</v>
      </c>
      <c r="CK3272" s="174">
        <v>1791.655</v>
      </c>
      <c r="CN3272" s="3">
        <v>359</v>
      </c>
      <c r="CO3272" s="169">
        <f t="shared" si="261"/>
        <v>798.99170000000004</v>
      </c>
      <c r="CP3272" s="169">
        <f t="shared" si="262"/>
        <v>754.60969999999998</v>
      </c>
      <c r="CQ3272" s="170">
        <f t="shared" si="263"/>
        <v>1553.6014</v>
      </c>
      <c r="CU3272" s="174">
        <v>2598</v>
      </c>
      <c r="CV3272" s="174">
        <v>41803</v>
      </c>
      <c r="CW3272" s="174">
        <v>5</v>
      </c>
      <c r="CX3272" s="174">
        <v>1791.655</v>
      </c>
    </row>
    <row r="3273" spans="84:102" x14ac:dyDescent="0.25">
      <c r="CF3273" s="3" t="s">
        <v>3073</v>
      </c>
      <c r="CG3273" s="174">
        <v>164470</v>
      </c>
      <c r="CH3273" s="174">
        <v>3017</v>
      </c>
      <c r="CI3273" s="174">
        <v>5</v>
      </c>
      <c r="CJ3273" s="174">
        <v>1790.8109999999999</v>
      </c>
      <c r="CK3273" s="174">
        <v>1790.8109999999999</v>
      </c>
      <c r="CN3273" s="3">
        <v>1375</v>
      </c>
      <c r="CO3273" s="169">
        <f t="shared" si="261"/>
        <v>776.86490000000003</v>
      </c>
      <c r="CP3273" s="169">
        <f t="shared" si="262"/>
        <v>775.03499999999997</v>
      </c>
      <c r="CQ3273" s="170">
        <f t="shared" si="263"/>
        <v>1551.8998999999999</v>
      </c>
      <c r="CU3273" s="174">
        <v>164470</v>
      </c>
      <c r="CV3273" s="174">
        <v>3017</v>
      </c>
      <c r="CW3273" s="174">
        <v>5</v>
      </c>
      <c r="CX3273" s="174">
        <v>1790.8109999999999</v>
      </c>
    </row>
    <row r="3274" spans="84:102" x14ac:dyDescent="0.25">
      <c r="CF3274" s="3" t="s">
        <v>3073</v>
      </c>
      <c r="CG3274" s="174">
        <v>2938</v>
      </c>
      <c r="CH3274" s="174">
        <v>151080</v>
      </c>
      <c r="CI3274" s="174">
        <v>5</v>
      </c>
      <c r="CJ3274" s="174">
        <v>1790.7950000000001</v>
      </c>
      <c r="CK3274" s="174">
        <v>1790.7950000000001</v>
      </c>
      <c r="CN3274" s="3">
        <v>2219</v>
      </c>
      <c r="CO3274" s="169">
        <f t="shared" si="261"/>
        <v>772.54930000000002</v>
      </c>
      <c r="CP3274" s="169">
        <f t="shared" si="262"/>
        <v>777.99310000000003</v>
      </c>
      <c r="CQ3274" s="170">
        <f t="shared" si="263"/>
        <v>1550.5424</v>
      </c>
      <c r="CU3274" s="174">
        <v>2938</v>
      </c>
      <c r="CV3274" s="174">
        <v>151080</v>
      </c>
      <c r="CW3274" s="174">
        <v>5</v>
      </c>
      <c r="CX3274" s="174">
        <v>1790.7950000000001</v>
      </c>
    </row>
    <row r="3275" spans="84:102" x14ac:dyDescent="0.25">
      <c r="CF3275" s="3" t="s">
        <v>3073</v>
      </c>
      <c r="CG3275" s="174">
        <v>1049</v>
      </c>
      <c r="CH3275" s="174">
        <v>123366</v>
      </c>
      <c r="CI3275" s="174">
        <v>5</v>
      </c>
      <c r="CJ3275" s="174">
        <v>1790.3620000000001</v>
      </c>
      <c r="CK3275" s="174">
        <v>1790.3620000000001</v>
      </c>
      <c r="CN3275" s="3">
        <v>2639</v>
      </c>
      <c r="CO3275" s="169">
        <f t="shared" si="261"/>
        <v>781.45348000000001</v>
      </c>
      <c r="CP3275" s="169">
        <f t="shared" si="262"/>
        <v>767.88907000000006</v>
      </c>
      <c r="CQ3275" s="170">
        <f t="shared" si="263"/>
        <v>1549.3425500000001</v>
      </c>
      <c r="CU3275" s="174">
        <v>1049</v>
      </c>
      <c r="CV3275" s="174">
        <v>123366</v>
      </c>
      <c r="CW3275" s="174">
        <v>5</v>
      </c>
      <c r="CX3275" s="174">
        <v>1790.3620000000001</v>
      </c>
    </row>
    <row r="3276" spans="84:102" x14ac:dyDescent="0.25">
      <c r="CF3276" s="3" t="s">
        <v>3073</v>
      </c>
      <c r="CG3276" s="174">
        <v>2300</v>
      </c>
      <c r="CH3276" s="174">
        <v>22725</v>
      </c>
      <c r="CI3276" s="174">
        <v>5</v>
      </c>
      <c r="CJ3276" s="174">
        <v>1790.183</v>
      </c>
      <c r="CK3276" s="174">
        <v>1790.183</v>
      </c>
      <c r="CN3276" s="3">
        <v>1928</v>
      </c>
      <c r="CO3276" s="169">
        <f t="shared" si="261"/>
        <v>775.36339999999996</v>
      </c>
      <c r="CP3276" s="169">
        <f t="shared" si="262"/>
        <v>773.91879999999992</v>
      </c>
      <c r="CQ3276" s="170">
        <f t="shared" si="263"/>
        <v>1549.2821999999999</v>
      </c>
      <c r="CU3276" s="174">
        <v>2300</v>
      </c>
      <c r="CV3276" s="174">
        <v>22725</v>
      </c>
      <c r="CW3276" s="174">
        <v>5</v>
      </c>
      <c r="CX3276" s="174">
        <v>1790.183</v>
      </c>
    </row>
    <row r="3277" spans="84:102" x14ac:dyDescent="0.25">
      <c r="CF3277" s="3" t="s">
        <v>3073</v>
      </c>
      <c r="CG3277" s="174">
        <v>753</v>
      </c>
      <c r="CH3277" s="174">
        <v>100589</v>
      </c>
      <c r="CI3277" s="174">
        <v>5</v>
      </c>
      <c r="CJ3277" s="174">
        <v>1789.7539999999999</v>
      </c>
      <c r="CK3277" s="174">
        <v>1789.7539999999999</v>
      </c>
      <c r="CN3277" s="3">
        <v>526</v>
      </c>
      <c r="CO3277" s="169">
        <f t="shared" si="261"/>
        <v>755.42100000000005</v>
      </c>
      <c r="CP3277" s="169">
        <f t="shared" si="262"/>
        <v>791.2921</v>
      </c>
      <c r="CQ3277" s="170">
        <f t="shared" si="263"/>
        <v>1546.7130999999999</v>
      </c>
      <c r="CU3277" s="174">
        <v>753</v>
      </c>
      <c r="CV3277" s="174">
        <v>100589</v>
      </c>
      <c r="CW3277" s="174">
        <v>5</v>
      </c>
      <c r="CX3277" s="174">
        <v>1789.7539999999999</v>
      </c>
    </row>
    <row r="3278" spans="84:102" x14ac:dyDescent="0.25">
      <c r="CF3278" s="3" t="s">
        <v>3073</v>
      </c>
      <c r="CG3278" s="174">
        <v>1255</v>
      </c>
      <c r="CH3278" s="174">
        <v>127416</v>
      </c>
      <c r="CI3278" s="174">
        <v>5</v>
      </c>
      <c r="CJ3278" s="174">
        <v>1789.691</v>
      </c>
      <c r="CK3278" s="174">
        <v>1789.691</v>
      </c>
      <c r="CN3278" s="3">
        <v>2274</v>
      </c>
      <c r="CO3278" s="169">
        <f t="shared" si="261"/>
        <v>729.86668999999995</v>
      </c>
      <c r="CP3278" s="169">
        <f t="shared" si="262"/>
        <v>816.21409999999992</v>
      </c>
      <c r="CQ3278" s="170">
        <f t="shared" si="263"/>
        <v>1546.08079</v>
      </c>
      <c r="CU3278" s="174">
        <v>1255</v>
      </c>
      <c r="CV3278" s="174">
        <v>127416</v>
      </c>
      <c r="CW3278" s="174">
        <v>5</v>
      </c>
      <c r="CX3278" s="174">
        <v>1789.691</v>
      </c>
    </row>
    <row r="3279" spans="84:102" x14ac:dyDescent="0.25">
      <c r="CF3279" s="3" t="s">
        <v>3073</v>
      </c>
      <c r="CG3279" s="174">
        <v>3184</v>
      </c>
      <c r="CH3279" s="174">
        <v>152922</v>
      </c>
      <c r="CI3279" s="174">
        <v>5</v>
      </c>
      <c r="CJ3279" s="174">
        <v>1789.636</v>
      </c>
      <c r="CK3279" s="174">
        <v>1789.636</v>
      </c>
      <c r="CN3279" s="3">
        <v>2568</v>
      </c>
      <c r="CO3279" s="169">
        <f t="shared" si="261"/>
        <v>779.38260000000002</v>
      </c>
      <c r="CP3279" s="169">
        <f t="shared" si="262"/>
        <v>761.12300000000005</v>
      </c>
      <c r="CQ3279" s="170">
        <f t="shared" si="263"/>
        <v>1540.5056</v>
      </c>
      <c r="CU3279" s="174">
        <v>3184</v>
      </c>
      <c r="CV3279" s="174">
        <v>152922</v>
      </c>
      <c r="CW3279" s="174">
        <v>5</v>
      </c>
      <c r="CX3279" s="174">
        <v>1789.636</v>
      </c>
    </row>
    <row r="3280" spans="84:102" x14ac:dyDescent="0.25">
      <c r="CF3280" s="3" t="s">
        <v>3073</v>
      </c>
      <c r="CG3280" s="174">
        <v>163265</v>
      </c>
      <c r="CH3280" s="174">
        <v>3027</v>
      </c>
      <c r="CI3280" s="174">
        <v>5</v>
      </c>
      <c r="CJ3280" s="174">
        <v>1789.62</v>
      </c>
      <c r="CK3280" s="174">
        <v>1789.62</v>
      </c>
      <c r="CN3280" s="3">
        <v>1787</v>
      </c>
      <c r="CO3280" s="169">
        <f t="shared" si="261"/>
        <v>784.17400000000009</v>
      </c>
      <c r="CP3280" s="169">
        <f t="shared" si="262"/>
        <v>753.98682999999994</v>
      </c>
      <c r="CQ3280" s="170">
        <f t="shared" si="263"/>
        <v>1538.16083</v>
      </c>
      <c r="CU3280" s="174">
        <v>163265</v>
      </c>
      <c r="CV3280" s="174">
        <v>3027</v>
      </c>
      <c r="CW3280" s="174">
        <v>5</v>
      </c>
      <c r="CX3280" s="174">
        <v>1789.62</v>
      </c>
    </row>
    <row r="3281" spans="84:102" x14ac:dyDescent="0.25">
      <c r="CF3281" s="3" t="s">
        <v>3073</v>
      </c>
      <c r="CG3281" s="174">
        <v>74746</v>
      </c>
      <c r="CH3281" s="174">
        <v>314</v>
      </c>
      <c r="CI3281" s="174">
        <v>5</v>
      </c>
      <c r="CJ3281" s="174">
        <v>1788.883</v>
      </c>
      <c r="CK3281" s="174">
        <v>1788.883</v>
      </c>
      <c r="CN3281" s="3">
        <v>506</v>
      </c>
      <c r="CO3281" s="169">
        <f t="shared" si="261"/>
        <v>772.14069999999992</v>
      </c>
      <c r="CP3281" s="169">
        <f t="shared" si="262"/>
        <v>764.49279999999999</v>
      </c>
      <c r="CQ3281" s="170">
        <f t="shared" si="263"/>
        <v>1536.6334999999999</v>
      </c>
      <c r="CU3281" s="174">
        <v>74746</v>
      </c>
      <c r="CV3281" s="174">
        <v>314</v>
      </c>
      <c r="CW3281" s="174">
        <v>5</v>
      </c>
      <c r="CX3281" s="174">
        <v>1788.883</v>
      </c>
    </row>
    <row r="3282" spans="84:102" x14ac:dyDescent="0.25">
      <c r="CF3282" s="3" t="s">
        <v>3073</v>
      </c>
      <c r="CG3282" s="174">
        <v>989</v>
      </c>
      <c r="CH3282" s="174">
        <v>114965</v>
      </c>
      <c r="CI3282" s="174">
        <v>5</v>
      </c>
      <c r="CJ3282" s="174">
        <v>1788.5409999999999</v>
      </c>
      <c r="CK3282" s="174">
        <v>1788.5409999999999</v>
      </c>
      <c r="CN3282" s="3">
        <v>3599</v>
      </c>
      <c r="CO3282" s="169">
        <f t="shared" si="261"/>
        <v>775.32159999999999</v>
      </c>
      <c r="CP3282" s="169">
        <f t="shared" si="262"/>
        <v>760.79250000000002</v>
      </c>
      <c r="CQ3282" s="170">
        <f t="shared" si="263"/>
        <v>1536.1141</v>
      </c>
      <c r="CU3282" s="174">
        <v>989</v>
      </c>
      <c r="CV3282" s="174">
        <v>114965</v>
      </c>
      <c r="CW3282" s="174">
        <v>5</v>
      </c>
      <c r="CX3282" s="174">
        <v>1788.5409999999999</v>
      </c>
    </row>
    <row r="3283" spans="84:102" x14ac:dyDescent="0.25">
      <c r="CF3283" s="3" t="s">
        <v>3073</v>
      </c>
      <c r="CG3283" s="174">
        <v>3427</v>
      </c>
      <c r="CH3283" s="174">
        <v>176995</v>
      </c>
      <c r="CI3283" s="174">
        <v>5</v>
      </c>
      <c r="CJ3283" s="174">
        <v>1787.529</v>
      </c>
      <c r="CK3283" s="174">
        <v>1787.529</v>
      </c>
      <c r="CN3283" s="3">
        <v>1463</v>
      </c>
      <c r="CO3283" s="169">
        <f t="shared" si="261"/>
        <v>761.06470000000002</v>
      </c>
      <c r="CP3283" s="169">
        <f t="shared" si="262"/>
        <v>772.24570000000006</v>
      </c>
      <c r="CQ3283" s="170">
        <f t="shared" si="263"/>
        <v>1533.3104000000001</v>
      </c>
      <c r="CU3283" s="174">
        <v>3427</v>
      </c>
      <c r="CV3283" s="174">
        <v>176995</v>
      </c>
      <c r="CW3283" s="174">
        <v>5</v>
      </c>
      <c r="CX3283" s="174">
        <v>1787.529</v>
      </c>
    </row>
    <row r="3284" spans="84:102" x14ac:dyDescent="0.25">
      <c r="CF3284" s="3" t="s">
        <v>3073</v>
      </c>
      <c r="CG3284" s="174">
        <v>109981</v>
      </c>
      <c r="CH3284" s="174">
        <v>893</v>
      </c>
      <c r="CI3284" s="174">
        <v>5</v>
      </c>
      <c r="CJ3284" s="174">
        <v>1787.4639999999999</v>
      </c>
      <c r="CK3284" s="174">
        <v>1787.4639999999999</v>
      </c>
      <c r="CN3284" s="3">
        <v>757</v>
      </c>
      <c r="CO3284" s="169">
        <f t="shared" si="261"/>
        <v>731.8655</v>
      </c>
      <c r="CP3284" s="169">
        <f t="shared" si="262"/>
        <v>800.23530000000005</v>
      </c>
      <c r="CQ3284" s="170">
        <f t="shared" si="263"/>
        <v>1532.1008000000002</v>
      </c>
      <c r="CU3284" s="174">
        <v>109981</v>
      </c>
      <c r="CV3284" s="174">
        <v>893</v>
      </c>
      <c r="CW3284" s="174">
        <v>5</v>
      </c>
      <c r="CX3284" s="174">
        <v>1787.4639999999999</v>
      </c>
    </row>
    <row r="3285" spans="84:102" x14ac:dyDescent="0.25">
      <c r="CF3285" s="3" t="s">
        <v>3073</v>
      </c>
      <c r="CG3285" s="174">
        <v>2251</v>
      </c>
      <c r="CH3285" s="174">
        <v>19497</v>
      </c>
      <c r="CI3285" s="174">
        <v>5</v>
      </c>
      <c r="CJ3285" s="174">
        <v>1787.444</v>
      </c>
      <c r="CK3285" s="174">
        <v>1787.444</v>
      </c>
      <c r="CN3285" s="3">
        <v>1904</v>
      </c>
      <c r="CO3285" s="169">
        <f t="shared" si="261"/>
        <v>762.63710000000003</v>
      </c>
      <c r="CP3285" s="169">
        <f t="shared" si="262"/>
        <v>767.10889999999995</v>
      </c>
      <c r="CQ3285" s="170">
        <f t="shared" si="263"/>
        <v>1529.7460000000001</v>
      </c>
      <c r="CU3285" s="174">
        <v>2251</v>
      </c>
      <c r="CV3285" s="174">
        <v>19497</v>
      </c>
      <c r="CW3285" s="174">
        <v>5</v>
      </c>
      <c r="CX3285" s="174">
        <v>1787.444</v>
      </c>
    </row>
    <row r="3286" spans="84:102" x14ac:dyDescent="0.25">
      <c r="CF3286" s="3" t="s">
        <v>3073</v>
      </c>
      <c r="CG3286" s="174">
        <v>41347</v>
      </c>
      <c r="CH3286" s="174">
        <v>2573</v>
      </c>
      <c r="CI3286" s="174">
        <v>5</v>
      </c>
      <c r="CJ3286" s="174">
        <v>1787.316</v>
      </c>
      <c r="CK3286" s="174">
        <v>1787.316</v>
      </c>
      <c r="CN3286" s="3">
        <v>2156</v>
      </c>
      <c r="CO3286" s="169">
        <f t="shared" si="261"/>
        <v>742.12040000000002</v>
      </c>
      <c r="CP3286" s="169">
        <f t="shared" si="262"/>
        <v>785.40239999999994</v>
      </c>
      <c r="CQ3286" s="170">
        <f t="shared" si="263"/>
        <v>1527.5228</v>
      </c>
      <c r="CU3286" s="174">
        <v>41347</v>
      </c>
      <c r="CV3286" s="174">
        <v>2573</v>
      </c>
      <c r="CW3286" s="174">
        <v>5</v>
      </c>
      <c r="CX3286" s="174">
        <v>1787.316</v>
      </c>
    </row>
    <row r="3287" spans="84:102" x14ac:dyDescent="0.25">
      <c r="CF3287" s="3" t="s">
        <v>3073</v>
      </c>
      <c r="CG3287" s="174">
        <v>111880</v>
      </c>
      <c r="CH3287" s="174">
        <v>1361</v>
      </c>
      <c r="CI3287" s="174">
        <v>5</v>
      </c>
      <c r="CJ3287" s="174">
        <v>1786.153</v>
      </c>
      <c r="CK3287" s="174">
        <v>1786.153</v>
      </c>
      <c r="CN3287" s="3">
        <v>109</v>
      </c>
      <c r="CO3287" s="169">
        <f t="shared" si="261"/>
        <v>731.6096</v>
      </c>
      <c r="CP3287" s="169">
        <f t="shared" si="262"/>
        <v>795.64099999999996</v>
      </c>
      <c r="CQ3287" s="170">
        <f t="shared" si="263"/>
        <v>1527.2505999999998</v>
      </c>
      <c r="CU3287" s="174">
        <v>111880</v>
      </c>
      <c r="CV3287" s="174">
        <v>1361</v>
      </c>
      <c r="CW3287" s="174">
        <v>5</v>
      </c>
      <c r="CX3287" s="174">
        <v>1786.153</v>
      </c>
    </row>
    <row r="3288" spans="84:102" x14ac:dyDescent="0.25">
      <c r="CF3288" s="3" t="s">
        <v>3073</v>
      </c>
      <c r="CG3288" s="174">
        <v>161090</v>
      </c>
      <c r="CH3288" s="174">
        <v>3011</v>
      </c>
      <c r="CI3288" s="174">
        <v>5</v>
      </c>
      <c r="CJ3288" s="174">
        <v>1785.693</v>
      </c>
      <c r="CK3288" s="174">
        <v>1785.693</v>
      </c>
      <c r="CN3288" s="3">
        <v>2877</v>
      </c>
      <c r="CO3288" s="169">
        <f t="shared" si="261"/>
        <v>752.64610000000005</v>
      </c>
      <c r="CP3288" s="169">
        <f t="shared" si="262"/>
        <v>774.24469999999997</v>
      </c>
      <c r="CQ3288" s="170">
        <f t="shared" si="263"/>
        <v>1526.8908000000001</v>
      </c>
      <c r="CU3288" s="174">
        <v>161090</v>
      </c>
      <c r="CV3288" s="174">
        <v>3011</v>
      </c>
      <c r="CW3288" s="174">
        <v>5</v>
      </c>
      <c r="CX3288" s="174">
        <v>1785.693</v>
      </c>
    </row>
    <row r="3289" spans="84:102" x14ac:dyDescent="0.25">
      <c r="CF3289" s="3" t="s">
        <v>3073</v>
      </c>
      <c r="CG3289" s="174">
        <v>21788</v>
      </c>
      <c r="CH3289" s="174">
        <v>2284</v>
      </c>
      <c r="CI3289" s="174">
        <v>5</v>
      </c>
      <c r="CJ3289" s="174">
        <v>1784.7239999999999</v>
      </c>
      <c r="CK3289" s="174">
        <v>1784.7239999999999</v>
      </c>
      <c r="CN3289" s="3">
        <v>226</v>
      </c>
      <c r="CO3289" s="169">
        <f t="shared" si="261"/>
        <v>769.37390000000005</v>
      </c>
      <c r="CP3289" s="169">
        <f t="shared" si="262"/>
        <v>756.77470000000005</v>
      </c>
      <c r="CQ3289" s="170">
        <f t="shared" si="263"/>
        <v>1526.1486</v>
      </c>
      <c r="CU3289" s="174">
        <v>21788</v>
      </c>
      <c r="CV3289" s="174">
        <v>2284</v>
      </c>
      <c r="CW3289" s="174">
        <v>5</v>
      </c>
      <c r="CX3289" s="174">
        <v>1784.7239999999999</v>
      </c>
    </row>
    <row r="3290" spans="84:102" x14ac:dyDescent="0.25">
      <c r="CF3290" s="3" t="s">
        <v>3073</v>
      </c>
      <c r="CG3290" s="174">
        <v>139707</v>
      </c>
      <c r="CH3290" s="174">
        <v>3080</v>
      </c>
      <c r="CI3290" s="174">
        <v>5</v>
      </c>
      <c r="CJ3290" s="174">
        <v>1784.6420000000001</v>
      </c>
      <c r="CK3290" s="174">
        <v>1784.6420000000001</v>
      </c>
      <c r="CN3290" s="3">
        <v>2875</v>
      </c>
      <c r="CO3290" s="169">
        <f t="shared" si="261"/>
        <v>710.97308999999996</v>
      </c>
      <c r="CP3290" s="169">
        <f t="shared" si="262"/>
        <v>814.62806</v>
      </c>
      <c r="CQ3290" s="170">
        <f t="shared" si="263"/>
        <v>1525.60115</v>
      </c>
      <c r="CU3290" s="174">
        <v>139707</v>
      </c>
      <c r="CV3290" s="174">
        <v>3080</v>
      </c>
      <c r="CW3290" s="174">
        <v>5</v>
      </c>
      <c r="CX3290" s="174">
        <v>1784.6420000000001</v>
      </c>
    </row>
    <row r="3291" spans="84:102" x14ac:dyDescent="0.25">
      <c r="CF3291" s="3" t="s">
        <v>3073</v>
      </c>
      <c r="CG3291" s="174">
        <v>98341</v>
      </c>
      <c r="CH3291" s="174">
        <v>1456</v>
      </c>
      <c r="CI3291" s="174">
        <v>5</v>
      </c>
      <c r="CJ3291" s="174">
        <v>1783.606</v>
      </c>
      <c r="CK3291" s="174">
        <v>1783.606</v>
      </c>
      <c r="CN3291" s="3">
        <v>2885</v>
      </c>
      <c r="CO3291" s="169">
        <f t="shared" si="261"/>
        <v>790.40639999999996</v>
      </c>
      <c r="CP3291" s="169">
        <f t="shared" si="262"/>
        <v>735.1078</v>
      </c>
      <c r="CQ3291" s="170">
        <f t="shared" si="263"/>
        <v>1525.5142000000001</v>
      </c>
      <c r="CU3291" s="174">
        <v>98341</v>
      </c>
      <c r="CV3291" s="174">
        <v>1456</v>
      </c>
      <c r="CW3291" s="174">
        <v>5</v>
      </c>
      <c r="CX3291" s="174">
        <v>1783.606</v>
      </c>
    </row>
    <row r="3292" spans="84:102" x14ac:dyDescent="0.25">
      <c r="CF3292" s="3" t="s">
        <v>3073</v>
      </c>
      <c r="CG3292" s="174">
        <v>991</v>
      </c>
      <c r="CH3292" s="174">
        <v>113942</v>
      </c>
      <c r="CI3292" s="174">
        <v>5</v>
      </c>
      <c r="CJ3292" s="174">
        <v>1783.53</v>
      </c>
      <c r="CK3292" s="174">
        <v>1783.53</v>
      </c>
      <c r="CN3292" s="3">
        <v>413</v>
      </c>
      <c r="CO3292" s="169">
        <f t="shared" si="261"/>
        <v>774.01319999999998</v>
      </c>
      <c r="CP3292" s="169">
        <f t="shared" si="262"/>
        <v>744.75919999999996</v>
      </c>
      <c r="CQ3292" s="170">
        <f t="shared" si="263"/>
        <v>1518.7723999999998</v>
      </c>
      <c r="CU3292" s="174">
        <v>991</v>
      </c>
      <c r="CV3292" s="174">
        <v>113942</v>
      </c>
      <c r="CW3292" s="174">
        <v>5</v>
      </c>
      <c r="CX3292" s="174">
        <v>1783.53</v>
      </c>
    </row>
    <row r="3293" spans="84:102" x14ac:dyDescent="0.25">
      <c r="CF3293" s="3" t="s">
        <v>3073</v>
      </c>
      <c r="CG3293" s="174">
        <v>122628</v>
      </c>
      <c r="CH3293" s="174">
        <v>1051</v>
      </c>
      <c r="CI3293" s="174">
        <v>5</v>
      </c>
      <c r="CJ3293" s="174">
        <v>1783.394</v>
      </c>
      <c r="CK3293" s="174">
        <v>1783.394</v>
      </c>
      <c r="CN3293" s="3">
        <v>1670</v>
      </c>
      <c r="CO3293" s="169">
        <f t="shared" si="261"/>
        <v>754.86590000000001</v>
      </c>
      <c r="CP3293" s="169">
        <f t="shared" si="262"/>
        <v>761.27660000000003</v>
      </c>
      <c r="CQ3293" s="170">
        <f t="shared" si="263"/>
        <v>1516.1424999999999</v>
      </c>
      <c r="CU3293" s="174">
        <v>122628</v>
      </c>
      <c r="CV3293" s="174">
        <v>1051</v>
      </c>
      <c r="CW3293" s="174">
        <v>5</v>
      </c>
      <c r="CX3293" s="174">
        <v>1783.394</v>
      </c>
    </row>
    <row r="3294" spans="84:102" x14ac:dyDescent="0.25">
      <c r="CF3294" s="3" t="s">
        <v>3073</v>
      </c>
      <c r="CG3294" s="174">
        <v>2229</v>
      </c>
      <c r="CH3294" s="174">
        <v>21114</v>
      </c>
      <c r="CI3294" s="174">
        <v>5</v>
      </c>
      <c r="CJ3294" s="174">
        <v>1782.6590000000001</v>
      </c>
      <c r="CK3294" s="174">
        <v>1782.6590000000001</v>
      </c>
      <c r="CN3294" s="3">
        <v>472</v>
      </c>
      <c r="CO3294" s="169">
        <f t="shared" si="261"/>
        <v>737.82659999999998</v>
      </c>
      <c r="CP3294" s="169">
        <f t="shared" si="262"/>
        <v>777.29489999999998</v>
      </c>
      <c r="CQ3294" s="170">
        <f t="shared" si="263"/>
        <v>1515.1215</v>
      </c>
      <c r="CU3294" s="174">
        <v>2229</v>
      </c>
      <c r="CV3294" s="174">
        <v>21114</v>
      </c>
      <c r="CW3294" s="174">
        <v>5</v>
      </c>
      <c r="CX3294" s="174">
        <v>1782.6590000000001</v>
      </c>
    </row>
    <row r="3295" spans="84:102" x14ac:dyDescent="0.25">
      <c r="CF3295" s="3" t="s">
        <v>3073</v>
      </c>
      <c r="CG3295" s="174">
        <v>498</v>
      </c>
      <c r="CH3295" s="174">
        <v>85371</v>
      </c>
      <c r="CI3295" s="174">
        <v>5</v>
      </c>
      <c r="CJ3295" s="174">
        <v>1782.0119999999999</v>
      </c>
      <c r="CK3295" s="174">
        <v>1782.0119999999999</v>
      </c>
      <c r="CN3295" s="3">
        <v>1235</v>
      </c>
      <c r="CO3295" s="169">
        <f t="shared" si="261"/>
        <v>770.14840000000004</v>
      </c>
      <c r="CP3295" s="169">
        <f t="shared" si="262"/>
        <v>744.09749999999997</v>
      </c>
      <c r="CQ3295" s="170">
        <f t="shared" si="263"/>
        <v>1514.2458999999999</v>
      </c>
      <c r="CU3295" s="174">
        <v>498</v>
      </c>
      <c r="CV3295" s="174">
        <v>85371</v>
      </c>
      <c r="CW3295" s="174">
        <v>5</v>
      </c>
      <c r="CX3295" s="174">
        <v>1782.0119999999999</v>
      </c>
    </row>
    <row r="3296" spans="84:102" x14ac:dyDescent="0.25">
      <c r="CF3296" s="3" t="s">
        <v>3073</v>
      </c>
      <c r="CG3296" s="174">
        <v>2947</v>
      </c>
      <c r="CH3296" s="174">
        <v>152828</v>
      </c>
      <c r="CI3296" s="174">
        <v>5</v>
      </c>
      <c r="CJ3296" s="174">
        <v>1779.817</v>
      </c>
      <c r="CK3296" s="174">
        <v>1779.817</v>
      </c>
      <c r="CN3296" s="3">
        <v>2614</v>
      </c>
      <c r="CO3296" s="169">
        <f t="shared" si="261"/>
        <v>745.30549999999994</v>
      </c>
      <c r="CP3296" s="169">
        <f t="shared" si="262"/>
        <v>762.73389999999995</v>
      </c>
      <c r="CQ3296" s="170">
        <f t="shared" si="263"/>
        <v>1508.0393999999999</v>
      </c>
      <c r="CU3296" s="174">
        <v>2947</v>
      </c>
      <c r="CV3296" s="174">
        <v>152828</v>
      </c>
      <c r="CW3296" s="174">
        <v>5</v>
      </c>
      <c r="CX3296" s="174">
        <v>1779.817</v>
      </c>
    </row>
    <row r="3297" spans="84:102" x14ac:dyDescent="0.25">
      <c r="CF3297" s="3" t="s">
        <v>3073</v>
      </c>
      <c r="CG3297" s="174">
        <v>19932</v>
      </c>
      <c r="CH3297" s="174">
        <v>2259</v>
      </c>
      <c r="CI3297" s="174">
        <v>5</v>
      </c>
      <c r="CJ3297" s="174">
        <v>1779.6980000000001</v>
      </c>
      <c r="CK3297" s="174">
        <v>1779.6980000000001</v>
      </c>
      <c r="CN3297" s="3">
        <v>1007</v>
      </c>
      <c r="CO3297" s="169">
        <f t="shared" si="261"/>
        <v>718.44290000000001</v>
      </c>
      <c r="CP3297" s="169">
        <f t="shared" si="262"/>
        <v>785.38239999999996</v>
      </c>
      <c r="CQ3297" s="170">
        <f t="shared" si="263"/>
        <v>1503.8253</v>
      </c>
      <c r="CU3297" s="174">
        <v>19932</v>
      </c>
      <c r="CV3297" s="174">
        <v>2259</v>
      </c>
      <c r="CW3297" s="174">
        <v>5</v>
      </c>
      <c r="CX3297" s="174">
        <v>1779.6980000000001</v>
      </c>
    </row>
    <row r="3298" spans="84:102" x14ac:dyDescent="0.25">
      <c r="CF3298" s="3" t="s">
        <v>3073</v>
      </c>
      <c r="CG3298" s="174">
        <v>115839</v>
      </c>
      <c r="CH3298" s="174">
        <v>1000</v>
      </c>
      <c r="CI3298" s="174">
        <v>5</v>
      </c>
      <c r="CJ3298" s="174">
        <v>1779.54</v>
      </c>
      <c r="CK3298" s="174">
        <v>1779.54</v>
      </c>
      <c r="CN3298" s="3">
        <v>379</v>
      </c>
      <c r="CO3298" s="169">
        <f t="shared" si="261"/>
        <v>723.39440000000002</v>
      </c>
      <c r="CP3298" s="169">
        <f t="shared" si="262"/>
        <v>779.8569</v>
      </c>
      <c r="CQ3298" s="170">
        <f t="shared" si="263"/>
        <v>1503.2512999999999</v>
      </c>
      <c r="CU3298" s="174">
        <v>115839</v>
      </c>
      <c r="CV3298" s="174">
        <v>1000</v>
      </c>
      <c r="CW3298" s="174">
        <v>5</v>
      </c>
      <c r="CX3298" s="174">
        <v>1779.54</v>
      </c>
    </row>
    <row r="3299" spans="84:102" x14ac:dyDescent="0.25">
      <c r="CF3299" s="3" t="s">
        <v>3073</v>
      </c>
      <c r="CG3299" s="174">
        <v>75236</v>
      </c>
      <c r="CH3299" s="174">
        <v>1626</v>
      </c>
      <c r="CI3299" s="174">
        <v>5</v>
      </c>
      <c r="CJ3299" s="174">
        <v>1777.9490000000001</v>
      </c>
      <c r="CK3299" s="174">
        <v>1777.9490000000001</v>
      </c>
      <c r="CN3299" s="3">
        <v>3138</v>
      </c>
      <c r="CO3299" s="169">
        <f t="shared" si="261"/>
        <v>751.63400000000001</v>
      </c>
      <c r="CP3299" s="169">
        <f t="shared" si="262"/>
        <v>751.1354</v>
      </c>
      <c r="CQ3299" s="170">
        <f t="shared" si="263"/>
        <v>1502.7694000000001</v>
      </c>
      <c r="CU3299" s="174">
        <v>75236</v>
      </c>
      <c r="CV3299" s="174">
        <v>1626</v>
      </c>
      <c r="CW3299" s="174">
        <v>5</v>
      </c>
      <c r="CX3299" s="174">
        <v>1777.9490000000001</v>
      </c>
    </row>
    <row r="3300" spans="84:102" x14ac:dyDescent="0.25">
      <c r="CF3300" s="3" t="s">
        <v>3073</v>
      </c>
      <c r="CG3300" s="174">
        <v>2618</v>
      </c>
      <c r="CH3300" s="174">
        <v>45563</v>
      </c>
      <c r="CI3300" s="174">
        <v>5</v>
      </c>
      <c r="CJ3300" s="174">
        <v>1777.7149999999999</v>
      </c>
      <c r="CK3300" s="174">
        <v>1777.7149999999999</v>
      </c>
      <c r="CN3300" s="3">
        <v>592</v>
      </c>
      <c r="CO3300" s="169">
        <f t="shared" si="261"/>
        <v>750.67781000000002</v>
      </c>
      <c r="CP3300" s="169">
        <f t="shared" si="262"/>
        <v>749.59702000000004</v>
      </c>
      <c r="CQ3300" s="170">
        <f t="shared" si="263"/>
        <v>1500.2748300000001</v>
      </c>
      <c r="CU3300" s="174">
        <v>2618</v>
      </c>
      <c r="CV3300" s="174">
        <v>45563</v>
      </c>
      <c r="CW3300" s="174">
        <v>5</v>
      </c>
      <c r="CX3300" s="174">
        <v>1777.7149999999999</v>
      </c>
    </row>
    <row r="3301" spans="84:102" x14ac:dyDescent="0.25">
      <c r="CF3301" s="3" t="s">
        <v>3073</v>
      </c>
      <c r="CG3301" s="174">
        <v>116933</v>
      </c>
      <c r="CH3301" s="174">
        <v>1001</v>
      </c>
      <c r="CI3301" s="174">
        <v>5</v>
      </c>
      <c r="CJ3301" s="174">
        <v>1777.4459999999999</v>
      </c>
      <c r="CK3301" s="174">
        <v>1777.4459999999999</v>
      </c>
      <c r="CN3301" s="3">
        <v>706</v>
      </c>
      <c r="CO3301" s="169">
        <f t="shared" si="261"/>
        <v>727.95425</v>
      </c>
      <c r="CP3301" s="169">
        <f t="shared" si="262"/>
        <v>769.95280000000002</v>
      </c>
      <c r="CQ3301" s="170">
        <f t="shared" si="263"/>
        <v>1497.90705</v>
      </c>
      <c r="CU3301" s="174">
        <v>116933</v>
      </c>
      <c r="CV3301" s="174">
        <v>1001</v>
      </c>
      <c r="CW3301" s="174">
        <v>5</v>
      </c>
      <c r="CX3301" s="174">
        <v>1777.4459999999999</v>
      </c>
    </row>
    <row r="3302" spans="84:102" x14ac:dyDescent="0.25">
      <c r="CF3302" s="3" t="s">
        <v>3073</v>
      </c>
      <c r="CG3302" s="174">
        <v>2978</v>
      </c>
      <c r="CH3302" s="174">
        <v>153979</v>
      </c>
      <c r="CI3302" s="174">
        <v>5</v>
      </c>
      <c r="CJ3302" s="174">
        <v>1777.0730000000001</v>
      </c>
      <c r="CK3302" s="174">
        <v>1777.0730000000001</v>
      </c>
      <c r="CN3302" s="3">
        <v>1747</v>
      </c>
      <c r="CO3302" s="169">
        <f t="shared" si="261"/>
        <v>734.53150000000005</v>
      </c>
      <c r="CP3302" s="169">
        <f t="shared" si="262"/>
        <v>761.61980000000005</v>
      </c>
      <c r="CQ3302" s="170">
        <f t="shared" si="263"/>
        <v>1496.1513</v>
      </c>
      <c r="CU3302" s="174">
        <v>2978</v>
      </c>
      <c r="CV3302" s="174">
        <v>153979</v>
      </c>
      <c r="CW3302" s="174">
        <v>5</v>
      </c>
      <c r="CX3302" s="174">
        <v>1777.0730000000001</v>
      </c>
    </row>
    <row r="3303" spans="84:102" x14ac:dyDescent="0.25">
      <c r="CF3303" s="3" t="s">
        <v>3073</v>
      </c>
      <c r="CG3303" s="174">
        <v>3287</v>
      </c>
      <c r="CH3303" s="174">
        <v>161570</v>
      </c>
      <c r="CI3303" s="174">
        <v>5</v>
      </c>
      <c r="CJ3303" s="174">
        <v>1774.9369999999999</v>
      </c>
      <c r="CK3303" s="174">
        <v>1774.9369999999999</v>
      </c>
      <c r="CN3303" s="3">
        <v>2182</v>
      </c>
      <c r="CO3303" s="169">
        <f t="shared" si="261"/>
        <v>739.72969999999998</v>
      </c>
      <c r="CP3303" s="169">
        <f t="shared" si="262"/>
        <v>754.51149999999996</v>
      </c>
      <c r="CQ3303" s="170">
        <f t="shared" si="263"/>
        <v>1494.2411999999999</v>
      </c>
      <c r="CU3303" s="174">
        <v>3287</v>
      </c>
      <c r="CV3303" s="174">
        <v>161570</v>
      </c>
      <c r="CW3303" s="174">
        <v>5</v>
      </c>
      <c r="CX3303" s="174">
        <v>1774.9369999999999</v>
      </c>
    </row>
    <row r="3304" spans="84:102" x14ac:dyDescent="0.25">
      <c r="CF3304" s="3" t="s">
        <v>3073</v>
      </c>
      <c r="CG3304" s="174">
        <v>24299</v>
      </c>
      <c r="CH3304" s="174">
        <v>2319</v>
      </c>
      <c r="CI3304" s="174">
        <v>5</v>
      </c>
      <c r="CJ3304" s="174">
        <v>1774.59</v>
      </c>
      <c r="CK3304" s="174">
        <v>1774.59</v>
      </c>
      <c r="CN3304" s="3">
        <v>540</v>
      </c>
      <c r="CO3304" s="169">
        <f t="shared" si="261"/>
        <v>751.87360000000001</v>
      </c>
      <c r="CP3304" s="169">
        <f t="shared" si="262"/>
        <v>737.7595</v>
      </c>
      <c r="CQ3304" s="170">
        <f t="shared" si="263"/>
        <v>1489.6331</v>
      </c>
      <c r="CU3304" s="174">
        <v>24299</v>
      </c>
      <c r="CV3304" s="174">
        <v>2319</v>
      </c>
      <c r="CW3304" s="174">
        <v>5</v>
      </c>
      <c r="CX3304" s="174">
        <v>1774.59</v>
      </c>
    </row>
    <row r="3305" spans="84:102" x14ac:dyDescent="0.25">
      <c r="CF3305" s="3" t="s">
        <v>3073</v>
      </c>
      <c r="CG3305" s="174">
        <v>1540</v>
      </c>
      <c r="CH3305" s="174">
        <v>85458</v>
      </c>
      <c r="CI3305" s="174">
        <v>5</v>
      </c>
      <c r="CJ3305" s="174">
        <v>1773.64</v>
      </c>
      <c r="CK3305" s="174">
        <v>1773.64</v>
      </c>
      <c r="CN3305" s="3">
        <v>3553</v>
      </c>
      <c r="CO3305" s="169">
        <f t="shared" si="261"/>
        <v>749.69169999999997</v>
      </c>
      <c r="CP3305" s="169">
        <f t="shared" si="262"/>
        <v>738.62080000000003</v>
      </c>
      <c r="CQ3305" s="170">
        <f t="shared" si="263"/>
        <v>1488.3125</v>
      </c>
      <c r="CU3305" s="174">
        <v>1540</v>
      </c>
      <c r="CV3305" s="174">
        <v>85458</v>
      </c>
      <c r="CW3305" s="174">
        <v>5</v>
      </c>
      <c r="CX3305" s="174">
        <v>1773.64</v>
      </c>
    </row>
    <row r="3306" spans="84:102" x14ac:dyDescent="0.25">
      <c r="CF3306" s="3" t="s">
        <v>3073</v>
      </c>
      <c r="CG3306" s="174">
        <v>82794</v>
      </c>
      <c r="CH3306" s="174">
        <v>1576</v>
      </c>
      <c r="CI3306" s="174">
        <v>5</v>
      </c>
      <c r="CJ3306" s="174">
        <v>1773.0260000000001</v>
      </c>
      <c r="CK3306" s="174">
        <v>1773.0260000000001</v>
      </c>
      <c r="CN3306" s="3">
        <v>2861</v>
      </c>
      <c r="CO3306" s="169">
        <f t="shared" si="261"/>
        <v>726.14675</v>
      </c>
      <c r="CP3306" s="169">
        <f t="shared" si="262"/>
        <v>760.42011000000002</v>
      </c>
      <c r="CQ3306" s="170">
        <f t="shared" si="263"/>
        <v>1486.5668599999999</v>
      </c>
      <c r="CU3306" s="174">
        <v>82794</v>
      </c>
      <c r="CV3306" s="174">
        <v>1576</v>
      </c>
      <c r="CW3306" s="174">
        <v>5</v>
      </c>
      <c r="CX3306" s="174">
        <v>1773.0260000000001</v>
      </c>
    </row>
    <row r="3307" spans="84:102" x14ac:dyDescent="0.25">
      <c r="CF3307" s="3" t="s">
        <v>3073</v>
      </c>
      <c r="CG3307" s="174">
        <v>316</v>
      </c>
      <c r="CH3307" s="174">
        <v>73836</v>
      </c>
      <c r="CI3307" s="174">
        <v>5</v>
      </c>
      <c r="CJ3307" s="174">
        <v>1772.9690000000001</v>
      </c>
      <c r="CK3307" s="174">
        <v>1772.9690000000001</v>
      </c>
      <c r="CN3307" s="3">
        <v>198</v>
      </c>
      <c r="CO3307" s="169">
        <f t="shared" si="261"/>
        <v>749.2179000000001</v>
      </c>
      <c r="CP3307" s="169">
        <f t="shared" si="262"/>
        <v>732.58089999999993</v>
      </c>
      <c r="CQ3307" s="170">
        <f t="shared" si="263"/>
        <v>1481.7988</v>
      </c>
      <c r="CU3307" s="174">
        <v>316</v>
      </c>
      <c r="CV3307" s="174">
        <v>73836</v>
      </c>
      <c r="CW3307" s="174">
        <v>5</v>
      </c>
      <c r="CX3307" s="174">
        <v>1772.9690000000001</v>
      </c>
    </row>
    <row r="3308" spans="84:102" x14ac:dyDescent="0.25">
      <c r="CF3308" s="3" t="s">
        <v>3073</v>
      </c>
      <c r="CG3308" s="174">
        <v>41381</v>
      </c>
      <c r="CH3308" s="174">
        <v>2573</v>
      </c>
      <c r="CI3308" s="174">
        <v>5</v>
      </c>
      <c r="CJ3308" s="174">
        <v>1771.9059999999999</v>
      </c>
      <c r="CK3308" s="174">
        <v>1771.9059999999999</v>
      </c>
      <c r="CN3308" s="3">
        <v>527</v>
      </c>
      <c r="CO3308" s="169">
        <f t="shared" si="261"/>
        <v>760.36189999999999</v>
      </c>
      <c r="CP3308" s="169">
        <f t="shared" si="262"/>
        <v>720.21820000000002</v>
      </c>
      <c r="CQ3308" s="170">
        <f t="shared" si="263"/>
        <v>1480.5801000000001</v>
      </c>
      <c r="CU3308" s="174">
        <v>41381</v>
      </c>
      <c r="CV3308" s="174">
        <v>2573</v>
      </c>
      <c r="CW3308" s="174">
        <v>5</v>
      </c>
      <c r="CX3308" s="174">
        <v>1771.9059999999999</v>
      </c>
    </row>
    <row r="3309" spans="84:102" x14ac:dyDescent="0.25">
      <c r="CF3309" s="3" t="s">
        <v>3073</v>
      </c>
      <c r="CG3309" s="174">
        <v>365</v>
      </c>
      <c r="CH3309" s="174">
        <v>77446</v>
      </c>
      <c r="CI3309" s="174">
        <v>5</v>
      </c>
      <c r="CJ3309" s="174">
        <v>1771.9010000000001</v>
      </c>
      <c r="CK3309" s="174">
        <v>1771.9010000000001</v>
      </c>
      <c r="CN3309" s="3">
        <v>2720</v>
      </c>
      <c r="CO3309" s="169">
        <f t="shared" si="261"/>
        <v>726.45159999999998</v>
      </c>
      <c r="CP3309" s="169">
        <f t="shared" si="262"/>
        <v>753.33620000000008</v>
      </c>
      <c r="CQ3309" s="170">
        <f t="shared" si="263"/>
        <v>1479.7878000000001</v>
      </c>
      <c r="CU3309" s="174">
        <v>365</v>
      </c>
      <c r="CV3309" s="174">
        <v>77446</v>
      </c>
      <c r="CW3309" s="174">
        <v>5</v>
      </c>
      <c r="CX3309" s="174">
        <v>1771.9010000000001</v>
      </c>
    </row>
    <row r="3310" spans="84:102" x14ac:dyDescent="0.25">
      <c r="CF3310" s="3" t="s">
        <v>3073</v>
      </c>
      <c r="CG3310" s="174">
        <v>3434</v>
      </c>
      <c r="CH3310" s="174">
        <v>176208</v>
      </c>
      <c r="CI3310" s="174">
        <v>5</v>
      </c>
      <c r="CJ3310" s="174">
        <v>1771.107</v>
      </c>
      <c r="CK3310" s="174">
        <v>1771.107</v>
      </c>
      <c r="CN3310" s="3">
        <v>2261</v>
      </c>
      <c r="CO3310" s="169">
        <f t="shared" si="261"/>
        <v>732.26109999999994</v>
      </c>
      <c r="CP3310" s="169">
        <f t="shared" si="262"/>
        <v>743.34750000000008</v>
      </c>
      <c r="CQ3310" s="170">
        <f t="shared" si="263"/>
        <v>1475.6086</v>
      </c>
      <c r="CU3310" s="174">
        <v>3434</v>
      </c>
      <c r="CV3310" s="174">
        <v>176208</v>
      </c>
      <c r="CW3310" s="174">
        <v>5</v>
      </c>
      <c r="CX3310" s="174">
        <v>1771.107</v>
      </c>
    </row>
    <row r="3311" spans="84:102" x14ac:dyDescent="0.25">
      <c r="CF3311" s="3" t="s">
        <v>3073</v>
      </c>
      <c r="CG3311" s="174">
        <v>3253</v>
      </c>
      <c r="CH3311" s="174">
        <v>160082</v>
      </c>
      <c r="CI3311" s="174">
        <v>5</v>
      </c>
      <c r="CJ3311" s="174">
        <v>1770.8579999999999</v>
      </c>
      <c r="CK3311" s="174">
        <v>1770.8579999999999</v>
      </c>
      <c r="CN3311" s="3">
        <v>2711</v>
      </c>
      <c r="CO3311" s="169">
        <f t="shared" si="261"/>
        <v>721.65440000000001</v>
      </c>
      <c r="CP3311" s="169">
        <f t="shared" si="262"/>
        <v>752.89089999999999</v>
      </c>
      <c r="CQ3311" s="170">
        <f t="shared" si="263"/>
        <v>1474.5453</v>
      </c>
      <c r="CU3311" s="174">
        <v>3253</v>
      </c>
      <c r="CV3311" s="174">
        <v>160082</v>
      </c>
      <c r="CW3311" s="174">
        <v>5</v>
      </c>
      <c r="CX3311" s="174">
        <v>1770.8579999999999</v>
      </c>
    </row>
    <row r="3312" spans="84:102" x14ac:dyDescent="0.25">
      <c r="CF3312" s="3" t="s">
        <v>3073</v>
      </c>
      <c r="CG3312" s="174">
        <v>43906</v>
      </c>
      <c r="CH3312" s="174">
        <v>2594</v>
      </c>
      <c r="CI3312" s="174">
        <v>5</v>
      </c>
      <c r="CJ3312" s="174">
        <v>1770.761</v>
      </c>
      <c r="CK3312" s="174">
        <v>1770.761</v>
      </c>
      <c r="CN3312" s="3">
        <v>2437</v>
      </c>
      <c r="CO3312" s="169">
        <f t="shared" si="261"/>
        <v>725.71339999999998</v>
      </c>
      <c r="CP3312" s="169">
        <f t="shared" si="262"/>
        <v>747.11879999999996</v>
      </c>
      <c r="CQ3312" s="170">
        <f t="shared" si="263"/>
        <v>1472.8321999999998</v>
      </c>
      <c r="CU3312" s="174">
        <v>43906</v>
      </c>
      <c r="CV3312" s="174">
        <v>2594</v>
      </c>
      <c r="CW3312" s="174">
        <v>5</v>
      </c>
      <c r="CX3312" s="174">
        <v>1770.761</v>
      </c>
    </row>
    <row r="3313" spans="84:102" x14ac:dyDescent="0.25">
      <c r="CF3313" s="3" t="s">
        <v>3073</v>
      </c>
      <c r="CG3313" s="174">
        <v>1485</v>
      </c>
      <c r="CH3313" s="174">
        <v>99303</v>
      </c>
      <c r="CI3313" s="174">
        <v>5</v>
      </c>
      <c r="CJ3313" s="174">
        <v>1770.76</v>
      </c>
      <c r="CK3313" s="174">
        <v>1770.76</v>
      </c>
      <c r="CN3313" s="3">
        <v>988</v>
      </c>
      <c r="CO3313" s="169">
        <f t="shared" si="261"/>
        <v>747.95669999999996</v>
      </c>
      <c r="CP3313" s="169">
        <f t="shared" si="262"/>
        <v>723.88149999999996</v>
      </c>
      <c r="CQ3313" s="170">
        <f t="shared" si="263"/>
        <v>1471.8381999999999</v>
      </c>
      <c r="CU3313" s="174">
        <v>1485</v>
      </c>
      <c r="CV3313" s="174">
        <v>99303</v>
      </c>
      <c r="CW3313" s="174">
        <v>5</v>
      </c>
      <c r="CX3313" s="174">
        <v>1770.76</v>
      </c>
    </row>
    <row r="3314" spans="84:102" x14ac:dyDescent="0.25">
      <c r="CF3314" s="3" t="s">
        <v>3073</v>
      </c>
      <c r="CG3314" s="174">
        <v>42713</v>
      </c>
      <c r="CH3314" s="174">
        <v>2589</v>
      </c>
      <c r="CI3314" s="174">
        <v>5</v>
      </c>
      <c r="CJ3314" s="174">
        <v>1769.944</v>
      </c>
      <c r="CK3314" s="174">
        <v>1769.944</v>
      </c>
      <c r="CN3314" s="3">
        <v>1388</v>
      </c>
      <c r="CO3314" s="169">
        <f t="shared" si="261"/>
        <v>737.60250000000008</v>
      </c>
      <c r="CP3314" s="169">
        <f t="shared" si="262"/>
        <v>733.84440000000006</v>
      </c>
      <c r="CQ3314" s="170">
        <f t="shared" si="263"/>
        <v>1471.4469000000001</v>
      </c>
      <c r="CU3314" s="174">
        <v>42713</v>
      </c>
      <c r="CV3314" s="174">
        <v>2589</v>
      </c>
      <c r="CW3314" s="174">
        <v>5</v>
      </c>
      <c r="CX3314" s="174">
        <v>1769.944</v>
      </c>
    </row>
    <row r="3315" spans="84:102" x14ac:dyDescent="0.25">
      <c r="CF3315" s="3" t="s">
        <v>3073</v>
      </c>
      <c r="CG3315" s="174">
        <v>73836</v>
      </c>
      <c r="CH3315" s="174">
        <v>316</v>
      </c>
      <c r="CI3315" s="174">
        <v>5</v>
      </c>
      <c r="CJ3315" s="174">
        <v>1769.377</v>
      </c>
      <c r="CK3315" s="174">
        <v>1769.377</v>
      </c>
      <c r="CN3315" s="3">
        <v>603</v>
      </c>
      <c r="CO3315" s="169">
        <f t="shared" si="261"/>
        <v>730.90246999999999</v>
      </c>
      <c r="CP3315" s="169">
        <f t="shared" si="262"/>
        <v>737.91890000000001</v>
      </c>
      <c r="CQ3315" s="170">
        <f t="shared" si="263"/>
        <v>1468.8213700000001</v>
      </c>
      <c r="CU3315" s="174">
        <v>73836</v>
      </c>
      <c r="CV3315" s="174">
        <v>316</v>
      </c>
      <c r="CW3315" s="174">
        <v>5</v>
      </c>
      <c r="CX3315" s="174">
        <v>1769.377</v>
      </c>
    </row>
    <row r="3316" spans="84:102" x14ac:dyDescent="0.25">
      <c r="CF3316" s="3" t="s">
        <v>3073</v>
      </c>
      <c r="CG3316" s="174">
        <v>2964</v>
      </c>
      <c r="CH3316" s="174">
        <v>156393</v>
      </c>
      <c r="CI3316" s="174">
        <v>5</v>
      </c>
      <c r="CJ3316" s="174">
        <v>1768.6</v>
      </c>
      <c r="CK3316" s="174">
        <v>1768.6</v>
      </c>
      <c r="CN3316" s="3">
        <v>261</v>
      </c>
      <c r="CO3316" s="169">
        <f t="shared" si="261"/>
        <v>729.52520000000004</v>
      </c>
      <c r="CP3316" s="169">
        <f t="shared" si="262"/>
        <v>732.19880000000001</v>
      </c>
      <c r="CQ3316" s="170">
        <f t="shared" si="263"/>
        <v>1461.7240000000002</v>
      </c>
      <c r="CU3316" s="174">
        <v>2964</v>
      </c>
      <c r="CV3316" s="174">
        <v>156393</v>
      </c>
      <c r="CW3316" s="174">
        <v>5</v>
      </c>
      <c r="CX3316" s="174">
        <v>1768.6</v>
      </c>
    </row>
    <row r="3317" spans="84:102" x14ac:dyDescent="0.25">
      <c r="CF3317" s="3" t="s">
        <v>3073</v>
      </c>
      <c r="CG3317" s="174">
        <v>893</v>
      </c>
      <c r="CH3317" s="174">
        <v>109981</v>
      </c>
      <c r="CI3317" s="174">
        <v>5</v>
      </c>
      <c r="CJ3317" s="174">
        <v>1768.434</v>
      </c>
      <c r="CK3317" s="174">
        <v>1768.434</v>
      </c>
      <c r="CN3317" s="3">
        <v>415</v>
      </c>
      <c r="CO3317" s="169">
        <f t="shared" si="261"/>
        <v>721.38912000000005</v>
      </c>
      <c r="CP3317" s="169">
        <f t="shared" si="262"/>
        <v>739.96357999999998</v>
      </c>
      <c r="CQ3317" s="170">
        <f t="shared" si="263"/>
        <v>1461.3526999999999</v>
      </c>
      <c r="CU3317" s="174">
        <v>893</v>
      </c>
      <c r="CV3317" s="174">
        <v>109981</v>
      </c>
      <c r="CW3317" s="174">
        <v>5</v>
      </c>
      <c r="CX3317" s="174">
        <v>1768.434</v>
      </c>
    </row>
    <row r="3318" spans="84:102" x14ac:dyDescent="0.25">
      <c r="CF3318" s="3" t="s">
        <v>3073</v>
      </c>
      <c r="CG3318" s="174">
        <v>57619</v>
      </c>
      <c r="CH3318" s="174">
        <v>1788</v>
      </c>
      <c r="CI3318" s="174">
        <v>5</v>
      </c>
      <c r="CJ3318" s="174">
        <v>1768.018</v>
      </c>
      <c r="CK3318" s="174">
        <v>1768.018</v>
      </c>
      <c r="CN3318" s="3">
        <v>2294</v>
      </c>
      <c r="CO3318" s="169">
        <f t="shared" si="261"/>
        <v>743.97249999999997</v>
      </c>
      <c r="CP3318" s="169">
        <f t="shared" si="262"/>
        <v>715.96540000000005</v>
      </c>
      <c r="CQ3318" s="170">
        <f t="shared" si="263"/>
        <v>1459.9378999999999</v>
      </c>
      <c r="CU3318" s="174">
        <v>57619</v>
      </c>
      <c r="CV3318" s="174">
        <v>1788</v>
      </c>
      <c r="CW3318" s="174">
        <v>5</v>
      </c>
      <c r="CX3318" s="174">
        <v>1768.018</v>
      </c>
    </row>
    <row r="3319" spans="84:102" x14ac:dyDescent="0.25">
      <c r="CF3319" s="3" t="s">
        <v>3073</v>
      </c>
      <c r="CG3319" s="174">
        <v>73306</v>
      </c>
      <c r="CH3319" s="174">
        <v>3533</v>
      </c>
      <c r="CI3319" s="174">
        <v>5</v>
      </c>
      <c r="CJ3319" s="174">
        <v>1767.1559999999999</v>
      </c>
      <c r="CK3319" s="174">
        <v>1767.1559999999999</v>
      </c>
      <c r="CN3319" s="3">
        <v>1110</v>
      </c>
      <c r="CO3319" s="169">
        <f t="shared" si="261"/>
        <v>729.94799999999998</v>
      </c>
      <c r="CP3319" s="169">
        <f t="shared" si="262"/>
        <v>729.01980000000003</v>
      </c>
      <c r="CQ3319" s="170">
        <f t="shared" si="263"/>
        <v>1458.9677999999999</v>
      </c>
      <c r="CU3319" s="174">
        <v>73306</v>
      </c>
      <c r="CV3319" s="174">
        <v>3533</v>
      </c>
      <c r="CW3319" s="174">
        <v>5</v>
      </c>
      <c r="CX3319" s="174">
        <v>1767.1559999999999</v>
      </c>
    </row>
    <row r="3320" spans="84:102" x14ac:dyDescent="0.25">
      <c r="CF3320" s="3" t="s">
        <v>3073</v>
      </c>
      <c r="CG3320" s="174">
        <v>909</v>
      </c>
      <c r="CH3320" s="174">
        <v>110587</v>
      </c>
      <c r="CI3320" s="174">
        <v>5</v>
      </c>
      <c r="CJ3320" s="174">
        <v>1766.172</v>
      </c>
      <c r="CK3320" s="174">
        <v>1766.172</v>
      </c>
      <c r="CN3320" s="3">
        <v>3616</v>
      </c>
      <c r="CO3320" s="169">
        <f t="shared" si="261"/>
        <v>730.0930699999999</v>
      </c>
      <c r="CP3320" s="169">
        <f t="shared" si="262"/>
        <v>728.5458900000001</v>
      </c>
      <c r="CQ3320" s="170">
        <f t="shared" si="263"/>
        <v>1458.63896</v>
      </c>
      <c r="CU3320" s="174">
        <v>909</v>
      </c>
      <c r="CV3320" s="174">
        <v>110587</v>
      </c>
      <c r="CW3320" s="174">
        <v>5</v>
      </c>
      <c r="CX3320" s="174">
        <v>1766.172</v>
      </c>
    </row>
    <row r="3321" spans="84:102" x14ac:dyDescent="0.25">
      <c r="CF3321" s="3" t="s">
        <v>3073</v>
      </c>
      <c r="CG3321" s="174">
        <v>113410</v>
      </c>
      <c r="CH3321" s="174">
        <v>1350</v>
      </c>
      <c r="CI3321" s="174">
        <v>5</v>
      </c>
      <c r="CJ3321" s="174">
        <v>1766.1669999999999</v>
      </c>
      <c r="CK3321" s="174">
        <v>1766.1669999999999</v>
      </c>
      <c r="CN3321" s="3">
        <v>3100</v>
      </c>
      <c r="CO3321" s="169">
        <f t="shared" si="261"/>
        <v>722.16819999999996</v>
      </c>
      <c r="CP3321" s="169">
        <f t="shared" si="262"/>
        <v>736.19050000000004</v>
      </c>
      <c r="CQ3321" s="170">
        <f t="shared" si="263"/>
        <v>1458.3587</v>
      </c>
      <c r="CU3321" s="174">
        <v>113410</v>
      </c>
      <c r="CV3321" s="174">
        <v>1350</v>
      </c>
      <c r="CW3321" s="174">
        <v>5</v>
      </c>
      <c r="CX3321" s="174">
        <v>1766.1669999999999</v>
      </c>
    </row>
    <row r="3322" spans="84:102" x14ac:dyDescent="0.25">
      <c r="CF3322" s="3" t="s">
        <v>3073</v>
      </c>
      <c r="CG3322" s="174">
        <v>1239</v>
      </c>
      <c r="CH3322" s="174">
        <v>126022</v>
      </c>
      <c r="CI3322" s="174">
        <v>5</v>
      </c>
      <c r="CJ3322" s="174">
        <v>1765.5309999999999</v>
      </c>
      <c r="CK3322" s="174">
        <v>1765.5309999999999</v>
      </c>
      <c r="CN3322" s="3">
        <v>268</v>
      </c>
      <c r="CO3322" s="169">
        <f t="shared" si="261"/>
        <v>734.95440000000008</v>
      </c>
      <c r="CP3322" s="169">
        <f t="shared" si="262"/>
        <v>723.07380000000001</v>
      </c>
      <c r="CQ3322" s="170">
        <f t="shared" si="263"/>
        <v>1458.0282000000002</v>
      </c>
      <c r="CU3322" s="174">
        <v>1239</v>
      </c>
      <c r="CV3322" s="174">
        <v>126022</v>
      </c>
      <c r="CW3322" s="174">
        <v>5</v>
      </c>
      <c r="CX3322" s="174">
        <v>1765.5309999999999</v>
      </c>
    </row>
    <row r="3323" spans="84:102" x14ac:dyDescent="0.25">
      <c r="CF3323" s="3" t="s">
        <v>3073</v>
      </c>
      <c r="CG3323" s="174">
        <v>155062</v>
      </c>
      <c r="CH3323" s="174">
        <v>2973</v>
      </c>
      <c r="CI3323" s="174">
        <v>5</v>
      </c>
      <c r="CJ3323" s="174">
        <v>1765.114</v>
      </c>
      <c r="CK3323" s="174">
        <v>1765.114</v>
      </c>
      <c r="CN3323" s="3">
        <v>2921</v>
      </c>
      <c r="CO3323" s="169">
        <f t="shared" si="261"/>
        <v>705.37390000000005</v>
      </c>
      <c r="CP3323" s="169">
        <f t="shared" si="262"/>
        <v>750.11969999999997</v>
      </c>
      <c r="CQ3323" s="170">
        <f t="shared" si="263"/>
        <v>1455.4936</v>
      </c>
      <c r="CU3323" s="174">
        <v>155062</v>
      </c>
      <c r="CV3323" s="174">
        <v>2973</v>
      </c>
      <c r="CW3323" s="174">
        <v>5</v>
      </c>
      <c r="CX3323" s="174">
        <v>1765.114</v>
      </c>
    </row>
    <row r="3324" spans="84:102" x14ac:dyDescent="0.25">
      <c r="CF3324" s="3" t="s">
        <v>3073</v>
      </c>
      <c r="CG3324" s="174">
        <v>86691</v>
      </c>
      <c r="CH3324" s="174">
        <v>3566</v>
      </c>
      <c r="CI3324" s="174">
        <v>5</v>
      </c>
      <c r="CJ3324" s="174">
        <v>1764.866</v>
      </c>
      <c r="CK3324" s="174">
        <v>1764.866</v>
      </c>
      <c r="CN3324" s="3">
        <v>900</v>
      </c>
      <c r="CO3324" s="169">
        <f t="shared" si="261"/>
        <v>709.80619999999999</v>
      </c>
      <c r="CP3324" s="169">
        <f t="shared" si="262"/>
        <v>743.79430000000002</v>
      </c>
      <c r="CQ3324" s="170">
        <f t="shared" si="263"/>
        <v>1453.6005</v>
      </c>
      <c r="CU3324" s="174">
        <v>86691</v>
      </c>
      <c r="CV3324" s="174">
        <v>3566</v>
      </c>
      <c r="CW3324" s="174">
        <v>5</v>
      </c>
      <c r="CX3324" s="174">
        <v>1764.866</v>
      </c>
    </row>
    <row r="3325" spans="84:102" x14ac:dyDescent="0.25">
      <c r="CF3325" s="3" t="s">
        <v>3073</v>
      </c>
      <c r="CG3325" s="174">
        <v>95602</v>
      </c>
      <c r="CH3325" s="174">
        <v>725</v>
      </c>
      <c r="CI3325" s="174">
        <v>5</v>
      </c>
      <c r="CJ3325" s="174">
        <v>1764.508</v>
      </c>
      <c r="CK3325" s="174">
        <v>1764.508</v>
      </c>
      <c r="CN3325" s="3">
        <v>2181</v>
      </c>
      <c r="CO3325" s="169">
        <f t="shared" si="261"/>
        <v>724.81100000000004</v>
      </c>
      <c r="CP3325" s="169">
        <f t="shared" si="262"/>
        <v>725.59230000000002</v>
      </c>
      <c r="CQ3325" s="170">
        <f t="shared" si="263"/>
        <v>1450.4032999999999</v>
      </c>
      <c r="CU3325" s="174">
        <v>95602</v>
      </c>
      <c r="CV3325" s="174">
        <v>725</v>
      </c>
      <c r="CW3325" s="174">
        <v>5</v>
      </c>
      <c r="CX3325" s="174">
        <v>1764.508</v>
      </c>
    </row>
    <row r="3326" spans="84:102" x14ac:dyDescent="0.25">
      <c r="CF3326" s="3" t="s">
        <v>3073</v>
      </c>
      <c r="CG3326" s="174">
        <v>61060</v>
      </c>
      <c r="CH3326" s="174">
        <v>1726</v>
      </c>
      <c r="CI3326" s="174">
        <v>5</v>
      </c>
      <c r="CJ3326" s="174">
        <v>1764.095</v>
      </c>
      <c r="CK3326" s="174">
        <v>1764.095</v>
      </c>
      <c r="CN3326" s="3">
        <v>2956</v>
      </c>
      <c r="CO3326" s="169">
        <f t="shared" si="261"/>
        <v>721.66290000000004</v>
      </c>
      <c r="CP3326" s="169">
        <f t="shared" si="262"/>
        <v>727.35770000000002</v>
      </c>
      <c r="CQ3326" s="170">
        <f t="shared" si="263"/>
        <v>1449.0206000000001</v>
      </c>
      <c r="CU3326" s="174">
        <v>61060</v>
      </c>
      <c r="CV3326" s="174">
        <v>1726</v>
      </c>
      <c r="CW3326" s="174">
        <v>5</v>
      </c>
      <c r="CX3326" s="174">
        <v>1764.095</v>
      </c>
    </row>
    <row r="3327" spans="84:102" x14ac:dyDescent="0.25">
      <c r="CF3327" s="3" t="s">
        <v>3073</v>
      </c>
      <c r="CG3327" s="174">
        <v>143740</v>
      </c>
      <c r="CH3327" s="174">
        <v>3090</v>
      </c>
      <c r="CI3327" s="174">
        <v>5</v>
      </c>
      <c r="CJ3327" s="174">
        <v>1763.9770000000001</v>
      </c>
      <c r="CK3327" s="174">
        <v>1763.9770000000001</v>
      </c>
      <c r="CN3327" s="3">
        <v>956</v>
      </c>
      <c r="CO3327" s="169">
        <f t="shared" si="261"/>
        <v>721.27229999999997</v>
      </c>
      <c r="CP3327" s="169">
        <f t="shared" si="262"/>
        <v>727.39420000000007</v>
      </c>
      <c r="CQ3327" s="170">
        <f t="shared" si="263"/>
        <v>1448.6665</v>
      </c>
      <c r="CU3327" s="174">
        <v>143740</v>
      </c>
      <c r="CV3327" s="174">
        <v>3090</v>
      </c>
      <c r="CW3327" s="174">
        <v>5</v>
      </c>
      <c r="CX3327" s="174">
        <v>1763.9770000000001</v>
      </c>
    </row>
    <row r="3328" spans="84:102" x14ac:dyDescent="0.25">
      <c r="CF3328" s="3" t="s">
        <v>3073</v>
      </c>
      <c r="CG3328" s="174">
        <v>3566</v>
      </c>
      <c r="CH3328" s="174">
        <v>86691</v>
      </c>
      <c r="CI3328" s="174">
        <v>5</v>
      </c>
      <c r="CJ3328" s="174">
        <v>1762.768</v>
      </c>
      <c r="CK3328" s="174">
        <v>1762.768</v>
      </c>
      <c r="CN3328" s="3">
        <v>2092</v>
      </c>
      <c r="CO3328" s="169">
        <f t="shared" si="261"/>
        <v>715.27880000000005</v>
      </c>
      <c r="CP3328" s="169">
        <f t="shared" si="262"/>
        <v>729.51530000000002</v>
      </c>
      <c r="CQ3328" s="170">
        <f t="shared" si="263"/>
        <v>1444.7941000000001</v>
      </c>
      <c r="CU3328" s="174">
        <v>3566</v>
      </c>
      <c r="CV3328" s="174">
        <v>86691</v>
      </c>
      <c r="CW3328" s="174">
        <v>5</v>
      </c>
      <c r="CX3328" s="174">
        <v>1762.768</v>
      </c>
    </row>
    <row r="3329" spans="84:102" x14ac:dyDescent="0.25">
      <c r="CF3329" s="3" t="s">
        <v>3073</v>
      </c>
      <c r="CG3329" s="174">
        <v>124181</v>
      </c>
      <c r="CH3329" s="174">
        <v>1065</v>
      </c>
      <c r="CI3329" s="174">
        <v>5</v>
      </c>
      <c r="CJ3329" s="174">
        <v>1762.6579999999999</v>
      </c>
      <c r="CK3329" s="174">
        <v>1762.6579999999999</v>
      </c>
      <c r="CN3329" s="3">
        <v>108</v>
      </c>
      <c r="CO3329" s="169">
        <f t="shared" si="261"/>
        <v>722.08299999999997</v>
      </c>
      <c r="CP3329" s="169">
        <f t="shared" si="262"/>
        <v>721.53539999999998</v>
      </c>
      <c r="CQ3329" s="170">
        <f t="shared" si="263"/>
        <v>1443.6183999999998</v>
      </c>
      <c r="CU3329" s="174">
        <v>124181</v>
      </c>
      <c r="CV3329" s="174">
        <v>1065</v>
      </c>
      <c r="CW3329" s="174">
        <v>5</v>
      </c>
      <c r="CX3329" s="174">
        <v>1762.6579999999999</v>
      </c>
    </row>
    <row r="3330" spans="84:102" x14ac:dyDescent="0.25">
      <c r="CF3330" s="3" t="s">
        <v>3073</v>
      </c>
      <c r="CG3330" s="174">
        <v>3536</v>
      </c>
      <c r="CH3330" s="174">
        <v>77016</v>
      </c>
      <c r="CI3330" s="174">
        <v>5</v>
      </c>
      <c r="CJ3330" s="174">
        <v>1762.6489999999999</v>
      </c>
      <c r="CK3330" s="174">
        <v>1762.6489999999999</v>
      </c>
      <c r="CN3330" s="3">
        <v>596</v>
      </c>
      <c r="CO3330" s="169">
        <f t="shared" si="261"/>
        <v>715.10693000000003</v>
      </c>
      <c r="CP3330" s="169">
        <f t="shared" si="262"/>
        <v>726.94579999999996</v>
      </c>
      <c r="CQ3330" s="170">
        <f t="shared" si="263"/>
        <v>1442.0527299999999</v>
      </c>
      <c r="CU3330" s="174">
        <v>3536</v>
      </c>
      <c r="CV3330" s="174">
        <v>77016</v>
      </c>
      <c r="CW3330" s="174">
        <v>5</v>
      </c>
      <c r="CX3330" s="174">
        <v>1762.6489999999999</v>
      </c>
    </row>
    <row r="3331" spans="84:102" x14ac:dyDescent="0.25">
      <c r="CF3331" s="3" t="s">
        <v>3073</v>
      </c>
      <c r="CG3331" s="174">
        <v>431</v>
      </c>
      <c r="CH3331" s="174">
        <v>82677</v>
      </c>
      <c r="CI3331" s="174">
        <v>5</v>
      </c>
      <c r="CJ3331" s="174">
        <v>1762.0350000000001</v>
      </c>
      <c r="CK3331" s="174">
        <v>1762.0350000000001</v>
      </c>
      <c r="CN3331" s="3">
        <v>620</v>
      </c>
      <c r="CO3331" s="169">
        <f t="shared" ref="CO3331:CO3394" si="264">SUMIF(CG$3:CG$17476,$CN3331,$CK$3:$CK$17476)</f>
        <v>693.86047999999994</v>
      </c>
      <c r="CP3331" s="169">
        <f t="shared" ref="CP3331:CP3394" si="265">SUMIF(CH$3:CH$17476,$CN3331,$CK$3:$CK$17476)</f>
        <v>744.91160000000002</v>
      </c>
      <c r="CQ3331" s="170">
        <f t="shared" ref="CQ3331:CQ3394" si="266">CO3331+CP3331</f>
        <v>1438.77208</v>
      </c>
      <c r="CU3331" s="174">
        <v>431</v>
      </c>
      <c r="CV3331" s="174">
        <v>82677</v>
      </c>
      <c r="CW3331" s="174">
        <v>5</v>
      </c>
      <c r="CX3331" s="174">
        <v>1762.0350000000001</v>
      </c>
    </row>
    <row r="3332" spans="84:102" x14ac:dyDescent="0.25">
      <c r="CF3332" s="3" t="s">
        <v>3073</v>
      </c>
      <c r="CG3332" s="174">
        <v>37420</v>
      </c>
      <c r="CH3332" s="174">
        <v>2508</v>
      </c>
      <c r="CI3332" s="174">
        <v>5</v>
      </c>
      <c r="CJ3332" s="174">
        <v>1761.7819999999999</v>
      </c>
      <c r="CK3332" s="174">
        <v>1761.7819999999999</v>
      </c>
      <c r="CN3332" s="3">
        <v>3602</v>
      </c>
      <c r="CO3332" s="169">
        <f t="shared" si="264"/>
        <v>722.28114700000003</v>
      </c>
      <c r="CP3332" s="169">
        <f t="shared" si="265"/>
        <v>714.87607000000003</v>
      </c>
      <c r="CQ3332" s="170">
        <f t="shared" si="266"/>
        <v>1437.1572169999999</v>
      </c>
      <c r="CU3332" s="174">
        <v>37420</v>
      </c>
      <c r="CV3332" s="174">
        <v>2508</v>
      </c>
      <c r="CW3332" s="174">
        <v>5</v>
      </c>
      <c r="CX3332" s="174">
        <v>1761.7819999999999</v>
      </c>
    </row>
    <row r="3333" spans="84:102" x14ac:dyDescent="0.25">
      <c r="CF3333" s="3" t="s">
        <v>3073</v>
      </c>
      <c r="CG3333" s="174">
        <v>2578</v>
      </c>
      <c r="CH3333" s="174">
        <v>41716</v>
      </c>
      <c r="CI3333" s="174">
        <v>5</v>
      </c>
      <c r="CJ3333" s="174">
        <v>1761.508</v>
      </c>
      <c r="CK3333" s="174">
        <v>1761.508</v>
      </c>
      <c r="CN3333" s="3">
        <v>920</v>
      </c>
      <c r="CO3333" s="169">
        <f t="shared" si="264"/>
        <v>744.24459999999999</v>
      </c>
      <c r="CP3333" s="169">
        <f t="shared" si="265"/>
        <v>691.79759999999999</v>
      </c>
      <c r="CQ3333" s="170">
        <f t="shared" si="266"/>
        <v>1436.0421999999999</v>
      </c>
      <c r="CU3333" s="174">
        <v>2578</v>
      </c>
      <c r="CV3333" s="174">
        <v>41716</v>
      </c>
      <c r="CW3333" s="174">
        <v>5</v>
      </c>
      <c r="CX3333" s="174">
        <v>1761.508</v>
      </c>
    </row>
    <row r="3334" spans="84:102" x14ac:dyDescent="0.25">
      <c r="CF3334" s="3" t="s">
        <v>3073</v>
      </c>
      <c r="CG3334" s="174">
        <v>3461</v>
      </c>
      <c r="CH3334" s="174">
        <v>182527</v>
      </c>
      <c r="CI3334" s="174">
        <v>5</v>
      </c>
      <c r="CJ3334" s="174">
        <v>1761.14</v>
      </c>
      <c r="CK3334" s="174">
        <v>1761.14</v>
      </c>
      <c r="CN3334" s="3">
        <v>51</v>
      </c>
      <c r="CO3334" s="169">
        <f t="shared" si="264"/>
        <v>716.9846</v>
      </c>
      <c r="CP3334" s="169">
        <f t="shared" si="265"/>
        <v>718.33949999999993</v>
      </c>
      <c r="CQ3334" s="170">
        <f t="shared" si="266"/>
        <v>1435.3240999999998</v>
      </c>
      <c r="CU3334" s="174">
        <v>3461</v>
      </c>
      <c r="CV3334" s="174">
        <v>182527</v>
      </c>
      <c r="CW3334" s="174">
        <v>5</v>
      </c>
      <c r="CX3334" s="174">
        <v>1761.14</v>
      </c>
    </row>
    <row r="3335" spans="84:102" x14ac:dyDescent="0.25">
      <c r="CF3335" s="3" t="s">
        <v>3073</v>
      </c>
      <c r="CG3335" s="174">
        <v>3418</v>
      </c>
      <c r="CH3335" s="174">
        <v>173252</v>
      </c>
      <c r="CI3335" s="174">
        <v>5</v>
      </c>
      <c r="CJ3335" s="174">
        <v>1760.8130000000001</v>
      </c>
      <c r="CK3335" s="174">
        <v>1760.8130000000001</v>
      </c>
      <c r="CN3335" s="3">
        <v>2889</v>
      </c>
      <c r="CO3335" s="169">
        <f t="shared" si="264"/>
        <v>709.91290000000004</v>
      </c>
      <c r="CP3335" s="169">
        <f t="shared" si="265"/>
        <v>723.92106999999999</v>
      </c>
      <c r="CQ3335" s="170">
        <f t="shared" si="266"/>
        <v>1433.8339700000001</v>
      </c>
      <c r="CU3335" s="174">
        <v>3418</v>
      </c>
      <c r="CV3335" s="174">
        <v>173252</v>
      </c>
      <c r="CW3335" s="174">
        <v>5</v>
      </c>
      <c r="CX3335" s="174">
        <v>1760.8130000000001</v>
      </c>
    </row>
    <row r="3336" spans="84:102" x14ac:dyDescent="0.25">
      <c r="CF3336" s="3" t="s">
        <v>3073</v>
      </c>
      <c r="CG3336" s="174">
        <v>182348</v>
      </c>
      <c r="CH3336" s="174">
        <v>3460</v>
      </c>
      <c r="CI3336" s="174">
        <v>5</v>
      </c>
      <c r="CJ3336" s="174">
        <v>1759.9780000000001</v>
      </c>
      <c r="CK3336" s="174">
        <v>1759.9780000000001</v>
      </c>
      <c r="CN3336" s="3">
        <v>3040</v>
      </c>
      <c r="CO3336" s="169">
        <f t="shared" si="264"/>
        <v>700.66430000000003</v>
      </c>
      <c r="CP3336" s="169">
        <f t="shared" si="265"/>
        <v>729.23900000000003</v>
      </c>
      <c r="CQ3336" s="170">
        <f t="shared" si="266"/>
        <v>1429.9032999999999</v>
      </c>
      <c r="CU3336" s="174">
        <v>182348</v>
      </c>
      <c r="CV3336" s="174">
        <v>3460</v>
      </c>
      <c r="CW3336" s="174">
        <v>5</v>
      </c>
      <c r="CX3336" s="174">
        <v>1759.9780000000001</v>
      </c>
    </row>
    <row r="3337" spans="84:102" x14ac:dyDescent="0.25">
      <c r="CF3337" s="3" t="s">
        <v>3073</v>
      </c>
      <c r="CG3337" s="174">
        <v>2139</v>
      </c>
      <c r="CH3337" s="174">
        <v>11262</v>
      </c>
      <c r="CI3337" s="174">
        <v>5</v>
      </c>
      <c r="CJ3337" s="174">
        <v>1759.89</v>
      </c>
      <c r="CK3337" s="174">
        <v>1759.89</v>
      </c>
      <c r="CN3337" s="3">
        <v>3211</v>
      </c>
      <c r="CO3337" s="169">
        <f t="shared" si="264"/>
        <v>692.54900000000009</v>
      </c>
      <c r="CP3337" s="169">
        <f t="shared" si="265"/>
        <v>733.26927999999998</v>
      </c>
      <c r="CQ3337" s="170">
        <f t="shared" si="266"/>
        <v>1425.81828</v>
      </c>
      <c r="CU3337" s="174">
        <v>2139</v>
      </c>
      <c r="CV3337" s="174">
        <v>11262</v>
      </c>
      <c r="CW3337" s="174">
        <v>5</v>
      </c>
      <c r="CX3337" s="174">
        <v>1759.89</v>
      </c>
    </row>
    <row r="3338" spans="84:102" x14ac:dyDescent="0.25">
      <c r="CF3338" s="3" t="s">
        <v>3073</v>
      </c>
      <c r="CG3338" s="174">
        <v>1090</v>
      </c>
      <c r="CH3338" s="174">
        <v>133372</v>
      </c>
      <c r="CI3338" s="174">
        <v>5</v>
      </c>
      <c r="CJ3338" s="174">
        <v>1759.568</v>
      </c>
      <c r="CK3338" s="174">
        <v>1759.568</v>
      </c>
      <c r="CN3338" s="3">
        <v>2037</v>
      </c>
      <c r="CO3338" s="169">
        <f t="shared" si="264"/>
        <v>698.58308</v>
      </c>
      <c r="CP3338" s="169">
        <f t="shared" si="265"/>
        <v>725.68226000000004</v>
      </c>
      <c r="CQ3338" s="170">
        <f t="shared" si="266"/>
        <v>1424.2653399999999</v>
      </c>
      <c r="CU3338" s="174">
        <v>1090</v>
      </c>
      <c r="CV3338" s="174">
        <v>133372</v>
      </c>
      <c r="CW3338" s="174">
        <v>5</v>
      </c>
      <c r="CX3338" s="174">
        <v>1759.568</v>
      </c>
    </row>
    <row r="3339" spans="84:102" x14ac:dyDescent="0.25">
      <c r="CF3339" s="3" t="s">
        <v>3073</v>
      </c>
      <c r="CG3339" s="174">
        <v>112316</v>
      </c>
      <c r="CH3339" s="174">
        <v>961</v>
      </c>
      <c r="CI3339" s="174">
        <v>5</v>
      </c>
      <c r="CJ3339" s="174">
        <v>1758.6579999999999</v>
      </c>
      <c r="CK3339" s="174">
        <v>1758.6579999999999</v>
      </c>
      <c r="CN3339" s="3">
        <v>3032</v>
      </c>
      <c r="CO3339" s="169">
        <f t="shared" si="264"/>
        <v>725.17882999999995</v>
      </c>
      <c r="CP3339" s="169">
        <f t="shared" si="265"/>
        <v>698.68994999999995</v>
      </c>
      <c r="CQ3339" s="170">
        <f t="shared" si="266"/>
        <v>1423.8687799999998</v>
      </c>
      <c r="CU3339" s="174">
        <v>112316</v>
      </c>
      <c r="CV3339" s="174">
        <v>961</v>
      </c>
      <c r="CW3339" s="174">
        <v>5</v>
      </c>
      <c r="CX3339" s="174">
        <v>1758.6579999999999</v>
      </c>
    </row>
    <row r="3340" spans="84:102" x14ac:dyDescent="0.25">
      <c r="CF3340" s="3" t="s">
        <v>3073</v>
      </c>
      <c r="CG3340" s="174">
        <v>53522</v>
      </c>
      <c r="CH3340" s="174">
        <v>1804</v>
      </c>
      <c r="CI3340" s="174">
        <v>5</v>
      </c>
      <c r="CJ3340" s="174">
        <v>1758.6010000000001</v>
      </c>
      <c r="CK3340" s="174">
        <v>1758.6010000000001</v>
      </c>
      <c r="CN3340" s="3">
        <v>1780</v>
      </c>
      <c r="CO3340" s="169">
        <f t="shared" si="264"/>
        <v>677.68349999999998</v>
      </c>
      <c r="CP3340" s="169">
        <f t="shared" si="265"/>
        <v>738.6721</v>
      </c>
      <c r="CQ3340" s="170">
        <f t="shared" si="266"/>
        <v>1416.3555999999999</v>
      </c>
      <c r="CU3340" s="174">
        <v>53522</v>
      </c>
      <c r="CV3340" s="174">
        <v>1804</v>
      </c>
      <c r="CW3340" s="174">
        <v>5</v>
      </c>
      <c r="CX3340" s="174">
        <v>1758.6010000000001</v>
      </c>
    </row>
    <row r="3341" spans="84:102" x14ac:dyDescent="0.25">
      <c r="CF3341" s="3" t="s">
        <v>3073</v>
      </c>
      <c r="CG3341" s="174">
        <v>176995</v>
      </c>
      <c r="CH3341" s="174">
        <v>3427</v>
      </c>
      <c r="CI3341" s="174">
        <v>5</v>
      </c>
      <c r="CJ3341" s="174">
        <v>1757.9290000000001</v>
      </c>
      <c r="CK3341" s="174">
        <v>1757.9290000000001</v>
      </c>
      <c r="CN3341" s="3">
        <v>206</v>
      </c>
      <c r="CO3341" s="169">
        <f t="shared" si="264"/>
        <v>695.01040999999987</v>
      </c>
      <c r="CP3341" s="169">
        <f t="shared" si="265"/>
        <v>717.01812999999993</v>
      </c>
      <c r="CQ3341" s="170">
        <f t="shared" si="266"/>
        <v>1412.0285399999998</v>
      </c>
      <c r="CU3341" s="174">
        <v>176995</v>
      </c>
      <c r="CV3341" s="174">
        <v>3427</v>
      </c>
      <c r="CW3341" s="174">
        <v>5</v>
      </c>
      <c r="CX3341" s="174">
        <v>1757.9290000000001</v>
      </c>
    </row>
    <row r="3342" spans="84:102" x14ac:dyDescent="0.25">
      <c r="CF3342" s="3" t="s">
        <v>3073</v>
      </c>
      <c r="CG3342" s="174">
        <v>76777</v>
      </c>
      <c r="CH3342" s="174">
        <v>1603</v>
      </c>
      <c r="CI3342" s="174">
        <v>5</v>
      </c>
      <c r="CJ3342" s="174">
        <v>1757.885</v>
      </c>
      <c r="CK3342" s="174">
        <v>1757.885</v>
      </c>
      <c r="CN3342" s="3">
        <v>507</v>
      </c>
      <c r="CO3342" s="169">
        <f t="shared" si="264"/>
        <v>728.72849999999994</v>
      </c>
      <c r="CP3342" s="169">
        <f t="shared" si="265"/>
        <v>682.77570000000003</v>
      </c>
      <c r="CQ3342" s="170">
        <f t="shared" si="266"/>
        <v>1411.5041999999999</v>
      </c>
      <c r="CU3342" s="174">
        <v>76777</v>
      </c>
      <c r="CV3342" s="174">
        <v>1603</v>
      </c>
      <c r="CW3342" s="174">
        <v>5</v>
      </c>
      <c r="CX3342" s="174">
        <v>1757.885</v>
      </c>
    </row>
    <row r="3343" spans="84:102" x14ac:dyDescent="0.25">
      <c r="CF3343" s="3" t="s">
        <v>3073</v>
      </c>
      <c r="CG3343" s="174">
        <v>70205</v>
      </c>
      <c r="CH3343" s="174">
        <v>1672</v>
      </c>
      <c r="CI3343" s="174">
        <v>5</v>
      </c>
      <c r="CJ3343" s="174">
        <v>1757.345</v>
      </c>
      <c r="CK3343" s="174">
        <v>1757.345</v>
      </c>
      <c r="CN3343" s="3">
        <v>1254</v>
      </c>
      <c r="CO3343" s="169">
        <f t="shared" si="264"/>
        <v>697.8768</v>
      </c>
      <c r="CP3343" s="169">
        <f t="shared" si="265"/>
        <v>712.98710000000005</v>
      </c>
      <c r="CQ3343" s="170">
        <f t="shared" si="266"/>
        <v>1410.8639000000001</v>
      </c>
      <c r="CU3343" s="174">
        <v>70205</v>
      </c>
      <c r="CV3343" s="174">
        <v>1672</v>
      </c>
      <c r="CW3343" s="174">
        <v>5</v>
      </c>
      <c r="CX3343" s="174">
        <v>1757.345</v>
      </c>
    </row>
    <row r="3344" spans="84:102" x14ac:dyDescent="0.25">
      <c r="CF3344" s="3" t="s">
        <v>3073</v>
      </c>
      <c r="CG3344" s="174">
        <v>3080</v>
      </c>
      <c r="CH3344" s="174">
        <v>139707</v>
      </c>
      <c r="CI3344" s="174">
        <v>5</v>
      </c>
      <c r="CJ3344" s="174">
        <v>1757.2349999999999</v>
      </c>
      <c r="CK3344" s="174">
        <v>1757.2349999999999</v>
      </c>
      <c r="CN3344" s="3">
        <v>1598</v>
      </c>
      <c r="CO3344" s="169">
        <f t="shared" si="264"/>
        <v>711.66129999999998</v>
      </c>
      <c r="CP3344" s="169">
        <f t="shared" si="265"/>
        <v>692.5009</v>
      </c>
      <c r="CQ3344" s="170">
        <f t="shared" si="266"/>
        <v>1404.1622</v>
      </c>
      <c r="CU3344" s="174">
        <v>3080</v>
      </c>
      <c r="CV3344" s="174">
        <v>139707</v>
      </c>
      <c r="CW3344" s="174">
        <v>5</v>
      </c>
      <c r="CX3344" s="174">
        <v>1757.2349999999999</v>
      </c>
    </row>
    <row r="3345" spans="84:102" x14ac:dyDescent="0.25">
      <c r="CF3345" s="3" t="s">
        <v>3073</v>
      </c>
      <c r="CG3345" s="174">
        <v>387</v>
      </c>
      <c r="CH3345" s="174">
        <v>77773</v>
      </c>
      <c r="CI3345" s="174">
        <v>5</v>
      </c>
      <c r="CJ3345" s="174">
        <v>1757.203</v>
      </c>
      <c r="CK3345" s="174">
        <v>1757.203</v>
      </c>
      <c r="CN3345" s="3">
        <v>3490</v>
      </c>
      <c r="CO3345" s="169">
        <f t="shared" si="264"/>
        <v>712.54859999999996</v>
      </c>
      <c r="CP3345" s="169">
        <f t="shared" si="265"/>
        <v>689.41589999999997</v>
      </c>
      <c r="CQ3345" s="170">
        <f t="shared" si="266"/>
        <v>1401.9645</v>
      </c>
      <c r="CU3345" s="174">
        <v>387</v>
      </c>
      <c r="CV3345" s="174">
        <v>77773</v>
      </c>
      <c r="CW3345" s="174">
        <v>5</v>
      </c>
      <c r="CX3345" s="174">
        <v>1757.203</v>
      </c>
    </row>
    <row r="3346" spans="84:102" x14ac:dyDescent="0.25">
      <c r="CF3346" s="3" t="s">
        <v>3073</v>
      </c>
      <c r="CG3346" s="174">
        <v>284</v>
      </c>
      <c r="CH3346" s="174">
        <v>72627</v>
      </c>
      <c r="CI3346" s="174">
        <v>5</v>
      </c>
      <c r="CJ3346" s="174">
        <v>1757.164</v>
      </c>
      <c r="CK3346" s="174">
        <v>1757.164</v>
      </c>
      <c r="CN3346" s="3">
        <v>923</v>
      </c>
      <c r="CO3346" s="169">
        <f t="shared" si="264"/>
        <v>689.67909999999995</v>
      </c>
      <c r="CP3346" s="169">
        <f t="shared" si="265"/>
        <v>703.97879999999998</v>
      </c>
      <c r="CQ3346" s="170">
        <f t="shared" si="266"/>
        <v>1393.6578999999999</v>
      </c>
      <c r="CU3346" s="174">
        <v>284</v>
      </c>
      <c r="CV3346" s="174">
        <v>72627</v>
      </c>
      <c r="CW3346" s="174">
        <v>5</v>
      </c>
      <c r="CX3346" s="174">
        <v>1757.164</v>
      </c>
    </row>
    <row r="3347" spans="84:102" x14ac:dyDescent="0.25">
      <c r="CF3347" s="3" t="s">
        <v>3073</v>
      </c>
      <c r="CG3347" s="174">
        <v>154468</v>
      </c>
      <c r="CH3347" s="174">
        <v>2961</v>
      </c>
      <c r="CI3347" s="174">
        <v>5</v>
      </c>
      <c r="CJ3347" s="174">
        <v>1755.7090000000001</v>
      </c>
      <c r="CK3347" s="174">
        <v>1755.7090000000001</v>
      </c>
      <c r="CN3347" s="3">
        <v>703</v>
      </c>
      <c r="CO3347" s="169">
        <f t="shared" si="264"/>
        <v>690.83749999999998</v>
      </c>
      <c r="CP3347" s="169">
        <f t="shared" si="265"/>
        <v>702.17110000000002</v>
      </c>
      <c r="CQ3347" s="170">
        <f t="shared" si="266"/>
        <v>1393.0086000000001</v>
      </c>
      <c r="CU3347" s="174">
        <v>154468</v>
      </c>
      <c r="CV3347" s="174">
        <v>2961</v>
      </c>
      <c r="CW3347" s="174">
        <v>5</v>
      </c>
      <c r="CX3347" s="174">
        <v>1755.7090000000001</v>
      </c>
    </row>
    <row r="3348" spans="84:102" x14ac:dyDescent="0.25">
      <c r="CF3348" s="3" t="s">
        <v>3073</v>
      </c>
      <c r="CG3348" s="174">
        <v>136460</v>
      </c>
      <c r="CH3348" s="174">
        <v>2724</v>
      </c>
      <c r="CI3348" s="174">
        <v>5</v>
      </c>
      <c r="CJ3348" s="174">
        <v>1755.5630000000001</v>
      </c>
      <c r="CK3348" s="174">
        <v>1755.5630000000001</v>
      </c>
      <c r="CN3348" s="3">
        <v>1758</v>
      </c>
      <c r="CO3348" s="169">
        <f t="shared" si="264"/>
        <v>697.93290000000002</v>
      </c>
      <c r="CP3348" s="169">
        <f t="shared" si="265"/>
        <v>694.29219999999998</v>
      </c>
      <c r="CQ3348" s="170">
        <f t="shared" si="266"/>
        <v>1392.2251000000001</v>
      </c>
      <c r="CU3348" s="174">
        <v>136460</v>
      </c>
      <c r="CV3348" s="174">
        <v>2724</v>
      </c>
      <c r="CW3348" s="174">
        <v>5</v>
      </c>
      <c r="CX3348" s="174">
        <v>1755.5630000000001</v>
      </c>
    </row>
    <row r="3349" spans="84:102" x14ac:dyDescent="0.25">
      <c r="CF3349" s="3" t="s">
        <v>3073</v>
      </c>
      <c r="CG3349" s="174">
        <v>722</v>
      </c>
      <c r="CH3349" s="174">
        <v>97701</v>
      </c>
      <c r="CI3349" s="174">
        <v>5</v>
      </c>
      <c r="CJ3349" s="174">
        <v>1755.54</v>
      </c>
      <c r="CK3349" s="174">
        <v>1755.54</v>
      </c>
      <c r="CN3349" s="3">
        <v>2844</v>
      </c>
      <c r="CO3349" s="169">
        <f t="shared" si="264"/>
        <v>670.30420000000004</v>
      </c>
      <c r="CP3349" s="169">
        <f t="shared" si="265"/>
        <v>720.72789999999998</v>
      </c>
      <c r="CQ3349" s="170">
        <f t="shared" si="266"/>
        <v>1391.0320999999999</v>
      </c>
      <c r="CU3349" s="174">
        <v>722</v>
      </c>
      <c r="CV3349" s="174">
        <v>97701</v>
      </c>
      <c r="CW3349" s="174">
        <v>5</v>
      </c>
      <c r="CX3349" s="174">
        <v>1755.54</v>
      </c>
    </row>
    <row r="3350" spans="84:102" x14ac:dyDescent="0.25">
      <c r="CF3350" s="3" t="s">
        <v>3073</v>
      </c>
      <c r="CG3350" s="174">
        <v>182527</v>
      </c>
      <c r="CH3350" s="174">
        <v>3461</v>
      </c>
      <c r="CI3350" s="174">
        <v>5</v>
      </c>
      <c r="CJ3350" s="174">
        <v>1755.2560000000001</v>
      </c>
      <c r="CK3350" s="174">
        <v>1755.2560000000001</v>
      </c>
      <c r="CN3350" s="3">
        <v>2053</v>
      </c>
      <c r="CO3350" s="169">
        <f t="shared" si="264"/>
        <v>697.75369999999998</v>
      </c>
      <c r="CP3350" s="169">
        <f t="shared" si="265"/>
        <v>692.7509</v>
      </c>
      <c r="CQ3350" s="170">
        <f t="shared" si="266"/>
        <v>1390.5046</v>
      </c>
      <c r="CU3350" s="174">
        <v>182527</v>
      </c>
      <c r="CV3350" s="174">
        <v>3461</v>
      </c>
      <c r="CW3350" s="174">
        <v>5</v>
      </c>
      <c r="CX3350" s="174">
        <v>1755.2560000000001</v>
      </c>
    </row>
    <row r="3351" spans="84:102" x14ac:dyDescent="0.25">
      <c r="CF3351" s="3" t="s">
        <v>3073</v>
      </c>
      <c r="CG3351" s="174">
        <v>551</v>
      </c>
      <c r="CH3351" s="174">
        <v>83189</v>
      </c>
      <c r="CI3351" s="174">
        <v>5</v>
      </c>
      <c r="CJ3351" s="174">
        <v>1755.04</v>
      </c>
      <c r="CK3351" s="174">
        <v>1755.04</v>
      </c>
      <c r="CN3351" s="3">
        <v>122</v>
      </c>
      <c r="CO3351" s="169">
        <f t="shared" si="264"/>
        <v>685.86365999999998</v>
      </c>
      <c r="CP3351" s="169">
        <f t="shared" si="265"/>
        <v>704.32330000000002</v>
      </c>
      <c r="CQ3351" s="170">
        <f t="shared" si="266"/>
        <v>1390.18696</v>
      </c>
      <c r="CU3351" s="174">
        <v>551</v>
      </c>
      <c r="CV3351" s="174">
        <v>83189</v>
      </c>
      <c r="CW3351" s="174">
        <v>5</v>
      </c>
      <c r="CX3351" s="174">
        <v>1755.04</v>
      </c>
    </row>
    <row r="3352" spans="84:102" x14ac:dyDescent="0.25">
      <c r="CF3352" s="3" t="s">
        <v>3073</v>
      </c>
      <c r="CG3352" s="174">
        <v>52900</v>
      </c>
      <c r="CH3352" s="174">
        <v>1795</v>
      </c>
      <c r="CI3352" s="174">
        <v>5</v>
      </c>
      <c r="CJ3352" s="174">
        <v>1755.0029999999999</v>
      </c>
      <c r="CK3352" s="174">
        <v>1755.0029999999999</v>
      </c>
      <c r="CN3352" s="3">
        <v>3302</v>
      </c>
      <c r="CO3352" s="169">
        <f t="shared" si="264"/>
        <v>709.38670000000002</v>
      </c>
      <c r="CP3352" s="169">
        <f t="shared" si="265"/>
        <v>678.70440000000008</v>
      </c>
      <c r="CQ3352" s="170">
        <f t="shared" si="266"/>
        <v>1388.0911000000001</v>
      </c>
      <c r="CU3352" s="174">
        <v>52900</v>
      </c>
      <c r="CV3352" s="174">
        <v>1795</v>
      </c>
      <c r="CW3352" s="174">
        <v>5</v>
      </c>
      <c r="CX3352" s="174">
        <v>1755.0029999999999</v>
      </c>
    </row>
    <row r="3353" spans="84:102" x14ac:dyDescent="0.25">
      <c r="CF3353" s="3" t="s">
        <v>3073</v>
      </c>
      <c r="CG3353" s="174">
        <v>2724</v>
      </c>
      <c r="CH3353" s="174">
        <v>136460</v>
      </c>
      <c r="CI3353" s="174">
        <v>5</v>
      </c>
      <c r="CJ3353" s="174">
        <v>1754.231</v>
      </c>
      <c r="CK3353" s="174">
        <v>1754.231</v>
      </c>
      <c r="CN3353" s="3">
        <v>3449</v>
      </c>
      <c r="CO3353" s="169">
        <f t="shared" si="264"/>
        <v>689.29860000000008</v>
      </c>
      <c r="CP3353" s="169">
        <f t="shared" si="265"/>
        <v>695.7133</v>
      </c>
      <c r="CQ3353" s="170">
        <f t="shared" si="266"/>
        <v>1385.0119</v>
      </c>
      <c r="CU3353" s="174">
        <v>2724</v>
      </c>
      <c r="CV3353" s="174">
        <v>136460</v>
      </c>
      <c r="CW3353" s="174">
        <v>5</v>
      </c>
      <c r="CX3353" s="174">
        <v>1754.231</v>
      </c>
    </row>
    <row r="3354" spans="84:102" x14ac:dyDescent="0.25">
      <c r="CF3354" s="3" t="s">
        <v>3073</v>
      </c>
      <c r="CG3354" s="174">
        <v>89141</v>
      </c>
      <c r="CH3354" s="174">
        <v>1510</v>
      </c>
      <c r="CI3354" s="174">
        <v>5</v>
      </c>
      <c r="CJ3354" s="174">
        <v>1754.018</v>
      </c>
      <c r="CK3354" s="174">
        <v>1754.018</v>
      </c>
      <c r="CN3354" s="3">
        <v>120</v>
      </c>
      <c r="CO3354" s="169">
        <f t="shared" si="264"/>
        <v>699.9842900000001</v>
      </c>
      <c r="CP3354" s="169">
        <f t="shared" si="265"/>
        <v>683.36011999999994</v>
      </c>
      <c r="CQ3354" s="170">
        <f t="shared" si="266"/>
        <v>1383.3444100000002</v>
      </c>
      <c r="CU3354" s="174">
        <v>89141</v>
      </c>
      <c r="CV3354" s="174">
        <v>1510</v>
      </c>
      <c r="CW3354" s="174">
        <v>5</v>
      </c>
      <c r="CX3354" s="174">
        <v>1754.018</v>
      </c>
    </row>
    <row r="3355" spans="84:102" x14ac:dyDescent="0.25">
      <c r="CF3355" s="3" t="s">
        <v>3073</v>
      </c>
      <c r="CG3355" s="174">
        <v>1726</v>
      </c>
      <c r="CH3355" s="174">
        <v>61060</v>
      </c>
      <c r="CI3355" s="174">
        <v>5</v>
      </c>
      <c r="CJ3355" s="174">
        <v>1754.0039999999999</v>
      </c>
      <c r="CK3355" s="174">
        <v>1754.0039999999999</v>
      </c>
      <c r="CN3355" s="3">
        <v>705</v>
      </c>
      <c r="CO3355" s="169">
        <f t="shared" si="264"/>
        <v>689.53246000000001</v>
      </c>
      <c r="CP3355" s="169">
        <f t="shared" si="265"/>
        <v>692.46109999999999</v>
      </c>
      <c r="CQ3355" s="170">
        <f t="shared" si="266"/>
        <v>1381.9935599999999</v>
      </c>
      <c r="CU3355" s="174">
        <v>1726</v>
      </c>
      <c r="CV3355" s="174">
        <v>61060</v>
      </c>
      <c r="CW3355" s="174">
        <v>5</v>
      </c>
      <c r="CX3355" s="174">
        <v>1754.0039999999999</v>
      </c>
    </row>
    <row r="3356" spans="84:102" x14ac:dyDescent="0.25">
      <c r="CF3356" s="3" t="s">
        <v>3073</v>
      </c>
      <c r="CG3356" s="174">
        <v>739</v>
      </c>
      <c r="CH3356" s="174">
        <v>98139</v>
      </c>
      <c r="CI3356" s="174">
        <v>5</v>
      </c>
      <c r="CJ3356" s="174">
        <v>1753.922</v>
      </c>
      <c r="CK3356" s="174">
        <v>1753.922</v>
      </c>
      <c r="CN3356" s="3">
        <v>1742</v>
      </c>
      <c r="CO3356" s="169">
        <f t="shared" si="264"/>
        <v>680.50710000000004</v>
      </c>
      <c r="CP3356" s="169">
        <f t="shared" si="265"/>
        <v>698.81979999999999</v>
      </c>
      <c r="CQ3356" s="170">
        <f t="shared" si="266"/>
        <v>1379.3269</v>
      </c>
      <c r="CU3356" s="174">
        <v>739</v>
      </c>
      <c r="CV3356" s="174">
        <v>98139</v>
      </c>
      <c r="CW3356" s="174">
        <v>5</v>
      </c>
      <c r="CX3356" s="174">
        <v>1753.922</v>
      </c>
    </row>
    <row r="3357" spans="84:102" x14ac:dyDescent="0.25">
      <c r="CF3357" s="3" t="s">
        <v>3073</v>
      </c>
      <c r="CG3357" s="174">
        <v>721</v>
      </c>
      <c r="CH3357" s="174">
        <v>97730</v>
      </c>
      <c r="CI3357" s="174">
        <v>5</v>
      </c>
      <c r="CJ3357" s="174">
        <v>1753.8589999999999</v>
      </c>
      <c r="CK3357" s="174">
        <v>1753.8589999999999</v>
      </c>
      <c r="CN3357" s="3">
        <v>3621</v>
      </c>
      <c r="CO3357" s="169">
        <f t="shared" si="264"/>
        <v>657.47130000000004</v>
      </c>
      <c r="CP3357" s="169">
        <f t="shared" si="265"/>
        <v>718.89279999999997</v>
      </c>
      <c r="CQ3357" s="170">
        <f t="shared" si="266"/>
        <v>1376.3641</v>
      </c>
      <c r="CU3357" s="174">
        <v>721</v>
      </c>
      <c r="CV3357" s="174">
        <v>97730</v>
      </c>
      <c r="CW3357" s="174">
        <v>5</v>
      </c>
      <c r="CX3357" s="174">
        <v>1753.8589999999999</v>
      </c>
    </row>
    <row r="3358" spans="84:102" x14ac:dyDescent="0.25">
      <c r="CF3358" s="3" t="s">
        <v>3073</v>
      </c>
      <c r="CG3358" s="174">
        <v>1162</v>
      </c>
      <c r="CH3358" s="174">
        <v>146843</v>
      </c>
      <c r="CI3358" s="174">
        <v>5</v>
      </c>
      <c r="CJ3358" s="174">
        <v>1753.6420000000001</v>
      </c>
      <c r="CK3358" s="174">
        <v>1753.6420000000001</v>
      </c>
      <c r="CN3358" s="3">
        <v>2544</v>
      </c>
      <c r="CO3358" s="169">
        <f t="shared" si="264"/>
        <v>704.26210000000003</v>
      </c>
      <c r="CP3358" s="169">
        <f t="shared" si="265"/>
        <v>668.96960000000001</v>
      </c>
      <c r="CQ3358" s="170">
        <f t="shared" si="266"/>
        <v>1373.2317</v>
      </c>
      <c r="CU3358" s="174">
        <v>1162</v>
      </c>
      <c r="CV3358" s="174">
        <v>146843</v>
      </c>
      <c r="CW3358" s="174">
        <v>5</v>
      </c>
      <c r="CX3358" s="174">
        <v>1753.6420000000001</v>
      </c>
    </row>
    <row r="3359" spans="84:102" x14ac:dyDescent="0.25">
      <c r="CF3359" s="3" t="s">
        <v>3073</v>
      </c>
      <c r="CG3359" s="174">
        <v>993</v>
      </c>
      <c r="CH3359" s="174">
        <v>115136</v>
      </c>
      <c r="CI3359" s="174">
        <v>5</v>
      </c>
      <c r="CJ3359" s="174">
        <v>1752.7729999999999</v>
      </c>
      <c r="CK3359" s="174">
        <v>1752.7729999999999</v>
      </c>
      <c r="CN3359" s="3">
        <v>368</v>
      </c>
      <c r="CO3359" s="169">
        <f t="shared" si="264"/>
        <v>670.07240000000002</v>
      </c>
      <c r="CP3359" s="169">
        <f t="shared" si="265"/>
        <v>698.95640000000003</v>
      </c>
      <c r="CQ3359" s="170">
        <f t="shared" si="266"/>
        <v>1369.0288</v>
      </c>
      <c r="CU3359" s="174">
        <v>993</v>
      </c>
      <c r="CV3359" s="174">
        <v>115136</v>
      </c>
      <c r="CW3359" s="174">
        <v>5</v>
      </c>
      <c r="CX3359" s="174">
        <v>1752.7729999999999</v>
      </c>
    </row>
    <row r="3360" spans="84:102" x14ac:dyDescent="0.25">
      <c r="CF3360" s="3" t="s">
        <v>3073</v>
      </c>
      <c r="CG3360" s="174">
        <v>2624</v>
      </c>
      <c r="CH3360" s="174">
        <v>45103</v>
      </c>
      <c r="CI3360" s="174">
        <v>5</v>
      </c>
      <c r="CJ3360" s="174">
        <v>1752.567</v>
      </c>
      <c r="CK3360" s="174">
        <v>1752.567</v>
      </c>
      <c r="CN3360" s="3">
        <v>3470</v>
      </c>
      <c r="CO3360" s="169">
        <f t="shared" si="264"/>
        <v>685.23649999999998</v>
      </c>
      <c r="CP3360" s="169">
        <f t="shared" si="265"/>
        <v>682.78219999999999</v>
      </c>
      <c r="CQ3360" s="170">
        <f t="shared" si="266"/>
        <v>1368.0187000000001</v>
      </c>
      <c r="CU3360" s="174">
        <v>2624</v>
      </c>
      <c r="CV3360" s="174">
        <v>45103</v>
      </c>
      <c r="CW3360" s="174">
        <v>5</v>
      </c>
      <c r="CX3360" s="174">
        <v>1752.567</v>
      </c>
    </row>
    <row r="3361" spans="84:102" x14ac:dyDescent="0.25">
      <c r="CF3361" s="3" t="s">
        <v>3073</v>
      </c>
      <c r="CG3361" s="174">
        <v>1626</v>
      </c>
      <c r="CH3361" s="174">
        <v>75236</v>
      </c>
      <c r="CI3361" s="174">
        <v>5</v>
      </c>
      <c r="CJ3361" s="174">
        <v>1752.1289999999999</v>
      </c>
      <c r="CK3361" s="174">
        <v>1752.1289999999999</v>
      </c>
      <c r="CN3361" s="3">
        <v>545</v>
      </c>
      <c r="CO3361" s="169">
        <f t="shared" si="264"/>
        <v>680.0598</v>
      </c>
      <c r="CP3361" s="169">
        <f t="shared" si="265"/>
        <v>687.94710000000009</v>
      </c>
      <c r="CQ3361" s="170">
        <f t="shared" si="266"/>
        <v>1368.0069000000001</v>
      </c>
      <c r="CU3361" s="174">
        <v>1626</v>
      </c>
      <c r="CV3361" s="174">
        <v>75236</v>
      </c>
      <c r="CW3361" s="174">
        <v>5</v>
      </c>
      <c r="CX3361" s="174">
        <v>1752.1289999999999</v>
      </c>
    </row>
    <row r="3362" spans="84:102" x14ac:dyDescent="0.25">
      <c r="CF3362" s="3" t="s">
        <v>3073</v>
      </c>
      <c r="CG3362" s="174">
        <v>3310</v>
      </c>
      <c r="CH3362" s="174">
        <v>164901</v>
      </c>
      <c r="CI3362" s="174">
        <v>5</v>
      </c>
      <c r="CJ3362" s="174">
        <v>1752.0640000000001</v>
      </c>
      <c r="CK3362" s="174">
        <v>1752.0640000000001</v>
      </c>
      <c r="CN3362" s="3">
        <v>3099</v>
      </c>
      <c r="CO3362" s="169">
        <f t="shared" si="264"/>
        <v>678.71</v>
      </c>
      <c r="CP3362" s="169">
        <f t="shared" si="265"/>
        <v>688.9867999999999</v>
      </c>
      <c r="CQ3362" s="170">
        <f t="shared" si="266"/>
        <v>1367.6967999999999</v>
      </c>
      <c r="CU3362" s="174">
        <v>3310</v>
      </c>
      <c r="CV3362" s="174">
        <v>164901</v>
      </c>
      <c r="CW3362" s="174">
        <v>5</v>
      </c>
      <c r="CX3362" s="174">
        <v>1752.0640000000001</v>
      </c>
    </row>
    <row r="3363" spans="84:102" x14ac:dyDescent="0.25">
      <c r="CF3363" s="3" t="s">
        <v>3073</v>
      </c>
      <c r="CG3363" s="174">
        <v>58</v>
      </c>
      <c r="CH3363" s="174">
        <v>64488</v>
      </c>
      <c r="CI3363" s="174">
        <v>5</v>
      </c>
      <c r="CJ3363" s="174">
        <v>1751.931</v>
      </c>
      <c r="CK3363" s="174">
        <v>1751.931</v>
      </c>
      <c r="CN3363" s="3">
        <v>3057</v>
      </c>
      <c r="CO3363" s="169">
        <f t="shared" si="264"/>
        <v>683.58199999999999</v>
      </c>
      <c r="CP3363" s="169">
        <f t="shared" si="265"/>
        <v>683.03959999999995</v>
      </c>
      <c r="CQ3363" s="170">
        <f t="shared" si="266"/>
        <v>1366.6215999999999</v>
      </c>
      <c r="CU3363" s="174">
        <v>58</v>
      </c>
      <c r="CV3363" s="174">
        <v>64488</v>
      </c>
      <c r="CW3363" s="174">
        <v>5</v>
      </c>
      <c r="CX3363" s="174">
        <v>1751.931</v>
      </c>
    </row>
    <row r="3364" spans="84:102" x14ac:dyDescent="0.25">
      <c r="CF3364" s="3" t="s">
        <v>3073</v>
      </c>
      <c r="CG3364" s="174">
        <v>3221</v>
      </c>
      <c r="CH3364" s="174">
        <v>157413</v>
      </c>
      <c r="CI3364" s="174">
        <v>5</v>
      </c>
      <c r="CJ3364" s="174">
        <v>1751.623</v>
      </c>
      <c r="CK3364" s="174">
        <v>1751.623</v>
      </c>
      <c r="CN3364" s="3">
        <v>2211</v>
      </c>
      <c r="CO3364" s="169">
        <f t="shared" si="264"/>
        <v>669.15370000000007</v>
      </c>
      <c r="CP3364" s="169">
        <f t="shared" si="265"/>
        <v>693.2106</v>
      </c>
      <c r="CQ3364" s="170">
        <f t="shared" si="266"/>
        <v>1362.3643000000002</v>
      </c>
      <c r="CU3364" s="174">
        <v>3221</v>
      </c>
      <c r="CV3364" s="174">
        <v>157413</v>
      </c>
      <c r="CW3364" s="174">
        <v>5</v>
      </c>
      <c r="CX3364" s="174">
        <v>1751.623</v>
      </c>
    </row>
    <row r="3365" spans="84:102" x14ac:dyDescent="0.25">
      <c r="CF3365" s="3" t="s">
        <v>3073</v>
      </c>
      <c r="CG3365" s="174">
        <v>98139</v>
      </c>
      <c r="CH3365" s="174">
        <v>739</v>
      </c>
      <c r="CI3365" s="174">
        <v>5</v>
      </c>
      <c r="CJ3365" s="174">
        <v>1751.1110000000001</v>
      </c>
      <c r="CK3365" s="174">
        <v>1751.1110000000001</v>
      </c>
      <c r="CN3365" s="3">
        <v>3122</v>
      </c>
      <c r="CO3365" s="169">
        <f t="shared" si="264"/>
        <v>709.1268</v>
      </c>
      <c r="CP3365" s="169">
        <f t="shared" si="265"/>
        <v>651.2106</v>
      </c>
      <c r="CQ3365" s="170">
        <f t="shared" si="266"/>
        <v>1360.3373999999999</v>
      </c>
      <c r="CU3365" s="174">
        <v>98139</v>
      </c>
      <c r="CV3365" s="174">
        <v>739</v>
      </c>
      <c r="CW3365" s="174">
        <v>5</v>
      </c>
      <c r="CX3365" s="174">
        <v>1751.1110000000001</v>
      </c>
    </row>
    <row r="3366" spans="84:102" x14ac:dyDescent="0.25">
      <c r="CF3366" s="3" t="s">
        <v>3073</v>
      </c>
      <c r="CG3366" s="174">
        <v>426</v>
      </c>
      <c r="CH3366" s="174">
        <v>82163</v>
      </c>
      <c r="CI3366" s="174">
        <v>5</v>
      </c>
      <c r="CJ3366" s="174">
        <v>1749.672</v>
      </c>
      <c r="CK3366" s="174">
        <v>1749.672</v>
      </c>
      <c r="CN3366" s="3">
        <v>2809</v>
      </c>
      <c r="CO3366" s="169">
        <f t="shared" si="264"/>
        <v>661.56570000000011</v>
      </c>
      <c r="CP3366" s="169">
        <f t="shared" si="265"/>
        <v>694.67740000000003</v>
      </c>
      <c r="CQ3366" s="170">
        <f t="shared" si="266"/>
        <v>1356.2431000000001</v>
      </c>
      <c r="CU3366" s="174">
        <v>426</v>
      </c>
      <c r="CV3366" s="174">
        <v>82163</v>
      </c>
      <c r="CW3366" s="174">
        <v>5</v>
      </c>
      <c r="CX3366" s="174">
        <v>1749.672</v>
      </c>
    </row>
    <row r="3367" spans="84:102" x14ac:dyDescent="0.25">
      <c r="CF3367" s="3" t="s">
        <v>3073</v>
      </c>
      <c r="CG3367" s="174">
        <v>107066</v>
      </c>
      <c r="CH3367" s="174">
        <v>3652</v>
      </c>
      <c r="CI3367" s="174">
        <v>5</v>
      </c>
      <c r="CJ3367" s="174">
        <v>1749.296</v>
      </c>
      <c r="CK3367" s="174">
        <v>1749.296</v>
      </c>
      <c r="CN3367" s="3">
        <v>377</v>
      </c>
      <c r="CO3367" s="169">
        <f t="shared" si="264"/>
        <v>662.9208000000001</v>
      </c>
      <c r="CP3367" s="169">
        <f t="shared" si="265"/>
        <v>690.11709999999994</v>
      </c>
      <c r="CQ3367" s="170">
        <f t="shared" si="266"/>
        <v>1353.0379</v>
      </c>
      <c r="CU3367" s="174">
        <v>107066</v>
      </c>
      <c r="CV3367" s="174">
        <v>3652</v>
      </c>
      <c r="CW3367" s="174">
        <v>5</v>
      </c>
      <c r="CX3367" s="174">
        <v>1749.296</v>
      </c>
    </row>
    <row r="3368" spans="84:102" x14ac:dyDescent="0.25">
      <c r="CF3368" s="3" t="s">
        <v>3073</v>
      </c>
      <c r="CG3368" s="174">
        <v>131811</v>
      </c>
      <c r="CH3368" s="174">
        <v>1082</v>
      </c>
      <c r="CI3368" s="174">
        <v>5</v>
      </c>
      <c r="CJ3368" s="174">
        <v>1749.0730000000001</v>
      </c>
      <c r="CK3368" s="174">
        <v>1749.0730000000001</v>
      </c>
      <c r="CN3368" s="3">
        <v>2670</v>
      </c>
      <c r="CO3368" s="169">
        <f t="shared" si="264"/>
        <v>684.85360000000003</v>
      </c>
      <c r="CP3368" s="169">
        <f t="shared" si="265"/>
        <v>667.90099999999995</v>
      </c>
      <c r="CQ3368" s="170">
        <f t="shared" si="266"/>
        <v>1352.7546</v>
      </c>
      <c r="CU3368" s="174">
        <v>131811</v>
      </c>
      <c r="CV3368" s="174">
        <v>1082</v>
      </c>
      <c r="CW3368" s="174">
        <v>5</v>
      </c>
      <c r="CX3368" s="174">
        <v>1749.0730000000001</v>
      </c>
    </row>
    <row r="3369" spans="84:102" x14ac:dyDescent="0.25">
      <c r="CF3369" s="3" t="s">
        <v>3073</v>
      </c>
      <c r="CG3369" s="174">
        <v>153979</v>
      </c>
      <c r="CH3369" s="174">
        <v>2978</v>
      </c>
      <c r="CI3369" s="174">
        <v>5</v>
      </c>
      <c r="CJ3369" s="174">
        <v>1748.9190000000001</v>
      </c>
      <c r="CK3369" s="174">
        <v>1748.9190000000001</v>
      </c>
      <c r="CN3369" s="3">
        <v>1050</v>
      </c>
      <c r="CO3369" s="169">
        <f t="shared" si="264"/>
        <v>634.66579999999999</v>
      </c>
      <c r="CP3369" s="169">
        <f t="shared" si="265"/>
        <v>717.46849999999995</v>
      </c>
      <c r="CQ3369" s="170">
        <f t="shared" si="266"/>
        <v>1352.1342999999999</v>
      </c>
      <c r="CU3369" s="174">
        <v>153979</v>
      </c>
      <c r="CV3369" s="174">
        <v>2978</v>
      </c>
      <c r="CW3369" s="174">
        <v>5</v>
      </c>
      <c r="CX3369" s="174">
        <v>1748.9190000000001</v>
      </c>
    </row>
    <row r="3370" spans="84:102" x14ac:dyDescent="0.25">
      <c r="CF3370" s="3" t="s">
        <v>3073</v>
      </c>
      <c r="CG3370" s="174">
        <v>74824</v>
      </c>
      <c r="CH3370" s="174">
        <v>1934</v>
      </c>
      <c r="CI3370" s="174">
        <v>5</v>
      </c>
      <c r="CJ3370" s="174">
        <v>1747.8389999999999</v>
      </c>
      <c r="CK3370" s="174">
        <v>1747.8389999999999</v>
      </c>
      <c r="CN3370" s="3">
        <v>276</v>
      </c>
      <c r="CO3370" s="169">
        <f t="shared" si="264"/>
        <v>674.82759999999996</v>
      </c>
      <c r="CP3370" s="169">
        <f t="shared" si="265"/>
        <v>674.40769999999998</v>
      </c>
      <c r="CQ3370" s="170">
        <f t="shared" si="266"/>
        <v>1349.2352999999998</v>
      </c>
      <c r="CU3370" s="174">
        <v>74824</v>
      </c>
      <c r="CV3370" s="174">
        <v>1934</v>
      </c>
      <c r="CW3370" s="174">
        <v>5</v>
      </c>
      <c r="CX3370" s="174">
        <v>1747.8389999999999</v>
      </c>
    </row>
    <row r="3371" spans="84:102" x14ac:dyDescent="0.25">
      <c r="CF3371" s="3" t="s">
        <v>3073</v>
      </c>
      <c r="CG3371" s="174">
        <v>160902</v>
      </c>
      <c r="CH3371" s="174">
        <v>3010</v>
      </c>
      <c r="CI3371" s="174">
        <v>5</v>
      </c>
      <c r="CJ3371" s="174">
        <v>1747.2670000000001</v>
      </c>
      <c r="CK3371" s="174">
        <v>1747.2670000000001</v>
      </c>
      <c r="CN3371" s="3">
        <v>1895</v>
      </c>
      <c r="CO3371" s="169">
        <f t="shared" si="264"/>
        <v>673.58040000000005</v>
      </c>
      <c r="CP3371" s="169">
        <f t="shared" si="265"/>
        <v>672.64530000000002</v>
      </c>
      <c r="CQ3371" s="170">
        <f t="shared" si="266"/>
        <v>1346.2257</v>
      </c>
      <c r="CU3371" s="174">
        <v>160902</v>
      </c>
      <c r="CV3371" s="174">
        <v>3010</v>
      </c>
      <c r="CW3371" s="174">
        <v>5</v>
      </c>
      <c r="CX3371" s="174">
        <v>1747.2670000000001</v>
      </c>
    </row>
    <row r="3372" spans="84:102" x14ac:dyDescent="0.25">
      <c r="CF3372" s="3" t="s">
        <v>3073</v>
      </c>
      <c r="CG3372" s="174">
        <v>64488</v>
      </c>
      <c r="CH3372" s="174">
        <v>58</v>
      </c>
      <c r="CI3372" s="174">
        <v>5</v>
      </c>
      <c r="CJ3372" s="174">
        <v>1746.9970000000001</v>
      </c>
      <c r="CK3372" s="174">
        <v>1746.9970000000001</v>
      </c>
      <c r="CN3372" s="3">
        <v>2702</v>
      </c>
      <c r="CO3372" s="169">
        <f t="shared" si="264"/>
        <v>681.54129999999998</v>
      </c>
      <c r="CP3372" s="169">
        <f t="shared" si="265"/>
        <v>664.5779</v>
      </c>
      <c r="CQ3372" s="170">
        <f t="shared" si="266"/>
        <v>1346.1192000000001</v>
      </c>
      <c r="CU3372" s="174">
        <v>64488</v>
      </c>
      <c r="CV3372" s="174">
        <v>58</v>
      </c>
      <c r="CW3372" s="174">
        <v>5</v>
      </c>
      <c r="CX3372" s="174">
        <v>1746.9970000000001</v>
      </c>
    </row>
    <row r="3373" spans="84:102" x14ac:dyDescent="0.25">
      <c r="CF3373" s="3" t="s">
        <v>3073</v>
      </c>
      <c r="CG3373" s="174">
        <v>169558</v>
      </c>
      <c r="CH3373" s="174">
        <v>3376</v>
      </c>
      <c r="CI3373" s="174">
        <v>5</v>
      </c>
      <c r="CJ3373" s="174">
        <v>1746.9690000000001</v>
      </c>
      <c r="CK3373" s="174">
        <v>1746.9690000000001</v>
      </c>
      <c r="CN3373" s="3">
        <v>1503</v>
      </c>
      <c r="CO3373" s="169">
        <f t="shared" si="264"/>
        <v>667.34109999999998</v>
      </c>
      <c r="CP3373" s="169">
        <f t="shared" si="265"/>
        <v>671.78020000000004</v>
      </c>
      <c r="CQ3373" s="170">
        <f t="shared" si="266"/>
        <v>1339.1213</v>
      </c>
      <c r="CU3373" s="174">
        <v>169558</v>
      </c>
      <c r="CV3373" s="174">
        <v>3376</v>
      </c>
      <c r="CW3373" s="174">
        <v>5</v>
      </c>
      <c r="CX3373" s="174">
        <v>1746.9690000000001</v>
      </c>
    </row>
    <row r="3374" spans="84:102" x14ac:dyDescent="0.25">
      <c r="CF3374" s="3" t="s">
        <v>3073</v>
      </c>
      <c r="CG3374" s="174">
        <v>1788</v>
      </c>
      <c r="CH3374" s="174">
        <v>57619</v>
      </c>
      <c r="CI3374" s="174">
        <v>5</v>
      </c>
      <c r="CJ3374" s="174">
        <v>1746.6759999999999</v>
      </c>
      <c r="CK3374" s="174">
        <v>1746.6759999999999</v>
      </c>
      <c r="CN3374" s="3">
        <v>3324</v>
      </c>
      <c r="CO3374" s="169">
        <f t="shared" si="264"/>
        <v>660.5557</v>
      </c>
      <c r="CP3374" s="169">
        <f t="shared" si="265"/>
        <v>678.27009999999996</v>
      </c>
      <c r="CQ3374" s="170">
        <f t="shared" si="266"/>
        <v>1338.8258000000001</v>
      </c>
      <c r="CU3374" s="174">
        <v>1788</v>
      </c>
      <c r="CV3374" s="174">
        <v>57619</v>
      </c>
      <c r="CW3374" s="174">
        <v>5</v>
      </c>
      <c r="CX3374" s="174">
        <v>1746.6759999999999</v>
      </c>
    </row>
    <row r="3375" spans="84:102" x14ac:dyDescent="0.25">
      <c r="CF3375" s="3" t="s">
        <v>3073</v>
      </c>
      <c r="CG3375" s="174">
        <v>160082</v>
      </c>
      <c r="CH3375" s="174">
        <v>3253</v>
      </c>
      <c r="CI3375" s="174">
        <v>5</v>
      </c>
      <c r="CJ3375" s="174">
        <v>1746.569</v>
      </c>
      <c r="CK3375" s="174">
        <v>1746.569</v>
      </c>
      <c r="CN3375" s="3">
        <v>851</v>
      </c>
      <c r="CO3375" s="169">
        <f t="shared" si="264"/>
        <v>671.86562700000002</v>
      </c>
      <c r="CP3375" s="169">
        <f t="shared" si="265"/>
        <v>665.11061799999993</v>
      </c>
      <c r="CQ3375" s="170">
        <f t="shared" si="266"/>
        <v>1336.9762449999998</v>
      </c>
      <c r="CU3375" s="174">
        <v>160082</v>
      </c>
      <c r="CV3375" s="174">
        <v>3253</v>
      </c>
      <c r="CW3375" s="174">
        <v>5</v>
      </c>
      <c r="CX3375" s="174">
        <v>1746.569</v>
      </c>
    </row>
    <row r="3376" spans="84:102" x14ac:dyDescent="0.25">
      <c r="CF3376" s="3" t="s">
        <v>3073</v>
      </c>
      <c r="CG3376" s="174">
        <v>1729</v>
      </c>
      <c r="CH3376" s="174">
        <v>62843</v>
      </c>
      <c r="CI3376" s="174">
        <v>5</v>
      </c>
      <c r="CJ3376" s="174">
        <v>1746.463</v>
      </c>
      <c r="CK3376" s="174">
        <v>1746.463</v>
      </c>
      <c r="CN3376" s="3">
        <v>3327</v>
      </c>
      <c r="CO3376" s="169">
        <f t="shared" si="264"/>
        <v>654.26499999999999</v>
      </c>
      <c r="CP3376" s="169">
        <f t="shared" si="265"/>
        <v>682.59860000000003</v>
      </c>
      <c r="CQ3376" s="170">
        <f t="shared" si="266"/>
        <v>1336.8636000000001</v>
      </c>
      <c r="CU3376" s="174">
        <v>1729</v>
      </c>
      <c r="CV3376" s="174">
        <v>62843</v>
      </c>
      <c r="CW3376" s="174">
        <v>5</v>
      </c>
      <c r="CX3376" s="174">
        <v>1746.463</v>
      </c>
    </row>
    <row r="3377" spans="84:102" x14ac:dyDescent="0.25">
      <c r="CF3377" s="3" t="s">
        <v>3073</v>
      </c>
      <c r="CG3377" s="174">
        <v>104347</v>
      </c>
      <c r="CH3377" s="174">
        <v>1437</v>
      </c>
      <c r="CI3377" s="174">
        <v>5</v>
      </c>
      <c r="CJ3377" s="174">
        <v>1746.3489999999999</v>
      </c>
      <c r="CK3377" s="174">
        <v>1746.3489999999999</v>
      </c>
      <c r="CN3377" s="3">
        <v>277</v>
      </c>
      <c r="CO3377" s="169">
        <f t="shared" si="264"/>
        <v>678.17489999999998</v>
      </c>
      <c r="CP3377" s="169">
        <f t="shared" si="265"/>
        <v>657.87339999999995</v>
      </c>
      <c r="CQ3377" s="170">
        <f t="shared" si="266"/>
        <v>1336.0482999999999</v>
      </c>
      <c r="CU3377" s="174">
        <v>104347</v>
      </c>
      <c r="CV3377" s="174">
        <v>1437</v>
      </c>
      <c r="CW3377" s="174">
        <v>5</v>
      </c>
      <c r="CX3377" s="174">
        <v>1746.3489999999999</v>
      </c>
    </row>
    <row r="3378" spans="84:102" x14ac:dyDescent="0.25">
      <c r="CF3378" s="3" t="s">
        <v>3073</v>
      </c>
      <c r="CG3378" s="174">
        <v>2254</v>
      </c>
      <c r="CH3378" s="174">
        <v>19746</v>
      </c>
      <c r="CI3378" s="174">
        <v>5</v>
      </c>
      <c r="CJ3378" s="174">
        <v>1745.4380000000001</v>
      </c>
      <c r="CK3378" s="174">
        <v>1745.4380000000001</v>
      </c>
      <c r="CN3378" s="3">
        <v>3483</v>
      </c>
      <c r="CO3378" s="169">
        <f t="shared" si="264"/>
        <v>674.02099999999996</v>
      </c>
      <c r="CP3378" s="169">
        <f t="shared" si="265"/>
        <v>660.57999999999993</v>
      </c>
      <c r="CQ3378" s="170">
        <f t="shared" si="266"/>
        <v>1334.6009999999999</v>
      </c>
      <c r="CU3378" s="174">
        <v>2254</v>
      </c>
      <c r="CV3378" s="174">
        <v>19746</v>
      </c>
      <c r="CW3378" s="174">
        <v>5</v>
      </c>
      <c r="CX3378" s="174">
        <v>1745.4380000000001</v>
      </c>
    </row>
    <row r="3379" spans="84:102" x14ac:dyDescent="0.25">
      <c r="CF3379" s="3" t="s">
        <v>3073</v>
      </c>
      <c r="CG3379" s="174">
        <v>1333</v>
      </c>
      <c r="CH3379" s="174">
        <v>116174</v>
      </c>
      <c r="CI3379" s="174">
        <v>5</v>
      </c>
      <c r="CJ3379" s="174">
        <v>1744.9880000000001</v>
      </c>
      <c r="CK3379" s="174">
        <v>1744.9880000000001</v>
      </c>
      <c r="CN3379" s="3">
        <v>2888</v>
      </c>
      <c r="CO3379" s="169">
        <f t="shared" si="264"/>
        <v>657.19100000000003</v>
      </c>
      <c r="CP3379" s="169">
        <f t="shared" si="265"/>
        <v>677.13099999999997</v>
      </c>
      <c r="CQ3379" s="170">
        <f t="shared" si="266"/>
        <v>1334.3220000000001</v>
      </c>
      <c r="CU3379" s="174">
        <v>1333</v>
      </c>
      <c r="CV3379" s="174">
        <v>116174</v>
      </c>
      <c r="CW3379" s="174">
        <v>5</v>
      </c>
      <c r="CX3379" s="174">
        <v>1744.9880000000001</v>
      </c>
    </row>
    <row r="3380" spans="84:102" x14ac:dyDescent="0.25">
      <c r="CF3380" s="3" t="s">
        <v>3073</v>
      </c>
      <c r="CG3380" s="174">
        <v>687</v>
      </c>
      <c r="CH3380" s="174">
        <v>93082</v>
      </c>
      <c r="CI3380" s="174">
        <v>5</v>
      </c>
      <c r="CJ3380" s="174">
        <v>1744.9380000000001</v>
      </c>
      <c r="CK3380" s="174">
        <v>1744.9380000000001</v>
      </c>
      <c r="CN3380" s="3">
        <v>225</v>
      </c>
      <c r="CO3380" s="169">
        <f t="shared" si="264"/>
        <v>637.54539999999997</v>
      </c>
      <c r="CP3380" s="169">
        <f t="shared" si="265"/>
        <v>696.71389999999997</v>
      </c>
      <c r="CQ3380" s="170">
        <f t="shared" si="266"/>
        <v>1334.2592999999999</v>
      </c>
      <c r="CU3380" s="174">
        <v>687</v>
      </c>
      <c r="CV3380" s="174">
        <v>93082</v>
      </c>
      <c r="CW3380" s="174">
        <v>5</v>
      </c>
      <c r="CX3380" s="174">
        <v>1744.9380000000001</v>
      </c>
    </row>
    <row r="3381" spans="84:102" x14ac:dyDescent="0.25">
      <c r="CF3381" s="3" t="s">
        <v>3073</v>
      </c>
      <c r="CG3381" s="174">
        <v>39621</v>
      </c>
      <c r="CH3381" s="174">
        <v>2520</v>
      </c>
      <c r="CI3381" s="174">
        <v>5</v>
      </c>
      <c r="CJ3381" s="174">
        <v>1744.59</v>
      </c>
      <c r="CK3381" s="174">
        <v>1744.59</v>
      </c>
      <c r="CN3381" s="3">
        <v>1138</v>
      </c>
      <c r="CO3381" s="169">
        <f t="shared" si="264"/>
        <v>660.34351000000004</v>
      </c>
      <c r="CP3381" s="169">
        <f t="shared" si="265"/>
        <v>669.48137000000008</v>
      </c>
      <c r="CQ3381" s="170">
        <f t="shared" si="266"/>
        <v>1329.8248800000001</v>
      </c>
      <c r="CU3381" s="174">
        <v>39621</v>
      </c>
      <c r="CV3381" s="174">
        <v>2520</v>
      </c>
      <c r="CW3381" s="174">
        <v>5</v>
      </c>
      <c r="CX3381" s="174">
        <v>1744.59</v>
      </c>
    </row>
    <row r="3382" spans="84:102" x14ac:dyDescent="0.25">
      <c r="CF3382" s="3" t="s">
        <v>3073</v>
      </c>
      <c r="CG3382" s="174">
        <v>44763</v>
      </c>
      <c r="CH3382" s="174">
        <v>2600</v>
      </c>
      <c r="CI3382" s="174">
        <v>5</v>
      </c>
      <c r="CJ3382" s="174">
        <v>1744.23</v>
      </c>
      <c r="CK3382" s="174">
        <v>1744.23</v>
      </c>
      <c r="CN3382" s="3">
        <v>826</v>
      </c>
      <c r="CO3382" s="169">
        <f t="shared" si="264"/>
        <v>665.66650000000004</v>
      </c>
      <c r="CP3382" s="169">
        <f t="shared" si="265"/>
        <v>662.16700000000003</v>
      </c>
      <c r="CQ3382" s="170">
        <f t="shared" si="266"/>
        <v>1327.8335000000002</v>
      </c>
      <c r="CU3382" s="174">
        <v>44763</v>
      </c>
      <c r="CV3382" s="174">
        <v>2600</v>
      </c>
      <c r="CW3382" s="174">
        <v>5</v>
      </c>
      <c r="CX3382" s="174">
        <v>1744.23</v>
      </c>
    </row>
    <row r="3383" spans="84:102" x14ac:dyDescent="0.25">
      <c r="CF3383" s="3" t="s">
        <v>3073</v>
      </c>
      <c r="CG3383" s="174">
        <v>101380</v>
      </c>
      <c r="CH3383" s="174">
        <v>1423</v>
      </c>
      <c r="CI3383" s="174">
        <v>5</v>
      </c>
      <c r="CJ3383" s="174">
        <v>1743.34</v>
      </c>
      <c r="CK3383" s="174">
        <v>1743.34</v>
      </c>
      <c r="CN3383" s="3">
        <v>3127</v>
      </c>
      <c r="CO3383" s="169">
        <f t="shared" si="264"/>
        <v>670.51969999999994</v>
      </c>
      <c r="CP3383" s="169">
        <f t="shared" si="265"/>
        <v>655.77319999999997</v>
      </c>
      <c r="CQ3383" s="170">
        <f t="shared" si="266"/>
        <v>1326.2928999999999</v>
      </c>
      <c r="CU3383" s="174">
        <v>101380</v>
      </c>
      <c r="CV3383" s="174">
        <v>1423</v>
      </c>
      <c r="CW3383" s="174">
        <v>5</v>
      </c>
      <c r="CX3383" s="174">
        <v>1743.34</v>
      </c>
    </row>
    <row r="3384" spans="84:102" x14ac:dyDescent="0.25">
      <c r="CF3384" s="3" t="s">
        <v>3073</v>
      </c>
      <c r="CG3384" s="174">
        <v>34162</v>
      </c>
      <c r="CH3384" s="174">
        <v>2468</v>
      </c>
      <c r="CI3384" s="174">
        <v>5</v>
      </c>
      <c r="CJ3384" s="174">
        <v>1743.29</v>
      </c>
      <c r="CK3384" s="174">
        <v>1743.29</v>
      </c>
      <c r="CN3384" s="3">
        <v>828</v>
      </c>
      <c r="CO3384" s="169">
        <f t="shared" si="264"/>
        <v>678.07829000000004</v>
      </c>
      <c r="CP3384" s="169">
        <f t="shared" si="265"/>
        <v>648.07093000000009</v>
      </c>
      <c r="CQ3384" s="170">
        <f t="shared" si="266"/>
        <v>1326.1492200000002</v>
      </c>
      <c r="CU3384" s="174">
        <v>34162</v>
      </c>
      <c r="CV3384" s="174">
        <v>2468</v>
      </c>
      <c r="CW3384" s="174">
        <v>5</v>
      </c>
      <c r="CX3384" s="174">
        <v>1743.29</v>
      </c>
    </row>
    <row r="3385" spans="84:102" x14ac:dyDescent="0.25">
      <c r="CF3385" s="3" t="s">
        <v>3073</v>
      </c>
      <c r="CG3385" s="174">
        <v>31569</v>
      </c>
      <c r="CH3385" s="174">
        <v>2413</v>
      </c>
      <c r="CI3385" s="174">
        <v>5</v>
      </c>
      <c r="CJ3385" s="174">
        <v>1743.0509999999999</v>
      </c>
      <c r="CK3385" s="174">
        <v>1743.0509999999999</v>
      </c>
      <c r="CN3385" s="3">
        <v>1762</v>
      </c>
      <c r="CO3385" s="169">
        <f t="shared" si="264"/>
        <v>649.85879999999997</v>
      </c>
      <c r="CP3385" s="169">
        <f t="shared" si="265"/>
        <v>664.5030999999999</v>
      </c>
      <c r="CQ3385" s="170">
        <f t="shared" si="266"/>
        <v>1314.3618999999999</v>
      </c>
      <c r="CU3385" s="174">
        <v>31569</v>
      </c>
      <c r="CV3385" s="174">
        <v>2413</v>
      </c>
      <c r="CW3385" s="174">
        <v>5</v>
      </c>
      <c r="CX3385" s="174">
        <v>1743.0509999999999</v>
      </c>
    </row>
    <row r="3386" spans="84:102" x14ac:dyDescent="0.25">
      <c r="CF3386" s="3" t="s">
        <v>3073</v>
      </c>
      <c r="CG3386" s="174">
        <v>42406</v>
      </c>
      <c r="CH3386" s="174">
        <v>2598</v>
      </c>
      <c r="CI3386" s="174">
        <v>5</v>
      </c>
      <c r="CJ3386" s="174">
        <v>1742.703</v>
      </c>
      <c r="CK3386" s="174">
        <v>1742.703</v>
      </c>
      <c r="CN3386" s="3">
        <v>1771</v>
      </c>
      <c r="CO3386" s="169">
        <f t="shared" si="264"/>
        <v>663.76279999999997</v>
      </c>
      <c r="CP3386" s="169">
        <f t="shared" si="265"/>
        <v>645.81880000000001</v>
      </c>
      <c r="CQ3386" s="170">
        <f t="shared" si="266"/>
        <v>1309.5816</v>
      </c>
      <c r="CU3386" s="174">
        <v>42406</v>
      </c>
      <c r="CV3386" s="174">
        <v>2598</v>
      </c>
      <c r="CW3386" s="174">
        <v>5</v>
      </c>
      <c r="CX3386" s="174">
        <v>1742.703</v>
      </c>
    </row>
    <row r="3387" spans="84:102" x14ac:dyDescent="0.25">
      <c r="CF3387" s="3" t="s">
        <v>3073</v>
      </c>
      <c r="CG3387" s="174">
        <v>31869</v>
      </c>
      <c r="CH3387" s="174">
        <v>2428</v>
      </c>
      <c r="CI3387" s="174">
        <v>5</v>
      </c>
      <c r="CJ3387" s="174">
        <v>1742.6310000000001</v>
      </c>
      <c r="CK3387" s="174">
        <v>1742.6310000000001</v>
      </c>
      <c r="CN3387" s="3">
        <v>636</v>
      </c>
      <c r="CO3387" s="169">
        <f t="shared" si="264"/>
        <v>630.48490000000004</v>
      </c>
      <c r="CP3387" s="169">
        <f t="shared" si="265"/>
        <v>678.61159999999995</v>
      </c>
      <c r="CQ3387" s="170">
        <f t="shared" si="266"/>
        <v>1309.0965000000001</v>
      </c>
      <c r="CU3387" s="174">
        <v>31869</v>
      </c>
      <c r="CV3387" s="174">
        <v>2428</v>
      </c>
      <c r="CW3387" s="174">
        <v>5</v>
      </c>
      <c r="CX3387" s="174">
        <v>1742.6310000000001</v>
      </c>
    </row>
    <row r="3388" spans="84:102" x14ac:dyDescent="0.25">
      <c r="CF3388" s="3" t="s">
        <v>3073</v>
      </c>
      <c r="CG3388" s="174">
        <v>2576</v>
      </c>
      <c r="CH3388" s="174">
        <v>41294</v>
      </c>
      <c r="CI3388" s="174">
        <v>5</v>
      </c>
      <c r="CJ3388" s="174">
        <v>1742.6289999999999</v>
      </c>
      <c r="CK3388" s="174">
        <v>1742.6289999999999</v>
      </c>
      <c r="CN3388" s="3">
        <v>487</v>
      </c>
      <c r="CO3388" s="169">
        <f t="shared" si="264"/>
        <v>654.16150000000005</v>
      </c>
      <c r="CP3388" s="169">
        <f t="shared" si="265"/>
        <v>653.28030000000001</v>
      </c>
      <c r="CQ3388" s="170">
        <f t="shared" si="266"/>
        <v>1307.4418000000001</v>
      </c>
      <c r="CU3388" s="174">
        <v>2576</v>
      </c>
      <c r="CV3388" s="174">
        <v>41294</v>
      </c>
      <c r="CW3388" s="174">
        <v>5</v>
      </c>
      <c r="CX3388" s="174">
        <v>1742.6289999999999</v>
      </c>
    </row>
    <row r="3389" spans="84:102" x14ac:dyDescent="0.25">
      <c r="CF3389" s="3" t="s">
        <v>3073</v>
      </c>
      <c r="CG3389" s="174">
        <v>943</v>
      </c>
      <c r="CH3389" s="174">
        <v>113367</v>
      </c>
      <c r="CI3389" s="174">
        <v>5</v>
      </c>
      <c r="CJ3389" s="174">
        <v>1742.5139999999999</v>
      </c>
      <c r="CK3389" s="174">
        <v>1742.5139999999999</v>
      </c>
      <c r="CN3389" s="3">
        <v>2931</v>
      </c>
      <c r="CO3389" s="169">
        <f t="shared" si="264"/>
        <v>633.65189999999996</v>
      </c>
      <c r="CP3389" s="169">
        <f t="shared" si="265"/>
        <v>673.47140000000002</v>
      </c>
      <c r="CQ3389" s="170">
        <f t="shared" si="266"/>
        <v>1307.1233</v>
      </c>
      <c r="CU3389" s="174">
        <v>943</v>
      </c>
      <c r="CV3389" s="174">
        <v>113367</v>
      </c>
      <c r="CW3389" s="174">
        <v>5</v>
      </c>
      <c r="CX3389" s="174">
        <v>1742.5139999999999</v>
      </c>
    </row>
    <row r="3390" spans="84:102" x14ac:dyDescent="0.25">
      <c r="CF3390" s="3" t="s">
        <v>3073</v>
      </c>
      <c r="CG3390" s="174">
        <v>2717</v>
      </c>
      <c r="CH3390" s="174">
        <v>137227</v>
      </c>
      <c r="CI3390" s="174">
        <v>5</v>
      </c>
      <c r="CJ3390" s="174">
        <v>1742.4369999999999</v>
      </c>
      <c r="CK3390" s="174">
        <v>1742.4369999999999</v>
      </c>
      <c r="CN3390" s="3">
        <v>53</v>
      </c>
      <c r="CO3390" s="169">
        <f t="shared" si="264"/>
        <v>640.6472</v>
      </c>
      <c r="CP3390" s="169">
        <f t="shared" si="265"/>
        <v>664.48749999999995</v>
      </c>
      <c r="CQ3390" s="170">
        <f t="shared" si="266"/>
        <v>1305.1347000000001</v>
      </c>
      <c r="CU3390" s="174">
        <v>2717</v>
      </c>
      <c r="CV3390" s="174">
        <v>137227</v>
      </c>
      <c r="CW3390" s="174">
        <v>5</v>
      </c>
      <c r="CX3390" s="174">
        <v>1742.4369999999999</v>
      </c>
    </row>
    <row r="3391" spans="84:102" x14ac:dyDescent="0.25">
      <c r="CF3391" s="3" t="s">
        <v>3073</v>
      </c>
      <c r="CG3391" s="174">
        <v>1548</v>
      </c>
      <c r="CH3391" s="174">
        <v>84307</v>
      </c>
      <c r="CI3391" s="174">
        <v>5</v>
      </c>
      <c r="CJ3391" s="174">
        <v>1742.3340000000001</v>
      </c>
      <c r="CK3391" s="174">
        <v>1742.3340000000001</v>
      </c>
      <c r="CN3391" s="3">
        <v>2910</v>
      </c>
      <c r="CO3391" s="169">
        <f t="shared" si="264"/>
        <v>665.78549999999996</v>
      </c>
      <c r="CP3391" s="169">
        <f t="shared" si="265"/>
        <v>635.04950000000008</v>
      </c>
      <c r="CQ3391" s="170">
        <f t="shared" si="266"/>
        <v>1300.835</v>
      </c>
      <c r="CU3391" s="174">
        <v>1548</v>
      </c>
      <c r="CV3391" s="174">
        <v>84307</v>
      </c>
      <c r="CW3391" s="174">
        <v>5</v>
      </c>
      <c r="CX3391" s="174">
        <v>1742.3340000000001</v>
      </c>
    </row>
    <row r="3392" spans="84:102" x14ac:dyDescent="0.25">
      <c r="CF3392" s="3" t="s">
        <v>3073</v>
      </c>
      <c r="CG3392" s="174">
        <v>544</v>
      </c>
      <c r="CH3392" s="174">
        <v>86285</v>
      </c>
      <c r="CI3392" s="174">
        <v>5</v>
      </c>
      <c r="CJ3392" s="174">
        <v>1742.2149999999999</v>
      </c>
      <c r="CK3392" s="174">
        <v>1742.2149999999999</v>
      </c>
      <c r="CN3392" s="3">
        <v>1205</v>
      </c>
      <c r="CO3392" s="169">
        <f t="shared" si="264"/>
        <v>652.30250000000001</v>
      </c>
      <c r="CP3392" s="169">
        <f t="shared" si="265"/>
        <v>647.78399999999999</v>
      </c>
      <c r="CQ3392" s="170">
        <f t="shared" si="266"/>
        <v>1300.0864999999999</v>
      </c>
      <c r="CU3392" s="174">
        <v>544</v>
      </c>
      <c r="CV3392" s="174">
        <v>86285</v>
      </c>
      <c r="CW3392" s="174">
        <v>5</v>
      </c>
      <c r="CX3392" s="174">
        <v>1742.2149999999999</v>
      </c>
    </row>
    <row r="3393" spans="84:102" x14ac:dyDescent="0.25">
      <c r="CF3393" s="3" t="s">
        <v>3073</v>
      </c>
      <c r="CG3393" s="174">
        <v>2189</v>
      </c>
      <c r="CH3393" s="174">
        <v>16951</v>
      </c>
      <c r="CI3393" s="174">
        <v>5</v>
      </c>
      <c r="CJ3393" s="174">
        <v>1742.106</v>
      </c>
      <c r="CK3393" s="174">
        <v>1742.106</v>
      </c>
      <c r="CN3393" s="3">
        <v>2096</v>
      </c>
      <c r="CO3393" s="169">
        <f t="shared" si="264"/>
        <v>631.11620000000005</v>
      </c>
      <c r="CP3393" s="169">
        <f t="shared" si="265"/>
        <v>665.5317</v>
      </c>
      <c r="CQ3393" s="170">
        <f t="shared" si="266"/>
        <v>1296.6478999999999</v>
      </c>
      <c r="CU3393" s="174">
        <v>2189</v>
      </c>
      <c r="CV3393" s="174">
        <v>16951</v>
      </c>
      <c r="CW3393" s="174">
        <v>5</v>
      </c>
      <c r="CX3393" s="174">
        <v>1742.106</v>
      </c>
    </row>
    <row r="3394" spans="84:102" x14ac:dyDescent="0.25">
      <c r="CF3394" s="3" t="s">
        <v>3073</v>
      </c>
      <c r="CG3394" s="174">
        <v>104421</v>
      </c>
      <c r="CH3394" s="174">
        <v>823</v>
      </c>
      <c r="CI3394" s="174">
        <v>5</v>
      </c>
      <c r="CJ3394" s="174">
        <v>1742.1020000000001</v>
      </c>
      <c r="CK3394" s="174">
        <v>1742.1020000000001</v>
      </c>
      <c r="CN3394" s="3">
        <v>3450</v>
      </c>
      <c r="CO3394" s="169">
        <f t="shared" si="264"/>
        <v>634.56690000000003</v>
      </c>
      <c r="CP3394" s="169">
        <f t="shared" si="265"/>
        <v>658.50319999999999</v>
      </c>
      <c r="CQ3394" s="170">
        <f t="shared" si="266"/>
        <v>1293.0700999999999</v>
      </c>
      <c r="CU3394" s="174">
        <v>104421</v>
      </c>
      <c r="CV3394" s="174">
        <v>823</v>
      </c>
      <c r="CW3394" s="174">
        <v>5</v>
      </c>
      <c r="CX3394" s="174">
        <v>1742.1020000000001</v>
      </c>
    </row>
    <row r="3395" spans="84:102" x14ac:dyDescent="0.25">
      <c r="CF3395" s="3" t="s">
        <v>3073</v>
      </c>
      <c r="CG3395" s="174">
        <v>60335</v>
      </c>
      <c r="CH3395" s="174">
        <v>7</v>
      </c>
      <c r="CI3395" s="174">
        <v>5</v>
      </c>
      <c r="CJ3395" s="174">
        <v>1740.778</v>
      </c>
      <c r="CK3395" s="174">
        <v>1740.778</v>
      </c>
      <c r="CN3395" s="3">
        <v>1702</v>
      </c>
      <c r="CO3395" s="169">
        <f t="shared" ref="CO3395:CO3458" si="267">SUMIF(CG$3:CG$17476,$CN3395,$CK$3:$CK$17476)</f>
        <v>648.76859999999999</v>
      </c>
      <c r="CP3395" s="169">
        <f t="shared" ref="CP3395:CP3458" si="268">SUMIF(CH$3:CH$17476,$CN3395,$CK$3:$CK$17476)</f>
        <v>642.76480000000004</v>
      </c>
      <c r="CQ3395" s="170">
        <f t="shared" ref="CQ3395:CQ3458" si="269">CO3395+CP3395</f>
        <v>1291.5334</v>
      </c>
      <c r="CU3395" s="174">
        <v>60335</v>
      </c>
      <c r="CV3395" s="174">
        <v>7</v>
      </c>
      <c r="CW3395" s="174">
        <v>5</v>
      </c>
      <c r="CX3395" s="174">
        <v>1740.778</v>
      </c>
    </row>
    <row r="3396" spans="84:102" x14ac:dyDescent="0.25">
      <c r="CF3396" s="3" t="s">
        <v>3073</v>
      </c>
      <c r="CG3396" s="174">
        <v>1004</v>
      </c>
      <c r="CH3396" s="174">
        <v>118652</v>
      </c>
      <c r="CI3396" s="174">
        <v>5</v>
      </c>
      <c r="CJ3396" s="174">
        <v>1740.502</v>
      </c>
      <c r="CK3396" s="174">
        <v>1740.502</v>
      </c>
      <c r="CN3396" s="3">
        <v>306</v>
      </c>
      <c r="CO3396" s="169">
        <f t="shared" si="267"/>
        <v>649.99540000000002</v>
      </c>
      <c r="CP3396" s="169">
        <f t="shared" si="268"/>
        <v>641.01179999999999</v>
      </c>
      <c r="CQ3396" s="170">
        <f t="shared" si="269"/>
        <v>1291.0072</v>
      </c>
      <c r="CU3396" s="174">
        <v>1004</v>
      </c>
      <c r="CV3396" s="174">
        <v>118652</v>
      </c>
      <c r="CW3396" s="174">
        <v>5</v>
      </c>
      <c r="CX3396" s="174">
        <v>1740.502</v>
      </c>
    </row>
    <row r="3397" spans="84:102" x14ac:dyDescent="0.25">
      <c r="CF3397" s="3" t="s">
        <v>3073</v>
      </c>
      <c r="CG3397" s="174">
        <v>1162</v>
      </c>
      <c r="CH3397" s="174">
        <v>147147</v>
      </c>
      <c r="CI3397" s="174">
        <v>5</v>
      </c>
      <c r="CJ3397" s="174">
        <v>1740.2860000000001</v>
      </c>
      <c r="CK3397" s="174">
        <v>1740.2860000000001</v>
      </c>
      <c r="CN3397" s="3">
        <v>3077</v>
      </c>
      <c r="CO3397" s="169">
        <f t="shared" si="267"/>
        <v>671.57180000000005</v>
      </c>
      <c r="CP3397" s="169">
        <f t="shared" si="268"/>
        <v>618.01120000000003</v>
      </c>
      <c r="CQ3397" s="170">
        <f t="shared" si="269"/>
        <v>1289.5830000000001</v>
      </c>
      <c r="CU3397" s="174">
        <v>1162</v>
      </c>
      <c r="CV3397" s="174">
        <v>147147</v>
      </c>
      <c r="CW3397" s="174">
        <v>5</v>
      </c>
      <c r="CX3397" s="174">
        <v>1740.2860000000001</v>
      </c>
    </row>
    <row r="3398" spans="84:102" x14ac:dyDescent="0.25">
      <c r="CF3398" s="3" t="s">
        <v>3073</v>
      </c>
      <c r="CG3398" s="174">
        <v>116174</v>
      </c>
      <c r="CH3398" s="174">
        <v>1333</v>
      </c>
      <c r="CI3398" s="174">
        <v>5</v>
      </c>
      <c r="CJ3398" s="174">
        <v>1739.8420000000001</v>
      </c>
      <c r="CK3398" s="174">
        <v>1739.8420000000001</v>
      </c>
      <c r="CN3398" s="3">
        <v>2278</v>
      </c>
      <c r="CO3398" s="169">
        <f t="shared" si="267"/>
        <v>639.21298999999999</v>
      </c>
      <c r="CP3398" s="169">
        <f t="shared" si="268"/>
        <v>645.50659999999993</v>
      </c>
      <c r="CQ3398" s="170">
        <f t="shared" si="269"/>
        <v>1284.7195899999999</v>
      </c>
      <c r="CU3398" s="174">
        <v>116174</v>
      </c>
      <c r="CV3398" s="174">
        <v>1333</v>
      </c>
      <c r="CW3398" s="174">
        <v>5</v>
      </c>
      <c r="CX3398" s="174">
        <v>1739.8420000000001</v>
      </c>
    </row>
    <row r="3399" spans="84:102" x14ac:dyDescent="0.25">
      <c r="CF3399" s="3" t="s">
        <v>3073</v>
      </c>
      <c r="CG3399" s="174">
        <v>33077</v>
      </c>
      <c r="CH3399" s="174">
        <v>2478</v>
      </c>
      <c r="CI3399" s="174">
        <v>5</v>
      </c>
      <c r="CJ3399" s="174">
        <v>1739.598</v>
      </c>
      <c r="CK3399" s="174">
        <v>1739.598</v>
      </c>
      <c r="CN3399" s="3">
        <v>867</v>
      </c>
      <c r="CO3399" s="169">
        <f t="shared" si="267"/>
        <v>629.28510000000006</v>
      </c>
      <c r="CP3399" s="169">
        <f t="shared" si="268"/>
        <v>653.6146</v>
      </c>
      <c r="CQ3399" s="170">
        <f t="shared" si="269"/>
        <v>1282.8996999999999</v>
      </c>
      <c r="CU3399" s="174">
        <v>33077</v>
      </c>
      <c r="CV3399" s="174">
        <v>2478</v>
      </c>
      <c r="CW3399" s="174">
        <v>5</v>
      </c>
      <c r="CX3399" s="174">
        <v>1739.598</v>
      </c>
    </row>
    <row r="3400" spans="84:102" x14ac:dyDescent="0.25">
      <c r="CF3400" s="3" t="s">
        <v>3073</v>
      </c>
      <c r="CG3400" s="174">
        <v>3250</v>
      </c>
      <c r="CH3400" s="174">
        <v>158109</v>
      </c>
      <c r="CI3400" s="174">
        <v>5</v>
      </c>
      <c r="CJ3400" s="174">
        <v>1739.2539999999999</v>
      </c>
      <c r="CK3400" s="174">
        <v>1739.2539999999999</v>
      </c>
      <c r="CN3400" s="3">
        <v>2338</v>
      </c>
      <c r="CO3400" s="169">
        <f t="shared" si="267"/>
        <v>639.27670000000001</v>
      </c>
      <c r="CP3400" s="169">
        <f t="shared" si="268"/>
        <v>642.94539999999995</v>
      </c>
      <c r="CQ3400" s="170">
        <f t="shared" si="269"/>
        <v>1282.2221</v>
      </c>
      <c r="CU3400" s="174">
        <v>3250</v>
      </c>
      <c r="CV3400" s="174">
        <v>158109</v>
      </c>
      <c r="CW3400" s="174">
        <v>5</v>
      </c>
      <c r="CX3400" s="174">
        <v>1739.2539999999999</v>
      </c>
    </row>
    <row r="3401" spans="84:102" x14ac:dyDescent="0.25">
      <c r="CF3401" s="3" t="s">
        <v>3073</v>
      </c>
      <c r="CG3401" s="174">
        <v>2750</v>
      </c>
      <c r="CH3401" s="174">
        <v>147248</v>
      </c>
      <c r="CI3401" s="174">
        <v>5</v>
      </c>
      <c r="CJ3401" s="174">
        <v>1738.9290000000001</v>
      </c>
      <c r="CK3401" s="174">
        <v>1738.9290000000001</v>
      </c>
      <c r="CN3401" s="3">
        <v>2266</v>
      </c>
      <c r="CO3401" s="169">
        <f t="shared" si="267"/>
        <v>657.17211999999995</v>
      </c>
      <c r="CP3401" s="169">
        <f t="shared" si="268"/>
        <v>620.66536000000008</v>
      </c>
      <c r="CQ3401" s="170">
        <f t="shared" si="269"/>
        <v>1277.8374800000001</v>
      </c>
      <c r="CU3401" s="174">
        <v>2750</v>
      </c>
      <c r="CV3401" s="174">
        <v>147248</v>
      </c>
      <c r="CW3401" s="174">
        <v>5</v>
      </c>
      <c r="CX3401" s="174">
        <v>1738.9290000000001</v>
      </c>
    </row>
    <row r="3402" spans="84:102" x14ac:dyDescent="0.25">
      <c r="CF3402" s="3" t="s">
        <v>3073</v>
      </c>
      <c r="CG3402" s="174">
        <v>96449</v>
      </c>
      <c r="CH3402" s="174">
        <v>1469</v>
      </c>
      <c r="CI3402" s="174">
        <v>5</v>
      </c>
      <c r="CJ3402" s="174">
        <v>1738.6880000000001</v>
      </c>
      <c r="CK3402" s="174">
        <v>1738.6880000000001</v>
      </c>
      <c r="CN3402" s="3">
        <v>975</v>
      </c>
      <c r="CO3402" s="169">
        <f t="shared" si="267"/>
        <v>648.28229999999996</v>
      </c>
      <c r="CP3402" s="169">
        <f t="shared" si="268"/>
        <v>628.56399999999996</v>
      </c>
      <c r="CQ3402" s="170">
        <f t="shared" si="269"/>
        <v>1276.8462999999999</v>
      </c>
      <c r="CU3402" s="174">
        <v>96449</v>
      </c>
      <c r="CV3402" s="174">
        <v>1469</v>
      </c>
      <c r="CW3402" s="174">
        <v>5</v>
      </c>
      <c r="CX3402" s="174">
        <v>1738.6880000000001</v>
      </c>
    </row>
    <row r="3403" spans="84:102" x14ac:dyDescent="0.25">
      <c r="CF3403" s="3" t="s">
        <v>3073</v>
      </c>
      <c r="CG3403" s="174">
        <v>64629</v>
      </c>
      <c r="CH3403" s="174">
        <v>78</v>
      </c>
      <c r="CI3403" s="174">
        <v>5</v>
      </c>
      <c r="CJ3403" s="174">
        <v>1738.5730000000001</v>
      </c>
      <c r="CK3403" s="174">
        <v>1738.5730000000001</v>
      </c>
      <c r="CN3403" s="3">
        <v>223</v>
      </c>
      <c r="CO3403" s="169">
        <f t="shared" si="267"/>
        <v>645.60709999999995</v>
      </c>
      <c r="CP3403" s="169">
        <f t="shared" si="268"/>
        <v>629.46979999999996</v>
      </c>
      <c r="CQ3403" s="170">
        <f t="shared" si="269"/>
        <v>1275.0769</v>
      </c>
      <c r="CU3403" s="174">
        <v>64629</v>
      </c>
      <c r="CV3403" s="174">
        <v>78</v>
      </c>
      <c r="CW3403" s="174">
        <v>5</v>
      </c>
      <c r="CX3403" s="174">
        <v>1738.5730000000001</v>
      </c>
    </row>
    <row r="3404" spans="84:102" x14ac:dyDescent="0.25">
      <c r="CF3404" s="3" t="s">
        <v>3073</v>
      </c>
      <c r="CG3404" s="174">
        <v>24473</v>
      </c>
      <c r="CH3404" s="174">
        <v>2342</v>
      </c>
      <c r="CI3404" s="174">
        <v>5</v>
      </c>
      <c r="CJ3404" s="174">
        <v>1738.559</v>
      </c>
      <c r="CK3404" s="174">
        <v>1738.559</v>
      </c>
      <c r="CN3404" s="3">
        <v>1015</v>
      </c>
      <c r="CO3404" s="169">
        <f t="shared" si="267"/>
        <v>623.30849999999998</v>
      </c>
      <c r="CP3404" s="169">
        <f t="shared" si="268"/>
        <v>648.35539999999992</v>
      </c>
      <c r="CQ3404" s="170">
        <f t="shared" si="269"/>
        <v>1271.6639</v>
      </c>
      <c r="CU3404" s="174">
        <v>24473</v>
      </c>
      <c r="CV3404" s="174">
        <v>2342</v>
      </c>
      <c r="CW3404" s="174">
        <v>5</v>
      </c>
      <c r="CX3404" s="174">
        <v>1738.559</v>
      </c>
    </row>
    <row r="3405" spans="84:102" x14ac:dyDescent="0.25">
      <c r="CF3405" s="3" t="s">
        <v>3073</v>
      </c>
      <c r="CG3405" s="174">
        <v>164729</v>
      </c>
      <c r="CH3405" s="174">
        <v>3331</v>
      </c>
      <c r="CI3405" s="174">
        <v>5</v>
      </c>
      <c r="CJ3405" s="174">
        <v>1738.4839999999999</v>
      </c>
      <c r="CK3405" s="174">
        <v>1738.4839999999999</v>
      </c>
      <c r="CN3405" s="3">
        <v>1711</v>
      </c>
      <c r="CO3405" s="169">
        <f t="shared" si="267"/>
        <v>653.65329999999994</v>
      </c>
      <c r="CP3405" s="169">
        <f t="shared" si="268"/>
        <v>617.40729999999996</v>
      </c>
      <c r="CQ3405" s="170">
        <f t="shared" si="269"/>
        <v>1271.0605999999998</v>
      </c>
      <c r="CU3405" s="174">
        <v>164729</v>
      </c>
      <c r="CV3405" s="174">
        <v>3331</v>
      </c>
      <c r="CW3405" s="174">
        <v>5</v>
      </c>
      <c r="CX3405" s="174">
        <v>1738.4839999999999</v>
      </c>
    </row>
    <row r="3406" spans="84:102" x14ac:dyDescent="0.25">
      <c r="CF3406" s="3" t="s">
        <v>3073</v>
      </c>
      <c r="CG3406" s="174">
        <v>1442</v>
      </c>
      <c r="CH3406" s="174">
        <v>101474</v>
      </c>
      <c r="CI3406" s="174">
        <v>5</v>
      </c>
      <c r="CJ3406" s="174">
        <v>1738.057</v>
      </c>
      <c r="CK3406" s="174">
        <v>1738.057</v>
      </c>
      <c r="CN3406" s="3">
        <v>181</v>
      </c>
      <c r="CO3406" s="169">
        <f t="shared" si="267"/>
        <v>629.42228</v>
      </c>
      <c r="CP3406" s="169">
        <f t="shared" si="268"/>
        <v>637.71910000000003</v>
      </c>
      <c r="CQ3406" s="170">
        <f t="shared" si="269"/>
        <v>1267.14138</v>
      </c>
      <c r="CU3406" s="174">
        <v>1442</v>
      </c>
      <c r="CV3406" s="174">
        <v>101474</v>
      </c>
      <c r="CW3406" s="174">
        <v>5</v>
      </c>
      <c r="CX3406" s="174">
        <v>1738.057</v>
      </c>
    </row>
    <row r="3407" spans="84:102" x14ac:dyDescent="0.25">
      <c r="CF3407" s="3" t="s">
        <v>3073</v>
      </c>
      <c r="CG3407" s="174">
        <v>60102</v>
      </c>
      <c r="CH3407" s="174">
        <v>1750</v>
      </c>
      <c r="CI3407" s="174">
        <v>5</v>
      </c>
      <c r="CJ3407" s="174">
        <v>1737.8689999999999</v>
      </c>
      <c r="CK3407" s="174">
        <v>1737.8689999999999</v>
      </c>
      <c r="CN3407" s="3">
        <v>2847</v>
      </c>
      <c r="CO3407" s="169">
        <f t="shared" si="267"/>
        <v>623.57099999999991</v>
      </c>
      <c r="CP3407" s="169">
        <f t="shared" si="268"/>
        <v>638.51329999999996</v>
      </c>
      <c r="CQ3407" s="170">
        <f t="shared" si="269"/>
        <v>1262.0843</v>
      </c>
      <c r="CU3407" s="174">
        <v>60102</v>
      </c>
      <c r="CV3407" s="174">
        <v>1750</v>
      </c>
      <c r="CW3407" s="174">
        <v>5</v>
      </c>
      <c r="CX3407" s="174">
        <v>1737.8689999999999</v>
      </c>
    </row>
    <row r="3408" spans="84:102" x14ac:dyDescent="0.25">
      <c r="CF3408" s="3" t="s">
        <v>3073</v>
      </c>
      <c r="CG3408" s="174">
        <v>120338</v>
      </c>
      <c r="CH3408" s="174">
        <v>1029</v>
      </c>
      <c r="CI3408" s="174">
        <v>5</v>
      </c>
      <c r="CJ3408" s="174">
        <v>1737.55</v>
      </c>
      <c r="CK3408" s="174">
        <v>1737.55</v>
      </c>
      <c r="CN3408" s="3">
        <v>3608</v>
      </c>
      <c r="CO3408" s="169">
        <f t="shared" si="267"/>
        <v>617.46069999999997</v>
      </c>
      <c r="CP3408" s="169">
        <f t="shared" si="268"/>
        <v>639.77019999999993</v>
      </c>
      <c r="CQ3408" s="170">
        <f t="shared" si="269"/>
        <v>1257.2309</v>
      </c>
      <c r="CU3408" s="174">
        <v>120338</v>
      </c>
      <c r="CV3408" s="174">
        <v>1029</v>
      </c>
      <c r="CW3408" s="174">
        <v>5</v>
      </c>
      <c r="CX3408" s="174">
        <v>1737.55</v>
      </c>
    </row>
    <row r="3409" spans="84:102" x14ac:dyDescent="0.25">
      <c r="CF3409" s="3" t="s">
        <v>3073</v>
      </c>
      <c r="CG3409" s="174">
        <v>969</v>
      </c>
      <c r="CH3409" s="174">
        <v>184772</v>
      </c>
      <c r="CI3409" s="174">
        <v>5</v>
      </c>
      <c r="CJ3409" s="174">
        <v>1736.684</v>
      </c>
      <c r="CK3409" s="174">
        <v>1736.684</v>
      </c>
      <c r="CN3409" s="3">
        <v>106</v>
      </c>
      <c r="CO3409" s="169">
        <f t="shared" si="267"/>
        <v>647.99980000000005</v>
      </c>
      <c r="CP3409" s="169">
        <f t="shared" si="268"/>
        <v>606.11289999999997</v>
      </c>
      <c r="CQ3409" s="170">
        <f t="shared" si="269"/>
        <v>1254.1127000000001</v>
      </c>
      <c r="CU3409" s="174">
        <v>969</v>
      </c>
      <c r="CV3409" s="174">
        <v>184772</v>
      </c>
      <c r="CW3409" s="174">
        <v>5</v>
      </c>
      <c r="CX3409" s="174">
        <v>1736.684</v>
      </c>
    </row>
    <row r="3410" spans="84:102" x14ac:dyDescent="0.25">
      <c r="CF3410" s="3" t="s">
        <v>3073</v>
      </c>
      <c r="CG3410" s="174">
        <v>2428</v>
      </c>
      <c r="CH3410" s="174">
        <v>31869</v>
      </c>
      <c r="CI3410" s="174">
        <v>5</v>
      </c>
      <c r="CJ3410" s="174">
        <v>1736.5889999999999</v>
      </c>
      <c r="CK3410" s="174">
        <v>1736.5889999999999</v>
      </c>
      <c r="CN3410" s="3">
        <v>965</v>
      </c>
      <c r="CO3410" s="169">
        <f t="shared" si="267"/>
        <v>622.7165</v>
      </c>
      <c r="CP3410" s="169">
        <f t="shared" si="268"/>
        <v>628.28309999999999</v>
      </c>
      <c r="CQ3410" s="170">
        <f t="shared" si="269"/>
        <v>1250.9996000000001</v>
      </c>
      <c r="CU3410" s="174">
        <v>2428</v>
      </c>
      <c r="CV3410" s="174">
        <v>31869</v>
      </c>
      <c r="CW3410" s="174">
        <v>5</v>
      </c>
      <c r="CX3410" s="174">
        <v>1736.5889999999999</v>
      </c>
    </row>
    <row r="3411" spans="84:102" x14ac:dyDescent="0.25">
      <c r="CF3411" s="3" t="s">
        <v>3073</v>
      </c>
      <c r="CG3411" s="174">
        <v>1510</v>
      </c>
      <c r="CH3411" s="174">
        <v>89141</v>
      </c>
      <c r="CI3411" s="174">
        <v>5</v>
      </c>
      <c r="CJ3411" s="174">
        <v>1736.479</v>
      </c>
      <c r="CK3411" s="174">
        <v>1736.479</v>
      </c>
      <c r="CN3411" s="3">
        <v>1940</v>
      </c>
      <c r="CO3411" s="169">
        <f t="shared" si="267"/>
        <v>595.38030000000003</v>
      </c>
      <c r="CP3411" s="169">
        <f t="shared" si="268"/>
        <v>653.28589999999997</v>
      </c>
      <c r="CQ3411" s="170">
        <f t="shared" si="269"/>
        <v>1248.6662000000001</v>
      </c>
      <c r="CU3411" s="174">
        <v>1510</v>
      </c>
      <c r="CV3411" s="174">
        <v>89141</v>
      </c>
      <c r="CW3411" s="174">
        <v>5</v>
      </c>
      <c r="CX3411" s="174">
        <v>1736.479</v>
      </c>
    </row>
    <row r="3412" spans="84:102" x14ac:dyDescent="0.25">
      <c r="CF3412" s="3" t="s">
        <v>3073</v>
      </c>
      <c r="CG3412" s="174">
        <v>32</v>
      </c>
      <c r="CH3412" s="174">
        <v>60645</v>
      </c>
      <c r="CI3412" s="174">
        <v>5</v>
      </c>
      <c r="CJ3412" s="174">
        <v>1736.1379999999999</v>
      </c>
      <c r="CK3412" s="174">
        <v>1736.1379999999999</v>
      </c>
      <c r="CN3412" s="3">
        <v>717</v>
      </c>
      <c r="CO3412" s="169">
        <f t="shared" si="267"/>
        <v>613.45830000000001</v>
      </c>
      <c r="CP3412" s="169">
        <f t="shared" si="268"/>
        <v>633.90359999999998</v>
      </c>
      <c r="CQ3412" s="170">
        <f t="shared" si="269"/>
        <v>1247.3618999999999</v>
      </c>
      <c r="CU3412" s="174">
        <v>32</v>
      </c>
      <c r="CV3412" s="174">
        <v>60645</v>
      </c>
      <c r="CW3412" s="174">
        <v>5</v>
      </c>
      <c r="CX3412" s="174">
        <v>1736.1379999999999</v>
      </c>
    </row>
    <row r="3413" spans="84:102" x14ac:dyDescent="0.25">
      <c r="CF3413" s="3" t="s">
        <v>3073</v>
      </c>
      <c r="CG3413" s="174">
        <v>82654</v>
      </c>
      <c r="CH3413" s="174">
        <v>433</v>
      </c>
      <c r="CI3413" s="174">
        <v>5</v>
      </c>
      <c r="CJ3413" s="174">
        <v>1735.749</v>
      </c>
      <c r="CK3413" s="174">
        <v>1735.749</v>
      </c>
      <c r="CN3413" s="3">
        <v>2292</v>
      </c>
      <c r="CO3413" s="169">
        <f t="shared" si="267"/>
        <v>598.82010000000002</v>
      </c>
      <c r="CP3413" s="169">
        <f t="shared" si="268"/>
        <v>641.95360000000005</v>
      </c>
      <c r="CQ3413" s="170">
        <f t="shared" si="269"/>
        <v>1240.7737000000002</v>
      </c>
      <c r="CU3413" s="174">
        <v>82654</v>
      </c>
      <c r="CV3413" s="174">
        <v>433</v>
      </c>
      <c r="CW3413" s="174">
        <v>5</v>
      </c>
      <c r="CX3413" s="174">
        <v>1735.749</v>
      </c>
    </row>
    <row r="3414" spans="84:102" x14ac:dyDescent="0.25">
      <c r="CF3414" s="3" t="s">
        <v>3073</v>
      </c>
      <c r="CG3414" s="174">
        <v>2468</v>
      </c>
      <c r="CH3414" s="174">
        <v>34162</v>
      </c>
      <c r="CI3414" s="174">
        <v>5</v>
      </c>
      <c r="CJ3414" s="174">
        <v>1735.6610000000001</v>
      </c>
      <c r="CK3414" s="174">
        <v>1735.6610000000001</v>
      </c>
      <c r="CN3414" s="3">
        <v>2223</v>
      </c>
      <c r="CO3414" s="169">
        <f t="shared" si="267"/>
        <v>625.524</v>
      </c>
      <c r="CP3414" s="169">
        <f t="shared" si="268"/>
        <v>613.19650000000001</v>
      </c>
      <c r="CQ3414" s="170">
        <f t="shared" si="269"/>
        <v>1238.7204999999999</v>
      </c>
      <c r="CU3414" s="174">
        <v>2468</v>
      </c>
      <c r="CV3414" s="174">
        <v>34162</v>
      </c>
      <c r="CW3414" s="174">
        <v>5</v>
      </c>
      <c r="CX3414" s="174">
        <v>1735.6610000000001</v>
      </c>
    </row>
    <row r="3415" spans="84:102" x14ac:dyDescent="0.25">
      <c r="CF3415" s="3" t="s">
        <v>3073</v>
      </c>
      <c r="CG3415" s="174">
        <v>1001</v>
      </c>
      <c r="CH3415" s="174">
        <v>116933</v>
      </c>
      <c r="CI3415" s="174">
        <v>5</v>
      </c>
      <c r="CJ3415" s="174">
        <v>1734.492</v>
      </c>
      <c r="CK3415" s="174">
        <v>1734.492</v>
      </c>
      <c r="CN3415" s="3">
        <v>1383</v>
      </c>
      <c r="CO3415" s="169">
        <f t="shared" si="267"/>
        <v>637.23579999999993</v>
      </c>
      <c r="CP3415" s="169">
        <f t="shared" si="268"/>
        <v>598.72659999999996</v>
      </c>
      <c r="CQ3415" s="170">
        <f t="shared" si="269"/>
        <v>1235.9623999999999</v>
      </c>
      <c r="CU3415" s="174">
        <v>1001</v>
      </c>
      <c r="CV3415" s="174">
        <v>116933</v>
      </c>
      <c r="CW3415" s="174">
        <v>5</v>
      </c>
      <c r="CX3415" s="174">
        <v>1734.492</v>
      </c>
    </row>
    <row r="3416" spans="84:102" x14ac:dyDescent="0.25">
      <c r="CF3416" s="3" t="s">
        <v>3073</v>
      </c>
      <c r="CG3416" s="174">
        <v>117547</v>
      </c>
      <c r="CH3416" s="174">
        <v>982</v>
      </c>
      <c r="CI3416" s="174">
        <v>5</v>
      </c>
      <c r="CJ3416" s="174">
        <v>1734.364</v>
      </c>
      <c r="CK3416" s="174">
        <v>1734.364</v>
      </c>
      <c r="CN3416" s="3">
        <v>3586</v>
      </c>
      <c r="CO3416" s="169">
        <f t="shared" si="267"/>
        <v>609.79626999999994</v>
      </c>
      <c r="CP3416" s="169">
        <f t="shared" si="268"/>
        <v>616.64832999999999</v>
      </c>
      <c r="CQ3416" s="170">
        <f t="shared" si="269"/>
        <v>1226.4445999999998</v>
      </c>
      <c r="CU3416" s="174">
        <v>117547</v>
      </c>
      <c r="CV3416" s="174">
        <v>982</v>
      </c>
      <c r="CW3416" s="174">
        <v>5</v>
      </c>
      <c r="CX3416" s="174">
        <v>1734.364</v>
      </c>
    </row>
    <row r="3417" spans="84:102" x14ac:dyDescent="0.25">
      <c r="CF3417" s="3" t="s">
        <v>3073</v>
      </c>
      <c r="CG3417" s="174">
        <v>505</v>
      </c>
      <c r="CH3417" s="174">
        <v>84718</v>
      </c>
      <c r="CI3417" s="174">
        <v>5</v>
      </c>
      <c r="CJ3417" s="174">
        <v>1733.2819999999999</v>
      </c>
      <c r="CK3417" s="174">
        <v>1733.2819999999999</v>
      </c>
      <c r="CN3417" s="3">
        <v>1982</v>
      </c>
      <c r="CO3417" s="169">
        <f t="shared" si="267"/>
        <v>595.10739999999998</v>
      </c>
      <c r="CP3417" s="169">
        <f t="shared" si="268"/>
        <v>627.4316</v>
      </c>
      <c r="CQ3417" s="170">
        <f t="shared" si="269"/>
        <v>1222.539</v>
      </c>
      <c r="CU3417" s="174">
        <v>505</v>
      </c>
      <c r="CV3417" s="174">
        <v>84718</v>
      </c>
      <c r="CW3417" s="174">
        <v>5</v>
      </c>
      <c r="CX3417" s="174">
        <v>1733.2819999999999</v>
      </c>
    </row>
    <row r="3418" spans="84:102" x14ac:dyDescent="0.25">
      <c r="CF3418" s="3" t="s">
        <v>3073</v>
      </c>
      <c r="CG3418" s="174">
        <v>129094</v>
      </c>
      <c r="CH3418" s="174">
        <v>2698</v>
      </c>
      <c r="CI3418" s="174">
        <v>5</v>
      </c>
      <c r="CJ3418" s="174">
        <v>1733.1759999999999</v>
      </c>
      <c r="CK3418" s="174">
        <v>1733.1759999999999</v>
      </c>
      <c r="CN3418" s="3">
        <v>3095</v>
      </c>
      <c r="CO3418" s="169">
        <f t="shared" si="267"/>
        <v>588.15377000000001</v>
      </c>
      <c r="CP3418" s="169">
        <f t="shared" si="268"/>
        <v>627.76480000000004</v>
      </c>
      <c r="CQ3418" s="170">
        <f t="shared" si="269"/>
        <v>1215.91857</v>
      </c>
      <c r="CU3418" s="174">
        <v>129094</v>
      </c>
      <c r="CV3418" s="174">
        <v>2698</v>
      </c>
      <c r="CW3418" s="174">
        <v>5</v>
      </c>
      <c r="CX3418" s="174">
        <v>1733.1759999999999</v>
      </c>
    </row>
    <row r="3419" spans="84:102" x14ac:dyDescent="0.25">
      <c r="CF3419" s="3" t="s">
        <v>3073</v>
      </c>
      <c r="CG3419" s="174">
        <v>396</v>
      </c>
      <c r="CH3419" s="174">
        <v>80569</v>
      </c>
      <c r="CI3419" s="174">
        <v>5</v>
      </c>
      <c r="CJ3419" s="174">
        <v>1732.9639999999999</v>
      </c>
      <c r="CK3419" s="174">
        <v>1732.9639999999999</v>
      </c>
      <c r="CN3419" s="3">
        <v>2522</v>
      </c>
      <c r="CO3419" s="169">
        <f t="shared" si="267"/>
        <v>597.33321999999998</v>
      </c>
      <c r="CP3419" s="169">
        <f t="shared" si="268"/>
        <v>617.10609999999997</v>
      </c>
      <c r="CQ3419" s="170">
        <f t="shared" si="269"/>
        <v>1214.43932</v>
      </c>
      <c r="CU3419" s="174">
        <v>396</v>
      </c>
      <c r="CV3419" s="174">
        <v>80569</v>
      </c>
      <c r="CW3419" s="174">
        <v>5</v>
      </c>
      <c r="CX3419" s="174">
        <v>1732.9639999999999</v>
      </c>
    </row>
    <row r="3420" spans="84:102" x14ac:dyDescent="0.25">
      <c r="CF3420" s="3" t="s">
        <v>3073</v>
      </c>
      <c r="CG3420" s="174">
        <v>241</v>
      </c>
      <c r="CH3420" s="174">
        <v>69978</v>
      </c>
      <c r="CI3420" s="174">
        <v>5</v>
      </c>
      <c r="CJ3420" s="174">
        <v>1732.4739999999999</v>
      </c>
      <c r="CK3420" s="174">
        <v>1732.4739999999999</v>
      </c>
      <c r="CN3420" s="3">
        <v>1285</v>
      </c>
      <c r="CO3420" s="169">
        <f t="shared" si="267"/>
        <v>598.18000000000006</v>
      </c>
      <c r="CP3420" s="169">
        <f t="shared" si="268"/>
        <v>606.51300000000003</v>
      </c>
      <c r="CQ3420" s="170">
        <f t="shared" si="269"/>
        <v>1204.6930000000002</v>
      </c>
      <c r="CU3420" s="174">
        <v>241</v>
      </c>
      <c r="CV3420" s="174">
        <v>69978</v>
      </c>
      <c r="CW3420" s="174">
        <v>5</v>
      </c>
      <c r="CX3420" s="174">
        <v>1732.4739999999999</v>
      </c>
    </row>
    <row r="3421" spans="84:102" x14ac:dyDescent="0.25">
      <c r="CF3421" s="3" t="s">
        <v>3073</v>
      </c>
      <c r="CG3421" s="174">
        <v>160253</v>
      </c>
      <c r="CH3421" s="174">
        <v>3276</v>
      </c>
      <c r="CI3421" s="174">
        <v>5</v>
      </c>
      <c r="CJ3421" s="174">
        <v>1732.057</v>
      </c>
      <c r="CK3421" s="174">
        <v>1732.057</v>
      </c>
      <c r="CN3421" s="3">
        <v>1597</v>
      </c>
      <c r="CO3421" s="169">
        <f t="shared" si="267"/>
        <v>592.53589999999997</v>
      </c>
      <c r="CP3421" s="169">
        <f t="shared" si="268"/>
        <v>610.14400000000001</v>
      </c>
      <c r="CQ3421" s="170">
        <f t="shared" si="269"/>
        <v>1202.6799000000001</v>
      </c>
      <c r="CU3421" s="174">
        <v>160253</v>
      </c>
      <c r="CV3421" s="174">
        <v>3276</v>
      </c>
      <c r="CW3421" s="174">
        <v>5</v>
      </c>
      <c r="CX3421" s="174">
        <v>1732.057</v>
      </c>
    </row>
    <row r="3422" spans="84:102" x14ac:dyDescent="0.25">
      <c r="CF3422" s="3" t="s">
        <v>3073</v>
      </c>
      <c r="CG3422" s="174">
        <v>3453</v>
      </c>
      <c r="CH3422" s="174">
        <v>181439</v>
      </c>
      <c r="CI3422" s="174">
        <v>5</v>
      </c>
      <c r="CJ3422" s="174">
        <v>1731.8720000000001</v>
      </c>
      <c r="CK3422" s="174">
        <v>1731.8720000000001</v>
      </c>
      <c r="CN3422" s="3">
        <v>2054</v>
      </c>
      <c r="CO3422" s="169">
        <f t="shared" si="267"/>
        <v>613.6463</v>
      </c>
      <c r="CP3422" s="169">
        <f t="shared" si="268"/>
        <v>588.5403</v>
      </c>
      <c r="CQ3422" s="170">
        <f t="shared" si="269"/>
        <v>1202.1866</v>
      </c>
      <c r="CU3422" s="174">
        <v>3453</v>
      </c>
      <c r="CV3422" s="174">
        <v>181439</v>
      </c>
      <c r="CW3422" s="174">
        <v>5</v>
      </c>
      <c r="CX3422" s="174">
        <v>1731.8720000000001</v>
      </c>
    </row>
    <row r="3423" spans="84:102" x14ac:dyDescent="0.25">
      <c r="CF3423" s="3" t="s">
        <v>3073</v>
      </c>
      <c r="CG3423" s="174">
        <v>148770</v>
      </c>
      <c r="CH3423" s="174">
        <v>2818</v>
      </c>
      <c r="CI3423" s="174">
        <v>5</v>
      </c>
      <c r="CJ3423" s="174">
        <v>1731.7149999999999</v>
      </c>
      <c r="CK3423" s="174">
        <v>1731.7149999999999</v>
      </c>
      <c r="CN3423" s="3">
        <v>1744</v>
      </c>
      <c r="CO3423" s="169">
        <f t="shared" si="267"/>
        <v>586.84069999999997</v>
      </c>
      <c r="CP3423" s="169">
        <f t="shared" si="268"/>
        <v>612.64779999999996</v>
      </c>
      <c r="CQ3423" s="170">
        <f t="shared" si="269"/>
        <v>1199.4884999999999</v>
      </c>
      <c r="CU3423" s="174">
        <v>148770</v>
      </c>
      <c r="CV3423" s="174">
        <v>2818</v>
      </c>
      <c r="CW3423" s="174">
        <v>5</v>
      </c>
      <c r="CX3423" s="174">
        <v>1731.7149999999999</v>
      </c>
    </row>
    <row r="3424" spans="84:102" x14ac:dyDescent="0.25">
      <c r="CF3424" s="3" t="s">
        <v>3073</v>
      </c>
      <c r="CG3424" s="174">
        <v>2017</v>
      </c>
      <c r="CH3424" s="174">
        <v>132151</v>
      </c>
      <c r="CI3424" s="174">
        <v>5</v>
      </c>
      <c r="CJ3424" s="174">
        <v>1731.421</v>
      </c>
      <c r="CK3424" s="174">
        <v>1731.421</v>
      </c>
      <c r="CN3424" s="3">
        <v>193</v>
      </c>
      <c r="CO3424" s="169">
        <f t="shared" si="267"/>
        <v>586.66060399999992</v>
      </c>
      <c r="CP3424" s="169">
        <f t="shared" si="268"/>
        <v>608.42423199999996</v>
      </c>
      <c r="CQ3424" s="170">
        <f t="shared" si="269"/>
        <v>1195.084836</v>
      </c>
      <c r="CU3424" s="174">
        <v>2017</v>
      </c>
      <c r="CV3424" s="174">
        <v>132151</v>
      </c>
      <c r="CW3424" s="174">
        <v>5</v>
      </c>
      <c r="CX3424" s="174">
        <v>1731.421</v>
      </c>
    </row>
    <row r="3425" spans="84:102" x14ac:dyDescent="0.25">
      <c r="CF3425" s="3" t="s">
        <v>3073</v>
      </c>
      <c r="CG3425" s="174">
        <v>3001</v>
      </c>
      <c r="CH3425" s="174">
        <v>159797</v>
      </c>
      <c r="CI3425" s="174">
        <v>5</v>
      </c>
      <c r="CJ3425" s="174">
        <v>1730.8879999999999</v>
      </c>
      <c r="CK3425" s="174">
        <v>1730.8879999999999</v>
      </c>
      <c r="CN3425" s="3">
        <v>1322</v>
      </c>
      <c r="CO3425" s="169">
        <f t="shared" si="267"/>
        <v>604.6078</v>
      </c>
      <c r="CP3425" s="169">
        <f t="shared" si="268"/>
        <v>589.30070000000001</v>
      </c>
      <c r="CQ3425" s="170">
        <f t="shared" si="269"/>
        <v>1193.9085</v>
      </c>
      <c r="CU3425" s="174">
        <v>3001</v>
      </c>
      <c r="CV3425" s="174">
        <v>159797</v>
      </c>
      <c r="CW3425" s="174">
        <v>5</v>
      </c>
      <c r="CX3425" s="174">
        <v>1730.8879999999999</v>
      </c>
    </row>
    <row r="3426" spans="84:102" x14ac:dyDescent="0.25">
      <c r="CF3426" s="3" t="s">
        <v>3073</v>
      </c>
      <c r="CG3426" s="174">
        <v>184772</v>
      </c>
      <c r="CH3426" s="174">
        <v>969</v>
      </c>
      <c r="CI3426" s="174">
        <v>5</v>
      </c>
      <c r="CJ3426" s="174">
        <v>1730.2429999999999</v>
      </c>
      <c r="CK3426" s="174">
        <v>1730.2429999999999</v>
      </c>
      <c r="CN3426" s="3">
        <v>2016</v>
      </c>
      <c r="CO3426" s="169">
        <f t="shared" si="267"/>
        <v>597.47280000000001</v>
      </c>
      <c r="CP3426" s="169">
        <f t="shared" si="268"/>
        <v>590.61950000000002</v>
      </c>
      <c r="CQ3426" s="170">
        <f t="shared" si="269"/>
        <v>1188.0923</v>
      </c>
      <c r="CU3426" s="174">
        <v>184772</v>
      </c>
      <c r="CV3426" s="174">
        <v>969</v>
      </c>
      <c r="CW3426" s="174">
        <v>5</v>
      </c>
      <c r="CX3426" s="174">
        <v>1730.2429999999999</v>
      </c>
    </row>
    <row r="3427" spans="84:102" x14ac:dyDescent="0.25">
      <c r="CF3427" s="3" t="s">
        <v>3073</v>
      </c>
      <c r="CG3427" s="174">
        <v>88770</v>
      </c>
      <c r="CH3427" s="174">
        <v>3584</v>
      </c>
      <c r="CI3427" s="174">
        <v>5</v>
      </c>
      <c r="CJ3427" s="174">
        <v>1729.9639999999999</v>
      </c>
      <c r="CK3427" s="174">
        <v>1729.9639999999999</v>
      </c>
      <c r="CN3427" s="3">
        <v>2867</v>
      </c>
      <c r="CO3427" s="169">
        <f t="shared" si="267"/>
        <v>587.2174</v>
      </c>
      <c r="CP3427" s="169">
        <f t="shared" si="268"/>
        <v>594.822</v>
      </c>
      <c r="CQ3427" s="170">
        <f t="shared" si="269"/>
        <v>1182.0394000000001</v>
      </c>
      <c r="CU3427" s="174">
        <v>88770</v>
      </c>
      <c r="CV3427" s="174">
        <v>3584</v>
      </c>
      <c r="CW3427" s="174">
        <v>5</v>
      </c>
      <c r="CX3427" s="174">
        <v>1729.9639999999999</v>
      </c>
    </row>
    <row r="3428" spans="84:102" x14ac:dyDescent="0.25">
      <c r="CF3428" s="3" t="s">
        <v>3073</v>
      </c>
      <c r="CG3428" s="174">
        <v>1842</v>
      </c>
      <c r="CH3428" s="174">
        <v>53659</v>
      </c>
      <c r="CI3428" s="174">
        <v>5</v>
      </c>
      <c r="CJ3428" s="174">
        <v>1729.9559999999999</v>
      </c>
      <c r="CK3428" s="174">
        <v>1729.9559999999999</v>
      </c>
      <c r="CN3428" s="3">
        <v>3156</v>
      </c>
      <c r="CO3428" s="169">
        <f t="shared" si="267"/>
        <v>603.79250000000002</v>
      </c>
      <c r="CP3428" s="169">
        <f t="shared" si="268"/>
        <v>576.7133</v>
      </c>
      <c r="CQ3428" s="170">
        <f t="shared" si="269"/>
        <v>1180.5057999999999</v>
      </c>
      <c r="CU3428" s="174">
        <v>1842</v>
      </c>
      <c r="CV3428" s="174">
        <v>53659</v>
      </c>
      <c r="CW3428" s="174">
        <v>5</v>
      </c>
      <c r="CX3428" s="174">
        <v>1729.9559999999999</v>
      </c>
    </row>
    <row r="3429" spans="84:102" x14ac:dyDescent="0.25">
      <c r="CF3429" s="3" t="s">
        <v>3073</v>
      </c>
      <c r="CG3429" s="174">
        <v>70307</v>
      </c>
      <c r="CH3429" s="174">
        <v>244</v>
      </c>
      <c r="CI3429" s="174">
        <v>5</v>
      </c>
      <c r="CJ3429" s="174">
        <v>1729.8420000000001</v>
      </c>
      <c r="CK3429" s="174">
        <v>1729.8420000000001</v>
      </c>
      <c r="CN3429" s="3">
        <v>3102</v>
      </c>
      <c r="CO3429" s="169">
        <f t="shared" si="267"/>
        <v>557.87009999999998</v>
      </c>
      <c r="CP3429" s="169">
        <f t="shared" si="268"/>
        <v>622.21910000000003</v>
      </c>
      <c r="CQ3429" s="170">
        <f t="shared" si="269"/>
        <v>1180.0891999999999</v>
      </c>
      <c r="CU3429" s="174">
        <v>70307</v>
      </c>
      <c r="CV3429" s="174">
        <v>244</v>
      </c>
      <c r="CW3429" s="174">
        <v>5</v>
      </c>
      <c r="CX3429" s="174">
        <v>1729.8420000000001</v>
      </c>
    </row>
    <row r="3430" spans="84:102" x14ac:dyDescent="0.25">
      <c r="CF3430" s="3" t="s">
        <v>3073</v>
      </c>
      <c r="CG3430" s="174">
        <v>175694</v>
      </c>
      <c r="CH3430" s="174">
        <v>3350</v>
      </c>
      <c r="CI3430" s="174">
        <v>5</v>
      </c>
      <c r="CJ3430" s="174">
        <v>1729.402</v>
      </c>
      <c r="CK3430" s="174">
        <v>1729.402</v>
      </c>
      <c r="CN3430" s="3">
        <v>1479</v>
      </c>
      <c r="CO3430" s="169">
        <f t="shared" si="267"/>
        <v>570.22310000000004</v>
      </c>
      <c r="CP3430" s="169">
        <f t="shared" si="268"/>
        <v>609.25379999999996</v>
      </c>
      <c r="CQ3430" s="170">
        <f t="shared" si="269"/>
        <v>1179.4769000000001</v>
      </c>
      <c r="CU3430" s="174">
        <v>175694</v>
      </c>
      <c r="CV3430" s="174">
        <v>3350</v>
      </c>
      <c r="CW3430" s="174">
        <v>5</v>
      </c>
      <c r="CX3430" s="174">
        <v>1729.402</v>
      </c>
    </row>
    <row r="3431" spans="84:102" x14ac:dyDescent="0.25">
      <c r="CF3431" s="3" t="s">
        <v>3073</v>
      </c>
      <c r="CG3431" s="174">
        <v>2241</v>
      </c>
      <c r="CH3431" s="174">
        <v>18501</v>
      </c>
      <c r="CI3431" s="174">
        <v>5</v>
      </c>
      <c r="CJ3431" s="174">
        <v>1729.289</v>
      </c>
      <c r="CK3431" s="174">
        <v>1729.289</v>
      </c>
      <c r="CN3431" s="3">
        <v>331</v>
      </c>
      <c r="CO3431" s="169">
        <f t="shared" si="267"/>
        <v>575.65926999999999</v>
      </c>
      <c r="CP3431" s="169">
        <f t="shared" si="268"/>
        <v>603.63800000000003</v>
      </c>
      <c r="CQ3431" s="170">
        <f t="shared" si="269"/>
        <v>1179.29727</v>
      </c>
      <c r="CU3431" s="174">
        <v>2241</v>
      </c>
      <c r="CV3431" s="174">
        <v>18501</v>
      </c>
      <c r="CW3431" s="174">
        <v>5</v>
      </c>
      <c r="CX3431" s="174">
        <v>1729.289</v>
      </c>
    </row>
    <row r="3432" spans="84:102" x14ac:dyDescent="0.25">
      <c r="CF3432" s="3" t="s">
        <v>3073</v>
      </c>
      <c r="CG3432" s="174">
        <v>28105</v>
      </c>
      <c r="CH3432" s="174">
        <v>2357</v>
      </c>
      <c r="CI3432" s="174">
        <v>5</v>
      </c>
      <c r="CJ3432" s="174">
        <v>1728.5550000000001</v>
      </c>
      <c r="CK3432" s="174">
        <v>1728.5550000000001</v>
      </c>
      <c r="CN3432" s="3">
        <v>445</v>
      </c>
      <c r="CO3432" s="169">
        <f t="shared" si="267"/>
        <v>603.77499999999998</v>
      </c>
      <c r="CP3432" s="169">
        <f t="shared" si="268"/>
        <v>573.50599999999997</v>
      </c>
      <c r="CQ3432" s="170">
        <f t="shared" si="269"/>
        <v>1177.2809999999999</v>
      </c>
      <c r="CU3432" s="174">
        <v>28105</v>
      </c>
      <c r="CV3432" s="174">
        <v>2357</v>
      </c>
      <c r="CW3432" s="174">
        <v>5</v>
      </c>
      <c r="CX3432" s="174">
        <v>1728.5550000000001</v>
      </c>
    </row>
    <row r="3433" spans="84:102" x14ac:dyDescent="0.25">
      <c r="CF3433" s="3" t="s">
        <v>3073</v>
      </c>
      <c r="CG3433" s="174">
        <v>114220</v>
      </c>
      <c r="CH3433" s="174">
        <v>995</v>
      </c>
      <c r="CI3433" s="174">
        <v>5</v>
      </c>
      <c r="CJ3433" s="174">
        <v>1728.5229999999999</v>
      </c>
      <c r="CK3433" s="174">
        <v>1728.5229999999999</v>
      </c>
      <c r="CN3433" s="3">
        <v>1553</v>
      </c>
      <c r="CO3433" s="169">
        <f t="shared" si="267"/>
        <v>588.83690000000001</v>
      </c>
      <c r="CP3433" s="169">
        <f t="shared" si="268"/>
        <v>586.2758</v>
      </c>
      <c r="CQ3433" s="170">
        <f t="shared" si="269"/>
        <v>1175.1127000000001</v>
      </c>
      <c r="CU3433" s="174">
        <v>114220</v>
      </c>
      <c r="CV3433" s="174">
        <v>995</v>
      </c>
      <c r="CW3433" s="174">
        <v>5</v>
      </c>
      <c r="CX3433" s="174">
        <v>1728.5229999999999</v>
      </c>
    </row>
    <row r="3434" spans="84:102" x14ac:dyDescent="0.25">
      <c r="CF3434" s="3" t="s">
        <v>3073</v>
      </c>
      <c r="CG3434" s="174">
        <v>173252</v>
      </c>
      <c r="CH3434" s="174">
        <v>3418</v>
      </c>
      <c r="CI3434" s="174">
        <v>5</v>
      </c>
      <c r="CJ3434" s="174">
        <v>1728.412</v>
      </c>
      <c r="CK3434" s="174">
        <v>1728.412</v>
      </c>
      <c r="CN3434" s="3">
        <v>2076</v>
      </c>
      <c r="CO3434" s="169">
        <f t="shared" si="267"/>
        <v>581.87879999999996</v>
      </c>
      <c r="CP3434" s="169">
        <f t="shared" si="268"/>
        <v>591.572</v>
      </c>
      <c r="CQ3434" s="170">
        <f t="shared" si="269"/>
        <v>1173.4508000000001</v>
      </c>
      <c r="CU3434" s="174">
        <v>173252</v>
      </c>
      <c r="CV3434" s="174">
        <v>3418</v>
      </c>
      <c r="CW3434" s="174">
        <v>5</v>
      </c>
      <c r="CX3434" s="174">
        <v>1728.412</v>
      </c>
    </row>
    <row r="3435" spans="84:102" x14ac:dyDescent="0.25">
      <c r="CF3435" s="3" t="s">
        <v>3073</v>
      </c>
      <c r="CG3435" s="174">
        <v>3053</v>
      </c>
      <c r="CH3435" s="174">
        <v>167702</v>
      </c>
      <c r="CI3435" s="174">
        <v>5</v>
      </c>
      <c r="CJ3435" s="174">
        <v>1728.2380000000001</v>
      </c>
      <c r="CK3435" s="174">
        <v>1728.2380000000001</v>
      </c>
      <c r="CN3435" s="3">
        <v>28</v>
      </c>
      <c r="CO3435" s="169">
        <f t="shared" si="267"/>
        <v>591.75760000000002</v>
      </c>
      <c r="CP3435" s="169">
        <f t="shared" si="268"/>
        <v>581.68039999999996</v>
      </c>
      <c r="CQ3435" s="170">
        <f t="shared" si="269"/>
        <v>1173.4380000000001</v>
      </c>
      <c r="CU3435" s="174">
        <v>3053</v>
      </c>
      <c r="CV3435" s="174">
        <v>167702</v>
      </c>
      <c r="CW3435" s="174">
        <v>5</v>
      </c>
      <c r="CX3435" s="174">
        <v>1728.2380000000001</v>
      </c>
    </row>
    <row r="3436" spans="84:102" x14ac:dyDescent="0.25">
      <c r="CF3436" s="3" t="s">
        <v>3073</v>
      </c>
      <c r="CG3436" s="174">
        <v>3646</v>
      </c>
      <c r="CH3436" s="174">
        <v>100771</v>
      </c>
      <c r="CI3436" s="174">
        <v>5</v>
      </c>
      <c r="CJ3436" s="174">
        <v>1727.8430000000001</v>
      </c>
      <c r="CK3436" s="174">
        <v>1727.8430000000001</v>
      </c>
      <c r="CN3436" s="3">
        <v>3096</v>
      </c>
      <c r="CO3436" s="169">
        <f t="shared" si="267"/>
        <v>610.36630000000002</v>
      </c>
      <c r="CP3436" s="169">
        <f t="shared" si="268"/>
        <v>562.13059999999996</v>
      </c>
      <c r="CQ3436" s="170">
        <f t="shared" si="269"/>
        <v>1172.4969000000001</v>
      </c>
      <c r="CU3436" s="174">
        <v>3646</v>
      </c>
      <c r="CV3436" s="174">
        <v>100771</v>
      </c>
      <c r="CW3436" s="174">
        <v>5</v>
      </c>
      <c r="CX3436" s="174">
        <v>1727.8430000000001</v>
      </c>
    </row>
    <row r="3437" spans="84:102" x14ac:dyDescent="0.25">
      <c r="CF3437" s="3" t="s">
        <v>3073</v>
      </c>
      <c r="CG3437" s="174">
        <v>1801</v>
      </c>
      <c r="CH3437" s="174">
        <v>53630</v>
      </c>
      <c r="CI3437" s="174">
        <v>5</v>
      </c>
      <c r="CJ3437" s="174">
        <v>1727.1669999999999</v>
      </c>
      <c r="CK3437" s="174">
        <v>1727.1669999999999</v>
      </c>
      <c r="CN3437" s="3">
        <v>126</v>
      </c>
      <c r="CO3437" s="169">
        <f t="shared" si="267"/>
        <v>589.74849999999992</v>
      </c>
      <c r="CP3437" s="169">
        <f t="shared" si="268"/>
        <v>582.19376</v>
      </c>
      <c r="CQ3437" s="170">
        <f t="shared" si="269"/>
        <v>1171.9422599999998</v>
      </c>
      <c r="CU3437" s="174">
        <v>1801</v>
      </c>
      <c r="CV3437" s="174">
        <v>53630</v>
      </c>
      <c r="CW3437" s="174">
        <v>5</v>
      </c>
      <c r="CX3437" s="174">
        <v>1727.1669999999999</v>
      </c>
    </row>
    <row r="3438" spans="84:102" x14ac:dyDescent="0.25">
      <c r="CF3438" s="3" t="s">
        <v>3073</v>
      </c>
      <c r="CG3438" s="174">
        <v>160077</v>
      </c>
      <c r="CH3438" s="174">
        <v>2997</v>
      </c>
      <c r="CI3438" s="174">
        <v>5</v>
      </c>
      <c r="CJ3438" s="174">
        <v>1726.866</v>
      </c>
      <c r="CK3438" s="174">
        <v>1726.866</v>
      </c>
      <c r="CN3438" s="3">
        <v>844</v>
      </c>
      <c r="CO3438" s="169">
        <f t="shared" si="267"/>
        <v>583.75171</v>
      </c>
      <c r="CP3438" s="169">
        <f t="shared" si="268"/>
        <v>586.14363000000003</v>
      </c>
      <c r="CQ3438" s="170">
        <f t="shared" si="269"/>
        <v>1169.89534</v>
      </c>
      <c r="CU3438" s="174">
        <v>160077</v>
      </c>
      <c r="CV3438" s="174">
        <v>2997</v>
      </c>
      <c r="CW3438" s="174">
        <v>5</v>
      </c>
      <c r="CX3438" s="174">
        <v>1726.866</v>
      </c>
    </row>
    <row r="3439" spans="84:102" x14ac:dyDescent="0.25">
      <c r="CF3439" s="3" t="s">
        <v>3073</v>
      </c>
      <c r="CG3439" s="174">
        <v>1266</v>
      </c>
      <c r="CH3439" s="174">
        <v>125928</v>
      </c>
      <c r="CI3439" s="174">
        <v>5</v>
      </c>
      <c r="CJ3439" s="174">
        <v>1726.588</v>
      </c>
      <c r="CK3439" s="174">
        <v>1726.588</v>
      </c>
      <c r="CN3439" s="3">
        <v>1159</v>
      </c>
      <c r="CO3439" s="169">
        <f t="shared" si="267"/>
        <v>584.48239999999998</v>
      </c>
      <c r="CP3439" s="169">
        <f t="shared" si="268"/>
        <v>583.7242</v>
      </c>
      <c r="CQ3439" s="170">
        <f t="shared" si="269"/>
        <v>1168.2066</v>
      </c>
      <c r="CU3439" s="174">
        <v>1266</v>
      </c>
      <c r="CV3439" s="174">
        <v>125928</v>
      </c>
      <c r="CW3439" s="174">
        <v>5</v>
      </c>
      <c r="CX3439" s="174">
        <v>1726.588</v>
      </c>
    </row>
    <row r="3440" spans="84:102" x14ac:dyDescent="0.25">
      <c r="CF3440" s="3" t="s">
        <v>3073</v>
      </c>
      <c r="CG3440" s="174">
        <v>100771</v>
      </c>
      <c r="CH3440" s="174">
        <v>3646</v>
      </c>
      <c r="CI3440" s="174">
        <v>5</v>
      </c>
      <c r="CJ3440" s="174">
        <v>1726.558</v>
      </c>
      <c r="CK3440" s="174">
        <v>1726.558</v>
      </c>
      <c r="CN3440" s="3">
        <v>380</v>
      </c>
      <c r="CO3440" s="169">
        <f t="shared" si="267"/>
        <v>577.21969999999999</v>
      </c>
      <c r="CP3440" s="169">
        <f t="shared" si="268"/>
        <v>582.90638000000001</v>
      </c>
      <c r="CQ3440" s="170">
        <f t="shared" si="269"/>
        <v>1160.12608</v>
      </c>
      <c r="CU3440" s="174">
        <v>100771</v>
      </c>
      <c r="CV3440" s="174">
        <v>3646</v>
      </c>
      <c r="CW3440" s="174">
        <v>5</v>
      </c>
      <c r="CX3440" s="174">
        <v>1726.558</v>
      </c>
    </row>
    <row r="3441" spans="84:102" x14ac:dyDescent="0.25">
      <c r="CF3441" s="3" t="s">
        <v>3073</v>
      </c>
      <c r="CG3441" s="174">
        <v>71</v>
      </c>
      <c r="CH3441" s="174">
        <v>63655</v>
      </c>
      <c r="CI3441" s="174">
        <v>5</v>
      </c>
      <c r="CJ3441" s="174">
        <v>1726.5160000000001</v>
      </c>
      <c r="CK3441" s="174">
        <v>1726.5160000000001</v>
      </c>
      <c r="CN3441" s="3">
        <v>3446</v>
      </c>
      <c r="CO3441" s="169">
        <f t="shared" si="267"/>
        <v>557.06870000000004</v>
      </c>
      <c r="CP3441" s="169">
        <f t="shared" si="268"/>
        <v>595.87599999999998</v>
      </c>
      <c r="CQ3441" s="170">
        <f t="shared" si="269"/>
        <v>1152.9447</v>
      </c>
      <c r="CU3441" s="174">
        <v>71</v>
      </c>
      <c r="CV3441" s="174">
        <v>63655</v>
      </c>
      <c r="CW3441" s="174">
        <v>5</v>
      </c>
      <c r="CX3441" s="174">
        <v>1726.5160000000001</v>
      </c>
    </row>
    <row r="3442" spans="84:102" x14ac:dyDescent="0.25">
      <c r="CF3442" s="3" t="s">
        <v>3073</v>
      </c>
      <c r="CG3442" s="174">
        <v>85458</v>
      </c>
      <c r="CH3442" s="174">
        <v>1540</v>
      </c>
      <c r="CI3442" s="174">
        <v>5</v>
      </c>
      <c r="CJ3442" s="174">
        <v>1726.4590000000001</v>
      </c>
      <c r="CK3442" s="174">
        <v>1726.4590000000001</v>
      </c>
      <c r="CN3442" s="3">
        <v>1708</v>
      </c>
      <c r="CO3442" s="169">
        <f t="shared" si="267"/>
        <v>580.57669999999996</v>
      </c>
      <c r="CP3442" s="169">
        <f t="shared" si="268"/>
        <v>570.96090000000004</v>
      </c>
      <c r="CQ3442" s="170">
        <f t="shared" si="269"/>
        <v>1151.5376000000001</v>
      </c>
      <c r="CU3442" s="174">
        <v>85458</v>
      </c>
      <c r="CV3442" s="174">
        <v>1540</v>
      </c>
      <c r="CW3442" s="174">
        <v>5</v>
      </c>
      <c r="CX3442" s="174">
        <v>1726.4590000000001</v>
      </c>
    </row>
    <row r="3443" spans="84:102" x14ac:dyDescent="0.25">
      <c r="CF3443" s="3" t="s">
        <v>3073</v>
      </c>
      <c r="CG3443" s="174">
        <v>571</v>
      </c>
      <c r="CH3443" s="174">
        <v>85208</v>
      </c>
      <c r="CI3443" s="174">
        <v>5</v>
      </c>
      <c r="CJ3443" s="174">
        <v>1725.133</v>
      </c>
      <c r="CK3443" s="174">
        <v>1725.133</v>
      </c>
      <c r="CN3443" s="3">
        <v>1377</v>
      </c>
      <c r="CO3443" s="169">
        <f t="shared" si="267"/>
        <v>568.47609999999997</v>
      </c>
      <c r="CP3443" s="169">
        <f t="shared" si="268"/>
        <v>580.62710000000004</v>
      </c>
      <c r="CQ3443" s="170">
        <f t="shared" si="269"/>
        <v>1149.1032</v>
      </c>
      <c r="CU3443" s="174">
        <v>571</v>
      </c>
      <c r="CV3443" s="174">
        <v>85208</v>
      </c>
      <c r="CW3443" s="174">
        <v>5</v>
      </c>
      <c r="CX3443" s="174">
        <v>1725.133</v>
      </c>
    </row>
    <row r="3444" spans="84:102" x14ac:dyDescent="0.25">
      <c r="CF3444" s="3" t="s">
        <v>3073</v>
      </c>
      <c r="CG3444" s="174">
        <v>1083</v>
      </c>
      <c r="CH3444" s="174">
        <v>133368</v>
      </c>
      <c r="CI3444" s="174">
        <v>5</v>
      </c>
      <c r="CJ3444" s="174">
        <v>1724.819</v>
      </c>
      <c r="CK3444" s="174">
        <v>1724.819</v>
      </c>
      <c r="CN3444" s="3">
        <v>3591</v>
      </c>
      <c r="CO3444" s="169">
        <f t="shared" si="267"/>
        <v>576.02721099999997</v>
      </c>
      <c r="CP3444" s="169">
        <f t="shared" si="268"/>
        <v>572.02071899999999</v>
      </c>
      <c r="CQ3444" s="170">
        <f t="shared" si="269"/>
        <v>1148.04793</v>
      </c>
      <c r="CU3444" s="174">
        <v>1083</v>
      </c>
      <c r="CV3444" s="174">
        <v>133368</v>
      </c>
      <c r="CW3444" s="174">
        <v>5</v>
      </c>
      <c r="CX3444" s="174">
        <v>1724.819</v>
      </c>
    </row>
    <row r="3445" spans="84:102" x14ac:dyDescent="0.25">
      <c r="CF3445" s="3" t="s">
        <v>3073</v>
      </c>
      <c r="CG3445" s="174">
        <v>148770</v>
      </c>
      <c r="CH3445" s="174">
        <v>2829</v>
      </c>
      <c r="CI3445" s="174">
        <v>5</v>
      </c>
      <c r="CJ3445" s="174">
        <v>1724.559</v>
      </c>
      <c r="CK3445" s="174">
        <v>1724.559</v>
      </c>
      <c r="CN3445" s="3">
        <v>2849</v>
      </c>
      <c r="CO3445" s="169">
        <f t="shared" si="267"/>
        <v>560.04020000000003</v>
      </c>
      <c r="CP3445" s="169">
        <f t="shared" si="268"/>
        <v>584.66269999999997</v>
      </c>
      <c r="CQ3445" s="170">
        <f t="shared" si="269"/>
        <v>1144.7029</v>
      </c>
      <c r="CU3445" s="174">
        <v>148770</v>
      </c>
      <c r="CV3445" s="174">
        <v>2829</v>
      </c>
      <c r="CW3445" s="174">
        <v>5</v>
      </c>
      <c r="CX3445" s="174">
        <v>1724.559</v>
      </c>
    </row>
    <row r="3446" spans="84:102" x14ac:dyDescent="0.25">
      <c r="CF3446" s="3" t="s">
        <v>3073</v>
      </c>
      <c r="CG3446" s="174">
        <v>100280</v>
      </c>
      <c r="CH3446" s="174">
        <v>745</v>
      </c>
      <c r="CI3446" s="174">
        <v>5</v>
      </c>
      <c r="CJ3446" s="174">
        <v>1724.2360000000001</v>
      </c>
      <c r="CK3446" s="174">
        <v>1724.2360000000001</v>
      </c>
      <c r="CN3446" s="3">
        <v>2449</v>
      </c>
      <c r="CO3446" s="169">
        <f t="shared" si="267"/>
        <v>592.15499</v>
      </c>
      <c r="CP3446" s="169">
        <f t="shared" si="268"/>
        <v>546.63733999999999</v>
      </c>
      <c r="CQ3446" s="170">
        <f t="shared" si="269"/>
        <v>1138.79233</v>
      </c>
      <c r="CU3446" s="174">
        <v>100280</v>
      </c>
      <c r="CV3446" s="174">
        <v>745</v>
      </c>
      <c r="CW3446" s="174">
        <v>5</v>
      </c>
      <c r="CX3446" s="174">
        <v>1724.2360000000001</v>
      </c>
    </row>
    <row r="3447" spans="84:102" x14ac:dyDescent="0.25">
      <c r="CF3447" s="3" t="s">
        <v>3073</v>
      </c>
      <c r="CG3447" s="174">
        <v>98097</v>
      </c>
      <c r="CH3447" s="174">
        <v>1451</v>
      </c>
      <c r="CI3447" s="174">
        <v>5</v>
      </c>
      <c r="CJ3447" s="174">
        <v>1723.84</v>
      </c>
      <c r="CK3447" s="174">
        <v>1723.84</v>
      </c>
      <c r="CN3447" s="3">
        <v>1655</v>
      </c>
      <c r="CO3447" s="169">
        <f t="shared" si="267"/>
        <v>584.63879999999995</v>
      </c>
      <c r="CP3447" s="169">
        <f t="shared" si="268"/>
        <v>551.73099999999999</v>
      </c>
      <c r="CQ3447" s="170">
        <f t="shared" si="269"/>
        <v>1136.3697999999999</v>
      </c>
      <c r="CU3447" s="174">
        <v>98097</v>
      </c>
      <c r="CV3447" s="174">
        <v>1451</v>
      </c>
      <c r="CW3447" s="174">
        <v>5</v>
      </c>
      <c r="CX3447" s="174">
        <v>1723.84</v>
      </c>
    </row>
    <row r="3448" spans="84:102" x14ac:dyDescent="0.25">
      <c r="CF3448" s="3" t="s">
        <v>3073</v>
      </c>
      <c r="CG3448" s="174">
        <v>51196</v>
      </c>
      <c r="CH3448" s="174">
        <v>1817</v>
      </c>
      <c r="CI3448" s="174">
        <v>5</v>
      </c>
      <c r="CJ3448" s="174">
        <v>1723.722</v>
      </c>
      <c r="CK3448" s="174">
        <v>1723.722</v>
      </c>
      <c r="CN3448" s="3">
        <v>3121</v>
      </c>
      <c r="CO3448" s="169">
        <f t="shared" si="267"/>
        <v>584.28924000000006</v>
      </c>
      <c r="CP3448" s="169">
        <f t="shared" si="268"/>
        <v>548.71550000000002</v>
      </c>
      <c r="CQ3448" s="170">
        <f t="shared" si="269"/>
        <v>1133.0047400000001</v>
      </c>
      <c r="CU3448" s="174">
        <v>51196</v>
      </c>
      <c r="CV3448" s="174">
        <v>1817</v>
      </c>
      <c r="CW3448" s="174">
        <v>5</v>
      </c>
      <c r="CX3448" s="174">
        <v>1723.722</v>
      </c>
    </row>
    <row r="3449" spans="84:102" x14ac:dyDescent="0.25">
      <c r="CF3449" s="3" t="s">
        <v>3073</v>
      </c>
      <c r="CG3449" s="174">
        <v>147248</v>
      </c>
      <c r="CH3449" s="174">
        <v>2750</v>
      </c>
      <c r="CI3449" s="174">
        <v>5</v>
      </c>
      <c r="CJ3449" s="174">
        <v>1723.4480000000001</v>
      </c>
      <c r="CK3449" s="174">
        <v>1723.4480000000001</v>
      </c>
      <c r="CN3449" s="3">
        <v>877</v>
      </c>
      <c r="CO3449" s="169">
        <f t="shared" si="267"/>
        <v>548.01759000000004</v>
      </c>
      <c r="CP3449" s="169">
        <f t="shared" si="268"/>
        <v>580.13523999999995</v>
      </c>
      <c r="CQ3449" s="170">
        <f t="shared" si="269"/>
        <v>1128.15283</v>
      </c>
      <c r="CU3449" s="174">
        <v>147248</v>
      </c>
      <c r="CV3449" s="174">
        <v>2750</v>
      </c>
      <c r="CW3449" s="174">
        <v>5</v>
      </c>
      <c r="CX3449" s="174">
        <v>1723.4480000000001</v>
      </c>
    </row>
    <row r="3450" spans="84:102" x14ac:dyDescent="0.25">
      <c r="CF3450" s="3" t="s">
        <v>3073</v>
      </c>
      <c r="CG3450" s="174">
        <v>100328</v>
      </c>
      <c r="CH3450" s="174">
        <v>778</v>
      </c>
      <c r="CI3450" s="174">
        <v>5</v>
      </c>
      <c r="CJ3450" s="174">
        <v>1723.3140000000001</v>
      </c>
      <c r="CK3450" s="174">
        <v>1723.3140000000001</v>
      </c>
      <c r="CN3450" s="3">
        <v>2047</v>
      </c>
      <c r="CO3450" s="169">
        <f t="shared" si="267"/>
        <v>577.13679999999999</v>
      </c>
      <c r="CP3450" s="169">
        <f t="shared" si="268"/>
        <v>547.29470000000003</v>
      </c>
      <c r="CQ3450" s="170">
        <f t="shared" si="269"/>
        <v>1124.4315000000001</v>
      </c>
      <c r="CU3450" s="174">
        <v>100328</v>
      </c>
      <c r="CV3450" s="174">
        <v>778</v>
      </c>
      <c r="CW3450" s="174">
        <v>5</v>
      </c>
      <c r="CX3450" s="174">
        <v>1723.3140000000001</v>
      </c>
    </row>
    <row r="3451" spans="84:102" x14ac:dyDescent="0.25">
      <c r="CF3451" s="3" t="s">
        <v>3073</v>
      </c>
      <c r="CG3451" s="174">
        <v>3460</v>
      </c>
      <c r="CH3451" s="174">
        <v>182348</v>
      </c>
      <c r="CI3451" s="174">
        <v>5</v>
      </c>
      <c r="CJ3451" s="174">
        <v>1722.4179999999999</v>
      </c>
      <c r="CK3451" s="174">
        <v>1722.4179999999999</v>
      </c>
      <c r="CN3451" s="3">
        <v>1010</v>
      </c>
      <c r="CO3451" s="169">
        <f t="shared" si="267"/>
        <v>543.8048</v>
      </c>
      <c r="CP3451" s="169">
        <f t="shared" si="268"/>
        <v>578.09009700000001</v>
      </c>
      <c r="CQ3451" s="170">
        <f t="shared" si="269"/>
        <v>1121.8948970000001</v>
      </c>
      <c r="CU3451" s="174">
        <v>3460</v>
      </c>
      <c r="CV3451" s="174">
        <v>182348</v>
      </c>
      <c r="CW3451" s="174">
        <v>5</v>
      </c>
      <c r="CX3451" s="174">
        <v>1722.4179999999999</v>
      </c>
    </row>
    <row r="3452" spans="84:102" x14ac:dyDescent="0.25">
      <c r="CF3452" s="3" t="s">
        <v>3073</v>
      </c>
      <c r="CG3452" s="174">
        <v>1608</v>
      </c>
      <c r="CH3452" s="174">
        <v>78078</v>
      </c>
      <c r="CI3452" s="174">
        <v>5</v>
      </c>
      <c r="CJ3452" s="174">
        <v>1722.336</v>
      </c>
      <c r="CK3452" s="174">
        <v>1722.336</v>
      </c>
      <c r="CN3452" s="3">
        <v>917</v>
      </c>
      <c r="CO3452" s="169">
        <f t="shared" si="267"/>
        <v>541.17169999999999</v>
      </c>
      <c r="CP3452" s="169">
        <f t="shared" si="268"/>
        <v>579.72378000000003</v>
      </c>
      <c r="CQ3452" s="170">
        <f t="shared" si="269"/>
        <v>1120.8954800000001</v>
      </c>
      <c r="CU3452" s="174">
        <v>1608</v>
      </c>
      <c r="CV3452" s="174">
        <v>78078</v>
      </c>
      <c r="CW3452" s="174">
        <v>5</v>
      </c>
      <c r="CX3452" s="174">
        <v>1722.336</v>
      </c>
    </row>
    <row r="3453" spans="84:102" x14ac:dyDescent="0.25">
      <c r="CF3453" s="3" t="s">
        <v>3073</v>
      </c>
      <c r="CG3453" s="174">
        <v>59948</v>
      </c>
      <c r="CH3453" s="174">
        <v>3504</v>
      </c>
      <c r="CI3453" s="174">
        <v>5</v>
      </c>
      <c r="CJ3453" s="174">
        <v>1721.577</v>
      </c>
      <c r="CK3453" s="174">
        <v>1721.577</v>
      </c>
      <c r="CN3453" s="3">
        <v>652</v>
      </c>
      <c r="CO3453" s="169">
        <f t="shared" si="267"/>
        <v>564.42110000000002</v>
      </c>
      <c r="CP3453" s="169">
        <f t="shared" si="268"/>
        <v>556.13846999999998</v>
      </c>
      <c r="CQ3453" s="170">
        <f t="shared" si="269"/>
        <v>1120.5595699999999</v>
      </c>
      <c r="CU3453" s="174">
        <v>59948</v>
      </c>
      <c r="CV3453" s="174">
        <v>3504</v>
      </c>
      <c r="CW3453" s="174">
        <v>5</v>
      </c>
      <c r="CX3453" s="174">
        <v>1721.577</v>
      </c>
    </row>
    <row r="3454" spans="84:102" x14ac:dyDescent="0.25">
      <c r="CF3454" s="3" t="s">
        <v>3073</v>
      </c>
      <c r="CG3454" s="174">
        <v>1456</v>
      </c>
      <c r="CH3454" s="174">
        <v>98341</v>
      </c>
      <c r="CI3454" s="174">
        <v>5</v>
      </c>
      <c r="CJ3454" s="174">
        <v>1721.0309999999999</v>
      </c>
      <c r="CK3454" s="174">
        <v>1721.0309999999999</v>
      </c>
      <c r="CN3454" s="3">
        <v>3271</v>
      </c>
      <c r="CO3454" s="169">
        <f t="shared" si="267"/>
        <v>545.1798</v>
      </c>
      <c r="CP3454" s="169">
        <f t="shared" si="268"/>
        <v>574.73630000000003</v>
      </c>
      <c r="CQ3454" s="170">
        <f t="shared" si="269"/>
        <v>1119.9160999999999</v>
      </c>
      <c r="CU3454" s="174">
        <v>1456</v>
      </c>
      <c r="CV3454" s="174">
        <v>98341</v>
      </c>
      <c r="CW3454" s="174">
        <v>5</v>
      </c>
      <c r="CX3454" s="174">
        <v>1721.0309999999999</v>
      </c>
    </row>
    <row r="3455" spans="84:102" x14ac:dyDescent="0.25">
      <c r="CF3455" s="3" t="s">
        <v>3073</v>
      </c>
      <c r="CG3455" s="174">
        <v>33555</v>
      </c>
      <c r="CH3455" s="174">
        <v>2498</v>
      </c>
      <c r="CI3455" s="174">
        <v>5</v>
      </c>
      <c r="CJ3455" s="174">
        <v>1721.0229999999999</v>
      </c>
      <c r="CK3455" s="174">
        <v>1721.0229999999999</v>
      </c>
      <c r="CN3455" s="3">
        <v>627</v>
      </c>
      <c r="CO3455" s="169">
        <f t="shared" si="267"/>
        <v>561.91821999999991</v>
      </c>
      <c r="CP3455" s="169">
        <f t="shared" si="268"/>
        <v>554.06999999999994</v>
      </c>
      <c r="CQ3455" s="170">
        <f t="shared" si="269"/>
        <v>1115.9882199999997</v>
      </c>
      <c r="CU3455" s="174">
        <v>33555</v>
      </c>
      <c r="CV3455" s="174">
        <v>2498</v>
      </c>
      <c r="CW3455" s="174">
        <v>5</v>
      </c>
      <c r="CX3455" s="174">
        <v>1721.0229999999999</v>
      </c>
    </row>
    <row r="3456" spans="84:102" x14ac:dyDescent="0.25">
      <c r="CF3456" s="3" t="s">
        <v>3073</v>
      </c>
      <c r="CG3456" s="174">
        <v>181439</v>
      </c>
      <c r="CH3456" s="174">
        <v>3453</v>
      </c>
      <c r="CI3456" s="174">
        <v>5</v>
      </c>
      <c r="CJ3456" s="174">
        <v>1720.904</v>
      </c>
      <c r="CK3456" s="174">
        <v>1720.904</v>
      </c>
      <c r="CN3456" s="3">
        <v>2103</v>
      </c>
      <c r="CO3456" s="169">
        <f t="shared" si="267"/>
        <v>562.95870000000002</v>
      </c>
      <c r="CP3456" s="169">
        <f t="shared" si="268"/>
        <v>552.90871000000004</v>
      </c>
      <c r="CQ3456" s="170">
        <f t="shared" si="269"/>
        <v>1115.8674100000001</v>
      </c>
      <c r="CU3456" s="174">
        <v>181439</v>
      </c>
      <c r="CV3456" s="174">
        <v>3453</v>
      </c>
      <c r="CW3456" s="174">
        <v>5</v>
      </c>
      <c r="CX3456" s="174">
        <v>1720.904</v>
      </c>
    </row>
    <row r="3457" spans="84:102" x14ac:dyDescent="0.25">
      <c r="CF3457" s="3" t="s">
        <v>3073</v>
      </c>
      <c r="CG3457" s="174">
        <v>1750</v>
      </c>
      <c r="CH3457" s="174">
        <v>60102</v>
      </c>
      <c r="CI3457" s="174">
        <v>5</v>
      </c>
      <c r="CJ3457" s="174">
        <v>1720.421</v>
      </c>
      <c r="CK3457" s="174">
        <v>1720.421</v>
      </c>
      <c r="CN3457" s="3">
        <v>3447</v>
      </c>
      <c r="CO3457" s="169">
        <f t="shared" si="267"/>
        <v>555.02229999999997</v>
      </c>
      <c r="CP3457" s="169">
        <f t="shared" si="268"/>
        <v>556.91459999999995</v>
      </c>
      <c r="CQ3457" s="170">
        <f t="shared" si="269"/>
        <v>1111.9368999999999</v>
      </c>
      <c r="CU3457" s="174">
        <v>1750</v>
      </c>
      <c r="CV3457" s="174">
        <v>60102</v>
      </c>
      <c r="CW3457" s="174">
        <v>5</v>
      </c>
      <c r="CX3457" s="174">
        <v>1720.421</v>
      </c>
    </row>
    <row r="3458" spans="84:102" x14ac:dyDescent="0.25">
      <c r="CF3458" s="3" t="s">
        <v>3073</v>
      </c>
      <c r="CG3458" s="174">
        <v>10294</v>
      </c>
      <c r="CH3458" s="174">
        <v>2131</v>
      </c>
      <c r="CI3458" s="174">
        <v>5</v>
      </c>
      <c r="CJ3458" s="174">
        <v>1719.8240000000001</v>
      </c>
      <c r="CK3458" s="174">
        <v>1719.8240000000001</v>
      </c>
      <c r="CN3458" s="3">
        <v>265</v>
      </c>
      <c r="CO3458" s="169">
        <f t="shared" si="267"/>
        <v>555.03097000000002</v>
      </c>
      <c r="CP3458" s="169">
        <f t="shared" si="268"/>
        <v>552.60506999999996</v>
      </c>
      <c r="CQ3458" s="170">
        <f t="shared" si="269"/>
        <v>1107.6360399999999</v>
      </c>
      <c r="CU3458" s="174">
        <v>10294</v>
      </c>
      <c r="CV3458" s="174">
        <v>2131</v>
      </c>
      <c r="CW3458" s="174">
        <v>5</v>
      </c>
      <c r="CX3458" s="174">
        <v>1719.8240000000001</v>
      </c>
    </row>
    <row r="3459" spans="84:102" x14ac:dyDescent="0.25">
      <c r="CF3459" s="3" t="s">
        <v>3073</v>
      </c>
      <c r="CG3459" s="174">
        <v>31146</v>
      </c>
      <c r="CH3459" s="174">
        <v>2414</v>
      </c>
      <c r="CI3459" s="174">
        <v>5</v>
      </c>
      <c r="CJ3459" s="174">
        <v>1719.5840000000001</v>
      </c>
      <c r="CK3459" s="174">
        <v>1719.5840000000001</v>
      </c>
      <c r="CN3459" s="3">
        <v>3473</v>
      </c>
      <c r="CO3459" s="169">
        <f t="shared" ref="CO3459:CO3522" si="270">SUMIF(CG$3:CG$17476,$CN3459,$CK$3:$CK$17476)</f>
        <v>561.46169999999995</v>
      </c>
      <c r="CP3459" s="169">
        <f t="shared" ref="CP3459:CP3522" si="271">SUMIF(CH$3:CH$17476,$CN3459,$CK$3:$CK$17476)</f>
        <v>546.17139999999995</v>
      </c>
      <c r="CQ3459" s="170">
        <f t="shared" ref="CQ3459:CQ3522" si="272">CO3459+CP3459</f>
        <v>1107.6331</v>
      </c>
      <c r="CU3459" s="174">
        <v>31146</v>
      </c>
      <c r="CV3459" s="174">
        <v>2414</v>
      </c>
      <c r="CW3459" s="174">
        <v>5</v>
      </c>
      <c r="CX3459" s="174">
        <v>1719.5840000000001</v>
      </c>
    </row>
    <row r="3460" spans="84:102" x14ac:dyDescent="0.25">
      <c r="CF3460" s="3" t="s">
        <v>3073</v>
      </c>
      <c r="CG3460" s="174">
        <v>78078</v>
      </c>
      <c r="CH3460" s="174">
        <v>1608</v>
      </c>
      <c r="CI3460" s="174">
        <v>5</v>
      </c>
      <c r="CJ3460" s="174">
        <v>1719.414</v>
      </c>
      <c r="CK3460" s="174">
        <v>1719.414</v>
      </c>
      <c r="CN3460" s="3">
        <v>2851</v>
      </c>
      <c r="CO3460" s="169">
        <f t="shared" si="270"/>
        <v>561.59860000000003</v>
      </c>
      <c r="CP3460" s="169">
        <f t="shared" si="271"/>
        <v>543.4461</v>
      </c>
      <c r="CQ3460" s="170">
        <f t="shared" si="272"/>
        <v>1105.0446999999999</v>
      </c>
      <c r="CU3460" s="174">
        <v>78078</v>
      </c>
      <c r="CV3460" s="174">
        <v>1608</v>
      </c>
      <c r="CW3460" s="174">
        <v>5</v>
      </c>
      <c r="CX3460" s="174">
        <v>1719.414</v>
      </c>
    </row>
    <row r="3461" spans="84:102" x14ac:dyDescent="0.25">
      <c r="CF3461" s="3" t="s">
        <v>3073</v>
      </c>
      <c r="CG3461" s="174">
        <v>92059</v>
      </c>
      <c r="CH3461" s="174">
        <v>1468</v>
      </c>
      <c r="CI3461" s="174">
        <v>5</v>
      </c>
      <c r="CJ3461" s="174">
        <v>1719.2280000000001</v>
      </c>
      <c r="CK3461" s="174">
        <v>1719.2280000000001</v>
      </c>
      <c r="CN3461" s="3">
        <v>1209</v>
      </c>
      <c r="CO3461" s="169">
        <f t="shared" si="270"/>
        <v>564.2097</v>
      </c>
      <c r="CP3461" s="169">
        <f t="shared" si="271"/>
        <v>527.92809999999997</v>
      </c>
      <c r="CQ3461" s="170">
        <f t="shared" si="272"/>
        <v>1092.1378</v>
      </c>
      <c r="CU3461" s="174">
        <v>92059</v>
      </c>
      <c r="CV3461" s="174">
        <v>1468</v>
      </c>
      <c r="CW3461" s="174">
        <v>5</v>
      </c>
      <c r="CX3461" s="174">
        <v>1719.2280000000001</v>
      </c>
    </row>
    <row r="3462" spans="84:102" x14ac:dyDescent="0.25">
      <c r="CF3462" s="3" t="s">
        <v>3073</v>
      </c>
      <c r="CG3462" s="174">
        <v>50351</v>
      </c>
      <c r="CH3462" s="174">
        <v>2559</v>
      </c>
      <c r="CI3462" s="174">
        <v>5</v>
      </c>
      <c r="CJ3462" s="174">
        <v>1719.06</v>
      </c>
      <c r="CK3462" s="174">
        <v>1719.06</v>
      </c>
      <c r="CN3462" s="3">
        <v>2759</v>
      </c>
      <c r="CO3462" s="169">
        <f t="shared" si="270"/>
        <v>541.4239</v>
      </c>
      <c r="CP3462" s="169">
        <f t="shared" si="271"/>
        <v>550.2876</v>
      </c>
      <c r="CQ3462" s="170">
        <f t="shared" si="272"/>
        <v>1091.7114999999999</v>
      </c>
      <c r="CU3462" s="174">
        <v>50351</v>
      </c>
      <c r="CV3462" s="174">
        <v>2559</v>
      </c>
      <c r="CW3462" s="174">
        <v>5</v>
      </c>
      <c r="CX3462" s="174">
        <v>1719.06</v>
      </c>
    </row>
    <row r="3463" spans="84:102" x14ac:dyDescent="0.25">
      <c r="CF3463" s="3" t="s">
        <v>3073</v>
      </c>
      <c r="CG3463" s="174">
        <v>2486</v>
      </c>
      <c r="CH3463" s="174">
        <v>33025</v>
      </c>
      <c r="CI3463" s="174">
        <v>5</v>
      </c>
      <c r="CJ3463" s="174">
        <v>1718.662</v>
      </c>
      <c r="CK3463" s="174">
        <v>1718.662</v>
      </c>
      <c r="CN3463" s="3">
        <v>2029</v>
      </c>
      <c r="CO3463" s="169">
        <f t="shared" si="270"/>
        <v>557.44163000000003</v>
      </c>
      <c r="CP3463" s="169">
        <f t="shared" si="271"/>
        <v>534.11316999999997</v>
      </c>
      <c r="CQ3463" s="170">
        <f t="shared" si="272"/>
        <v>1091.5547999999999</v>
      </c>
      <c r="CU3463" s="174">
        <v>2486</v>
      </c>
      <c r="CV3463" s="174">
        <v>33025</v>
      </c>
      <c r="CW3463" s="174">
        <v>5</v>
      </c>
      <c r="CX3463" s="174">
        <v>1718.662</v>
      </c>
    </row>
    <row r="3464" spans="84:102" x14ac:dyDescent="0.25">
      <c r="CF3464" s="3" t="s">
        <v>3073</v>
      </c>
      <c r="CG3464" s="174">
        <v>1490</v>
      </c>
      <c r="CH3464" s="174">
        <v>93258</v>
      </c>
      <c r="CI3464" s="174">
        <v>5</v>
      </c>
      <c r="CJ3464" s="174">
        <v>1718.3219999999999</v>
      </c>
      <c r="CK3464" s="174">
        <v>1718.3219999999999</v>
      </c>
      <c r="CN3464" s="3">
        <v>672</v>
      </c>
      <c r="CO3464" s="169">
        <f t="shared" si="270"/>
        <v>529.59027000000003</v>
      </c>
      <c r="CP3464" s="169">
        <f t="shared" si="271"/>
        <v>550.69140000000004</v>
      </c>
      <c r="CQ3464" s="170">
        <f t="shared" si="272"/>
        <v>1080.2816700000001</v>
      </c>
      <c r="CU3464" s="174">
        <v>1490</v>
      </c>
      <c r="CV3464" s="174">
        <v>93258</v>
      </c>
      <c r="CW3464" s="174">
        <v>5</v>
      </c>
      <c r="CX3464" s="174">
        <v>1718.3219999999999</v>
      </c>
    </row>
    <row r="3465" spans="84:102" x14ac:dyDescent="0.25">
      <c r="CF3465" s="3" t="s">
        <v>3073</v>
      </c>
      <c r="CG3465" s="174">
        <v>159797</v>
      </c>
      <c r="CH3465" s="174">
        <v>3001</v>
      </c>
      <c r="CI3465" s="174">
        <v>5</v>
      </c>
      <c r="CJ3465" s="174">
        <v>1717.7349999999999</v>
      </c>
      <c r="CK3465" s="174">
        <v>1717.7349999999999</v>
      </c>
      <c r="CN3465" s="3">
        <v>1632</v>
      </c>
      <c r="CO3465" s="169">
        <f t="shared" si="270"/>
        <v>538.31560000000002</v>
      </c>
      <c r="CP3465" s="169">
        <f t="shared" si="271"/>
        <v>538.54549999999995</v>
      </c>
      <c r="CQ3465" s="170">
        <f t="shared" si="272"/>
        <v>1076.8611000000001</v>
      </c>
      <c r="CU3465" s="174">
        <v>159797</v>
      </c>
      <c r="CV3465" s="174">
        <v>3001</v>
      </c>
      <c r="CW3465" s="174">
        <v>5</v>
      </c>
      <c r="CX3465" s="174">
        <v>1717.7349999999999</v>
      </c>
    </row>
    <row r="3466" spans="84:102" x14ac:dyDescent="0.25">
      <c r="CF3466" s="3" t="s">
        <v>3073</v>
      </c>
      <c r="CG3466" s="174">
        <v>75008</v>
      </c>
      <c r="CH3466" s="174">
        <v>318</v>
      </c>
      <c r="CI3466" s="174">
        <v>5</v>
      </c>
      <c r="CJ3466" s="174">
        <v>1717.646</v>
      </c>
      <c r="CK3466" s="174">
        <v>1717.646</v>
      </c>
      <c r="CN3466" s="3">
        <v>1389</v>
      </c>
      <c r="CO3466" s="169">
        <f t="shared" si="270"/>
        <v>527.72759999999994</v>
      </c>
      <c r="CP3466" s="169">
        <f t="shared" si="271"/>
        <v>548.9031379999999</v>
      </c>
      <c r="CQ3466" s="170">
        <f t="shared" si="272"/>
        <v>1076.6307379999998</v>
      </c>
      <c r="CU3466" s="174">
        <v>75008</v>
      </c>
      <c r="CV3466" s="174">
        <v>318</v>
      </c>
      <c r="CW3466" s="174">
        <v>5</v>
      </c>
      <c r="CX3466" s="174">
        <v>1717.646</v>
      </c>
    </row>
    <row r="3467" spans="84:102" x14ac:dyDescent="0.25">
      <c r="CF3467" s="3" t="s">
        <v>3073</v>
      </c>
      <c r="CG3467" s="174">
        <v>1004</v>
      </c>
      <c r="CH3467" s="174">
        <v>118672</v>
      </c>
      <c r="CI3467" s="174">
        <v>5</v>
      </c>
      <c r="CJ3467" s="174">
        <v>1717.0419999999999</v>
      </c>
      <c r="CK3467" s="174">
        <v>1717.0419999999999</v>
      </c>
      <c r="CN3467" s="3">
        <v>847</v>
      </c>
      <c r="CO3467" s="169">
        <f t="shared" si="270"/>
        <v>517.57140000000004</v>
      </c>
      <c r="CP3467" s="169">
        <f t="shared" si="271"/>
        <v>552.76329999999996</v>
      </c>
      <c r="CQ3467" s="170">
        <f t="shared" si="272"/>
        <v>1070.3346999999999</v>
      </c>
      <c r="CU3467" s="174">
        <v>1004</v>
      </c>
      <c r="CV3467" s="174">
        <v>118672</v>
      </c>
      <c r="CW3467" s="174">
        <v>5</v>
      </c>
      <c r="CX3467" s="174">
        <v>1717.0419999999999</v>
      </c>
    </row>
    <row r="3468" spans="84:102" x14ac:dyDescent="0.25">
      <c r="CF3468" s="3" t="s">
        <v>3073</v>
      </c>
      <c r="CG3468" s="174">
        <v>1315</v>
      </c>
      <c r="CH3468" s="174">
        <v>118525</v>
      </c>
      <c r="CI3468" s="174">
        <v>5</v>
      </c>
      <c r="CJ3468" s="174">
        <v>1716.7919999999999</v>
      </c>
      <c r="CK3468" s="174">
        <v>1716.7919999999999</v>
      </c>
      <c r="CN3468" s="3">
        <v>1286</v>
      </c>
      <c r="CO3468" s="169">
        <f t="shared" si="270"/>
        <v>501.48815000000002</v>
      </c>
      <c r="CP3468" s="169">
        <f t="shared" si="271"/>
        <v>566.14580000000001</v>
      </c>
      <c r="CQ3468" s="170">
        <f t="shared" si="272"/>
        <v>1067.6339499999999</v>
      </c>
      <c r="CU3468" s="174">
        <v>1315</v>
      </c>
      <c r="CV3468" s="174">
        <v>118525</v>
      </c>
      <c r="CW3468" s="174">
        <v>5</v>
      </c>
      <c r="CX3468" s="174">
        <v>1716.7919999999999</v>
      </c>
    </row>
    <row r="3469" spans="84:102" x14ac:dyDescent="0.25">
      <c r="CF3469" s="3" t="s">
        <v>3073</v>
      </c>
      <c r="CG3469" s="174">
        <v>2549</v>
      </c>
      <c r="CH3469" s="174">
        <v>49499</v>
      </c>
      <c r="CI3469" s="174">
        <v>5</v>
      </c>
      <c r="CJ3469" s="174">
        <v>1716.7090000000001</v>
      </c>
      <c r="CK3469" s="174">
        <v>1716.7090000000001</v>
      </c>
      <c r="CN3469" s="3">
        <v>532</v>
      </c>
      <c r="CO3469" s="169">
        <f t="shared" si="270"/>
        <v>551.03426999999999</v>
      </c>
      <c r="CP3469" s="169">
        <f t="shared" si="271"/>
        <v>511.34640000000002</v>
      </c>
      <c r="CQ3469" s="170">
        <f t="shared" si="272"/>
        <v>1062.38067</v>
      </c>
      <c r="CU3469" s="174">
        <v>2549</v>
      </c>
      <c r="CV3469" s="174">
        <v>49499</v>
      </c>
      <c r="CW3469" s="174">
        <v>5</v>
      </c>
      <c r="CX3469" s="174">
        <v>1716.7090000000001</v>
      </c>
    </row>
    <row r="3470" spans="84:102" x14ac:dyDescent="0.25">
      <c r="CF3470" s="3" t="s">
        <v>3073</v>
      </c>
      <c r="CG3470" s="174">
        <v>1160</v>
      </c>
      <c r="CH3470" s="174">
        <v>145449</v>
      </c>
      <c r="CI3470" s="174">
        <v>5</v>
      </c>
      <c r="CJ3470" s="174">
        <v>1716.6769999999999</v>
      </c>
      <c r="CK3470" s="174">
        <v>1716.6769999999999</v>
      </c>
      <c r="CN3470" s="3">
        <v>1705</v>
      </c>
      <c r="CO3470" s="169">
        <f t="shared" si="270"/>
        <v>517.17859999999996</v>
      </c>
      <c r="CP3470" s="169">
        <f t="shared" si="271"/>
        <v>542.47739999999999</v>
      </c>
      <c r="CQ3470" s="170">
        <f t="shared" si="272"/>
        <v>1059.6559999999999</v>
      </c>
      <c r="CU3470" s="174">
        <v>1160</v>
      </c>
      <c r="CV3470" s="174">
        <v>145449</v>
      </c>
      <c r="CW3470" s="174">
        <v>5</v>
      </c>
      <c r="CX3470" s="174">
        <v>1716.6769999999999</v>
      </c>
    </row>
    <row r="3471" spans="84:102" x14ac:dyDescent="0.25">
      <c r="CF3471" s="3" t="s">
        <v>3073</v>
      </c>
      <c r="CG3471" s="174">
        <v>2663</v>
      </c>
      <c r="CH3471" s="174">
        <v>48984</v>
      </c>
      <c r="CI3471" s="174">
        <v>5</v>
      </c>
      <c r="CJ3471" s="174">
        <v>1716.461</v>
      </c>
      <c r="CK3471" s="174">
        <v>1716.461</v>
      </c>
      <c r="CN3471" s="3">
        <v>3590</v>
      </c>
      <c r="CO3471" s="169">
        <f t="shared" si="270"/>
        <v>523.78548000000001</v>
      </c>
      <c r="CP3471" s="169">
        <f t="shared" si="271"/>
        <v>535.17906000000005</v>
      </c>
      <c r="CQ3471" s="170">
        <f t="shared" si="272"/>
        <v>1058.9645399999999</v>
      </c>
      <c r="CU3471" s="174">
        <v>2663</v>
      </c>
      <c r="CV3471" s="174">
        <v>48984</v>
      </c>
      <c r="CW3471" s="174">
        <v>5</v>
      </c>
      <c r="CX3471" s="174">
        <v>1716.461</v>
      </c>
    </row>
    <row r="3472" spans="84:102" x14ac:dyDescent="0.25">
      <c r="CF3472" s="3" t="s">
        <v>3073</v>
      </c>
      <c r="CG3472" s="174">
        <v>1302</v>
      </c>
      <c r="CH3472" s="174">
        <v>121435</v>
      </c>
      <c r="CI3472" s="174">
        <v>5</v>
      </c>
      <c r="CJ3472" s="174">
        <v>1716.4369999999999</v>
      </c>
      <c r="CK3472" s="174">
        <v>1716.4369999999999</v>
      </c>
      <c r="CN3472" s="3">
        <v>2074</v>
      </c>
      <c r="CO3472" s="169">
        <f t="shared" si="270"/>
        <v>531.20150000000001</v>
      </c>
      <c r="CP3472" s="169">
        <f t="shared" si="271"/>
        <v>525.88639999999998</v>
      </c>
      <c r="CQ3472" s="170">
        <f t="shared" si="272"/>
        <v>1057.0879</v>
      </c>
      <c r="CU3472" s="174">
        <v>1302</v>
      </c>
      <c r="CV3472" s="174">
        <v>121435</v>
      </c>
      <c r="CW3472" s="174">
        <v>5</v>
      </c>
      <c r="CX3472" s="174">
        <v>1716.4369999999999</v>
      </c>
    </row>
    <row r="3473" spans="84:102" x14ac:dyDescent="0.25">
      <c r="CF3473" s="3" t="s">
        <v>3073</v>
      </c>
      <c r="CG3473" s="174">
        <v>54239</v>
      </c>
      <c r="CH3473" s="174">
        <v>1806</v>
      </c>
      <c r="CI3473" s="174">
        <v>5</v>
      </c>
      <c r="CJ3473" s="174">
        <v>1716.0329999999999</v>
      </c>
      <c r="CK3473" s="174">
        <v>1716.0329999999999</v>
      </c>
      <c r="CN3473" s="3">
        <v>2201</v>
      </c>
      <c r="CO3473" s="169">
        <f t="shared" si="270"/>
        <v>536.19979999999998</v>
      </c>
      <c r="CP3473" s="169">
        <f t="shared" si="271"/>
        <v>518.59280000000001</v>
      </c>
      <c r="CQ3473" s="170">
        <f t="shared" si="272"/>
        <v>1054.7926</v>
      </c>
      <c r="CU3473" s="174">
        <v>54239</v>
      </c>
      <c r="CV3473" s="174">
        <v>1806</v>
      </c>
      <c r="CW3473" s="174">
        <v>5</v>
      </c>
      <c r="CX3473" s="174">
        <v>1716.0329999999999</v>
      </c>
    </row>
    <row r="3474" spans="84:102" x14ac:dyDescent="0.25">
      <c r="CF3474" s="3" t="s">
        <v>3073</v>
      </c>
      <c r="CG3474" s="174">
        <v>452</v>
      </c>
      <c r="CH3474" s="174">
        <v>83819</v>
      </c>
      <c r="CI3474" s="174">
        <v>5</v>
      </c>
      <c r="CJ3474" s="174">
        <v>1715.875</v>
      </c>
      <c r="CK3474" s="174">
        <v>1715.875</v>
      </c>
      <c r="CN3474" s="3">
        <v>2050</v>
      </c>
      <c r="CO3474" s="169">
        <f t="shared" si="270"/>
        <v>526.74400000000003</v>
      </c>
      <c r="CP3474" s="169">
        <f t="shared" si="271"/>
        <v>527.99620000000004</v>
      </c>
      <c r="CQ3474" s="170">
        <f t="shared" si="272"/>
        <v>1054.7402000000002</v>
      </c>
      <c r="CU3474" s="174">
        <v>452</v>
      </c>
      <c r="CV3474" s="174">
        <v>83819</v>
      </c>
      <c r="CW3474" s="174">
        <v>5</v>
      </c>
      <c r="CX3474" s="174">
        <v>1715.875</v>
      </c>
    </row>
    <row r="3475" spans="84:102" x14ac:dyDescent="0.25">
      <c r="CF3475" s="3" t="s">
        <v>3073</v>
      </c>
      <c r="CG3475" s="174">
        <v>62489</v>
      </c>
      <c r="CH3475" s="174">
        <v>1741</v>
      </c>
      <c r="CI3475" s="174">
        <v>5</v>
      </c>
      <c r="CJ3475" s="174">
        <v>1715.662</v>
      </c>
      <c r="CK3475" s="174">
        <v>1715.662</v>
      </c>
      <c r="CN3475" s="3">
        <v>644</v>
      </c>
      <c r="CO3475" s="169">
        <f t="shared" si="270"/>
        <v>502.36626000000001</v>
      </c>
      <c r="CP3475" s="169">
        <f t="shared" si="271"/>
        <v>550.07569999999998</v>
      </c>
      <c r="CQ3475" s="170">
        <f t="shared" si="272"/>
        <v>1052.4419600000001</v>
      </c>
      <c r="CU3475" s="174">
        <v>62489</v>
      </c>
      <c r="CV3475" s="174">
        <v>1741</v>
      </c>
      <c r="CW3475" s="174">
        <v>5</v>
      </c>
      <c r="CX3475" s="174">
        <v>1715.662</v>
      </c>
    </row>
    <row r="3476" spans="84:102" x14ac:dyDescent="0.25">
      <c r="CF3476" s="3" t="s">
        <v>3073</v>
      </c>
      <c r="CG3476" s="174">
        <v>62032</v>
      </c>
      <c r="CH3476" s="174">
        <v>35</v>
      </c>
      <c r="CI3476" s="174">
        <v>5</v>
      </c>
      <c r="CJ3476" s="174">
        <v>1715.3019999999999</v>
      </c>
      <c r="CK3476" s="174">
        <v>1715.3019999999999</v>
      </c>
      <c r="CN3476" s="3">
        <v>2120</v>
      </c>
      <c r="CO3476" s="169">
        <f t="shared" si="270"/>
        <v>525.27909999999997</v>
      </c>
      <c r="CP3476" s="169">
        <f t="shared" si="271"/>
        <v>524.06380000000001</v>
      </c>
      <c r="CQ3476" s="170">
        <f t="shared" si="272"/>
        <v>1049.3429000000001</v>
      </c>
      <c r="CU3476" s="174">
        <v>62032</v>
      </c>
      <c r="CV3476" s="174">
        <v>35</v>
      </c>
      <c r="CW3476" s="174">
        <v>5</v>
      </c>
      <c r="CX3476" s="174">
        <v>1715.3019999999999</v>
      </c>
    </row>
    <row r="3477" spans="84:102" x14ac:dyDescent="0.25">
      <c r="CF3477" s="3" t="s">
        <v>3073</v>
      </c>
      <c r="CG3477" s="174">
        <v>737</v>
      </c>
      <c r="CH3477" s="174">
        <v>98171</v>
      </c>
      <c r="CI3477" s="174">
        <v>5</v>
      </c>
      <c r="CJ3477" s="174">
        <v>1714.8820000000001</v>
      </c>
      <c r="CK3477" s="174">
        <v>1714.8820000000001</v>
      </c>
      <c r="CN3477" s="3">
        <v>580</v>
      </c>
      <c r="CO3477" s="169">
        <f t="shared" si="270"/>
        <v>515.75310000000002</v>
      </c>
      <c r="CP3477" s="169">
        <f t="shared" si="271"/>
        <v>527.22299999999996</v>
      </c>
      <c r="CQ3477" s="170">
        <f t="shared" si="272"/>
        <v>1042.9760999999999</v>
      </c>
      <c r="CU3477" s="174">
        <v>737</v>
      </c>
      <c r="CV3477" s="174">
        <v>98171</v>
      </c>
      <c r="CW3477" s="174">
        <v>5</v>
      </c>
      <c r="CX3477" s="174">
        <v>1714.8820000000001</v>
      </c>
    </row>
    <row r="3478" spans="84:102" x14ac:dyDescent="0.25">
      <c r="CF3478" s="3" t="s">
        <v>3073</v>
      </c>
      <c r="CG3478" s="174">
        <v>199</v>
      </c>
      <c r="CH3478" s="174">
        <v>68435</v>
      </c>
      <c r="CI3478" s="174">
        <v>5</v>
      </c>
      <c r="CJ3478" s="174">
        <v>1714.7919999999999</v>
      </c>
      <c r="CK3478" s="174">
        <v>1714.7919999999999</v>
      </c>
      <c r="CN3478" s="3">
        <v>2075</v>
      </c>
      <c r="CO3478" s="169">
        <f t="shared" si="270"/>
        <v>533.99350000000004</v>
      </c>
      <c r="CP3478" s="169">
        <f t="shared" si="271"/>
        <v>508.7688</v>
      </c>
      <c r="CQ3478" s="170">
        <f t="shared" si="272"/>
        <v>1042.7623000000001</v>
      </c>
      <c r="CU3478" s="174">
        <v>199</v>
      </c>
      <c r="CV3478" s="174">
        <v>68435</v>
      </c>
      <c r="CW3478" s="174">
        <v>5</v>
      </c>
      <c r="CX3478" s="174">
        <v>1714.7919999999999</v>
      </c>
    </row>
    <row r="3479" spans="84:102" x14ac:dyDescent="0.25">
      <c r="CF3479" s="3" t="s">
        <v>3073</v>
      </c>
      <c r="CG3479" s="174">
        <v>84071</v>
      </c>
      <c r="CH3479" s="174">
        <v>1563</v>
      </c>
      <c r="CI3479" s="174">
        <v>5</v>
      </c>
      <c r="CJ3479" s="174">
        <v>1714.501</v>
      </c>
      <c r="CK3479" s="174">
        <v>1714.501</v>
      </c>
      <c r="CN3479" s="3">
        <v>491</v>
      </c>
      <c r="CO3479" s="169">
        <f t="shared" si="270"/>
        <v>540.72026999999991</v>
      </c>
      <c r="CP3479" s="169">
        <f t="shared" si="271"/>
        <v>494.50581</v>
      </c>
      <c r="CQ3479" s="170">
        <f t="shared" si="272"/>
        <v>1035.2260799999999</v>
      </c>
      <c r="CU3479" s="174">
        <v>84071</v>
      </c>
      <c r="CV3479" s="174">
        <v>1563</v>
      </c>
      <c r="CW3479" s="174">
        <v>5</v>
      </c>
      <c r="CX3479" s="174">
        <v>1714.501</v>
      </c>
    </row>
    <row r="3480" spans="84:102" x14ac:dyDescent="0.25">
      <c r="CF3480" s="3" t="s">
        <v>3073</v>
      </c>
      <c r="CG3480" s="174">
        <v>1833</v>
      </c>
      <c r="CH3480" s="174">
        <v>51206</v>
      </c>
      <c r="CI3480" s="174">
        <v>5</v>
      </c>
      <c r="CJ3480" s="174">
        <v>1714.078</v>
      </c>
      <c r="CK3480" s="174">
        <v>1714.078</v>
      </c>
      <c r="CN3480" s="3">
        <v>582</v>
      </c>
      <c r="CO3480" s="169">
        <f t="shared" si="270"/>
        <v>493.86340000000001</v>
      </c>
      <c r="CP3480" s="169">
        <f t="shared" si="271"/>
        <v>538.17409999999995</v>
      </c>
      <c r="CQ3480" s="170">
        <f t="shared" si="272"/>
        <v>1032.0374999999999</v>
      </c>
      <c r="CU3480" s="174">
        <v>1833</v>
      </c>
      <c r="CV3480" s="174">
        <v>51206</v>
      </c>
      <c r="CW3480" s="174">
        <v>5</v>
      </c>
      <c r="CX3480" s="174">
        <v>1714.078</v>
      </c>
    </row>
    <row r="3481" spans="84:102" x14ac:dyDescent="0.25">
      <c r="CF3481" s="3" t="s">
        <v>3073</v>
      </c>
      <c r="CG3481" s="174">
        <v>84671</v>
      </c>
      <c r="CH3481" s="174">
        <v>1564</v>
      </c>
      <c r="CI3481" s="174">
        <v>5</v>
      </c>
      <c r="CJ3481" s="174">
        <v>1713.931</v>
      </c>
      <c r="CK3481" s="174">
        <v>1713.931</v>
      </c>
      <c r="CN3481" s="3">
        <v>496</v>
      </c>
      <c r="CO3481" s="169">
        <f t="shared" si="270"/>
        <v>505.82839999999999</v>
      </c>
      <c r="CP3481" s="169">
        <f t="shared" si="271"/>
        <v>518.12020000000007</v>
      </c>
      <c r="CQ3481" s="170">
        <f t="shared" si="272"/>
        <v>1023.9486000000001</v>
      </c>
      <c r="CU3481" s="174">
        <v>84671</v>
      </c>
      <c r="CV3481" s="174">
        <v>1564</v>
      </c>
      <c r="CW3481" s="174">
        <v>5</v>
      </c>
      <c r="CX3481" s="174">
        <v>1713.931</v>
      </c>
    </row>
    <row r="3482" spans="84:102" x14ac:dyDescent="0.25">
      <c r="CF3482" s="3" t="s">
        <v>3073</v>
      </c>
      <c r="CG3482" s="174">
        <v>35869</v>
      </c>
      <c r="CH3482" s="174">
        <v>2496</v>
      </c>
      <c r="CI3482" s="174">
        <v>5</v>
      </c>
      <c r="CJ3482" s="174">
        <v>1713.7260000000001</v>
      </c>
      <c r="CK3482" s="174">
        <v>1713.7260000000001</v>
      </c>
      <c r="CN3482" s="3">
        <v>2546</v>
      </c>
      <c r="CO3482" s="169">
        <f t="shared" si="270"/>
        <v>489.72640000000001</v>
      </c>
      <c r="CP3482" s="169">
        <f t="shared" si="271"/>
        <v>529.24270000000001</v>
      </c>
      <c r="CQ3482" s="170">
        <f t="shared" si="272"/>
        <v>1018.9691</v>
      </c>
      <c r="CU3482" s="174">
        <v>35869</v>
      </c>
      <c r="CV3482" s="174">
        <v>2496</v>
      </c>
      <c r="CW3482" s="174">
        <v>5</v>
      </c>
      <c r="CX3482" s="174">
        <v>1713.7260000000001</v>
      </c>
    </row>
    <row r="3483" spans="84:102" x14ac:dyDescent="0.25">
      <c r="CF3483" s="3" t="s">
        <v>3073</v>
      </c>
      <c r="CG3483" s="174">
        <v>1559</v>
      </c>
      <c r="CH3483" s="174">
        <v>83625</v>
      </c>
      <c r="CI3483" s="174">
        <v>5</v>
      </c>
      <c r="CJ3483" s="174">
        <v>1713.221</v>
      </c>
      <c r="CK3483" s="174">
        <v>1713.221</v>
      </c>
      <c r="CN3483" s="3">
        <v>2731</v>
      </c>
      <c r="CO3483" s="169">
        <f t="shared" si="270"/>
        <v>518.02530000000002</v>
      </c>
      <c r="CP3483" s="169">
        <f t="shared" si="271"/>
        <v>500.05319999999995</v>
      </c>
      <c r="CQ3483" s="170">
        <f t="shared" si="272"/>
        <v>1018.0785</v>
      </c>
      <c r="CU3483" s="174">
        <v>1559</v>
      </c>
      <c r="CV3483" s="174">
        <v>83625</v>
      </c>
      <c r="CW3483" s="174">
        <v>5</v>
      </c>
      <c r="CX3483" s="174">
        <v>1713.221</v>
      </c>
    </row>
    <row r="3484" spans="84:102" x14ac:dyDescent="0.25">
      <c r="CF3484" s="3" t="s">
        <v>3073</v>
      </c>
      <c r="CG3484" s="174">
        <v>151382</v>
      </c>
      <c r="CH3484" s="174">
        <v>3125</v>
      </c>
      <c r="CI3484" s="174">
        <v>5</v>
      </c>
      <c r="CJ3484" s="174">
        <v>1713.172</v>
      </c>
      <c r="CK3484" s="174">
        <v>1713.172</v>
      </c>
      <c r="CN3484" s="3">
        <v>1521</v>
      </c>
      <c r="CO3484" s="169">
        <f t="shared" si="270"/>
        <v>496.75799999999998</v>
      </c>
      <c r="CP3484" s="169">
        <f t="shared" si="271"/>
        <v>516.34029999999996</v>
      </c>
      <c r="CQ3484" s="170">
        <f t="shared" si="272"/>
        <v>1013.0982999999999</v>
      </c>
      <c r="CU3484" s="174">
        <v>151382</v>
      </c>
      <c r="CV3484" s="174">
        <v>3125</v>
      </c>
      <c r="CW3484" s="174">
        <v>5</v>
      </c>
      <c r="CX3484" s="174">
        <v>1713.172</v>
      </c>
    </row>
    <row r="3485" spans="84:102" x14ac:dyDescent="0.25">
      <c r="CF3485" s="3" t="s">
        <v>3073</v>
      </c>
      <c r="CG3485" s="174">
        <v>1878</v>
      </c>
      <c r="CH3485" s="174">
        <v>58259</v>
      </c>
      <c r="CI3485" s="174">
        <v>5</v>
      </c>
      <c r="CJ3485" s="174">
        <v>1712.5219999999999</v>
      </c>
      <c r="CK3485" s="174">
        <v>1712.5219999999999</v>
      </c>
      <c r="CN3485" s="3">
        <v>2020</v>
      </c>
      <c r="CO3485" s="169">
        <f t="shared" si="270"/>
        <v>504.78289999999998</v>
      </c>
      <c r="CP3485" s="169">
        <f t="shared" si="271"/>
        <v>507.80540000000002</v>
      </c>
      <c r="CQ3485" s="170">
        <f t="shared" si="272"/>
        <v>1012.5883</v>
      </c>
      <c r="CU3485" s="174">
        <v>1878</v>
      </c>
      <c r="CV3485" s="174">
        <v>58259</v>
      </c>
      <c r="CW3485" s="174">
        <v>5</v>
      </c>
      <c r="CX3485" s="174">
        <v>1712.5219999999999</v>
      </c>
    </row>
    <row r="3486" spans="84:102" x14ac:dyDescent="0.25">
      <c r="CF3486" s="3" t="s">
        <v>3073</v>
      </c>
      <c r="CG3486" s="174">
        <v>39149</v>
      </c>
      <c r="CH3486" s="174">
        <v>2505</v>
      </c>
      <c r="CI3486" s="174">
        <v>5</v>
      </c>
      <c r="CJ3486" s="174">
        <v>1712.2719999999999</v>
      </c>
      <c r="CK3486" s="174">
        <v>1712.2719999999999</v>
      </c>
      <c r="CN3486" s="3">
        <v>2548</v>
      </c>
      <c r="CO3486" s="169">
        <f t="shared" si="270"/>
        <v>505.03499999999997</v>
      </c>
      <c r="CP3486" s="169">
        <f t="shared" si="271"/>
        <v>506.20746999999994</v>
      </c>
      <c r="CQ3486" s="170">
        <f t="shared" si="272"/>
        <v>1011.2424699999999</v>
      </c>
      <c r="CU3486" s="174">
        <v>39149</v>
      </c>
      <c r="CV3486" s="174">
        <v>2505</v>
      </c>
      <c r="CW3486" s="174">
        <v>5</v>
      </c>
      <c r="CX3486" s="174">
        <v>1712.2719999999999</v>
      </c>
    </row>
    <row r="3487" spans="84:102" x14ac:dyDescent="0.25">
      <c r="CF3487" s="3" t="s">
        <v>3073</v>
      </c>
      <c r="CG3487" s="174">
        <v>766</v>
      </c>
      <c r="CH3487" s="174">
        <v>99980</v>
      </c>
      <c r="CI3487" s="174">
        <v>5</v>
      </c>
      <c r="CJ3487" s="174">
        <v>1711.4549999999999</v>
      </c>
      <c r="CK3487" s="174">
        <v>1711.4549999999999</v>
      </c>
      <c r="CN3487" s="3">
        <v>2577</v>
      </c>
      <c r="CO3487" s="169">
        <f t="shared" si="270"/>
        <v>533.27686000000006</v>
      </c>
      <c r="CP3487" s="169">
        <f t="shared" si="271"/>
        <v>477.14651000000003</v>
      </c>
      <c r="CQ3487" s="170">
        <f t="shared" si="272"/>
        <v>1010.4233700000001</v>
      </c>
      <c r="CU3487" s="174">
        <v>766</v>
      </c>
      <c r="CV3487" s="174">
        <v>99980</v>
      </c>
      <c r="CW3487" s="174">
        <v>5</v>
      </c>
      <c r="CX3487" s="174">
        <v>1711.4549999999999</v>
      </c>
    </row>
    <row r="3488" spans="84:102" x14ac:dyDescent="0.25">
      <c r="CF3488" s="3" t="s">
        <v>3073</v>
      </c>
      <c r="CG3488" s="174">
        <v>52403</v>
      </c>
      <c r="CH3488" s="174">
        <v>1837</v>
      </c>
      <c r="CI3488" s="174">
        <v>5</v>
      </c>
      <c r="CJ3488" s="174">
        <v>1711.3610000000001</v>
      </c>
      <c r="CK3488" s="174">
        <v>1711.3610000000001</v>
      </c>
      <c r="CN3488" s="3">
        <v>1279</v>
      </c>
      <c r="CO3488" s="169">
        <f t="shared" si="270"/>
        <v>508.34629999999999</v>
      </c>
      <c r="CP3488" s="169">
        <f t="shared" si="271"/>
        <v>495.33420000000001</v>
      </c>
      <c r="CQ3488" s="170">
        <f t="shared" si="272"/>
        <v>1003.6804999999999</v>
      </c>
      <c r="CU3488" s="174">
        <v>52403</v>
      </c>
      <c r="CV3488" s="174">
        <v>1837</v>
      </c>
      <c r="CW3488" s="174">
        <v>5</v>
      </c>
      <c r="CX3488" s="174">
        <v>1711.3610000000001</v>
      </c>
    </row>
    <row r="3489" spans="84:102" x14ac:dyDescent="0.25">
      <c r="CF3489" s="3" t="s">
        <v>3073</v>
      </c>
      <c r="CG3489" s="174">
        <v>126313</v>
      </c>
      <c r="CH3489" s="174">
        <v>1256</v>
      </c>
      <c r="CI3489" s="174">
        <v>5</v>
      </c>
      <c r="CJ3489" s="174">
        <v>1710.9079999999999</v>
      </c>
      <c r="CK3489" s="174">
        <v>1710.9079999999999</v>
      </c>
      <c r="CN3489" s="3">
        <v>1461</v>
      </c>
      <c r="CO3489" s="169">
        <f t="shared" si="270"/>
        <v>503.36360000000002</v>
      </c>
      <c r="CP3489" s="169">
        <f t="shared" si="271"/>
        <v>499.83980000000003</v>
      </c>
      <c r="CQ3489" s="170">
        <f t="shared" si="272"/>
        <v>1003.2034000000001</v>
      </c>
      <c r="CU3489" s="174">
        <v>126313</v>
      </c>
      <c r="CV3489" s="174">
        <v>1256</v>
      </c>
      <c r="CW3489" s="174">
        <v>5</v>
      </c>
      <c r="CX3489" s="174">
        <v>1710.9079999999999</v>
      </c>
    </row>
    <row r="3490" spans="84:102" x14ac:dyDescent="0.25">
      <c r="CF3490" s="3" t="s">
        <v>3073</v>
      </c>
      <c r="CG3490" s="174">
        <v>3011</v>
      </c>
      <c r="CH3490" s="174">
        <v>161090</v>
      </c>
      <c r="CI3490" s="174">
        <v>5</v>
      </c>
      <c r="CJ3490" s="174">
        <v>1710.4929999999999</v>
      </c>
      <c r="CK3490" s="174">
        <v>1710.4929999999999</v>
      </c>
      <c r="CN3490" s="3">
        <v>1996</v>
      </c>
      <c r="CO3490" s="169">
        <f t="shared" si="270"/>
        <v>509.75310000000002</v>
      </c>
      <c r="CP3490" s="169">
        <f t="shared" si="271"/>
        <v>492.01690000000002</v>
      </c>
      <c r="CQ3490" s="170">
        <f t="shared" si="272"/>
        <v>1001.77</v>
      </c>
      <c r="CU3490" s="174">
        <v>3011</v>
      </c>
      <c r="CV3490" s="174">
        <v>161090</v>
      </c>
      <c r="CW3490" s="174">
        <v>5</v>
      </c>
      <c r="CX3490" s="174">
        <v>1710.4929999999999</v>
      </c>
    </row>
    <row r="3491" spans="84:102" x14ac:dyDescent="0.25">
      <c r="CF3491" s="3" t="s">
        <v>3073</v>
      </c>
      <c r="CG3491" s="174">
        <v>177489</v>
      </c>
      <c r="CH3491" s="174">
        <v>3433</v>
      </c>
      <c r="CI3491" s="174">
        <v>5</v>
      </c>
      <c r="CJ3491" s="174">
        <v>1710.316</v>
      </c>
      <c r="CK3491" s="174">
        <v>1710.316</v>
      </c>
      <c r="CN3491" s="3">
        <v>1220</v>
      </c>
      <c r="CO3491" s="169">
        <f t="shared" si="270"/>
        <v>473.97239999999999</v>
      </c>
      <c r="CP3491" s="169">
        <f t="shared" si="271"/>
        <v>527.18129999999996</v>
      </c>
      <c r="CQ3491" s="170">
        <f t="shared" si="272"/>
        <v>1001.1537</v>
      </c>
      <c r="CU3491" s="174">
        <v>177489</v>
      </c>
      <c r="CV3491" s="174">
        <v>3433</v>
      </c>
      <c r="CW3491" s="174">
        <v>5</v>
      </c>
      <c r="CX3491" s="174">
        <v>1710.316</v>
      </c>
    </row>
    <row r="3492" spans="84:102" x14ac:dyDescent="0.25">
      <c r="CF3492" s="3" t="s">
        <v>3073</v>
      </c>
      <c r="CG3492" s="174">
        <v>3331</v>
      </c>
      <c r="CH3492" s="174">
        <v>164729</v>
      </c>
      <c r="CI3492" s="174">
        <v>5</v>
      </c>
      <c r="CJ3492" s="174">
        <v>1710.126</v>
      </c>
      <c r="CK3492" s="174">
        <v>1710.126</v>
      </c>
      <c r="CN3492" s="3">
        <v>3233</v>
      </c>
      <c r="CO3492" s="169">
        <f t="shared" si="270"/>
        <v>494.48020000000002</v>
      </c>
      <c r="CP3492" s="169">
        <f t="shared" si="271"/>
        <v>504.16890000000001</v>
      </c>
      <c r="CQ3492" s="170">
        <f t="shared" si="272"/>
        <v>998.64910000000009</v>
      </c>
      <c r="CU3492" s="174">
        <v>3331</v>
      </c>
      <c r="CV3492" s="174">
        <v>164729</v>
      </c>
      <c r="CW3492" s="174">
        <v>5</v>
      </c>
      <c r="CX3492" s="174">
        <v>1710.126</v>
      </c>
    </row>
    <row r="3493" spans="84:102" x14ac:dyDescent="0.25">
      <c r="CF3493" s="3" t="s">
        <v>3073</v>
      </c>
      <c r="CG3493" s="174">
        <v>1113</v>
      </c>
      <c r="CH3493" s="174">
        <v>139512</v>
      </c>
      <c r="CI3493" s="174">
        <v>5</v>
      </c>
      <c r="CJ3493" s="174">
        <v>1709.9169999999999</v>
      </c>
      <c r="CK3493" s="174">
        <v>1709.9169999999999</v>
      </c>
      <c r="CN3493" s="3">
        <v>2671</v>
      </c>
      <c r="CO3493" s="169">
        <f t="shared" si="270"/>
        <v>523.93395999999996</v>
      </c>
      <c r="CP3493" s="169">
        <f t="shared" si="271"/>
        <v>473.66422</v>
      </c>
      <c r="CQ3493" s="170">
        <f t="shared" si="272"/>
        <v>997.59817999999996</v>
      </c>
      <c r="CU3493" s="174">
        <v>1113</v>
      </c>
      <c r="CV3493" s="174">
        <v>139512</v>
      </c>
      <c r="CW3493" s="174">
        <v>5</v>
      </c>
      <c r="CX3493" s="174">
        <v>1709.9169999999999</v>
      </c>
    </row>
    <row r="3494" spans="84:102" x14ac:dyDescent="0.25">
      <c r="CF3494" s="3" t="s">
        <v>3073</v>
      </c>
      <c r="CG3494" s="174">
        <v>60490</v>
      </c>
      <c r="CH3494" s="174">
        <v>18</v>
      </c>
      <c r="CI3494" s="174">
        <v>5</v>
      </c>
      <c r="CJ3494" s="174">
        <v>1709.5429999999999</v>
      </c>
      <c r="CK3494" s="174">
        <v>1709.5429999999999</v>
      </c>
      <c r="CN3494" s="3">
        <v>3597</v>
      </c>
      <c r="CO3494" s="169">
        <f t="shared" si="270"/>
        <v>506.16009999999994</v>
      </c>
      <c r="CP3494" s="169">
        <f t="shared" si="271"/>
        <v>491.2799</v>
      </c>
      <c r="CQ3494" s="170">
        <f t="shared" si="272"/>
        <v>997.43999999999994</v>
      </c>
      <c r="CU3494" s="174">
        <v>60490</v>
      </c>
      <c r="CV3494" s="174">
        <v>18</v>
      </c>
      <c r="CW3494" s="174">
        <v>5</v>
      </c>
      <c r="CX3494" s="174">
        <v>1709.5429999999999</v>
      </c>
    </row>
    <row r="3495" spans="84:102" x14ac:dyDescent="0.25">
      <c r="CF3495" s="3" t="s">
        <v>3073</v>
      </c>
      <c r="CG3495" s="174">
        <v>15366</v>
      </c>
      <c r="CH3495" s="174">
        <v>2155</v>
      </c>
      <c r="CI3495" s="174">
        <v>5</v>
      </c>
      <c r="CJ3495" s="174">
        <v>1709.0360000000001</v>
      </c>
      <c r="CK3495" s="174">
        <v>1709.0360000000001</v>
      </c>
      <c r="CN3495" s="3">
        <v>1945</v>
      </c>
      <c r="CO3495" s="169">
        <f t="shared" si="270"/>
        <v>495.70499999999998</v>
      </c>
      <c r="CP3495" s="169">
        <f t="shared" si="271"/>
        <v>488.6103</v>
      </c>
      <c r="CQ3495" s="170">
        <f t="shared" si="272"/>
        <v>984.31529999999998</v>
      </c>
      <c r="CU3495" s="174">
        <v>15366</v>
      </c>
      <c r="CV3495" s="174">
        <v>2155</v>
      </c>
      <c r="CW3495" s="174">
        <v>5</v>
      </c>
      <c r="CX3495" s="174">
        <v>1709.0360000000001</v>
      </c>
    </row>
    <row r="3496" spans="84:102" x14ac:dyDescent="0.25">
      <c r="CF3496" s="3" t="s">
        <v>3073</v>
      </c>
      <c r="CG3496" s="174">
        <v>57721</v>
      </c>
      <c r="CH3496" s="174">
        <v>3740</v>
      </c>
      <c r="CI3496" s="174">
        <v>5</v>
      </c>
      <c r="CJ3496" s="174">
        <v>1708.9010000000001</v>
      </c>
      <c r="CK3496" s="174">
        <v>1708.9010000000001</v>
      </c>
      <c r="CN3496" s="3">
        <v>3153</v>
      </c>
      <c r="CO3496" s="169">
        <f t="shared" si="270"/>
        <v>482.5247</v>
      </c>
      <c r="CP3496" s="169">
        <f t="shared" si="271"/>
        <v>501.01909999999998</v>
      </c>
      <c r="CQ3496" s="170">
        <f t="shared" si="272"/>
        <v>983.54379999999992</v>
      </c>
      <c r="CU3496" s="174">
        <v>57721</v>
      </c>
      <c r="CV3496" s="174">
        <v>3740</v>
      </c>
      <c r="CW3496" s="174">
        <v>5</v>
      </c>
      <c r="CX3496" s="174">
        <v>1708.9010000000001</v>
      </c>
    </row>
    <row r="3497" spans="84:102" x14ac:dyDescent="0.25">
      <c r="CF3497" s="3" t="s">
        <v>3073</v>
      </c>
      <c r="CG3497" s="174">
        <v>121992</v>
      </c>
      <c r="CH3497" s="174">
        <v>1303</v>
      </c>
      <c r="CI3497" s="174">
        <v>5</v>
      </c>
      <c r="CJ3497" s="174">
        <v>1708.502</v>
      </c>
      <c r="CK3497" s="174">
        <v>1708.502</v>
      </c>
      <c r="CN3497" s="3">
        <v>2055</v>
      </c>
      <c r="CO3497" s="169">
        <f t="shared" si="270"/>
        <v>506.83519999999999</v>
      </c>
      <c r="CP3497" s="169">
        <f t="shared" si="271"/>
        <v>474.96230000000003</v>
      </c>
      <c r="CQ3497" s="170">
        <f t="shared" si="272"/>
        <v>981.79750000000001</v>
      </c>
      <c r="CU3497" s="174">
        <v>121992</v>
      </c>
      <c r="CV3497" s="174">
        <v>1303</v>
      </c>
      <c r="CW3497" s="174">
        <v>5</v>
      </c>
      <c r="CX3497" s="174">
        <v>1708.502</v>
      </c>
    </row>
    <row r="3498" spans="84:102" x14ac:dyDescent="0.25">
      <c r="CF3498" s="3" t="s">
        <v>3073</v>
      </c>
      <c r="CG3498" s="174">
        <v>148633</v>
      </c>
      <c r="CH3498" s="174">
        <v>2874</v>
      </c>
      <c r="CI3498" s="174">
        <v>5</v>
      </c>
      <c r="CJ3498" s="174">
        <v>1708.3409999999999</v>
      </c>
      <c r="CK3498" s="174">
        <v>1708.3409999999999</v>
      </c>
      <c r="CN3498" s="3">
        <v>3136</v>
      </c>
      <c r="CO3498" s="169">
        <f t="shared" si="270"/>
        <v>496.4984</v>
      </c>
      <c r="CP3498" s="169">
        <f t="shared" si="271"/>
        <v>475.07760000000002</v>
      </c>
      <c r="CQ3498" s="170">
        <f t="shared" si="272"/>
        <v>971.57600000000002</v>
      </c>
      <c r="CU3498" s="174">
        <v>148633</v>
      </c>
      <c r="CV3498" s="174">
        <v>2874</v>
      </c>
      <c r="CW3498" s="174">
        <v>5</v>
      </c>
      <c r="CX3498" s="174">
        <v>1708.3409999999999</v>
      </c>
    </row>
    <row r="3499" spans="84:102" x14ac:dyDescent="0.25">
      <c r="CF3499" s="3" t="s">
        <v>3073</v>
      </c>
      <c r="CG3499" s="174">
        <v>1643</v>
      </c>
      <c r="CH3499" s="174">
        <v>72110</v>
      </c>
      <c r="CI3499" s="174">
        <v>5</v>
      </c>
      <c r="CJ3499" s="174">
        <v>1708.146</v>
      </c>
      <c r="CK3499" s="174">
        <v>1708.146</v>
      </c>
      <c r="CN3499" s="3">
        <v>1899</v>
      </c>
      <c r="CO3499" s="169">
        <f t="shared" si="270"/>
        <v>488.1909</v>
      </c>
      <c r="CP3499" s="169">
        <f t="shared" si="271"/>
        <v>466.351</v>
      </c>
      <c r="CQ3499" s="170">
        <f t="shared" si="272"/>
        <v>954.54189999999994</v>
      </c>
      <c r="CU3499" s="174">
        <v>1643</v>
      </c>
      <c r="CV3499" s="174">
        <v>72110</v>
      </c>
      <c r="CW3499" s="174">
        <v>5</v>
      </c>
      <c r="CX3499" s="174">
        <v>1708.146</v>
      </c>
    </row>
    <row r="3500" spans="84:102" x14ac:dyDescent="0.25">
      <c r="CF3500" s="3" t="s">
        <v>3073</v>
      </c>
      <c r="CG3500" s="174">
        <v>3390</v>
      </c>
      <c r="CH3500" s="174">
        <v>172864</v>
      </c>
      <c r="CI3500" s="174">
        <v>5</v>
      </c>
      <c r="CJ3500" s="174">
        <v>1708.078</v>
      </c>
      <c r="CK3500" s="174">
        <v>1708.078</v>
      </c>
      <c r="CN3500" s="3">
        <v>1320</v>
      </c>
      <c r="CO3500" s="169">
        <f t="shared" si="270"/>
        <v>475.34120000000001</v>
      </c>
      <c r="CP3500" s="169">
        <f t="shared" si="271"/>
        <v>469.24020000000002</v>
      </c>
      <c r="CQ3500" s="170">
        <f t="shared" si="272"/>
        <v>944.58140000000003</v>
      </c>
      <c r="CU3500" s="174">
        <v>3390</v>
      </c>
      <c r="CV3500" s="174">
        <v>172864</v>
      </c>
      <c r="CW3500" s="174">
        <v>5</v>
      </c>
      <c r="CX3500" s="174">
        <v>1708.078</v>
      </c>
    </row>
    <row r="3501" spans="84:102" x14ac:dyDescent="0.25">
      <c r="CF3501" s="3" t="s">
        <v>3073</v>
      </c>
      <c r="CG3501" s="174">
        <v>151960</v>
      </c>
      <c r="CH3501" s="174">
        <v>3184</v>
      </c>
      <c r="CI3501" s="174">
        <v>5</v>
      </c>
      <c r="CJ3501" s="174">
        <v>1708.038</v>
      </c>
      <c r="CK3501" s="174">
        <v>1708.038</v>
      </c>
      <c r="CN3501" s="3">
        <v>634</v>
      </c>
      <c r="CO3501" s="169">
        <f t="shared" si="270"/>
        <v>471.79079999999999</v>
      </c>
      <c r="CP3501" s="169">
        <f t="shared" si="271"/>
        <v>472.54399999999998</v>
      </c>
      <c r="CQ3501" s="170">
        <f t="shared" si="272"/>
        <v>944.33479999999997</v>
      </c>
      <c r="CU3501" s="174">
        <v>151960</v>
      </c>
      <c r="CV3501" s="174">
        <v>3184</v>
      </c>
      <c r="CW3501" s="174">
        <v>5</v>
      </c>
      <c r="CX3501" s="174">
        <v>1708.038</v>
      </c>
    </row>
    <row r="3502" spans="84:102" x14ac:dyDescent="0.25">
      <c r="CF3502" s="3" t="s">
        <v>3073</v>
      </c>
      <c r="CG3502" s="174">
        <v>69</v>
      </c>
      <c r="CH3502" s="174">
        <v>63686</v>
      </c>
      <c r="CI3502" s="174">
        <v>5</v>
      </c>
      <c r="CJ3502" s="174">
        <v>1707.779</v>
      </c>
      <c r="CK3502" s="174">
        <v>1707.779</v>
      </c>
      <c r="CN3502" s="3">
        <v>1530</v>
      </c>
      <c r="CO3502" s="169">
        <f t="shared" si="270"/>
        <v>482.11340000000001</v>
      </c>
      <c r="CP3502" s="169">
        <f t="shared" si="271"/>
        <v>461.14460000000003</v>
      </c>
      <c r="CQ3502" s="170">
        <f t="shared" si="272"/>
        <v>943.25800000000004</v>
      </c>
      <c r="CU3502" s="174">
        <v>69</v>
      </c>
      <c r="CV3502" s="174">
        <v>63686</v>
      </c>
      <c r="CW3502" s="174">
        <v>5</v>
      </c>
      <c r="CX3502" s="174">
        <v>1707.779</v>
      </c>
    </row>
    <row r="3503" spans="84:102" x14ac:dyDescent="0.25">
      <c r="CF3503" s="3" t="s">
        <v>3073</v>
      </c>
      <c r="CG3503" s="174">
        <v>47033</v>
      </c>
      <c r="CH3503" s="174">
        <v>2552</v>
      </c>
      <c r="CI3503" s="174">
        <v>5</v>
      </c>
      <c r="CJ3503" s="174">
        <v>1706.9079999999999</v>
      </c>
      <c r="CK3503" s="174">
        <v>1706.9079999999999</v>
      </c>
      <c r="CN3503" s="3">
        <v>1258</v>
      </c>
      <c r="CO3503" s="169">
        <f t="shared" si="270"/>
        <v>472.99720000000002</v>
      </c>
      <c r="CP3503" s="169">
        <f t="shared" si="271"/>
        <v>464.67110000000002</v>
      </c>
      <c r="CQ3503" s="170">
        <f t="shared" si="272"/>
        <v>937.66830000000004</v>
      </c>
      <c r="CU3503" s="174">
        <v>47033</v>
      </c>
      <c r="CV3503" s="174">
        <v>2552</v>
      </c>
      <c r="CW3503" s="174">
        <v>5</v>
      </c>
      <c r="CX3503" s="174">
        <v>1706.9079999999999</v>
      </c>
    </row>
    <row r="3504" spans="84:102" x14ac:dyDescent="0.25">
      <c r="CF3504" s="3" t="s">
        <v>3073</v>
      </c>
      <c r="CG3504" s="174">
        <v>2569</v>
      </c>
      <c r="CH3504" s="174">
        <v>41504</v>
      </c>
      <c r="CI3504" s="174">
        <v>5</v>
      </c>
      <c r="CJ3504" s="174">
        <v>1706.7809999999999</v>
      </c>
      <c r="CK3504" s="174">
        <v>1706.7809999999999</v>
      </c>
      <c r="CN3504" s="3">
        <v>2225</v>
      </c>
      <c r="CO3504" s="169">
        <f t="shared" si="270"/>
        <v>464.29471999999998</v>
      </c>
      <c r="CP3504" s="169">
        <f t="shared" si="271"/>
        <v>469.56807000000003</v>
      </c>
      <c r="CQ3504" s="170">
        <f t="shared" si="272"/>
        <v>933.86279000000002</v>
      </c>
      <c r="CU3504" s="174">
        <v>2569</v>
      </c>
      <c r="CV3504" s="174">
        <v>41504</v>
      </c>
      <c r="CW3504" s="174">
        <v>5</v>
      </c>
      <c r="CX3504" s="174">
        <v>1706.7809999999999</v>
      </c>
    </row>
    <row r="3505" spans="84:102" x14ac:dyDescent="0.25">
      <c r="CF3505" s="3" t="s">
        <v>3073</v>
      </c>
      <c r="CG3505" s="174">
        <v>1225</v>
      </c>
      <c r="CH3505" s="174">
        <v>129493</v>
      </c>
      <c r="CI3505" s="174">
        <v>5</v>
      </c>
      <c r="CJ3505" s="174">
        <v>1706.616</v>
      </c>
      <c r="CK3505" s="174">
        <v>1706.616</v>
      </c>
      <c r="CN3505" s="3">
        <v>1874</v>
      </c>
      <c r="CO3505" s="169">
        <f t="shared" si="270"/>
        <v>468.69168999999999</v>
      </c>
      <c r="CP3505" s="169">
        <f t="shared" si="271"/>
        <v>464.96460000000002</v>
      </c>
      <c r="CQ3505" s="170">
        <f t="shared" si="272"/>
        <v>933.65629000000001</v>
      </c>
      <c r="CU3505" s="174">
        <v>1225</v>
      </c>
      <c r="CV3505" s="174">
        <v>129493</v>
      </c>
      <c r="CW3505" s="174">
        <v>5</v>
      </c>
      <c r="CX3505" s="174">
        <v>1706.616</v>
      </c>
    </row>
    <row r="3506" spans="84:102" x14ac:dyDescent="0.25">
      <c r="CF3506" s="3" t="s">
        <v>3073</v>
      </c>
      <c r="CG3506" s="174">
        <v>104637</v>
      </c>
      <c r="CH3506" s="174">
        <v>1437</v>
      </c>
      <c r="CI3506" s="174">
        <v>5</v>
      </c>
      <c r="CJ3506" s="174">
        <v>1706.3489999999999</v>
      </c>
      <c r="CK3506" s="174">
        <v>1706.3489999999999</v>
      </c>
      <c r="CN3506" s="3">
        <v>1554</v>
      </c>
      <c r="CO3506" s="169">
        <f t="shared" si="270"/>
        <v>455.33640000000003</v>
      </c>
      <c r="CP3506" s="169">
        <f t="shared" si="271"/>
        <v>474.66919999999999</v>
      </c>
      <c r="CQ3506" s="170">
        <f t="shared" si="272"/>
        <v>930.00559999999996</v>
      </c>
      <c r="CU3506" s="174">
        <v>104637</v>
      </c>
      <c r="CV3506" s="174">
        <v>1437</v>
      </c>
      <c r="CW3506" s="174">
        <v>5</v>
      </c>
      <c r="CX3506" s="174">
        <v>1706.3489999999999</v>
      </c>
    </row>
    <row r="3507" spans="84:102" x14ac:dyDescent="0.25">
      <c r="CF3507" s="3" t="s">
        <v>3073</v>
      </c>
      <c r="CG3507" s="174">
        <v>124459</v>
      </c>
      <c r="CH3507" s="174">
        <v>2696</v>
      </c>
      <c r="CI3507" s="174">
        <v>5</v>
      </c>
      <c r="CJ3507" s="174">
        <v>1705.8440000000001</v>
      </c>
      <c r="CK3507" s="174">
        <v>1705.8440000000001</v>
      </c>
      <c r="CN3507" s="3">
        <v>1713</v>
      </c>
      <c r="CO3507" s="169">
        <f t="shared" si="270"/>
        <v>469.4529</v>
      </c>
      <c r="CP3507" s="169">
        <f t="shared" si="271"/>
        <v>456.24779999999998</v>
      </c>
      <c r="CQ3507" s="170">
        <f t="shared" si="272"/>
        <v>925.70069999999998</v>
      </c>
      <c r="CU3507" s="174">
        <v>124459</v>
      </c>
      <c r="CV3507" s="174">
        <v>2696</v>
      </c>
      <c r="CW3507" s="174">
        <v>5</v>
      </c>
      <c r="CX3507" s="174">
        <v>1705.8440000000001</v>
      </c>
    </row>
    <row r="3508" spans="84:102" x14ac:dyDescent="0.25">
      <c r="CF3508" s="3" t="s">
        <v>3073</v>
      </c>
      <c r="CG3508" s="174">
        <v>110587</v>
      </c>
      <c r="CH3508" s="174">
        <v>909</v>
      </c>
      <c r="CI3508" s="174">
        <v>5</v>
      </c>
      <c r="CJ3508" s="174">
        <v>1705.5160000000001</v>
      </c>
      <c r="CK3508" s="174">
        <v>1705.5160000000001</v>
      </c>
      <c r="CN3508" s="3">
        <v>542</v>
      </c>
      <c r="CO3508" s="169">
        <f t="shared" si="270"/>
        <v>442.16739999999999</v>
      </c>
      <c r="CP3508" s="169">
        <f t="shared" si="271"/>
        <v>478.39449999999999</v>
      </c>
      <c r="CQ3508" s="170">
        <f t="shared" si="272"/>
        <v>920.56189999999992</v>
      </c>
      <c r="CU3508" s="174">
        <v>110587</v>
      </c>
      <c r="CV3508" s="174">
        <v>909</v>
      </c>
      <c r="CW3508" s="174">
        <v>5</v>
      </c>
      <c r="CX3508" s="174">
        <v>1705.5160000000001</v>
      </c>
    </row>
    <row r="3509" spans="84:102" x14ac:dyDescent="0.25">
      <c r="CF3509" s="3" t="s">
        <v>3073</v>
      </c>
      <c r="CG3509" s="174">
        <v>93082</v>
      </c>
      <c r="CH3509" s="174">
        <v>687</v>
      </c>
      <c r="CI3509" s="174">
        <v>5</v>
      </c>
      <c r="CJ3509" s="174">
        <v>1705.4159999999999</v>
      </c>
      <c r="CK3509" s="174">
        <v>1705.4159999999999</v>
      </c>
      <c r="CN3509" s="3">
        <v>2676</v>
      </c>
      <c r="CO3509" s="169">
        <f t="shared" si="270"/>
        <v>461.08010000000002</v>
      </c>
      <c r="CP3509" s="169">
        <f t="shared" si="271"/>
        <v>457.7577</v>
      </c>
      <c r="CQ3509" s="170">
        <f t="shared" si="272"/>
        <v>918.83780000000002</v>
      </c>
      <c r="CU3509" s="174">
        <v>93082</v>
      </c>
      <c r="CV3509" s="174">
        <v>687</v>
      </c>
      <c r="CW3509" s="174">
        <v>5</v>
      </c>
      <c r="CX3509" s="174">
        <v>1705.4159999999999</v>
      </c>
    </row>
    <row r="3510" spans="84:102" x14ac:dyDescent="0.25">
      <c r="CF3510" s="3" t="s">
        <v>3073</v>
      </c>
      <c r="CG3510" s="174">
        <v>83298</v>
      </c>
      <c r="CH3510" s="174">
        <v>555</v>
      </c>
      <c r="CI3510" s="174">
        <v>5</v>
      </c>
      <c r="CJ3510" s="174">
        <v>1705.25</v>
      </c>
      <c r="CK3510" s="174">
        <v>1705.25</v>
      </c>
      <c r="CN3510" s="3">
        <v>1275</v>
      </c>
      <c r="CO3510" s="169">
        <f t="shared" si="270"/>
        <v>454.39708999999999</v>
      </c>
      <c r="CP3510" s="169">
        <f t="shared" si="271"/>
        <v>463.93856</v>
      </c>
      <c r="CQ3510" s="170">
        <f t="shared" si="272"/>
        <v>918.33564999999999</v>
      </c>
      <c r="CU3510" s="174">
        <v>83298</v>
      </c>
      <c r="CV3510" s="174">
        <v>555</v>
      </c>
      <c r="CW3510" s="174">
        <v>5</v>
      </c>
      <c r="CX3510" s="174">
        <v>1705.25</v>
      </c>
    </row>
    <row r="3511" spans="84:102" x14ac:dyDescent="0.25">
      <c r="CF3511" s="3" t="s">
        <v>3073</v>
      </c>
      <c r="CG3511" s="174">
        <v>118525</v>
      </c>
      <c r="CH3511" s="174">
        <v>1315</v>
      </c>
      <c r="CI3511" s="174">
        <v>5</v>
      </c>
      <c r="CJ3511" s="174">
        <v>1704.8620000000001</v>
      </c>
      <c r="CK3511" s="174">
        <v>1704.8620000000001</v>
      </c>
      <c r="CN3511" s="3">
        <v>3458</v>
      </c>
      <c r="CO3511" s="169">
        <f t="shared" si="270"/>
        <v>444.50940000000003</v>
      </c>
      <c r="CP3511" s="169">
        <f t="shared" si="271"/>
        <v>466.08359999999999</v>
      </c>
      <c r="CQ3511" s="170">
        <f t="shared" si="272"/>
        <v>910.59300000000007</v>
      </c>
      <c r="CU3511" s="174">
        <v>118525</v>
      </c>
      <c r="CV3511" s="174">
        <v>1315</v>
      </c>
      <c r="CW3511" s="174">
        <v>5</v>
      </c>
      <c r="CX3511" s="174">
        <v>1704.8620000000001</v>
      </c>
    </row>
    <row r="3512" spans="84:102" x14ac:dyDescent="0.25">
      <c r="CF3512" s="3" t="s">
        <v>3073</v>
      </c>
      <c r="CG3512" s="174">
        <v>1060</v>
      </c>
      <c r="CH3512" s="174">
        <v>126132</v>
      </c>
      <c r="CI3512" s="174">
        <v>5</v>
      </c>
      <c r="CJ3512" s="174">
        <v>1704.78</v>
      </c>
      <c r="CK3512" s="174">
        <v>1704.78</v>
      </c>
      <c r="CN3512" s="3">
        <v>1851</v>
      </c>
      <c r="CO3512" s="169">
        <f t="shared" si="270"/>
        <v>453.40260000000001</v>
      </c>
      <c r="CP3512" s="169">
        <f t="shared" si="271"/>
        <v>455.94929999999999</v>
      </c>
      <c r="CQ3512" s="170">
        <f t="shared" si="272"/>
        <v>909.3519</v>
      </c>
      <c r="CU3512" s="174">
        <v>1060</v>
      </c>
      <c r="CV3512" s="174">
        <v>126132</v>
      </c>
      <c r="CW3512" s="174">
        <v>5</v>
      </c>
      <c r="CX3512" s="174">
        <v>1704.78</v>
      </c>
    </row>
    <row r="3513" spans="84:102" x14ac:dyDescent="0.25">
      <c r="CF3513" s="3" t="s">
        <v>3073</v>
      </c>
      <c r="CG3513" s="174">
        <v>2414</v>
      </c>
      <c r="CH3513" s="174">
        <v>31146</v>
      </c>
      <c r="CI3513" s="174">
        <v>5</v>
      </c>
      <c r="CJ3513" s="174">
        <v>1704.519</v>
      </c>
      <c r="CK3513" s="174">
        <v>1704.519</v>
      </c>
      <c r="CN3513" s="3">
        <v>3341</v>
      </c>
      <c r="CO3513" s="169">
        <f t="shared" si="270"/>
        <v>459.90020000000004</v>
      </c>
      <c r="CP3513" s="169">
        <f t="shared" si="271"/>
        <v>448.16560000000004</v>
      </c>
      <c r="CQ3513" s="170">
        <f t="shared" si="272"/>
        <v>908.06580000000008</v>
      </c>
      <c r="CU3513" s="174">
        <v>2414</v>
      </c>
      <c r="CV3513" s="174">
        <v>31146</v>
      </c>
      <c r="CW3513" s="174">
        <v>5</v>
      </c>
      <c r="CX3513" s="174">
        <v>1704.519</v>
      </c>
    </row>
    <row r="3514" spans="84:102" x14ac:dyDescent="0.25">
      <c r="CF3514" s="3" t="s">
        <v>3073</v>
      </c>
      <c r="CG3514" s="174">
        <v>19746</v>
      </c>
      <c r="CH3514" s="174">
        <v>2254</v>
      </c>
      <c r="CI3514" s="174">
        <v>5</v>
      </c>
      <c r="CJ3514" s="174">
        <v>1704.5</v>
      </c>
      <c r="CK3514" s="174">
        <v>1704.5</v>
      </c>
      <c r="CN3514" s="3">
        <v>115</v>
      </c>
      <c r="CO3514" s="169">
        <f t="shared" si="270"/>
        <v>462.00559999999996</v>
      </c>
      <c r="CP3514" s="169">
        <f t="shared" si="271"/>
        <v>441.96159999999998</v>
      </c>
      <c r="CQ3514" s="170">
        <f t="shared" si="272"/>
        <v>903.96719999999993</v>
      </c>
      <c r="CU3514" s="174">
        <v>19746</v>
      </c>
      <c r="CV3514" s="174">
        <v>2254</v>
      </c>
      <c r="CW3514" s="174">
        <v>5</v>
      </c>
      <c r="CX3514" s="174">
        <v>1704.5</v>
      </c>
    </row>
    <row r="3515" spans="84:102" x14ac:dyDescent="0.25">
      <c r="CF3515" s="3" t="s">
        <v>3073</v>
      </c>
      <c r="CG3515" s="174">
        <v>104564</v>
      </c>
      <c r="CH3515" s="174">
        <v>3657</v>
      </c>
      <c r="CI3515" s="174">
        <v>5</v>
      </c>
      <c r="CJ3515" s="174">
        <v>1704.348</v>
      </c>
      <c r="CK3515" s="174">
        <v>1704.348</v>
      </c>
      <c r="CN3515" s="3">
        <v>1605</v>
      </c>
      <c r="CO3515" s="169">
        <f t="shared" si="270"/>
        <v>438.3929</v>
      </c>
      <c r="CP3515" s="169">
        <f t="shared" si="271"/>
        <v>463.88819999999998</v>
      </c>
      <c r="CQ3515" s="170">
        <f t="shared" si="272"/>
        <v>902.28109999999992</v>
      </c>
      <c r="CU3515" s="174">
        <v>104564</v>
      </c>
      <c r="CV3515" s="174">
        <v>3657</v>
      </c>
      <c r="CW3515" s="174">
        <v>5</v>
      </c>
      <c r="CX3515" s="174">
        <v>1704.348</v>
      </c>
    </row>
    <row r="3516" spans="84:102" x14ac:dyDescent="0.25">
      <c r="CF3516" s="3" t="s">
        <v>3073</v>
      </c>
      <c r="CG3516" s="174">
        <v>95429</v>
      </c>
      <c r="CH3516" s="174">
        <v>711</v>
      </c>
      <c r="CI3516" s="174">
        <v>5</v>
      </c>
      <c r="CJ3516" s="174">
        <v>1704.05</v>
      </c>
      <c r="CK3516" s="174">
        <v>1704.05</v>
      </c>
      <c r="CN3516" s="3">
        <v>475</v>
      </c>
      <c r="CO3516" s="169">
        <f t="shared" si="270"/>
        <v>466.9212</v>
      </c>
      <c r="CP3516" s="169">
        <f t="shared" si="271"/>
        <v>429.88039999999995</v>
      </c>
      <c r="CQ3516" s="170">
        <f t="shared" si="272"/>
        <v>896.80160000000001</v>
      </c>
      <c r="CU3516" s="174">
        <v>95429</v>
      </c>
      <c r="CV3516" s="174">
        <v>711</v>
      </c>
      <c r="CW3516" s="174">
        <v>5</v>
      </c>
      <c r="CX3516" s="174">
        <v>1704.05</v>
      </c>
    </row>
    <row r="3517" spans="84:102" x14ac:dyDescent="0.25">
      <c r="CF3517" s="3" t="s">
        <v>3073</v>
      </c>
      <c r="CG3517" s="174">
        <v>2393</v>
      </c>
      <c r="CH3517" s="174">
        <v>28631</v>
      </c>
      <c r="CI3517" s="174">
        <v>5</v>
      </c>
      <c r="CJ3517" s="174">
        <v>1703.8009999999999</v>
      </c>
      <c r="CK3517" s="174">
        <v>1703.8009999999999</v>
      </c>
      <c r="CN3517" s="3">
        <v>2748</v>
      </c>
      <c r="CO3517" s="169">
        <f t="shared" si="270"/>
        <v>454.06579999999997</v>
      </c>
      <c r="CP3517" s="169">
        <f t="shared" si="271"/>
        <v>442.55939999999998</v>
      </c>
      <c r="CQ3517" s="170">
        <f t="shared" si="272"/>
        <v>896.62519999999995</v>
      </c>
      <c r="CU3517" s="174">
        <v>2393</v>
      </c>
      <c r="CV3517" s="174">
        <v>28631</v>
      </c>
      <c r="CW3517" s="174">
        <v>5</v>
      </c>
      <c r="CX3517" s="174">
        <v>1703.8009999999999</v>
      </c>
    </row>
    <row r="3518" spans="84:102" x14ac:dyDescent="0.25">
      <c r="CF3518" s="3" t="s">
        <v>3073</v>
      </c>
      <c r="CG3518" s="174">
        <v>725</v>
      </c>
      <c r="CH3518" s="174">
        <v>95602</v>
      </c>
      <c r="CI3518" s="174">
        <v>5</v>
      </c>
      <c r="CJ3518" s="174">
        <v>1703.665</v>
      </c>
      <c r="CK3518" s="174">
        <v>1703.665</v>
      </c>
      <c r="CN3518" s="3">
        <v>2648</v>
      </c>
      <c r="CO3518" s="169">
        <f t="shared" si="270"/>
        <v>443.303</v>
      </c>
      <c r="CP3518" s="169">
        <f t="shared" si="271"/>
        <v>453.26260000000002</v>
      </c>
      <c r="CQ3518" s="170">
        <f t="shared" si="272"/>
        <v>896.56560000000002</v>
      </c>
      <c r="CU3518" s="174">
        <v>725</v>
      </c>
      <c r="CV3518" s="174">
        <v>95602</v>
      </c>
      <c r="CW3518" s="174">
        <v>5</v>
      </c>
      <c r="CX3518" s="174">
        <v>1703.665</v>
      </c>
    </row>
    <row r="3519" spans="84:102" x14ac:dyDescent="0.25">
      <c r="CF3519" s="3" t="s">
        <v>3073</v>
      </c>
      <c r="CG3519" s="174">
        <v>2696</v>
      </c>
      <c r="CH3519" s="174">
        <v>124459</v>
      </c>
      <c r="CI3519" s="174">
        <v>5</v>
      </c>
      <c r="CJ3519" s="174">
        <v>1703.4349999999999</v>
      </c>
      <c r="CK3519" s="174">
        <v>1703.4349999999999</v>
      </c>
      <c r="CN3519" s="3">
        <v>2688</v>
      </c>
      <c r="CO3519" s="169">
        <f t="shared" si="270"/>
        <v>428.52049999999997</v>
      </c>
      <c r="CP3519" s="169">
        <f t="shared" si="271"/>
        <v>456.2482</v>
      </c>
      <c r="CQ3519" s="170">
        <f t="shared" si="272"/>
        <v>884.76869999999997</v>
      </c>
      <c r="CU3519" s="174">
        <v>2696</v>
      </c>
      <c r="CV3519" s="174">
        <v>124459</v>
      </c>
      <c r="CW3519" s="174">
        <v>5</v>
      </c>
      <c r="CX3519" s="174">
        <v>1703.4349999999999</v>
      </c>
    </row>
    <row r="3520" spans="84:102" x14ac:dyDescent="0.25">
      <c r="CF3520" s="3" t="s">
        <v>3073</v>
      </c>
      <c r="CG3520" s="174">
        <v>1722</v>
      </c>
      <c r="CH3520" s="174">
        <v>63991</v>
      </c>
      <c r="CI3520" s="174">
        <v>5</v>
      </c>
      <c r="CJ3520" s="174">
        <v>1703.02</v>
      </c>
      <c r="CK3520" s="174">
        <v>1703.02</v>
      </c>
      <c r="CN3520" s="3">
        <v>2872</v>
      </c>
      <c r="CO3520" s="169">
        <f t="shared" si="270"/>
        <v>419.90409999999997</v>
      </c>
      <c r="CP3520" s="169">
        <f t="shared" si="271"/>
        <v>464.14769999999999</v>
      </c>
      <c r="CQ3520" s="170">
        <f t="shared" si="272"/>
        <v>884.05179999999996</v>
      </c>
      <c r="CU3520" s="174">
        <v>1722</v>
      </c>
      <c r="CV3520" s="174">
        <v>63991</v>
      </c>
      <c r="CW3520" s="174">
        <v>5</v>
      </c>
      <c r="CX3520" s="174">
        <v>1703.02</v>
      </c>
    </row>
    <row r="3521" spans="84:102" x14ac:dyDescent="0.25">
      <c r="CF3521" s="3" t="s">
        <v>3073</v>
      </c>
      <c r="CG3521" s="174">
        <v>3320</v>
      </c>
      <c r="CH3521" s="174">
        <v>165275</v>
      </c>
      <c r="CI3521" s="174">
        <v>5</v>
      </c>
      <c r="CJ3521" s="174">
        <v>1702.798</v>
      </c>
      <c r="CK3521" s="174">
        <v>1702.798</v>
      </c>
      <c r="CN3521" s="3">
        <v>2459</v>
      </c>
      <c r="CO3521" s="169">
        <f t="shared" si="270"/>
        <v>431.66829999999999</v>
      </c>
      <c r="CP3521" s="169">
        <f t="shared" si="271"/>
        <v>451.9674</v>
      </c>
      <c r="CQ3521" s="170">
        <f t="shared" si="272"/>
        <v>883.63570000000004</v>
      </c>
      <c r="CU3521" s="174">
        <v>3320</v>
      </c>
      <c r="CV3521" s="174">
        <v>165275</v>
      </c>
      <c r="CW3521" s="174">
        <v>5</v>
      </c>
      <c r="CX3521" s="174">
        <v>1702.798</v>
      </c>
    </row>
    <row r="3522" spans="84:102" x14ac:dyDescent="0.25">
      <c r="CF3522" s="3" t="s">
        <v>3073</v>
      </c>
      <c r="CG3522" s="174">
        <v>1883</v>
      </c>
      <c r="CH3522" s="174">
        <v>52184</v>
      </c>
      <c r="CI3522" s="174">
        <v>5</v>
      </c>
      <c r="CJ3522" s="174">
        <v>1702.4770000000001</v>
      </c>
      <c r="CK3522" s="174">
        <v>1702.4770000000001</v>
      </c>
      <c r="CN3522" s="3">
        <v>474</v>
      </c>
      <c r="CO3522" s="169">
        <f t="shared" si="270"/>
        <v>413.73789999999997</v>
      </c>
      <c r="CP3522" s="169">
        <f t="shared" si="271"/>
        <v>468.06140999999997</v>
      </c>
      <c r="CQ3522" s="170">
        <f t="shared" si="272"/>
        <v>881.79930999999988</v>
      </c>
      <c r="CU3522" s="174">
        <v>1883</v>
      </c>
      <c r="CV3522" s="174">
        <v>52184</v>
      </c>
      <c r="CW3522" s="174">
        <v>5</v>
      </c>
      <c r="CX3522" s="174">
        <v>1702.4770000000001</v>
      </c>
    </row>
    <row r="3523" spans="84:102" x14ac:dyDescent="0.25">
      <c r="CF3523" s="3" t="s">
        <v>3073</v>
      </c>
      <c r="CG3523" s="174">
        <v>1576</v>
      </c>
      <c r="CH3523" s="174">
        <v>82794</v>
      </c>
      <c r="CI3523" s="174">
        <v>5</v>
      </c>
      <c r="CJ3523" s="174">
        <v>1702.1659999999999</v>
      </c>
      <c r="CK3523" s="174">
        <v>1702.1659999999999</v>
      </c>
      <c r="CN3523" s="3">
        <v>3535</v>
      </c>
      <c r="CO3523" s="169">
        <f t="shared" ref="CO3523:CO3586" si="273">SUMIF(CG$3:CG$17476,$CN3523,$CK$3:$CK$17476)</f>
        <v>444.30269000000004</v>
      </c>
      <c r="CP3523" s="169">
        <f t="shared" ref="CP3523:CP3586" si="274">SUMIF(CH$3:CH$17476,$CN3523,$CK$3:$CK$17476)</f>
        <v>437.43198999999998</v>
      </c>
      <c r="CQ3523" s="170">
        <f t="shared" ref="CQ3523:CQ3586" si="275">CO3523+CP3523</f>
        <v>881.73468000000003</v>
      </c>
      <c r="CU3523" s="174">
        <v>1576</v>
      </c>
      <c r="CV3523" s="174">
        <v>82794</v>
      </c>
      <c r="CW3523" s="174">
        <v>5</v>
      </c>
      <c r="CX3523" s="174">
        <v>1702.1659999999999</v>
      </c>
    </row>
    <row r="3524" spans="84:102" x14ac:dyDescent="0.25">
      <c r="CF3524" s="3" t="s">
        <v>3073</v>
      </c>
      <c r="CG3524" s="174">
        <v>76872</v>
      </c>
      <c r="CH3524" s="174">
        <v>1623</v>
      </c>
      <c r="CI3524" s="174">
        <v>5</v>
      </c>
      <c r="CJ3524" s="174">
        <v>1701.556</v>
      </c>
      <c r="CK3524" s="174">
        <v>1701.556</v>
      </c>
      <c r="CN3524" s="3">
        <v>3303</v>
      </c>
      <c r="CO3524" s="169">
        <f t="shared" si="273"/>
        <v>438.86149999999998</v>
      </c>
      <c r="CP3524" s="169">
        <f t="shared" si="274"/>
        <v>441.89859999999999</v>
      </c>
      <c r="CQ3524" s="170">
        <f t="shared" si="275"/>
        <v>880.76009999999997</v>
      </c>
      <c r="CU3524" s="174">
        <v>76872</v>
      </c>
      <c r="CV3524" s="174">
        <v>1623</v>
      </c>
      <c r="CW3524" s="174">
        <v>5</v>
      </c>
      <c r="CX3524" s="174">
        <v>1701.556</v>
      </c>
    </row>
    <row r="3525" spans="84:102" x14ac:dyDescent="0.25">
      <c r="CF3525" s="3" t="s">
        <v>3073</v>
      </c>
      <c r="CG3525" s="174">
        <v>1620</v>
      </c>
      <c r="CH3525" s="174">
        <v>79284</v>
      </c>
      <c r="CI3525" s="174">
        <v>5</v>
      </c>
      <c r="CJ3525" s="174">
        <v>1701.0550000000001</v>
      </c>
      <c r="CK3525" s="174">
        <v>1701.0550000000001</v>
      </c>
      <c r="CN3525" s="3">
        <v>2173</v>
      </c>
      <c r="CO3525" s="169">
        <f t="shared" si="273"/>
        <v>452.67160000000001</v>
      </c>
      <c r="CP3525" s="169">
        <f t="shared" si="274"/>
        <v>424.78050000000002</v>
      </c>
      <c r="CQ3525" s="170">
        <f t="shared" si="275"/>
        <v>877.45209999999997</v>
      </c>
      <c r="CU3525" s="174">
        <v>1620</v>
      </c>
      <c r="CV3525" s="174">
        <v>79284</v>
      </c>
      <c r="CW3525" s="174">
        <v>5</v>
      </c>
      <c r="CX3525" s="174">
        <v>1701.0550000000001</v>
      </c>
    </row>
    <row r="3526" spans="84:102" x14ac:dyDescent="0.25">
      <c r="CF3526" s="3" t="s">
        <v>3073</v>
      </c>
      <c r="CG3526" s="174">
        <v>140721</v>
      </c>
      <c r="CH3526" s="174">
        <v>1181</v>
      </c>
      <c r="CI3526" s="174">
        <v>5</v>
      </c>
      <c r="CJ3526" s="174">
        <v>1700.8150000000001</v>
      </c>
      <c r="CK3526" s="174">
        <v>1700.8150000000001</v>
      </c>
      <c r="CN3526" s="3">
        <v>2887</v>
      </c>
      <c r="CO3526" s="169">
        <f t="shared" si="273"/>
        <v>437.93320000000006</v>
      </c>
      <c r="CP3526" s="169">
        <f t="shared" si="274"/>
        <v>436.20609999999999</v>
      </c>
      <c r="CQ3526" s="170">
        <f t="shared" si="275"/>
        <v>874.13930000000005</v>
      </c>
      <c r="CU3526" s="174">
        <v>140721</v>
      </c>
      <c r="CV3526" s="174">
        <v>1181</v>
      </c>
      <c r="CW3526" s="174">
        <v>5</v>
      </c>
      <c r="CX3526" s="174">
        <v>1700.8150000000001</v>
      </c>
    </row>
    <row r="3527" spans="84:102" x14ac:dyDescent="0.25">
      <c r="CF3527" s="3" t="s">
        <v>3073</v>
      </c>
      <c r="CG3527" s="174">
        <v>113039</v>
      </c>
      <c r="CH3527" s="174">
        <v>2083</v>
      </c>
      <c r="CI3527" s="174">
        <v>5</v>
      </c>
      <c r="CJ3527" s="174">
        <v>1700.587</v>
      </c>
      <c r="CK3527" s="174">
        <v>1700.587</v>
      </c>
      <c r="CN3527" s="3">
        <v>948</v>
      </c>
      <c r="CO3527" s="169">
        <f t="shared" si="273"/>
        <v>436.48</v>
      </c>
      <c r="CP3527" s="169">
        <f t="shared" si="274"/>
        <v>436.3134</v>
      </c>
      <c r="CQ3527" s="170">
        <f t="shared" si="275"/>
        <v>872.79340000000002</v>
      </c>
      <c r="CU3527" s="174">
        <v>113039</v>
      </c>
      <c r="CV3527" s="174">
        <v>2083</v>
      </c>
      <c r="CW3527" s="174">
        <v>5</v>
      </c>
      <c r="CX3527" s="174">
        <v>1700.587</v>
      </c>
    </row>
    <row r="3528" spans="84:102" x14ac:dyDescent="0.25">
      <c r="CF3528" s="3" t="s">
        <v>3073</v>
      </c>
      <c r="CG3528" s="174">
        <v>1741</v>
      </c>
      <c r="CH3528" s="174">
        <v>62489</v>
      </c>
      <c r="CI3528" s="174">
        <v>5</v>
      </c>
      <c r="CJ3528" s="174">
        <v>1700.367</v>
      </c>
      <c r="CK3528" s="174">
        <v>1700.367</v>
      </c>
      <c r="CN3528" s="3">
        <v>2377</v>
      </c>
      <c r="CO3528" s="169">
        <f t="shared" si="273"/>
        <v>436.06490000000002</v>
      </c>
      <c r="CP3528" s="169">
        <f t="shared" si="274"/>
        <v>435.88350000000003</v>
      </c>
      <c r="CQ3528" s="170">
        <f t="shared" si="275"/>
        <v>871.94839999999999</v>
      </c>
      <c r="CU3528" s="174">
        <v>1741</v>
      </c>
      <c r="CV3528" s="174">
        <v>62489</v>
      </c>
      <c r="CW3528" s="174">
        <v>5</v>
      </c>
      <c r="CX3528" s="174">
        <v>1700.367</v>
      </c>
    </row>
    <row r="3529" spans="84:102" x14ac:dyDescent="0.25">
      <c r="CF3529" s="3" t="s">
        <v>3073</v>
      </c>
      <c r="CG3529" s="174">
        <v>84300</v>
      </c>
      <c r="CH3529" s="174">
        <v>471</v>
      </c>
      <c r="CI3529" s="174">
        <v>5</v>
      </c>
      <c r="CJ3529" s="174">
        <v>1700.2909999999999</v>
      </c>
      <c r="CK3529" s="174">
        <v>1700.2909999999999</v>
      </c>
      <c r="CN3529" s="3">
        <v>533</v>
      </c>
      <c r="CO3529" s="169">
        <f t="shared" si="273"/>
        <v>455.30269999999996</v>
      </c>
      <c r="CP3529" s="169">
        <f t="shared" si="274"/>
        <v>412.17399999999998</v>
      </c>
      <c r="CQ3529" s="170">
        <f t="shared" si="275"/>
        <v>867.47669999999994</v>
      </c>
      <c r="CU3529" s="174">
        <v>84300</v>
      </c>
      <c r="CV3529" s="174">
        <v>471</v>
      </c>
      <c r="CW3529" s="174">
        <v>5</v>
      </c>
      <c r="CX3529" s="174">
        <v>1700.2909999999999</v>
      </c>
    </row>
    <row r="3530" spans="84:102" x14ac:dyDescent="0.25">
      <c r="CF3530" s="3" t="s">
        <v>3073</v>
      </c>
      <c r="CG3530" s="174">
        <v>3301</v>
      </c>
      <c r="CH3530" s="174">
        <v>168015</v>
      </c>
      <c r="CI3530" s="174">
        <v>5</v>
      </c>
      <c r="CJ3530" s="174">
        <v>1700.2760000000001</v>
      </c>
      <c r="CK3530" s="174">
        <v>1700.2760000000001</v>
      </c>
      <c r="CN3530" s="3">
        <v>1276</v>
      </c>
      <c r="CO3530" s="169">
        <f t="shared" si="273"/>
        <v>432.85930000000002</v>
      </c>
      <c r="CP3530" s="169">
        <f t="shared" si="274"/>
        <v>431.49160000000001</v>
      </c>
      <c r="CQ3530" s="170">
        <f t="shared" si="275"/>
        <v>864.35090000000002</v>
      </c>
      <c r="CU3530" s="174">
        <v>3301</v>
      </c>
      <c r="CV3530" s="174">
        <v>168015</v>
      </c>
      <c r="CW3530" s="174">
        <v>5</v>
      </c>
      <c r="CX3530" s="174">
        <v>1700.2760000000001</v>
      </c>
    </row>
    <row r="3531" spans="84:102" x14ac:dyDescent="0.25">
      <c r="CF3531" s="3" t="s">
        <v>3073</v>
      </c>
      <c r="CG3531" s="174">
        <v>104419</v>
      </c>
      <c r="CH3531" s="174">
        <v>824</v>
      </c>
      <c r="CI3531" s="174">
        <v>5</v>
      </c>
      <c r="CJ3531" s="174">
        <v>1699.623</v>
      </c>
      <c r="CK3531" s="174">
        <v>1699.623</v>
      </c>
      <c r="CN3531" s="3">
        <v>780</v>
      </c>
      <c r="CO3531" s="169">
        <f t="shared" si="273"/>
        <v>446.95159999999998</v>
      </c>
      <c r="CP3531" s="169">
        <f t="shared" si="274"/>
        <v>415.04930000000002</v>
      </c>
      <c r="CQ3531" s="170">
        <f t="shared" si="275"/>
        <v>862.0009</v>
      </c>
      <c r="CU3531" s="174">
        <v>104419</v>
      </c>
      <c r="CV3531" s="174">
        <v>824</v>
      </c>
      <c r="CW3531" s="174">
        <v>5</v>
      </c>
      <c r="CX3531" s="174">
        <v>1699.623</v>
      </c>
    </row>
    <row r="3532" spans="84:102" x14ac:dyDescent="0.25">
      <c r="CF3532" s="3" t="s">
        <v>3073</v>
      </c>
      <c r="CG3532" s="174">
        <v>161570</v>
      </c>
      <c r="CH3532" s="174">
        <v>3287</v>
      </c>
      <c r="CI3532" s="174">
        <v>5</v>
      </c>
      <c r="CJ3532" s="174">
        <v>1699.3869999999999</v>
      </c>
      <c r="CK3532" s="174">
        <v>1699.3869999999999</v>
      </c>
      <c r="CN3532" s="3">
        <v>3021</v>
      </c>
      <c r="CO3532" s="169">
        <f t="shared" si="273"/>
        <v>419.51613999999995</v>
      </c>
      <c r="CP3532" s="169">
        <f t="shared" si="274"/>
        <v>440.85989999999998</v>
      </c>
      <c r="CQ3532" s="170">
        <f t="shared" si="275"/>
        <v>860.37603999999988</v>
      </c>
      <c r="CU3532" s="174">
        <v>161570</v>
      </c>
      <c r="CV3532" s="174">
        <v>3287</v>
      </c>
      <c r="CW3532" s="174">
        <v>5</v>
      </c>
      <c r="CX3532" s="174">
        <v>1699.3869999999999</v>
      </c>
    </row>
    <row r="3533" spans="84:102" x14ac:dyDescent="0.25">
      <c r="CF3533" s="3" t="s">
        <v>3073</v>
      </c>
      <c r="CG3533" s="174">
        <v>2940</v>
      </c>
      <c r="CH3533" s="174">
        <v>151684</v>
      </c>
      <c r="CI3533" s="174">
        <v>5</v>
      </c>
      <c r="CJ3533" s="174">
        <v>1699.2739999999999</v>
      </c>
      <c r="CK3533" s="174">
        <v>1699.2739999999999</v>
      </c>
      <c r="CN3533" s="3">
        <v>1864</v>
      </c>
      <c r="CO3533" s="169">
        <f t="shared" si="273"/>
        <v>415.97399999999999</v>
      </c>
      <c r="CP3533" s="169">
        <f t="shared" si="274"/>
        <v>443.02440000000001</v>
      </c>
      <c r="CQ3533" s="170">
        <f t="shared" si="275"/>
        <v>858.99839999999995</v>
      </c>
      <c r="CU3533" s="174">
        <v>2940</v>
      </c>
      <c r="CV3533" s="174">
        <v>151684</v>
      </c>
      <c r="CW3533" s="174">
        <v>5</v>
      </c>
      <c r="CX3533" s="174">
        <v>1699.2739999999999</v>
      </c>
    </row>
    <row r="3534" spans="84:102" x14ac:dyDescent="0.25">
      <c r="CF3534" s="3" t="s">
        <v>3073</v>
      </c>
      <c r="CG3534" s="174">
        <v>1451</v>
      </c>
      <c r="CH3534" s="174">
        <v>98097</v>
      </c>
      <c r="CI3534" s="174">
        <v>5</v>
      </c>
      <c r="CJ3534" s="174">
        <v>1698.682</v>
      </c>
      <c r="CK3534" s="174">
        <v>1698.682</v>
      </c>
      <c r="CN3534" s="3">
        <v>518</v>
      </c>
      <c r="CO3534" s="169">
        <f t="shared" si="273"/>
        <v>412.4169</v>
      </c>
      <c r="CP3534" s="169">
        <f t="shared" si="274"/>
        <v>442.99610000000001</v>
      </c>
      <c r="CQ3534" s="170">
        <f t="shared" si="275"/>
        <v>855.41300000000001</v>
      </c>
      <c r="CU3534" s="174">
        <v>1451</v>
      </c>
      <c r="CV3534" s="174">
        <v>98097</v>
      </c>
      <c r="CW3534" s="174">
        <v>5</v>
      </c>
      <c r="CX3534" s="174">
        <v>1698.682</v>
      </c>
    </row>
    <row r="3535" spans="84:102" x14ac:dyDescent="0.25">
      <c r="CF3535" s="3" t="s">
        <v>3073</v>
      </c>
      <c r="CG3535" s="174">
        <v>52184</v>
      </c>
      <c r="CH3535" s="174">
        <v>1883</v>
      </c>
      <c r="CI3535" s="174">
        <v>5</v>
      </c>
      <c r="CJ3535" s="174">
        <v>1698.3810000000001</v>
      </c>
      <c r="CK3535" s="174">
        <v>1698.3810000000001</v>
      </c>
      <c r="CN3535" s="3">
        <v>635</v>
      </c>
      <c r="CO3535" s="169">
        <f t="shared" si="273"/>
        <v>412.67179999999996</v>
      </c>
      <c r="CP3535" s="169">
        <f t="shared" si="274"/>
        <v>441.47253999999998</v>
      </c>
      <c r="CQ3535" s="170">
        <f t="shared" si="275"/>
        <v>854.14433999999994</v>
      </c>
      <c r="CU3535" s="174">
        <v>52184</v>
      </c>
      <c r="CV3535" s="174">
        <v>1883</v>
      </c>
      <c r="CW3535" s="174">
        <v>5</v>
      </c>
      <c r="CX3535" s="174">
        <v>1698.3810000000001</v>
      </c>
    </row>
    <row r="3536" spans="84:102" x14ac:dyDescent="0.25">
      <c r="CF3536" s="3" t="s">
        <v>3073</v>
      </c>
      <c r="CG3536" s="174">
        <v>145444</v>
      </c>
      <c r="CH3536" s="174">
        <v>2059</v>
      </c>
      <c r="CI3536" s="174">
        <v>5</v>
      </c>
      <c r="CJ3536" s="174">
        <v>1697.81</v>
      </c>
      <c r="CK3536" s="174">
        <v>1697.81</v>
      </c>
      <c r="CN3536" s="3">
        <v>2669</v>
      </c>
      <c r="CO3536" s="169">
        <f t="shared" si="273"/>
        <v>434.73230000000001</v>
      </c>
      <c r="CP3536" s="169">
        <f t="shared" si="274"/>
        <v>417.67520000000002</v>
      </c>
      <c r="CQ3536" s="170">
        <f t="shared" si="275"/>
        <v>852.40750000000003</v>
      </c>
      <c r="CU3536" s="174">
        <v>145444</v>
      </c>
      <c r="CV3536" s="174">
        <v>2059</v>
      </c>
      <c r="CW3536" s="174">
        <v>5</v>
      </c>
      <c r="CX3536" s="174">
        <v>1697.81</v>
      </c>
    </row>
    <row r="3537" spans="84:102" x14ac:dyDescent="0.25">
      <c r="CF3537" s="3" t="s">
        <v>3073</v>
      </c>
      <c r="CG3537" s="174">
        <v>40517</v>
      </c>
      <c r="CH3537" s="174">
        <v>2515</v>
      </c>
      <c r="CI3537" s="174">
        <v>5</v>
      </c>
      <c r="CJ3537" s="174">
        <v>1697.614</v>
      </c>
      <c r="CK3537" s="174">
        <v>1697.614</v>
      </c>
      <c r="CN3537" s="3">
        <v>1381</v>
      </c>
      <c r="CO3537" s="169">
        <f t="shared" si="273"/>
        <v>421.07679999999999</v>
      </c>
      <c r="CP3537" s="169">
        <f t="shared" si="274"/>
        <v>428.98846000000003</v>
      </c>
      <c r="CQ3537" s="170">
        <f t="shared" si="275"/>
        <v>850.06526000000008</v>
      </c>
      <c r="CU3537" s="174">
        <v>40517</v>
      </c>
      <c r="CV3537" s="174">
        <v>2515</v>
      </c>
      <c r="CW3537" s="174">
        <v>5</v>
      </c>
      <c r="CX3537" s="174">
        <v>1697.614</v>
      </c>
    </row>
    <row r="3538" spans="84:102" x14ac:dyDescent="0.25">
      <c r="CF3538" s="3" t="s">
        <v>3073</v>
      </c>
      <c r="CG3538" s="174">
        <v>37570</v>
      </c>
      <c r="CH3538" s="174">
        <v>2521</v>
      </c>
      <c r="CI3538" s="174">
        <v>5</v>
      </c>
      <c r="CJ3538" s="174">
        <v>1697.3889999999999</v>
      </c>
      <c r="CK3538" s="174">
        <v>1697.3889999999999</v>
      </c>
      <c r="CN3538" s="3">
        <v>2239</v>
      </c>
      <c r="CO3538" s="169">
        <f t="shared" si="273"/>
        <v>414.31690000000003</v>
      </c>
      <c r="CP3538" s="169">
        <f t="shared" si="274"/>
        <v>434.80920000000003</v>
      </c>
      <c r="CQ3538" s="170">
        <f t="shared" si="275"/>
        <v>849.12610000000006</v>
      </c>
      <c r="CU3538" s="174">
        <v>37570</v>
      </c>
      <c r="CV3538" s="174">
        <v>2521</v>
      </c>
      <c r="CW3538" s="174">
        <v>5</v>
      </c>
      <c r="CX3538" s="174">
        <v>1697.3889999999999</v>
      </c>
    </row>
    <row r="3539" spans="84:102" x14ac:dyDescent="0.25">
      <c r="CF3539" s="3" t="s">
        <v>3073</v>
      </c>
      <c r="CG3539" s="174">
        <v>159810</v>
      </c>
      <c r="CH3539" s="174">
        <v>2999</v>
      </c>
      <c r="CI3539" s="174">
        <v>5</v>
      </c>
      <c r="CJ3539" s="174">
        <v>1696.4490000000001</v>
      </c>
      <c r="CK3539" s="174">
        <v>1696.4490000000001</v>
      </c>
      <c r="CN3539" s="3">
        <v>3482</v>
      </c>
      <c r="CO3539" s="169">
        <f t="shared" si="273"/>
        <v>413.53926999999999</v>
      </c>
      <c r="CP3539" s="169">
        <f t="shared" si="274"/>
        <v>433.79262</v>
      </c>
      <c r="CQ3539" s="170">
        <f t="shared" si="275"/>
        <v>847.33188999999993</v>
      </c>
      <c r="CU3539" s="174">
        <v>159810</v>
      </c>
      <c r="CV3539" s="174">
        <v>2999</v>
      </c>
      <c r="CW3539" s="174">
        <v>5</v>
      </c>
      <c r="CX3539" s="174">
        <v>1696.4490000000001</v>
      </c>
    </row>
    <row r="3540" spans="84:102" x14ac:dyDescent="0.25">
      <c r="CF3540" s="3" t="s">
        <v>3073</v>
      </c>
      <c r="CG3540" s="174">
        <v>1247</v>
      </c>
      <c r="CH3540" s="174">
        <v>128266</v>
      </c>
      <c r="CI3540" s="174">
        <v>5</v>
      </c>
      <c r="CJ3540" s="174">
        <v>1696.242</v>
      </c>
      <c r="CK3540" s="174">
        <v>1696.242</v>
      </c>
      <c r="CN3540" s="3">
        <v>104</v>
      </c>
      <c r="CO3540" s="169">
        <f t="shared" si="273"/>
        <v>413.92649999999998</v>
      </c>
      <c r="CP3540" s="169">
        <f t="shared" si="274"/>
        <v>427.4973</v>
      </c>
      <c r="CQ3540" s="170">
        <f t="shared" si="275"/>
        <v>841.42380000000003</v>
      </c>
      <c r="CU3540" s="174">
        <v>1247</v>
      </c>
      <c r="CV3540" s="174">
        <v>128266</v>
      </c>
      <c r="CW3540" s="174">
        <v>5</v>
      </c>
      <c r="CX3540" s="174">
        <v>1696.242</v>
      </c>
    </row>
    <row r="3541" spans="84:102" x14ac:dyDescent="0.25">
      <c r="CF3541" s="3" t="s">
        <v>3073</v>
      </c>
      <c r="CG3541" s="174">
        <v>90406</v>
      </c>
      <c r="CH3541" s="174">
        <v>656</v>
      </c>
      <c r="CI3541" s="174">
        <v>5</v>
      </c>
      <c r="CJ3541" s="174">
        <v>1696.0830000000001</v>
      </c>
      <c r="CK3541" s="174">
        <v>1696.0830000000001</v>
      </c>
      <c r="CN3541" s="3">
        <v>2911</v>
      </c>
      <c r="CO3541" s="169">
        <f t="shared" si="273"/>
        <v>407.40973000000002</v>
      </c>
      <c r="CP3541" s="169">
        <f t="shared" si="274"/>
        <v>433.11559999999997</v>
      </c>
      <c r="CQ3541" s="170">
        <f t="shared" si="275"/>
        <v>840.52532999999994</v>
      </c>
      <c r="CU3541" s="174">
        <v>90406</v>
      </c>
      <c r="CV3541" s="174">
        <v>656</v>
      </c>
      <c r="CW3541" s="174">
        <v>5</v>
      </c>
      <c r="CX3541" s="174">
        <v>1696.0830000000001</v>
      </c>
    </row>
    <row r="3542" spans="84:102" x14ac:dyDescent="0.25">
      <c r="CF3542" s="3" t="s">
        <v>3073</v>
      </c>
      <c r="CG3542" s="174">
        <v>79348</v>
      </c>
      <c r="CH3542" s="174">
        <v>384</v>
      </c>
      <c r="CI3542" s="174">
        <v>5</v>
      </c>
      <c r="CJ3542" s="174">
        <v>1695.229</v>
      </c>
      <c r="CK3542" s="174">
        <v>1695.229</v>
      </c>
      <c r="CN3542" s="3">
        <v>3108</v>
      </c>
      <c r="CO3542" s="169">
        <f t="shared" si="273"/>
        <v>427.63670000000002</v>
      </c>
      <c r="CP3542" s="169">
        <f t="shared" si="274"/>
        <v>412.55880000000002</v>
      </c>
      <c r="CQ3542" s="170">
        <f t="shared" si="275"/>
        <v>840.19550000000004</v>
      </c>
      <c r="CU3542" s="174">
        <v>79348</v>
      </c>
      <c r="CV3542" s="174">
        <v>384</v>
      </c>
      <c r="CW3542" s="174">
        <v>5</v>
      </c>
      <c r="CX3542" s="174">
        <v>1695.229</v>
      </c>
    </row>
    <row r="3543" spans="84:102" x14ac:dyDescent="0.25">
      <c r="CF3543" s="3" t="s">
        <v>3073</v>
      </c>
      <c r="CG3543" s="174">
        <v>154452</v>
      </c>
      <c r="CH3543" s="174">
        <v>3170</v>
      </c>
      <c r="CI3543" s="174">
        <v>5</v>
      </c>
      <c r="CJ3543" s="174">
        <v>1695.221</v>
      </c>
      <c r="CK3543" s="174">
        <v>1695.221</v>
      </c>
      <c r="CN3543" s="3">
        <v>489</v>
      </c>
      <c r="CO3543" s="169">
        <f t="shared" si="273"/>
        <v>418.25740000000002</v>
      </c>
      <c r="CP3543" s="169">
        <f t="shared" si="274"/>
        <v>416.84589999999997</v>
      </c>
      <c r="CQ3543" s="170">
        <f t="shared" si="275"/>
        <v>835.10329999999999</v>
      </c>
      <c r="CU3543" s="174">
        <v>154452</v>
      </c>
      <c r="CV3543" s="174">
        <v>3170</v>
      </c>
      <c r="CW3543" s="174">
        <v>5</v>
      </c>
      <c r="CX3543" s="174">
        <v>1695.221</v>
      </c>
    </row>
    <row r="3544" spans="84:102" x14ac:dyDescent="0.25">
      <c r="CF3544" s="3" t="s">
        <v>3073</v>
      </c>
      <c r="CG3544" s="174">
        <v>1602</v>
      </c>
      <c r="CH3544" s="174">
        <v>78716</v>
      </c>
      <c r="CI3544" s="174">
        <v>5</v>
      </c>
      <c r="CJ3544" s="174">
        <v>1695.1679999999999</v>
      </c>
      <c r="CK3544" s="174">
        <v>1695.1679999999999</v>
      </c>
      <c r="CN3544" s="3">
        <v>3101</v>
      </c>
      <c r="CO3544" s="169">
        <f t="shared" si="273"/>
        <v>400.03999999999996</v>
      </c>
      <c r="CP3544" s="169">
        <f t="shared" si="274"/>
        <v>431.72320000000002</v>
      </c>
      <c r="CQ3544" s="170">
        <f t="shared" si="275"/>
        <v>831.76319999999998</v>
      </c>
      <c r="CU3544" s="174">
        <v>1602</v>
      </c>
      <c r="CV3544" s="174">
        <v>78716</v>
      </c>
      <c r="CW3544" s="174">
        <v>5</v>
      </c>
      <c r="CX3544" s="174">
        <v>1695.1679999999999</v>
      </c>
    </row>
    <row r="3545" spans="84:102" x14ac:dyDescent="0.25">
      <c r="CF3545" s="3" t="s">
        <v>3073</v>
      </c>
      <c r="CG3545" s="174">
        <v>2698</v>
      </c>
      <c r="CH3545" s="174">
        <v>129094</v>
      </c>
      <c r="CI3545" s="174">
        <v>5</v>
      </c>
      <c r="CJ3545" s="174">
        <v>1695.165</v>
      </c>
      <c r="CK3545" s="174">
        <v>1695.165</v>
      </c>
      <c r="CN3545" s="3">
        <v>1215</v>
      </c>
      <c r="CO3545" s="169">
        <f t="shared" si="273"/>
        <v>403.8304</v>
      </c>
      <c r="CP3545" s="169">
        <f t="shared" si="274"/>
        <v>425.08319999999998</v>
      </c>
      <c r="CQ3545" s="170">
        <f t="shared" si="275"/>
        <v>828.91359999999997</v>
      </c>
      <c r="CU3545" s="174">
        <v>2698</v>
      </c>
      <c r="CV3545" s="174">
        <v>129094</v>
      </c>
      <c r="CW3545" s="174">
        <v>5</v>
      </c>
      <c r="CX3545" s="174">
        <v>1695.165</v>
      </c>
    </row>
    <row r="3546" spans="84:102" x14ac:dyDescent="0.25">
      <c r="CF3546" s="3" t="s">
        <v>3073</v>
      </c>
      <c r="CG3546" s="174">
        <v>733</v>
      </c>
      <c r="CH3546" s="174">
        <v>96915</v>
      </c>
      <c r="CI3546" s="174">
        <v>5</v>
      </c>
      <c r="CJ3546" s="174">
        <v>1694.883</v>
      </c>
      <c r="CK3546" s="174">
        <v>1694.883</v>
      </c>
      <c r="CN3546" s="3">
        <v>3145</v>
      </c>
      <c r="CO3546" s="169">
        <f t="shared" si="273"/>
        <v>399.63049999999998</v>
      </c>
      <c r="CP3546" s="169">
        <f t="shared" si="274"/>
        <v>427.32749999999999</v>
      </c>
      <c r="CQ3546" s="170">
        <f t="shared" si="275"/>
        <v>826.95799999999997</v>
      </c>
      <c r="CU3546" s="174">
        <v>733</v>
      </c>
      <c r="CV3546" s="174">
        <v>96915</v>
      </c>
      <c r="CW3546" s="174">
        <v>5</v>
      </c>
      <c r="CX3546" s="174">
        <v>1694.883</v>
      </c>
    </row>
    <row r="3547" spans="84:102" x14ac:dyDescent="0.25">
      <c r="CF3547" s="3" t="s">
        <v>3073</v>
      </c>
      <c r="CG3547" s="174">
        <v>2416</v>
      </c>
      <c r="CH3547" s="174">
        <v>30152</v>
      </c>
      <c r="CI3547" s="174">
        <v>5</v>
      </c>
      <c r="CJ3547" s="174">
        <v>1694.6010000000001</v>
      </c>
      <c r="CK3547" s="174">
        <v>1694.6010000000001</v>
      </c>
      <c r="CN3547" s="3">
        <v>1003</v>
      </c>
      <c r="CO3547" s="169">
        <f t="shared" si="273"/>
        <v>404.31270000000001</v>
      </c>
      <c r="CP3547" s="169">
        <f t="shared" si="274"/>
        <v>422.58033999999998</v>
      </c>
      <c r="CQ3547" s="170">
        <f t="shared" si="275"/>
        <v>826.89303999999993</v>
      </c>
      <c r="CU3547" s="174">
        <v>2416</v>
      </c>
      <c r="CV3547" s="174">
        <v>30152</v>
      </c>
      <c r="CW3547" s="174">
        <v>5</v>
      </c>
      <c r="CX3547" s="174">
        <v>1694.6010000000001</v>
      </c>
    </row>
    <row r="3548" spans="84:102" x14ac:dyDescent="0.25">
      <c r="CF3548" s="3" t="s">
        <v>3073</v>
      </c>
      <c r="CG3548" s="174">
        <v>1189</v>
      </c>
      <c r="CH3548" s="174">
        <v>137782</v>
      </c>
      <c r="CI3548" s="174">
        <v>5</v>
      </c>
      <c r="CJ3548" s="174">
        <v>1694.5909999999999</v>
      </c>
      <c r="CK3548" s="174">
        <v>1694.5909999999999</v>
      </c>
      <c r="CN3548" s="3">
        <v>3120</v>
      </c>
      <c r="CO3548" s="169">
        <f t="shared" si="273"/>
        <v>396.25990000000002</v>
      </c>
      <c r="CP3548" s="169">
        <f t="shared" si="274"/>
        <v>430.40989999999999</v>
      </c>
      <c r="CQ3548" s="170">
        <f t="shared" si="275"/>
        <v>826.66980000000001</v>
      </c>
      <c r="CU3548" s="174">
        <v>1189</v>
      </c>
      <c r="CV3548" s="174">
        <v>137782</v>
      </c>
      <c r="CW3548" s="174">
        <v>5</v>
      </c>
      <c r="CX3548" s="174">
        <v>1694.5909999999999</v>
      </c>
    </row>
    <row r="3549" spans="84:102" x14ac:dyDescent="0.25">
      <c r="CF3549" s="3" t="s">
        <v>3073</v>
      </c>
      <c r="CG3549" s="174">
        <v>127416</v>
      </c>
      <c r="CH3549" s="174">
        <v>1255</v>
      </c>
      <c r="CI3549" s="174">
        <v>5</v>
      </c>
      <c r="CJ3549" s="174">
        <v>1694.587</v>
      </c>
      <c r="CK3549" s="174">
        <v>1694.587</v>
      </c>
      <c r="CN3549" s="3">
        <v>1380</v>
      </c>
      <c r="CO3549" s="169">
        <f t="shared" si="273"/>
        <v>426.84980000000002</v>
      </c>
      <c r="CP3549" s="169">
        <f t="shared" si="274"/>
        <v>397.92529999999999</v>
      </c>
      <c r="CQ3549" s="170">
        <f t="shared" si="275"/>
        <v>824.77510000000007</v>
      </c>
      <c r="CU3549" s="174">
        <v>127416</v>
      </c>
      <c r="CV3549" s="174">
        <v>1255</v>
      </c>
      <c r="CW3549" s="174">
        <v>5</v>
      </c>
      <c r="CX3549" s="174">
        <v>1694.587</v>
      </c>
    </row>
    <row r="3550" spans="84:102" x14ac:dyDescent="0.25">
      <c r="CF3550" s="3" t="s">
        <v>3073</v>
      </c>
      <c r="CG3550" s="174">
        <v>3439</v>
      </c>
      <c r="CH3550" s="174">
        <v>181070</v>
      </c>
      <c r="CI3550" s="174">
        <v>5</v>
      </c>
      <c r="CJ3550" s="174">
        <v>1694.3789999999999</v>
      </c>
      <c r="CK3550" s="174">
        <v>1694.3789999999999</v>
      </c>
      <c r="CN3550" s="3">
        <v>2845</v>
      </c>
      <c r="CO3550" s="169">
        <f t="shared" si="273"/>
        <v>399.64038000000005</v>
      </c>
      <c r="CP3550" s="169">
        <f t="shared" si="274"/>
        <v>424.68922999999995</v>
      </c>
      <c r="CQ3550" s="170">
        <f t="shared" si="275"/>
        <v>824.32961</v>
      </c>
      <c r="CU3550" s="174">
        <v>3439</v>
      </c>
      <c r="CV3550" s="174">
        <v>181070</v>
      </c>
      <c r="CW3550" s="174">
        <v>5</v>
      </c>
      <c r="CX3550" s="174">
        <v>1694.3789999999999</v>
      </c>
    </row>
    <row r="3551" spans="84:102" x14ac:dyDescent="0.25">
      <c r="CF3551" s="3" t="s">
        <v>3073</v>
      </c>
      <c r="CG3551" s="174">
        <v>154088</v>
      </c>
      <c r="CH3551" s="174">
        <v>2969</v>
      </c>
      <c r="CI3551" s="174">
        <v>5</v>
      </c>
      <c r="CJ3551" s="174">
        <v>1693.7950000000001</v>
      </c>
      <c r="CK3551" s="174">
        <v>1693.7950000000001</v>
      </c>
      <c r="CN3551" s="3">
        <v>476</v>
      </c>
      <c r="CO3551" s="169">
        <f t="shared" si="273"/>
        <v>412.95330000000001</v>
      </c>
      <c r="CP3551" s="169">
        <f t="shared" si="274"/>
        <v>411.24130000000002</v>
      </c>
      <c r="CQ3551" s="170">
        <f t="shared" si="275"/>
        <v>824.19460000000004</v>
      </c>
      <c r="CU3551" s="174">
        <v>154088</v>
      </c>
      <c r="CV3551" s="174">
        <v>2969</v>
      </c>
      <c r="CW3551" s="174">
        <v>5</v>
      </c>
      <c r="CX3551" s="174">
        <v>1693.7950000000001</v>
      </c>
    </row>
    <row r="3552" spans="84:102" x14ac:dyDescent="0.25">
      <c r="CF3552" s="3" t="s">
        <v>3073</v>
      </c>
      <c r="CG3552" s="174">
        <v>85128</v>
      </c>
      <c r="CH3552" s="174">
        <v>585</v>
      </c>
      <c r="CI3552" s="174">
        <v>5</v>
      </c>
      <c r="CJ3552" s="174">
        <v>1692.848</v>
      </c>
      <c r="CK3552" s="174">
        <v>1692.848</v>
      </c>
      <c r="CN3552" s="3">
        <v>2894</v>
      </c>
      <c r="CO3552" s="169">
        <f t="shared" si="273"/>
        <v>408.59410000000003</v>
      </c>
      <c r="CP3552" s="169">
        <f t="shared" si="274"/>
        <v>414.30619999999999</v>
      </c>
      <c r="CQ3552" s="170">
        <f t="shared" si="275"/>
        <v>822.90030000000002</v>
      </c>
      <c r="CU3552" s="174">
        <v>85128</v>
      </c>
      <c r="CV3552" s="174">
        <v>585</v>
      </c>
      <c r="CW3552" s="174">
        <v>5</v>
      </c>
      <c r="CX3552" s="174">
        <v>1692.848</v>
      </c>
    </row>
    <row r="3553" spans="84:102" x14ac:dyDescent="0.25">
      <c r="CF3553" s="3" t="s">
        <v>3073</v>
      </c>
      <c r="CG3553" s="174">
        <v>84367</v>
      </c>
      <c r="CH3553" s="174">
        <v>485</v>
      </c>
      <c r="CI3553" s="174">
        <v>5</v>
      </c>
      <c r="CJ3553" s="174">
        <v>1692.6369999999999</v>
      </c>
      <c r="CK3553" s="174">
        <v>1692.6369999999999</v>
      </c>
      <c r="CN3553" s="3">
        <v>3155</v>
      </c>
      <c r="CO3553" s="169">
        <f t="shared" si="273"/>
        <v>394.82</v>
      </c>
      <c r="CP3553" s="169">
        <f t="shared" si="274"/>
        <v>427.83440000000002</v>
      </c>
      <c r="CQ3553" s="170">
        <f t="shared" si="275"/>
        <v>822.65440000000001</v>
      </c>
      <c r="CU3553" s="174">
        <v>84367</v>
      </c>
      <c r="CV3553" s="174">
        <v>485</v>
      </c>
      <c r="CW3553" s="174">
        <v>5</v>
      </c>
      <c r="CX3553" s="174">
        <v>1692.6369999999999</v>
      </c>
    </row>
    <row r="3554" spans="84:102" x14ac:dyDescent="0.25">
      <c r="CF3554" s="3" t="s">
        <v>3073</v>
      </c>
      <c r="CG3554" s="174">
        <v>84</v>
      </c>
      <c r="CH3554" s="174">
        <v>66240</v>
      </c>
      <c r="CI3554" s="174">
        <v>5</v>
      </c>
      <c r="CJ3554" s="174">
        <v>1692.336</v>
      </c>
      <c r="CK3554" s="174">
        <v>1692.336</v>
      </c>
      <c r="CN3554" s="3">
        <v>2124</v>
      </c>
      <c r="CO3554" s="169">
        <f t="shared" si="273"/>
        <v>427.46960000000001</v>
      </c>
      <c r="CP3554" s="169">
        <f t="shared" si="274"/>
        <v>393.08089999999999</v>
      </c>
      <c r="CQ3554" s="170">
        <f t="shared" si="275"/>
        <v>820.55050000000006</v>
      </c>
      <c r="CU3554" s="174">
        <v>84</v>
      </c>
      <c r="CV3554" s="174">
        <v>66240</v>
      </c>
      <c r="CW3554" s="174">
        <v>5</v>
      </c>
      <c r="CX3554" s="174">
        <v>1692.336</v>
      </c>
    </row>
    <row r="3555" spans="84:102" x14ac:dyDescent="0.25">
      <c r="CF3555" s="3" t="s">
        <v>3073</v>
      </c>
      <c r="CG3555" s="174">
        <v>1061</v>
      </c>
      <c r="CH3555" s="174">
        <v>129020</v>
      </c>
      <c r="CI3555" s="174">
        <v>5</v>
      </c>
      <c r="CJ3555" s="174">
        <v>1692.269</v>
      </c>
      <c r="CK3555" s="174">
        <v>1692.269</v>
      </c>
      <c r="CN3555" s="3">
        <v>2290</v>
      </c>
      <c r="CO3555" s="169">
        <f t="shared" si="273"/>
        <v>413.52280000000002</v>
      </c>
      <c r="CP3555" s="169">
        <f t="shared" si="274"/>
        <v>402.54740000000004</v>
      </c>
      <c r="CQ3555" s="170">
        <f t="shared" si="275"/>
        <v>816.07020000000011</v>
      </c>
      <c r="CU3555" s="174">
        <v>1061</v>
      </c>
      <c r="CV3555" s="174">
        <v>129020</v>
      </c>
      <c r="CW3555" s="174">
        <v>5</v>
      </c>
      <c r="CX3555" s="174">
        <v>1692.269</v>
      </c>
    </row>
    <row r="3556" spans="84:102" x14ac:dyDescent="0.25">
      <c r="CF3556" s="3" t="s">
        <v>3073</v>
      </c>
      <c r="CG3556" s="174">
        <v>394</v>
      </c>
      <c r="CH3556" s="174">
        <v>79922</v>
      </c>
      <c r="CI3556" s="174">
        <v>5</v>
      </c>
      <c r="CJ3556" s="174">
        <v>1692.2090000000001</v>
      </c>
      <c r="CK3556" s="174">
        <v>1692.2090000000001</v>
      </c>
      <c r="CN3556" s="3">
        <v>1852</v>
      </c>
      <c r="CO3556" s="169">
        <f t="shared" si="273"/>
        <v>388.83735000000001</v>
      </c>
      <c r="CP3556" s="169">
        <f t="shared" si="274"/>
        <v>427.04219999999998</v>
      </c>
      <c r="CQ3556" s="170">
        <f t="shared" si="275"/>
        <v>815.87954999999999</v>
      </c>
      <c r="CU3556" s="174">
        <v>394</v>
      </c>
      <c r="CV3556" s="174">
        <v>79922</v>
      </c>
      <c r="CW3556" s="174">
        <v>5</v>
      </c>
      <c r="CX3556" s="174">
        <v>1692.2090000000001</v>
      </c>
    </row>
    <row r="3557" spans="84:102" x14ac:dyDescent="0.25">
      <c r="CF3557" s="3" t="s">
        <v>3073</v>
      </c>
      <c r="CG3557" s="174">
        <v>112225</v>
      </c>
      <c r="CH3557" s="174">
        <v>1371</v>
      </c>
      <c r="CI3557" s="174">
        <v>5</v>
      </c>
      <c r="CJ3557" s="174">
        <v>1692.192</v>
      </c>
      <c r="CK3557" s="174">
        <v>1692.192</v>
      </c>
      <c r="CN3557" s="3">
        <v>366</v>
      </c>
      <c r="CO3557" s="169">
        <f t="shared" si="273"/>
        <v>426.05072000000001</v>
      </c>
      <c r="CP3557" s="169">
        <f t="shared" si="274"/>
        <v>387.24468999999999</v>
      </c>
      <c r="CQ3557" s="170">
        <f t="shared" si="275"/>
        <v>813.29540999999995</v>
      </c>
      <c r="CU3557" s="174">
        <v>112225</v>
      </c>
      <c r="CV3557" s="174">
        <v>1371</v>
      </c>
      <c r="CW3557" s="174">
        <v>5</v>
      </c>
      <c r="CX3557" s="174">
        <v>1692.192</v>
      </c>
    </row>
    <row r="3558" spans="84:102" x14ac:dyDescent="0.25">
      <c r="CF3558" s="3" t="s">
        <v>3073</v>
      </c>
      <c r="CG3558" s="174">
        <v>54512</v>
      </c>
      <c r="CH3558" s="174">
        <v>1854</v>
      </c>
      <c r="CI3558" s="174">
        <v>5</v>
      </c>
      <c r="CJ3558" s="174">
        <v>1691.749</v>
      </c>
      <c r="CK3558" s="174">
        <v>1691.749</v>
      </c>
      <c r="CN3558" s="3">
        <v>2954</v>
      </c>
      <c r="CO3558" s="169">
        <f t="shared" si="273"/>
        <v>392.07445999999999</v>
      </c>
      <c r="CP3558" s="169">
        <f t="shared" si="274"/>
        <v>405.2989</v>
      </c>
      <c r="CQ3558" s="170">
        <f t="shared" si="275"/>
        <v>797.37336000000005</v>
      </c>
      <c r="CU3558" s="174">
        <v>54512</v>
      </c>
      <c r="CV3558" s="174">
        <v>1854</v>
      </c>
      <c r="CW3558" s="174">
        <v>5</v>
      </c>
      <c r="CX3558" s="174">
        <v>1691.749</v>
      </c>
    </row>
    <row r="3559" spans="84:102" x14ac:dyDescent="0.25">
      <c r="CF3559" s="3" t="s">
        <v>3073</v>
      </c>
      <c r="CG3559" s="174">
        <v>2646</v>
      </c>
      <c r="CH3559" s="174">
        <v>48073</v>
      </c>
      <c r="CI3559" s="174">
        <v>5</v>
      </c>
      <c r="CJ3559" s="174">
        <v>1691.5060000000001</v>
      </c>
      <c r="CK3559" s="174">
        <v>1691.5060000000001</v>
      </c>
      <c r="CN3559" s="3">
        <v>2879</v>
      </c>
      <c r="CO3559" s="169">
        <f t="shared" si="273"/>
        <v>395.35605999999996</v>
      </c>
      <c r="CP3559" s="169">
        <f t="shared" si="274"/>
        <v>396.67570000000001</v>
      </c>
      <c r="CQ3559" s="170">
        <f t="shared" si="275"/>
        <v>792.03175999999996</v>
      </c>
      <c r="CU3559" s="174">
        <v>2646</v>
      </c>
      <c r="CV3559" s="174">
        <v>48073</v>
      </c>
      <c r="CW3559" s="174">
        <v>5</v>
      </c>
      <c r="CX3559" s="174">
        <v>1691.5060000000001</v>
      </c>
    </row>
    <row r="3560" spans="84:102" x14ac:dyDescent="0.25">
      <c r="CF3560" s="3" t="s">
        <v>3073</v>
      </c>
      <c r="CG3560" s="174">
        <v>590</v>
      </c>
      <c r="CH3560" s="174">
        <v>85198</v>
      </c>
      <c r="CI3560" s="174">
        <v>5</v>
      </c>
      <c r="CJ3560" s="174">
        <v>1690.6849999999999</v>
      </c>
      <c r="CK3560" s="174">
        <v>1690.6849999999999</v>
      </c>
      <c r="CN3560" s="3">
        <v>3464</v>
      </c>
      <c r="CO3560" s="169">
        <f t="shared" si="273"/>
        <v>385.7285</v>
      </c>
      <c r="CP3560" s="169">
        <f t="shared" si="274"/>
        <v>404.20339999999999</v>
      </c>
      <c r="CQ3560" s="170">
        <f t="shared" si="275"/>
        <v>789.93190000000004</v>
      </c>
      <c r="CU3560" s="174">
        <v>590</v>
      </c>
      <c r="CV3560" s="174">
        <v>85198</v>
      </c>
      <c r="CW3560" s="174">
        <v>5</v>
      </c>
      <c r="CX3560" s="174">
        <v>1690.6849999999999</v>
      </c>
    </row>
    <row r="3561" spans="84:102" x14ac:dyDescent="0.25">
      <c r="CF3561" s="3" t="s">
        <v>3073</v>
      </c>
      <c r="CG3561" s="174">
        <v>166979</v>
      </c>
      <c r="CH3561" s="174">
        <v>3047</v>
      </c>
      <c r="CI3561" s="174">
        <v>5</v>
      </c>
      <c r="CJ3561" s="174">
        <v>1690.5350000000001</v>
      </c>
      <c r="CK3561" s="174">
        <v>1690.5350000000001</v>
      </c>
      <c r="CN3561" s="3">
        <v>2920</v>
      </c>
      <c r="CO3561" s="169">
        <f t="shared" si="273"/>
        <v>387.52976999999998</v>
      </c>
      <c r="CP3561" s="169">
        <f t="shared" si="274"/>
        <v>399.65442000000002</v>
      </c>
      <c r="CQ3561" s="170">
        <f t="shared" si="275"/>
        <v>787.18418999999994</v>
      </c>
      <c r="CU3561" s="174">
        <v>166979</v>
      </c>
      <c r="CV3561" s="174">
        <v>3047</v>
      </c>
      <c r="CW3561" s="174">
        <v>5</v>
      </c>
      <c r="CX3561" s="174">
        <v>1690.5350000000001</v>
      </c>
    </row>
    <row r="3562" spans="84:102" x14ac:dyDescent="0.25">
      <c r="CF3562" s="3" t="s">
        <v>3073</v>
      </c>
      <c r="CG3562" s="174">
        <v>76311</v>
      </c>
      <c r="CH3562" s="174">
        <v>3692</v>
      </c>
      <c r="CI3562" s="174">
        <v>5</v>
      </c>
      <c r="CJ3562" s="174">
        <v>1690.422</v>
      </c>
      <c r="CK3562" s="174">
        <v>1690.422</v>
      </c>
      <c r="CN3562" s="3">
        <v>870</v>
      </c>
      <c r="CO3562" s="169">
        <f t="shared" si="273"/>
        <v>387.68790000000001</v>
      </c>
      <c r="CP3562" s="169">
        <f t="shared" si="274"/>
        <v>397.52120000000002</v>
      </c>
      <c r="CQ3562" s="170">
        <f t="shared" si="275"/>
        <v>785.20910000000003</v>
      </c>
      <c r="CU3562" s="174">
        <v>76311</v>
      </c>
      <c r="CV3562" s="174">
        <v>3692</v>
      </c>
      <c r="CW3562" s="174">
        <v>5</v>
      </c>
      <c r="CX3562" s="174">
        <v>1690.422</v>
      </c>
    </row>
    <row r="3563" spans="84:102" x14ac:dyDescent="0.25">
      <c r="CF3563" s="3" t="s">
        <v>3073</v>
      </c>
      <c r="CG3563" s="174">
        <v>77016</v>
      </c>
      <c r="CH3563" s="174">
        <v>3536</v>
      </c>
      <c r="CI3563" s="174">
        <v>5</v>
      </c>
      <c r="CJ3563" s="174">
        <v>1690.252</v>
      </c>
      <c r="CK3563" s="174">
        <v>1690.252</v>
      </c>
      <c r="CN3563" s="3">
        <v>2695</v>
      </c>
      <c r="CO3563" s="169">
        <f t="shared" si="273"/>
        <v>400.02745999999996</v>
      </c>
      <c r="CP3563" s="169">
        <f t="shared" si="274"/>
        <v>383.57339999999999</v>
      </c>
      <c r="CQ3563" s="170">
        <f t="shared" si="275"/>
        <v>783.60086000000001</v>
      </c>
      <c r="CU3563" s="174">
        <v>77016</v>
      </c>
      <c r="CV3563" s="174">
        <v>3536</v>
      </c>
      <c r="CW3563" s="174">
        <v>5</v>
      </c>
      <c r="CX3563" s="174">
        <v>1690.252</v>
      </c>
    </row>
    <row r="3564" spans="84:102" x14ac:dyDescent="0.25">
      <c r="CF3564" s="3" t="s">
        <v>3073</v>
      </c>
      <c r="CG3564" s="174">
        <v>112847</v>
      </c>
      <c r="CH3564" s="174">
        <v>1368</v>
      </c>
      <c r="CI3564" s="174">
        <v>5</v>
      </c>
      <c r="CJ3564" s="174">
        <v>1690.184</v>
      </c>
      <c r="CK3564" s="174">
        <v>1690.184</v>
      </c>
      <c r="CN3564" s="3">
        <v>2892</v>
      </c>
      <c r="CO3564" s="169">
        <f t="shared" si="273"/>
        <v>383.60129999999998</v>
      </c>
      <c r="CP3564" s="169">
        <f t="shared" si="274"/>
        <v>399.86259999999999</v>
      </c>
      <c r="CQ3564" s="170">
        <f t="shared" si="275"/>
        <v>783.46389999999997</v>
      </c>
      <c r="CU3564" s="174">
        <v>112847</v>
      </c>
      <c r="CV3564" s="174">
        <v>1368</v>
      </c>
      <c r="CW3564" s="174">
        <v>5</v>
      </c>
      <c r="CX3564" s="174">
        <v>1690.184</v>
      </c>
    </row>
    <row r="3565" spans="84:102" x14ac:dyDescent="0.25">
      <c r="CF3565" s="3" t="s">
        <v>3073</v>
      </c>
      <c r="CG3565" s="174">
        <v>1303</v>
      </c>
      <c r="CH3565" s="174">
        <v>121992</v>
      </c>
      <c r="CI3565" s="174">
        <v>5</v>
      </c>
      <c r="CJ3565" s="174">
        <v>1690.0920000000001</v>
      </c>
      <c r="CK3565" s="174">
        <v>1690.0920000000001</v>
      </c>
      <c r="CN3565" s="3">
        <v>3068</v>
      </c>
      <c r="CO3565" s="169">
        <f t="shared" si="273"/>
        <v>388.76688999999999</v>
      </c>
      <c r="CP3565" s="169">
        <f t="shared" si="274"/>
        <v>394.20144000000005</v>
      </c>
      <c r="CQ3565" s="170">
        <f t="shared" si="275"/>
        <v>782.96833000000004</v>
      </c>
      <c r="CU3565" s="174">
        <v>1303</v>
      </c>
      <c r="CV3565" s="174">
        <v>121992</v>
      </c>
      <c r="CW3565" s="174">
        <v>5</v>
      </c>
      <c r="CX3565" s="174">
        <v>1690.0920000000001</v>
      </c>
    </row>
    <row r="3566" spans="84:102" x14ac:dyDescent="0.25">
      <c r="CF3566" s="3" t="s">
        <v>3073</v>
      </c>
      <c r="CG3566" s="174">
        <v>72821</v>
      </c>
      <c r="CH3566" s="174">
        <v>1926</v>
      </c>
      <c r="CI3566" s="174">
        <v>5</v>
      </c>
      <c r="CJ3566" s="174">
        <v>1689.819</v>
      </c>
      <c r="CK3566" s="174">
        <v>1689.819</v>
      </c>
      <c r="CN3566" s="3">
        <v>1221</v>
      </c>
      <c r="CO3566" s="169">
        <f t="shared" si="273"/>
        <v>386.1474</v>
      </c>
      <c r="CP3566" s="169">
        <f t="shared" si="274"/>
        <v>396.55579999999998</v>
      </c>
      <c r="CQ3566" s="170">
        <f t="shared" si="275"/>
        <v>782.70319999999992</v>
      </c>
      <c r="CU3566" s="174">
        <v>72821</v>
      </c>
      <c r="CV3566" s="174">
        <v>1926</v>
      </c>
      <c r="CW3566" s="174">
        <v>5</v>
      </c>
      <c r="CX3566" s="174">
        <v>1689.819</v>
      </c>
    </row>
    <row r="3567" spans="84:102" x14ac:dyDescent="0.25">
      <c r="CF3567" s="3" t="s">
        <v>3073</v>
      </c>
      <c r="CG3567" s="174">
        <v>2999</v>
      </c>
      <c r="CH3567" s="174">
        <v>159810</v>
      </c>
      <c r="CI3567" s="174">
        <v>5</v>
      </c>
      <c r="CJ3567" s="174">
        <v>1689.73</v>
      </c>
      <c r="CK3567" s="174">
        <v>1689.73</v>
      </c>
      <c r="CN3567" s="3">
        <v>3105</v>
      </c>
      <c r="CO3567" s="169">
        <f t="shared" si="273"/>
        <v>393.66109999999998</v>
      </c>
      <c r="CP3567" s="169">
        <f t="shared" si="274"/>
        <v>386.59089999999998</v>
      </c>
      <c r="CQ3567" s="170">
        <f t="shared" si="275"/>
        <v>780.25199999999995</v>
      </c>
      <c r="CU3567" s="174">
        <v>2999</v>
      </c>
      <c r="CV3567" s="174">
        <v>159810</v>
      </c>
      <c r="CW3567" s="174">
        <v>5</v>
      </c>
      <c r="CX3567" s="174">
        <v>1689.73</v>
      </c>
    </row>
    <row r="3568" spans="84:102" x14ac:dyDescent="0.25">
      <c r="CF3568" s="3" t="s">
        <v>3073</v>
      </c>
      <c r="CG3568" s="174">
        <v>57273</v>
      </c>
      <c r="CH3568" s="174">
        <v>1878</v>
      </c>
      <c r="CI3568" s="174">
        <v>5</v>
      </c>
      <c r="CJ3568" s="174">
        <v>1689.365</v>
      </c>
      <c r="CK3568" s="174">
        <v>1689.365</v>
      </c>
      <c r="CN3568" s="3">
        <v>3247</v>
      </c>
      <c r="CO3568" s="169">
        <f t="shared" si="273"/>
        <v>388.76080000000002</v>
      </c>
      <c r="CP3568" s="169">
        <f t="shared" si="274"/>
        <v>386.98869999999999</v>
      </c>
      <c r="CQ3568" s="170">
        <f t="shared" si="275"/>
        <v>775.74950000000001</v>
      </c>
      <c r="CU3568" s="174">
        <v>57273</v>
      </c>
      <c r="CV3568" s="174">
        <v>1878</v>
      </c>
      <c r="CW3568" s="174">
        <v>5</v>
      </c>
      <c r="CX3568" s="174">
        <v>1689.365</v>
      </c>
    </row>
    <row r="3569" spans="84:102" x14ac:dyDescent="0.25">
      <c r="CF3569" s="3" t="s">
        <v>3073</v>
      </c>
      <c r="CG3569" s="174">
        <v>83854</v>
      </c>
      <c r="CH3569" s="174">
        <v>452</v>
      </c>
      <c r="CI3569" s="174">
        <v>5</v>
      </c>
      <c r="CJ3569" s="174">
        <v>1689.2339999999999</v>
      </c>
      <c r="CK3569" s="174">
        <v>1689.2339999999999</v>
      </c>
      <c r="CN3569" s="3">
        <v>543</v>
      </c>
      <c r="CO3569" s="169">
        <f t="shared" si="273"/>
        <v>381.82875999999999</v>
      </c>
      <c r="CP3569" s="169">
        <f t="shared" si="274"/>
        <v>392.8175</v>
      </c>
      <c r="CQ3569" s="170">
        <f t="shared" si="275"/>
        <v>774.64625999999998</v>
      </c>
      <c r="CU3569" s="174">
        <v>83854</v>
      </c>
      <c r="CV3569" s="174">
        <v>452</v>
      </c>
      <c r="CW3569" s="174">
        <v>5</v>
      </c>
      <c r="CX3569" s="174">
        <v>1689.2339999999999</v>
      </c>
    </row>
    <row r="3570" spans="84:102" x14ac:dyDescent="0.25">
      <c r="CF3570" s="3" t="s">
        <v>3073</v>
      </c>
      <c r="CG3570" s="174">
        <v>1806</v>
      </c>
      <c r="CH3570" s="174">
        <v>54239</v>
      </c>
      <c r="CI3570" s="174">
        <v>5</v>
      </c>
      <c r="CJ3570" s="174">
        <v>1688.896</v>
      </c>
      <c r="CK3570" s="174">
        <v>1688.896</v>
      </c>
      <c r="CN3570" s="3">
        <v>1277</v>
      </c>
      <c r="CO3570" s="169">
        <f t="shared" si="273"/>
        <v>365.21457999999996</v>
      </c>
      <c r="CP3570" s="169">
        <f t="shared" si="274"/>
        <v>407.57600000000002</v>
      </c>
      <c r="CQ3570" s="170">
        <f t="shared" si="275"/>
        <v>772.79057999999998</v>
      </c>
      <c r="CU3570" s="174">
        <v>1806</v>
      </c>
      <c r="CV3570" s="174">
        <v>54239</v>
      </c>
      <c r="CW3570" s="174">
        <v>5</v>
      </c>
      <c r="CX3570" s="174">
        <v>1688.896</v>
      </c>
    </row>
    <row r="3571" spans="84:102" x14ac:dyDescent="0.25">
      <c r="CF3571" s="3" t="s">
        <v>3073</v>
      </c>
      <c r="CG3571" s="174">
        <v>158929</v>
      </c>
      <c r="CH3571" s="174">
        <v>2070</v>
      </c>
      <c r="CI3571" s="174">
        <v>5</v>
      </c>
      <c r="CJ3571" s="174">
        <v>1688.682</v>
      </c>
      <c r="CK3571" s="174">
        <v>1688.682</v>
      </c>
      <c r="CN3571" s="3">
        <v>2870</v>
      </c>
      <c r="CO3571" s="169">
        <f t="shared" si="273"/>
        <v>384.55625999999995</v>
      </c>
      <c r="CP3571" s="169">
        <f t="shared" si="274"/>
        <v>386.62062000000003</v>
      </c>
      <c r="CQ3571" s="170">
        <f t="shared" si="275"/>
        <v>771.17687999999998</v>
      </c>
      <c r="CU3571" s="174">
        <v>158929</v>
      </c>
      <c r="CV3571" s="174">
        <v>2070</v>
      </c>
      <c r="CW3571" s="174">
        <v>5</v>
      </c>
      <c r="CX3571" s="174">
        <v>1688.682</v>
      </c>
    </row>
    <row r="3572" spans="84:102" x14ac:dyDescent="0.25">
      <c r="CF3572" s="3" t="s">
        <v>3073</v>
      </c>
      <c r="CG3572" s="174">
        <v>70958</v>
      </c>
      <c r="CH3572" s="174">
        <v>207</v>
      </c>
      <c r="CI3572" s="174">
        <v>5</v>
      </c>
      <c r="CJ3572" s="174">
        <v>1688.547</v>
      </c>
      <c r="CK3572" s="174">
        <v>1688.547</v>
      </c>
      <c r="CN3572" s="3">
        <v>3104</v>
      </c>
      <c r="CO3572" s="169">
        <f t="shared" si="273"/>
        <v>359.7457</v>
      </c>
      <c r="CP3572" s="169">
        <f t="shared" si="274"/>
        <v>401.71730000000002</v>
      </c>
      <c r="CQ3572" s="170">
        <f t="shared" si="275"/>
        <v>761.46299999999997</v>
      </c>
      <c r="CU3572" s="174">
        <v>70958</v>
      </c>
      <c r="CV3572" s="174">
        <v>207</v>
      </c>
      <c r="CW3572" s="174">
        <v>5</v>
      </c>
      <c r="CX3572" s="174">
        <v>1688.547</v>
      </c>
    </row>
    <row r="3573" spans="84:102" x14ac:dyDescent="0.25">
      <c r="CF3573" s="3" t="s">
        <v>3073</v>
      </c>
      <c r="CG3573" s="174">
        <v>1069</v>
      </c>
      <c r="CH3573" s="174">
        <v>131420</v>
      </c>
      <c r="CI3573" s="174">
        <v>5</v>
      </c>
      <c r="CJ3573" s="174">
        <v>1688.37</v>
      </c>
      <c r="CK3573" s="174">
        <v>1688.37</v>
      </c>
      <c r="CN3573" s="3">
        <v>1283</v>
      </c>
      <c r="CO3573" s="169">
        <f t="shared" si="273"/>
        <v>369.42270000000002</v>
      </c>
      <c r="CP3573" s="169">
        <f t="shared" si="274"/>
        <v>391.9502</v>
      </c>
      <c r="CQ3573" s="170">
        <f t="shared" si="275"/>
        <v>761.37290000000007</v>
      </c>
      <c r="CU3573" s="174">
        <v>1069</v>
      </c>
      <c r="CV3573" s="174">
        <v>131420</v>
      </c>
      <c r="CW3573" s="174">
        <v>5</v>
      </c>
      <c r="CX3573" s="174">
        <v>1688.37</v>
      </c>
    </row>
    <row r="3574" spans="84:102" x14ac:dyDescent="0.25">
      <c r="CF3574" s="3" t="s">
        <v>3073</v>
      </c>
      <c r="CG3574" s="174">
        <v>1623</v>
      </c>
      <c r="CH3574" s="174">
        <v>76872</v>
      </c>
      <c r="CI3574" s="174">
        <v>5</v>
      </c>
      <c r="CJ3574" s="174">
        <v>1688.124</v>
      </c>
      <c r="CK3574" s="174">
        <v>1688.124</v>
      </c>
      <c r="CN3574" s="3">
        <v>1414</v>
      </c>
      <c r="CO3574" s="169">
        <f t="shared" si="273"/>
        <v>375.07639999999998</v>
      </c>
      <c r="CP3574" s="169">
        <f t="shared" si="274"/>
        <v>384.5616</v>
      </c>
      <c r="CQ3574" s="170">
        <f t="shared" si="275"/>
        <v>759.63799999999992</v>
      </c>
      <c r="CU3574" s="174">
        <v>1623</v>
      </c>
      <c r="CV3574" s="174">
        <v>76872</v>
      </c>
      <c r="CW3574" s="174">
        <v>5</v>
      </c>
      <c r="CX3574" s="174">
        <v>1688.124</v>
      </c>
    </row>
    <row r="3575" spans="84:102" x14ac:dyDescent="0.25">
      <c r="CF3575" s="3" t="s">
        <v>3073</v>
      </c>
      <c r="CG3575" s="174">
        <v>3504</v>
      </c>
      <c r="CH3575" s="174">
        <v>59948</v>
      </c>
      <c r="CI3575" s="174">
        <v>5</v>
      </c>
      <c r="CJ3575" s="174">
        <v>1687.979</v>
      </c>
      <c r="CK3575" s="174">
        <v>1687.979</v>
      </c>
      <c r="CN3575" s="3">
        <v>215</v>
      </c>
      <c r="CO3575" s="169">
        <f t="shared" si="273"/>
        <v>376.91120000000001</v>
      </c>
      <c r="CP3575" s="169">
        <f t="shared" si="274"/>
        <v>373.62580000000003</v>
      </c>
      <c r="CQ3575" s="170">
        <f t="shared" si="275"/>
        <v>750.53700000000003</v>
      </c>
      <c r="CU3575" s="174">
        <v>3504</v>
      </c>
      <c r="CV3575" s="174">
        <v>59948</v>
      </c>
      <c r="CW3575" s="174">
        <v>5</v>
      </c>
      <c r="CX3575" s="174">
        <v>1687.979</v>
      </c>
    </row>
    <row r="3576" spans="84:102" x14ac:dyDescent="0.25">
      <c r="CF3576" s="3" t="s">
        <v>3073</v>
      </c>
      <c r="CG3576" s="174">
        <v>105726</v>
      </c>
      <c r="CH3576" s="174">
        <v>865</v>
      </c>
      <c r="CI3576" s="174">
        <v>5</v>
      </c>
      <c r="CJ3576" s="174">
        <v>1687.7570000000001</v>
      </c>
      <c r="CK3576" s="174">
        <v>1687.7570000000001</v>
      </c>
      <c r="CN3576" s="3">
        <v>3738</v>
      </c>
      <c r="CO3576" s="169">
        <f t="shared" si="273"/>
        <v>334.7226</v>
      </c>
      <c r="CP3576" s="169">
        <f t="shared" si="274"/>
        <v>391.14429999999999</v>
      </c>
      <c r="CQ3576" s="170">
        <f t="shared" si="275"/>
        <v>725.86689999999999</v>
      </c>
      <c r="CU3576" s="174">
        <v>105726</v>
      </c>
      <c r="CV3576" s="174">
        <v>865</v>
      </c>
      <c r="CW3576" s="174">
        <v>5</v>
      </c>
      <c r="CX3576" s="174">
        <v>1687.7570000000001</v>
      </c>
    </row>
    <row r="3577" spans="84:102" x14ac:dyDescent="0.25">
      <c r="CF3577" s="3" t="s">
        <v>3073</v>
      </c>
      <c r="CG3577" s="174">
        <v>132151</v>
      </c>
      <c r="CH3577" s="174">
        <v>2017</v>
      </c>
      <c r="CI3577" s="174">
        <v>5</v>
      </c>
      <c r="CJ3577" s="174">
        <v>1687.7560000000001</v>
      </c>
      <c r="CK3577" s="174">
        <v>1687.7560000000001</v>
      </c>
      <c r="CN3577" s="3">
        <v>2923</v>
      </c>
      <c r="CO3577" s="169">
        <f t="shared" si="273"/>
        <v>347.28960000000001</v>
      </c>
      <c r="CP3577" s="169">
        <f t="shared" si="274"/>
        <v>367.35849999999999</v>
      </c>
      <c r="CQ3577" s="170">
        <f t="shared" si="275"/>
        <v>714.6481</v>
      </c>
      <c r="CU3577" s="174">
        <v>132151</v>
      </c>
      <c r="CV3577" s="174">
        <v>2017</v>
      </c>
      <c r="CW3577" s="174">
        <v>5</v>
      </c>
      <c r="CX3577" s="174">
        <v>1687.7560000000001</v>
      </c>
    </row>
    <row r="3578" spans="84:102" x14ac:dyDescent="0.25">
      <c r="CF3578" s="3" t="s">
        <v>3073</v>
      </c>
      <c r="CG3578" s="174">
        <v>71092</v>
      </c>
      <c r="CH3578" s="174">
        <v>240</v>
      </c>
      <c r="CI3578" s="174">
        <v>5</v>
      </c>
      <c r="CJ3578" s="174">
        <v>1687.5419999999999</v>
      </c>
      <c r="CK3578" s="174">
        <v>1687.5419999999999</v>
      </c>
      <c r="CN3578" s="3">
        <v>2886</v>
      </c>
      <c r="CO3578" s="169">
        <f t="shared" si="273"/>
        <v>367.76679999999999</v>
      </c>
      <c r="CP3578" s="169">
        <f t="shared" si="274"/>
        <v>346.19053000000002</v>
      </c>
      <c r="CQ3578" s="170">
        <f t="shared" si="275"/>
        <v>713.95732999999996</v>
      </c>
      <c r="CU3578" s="174">
        <v>71092</v>
      </c>
      <c r="CV3578" s="174">
        <v>240</v>
      </c>
      <c r="CW3578" s="174">
        <v>5</v>
      </c>
      <c r="CX3578" s="174">
        <v>1687.5419999999999</v>
      </c>
    </row>
    <row r="3579" spans="84:102" x14ac:dyDescent="0.25">
      <c r="CF3579" s="3" t="s">
        <v>3073</v>
      </c>
      <c r="CG3579" s="174">
        <v>119606</v>
      </c>
      <c r="CH3579" s="174">
        <v>1296</v>
      </c>
      <c r="CI3579" s="174">
        <v>5</v>
      </c>
      <c r="CJ3579" s="174">
        <v>1687.377</v>
      </c>
      <c r="CK3579" s="174">
        <v>1687.377</v>
      </c>
      <c r="CN3579" s="3">
        <v>490</v>
      </c>
      <c r="CO3579" s="169">
        <f t="shared" si="273"/>
        <v>351.46600000000001</v>
      </c>
      <c r="CP3579" s="169">
        <f t="shared" si="274"/>
        <v>359.10899999999998</v>
      </c>
      <c r="CQ3579" s="170">
        <f t="shared" si="275"/>
        <v>710.57500000000005</v>
      </c>
      <c r="CU3579" s="174">
        <v>119606</v>
      </c>
      <c r="CV3579" s="174">
        <v>1296</v>
      </c>
      <c r="CW3579" s="174">
        <v>5</v>
      </c>
      <c r="CX3579" s="174">
        <v>1687.377</v>
      </c>
    </row>
    <row r="3580" spans="84:102" x14ac:dyDescent="0.25">
      <c r="CF3580" s="3" t="s">
        <v>3073</v>
      </c>
      <c r="CG3580" s="174">
        <v>782</v>
      </c>
      <c r="CH3580" s="174">
        <v>101871</v>
      </c>
      <c r="CI3580" s="174">
        <v>5</v>
      </c>
      <c r="CJ3580" s="174">
        <v>1687.3589999999999</v>
      </c>
      <c r="CK3580" s="174">
        <v>1687.3589999999999</v>
      </c>
      <c r="CN3580" s="3">
        <v>2104</v>
      </c>
      <c r="CO3580" s="169">
        <f t="shared" si="273"/>
        <v>366.85320000000002</v>
      </c>
      <c r="CP3580" s="169">
        <f t="shared" si="274"/>
        <v>340.7106</v>
      </c>
      <c r="CQ3580" s="170">
        <f t="shared" si="275"/>
        <v>707.56380000000001</v>
      </c>
      <c r="CU3580" s="174">
        <v>782</v>
      </c>
      <c r="CV3580" s="174">
        <v>101871</v>
      </c>
      <c r="CW3580" s="174">
        <v>5</v>
      </c>
      <c r="CX3580" s="174">
        <v>1687.3589999999999</v>
      </c>
    </row>
    <row r="3581" spans="84:102" x14ac:dyDescent="0.25">
      <c r="CF3581" s="3" t="s">
        <v>3073</v>
      </c>
      <c r="CG3581" s="174">
        <v>38377</v>
      </c>
      <c r="CH3581" s="174">
        <v>2514</v>
      </c>
      <c r="CI3581" s="174">
        <v>5</v>
      </c>
      <c r="CJ3581" s="174">
        <v>1687.356</v>
      </c>
      <c r="CK3581" s="174">
        <v>1687.356</v>
      </c>
      <c r="CN3581" s="3">
        <v>1948</v>
      </c>
      <c r="CO3581" s="169">
        <f t="shared" si="273"/>
        <v>348.13260000000002</v>
      </c>
      <c r="CP3581" s="169">
        <f t="shared" si="274"/>
        <v>358.0181</v>
      </c>
      <c r="CQ3581" s="170">
        <f t="shared" si="275"/>
        <v>706.15070000000003</v>
      </c>
      <c r="CU3581" s="174">
        <v>38377</v>
      </c>
      <c r="CV3581" s="174">
        <v>2514</v>
      </c>
      <c r="CW3581" s="174">
        <v>5</v>
      </c>
      <c r="CX3581" s="174">
        <v>1687.356</v>
      </c>
    </row>
    <row r="3582" spans="84:102" x14ac:dyDescent="0.25">
      <c r="CF3582" s="3" t="s">
        <v>3073</v>
      </c>
      <c r="CG3582" s="174">
        <v>3652</v>
      </c>
      <c r="CH3582" s="174">
        <v>107066</v>
      </c>
      <c r="CI3582" s="174">
        <v>5</v>
      </c>
      <c r="CJ3582" s="174">
        <v>1687.278</v>
      </c>
      <c r="CK3582" s="174">
        <v>1687.278</v>
      </c>
      <c r="CN3582" s="3">
        <v>1024</v>
      </c>
      <c r="CO3582" s="169">
        <f t="shared" si="273"/>
        <v>366.48930000000001</v>
      </c>
      <c r="CP3582" s="169">
        <f t="shared" si="274"/>
        <v>324.1506</v>
      </c>
      <c r="CQ3582" s="170">
        <f t="shared" si="275"/>
        <v>690.63990000000001</v>
      </c>
      <c r="CU3582" s="174">
        <v>3652</v>
      </c>
      <c r="CV3582" s="174">
        <v>107066</v>
      </c>
      <c r="CW3582" s="174">
        <v>5</v>
      </c>
      <c r="CX3582" s="174">
        <v>1687.278</v>
      </c>
    </row>
    <row r="3583" spans="84:102" x14ac:dyDescent="0.25">
      <c r="CF3583" s="3" t="s">
        <v>3073</v>
      </c>
      <c r="CG3583" s="174">
        <v>865</v>
      </c>
      <c r="CH3583" s="174">
        <v>105726</v>
      </c>
      <c r="CI3583" s="174">
        <v>5</v>
      </c>
      <c r="CJ3583" s="174">
        <v>1686.9</v>
      </c>
      <c r="CK3583" s="174">
        <v>1686.9</v>
      </c>
      <c r="CN3583" s="3">
        <v>2855</v>
      </c>
      <c r="CO3583" s="169">
        <f t="shared" si="273"/>
        <v>350.29480000000001</v>
      </c>
      <c r="CP3583" s="169">
        <f t="shared" si="274"/>
        <v>336.46120000000002</v>
      </c>
      <c r="CQ3583" s="170">
        <f t="shared" si="275"/>
        <v>686.75600000000009</v>
      </c>
      <c r="CU3583" s="174">
        <v>865</v>
      </c>
      <c r="CV3583" s="174">
        <v>105726</v>
      </c>
      <c r="CW3583" s="174">
        <v>5</v>
      </c>
      <c r="CX3583" s="174">
        <v>1686.9</v>
      </c>
    </row>
    <row r="3584" spans="84:102" x14ac:dyDescent="0.25">
      <c r="CF3584" s="3" t="s">
        <v>3073</v>
      </c>
      <c r="CG3584" s="174">
        <v>85137</v>
      </c>
      <c r="CH3584" s="174">
        <v>581</v>
      </c>
      <c r="CI3584" s="174">
        <v>5</v>
      </c>
      <c r="CJ3584" s="174">
        <v>1686.6089999999999</v>
      </c>
      <c r="CK3584" s="174">
        <v>1686.6089999999999</v>
      </c>
      <c r="CN3584" s="3">
        <v>2209</v>
      </c>
      <c r="CO3584" s="169">
        <f t="shared" si="273"/>
        <v>344.9597</v>
      </c>
      <c r="CP3584" s="169">
        <f t="shared" si="274"/>
        <v>334.5231</v>
      </c>
      <c r="CQ3584" s="170">
        <f t="shared" si="275"/>
        <v>679.4828</v>
      </c>
      <c r="CU3584" s="174">
        <v>85137</v>
      </c>
      <c r="CV3584" s="174">
        <v>581</v>
      </c>
      <c r="CW3584" s="174">
        <v>5</v>
      </c>
      <c r="CX3584" s="174">
        <v>1686.6089999999999</v>
      </c>
    </row>
    <row r="3585" spans="84:102" x14ac:dyDescent="0.25">
      <c r="CF3585" s="3" t="s">
        <v>3073</v>
      </c>
      <c r="CG3585" s="174">
        <v>2413</v>
      </c>
      <c r="CH3585" s="174">
        <v>31569</v>
      </c>
      <c r="CI3585" s="174">
        <v>5</v>
      </c>
      <c r="CJ3585" s="174">
        <v>1686.424</v>
      </c>
      <c r="CK3585" s="174">
        <v>1686.424</v>
      </c>
      <c r="CN3585" s="3">
        <v>525</v>
      </c>
      <c r="CO3585" s="169">
        <f t="shared" si="273"/>
        <v>344.80119999999999</v>
      </c>
      <c r="CP3585" s="169">
        <f t="shared" si="274"/>
        <v>326.1345</v>
      </c>
      <c r="CQ3585" s="170">
        <f t="shared" si="275"/>
        <v>670.9357</v>
      </c>
      <c r="CU3585" s="174">
        <v>2413</v>
      </c>
      <c r="CV3585" s="174">
        <v>31569</v>
      </c>
      <c r="CW3585" s="174">
        <v>5</v>
      </c>
      <c r="CX3585" s="174">
        <v>1686.424</v>
      </c>
    </row>
    <row r="3586" spans="84:102" x14ac:dyDescent="0.25">
      <c r="CF3586" s="3" t="s">
        <v>3073</v>
      </c>
      <c r="CG3586" s="174">
        <v>18525</v>
      </c>
      <c r="CH3586" s="174">
        <v>2235</v>
      </c>
      <c r="CI3586" s="174">
        <v>5</v>
      </c>
      <c r="CJ3586" s="174">
        <v>1685.999</v>
      </c>
      <c r="CK3586" s="174">
        <v>1685.999</v>
      </c>
      <c r="CN3586" s="3">
        <v>2262</v>
      </c>
      <c r="CO3586" s="169">
        <f t="shared" si="273"/>
        <v>337.5949</v>
      </c>
      <c r="CP3586" s="169">
        <f t="shared" si="274"/>
        <v>332.2097</v>
      </c>
      <c r="CQ3586" s="170">
        <f t="shared" si="275"/>
        <v>669.80459999999994</v>
      </c>
      <c r="CU3586" s="174">
        <v>18525</v>
      </c>
      <c r="CV3586" s="174">
        <v>2235</v>
      </c>
      <c r="CW3586" s="174">
        <v>5</v>
      </c>
      <c r="CX3586" s="174">
        <v>1685.999</v>
      </c>
    </row>
    <row r="3587" spans="84:102" x14ac:dyDescent="0.25">
      <c r="CF3587" s="3" t="s">
        <v>3073</v>
      </c>
      <c r="CG3587" s="174">
        <v>2083</v>
      </c>
      <c r="CH3587" s="174">
        <v>113039</v>
      </c>
      <c r="CI3587" s="174">
        <v>5</v>
      </c>
      <c r="CJ3587" s="174">
        <v>1685.77</v>
      </c>
      <c r="CK3587" s="174">
        <v>1685.77</v>
      </c>
      <c r="CN3587" s="3">
        <v>777</v>
      </c>
      <c r="CO3587" s="169">
        <f t="shared" ref="CO3587:CO3650" si="276">SUMIF(CG$3:CG$17476,$CN3587,$CK$3:$CK$17476)</f>
        <v>321.83330000000001</v>
      </c>
      <c r="CP3587" s="169">
        <f t="shared" ref="CP3587:CP3650" si="277">SUMIF(CH$3:CH$17476,$CN3587,$CK$3:$CK$17476)</f>
        <v>344.83330000000001</v>
      </c>
      <c r="CQ3587" s="170">
        <f t="shared" ref="CQ3587:CQ3650" si="278">CO3587+CP3587</f>
        <v>666.66660000000002</v>
      </c>
      <c r="CU3587" s="174">
        <v>2083</v>
      </c>
      <c r="CV3587" s="174">
        <v>113039</v>
      </c>
      <c r="CW3587" s="174">
        <v>5</v>
      </c>
      <c r="CX3587" s="174">
        <v>1685.77</v>
      </c>
    </row>
    <row r="3588" spans="84:102" x14ac:dyDescent="0.25">
      <c r="CF3588" s="3" t="s">
        <v>3073</v>
      </c>
      <c r="CG3588" s="174">
        <v>3255</v>
      </c>
      <c r="CH3588" s="174">
        <v>160011</v>
      </c>
      <c r="CI3588" s="174">
        <v>5</v>
      </c>
      <c r="CJ3588" s="174">
        <v>1685.7159999999999</v>
      </c>
      <c r="CK3588" s="174">
        <v>1685.7159999999999</v>
      </c>
      <c r="CN3588" s="3">
        <v>2691</v>
      </c>
      <c r="CO3588" s="169">
        <f t="shared" si="276"/>
        <v>333.32339999999999</v>
      </c>
      <c r="CP3588" s="169">
        <f t="shared" si="277"/>
        <v>332.16239999999999</v>
      </c>
      <c r="CQ3588" s="170">
        <f t="shared" si="278"/>
        <v>665.48579999999993</v>
      </c>
      <c r="CU3588" s="174">
        <v>3255</v>
      </c>
      <c r="CV3588" s="174">
        <v>160011</v>
      </c>
      <c r="CW3588" s="174">
        <v>5</v>
      </c>
      <c r="CX3588" s="174">
        <v>1685.7159999999999</v>
      </c>
    </row>
    <row r="3589" spans="84:102" x14ac:dyDescent="0.25">
      <c r="CF3589" s="3" t="s">
        <v>3073</v>
      </c>
      <c r="CG3589" s="174">
        <v>3460</v>
      </c>
      <c r="CH3589" s="174">
        <v>182105</v>
      </c>
      <c r="CI3589" s="174">
        <v>5</v>
      </c>
      <c r="CJ3589" s="174">
        <v>1685.5419999999999</v>
      </c>
      <c r="CK3589" s="174">
        <v>1685.5419999999999</v>
      </c>
      <c r="CN3589" s="3">
        <v>2831</v>
      </c>
      <c r="CO3589" s="169">
        <f t="shared" si="276"/>
        <v>324.1019</v>
      </c>
      <c r="CP3589" s="169">
        <f t="shared" si="277"/>
        <v>339.58839999999998</v>
      </c>
      <c r="CQ3589" s="170">
        <f t="shared" si="278"/>
        <v>663.69029999999998</v>
      </c>
      <c r="CU3589" s="174">
        <v>3460</v>
      </c>
      <c r="CV3589" s="174">
        <v>182105</v>
      </c>
      <c r="CW3589" s="174">
        <v>5</v>
      </c>
      <c r="CX3589" s="174">
        <v>1685.5419999999999</v>
      </c>
    </row>
    <row r="3590" spans="84:102" x14ac:dyDescent="0.25">
      <c r="CF3590" s="3" t="s">
        <v>3073</v>
      </c>
      <c r="CG3590" s="174">
        <v>41716</v>
      </c>
      <c r="CH3590" s="174">
        <v>2578</v>
      </c>
      <c r="CI3590" s="174">
        <v>5</v>
      </c>
      <c r="CJ3590" s="174">
        <v>1683.8869999999999</v>
      </c>
      <c r="CK3590" s="174">
        <v>1683.8869999999999</v>
      </c>
      <c r="CN3590" s="3">
        <v>2780</v>
      </c>
      <c r="CO3590" s="169">
        <f t="shared" si="276"/>
        <v>337.47809999999998</v>
      </c>
      <c r="CP3590" s="169">
        <f t="shared" si="277"/>
        <v>323.35730000000001</v>
      </c>
      <c r="CQ3590" s="170">
        <f t="shared" si="278"/>
        <v>660.83539999999994</v>
      </c>
      <c r="CU3590" s="174">
        <v>41716</v>
      </c>
      <c r="CV3590" s="174">
        <v>2578</v>
      </c>
      <c r="CW3590" s="174">
        <v>5</v>
      </c>
      <c r="CX3590" s="174">
        <v>1683.8869999999999</v>
      </c>
    </row>
    <row r="3591" spans="84:102" x14ac:dyDescent="0.25">
      <c r="CF3591" s="3" t="s">
        <v>3073</v>
      </c>
      <c r="CG3591" s="174">
        <v>1975</v>
      </c>
      <c r="CH3591" s="174">
        <v>101296</v>
      </c>
      <c r="CI3591" s="174">
        <v>5</v>
      </c>
      <c r="CJ3591" s="174">
        <v>1683.819</v>
      </c>
      <c r="CK3591" s="174">
        <v>1683.819</v>
      </c>
      <c r="CN3591" s="3">
        <v>2905</v>
      </c>
      <c r="CO3591" s="169">
        <f t="shared" si="276"/>
        <v>292.50569999999999</v>
      </c>
      <c r="CP3591" s="169">
        <f t="shared" si="277"/>
        <v>354.45157</v>
      </c>
      <c r="CQ3591" s="170">
        <f t="shared" si="278"/>
        <v>646.95726999999999</v>
      </c>
      <c r="CU3591" s="174">
        <v>1975</v>
      </c>
      <c r="CV3591" s="174">
        <v>101296</v>
      </c>
      <c r="CW3591" s="174">
        <v>5</v>
      </c>
      <c r="CX3591" s="174">
        <v>1683.819</v>
      </c>
    </row>
    <row r="3592" spans="84:102" x14ac:dyDescent="0.25">
      <c r="CF3592" s="3" t="s">
        <v>3073</v>
      </c>
      <c r="CG3592" s="174">
        <v>1371</v>
      </c>
      <c r="CH3592" s="174">
        <v>112225</v>
      </c>
      <c r="CI3592" s="174">
        <v>5</v>
      </c>
      <c r="CJ3592" s="174">
        <v>1683.777</v>
      </c>
      <c r="CK3592" s="174">
        <v>1683.777</v>
      </c>
      <c r="CN3592" s="3">
        <v>2291</v>
      </c>
      <c r="CO3592" s="169">
        <f t="shared" si="276"/>
        <v>302.09589999999997</v>
      </c>
      <c r="CP3592" s="169">
        <f t="shared" si="277"/>
        <v>344.76799999999997</v>
      </c>
      <c r="CQ3592" s="170">
        <f t="shared" si="278"/>
        <v>646.86389999999994</v>
      </c>
      <c r="CU3592" s="174">
        <v>1371</v>
      </c>
      <c r="CV3592" s="174">
        <v>112225</v>
      </c>
      <c r="CW3592" s="174">
        <v>5</v>
      </c>
      <c r="CX3592" s="174">
        <v>1683.777</v>
      </c>
    </row>
    <row r="3593" spans="84:102" x14ac:dyDescent="0.25">
      <c r="CF3593" s="3" t="s">
        <v>3073</v>
      </c>
      <c r="CG3593" s="174">
        <v>39194</v>
      </c>
      <c r="CH3593" s="174">
        <v>2517</v>
      </c>
      <c r="CI3593" s="174">
        <v>5</v>
      </c>
      <c r="CJ3593" s="174">
        <v>1683.402</v>
      </c>
      <c r="CK3593" s="174">
        <v>1683.402</v>
      </c>
      <c r="CN3593" s="3">
        <v>2915</v>
      </c>
      <c r="CO3593" s="169">
        <f t="shared" si="276"/>
        <v>325.3134</v>
      </c>
      <c r="CP3593" s="169">
        <f t="shared" si="277"/>
        <v>311.05282</v>
      </c>
      <c r="CQ3593" s="170">
        <f t="shared" si="278"/>
        <v>636.36622</v>
      </c>
      <c r="CU3593" s="174">
        <v>39194</v>
      </c>
      <c r="CV3593" s="174">
        <v>2517</v>
      </c>
      <c r="CW3593" s="174">
        <v>5</v>
      </c>
      <c r="CX3593" s="174">
        <v>1683.402</v>
      </c>
    </row>
    <row r="3594" spans="84:102" x14ac:dyDescent="0.25">
      <c r="CF3594" s="3" t="s">
        <v>3073</v>
      </c>
      <c r="CG3594" s="174">
        <v>50298</v>
      </c>
      <c r="CH3594" s="174">
        <v>2642</v>
      </c>
      <c r="CI3594" s="174">
        <v>5</v>
      </c>
      <c r="CJ3594" s="174">
        <v>1682.9010000000001</v>
      </c>
      <c r="CK3594" s="174">
        <v>1682.9010000000001</v>
      </c>
      <c r="CN3594" s="3">
        <v>3012</v>
      </c>
      <c r="CO3594" s="169">
        <f t="shared" si="276"/>
        <v>319.24730000000005</v>
      </c>
      <c r="CP3594" s="169">
        <f t="shared" si="277"/>
        <v>315.34980999999999</v>
      </c>
      <c r="CQ3594" s="170">
        <f t="shared" si="278"/>
        <v>634.59711000000004</v>
      </c>
      <c r="CU3594" s="174">
        <v>50298</v>
      </c>
      <c r="CV3594" s="174">
        <v>2642</v>
      </c>
      <c r="CW3594" s="174">
        <v>5</v>
      </c>
      <c r="CX3594" s="174">
        <v>1682.9010000000001</v>
      </c>
    </row>
    <row r="3595" spans="84:102" x14ac:dyDescent="0.25">
      <c r="CF3595" s="3" t="s">
        <v>3073</v>
      </c>
      <c r="CG3595" s="174">
        <v>3656</v>
      </c>
      <c r="CH3595" s="174">
        <v>106001</v>
      </c>
      <c r="CI3595" s="174">
        <v>5</v>
      </c>
      <c r="CJ3595" s="174">
        <v>1682.873</v>
      </c>
      <c r="CK3595" s="174">
        <v>1682.873</v>
      </c>
      <c r="CN3595" s="3">
        <v>465</v>
      </c>
      <c r="CO3595" s="169">
        <f t="shared" si="276"/>
        <v>317.02840000000003</v>
      </c>
      <c r="CP3595" s="169">
        <f t="shared" si="277"/>
        <v>313.45710000000003</v>
      </c>
      <c r="CQ3595" s="170">
        <f t="shared" si="278"/>
        <v>630.4855</v>
      </c>
      <c r="CU3595" s="174">
        <v>3656</v>
      </c>
      <c r="CV3595" s="174">
        <v>106001</v>
      </c>
      <c r="CW3595" s="174">
        <v>5</v>
      </c>
      <c r="CX3595" s="174">
        <v>1682.873</v>
      </c>
    </row>
    <row r="3596" spans="84:102" x14ac:dyDescent="0.25">
      <c r="CF3596" s="3" t="s">
        <v>3073</v>
      </c>
      <c r="CG3596" s="174">
        <v>49499</v>
      </c>
      <c r="CH3596" s="174">
        <v>2549</v>
      </c>
      <c r="CI3596" s="174">
        <v>5</v>
      </c>
      <c r="CJ3596" s="174">
        <v>1682.8230000000001</v>
      </c>
      <c r="CK3596" s="174">
        <v>1682.8230000000001</v>
      </c>
      <c r="CN3596" s="3">
        <v>2137</v>
      </c>
      <c r="CO3596" s="169">
        <f t="shared" si="276"/>
        <v>299.97949999999997</v>
      </c>
      <c r="CP3596" s="169">
        <f t="shared" si="277"/>
        <v>324.11630000000002</v>
      </c>
      <c r="CQ3596" s="170">
        <f t="shared" si="278"/>
        <v>624.09580000000005</v>
      </c>
      <c r="CU3596" s="174">
        <v>49499</v>
      </c>
      <c r="CV3596" s="174">
        <v>2549</v>
      </c>
      <c r="CW3596" s="174">
        <v>5</v>
      </c>
      <c r="CX3596" s="174">
        <v>1682.8230000000001</v>
      </c>
    </row>
    <row r="3597" spans="84:102" x14ac:dyDescent="0.25">
      <c r="CF3597" s="3" t="s">
        <v>3073</v>
      </c>
      <c r="CG3597" s="174">
        <v>48228</v>
      </c>
      <c r="CH3597" s="174">
        <v>2643</v>
      </c>
      <c r="CI3597" s="174">
        <v>5</v>
      </c>
      <c r="CJ3597" s="174">
        <v>1682.8119999999999</v>
      </c>
      <c r="CK3597" s="174">
        <v>1682.8119999999999</v>
      </c>
      <c r="CN3597" s="3">
        <v>3171</v>
      </c>
      <c r="CO3597" s="169">
        <f t="shared" si="276"/>
        <v>308.81990000000002</v>
      </c>
      <c r="CP3597" s="169">
        <f t="shared" si="277"/>
        <v>303.1678</v>
      </c>
      <c r="CQ3597" s="170">
        <f t="shared" si="278"/>
        <v>611.98770000000002</v>
      </c>
      <c r="CU3597" s="174">
        <v>48228</v>
      </c>
      <c r="CV3597" s="174">
        <v>2643</v>
      </c>
      <c r="CW3597" s="174">
        <v>5</v>
      </c>
      <c r="CX3597" s="174">
        <v>1682.8119999999999</v>
      </c>
    </row>
    <row r="3598" spans="84:102" x14ac:dyDescent="0.25">
      <c r="CF3598" s="3" t="s">
        <v>3073</v>
      </c>
      <c r="CG3598" s="174">
        <v>1934</v>
      </c>
      <c r="CH3598" s="174">
        <v>74824</v>
      </c>
      <c r="CI3598" s="174">
        <v>5</v>
      </c>
      <c r="CJ3598" s="174">
        <v>1682.741</v>
      </c>
      <c r="CK3598" s="174">
        <v>1682.741</v>
      </c>
      <c r="CN3598" s="3">
        <v>3117</v>
      </c>
      <c r="CO3598" s="169">
        <f t="shared" si="276"/>
        <v>311.61739999999998</v>
      </c>
      <c r="CP3598" s="169">
        <f t="shared" si="277"/>
        <v>295.45650000000001</v>
      </c>
      <c r="CQ3598" s="170">
        <f t="shared" si="278"/>
        <v>607.07389999999998</v>
      </c>
      <c r="CU3598" s="174">
        <v>1934</v>
      </c>
      <c r="CV3598" s="174">
        <v>74824</v>
      </c>
      <c r="CW3598" s="174">
        <v>5</v>
      </c>
      <c r="CX3598" s="174">
        <v>1682.741</v>
      </c>
    </row>
    <row r="3599" spans="84:102" x14ac:dyDescent="0.25">
      <c r="CF3599" s="3" t="s">
        <v>3073</v>
      </c>
      <c r="CG3599" s="174">
        <v>48984</v>
      </c>
      <c r="CH3599" s="174">
        <v>2663</v>
      </c>
      <c r="CI3599" s="174">
        <v>5</v>
      </c>
      <c r="CJ3599" s="174">
        <v>1682.4590000000001</v>
      </c>
      <c r="CK3599" s="174">
        <v>1682.4590000000001</v>
      </c>
      <c r="CN3599" s="3">
        <v>2381</v>
      </c>
      <c r="CO3599" s="169">
        <f t="shared" si="276"/>
        <v>302.53750000000002</v>
      </c>
      <c r="CP3599" s="169">
        <f t="shared" si="277"/>
        <v>286.16149999999999</v>
      </c>
      <c r="CQ3599" s="170">
        <f t="shared" si="278"/>
        <v>588.69900000000007</v>
      </c>
      <c r="CU3599" s="174">
        <v>48984</v>
      </c>
      <c r="CV3599" s="174">
        <v>2663</v>
      </c>
      <c r="CW3599" s="174">
        <v>5</v>
      </c>
      <c r="CX3599" s="174">
        <v>1682.4590000000001</v>
      </c>
    </row>
    <row r="3600" spans="84:102" x14ac:dyDescent="0.25">
      <c r="CF3600" s="3" t="s">
        <v>3073</v>
      </c>
      <c r="CG3600" s="174">
        <v>163329</v>
      </c>
      <c r="CH3600" s="174">
        <v>3275</v>
      </c>
      <c r="CI3600" s="174">
        <v>5</v>
      </c>
      <c r="CJ3600" s="174">
        <v>1682.41</v>
      </c>
      <c r="CK3600" s="174">
        <v>1682.41</v>
      </c>
      <c r="CN3600" s="3">
        <v>2043</v>
      </c>
      <c r="CO3600" s="169">
        <f t="shared" si="276"/>
        <v>309.70620000000002</v>
      </c>
      <c r="CP3600" s="169">
        <f t="shared" si="277"/>
        <v>275.76589999999999</v>
      </c>
      <c r="CQ3600" s="170">
        <f t="shared" si="278"/>
        <v>585.47209999999995</v>
      </c>
      <c r="CU3600" s="174">
        <v>163329</v>
      </c>
      <c r="CV3600" s="174">
        <v>3275</v>
      </c>
      <c r="CW3600" s="174">
        <v>5</v>
      </c>
      <c r="CX3600" s="174">
        <v>1682.41</v>
      </c>
    </row>
    <row r="3601" spans="84:102" x14ac:dyDescent="0.25">
      <c r="CF3601" s="3" t="s">
        <v>3073</v>
      </c>
      <c r="CG3601" s="174">
        <v>43809</v>
      </c>
      <c r="CH3601" s="174">
        <v>2637</v>
      </c>
      <c r="CI3601" s="174">
        <v>5</v>
      </c>
      <c r="CJ3601" s="174">
        <v>1681.8240000000001</v>
      </c>
      <c r="CK3601" s="174">
        <v>1681.8240000000001</v>
      </c>
      <c r="CN3601" s="3">
        <v>3134</v>
      </c>
      <c r="CO3601" s="169">
        <f t="shared" si="276"/>
        <v>285.67610000000002</v>
      </c>
      <c r="CP3601" s="169">
        <f t="shared" si="277"/>
        <v>294.1687</v>
      </c>
      <c r="CQ3601" s="170">
        <f t="shared" si="278"/>
        <v>579.84480000000008</v>
      </c>
      <c r="CU3601" s="174">
        <v>43809</v>
      </c>
      <c r="CV3601" s="174">
        <v>2637</v>
      </c>
      <c r="CW3601" s="174">
        <v>5</v>
      </c>
      <c r="CX3601" s="174">
        <v>1681.8240000000001</v>
      </c>
    </row>
    <row r="3602" spans="84:102" x14ac:dyDescent="0.25">
      <c r="CF3602" s="3" t="s">
        <v>3073</v>
      </c>
      <c r="CG3602" s="174">
        <v>160746</v>
      </c>
      <c r="CH3602" s="174">
        <v>3225</v>
      </c>
      <c r="CI3602" s="174">
        <v>5</v>
      </c>
      <c r="CJ3602" s="174">
        <v>1681.4549999999999</v>
      </c>
      <c r="CK3602" s="174">
        <v>1681.4549999999999</v>
      </c>
      <c r="CN3602" s="3">
        <v>2687</v>
      </c>
      <c r="CO3602" s="169">
        <f t="shared" si="276"/>
        <v>286.86649999999997</v>
      </c>
      <c r="CP3602" s="169">
        <f t="shared" si="277"/>
        <v>289.09010000000001</v>
      </c>
      <c r="CQ3602" s="170">
        <f t="shared" si="278"/>
        <v>575.95659999999998</v>
      </c>
      <c r="CU3602" s="174">
        <v>160746</v>
      </c>
      <c r="CV3602" s="174">
        <v>3225</v>
      </c>
      <c r="CW3602" s="174">
        <v>5</v>
      </c>
      <c r="CX3602" s="174">
        <v>1681.4549999999999</v>
      </c>
    </row>
    <row r="3603" spans="84:102" x14ac:dyDescent="0.25">
      <c r="CF3603" s="3" t="s">
        <v>3073</v>
      </c>
      <c r="CG3603" s="174">
        <v>85963</v>
      </c>
      <c r="CH3603" s="174">
        <v>604</v>
      </c>
      <c r="CI3603" s="174">
        <v>5</v>
      </c>
      <c r="CJ3603" s="174">
        <v>1680.923</v>
      </c>
      <c r="CK3603" s="174">
        <v>1680.923</v>
      </c>
      <c r="CN3603" s="3">
        <v>2930</v>
      </c>
      <c r="CO3603" s="169">
        <f t="shared" si="276"/>
        <v>283.37</v>
      </c>
      <c r="CP3603" s="169">
        <f t="shared" si="277"/>
        <v>291.52890000000002</v>
      </c>
      <c r="CQ3603" s="170">
        <f t="shared" si="278"/>
        <v>574.89890000000003</v>
      </c>
      <c r="CU3603" s="174">
        <v>85963</v>
      </c>
      <c r="CV3603" s="174">
        <v>604</v>
      </c>
      <c r="CW3603" s="174">
        <v>5</v>
      </c>
      <c r="CX3603" s="174">
        <v>1680.923</v>
      </c>
    </row>
    <row r="3604" spans="84:102" x14ac:dyDescent="0.25">
      <c r="CF3604" s="3" t="s">
        <v>3073</v>
      </c>
      <c r="CG3604" s="174">
        <v>3584</v>
      </c>
      <c r="CH3604" s="174">
        <v>88770</v>
      </c>
      <c r="CI3604" s="174">
        <v>5</v>
      </c>
      <c r="CJ3604" s="174">
        <v>1680.8340000000001</v>
      </c>
      <c r="CK3604" s="174">
        <v>1680.8340000000001</v>
      </c>
      <c r="CN3604" s="3">
        <v>2854</v>
      </c>
      <c r="CO3604" s="169">
        <f t="shared" si="276"/>
        <v>284.39992000000001</v>
      </c>
      <c r="CP3604" s="169">
        <f t="shared" si="277"/>
        <v>272.31269000000003</v>
      </c>
      <c r="CQ3604" s="170">
        <f t="shared" si="278"/>
        <v>556.71261000000004</v>
      </c>
      <c r="CU3604" s="174">
        <v>3584</v>
      </c>
      <c r="CV3604" s="174">
        <v>88770</v>
      </c>
      <c r="CW3604" s="174">
        <v>5</v>
      </c>
      <c r="CX3604" s="174">
        <v>1680.8340000000001</v>
      </c>
    </row>
    <row r="3605" spans="84:102" x14ac:dyDescent="0.25">
      <c r="CF3605" s="3" t="s">
        <v>3073</v>
      </c>
      <c r="CG3605" s="174">
        <v>1164</v>
      </c>
      <c r="CH3605" s="174">
        <v>145738</v>
      </c>
      <c r="CI3605" s="174">
        <v>5</v>
      </c>
      <c r="CJ3605" s="174">
        <v>1680.0160000000001</v>
      </c>
      <c r="CK3605" s="174">
        <v>1680.0160000000001</v>
      </c>
      <c r="CN3605" s="3">
        <v>591</v>
      </c>
      <c r="CO3605" s="169">
        <f t="shared" si="276"/>
        <v>276.77420000000001</v>
      </c>
      <c r="CP3605" s="169">
        <f t="shared" si="277"/>
        <v>278.68869999999998</v>
      </c>
      <c r="CQ3605" s="170">
        <f t="shared" si="278"/>
        <v>555.46289999999999</v>
      </c>
      <c r="CU3605" s="174">
        <v>1164</v>
      </c>
      <c r="CV3605" s="174">
        <v>145738</v>
      </c>
      <c r="CW3605" s="174">
        <v>5</v>
      </c>
      <c r="CX3605" s="174">
        <v>1680.0160000000001</v>
      </c>
    </row>
    <row r="3606" spans="84:102" x14ac:dyDescent="0.25">
      <c r="CF3606" s="3" t="s">
        <v>3073</v>
      </c>
      <c r="CG3606" s="174">
        <v>477</v>
      </c>
      <c r="CH3606" s="174">
        <v>83190</v>
      </c>
      <c r="CI3606" s="174">
        <v>5</v>
      </c>
      <c r="CJ3606" s="174">
        <v>1678.423</v>
      </c>
      <c r="CK3606" s="174">
        <v>1678.423</v>
      </c>
      <c r="CN3606" s="3">
        <v>492</v>
      </c>
      <c r="CO3606" s="169">
        <f t="shared" si="276"/>
        <v>279.48110000000003</v>
      </c>
      <c r="CP3606" s="169">
        <f t="shared" si="277"/>
        <v>272.47090000000003</v>
      </c>
      <c r="CQ3606" s="170">
        <f t="shared" si="278"/>
        <v>551.952</v>
      </c>
      <c r="CU3606" s="174">
        <v>477</v>
      </c>
      <c r="CV3606" s="174">
        <v>83190</v>
      </c>
      <c r="CW3606" s="174">
        <v>5</v>
      </c>
      <c r="CX3606" s="174">
        <v>1678.423</v>
      </c>
    </row>
    <row r="3607" spans="84:102" x14ac:dyDescent="0.25">
      <c r="CF3607" s="3" t="s">
        <v>3073</v>
      </c>
      <c r="CG3607" s="174">
        <v>1031</v>
      </c>
      <c r="CH3607" s="174">
        <v>187453</v>
      </c>
      <c r="CI3607" s="174">
        <v>5</v>
      </c>
      <c r="CJ3607" s="174">
        <v>1678.0709999999999</v>
      </c>
      <c r="CK3607" s="174">
        <v>1678.0709999999999</v>
      </c>
      <c r="CN3607" s="3">
        <v>2928</v>
      </c>
      <c r="CO3607" s="169">
        <f t="shared" si="276"/>
        <v>276.07839999999999</v>
      </c>
      <c r="CP3607" s="169">
        <f t="shared" si="277"/>
        <v>272.64139999999998</v>
      </c>
      <c r="CQ3607" s="170">
        <f t="shared" si="278"/>
        <v>548.71979999999996</v>
      </c>
      <c r="CU3607" s="174">
        <v>1031</v>
      </c>
      <c r="CV3607" s="174">
        <v>187453</v>
      </c>
      <c r="CW3607" s="174">
        <v>5</v>
      </c>
      <c r="CX3607" s="174">
        <v>1678.0709999999999</v>
      </c>
    </row>
    <row r="3608" spans="84:102" x14ac:dyDescent="0.25">
      <c r="CF3608" s="3" t="s">
        <v>3073</v>
      </c>
      <c r="CG3608" s="174">
        <v>85215</v>
      </c>
      <c r="CH3608" s="174">
        <v>479</v>
      </c>
      <c r="CI3608" s="174">
        <v>5</v>
      </c>
      <c r="CJ3608" s="174">
        <v>1678.0150000000001</v>
      </c>
      <c r="CK3608" s="174">
        <v>1678.0150000000001</v>
      </c>
      <c r="CN3608" s="3">
        <v>2263</v>
      </c>
      <c r="CO3608" s="169">
        <f t="shared" si="276"/>
        <v>276.56387999999998</v>
      </c>
      <c r="CP3608" s="169">
        <f t="shared" si="277"/>
        <v>271.13367</v>
      </c>
      <c r="CQ3608" s="170">
        <f t="shared" si="278"/>
        <v>547.69754999999998</v>
      </c>
      <c r="CU3608" s="174">
        <v>85215</v>
      </c>
      <c r="CV3608" s="174">
        <v>479</v>
      </c>
      <c r="CW3608" s="174">
        <v>5</v>
      </c>
      <c r="CX3608" s="174">
        <v>1678.0150000000001</v>
      </c>
    </row>
    <row r="3609" spans="84:102" x14ac:dyDescent="0.25">
      <c r="CF3609" s="3" t="s">
        <v>3073</v>
      </c>
      <c r="CG3609" s="174">
        <v>134828</v>
      </c>
      <c r="CH3609" s="174">
        <v>2714</v>
      </c>
      <c r="CI3609" s="174">
        <v>5</v>
      </c>
      <c r="CJ3609" s="174">
        <v>1677.252</v>
      </c>
      <c r="CK3609" s="174">
        <v>1677.252</v>
      </c>
      <c r="CN3609" s="3">
        <v>308</v>
      </c>
      <c r="CO3609" s="169">
        <f t="shared" si="276"/>
        <v>272.83330000000001</v>
      </c>
      <c r="CP3609" s="169">
        <f t="shared" si="277"/>
        <v>260.5</v>
      </c>
      <c r="CQ3609" s="170">
        <f t="shared" si="278"/>
        <v>533.33330000000001</v>
      </c>
      <c r="CU3609" s="174">
        <v>134828</v>
      </c>
      <c r="CV3609" s="174">
        <v>2714</v>
      </c>
      <c r="CW3609" s="174">
        <v>5</v>
      </c>
      <c r="CX3609" s="174">
        <v>1677.252</v>
      </c>
    </row>
    <row r="3610" spans="84:102" x14ac:dyDescent="0.25">
      <c r="CF3610" s="3" t="s">
        <v>3073</v>
      </c>
      <c r="CG3610" s="174">
        <v>129493</v>
      </c>
      <c r="CH3610" s="174">
        <v>1225</v>
      </c>
      <c r="CI3610" s="174">
        <v>5</v>
      </c>
      <c r="CJ3610" s="174">
        <v>1677.192</v>
      </c>
      <c r="CK3610" s="174">
        <v>1677.192</v>
      </c>
      <c r="CN3610" s="3">
        <v>1284</v>
      </c>
      <c r="CO3610" s="169">
        <f t="shared" si="276"/>
        <v>261.70089999999999</v>
      </c>
      <c r="CP3610" s="169">
        <f t="shared" si="277"/>
        <v>267.03095999999999</v>
      </c>
      <c r="CQ3610" s="170">
        <f t="shared" si="278"/>
        <v>528.73185999999998</v>
      </c>
      <c r="CU3610" s="174">
        <v>129493</v>
      </c>
      <c r="CV3610" s="174">
        <v>1225</v>
      </c>
      <c r="CW3610" s="174">
        <v>5</v>
      </c>
      <c r="CX3610" s="174">
        <v>1677.192</v>
      </c>
    </row>
    <row r="3611" spans="84:102" x14ac:dyDescent="0.25">
      <c r="CF3611" s="3" t="s">
        <v>3073</v>
      </c>
      <c r="CG3611" s="174">
        <v>39633</v>
      </c>
      <c r="CH3611" s="174">
        <v>2472</v>
      </c>
      <c r="CI3611" s="174">
        <v>5</v>
      </c>
      <c r="CJ3611" s="174">
        <v>1676.646</v>
      </c>
      <c r="CK3611" s="174">
        <v>1676.646</v>
      </c>
      <c r="CN3611" s="3">
        <v>2981</v>
      </c>
      <c r="CO3611" s="169">
        <f t="shared" si="276"/>
        <v>261.25189999999998</v>
      </c>
      <c r="CP3611" s="169">
        <f t="shared" si="277"/>
        <v>266.28280000000001</v>
      </c>
      <c r="CQ3611" s="170">
        <f t="shared" si="278"/>
        <v>527.53469999999993</v>
      </c>
      <c r="CU3611" s="174">
        <v>39633</v>
      </c>
      <c r="CV3611" s="174">
        <v>2472</v>
      </c>
      <c r="CW3611" s="174">
        <v>5</v>
      </c>
      <c r="CX3611" s="174">
        <v>1676.646</v>
      </c>
    </row>
    <row r="3612" spans="84:102" x14ac:dyDescent="0.25">
      <c r="CF3612" s="3" t="s">
        <v>3073</v>
      </c>
      <c r="CG3612" s="174">
        <v>34558</v>
      </c>
      <c r="CH3612" s="174">
        <v>2371</v>
      </c>
      <c r="CI3612" s="174">
        <v>5</v>
      </c>
      <c r="CJ3612" s="174">
        <v>1676.575</v>
      </c>
      <c r="CK3612" s="174">
        <v>1676.575</v>
      </c>
      <c r="CN3612" s="3">
        <v>3183</v>
      </c>
      <c r="CO3612" s="169">
        <f t="shared" si="276"/>
        <v>263.70740000000001</v>
      </c>
      <c r="CP3612" s="169">
        <f t="shared" si="277"/>
        <v>256.06169999999997</v>
      </c>
      <c r="CQ3612" s="170">
        <f t="shared" si="278"/>
        <v>519.76909999999998</v>
      </c>
      <c r="CU3612" s="174">
        <v>34558</v>
      </c>
      <c r="CV3612" s="174">
        <v>2371</v>
      </c>
      <c r="CW3612" s="174">
        <v>5</v>
      </c>
      <c r="CX3612" s="174">
        <v>1676.575</v>
      </c>
    </row>
    <row r="3613" spans="84:102" x14ac:dyDescent="0.25">
      <c r="CF3613" s="3" t="s">
        <v>3073</v>
      </c>
      <c r="CG3613" s="174">
        <v>501</v>
      </c>
      <c r="CH3613" s="174">
        <v>84789</v>
      </c>
      <c r="CI3613" s="174">
        <v>5</v>
      </c>
      <c r="CJ3613" s="174">
        <v>1676.0530000000001</v>
      </c>
      <c r="CK3613" s="174">
        <v>1676.0530000000001</v>
      </c>
      <c r="CN3613" s="3">
        <v>654</v>
      </c>
      <c r="CO3613" s="169">
        <f t="shared" si="276"/>
        <v>258.7192</v>
      </c>
      <c r="CP3613" s="169">
        <f t="shared" si="277"/>
        <v>253.2192</v>
      </c>
      <c r="CQ3613" s="170">
        <f t="shared" si="278"/>
        <v>511.9384</v>
      </c>
      <c r="CU3613" s="174">
        <v>501</v>
      </c>
      <c r="CV3613" s="174">
        <v>84789</v>
      </c>
      <c r="CW3613" s="174">
        <v>5</v>
      </c>
      <c r="CX3613" s="174">
        <v>1676.0530000000001</v>
      </c>
    </row>
    <row r="3614" spans="84:102" x14ac:dyDescent="0.25">
      <c r="CF3614" s="3" t="s">
        <v>3073</v>
      </c>
      <c r="CG3614" s="174">
        <v>68323</v>
      </c>
      <c r="CH3614" s="174">
        <v>175</v>
      </c>
      <c r="CI3614" s="174">
        <v>5</v>
      </c>
      <c r="CJ3614" s="174">
        <v>1675.91</v>
      </c>
      <c r="CK3614" s="174">
        <v>1675.91</v>
      </c>
      <c r="CN3614" s="3">
        <v>3103</v>
      </c>
      <c r="CO3614" s="169">
        <f t="shared" si="276"/>
        <v>251.91241000000002</v>
      </c>
      <c r="CP3614" s="169">
        <f t="shared" si="277"/>
        <v>256.19659999999999</v>
      </c>
      <c r="CQ3614" s="170">
        <f t="shared" si="278"/>
        <v>508.10901000000001</v>
      </c>
      <c r="CU3614" s="174">
        <v>68323</v>
      </c>
      <c r="CV3614" s="174">
        <v>175</v>
      </c>
      <c r="CW3614" s="174">
        <v>5</v>
      </c>
      <c r="CX3614" s="174">
        <v>1675.91</v>
      </c>
    </row>
    <row r="3615" spans="84:102" x14ac:dyDescent="0.25">
      <c r="CF3615" s="3" t="s">
        <v>3073</v>
      </c>
      <c r="CG3615" s="174">
        <v>1569</v>
      </c>
      <c r="CH3615" s="174">
        <v>84203</v>
      </c>
      <c r="CI3615" s="174">
        <v>5</v>
      </c>
      <c r="CJ3615" s="174">
        <v>1675.5830000000001</v>
      </c>
      <c r="CK3615" s="174">
        <v>1675.5830000000001</v>
      </c>
      <c r="CN3615" s="3">
        <v>1274</v>
      </c>
      <c r="CO3615" s="169">
        <f t="shared" si="276"/>
        <v>262.00240000000002</v>
      </c>
      <c r="CP3615" s="169">
        <f t="shared" si="277"/>
        <v>244.83519999999999</v>
      </c>
      <c r="CQ3615" s="170">
        <f t="shared" si="278"/>
        <v>506.83760000000001</v>
      </c>
      <c r="CU3615" s="174">
        <v>1569</v>
      </c>
      <c r="CV3615" s="174">
        <v>84203</v>
      </c>
      <c r="CW3615" s="174">
        <v>5</v>
      </c>
      <c r="CX3615" s="174">
        <v>1675.5830000000001</v>
      </c>
    </row>
    <row r="3616" spans="84:102" x14ac:dyDescent="0.25">
      <c r="CF3616" s="3" t="s">
        <v>3073</v>
      </c>
      <c r="CG3616" s="174">
        <v>158109</v>
      </c>
      <c r="CH3616" s="174">
        <v>3250</v>
      </c>
      <c r="CI3616" s="174">
        <v>5</v>
      </c>
      <c r="CJ3616" s="174">
        <v>1674.7139999999999</v>
      </c>
      <c r="CK3616" s="174">
        <v>1674.7139999999999</v>
      </c>
      <c r="CN3616" s="3">
        <v>2955</v>
      </c>
      <c r="CO3616" s="169">
        <f t="shared" si="276"/>
        <v>236.62933000000001</v>
      </c>
      <c r="CP3616" s="169">
        <f t="shared" si="277"/>
        <v>265.62423000000001</v>
      </c>
      <c r="CQ3616" s="170">
        <f t="shared" si="278"/>
        <v>502.25355999999999</v>
      </c>
      <c r="CU3616" s="174">
        <v>158109</v>
      </c>
      <c r="CV3616" s="174">
        <v>3250</v>
      </c>
      <c r="CW3616" s="174">
        <v>5</v>
      </c>
      <c r="CX3616" s="174">
        <v>1674.7139999999999</v>
      </c>
    </row>
    <row r="3617" spans="84:102" x14ac:dyDescent="0.25">
      <c r="CF3617" s="3" t="s">
        <v>3073</v>
      </c>
      <c r="CG3617" s="174">
        <v>2453</v>
      </c>
      <c r="CH3617" s="174">
        <v>32500</v>
      </c>
      <c r="CI3617" s="174">
        <v>5</v>
      </c>
      <c r="CJ3617" s="174">
        <v>1674.3710000000001</v>
      </c>
      <c r="CK3617" s="174">
        <v>1674.3710000000001</v>
      </c>
      <c r="CN3617" s="3">
        <v>2165</v>
      </c>
      <c r="CO3617" s="169">
        <f t="shared" si="276"/>
        <v>257.73185999999998</v>
      </c>
      <c r="CP3617" s="169">
        <f t="shared" si="277"/>
        <v>240.60319999999999</v>
      </c>
      <c r="CQ3617" s="170">
        <f t="shared" si="278"/>
        <v>498.33506</v>
      </c>
      <c r="CU3617" s="174">
        <v>2453</v>
      </c>
      <c r="CV3617" s="174">
        <v>32500</v>
      </c>
      <c r="CW3617" s="174">
        <v>5</v>
      </c>
      <c r="CX3617" s="174">
        <v>1674.3710000000001</v>
      </c>
    </row>
    <row r="3618" spans="84:102" x14ac:dyDescent="0.25">
      <c r="CF3618" s="3" t="s">
        <v>3073</v>
      </c>
      <c r="CG3618" s="174">
        <v>79922</v>
      </c>
      <c r="CH3618" s="174">
        <v>394</v>
      </c>
      <c r="CI3618" s="174">
        <v>5</v>
      </c>
      <c r="CJ3618" s="174">
        <v>1674.269</v>
      </c>
      <c r="CK3618" s="174">
        <v>1674.269</v>
      </c>
      <c r="CN3618" s="3">
        <v>2439</v>
      </c>
      <c r="CO3618" s="169">
        <f t="shared" si="276"/>
        <v>225.68871999999999</v>
      </c>
      <c r="CP3618" s="169">
        <f t="shared" si="277"/>
        <v>263.26847199999997</v>
      </c>
      <c r="CQ3618" s="170">
        <f t="shared" si="278"/>
        <v>488.95719199999996</v>
      </c>
      <c r="CU3618" s="174">
        <v>79922</v>
      </c>
      <c r="CV3618" s="174">
        <v>394</v>
      </c>
      <c r="CW3618" s="174">
        <v>5</v>
      </c>
      <c r="CX3618" s="174">
        <v>1674.269</v>
      </c>
    </row>
    <row r="3619" spans="84:102" x14ac:dyDescent="0.25">
      <c r="CF3619" s="3" t="s">
        <v>3073</v>
      </c>
      <c r="CG3619" s="174">
        <v>78716</v>
      </c>
      <c r="CH3619" s="174">
        <v>1602</v>
      </c>
      <c r="CI3619" s="174">
        <v>5</v>
      </c>
      <c r="CJ3619" s="174">
        <v>1674.1780000000001</v>
      </c>
      <c r="CK3619" s="174">
        <v>1674.1780000000001</v>
      </c>
      <c r="CN3619" s="3">
        <v>2464</v>
      </c>
      <c r="CO3619" s="169">
        <f t="shared" si="276"/>
        <v>246.49590000000001</v>
      </c>
      <c r="CP3619" s="169">
        <f t="shared" si="277"/>
        <v>242.10839999999999</v>
      </c>
      <c r="CQ3619" s="170">
        <f t="shared" si="278"/>
        <v>488.60429999999997</v>
      </c>
      <c r="CU3619" s="174">
        <v>78716</v>
      </c>
      <c r="CV3619" s="174">
        <v>1602</v>
      </c>
      <c r="CW3619" s="174">
        <v>5</v>
      </c>
      <c r="CX3619" s="174">
        <v>1674.1780000000001</v>
      </c>
    </row>
    <row r="3620" spans="84:102" x14ac:dyDescent="0.25">
      <c r="CF3620" s="3" t="s">
        <v>3073</v>
      </c>
      <c r="CG3620" s="174">
        <v>143980</v>
      </c>
      <c r="CH3620" s="174">
        <v>1133</v>
      </c>
      <c r="CI3620" s="174">
        <v>5</v>
      </c>
      <c r="CJ3620" s="174">
        <v>1673.0409999999999</v>
      </c>
      <c r="CK3620" s="174">
        <v>1673.0409999999999</v>
      </c>
      <c r="CN3620" s="3">
        <v>3098</v>
      </c>
      <c r="CO3620" s="169">
        <f t="shared" si="276"/>
        <v>238.0592</v>
      </c>
      <c r="CP3620" s="169">
        <f t="shared" si="277"/>
        <v>249.565</v>
      </c>
      <c r="CQ3620" s="170">
        <f t="shared" si="278"/>
        <v>487.62419999999997</v>
      </c>
      <c r="CU3620" s="174">
        <v>143980</v>
      </c>
      <c r="CV3620" s="174">
        <v>1133</v>
      </c>
      <c r="CW3620" s="174">
        <v>5</v>
      </c>
      <c r="CX3620" s="174">
        <v>1673.0409999999999</v>
      </c>
    </row>
    <row r="3621" spans="84:102" x14ac:dyDescent="0.25">
      <c r="CF3621" s="3" t="s">
        <v>3073</v>
      </c>
      <c r="CG3621" s="174">
        <v>164901</v>
      </c>
      <c r="CH3621" s="174">
        <v>3310</v>
      </c>
      <c r="CI3621" s="174">
        <v>5</v>
      </c>
      <c r="CJ3621" s="174">
        <v>1672.6210000000001</v>
      </c>
      <c r="CK3621" s="174">
        <v>1672.6210000000001</v>
      </c>
      <c r="CN3621" s="3">
        <v>2856</v>
      </c>
      <c r="CO3621" s="169">
        <f t="shared" si="276"/>
        <v>229.90973</v>
      </c>
      <c r="CP3621" s="169">
        <f t="shared" si="277"/>
        <v>248.185</v>
      </c>
      <c r="CQ3621" s="170">
        <f t="shared" si="278"/>
        <v>478.09473000000003</v>
      </c>
      <c r="CU3621" s="174">
        <v>164901</v>
      </c>
      <c r="CV3621" s="174">
        <v>3310</v>
      </c>
      <c r="CW3621" s="174">
        <v>5</v>
      </c>
      <c r="CX3621" s="174">
        <v>1672.6210000000001</v>
      </c>
    </row>
    <row r="3622" spans="84:102" x14ac:dyDescent="0.25">
      <c r="CF3622" s="3" t="s">
        <v>3073</v>
      </c>
      <c r="CG3622" s="174">
        <v>585</v>
      </c>
      <c r="CH3622" s="174">
        <v>84595</v>
      </c>
      <c r="CI3622" s="174">
        <v>5</v>
      </c>
      <c r="CJ3622" s="174">
        <v>1672.6130000000001</v>
      </c>
      <c r="CK3622" s="174">
        <v>1672.6130000000001</v>
      </c>
      <c r="CN3622" s="3">
        <v>2882</v>
      </c>
      <c r="CO3622" s="169">
        <f t="shared" si="276"/>
        <v>231.87351999999998</v>
      </c>
      <c r="CP3622" s="169">
        <f t="shared" si="277"/>
        <v>245.98424999999997</v>
      </c>
      <c r="CQ3622" s="170">
        <f t="shared" si="278"/>
        <v>477.85776999999996</v>
      </c>
      <c r="CU3622" s="174">
        <v>585</v>
      </c>
      <c r="CV3622" s="174">
        <v>84595</v>
      </c>
      <c r="CW3622" s="174">
        <v>5</v>
      </c>
      <c r="CX3622" s="174">
        <v>1672.6130000000001</v>
      </c>
    </row>
    <row r="3623" spans="84:102" x14ac:dyDescent="0.25">
      <c r="CF3623" s="3" t="s">
        <v>3073</v>
      </c>
      <c r="CG3623" s="174">
        <v>3090</v>
      </c>
      <c r="CH3623" s="174">
        <v>143740</v>
      </c>
      <c r="CI3623" s="174">
        <v>5</v>
      </c>
      <c r="CJ3623" s="174">
        <v>1671.86</v>
      </c>
      <c r="CK3623" s="174">
        <v>1671.86</v>
      </c>
      <c r="CN3623" s="3">
        <v>1949</v>
      </c>
      <c r="CO3623" s="169">
        <f t="shared" si="276"/>
        <v>244.6062</v>
      </c>
      <c r="CP3623" s="169">
        <f t="shared" si="277"/>
        <v>232.78219999999999</v>
      </c>
      <c r="CQ3623" s="170">
        <f t="shared" si="278"/>
        <v>477.38839999999999</v>
      </c>
      <c r="CU3623" s="174">
        <v>3090</v>
      </c>
      <c r="CV3623" s="174">
        <v>143740</v>
      </c>
      <c r="CW3623" s="174">
        <v>5</v>
      </c>
      <c r="CX3623" s="174">
        <v>1671.86</v>
      </c>
    </row>
    <row r="3624" spans="84:102" x14ac:dyDescent="0.25">
      <c r="CF3624" s="3" t="s">
        <v>3073</v>
      </c>
      <c r="CG3624" s="174">
        <v>84203</v>
      </c>
      <c r="CH3624" s="174">
        <v>1569</v>
      </c>
      <c r="CI3624" s="174">
        <v>5</v>
      </c>
      <c r="CJ3624" s="174">
        <v>1671.405</v>
      </c>
      <c r="CK3624" s="174">
        <v>1671.405</v>
      </c>
      <c r="CN3624" s="3">
        <v>3118</v>
      </c>
      <c r="CO3624" s="169">
        <f t="shared" si="276"/>
        <v>235.30029999999999</v>
      </c>
      <c r="CP3624" s="169">
        <f t="shared" si="277"/>
        <v>232.97280000000001</v>
      </c>
      <c r="CQ3624" s="170">
        <f t="shared" si="278"/>
        <v>468.2731</v>
      </c>
      <c r="CU3624" s="174">
        <v>84203</v>
      </c>
      <c r="CV3624" s="174">
        <v>1569</v>
      </c>
      <c r="CW3624" s="174">
        <v>5</v>
      </c>
      <c r="CX3624" s="174">
        <v>1671.405</v>
      </c>
    </row>
    <row r="3625" spans="84:102" x14ac:dyDescent="0.25">
      <c r="CF3625" s="3" t="s">
        <v>3073</v>
      </c>
      <c r="CG3625" s="174">
        <v>343</v>
      </c>
      <c r="CH3625" s="174">
        <v>75354</v>
      </c>
      <c r="CI3625" s="174">
        <v>5</v>
      </c>
      <c r="CJ3625" s="174">
        <v>1671.171</v>
      </c>
      <c r="CK3625" s="174">
        <v>1671.171</v>
      </c>
      <c r="CN3625" s="3">
        <v>517</v>
      </c>
      <c r="CO3625" s="169">
        <f t="shared" si="276"/>
        <v>229.571</v>
      </c>
      <c r="CP3625" s="169">
        <f t="shared" si="277"/>
        <v>223.88890000000001</v>
      </c>
      <c r="CQ3625" s="170">
        <f t="shared" si="278"/>
        <v>453.4599</v>
      </c>
      <c r="CU3625" s="174">
        <v>343</v>
      </c>
      <c r="CV3625" s="174">
        <v>75354</v>
      </c>
      <c r="CW3625" s="174">
        <v>5</v>
      </c>
      <c r="CX3625" s="174">
        <v>1671.171</v>
      </c>
    </row>
    <row r="3626" spans="84:102" x14ac:dyDescent="0.25">
      <c r="CF3626" s="3" t="s">
        <v>3073</v>
      </c>
      <c r="CG3626" s="174">
        <v>160851</v>
      </c>
      <c r="CH3626" s="174">
        <v>3008</v>
      </c>
      <c r="CI3626" s="174">
        <v>5</v>
      </c>
      <c r="CJ3626" s="174">
        <v>1671.117</v>
      </c>
      <c r="CK3626" s="174">
        <v>1671.117</v>
      </c>
      <c r="CN3626" s="3">
        <v>375</v>
      </c>
      <c r="CO3626" s="169">
        <f t="shared" si="276"/>
        <v>224.33330000000001</v>
      </c>
      <c r="CP3626" s="169">
        <f t="shared" si="277"/>
        <v>220.9982</v>
      </c>
      <c r="CQ3626" s="170">
        <f t="shared" si="278"/>
        <v>445.33150000000001</v>
      </c>
      <c r="CU3626" s="174">
        <v>160851</v>
      </c>
      <c r="CV3626" s="174">
        <v>3008</v>
      </c>
      <c r="CW3626" s="174">
        <v>5</v>
      </c>
      <c r="CX3626" s="174">
        <v>1671.117</v>
      </c>
    </row>
    <row r="3627" spans="84:102" x14ac:dyDescent="0.25">
      <c r="CF3627" s="3" t="s">
        <v>3073</v>
      </c>
      <c r="CG3627" s="174">
        <v>1923</v>
      </c>
      <c r="CH3627" s="174">
        <v>80377</v>
      </c>
      <c r="CI3627" s="174">
        <v>5</v>
      </c>
      <c r="CJ3627" s="174">
        <v>1671.115</v>
      </c>
      <c r="CK3627" s="174">
        <v>1671.115</v>
      </c>
      <c r="CN3627" s="3">
        <v>3109</v>
      </c>
      <c r="CO3627" s="169">
        <f t="shared" si="276"/>
        <v>216.76759999999999</v>
      </c>
      <c r="CP3627" s="169">
        <f t="shared" si="277"/>
        <v>223.31809999999999</v>
      </c>
      <c r="CQ3627" s="170">
        <f t="shared" si="278"/>
        <v>440.08569999999997</v>
      </c>
      <c r="CU3627" s="174">
        <v>1923</v>
      </c>
      <c r="CV3627" s="174">
        <v>80377</v>
      </c>
      <c r="CW3627" s="174">
        <v>5</v>
      </c>
      <c r="CX3627" s="174">
        <v>1671.115</v>
      </c>
    </row>
    <row r="3628" spans="84:102" x14ac:dyDescent="0.25">
      <c r="CF3628" s="3" t="s">
        <v>3073</v>
      </c>
      <c r="CG3628" s="174">
        <v>84853</v>
      </c>
      <c r="CH3628" s="174">
        <v>571</v>
      </c>
      <c r="CI3628" s="174">
        <v>5</v>
      </c>
      <c r="CJ3628" s="174">
        <v>1671.114</v>
      </c>
      <c r="CK3628" s="174">
        <v>1671.114</v>
      </c>
      <c r="CN3628" s="3">
        <v>633</v>
      </c>
      <c r="CO3628" s="169">
        <f t="shared" si="276"/>
        <v>207.51179999999999</v>
      </c>
      <c r="CP3628" s="169">
        <f t="shared" si="277"/>
        <v>216.51179999999999</v>
      </c>
      <c r="CQ3628" s="170">
        <f t="shared" si="278"/>
        <v>424.02359999999999</v>
      </c>
      <c r="CU3628" s="174">
        <v>84853</v>
      </c>
      <c r="CV3628" s="174">
        <v>571</v>
      </c>
      <c r="CW3628" s="174">
        <v>5</v>
      </c>
      <c r="CX3628" s="174">
        <v>1671.114</v>
      </c>
    </row>
    <row r="3629" spans="84:102" x14ac:dyDescent="0.25">
      <c r="CF3629" s="3" t="s">
        <v>3073</v>
      </c>
      <c r="CG3629" s="174">
        <v>581</v>
      </c>
      <c r="CH3629" s="174">
        <v>85137</v>
      </c>
      <c r="CI3629" s="174">
        <v>5</v>
      </c>
      <c r="CJ3629" s="174">
        <v>1670.8789999999999</v>
      </c>
      <c r="CK3629" s="174">
        <v>1670.8789999999999</v>
      </c>
      <c r="CN3629" s="3">
        <v>151</v>
      </c>
      <c r="CO3629" s="169">
        <f t="shared" si="276"/>
        <v>218.7208</v>
      </c>
      <c r="CP3629" s="169">
        <f t="shared" si="277"/>
        <v>204.402218</v>
      </c>
      <c r="CQ3629" s="170">
        <f t="shared" si="278"/>
        <v>423.123018</v>
      </c>
      <c r="CU3629" s="174">
        <v>581</v>
      </c>
      <c r="CV3629" s="174">
        <v>85137</v>
      </c>
      <c r="CW3629" s="174">
        <v>5</v>
      </c>
      <c r="CX3629" s="174">
        <v>1670.8789999999999</v>
      </c>
    </row>
    <row r="3630" spans="84:102" x14ac:dyDescent="0.25">
      <c r="CF3630" s="3" t="s">
        <v>3073</v>
      </c>
      <c r="CG3630" s="174">
        <v>161711</v>
      </c>
      <c r="CH3630" s="174">
        <v>3278</v>
      </c>
      <c r="CI3630" s="174">
        <v>5</v>
      </c>
      <c r="CJ3630" s="174">
        <v>1670.8389999999999</v>
      </c>
      <c r="CK3630" s="174">
        <v>1670.8389999999999</v>
      </c>
      <c r="CN3630" s="3">
        <v>2903</v>
      </c>
      <c r="CO3630" s="169">
        <f t="shared" si="276"/>
        <v>200.52936</v>
      </c>
      <c r="CP3630" s="169">
        <f t="shared" si="277"/>
        <v>222.33760000000001</v>
      </c>
      <c r="CQ3630" s="170">
        <f t="shared" si="278"/>
        <v>422.86696000000001</v>
      </c>
      <c r="CU3630" s="174">
        <v>161711</v>
      </c>
      <c r="CV3630" s="174">
        <v>3278</v>
      </c>
      <c r="CW3630" s="174">
        <v>5</v>
      </c>
      <c r="CX3630" s="174">
        <v>1670.8389999999999</v>
      </c>
    </row>
    <row r="3631" spans="84:102" x14ac:dyDescent="0.25">
      <c r="CF3631" s="3" t="s">
        <v>3073</v>
      </c>
      <c r="CG3631" s="174">
        <v>1666</v>
      </c>
      <c r="CH3631" s="174">
        <v>70464</v>
      </c>
      <c r="CI3631" s="174">
        <v>5</v>
      </c>
      <c r="CJ3631" s="174">
        <v>1670.75</v>
      </c>
      <c r="CK3631" s="174">
        <v>1670.75</v>
      </c>
      <c r="CN3631" s="3">
        <v>2859</v>
      </c>
      <c r="CO3631" s="169">
        <f t="shared" si="276"/>
        <v>213.37702999999999</v>
      </c>
      <c r="CP3631" s="169">
        <f t="shared" si="277"/>
        <v>202.28203999999999</v>
      </c>
      <c r="CQ3631" s="170">
        <f t="shared" si="278"/>
        <v>415.65906999999999</v>
      </c>
      <c r="CU3631" s="174">
        <v>1666</v>
      </c>
      <c r="CV3631" s="174">
        <v>70464</v>
      </c>
      <c r="CW3631" s="174">
        <v>5</v>
      </c>
      <c r="CX3631" s="174">
        <v>1670.75</v>
      </c>
    </row>
    <row r="3632" spans="84:102" x14ac:dyDescent="0.25">
      <c r="CF3632" s="3" t="s">
        <v>3073</v>
      </c>
      <c r="CG3632" s="174">
        <v>78</v>
      </c>
      <c r="CH3632" s="174">
        <v>64629</v>
      </c>
      <c r="CI3632" s="174">
        <v>5</v>
      </c>
      <c r="CJ3632" s="174">
        <v>1670.1489999999999</v>
      </c>
      <c r="CK3632" s="174">
        <v>1670.1489999999999</v>
      </c>
      <c r="CN3632" s="3">
        <v>1944</v>
      </c>
      <c r="CO3632" s="169">
        <f t="shared" si="276"/>
        <v>211.5497</v>
      </c>
      <c r="CP3632" s="169">
        <f t="shared" si="277"/>
        <v>197.84610000000001</v>
      </c>
      <c r="CQ3632" s="170">
        <f t="shared" si="278"/>
        <v>409.39580000000001</v>
      </c>
      <c r="CU3632" s="174">
        <v>78</v>
      </c>
      <c r="CV3632" s="174">
        <v>64629</v>
      </c>
      <c r="CW3632" s="174">
        <v>5</v>
      </c>
      <c r="CX3632" s="174">
        <v>1670.1489999999999</v>
      </c>
    </row>
    <row r="3633" spans="84:102" x14ac:dyDescent="0.25">
      <c r="CF3633" s="3" t="s">
        <v>3073</v>
      </c>
      <c r="CG3633" s="174">
        <v>1946</v>
      </c>
      <c r="CH3633" s="174">
        <v>87726</v>
      </c>
      <c r="CI3633" s="174">
        <v>5</v>
      </c>
      <c r="CJ3633" s="174">
        <v>1670.135</v>
      </c>
      <c r="CK3633" s="174">
        <v>1670.135</v>
      </c>
      <c r="CN3633" s="3">
        <v>494</v>
      </c>
      <c r="CO3633" s="169">
        <f t="shared" si="276"/>
        <v>212.92415999999997</v>
      </c>
      <c r="CP3633" s="169">
        <f t="shared" si="277"/>
        <v>196.4633</v>
      </c>
      <c r="CQ3633" s="170">
        <f t="shared" si="278"/>
        <v>409.38745999999998</v>
      </c>
      <c r="CU3633" s="174">
        <v>1946</v>
      </c>
      <c r="CV3633" s="174">
        <v>87726</v>
      </c>
      <c r="CW3633" s="174">
        <v>5</v>
      </c>
      <c r="CX3633" s="174">
        <v>1670.135</v>
      </c>
    </row>
    <row r="3634" spans="84:102" x14ac:dyDescent="0.25">
      <c r="CF3634" s="3" t="s">
        <v>3073</v>
      </c>
      <c r="CG3634" s="174">
        <v>657</v>
      </c>
      <c r="CH3634" s="174">
        <v>90415</v>
      </c>
      <c r="CI3634" s="174">
        <v>5</v>
      </c>
      <c r="CJ3634" s="174">
        <v>1670.059</v>
      </c>
      <c r="CK3634" s="174">
        <v>1670.059</v>
      </c>
      <c r="CN3634" s="3">
        <v>2857</v>
      </c>
      <c r="CO3634" s="169">
        <f t="shared" si="276"/>
        <v>203.70910000000001</v>
      </c>
      <c r="CP3634" s="169">
        <f t="shared" si="277"/>
        <v>200.15075999999999</v>
      </c>
      <c r="CQ3634" s="170">
        <f t="shared" si="278"/>
        <v>403.85986000000003</v>
      </c>
      <c r="CU3634" s="174">
        <v>657</v>
      </c>
      <c r="CV3634" s="174">
        <v>90415</v>
      </c>
      <c r="CW3634" s="174">
        <v>5</v>
      </c>
      <c r="CX3634" s="174">
        <v>1670.059</v>
      </c>
    </row>
    <row r="3635" spans="84:102" x14ac:dyDescent="0.25">
      <c r="CF3635" s="3" t="s">
        <v>3073</v>
      </c>
      <c r="CG3635" s="174">
        <v>167193</v>
      </c>
      <c r="CH3635" s="174">
        <v>3358</v>
      </c>
      <c r="CI3635" s="174">
        <v>5</v>
      </c>
      <c r="CJ3635" s="174">
        <v>1669.7470000000001</v>
      </c>
      <c r="CK3635" s="174">
        <v>1669.7470000000001</v>
      </c>
      <c r="CN3635" s="3">
        <v>1531</v>
      </c>
      <c r="CO3635" s="169">
        <f t="shared" si="276"/>
        <v>196.6129</v>
      </c>
      <c r="CP3635" s="169">
        <f t="shared" si="277"/>
        <v>203.92570000000001</v>
      </c>
      <c r="CQ3635" s="170">
        <f t="shared" si="278"/>
        <v>400.53859999999997</v>
      </c>
      <c r="CU3635" s="174">
        <v>167193</v>
      </c>
      <c r="CV3635" s="174">
        <v>3358</v>
      </c>
      <c r="CW3635" s="174">
        <v>5</v>
      </c>
      <c r="CX3635" s="174">
        <v>1669.7470000000001</v>
      </c>
    </row>
    <row r="3636" spans="84:102" x14ac:dyDescent="0.25">
      <c r="CF3636" s="3" t="s">
        <v>3073</v>
      </c>
      <c r="CG3636" s="174">
        <v>586</v>
      </c>
      <c r="CH3636" s="174">
        <v>84608</v>
      </c>
      <c r="CI3636" s="174">
        <v>5</v>
      </c>
      <c r="CJ3636" s="174">
        <v>1669.6690000000001</v>
      </c>
      <c r="CK3636" s="174">
        <v>1669.6690000000001</v>
      </c>
      <c r="CN3636" s="3">
        <v>3111</v>
      </c>
      <c r="CO3636" s="169">
        <f t="shared" si="276"/>
        <v>203.07910000000001</v>
      </c>
      <c r="CP3636" s="169">
        <f t="shared" si="277"/>
        <v>194.0299</v>
      </c>
      <c r="CQ3636" s="170">
        <f t="shared" si="278"/>
        <v>397.10900000000004</v>
      </c>
      <c r="CU3636" s="174">
        <v>586</v>
      </c>
      <c r="CV3636" s="174">
        <v>84608</v>
      </c>
      <c r="CW3636" s="174">
        <v>5</v>
      </c>
      <c r="CX3636" s="174">
        <v>1669.6690000000001</v>
      </c>
    </row>
    <row r="3637" spans="84:102" x14ac:dyDescent="0.25">
      <c r="CF3637" s="3" t="s">
        <v>3073</v>
      </c>
      <c r="CG3637" s="174">
        <v>300</v>
      </c>
      <c r="CH3637" s="174">
        <v>73251</v>
      </c>
      <c r="CI3637" s="174">
        <v>5</v>
      </c>
      <c r="CJ3637" s="174">
        <v>1669.645</v>
      </c>
      <c r="CK3637" s="174">
        <v>1669.645</v>
      </c>
      <c r="CN3637" s="3">
        <v>2547</v>
      </c>
      <c r="CO3637" s="169">
        <f t="shared" si="276"/>
        <v>198.89760000000001</v>
      </c>
      <c r="CP3637" s="169">
        <f t="shared" si="277"/>
        <v>190.136</v>
      </c>
      <c r="CQ3637" s="170">
        <f t="shared" si="278"/>
        <v>389.03359999999998</v>
      </c>
      <c r="CU3637" s="174">
        <v>300</v>
      </c>
      <c r="CV3637" s="174">
        <v>73251</v>
      </c>
      <c r="CW3637" s="174">
        <v>5</v>
      </c>
      <c r="CX3637" s="174">
        <v>1669.645</v>
      </c>
    </row>
    <row r="3638" spans="84:102" x14ac:dyDescent="0.25">
      <c r="CF3638" s="3" t="s">
        <v>3073</v>
      </c>
      <c r="CG3638" s="174">
        <v>2155</v>
      </c>
      <c r="CH3638" s="174">
        <v>15366</v>
      </c>
      <c r="CI3638" s="174">
        <v>5</v>
      </c>
      <c r="CJ3638" s="174">
        <v>1669.5440000000001</v>
      </c>
      <c r="CK3638" s="174">
        <v>1669.5440000000001</v>
      </c>
      <c r="CN3638" s="3">
        <v>2898</v>
      </c>
      <c r="CO3638" s="169">
        <f t="shared" si="276"/>
        <v>188.21427</v>
      </c>
      <c r="CP3638" s="169">
        <f t="shared" si="277"/>
        <v>194.4314</v>
      </c>
      <c r="CQ3638" s="170">
        <f t="shared" si="278"/>
        <v>382.64567</v>
      </c>
      <c r="CU3638" s="174">
        <v>2155</v>
      </c>
      <c r="CV3638" s="174">
        <v>15366</v>
      </c>
      <c r="CW3638" s="174">
        <v>5</v>
      </c>
      <c r="CX3638" s="174">
        <v>1669.5440000000001</v>
      </c>
    </row>
    <row r="3639" spans="84:102" x14ac:dyDescent="0.25">
      <c r="CF3639" s="3" t="s">
        <v>3073</v>
      </c>
      <c r="CG3639" s="174">
        <v>101078</v>
      </c>
      <c r="CH3639" s="174">
        <v>1482</v>
      </c>
      <c r="CI3639" s="174">
        <v>5</v>
      </c>
      <c r="CJ3639" s="174">
        <v>1669.2639999999999</v>
      </c>
      <c r="CK3639" s="174">
        <v>1669.2639999999999</v>
      </c>
      <c r="CN3639" s="3">
        <v>2382</v>
      </c>
      <c r="CO3639" s="169">
        <f t="shared" si="276"/>
        <v>187.91597000000002</v>
      </c>
      <c r="CP3639" s="169">
        <f t="shared" si="277"/>
        <v>193.88549999999998</v>
      </c>
      <c r="CQ3639" s="170">
        <f t="shared" si="278"/>
        <v>381.80146999999999</v>
      </c>
      <c r="CU3639" s="174">
        <v>101078</v>
      </c>
      <c r="CV3639" s="174">
        <v>1482</v>
      </c>
      <c r="CW3639" s="174">
        <v>5</v>
      </c>
      <c r="CX3639" s="174">
        <v>1669.2639999999999</v>
      </c>
    </row>
    <row r="3640" spans="84:102" x14ac:dyDescent="0.25">
      <c r="CF3640" s="3" t="s">
        <v>3073</v>
      </c>
      <c r="CG3640" s="174">
        <v>153929</v>
      </c>
      <c r="CH3640" s="174">
        <v>2958</v>
      </c>
      <c r="CI3640" s="174">
        <v>5</v>
      </c>
      <c r="CJ3640" s="174">
        <v>1669.0820000000001</v>
      </c>
      <c r="CK3640" s="174">
        <v>1669.0820000000001</v>
      </c>
      <c r="CN3640" s="3">
        <v>2922</v>
      </c>
      <c r="CO3640" s="169">
        <f t="shared" si="276"/>
        <v>198.0787</v>
      </c>
      <c r="CP3640" s="169">
        <f t="shared" si="277"/>
        <v>168.13210000000001</v>
      </c>
      <c r="CQ3640" s="170">
        <f t="shared" si="278"/>
        <v>366.21080000000001</v>
      </c>
      <c r="CU3640" s="174">
        <v>153929</v>
      </c>
      <c r="CV3640" s="174">
        <v>2958</v>
      </c>
      <c r="CW3640" s="174">
        <v>5</v>
      </c>
      <c r="CX3640" s="174">
        <v>1669.0820000000001</v>
      </c>
    </row>
    <row r="3641" spans="84:102" x14ac:dyDescent="0.25">
      <c r="CF3641" s="3" t="s">
        <v>3073</v>
      </c>
      <c r="CG3641" s="174">
        <v>823</v>
      </c>
      <c r="CH3641" s="174">
        <v>104402</v>
      </c>
      <c r="CI3641" s="174">
        <v>5</v>
      </c>
      <c r="CJ3641" s="174">
        <v>1669.0319999999999</v>
      </c>
      <c r="CK3641" s="174">
        <v>1669.0319999999999</v>
      </c>
      <c r="CN3641" s="3">
        <v>3157</v>
      </c>
      <c r="CO3641" s="169">
        <f t="shared" si="276"/>
        <v>182.95820000000001</v>
      </c>
      <c r="CP3641" s="169">
        <f t="shared" si="277"/>
        <v>182.4727</v>
      </c>
      <c r="CQ3641" s="170">
        <f t="shared" si="278"/>
        <v>365.43090000000001</v>
      </c>
      <c r="CU3641" s="174">
        <v>823</v>
      </c>
      <c r="CV3641" s="174">
        <v>104402</v>
      </c>
      <c r="CW3641" s="174">
        <v>5</v>
      </c>
      <c r="CX3641" s="174">
        <v>1669.0319999999999</v>
      </c>
    </row>
    <row r="3642" spans="84:102" x14ac:dyDescent="0.25">
      <c r="CF3642" s="3" t="s">
        <v>3073</v>
      </c>
      <c r="CG3642" s="174">
        <v>1298</v>
      </c>
      <c r="CH3642" s="174">
        <v>121444</v>
      </c>
      <c r="CI3642" s="174">
        <v>5</v>
      </c>
      <c r="CJ3642" s="174">
        <v>1668.9639999999999</v>
      </c>
      <c r="CK3642" s="174">
        <v>1668.9639999999999</v>
      </c>
      <c r="CN3642" s="3">
        <v>3119</v>
      </c>
      <c r="CO3642" s="169">
        <f t="shared" si="276"/>
        <v>164.35230000000001</v>
      </c>
      <c r="CP3642" s="169">
        <f t="shared" si="277"/>
        <v>193.5247</v>
      </c>
      <c r="CQ3642" s="170">
        <f t="shared" si="278"/>
        <v>357.87700000000001</v>
      </c>
      <c r="CU3642" s="174">
        <v>1298</v>
      </c>
      <c r="CV3642" s="174">
        <v>121444</v>
      </c>
      <c r="CW3642" s="174">
        <v>5</v>
      </c>
      <c r="CX3642" s="174">
        <v>1668.9639999999999</v>
      </c>
    </row>
    <row r="3643" spans="84:102" x14ac:dyDescent="0.25">
      <c r="CF3643" s="3" t="s">
        <v>3073</v>
      </c>
      <c r="CG3643" s="174">
        <v>146843</v>
      </c>
      <c r="CH3643" s="174">
        <v>1162</v>
      </c>
      <c r="CI3643" s="174">
        <v>5</v>
      </c>
      <c r="CJ3643" s="174">
        <v>1668.8989999999999</v>
      </c>
      <c r="CK3643" s="174">
        <v>1668.8989999999999</v>
      </c>
      <c r="CN3643" s="3">
        <v>2712</v>
      </c>
      <c r="CO3643" s="169">
        <f t="shared" si="276"/>
        <v>175.91907</v>
      </c>
      <c r="CP3643" s="169">
        <f t="shared" si="277"/>
        <v>179.49485999999999</v>
      </c>
      <c r="CQ3643" s="170">
        <f t="shared" si="278"/>
        <v>355.41392999999999</v>
      </c>
      <c r="CU3643" s="174">
        <v>146843</v>
      </c>
      <c r="CV3643" s="174">
        <v>1162</v>
      </c>
      <c r="CW3643" s="174">
        <v>5</v>
      </c>
      <c r="CX3643" s="174">
        <v>1668.8989999999999</v>
      </c>
    </row>
    <row r="3644" spans="84:102" x14ac:dyDescent="0.25">
      <c r="CF3644" s="3" t="s">
        <v>3073</v>
      </c>
      <c r="CG3644" s="174">
        <v>704</v>
      </c>
      <c r="CH3644" s="174">
        <v>95821</v>
      </c>
      <c r="CI3644" s="174">
        <v>5</v>
      </c>
      <c r="CJ3644" s="174">
        <v>1668.855</v>
      </c>
      <c r="CK3644" s="174">
        <v>1668.855</v>
      </c>
      <c r="CN3644" s="3">
        <v>1893</v>
      </c>
      <c r="CO3644" s="169">
        <f t="shared" si="276"/>
        <v>166.73901999999998</v>
      </c>
      <c r="CP3644" s="169">
        <f t="shared" si="277"/>
        <v>181.96608000000001</v>
      </c>
      <c r="CQ3644" s="170">
        <f t="shared" si="278"/>
        <v>348.70510000000002</v>
      </c>
      <c r="CU3644" s="174">
        <v>704</v>
      </c>
      <c r="CV3644" s="174">
        <v>95821</v>
      </c>
      <c r="CW3644" s="174">
        <v>5</v>
      </c>
      <c r="CX3644" s="174">
        <v>1668.855</v>
      </c>
    </row>
    <row r="3645" spans="84:102" x14ac:dyDescent="0.25">
      <c r="CF3645" s="3" t="s">
        <v>3073</v>
      </c>
      <c r="CG3645" s="174">
        <v>154546</v>
      </c>
      <c r="CH3645" s="174">
        <v>2064</v>
      </c>
      <c r="CI3645" s="174">
        <v>5</v>
      </c>
      <c r="CJ3645" s="174">
        <v>1668.82</v>
      </c>
      <c r="CK3645" s="174">
        <v>1668.82</v>
      </c>
      <c r="CN3645" s="3">
        <v>2927</v>
      </c>
      <c r="CO3645" s="169">
        <f t="shared" si="276"/>
        <v>161.96260000000001</v>
      </c>
      <c r="CP3645" s="169">
        <f t="shared" si="277"/>
        <v>183.52379999999999</v>
      </c>
      <c r="CQ3645" s="170">
        <f t="shared" si="278"/>
        <v>345.4864</v>
      </c>
      <c r="CU3645" s="174">
        <v>154546</v>
      </c>
      <c r="CV3645" s="174">
        <v>2064</v>
      </c>
      <c r="CW3645" s="174">
        <v>5</v>
      </c>
      <c r="CX3645" s="174">
        <v>1668.82</v>
      </c>
    </row>
    <row r="3646" spans="84:102" x14ac:dyDescent="0.25">
      <c r="CF3646" s="3" t="s">
        <v>3073</v>
      </c>
      <c r="CG3646" s="174">
        <v>2505</v>
      </c>
      <c r="CH3646" s="174">
        <v>39149</v>
      </c>
      <c r="CI3646" s="174">
        <v>5</v>
      </c>
      <c r="CJ3646" s="174">
        <v>1668.48</v>
      </c>
      <c r="CK3646" s="174">
        <v>1668.48</v>
      </c>
      <c r="CN3646" s="3">
        <v>2089</v>
      </c>
      <c r="CO3646" s="169">
        <f t="shared" si="276"/>
        <v>177.44130000000001</v>
      </c>
      <c r="CP3646" s="169">
        <f t="shared" si="277"/>
        <v>163.52680000000001</v>
      </c>
      <c r="CQ3646" s="170">
        <f t="shared" si="278"/>
        <v>340.96810000000005</v>
      </c>
      <c r="CU3646" s="174">
        <v>2505</v>
      </c>
      <c r="CV3646" s="174">
        <v>39149</v>
      </c>
      <c r="CW3646" s="174">
        <v>5</v>
      </c>
      <c r="CX3646" s="174">
        <v>1668.48</v>
      </c>
    </row>
    <row r="3647" spans="84:102" x14ac:dyDescent="0.25">
      <c r="CF3647" s="3" t="s">
        <v>3073</v>
      </c>
      <c r="CG3647" s="174">
        <v>48073</v>
      </c>
      <c r="CH3647" s="174">
        <v>2646</v>
      </c>
      <c r="CI3647" s="174">
        <v>5</v>
      </c>
      <c r="CJ3647" s="174">
        <v>1668.125</v>
      </c>
      <c r="CK3647" s="174">
        <v>1668.125</v>
      </c>
      <c r="CN3647" s="3">
        <v>3158</v>
      </c>
      <c r="CO3647" s="169">
        <f t="shared" si="276"/>
        <v>162.48662999999999</v>
      </c>
      <c r="CP3647" s="169">
        <f t="shared" si="277"/>
        <v>177.50110000000001</v>
      </c>
      <c r="CQ3647" s="170">
        <f t="shared" si="278"/>
        <v>339.98773</v>
      </c>
      <c r="CU3647" s="174">
        <v>48073</v>
      </c>
      <c r="CV3647" s="174">
        <v>2646</v>
      </c>
      <c r="CW3647" s="174">
        <v>5</v>
      </c>
      <c r="CX3647" s="174">
        <v>1668.125</v>
      </c>
    </row>
    <row r="3648" spans="84:102" x14ac:dyDescent="0.25">
      <c r="CF3648" s="3" t="s">
        <v>3073</v>
      </c>
      <c r="CG3648" s="174">
        <v>56756</v>
      </c>
      <c r="CH3648" s="174">
        <v>1882</v>
      </c>
      <c r="CI3648" s="174">
        <v>5</v>
      </c>
      <c r="CJ3648" s="174">
        <v>1668.03</v>
      </c>
      <c r="CK3648" s="174">
        <v>1668.03</v>
      </c>
      <c r="CN3648" s="3">
        <v>2378</v>
      </c>
      <c r="CO3648" s="169">
        <f t="shared" si="276"/>
        <v>166.20660000000001</v>
      </c>
      <c r="CP3648" s="169">
        <f t="shared" si="277"/>
        <v>171.77109999999999</v>
      </c>
      <c r="CQ3648" s="170">
        <f t="shared" si="278"/>
        <v>337.97770000000003</v>
      </c>
      <c r="CU3648" s="174">
        <v>56756</v>
      </c>
      <c r="CV3648" s="174">
        <v>1882</v>
      </c>
      <c r="CW3648" s="174">
        <v>5</v>
      </c>
      <c r="CX3648" s="174">
        <v>1668.03</v>
      </c>
    </row>
    <row r="3649" spans="84:102" x14ac:dyDescent="0.25">
      <c r="CF3649" s="3" t="s">
        <v>3073</v>
      </c>
      <c r="CG3649" s="174">
        <v>1719</v>
      </c>
      <c r="CH3649" s="174">
        <v>63274</v>
      </c>
      <c r="CI3649" s="174">
        <v>5</v>
      </c>
      <c r="CJ3649" s="174">
        <v>1668.021</v>
      </c>
      <c r="CK3649" s="174">
        <v>1668.021</v>
      </c>
      <c r="CN3649" s="3">
        <v>1372</v>
      </c>
      <c r="CO3649" s="169">
        <f t="shared" si="276"/>
        <v>165.83330000000001</v>
      </c>
      <c r="CP3649" s="169">
        <f t="shared" si="277"/>
        <v>162</v>
      </c>
      <c r="CQ3649" s="170">
        <f t="shared" si="278"/>
        <v>327.83330000000001</v>
      </c>
      <c r="CU3649" s="174">
        <v>1719</v>
      </c>
      <c r="CV3649" s="174">
        <v>63274</v>
      </c>
      <c r="CW3649" s="174">
        <v>5</v>
      </c>
      <c r="CX3649" s="174">
        <v>1668.021</v>
      </c>
    </row>
    <row r="3650" spans="84:102" x14ac:dyDescent="0.25">
      <c r="CF3650" s="3" t="s">
        <v>3073</v>
      </c>
      <c r="CG3650" s="174">
        <v>3554</v>
      </c>
      <c r="CH3650" s="174">
        <v>81006</v>
      </c>
      <c r="CI3650" s="174">
        <v>5</v>
      </c>
      <c r="CJ3650" s="174">
        <v>1667.732</v>
      </c>
      <c r="CK3650" s="174">
        <v>1667.732</v>
      </c>
      <c r="CN3650" s="3">
        <v>3113</v>
      </c>
      <c r="CO3650" s="169">
        <f t="shared" si="276"/>
        <v>159.57910000000001</v>
      </c>
      <c r="CP3650" s="169">
        <f t="shared" si="277"/>
        <v>168.19659999999999</v>
      </c>
      <c r="CQ3650" s="170">
        <f t="shared" si="278"/>
        <v>327.77570000000003</v>
      </c>
      <c r="CU3650" s="174">
        <v>3554</v>
      </c>
      <c r="CV3650" s="174">
        <v>81006</v>
      </c>
      <c r="CW3650" s="174">
        <v>5</v>
      </c>
      <c r="CX3650" s="174">
        <v>1667.732</v>
      </c>
    </row>
    <row r="3651" spans="84:102" x14ac:dyDescent="0.25">
      <c r="CF3651" s="3" t="s">
        <v>3073</v>
      </c>
      <c r="CG3651" s="174">
        <v>84263</v>
      </c>
      <c r="CH3651" s="174">
        <v>1571</v>
      </c>
      <c r="CI3651" s="174">
        <v>5</v>
      </c>
      <c r="CJ3651" s="174">
        <v>1667.3420000000001</v>
      </c>
      <c r="CK3651" s="174">
        <v>1667.3420000000001</v>
      </c>
      <c r="CN3651" s="3">
        <v>842</v>
      </c>
      <c r="CO3651" s="169">
        <f t="shared" ref="CO3651:CO3714" si="279">SUMIF(CG$3:CG$17476,$CN3651,$CK$3:$CK$17476)</f>
        <v>153.98607000000001</v>
      </c>
      <c r="CP3651" s="169">
        <f t="shared" ref="CP3651:CP3714" si="280">SUMIF(CH$3:CH$17476,$CN3651,$CK$3:$CK$17476)</f>
        <v>165.27265</v>
      </c>
      <c r="CQ3651" s="170">
        <f t="shared" ref="CQ3651:CQ3714" si="281">CO3651+CP3651</f>
        <v>319.25872000000004</v>
      </c>
      <c r="CU3651" s="174">
        <v>84263</v>
      </c>
      <c r="CV3651" s="174">
        <v>1571</v>
      </c>
      <c r="CW3651" s="174">
        <v>5</v>
      </c>
      <c r="CX3651" s="174">
        <v>1667.3420000000001</v>
      </c>
    </row>
    <row r="3652" spans="84:102" x14ac:dyDescent="0.25">
      <c r="CF3652" s="3" t="s">
        <v>3073</v>
      </c>
      <c r="CG3652" s="174">
        <v>66240</v>
      </c>
      <c r="CH3652" s="174">
        <v>84</v>
      </c>
      <c r="CI3652" s="174">
        <v>5</v>
      </c>
      <c r="CJ3652" s="174">
        <v>1667.2619999999999</v>
      </c>
      <c r="CK3652" s="174">
        <v>1667.2619999999999</v>
      </c>
      <c r="CN3652" s="3">
        <v>2081</v>
      </c>
      <c r="CO3652" s="169">
        <f t="shared" si="279"/>
        <v>154.3058</v>
      </c>
      <c r="CP3652" s="169">
        <f t="shared" si="280"/>
        <v>162.05080000000001</v>
      </c>
      <c r="CQ3652" s="170">
        <f t="shared" si="281"/>
        <v>316.35660000000001</v>
      </c>
      <c r="CU3652" s="174">
        <v>66240</v>
      </c>
      <c r="CV3652" s="174">
        <v>84</v>
      </c>
      <c r="CW3652" s="174">
        <v>5</v>
      </c>
      <c r="CX3652" s="174">
        <v>1667.2619999999999</v>
      </c>
    </row>
    <row r="3653" spans="84:102" x14ac:dyDescent="0.25">
      <c r="CF3653" s="3" t="s">
        <v>3073</v>
      </c>
      <c r="CG3653" s="174">
        <v>171353</v>
      </c>
      <c r="CH3653" s="174">
        <v>3379</v>
      </c>
      <c r="CI3653" s="174">
        <v>5</v>
      </c>
      <c r="CJ3653" s="174">
        <v>1667.2449999999999</v>
      </c>
      <c r="CK3653" s="174">
        <v>1667.2449999999999</v>
      </c>
      <c r="CN3653" s="3">
        <v>3246</v>
      </c>
      <c r="CO3653" s="169">
        <f t="shared" si="279"/>
        <v>170.06542999999999</v>
      </c>
      <c r="CP3653" s="169">
        <f t="shared" si="280"/>
        <v>143.0795</v>
      </c>
      <c r="CQ3653" s="170">
        <f t="shared" si="281"/>
        <v>313.14492999999999</v>
      </c>
      <c r="CU3653" s="174">
        <v>171353</v>
      </c>
      <c r="CV3653" s="174">
        <v>3379</v>
      </c>
      <c r="CW3653" s="174">
        <v>5</v>
      </c>
      <c r="CX3653" s="174">
        <v>1667.2449999999999</v>
      </c>
    </row>
    <row r="3654" spans="84:102" x14ac:dyDescent="0.25">
      <c r="CF3654" s="3" t="s">
        <v>3073</v>
      </c>
      <c r="CG3654" s="174">
        <v>143664</v>
      </c>
      <c r="CH3654" s="174">
        <v>1136</v>
      </c>
      <c r="CI3654" s="174">
        <v>5</v>
      </c>
      <c r="CJ3654" s="174">
        <v>1667.079</v>
      </c>
      <c r="CK3654" s="174">
        <v>1667.079</v>
      </c>
      <c r="CN3654" s="3">
        <v>710</v>
      </c>
      <c r="CO3654" s="169">
        <f t="shared" si="279"/>
        <v>151.17619999999999</v>
      </c>
      <c r="CP3654" s="169">
        <f t="shared" si="280"/>
        <v>153.67000000000002</v>
      </c>
      <c r="CQ3654" s="170">
        <f t="shared" si="281"/>
        <v>304.84620000000001</v>
      </c>
      <c r="CU3654" s="174">
        <v>143664</v>
      </c>
      <c r="CV3654" s="174">
        <v>1136</v>
      </c>
      <c r="CW3654" s="174">
        <v>5</v>
      </c>
      <c r="CX3654" s="174">
        <v>1667.079</v>
      </c>
    </row>
    <row r="3655" spans="84:102" x14ac:dyDescent="0.25">
      <c r="CF3655" s="3" t="s">
        <v>3073</v>
      </c>
      <c r="CG3655" s="174">
        <v>77773</v>
      </c>
      <c r="CH3655" s="174">
        <v>387</v>
      </c>
      <c r="CI3655" s="174">
        <v>5</v>
      </c>
      <c r="CJ3655" s="174">
        <v>1666.2719999999999</v>
      </c>
      <c r="CK3655" s="174">
        <v>1666.2719999999999</v>
      </c>
      <c r="CN3655" s="3">
        <v>2893</v>
      </c>
      <c r="CO3655" s="169">
        <f t="shared" si="279"/>
        <v>146.33330000000001</v>
      </c>
      <c r="CP3655" s="169">
        <f t="shared" si="280"/>
        <v>156.5</v>
      </c>
      <c r="CQ3655" s="170">
        <f t="shared" si="281"/>
        <v>302.83330000000001</v>
      </c>
      <c r="CU3655" s="174">
        <v>77773</v>
      </c>
      <c r="CV3655" s="174">
        <v>387</v>
      </c>
      <c r="CW3655" s="174">
        <v>5</v>
      </c>
      <c r="CX3655" s="174">
        <v>1666.2719999999999</v>
      </c>
    </row>
    <row r="3656" spans="84:102" x14ac:dyDescent="0.25">
      <c r="CF3656" s="3" t="s">
        <v>3073</v>
      </c>
      <c r="CG3656" s="174">
        <v>2626</v>
      </c>
      <c r="CH3656" s="174">
        <v>46690</v>
      </c>
      <c r="CI3656" s="174">
        <v>5</v>
      </c>
      <c r="CJ3656" s="174">
        <v>1666.2270000000001</v>
      </c>
      <c r="CK3656" s="174">
        <v>1666.2270000000001</v>
      </c>
      <c r="CN3656" s="3">
        <v>301</v>
      </c>
      <c r="CO3656" s="169">
        <f t="shared" si="279"/>
        <v>138.32169999999999</v>
      </c>
      <c r="CP3656" s="169">
        <f t="shared" si="280"/>
        <v>161.155</v>
      </c>
      <c r="CQ3656" s="170">
        <f t="shared" si="281"/>
        <v>299.47669999999999</v>
      </c>
      <c r="CU3656" s="174">
        <v>2626</v>
      </c>
      <c r="CV3656" s="174">
        <v>46690</v>
      </c>
      <c r="CW3656" s="174">
        <v>5</v>
      </c>
      <c r="CX3656" s="174">
        <v>1666.2270000000001</v>
      </c>
    </row>
    <row r="3657" spans="84:102" x14ac:dyDescent="0.25">
      <c r="CF3657" s="3" t="s">
        <v>3073</v>
      </c>
      <c r="CG3657" s="174">
        <v>2692</v>
      </c>
      <c r="CH3657" s="174">
        <v>163151</v>
      </c>
      <c r="CI3657" s="174">
        <v>5</v>
      </c>
      <c r="CJ3657" s="174">
        <v>1665.951</v>
      </c>
      <c r="CK3657" s="174">
        <v>1665.951</v>
      </c>
      <c r="CN3657" s="3">
        <v>1056</v>
      </c>
      <c r="CO3657" s="169">
        <f t="shared" si="279"/>
        <v>142.74457000000001</v>
      </c>
      <c r="CP3657" s="169">
        <f t="shared" si="280"/>
        <v>152.29179999999999</v>
      </c>
      <c r="CQ3657" s="170">
        <f t="shared" si="281"/>
        <v>295.03637000000003</v>
      </c>
      <c r="CU3657" s="174">
        <v>2692</v>
      </c>
      <c r="CV3657" s="174">
        <v>163151</v>
      </c>
      <c r="CW3657" s="174">
        <v>5</v>
      </c>
      <c r="CX3657" s="174">
        <v>1665.951</v>
      </c>
    </row>
    <row r="3658" spans="84:102" x14ac:dyDescent="0.25">
      <c r="CF3658" s="3" t="s">
        <v>3073</v>
      </c>
      <c r="CG3658" s="174">
        <v>1133</v>
      </c>
      <c r="CH3658" s="174">
        <v>143980</v>
      </c>
      <c r="CI3658" s="174">
        <v>5</v>
      </c>
      <c r="CJ3658" s="174">
        <v>1665.789</v>
      </c>
      <c r="CK3658" s="174">
        <v>1665.789</v>
      </c>
      <c r="CN3658" s="3">
        <v>1917</v>
      </c>
      <c r="CO3658" s="169">
        <f t="shared" si="279"/>
        <v>145.59448</v>
      </c>
      <c r="CP3658" s="169">
        <f t="shared" si="280"/>
        <v>141.99110000000002</v>
      </c>
      <c r="CQ3658" s="170">
        <f t="shared" si="281"/>
        <v>287.58558000000005</v>
      </c>
      <c r="CU3658" s="174">
        <v>1133</v>
      </c>
      <c r="CV3658" s="174">
        <v>143980</v>
      </c>
      <c r="CW3658" s="174">
        <v>5</v>
      </c>
      <c r="CX3658" s="174">
        <v>1665.789</v>
      </c>
    </row>
    <row r="3659" spans="84:102" x14ac:dyDescent="0.25">
      <c r="CF3659" s="3" t="s">
        <v>3073</v>
      </c>
      <c r="CG3659" s="174">
        <v>1190</v>
      </c>
      <c r="CH3659" s="174">
        <v>137049</v>
      </c>
      <c r="CI3659" s="174">
        <v>5</v>
      </c>
      <c r="CJ3659" s="174">
        <v>1665.684</v>
      </c>
      <c r="CK3659" s="174">
        <v>1665.684</v>
      </c>
      <c r="CN3659" s="3">
        <v>2884</v>
      </c>
      <c r="CO3659" s="169">
        <f t="shared" si="279"/>
        <v>140.49996999999999</v>
      </c>
      <c r="CP3659" s="169">
        <f t="shared" si="280"/>
        <v>143.66669999999999</v>
      </c>
      <c r="CQ3659" s="170">
        <f t="shared" si="281"/>
        <v>284.16666999999995</v>
      </c>
      <c r="CU3659" s="174">
        <v>1190</v>
      </c>
      <c r="CV3659" s="174">
        <v>137049</v>
      </c>
      <c r="CW3659" s="174">
        <v>5</v>
      </c>
      <c r="CX3659" s="174">
        <v>1665.684</v>
      </c>
    </row>
    <row r="3660" spans="84:102" x14ac:dyDescent="0.25">
      <c r="CF3660" s="3" t="s">
        <v>3073</v>
      </c>
      <c r="CG3660" s="174">
        <v>154954</v>
      </c>
      <c r="CH3660" s="174">
        <v>3196</v>
      </c>
      <c r="CI3660" s="174">
        <v>5</v>
      </c>
      <c r="CJ3660" s="174">
        <v>1664.546</v>
      </c>
      <c r="CK3660" s="174">
        <v>1664.546</v>
      </c>
      <c r="CN3660" s="3">
        <v>3076</v>
      </c>
      <c r="CO3660" s="169">
        <f t="shared" si="279"/>
        <v>144.5582</v>
      </c>
      <c r="CP3660" s="169">
        <f t="shared" si="280"/>
        <v>139.4794</v>
      </c>
      <c r="CQ3660" s="170">
        <f t="shared" si="281"/>
        <v>284.0376</v>
      </c>
      <c r="CU3660" s="174">
        <v>154954</v>
      </c>
      <c r="CV3660" s="174">
        <v>3196</v>
      </c>
      <c r="CW3660" s="174">
        <v>5</v>
      </c>
      <c r="CX3660" s="174">
        <v>1664.546</v>
      </c>
    </row>
    <row r="3661" spans="84:102" x14ac:dyDescent="0.25">
      <c r="CF3661" s="3" t="s">
        <v>3073</v>
      </c>
      <c r="CG3661" s="174">
        <v>218</v>
      </c>
      <c r="CH3661" s="174">
        <v>69921</v>
      </c>
      <c r="CI3661" s="174">
        <v>5</v>
      </c>
      <c r="CJ3661" s="174">
        <v>1664.4680000000001</v>
      </c>
      <c r="CK3661" s="174">
        <v>1664.4680000000001</v>
      </c>
      <c r="CN3661" s="3">
        <v>2275</v>
      </c>
      <c r="CO3661" s="169">
        <f t="shared" si="279"/>
        <v>134.05500000000001</v>
      </c>
      <c r="CP3661" s="169">
        <f t="shared" si="280"/>
        <v>143.3296</v>
      </c>
      <c r="CQ3661" s="170">
        <f t="shared" si="281"/>
        <v>277.38459999999998</v>
      </c>
      <c r="CU3661" s="174">
        <v>218</v>
      </c>
      <c r="CV3661" s="174">
        <v>69921</v>
      </c>
      <c r="CW3661" s="174">
        <v>5</v>
      </c>
      <c r="CX3661" s="174">
        <v>1664.4680000000001</v>
      </c>
    </row>
    <row r="3662" spans="84:102" x14ac:dyDescent="0.25">
      <c r="CF3662" s="3" t="s">
        <v>3073</v>
      </c>
      <c r="CG3662" s="174">
        <v>2993</v>
      </c>
      <c r="CH3662" s="174">
        <v>158483</v>
      </c>
      <c r="CI3662" s="174">
        <v>5</v>
      </c>
      <c r="CJ3662" s="174">
        <v>1664.405</v>
      </c>
      <c r="CK3662" s="174">
        <v>1664.405</v>
      </c>
      <c r="CN3662" s="3">
        <v>2916</v>
      </c>
      <c r="CO3662" s="169">
        <f t="shared" si="279"/>
        <v>144.02938999999998</v>
      </c>
      <c r="CP3662" s="169">
        <f t="shared" si="280"/>
        <v>127.67095999999999</v>
      </c>
      <c r="CQ3662" s="170">
        <f t="shared" si="281"/>
        <v>271.70034999999996</v>
      </c>
      <c r="CU3662" s="174">
        <v>2993</v>
      </c>
      <c r="CV3662" s="174">
        <v>158483</v>
      </c>
      <c r="CW3662" s="174">
        <v>5</v>
      </c>
      <c r="CX3662" s="174">
        <v>1664.405</v>
      </c>
    </row>
    <row r="3663" spans="84:102" x14ac:dyDescent="0.25">
      <c r="CF3663" s="3" t="s">
        <v>3073</v>
      </c>
      <c r="CG3663" s="174">
        <v>2190</v>
      </c>
      <c r="CH3663" s="174">
        <v>15271</v>
      </c>
      <c r="CI3663" s="174">
        <v>5</v>
      </c>
      <c r="CJ3663" s="174">
        <v>1664.1310000000001</v>
      </c>
      <c r="CK3663" s="174">
        <v>1664.1310000000001</v>
      </c>
      <c r="CN3663" s="3">
        <v>3448</v>
      </c>
      <c r="CO3663" s="169">
        <f t="shared" si="279"/>
        <v>132.28880000000001</v>
      </c>
      <c r="CP3663" s="169">
        <f t="shared" si="280"/>
        <v>137.7782</v>
      </c>
      <c r="CQ3663" s="170">
        <f t="shared" si="281"/>
        <v>270.06700000000001</v>
      </c>
      <c r="CU3663" s="174">
        <v>2190</v>
      </c>
      <c r="CV3663" s="174">
        <v>15271</v>
      </c>
      <c r="CW3663" s="174">
        <v>5</v>
      </c>
      <c r="CX3663" s="174">
        <v>1664.1310000000001</v>
      </c>
    </row>
    <row r="3664" spans="84:102" x14ac:dyDescent="0.25">
      <c r="CF3664" s="3" t="s">
        <v>3073</v>
      </c>
      <c r="CG3664" s="174">
        <v>72306</v>
      </c>
      <c r="CH3664" s="174">
        <v>294</v>
      </c>
      <c r="CI3664" s="174">
        <v>5</v>
      </c>
      <c r="CJ3664" s="174">
        <v>1663.335</v>
      </c>
      <c r="CK3664" s="174">
        <v>1663.335</v>
      </c>
      <c r="CN3664" s="3">
        <v>1994</v>
      </c>
      <c r="CO3664" s="169">
        <f t="shared" si="279"/>
        <v>132.7774</v>
      </c>
      <c r="CP3664" s="169">
        <f t="shared" si="280"/>
        <v>131.24039999999999</v>
      </c>
      <c r="CQ3664" s="170">
        <f t="shared" si="281"/>
        <v>264.01779999999997</v>
      </c>
      <c r="CU3664" s="174">
        <v>72306</v>
      </c>
      <c r="CV3664" s="174">
        <v>294</v>
      </c>
      <c r="CW3664" s="174">
        <v>5</v>
      </c>
      <c r="CX3664" s="174">
        <v>1663.335</v>
      </c>
    </row>
    <row r="3665" spans="84:102" x14ac:dyDescent="0.25">
      <c r="CF3665" s="3" t="s">
        <v>3073</v>
      </c>
      <c r="CG3665" s="174">
        <v>314</v>
      </c>
      <c r="CH3665" s="174">
        <v>74746</v>
      </c>
      <c r="CI3665" s="174">
        <v>5</v>
      </c>
      <c r="CJ3665" s="174">
        <v>1663.182</v>
      </c>
      <c r="CK3665" s="174">
        <v>1663.182</v>
      </c>
      <c r="CN3665" s="3">
        <v>2907</v>
      </c>
      <c r="CO3665" s="169">
        <f t="shared" si="279"/>
        <v>130.86273</v>
      </c>
      <c r="CP3665" s="169">
        <f t="shared" si="280"/>
        <v>132.33762999999999</v>
      </c>
      <c r="CQ3665" s="170">
        <f t="shared" si="281"/>
        <v>263.20035999999999</v>
      </c>
      <c r="CU3665" s="174">
        <v>314</v>
      </c>
      <c r="CV3665" s="174">
        <v>74746</v>
      </c>
      <c r="CW3665" s="174">
        <v>5</v>
      </c>
      <c r="CX3665" s="174">
        <v>1663.182</v>
      </c>
    </row>
    <row r="3666" spans="84:102" x14ac:dyDescent="0.25">
      <c r="CF3666" s="3" t="s">
        <v>3073</v>
      </c>
      <c r="CG3666" s="174">
        <v>2250</v>
      </c>
      <c r="CH3666" s="174">
        <v>19676</v>
      </c>
      <c r="CI3666" s="174">
        <v>5</v>
      </c>
      <c r="CJ3666" s="174">
        <v>1663.038</v>
      </c>
      <c r="CK3666" s="174">
        <v>1663.038</v>
      </c>
      <c r="CN3666" s="3">
        <v>3354</v>
      </c>
      <c r="CO3666" s="169">
        <f t="shared" si="279"/>
        <v>124.3659</v>
      </c>
      <c r="CP3666" s="169">
        <f t="shared" si="280"/>
        <v>137.8536</v>
      </c>
      <c r="CQ3666" s="170">
        <f t="shared" si="281"/>
        <v>262.21949999999998</v>
      </c>
      <c r="CU3666" s="174">
        <v>2250</v>
      </c>
      <c r="CV3666" s="174">
        <v>19676</v>
      </c>
      <c r="CW3666" s="174">
        <v>5</v>
      </c>
      <c r="CX3666" s="174">
        <v>1663.038</v>
      </c>
    </row>
    <row r="3667" spans="84:102" x14ac:dyDescent="0.25">
      <c r="CF3667" s="3" t="s">
        <v>3073</v>
      </c>
      <c r="CG3667" s="174">
        <v>100039</v>
      </c>
      <c r="CH3667" s="174">
        <v>1483</v>
      </c>
      <c r="CI3667" s="174">
        <v>5</v>
      </c>
      <c r="CJ3667" s="174">
        <v>1662.6849999999999</v>
      </c>
      <c r="CK3667" s="174">
        <v>1662.6849999999999</v>
      </c>
      <c r="CN3667" s="3">
        <v>2883</v>
      </c>
      <c r="CO3667" s="169">
        <f t="shared" si="279"/>
        <v>126.16670000000001</v>
      </c>
      <c r="CP3667" s="169">
        <f t="shared" si="280"/>
        <v>135.33330000000001</v>
      </c>
      <c r="CQ3667" s="170">
        <f t="shared" si="281"/>
        <v>261.5</v>
      </c>
      <c r="CU3667" s="174">
        <v>100039</v>
      </c>
      <c r="CV3667" s="174">
        <v>1483</v>
      </c>
      <c r="CW3667" s="174">
        <v>5</v>
      </c>
      <c r="CX3667" s="174">
        <v>1662.6849999999999</v>
      </c>
    </row>
    <row r="3668" spans="84:102" x14ac:dyDescent="0.25">
      <c r="CF3668" s="3" t="s">
        <v>3073</v>
      </c>
      <c r="CG3668" s="174">
        <v>1423</v>
      </c>
      <c r="CH3668" s="174">
        <v>101380</v>
      </c>
      <c r="CI3668" s="174">
        <v>5</v>
      </c>
      <c r="CJ3668" s="174">
        <v>1662.5519999999999</v>
      </c>
      <c r="CK3668" s="174">
        <v>1662.5519999999999</v>
      </c>
      <c r="CN3668" s="3">
        <v>2858</v>
      </c>
      <c r="CO3668" s="169">
        <f t="shared" si="279"/>
        <v>133.83330000000001</v>
      </c>
      <c r="CP3668" s="169">
        <f t="shared" si="280"/>
        <v>120.66665999999999</v>
      </c>
      <c r="CQ3668" s="170">
        <f t="shared" si="281"/>
        <v>254.49995999999999</v>
      </c>
      <c r="CU3668" s="174">
        <v>1423</v>
      </c>
      <c r="CV3668" s="174">
        <v>101380</v>
      </c>
      <c r="CW3668" s="174">
        <v>5</v>
      </c>
      <c r="CX3668" s="174">
        <v>1662.5519999999999</v>
      </c>
    </row>
    <row r="3669" spans="84:102" x14ac:dyDescent="0.25">
      <c r="CF3669" s="3" t="s">
        <v>3073</v>
      </c>
      <c r="CG3669" s="174">
        <v>76117</v>
      </c>
      <c r="CH3669" s="174">
        <v>1623</v>
      </c>
      <c r="CI3669" s="174">
        <v>5</v>
      </c>
      <c r="CJ3669" s="174">
        <v>1662.5509999999999</v>
      </c>
      <c r="CK3669" s="174">
        <v>1662.5509999999999</v>
      </c>
      <c r="CN3669" s="3">
        <v>2901</v>
      </c>
      <c r="CO3669" s="169">
        <f t="shared" si="279"/>
        <v>125.8627</v>
      </c>
      <c r="CP3669" s="169">
        <f t="shared" si="280"/>
        <v>125.0043</v>
      </c>
      <c r="CQ3669" s="170">
        <f t="shared" si="281"/>
        <v>250.86700000000002</v>
      </c>
      <c r="CU3669" s="174">
        <v>76117</v>
      </c>
      <c r="CV3669" s="174">
        <v>1623</v>
      </c>
      <c r="CW3669" s="174">
        <v>5</v>
      </c>
      <c r="CX3669" s="174">
        <v>1662.5509999999999</v>
      </c>
    </row>
    <row r="3670" spans="84:102" x14ac:dyDescent="0.25">
      <c r="CF3670" s="3" t="s">
        <v>3073</v>
      </c>
      <c r="CG3670" s="174">
        <v>1930</v>
      </c>
      <c r="CH3670" s="174">
        <v>73286</v>
      </c>
      <c r="CI3670" s="174">
        <v>5</v>
      </c>
      <c r="CJ3670" s="174">
        <v>1662.46</v>
      </c>
      <c r="CK3670" s="174">
        <v>1662.46</v>
      </c>
      <c r="CN3670" s="3">
        <v>2289</v>
      </c>
      <c r="CO3670" s="169">
        <f t="shared" si="279"/>
        <v>121.92116999999999</v>
      </c>
      <c r="CP3670" s="169">
        <f t="shared" si="280"/>
        <v>125.53595</v>
      </c>
      <c r="CQ3670" s="170">
        <f t="shared" si="281"/>
        <v>247.45711999999997</v>
      </c>
      <c r="CU3670" s="174">
        <v>1930</v>
      </c>
      <c r="CV3670" s="174">
        <v>73286</v>
      </c>
      <c r="CW3670" s="174">
        <v>5</v>
      </c>
      <c r="CX3670" s="174">
        <v>1662.46</v>
      </c>
    </row>
    <row r="3671" spans="84:102" x14ac:dyDescent="0.25">
      <c r="CF3671" s="3" t="s">
        <v>3073</v>
      </c>
      <c r="CG3671" s="174">
        <v>27717</v>
      </c>
      <c r="CH3671" s="174">
        <v>2352</v>
      </c>
      <c r="CI3671" s="174">
        <v>5</v>
      </c>
      <c r="CJ3671" s="174">
        <v>1662.126</v>
      </c>
      <c r="CK3671" s="174">
        <v>1662.126</v>
      </c>
      <c r="CN3671" s="3">
        <v>3154</v>
      </c>
      <c r="CO3671" s="169">
        <f t="shared" si="279"/>
        <v>121.8199</v>
      </c>
      <c r="CP3671" s="169">
        <f t="shared" si="280"/>
        <v>122.50109999999999</v>
      </c>
      <c r="CQ3671" s="170">
        <f t="shared" si="281"/>
        <v>244.321</v>
      </c>
      <c r="CU3671" s="174">
        <v>27717</v>
      </c>
      <c r="CV3671" s="174">
        <v>2352</v>
      </c>
      <c r="CW3671" s="174">
        <v>5</v>
      </c>
      <c r="CX3671" s="174">
        <v>1662.126</v>
      </c>
    </row>
    <row r="3672" spans="84:102" x14ac:dyDescent="0.25">
      <c r="CF3672" s="3" t="s">
        <v>3073</v>
      </c>
      <c r="CG3672" s="174">
        <v>907</v>
      </c>
      <c r="CH3672" s="174">
        <v>110790</v>
      </c>
      <c r="CI3672" s="174">
        <v>5</v>
      </c>
      <c r="CJ3672" s="174">
        <v>1662.08</v>
      </c>
      <c r="CK3672" s="174">
        <v>1662.08</v>
      </c>
      <c r="CN3672" s="3">
        <v>3150</v>
      </c>
      <c r="CO3672" s="169">
        <f t="shared" si="279"/>
        <v>130.33070000000001</v>
      </c>
      <c r="CP3672" s="169">
        <f t="shared" si="280"/>
        <v>111.17870000000001</v>
      </c>
      <c r="CQ3672" s="170">
        <f t="shared" si="281"/>
        <v>241.50940000000003</v>
      </c>
      <c r="CU3672" s="174">
        <v>907</v>
      </c>
      <c r="CV3672" s="174">
        <v>110790</v>
      </c>
      <c r="CW3672" s="174">
        <v>5</v>
      </c>
      <c r="CX3672" s="174">
        <v>1662.08</v>
      </c>
    </row>
    <row r="3673" spans="84:102" x14ac:dyDescent="0.25">
      <c r="CF3673" s="3" t="s">
        <v>3073</v>
      </c>
      <c r="CG3673" s="174">
        <v>35817</v>
      </c>
      <c r="CH3673" s="174">
        <v>2467</v>
      </c>
      <c r="CI3673" s="174">
        <v>5</v>
      </c>
      <c r="CJ3673" s="174">
        <v>1661.39</v>
      </c>
      <c r="CK3673" s="174">
        <v>1661.39</v>
      </c>
      <c r="CN3673" s="3">
        <v>3169</v>
      </c>
      <c r="CO3673" s="169">
        <f t="shared" si="279"/>
        <v>112.1533</v>
      </c>
      <c r="CP3673" s="169">
        <f t="shared" si="280"/>
        <v>125.1678</v>
      </c>
      <c r="CQ3673" s="170">
        <f t="shared" si="281"/>
        <v>237.3211</v>
      </c>
      <c r="CU3673" s="174">
        <v>35817</v>
      </c>
      <c r="CV3673" s="174">
        <v>2467</v>
      </c>
      <c r="CW3673" s="174">
        <v>5</v>
      </c>
      <c r="CX3673" s="174">
        <v>1661.39</v>
      </c>
    </row>
    <row r="3674" spans="84:102" x14ac:dyDescent="0.25">
      <c r="CF3674" s="3" t="s">
        <v>3073</v>
      </c>
      <c r="CG3674" s="174">
        <v>181070</v>
      </c>
      <c r="CH3674" s="174">
        <v>3439</v>
      </c>
      <c r="CI3674" s="174">
        <v>5</v>
      </c>
      <c r="CJ3674" s="174">
        <v>1660.287</v>
      </c>
      <c r="CK3674" s="174">
        <v>1660.287</v>
      </c>
      <c r="CN3674" s="3">
        <v>3135</v>
      </c>
      <c r="CO3674" s="169">
        <f t="shared" si="279"/>
        <v>105.0095</v>
      </c>
      <c r="CP3674" s="169">
        <f t="shared" si="280"/>
        <v>130.00210000000001</v>
      </c>
      <c r="CQ3674" s="170">
        <f t="shared" si="281"/>
        <v>235.01160000000002</v>
      </c>
      <c r="CU3674" s="174">
        <v>181070</v>
      </c>
      <c r="CV3674" s="174">
        <v>3439</v>
      </c>
      <c r="CW3674" s="174">
        <v>5</v>
      </c>
      <c r="CX3674" s="174">
        <v>1660.287</v>
      </c>
    </row>
    <row r="3675" spans="84:102" x14ac:dyDescent="0.25">
      <c r="CF3675" s="3" t="s">
        <v>3073</v>
      </c>
      <c r="CG3675" s="174">
        <v>438</v>
      </c>
      <c r="CH3675" s="174">
        <v>83118</v>
      </c>
      <c r="CI3675" s="174">
        <v>5</v>
      </c>
      <c r="CJ3675" s="174">
        <v>1660.145</v>
      </c>
      <c r="CK3675" s="174">
        <v>1660.145</v>
      </c>
      <c r="CN3675" s="3">
        <v>2902</v>
      </c>
      <c r="CO3675" s="169">
        <f t="shared" si="279"/>
        <v>103.3627</v>
      </c>
      <c r="CP3675" s="169">
        <f t="shared" si="280"/>
        <v>124.17100000000001</v>
      </c>
      <c r="CQ3675" s="170">
        <f t="shared" si="281"/>
        <v>227.53370000000001</v>
      </c>
      <c r="CU3675" s="174">
        <v>438</v>
      </c>
      <c r="CV3675" s="174">
        <v>83118</v>
      </c>
      <c r="CW3675" s="174">
        <v>5</v>
      </c>
      <c r="CX3675" s="174">
        <v>1660.145</v>
      </c>
    </row>
    <row r="3676" spans="84:102" x14ac:dyDescent="0.25">
      <c r="CF3676" s="3" t="s">
        <v>3073</v>
      </c>
      <c r="CG3676" s="174">
        <v>3661</v>
      </c>
      <c r="CH3676" s="174">
        <v>109780</v>
      </c>
      <c r="CI3676" s="174">
        <v>5</v>
      </c>
      <c r="CJ3676" s="174">
        <v>1660.114</v>
      </c>
      <c r="CK3676" s="174">
        <v>1660.114</v>
      </c>
      <c r="CN3676" s="3">
        <v>2897</v>
      </c>
      <c r="CO3676" s="169">
        <f t="shared" si="279"/>
        <v>113.83329999999999</v>
      </c>
      <c r="CP3676" s="169">
        <f t="shared" si="280"/>
        <v>110.66670000000001</v>
      </c>
      <c r="CQ3676" s="170">
        <f t="shared" si="281"/>
        <v>224.5</v>
      </c>
      <c r="CU3676" s="174">
        <v>3661</v>
      </c>
      <c r="CV3676" s="174">
        <v>109780</v>
      </c>
      <c r="CW3676" s="174">
        <v>5</v>
      </c>
      <c r="CX3676" s="174">
        <v>1660.114</v>
      </c>
    </row>
    <row r="3677" spans="84:102" x14ac:dyDescent="0.25">
      <c r="CF3677" s="3" t="s">
        <v>3073</v>
      </c>
      <c r="CG3677" s="174">
        <v>3189</v>
      </c>
      <c r="CH3677" s="174">
        <v>154027</v>
      </c>
      <c r="CI3677" s="174">
        <v>5</v>
      </c>
      <c r="CJ3677" s="174">
        <v>1659.8019999999999</v>
      </c>
      <c r="CK3677" s="174">
        <v>1659.8019999999999</v>
      </c>
      <c r="CN3677" s="3">
        <v>1434</v>
      </c>
      <c r="CO3677" s="169">
        <f t="shared" si="279"/>
        <v>108.4462</v>
      </c>
      <c r="CP3677" s="169">
        <f t="shared" si="280"/>
        <v>112.262</v>
      </c>
      <c r="CQ3677" s="170">
        <f t="shared" si="281"/>
        <v>220.70820000000001</v>
      </c>
      <c r="CU3677" s="174">
        <v>3189</v>
      </c>
      <c r="CV3677" s="174">
        <v>154027</v>
      </c>
      <c r="CW3677" s="174">
        <v>5</v>
      </c>
      <c r="CX3677" s="174">
        <v>1659.8019999999999</v>
      </c>
    </row>
    <row r="3678" spans="84:102" x14ac:dyDescent="0.25">
      <c r="CF3678" s="3" t="s">
        <v>3073</v>
      </c>
      <c r="CG3678" s="174">
        <v>101474</v>
      </c>
      <c r="CH3678" s="174">
        <v>1442</v>
      </c>
      <c r="CI3678" s="174">
        <v>5</v>
      </c>
      <c r="CJ3678" s="174">
        <v>1659.32</v>
      </c>
      <c r="CK3678" s="174">
        <v>1659.32</v>
      </c>
      <c r="CN3678" s="3">
        <v>1704</v>
      </c>
      <c r="CO3678" s="169">
        <f t="shared" si="279"/>
        <v>92.993080000000006</v>
      </c>
      <c r="CP3678" s="169">
        <f t="shared" si="280"/>
        <v>103.43940000000001</v>
      </c>
      <c r="CQ3678" s="170">
        <f t="shared" si="281"/>
        <v>196.43248</v>
      </c>
      <c r="CU3678" s="174">
        <v>101474</v>
      </c>
      <c r="CV3678" s="174">
        <v>1442</v>
      </c>
      <c r="CW3678" s="174">
        <v>5</v>
      </c>
      <c r="CX3678" s="174">
        <v>1659.32</v>
      </c>
    </row>
    <row r="3679" spans="84:102" x14ac:dyDescent="0.25">
      <c r="CF3679" s="3" t="s">
        <v>3073</v>
      </c>
      <c r="CG3679" s="174">
        <v>137274</v>
      </c>
      <c r="CH3679" s="174">
        <v>2038</v>
      </c>
      <c r="CI3679" s="174">
        <v>5</v>
      </c>
      <c r="CJ3679" s="174">
        <v>1659.288</v>
      </c>
      <c r="CK3679" s="174">
        <v>1659.288</v>
      </c>
      <c r="CN3679" s="3">
        <v>2899</v>
      </c>
      <c r="CO3679" s="169">
        <f t="shared" si="279"/>
        <v>97.100940000000008</v>
      </c>
      <c r="CP3679" s="169">
        <f t="shared" si="280"/>
        <v>98.318060000000003</v>
      </c>
      <c r="CQ3679" s="170">
        <f t="shared" si="281"/>
        <v>195.41900000000001</v>
      </c>
      <c r="CU3679" s="174">
        <v>137274</v>
      </c>
      <c r="CV3679" s="174">
        <v>2038</v>
      </c>
      <c r="CW3679" s="174">
        <v>5</v>
      </c>
      <c r="CX3679" s="174">
        <v>1659.288</v>
      </c>
    </row>
    <row r="3680" spans="84:102" x14ac:dyDescent="0.25">
      <c r="CF3680" s="3" t="s">
        <v>3073</v>
      </c>
      <c r="CG3680" s="174">
        <v>3358</v>
      </c>
      <c r="CH3680" s="174">
        <v>167193</v>
      </c>
      <c r="CI3680" s="174">
        <v>5</v>
      </c>
      <c r="CJ3680" s="174">
        <v>1659.2660000000001</v>
      </c>
      <c r="CK3680" s="174">
        <v>1659.2660000000001</v>
      </c>
      <c r="CN3680" s="3">
        <v>2909</v>
      </c>
      <c r="CO3680" s="169">
        <f t="shared" si="279"/>
        <v>97.529399999999995</v>
      </c>
      <c r="CP3680" s="169">
        <f t="shared" si="280"/>
        <v>97.337620000000001</v>
      </c>
      <c r="CQ3680" s="170">
        <f t="shared" si="281"/>
        <v>194.86702</v>
      </c>
      <c r="CU3680" s="174">
        <v>3358</v>
      </c>
      <c r="CV3680" s="174">
        <v>167193</v>
      </c>
      <c r="CW3680" s="174">
        <v>5</v>
      </c>
      <c r="CX3680" s="174">
        <v>1659.2660000000001</v>
      </c>
    </row>
    <row r="3681" spans="84:102" x14ac:dyDescent="0.25">
      <c r="CF3681" s="3" t="s">
        <v>3073</v>
      </c>
      <c r="CG3681" s="174">
        <v>96071</v>
      </c>
      <c r="CH3681" s="174">
        <v>3631</v>
      </c>
      <c r="CI3681" s="174">
        <v>5</v>
      </c>
      <c r="CJ3681" s="174">
        <v>1659.0889999999999</v>
      </c>
      <c r="CK3681" s="174">
        <v>1659.0889999999999</v>
      </c>
      <c r="CN3681" s="3">
        <v>3116</v>
      </c>
      <c r="CO3681" s="169">
        <f t="shared" si="279"/>
        <v>98.934280000000001</v>
      </c>
      <c r="CP3681" s="169">
        <f t="shared" si="280"/>
        <v>95.818060000000003</v>
      </c>
      <c r="CQ3681" s="170">
        <f t="shared" si="281"/>
        <v>194.75234</v>
      </c>
      <c r="CU3681" s="174">
        <v>96071</v>
      </c>
      <c r="CV3681" s="174">
        <v>3631</v>
      </c>
      <c r="CW3681" s="174">
        <v>5</v>
      </c>
      <c r="CX3681" s="174">
        <v>1659.0889999999999</v>
      </c>
    </row>
    <row r="3682" spans="84:102" x14ac:dyDescent="0.25">
      <c r="CF3682" s="3" t="s">
        <v>3073</v>
      </c>
      <c r="CG3682" s="174">
        <v>145738</v>
      </c>
      <c r="CH3682" s="174">
        <v>1164</v>
      </c>
      <c r="CI3682" s="174">
        <v>5</v>
      </c>
      <c r="CJ3682" s="174">
        <v>1658.704</v>
      </c>
      <c r="CK3682" s="174">
        <v>1658.704</v>
      </c>
      <c r="CN3682" s="3">
        <v>1027</v>
      </c>
      <c r="CO3682" s="169">
        <f t="shared" si="279"/>
        <v>84.88103000000001</v>
      </c>
      <c r="CP3682" s="169">
        <f t="shared" si="280"/>
        <v>109.06847999999999</v>
      </c>
      <c r="CQ3682" s="170">
        <f t="shared" si="281"/>
        <v>193.94951</v>
      </c>
      <c r="CU3682" s="174">
        <v>145738</v>
      </c>
      <c r="CV3682" s="174">
        <v>1164</v>
      </c>
      <c r="CW3682" s="174">
        <v>5</v>
      </c>
      <c r="CX3682" s="174">
        <v>1658.704</v>
      </c>
    </row>
    <row r="3683" spans="84:102" x14ac:dyDescent="0.25">
      <c r="CF3683" s="3" t="s">
        <v>3073</v>
      </c>
      <c r="CG3683" s="174">
        <v>182105</v>
      </c>
      <c r="CH3683" s="174">
        <v>3460</v>
      </c>
      <c r="CI3683" s="174">
        <v>5</v>
      </c>
      <c r="CJ3683" s="174">
        <v>1658.4559999999999</v>
      </c>
      <c r="CK3683" s="174">
        <v>1658.4559999999999</v>
      </c>
      <c r="CN3683" s="3">
        <v>2335</v>
      </c>
      <c r="CO3683" s="169">
        <f t="shared" si="279"/>
        <v>94.198520000000002</v>
      </c>
      <c r="CP3683" s="169">
        <f t="shared" si="280"/>
        <v>98.234859999999998</v>
      </c>
      <c r="CQ3683" s="170">
        <f t="shared" si="281"/>
        <v>192.43338</v>
      </c>
      <c r="CU3683" s="174">
        <v>182105</v>
      </c>
      <c r="CV3683" s="174">
        <v>3460</v>
      </c>
      <c r="CW3683" s="174">
        <v>5</v>
      </c>
      <c r="CX3683" s="174">
        <v>1658.4559999999999</v>
      </c>
    </row>
    <row r="3684" spans="84:102" x14ac:dyDescent="0.25">
      <c r="CF3684" s="3" t="s">
        <v>3073</v>
      </c>
      <c r="CG3684" s="174">
        <v>3498</v>
      </c>
      <c r="CH3684" s="174">
        <v>60700</v>
      </c>
      <c r="CI3684" s="174">
        <v>5</v>
      </c>
      <c r="CJ3684" s="174">
        <v>1657.979</v>
      </c>
      <c r="CK3684" s="174">
        <v>1657.979</v>
      </c>
      <c r="CN3684" s="3">
        <v>2332</v>
      </c>
      <c r="CO3684" s="169">
        <f t="shared" si="279"/>
        <v>89.666659999999993</v>
      </c>
      <c r="CP3684" s="169">
        <f t="shared" si="280"/>
        <v>98.666659999999993</v>
      </c>
      <c r="CQ3684" s="170">
        <f t="shared" si="281"/>
        <v>188.33331999999999</v>
      </c>
      <c r="CU3684" s="174">
        <v>3498</v>
      </c>
      <c r="CV3684" s="174">
        <v>60700</v>
      </c>
      <c r="CW3684" s="174">
        <v>5</v>
      </c>
      <c r="CX3684" s="174">
        <v>1657.979</v>
      </c>
    </row>
    <row r="3685" spans="84:102" x14ac:dyDescent="0.25">
      <c r="CF3685" s="3" t="s">
        <v>3073</v>
      </c>
      <c r="CG3685" s="174">
        <v>2059</v>
      </c>
      <c r="CH3685" s="174">
        <v>145444</v>
      </c>
      <c r="CI3685" s="174">
        <v>5</v>
      </c>
      <c r="CJ3685" s="174">
        <v>1657.0039999999999</v>
      </c>
      <c r="CK3685" s="174">
        <v>1657.0039999999999</v>
      </c>
      <c r="CN3685" s="3">
        <v>1648</v>
      </c>
      <c r="CO3685" s="169">
        <f t="shared" si="279"/>
        <v>94.109359999999995</v>
      </c>
      <c r="CP3685" s="169">
        <f t="shared" si="280"/>
        <v>85.469809999999995</v>
      </c>
      <c r="CQ3685" s="170">
        <f t="shared" si="281"/>
        <v>179.57916999999998</v>
      </c>
      <c r="CU3685" s="174">
        <v>2059</v>
      </c>
      <c r="CV3685" s="174">
        <v>145444</v>
      </c>
      <c r="CW3685" s="174">
        <v>5</v>
      </c>
      <c r="CX3685" s="174">
        <v>1657.0039999999999</v>
      </c>
    </row>
    <row r="3686" spans="84:102" x14ac:dyDescent="0.25">
      <c r="CF3686" s="3" t="s">
        <v>3073</v>
      </c>
      <c r="CG3686" s="174">
        <v>1360</v>
      </c>
      <c r="CH3686" s="174">
        <v>112047</v>
      </c>
      <c r="CI3686" s="174">
        <v>5</v>
      </c>
      <c r="CJ3686" s="174">
        <v>1656.789</v>
      </c>
      <c r="CK3686" s="174">
        <v>1656.789</v>
      </c>
      <c r="CN3686" s="3">
        <v>303</v>
      </c>
      <c r="CO3686" s="169">
        <f t="shared" si="279"/>
        <v>82.889790000000005</v>
      </c>
      <c r="CP3686" s="169">
        <f t="shared" si="280"/>
        <v>91.223119999999994</v>
      </c>
      <c r="CQ3686" s="170">
        <f t="shared" si="281"/>
        <v>174.11291</v>
      </c>
      <c r="CU3686" s="174">
        <v>1360</v>
      </c>
      <c r="CV3686" s="174">
        <v>112047</v>
      </c>
      <c r="CW3686" s="174">
        <v>5</v>
      </c>
      <c r="CX3686" s="174">
        <v>1656.789</v>
      </c>
    </row>
    <row r="3687" spans="84:102" x14ac:dyDescent="0.25">
      <c r="CF3687" s="3" t="s">
        <v>3073</v>
      </c>
      <c r="CG3687" s="174">
        <v>101132</v>
      </c>
      <c r="CH3687" s="174">
        <v>775</v>
      </c>
      <c r="CI3687" s="174">
        <v>5</v>
      </c>
      <c r="CJ3687" s="174">
        <v>1656.654</v>
      </c>
      <c r="CK3687" s="174">
        <v>1656.654</v>
      </c>
      <c r="CN3687" s="3">
        <v>1148</v>
      </c>
      <c r="CO3687" s="169">
        <f t="shared" si="279"/>
        <v>80.666659999999993</v>
      </c>
      <c r="CP3687" s="169">
        <f t="shared" si="280"/>
        <v>86.166669999999996</v>
      </c>
      <c r="CQ3687" s="170">
        <f t="shared" si="281"/>
        <v>166.83332999999999</v>
      </c>
      <c r="CU3687" s="174">
        <v>101132</v>
      </c>
      <c r="CV3687" s="174">
        <v>775</v>
      </c>
      <c r="CW3687" s="174">
        <v>5</v>
      </c>
      <c r="CX3687" s="174">
        <v>1656.654</v>
      </c>
    </row>
    <row r="3688" spans="84:102" x14ac:dyDescent="0.25">
      <c r="CF3688" s="3" t="s">
        <v>3073</v>
      </c>
      <c r="CG3688" s="174">
        <v>52466</v>
      </c>
      <c r="CH3688" s="174">
        <v>1826</v>
      </c>
      <c r="CI3688" s="174">
        <v>5</v>
      </c>
      <c r="CJ3688" s="174">
        <v>1656.56</v>
      </c>
      <c r="CK3688" s="174">
        <v>1656.56</v>
      </c>
      <c r="CN3688" s="3">
        <v>3741</v>
      </c>
      <c r="CO3688" s="169">
        <f t="shared" si="279"/>
        <v>0</v>
      </c>
      <c r="CP3688" s="169">
        <f t="shared" si="280"/>
        <v>164</v>
      </c>
      <c r="CQ3688" s="170">
        <f t="shared" si="281"/>
        <v>164</v>
      </c>
      <c r="CU3688" s="174">
        <v>52466</v>
      </c>
      <c r="CV3688" s="174">
        <v>1826</v>
      </c>
      <c r="CW3688" s="174">
        <v>5</v>
      </c>
      <c r="CX3688" s="174">
        <v>1656.56</v>
      </c>
    </row>
    <row r="3689" spans="84:102" x14ac:dyDescent="0.25">
      <c r="CF3689" s="3" t="s">
        <v>3073</v>
      </c>
      <c r="CG3689" s="174">
        <v>128266</v>
      </c>
      <c r="CH3689" s="174">
        <v>1247</v>
      </c>
      <c r="CI3689" s="174">
        <v>5</v>
      </c>
      <c r="CJ3689" s="174">
        <v>1656.3430000000001</v>
      </c>
      <c r="CK3689" s="174">
        <v>1656.3430000000001</v>
      </c>
      <c r="CN3689" s="3">
        <v>466</v>
      </c>
      <c r="CO3689" s="169">
        <f t="shared" si="279"/>
        <v>86.333329999999989</v>
      </c>
      <c r="CP3689" s="169">
        <f t="shared" si="280"/>
        <v>72.833339999999993</v>
      </c>
      <c r="CQ3689" s="170">
        <f t="shared" si="281"/>
        <v>159.16666999999998</v>
      </c>
      <c r="CU3689" s="174">
        <v>128266</v>
      </c>
      <c r="CV3689" s="174">
        <v>1247</v>
      </c>
      <c r="CW3689" s="174">
        <v>5</v>
      </c>
      <c r="CX3689" s="174">
        <v>1656.3430000000001</v>
      </c>
    </row>
    <row r="3690" spans="84:102" x14ac:dyDescent="0.25">
      <c r="CF3690" s="3" t="s">
        <v>3073</v>
      </c>
      <c r="CG3690" s="174">
        <v>207</v>
      </c>
      <c r="CH3690" s="174">
        <v>70958</v>
      </c>
      <c r="CI3690" s="174">
        <v>5</v>
      </c>
      <c r="CJ3690" s="174">
        <v>1656.2760000000001</v>
      </c>
      <c r="CK3690" s="174">
        <v>1656.2760000000001</v>
      </c>
      <c r="CN3690" s="3">
        <v>985</v>
      </c>
      <c r="CO3690" s="169">
        <f t="shared" si="279"/>
        <v>73.892619999999994</v>
      </c>
      <c r="CP3690" s="169">
        <f t="shared" si="280"/>
        <v>65.768940000000001</v>
      </c>
      <c r="CQ3690" s="170">
        <f t="shared" si="281"/>
        <v>139.66156000000001</v>
      </c>
      <c r="CU3690" s="174">
        <v>207</v>
      </c>
      <c r="CV3690" s="174">
        <v>70958</v>
      </c>
      <c r="CW3690" s="174">
        <v>5</v>
      </c>
      <c r="CX3690" s="174">
        <v>1656.2760000000001</v>
      </c>
    </row>
    <row r="3691" spans="84:102" x14ac:dyDescent="0.25">
      <c r="CF3691" s="3" t="s">
        <v>3073</v>
      </c>
      <c r="CG3691" s="174">
        <v>85463</v>
      </c>
      <c r="CH3691" s="174">
        <v>1544</v>
      </c>
      <c r="CI3691" s="174">
        <v>5</v>
      </c>
      <c r="CJ3691" s="174">
        <v>1656.0239999999999</v>
      </c>
      <c r="CK3691" s="174">
        <v>1656.0239999999999</v>
      </c>
      <c r="CN3691" s="3">
        <v>2913</v>
      </c>
      <c r="CO3691" s="169">
        <f t="shared" si="279"/>
        <v>69.835949999999997</v>
      </c>
      <c r="CP3691" s="169">
        <f t="shared" si="280"/>
        <v>67.421490000000006</v>
      </c>
      <c r="CQ3691" s="170">
        <f t="shared" si="281"/>
        <v>137.25744</v>
      </c>
      <c r="CU3691" s="174">
        <v>85463</v>
      </c>
      <c r="CV3691" s="174">
        <v>1544</v>
      </c>
      <c r="CW3691" s="174">
        <v>5</v>
      </c>
      <c r="CX3691" s="174">
        <v>1656.0239999999999</v>
      </c>
    </row>
    <row r="3692" spans="84:102" x14ac:dyDescent="0.25">
      <c r="CF3692" s="3" t="s">
        <v>3073</v>
      </c>
      <c r="CG3692" s="174">
        <v>124339</v>
      </c>
      <c r="CH3692" s="174">
        <v>1045</v>
      </c>
      <c r="CI3692" s="174">
        <v>5</v>
      </c>
      <c r="CJ3692" s="174">
        <v>1655.758</v>
      </c>
      <c r="CK3692" s="174">
        <v>1655.758</v>
      </c>
      <c r="CN3692" s="3">
        <v>2333</v>
      </c>
      <c r="CO3692" s="169">
        <f t="shared" si="279"/>
        <v>61.166670000000003</v>
      </c>
      <c r="CP3692" s="169">
        <f t="shared" si="280"/>
        <v>65.5</v>
      </c>
      <c r="CQ3692" s="170">
        <f t="shared" si="281"/>
        <v>126.66667000000001</v>
      </c>
      <c r="CU3692" s="174">
        <v>124339</v>
      </c>
      <c r="CV3692" s="174">
        <v>1045</v>
      </c>
      <c r="CW3692" s="174">
        <v>5</v>
      </c>
      <c r="CX3692" s="174">
        <v>1655.758</v>
      </c>
    </row>
    <row r="3693" spans="84:102" x14ac:dyDescent="0.25">
      <c r="CF3693" s="3" t="s">
        <v>3073</v>
      </c>
      <c r="CG3693" s="174">
        <v>88579</v>
      </c>
      <c r="CH3693" s="174">
        <v>1516</v>
      </c>
      <c r="CI3693" s="174">
        <v>5</v>
      </c>
      <c r="CJ3693" s="174">
        <v>1655.5160000000001</v>
      </c>
      <c r="CK3693" s="174">
        <v>1655.5160000000001</v>
      </c>
      <c r="CN3693" s="3">
        <v>3737</v>
      </c>
      <c r="CO3693" s="169">
        <f t="shared" si="279"/>
        <v>51.972000000000001</v>
      </c>
      <c r="CP3693" s="169">
        <f t="shared" si="280"/>
        <v>74.408000000000001</v>
      </c>
      <c r="CQ3693" s="170">
        <f t="shared" si="281"/>
        <v>126.38</v>
      </c>
      <c r="CU3693" s="174">
        <v>88579</v>
      </c>
      <c r="CV3693" s="174">
        <v>1516</v>
      </c>
      <c r="CW3693" s="174">
        <v>5</v>
      </c>
      <c r="CX3693" s="174">
        <v>1655.5160000000001</v>
      </c>
    </row>
    <row r="3694" spans="84:102" x14ac:dyDescent="0.25">
      <c r="CF3694" s="3" t="s">
        <v>3073</v>
      </c>
      <c r="CG3694" s="174">
        <v>2677</v>
      </c>
      <c r="CH3694" s="174">
        <v>125983</v>
      </c>
      <c r="CI3694" s="174">
        <v>5</v>
      </c>
      <c r="CJ3694" s="174">
        <v>1655.2819999999999</v>
      </c>
      <c r="CK3694" s="174">
        <v>1655.2819999999999</v>
      </c>
      <c r="CN3694" s="3">
        <v>290</v>
      </c>
      <c r="CO3694" s="169">
        <f t="shared" si="279"/>
        <v>61.889789999999998</v>
      </c>
      <c r="CP3694" s="169">
        <f t="shared" si="280"/>
        <v>57.223129999999998</v>
      </c>
      <c r="CQ3694" s="170">
        <f t="shared" si="281"/>
        <v>119.11292</v>
      </c>
      <c r="CU3694" s="174">
        <v>2677</v>
      </c>
      <c r="CV3694" s="174">
        <v>125983</v>
      </c>
      <c r="CW3694" s="174">
        <v>5</v>
      </c>
      <c r="CX3694" s="174">
        <v>1655.2819999999999</v>
      </c>
    </row>
    <row r="3695" spans="84:102" x14ac:dyDescent="0.25">
      <c r="CF3695" s="3" t="s">
        <v>3073</v>
      </c>
      <c r="CG3695" s="174">
        <v>66927</v>
      </c>
      <c r="CH3695" s="174">
        <v>1694</v>
      </c>
      <c r="CI3695" s="174">
        <v>5</v>
      </c>
      <c r="CJ3695" s="174">
        <v>1655.1220000000001</v>
      </c>
      <c r="CK3695" s="174">
        <v>1655.1220000000001</v>
      </c>
      <c r="CN3695" s="3">
        <v>3126</v>
      </c>
      <c r="CO3695" s="169">
        <f t="shared" si="279"/>
        <v>58.82179</v>
      </c>
      <c r="CP3695" s="169">
        <f t="shared" si="280"/>
        <v>57.155610000000003</v>
      </c>
      <c r="CQ3695" s="170">
        <f t="shared" si="281"/>
        <v>115.9774</v>
      </c>
      <c r="CU3695" s="174">
        <v>66927</v>
      </c>
      <c r="CV3695" s="174">
        <v>1694</v>
      </c>
      <c r="CW3695" s="174">
        <v>5</v>
      </c>
      <c r="CX3695" s="174">
        <v>1655.1220000000001</v>
      </c>
    </row>
    <row r="3696" spans="84:102" x14ac:dyDescent="0.25">
      <c r="CF3696" s="3" t="s">
        <v>3073</v>
      </c>
      <c r="CG3696" s="174">
        <v>338</v>
      </c>
      <c r="CH3696" s="174">
        <v>75729</v>
      </c>
      <c r="CI3696" s="174">
        <v>5</v>
      </c>
      <c r="CJ3696" s="174">
        <v>1655.1189999999999</v>
      </c>
      <c r="CK3696" s="174">
        <v>1655.1189999999999</v>
      </c>
      <c r="CN3696" s="3">
        <v>3356</v>
      </c>
      <c r="CO3696" s="169">
        <f t="shared" si="279"/>
        <v>61.82</v>
      </c>
      <c r="CP3696" s="169">
        <f t="shared" si="280"/>
        <v>46.32</v>
      </c>
      <c r="CQ3696" s="170">
        <f t="shared" si="281"/>
        <v>108.14</v>
      </c>
      <c r="CU3696" s="174">
        <v>338</v>
      </c>
      <c r="CV3696" s="174">
        <v>75729</v>
      </c>
      <c r="CW3696" s="174">
        <v>5</v>
      </c>
      <c r="CX3696" s="174">
        <v>1655.1189999999999</v>
      </c>
    </row>
    <row r="3697" spans="84:102" x14ac:dyDescent="0.25">
      <c r="CF3697" s="3" t="s">
        <v>3073</v>
      </c>
      <c r="CG3697" s="174">
        <v>70</v>
      </c>
      <c r="CH3697" s="174">
        <v>64865</v>
      </c>
      <c r="CI3697" s="174">
        <v>5</v>
      </c>
      <c r="CJ3697" s="174">
        <v>1654.9490000000001</v>
      </c>
      <c r="CK3697" s="174">
        <v>1654.9490000000001</v>
      </c>
      <c r="CN3697" s="3">
        <v>174</v>
      </c>
      <c r="CO3697" s="169">
        <f t="shared" si="279"/>
        <v>50.612920000000003</v>
      </c>
      <c r="CP3697" s="169">
        <f t="shared" si="280"/>
        <v>56.112920000000003</v>
      </c>
      <c r="CQ3697" s="170">
        <f t="shared" si="281"/>
        <v>106.72584000000001</v>
      </c>
      <c r="CU3697" s="174">
        <v>70</v>
      </c>
      <c r="CV3697" s="174">
        <v>64865</v>
      </c>
      <c r="CW3697" s="174">
        <v>5</v>
      </c>
      <c r="CX3697" s="174">
        <v>1654.9490000000001</v>
      </c>
    </row>
    <row r="3698" spans="84:102" x14ac:dyDescent="0.25">
      <c r="CF3698" s="3" t="s">
        <v>3073</v>
      </c>
      <c r="CG3698" s="174">
        <v>151407</v>
      </c>
      <c r="CH3698" s="174">
        <v>3128</v>
      </c>
      <c r="CI3698" s="174">
        <v>5</v>
      </c>
      <c r="CJ3698" s="174">
        <v>1654.644</v>
      </c>
      <c r="CK3698" s="174">
        <v>1654.644</v>
      </c>
      <c r="CN3698" s="3">
        <v>932</v>
      </c>
      <c r="CO3698" s="169">
        <f t="shared" si="279"/>
        <v>51.800577000000004</v>
      </c>
      <c r="CP3698" s="169">
        <f t="shared" si="280"/>
        <v>47.07058</v>
      </c>
      <c r="CQ3698" s="170">
        <f t="shared" si="281"/>
        <v>98.871157000000011</v>
      </c>
      <c r="CU3698" s="174">
        <v>151407</v>
      </c>
      <c r="CV3698" s="174">
        <v>3128</v>
      </c>
      <c r="CW3698" s="174">
        <v>5</v>
      </c>
      <c r="CX3698" s="174">
        <v>1654.644</v>
      </c>
    </row>
    <row r="3699" spans="84:102" x14ac:dyDescent="0.25">
      <c r="CF3699" s="3" t="s">
        <v>3073</v>
      </c>
      <c r="CG3699" s="174">
        <v>53659</v>
      </c>
      <c r="CH3699" s="174">
        <v>1842</v>
      </c>
      <c r="CI3699" s="174">
        <v>5</v>
      </c>
      <c r="CJ3699" s="174">
        <v>1654.4949999999999</v>
      </c>
      <c r="CK3699" s="174">
        <v>1654.4949999999999</v>
      </c>
      <c r="CN3699" s="3">
        <v>1898</v>
      </c>
      <c r="CO3699" s="169">
        <f t="shared" si="279"/>
        <v>48.51952</v>
      </c>
      <c r="CP3699" s="169">
        <f t="shared" si="280"/>
        <v>44.741970000000002</v>
      </c>
      <c r="CQ3699" s="170">
        <f t="shared" si="281"/>
        <v>93.261490000000009</v>
      </c>
      <c r="CU3699" s="174">
        <v>53659</v>
      </c>
      <c r="CV3699" s="174">
        <v>1842</v>
      </c>
      <c r="CW3699" s="174">
        <v>5</v>
      </c>
      <c r="CX3699" s="174">
        <v>1654.4949999999999</v>
      </c>
    </row>
    <row r="3700" spans="84:102" x14ac:dyDescent="0.25">
      <c r="CF3700" s="3" t="s">
        <v>3073</v>
      </c>
      <c r="CG3700" s="174">
        <v>2552</v>
      </c>
      <c r="CH3700" s="174">
        <v>47033</v>
      </c>
      <c r="CI3700" s="174">
        <v>5</v>
      </c>
      <c r="CJ3700" s="174">
        <v>1654.076</v>
      </c>
      <c r="CK3700" s="174">
        <v>1654.076</v>
      </c>
      <c r="CN3700" s="3">
        <v>3123</v>
      </c>
      <c r="CO3700" s="169">
        <f t="shared" si="279"/>
        <v>40.837049999999998</v>
      </c>
      <c r="CP3700" s="169">
        <f t="shared" si="280"/>
        <v>49.514859999999999</v>
      </c>
      <c r="CQ3700" s="170">
        <f t="shared" si="281"/>
        <v>90.351910000000004</v>
      </c>
      <c r="CU3700" s="174">
        <v>2552</v>
      </c>
      <c r="CV3700" s="174">
        <v>47033</v>
      </c>
      <c r="CW3700" s="174">
        <v>5</v>
      </c>
      <c r="CX3700" s="174">
        <v>1654.076</v>
      </c>
    </row>
    <row r="3701" spans="84:102" x14ac:dyDescent="0.25">
      <c r="CF3701" s="3" t="s">
        <v>3073</v>
      </c>
      <c r="CG3701" s="174">
        <v>81006</v>
      </c>
      <c r="CH3701" s="174">
        <v>3554</v>
      </c>
      <c r="CI3701" s="174">
        <v>5</v>
      </c>
      <c r="CJ3701" s="174">
        <v>1654.0170000000001</v>
      </c>
      <c r="CK3701" s="174">
        <v>1654.0170000000001</v>
      </c>
      <c r="CN3701" s="3">
        <v>436</v>
      </c>
      <c r="CO3701" s="169">
        <f t="shared" si="279"/>
        <v>40.666670000000003</v>
      </c>
      <c r="CP3701" s="169">
        <f t="shared" si="280"/>
        <v>45</v>
      </c>
      <c r="CQ3701" s="170">
        <f t="shared" si="281"/>
        <v>85.666670000000011</v>
      </c>
      <c r="CU3701" s="174">
        <v>81006</v>
      </c>
      <c r="CV3701" s="174">
        <v>3554</v>
      </c>
      <c r="CW3701" s="174">
        <v>5</v>
      </c>
      <c r="CX3701" s="174">
        <v>1654.0170000000001</v>
      </c>
    </row>
    <row r="3702" spans="84:102" x14ac:dyDescent="0.25">
      <c r="CF3702" s="3" t="s">
        <v>3073</v>
      </c>
      <c r="CG3702" s="174">
        <v>34520</v>
      </c>
      <c r="CH3702" s="174">
        <v>2453</v>
      </c>
      <c r="CI3702" s="174">
        <v>5</v>
      </c>
      <c r="CJ3702" s="174">
        <v>1653.7370000000001</v>
      </c>
      <c r="CK3702" s="174">
        <v>1653.7370000000001</v>
      </c>
      <c r="CN3702" s="3">
        <v>673</v>
      </c>
      <c r="CO3702" s="169">
        <f t="shared" si="279"/>
        <v>41.759630000000001</v>
      </c>
      <c r="CP3702" s="169">
        <f t="shared" si="280"/>
        <v>43.70044</v>
      </c>
      <c r="CQ3702" s="170">
        <f t="shared" si="281"/>
        <v>85.460070000000002</v>
      </c>
      <c r="CU3702" s="174">
        <v>34520</v>
      </c>
      <c r="CV3702" s="174">
        <v>2453</v>
      </c>
      <c r="CW3702" s="174">
        <v>5</v>
      </c>
      <c r="CX3702" s="174">
        <v>1653.7370000000001</v>
      </c>
    </row>
    <row r="3703" spans="84:102" x14ac:dyDescent="0.25">
      <c r="CF3703" s="3" t="s">
        <v>3073</v>
      </c>
      <c r="CG3703" s="174">
        <v>161948</v>
      </c>
      <c r="CH3703" s="174">
        <v>3026</v>
      </c>
      <c r="CI3703" s="174">
        <v>5</v>
      </c>
      <c r="CJ3703" s="174">
        <v>1653.519</v>
      </c>
      <c r="CK3703" s="174">
        <v>1653.519</v>
      </c>
      <c r="CN3703" s="3">
        <v>3107</v>
      </c>
      <c r="CO3703" s="169">
        <f t="shared" si="279"/>
        <v>40.579070000000002</v>
      </c>
      <c r="CP3703" s="169">
        <f t="shared" si="280"/>
        <v>42.029910000000001</v>
      </c>
      <c r="CQ3703" s="170">
        <f t="shared" si="281"/>
        <v>82.608980000000003</v>
      </c>
      <c r="CU3703" s="174">
        <v>161948</v>
      </c>
      <c r="CV3703" s="174">
        <v>3026</v>
      </c>
      <c r="CW3703" s="174">
        <v>5</v>
      </c>
      <c r="CX3703" s="174">
        <v>1653.519</v>
      </c>
    </row>
    <row r="3704" spans="84:102" x14ac:dyDescent="0.25">
      <c r="CF3704" s="3" t="s">
        <v>3073</v>
      </c>
      <c r="CG3704" s="174">
        <v>3010</v>
      </c>
      <c r="CH3704" s="174">
        <v>160902</v>
      </c>
      <c r="CI3704" s="174">
        <v>5</v>
      </c>
      <c r="CJ3704" s="174">
        <v>1653.3710000000001</v>
      </c>
      <c r="CK3704" s="174">
        <v>1653.3710000000001</v>
      </c>
      <c r="CN3704" s="3">
        <v>3072</v>
      </c>
      <c r="CO3704" s="169">
        <f t="shared" si="279"/>
        <v>46.256489999999999</v>
      </c>
      <c r="CP3704" s="169">
        <f t="shared" si="280"/>
        <v>34.887970000000003</v>
      </c>
      <c r="CQ3704" s="170">
        <f t="shared" si="281"/>
        <v>81.144460000000009</v>
      </c>
      <c r="CU3704" s="174">
        <v>3010</v>
      </c>
      <c r="CV3704" s="174">
        <v>160902</v>
      </c>
      <c r="CW3704" s="174">
        <v>5</v>
      </c>
      <c r="CX3704" s="174">
        <v>1653.3710000000001</v>
      </c>
    </row>
    <row r="3705" spans="84:102" x14ac:dyDescent="0.25">
      <c r="CF3705" s="3" t="s">
        <v>3073</v>
      </c>
      <c r="CG3705" s="174">
        <v>1294</v>
      </c>
      <c r="CH3705" s="174">
        <v>121460</v>
      </c>
      <c r="CI3705" s="174">
        <v>5</v>
      </c>
      <c r="CJ3705" s="174">
        <v>1653.3320000000001</v>
      </c>
      <c r="CK3705" s="174">
        <v>1653.3320000000001</v>
      </c>
      <c r="CN3705" s="3">
        <v>546</v>
      </c>
      <c r="CO3705" s="169">
        <f t="shared" si="279"/>
        <v>38.666669999999996</v>
      </c>
      <c r="CP3705" s="169">
        <f t="shared" si="280"/>
        <v>39</v>
      </c>
      <c r="CQ3705" s="170">
        <f t="shared" si="281"/>
        <v>77.666669999999996</v>
      </c>
      <c r="CU3705" s="174">
        <v>1294</v>
      </c>
      <c r="CV3705" s="174">
        <v>121460</v>
      </c>
      <c r="CW3705" s="174">
        <v>5</v>
      </c>
      <c r="CX3705" s="174">
        <v>1653.3320000000001</v>
      </c>
    </row>
    <row r="3706" spans="84:102" x14ac:dyDescent="0.25">
      <c r="CF3706" s="3" t="s">
        <v>3073</v>
      </c>
      <c r="CG3706" s="174">
        <v>21736</v>
      </c>
      <c r="CH3706" s="174">
        <v>2226</v>
      </c>
      <c r="CI3706" s="174">
        <v>5</v>
      </c>
      <c r="CJ3706" s="174">
        <v>1653.29</v>
      </c>
      <c r="CK3706" s="174">
        <v>1653.29</v>
      </c>
      <c r="CN3706" s="3">
        <v>763</v>
      </c>
      <c r="CO3706" s="169">
        <f t="shared" si="279"/>
        <v>37</v>
      </c>
      <c r="CP3706" s="169">
        <f t="shared" si="280"/>
        <v>40.166670000000003</v>
      </c>
      <c r="CQ3706" s="170">
        <f t="shared" si="281"/>
        <v>77.166670000000011</v>
      </c>
      <c r="CU3706" s="174">
        <v>21736</v>
      </c>
      <c r="CV3706" s="174">
        <v>2226</v>
      </c>
      <c r="CW3706" s="174">
        <v>5</v>
      </c>
      <c r="CX3706" s="174">
        <v>1653.29</v>
      </c>
    </row>
    <row r="3707" spans="84:102" x14ac:dyDescent="0.25">
      <c r="CF3707" s="3" t="s">
        <v>3073</v>
      </c>
      <c r="CG3707" s="174">
        <v>2357</v>
      </c>
      <c r="CH3707" s="174">
        <v>28105</v>
      </c>
      <c r="CI3707" s="174">
        <v>5</v>
      </c>
      <c r="CJ3707" s="174">
        <v>1653.193</v>
      </c>
      <c r="CK3707" s="174">
        <v>1653.193</v>
      </c>
      <c r="CN3707" s="3">
        <v>371</v>
      </c>
      <c r="CO3707" s="169">
        <f t="shared" si="279"/>
        <v>29.5</v>
      </c>
      <c r="CP3707" s="169">
        <f t="shared" si="280"/>
        <v>41.16666</v>
      </c>
      <c r="CQ3707" s="170">
        <f t="shared" si="281"/>
        <v>70.666660000000007</v>
      </c>
      <c r="CU3707" s="174">
        <v>2357</v>
      </c>
      <c r="CV3707" s="174">
        <v>28105</v>
      </c>
      <c r="CW3707" s="174">
        <v>5</v>
      </c>
      <c r="CX3707" s="174">
        <v>1653.193</v>
      </c>
    </row>
    <row r="3708" spans="84:102" x14ac:dyDescent="0.25">
      <c r="CF3708" s="3" t="s">
        <v>3073</v>
      </c>
      <c r="CG3708" s="174">
        <v>109780</v>
      </c>
      <c r="CH3708" s="174">
        <v>3661</v>
      </c>
      <c r="CI3708" s="174">
        <v>5</v>
      </c>
      <c r="CJ3708" s="174">
        <v>1653.1079999999999</v>
      </c>
      <c r="CK3708" s="174">
        <v>1653.1079999999999</v>
      </c>
      <c r="CN3708" s="3">
        <v>3115</v>
      </c>
      <c r="CO3708" s="169">
        <f t="shared" si="279"/>
        <v>33.767609999999998</v>
      </c>
      <c r="CP3708" s="169">
        <f t="shared" si="280"/>
        <v>35.818060000000003</v>
      </c>
      <c r="CQ3708" s="170">
        <f t="shared" si="281"/>
        <v>69.585669999999993</v>
      </c>
      <c r="CU3708" s="174">
        <v>109780</v>
      </c>
      <c r="CV3708" s="174">
        <v>3661</v>
      </c>
      <c r="CW3708" s="174">
        <v>5</v>
      </c>
      <c r="CX3708" s="174">
        <v>1653.1079999999999</v>
      </c>
    </row>
    <row r="3709" spans="84:102" x14ac:dyDescent="0.25">
      <c r="CF3709" s="3" t="s">
        <v>3073</v>
      </c>
      <c r="CG3709" s="174">
        <v>149795</v>
      </c>
      <c r="CH3709" s="174">
        <v>2876</v>
      </c>
      <c r="CI3709" s="174">
        <v>5</v>
      </c>
      <c r="CJ3709" s="174">
        <v>1652.6780000000001</v>
      </c>
      <c r="CK3709" s="174">
        <v>1652.6780000000001</v>
      </c>
      <c r="CN3709" s="3">
        <v>3114</v>
      </c>
      <c r="CO3709" s="169">
        <f t="shared" si="279"/>
        <v>20.245740000000001</v>
      </c>
      <c r="CP3709" s="169">
        <f t="shared" si="280"/>
        <v>20.029910000000001</v>
      </c>
      <c r="CQ3709" s="170">
        <f t="shared" si="281"/>
        <v>40.275649999999999</v>
      </c>
      <c r="CU3709" s="174">
        <v>149795</v>
      </c>
      <c r="CV3709" s="174">
        <v>2876</v>
      </c>
      <c r="CW3709" s="174">
        <v>5</v>
      </c>
      <c r="CX3709" s="174">
        <v>1652.6780000000001</v>
      </c>
    </row>
    <row r="3710" spans="84:102" x14ac:dyDescent="0.25">
      <c r="CF3710" s="3" t="s">
        <v>3073</v>
      </c>
      <c r="CG3710" s="174">
        <v>1474</v>
      </c>
      <c r="CH3710" s="174">
        <v>94989</v>
      </c>
      <c r="CI3710" s="174">
        <v>5</v>
      </c>
      <c r="CJ3710" s="174">
        <v>1652.537</v>
      </c>
      <c r="CK3710" s="174">
        <v>1652.537</v>
      </c>
      <c r="CN3710" s="3">
        <v>2912</v>
      </c>
      <c r="CO3710" s="169">
        <f t="shared" si="279"/>
        <v>16.862729999999999</v>
      </c>
      <c r="CP3710" s="169">
        <f t="shared" si="280"/>
        <v>18.170960000000001</v>
      </c>
      <c r="CQ3710" s="170">
        <f t="shared" si="281"/>
        <v>35.03369</v>
      </c>
      <c r="CU3710" s="174">
        <v>1474</v>
      </c>
      <c r="CV3710" s="174">
        <v>94989</v>
      </c>
      <c r="CW3710" s="174">
        <v>5</v>
      </c>
      <c r="CX3710" s="174">
        <v>1652.537</v>
      </c>
    </row>
    <row r="3711" spans="84:102" x14ac:dyDescent="0.25">
      <c r="CF3711" s="3" t="s">
        <v>3073</v>
      </c>
      <c r="CG3711" s="174">
        <v>81176</v>
      </c>
      <c r="CH3711" s="174">
        <v>3542</v>
      </c>
      <c r="CI3711" s="174">
        <v>5</v>
      </c>
      <c r="CJ3711" s="174">
        <v>1652.482</v>
      </c>
      <c r="CK3711" s="174">
        <v>1652.482</v>
      </c>
      <c r="CN3711" s="3">
        <v>1432</v>
      </c>
      <c r="CO3711" s="169">
        <f t="shared" si="279"/>
        <v>16</v>
      </c>
      <c r="CP3711" s="169">
        <f t="shared" si="280"/>
        <v>11</v>
      </c>
      <c r="CQ3711" s="170">
        <f t="shared" si="281"/>
        <v>27</v>
      </c>
      <c r="CU3711" s="174">
        <v>81176</v>
      </c>
      <c r="CV3711" s="174">
        <v>3542</v>
      </c>
      <c r="CW3711" s="174">
        <v>5</v>
      </c>
      <c r="CX3711" s="174">
        <v>1652.482</v>
      </c>
    </row>
    <row r="3712" spans="84:102" x14ac:dyDescent="0.25">
      <c r="CF3712" s="3" t="s">
        <v>3073</v>
      </c>
      <c r="CG3712" s="174">
        <v>3381</v>
      </c>
      <c r="CH3712" s="174">
        <v>170194</v>
      </c>
      <c r="CI3712" s="174">
        <v>5</v>
      </c>
      <c r="CJ3712" s="174">
        <v>1652.229</v>
      </c>
      <c r="CK3712" s="174">
        <v>1652.229</v>
      </c>
      <c r="CN3712" s="3">
        <v>3071</v>
      </c>
      <c r="CO3712" s="169">
        <f t="shared" si="279"/>
        <v>12</v>
      </c>
      <c r="CP3712" s="169">
        <f t="shared" si="280"/>
        <v>14</v>
      </c>
      <c r="CQ3712" s="170">
        <f t="shared" si="281"/>
        <v>26</v>
      </c>
      <c r="CU3712" s="174">
        <v>3381</v>
      </c>
      <c r="CV3712" s="174">
        <v>170194</v>
      </c>
      <c r="CW3712" s="174">
        <v>5</v>
      </c>
      <c r="CX3712" s="174">
        <v>1652.229</v>
      </c>
    </row>
    <row r="3713" spans="84:102" x14ac:dyDescent="0.25">
      <c r="CF3713" s="3" t="s">
        <v>3073</v>
      </c>
      <c r="CG3713" s="174">
        <v>105203</v>
      </c>
      <c r="CH3713" s="174">
        <v>3655</v>
      </c>
      <c r="CI3713" s="174">
        <v>5</v>
      </c>
      <c r="CJ3713" s="174">
        <v>1652.1569999999999</v>
      </c>
      <c r="CK3713" s="174">
        <v>1652.1569999999999</v>
      </c>
      <c r="CN3713" s="3">
        <v>230</v>
      </c>
      <c r="CO3713" s="169">
        <f t="shared" si="279"/>
        <v>12</v>
      </c>
      <c r="CP3713" s="169">
        <f t="shared" si="280"/>
        <v>13.5</v>
      </c>
      <c r="CQ3713" s="170">
        <f t="shared" si="281"/>
        <v>25.5</v>
      </c>
      <c r="CU3713" s="174">
        <v>105203</v>
      </c>
      <c r="CV3713" s="174">
        <v>3655</v>
      </c>
      <c r="CW3713" s="174">
        <v>5</v>
      </c>
      <c r="CX3713" s="174">
        <v>1652.1569999999999</v>
      </c>
    </row>
    <row r="3714" spans="84:102" x14ac:dyDescent="0.25">
      <c r="CF3714" s="3" t="s">
        <v>3073</v>
      </c>
      <c r="CG3714" s="174">
        <v>407</v>
      </c>
      <c r="CH3714" s="174">
        <v>81156</v>
      </c>
      <c r="CI3714" s="174">
        <v>5</v>
      </c>
      <c r="CJ3714" s="174">
        <v>1651.9069999999999</v>
      </c>
      <c r="CK3714" s="174">
        <v>1651.9069999999999</v>
      </c>
      <c r="CN3714" s="3">
        <v>2873</v>
      </c>
      <c r="CO3714" s="169">
        <f t="shared" si="279"/>
        <v>9.5026189999999993</v>
      </c>
      <c r="CP3714" s="169">
        <f t="shared" si="280"/>
        <v>15.754825</v>
      </c>
      <c r="CQ3714" s="170">
        <f t="shared" si="281"/>
        <v>25.257444</v>
      </c>
      <c r="CU3714" s="174">
        <v>407</v>
      </c>
      <c r="CV3714" s="174">
        <v>81156</v>
      </c>
      <c r="CW3714" s="174">
        <v>5</v>
      </c>
      <c r="CX3714" s="174">
        <v>1651.9069999999999</v>
      </c>
    </row>
    <row r="3715" spans="84:102" x14ac:dyDescent="0.25">
      <c r="CF3715" s="3" t="s">
        <v>3073</v>
      </c>
      <c r="CG3715" s="174">
        <v>3276</v>
      </c>
      <c r="CH3715" s="174">
        <v>160253</v>
      </c>
      <c r="CI3715" s="174">
        <v>5</v>
      </c>
      <c r="CJ3715" s="174">
        <v>1651.904</v>
      </c>
      <c r="CK3715" s="174">
        <v>1651.904</v>
      </c>
      <c r="CN3715" s="3">
        <v>1008</v>
      </c>
      <c r="CO3715" s="169">
        <f t="shared" ref="CO3715:CO3720" si="282">SUMIF(CG$3:CG$17476,$CN3715,$CK$3:$CK$17476)</f>
        <v>13</v>
      </c>
      <c r="CP3715" s="169">
        <f t="shared" ref="CP3715:CP3720" si="283">SUMIF(CH$3:CH$17476,$CN3715,$CK$3:$CK$17476)</f>
        <v>9</v>
      </c>
      <c r="CQ3715" s="170">
        <f t="shared" ref="CQ3715:CQ3720" si="284">CO3715+CP3715</f>
        <v>22</v>
      </c>
      <c r="CU3715" s="174">
        <v>3276</v>
      </c>
      <c r="CV3715" s="174">
        <v>160253</v>
      </c>
      <c r="CW3715" s="174">
        <v>5</v>
      </c>
      <c r="CX3715" s="174">
        <v>1651.904</v>
      </c>
    </row>
    <row r="3716" spans="84:102" x14ac:dyDescent="0.25">
      <c r="CF3716" s="3" t="s">
        <v>3073</v>
      </c>
      <c r="CG3716" s="174">
        <v>2131</v>
      </c>
      <c r="CH3716" s="174">
        <v>10294</v>
      </c>
      <c r="CI3716" s="174">
        <v>5</v>
      </c>
      <c r="CJ3716" s="174">
        <v>1651.7660000000001</v>
      </c>
      <c r="CK3716" s="174">
        <v>1651.7660000000001</v>
      </c>
      <c r="CN3716" s="3">
        <v>2018</v>
      </c>
      <c r="CO3716" s="169">
        <f t="shared" si="282"/>
        <v>6.193867</v>
      </c>
      <c r="CP3716" s="169">
        <f t="shared" si="283"/>
        <v>8.4105450000000008</v>
      </c>
      <c r="CQ3716" s="170">
        <f t="shared" si="284"/>
        <v>14.604412</v>
      </c>
      <c r="CU3716" s="174">
        <v>2131</v>
      </c>
      <c r="CV3716" s="174">
        <v>10294</v>
      </c>
      <c r="CW3716" s="174">
        <v>5</v>
      </c>
      <c r="CX3716" s="174">
        <v>1651.7660000000001</v>
      </c>
    </row>
    <row r="3717" spans="84:102" x14ac:dyDescent="0.25">
      <c r="CF3717" s="3" t="s">
        <v>3073</v>
      </c>
      <c r="CG3717" s="174">
        <v>19676</v>
      </c>
      <c r="CH3717" s="174">
        <v>2250</v>
      </c>
      <c r="CI3717" s="174">
        <v>5</v>
      </c>
      <c r="CJ3717" s="174">
        <v>1651.412</v>
      </c>
      <c r="CK3717" s="174">
        <v>1651.412</v>
      </c>
      <c r="CN3717" s="3">
        <v>2906</v>
      </c>
      <c r="CO3717" s="169">
        <f t="shared" si="282"/>
        <v>7.8627330000000004</v>
      </c>
      <c r="CP3717" s="169">
        <f t="shared" si="283"/>
        <v>5.1709589999999999</v>
      </c>
      <c r="CQ3717" s="170">
        <f t="shared" si="284"/>
        <v>13.033692</v>
      </c>
      <c r="CU3717" s="174">
        <v>19676</v>
      </c>
      <c r="CV3717" s="174">
        <v>2250</v>
      </c>
      <c r="CW3717" s="174">
        <v>5</v>
      </c>
      <c r="CX3717" s="174">
        <v>1651.412</v>
      </c>
    </row>
    <row r="3718" spans="84:102" x14ac:dyDescent="0.25">
      <c r="CF3718" s="3" t="s">
        <v>3073</v>
      </c>
      <c r="CG3718" s="174">
        <v>104691</v>
      </c>
      <c r="CH3718" s="174">
        <v>788</v>
      </c>
      <c r="CI3718" s="174">
        <v>5</v>
      </c>
      <c r="CJ3718" s="174">
        <v>1650.5930000000001</v>
      </c>
      <c r="CK3718" s="174">
        <v>1650.5930000000001</v>
      </c>
      <c r="CN3718" s="3">
        <v>2914</v>
      </c>
      <c r="CO3718" s="169">
        <f t="shared" si="282"/>
        <v>3.5026190000000001</v>
      </c>
      <c r="CP3718" s="169">
        <f t="shared" si="283"/>
        <v>5.2548250000000003</v>
      </c>
      <c r="CQ3718" s="170">
        <f t="shared" si="284"/>
        <v>8.7574439999999996</v>
      </c>
      <c r="CU3718" s="174">
        <v>104691</v>
      </c>
      <c r="CV3718" s="174">
        <v>788</v>
      </c>
      <c r="CW3718" s="174">
        <v>5</v>
      </c>
      <c r="CX3718" s="174">
        <v>1650.5930000000001</v>
      </c>
    </row>
    <row r="3719" spans="84:102" x14ac:dyDescent="0.25">
      <c r="CF3719" s="3" t="s">
        <v>3073</v>
      </c>
      <c r="CG3719" s="174">
        <v>54974</v>
      </c>
      <c r="CH3719" s="174">
        <v>1859</v>
      </c>
      <c r="CI3719" s="174">
        <v>5</v>
      </c>
      <c r="CJ3719" s="174">
        <v>1650.2550000000001</v>
      </c>
      <c r="CK3719" s="174">
        <v>1650.2550000000001</v>
      </c>
      <c r="CN3719" s="3">
        <v>2908</v>
      </c>
      <c r="CO3719" s="169">
        <f t="shared" si="282"/>
        <v>3.0026190000000001</v>
      </c>
      <c r="CP3719" s="169">
        <f t="shared" si="283"/>
        <v>2.7548249999999999</v>
      </c>
      <c r="CQ3719" s="170">
        <f t="shared" si="284"/>
        <v>5.7574439999999996</v>
      </c>
      <c r="CU3719" s="174">
        <v>54974</v>
      </c>
      <c r="CV3719" s="174">
        <v>1859</v>
      </c>
      <c r="CW3719" s="174">
        <v>5</v>
      </c>
      <c r="CX3719" s="174">
        <v>1650.2550000000001</v>
      </c>
    </row>
    <row r="3720" spans="84:102" x14ac:dyDescent="0.25">
      <c r="CF3720" s="3" t="s">
        <v>3073</v>
      </c>
      <c r="CG3720" s="174">
        <v>116070</v>
      </c>
      <c r="CH3720" s="174">
        <v>1347</v>
      </c>
      <c r="CI3720" s="174">
        <v>5</v>
      </c>
      <c r="CJ3720" s="174">
        <v>1650.1959999999999</v>
      </c>
      <c r="CK3720" s="174">
        <v>1650.1959999999999</v>
      </c>
      <c r="CN3720" s="3">
        <v>2895</v>
      </c>
      <c r="CO3720" s="169">
        <f t="shared" si="282"/>
        <v>0.5</v>
      </c>
      <c r="CP3720" s="169">
        <f t="shared" si="283"/>
        <v>0.5</v>
      </c>
      <c r="CQ3720" s="170">
        <f t="shared" si="284"/>
        <v>1</v>
      </c>
      <c r="CU3720" s="174">
        <v>116070</v>
      </c>
      <c r="CV3720" s="174">
        <v>1347</v>
      </c>
      <c r="CW3720" s="174">
        <v>5</v>
      </c>
      <c r="CX3720" s="174">
        <v>1650.1959999999999</v>
      </c>
    </row>
    <row r="3721" spans="84:102" x14ac:dyDescent="0.25">
      <c r="CF3721" s="3" t="s">
        <v>3073</v>
      </c>
      <c r="CG3721" s="174">
        <v>2226</v>
      </c>
      <c r="CH3721" s="174">
        <v>21736</v>
      </c>
      <c r="CI3721" s="174">
        <v>5</v>
      </c>
      <c r="CJ3721" s="174">
        <v>1649.81</v>
      </c>
      <c r="CK3721" s="174">
        <v>1649.81</v>
      </c>
      <c r="CO3721" s="169"/>
      <c r="CP3721" s="169"/>
      <c r="CQ3721" s="170"/>
      <c r="CU3721" s="174">
        <v>2226</v>
      </c>
      <c r="CV3721" s="174">
        <v>21736</v>
      </c>
      <c r="CW3721" s="174">
        <v>5</v>
      </c>
      <c r="CX3721" s="174">
        <v>1649.81</v>
      </c>
    </row>
    <row r="3722" spans="84:102" x14ac:dyDescent="0.25">
      <c r="CF3722" s="3" t="s">
        <v>3073</v>
      </c>
      <c r="CG3722" s="174">
        <v>1096</v>
      </c>
      <c r="CH3722" s="174">
        <v>134795</v>
      </c>
      <c r="CI3722" s="174">
        <v>5</v>
      </c>
      <c r="CJ3722" s="174">
        <v>1649.646</v>
      </c>
      <c r="CK3722" s="174">
        <v>1649.646</v>
      </c>
      <c r="CO3722" s="169"/>
      <c r="CP3722" s="169"/>
      <c r="CQ3722" s="170"/>
      <c r="CU3722" s="174">
        <v>1096</v>
      </c>
      <c r="CV3722" s="174">
        <v>134795</v>
      </c>
      <c r="CW3722" s="174">
        <v>5</v>
      </c>
      <c r="CX3722" s="174">
        <v>1649.646</v>
      </c>
    </row>
    <row r="3723" spans="84:102" x14ac:dyDescent="0.25">
      <c r="CF3723" s="3" t="s">
        <v>3073</v>
      </c>
      <c r="CG3723" s="174">
        <v>76766</v>
      </c>
      <c r="CH3723" s="174">
        <v>352</v>
      </c>
      <c r="CI3723" s="174">
        <v>5</v>
      </c>
      <c r="CJ3723" s="174">
        <v>1649.4490000000001</v>
      </c>
      <c r="CK3723" s="174">
        <v>1649.4490000000001</v>
      </c>
      <c r="CO3723" s="169"/>
      <c r="CP3723" s="169"/>
      <c r="CQ3723" s="170"/>
      <c r="CU3723" s="174">
        <v>76766</v>
      </c>
      <c r="CV3723" s="174">
        <v>352</v>
      </c>
      <c r="CW3723" s="174">
        <v>5</v>
      </c>
      <c r="CX3723" s="174">
        <v>1649.4490000000001</v>
      </c>
    </row>
    <row r="3724" spans="84:102" x14ac:dyDescent="0.25">
      <c r="CF3724" s="3" t="s">
        <v>3073</v>
      </c>
      <c r="CG3724" s="174">
        <v>795</v>
      </c>
      <c r="CH3724" s="174">
        <v>102746</v>
      </c>
      <c r="CI3724" s="174">
        <v>5</v>
      </c>
      <c r="CJ3724" s="174">
        <v>1649.2139999999999</v>
      </c>
      <c r="CK3724" s="174">
        <v>1649.2139999999999</v>
      </c>
      <c r="CO3724" s="169"/>
      <c r="CP3724" s="169"/>
      <c r="CQ3724" s="170"/>
      <c r="CU3724" s="174">
        <v>795</v>
      </c>
      <c r="CV3724" s="174">
        <v>102746</v>
      </c>
      <c r="CW3724" s="174">
        <v>5</v>
      </c>
      <c r="CX3724" s="174">
        <v>1649.2139999999999</v>
      </c>
    </row>
    <row r="3725" spans="84:102" x14ac:dyDescent="0.25">
      <c r="CF3725" s="3" t="s">
        <v>3073</v>
      </c>
      <c r="CG3725" s="174">
        <v>2330</v>
      </c>
      <c r="CH3725" s="174">
        <v>23301</v>
      </c>
      <c r="CI3725" s="174">
        <v>5</v>
      </c>
      <c r="CJ3725" s="174">
        <v>1648.2909999999999</v>
      </c>
      <c r="CK3725" s="174">
        <v>1648.2909999999999</v>
      </c>
      <c r="CO3725" s="169"/>
      <c r="CP3725" s="169"/>
      <c r="CQ3725" s="170"/>
      <c r="CU3725" s="174">
        <v>2330</v>
      </c>
      <c r="CV3725" s="174">
        <v>23301</v>
      </c>
      <c r="CW3725" s="174">
        <v>5</v>
      </c>
      <c r="CX3725" s="174">
        <v>1648.2909999999999</v>
      </c>
    </row>
    <row r="3726" spans="84:102" x14ac:dyDescent="0.25">
      <c r="CF3726" s="3" t="s">
        <v>3073</v>
      </c>
      <c r="CG3726" s="174">
        <v>158457</v>
      </c>
      <c r="CH3726" s="174">
        <v>3230</v>
      </c>
      <c r="CI3726" s="174">
        <v>5</v>
      </c>
      <c r="CJ3726" s="174">
        <v>1648.2619999999999</v>
      </c>
      <c r="CK3726" s="174">
        <v>1648.2619999999999</v>
      </c>
      <c r="CO3726" s="169"/>
      <c r="CP3726" s="169"/>
      <c r="CQ3726" s="170"/>
      <c r="CU3726" s="174">
        <v>158457</v>
      </c>
      <c r="CV3726" s="174">
        <v>3230</v>
      </c>
      <c r="CW3726" s="174">
        <v>5</v>
      </c>
      <c r="CX3726" s="174">
        <v>1648.2619999999999</v>
      </c>
    </row>
    <row r="3727" spans="84:102" x14ac:dyDescent="0.25">
      <c r="CF3727" s="3" t="s">
        <v>3073</v>
      </c>
      <c r="CG3727" s="174">
        <v>3225</v>
      </c>
      <c r="CH3727" s="174">
        <v>160746</v>
      </c>
      <c r="CI3727" s="174">
        <v>5</v>
      </c>
      <c r="CJ3727" s="174">
        <v>1647.59</v>
      </c>
      <c r="CK3727" s="174">
        <v>1647.59</v>
      </c>
      <c r="CO3727" s="169"/>
      <c r="CP3727" s="169"/>
      <c r="CQ3727" s="170"/>
      <c r="CU3727" s="174">
        <v>3225</v>
      </c>
      <c r="CV3727" s="174">
        <v>160746</v>
      </c>
      <c r="CW3727" s="174">
        <v>5</v>
      </c>
      <c r="CX3727" s="174">
        <v>1647.59</v>
      </c>
    </row>
    <row r="3728" spans="84:102" x14ac:dyDescent="0.25">
      <c r="CF3728" s="3" t="s">
        <v>3073</v>
      </c>
      <c r="CG3728" s="174">
        <v>358</v>
      </c>
      <c r="CH3728" s="174">
        <v>77118</v>
      </c>
      <c r="CI3728" s="174">
        <v>5</v>
      </c>
      <c r="CJ3728" s="174">
        <v>1647.261</v>
      </c>
      <c r="CK3728" s="174">
        <v>1647.261</v>
      </c>
      <c r="CO3728" s="169"/>
      <c r="CP3728" s="169"/>
      <c r="CQ3728" s="170"/>
      <c r="CU3728" s="174">
        <v>358</v>
      </c>
      <c r="CV3728" s="174">
        <v>77118</v>
      </c>
      <c r="CW3728" s="174">
        <v>5</v>
      </c>
      <c r="CX3728" s="174">
        <v>1647.261</v>
      </c>
    </row>
    <row r="3729" spans="84:102" x14ac:dyDescent="0.25">
      <c r="CF3729" s="3" t="s">
        <v>3073</v>
      </c>
      <c r="CG3729" s="174">
        <v>85720</v>
      </c>
      <c r="CH3729" s="174">
        <v>521</v>
      </c>
      <c r="CI3729" s="174">
        <v>5</v>
      </c>
      <c r="CJ3729" s="174">
        <v>1647.2190000000001</v>
      </c>
      <c r="CK3729" s="174">
        <v>1647.2190000000001</v>
      </c>
      <c r="CO3729" s="169"/>
      <c r="CP3729" s="169"/>
      <c r="CQ3729" s="170"/>
      <c r="CU3729" s="174">
        <v>85720</v>
      </c>
      <c r="CV3729" s="174">
        <v>521</v>
      </c>
      <c r="CW3729" s="174">
        <v>5</v>
      </c>
      <c r="CX3729" s="174">
        <v>1647.2190000000001</v>
      </c>
    </row>
    <row r="3730" spans="84:102" x14ac:dyDescent="0.25">
      <c r="CF3730" s="3" t="s">
        <v>3073</v>
      </c>
      <c r="CG3730" s="174">
        <v>1483</v>
      </c>
      <c r="CH3730" s="174">
        <v>100039</v>
      </c>
      <c r="CI3730" s="174">
        <v>5</v>
      </c>
      <c r="CJ3730" s="174">
        <v>1647.164</v>
      </c>
      <c r="CK3730" s="174">
        <v>1647.164</v>
      </c>
      <c r="CO3730" s="169"/>
      <c r="CP3730" s="169"/>
      <c r="CQ3730" s="170"/>
      <c r="CU3730" s="174">
        <v>1483</v>
      </c>
      <c r="CV3730" s="174">
        <v>100039</v>
      </c>
      <c r="CW3730" s="174">
        <v>5</v>
      </c>
      <c r="CX3730" s="174">
        <v>1647.164</v>
      </c>
    </row>
    <row r="3731" spans="84:102" x14ac:dyDescent="0.25">
      <c r="CF3731" s="3" t="s">
        <v>3073</v>
      </c>
      <c r="CG3731" s="174">
        <v>231</v>
      </c>
      <c r="CH3731" s="174">
        <v>69727</v>
      </c>
      <c r="CI3731" s="174">
        <v>5</v>
      </c>
      <c r="CJ3731" s="174">
        <v>1647.0730000000001</v>
      </c>
      <c r="CK3731" s="174">
        <v>1647.0730000000001</v>
      </c>
      <c r="CO3731" s="169"/>
      <c r="CP3731" s="169"/>
      <c r="CQ3731" s="170"/>
      <c r="CU3731" s="174">
        <v>231</v>
      </c>
      <c r="CV3731" s="174">
        <v>69727</v>
      </c>
      <c r="CW3731" s="174">
        <v>5</v>
      </c>
      <c r="CX3731" s="174">
        <v>1647.0730000000001</v>
      </c>
    </row>
    <row r="3732" spans="84:102" x14ac:dyDescent="0.25">
      <c r="CF3732" s="3" t="s">
        <v>3073</v>
      </c>
      <c r="CG3732" s="174">
        <v>2514</v>
      </c>
      <c r="CH3732" s="174">
        <v>38377</v>
      </c>
      <c r="CI3732" s="174">
        <v>5</v>
      </c>
      <c r="CJ3732" s="174">
        <v>1647.0170000000001</v>
      </c>
      <c r="CK3732" s="174">
        <v>1647.0170000000001</v>
      </c>
      <c r="CO3732" s="169"/>
      <c r="CP3732" s="169"/>
      <c r="CQ3732" s="170"/>
      <c r="CU3732" s="174">
        <v>2514</v>
      </c>
      <c r="CV3732" s="174">
        <v>38377</v>
      </c>
      <c r="CW3732" s="174">
        <v>5</v>
      </c>
      <c r="CX3732" s="174">
        <v>1647.0170000000001</v>
      </c>
    </row>
    <row r="3733" spans="84:102" x14ac:dyDescent="0.25">
      <c r="CF3733" s="3" t="s">
        <v>3073</v>
      </c>
      <c r="CG3733" s="174">
        <v>147206</v>
      </c>
      <c r="CH3733" s="174">
        <v>2783</v>
      </c>
      <c r="CI3733" s="174">
        <v>5</v>
      </c>
      <c r="CJ3733" s="174">
        <v>1646.6859999999999</v>
      </c>
      <c r="CK3733" s="174">
        <v>1646.6859999999999</v>
      </c>
      <c r="CO3733" s="169"/>
      <c r="CP3733" s="169"/>
      <c r="CQ3733" s="170"/>
      <c r="CU3733" s="174">
        <v>147206</v>
      </c>
      <c r="CV3733" s="174">
        <v>2783</v>
      </c>
      <c r="CW3733" s="174">
        <v>5</v>
      </c>
      <c r="CX3733" s="174">
        <v>1646.6859999999999</v>
      </c>
    </row>
    <row r="3734" spans="84:102" x14ac:dyDescent="0.25">
      <c r="CF3734" s="3" t="s">
        <v>3073</v>
      </c>
      <c r="CG3734" s="174">
        <v>138052</v>
      </c>
      <c r="CH3734" s="174">
        <v>1192</v>
      </c>
      <c r="CI3734" s="174">
        <v>5</v>
      </c>
      <c r="CJ3734" s="174">
        <v>1646.393</v>
      </c>
      <c r="CK3734" s="174">
        <v>1646.393</v>
      </c>
      <c r="CO3734" s="169"/>
      <c r="CP3734" s="169"/>
      <c r="CQ3734" s="170"/>
      <c r="CU3734" s="174">
        <v>138052</v>
      </c>
      <c r="CV3734" s="174">
        <v>1192</v>
      </c>
      <c r="CW3734" s="174">
        <v>5</v>
      </c>
      <c r="CX3734" s="174">
        <v>1646.393</v>
      </c>
    </row>
    <row r="3735" spans="84:102" x14ac:dyDescent="0.25">
      <c r="CF3735" s="3" t="s">
        <v>3073</v>
      </c>
      <c r="CG3735" s="174">
        <v>101871</v>
      </c>
      <c r="CH3735" s="174">
        <v>782</v>
      </c>
      <c r="CI3735" s="174">
        <v>5</v>
      </c>
      <c r="CJ3735" s="174">
        <v>1646.2059999999999</v>
      </c>
      <c r="CK3735" s="174">
        <v>1646.2059999999999</v>
      </c>
      <c r="CO3735" s="169"/>
      <c r="CP3735" s="169"/>
      <c r="CQ3735" s="170"/>
      <c r="CU3735" s="174">
        <v>101871</v>
      </c>
      <c r="CV3735" s="174">
        <v>782</v>
      </c>
      <c r="CW3735" s="174">
        <v>5</v>
      </c>
      <c r="CX3735" s="174">
        <v>1646.2059999999999</v>
      </c>
    </row>
    <row r="3736" spans="84:102" x14ac:dyDescent="0.25">
      <c r="CF3736" s="3" t="s">
        <v>3073</v>
      </c>
      <c r="CG3736" s="174">
        <v>294</v>
      </c>
      <c r="CH3736" s="174">
        <v>72306</v>
      </c>
      <c r="CI3736" s="174">
        <v>5</v>
      </c>
      <c r="CJ3736" s="174">
        <v>1645.875</v>
      </c>
      <c r="CK3736" s="174">
        <v>1645.875</v>
      </c>
      <c r="CO3736" s="169"/>
      <c r="CP3736" s="169"/>
      <c r="CQ3736" s="170"/>
      <c r="CU3736" s="174">
        <v>294</v>
      </c>
      <c r="CV3736" s="174">
        <v>72306</v>
      </c>
      <c r="CW3736" s="174">
        <v>5</v>
      </c>
      <c r="CX3736" s="174">
        <v>1645.875</v>
      </c>
    </row>
    <row r="3737" spans="84:102" x14ac:dyDescent="0.25">
      <c r="CF3737" s="3" t="s">
        <v>3073</v>
      </c>
      <c r="CG3737" s="174">
        <v>1051</v>
      </c>
      <c r="CH3737" s="174">
        <v>122628</v>
      </c>
      <c r="CI3737" s="174">
        <v>5</v>
      </c>
      <c r="CJ3737" s="174">
        <v>1645.6179999999999</v>
      </c>
      <c r="CK3737" s="174">
        <v>1645.6179999999999</v>
      </c>
      <c r="CO3737" s="169"/>
      <c r="CP3737" s="169"/>
      <c r="CQ3737" s="170"/>
      <c r="CU3737" s="174">
        <v>1051</v>
      </c>
      <c r="CV3737" s="174">
        <v>122628</v>
      </c>
      <c r="CW3737" s="174">
        <v>5</v>
      </c>
      <c r="CX3737" s="174">
        <v>1645.6179999999999</v>
      </c>
    </row>
    <row r="3738" spans="84:102" x14ac:dyDescent="0.25">
      <c r="CF3738" s="3" t="s">
        <v>3073</v>
      </c>
      <c r="CG3738" s="174">
        <v>125983</v>
      </c>
      <c r="CH3738" s="174">
        <v>2677</v>
      </c>
      <c r="CI3738" s="174">
        <v>5</v>
      </c>
      <c r="CJ3738" s="174">
        <v>1645.356</v>
      </c>
      <c r="CK3738" s="174">
        <v>1645.356</v>
      </c>
      <c r="CO3738" s="169"/>
      <c r="CP3738" s="169"/>
      <c r="CQ3738" s="170"/>
      <c r="CU3738" s="174">
        <v>125983</v>
      </c>
      <c r="CV3738" s="174">
        <v>2677</v>
      </c>
      <c r="CW3738" s="174">
        <v>5</v>
      </c>
      <c r="CX3738" s="174">
        <v>1645.356</v>
      </c>
    </row>
    <row r="3739" spans="84:102" x14ac:dyDescent="0.25">
      <c r="CF3739" s="3" t="s">
        <v>3073</v>
      </c>
      <c r="CG3739" s="174">
        <v>18501</v>
      </c>
      <c r="CH3739" s="174">
        <v>2241</v>
      </c>
      <c r="CI3739" s="174">
        <v>5</v>
      </c>
      <c r="CJ3739" s="174">
        <v>1645.057</v>
      </c>
      <c r="CK3739" s="174">
        <v>1645.057</v>
      </c>
      <c r="CO3739" s="169"/>
      <c r="CP3739" s="169"/>
      <c r="CQ3739" s="170"/>
      <c r="CU3739" s="174">
        <v>18501</v>
      </c>
      <c r="CV3739" s="174">
        <v>2241</v>
      </c>
      <c r="CW3739" s="174">
        <v>5</v>
      </c>
      <c r="CX3739" s="174">
        <v>1645.057</v>
      </c>
    </row>
    <row r="3740" spans="84:102" x14ac:dyDescent="0.25">
      <c r="CF3740" s="3" t="s">
        <v>3073</v>
      </c>
      <c r="CG3740" s="174">
        <v>144229</v>
      </c>
      <c r="CH3740" s="174">
        <v>2763</v>
      </c>
      <c r="CI3740" s="174">
        <v>5</v>
      </c>
      <c r="CJ3740" s="174">
        <v>1644.98</v>
      </c>
      <c r="CK3740" s="174">
        <v>1644.98</v>
      </c>
      <c r="CO3740" s="169"/>
      <c r="CP3740" s="169"/>
      <c r="CQ3740" s="170"/>
      <c r="CU3740" s="174">
        <v>144229</v>
      </c>
      <c r="CV3740" s="174">
        <v>2763</v>
      </c>
      <c r="CW3740" s="174">
        <v>5</v>
      </c>
      <c r="CX3740" s="174">
        <v>1644.98</v>
      </c>
    </row>
    <row r="3741" spans="84:102" x14ac:dyDescent="0.25">
      <c r="CF3741" s="3" t="s">
        <v>3073</v>
      </c>
      <c r="CG3741" s="174">
        <v>2235</v>
      </c>
      <c r="CH3741" s="174">
        <v>18525</v>
      </c>
      <c r="CI3741" s="174">
        <v>5</v>
      </c>
      <c r="CJ3741" s="174">
        <v>1644.079</v>
      </c>
      <c r="CK3741" s="174">
        <v>1644.079</v>
      </c>
      <c r="CO3741" s="169"/>
      <c r="CP3741" s="169"/>
      <c r="CQ3741" s="170"/>
      <c r="CU3741" s="174">
        <v>2235</v>
      </c>
      <c r="CV3741" s="174">
        <v>18525</v>
      </c>
      <c r="CW3741" s="174">
        <v>5</v>
      </c>
      <c r="CX3741" s="174">
        <v>1644.079</v>
      </c>
    </row>
    <row r="3742" spans="84:102" x14ac:dyDescent="0.25">
      <c r="CF3742" s="3" t="s">
        <v>3073</v>
      </c>
      <c r="CG3742" s="174">
        <v>45655</v>
      </c>
      <c r="CH3742" s="174">
        <v>2550</v>
      </c>
      <c r="CI3742" s="174">
        <v>5</v>
      </c>
      <c r="CJ3742" s="174">
        <v>1644.037</v>
      </c>
      <c r="CK3742" s="174">
        <v>1644.037</v>
      </c>
      <c r="CO3742" s="169"/>
      <c r="CP3742" s="169"/>
      <c r="CQ3742" s="170"/>
      <c r="CU3742" s="174">
        <v>45655</v>
      </c>
      <c r="CV3742" s="174">
        <v>2550</v>
      </c>
      <c r="CW3742" s="174">
        <v>5</v>
      </c>
      <c r="CX3742" s="174">
        <v>1644.037</v>
      </c>
    </row>
    <row r="3743" spans="84:102" x14ac:dyDescent="0.25">
      <c r="CF3743" s="3" t="s">
        <v>3073</v>
      </c>
      <c r="CG3743" s="174">
        <v>539</v>
      </c>
      <c r="CH3743" s="174">
        <v>86189</v>
      </c>
      <c r="CI3743" s="174">
        <v>5</v>
      </c>
      <c r="CJ3743" s="174">
        <v>1644.01</v>
      </c>
      <c r="CK3743" s="174">
        <v>1644.01</v>
      </c>
      <c r="CO3743" s="169"/>
      <c r="CP3743" s="169"/>
      <c r="CQ3743" s="170"/>
      <c r="CU3743" s="174">
        <v>539</v>
      </c>
      <c r="CV3743" s="174">
        <v>86189</v>
      </c>
      <c r="CW3743" s="174">
        <v>5</v>
      </c>
      <c r="CX3743" s="174">
        <v>1644.01</v>
      </c>
    </row>
    <row r="3744" spans="84:102" x14ac:dyDescent="0.25">
      <c r="CF3744" s="3" t="s">
        <v>3073</v>
      </c>
      <c r="CG3744" s="174">
        <v>136795</v>
      </c>
      <c r="CH3744" s="174">
        <v>1092</v>
      </c>
      <c r="CI3744" s="174">
        <v>5</v>
      </c>
      <c r="CJ3744" s="174">
        <v>1643.8530000000001</v>
      </c>
      <c r="CK3744" s="174">
        <v>1643.8530000000001</v>
      </c>
      <c r="CO3744" s="169"/>
      <c r="CP3744" s="169"/>
      <c r="CQ3744" s="170"/>
      <c r="CU3744" s="174">
        <v>136795</v>
      </c>
      <c r="CV3744" s="174">
        <v>1092</v>
      </c>
      <c r="CW3744" s="174">
        <v>5</v>
      </c>
      <c r="CX3744" s="174">
        <v>1643.8530000000001</v>
      </c>
    </row>
    <row r="3745" spans="84:102" x14ac:dyDescent="0.25">
      <c r="CF3745" s="3" t="s">
        <v>3073</v>
      </c>
      <c r="CG3745" s="174">
        <v>73286</v>
      </c>
      <c r="CH3745" s="174">
        <v>1930</v>
      </c>
      <c r="CI3745" s="174">
        <v>5</v>
      </c>
      <c r="CJ3745" s="174">
        <v>1643.748</v>
      </c>
      <c r="CK3745" s="174">
        <v>1643.748</v>
      </c>
      <c r="CO3745" s="169"/>
      <c r="CP3745" s="169"/>
      <c r="CQ3745" s="170"/>
      <c r="CU3745" s="174">
        <v>73286</v>
      </c>
      <c r="CV3745" s="174">
        <v>1930</v>
      </c>
      <c r="CW3745" s="174">
        <v>5</v>
      </c>
      <c r="CX3745" s="174">
        <v>1643.748</v>
      </c>
    </row>
    <row r="3746" spans="84:102" x14ac:dyDescent="0.25">
      <c r="CF3746" s="3" t="s">
        <v>3073</v>
      </c>
      <c r="CG3746" s="174">
        <v>1837</v>
      </c>
      <c r="CH3746" s="174">
        <v>52403</v>
      </c>
      <c r="CI3746" s="174">
        <v>5</v>
      </c>
      <c r="CJ3746" s="174">
        <v>1643.652</v>
      </c>
      <c r="CK3746" s="174">
        <v>1643.652</v>
      </c>
      <c r="CO3746" s="169"/>
      <c r="CP3746" s="169"/>
      <c r="CQ3746" s="170"/>
      <c r="CU3746" s="174">
        <v>1837</v>
      </c>
      <c r="CV3746" s="174">
        <v>52403</v>
      </c>
      <c r="CW3746" s="174">
        <v>5</v>
      </c>
      <c r="CX3746" s="174">
        <v>1643.652</v>
      </c>
    </row>
    <row r="3747" spans="84:102" x14ac:dyDescent="0.25">
      <c r="CF3747" s="3" t="s">
        <v>3073</v>
      </c>
      <c r="CG3747" s="174">
        <v>588</v>
      </c>
      <c r="CH3747" s="174">
        <v>85239</v>
      </c>
      <c r="CI3747" s="174">
        <v>5</v>
      </c>
      <c r="CJ3747" s="174">
        <v>1642.356</v>
      </c>
      <c r="CK3747" s="174">
        <v>1642.356</v>
      </c>
      <c r="CO3747" s="169"/>
      <c r="CP3747" s="169"/>
      <c r="CQ3747" s="170"/>
      <c r="CU3747" s="174">
        <v>588</v>
      </c>
      <c r="CV3747" s="174">
        <v>85239</v>
      </c>
      <c r="CW3747" s="174">
        <v>5</v>
      </c>
      <c r="CX3747" s="174">
        <v>1642.356</v>
      </c>
    </row>
    <row r="3748" spans="84:102" x14ac:dyDescent="0.25">
      <c r="CF3748" s="3" t="s">
        <v>3073</v>
      </c>
      <c r="CG3748" s="174">
        <v>84649</v>
      </c>
      <c r="CH3748" s="174">
        <v>483</v>
      </c>
      <c r="CI3748" s="174">
        <v>5</v>
      </c>
      <c r="CJ3748" s="174">
        <v>1642.0920000000001</v>
      </c>
      <c r="CK3748" s="174">
        <v>1642.0920000000001</v>
      </c>
      <c r="CO3748" s="169"/>
      <c r="CP3748" s="169"/>
      <c r="CQ3748" s="170"/>
      <c r="CU3748" s="174">
        <v>84649</v>
      </c>
      <c r="CV3748" s="174">
        <v>483</v>
      </c>
      <c r="CW3748" s="174">
        <v>5</v>
      </c>
      <c r="CX3748" s="174">
        <v>1642.0920000000001</v>
      </c>
    </row>
    <row r="3749" spans="84:102" x14ac:dyDescent="0.25">
      <c r="CF3749" s="3" t="s">
        <v>3073</v>
      </c>
      <c r="CG3749" s="174">
        <v>2634</v>
      </c>
      <c r="CH3749" s="174">
        <v>43672</v>
      </c>
      <c r="CI3749" s="174">
        <v>5</v>
      </c>
      <c r="CJ3749" s="174">
        <v>1641.7919999999999</v>
      </c>
      <c r="CK3749" s="174">
        <v>1641.7919999999999</v>
      </c>
      <c r="CO3749" s="169"/>
      <c r="CP3749" s="169"/>
      <c r="CQ3749" s="170"/>
      <c r="CU3749" s="174">
        <v>2634</v>
      </c>
      <c r="CV3749" s="174">
        <v>43672</v>
      </c>
      <c r="CW3749" s="174">
        <v>5</v>
      </c>
      <c r="CX3749" s="174">
        <v>1641.7919999999999</v>
      </c>
    </row>
    <row r="3750" spans="84:102" x14ac:dyDescent="0.25">
      <c r="CF3750" s="3" t="s">
        <v>3073</v>
      </c>
      <c r="CG3750" s="174">
        <v>74612</v>
      </c>
      <c r="CH3750" s="174">
        <v>310</v>
      </c>
      <c r="CI3750" s="174">
        <v>5</v>
      </c>
      <c r="CJ3750" s="174">
        <v>1641.502</v>
      </c>
      <c r="CK3750" s="174">
        <v>1641.502</v>
      </c>
      <c r="CO3750" s="169"/>
      <c r="CP3750" s="169"/>
      <c r="CQ3750" s="170"/>
      <c r="CU3750" s="174">
        <v>74612</v>
      </c>
      <c r="CV3750" s="174">
        <v>310</v>
      </c>
      <c r="CW3750" s="174">
        <v>5</v>
      </c>
      <c r="CX3750" s="174">
        <v>1641.502</v>
      </c>
    </row>
    <row r="3751" spans="84:102" x14ac:dyDescent="0.25">
      <c r="CF3751" s="3" t="s">
        <v>3073</v>
      </c>
      <c r="CG3751" s="174">
        <v>2679</v>
      </c>
      <c r="CH3751" s="174">
        <v>126207</v>
      </c>
      <c r="CI3751" s="174">
        <v>5</v>
      </c>
      <c r="CJ3751" s="174">
        <v>1641.0450000000001</v>
      </c>
      <c r="CK3751" s="174">
        <v>1641.0450000000001</v>
      </c>
      <c r="CO3751" s="169"/>
      <c r="CP3751" s="169"/>
      <c r="CQ3751" s="170"/>
      <c r="CU3751" s="174">
        <v>2679</v>
      </c>
      <c r="CV3751" s="174">
        <v>126207</v>
      </c>
      <c r="CW3751" s="174">
        <v>5</v>
      </c>
      <c r="CX3751" s="174">
        <v>1641.0450000000001</v>
      </c>
    </row>
    <row r="3752" spans="84:102" x14ac:dyDescent="0.25">
      <c r="CF3752" s="3" t="s">
        <v>3073</v>
      </c>
      <c r="CG3752" s="174">
        <v>2550</v>
      </c>
      <c r="CH3752" s="174">
        <v>45655</v>
      </c>
      <c r="CI3752" s="174">
        <v>5</v>
      </c>
      <c r="CJ3752" s="174">
        <v>1640.9549999999999</v>
      </c>
      <c r="CK3752" s="174">
        <v>1640.9549999999999</v>
      </c>
      <c r="CO3752" s="169"/>
      <c r="CP3752" s="169"/>
      <c r="CQ3752" s="170"/>
      <c r="CU3752" s="174">
        <v>2550</v>
      </c>
      <c r="CV3752" s="174">
        <v>45655</v>
      </c>
      <c r="CW3752" s="174">
        <v>5</v>
      </c>
      <c r="CX3752" s="174">
        <v>1640.9549999999999</v>
      </c>
    </row>
    <row r="3753" spans="84:102" x14ac:dyDescent="0.25">
      <c r="CF3753" s="3" t="s">
        <v>3073</v>
      </c>
      <c r="CG3753" s="174">
        <v>628</v>
      </c>
      <c r="CH3753" s="174">
        <v>87354</v>
      </c>
      <c r="CI3753" s="174">
        <v>5</v>
      </c>
      <c r="CJ3753" s="174">
        <v>1640.7729999999999</v>
      </c>
      <c r="CK3753" s="174">
        <v>1640.7729999999999</v>
      </c>
      <c r="CU3753" s="174">
        <v>628</v>
      </c>
      <c r="CV3753" s="174">
        <v>87354</v>
      </c>
      <c r="CW3753" s="174">
        <v>5</v>
      </c>
      <c r="CX3753" s="174">
        <v>1640.7729999999999</v>
      </c>
    </row>
    <row r="3754" spans="84:102" x14ac:dyDescent="0.25">
      <c r="CF3754" s="3" t="s">
        <v>3073</v>
      </c>
      <c r="CG3754" s="174">
        <v>116060</v>
      </c>
      <c r="CH3754" s="174">
        <v>976</v>
      </c>
      <c r="CI3754" s="174">
        <v>5</v>
      </c>
      <c r="CJ3754" s="174">
        <v>1640.712</v>
      </c>
      <c r="CK3754" s="174">
        <v>1640.712</v>
      </c>
      <c r="CU3754" s="174">
        <v>116060</v>
      </c>
      <c r="CV3754" s="174">
        <v>976</v>
      </c>
      <c r="CW3754" s="174">
        <v>5</v>
      </c>
      <c r="CX3754" s="174">
        <v>1640.712</v>
      </c>
    </row>
    <row r="3755" spans="84:102" x14ac:dyDescent="0.25">
      <c r="CF3755" s="3" t="s">
        <v>3073</v>
      </c>
      <c r="CG3755" s="174">
        <v>24987</v>
      </c>
      <c r="CH3755" s="174">
        <v>2317</v>
      </c>
      <c r="CI3755" s="174">
        <v>5</v>
      </c>
      <c r="CJ3755" s="174">
        <v>1640.6659999999999</v>
      </c>
      <c r="CK3755" s="174">
        <v>1640.6659999999999</v>
      </c>
      <c r="CU3755" s="174">
        <v>24987</v>
      </c>
      <c r="CV3755" s="174">
        <v>2317</v>
      </c>
      <c r="CW3755" s="174">
        <v>5</v>
      </c>
      <c r="CX3755" s="174">
        <v>1640.6659999999999</v>
      </c>
    </row>
    <row r="3756" spans="84:102" x14ac:dyDescent="0.25">
      <c r="CF3756" s="3" t="s">
        <v>3073</v>
      </c>
      <c r="CG3756" s="174">
        <v>161879</v>
      </c>
      <c r="CH3756" s="174">
        <v>3016</v>
      </c>
      <c r="CI3756" s="174">
        <v>5</v>
      </c>
      <c r="CJ3756" s="174">
        <v>1639.914</v>
      </c>
      <c r="CK3756" s="174">
        <v>1639.914</v>
      </c>
      <c r="CU3756" s="174">
        <v>161879</v>
      </c>
      <c r="CV3756" s="174">
        <v>3016</v>
      </c>
      <c r="CW3756" s="174">
        <v>5</v>
      </c>
      <c r="CX3756" s="174">
        <v>1639.914</v>
      </c>
    </row>
    <row r="3757" spans="84:102" x14ac:dyDescent="0.25">
      <c r="CF3757" s="3" t="s">
        <v>3073</v>
      </c>
      <c r="CG3757" s="174">
        <v>2379</v>
      </c>
      <c r="CH3757" s="174">
        <v>28630</v>
      </c>
      <c r="CI3757" s="174">
        <v>5</v>
      </c>
      <c r="CJ3757" s="174">
        <v>1639.586</v>
      </c>
      <c r="CK3757" s="174">
        <v>1639.586</v>
      </c>
      <c r="CU3757" s="174">
        <v>2379</v>
      </c>
      <c r="CV3757" s="174">
        <v>28630</v>
      </c>
      <c r="CW3757" s="174">
        <v>5</v>
      </c>
      <c r="CX3757" s="174">
        <v>1639.586</v>
      </c>
    </row>
    <row r="3758" spans="84:102" x14ac:dyDescent="0.25">
      <c r="CF3758" s="3" t="s">
        <v>3073</v>
      </c>
      <c r="CG3758" s="174">
        <v>44432</v>
      </c>
      <c r="CH3758" s="174">
        <v>2636</v>
      </c>
      <c r="CI3758" s="174">
        <v>5</v>
      </c>
      <c r="CJ3758" s="174">
        <v>1639.0930000000001</v>
      </c>
      <c r="CK3758" s="174">
        <v>1639.0930000000001</v>
      </c>
      <c r="CU3758" s="174">
        <v>44432</v>
      </c>
      <c r="CV3758" s="174">
        <v>2636</v>
      </c>
      <c r="CW3758" s="174">
        <v>5</v>
      </c>
      <c r="CX3758" s="174">
        <v>1639.0930000000001</v>
      </c>
    </row>
    <row r="3759" spans="84:102" x14ac:dyDescent="0.25">
      <c r="CF3759" s="3" t="s">
        <v>3073</v>
      </c>
      <c r="CG3759" s="174">
        <v>23301</v>
      </c>
      <c r="CH3759" s="174">
        <v>2330</v>
      </c>
      <c r="CI3759" s="174">
        <v>5</v>
      </c>
      <c r="CJ3759" s="174">
        <v>1638.9480000000001</v>
      </c>
      <c r="CK3759" s="174">
        <v>1638.9480000000001</v>
      </c>
      <c r="CU3759" s="174">
        <v>23301</v>
      </c>
      <c r="CV3759" s="174">
        <v>2330</v>
      </c>
      <c r="CW3759" s="174">
        <v>5</v>
      </c>
      <c r="CX3759" s="174">
        <v>1638.9480000000001</v>
      </c>
    </row>
    <row r="3760" spans="84:102" x14ac:dyDescent="0.25">
      <c r="CF3760" s="3" t="s">
        <v>3073</v>
      </c>
      <c r="CG3760" s="174">
        <v>43990</v>
      </c>
      <c r="CH3760" s="174">
        <v>2539</v>
      </c>
      <c r="CI3760" s="174">
        <v>5</v>
      </c>
      <c r="CJ3760" s="174">
        <v>1638.7739999999999</v>
      </c>
      <c r="CK3760" s="174">
        <v>1638.7739999999999</v>
      </c>
      <c r="CU3760" s="174">
        <v>43990</v>
      </c>
      <c r="CV3760" s="174">
        <v>2539</v>
      </c>
      <c r="CW3760" s="174">
        <v>5</v>
      </c>
      <c r="CX3760" s="174">
        <v>1638.7739999999999</v>
      </c>
    </row>
    <row r="3761" spans="84:102" x14ac:dyDescent="0.25">
      <c r="CF3761" s="3" t="s">
        <v>3073</v>
      </c>
      <c r="CG3761" s="174">
        <v>829</v>
      </c>
      <c r="CH3761" s="174">
        <v>105708</v>
      </c>
      <c r="CI3761" s="174">
        <v>5</v>
      </c>
      <c r="CJ3761" s="174">
        <v>1638.751</v>
      </c>
      <c r="CK3761" s="174">
        <v>1638.751</v>
      </c>
      <c r="CU3761" s="174">
        <v>829</v>
      </c>
      <c r="CV3761" s="174">
        <v>105708</v>
      </c>
      <c r="CW3761" s="174">
        <v>5</v>
      </c>
      <c r="CX3761" s="174">
        <v>1638.751</v>
      </c>
    </row>
    <row r="3762" spans="84:102" x14ac:dyDescent="0.25">
      <c r="CF3762" s="3" t="s">
        <v>3073</v>
      </c>
      <c r="CG3762" s="174">
        <v>154970</v>
      </c>
      <c r="CH3762" s="174">
        <v>2962</v>
      </c>
      <c r="CI3762" s="174">
        <v>5</v>
      </c>
      <c r="CJ3762" s="174">
        <v>1638.0250000000001</v>
      </c>
      <c r="CK3762" s="174">
        <v>1638.0250000000001</v>
      </c>
      <c r="CU3762" s="174">
        <v>154970</v>
      </c>
      <c r="CV3762" s="174">
        <v>2962</v>
      </c>
      <c r="CW3762" s="174">
        <v>5</v>
      </c>
      <c r="CX3762" s="174">
        <v>1638.0250000000001</v>
      </c>
    </row>
    <row r="3763" spans="84:102" x14ac:dyDescent="0.25">
      <c r="CF3763" s="3" t="s">
        <v>3073</v>
      </c>
      <c r="CG3763" s="174">
        <v>1571</v>
      </c>
      <c r="CH3763" s="174">
        <v>84263</v>
      </c>
      <c r="CI3763" s="174">
        <v>5</v>
      </c>
      <c r="CJ3763" s="174">
        <v>1637.8689999999999</v>
      </c>
      <c r="CK3763" s="174">
        <v>1637.8689999999999</v>
      </c>
      <c r="CU3763" s="174">
        <v>1571</v>
      </c>
      <c r="CV3763" s="174">
        <v>84263</v>
      </c>
      <c r="CW3763" s="174">
        <v>5</v>
      </c>
      <c r="CX3763" s="174">
        <v>1637.8689999999999</v>
      </c>
    </row>
    <row r="3764" spans="84:102" x14ac:dyDescent="0.25">
      <c r="CF3764" s="3" t="s">
        <v>3073</v>
      </c>
      <c r="CG3764" s="174">
        <v>143737</v>
      </c>
      <c r="CH3764" s="174">
        <v>2743</v>
      </c>
      <c r="CI3764" s="174">
        <v>5</v>
      </c>
      <c r="CJ3764" s="174">
        <v>1637.7460000000001</v>
      </c>
      <c r="CK3764" s="174">
        <v>1637.7460000000001</v>
      </c>
      <c r="CU3764" s="174">
        <v>143737</v>
      </c>
      <c r="CV3764" s="174">
        <v>2743</v>
      </c>
      <c r="CW3764" s="174">
        <v>5</v>
      </c>
      <c r="CX3764" s="174">
        <v>1637.7460000000001</v>
      </c>
    </row>
    <row r="3765" spans="84:102" x14ac:dyDescent="0.25">
      <c r="CF3765" s="3" t="s">
        <v>3073</v>
      </c>
      <c r="CG3765" s="174">
        <v>60645</v>
      </c>
      <c r="CH3765" s="174">
        <v>32</v>
      </c>
      <c r="CI3765" s="174">
        <v>5</v>
      </c>
      <c r="CJ3765" s="174">
        <v>1637.5630000000001</v>
      </c>
      <c r="CK3765" s="174">
        <v>1637.5630000000001</v>
      </c>
      <c r="CU3765" s="174">
        <v>60645</v>
      </c>
      <c r="CV3765" s="174">
        <v>32</v>
      </c>
      <c r="CW3765" s="174">
        <v>5</v>
      </c>
      <c r="CX3765" s="174">
        <v>1637.5630000000001</v>
      </c>
    </row>
    <row r="3766" spans="84:102" x14ac:dyDescent="0.25">
      <c r="CF3766" s="3" t="s">
        <v>3073</v>
      </c>
      <c r="CG3766" s="174">
        <v>3320</v>
      </c>
      <c r="CH3766" s="174">
        <v>166094</v>
      </c>
      <c r="CI3766" s="174">
        <v>5</v>
      </c>
      <c r="CJ3766" s="174">
        <v>1637.3879999999999</v>
      </c>
      <c r="CK3766" s="174">
        <v>1637.3879999999999</v>
      </c>
      <c r="CU3766" s="174">
        <v>3320</v>
      </c>
      <c r="CV3766" s="174">
        <v>166094</v>
      </c>
      <c r="CW3766" s="174">
        <v>5</v>
      </c>
      <c r="CX3766" s="174">
        <v>1637.3879999999999</v>
      </c>
    </row>
    <row r="3767" spans="84:102" x14ac:dyDescent="0.25">
      <c r="CF3767" s="3" t="s">
        <v>3073</v>
      </c>
      <c r="CG3767" s="174">
        <v>102119</v>
      </c>
      <c r="CH3767" s="174">
        <v>807</v>
      </c>
      <c r="CI3767" s="174">
        <v>5</v>
      </c>
      <c r="CJ3767" s="174">
        <v>1637.104</v>
      </c>
      <c r="CK3767" s="174">
        <v>1637.104</v>
      </c>
      <c r="CU3767" s="174">
        <v>102119</v>
      </c>
      <c r="CV3767" s="174">
        <v>807</v>
      </c>
      <c r="CW3767" s="174">
        <v>5</v>
      </c>
      <c r="CX3767" s="174">
        <v>1637.104</v>
      </c>
    </row>
    <row r="3768" spans="84:102" x14ac:dyDescent="0.25">
      <c r="CF3768" s="3" t="s">
        <v>3073</v>
      </c>
      <c r="CG3768" s="174">
        <v>2539</v>
      </c>
      <c r="CH3768" s="174">
        <v>43990</v>
      </c>
      <c r="CI3768" s="174">
        <v>5</v>
      </c>
      <c r="CJ3768" s="174">
        <v>1636.854</v>
      </c>
      <c r="CK3768" s="174">
        <v>1636.854</v>
      </c>
      <c r="CU3768" s="174">
        <v>2539</v>
      </c>
      <c r="CV3768" s="174">
        <v>43990</v>
      </c>
      <c r="CW3768" s="174">
        <v>5</v>
      </c>
      <c r="CX3768" s="174">
        <v>1636.854</v>
      </c>
    </row>
    <row r="3769" spans="84:102" x14ac:dyDescent="0.25">
      <c r="CF3769" s="3" t="s">
        <v>3073</v>
      </c>
      <c r="CG3769" s="174">
        <v>1412</v>
      </c>
      <c r="CH3769" s="174">
        <v>186886</v>
      </c>
      <c r="CI3769" s="174">
        <v>5</v>
      </c>
      <c r="CJ3769" s="174">
        <v>1636.7360000000001</v>
      </c>
      <c r="CK3769" s="174">
        <v>1636.7360000000001</v>
      </c>
      <c r="CU3769" s="174">
        <v>1412</v>
      </c>
      <c r="CV3769" s="174">
        <v>186886</v>
      </c>
      <c r="CW3769" s="174">
        <v>5</v>
      </c>
      <c r="CX3769" s="174">
        <v>1636.7360000000001</v>
      </c>
    </row>
    <row r="3770" spans="84:102" x14ac:dyDescent="0.25">
      <c r="CF3770" s="3" t="s">
        <v>3073</v>
      </c>
      <c r="CG3770" s="174">
        <v>161481</v>
      </c>
      <c r="CH3770" s="174">
        <v>3007</v>
      </c>
      <c r="CI3770" s="174">
        <v>5</v>
      </c>
      <c r="CJ3770" s="174">
        <v>1636.1669999999999</v>
      </c>
      <c r="CK3770" s="174">
        <v>1636.1669999999999</v>
      </c>
      <c r="CU3770" s="174">
        <v>161481</v>
      </c>
      <c r="CV3770" s="174">
        <v>3007</v>
      </c>
      <c r="CW3770" s="174">
        <v>5</v>
      </c>
      <c r="CX3770" s="174">
        <v>1636.1669999999999</v>
      </c>
    </row>
    <row r="3771" spans="84:102" x14ac:dyDescent="0.25">
      <c r="CF3771" s="3" t="s">
        <v>3073</v>
      </c>
      <c r="CG3771" s="174">
        <v>1564</v>
      </c>
      <c r="CH3771" s="174">
        <v>84671</v>
      </c>
      <c r="CI3771" s="174">
        <v>5</v>
      </c>
      <c r="CJ3771" s="174">
        <v>1635.8679999999999</v>
      </c>
      <c r="CK3771" s="174">
        <v>1635.8679999999999</v>
      </c>
      <c r="CU3771" s="174">
        <v>1564</v>
      </c>
      <c r="CV3771" s="174">
        <v>84671</v>
      </c>
      <c r="CW3771" s="174">
        <v>5</v>
      </c>
      <c r="CX3771" s="174">
        <v>1635.8679999999999</v>
      </c>
    </row>
    <row r="3772" spans="84:102" x14ac:dyDescent="0.25">
      <c r="CF3772" s="3" t="s">
        <v>3073</v>
      </c>
      <c r="CG3772" s="174">
        <v>1563</v>
      </c>
      <c r="CH3772" s="174">
        <v>83215</v>
      </c>
      <c r="CI3772" s="174">
        <v>5</v>
      </c>
      <c r="CJ3772" s="174">
        <v>1635.557</v>
      </c>
      <c r="CK3772" s="174">
        <v>1635.557</v>
      </c>
      <c r="CU3772" s="174">
        <v>1563</v>
      </c>
      <c r="CV3772" s="174">
        <v>83215</v>
      </c>
      <c r="CW3772" s="174">
        <v>5</v>
      </c>
      <c r="CX3772" s="174">
        <v>1635.557</v>
      </c>
    </row>
    <row r="3773" spans="84:102" x14ac:dyDescent="0.25">
      <c r="CF3773" s="3" t="s">
        <v>3073</v>
      </c>
      <c r="CG3773" s="174">
        <v>79885</v>
      </c>
      <c r="CH3773" s="174">
        <v>1611</v>
      </c>
      <c r="CI3773" s="174">
        <v>5</v>
      </c>
      <c r="CJ3773" s="174">
        <v>1635.412</v>
      </c>
      <c r="CK3773" s="174">
        <v>1635.412</v>
      </c>
      <c r="CU3773" s="174">
        <v>79885</v>
      </c>
      <c r="CV3773" s="174">
        <v>1611</v>
      </c>
      <c r="CW3773" s="174">
        <v>5</v>
      </c>
      <c r="CX3773" s="174">
        <v>1635.412</v>
      </c>
    </row>
    <row r="3774" spans="84:102" x14ac:dyDescent="0.25">
      <c r="CF3774" s="3" t="s">
        <v>3073</v>
      </c>
      <c r="CG3774" s="174">
        <v>3328</v>
      </c>
      <c r="CH3774" s="174">
        <v>167487</v>
      </c>
      <c r="CI3774" s="174">
        <v>5</v>
      </c>
      <c r="CJ3774" s="174">
        <v>1635.0440000000001</v>
      </c>
      <c r="CK3774" s="174">
        <v>1635.0440000000001</v>
      </c>
      <c r="CU3774" s="174">
        <v>3328</v>
      </c>
      <c r="CV3774" s="174">
        <v>167487</v>
      </c>
      <c r="CW3774" s="174">
        <v>5</v>
      </c>
      <c r="CX3774" s="174">
        <v>1635.0440000000001</v>
      </c>
    </row>
    <row r="3775" spans="84:102" x14ac:dyDescent="0.25">
      <c r="CF3775" s="3" t="s">
        <v>3073</v>
      </c>
      <c r="CG3775" s="174">
        <v>1296</v>
      </c>
      <c r="CH3775" s="174">
        <v>119606</v>
      </c>
      <c r="CI3775" s="174">
        <v>5</v>
      </c>
      <c r="CJ3775" s="174">
        <v>1634.9349999999999</v>
      </c>
      <c r="CK3775" s="174">
        <v>1634.9349999999999</v>
      </c>
      <c r="CU3775" s="174">
        <v>1296</v>
      </c>
      <c r="CV3775" s="174">
        <v>119606</v>
      </c>
      <c r="CW3775" s="174">
        <v>5</v>
      </c>
      <c r="CX3775" s="174">
        <v>1634.9349999999999</v>
      </c>
    </row>
    <row r="3776" spans="84:102" x14ac:dyDescent="0.25">
      <c r="CF3776" s="3" t="s">
        <v>3073</v>
      </c>
      <c r="CG3776" s="174">
        <v>1429</v>
      </c>
      <c r="CH3776" s="174">
        <v>103464</v>
      </c>
      <c r="CI3776" s="174">
        <v>5</v>
      </c>
      <c r="CJ3776" s="174">
        <v>1634.4570000000001</v>
      </c>
      <c r="CK3776" s="174">
        <v>1634.4570000000001</v>
      </c>
      <c r="CU3776" s="174">
        <v>1429</v>
      </c>
      <c r="CV3776" s="174">
        <v>103464</v>
      </c>
      <c r="CW3776" s="174">
        <v>5</v>
      </c>
      <c r="CX3776" s="174">
        <v>1634.4570000000001</v>
      </c>
    </row>
    <row r="3777" spans="84:102" x14ac:dyDescent="0.25">
      <c r="CF3777" s="3" t="s">
        <v>3073</v>
      </c>
      <c r="CG3777" s="174">
        <v>97832</v>
      </c>
      <c r="CH3777" s="174">
        <v>754</v>
      </c>
      <c r="CI3777" s="174">
        <v>5</v>
      </c>
      <c r="CJ3777" s="174">
        <v>1634.1690000000001</v>
      </c>
      <c r="CK3777" s="174">
        <v>1634.1690000000001</v>
      </c>
      <c r="CU3777" s="174">
        <v>97832</v>
      </c>
      <c r="CV3777" s="174">
        <v>754</v>
      </c>
      <c r="CW3777" s="174">
        <v>5</v>
      </c>
      <c r="CX3777" s="174">
        <v>1634.1690000000001</v>
      </c>
    </row>
    <row r="3778" spans="84:102" x14ac:dyDescent="0.25">
      <c r="CF3778" s="3" t="s">
        <v>3073</v>
      </c>
      <c r="CG3778" s="174">
        <v>154565</v>
      </c>
      <c r="CH3778" s="174">
        <v>2048</v>
      </c>
      <c r="CI3778" s="174">
        <v>5</v>
      </c>
      <c r="CJ3778" s="174">
        <v>1633.7919999999999</v>
      </c>
      <c r="CK3778" s="174">
        <v>1633.7919999999999</v>
      </c>
      <c r="CU3778" s="174">
        <v>154565</v>
      </c>
      <c r="CV3778" s="174">
        <v>2048</v>
      </c>
      <c r="CW3778" s="174">
        <v>5</v>
      </c>
      <c r="CX3778" s="174">
        <v>1633.7919999999999</v>
      </c>
    </row>
    <row r="3779" spans="84:102" x14ac:dyDescent="0.25">
      <c r="CF3779" s="3" t="s">
        <v>3073</v>
      </c>
      <c r="CG3779" s="174">
        <v>132397</v>
      </c>
      <c r="CH3779" s="174">
        <v>1211</v>
      </c>
      <c r="CI3779" s="174">
        <v>5</v>
      </c>
      <c r="CJ3779" s="174">
        <v>1633.3910000000001</v>
      </c>
      <c r="CK3779" s="174">
        <v>1633.3910000000001</v>
      </c>
      <c r="CU3779" s="174">
        <v>132397</v>
      </c>
      <c r="CV3779" s="174">
        <v>1211</v>
      </c>
      <c r="CW3779" s="174">
        <v>5</v>
      </c>
      <c r="CX3779" s="174">
        <v>1633.3910000000001</v>
      </c>
    </row>
    <row r="3780" spans="84:102" x14ac:dyDescent="0.25">
      <c r="CF3780" s="3" t="s">
        <v>3073</v>
      </c>
      <c r="CG3780" s="174">
        <v>714</v>
      </c>
      <c r="CH3780" s="174">
        <v>96059</v>
      </c>
      <c r="CI3780" s="174">
        <v>5</v>
      </c>
      <c r="CJ3780" s="174">
        <v>1633.1949999999999</v>
      </c>
      <c r="CK3780" s="174">
        <v>1633.1949999999999</v>
      </c>
      <c r="CU3780" s="174">
        <v>714</v>
      </c>
      <c r="CV3780" s="174">
        <v>96059</v>
      </c>
      <c r="CW3780" s="174">
        <v>5</v>
      </c>
      <c r="CX3780" s="174">
        <v>1633.1949999999999</v>
      </c>
    </row>
    <row r="3781" spans="84:102" x14ac:dyDescent="0.25">
      <c r="CF3781" s="3" t="s">
        <v>3073</v>
      </c>
      <c r="CG3781" s="174">
        <v>604</v>
      </c>
      <c r="CH3781" s="174">
        <v>85661</v>
      </c>
      <c r="CI3781" s="174">
        <v>5</v>
      </c>
      <c r="CJ3781" s="174">
        <v>1633.134</v>
      </c>
      <c r="CK3781" s="174">
        <v>1633.134</v>
      </c>
      <c r="CU3781" s="174">
        <v>604</v>
      </c>
      <c r="CV3781" s="174">
        <v>85661</v>
      </c>
      <c r="CW3781" s="174">
        <v>5</v>
      </c>
      <c r="CX3781" s="174">
        <v>1633.134</v>
      </c>
    </row>
    <row r="3782" spans="84:102" x14ac:dyDescent="0.25">
      <c r="CF3782" s="3" t="s">
        <v>3073</v>
      </c>
      <c r="CG3782" s="174">
        <v>139664</v>
      </c>
      <c r="CH3782" s="174">
        <v>1179</v>
      </c>
      <c r="CI3782" s="174">
        <v>5</v>
      </c>
      <c r="CJ3782" s="174">
        <v>1633.0239999999999</v>
      </c>
      <c r="CK3782" s="174">
        <v>1633.0239999999999</v>
      </c>
      <c r="CU3782" s="174">
        <v>139664</v>
      </c>
      <c r="CV3782" s="174">
        <v>1179</v>
      </c>
      <c r="CW3782" s="174">
        <v>5</v>
      </c>
      <c r="CX3782" s="174">
        <v>1633.0239999999999</v>
      </c>
    </row>
    <row r="3783" spans="84:102" x14ac:dyDescent="0.25">
      <c r="CF3783" s="3" t="s">
        <v>3073</v>
      </c>
      <c r="CG3783" s="174">
        <v>12942</v>
      </c>
      <c r="CH3783" s="174">
        <v>2168</v>
      </c>
      <c r="CI3783" s="174">
        <v>5</v>
      </c>
      <c r="CJ3783" s="174">
        <v>1632.89</v>
      </c>
      <c r="CK3783" s="174">
        <v>1632.89</v>
      </c>
      <c r="CU3783" s="174">
        <v>12942</v>
      </c>
      <c r="CV3783" s="174">
        <v>2168</v>
      </c>
      <c r="CW3783" s="174">
        <v>5</v>
      </c>
      <c r="CX3783" s="174">
        <v>1632.89</v>
      </c>
    </row>
    <row r="3784" spans="84:102" x14ac:dyDescent="0.25">
      <c r="CF3784" s="3" t="s">
        <v>3073</v>
      </c>
      <c r="CG3784" s="174">
        <v>162350</v>
      </c>
      <c r="CH3784" s="174">
        <v>3008</v>
      </c>
      <c r="CI3784" s="174">
        <v>5</v>
      </c>
      <c r="CJ3784" s="174">
        <v>1631.672</v>
      </c>
      <c r="CK3784" s="174">
        <v>1631.672</v>
      </c>
      <c r="CU3784" s="174">
        <v>162350</v>
      </c>
      <c r="CV3784" s="174">
        <v>3008</v>
      </c>
      <c r="CW3784" s="174">
        <v>5</v>
      </c>
      <c r="CX3784" s="174">
        <v>1631.672</v>
      </c>
    </row>
    <row r="3785" spans="84:102" x14ac:dyDescent="0.25">
      <c r="CF3785" s="3" t="s">
        <v>3073</v>
      </c>
      <c r="CG3785" s="174">
        <v>81156</v>
      </c>
      <c r="CH3785" s="174">
        <v>407</v>
      </c>
      <c r="CI3785" s="174">
        <v>5</v>
      </c>
      <c r="CJ3785" s="174">
        <v>1631.606</v>
      </c>
      <c r="CK3785" s="174">
        <v>1631.606</v>
      </c>
      <c r="CU3785" s="174">
        <v>81156</v>
      </c>
      <c r="CV3785" s="174">
        <v>407</v>
      </c>
      <c r="CW3785" s="174">
        <v>5</v>
      </c>
      <c r="CX3785" s="174">
        <v>1631.606</v>
      </c>
    </row>
    <row r="3786" spans="84:102" x14ac:dyDescent="0.25">
      <c r="CF3786" s="3" t="s">
        <v>3073</v>
      </c>
      <c r="CG3786" s="174">
        <v>159628</v>
      </c>
      <c r="CH3786" s="174">
        <v>2077</v>
      </c>
      <c r="CI3786" s="174">
        <v>5</v>
      </c>
      <c r="CJ3786" s="174">
        <v>1631.375</v>
      </c>
      <c r="CK3786" s="174">
        <v>1631.375</v>
      </c>
      <c r="CU3786" s="174">
        <v>159628</v>
      </c>
      <c r="CV3786" s="174">
        <v>2077</v>
      </c>
      <c r="CW3786" s="174">
        <v>5</v>
      </c>
      <c r="CX3786" s="174">
        <v>1631.375</v>
      </c>
    </row>
    <row r="3787" spans="84:102" x14ac:dyDescent="0.25">
      <c r="CF3787" s="3" t="s">
        <v>3073</v>
      </c>
      <c r="CG3787" s="174">
        <v>2048</v>
      </c>
      <c r="CH3787" s="174">
        <v>154565</v>
      </c>
      <c r="CI3787" s="174">
        <v>5</v>
      </c>
      <c r="CJ3787" s="174">
        <v>1631.2719999999999</v>
      </c>
      <c r="CK3787" s="174">
        <v>1631.2719999999999</v>
      </c>
      <c r="CU3787" s="174">
        <v>2048</v>
      </c>
      <c r="CV3787" s="174">
        <v>154565</v>
      </c>
      <c r="CW3787" s="174">
        <v>5</v>
      </c>
      <c r="CX3787" s="174">
        <v>1631.2719999999999</v>
      </c>
    </row>
    <row r="3788" spans="84:102" x14ac:dyDescent="0.25">
      <c r="CF3788" s="3" t="s">
        <v>3073</v>
      </c>
      <c r="CG3788" s="174">
        <v>2467</v>
      </c>
      <c r="CH3788" s="174">
        <v>35817</v>
      </c>
      <c r="CI3788" s="174">
        <v>5</v>
      </c>
      <c r="CJ3788" s="174">
        <v>1631.049</v>
      </c>
      <c r="CK3788" s="174">
        <v>1631.049</v>
      </c>
      <c r="CU3788" s="174">
        <v>2467</v>
      </c>
      <c r="CV3788" s="174">
        <v>35817</v>
      </c>
      <c r="CW3788" s="174">
        <v>5</v>
      </c>
      <c r="CX3788" s="174">
        <v>1631.049</v>
      </c>
    </row>
    <row r="3789" spans="84:102" x14ac:dyDescent="0.25">
      <c r="CF3789" s="3" t="s">
        <v>3073</v>
      </c>
      <c r="CG3789" s="174">
        <v>59881</v>
      </c>
      <c r="CH3789" s="174">
        <v>1748</v>
      </c>
      <c r="CI3789" s="174">
        <v>5</v>
      </c>
      <c r="CJ3789" s="174">
        <v>1630.89</v>
      </c>
      <c r="CK3789" s="174">
        <v>1630.89</v>
      </c>
      <c r="CU3789" s="174">
        <v>59881</v>
      </c>
      <c r="CV3789" s="174">
        <v>1748</v>
      </c>
      <c r="CW3789" s="174">
        <v>5</v>
      </c>
      <c r="CX3789" s="174">
        <v>1630.89</v>
      </c>
    </row>
    <row r="3790" spans="84:102" x14ac:dyDescent="0.25">
      <c r="CF3790" s="3" t="s">
        <v>3073</v>
      </c>
      <c r="CG3790" s="174">
        <v>2416</v>
      </c>
      <c r="CH3790" s="174">
        <v>29940</v>
      </c>
      <c r="CI3790" s="174">
        <v>5</v>
      </c>
      <c r="CJ3790" s="174">
        <v>1630.77</v>
      </c>
      <c r="CK3790" s="174">
        <v>1630.77</v>
      </c>
      <c r="CU3790" s="174">
        <v>2416</v>
      </c>
      <c r="CV3790" s="174">
        <v>29940</v>
      </c>
      <c r="CW3790" s="174">
        <v>5</v>
      </c>
      <c r="CX3790" s="174">
        <v>1630.77</v>
      </c>
    </row>
    <row r="3791" spans="84:102" x14ac:dyDescent="0.25">
      <c r="CF3791" s="3" t="s">
        <v>3073</v>
      </c>
      <c r="CG3791" s="174">
        <v>105</v>
      </c>
      <c r="CH3791" s="174">
        <v>68353</v>
      </c>
      <c r="CI3791" s="174">
        <v>5</v>
      </c>
      <c r="CJ3791" s="174">
        <v>1630.7550000000001</v>
      </c>
      <c r="CK3791" s="174">
        <v>1630.7550000000001</v>
      </c>
      <c r="CU3791" s="174">
        <v>105</v>
      </c>
      <c r="CV3791" s="174">
        <v>68353</v>
      </c>
      <c r="CW3791" s="174">
        <v>5</v>
      </c>
      <c r="CX3791" s="174">
        <v>1630.7550000000001</v>
      </c>
    </row>
    <row r="3792" spans="84:102" x14ac:dyDescent="0.25">
      <c r="CF3792" s="3" t="s">
        <v>3073</v>
      </c>
      <c r="CG3792" s="174">
        <v>1439</v>
      </c>
      <c r="CH3792" s="174">
        <v>104030</v>
      </c>
      <c r="CI3792" s="174">
        <v>5</v>
      </c>
      <c r="CJ3792" s="174">
        <v>1630.63</v>
      </c>
      <c r="CK3792" s="174">
        <v>1630.63</v>
      </c>
      <c r="CU3792" s="174">
        <v>1439</v>
      </c>
      <c r="CV3792" s="174">
        <v>104030</v>
      </c>
      <c r="CW3792" s="174">
        <v>5</v>
      </c>
      <c r="CX3792" s="174">
        <v>1630.63</v>
      </c>
    </row>
    <row r="3793" spans="84:102" x14ac:dyDescent="0.25">
      <c r="CF3793" s="3" t="s">
        <v>3073</v>
      </c>
      <c r="CG3793" s="174">
        <v>1832</v>
      </c>
      <c r="CH3793" s="174">
        <v>53043</v>
      </c>
      <c r="CI3793" s="174">
        <v>5</v>
      </c>
      <c r="CJ3793" s="174">
        <v>1630.364</v>
      </c>
      <c r="CK3793" s="174">
        <v>1630.364</v>
      </c>
      <c r="CU3793" s="174">
        <v>1832</v>
      </c>
      <c r="CV3793" s="174">
        <v>53043</v>
      </c>
      <c r="CW3793" s="174">
        <v>5</v>
      </c>
      <c r="CX3793" s="174">
        <v>1630.364</v>
      </c>
    </row>
    <row r="3794" spans="84:102" x14ac:dyDescent="0.25">
      <c r="CF3794" s="3" t="s">
        <v>3073</v>
      </c>
      <c r="CG3794" s="174">
        <v>1045</v>
      </c>
      <c r="CH3794" s="174">
        <v>124339</v>
      </c>
      <c r="CI3794" s="174">
        <v>5</v>
      </c>
      <c r="CJ3794" s="174">
        <v>1629.866</v>
      </c>
      <c r="CK3794" s="174">
        <v>1629.866</v>
      </c>
      <c r="CU3794" s="174">
        <v>1045</v>
      </c>
      <c r="CV3794" s="174">
        <v>124339</v>
      </c>
      <c r="CW3794" s="174">
        <v>5</v>
      </c>
      <c r="CX3794" s="174">
        <v>1629.866</v>
      </c>
    </row>
    <row r="3795" spans="84:102" x14ac:dyDescent="0.25">
      <c r="CF3795" s="3" t="s">
        <v>3073</v>
      </c>
      <c r="CG3795" s="174">
        <v>50854</v>
      </c>
      <c r="CH3795" s="174">
        <v>1833</v>
      </c>
      <c r="CI3795" s="174">
        <v>5</v>
      </c>
      <c r="CJ3795" s="174">
        <v>1629.751</v>
      </c>
      <c r="CK3795" s="174">
        <v>1629.751</v>
      </c>
      <c r="CU3795" s="174">
        <v>50854</v>
      </c>
      <c r="CV3795" s="174">
        <v>1833</v>
      </c>
      <c r="CW3795" s="174">
        <v>5</v>
      </c>
      <c r="CX3795" s="174">
        <v>1629.751</v>
      </c>
    </row>
    <row r="3796" spans="84:102" x14ac:dyDescent="0.25">
      <c r="CF3796" s="3" t="s">
        <v>3073</v>
      </c>
      <c r="CG3796" s="174">
        <v>31132</v>
      </c>
      <c r="CH3796" s="174">
        <v>2431</v>
      </c>
      <c r="CI3796" s="174">
        <v>5</v>
      </c>
      <c r="CJ3796" s="174">
        <v>1629.4860000000001</v>
      </c>
      <c r="CK3796" s="174">
        <v>1629.4860000000001</v>
      </c>
      <c r="CU3796" s="174">
        <v>31132</v>
      </c>
      <c r="CV3796" s="174">
        <v>2431</v>
      </c>
      <c r="CW3796" s="174">
        <v>5</v>
      </c>
      <c r="CX3796" s="174">
        <v>1629.4860000000001</v>
      </c>
    </row>
    <row r="3797" spans="84:102" x14ac:dyDescent="0.25">
      <c r="CF3797" s="3" t="s">
        <v>3073</v>
      </c>
      <c r="CG3797" s="174">
        <v>754</v>
      </c>
      <c r="CH3797" s="174">
        <v>97832</v>
      </c>
      <c r="CI3797" s="174">
        <v>5</v>
      </c>
      <c r="CJ3797" s="174">
        <v>1629.326</v>
      </c>
      <c r="CK3797" s="174">
        <v>1629.326</v>
      </c>
      <c r="CU3797" s="174">
        <v>754</v>
      </c>
      <c r="CV3797" s="174">
        <v>97832</v>
      </c>
      <c r="CW3797" s="174">
        <v>5</v>
      </c>
      <c r="CX3797" s="174">
        <v>1629.326</v>
      </c>
    </row>
    <row r="3798" spans="84:102" x14ac:dyDescent="0.25">
      <c r="CF3798" s="3" t="s">
        <v>3073</v>
      </c>
      <c r="CG3798" s="174">
        <v>1237</v>
      </c>
      <c r="CH3798" s="174">
        <v>128861</v>
      </c>
      <c r="CI3798" s="174">
        <v>5</v>
      </c>
      <c r="CJ3798" s="174">
        <v>1628.546</v>
      </c>
      <c r="CK3798" s="174">
        <v>1628.546</v>
      </c>
      <c r="CU3798" s="174">
        <v>1237</v>
      </c>
      <c r="CV3798" s="174">
        <v>128861</v>
      </c>
      <c r="CW3798" s="174">
        <v>5</v>
      </c>
      <c r="CX3798" s="174">
        <v>1628.546</v>
      </c>
    </row>
    <row r="3799" spans="84:102" x14ac:dyDescent="0.25">
      <c r="CF3799" s="3" t="s">
        <v>3073</v>
      </c>
      <c r="CG3799" s="174">
        <v>807</v>
      </c>
      <c r="CH3799" s="174">
        <v>102119</v>
      </c>
      <c r="CI3799" s="174">
        <v>5</v>
      </c>
      <c r="CJ3799" s="174">
        <v>1627.9549999999999</v>
      </c>
      <c r="CK3799" s="174">
        <v>1627.9549999999999</v>
      </c>
      <c r="CU3799" s="174">
        <v>807</v>
      </c>
      <c r="CV3799" s="174">
        <v>102119</v>
      </c>
      <c r="CW3799" s="174">
        <v>5</v>
      </c>
      <c r="CX3799" s="174">
        <v>1627.9549999999999</v>
      </c>
    </row>
    <row r="3800" spans="84:102" x14ac:dyDescent="0.25">
      <c r="CF3800" s="3" t="s">
        <v>3073</v>
      </c>
      <c r="CG3800" s="174">
        <v>2038</v>
      </c>
      <c r="CH3800" s="174">
        <v>137274</v>
      </c>
      <c r="CI3800" s="174">
        <v>5</v>
      </c>
      <c r="CJ3800" s="174">
        <v>1627.86</v>
      </c>
      <c r="CK3800" s="174">
        <v>1627.86</v>
      </c>
      <c r="CU3800" s="174">
        <v>2038</v>
      </c>
      <c r="CV3800" s="174">
        <v>137274</v>
      </c>
      <c r="CW3800" s="174">
        <v>5</v>
      </c>
      <c r="CX3800" s="174">
        <v>1627.86</v>
      </c>
    </row>
    <row r="3801" spans="84:102" x14ac:dyDescent="0.25">
      <c r="CF3801" s="3" t="s">
        <v>3073</v>
      </c>
      <c r="CG3801" s="174">
        <v>65696</v>
      </c>
      <c r="CH3801" s="174">
        <v>93</v>
      </c>
      <c r="CI3801" s="174">
        <v>5</v>
      </c>
      <c r="CJ3801" s="174">
        <v>1627.64</v>
      </c>
      <c r="CK3801" s="174">
        <v>1627.64</v>
      </c>
      <c r="CU3801" s="174">
        <v>65696</v>
      </c>
      <c r="CV3801" s="174">
        <v>93</v>
      </c>
      <c r="CW3801" s="174">
        <v>5</v>
      </c>
      <c r="CX3801" s="174">
        <v>1627.64</v>
      </c>
    </row>
    <row r="3802" spans="84:102" x14ac:dyDescent="0.25">
      <c r="CF3802" s="3" t="s">
        <v>3073</v>
      </c>
      <c r="CG3802" s="174">
        <v>2874</v>
      </c>
      <c r="CH3802" s="174">
        <v>148633</v>
      </c>
      <c r="CI3802" s="174">
        <v>5</v>
      </c>
      <c r="CJ3802" s="174">
        <v>1627.0940000000001</v>
      </c>
      <c r="CK3802" s="174">
        <v>1627.0940000000001</v>
      </c>
      <c r="CU3802" s="174">
        <v>2874</v>
      </c>
      <c r="CV3802" s="174">
        <v>148633</v>
      </c>
      <c r="CW3802" s="174">
        <v>5</v>
      </c>
      <c r="CX3802" s="174">
        <v>1627.0940000000001</v>
      </c>
    </row>
    <row r="3803" spans="84:102" x14ac:dyDescent="0.25">
      <c r="CF3803" s="3" t="s">
        <v>3073</v>
      </c>
      <c r="CG3803" s="174">
        <v>1721</v>
      </c>
      <c r="CH3803" s="174">
        <v>62842</v>
      </c>
      <c r="CI3803" s="174">
        <v>5</v>
      </c>
      <c r="CJ3803" s="174">
        <v>1626.654</v>
      </c>
      <c r="CK3803" s="174">
        <v>1626.654</v>
      </c>
      <c r="CU3803" s="174">
        <v>1721</v>
      </c>
      <c r="CV3803" s="174">
        <v>62842</v>
      </c>
      <c r="CW3803" s="174">
        <v>5</v>
      </c>
      <c r="CX3803" s="174">
        <v>1626.654</v>
      </c>
    </row>
    <row r="3804" spans="84:102" x14ac:dyDescent="0.25">
      <c r="CF3804" s="3" t="s">
        <v>3073</v>
      </c>
      <c r="CG3804" s="174">
        <v>121460</v>
      </c>
      <c r="CH3804" s="174">
        <v>1294</v>
      </c>
      <c r="CI3804" s="174">
        <v>5</v>
      </c>
      <c r="CJ3804" s="174">
        <v>1626.46</v>
      </c>
      <c r="CK3804" s="174">
        <v>1626.46</v>
      </c>
      <c r="CU3804" s="174">
        <v>121460</v>
      </c>
      <c r="CV3804" s="174">
        <v>1294</v>
      </c>
      <c r="CW3804" s="174">
        <v>5</v>
      </c>
      <c r="CX3804" s="174">
        <v>1626.46</v>
      </c>
    </row>
    <row r="3805" spans="84:102" x14ac:dyDescent="0.25">
      <c r="CF3805" s="3" t="s">
        <v>3073</v>
      </c>
      <c r="CG3805" s="174">
        <v>154204</v>
      </c>
      <c r="CH3805" s="174">
        <v>3190</v>
      </c>
      <c r="CI3805" s="174">
        <v>5</v>
      </c>
      <c r="CJ3805" s="174">
        <v>1626.2729999999999</v>
      </c>
      <c r="CK3805" s="174">
        <v>1626.2729999999999</v>
      </c>
      <c r="CU3805" s="174">
        <v>154204</v>
      </c>
      <c r="CV3805" s="174">
        <v>3190</v>
      </c>
      <c r="CW3805" s="174">
        <v>5</v>
      </c>
      <c r="CX3805" s="174">
        <v>1626.2729999999999</v>
      </c>
    </row>
    <row r="3806" spans="84:102" x14ac:dyDescent="0.25">
      <c r="CF3806" s="3" t="s">
        <v>3073</v>
      </c>
      <c r="CG3806" s="174">
        <v>2636</v>
      </c>
      <c r="CH3806" s="174">
        <v>44432</v>
      </c>
      <c r="CI3806" s="174">
        <v>5</v>
      </c>
      <c r="CJ3806" s="174">
        <v>1626.0309999999999</v>
      </c>
      <c r="CK3806" s="174">
        <v>1626.0309999999999</v>
      </c>
      <c r="CU3806" s="174">
        <v>2636</v>
      </c>
      <c r="CV3806" s="174">
        <v>44432</v>
      </c>
      <c r="CW3806" s="174">
        <v>5</v>
      </c>
      <c r="CX3806" s="174">
        <v>1626.0309999999999</v>
      </c>
    </row>
    <row r="3807" spans="84:102" x14ac:dyDescent="0.25">
      <c r="CF3807" s="3" t="s">
        <v>3073</v>
      </c>
      <c r="CG3807" s="174">
        <v>2476</v>
      </c>
      <c r="CH3807" s="174">
        <v>36288</v>
      </c>
      <c r="CI3807" s="174">
        <v>5</v>
      </c>
      <c r="CJ3807" s="174">
        <v>1626.0029999999999</v>
      </c>
      <c r="CK3807" s="174">
        <v>1626.0029999999999</v>
      </c>
      <c r="CU3807" s="174">
        <v>2476</v>
      </c>
      <c r="CV3807" s="174">
        <v>36288</v>
      </c>
      <c r="CW3807" s="174">
        <v>5</v>
      </c>
      <c r="CX3807" s="174">
        <v>1626.0029999999999</v>
      </c>
    </row>
    <row r="3808" spans="84:102" x14ac:dyDescent="0.25">
      <c r="CF3808" s="3" t="s">
        <v>3073</v>
      </c>
      <c r="CG3808" s="174">
        <v>2331</v>
      </c>
      <c r="CH3808" s="174">
        <v>25745</v>
      </c>
      <c r="CI3808" s="174">
        <v>5</v>
      </c>
      <c r="CJ3808" s="174">
        <v>1625.6020000000001</v>
      </c>
      <c r="CK3808" s="174">
        <v>1625.6020000000001</v>
      </c>
      <c r="CU3808" s="174">
        <v>2331</v>
      </c>
      <c r="CV3808" s="174">
        <v>25745</v>
      </c>
      <c r="CW3808" s="174">
        <v>5</v>
      </c>
      <c r="CX3808" s="174">
        <v>1625.6020000000001</v>
      </c>
    </row>
    <row r="3809" spans="84:102" x14ac:dyDescent="0.25">
      <c r="CF3809" s="3" t="s">
        <v>3073</v>
      </c>
      <c r="CG3809" s="174">
        <v>2138</v>
      </c>
      <c r="CH3809" s="174">
        <v>11187</v>
      </c>
      <c r="CI3809" s="174">
        <v>5</v>
      </c>
      <c r="CJ3809" s="174">
        <v>1624.587</v>
      </c>
      <c r="CK3809" s="174">
        <v>1624.587</v>
      </c>
      <c r="CU3809" s="174">
        <v>2138</v>
      </c>
      <c r="CV3809" s="174">
        <v>11187</v>
      </c>
      <c r="CW3809" s="174">
        <v>5</v>
      </c>
      <c r="CX3809" s="174">
        <v>1624.587</v>
      </c>
    </row>
    <row r="3810" spans="84:102" x14ac:dyDescent="0.25">
      <c r="CF3810" s="3" t="s">
        <v>3073</v>
      </c>
      <c r="CG3810" s="174">
        <v>2451</v>
      </c>
      <c r="CH3810" s="174">
        <v>34525</v>
      </c>
      <c r="CI3810" s="174">
        <v>5</v>
      </c>
      <c r="CJ3810" s="174">
        <v>1624.5</v>
      </c>
      <c r="CK3810" s="174">
        <v>1624.5</v>
      </c>
      <c r="CU3810" s="174">
        <v>2451</v>
      </c>
      <c r="CV3810" s="174">
        <v>34525</v>
      </c>
      <c r="CW3810" s="174">
        <v>5</v>
      </c>
      <c r="CX3810" s="174">
        <v>1624.5</v>
      </c>
    </row>
    <row r="3811" spans="84:102" x14ac:dyDescent="0.25">
      <c r="CF3811" s="3" t="s">
        <v>3073</v>
      </c>
      <c r="CG3811" s="174">
        <v>3625</v>
      </c>
      <c r="CH3811" s="174">
        <v>94466</v>
      </c>
      <c r="CI3811" s="174">
        <v>5</v>
      </c>
      <c r="CJ3811" s="174">
        <v>1623.9290000000001</v>
      </c>
      <c r="CK3811" s="174">
        <v>1623.9290000000001</v>
      </c>
      <c r="CU3811" s="174">
        <v>3625</v>
      </c>
      <c r="CV3811" s="174">
        <v>94466</v>
      </c>
      <c r="CW3811" s="174">
        <v>5</v>
      </c>
      <c r="CX3811" s="174">
        <v>1623.9290000000001</v>
      </c>
    </row>
    <row r="3812" spans="84:102" x14ac:dyDescent="0.25">
      <c r="CF3812" s="3" t="s">
        <v>3073</v>
      </c>
      <c r="CG3812" s="174">
        <v>168015</v>
      </c>
      <c r="CH3812" s="174">
        <v>3301</v>
      </c>
      <c r="CI3812" s="174">
        <v>5</v>
      </c>
      <c r="CJ3812" s="174">
        <v>1623.78</v>
      </c>
      <c r="CK3812" s="174">
        <v>1623.78</v>
      </c>
      <c r="CU3812" s="174">
        <v>168015</v>
      </c>
      <c r="CV3812" s="174">
        <v>3301</v>
      </c>
      <c r="CW3812" s="174">
        <v>5</v>
      </c>
      <c r="CX3812" s="174">
        <v>1623.78</v>
      </c>
    </row>
    <row r="3813" spans="84:102" x14ac:dyDescent="0.25">
      <c r="CF3813" s="3" t="s">
        <v>3073</v>
      </c>
      <c r="CG3813" s="174">
        <v>1695</v>
      </c>
      <c r="CH3813" s="174">
        <v>64125</v>
      </c>
      <c r="CI3813" s="174">
        <v>5</v>
      </c>
      <c r="CJ3813" s="174">
        <v>1623.771</v>
      </c>
      <c r="CK3813" s="174">
        <v>1623.771</v>
      </c>
      <c r="CU3813" s="174">
        <v>1695</v>
      </c>
      <c r="CV3813" s="174">
        <v>64125</v>
      </c>
      <c r="CW3813" s="174">
        <v>5</v>
      </c>
      <c r="CX3813" s="174">
        <v>1623.771</v>
      </c>
    </row>
    <row r="3814" spans="84:102" x14ac:dyDescent="0.25">
      <c r="CF3814" s="3" t="s">
        <v>3073</v>
      </c>
      <c r="CG3814" s="174">
        <v>1623</v>
      </c>
      <c r="CH3814" s="174">
        <v>76117</v>
      </c>
      <c r="CI3814" s="174">
        <v>5</v>
      </c>
      <c r="CJ3814" s="174">
        <v>1623.373</v>
      </c>
      <c r="CK3814" s="174">
        <v>1623.373</v>
      </c>
      <c r="CU3814" s="174">
        <v>1623</v>
      </c>
      <c r="CV3814" s="174">
        <v>76117</v>
      </c>
      <c r="CW3814" s="174">
        <v>5</v>
      </c>
      <c r="CX3814" s="174">
        <v>1623.373</v>
      </c>
    </row>
    <row r="3815" spans="84:102" x14ac:dyDescent="0.25">
      <c r="CF3815" s="3" t="s">
        <v>3073</v>
      </c>
      <c r="CG3815" s="174">
        <v>84718</v>
      </c>
      <c r="CH3815" s="174">
        <v>505</v>
      </c>
      <c r="CI3815" s="174">
        <v>5</v>
      </c>
      <c r="CJ3815" s="174">
        <v>1623.13</v>
      </c>
      <c r="CK3815" s="174">
        <v>1623.13</v>
      </c>
      <c r="CU3815" s="174">
        <v>84718</v>
      </c>
      <c r="CV3815" s="174">
        <v>505</v>
      </c>
      <c r="CW3815" s="174">
        <v>5</v>
      </c>
      <c r="CX3815" s="174">
        <v>1623.13</v>
      </c>
    </row>
    <row r="3816" spans="84:102" x14ac:dyDescent="0.25">
      <c r="CF3816" s="3" t="s">
        <v>3073</v>
      </c>
      <c r="CG3816" s="174">
        <v>165449</v>
      </c>
      <c r="CH3816" s="174">
        <v>3048</v>
      </c>
      <c r="CI3816" s="174">
        <v>5</v>
      </c>
      <c r="CJ3816" s="174">
        <v>1622.309</v>
      </c>
      <c r="CK3816" s="174">
        <v>1622.309</v>
      </c>
      <c r="CU3816" s="174">
        <v>165449</v>
      </c>
      <c r="CV3816" s="174">
        <v>3048</v>
      </c>
      <c r="CW3816" s="174">
        <v>5</v>
      </c>
      <c r="CX3816" s="174">
        <v>1622.309</v>
      </c>
    </row>
    <row r="3817" spans="84:102" x14ac:dyDescent="0.25">
      <c r="CF3817" s="3" t="s">
        <v>3073</v>
      </c>
      <c r="CG3817" s="174">
        <v>131645</v>
      </c>
      <c r="CH3817" s="174">
        <v>2088</v>
      </c>
      <c r="CI3817" s="174">
        <v>5</v>
      </c>
      <c r="CJ3817" s="174">
        <v>1621.491</v>
      </c>
      <c r="CK3817" s="174">
        <v>1621.491</v>
      </c>
      <c r="CU3817" s="174">
        <v>131645</v>
      </c>
      <c r="CV3817" s="174">
        <v>2088</v>
      </c>
      <c r="CW3817" s="174">
        <v>5</v>
      </c>
      <c r="CX3817" s="174">
        <v>1621.491</v>
      </c>
    </row>
    <row r="3818" spans="84:102" x14ac:dyDescent="0.25">
      <c r="CF3818" s="3" t="s">
        <v>3073</v>
      </c>
      <c r="CG3818" s="174">
        <v>1628</v>
      </c>
      <c r="CH3818" s="174">
        <v>76806</v>
      </c>
      <c r="CI3818" s="174">
        <v>5</v>
      </c>
      <c r="CJ3818" s="174">
        <v>1620.9749999999999</v>
      </c>
      <c r="CK3818" s="174">
        <v>1620.9749999999999</v>
      </c>
      <c r="CU3818" s="174">
        <v>1628</v>
      </c>
      <c r="CV3818" s="174">
        <v>76806</v>
      </c>
      <c r="CW3818" s="174">
        <v>5</v>
      </c>
      <c r="CX3818" s="174">
        <v>1620.9749999999999</v>
      </c>
    </row>
    <row r="3819" spans="84:102" x14ac:dyDescent="0.25">
      <c r="CF3819" s="3" t="s">
        <v>3073</v>
      </c>
      <c r="CG3819" s="174">
        <v>1469</v>
      </c>
      <c r="CH3819" s="174">
        <v>96449</v>
      </c>
      <c r="CI3819" s="174">
        <v>5</v>
      </c>
      <c r="CJ3819" s="174">
        <v>1620.6959999999999</v>
      </c>
      <c r="CK3819" s="174">
        <v>1620.6959999999999</v>
      </c>
      <c r="CU3819" s="174">
        <v>1469</v>
      </c>
      <c r="CV3819" s="174">
        <v>96449</v>
      </c>
      <c r="CW3819" s="174">
        <v>5</v>
      </c>
      <c r="CX3819" s="174">
        <v>1620.6959999999999</v>
      </c>
    </row>
    <row r="3820" spans="84:102" x14ac:dyDescent="0.25">
      <c r="CF3820" s="3" t="s">
        <v>3073</v>
      </c>
      <c r="CG3820" s="174">
        <v>85198</v>
      </c>
      <c r="CH3820" s="174">
        <v>590</v>
      </c>
      <c r="CI3820" s="174">
        <v>5</v>
      </c>
      <c r="CJ3820" s="174">
        <v>1620.627</v>
      </c>
      <c r="CK3820" s="174">
        <v>1620.627</v>
      </c>
      <c r="CU3820" s="174">
        <v>85198</v>
      </c>
      <c r="CV3820" s="174">
        <v>590</v>
      </c>
      <c r="CW3820" s="174">
        <v>5</v>
      </c>
      <c r="CX3820" s="174">
        <v>1620.627</v>
      </c>
    </row>
    <row r="3821" spans="84:102" x14ac:dyDescent="0.25">
      <c r="CF3821" s="3" t="s">
        <v>3073</v>
      </c>
      <c r="CG3821" s="174">
        <v>3008</v>
      </c>
      <c r="CH3821" s="174">
        <v>162350</v>
      </c>
      <c r="CI3821" s="174">
        <v>5</v>
      </c>
      <c r="CJ3821" s="174">
        <v>1620.586</v>
      </c>
      <c r="CK3821" s="174">
        <v>1620.586</v>
      </c>
      <c r="CU3821" s="174">
        <v>3008</v>
      </c>
      <c r="CV3821" s="174">
        <v>162350</v>
      </c>
      <c r="CW3821" s="174">
        <v>5</v>
      </c>
      <c r="CX3821" s="174">
        <v>1620.586</v>
      </c>
    </row>
    <row r="3822" spans="84:102" x14ac:dyDescent="0.25">
      <c r="CF3822" s="3" t="s">
        <v>3073</v>
      </c>
      <c r="CG3822" s="174">
        <v>154385</v>
      </c>
      <c r="CH3822" s="174">
        <v>3194</v>
      </c>
      <c r="CI3822" s="174">
        <v>5</v>
      </c>
      <c r="CJ3822" s="174">
        <v>1620.3530000000001</v>
      </c>
      <c r="CK3822" s="174">
        <v>1620.3530000000001</v>
      </c>
      <c r="CU3822" s="174">
        <v>154385</v>
      </c>
      <c r="CV3822" s="174">
        <v>3194</v>
      </c>
      <c r="CW3822" s="174">
        <v>5</v>
      </c>
      <c r="CX3822" s="174">
        <v>1620.3530000000001</v>
      </c>
    </row>
    <row r="3823" spans="84:102" x14ac:dyDescent="0.25">
      <c r="CF3823" s="3" t="s">
        <v>3073</v>
      </c>
      <c r="CG3823" s="174">
        <v>1826</v>
      </c>
      <c r="CH3823" s="174">
        <v>52466</v>
      </c>
      <c r="CI3823" s="174">
        <v>5</v>
      </c>
      <c r="CJ3823" s="174">
        <v>1620.1990000000001</v>
      </c>
      <c r="CK3823" s="174">
        <v>1620.1990000000001</v>
      </c>
      <c r="CU3823" s="174">
        <v>1826</v>
      </c>
      <c r="CV3823" s="174">
        <v>52466</v>
      </c>
      <c r="CW3823" s="174">
        <v>5</v>
      </c>
      <c r="CX3823" s="174">
        <v>1620.1990000000001</v>
      </c>
    </row>
    <row r="3824" spans="84:102" x14ac:dyDescent="0.25">
      <c r="CF3824" s="3" t="s">
        <v>3073</v>
      </c>
      <c r="CG3824" s="174">
        <v>133491</v>
      </c>
      <c r="CH3824" s="174">
        <v>1075</v>
      </c>
      <c r="CI3824" s="174">
        <v>5</v>
      </c>
      <c r="CJ3824" s="174">
        <v>1620.0540000000001</v>
      </c>
      <c r="CK3824" s="174">
        <v>1620.0540000000001</v>
      </c>
      <c r="CU3824" s="174">
        <v>133491</v>
      </c>
      <c r="CV3824" s="174">
        <v>1075</v>
      </c>
      <c r="CW3824" s="174">
        <v>5</v>
      </c>
      <c r="CX3824" s="174">
        <v>1620.0540000000001</v>
      </c>
    </row>
    <row r="3825" spans="84:102" x14ac:dyDescent="0.25">
      <c r="CF3825" s="3" t="s">
        <v>3073</v>
      </c>
      <c r="CG3825" s="174">
        <v>90898</v>
      </c>
      <c r="CH3825" s="174">
        <v>683</v>
      </c>
      <c r="CI3825" s="174">
        <v>5</v>
      </c>
      <c r="CJ3825" s="174">
        <v>1619.6679999999999</v>
      </c>
      <c r="CK3825" s="174">
        <v>1619.6679999999999</v>
      </c>
      <c r="CU3825" s="174">
        <v>90898</v>
      </c>
      <c r="CV3825" s="174">
        <v>683</v>
      </c>
      <c r="CW3825" s="174">
        <v>5</v>
      </c>
      <c r="CX3825" s="174">
        <v>1619.6679999999999</v>
      </c>
    </row>
    <row r="3826" spans="84:102" x14ac:dyDescent="0.25">
      <c r="CF3826" s="3" t="s">
        <v>3073</v>
      </c>
      <c r="CG3826" s="174">
        <v>775</v>
      </c>
      <c r="CH3826" s="174">
        <v>101126</v>
      </c>
      <c r="CI3826" s="174">
        <v>5</v>
      </c>
      <c r="CJ3826" s="174">
        <v>1619.3979999999999</v>
      </c>
      <c r="CK3826" s="174">
        <v>1619.3979999999999</v>
      </c>
      <c r="CU3826" s="174">
        <v>775</v>
      </c>
      <c r="CV3826" s="174">
        <v>101126</v>
      </c>
      <c r="CW3826" s="174">
        <v>5</v>
      </c>
      <c r="CX3826" s="174">
        <v>1619.3979999999999</v>
      </c>
    </row>
    <row r="3827" spans="84:102" x14ac:dyDescent="0.25">
      <c r="CF3827" s="3" t="s">
        <v>3073</v>
      </c>
      <c r="CG3827" s="174">
        <v>3048</v>
      </c>
      <c r="CH3827" s="174">
        <v>165449</v>
      </c>
      <c r="CI3827" s="174">
        <v>5</v>
      </c>
      <c r="CJ3827" s="174">
        <v>1618.665</v>
      </c>
      <c r="CK3827" s="174">
        <v>1618.665</v>
      </c>
      <c r="CU3827" s="174">
        <v>3048</v>
      </c>
      <c r="CV3827" s="174">
        <v>165449</v>
      </c>
      <c r="CW3827" s="174">
        <v>5</v>
      </c>
      <c r="CX3827" s="174">
        <v>1618.665</v>
      </c>
    </row>
    <row r="3828" spans="84:102" x14ac:dyDescent="0.25">
      <c r="CF3828" s="3" t="s">
        <v>3073</v>
      </c>
      <c r="CG3828" s="174">
        <v>3543</v>
      </c>
      <c r="CH3828" s="174">
        <v>82442</v>
      </c>
      <c r="CI3828" s="174">
        <v>5</v>
      </c>
      <c r="CJ3828" s="174">
        <v>1618.605</v>
      </c>
      <c r="CK3828" s="174">
        <v>1618.605</v>
      </c>
      <c r="CU3828" s="174">
        <v>3543</v>
      </c>
      <c r="CV3828" s="174">
        <v>82442</v>
      </c>
      <c r="CW3828" s="174">
        <v>5</v>
      </c>
      <c r="CX3828" s="174">
        <v>1618.605</v>
      </c>
    </row>
    <row r="3829" spans="84:102" x14ac:dyDescent="0.25">
      <c r="CF3829" s="3" t="s">
        <v>3073</v>
      </c>
      <c r="CG3829" s="174">
        <v>2714</v>
      </c>
      <c r="CH3829" s="174">
        <v>134828</v>
      </c>
      <c r="CI3829" s="174">
        <v>5</v>
      </c>
      <c r="CJ3829" s="174">
        <v>1618.452</v>
      </c>
      <c r="CK3829" s="174">
        <v>1618.452</v>
      </c>
      <c r="CU3829" s="174">
        <v>2714</v>
      </c>
      <c r="CV3829" s="174">
        <v>134828</v>
      </c>
      <c r="CW3829" s="174">
        <v>5</v>
      </c>
      <c r="CX3829" s="174">
        <v>1618.452</v>
      </c>
    </row>
    <row r="3830" spans="84:102" x14ac:dyDescent="0.25">
      <c r="CF3830" s="3" t="s">
        <v>3073</v>
      </c>
      <c r="CG3830" s="174">
        <v>2284</v>
      </c>
      <c r="CH3830" s="174">
        <v>21788</v>
      </c>
      <c r="CI3830" s="174">
        <v>5</v>
      </c>
      <c r="CJ3830" s="174">
        <v>1618.44</v>
      </c>
      <c r="CK3830" s="174">
        <v>1618.44</v>
      </c>
      <c r="CU3830" s="174">
        <v>2284</v>
      </c>
      <c r="CV3830" s="174">
        <v>21788</v>
      </c>
      <c r="CW3830" s="174">
        <v>5</v>
      </c>
      <c r="CX3830" s="174">
        <v>1618.44</v>
      </c>
    </row>
    <row r="3831" spans="84:102" x14ac:dyDescent="0.25">
      <c r="CF3831" s="3" t="s">
        <v>3073</v>
      </c>
      <c r="CG3831" s="174">
        <v>8908</v>
      </c>
      <c r="CH3831" s="174">
        <v>2116</v>
      </c>
      <c r="CI3831" s="174">
        <v>5</v>
      </c>
      <c r="CJ3831" s="174">
        <v>1617.683</v>
      </c>
      <c r="CK3831" s="174">
        <v>1617.683</v>
      </c>
      <c r="CU3831" s="174">
        <v>8908</v>
      </c>
      <c r="CV3831" s="174">
        <v>2116</v>
      </c>
      <c r="CW3831" s="174">
        <v>5</v>
      </c>
      <c r="CX3831" s="174">
        <v>1617.683</v>
      </c>
    </row>
    <row r="3832" spans="84:102" x14ac:dyDescent="0.25">
      <c r="CF3832" s="3" t="s">
        <v>3073</v>
      </c>
      <c r="CG3832" s="174">
        <v>2070</v>
      </c>
      <c r="CH3832" s="174">
        <v>158929</v>
      </c>
      <c r="CI3832" s="174">
        <v>5</v>
      </c>
      <c r="CJ3832" s="174">
        <v>1617.6279999999999</v>
      </c>
      <c r="CK3832" s="174">
        <v>1617.6279999999999</v>
      </c>
      <c r="CU3832" s="174">
        <v>2070</v>
      </c>
      <c r="CV3832" s="174">
        <v>158929</v>
      </c>
      <c r="CW3832" s="174">
        <v>5</v>
      </c>
      <c r="CX3832" s="174">
        <v>1617.6279999999999</v>
      </c>
    </row>
    <row r="3833" spans="84:102" x14ac:dyDescent="0.25">
      <c r="CF3833" s="3" t="s">
        <v>3073</v>
      </c>
      <c r="CG3833" s="174">
        <v>2558</v>
      </c>
      <c r="CH3833" s="174">
        <v>49347</v>
      </c>
      <c r="CI3833" s="174">
        <v>5</v>
      </c>
      <c r="CJ3833" s="174">
        <v>1617.508</v>
      </c>
      <c r="CK3833" s="174">
        <v>1617.508</v>
      </c>
      <c r="CU3833" s="174">
        <v>2558</v>
      </c>
      <c r="CV3833" s="174">
        <v>49347</v>
      </c>
      <c r="CW3833" s="174">
        <v>5</v>
      </c>
      <c r="CX3833" s="174">
        <v>1617.508</v>
      </c>
    </row>
    <row r="3834" spans="84:102" x14ac:dyDescent="0.25">
      <c r="CF3834" s="3" t="s">
        <v>3073</v>
      </c>
      <c r="CG3834" s="174">
        <v>94187</v>
      </c>
      <c r="CH3834" s="174">
        <v>3636</v>
      </c>
      <c r="CI3834" s="174">
        <v>5</v>
      </c>
      <c r="CJ3834" s="174">
        <v>1617.143</v>
      </c>
      <c r="CK3834" s="174">
        <v>1617.143</v>
      </c>
      <c r="CU3834" s="174">
        <v>94187</v>
      </c>
      <c r="CV3834" s="174">
        <v>3636</v>
      </c>
      <c r="CW3834" s="174">
        <v>5</v>
      </c>
      <c r="CX3834" s="174">
        <v>1617.143</v>
      </c>
    </row>
    <row r="3835" spans="84:102" x14ac:dyDescent="0.25">
      <c r="CF3835" s="3" t="s">
        <v>3073</v>
      </c>
      <c r="CG3835" s="174">
        <v>1149</v>
      </c>
      <c r="CH3835" s="174">
        <v>146254</v>
      </c>
      <c r="CI3835" s="174">
        <v>5</v>
      </c>
      <c r="CJ3835" s="174">
        <v>1616.962</v>
      </c>
      <c r="CK3835" s="174">
        <v>1616.962</v>
      </c>
      <c r="CU3835" s="174">
        <v>1149</v>
      </c>
      <c r="CV3835" s="174">
        <v>146254</v>
      </c>
      <c r="CW3835" s="174">
        <v>5</v>
      </c>
      <c r="CX3835" s="174">
        <v>1616.962</v>
      </c>
    </row>
    <row r="3836" spans="84:102" x14ac:dyDescent="0.25">
      <c r="CF3836" s="3" t="s">
        <v>3073</v>
      </c>
      <c r="CG3836" s="174">
        <v>17</v>
      </c>
      <c r="CH3836" s="174">
        <v>58454</v>
      </c>
      <c r="CI3836" s="174">
        <v>5</v>
      </c>
      <c r="CJ3836" s="174">
        <v>1616.6610000000001</v>
      </c>
      <c r="CK3836" s="174">
        <v>1616.6610000000001</v>
      </c>
      <c r="CU3836" s="174">
        <v>17</v>
      </c>
      <c r="CV3836" s="174">
        <v>58454</v>
      </c>
      <c r="CW3836" s="174">
        <v>5</v>
      </c>
      <c r="CX3836" s="174">
        <v>1616.6610000000001</v>
      </c>
    </row>
    <row r="3837" spans="84:102" x14ac:dyDescent="0.25">
      <c r="CF3837" s="3" t="s">
        <v>3073</v>
      </c>
      <c r="CG3837" s="174">
        <v>95152</v>
      </c>
      <c r="CH3837" s="174">
        <v>715</v>
      </c>
      <c r="CI3837" s="174">
        <v>5</v>
      </c>
      <c r="CJ3837" s="174">
        <v>1616.16</v>
      </c>
      <c r="CK3837" s="174">
        <v>1616.16</v>
      </c>
      <c r="CU3837" s="174">
        <v>95152</v>
      </c>
      <c r="CV3837" s="174">
        <v>715</v>
      </c>
      <c r="CW3837" s="174">
        <v>5</v>
      </c>
      <c r="CX3837" s="174">
        <v>1616.16</v>
      </c>
    </row>
    <row r="3838" spans="84:102" x14ac:dyDescent="0.25">
      <c r="CF3838" s="3" t="s">
        <v>3073</v>
      </c>
      <c r="CG3838" s="174">
        <v>87726</v>
      </c>
      <c r="CH3838" s="174">
        <v>1946</v>
      </c>
      <c r="CI3838" s="174">
        <v>5</v>
      </c>
      <c r="CJ3838" s="174">
        <v>1615.38</v>
      </c>
      <c r="CK3838" s="174">
        <v>1615.38</v>
      </c>
      <c r="CU3838" s="174">
        <v>87726</v>
      </c>
      <c r="CV3838" s="174">
        <v>1946</v>
      </c>
      <c r="CW3838" s="174">
        <v>5</v>
      </c>
      <c r="CX3838" s="174">
        <v>1615.38</v>
      </c>
    </row>
    <row r="3839" spans="84:102" x14ac:dyDescent="0.25">
      <c r="CF3839" s="3" t="s">
        <v>3073</v>
      </c>
      <c r="CG3839" s="174">
        <v>1368</v>
      </c>
      <c r="CH3839" s="174">
        <v>112847</v>
      </c>
      <c r="CI3839" s="174">
        <v>5</v>
      </c>
      <c r="CJ3839" s="174">
        <v>1614.8489999999999</v>
      </c>
      <c r="CK3839" s="174">
        <v>1614.8489999999999</v>
      </c>
      <c r="CU3839" s="174">
        <v>1368</v>
      </c>
      <c r="CV3839" s="174">
        <v>112847</v>
      </c>
      <c r="CW3839" s="174">
        <v>5</v>
      </c>
      <c r="CX3839" s="174">
        <v>1614.8489999999999</v>
      </c>
    </row>
    <row r="3840" spans="84:102" x14ac:dyDescent="0.25">
      <c r="CF3840" s="3" t="s">
        <v>3073</v>
      </c>
      <c r="CG3840" s="174">
        <v>2088</v>
      </c>
      <c r="CH3840" s="174">
        <v>131645</v>
      </c>
      <c r="CI3840" s="174">
        <v>5</v>
      </c>
      <c r="CJ3840" s="174">
        <v>1614.7190000000001</v>
      </c>
      <c r="CK3840" s="174">
        <v>1614.7190000000001</v>
      </c>
      <c r="CU3840" s="174">
        <v>2088</v>
      </c>
      <c r="CV3840" s="174">
        <v>131645</v>
      </c>
      <c r="CW3840" s="174">
        <v>5</v>
      </c>
      <c r="CX3840" s="174">
        <v>1614.7190000000001</v>
      </c>
    </row>
    <row r="3841" spans="84:102" x14ac:dyDescent="0.25">
      <c r="CF3841" s="3" t="s">
        <v>3073</v>
      </c>
      <c r="CG3841" s="174">
        <v>133368</v>
      </c>
      <c r="CH3841" s="174">
        <v>1083</v>
      </c>
      <c r="CI3841" s="174">
        <v>5</v>
      </c>
      <c r="CJ3841" s="174">
        <v>1614.711</v>
      </c>
      <c r="CK3841" s="174">
        <v>1614.711</v>
      </c>
      <c r="CU3841" s="174">
        <v>133368</v>
      </c>
      <c r="CV3841" s="174">
        <v>1083</v>
      </c>
      <c r="CW3841" s="174">
        <v>5</v>
      </c>
      <c r="CX3841" s="174">
        <v>1614.711</v>
      </c>
    </row>
    <row r="3842" spans="84:102" x14ac:dyDescent="0.25">
      <c r="CF3842" s="3" t="s">
        <v>3073</v>
      </c>
      <c r="CG3842" s="174">
        <v>1091</v>
      </c>
      <c r="CH3842" s="174">
        <v>134720</v>
      </c>
      <c r="CI3842" s="174">
        <v>5</v>
      </c>
      <c r="CJ3842" s="174">
        <v>1614.4739999999999</v>
      </c>
      <c r="CK3842" s="174">
        <v>1614.4739999999999</v>
      </c>
      <c r="CU3842" s="174">
        <v>1091</v>
      </c>
      <c r="CV3842" s="174">
        <v>134720</v>
      </c>
      <c r="CW3842" s="174">
        <v>5</v>
      </c>
      <c r="CX3842" s="174">
        <v>1614.4739999999999</v>
      </c>
    </row>
    <row r="3843" spans="84:102" x14ac:dyDescent="0.25">
      <c r="CF3843" s="3" t="s">
        <v>3073</v>
      </c>
      <c r="CG3843" s="174">
        <v>589</v>
      </c>
      <c r="CH3843" s="174">
        <v>84928</v>
      </c>
      <c r="CI3843" s="174">
        <v>5</v>
      </c>
      <c r="CJ3843" s="174">
        <v>1614.434</v>
      </c>
      <c r="CK3843" s="174">
        <v>1614.434</v>
      </c>
      <c r="CU3843" s="174">
        <v>589</v>
      </c>
      <c r="CV3843" s="174">
        <v>84928</v>
      </c>
      <c r="CW3843" s="174">
        <v>5</v>
      </c>
      <c r="CX3843" s="174">
        <v>1614.434</v>
      </c>
    </row>
    <row r="3844" spans="84:102" x14ac:dyDescent="0.25">
      <c r="CF3844" s="3" t="s">
        <v>3073</v>
      </c>
      <c r="CG3844" s="174">
        <v>1289</v>
      </c>
      <c r="CH3844" s="174">
        <v>119623</v>
      </c>
      <c r="CI3844" s="174">
        <v>5</v>
      </c>
      <c r="CJ3844" s="174">
        <v>1613.4259999999999</v>
      </c>
      <c r="CK3844" s="174">
        <v>1613.4259999999999</v>
      </c>
      <c r="CU3844" s="174">
        <v>1289</v>
      </c>
      <c r="CV3844" s="174">
        <v>119623</v>
      </c>
      <c r="CW3844" s="174">
        <v>5</v>
      </c>
      <c r="CX3844" s="174">
        <v>1613.4259999999999</v>
      </c>
    </row>
    <row r="3845" spans="84:102" x14ac:dyDescent="0.25">
      <c r="CF3845" s="3" t="s">
        <v>3073</v>
      </c>
      <c r="CG3845" s="174">
        <v>2818</v>
      </c>
      <c r="CH3845" s="174">
        <v>148770</v>
      </c>
      <c r="CI3845" s="174">
        <v>5</v>
      </c>
      <c r="CJ3845" s="174">
        <v>1612.922</v>
      </c>
      <c r="CK3845" s="174">
        <v>1612.922</v>
      </c>
      <c r="CU3845" s="174">
        <v>2818</v>
      </c>
      <c r="CV3845" s="174">
        <v>148770</v>
      </c>
      <c r="CW3845" s="174">
        <v>5</v>
      </c>
      <c r="CX3845" s="174">
        <v>1612.922</v>
      </c>
    </row>
    <row r="3846" spans="84:102" x14ac:dyDescent="0.25">
      <c r="CF3846" s="3" t="s">
        <v>3073</v>
      </c>
      <c r="CG3846" s="174">
        <v>157187</v>
      </c>
      <c r="CH3846" s="174">
        <v>3252</v>
      </c>
      <c r="CI3846" s="174">
        <v>5</v>
      </c>
      <c r="CJ3846" s="174">
        <v>1612.799</v>
      </c>
      <c r="CK3846" s="174">
        <v>1612.799</v>
      </c>
      <c r="CU3846" s="174">
        <v>157187</v>
      </c>
      <c r="CV3846" s="174">
        <v>3252</v>
      </c>
      <c r="CW3846" s="174">
        <v>5</v>
      </c>
      <c r="CX3846" s="174">
        <v>1612.799</v>
      </c>
    </row>
    <row r="3847" spans="84:102" x14ac:dyDescent="0.25">
      <c r="CF3847" s="3" t="s">
        <v>3073</v>
      </c>
      <c r="CG3847" s="174">
        <v>2940</v>
      </c>
      <c r="CH3847" s="174">
        <v>151058</v>
      </c>
      <c r="CI3847" s="174">
        <v>5</v>
      </c>
      <c r="CJ3847" s="174">
        <v>1611.4829999999999</v>
      </c>
      <c r="CK3847" s="174">
        <v>1611.4829999999999</v>
      </c>
      <c r="CU3847" s="174">
        <v>2940</v>
      </c>
      <c r="CV3847" s="174">
        <v>151058</v>
      </c>
      <c r="CW3847" s="174">
        <v>5</v>
      </c>
      <c r="CX3847" s="174">
        <v>1611.4829999999999</v>
      </c>
    </row>
    <row r="3848" spans="84:102" x14ac:dyDescent="0.25">
      <c r="CF3848" s="3" t="s">
        <v>3073</v>
      </c>
      <c r="CG3848" s="174">
        <v>1256</v>
      </c>
      <c r="CH3848" s="174">
        <v>125864</v>
      </c>
      <c r="CI3848" s="174">
        <v>5</v>
      </c>
      <c r="CJ3848" s="174">
        <v>1611.0650000000001</v>
      </c>
      <c r="CK3848" s="174">
        <v>1611.0650000000001</v>
      </c>
      <c r="CU3848" s="174">
        <v>1256</v>
      </c>
      <c r="CV3848" s="174">
        <v>125864</v>
      </c>
      <c r="CW3848" s="174">
        <v>5</v>
      </c>
      <c r="CX3848" s="174">
        <v>1611.0650000000001</v>
      </c>
    </row>
    <row r="3849" spans="84:102" x14ac:dyDescent="0.25">
      <c r="CF3849" s="3" t="s">
        <v>3073</v>
      </c>
      <c r="CG3849" s="174">
        <v>3530</v>
      </c>
      <c r="CH3849" s="174">
        <v>198730</v>
      </c>
      <c r="CI3849" s="174">
        <v>5</v>
      </c>
      <c r="CJ3849" s="174">
        <v>1611.0450000000001</v>
      </c>
      <c r="CK3849" s="174">
        <v>1611.0450000000001</v>
      </c>
      <c r="CU3849" s="174">
        <v>3530</v>
      </c>
      <c r="CV3849" s="174">
        <v>198730</v>
      </c>
      <c r="CW3849" s="174">
        <v>5</v>
      </c>
      <c r="CX3849" s="174">
        <v>1611.0450000000001</v>
      </c>
    </row>
    <row r="3850" spans="84:102" x14ac:dyDescent="0.25">
      <c r="CF3850" s="3" t="s">
        <v>3073</v>
      </c>
      <c r="CG3850" s="174">
        <v>8656</v>
      </c>
      <c r="CH3850" s="174">
        <v>2115</v>
      </c>
      <c r="CI3850" s="174">
        <v>5</v>
      </c>
      <c r="CJ3850" s="174">
        <v>1611.0060000000001</v>
      </c>
      <c r="CK3850" s="174">
        <v>1611.0060000000001</v>
      </c>
      <c r="CU3850" s="174">
        <v>8656</v>
      </c>
      <c r="CV3850" s="174">
        <v>2115</v>
      </c>
      <c r="CW3850" s="174">
        <v>5</v>
      </c>
      <c r="CX3850" s="174">
        <v>1611.0060000000001</v>
      </c>
    </row>
    <row r="3851" spans="84:102" x14ac:dyDescent="0.25">
      <c r="CF3851" s="3" t="s">
        <v>3073</v>
      </c>
      <c r="CG3851" s="174">
        <v>1664</v>
      </c>
      <c r="CH3851" s="174">
        <v>70287</v>
      </c>
      <c r="CI3851" s="174">
        <v>5</v>
      </c>
      <c r="CJ3851" s="174">
        <v>1610.818</v>
      </c>
      <c r="CK3851" s="174">
        <v>1610.818</v>
      </c>
      <c r="CU3851" s="174">
        <v>1664</v>
      </c>
      <c r="CV3851" s="174">
        <v>70287</v>
      </c>
      <c r="CW3851" s="174">
        <v>5</v>
      </c>
      <c r="CX3851" s="174">
        <v>1610.818</v>
      </c>
    </row>
    <row r="3852" spans="84:102" x14ac:dyDescent="0.25">
      <c r="CF3852" s="3" t="s">
        <v>3073</v>
      </c>
      <c r="CG3852" s="174">
        <v>1753</v>
      </c>
      <c r="CH3852" s="174">
        <v>59993</v>
      </c>
      <c r="CI3852" s="174">
        <v>5</v>
      </c>
      <c r="CJ3852" s="174">
        <v>1610.6420000000001</v>
      </c>
      <c r="CK3852" s="174">
        <v>1610.6420000000001</v>
      </c>
      <c r="CU3852" s="174">
        <v>1753</v>
      </c>
      <c r="CV3852" s="174">
        <v>59993</v>
      </c>
      <c r="CW3852" s="174">
        <v>5</v>
      </c>
      <c r="CX3852" s="174">
        <v>1610.6420000000001</v>
      </c>
    </row>
    <row r="3853" spans="84:102" x14ac:dyDescent="0.25">
      <c r="CF3853" s="3" t="s">
        <v>3073</v>
      </c>
      <c r="CG3853" s="174">
        <v>451</v>
      </c>
      <c r="CH3853" s="174">
        <v>83999</v>
      </c>
      <c r="CI3853" s="174">
        <v>5</v>
      </c>
      <c r="CJ3853" s="174">
        <v>1610.3910000000001</v>
      </c>
      <c r="CK3853" s="174">
        <v>1610.3910000000001</v>
      </c>
      <c r="CU3853" s="174">
        <v>451</v>
      </c>
      <c r="CV3853" s="174">
        <v>83999</v>
      </c>
      <c r="CW3853" s="174">
        <v>5</v>
      </c>
      <c r="CX3853" s="174">
        <v>1610.3910000000001</v>
      </c>
    </row>
    <row r="3854" spans="84:102" x14ac:dyDescent="0.25">
      <c r="CF3854" s="3" t="s">
        <v>3073</v>
      </c>
      <c r="CG3854" s="174">
        <v>187453</v>
      </c>
      <c r="CH3854" s="174">
        <v>1031</v>
      </c>
      <c r="CI3854" s="174">
        <v>5</v>
      </c>
      <c r="CJ3854" s="174">
        <v>1610.1780000000001</v>
      </c>
      <c r="CK3854" s="174">
        <v>1610.1780000000001</v>
      </c>
      <c r="CU3854" s="174">
        <v>187453</v>
      </c>
      <c r="CV3854" s="174">
        <v>1031</v>
      </c>
      <c r="CW3854" s="174">
        <v>5</v>
      </c>
      <c r="CX3854" s="174">
        <v>1610.1780000000001</v>
      </c>
    </row>
    <row r="3855" spans="84:102" x14ac:dyDescent="0.25">
      <c r="CF3855" s="3" t="s">
        <v>3073</v>
      </c>
      <c r="CG3855" s="174">
        <v>166565</v>
      </c>
      <c r="CH3855" s="174">
        <v>3300</v>
      </c>
      <c r="CI3855" s="174">
        <v>5</v>
      </c>
      <c r="CJ3855" s="174">
        <v>1610.095</v>
      </c>
      <c r="CK3855" s="174">
        <v>1610.095</v>
      </c>
      <c r="CU3855" s="174">
        <v>166565</v>
      </c>
      <c r="CV3855" s="174">
        <v>3300</v>
      </c>
      <c r="CW3855" s="174">
        <v>5</v>
      </c>
      <c r="CX3855" s="174">
        <v>1610.095</v>
      </c>
    </row>
    <row r="3856" spans="84:102" x14ac:dyDescent="0.25">
      <c r="CF3856" s="3" t="s">
        <v>3073</v>
      </c>
      <c r="CG3856" s="174">
        <v>73260</v>
      </c>
      <c r="CH3856" s="174">
        <v>297</v>
      </c>
      <c r="CI3856" s="174">
        <v>5</v>
      </c>
      <c r="CJ3856" s="174">
        <v>1609.54</v>
      </c>
      <c r="CK3856" s="174">
        <v>1609.54</v>
      </c>
      <c r="CU3856" s="174">
        <v>73260</v>
      </c>
      <c r="CV3856" s="174">
        <v>297</v>
      </c>
      <c r="CW3856" s="174">
        <v>5</v>
      </c>
      <c r="CX3856" s="174">
        <v>1609.54</v>
      </c>
    </row>
    <row r="3857" spans="84:102" x14ac:dyDescent="0.25">
      <c r="CF3857" s="3" t="s">
        <v>3073</v>
      </c>
      <c r="CG3857" s="174">
        <v>126207</v>
      </c>
      <c r="CH3857" s="174">
        <v>2679</v>
      </c>
      <c r="CI3857" s="174">
        <v>5</v>
      </c>
      <c r="CJ3857" s="174">
        <v>1609.4670000000001</v>
      </c>
      <c r="CK3857" s="174">
        <v>1609.4670000000001</v>
      </c>
      <c r="CU3857" s="174">
        <v>126207</v>
      </c>
      <c r="CV3857" s="174">
        <v>2679</v>
      </c>
      <c r="CW3857" s="174">
        <v>5</v>
      </c>
      <c r="CX3857" s="174">
        <v>1609.4670000000001</v>
      </c>
    </row>
    <row r="3858" spans="84:102" x14ac:dyDescent="0.25">
      <c r="CF3858" s="3" t="s">
        <v>3073</v>
      </c>
      <c r="CG3858" s="174">
        <v>57468</v>
      </c>
      <c r="CH3858" s="174">
        <v>3500</v>
      </c>
      <c r="CI3858" s="174">
        <v>5</v>
      </c>
      <c r="CJ3858" s="174">
        <v>1607.788</v>
      </c>
      <c r="CK3858" s="174">
        <v>1607.788</v>
      </c>
      <c r="CU3858" s="174">
        <v>57468</v>
      </c>
      <c r="CV3858" s="174">
        <v>3500</v>
      </c>
      <c r="CW3858" s="174">
        <v>5</v>
      </c>
      <c r="CX3858" s="174">
        <v>1607.788</v>
      </c>
    </row>
    <row r="3859" spans="84:102" x14ac:dyDescent="0.25">
      <c r="CF3859" s="3" t="s">
        <v>3073</v>
      </c>
      <c r="CG3859" s="174">
        <v>53521</v>
      </c>
      <c r="CH3859" s="174">
        <v>1857</v>
      </c>
      <c r="CI3859" s="174">
        <v>5</v>
      </c>
      <c r="CJ3859" s="174">
        <v>1607.7719999999999</v>
      </c>
      <c r="CK3859" s="174">
        <v>1607.7719999999999</v>
      </c>
      <c r="CU3859" s="174">
        <v>53521</v>
      </c>
      <c r="CV3859" s="174">
        <v>1857</v>
      </c>
      <c r="CW3859" s="174">
        <v>5</v>
      </c>
      <c r="CX3859" s="174">
        <v>1607.7719999999999</v>
      </c>
    </row>
    <row r="3860" spans="84:102" x14ac:dyDescent="0.25">
      <c r="CF3860" s="3" t="s">
        <v>3073</v>
      </c>
      <c r="CG3860" s="174">
        <v>66412</v>
      </c>
      <c r="CH3860" s="174">
        <v>93</v>
      </c>
      <c r="CI3860" s="174">
        <v>5</v>
      </c>
      <c r="CJ3860" s="174">
        <v>1607.646</v>
      </c>
      <c r="CK3860" s="174">
        <v>1607.646</v>
      </c>
      <c r="CU3860" s="174">
        <v>66412</v>
      </c>
      <c r="CV3860" s="174">
        <v>93</v>
      </c>
      <c r="CW3860" s="174">
        <v>5</v>
      </c>
      <c r="CX3860" s="174">
        <v>1607.646</v>
      </c>
    </row>
    <row r="3861" spans="84:102" x14ac:dyDescent="0.25">
      <c r="CF3861" s="3" t="s">
        <v>3073</v>
      </c>
      <c r="CG3861" s="174">
        <v>11187</v>
      </c>
      <c r="CH3861" s="174">
        <v>2138</v>
      </c>
      <c r="CI3861" s="174">
        <v>5</v>
      </c>
      <c r="CJ3861" s="174">
        <v>1607.251</v>
      </c>
      <c r="CK3861" s="174">
        <v>1607.251</v>
      </c>
      <c r="CU3861" s="174">
        <v>11187</v>
      </c>
      <c r="CV3861" s="174">
        <v>2138</v>
      </c>
      <c r="CW3861" s="174">
        <v>5</v>
      </c>
      <c r="CX3861" s="174">
        <v>1607.251</v>
      </c>
    </row>
    <row r="3862" spans="84:102" x14ac:dyDescent="0.25">
      <c r="CF3862" s="3" t="s">
        <v>3073</v>
      </c>
      <c r="CG3862" s="174">
        <v>75992</v>
      </c>
      <c r="CH3862" s="174">
        <v>3540</v>
      </c>
      <c r="CI3862" s="174">
        <v>5</v>
      </c>
      <c r="CJ3862" s="174">
        <v>1607.25</v>
      </c>
      <c r="CK3862" s="174">
        <v>1607.25</v>
      </c>
      <c r="CU3862" s="174">
        <v>75992</v>
      </c>
      <c r="CV3862" s="174">
        <v>3540</v>
      </c>
      <c r="CW3862" s="174">
        <v>5</v>
      </c>
      <c r="CX3862" s="174">
        <v>1607.25</v>
      </c>
    </row>
    <row r="3863" spans="84:102" x14ac:dyDescent="0.25">
      <c r="CF3863" s="3" t="s">
        <v>3073</v>
      </c>
      <c r="CG3863" s="174">
        <v>1093</v>
      </c>
      <c r="CH3863" s="174">
        <v>133406</v>
      </c>
      <c r="CI3863" s="174">
        <v>5</v>
      </c>
      <c r="CJ3863" s="174">
        <v>1607.2170000000001</v>
      </c>
      <c r="CK3863" s="174">
        <v>1607.2170000000001</v>
      </c>
      <c r="CU3863" s="174">
        <v>1093</v>
      </c>
      <c r="CV3863" s="174">
        <v>133406</v>
      </c>
      <c r="CW3863" s="174">
        <v>5</v>
      </c>
      <c r="CX3863" s="174">
        <v>1607.2170000000001</v>
      </c>
    </row>
    <row r="3864" spans="84:102" x14ac:dyDescent="0.25">
      <c r="CF3864" s="3" t="s">
        <v>3073</v>
      </c>
      <c r="CG3864" s="174">
        <v>49347</v>
      </c>
      <c r="CH3864" s="174">
        <v>2558</v>
      </c>
      <c r="CI3864" s="174">
        <v>5</v>
      </c>
      <c r="CJ3864" s="174">
        <v>1606.855</v>
      </c>
      <c r="CK3864" s="174">
        <v>1606.855</v>
      </c>
      <c r="CU3864" s="174">
        <v>49347</v>
      </c>
      <c r="CV3864" s="174">
        <v>2558</v>
      </c>
      <c r="CW3864" s="174">
        <v>5</v>
      </c>
      <c r="CX3864" s="174">
        <v>1606.855</v>
      </c>
    </row>
    <row r="3865" spans="84:102" x14ac:dyDescent="0.25">
      <c r="CF3865" s="3" t="s">
        <v>3073</v>
      </c>
      <c r="CG3865" s="174">
        <v>24047</v>
      </c>
      <c r="CH3865" s="174">
        <v>2315</v>
      </c>
      <c r="CI3865" s="174">
        <v>5</v>
      </c>
      <c r="CJ3865" s="174">
        <v>1606.7550000000001</v>
      </c>
      <c r="CK3865" s="174">
        <v>1606.7550000000001</v>
      </c>
      <c r="CU3865" s="174">
        <v>24047</v>
      </c>
      <c r="CV3865" s="174">
        <v>2315</v>
      </c>
      <c r="CW3865" s="174">
        <v>5</v>
      </c>
      <c r="CX3865" s="174">
        <v>1606.7550000000001</v>
      </c>
    </row>
    <row r="3866" spans="84:102" x14ac:dyDescent="0.25">
      <c r="CF3866" s="3" t="s">
        <v>3073</v>
      </c>
      <c r="CG3866" s="174">
        <v>102324</v>
      </c>
      <c r="CH3866" s="174">
        <v>800</v>
      </c>
      <c r="CI3866" s="174">
        <v>5</v>
      </c>
      <c r="CJ3866" s="174">
        <v>1606.5889999999999</v>
      </c>
      <c r="CK3866" s="174">
        <v>1606.5889999999999</v>
      </c>
      <c r="CU3866" s="174">
        <v>102324</v>
      </c>
      <c r="CV3866" s="174">
        <v>800</v>
      </c>
      <c r="CW3866" s="174">
        <v>5</v>
      </c>
      <c r="CX3866" s="174">
        <v>1606.5889999999999</v>
      </c>
    </row>
    <row r="3867" spans="84:102" x14ac:dyDescent="0.25">
      <c r="CF3867" s="3" t="s">
        <v>3073</v>
      </c>
      <c r="CG3867" s="174">
        <v>73251</v>
      </c>
      <c r="CH3867" s="174">
        <v>300</v>
      </c>
      <c r="CI3867" s="174">
        <v>5</v>
      </c>
      <c r="CJ3867" s="174">
        <v>1606.4849999999999</v>
      </c>
      <c r="CK3867" s="174">
        <v>1606.4849999999999</v>
      </c>
      <c r="CU3867" s="174">
        <v>73251</v>
      </c>
      <c r="CV3867" s="174">
        <v>300</v>
      </c>
      <c r="CW3867" s="174">
        <v>5</v>
      </c>
      <c r="CX3867" s="174">
        <v>1606.4849999999999</v>
      </c>
    </row>
    <row r="3868" spans="84:102" x14ac:dyDescent="0.25">
      <c r="CF3868" s="3" t="s">
        <v>3073</v>
      </c>
      <c r="CG3868" s="174">
        <v>3542</v>
      </c>
      <c r="CH3868" s="174">
        <v>81176</v>
      </c>
      <c r="CI3868" s="174">
        <v>5</v>
      </c>
      <c r="CJ3868" s="174">
        <v>1606.421</v>
      </c>
      <c r="CK3868" s="174">
        <v>1606.421</v>
      </c>
      <c r="CU3868" s="174">
        <v>3542</v>
      </c>
      <c r="CV3868" s="174">
        <v>81176</v>
      </c>
      <c r="CW3868" s="174">
        <v>5</v>
      </c>
      <c r="CX3868" s="174">
        <v>1606.421</v>
      </c>
    </row>
    <row r="3869" spans="84:102" x14ac:dyDescent="0.25">
      <c r="CF3869" s="3" t="s">
        <v>3073</v>
      </c>
      <c r="CG3869" s="174">
        <v>64362</v>
      </c>
      <c r="CH3869" s="174">
        <v>1714</v>
      </c>
      <c r="CI3869" s="174">
        <v>5</v>
      </c>
      <c r="CJ3869" s="174">
        <v>1606.4190000000001</v>
      </c>
      <c r="CK3869" s="174">
        <v>1606.4190000000001</v>
      </c>
      <c r="CU3869" s="174">
        <v>64362</v>
      </c>
      <c r="CV3869" s="174">
        <v>1714</v>
      </c>
      <c r="CW3869" s="174">
        <v>5</v>
      </c>
      <c r="CX3869" s="174">
        <v>1606.4190000000001</v>
      </c>
    </row>
    <row r="3870" spans="84:102" x14ac:dyDescent="0.25">
      <c r="CF3870" s="3" t="s">
        <v>3073</v>
      </c>
      <c r="CG3870" s="174">
        <v>72627</v>
      </c>
      <c r="CH3870" s="174">
        <v>282</v>
      </c>
      <c r="CI3870" s="174">
        <v>5</v>
      </c>
      <c r="CJ3870" s="174">
        <v>1606.0820000000001</v>
      </c>
      <c r="CK3870" s="174">
        <v>1606.0820000000001</v>
      </c>
      <c r="CU3870" s="174">
        <v>72627</v>
      </c>
      <c r="CV3870" s="174">
        <v>282</v>
      </c>
      <c r="CW3870" s="174">
        <v>5</v>
      </c>
      <c r="CX3870" s="174">
        <v>1606.0820000000001</v>
      </c>
    </row>
    <row r="3871" spans="84:102" x14ac:dyDescent="0.25">
      <c r="CF3871" s="3" t="s">
        <v>3073</v>
      </c>
      <c r="CG3871" s="174">
        <v>79287</v>
      </c>
      <c r="CH3871" s="174">
        <v>388</v>
      </c>
      <c r="CI3871" s="174">
        <v>5</v>
      </c>
      <c r="CJ3871" s="174">
        <v>1605.944</v>
      </c>
      <c r="CK3871" s="174">
        <v>1605.944</v>
      </c>
      <c r="CU3871" s="174">
        <v>79287</v>
      </c>
      <c r="CV3871" s="174">
        <v>388</v>
      </c>
      <c r="CW3871" s="174">
        <v>5</v>
      </c>
      <c r="CX3871" s="174">
        <v>1605.944</v>
      </c>
    </row>
    <row r="3872" spans="84:102" x14ac:dyDescent="0.25">
      <c r="CF3872" s="3" t="s">
        <v>3073</v>
      </c>
      <c r="CG3872" s="174">
        <v>157596</v>
      </c>
      <c r="CH3872" s="174">
        <v>3219</v>
      </c>
      <c r="CI3872" s="174">
        <v>5</v>
      </c>
      <c r="CJ3872" s="174">
        <v>1605.634</v>
      </c>
      <c r="CK3872" s="174">
        <v>1605.634</v>
      </c>
      <c r="CU3872" s="174">
        <v>157596</v>
      </c>
      <c r="CV3872" s="174">
        <v>3219</v>
      </c>
      <c r="CW3872" s="174">
        <v>5</v>
      </c>
      <c r="CX3872" s="174">
        <v>1605.634</v>
      </c>
    </row>
    <row r="3873" spans="84:102" x14ac:dyDescent="0.25">
      <c r="CF3873" s="3" t="s">
        <v>3073</v>
      </c>
      <c r="CG3873" s="174">
        <v>2616</v>
      </c>
      <c r="CH3873" s="174">
        <v>46968</v>
      </c>
      <c r="CI3873" s="174">
        <v>5</v>
      </c>
      <c r="CJ3873" s="174">
        <v>1605.615</v>
      </c>
      <c r="CK3873" s="174">
        <v>1605.615</v>
      </c>
      <c r="CU3873" s="174">
        <v>2616</v>
      </c>
      <c r="CV3873" s="174">
        <v>46968</v>
      </c>
      <c r="CW3873" s="174">
        <v>5</v>
      </c>
      <c r="CX3873" s="174">
        <v>1605.615</v>
      </c>
    </row>
    <row r="3874" spans="84:102" x14ac:dyDescent="0.25">
      <c r="CF3874" s="3" t="s">
        <v>3073</v>
      </c>
      <c r="CG3874" s="174">
        <v>87799</v>
      </c>
      <c r="CH3874" s="174">
        <v>3580</v>
      </c>
      <c r="CI3874" s="174">
        <v>5</v>
      </c>
      <c r="CJ3874" s="174">
        <v>1605.335</v>
      </c>
      <c r="CK3874" s="174">
        <v>1605.335</v>
      </c>
      <c r="CU3874" s="174">
        <v>87799</v>
      </c>
      <c r="CV3874" s="174">
        <v>3580</v>
      </c>
      <c r="CW3874" s="174">
        <v>5</v>
      </c>
      <c r="CX3874" s="174">
        <v>1605.335</v>
      </c>
    </row>
    <row r="3875" spans="84:102" x14ac:dyDescent="0.25">
      <c r="CF3875" s="3" t="s">
        <v>3073</v>
      </c>
      <c r="CG3875" s="174">
        <v>24559</v>
      </c>
      <c r="CH3875" s="174">
        <v>2323</v>
      </c>
      <c r="CI3875" s="174">
        <v>5</v>
      </c>
      <c r="CJ3875" s="174">
        <v>1604.854</v>
      </c>
      <c r="CK3875" s="174">
        <v>1604.854</v>
      </c>
      <c r="CU3875" s="174">
        <v>24559</v>
      </c>
      <c r="CV3875" s="174">
        <v>2323</v>
      </c>
      <c r="CW3875" s="174">
        <v>5</v>
      </c>
      <c r="CX3875" s="174">
        <v>1604.854</v>
      </c>
    </row>
    <row r="3876" spans="84:102" x14ac:dyDescent="0.25">
      <c r="CF3876" s="3" t="s">
        <v>3073</v>
      </c>
      <c r="CG3876" s="174">
        <v>1714</v>
      </c>
      <c r="CH3876" s="174">
        <v>64362</v>
      </c>
      <c r="CI3876" s="174">
        <v>5</v>
      </c>
      <c r="CJ3876" s="174">
        <v>1604.7950000000001</v>
      </c>
      <c r="CK3876" s="174">
        <v>1604.7950000000001</v>
      </c>
      <c r="CU3876" s="174">
        <v>1714</v>
      </c>
      <c r="CV3876" s="174">
        <v>64362</v>
      </c>
      <c r="CW3876" s="174">
        <v>5</v>
      </c>
      <c r="CX3876" s="174">
        <v>1604.7950000000001</v>
      </c>
    </row>
    <row r="3877" spans="84:102" x14ac:dyDescent="0.25">
      <c r="CF3877" s="3" t="s">
        <v>3073</v>
      </c>
      <c r="CG3877" s="174">
        <v>49</v>
      </c>
      <c r="CH3877" s="174">
        <v>62706</v>
      </c>
      <c r="CI3877" s="174">
        <v>5</v>
      </c>
      <c r="CJ3877" s="174">
        <v>1604.6</v>
      </c>
      <c r="CK3877" s="174">
        <v>1604.6</v>
      </c>
      <c r="CU3877" s="174">
        <v>49</v>
      </c>
      <c r="CV3877" s="174">
        <v>62706</v>
      </c>
      <c r="CW3877" s="174">
        <v>5</v>
      </c>
      <c r="CX3877" s="174">
        <v>1604.6</v>
      </c>
    </row>
    <row r="3878" spans="84:102" x14ac:dyDescent="0.25">
      <c r="CF3878" s="3" t="s">
        <v>3073</v>
      </c>
      <c r="CG3878" s="174">
        <v>2174</v>
      </c>
      <c r="CH3878" s="174">
        <v>11983</v>
      </c>
      <c r="CI3878" s="174">
        <v>5</v>
      </c>
      <c r="CJ3878" s="174">
        <v>1604.4079999999999</v>
      </c>
      <c r="CK3878" s="174">
        <v>1604.4079999999999</v>
      </c>
      <c r="CU3878" s="174">
        <v>2174</v>
      </c>
      <c r="CV3878" s="174">
        <v>11983</v>
      </c>
      <c r="CW3878" s="174">
        <v>5</v>
      </c>
      <c r="CX3878" s="174">
        <v>1604.4079999999999</v>
      </c>
    </row>
    <row r="3879" spans="84:102" x14ac:dyDescent="0.25">
      <c r="CF3879" s="3" t="s">
        <v>3073</v>
      </c>
      <c r="CG3879" s="174">
        <v>2315</v>
      </c>
      <c r="CH3879" s="174">
        <v>24047</v>
      </c>
      <c r="CI3879" s="174">
        <v>5</v>
      </c>
      <c r="CJ3879" s="174">
        <v>1604.357</v>
      </c>
      <c r="CK3879" s="174">
        <v>1604.357</v>
      </c>
      <c r="CU3879" s="174">
        <v>2315</v>
      </c>
      <c r="CV3879" s="174">
        <v>24047</v>
      </c>
      <c r="CW3879" s="174">
        <v>5</v>
      </c>
      <c r="CX3879" s="174">
        <v>1604.357</v>
      </c>
    </row>
    <row r="3880" spans="84:102" x14ac:dyDescent="0.25">
      <c r="CF3880" s="3" t="s">
        <v>3073</v>
      </c>
      <c r="CG3880" s="174">
        <v>18</v>
      </c>
      <c r="CH3880" s="174">
        <v>60497</v>
      </c>
      <c r="CI3880" s="174">
        <v>5</v>
      </c>
      <c r="CJ3880" s="174">
        <v>1604.097</v>
      </c>
      <c r="CK3880" s="174">
        <v>1604.097</v>
      </c>
      <c r="CU3880" s="174">
        <v>18</v>
      </c>
      <c r="CV3880" s="174">
        <v>60497</v>
      </c>
      <c r="CW3880" s="174">
        <v>5</v>
      </c>
      <c r="CX3880" s="174">
        <v>1604.097</v>
      </c>
    </row>
    <row r="3881" spans="84:102" x14ac:dyDescent="0.25">
      <c r="CF3881" s="3" t="s">
        <v>3073</v>
      </c>
      <c r="CG3881" s="174">
        <v>16</v>
      </c>
      <c r="CH3881" s="174">
        <v>61107</v>
      </c>
      <c r="CI3881" s="174">
        <v>5</v>
      </c>
      <c r="CJ3881" s="174">
        <v>1603.0920000000001</v>
      </c>
      <c r="CK3881" s="174">
        <v>1603.0920000000001</v>
      </c>
      <c r="CU3881" s="174">
        <v>16</v>
      </c>
      <c r="CV3881" s="174">
        <v>61107</v>
      </c>
      <c r="CW3881" s="174">
        <v>5</v>
      </c>
      <c r="CX3881" s="174">
        <v>1603.0920000000001</v>
      </c>
    </row>
    <row r="3882" spans="84:102" x14ac:dyDescent="0.25">
      <c r="CF3882" s="3" t="s">
        <v>3073</v>
      </c>
      <c r="CG3882" s="174">
        <v>936</v>
      </c>
      <c r="CH3882" s="174">
        <v>110591</v>
      </c>
      <c r="CI3882" s="174">
        <v>5</v>
      </c>
      <c r="CJ3882" s="174">
        <v>1602.95</v>
      </c>
      <c r="CK3882" s="174">
        <v>1602.95</v>
      </c>
      <c r="CU3882" s="174">
        <v>936</v>
      </c>
      <c r="CV3882" s="174">
        <v>110591</v>
      </c>
      <c r="CW3882" s="174">
        <v>5</v>
      </c>
      <c r="CX3882" s="174">
        <v>1602.95</v>
      </c>
    </row>
    <row r="3883" spans="84:102" x14ac:dyDescent="0.25">
      <c r="CF3883" s="3" t="s">
        <v>3073</v>
      </c>
      <c r="CG3883" s="174">
        <v>788</v>
      </c>
      <c r="CH3883" s="174">
        <v>104691</v>
      </c>
      <c r="CI3883" s="174">
        <v>5</v>
      </c>
      <c r="CJ3883" s="174">
        <v>1602.8679999999999</v>
      </c>
      <c r="CK3883" s="174">
        <v>1602.8679999999999</v>
      </c>
      <c r="CU3883" s="174">
        <v>788</v>
      </c>
      <c r="CV3883" s="174">
        <v>104691</v>
      </c>
      <c r="CW3883" s="174">
        <v>5</v>
      </c>
      <c r="CX3883" s="174">
        <v>1602.8679999999999</v>
      </c>
    </row>
    <row r="3884" spans="84:102" x14ac:dyDescent="0.25">
      <c r="CF3884" s="3" t="s">
        <v>3073</v>
      </c>
      <c r="CG3884" s="174">
        <v>32500</v>
      </c>
      <c r="CH3884" s="174">
        <v>2453</v>
      </c>
      <c r="CI3884" s="174">
        <v>5</v>
      </c>
      <c r="CJ3884" s="174">
        <v>1602.71</v>
      </c>
      <c r="CK3884" s="174">
        <v>1602.71</v>
      </c>
      <c r="CU3884" s="174">
        <v>32500</v>
      </c>
      <c r="CV3884" s="174">
        <v>2453</v>
      </c>
      <c r="CW3884" s="174">
        <v>5</v>
      </c>
      <c r="CX3884" s="174">
        <v>1602.71</v>
      </c>
    </row>
    <row r="3885" spans="84:102" x14ac:dyDescent="0.25">
      <c r="CF3885" s="3" t="s">
        <v>3073</v>
      </c>
      <c r="CG3885" s="174">
        <v>3170</v>
      </c>
      <c r="CH3885" s="174">
        <v>154452</v>
      </c>
      <c r="CI3885" s="174">
        <v>5</v>
      </c>
      <c r="CJ3885" s="174">
        <v>1602.393</v>
      </c>
      <c r="CK3885" s="174">
        <v>1602.393</v>
      </c>
      <c r="CU3885" s="174">
        <v>3170</v>
      </c>
      <c r="CV3885" s="174">
        <v>154452</v>
      </c>
      <c r="CW3885" s="174">
        <v>5</v>
      </c>
      <c r="CX3885" s="174">
        <v>1602.393</v>
      </c>
    </row>
    <row r="3886" spans="84:102" x14ac:dyDescent="0.25">
      <c r="CF3886" s="3" t="s">
        <v>3073</v>
      </c>
      <c r="CG3886" s="174">
        <v>86</v>
      </c>
      <c r="CH3886" s="174">
        <v>66278</v>
      </c>
      <c r="CI3886" s="174">
        <v>5</v>
      </c>
      <c r="CJ3886" s="174">
        <v>1602.325</v>
      </c>
      <c r="CK3886" s="174">
        <v>1602.325</v>
      </c>
      <c r="CU3886" s="174">
        <v>86</v>
      </c>
      <c r="CV3886" s="174">
        <v>66278</v>
      </c>
      <c r="CW3886" s="174">
        <v>5</v>
      </c>
      <c r="CX3886" s="174">
        <v>1602.325</v>
      </c>
    </row>
    <row r="3887" spans="84:102" x14ac:dyDescent="0.25">
      <c r="CF3887" s="3" t="s">
        <v>3073</v>
      </c>
      <c r="CG3887" s="174">
        <v>1616</v>
      </c>
      <c r="CH3887" s="174">
        <v>77744</v>
      </c>
      <c r="CI3887" s="174">
        <v>5</v>
      </c>
      <c r="CJ3887" s="174">
        <v>1601.1990000000001</v>
      </c>
      <c r="CK3887" s="174">
        <v>1601.1990000000001</v>
      </c>
      <c r="CU3887" s="174">
        <v>1616</v>
      </c>
      <c r="CV3887" s="174">
        <v>77744</v>
      </c>
      <c r="CW3887" s="174">
        <v>5</v>
      </c>
      <c r="CX3887" s="174">
        <v>1601.1990000000001</v>
      </c>
    </row>
    <row r="3888" spans="84:102" x14ac:dyDescent="0.25">
      <c r="CF3888" s="3" t="s">
        <v>3073</v>
      </c>
      <c r="CG3888" s="174">
        <v>3008</v>
      </c>
      <c r="CH3888" s="174">
        <v>160851</v>
      </c>
      <c r="CI3888" s="174">
        <v>5</v>
      </c>
      <c r="CJ3888" s="174">
        <v>1600.57</v>
      </c>
      <c r="CK3888" s="174">
        <v>1600.57</v>
      </c>
      <c r="CU3888" s="174">
        <v>3008</v>
      </c>
      <c r="CV3888" s="174">
        <v>160851</v>
      </c>
      <c r="CW3888" s="174">
        <v>5</v>
      </c>
      <c r="CX3888" s="174">
        <v>1600.57</v>
      </c>
    </row>
    <row r="3889" spans="84:102" x14ac:dyDescent="0.25">
      <c r="CF3889" s="3" t="s">
        <v>3073</v>
      </c>
      <c r="CG3889" s="174">
        <v>1168</v>
      </c>
      <c r="CH3889" s="174">
        <v>143948</v>
      </c>
      <c r="CI3889" s="174">
        <v>5</v>
      </c>
      <c r="CJ3889" s="174">
        <v>1600.556</v>
      </c>
      <c r="CK3889" s="174">
        <v>1600.556</v>
      </c>
      <c r="CU3889" s="174">
        <v>1168</v>
      </c>
      <c r="CV3889" s="174">
        <v>143948</v>
      </c>
      <c r="CW3889" s="174">
        <v>5</v>
      </c>
      <c r="CX3889" s="174">
        <v>1600.556</v>
      </c>
    </row>
    <row r="3890" spans="84:102" x14ac:dyDescent="0.25">
      <c r="CF3890" s="3" t="s">
        <v>3073</v>
      </c>
      <c r="CG3890" s="174">
        <v>304</v>
      </c>
      <c r="CH3890" s="174">
        <v>73473</v>
      </c>
      <c r="CI3890" s="174">
        <v>5</v>
      </c>
      <c r="CJ3890" s="174">
        <v>1600.069</v>
      </c>
      <c r="CK3890" s="174">
        <v>1600.069</v>
      </c>
      <c r="CU3890" s="174">
        <v>304</v>
      </c>
      <c r="CV3890" s="174">
        <v>73473</v>
      </c>
      <c r="CW3890" s="174">
        <v>5</v>
      </c>
      <c r="CX3890" s="174">
        <v>1600.069</v>
      </c>
    </row>
    <row r="3891" spans="84:102" x14ac:dyDescent="0.25">
      <c r="CF3891" s="3" t="s">
        <v>3073</v>
      </c>
      <c r="CG3891" s="174">
        <v>1207</v>
      </c>
      <c r="CH3891" s="174">
        <v>135153</v>
      </c>
      <c r="CI3891" s="174">
        <v>5</v>
      </c>
      <c r="CJ3891" s="174">
        <v>1599.838</v>
      </c>
      <c r="CK3891" s="174">
        <v>1599.838</v>
      </c>
      <c r="CU3891" s="174">
        <v>1207</v>
      </c>
      <c r="CV3891" s="174">
        <v>135153</v>
      </c>
      <c r="CW3891" s="174">
        <v>5</v>
      </c>
      <c r="CX3891" s="174">
        <v>1599.838</v>
      </c>
    </row>
    <row r="3892" spans="84:102" x14ac:dyDescent="0.25">
      <c r="CF3892" s="3" t="s">
        <v>3073</v>
      </c>
      <c r="CG3892" s="174">
        <v>555</v>
      </c>
      <c r="CH3892" s="174">
        <v>83298</v>
      </c>
      <c r="CI3892" s="174">
        <v>5</v>
      </c>
      <c r="CJ3892" s="174">
        <v>1599.31</v>
      </c>
      <c r="CK3892" s="174">
        <v>1599.31</v>
      </c>
      <c r="CU3892" s="174">
        <v>555</v>
      </c>
      <c r="CV3892" s="174">
        <v>83298</v>
      </c>
      <c r="CW3892" s="174">
        <v>5</v>
      </c>
      <c r="CX3892" s="174">
        <v>1599.31</v>
      </c>
    </row>
    <row r="3893" spans="84:102" x14ac:dyDescent="0.25">
      <c r="CF3893" s="3" t="s">
        <v>3073</v>
      </c>
      <c r="CG3893" s="174">
        <v>89775</v>
      </c>
      <c r="CH3893" s="174">
        <v>1517</v>
      </c>
      <c r="CI3893" s="174">
        <v>5</v>
      </c>
      <c r="CJ3893" s="174">
        <v>1599.126</v>
      </c>
      <c r="CK3893" s="174">
        <v>1599.126</v>
      </c>
      <c r="CU3893" s="174">
        <v>89775</v>
      </c>
      <c r="CV3893" s="174">
        <v>1517</v>
      </c>
      <c r="CW3893" s="174">
        <v>5</v>
      </c>
      <c r="CX3893" s="174">
        <v>1599.126</v>
      </c>
    </row>
    <row r="3894" spans="84:102" x14ac:dyDescent="0.25">
      <c r="CF3894" s="3" t="s">
        <v>3073</v>
      </c>
      <c r="CG3894" s="174">
        <v>1857</v>
      </c>
      <c r="CH3894" s="174">
        <v>53521</v>
      </c>
      <c r="CI3894" s="174">
        <v>5</v>
      </c>
      <c r="CJ3894" s="174">
        <v>1598.9190000000001</v>
      </c>
      <c r="CK3894" s="174">
        <v>1598.9190000000001</v>
      </c>
      <c r="CU3894" s="174">
        <v>1857</v>
      </c>
      <c r="CV3894" s="174">
        <v>53521</v>
      </c>
      <c r="CW3894" s="174">
        <v>5</v>
      </c>
      <c r="CX3894" s="174">
        <v>1598.9190000000001</v>
      </c>
    </row>
    <row r="3895" spans="84:102" x14ac:dyDescent="0.25">
      <c r="CF3895" s="3" t="s">
        <v>3073</v>
      </c>
      <c r="CG3895" s="174">
        <v>80117</v>
      </c>
      <c r="CH3895" s="174">
        <v>3542</v>
      </c>
      <c r="CI3895" s="174">
        <v>5</v>
      </c>
      <c r="CJ3895" s="174">
        <v>1598.866</v>
      </c>
      <c r="CK3895" s="174">
        <v>1598.866</v>
      </c>
      <c r="CU3895" s="174">
        <v>80117</v>
      </c>
      <c r="CV3895" s="174">
        <v>3542</v>
      </c>
      <c r="CW3895" s="174">
        <v>5</v>
      </c>
      <c r="CX3895" s="174">
        <v>1598.866</v>
      </c>
    </row>
    <row r="3896" spans="84:102" x14ac:dyDescent="0.25">
      <c r="CF3896" s="3" t="s">
        <v>3073</v>
      </c>
      <c r="CG3896" s="174">
        <v>2778</v>
      </c>
      <c r="CH3896" s="174">
        <v>145554</v>
      </c>
      <c r="CI3896" s="174">
        <v>5</v>
      </c>
      <c r="CJ3896" s="174">
        <v>1598.835</v>
      </c>
      <c r="CK3896" s="174">
        <v>1598.835</v>
      </c>
      <c r="CU3896" s="174">
        <v>2778</v>
      </c>
      <c r="CV3896" s="174">
        <v>145554</v>
      </c>
      <c r="CW3896" s="174">
        <v>5</v>
      </c>
      <c r="CX3896" s="174">
        <v>1598.835</v>
      </c>
    </row>
    <row r="3897" spans="84:102" x14ac:dyDescent="0.25">
      <c r="CF3897" s="3" t="s">
        <v>3073</v>
      </c>
      <c r="CG3897" s="174">
        <v>2643</v>
      </c>
      <c r="CH3897" s="174">
        <v>48228</v>
      </c>
      <c r="CI3897" s="174">
        <v>5</v>
      </c>
      <c r="CJ3897" s="174">
        <v>1598.482</v>
      </c>
      <c r="CK3897" s="174">
        <v>1598.482</v>
      </c>
      <c r="CU3897" s="174">
        <v>2643</v>
      </c>
      <c r="CV3897" s="174">
        <v>48228</v>
      </c>
      <c r="CW3897" s="174">
        <v>5</v>
      </c>
      <c r="CX3897" s="174">
        <v>1598.482</v>
      </c>
    </row>
    <row r="3898" spans="84:102" x14ac:dyDescent="0.25">
      <c r="CF3898" s="3" t="s">
        <v>3073</v>
      </c>
      <c r="CG3898" s="174">
        <v>305</v>
      </c>
      <c r="CH3898" s="174">
        <v>74541</v>
      </c>
      <c r="CI3898" s="174">
        <v>5</v>
      </c>
      <c r="CJ3898" s="174">
        <v>1598.405</v>
      </c>
      <c r="CK3898" s="174">
        <v>1598.405</v>
      </c>
      <c r="CU3898" s="174">
        <v>305</v>
      </c>
      <c r="CV3898" s="174">
        <v>74541</v>
      </c>
      <c r="CW3898" s="174">
        <v>5</v>
      </c>
      <c r="CX3898" s="174">
        <v>1598.405</v>
      </c>
    </row>
    <row r="3899" spans="84:102" x14ac:dyDescent="0.25">
      <c r="CF3899" s="3" t="s">
        <v>3073</v>
      </c>
      <c r="CG3899" s="174">
        <v>3026</v>
      </c>
      <c r="CH3899" s="174">
        <v>161948</v>
      </c>
      <c r="CI3899" s="174">
        <v>5</v>
      </c>
      <c r="CJ3899" s="174">
        <v>1598.134</v>
      </c>
      <c r="CK3899" s="174">
        <v>1598.134</v>
      </c>
      <c r="CU3899" s="174">
        <v>3026</v>
      </c>
      <c r="CV3899" s="174">
        <v>161948</v>
      </c>
      <c r="CW3899" s="174">
        <v>5</v>
      </c>
      <c r="CX3899" s="174">
        <v>1598.134</v>
      </c>
    </row>
    <row r="3900" spans="84:102" x14ac:dyDescent="0.25">
      <c r="CF3900" s="3" t="s">
        <v>3073</v>
      </c>
      <c r="CG3900" s="174">
        <v>116259</v>
      </c>
      <c r="CH3900" s="174">
        <v>1326</v>
      </c>
      <c r="CI3900" s="174">
        <v>5</v>
      </c>
      <c r="CJ3900" s="174">
        <v>1598.127</v>
      </c>
      <c r="CK3900" s="174">
        <v>1598.127</v>
      </c>
      <c r="CU3900" s="174">
        <v>116259</v>
      </c>
      <c r="CV3900" s="174">
        <v>1326</v>
      </c>
      <c r="CW3900" s="174">
        <v>5</v>
      </c>
      <c r="CX3900" s="174">
        <v>1598.127</v>
      </c>
    </row>
    <row r="3901" spans="84:102" x14ac:dyDescent="0.25">
      <c r="CF3901" s="3" t="s">
        <v>3073</v>
      </c>
      <c r="CG3901" s="174">
        <v>349</v>
      </c>
      <c r="CH3901" s="174">
        <v>77643</v>
      </c>
      <c r="CI3901" s="174">
        <v>5</v>
      </c>
      <c r="CJ3901" s="174">
        <v>1598.0630000000001</v>
      </c>
      <c r="CK3901" s="174">
        <v>1598.0630000000001</v>
      </c>
      <c r="CU3901" s="174">
        <v>349</v>
      </c>
      <c r="CV3901" s="174">
        <v>77643</v>
      </c>
      <c r="CW3901" s="174">
        <v>5</v>
      </c>
      <c r="CX3901" s="174">
        <v>1598.0630000000001</v>
      </c>
    </row>
    <row r="3902" spans="84:102" x14ac:dyDescent="0.25">
      <c r="CF3902" s="3" t="s">
        <v>3073</v>
      </c>
      <c r="CG3902" s="174">
        <v>358</v>
      </c>
      <c r="CH3902" s="174">
        <v>77477</v>
      </c>
      <c r="CI3902" s="174">
        <v>5</v>
      </c>
      <c r="CJ3902" s="174">
        <v>1597.7270000000001</v>
      </c>
      <c r="CK3902" s="174">
        <v>1597.7270000000001</v>
      </c>
      <c r="CU3902" s="174">
        <v>358</v>
      </c>
      <c r="CV3902" s="174">
        <v>77477</v>
      </c>
      <c r="CW3902" s="174">
        <v>5</v>
      </c>
      <c r="CX3902" s="174">
        <v>1597.7270000000001</v>
      </c>
    </row>
    <row r="3903" spans="84:102" x14ac:dyDescent="0.25">
      <c r="CF3903" s="3" t="s">
        <v>3073</v>
      </c>
      <c r="CG3903" s="174">
        <v>110591</v>
      </c>
      <c r="CH3903" s="174">
        <v>936</v>
      </c>
      <c r="CI3903" s="174">
        <v>5</v>
      </c>
      <c r="CJ3903" s="174">
        <v>1597.7090000000001</v>
      </c>
      <c r="CK3903" s="174">
        <v>1597.7090000000001</v>
      </c>
      <c r="CU3903" s="174">
        <v>110591</v>
      </c>
      <c r="CV3903" s="174">
        <v>936</v>
      </c>
      <c r="CW3903" s="174">
        <v>5</v>
      </c>
      <c r="CX3903" s="174">
        <v>1597.7090000000001</v>
      </c>
    </row>
    <row r="3904" spans="84:102" x14ac:dyDescent="0.25">
      <c r="CF3904" s="3" t="s">
        <v>3073</v>
      </c>
      <c r="CG3904" s="174">
        <v>142371</v>
      </c>
      <c r="CH3904" s="174">
        <v>2041</v>
      </c>
      <c r="CI3904" s="174">
        <v>5</v>
      </c>
      <c r="CJ3904" s="174">
        <v>1596.5940000000001</v>
      </c>
      <c r="CK3904" s="174">
        <v>1596.5940000000001</v>
      </c>
      <c r="CU3904" s="174">
        <v>142371</v>
      </c>
      <c r="CV3904" s="174">
        <v>2041</v>
      </c>
      <c r="CW3904" s="174">
        <v>5</v>
      </c>
      <c r="CX3904" s="174">
        <v>1596.5940000000001</v>
      </c>
    </row>
    <row r="3905" spans="84:102" x14ac:dyDescent="0.25">
      <c r="CF3905" s="3" t="s">
        <v>3073</v>
      </c>
      <c r="CG3905" s="174">
        <v>102746</v>
      </c>
      <c r="CH3905" s="174">
        <v>795</v>
      </c>
      <c r="CI3905" s="174">
        <v>5</v>
      </c>
      <c r="CJ3905" s="174">
        <v>1596.5930000000001</v>
      </c>
      <c r="CK3905" s="174">
        <v>1596.5930000000001</v>
      </c>
      <c r="CU3905" s="174">
        <v>102746</v>
      </c>
      <c r="CV3905" s="174">
        <v>795</v>
      </c>
      <c r="CW3905" s="174">
        <v>5</v>
      </c>
      <c r="CX3905" s="174">
        <v>1596.5930000000001</v>
      </c>
    </row>
    <row r="3906" spans="84:102" x14ac:dyDescent="0.25">
      <c r="CF3906" s="3" t="s">
        <v>3073</v>
      </c>
      <c r="CG3906" s="174">
        <v>15382</v>
      </c>
      <c r="CH3906" s="174">
        <v>2203</v>
      </c>
      <c r="CI3906" s="174">
        <v>5</v>
      </c>
      <c r="CJ3906" s="174">
        <v>1596.5039999999999</v>
      </c>
      <c r="CK3906" s="174">
        <v>1596.5039999999999</v>
      </c>
      <c r="CU3906" s="174">
        <v>15382</v>
      </c>
      <c r="CV3906" s="174">
        <v>2203</v>
      </c>
      <c r="CW3906" s="174">
        <v>5</v>
      </c>
      <c r="CX3906" s="174">
        <v>1596.5039999999999</v>
      </c>
    </row>
    <row r="3907" spans="84:102" x14ac:dyDescent="0.25">
      <c r="CF3907" s="3" t="s">
        <v>3073</v>
      </c>
      <c r="CG3907" s="174">
        <v>117098</v>
      </c>
      <c r="CH3907" s="174">
        <v>1332</v>
      </c>
      <c r="CI3907" s="174">
        <v>5</v>
      </c>
      <c r="CJ3907" s="174">
        <v>1596.4449999999999</v>
      </c>
      <c r="CK3907" s="174">
        <v>1596.4449999999999</v>
      </c>
      <c r="CU3907" s="174">
        <v>117098</v>
      </c>
      <c r="CV3907" s="174">
        <v>1332</v>
      </c>
      <c r="CW3907" s="174">
        <v>5</v>
      </c>
      <c r="CX3907" s="174">
        <v>1596.4449999999999</v>
      </c>
    </row>
    <row r="3908" spans="84:102" x14ac:dyDescent="0.25">
      <c r="CF3908" s="3" t="s">
        <v>3073</v>
      </c>
      <c r="CG3908" s="174">
        <v>153821</v>
      </c>
      <c r="CH3908" s="174">
        <v>2961</v>
      </c>
      <c r="CI3908" s="174">
        <v>5</v>
      </c>
      <c r="CJ3908" s="174">
        <v>1595.8230000000001</v>
      </c>
      <c r="CK3908" s="174">
        <v>1595.8230000000001</v>
      </c>
      <c r="CU3908" s="174">
        <v>153821</v>
      </c>
      <c r="CV3908" s="174">
        <v>2961</v>
      </c>
      <c r="CW3908" s="174">
        <v>5</v>
      </c>
      <c r="CX3908" s="174">
        <v>1595.8230000000001</v>
      </c>
    </row>
    <row r="3909" spans="84:102" x14ac:dyDescent="0.25">
      <c r="CF3909" s="3" t="s">
        <v>3073</v>
      </c>
      <c r="CG3909" s="174">
        <v>1273</v>
      </c>
      <c r="CH3909" s="174">
        <v>124007</v>
      </c>
      <c r="CI3909" s="174">
        <v>5</v>
      </c>
      <c r="CJ3909" s="174">
        <v>1595.713</v>
      </c>
      <c r="CK3909" s="174">
        <v>1595.713</v>
      </c>
      <c r="CU3909" s="174">
        <v>1273</v>
      </c>
      <c r="CV3909" s="174">
        <v>124007</v>
      </c>
      <c r="CW3909" s="174">
        <v>5</v>
      </c>
      <c r="CX3909" s="174">
        <v>1595.713</v>
      </c>
    </row>
    <row r="3910" spans="84:102" x14ac:dyDescent="0.25">
      <c r="CF3910" s="3" t="s">
        <v>3073</v>
      </c>
      <c r="CG3910" s="174">
        <v>2763</v>
      </c>
      <c r="CH3910" s="174">
        <v>144229</v>
      </c>
      <c r="CI3910" s="174">
        <v>5</v>
      </c>
      <c r="CJ3910" s="174">
        <v>1595.2550000000001</v>
      </c>
      <c r="CK3910" s="174">
        <v>1595.2550000000001</v>
      </c>
      <c r="CU3910" s="174">
        <v>2763</v>
      </c>
      <c r="CV3910" s="174">
        <v>144229</v>
      </c>
      <c r="CW3910" s="174">
        <v>5</v>
      </c>
      <c r="CX3910" s="174">
        <v>1595.2550000000001</v>
      </c>
    </row>
    <row r="3911" spans="84:102" x14ac:dyDescent="0.25">
      <c r="CF3911" s="3" t="s">
        <v>3073</v>
      </c>
      <c r="CG3911" s="174">
        <v>112047</v>
      </c>
      <c r="CH3911" s="174">
        <v>1360</v>
      </c>
      <c r="CI3911" s="174">
        <v>5</v>
      </c>
      <c r="CJ3911" s="174">
        <v>1595.2329999999999</v>
      </c>
      <c r="CK3911" s="174">
        <v>1595.2329999999999</v>
      </c>
      <c r="CU3911" s="174">
        <v>112047</v>
      </c>
      <c r="CV3911" s="174">
        <v>1360</v>
      </c>
      <c r="CW3911" s="174">
        <v>5</v>
      </c>
      <c r="CX3911" s="174">
        <v>1595.2329999999999</v>
      </c>
    </row>
    <row r="3912" spans="84:102" x14ac:dyDescent="0.25">
      <c r="CF3912" s="3" t="s">
        <v>3073</v>
      </c>
      <c r="CG3912" s="174">
        <v>64063</v>
      </c>
      <c r="CH3912" s="174">
        <v>1995</v>
      </c>
      <c r="CI3912" s="174">
        <v>5</v>
      </c>
      <c r="CJ3912" s="174">
        <v>1594.9749999999999</v>
      </c>
      <c r="CK3912" s="174">
        <v>1594.9749999999999</v>
      </c>
      <c r="CU3912" s="174">
        <v>64063</v>
      </c>
      <c r="CV3912" s="174">
        <v>1995</v>
      </c>
      <c r="CW3912" s="174">
        <v>5</v>
      </c>
      <c r="CX3912" s="174">
        <v>1594.9749999999999</v>
      </c>
    </row>
    <row r="3913" spans="84:102" x14ac:dyDescent="0.25">
      <c r="CF3913" s="3" t="s">
        <v>3073</v>
      </c>
      <c r="CG3913" s="174">
        <v>2515</v>
      </c>
      <c r="CH3913" s="174">
        <v>40517</v>
      </c>
      <c r="CI3913" s="174">
        <v>5</v>
      </c>
      <c r="CJ3913" s="174">
        <v>1594.8969999999999</v>
      </c>
      <c r="CK3913" s="174">
        <v>1594.8969999999999</v>
      </c>
      <c r="CU3913" s="174">
        <v>2515</v>
      </c>
      <c r="CV3913" s="174">
        <v>40517</v>
      </c>
      <c r="CW3913" s="174">
        <v>5</v>
      </c>
      <c r="CX3913" s="174">
        <v>1594.8969999999999</v>
      </c>
    </row>
    <row r="3914" spans="84:102" x14ac:dyDescent="0.25">
      <c r="CF3914" s="3" t="s">
        <v>3073</v>
      </c>
      <c r="CG3914" s="174">
        <v>2636</v>
      </c>
      <c r="CH3914" s="174">
        <v>43817</v>
      </c>
      <c r="CI3914" s="174">
        <v>5</v>
      </c>
      <c r="CJ3914" s="174">
        <v>1594.7929999999999</v>
      </c>
      <c r="CK3914" s="174">
        <v>1594.7929999999999</v>
      </c>
      <c r="CU3914" s="174">
        <v>2636</v>
      </c>
      <c r="CV3914" s="174">
        <v>43817</v>
      </c>
      <c r="CW3914" s="174">
        <v>5</v>
      </c>
      <c r="CX3914" s="174">
        <v>1594.7929999999999</v>
      </c>
    </row>
    <row r="3915" spans="84:102" x14ac:dyDescent="0.25">
      <c r="CF3915" s="3" t="s">
        <v>3073</v>
      </c>
      <c r="CG3915" s="174">
        <v>140912</v>
      </c>
      <c r="CH3915" s="174">
        <v>3083</v>
      </c>
      <c r="CI3915" s="174">
        <v>5</v>
      </c>
      <c r="CJ3915" s="174">
        <v>1594.5219999999999</v>
      </c>
      <c r="CK3915" s="174">
        <v>1594.5219999999999</v>
      </c>
      <c r="CU3915" s="174">
        <v>140912</v>
      </c>
      <c r="CV3915" s="174">
        <v>3083</v>
      </c>
      <c r="CW3915" s="174">
        <v>5</v>
      </c>
      <c r="CX3915" s="174">
        <v>1594.5219999999999</v>
      </c>
    </row>
    <row r="3916" spans="84:102" x14ac:dyDescent="0.25">
      <c r="CF3916" s="3" t="s">
        <v>3073</v>
      </c>
      <c r="CG3916" s="174">
        <v>1717</v>
      </c>
      <c r="CH3916" s="174">
        <v>186361</v>
      </c>
      <c r="CI3916" s="174">
        <v>5</v>
      </c>
      <c r="CJ3916" s="174">
        <v>1593.721</v>
      </c>
      <c r="CK3916" s="174">
        <v>1593.721</v>
      </c>
      <c r="CU3916" s="174">
        <v>1717</v>
      </c>
      <c r="CV3916" s="174">
        <v>186361</v>
      </c>
      <c r="CW3916" s="174">
        <v>5</v>
      </c>
      <c r="CX3916" s="174">
        <v>1593.721</v>
      </c>
    </row>
    <row r="3917" spans="84:102" x14ac:dyDescent="0.25">
      <c r="CF3917" s="3" t="s">
        <v>3073</v>
      </c>
      <c r="CG3917" s="174">
        <v>42388</v>
      </c>
      <c r="CH3917" s="174">
        <v>2592</v>
      </c>
      <c r="CI3917" s="174">
        <v>5</v>
      </c>
      <c r="CJ3917" s="174">
        <v>1593.7080000000001</v>
      </c>
      <c r="CK3917" s="174">
        <v>1593.7080000000001</v>
      </c>
      <c r="CU3917" s="174">
        <v>42388</v>
      </c>
      <c r="CV3917" s="174">
        <v>2592</v>
      </c>
      <c r="CW3917" s="174">
        <v>5</v>
      </c>
      <c r="CX3917" s="174">
        <v>1593.7080000000001</v>
      </c>
    </row>
    <row r="3918" spans="84:102" x14ac:dyDescent="0.25">
      <c r="CF3918" s="3" t="s">
        <v>3073</v>
      </c>
      <c r="CG3918" s="174">
        <v>1075</v>
      </c>
      <c r="CH3918" s="174">
        <v>133491</v>
      </c>
      <c r="CI3918" s="174">
        <v>5</v>
      </c>
      <c r="CJ3918" s="174">
        <v>1593.6880000000001</v>
      </c>
      <c r="CK3918" s="174">
        <v>1593.6880000000001</v>
      </c>
      <c r="CU3918" s="174">
        <v>1075</v>
      </c>
      <c r="CV3918" s="174">
        <v>133491</v>
      </c>
      <c r="CW3918" s="174">
        <v>5</v>
      </c>
      <c r="CX3918" s="174">
        <v>1593.6880000000001</v>
      </c>
    </row>
    <row r="3919" spans="84:102" x14ac:dyDescent="0.25">
      <c r="CF3919" s="3" t="s">
        <v>3073</v>
      </c>
      <c r="CG3919" s="174">
        <v>1352</v>
      </c>
      <c r="CH3919" s="174">
        <v>112706</v>
      </c>
      <c r="CI3919" s="174">
        <v>5</v>
      </c>
      <c r="CJ3919" s="174">
        <v>1593.616</v>
      </c>
      <c r="CK3919" s="174">
        <v>1593.616</v>
      </c>
      <c r="CU3919" s="174">
        <v>1352</v>
      </c>
      <c r="CV3919" s="174">
        <v>112706</v>
      </c>
      <c r="CW3919" s="174">
        <v>5</v>
      </c>
      <c r="CX3919" s="174">
        <v>1593.616</v>
      </c>
    </row>
    <row r="3920" spans="84:102" x14ac:dyDescent="0.25">
      <c r="CF3920" s="3" t="s">
        <v>3073</v>
      </c>
      <c r="CG3920" s="174">
        <v>81735</v>
      </c>
      <c r="CH3920" s="174">
        <v>400</v>
      </c>
      <c r="CI3920" s="174">
        <v>5</v>
      </c>
      <c r="CJ3920" s="174">
        <v>1593.2159999999999</v>
      </c>
      <c r="CK3920" s="174">
        <v>1593.2159999999999</v>
      </c>
      <c r="CU3920" s="174">
        <v>81735</v>
      </c>
      <c r="CV3920" s="174">
        <v>400</v>
      </c>
      <c r="CW3920" s="174">
        <v>5</v>
      </c>
      <c r="CX3920" s="174">
        <v>1593.2159999999999</v>
      </c>
    </row>
    <row r="3921" spans="84:102" x14ac:dyDescent="0.25">
      <c r="CF3921" s="3" t="s">
        <v>3073</v>
      </c>
      <c r="CG3921" s="174">
        <v>824</v>
      </c>
      <c r="CH3921" s="174">
        <v>104419</v>
      </c>
      <c r="CI3921" s="174">
        <v>5</v>
      </c>
      <c r="CJ3921" s="174">
        <v>1592.818</v>
      </c>
      <c r="CK3921" s="174">
        <v>1592.818</v>
      </c>
      <c r="CU3921" s="174">
        <v>824</v>
      </c>
      <c r="CV3921" s="174">
        <v>104419</v>
      </c>
      <c r="CW3921" s="174">
        <v>5</v>
      </c>
      <c r="CX3921" s="174">
        <v>1592.818</v>
      </c>
    </row>
    <row r="3922" spans="84:102" x14ac:dyDescent="0.25">
      <c r="CF3922" s="3" t="s">
        <v>3073</v>
      </c>
      <c r="CG3922" s="174">
        <v>84608</v>
      </c>
      <c r="CH3922" s="174">
        <v>586</v>
      </c>
      <c r="CI3922" s="174">
        <v>5</v>
      </c>
      <c r="CJ3922" s="174">
        <v>1592.3779999999999</v>
      </c>
      <c r="CK3922" s="174">
        <v>1592.3779999999999</v>
      </c>
      <c r="CU3922" s="174">
        <v>84608</v>
      </c>
      <c r="CV3922" s="174">
        <v>586</v>
      </c>
      <c r="CW3922" s="174">
        <v>5</v>
      </c>
      <c r="CX3922" s="174">
        <v>1592.3779999999999</v>
      </c>
    </row>
    <row r="3923" spans="84:102" x14ac:dyDescent="0.25">
      <c r="CF3923" s="3" t="s">
        <v>3073</v>
      </c>
      <c r="CG3923" s="174">
        <v>168370</v>
      </c>
      <c r="CH3923" s="174">
        <v>3311</v>
      </c>
      <c r="CI3923" s="174">
        <v>5</v>
      </c>
      <c r="CJ3923" s="174">
        <v>1592.3320000000001</v>
      </c>
      <c r="CK3923" s="174">
        <v>1592.3320000000001</v>
      </c>
      <c r="CU3923" s="174">
        <v>168370</v>
      </c>
      <c r="CV3923" s="174">
        <v>3311</v>
      </c>
      <c r="CW3923" s="174">
        <v>5</v>
      </c>
      <c r="CX3923" s="174">
        <v>1592.3320000000001</v>
      </c>
    </row>
    <row r="3924" spans="84:102" x14ac:dyDescent="0.25">
      <c r="CF3924" s="3" t="s">
        <v>3073</v>
      </c>
      <c r="CG3924" s="174">
        <v>28514</v>
      </c>
      <c r="CH3924" s="174">
        <v>2395</v>
      </c>
      <c r="CI3924" s="174">
        <v>5</v>
      </c>
      <c r="CJ3924" s="174">
        <v>1592.2149999999999</v>
      </c>
      <c r="CK3924" s="174">
        <v>1592.2149999999999</v>
      </c>
      <c r="CU3924" s="174">
        <v>28514</v>
      </c>
      <c r="CV3924" s="174">
        <v>2395</v>
      </c>
      <c r="CW3924" s="174">
        <v>5</v>
      </c>
      <c r="CX3924" s="174">
        <v>1592.2149999999999</v>
      </c>
    </row>
    <row r="3925" spans="84:102" x14ac:dyDescent="0.25">
      <c r="CF3925" s="3" t="s">
        <v>3073</v>
      </c>
      <c r="CG3925" s="174">
        <v>151955</v>
      </c>
      <c r="CH3925" s="174">
        <v>3110</v>
      </c>
      <c r="CI3925" s="174">
        <v>5</v>
      </c>
      <c r="CJ3925" s="174">
        <v>1592.1790000000001</v>
      </c>
      <c r="CK3925" s="174">
        <v>1592.1790000000001</v>
      </c>
      <c r="CU3925" s="174">
        <v>151955</v>
      </c>
      <c r="CV3925" s="174">
        <v>3110</v>
      </c>
      <c r="CW3925" s="174">
        <v>5</v>
      </c>
      <c r="CX3925" s="174">
        <v>1592.1790000000001</v>
      </c>
    </row>
    <row r="3926" spans="84:102" x14ac:dyDescent="0.25">
      <c r="CF3926" s="3" t="s">
        <v>3073</v>
      </c>
      <c r="CG3926" s="174">
        <v>112705</v>
      </c>
      <c r="CH3926" s="174">
        <v>1358</v>
      </c>
      <c r="CI3926" s="174">
        <v>5</v>
      </c>
      <c r="CJ3926" s="174">
        <v>1592.1089999999999</v>
      </c>
      <c r="CK3926" s="174">
        <v>1592.1089999999999</v>
      </c>
      <c r="CU3926" s="174">
        <v>112705</v>
      </c>
      <c r="CV3926" s="174">
        <v>1358</v>
      </c>
      <c r="CW3926" s="174">
        <v>5</v>
      </c>
      <c r="CX3926" s="174">
        <v>1592.1089999999999</v>
      </c>
    </row>
    <row r="3927" spans="84:102" x14ac:dyDescent="0.25">
      <c r="CF3927" s="3" t="s">
        <v>3073</v>
      </c>
      <c r="CG3927" s="174">
        <v>2429</v>
      </c>
      <c r="CH3927" s="174">
        <v>30223</v>
      </c>
      <c r="CI3927" s="174">
        <v>5</v>
      </c>
      <c r="CJ3927" s="174">
        <v>1591.89</v>
      </c>
      <c r="CK3927" s="174">
        <v>1591.89</v>
      </c>
      <c r="CU3927" s="174">
        <v>2429</v>
      </c>
      <c r="CV3927" s="174">
        <v>30223</v>
      </c>
      <c r="CW3927" s="174">
        <v>5</v>
      </c>
      <c r="CX3927" s="174">
        <v>1591.89</v>
      </c>
    </row>
    <row r="3928" spans="84:102" x14ac:dyDescent="0.25">
      <c r="CF3928" s="3" t="s">
        <v>3073</v>
      </c>
      <c r="CG3928" s="174">
        <v>530</v>
      </c>
      <c r="CH3928" s="174">
        <v>86093</v>
      </c>
      <c r="CI3928" s="174">
        <v>5</v>
      </c>
      <c r="CJ3928" s="174">
        <v>1591.645</v>
      </c>
      <c r="CK3928" s="174">
        <v>1591.645</v>
      </c>
      <c r="CU3928" s="174">
        <v>530</v>
      </c>
      <c r="CV3928" s="174">
        <v>86093</v>
      </c>
      <c r="CW3928" s="174">
        <v>5</v>
      </c>
      <c r="CX3928" s="174">
        <v>1591.645</v>
      </c>
    </row>
    <row r="3929" spans="84:102" x14ac:dyDescent="0.25">
      <c r="CF3929" s="3" t="s">
        <v>3073</v>
      </c>
      <c r="CG3929" s="174">
        <v>2352</v>
      </c>
      <c r="CH3929" s="174">
        <v>27717</v>
      </c>
      <c r="CI3929" s="174">
        <v>5</v>
      </c>
      <c r="CJ3929" s="174">
        <v>1591.4839999999999</v>
      </c>
      <c r="CK3929" s="174">
        <v>1591.4839999999999</v>
      </c>
      <c r="CU3929" s="174">
        <v>2352</v>
      </c>
      <c r="CV3929" s="174">
        <v>27717</v>
      </c>
      <c r="CW3929" s="174">
        <v>5</v>
      </c>
      <c r="CX3929" s="174">
        <v>1591.4839999999999</v>
      </c>
    </row>
    <row r="3930" spans="84:102" x14ac:dyDescent="0.25">
      <c r="CF3930" s="3" t="s">
        <v>3073</v>
      </c>
      <c r="CG3930" s="174">
        <v>77744</v>
      </c>
      <c r="CH3930" s="174">
        <v>1616</v>
      </c>
      <c r="CI3930" s="174">
        <v>5</v>
      </c>
      <c r="CJ3930" s="174">
        <v>1591.1510000000001</v>
      </c>
      <c r="CK3930" s="174">
        <v>1591.1510000000001</v>
      </c>
      <c r="CU3930" s="174">
        <v>77744</v>
      </c>
      <c r="CV3930" s="174">
        <v>1616</v>
      </c>
      <c r="CW3930" s="174">
        <v>5</v>
      </c>
      <c r="CX3930" s="174">
        <v>1591.1510000000001</v>
      </c>
    </row>
    <row r="3931" spans="84:102" x14ac:dyDescent="0.25">
      <c r="CF3931" s="3" t="s">
        <v>3073</v>
      </c>
      <c r="CG3931" s="174">
        <v>102379</v>
      </c>
      <c r="CH3931" s="174">
        <v>804</v>
      </c>
      <c r="CI3931" s="174">
        <v>5</v>
      </c>
      <c r="CJ3931" s="174">
        <v>1590.9839999999999</v>
      </c>
      <c r="CK3931" s="174">
        <v>1590.9839999999999</v>
      </c>
      <c r="CU3931" s="174">
        <v>102379</v>
      </c>
      <c r="CV3931" s="174">
        <v>804</v>
      </c>
      <c r="CW3931" s="174">
        <v>5</v>
      </c>
      <c r="CX3931" s="174">
        <v>1590.9839999999999</v>
      </c>
    </row>
    <row r="3932" spans="84:102" x14ac:dyDescent="0.25">
      <c r="CF3932" s="3" t="s">
        <v>3073</v>
      </c>
      <c r="CG3932" s="174">
        <v>3220</v>
      </c>
      <c r="CH3932" s="174">
        <v>158823</v>
      </c>
      <c r="CI3932" s="174">
        <v>5</v>
      </c>
      <c r="CJ3932" s="174">
        <v>1590.6089999999999</v>
      </c>
      <c r="CK3932" s="174">
        <v>1590.6089999999999</v>
      </c>
      <c r="CU3932" s="174">
        <v>3220</v>
      </c>
      <c r="CV3932" s="174">
        <v>158823</v>
      </c>
      <c r="CW3932" s="174">
        <v>5</v>
      </c>
      <c r="CX3932" s="174">
        <v>1590.6089999999999</v>
      </c>
    </row>
    <row r="3933" spans="84:102" x14ac:dyDescent="0.25">
      <c r="CF3933" s="3" t="s">
        <v>3073</v>
      </c>
      <c r="CG3933" s="174">
        <v>1863</v>
      </c>
      <c r="CH3933" s="174">
        <v>53977</v>
      </c>
      <c r="CI3933" s="174">
        <v>5</v>
      </c>
      <c r="CJ3933" s="174">
        <v>1590.1679999999999</v>
      </c>
      <c r="CK3933" s="174">
        <v>1590.1679999999999</v>
      </c>
      <c r="CU3933" s="174">
        <v>1863</v>
      </c>
      <c r="CV3933" s="174">
        <v>53977</v>
      </c>
      <c r="CW3933" s="174">
        <v>5</v>
      </c>
      <c r="CX3933" s="174">
        <v>1590.1679999999999</v>
      </c>
    </row>
    <row r="3934" spans="84:102" x14ac:dyDescent="0.25">
      <c r="CF3934" s="3" t="s">
        <v>3073</v>
      </c>
      <c r="CG3934" s="174">
        <v>2257</v>
      </c>
      <c r="CH3934" s="174">
        <v>20076</v>
      </c>
      <c r="CI3934" s="174">
        <v>5</v>
      </c>
      <c r="CJ3934" s="174">
        <v>1590.1220000000001</v>
      </c>
      <c r="CK3934" s="174">
        <v>1590.1220000000001</v>
      </c>
      <c r="CU3934" s="174">
        <v>2257</v>
      </c>
      <c r="CV3934" s="174">
        <v>20076</v>
      </c>
      <c r="CW3934" s="174">
        <v>5</v>
      </c>
      <c r="CX3934" s="174">
        <v>1590.1220000000001</v>
      </c>
    </row>
    <row r="3935" spans="84:102" x14ac:dyDescent="0.25">
      <c r="CF3935" s="3" t="s">
        <v>3073</v>
      </c>
      <c r="CG3935" s="174">
        <v>3655</v>
      </c>
      <c r="CH3935" s="174">
        <v>105203</v>
      </c>
      <c r="CI3935" s="174">
        <v>5</v>
      </c>
      <c r="CJ3935" s="174">
        <v>1589.567</v>
      </c>
      <c r="CK3935" s="174">
        <v>1589.567</v>
      </c>
      <c r="CU3935" s="174">
        <v>3655</v>
      </c>
      <c r="CV3935" s="174">
        <v>105203</v>
      </c>
      <c r="CW3935" s="174">
        <v>5</v>
      </c>
      <c r="CX3935" s="174">
        <v>1589.567</v>
      </c>
    </row>
    <row r="3936" spans="84:102" x14ac:dyDescent="0.25">
      <c r="CF3936" s="3" t="s">
        <v>3073</v>
      </c>
      <c r="CG3936" s="174">
        <v>80569</v>
      </c>
      <c r="CH3936" s="174">
        <v>396</v>
      </c>
      <c r="CI3936" s="174">
        <v>5</v>
      </c>
      <c r="CJ3936" s="174">
        <v>1588.9169999999999</v>
      </c>
      <c r="CK3936" s="174">
        <v>1588.9169999999999</v>
      </c>
      <c r="CU3936" s="174">
        <v>80569</v>
      </c>
      <c r="CV3936" s="174">
        <v>396</v>
      </c>
      <c r="CW3936" s="174">
        <v>5</v>
      </c>
      <c r="CX3936" s="174">
        <v>1588.9169999999999</v>
      </c>
    </row>
    <row r="3937" spans="84:102" x14ac:dyDescent="0.25">
      <c r="CF3937" s="3" t="s">
        <v>3073</v>
      </c>
      <c r="CG3937" s="174">
        <v>1169</v>
      </c>
      <c r="CH3937" s="174">
        <v>143465</v>
      </c>
      <c r="CI3937" s="174">
        <v>5</v>
      </c>
      <c r="CJ3937" s="174">
        <v>1588.75</v>
      </c>
      <c r="CK3937" s="174">
        <v>1588.75</v>
      </c>
      <c r="CU3937" s="174">
        <v>1169</v>
      </c>
      <c r="CV3937" s="174">
        <v>143465</v>
      </c>
      <c r="CW3937" s="174">
        <v>5</v>
      </c>
      <c r="CX3937" s="174">
        <v>1588.75</v>
      </c>
    </row>
    <row r="3938" spans="84:102" x14ac:dyDescent="0.25">
      <c r="CF3938" s="3" t="s">
        <v>3073</v>
      </c>
      <c r="CG3938" s="174">
        <v>114173</v>
      </c>
      <c r="CH3938" s="174">
        <v>940</v>
      </c>
      <c r="CI3938" s="174">
        <v>5</v>
      </c>
      <c r="CJ3938" s="174">
        <v>1588.2670000000001</v>
      </c>
      <c r="CK3938" s="174">
        <v>1588.2670000000001</v>
      </c>
      <c r="CU3938" s="174">
        <v>114173</v>
      </c>
      <c r="CV3938" s="174">
        <v>940</v>
      </c>
      <c r="CW3938" s="174">
        <v>5</v>
      </c>
      <c r="CX3938" s="174">
        <v>1588.2670000000001</v>
      </c>
    </row>
    <row r="3939" spans="84:102" x14ac:dyDescent="0.25">
      <c r="CF3939" s="3" t="s">
        <v>3073</v>
      </c>
      <c r="CG3939" s="174">
        <v>53977</v>
      </c>
      <c r="CH3939" s="174">
        <v>1863</v>
      </c>
      <c r="CI3939" s="174">
        <v>5</v>
      </c>
      <c r="CJ3939" s="174">
        <v>1587.9839999999999</v>
      </c>
      <c r="CK3939" s="174">
        <v>1587.9839999999999</v>
      </c>
      <c r="CU3939" s="174">
        <v>53977</v>
      </c>
      <c r="CV3939" s="174">
        <v>1863</v>
      </c>
      <c r="CW3939" s="174">
        <v>5</v>
      </c>
      <c r="CX3939" s="174">
        <v>1587.9839999999999</v>
      </c>
    </row>
    <row r="3940" spans="84:102" x14ac:dyDescent="0.25">
      <c r="CF3940" s="3" t="s">
        <v>3073</v>
      </c>
      <c r="CG3940" s="174">
        <v>3219</v>
      </c>
      <c r="CH3940" s="174">
        <v>157596</v>
      </c>
      <c r="CI3940" s="174">
        <v>5</v>
      </c>
      <c r="CJ3940" s="174">
        <v>1587.7</v>
      </c>
      <c r="CK3940" s="174">
        <v>1587.7</v>
      </c>
      <c r="CU3940" s="174">
        <v>3219</v>
      </c>
      <c r="CV3940" s="174">
        <v>157596</v>
      </c>
      <c r="CW3940" s="174">
        <v>5</v>
      </c>
      <c r="CX3940" s="174">
        <v>1587.7</v>
      </c>
    </row>
    <row r="3941" spans="84:102" x14ac:dyDescent="0.25">
      <c r="CF3941" s="3" t="s">
        <v>3073</v>
      </c>
      <c r="CG3941" s="174">
        <v>3542</v>
      </c>
      <c r="CH3941" s="174">
        <v>80117</v>
      </c>
      <c r="CI3941" s="174">
        <v>5</v>
      </c>
      <c r="CJ3941" s="174">
        <v>1587.5530000000001</v>
      </c>
      <c r="CK3941" s="174">
        <v>1587.5530000000001</v>
      </c>
      <c r="CU3941" s="174">
        <v>3542</v>
      </c>
      <c r="CV3941" s="174">
        <v>80117</v>
      </c>
      <c r="CW3941" s="174">
        <v>5</v>
      </c>
      <c r="CX3941" s="174">
        <v>1587.5530000000001</v>
      </c>
    </row>
    <row r="3942" spans="84:102" x14ac:dyDescent="0.25">
      <c r="CF3942" s="3" t="s">
        <v>3073</v>
      </c>
      <c r="CG3942" s="174">
        <v>169</v>
      </c>
      <c r="CH3942" s="174">
        <v>69055</v>
      </c>
      <c r="CI3942" s="174">
        <v>5</v>
      </c>
      <c r="CJ3942" s="174">
        <v>1587.21</v>
      </c>
      <c r="CK3942" s="174">
        <v>1587.21</v>
      </c>
      <c r="CU3942" s="174">
        <v>169</v>
      </c>
      <c r="CV3942" s="174">
        <v>69055</v>
      </c>
      <c r="CW3942" s="174">
        <v>5</v>
      </c>
      <c r="CX3942" s="174">
        <v>1587.21</v>
      </c>
    </row>
    <row r="3943" spans="84:102" x14ac:dyDescent="0.25">
      <c r="CF3943" s="3" t="s">
        <v>3073</v>
      </c>
      <c r="CG3943" s="174">
        <v>97701</v>
      </c>
      <c r="CH3943" s="174">
        <v>722</v>
      </c>
      <c r="CI3943" s="174">
        <v>5</v>
      </c>
      <c r="CJ3943" s="174">
        <v>1587.123</v>
      </c>
      <c r="CK3943" s="174">
        <v>1587.123</v>
      </c>
      <c r="CU3943" s="174">
        <v>97701</v>
      </c>
      <c r="CV3943" s="174">
        <v>722</v>
      </c>
      <c r="CW3943" s="174">
        <v>5</v>
      </c>
      <c r="CX3943" s="174">
        <v>1587.123</v>
      </c>
    </row>
    <row r="3944" spans="84:102" x14ac:dyDescent="0.25">
      <c r="CF3944" s="3" t="s">
        <v>3073</v>
      </c>
      <c r="CG3944" s="174">
        <v>25745</v>
      </c>
      <c r="CH3944" s="174">
        <v>2331</v>
      </c>
      <c r="CI3944" s="174">
        <v>5</v>
      </c>
      <c r="CJ3944" s="174">
        <v>1586.42</v>
      </c>
      <c r="CK3944" s="174">
        <v>1586.42</v>
      </c>
      <c r="CU3944" s="174">
        <v>25745</v>
      </c>
      <c r="CV3944" s="174">
        <v>2331</v>
      </c>
      <c r="CW3944" s="174">
        <v>5</v>
      </c>
      <c r="CX3944" s="174">
        <v>1586.42</v>
      </c>
    </row>
    <row r="3945" spans="84:102" x14ac:dyDescent="0.25">
      <c r="CF3945" s="3" t="s">
        <v>3073</v>
      </c>
      <c r="CG3945" s="174">
        <v>17629</v>
      </c>
      <c r="CH3945" s="174">
        <v>2206</v>
      </c>
      <c r="CI3945" s="174">
        <v>5</v>
      </c>
      <c r="CJ3945" s="174">
        <v>1585.1559999999999</v>
      </c>
      <c r="CK3945" s="174">
        <v>1585.1559999999999</v>
      </c>
      <c r="CU3945" s="174">
        <v>17629</v>
      </c>
      <c r="CV3945" s="174">
        <v>2206</v>
      </c>
      <c r="CW3945" s="174">
        <v>5</v>
      </c>
      <c r="CX3945" s="174">
        <v>1585.1559999999999</v>
      </c>
    </row>
    <row r="3946" spans="84:102" x14ac:dyDescent="0.25">
      <c r="CF3946" s="3" t="s">
        <v>3073</v>
      </c>
      <c r="CG3946" s="174">
        <v>1882</v>
      </c>
      <c r="CH3946" s="174">
        <v>56756</v>
      </c>
      <c r="CI3946" s="174">
        <v>5</v>
      </c>
      <c r="CJ3946" s="174">
        <v>1585.027</v>
      </c>
      <c r="CK3946" s="174">
        <v>1585.027</v>
      </c>
      <c r="CU3946" s="174">
        <v>1882</v>
      </c>
      <c r="CV3946" s="174">
        <v>56756</v>
      </c>
      <c r="CW3946" s="174">
        <v>5</v>
      </c>
      <c r="CX3946" s="174">
        <v>1585.027</v>
      </c>
    </row>
    <row r="3947" spans="84:102" x14ac:dyDescent="0.25">
      <c r="CF3947" s="3" t="s">
        <v>3073</v>
      </c>
      <c r="CG3947" s="174">
        <v>32675</v>
      </c>
      <c r="CH3947" s="174">
        <v>2497</v>
      </c>
      <c r="CI3947" s="174">
        <v>5</v>
      </c>
      <c r="CJ3947" s="174">
        <v>1584.9</v>
      </c>
      <c r="CK3947" s="174">
        <v>1584.9</v>
      </c>
      <c r="CU3947" s="174">
        <v>32675</v>
      </c>
      <c r="CV3947" s="174">
        <v>2497</v>
      </c>
      <c r="CW3947" s="174">
        <v>5</v>
      </c>
      <c r="CX3947" s="174">
        <v>1584.9</v>
      </c>
    </row>
    <row r="3948" spans="84:102" x14ac:dyDescent="0.25">
      <c r="CF3948" s="3" t="s">
        <v>3073</v>
      </c>
      <c r="CG3948" s="174">
        <v>2571</v>
      </c>
      <c r="CH3948" s="174">
        <v>41131</v>
      </c>
      <c r="CI3948" s="174">
        <v>5</v>
      </c>
      <c r="CJ3948" s="174">
        <v>1584.569</v>
      </c>
      <c r="CK3948" s="174">
        <v>1584.569</v>
      </c>
      <c r="CU3948" s="174">
        <v>2571</v>
      </c>
      <c r="CV3948" s="174">
        <v>41131</v>
      </c>
      <c r="CW3948" s="174">
        <v>5</v>
      </c>
      <c r="CX3948" s="174">
        <v>1584.569</v>
      </c>
    </row>
    <row r="3949" spans="84:102" x14ac:dyDescent="0.25">
      <c r="CF3949" s="3" t="s">
        <v>3073</v>
      </c>
      <c r="CG3949" s="174">
        <v>3580</v>
      </c>
      <c r="CH3949" s="174">
        <v>87799</v>
      </c>
      <c r="CI3949" s="174">
        <v>5</v>
      </c>
      <c r="CJ3949" s="174">
        <v>1583.91</v>
      </c>
      <c r="CK3949" s="174">
        <v>1583.91</v>
      </c>
      <c r="CU3949" s="174">
        <v>3580</v>
      </c>
      <c r="CV3949" s="174">
        <v>87799</v>
      </c>
      <c r="CW3949" s="174">
        <v>5</v>
      </c>
      <c r="CX3949" s="174">
        <v>1583.91</v>
      </c>
    </row>
    <row r="3950" spans="84:102" x14ac:dyDescent="0.25">
      <c r="CF3950" s="3" t="s">
        <v>3073</v>
      </c>
      <c r="CG3950" s="174">
        <v>41294</v>
      </c>
      <c r="CH3950" s="174">
        <v>2576</v>
      </c>
      <c r="CI3950" s="174">
        <v>5</v>
      </c>
      <c r="CJ3950" s="174">
        <v>1583.7139999999999</v>
      </c>
      <c r="CK3950" s="174">
        <v>1583.7139999999999</v>
      </c>
      <c r="CU3950" s="174">
        <v>41294</v>
      </c>
      <c r="CV3950" s="174">
        <v>2576</v>
      </c>
      <c r="CW3950" s="174">
        <v>5</v>
      </c>
      <c r="CX3950" s="174">
        <v>1583.7139999999999</v>
      </c>
    </row>
    <row r="3951" spans="84:102" x14ac:dyDescent="0.25">
      <c r="CF3951" s="3" t="s">
        <v>3073</v>
      </c>
      <c r="CG3951" s="174">
        <v>990</v>
      </c>
      <c r="CH3951" s="174">
        <v>116504</v>
      </c>
      <c r="CI3951" s="174">
        <v>5</v>
      </c>
      <c r="CJ3951" s="174">
        <v>1583.519</v>
      </c>
      <c r="CK3951" s="174">
        <v>1583.519</v>
      </c>
      <c r="CU3951" s="174">
        <v>990</v>
      </c>
      <c r="CV3951" s="174">
        <v>116504</v>
      </c>
      <c r="CW3951" s="174">
        <v>5</v>
      </c>
      <c r="CX3951" s="174">
        <v>1583.519</v>
      </c>
    </row>
    <row r="3952" spans="84:102" x14ac:dyDescent="0.25">
      <c r="CF3952" s="3" t="s">
        <v>3073</v>
      </c>
      <c r="CG3952" s="174">
        <v>167487</v>
      </c>
      <c r="CH3952" s="174">
        <v>3328</v>
      </c>
      <c r="CI3952" s="174">
        <v>5</v>
      </c>
      <c r="CJ3952" s="174">
        <v>1582.9860000000001</v>
      </c>
      <c r="CK3952" s="174">
        <v>1582.9860000000001</v>
      </c>
      <c r="CU3952" s="174">
        <v>167487</v>
      </c>
      <c r="CV3952" s="174">
        <v>3328</v>
      </c>
      <c r="CW3952" s="174">
        <v>5</v>
      </c>
      <c r="CX3952" s="174">
        <v>1582.9860000000001</v>
      </c>
    </row>
    <row r="3953" spans="84:102" x14ac:dyDescent="0.25">
      <c r="CF3953" s="3" t="s">
        <v>3073</v>
      </c>
      <c r="CG3953" s="174">
        <v>3690</v>
      </c>
      <c r="CH3953" s="174">
        <v>76363</v>
      </c>
      <c r="CI3953" s="174">
        <v>5</v>
      </c>
      <c r="CJ3953" s="174">
        <v>1582.921</v>
      </c>
      <c r="CK3953" s="174">
        <v>1582.921</v>
      </c>
      <c r="CU3953" s="174">
        <v>3690</v>
      </c>
      <c r="CV3953" s="174">
        <v>76363</v>
      </c>
      <c r="CW3953" s="174">
        <v>5</v>
      </c>
      <c r="CX3953" s="174">
        <v>1582.921</v>
      </c>
    </row>
    <row r="3954" spans="84:102" x14ac:dyDescent="0.25">
      <c r="CF3954" s="3" t="s">
        <v>3073</v>
      </c>
      <c r="CG3954" s="174">
        <v>2492</v>
      </c>
      <c r="CH3954" s="174">
        <v>33318</v>
      </c>
      <c r="CI3954" s="174">
        <v>5</v>
      </c>
      <c r="CJ3954" s="174">
        <v>1582.8219999999999</v>
      </c>
      <c r="CK3954" s="174">
        <v>1582.8219999999999</v>
      </c>
      <c r="CU3954" s="174">
        <v>2492</v>
      </c>
      <c r="CV3954" s="174">
        <v>33318</v>
      </c>
      <c r="CW3954" s="174">
        <v>5</v>
      </c>
      <c r="CX3954" s="174">
        <v>1582.8219999999999</v>
      </c>
    </row>
    <row r="3955" spans="84:102" x14ac:dyDescent="0.25">
      <c r="CF3955" s="3" t="s">
        <v>3073</v>
      </c>
      <c r="CG3955" s="174">
        <v>853</v>
      </c>
      <c r="CH3955" s="174">
        <v>107212</v>
      </c>
      <c r="CI3955" s="174">
        <v>5</v>
      </c>
      <c r="CJ3955" s="174">
        <v>1582.0989999999999</v>
      </c>
      <c r="CK3955" s="174">
        <v>1582.0989999999999</v>
      </c>
      <c r="CU3955" s="174">
        <v>853</v>
      </c>
      <c r="CV3955" s="174">
        <v>107212</v>
      </c>
      <c r="CW3955" s="174">
        <v>5</v>
      </c>
      <c r="CX3955" s="174">
        <v>1582.0989999999999</v>
      </c>
    </row>
    <row r="3956" spans="84:102" x14ac:dyDescent="0.25">
      <c r="CF3956" s="3" t="s">
        <v>3073</v>
      </c>
      <c r="CG3956" s="174">
        <v>29</v>
      </c>
      <c r="CH3956" s="174">
        <v>61477</v>
      </c>
      <c r="CI3956" s="174">
        <v>5</v>
      </c>
      <c r="CJ3956" s="174">
        <v>1582.096</v>
      </c>
      <c r="CK3956" s="174">
        <v>1582.096</v>
      </c>
      <c r="CU3956" s="174">
        <v>29</v>
      </c>
      <c r="CV3956" s="174">
        <v>61477</v>
      </c>
      <c r="CW3956" s="174">
        <v>5</v>
      </c>
      <c r="CX3956" s="174">
        <v>1582.096</v>
      </c>
    </row>
    <row r="3957" spans="84:102" x14ac:dyDescent="0.25">
      <c r="CF3957" s="3" t="s">
        <v>3073</v>
      </c>
      <c r="CG3957" s="174">
        <v>3275</v>
      </c>
      <c r="CH3957" s="174">
        <v>163329</v>
      </c>
      <c r="CI3957" s="174">
        <v>5</v>
      </c>
      <c r="CJ3957" s="174">
        <v>1581.8219999999999</v>
      </c>
      <c r="CK3957" s="174">
        <v>1581.8219999999999</v>
      </c>
      <c r="CU3957" s="174">
        <v>3275</v>
      </c>
      <c r="CV3957" s="174">
        <v>163329</v>
      </c>
      <c r="CW3957" s="174">
        <v>5</v>
      </c>
      <c r="CX3957" s="174">
        <v>1581.8219999999999</v>
      </c>
    </row>
    <row r="3958" spans="84:102" x14ac:dyDescent="0.25">
      <c r="CF3958" s="3" t="s">
        <v>3073</v>
      </c>
      <c r="CG3958" s="174">
        <v>31315</v>
      </c>
      <c r="CH3958" s="174">
        <v>2419</v>
      </c>
      <c r="CI3958" s="174">
        <v>5</v>
      </c>
      <c r="CJ3958" s="174">
        <v>1581.2460000000001</v>
      </c>
      <c r="CK3958" s="174">
        <v>1581.2460000000001</v>
      </c>
      <c r="CU3958" s="174">
        <v>31315</v>
      </c>
      <c r="CV3958" s="174">
        <v>2419</v>
      </c>
      <c r="CW3958" s="174">
        <v>5</v>
      </c>
      <c r="CX3958" s="174">
        <v>1581.2460000000001</v>
      </c>
    </row>
    <row r="3959" spans="84:102" x14ac:dyDescent="0.25">
      <c r="CF3959" s="3" t="s">
        <v>3073</v>
      </c>
      <c r="CG3959" s="174">
        <v>1065</v>
      </c>
      <c r="CH3959" s="174">
        <v>124181</v>
      </c>
      <c r="CI3959" s="174">
        <v>5</v>
      </c>
      <c r="CJ3959" s="174">
        <v>1580.8019999999999</v>
      </c>
      <c r="CK3959" s="174">
        <v>1580.8019999999999</v>
      </c>
      <c r="CU3959" s="174">
        <v>1065</v>
      </c>
      <c r="CV3959" s="174">
        <v>124181</v>
      </c>
      <c r="CW3959" s="174">
        <v>5</v>
      </c>
      <c r="CX3959" s="174">
        <v>1580.8019999999999</v>
      </c>
    </row>
    <row r="3960" spans="84:102" x14ac:dyDescent="0.25">
      <c r="CF3960" s="3" t="s">
        <v>3073</v>
      </c>
      <c r="CG3960" s="174">
        <v>462</v>
      </c>
      <c r="CH3960" s="174">
        <v>83745</v>
      </c>
      <c r="CI3960" s="174">
        <v>5</v>
      </c>
      <c r="CJ3960" s="174">
        <v>1580.502</v>
      </c>
      <c r="CK3960" s="174">
        <v>1580.502</v>
      </c>
      <c r="CU3960" s="174">
        <v>462</v>
      </c>
      <c r="CV3960" s="174">
        <v>83745</v>
      </c>
      <c r="CW3960" s="174">
        <v>5</v>
      </c>
      <c r="CX3960" s="174">
        <v>1580.502</v>
      </c>
    </row>
    <row r="3961" spans="84:102" x14ac:dyDescent="0.25">
      <c r="CF3961" s="3" t="s">
        <v>3073</v>
      </c>
      <c r="CG3961" s="174">
        <v>101211</v>
      </c>
      <c r="CH3961" s="174">
        <v>773</v>
      </c>
      <c r="CI3961" s="174">
        <v>5</v>
      </c>
      <c r="CJ3961" s="174">
        <v>1580.46</v>
      </c>
      <c r="CK3961" s="174">
        <v>1580.46</v>
      </c>
      <c r="CU3961" s="174">
        <v>101211</v>
      </c>
      <c r="CV3961" s="174">
        <v>773</v>
      </c>
      <c r="CW3961" s="174">
        <v>5</v>
      </c>
      <c r="CX3961" s="174">
        <v>1580.46</v>
      </c>
    </row>
    <row r="3962" spans="84:102" x14ac:dyDescent="0.25">
      <c r="CF3962" s="3" t="s">
        <v>3073</v>
      </c>
      <c r="CG3962" s="174">
        <v>1347</v>
      </c>
      <c r="CH3962" s="174">
        <v>116070</v>
      </c>
      <c r="CI3962" s="174">
        <v>5</v>
      </c>
      <c r="CJ3962" s="174">
        <v>1580.1769999999999</v>
      </c>
      <c r="CK3962" s="174">
        <v>1580.1769999999999</v>
      </c>
      <c r="CU3962" s="174">
        <v>1347</v>
      </c>
      <c r="CV3962" s="174">
        <v>116070</v>
      </c>
      <c r="CW3962" s="174">
        <v>5</v>
      </c>
      <c r="CX3962" s="174">
        <v>1580.1769999999999</v>
      </c>
    </row>
    <row r="3963" spans="84:102" x14ac:dyDescent="0.25">
      <c r="CF3963" s="3" t="s">
        <v>3073</v>
      </c>
      <c r="CG3963" s="174">
        <v>74450</v>
      </c>
      <c r="CH3963" s="174">
        <v>312</v>
      </c>
      <c r="CI3963" s="174">
        <v>5</v>
      </c>
      <c r="CJ3963" s="174">
        <v>1580.1079999999999</v>
      </c>
      <c r="CK3963" s="174">
        <v>1580.1079999999999</v>
      </c>
      <c r="CU3963" s="174">
        <v>74450</v>
      </c>
      <c r="CV3963" s="174">
        <v>312</v>
      </c>
      <c r="CW3963" s="174">
        <v>5</v>
      </c>
      <c r="CX3963" s="174">
        <v>1580.1079999999999</v>
      </c>
    </row>
    <row r="3964" spans="84:102" x14ac:dyDescent="0.25">
      <c r="CF3964" s="3" t="s">
        <v>3073</v>
      </c>
      <c r="CG3964" s="174">
        <v>3740</v>
      </c>
      <c r="CH3964" s="174">
        <v>57721</v>
      </c>
      <c r="CI3964" s="174">
        <v>5</v>
      </c>
      <c r="CJ3964" s="174">
        <v>1579.634</v>
      </c>
      <c r="CK3964" s="174">
        <v>1579.634</v>
      </c>
      <c r="CU3964" s="174">
        <v>3740</v>
      </c>
      <c r="CV3964" s="174">
        <v>57721</v>
      </c>
      <c r="CW3964" s="174">
        <v>5</v>
      </c>
      <c r="CX3964" s="174">
        <v>1579.634</v>
      </c>
    </row>
    <row r="3965" spans="84:102" x14ac:dyDescent="0.25">
      <c r="CF3965" s="3" t="s">
        <v>3073</v>
      </c>
      <c r="CG3965" s="174">
        <v>168606</v>
      </c>
      <c r="CH3965" s="174">
        <v>3414</v>
      </c>
      <c r="CI3965" s="174">
        <v>5</v>
      </c>
      <c r="CJ3965" s="174">
        <v>1579.6189999999999</v>
      </c>
      <c r="CK3965" s="174">
        <v>1579.6189999999999</v>
      </c>
      <c r="CU3965" s="174">
        <v>168606</v>
      </c>
      <c r="CV3965" s="174">
        <v>3414</v>
      </c>
      <c r="CW3965" s="174">
        <v>5</v>
      </c>
      <c r="CX3965" s="174">
        <v>1579.6189999999999</v>
      </c>
    </row>
    <row r="3966" spans="84:102" x14ac:dyDescent="0.25">
      <c r="CF3966" s="3" t="s">
        <v>3073</v>
      </c>
      <c r="CG3966" s="174">
        <v>138770</v>
      </c>
      <c r="CH3966" s="174">
        <v>1125</v>
      </c>
      <c r="CI3966" s="174">
        <v>5</v>
      </c>
      <c r="CJ3966" s="174">
        <v>1579.423</v>
      </c>
      <c r="CK3966" s="174">
        <v>1579.423</v>
      </c>
      <c r="CU3966" s="174">
        <v>138770</v>
      </c>
      <c r="CV3966" s="174">
        <v>1125</v>
      </c>
      <c r="CW3966" s="174">
        <v>5</v>
      </c>
      <c r="CX3966" s="174">
        <v>1579.423</v>
      </c>
    </row>
    <row r="3967" spans="84:102" x14ac:dyDescent="0.25">
      <c r="CF3967" s="3" t="s">
        <v>3073</v>
      </c>
      <c r="CG3967" s="174">
        <v>773</v>
      </c>
      <c r="CH3967" s="174">
        <v>101211</v>
      </c>
      <c r="CI3967" s="174">
        <v>5</v>
      </c>
      <c r="CJ3967" s="174">
        <v>1578.923</v>
      </c>
      <c r="CK3967" s="174">
        <v>1578.923</v>
      </c>
      <c r="CU3967" s="174">
        <v>773</v>
      </c>
      <c r="CV3967" s="174">
        <v>101211</v>
      </c>
      <c r="CW3967" s="174">
        <v>5</v>
      </c>
      <c r="CX3967" s="174">
        <v>1578.923</v>
      </c>
    </row>
    <row r="3968" spans="84:102" x14ac:dyDescent="0.25">
      <c r="CF3968" s="3" t="s">
        <v>3073</v>
      </c>
      <c r="CG3968" s="174">
        <v>76363</v>
      </c>
      <c r="CH3968" s="174">
        <v>3690</v>
      </c>
      <c r="CI3968" s="174">
        <v>5</v>
      </c>
      <c r="CJ3968" s="174">
        <v>1578.319</v>
      </c>
      <c r="CK3968" s="174">
        <v>1578.319</v>
      </c>
      <c r="CU3968" s="174">
        <v>76363</v>
      </c>
      <c r="CV3968" s="174">
        <v>3690</v>
      </c>
      <c r="CW3968" s="174">
        <v>5</v>
      </c>
      <c r="CX3968" s="174">
        <v>1578.319</v>
      </c>
    </row>
    <row r="3969" spans="84:102" x14ac:dyDescent="0.25">
      <c r="CF3969" s="3" t="s">
        <v>3073</v>
      </c>
      <c r="CG3969" s="174">
        <v>804</v>
      </c>
      <c r="CH3969" s="174">
        <v>102379</v>
      </c>
      <c r="CI3969" s="174">
        <v>5</v>
      </c>
      <c r="CJ3969" s="174">
        <v>1578.068</v>
      </c>
      <c r="CK3969" s="174">
        <v>1578.068</v>
      </c>
      <c r="CU3969" s="174">
        <v>804</v>
      </c>
      <c r="CV3969" s="174">
        <v>102379</v>
      </c>
      <c r="CW3969" s="174">
        <v>5</v>
      </c>
      <c r="CX3969" s="174">
        <v>1578.068</v>
      </c>
    </row>
    <row r="3970" spans="84:102" x14ac:dyDescent="0.25">
      <c r="CF3970" s="3" t="s">
        <v>3073</v>
      </c>
      <c r="CG3970" s="174">
        <v>3241</v>
      </c>
      <c r="CH3970" s="174">
        <v>158437</v>
      </c>
      <c r="CI3970" s="174">
        <v>5</v>
      </c>
      <c r="CJ3970" s="174">
        <v>1578.0609999999999</v>
      </c>
      <c r="CK3970" s="174">
        <v>1578.0609999999999</v>
      </c>
      <c r="CU3970" s="174">
        <v>3241</v>
      </c>
      <c r="CV3970" s="174">
        <v>158437</v>
      </c>
      <c r="CW3970" s="174">
        <v>5</v>
      </c>
      <c r="CX3970" s="174">
        <v>1578.0609999999999</v>
      </c>
    </row>
    <row r="3971" spans="84:102" x14ac:dyDescent="0.25">
      <c r="CF3971" s="3" t="s">
        <v>3073</v>
      </c>
      <c r="CG3971" s="174">
        <v>2387</v>
      </c>
      <c r="CH3971" s="174">
        <v>28592</v>
      </c>
      <c r="CI3971" s="174">
        <v>5</v>
      </c>
      <c r="CJ3971" s="174">
        <v>1577.9469999999999</v>
      </c>
      <c r="CK3971" s="174">
        <v>1577.9469999999999</v>
      </c>
      <c r="CU3971" s="174">
        <v>2387</v>
      </c>
      <c r="CV3971" s="174">
        <v>28592</v>
      </c>
      <c r="CW3971" s="174">
        <v>5</v>
      </c>
      <c r="CX3971" s="174">
        <v>1577.9469999999999</v>
      </c>
    </row>
    <row r="3972" spans="84:102" x14ac:dyDescent="0.25">
      <c r="CF3972" s="3" t="s">
        <v>3073</v>
      </c>
      <c r="CG3972" s="174">
        <v>20088</v>
      </c>
      <c r="CH3972" s="174">
        <v>2260</v>
      </c>
      <c r="CI3972" s="174">
        <v>5</v>
      </c>
      <c r="CJ3972" s="174">
        <v>1577.2170000000001</v>
      </c>
      <c r="CK3972" s="174">
        <v>1577.2170000000001</v>
      </c>
      <c r="CU3972" s="174">
        <v>20088</v>
      </c>
      <c r="CV3972" s="174">
        <v>2260</v>
      </c>
      <c r="CW3972" s="174">
        <v>5</v>
      </c>
      <c r="CX3972" s="174">
        <v>1577.2170000000001</v>
      </c>
    </row>
    <row r="3973" spans="84:102" x14ac:dyDescent="0.25">
      <c r="CF3973" s="3" t="s">
        <v>3073</v>
      </c>
      <c r="CG3973" s="174">
        <v>10166</v>
      </c>
      <c r="CH3973" s="174">
        <v>2123</v>
      </c>
      <c r="CI3973" s="174">
        <v>5</v>
      </c>
      <c r="CJ3973" s="174">
        <v>1576.2560000000001</v>
      </c>
      <c r="CK3973" s="174">
        <v>1576.2560000000001</v>
      </c>
      <c r="CU3973" s="174">
        <v>10166</v>
      </c>
      <c r="CV3973" s="174">
        <v>2123</v>
      </c>
      <c r="CW3973" s="174">
        <v>5</v>
      </c>
      <c r="CX3973" s="174">
        <v>1576.2560000000001</v>
      </c>
    </row>
    <row r="3974" spans="84:102" x14ac:dyDescent="0.25">
      <c r="CF3974" s="3" t="s">
        <v>3073</v>
      </c>
      <c r="CG3974" s="174">
        <v>3414</v>
      </c>
      <c r="CH3974" s="174">
        <v>168606</v>
      </c>
      <c r="CI3974" s="174">
        <v>5</v>
      </c>
      <c r="CJ3974" s="174">
        <v>1575.771</v>
      </c>
      <c r="CK3974" s="174">
        <v>1575.771</v>
      </c>
      <c r="CU3974" s="174">
        <v>3414</v>
      </c>
      <c r="CV3974" s="174">
        <v>168606</v>
      </c>
      <c r="CW3974" s="174">
        <v>5</v>
      </c>
      <c r="CX3974" s="174">
        <v>1575.771</v>
      </c>
    </row>
    <row r="3975" spans="84:102" x14ac:dyDescent="0.25">
      <c r="CF3975" s="3" t="s">
        <v>3073</v>
      </c>
      <c r="CG3975" s="174">
        <v>3596</v>
      </c>
      <c r="CH3975" s="174">
        <v>92123</v>
      </c>
      <c r="CI3975" s="174">
        <v>5</v>
      </c>
      <c r="CJ3975" s="174">
        <v>1575.691</v>
      </c>
      <c r="CK3975" s="174">
        <v>1575.691</v>
      </c>
      <c r="CU3975" s="174">
        <v>3596</v>
      </c>
      <c r="CV3975" s="174">
        <v>92123</v>
      </c>
      <c r="CW3975" s="174">
        <v>5</v>
      </c>
      <c r="CX3975" s="174">
        <v>1575.691</v>
      </c>
    </row>
    <row r="3976" spans="84:102" x14ac:dyDescent="0.25">
      <c r="CF3976" s="3" t="s">
        <v>3073</v>
      </c>
      <c r="CG3976" s="174">
        <v>3083</v>
      </c>
      <c r="CH3976" s="174">
        <v>140912</v>
      </c>
      <c r="CI3976" s="174">
        <v>5</v>
      </c>
      <c r="CJ3976" s="174">
        <v>1575.683</v>
      </c>
      <c r="CK3976" s="174">
        <v>1575.683</v>
      </c>
      <c r="CU3976" s="174">
        <v>3083</v>
      </c>
      <c r="CV3976" s="174">
        <v>140912</v>
      </c>
      <c r="CW3976" s="174">
        <v>5</v>
      </c>
      <c r="CX3976" s="174">
        <v>1575.683</v>
      </c>
    </row>
    <row r="3977" spans="84:102" x14ac:dyDescent="0.25">
      <c r="CF3977" s="3" t="s">
        <v>3073</v>
      </c>
      <c r="CG3977" s="174">
        <v>75636</v>
      </c>
      <c r="CH3977" s="174">
        <v>321</v>
      </c>
      <c r="CI3977" s="174">
        <v>5</v>
      </c>
      <c r="CJ3977" s="174">
        <v>1573.6210000000001</v>
      </c>
      <c r="CK3977" s="174">
        <v>1573.6210000000001</v>
      </c>
      <c r="CU3977" s="174">
        <v>75636</v>
      </c>
      <c r="CV3977" s="174">
        <v>321</v>
      </c>
      <c r="CW3977" s="174">
        <v>5</v>
      </c>
      <c r="CX3977" s="174">
        <v>1573.6210000000001</v>
      </c>
    </row>
    <row r="3978" spans="84:102" x14ac:dyDescent="0.25">
      <c r="CF3978" s="3" t="s">
        <v>3073</v>
      </c>
      <c r="CG3978" s="174">
        <v>3631</v>
      </c>
      <c r="CH3978" s="174">
        <v>96071</v>
      </c>
      <c r="CI3978" s="174">
        <v>5</v>
      </c>
      <c r="CJ3978" s="174">
        <v>1573.306</v>
      </c>
      <c r="CK3978" s="174">
        <v>1573.306</v>
      </c>
      <c r="CU3978" s="174">
        <v>3631</v>
      </c>
      <c r="CV3978" s="174">
        <v>96071</v>
      </c>
      <c r="CW3978" s="174">
        <v>5</v>
      </c>
      <c r="CX3978" s="174">
        <v>1573.306</v>
      </c>
    </row>
    <row r="3979" spans="84:102" x14ac:dyDescent="0.25">
      <c r="CF3979" s="3" t="s">
        <v>3073</v>
      </c>
      <c r="CG3979" s="174">
        <v>108917</v>
      </c>
      <c r="CH3979" s="174">
        <v>905</v>
      </c>
      <c r="CI3979" s="174">
        <v>5</v>
      </c>
      <c r="CJ3979" s="174">
        <v>1572.67</v>
      </c>
      <c r="CK3979" s="174">
        <v>1572.67</v>
      </c>
      <c r="CU3979" s="174">
        <v>108917</v>
      </c>
      <c r="CV3979" s="174">
        <v>905</v>
      </c>
      <c r="CW3979" s="174">
        <v>5</v>
      </c>
      <c r="CX3979" s="174">
        <v>1572.67</v>
      </c>
    </row>
    <row r="3980" spans="84:102" x14ac:dyDescent="0.25">
      <c r="CF3980" s="3" t="s">
        <v>3073</v>
      </c>
      <c r="CG3980" s="174">
        <v>171382</v>
      </c>
      <c r="CH3980" s="174">
        <v>3389</v>
      </c>
      <c r="CI3980" s="174">
        <v>5</v>
      </c>
      <c r="CJ3980" s="174">
        <v>1572.588</v>
      </c>
      <c r="CK3980" s="174">
        <v>1572.588</v>
      </c>
      <c r="CU3980" s="174">
        <v>171382</v>
      </c>
      <c r="CV3980" s="174">
        <v>3389</v>
      </c>
      <c r="CW3980" s="174">
        <v>5</v>
      </c>
      <c r="CX3980" s="174">
        <v>1572.588</v>
      </c>
    </row>
    <row r="3981" spans="84:102" x14ac:dyDescent="0.25">
      <c r="CF3981" s="3" t="s">
        <v>3073</v>
      </c>
      <c r="CG3981" s="174">
        <v>667</v>
      </c>
      <c r="CH3981" s="174">
        <v>93084</v>
      </c>
      <c r="CI3981" s="174">
        <v>5</v>
      </c>
      <c r="CJ3981" s="174">
        <v>1572.203</v>
      </c>
      <c r="CK3981" s="174">
        <v>1572.203</v>
      </c>
      <c r="CU3981" s="174">
        <v>667</v>
      </c>
      <c r="CV3981" s="174">
        <v>93084</v>
      </c>
      <c r="CW3981" s="174">
        <v>5</v>
      </c>
      <c r="CX3981" s="174">
        <v>1572.203</v>
      </c>
    </row>
    <row r="3982" spans="84:102" x14ac:dyDescent="0.25">
      <c r="CF3982" s="3" t="s">
        <v>3073</v>
      </c>
      <c r="CG3982" s="174">
        <v>2743</v>
      </c>
      <c r="CH3982" s="174">
        <v>143737</v>
      </c>
      <c r="CI3982" s="174">
        <v>5</v>
      </c>
      <c r="CJ3982" s="174">
        <v>1572.1959999999999</v>
      </c>
      <c r="CK3982" s="174">
        <v>1572.1959999999999</v>
      </c>
      <c r="CU3982" s="174">
        <v>2743</v>
      </c>
      <c r="CV3982" s="174">
        <v>143737</v>
      </c>
      <c r="CW3982" s="174">
        <v>5</v>
      </c>
      <c r="CX3982" s="174">
        <v>1572.1959999999999</v>
      </c>
    </row>
    <row r="3983" spans="84:102" x14ac:dyDescent="0.25">
      <c r="CF3983" s="3" t="s">
        <v>3073</v>
      </c>
      <c r="CG3983" s="174">
        <v>2505</v>
      </c>
      <c r="CH3983" s="174">
        <v>38239</v>
      </c>
      <c r="CI3983" s="174">
        <v>5</v>
      </c>
      <c r="CJ3983" s="174">
        <v>1572.076</v>
      </c>
      <c r="CK3983" s="174">
        <v>1572.076</v>
      </c>
      <c r="CU3983" s="174">
        <v>2505</v>
      </c>
      <c r="CV3983" s="174">
        <v>38239</v>
      </c>
      <c r="CW3983" s="174">
        <v>5</v>
      </c>
      <c r="CX3983" s="174">
        <v>1572.076</v>
      </c>
    </row>
    <row r="3984" spans="84:102" x14ac:dyDescent="0.25">
      <c r="CF3984" s="3" t="s">
        <v>3073</v>
      </c>
      <c r="CG3984" s="174">
        <v>94466</v>
      </c>
      <c r="CH3984" s="174">
        <v>3625</v>
      </c>
      <c r="CI3984" s="174">
        <v>5</v>
      </c>
      <c r="CJ3984" s="174">
        <v>1572.0070000000001</v>
      </c>
      <c r="CK3984" s="174">
        <v>1572.0070000000001</v>
      </c>
      <c r="CU3984" s="174">
        <v>94466</v>
      </c>
      <c r="CV3984" s="174">
        <v>3625</v>
      </c>
      <c r="CW3984" s="174">
        <v>5</v>
      </c>
      <c r="CX3984" s="174">
        <v>1572.0070000000001</v>
      </c>
    </row>
    <row r="3985" spans="84:102" x14ac:dyDescent="0.25">
      <c r="CF3985" s="3" t="s">
        <v>3073</v>
      </c>
      <c r="CG3985" s="174">
        <v>1663</v>
      </c>
      <c r="CH3985" s="174">
        <v>71742</v>
      </c>
      <c r="CI3985" s="174">
        <v>5</v>
      </c>
      <c r="CJ3985" s="174">
        <v>1571.971</v>
      </c>
      <c r="CK3985" s="174">
        <v>1571.971</v>
      </c>
      <c r="CU3985" s="174">
        <v>1663</v>
      </c>
      <c r="CV3985" s="174">
        <v>71742</v>
      </c>
      <c r="CW3985" s="174">
        <v>5</v>
      </c>
      <c r="CX3985" s="174">
        <v>1571.971</v>
      </c>
    </row>
    <row r="3986" spans="84:102" x14ac:dyDescent="0.25">
      <c r="CF3986" s="3" t="s">
        <v>3073</v>
      </c>
      <c r="CG3986" s="174">
        <v>151204</v>
      </c>
      <c r="CH3986" s="174">
        <v>2933</v>
      </c>
      <c r="CI3986" s="174">
        <v>5</v>
      </c>
      <c r="CJ3986" s="174">
        <v>1571.8620000000001</v>
      </c>
      <c r="CK3986" s="174">
        <v>1571.8620000000001</v>
      </c>
      <c r="CU3986" s="174">
        <v>151204</v>
      </c>
      <c r="CV3986" s="174">
        <v>2933</v>
      </c>
      <c r="CW3986" s="174">
        <v>5</v>
      </c>
      <c r="CX3986" s="174">
        <v>1571.8620000000001</v>
      </c>
    </row>
    <row r="3987" spans="84:102" x14ac:dyDescent="0.25">
      <c r="CF3987" s="3" t="s">
        <v>3073</v>
      </c>
      <c r="CG3987" s="174">
        <v>1995</v>
      </c>
      <c r="CH3987" s="174">
        <v>64063</v>
      </c>
      <c r="CI3987" s="174">
        <v>5</v>
      </c>
      <c r="CJ3987" s="174">
        <v>1571.269</v>
      </c>
      <c r="CK3987" s="174">
        <v>1571.269</v>
      </c>
      <c r="CU3987" s="174">
        <v>1995</v>
      </c>
      <c r="CV3987" s="174">
        <v>64063</v>
      </c>
      <c r="CW3987" s="174">
        <v>5</v>
      </c>
      <c r="CX3987" s="174">
        <v>1571.269</v>
      </c>
    </row>
    <row r="3988" spans="84:102" x14ac:dyDescent="0.25">
      <c r="CF3988" s="3" t="s">
        <v>3073</v>
      </c>
      <c r="CG3988" s="174">
        <v>3316</v>
      </c>
      <c r="CH3988" s="174">
        <v>166207</v>
      </c>
      <c r="CI3988" s="174">
        <v>5</v>
      </c>
      <c r="CJ3988" s="174">
        <v>1570.7739999999999</v>
      </c>
      <c r="CK3988" s="174">
        <v>1570.7739999999999</v>
      </c>
      <c r="CU3988" s="174">
        <v>3316</v>
      </c>
      <c r="CV3988" s="174">
        <v>166207</v>
      </c>
      <c r="CW3988" s="174">
        <v>5</v>
      </c>
      <c r="CX3988" s="174">
        <v>1570.7739999999999</v>
      </c>
    </row>
    <row r="3989" spans="84:102" x14ac:dyDescent="0.25">
      <c r="CF3989" s="3" t="s">
        <v>3073</v>
      </c>
      <c r="CG3989" s="174">
        <v>3673</v>
      </c>
      <c r="CH3989" s="174">
        <v>120115</v>
      </c>
      <c r="CI3989" s="174">
        <v>5</v>
      </c>
      <c r="CJ3989" s="174">
        <v>1570.421</v>
      </c>
      <c r="CK3989" s="174">
        <v>1570.421</v>
      </c>
      <c r="CU3989" s="174">
        <v>3673</v>
      </c>
      <c r="CV3989" s="174">
        <v>120115</v>
      </c>
      <c r="CW3989" s="174">
        <v>5</v>
      </c>
      <c r="CX3989" s="174">
        <v>1570.421</v>
      </c>
    </row>
    <row r="3990" spans="84:102" x14ac:dyDescent="0.25">
      <c r="CF3990" s="3" t="s">
        <v>3073</v>
      </c>
      <c r="CG3990" s="174">
        <v>131420</v>
      </c>
      <c r="CH3990" s="174">
        <v>1069</v>
      </c>
      <c r="CI3990" s="174">
        <v>5</v>
      </c>
      <c r="CJ3990" s="174">
        <v>1570.317</v>
      </c>
      <c r="CK3990" s="174">
        <v>1570.317</v>
      </c>
      <c r="CU3990" s="174">
        <v>131420</v>
      </c>
      <c r="CV3990" s="174">
        <v>1069</v>
      </c>
      <c r="CW3990" s="174">
        <v>5</v>
      </c>
      <c r="CX3990" s="174">
        <v>1570.317</v>
      </c>
    </row>
    <row r="3991" spans="84:102" x14ac:dyDescent="0.25">
      <c r="CF3991" s="3" t="s">
        <v>3073</v>
      </c>
      <c r="CG3991" s="174">
        <v>2177</v>
      </c>
      <c r="CH3991" s="174">
        <v>14278</v>
      </c>
      <c r="CI3991" s="174">
        <v>5</v>
      </c>
      <c r="CJ3991" s="174">
        <v>1569.7529999999999</v>
      </c>
      <c r="CK3991" s="174">
        <v>1569.7529999999999</v>
      </c>
      <c r="CU3991" s="174">
        <v>2177</v>
      </c>
      <c r="CV3991" s="174">
        <v>14278</v>
      </c>
      <c r="CW3991" s="174">
        <v>5</v>
      </c>
      <c r="CX3991" s="174">
        <v>1569.7529999999999</v>
      </c>
    </row>
    <row r="3992" spans="84:102" x14ac:dyDescent="0.25">
      <c r="CF3992" s="3" t="s">
        <v>3073</v>
      </c>
      <c r="CG3992" s="174">
        <v>14278</v>
      </c>
      <c r="CH3992" s="174">
        <v>2177</v>
      </c>
      <c r="CI3992" s="174">
        <v>5</v>
      </c>
      <c r="CJ3992" s="174">
        <v>1569.2360000000001</v>
      </c>
      <c r="CK3992" s="174">
        <v>1569.2360000000001</v>
      </c>
      <c r="CU3992" s="174">
        <v>14278</v>
      </c>
      <c r="CV3992" s="174">
        <v>2177</v>
      </c>
      <c r="CW3992" s="174">
        <v>5</v>
      </c>
      <c r="CX3992" s="174">
        <v>1569.2360000000001</v>
      </c>
    </row>
    <row r="3993" spans="84:102" x14ac:dyDescent="0.25">
      <c r="CF3993" s="3" t="s">
        <v>3073</v>
      </c>
      <c r="CG3993" s="174">
        <v>973</v>
      </c>
      <c r="CH3993" s="174">
        <v>116134</v>
      </c>
      <c r="CI3993" s="174">
        <v>5</v>
      </c>
      <c r="CJ3993" s="174">
        <v>1568.662</v>
      </c>
      <c r="CK3993" s="174">
        <v>1568.662</v>
      </c>
      <c r="CU3993" s="174">
        <v>973</v>
      </c>
      <c r="CV3993" s="174">
        <v>116134</v>
      </c>
      <c r="CW3993" s="174">
        <v>5</v>
      </c>
      <c r="CX3993" s="174">
        <v>1568.662</v>
      </c>
    </row>
    <row r="3994" spans="84:102" x14ac:dyDescent="0.25">
      <c r="CF3994" s="3" t="s">
        <v>3073</v>
      </c>
      <c r="CG3994" s="174">
        <v>1803</v>
      </c>
      <c r="CH3994" s="174">
        <v>54529</v>
      </c>
      <c r="CI3994" s="174">
        <v>5</v>
      </c>
      <c r="CJ3994" s="174">
        <v>1568.6389999999999</v>
      </c>
      <c r="CK3994" s="174">
        <v>1568.6389999999999</v>
      </c>
      <c r="CU3994" s="174">
        <v>1803</v>
      </c>
      <c r="CV3994" s="174">
        <v>54529</v>
      </c>
      <c r="CW3994" s="174">
        <v>5</v>
      </c>
      <c r="CX3994" s="174">
        <v>1568.6389999999999</v>
      </c>
    </row>
    <row r="3995" spans="84:102" x14ac:dyDescent="0.25">
      <c r="CF3995" s="3" t="s">
        <v>3073</v>
      </c>
      <c r="CG3995" s="174">
        <v>905</v>
      </c>
      <c r="CH3995" s="174">
        <v>108917</v>
      </c>
      <c r="CI3995" s="174">
        <v>5</v>
      </c>
      <c r="CJ3995" s="174">
        <v>1567.462</v>
      </c>
      <c r="CK3995" s="174">
        <v>1567.462</v>
      </c>
      <c r="CU3995" s="174">
        <v>905</v>
      </c>
      <c r="CV3995" s="174">
        <v>108917</v>
      </c>
      <c r="CW3995" s="174">
        <v>5</v>
      </c>
      <c r="CX3995" s="174">
        <v>1567.462</v>
      </c>
    </row>
    <row r="3996" spans="84:102" x14ac:dyDescent="0.25">
      <c r="CF3996" s="3" t="s">
        <v>3073</v>
      </c>
      <c r="CG3996" s="174">
        <v>79678</v>
      </c>
      <c r="CH3996" s="174">
        <v>1614</v>
      </c>
      <c r="CI3996" s="174">
        <v>5</v>
      </c>
      <c r="CJ3996" s="174">
        <v>1566.7339999999999</v>
      </c>
      <c r="CK3996" s="174">
        <v>1566.7339999999999</v>
      </c>
      <c r="CU3996" s="174">
        <v>79678</v>
      </c>
      <c r="CV3996" s="174">
        <v>1614</v>
      </c>
      <c r="CW3996" s="174">
        <v>5</v>
      </c>
      <c r="CX3996" s="174">
        <v>1566.7339999999999</v>
      </c>
    </row>
    <row r="3997" spans="84:102" x14ac:dyDescent="0.25">
      <c r="CF3997" s="3" t="s">
        <v>3073</v>
      </c>
      <c r="CG3997" s="174">
        <v>2980</v>
      </c>
      <c r="CH3997" s="174">
        <v>154924</v>
      </c>
      <c r="CI3997" s="174">
        <v>5</v>
      </c>
      <c r="CJ3997" s="174">
        <v>1566.0250000000001</v>
      </c>
      <c r="CK3997" s="174">
        <v>1566.0250000000001</v>
      </c>
      <c r="CU3997" s="174">
        <v>2980</v>
      </c>
      <c r="CV3997" s="174">
        <v>154924</v>
      </c>
      <c r="CW3997" s="174">
        <v>5</v>
      </c>
      <c r="CX3997" s="174">
        <v>1566.0250000000001</v>
      </c>
    </row>
    <row r="3998" spans="84:102" x14ac:dyDescent="0.25">
      <c r="CF3998" s="3" t="s">
        <v>3073</v>
      </c>
      <c r="CG3998" s="174">
        <v>2430</v>
      </c>
      <c r="CH3998" s="174">
        <v>30644</v>
      </c>
      <c r="CI3998" s="174">
        <v>5</v>
      </c>
      <c r="CJ3998" s="174">
        <v>1565.6489999999999</v>
      </c>
      <c r="CK3998" s="174">
        <v>1565.6489999999999</v>
      </c>
      <c r="CU3998" s="174">
        <v>2430</v>
      </c>
      <c r="CV3998" s="174">
        <v>30644</v>
      </c>
      <c r="CW3998" s="174">
        <v>5</v>
      </c>
      <c r="CX3998" s="174">
        <v>1565.6489999999999</v>
      </c>
    </row>
    <row r="3999" spans="84:102" x14ac:dyDescent="0.25">
      <c r="CF3999" s="3" t="s">
        <v>3073</v>
      </c>
      <c r="CG3999" s="174">
        <v>2472</v>
      </c>
      <c r="CH3999" s="174">
        <v>39633</v>
      </c>
      <c r="CI3999" s="174">
        <v>5</v>
      </c>
      <c r="CJ3999" s="174">
        <v>1565.4829999999999</v>
      </c>
      <c r="CK3999" s="174">
        <v>1565.4829999999999</v>
      </c>
      <c r="CU3999" s="174">
        <v>2472</v>
      </c>
      <c r="CV3999" s="174">
        <v>39633</v>
      </c>
      <c r="CW3999" s="174">
        <v>5</v>
      </c>
      <c r="CX3999" s="174">
        <v>1565.4829999999999</v>
      </c>
    </row>
    <row r="4000" spans="84:102" x14ac:dyDescent="0.25">
      <c r="CF4000" s="3" t="s">
        <v>3073</v>
      </c>
      <c r="CG4000" s="174">
        <v>2206</v>
      </c>
      <c r="CH4000" s="174">
        <v>17629</v>
      </c>
      <c r="CI4000" s="174">
        <v>5</v>
      </c>
      <c r="CJ4000" s="174">
        <v>1565.2750000000001</v>
      </c>
      <c r="CK4000" s="174">
        <v>1565.2750000000001</v>
      </c>
      <c r="CU4000" s="174">
        <v>2206</v>
      </c>
      <c r="CV4000" s="174">
        <v>17629</v>
      </c>
      <c r="CW4000" s="174">
        <v>5</v>
      </c>
      <c r="CX4000" s="174">
        <v>1565.2750000000001</v>
      </c>
    </row>
    <row r="4001" spans="84:102" x14ac:dyDescent="0.25">
      <c r="CF4001" s="3" t="s">
        <v>3073</v>
      </c>
      <c r="CG4001" s="174">
        <v>120115</v>
      </c>
      <c r="CH4001" s="174">
        <v>3673</v>
      </c>
      <c r="CI4001" s="174">
        <v>5</v>
      </c>
      <c r="CJ4001" s="174">
        <v>1565.1279999999999</v>
      </c>
      <c r="CK4001" s="174">
        <v>1565.1279999999999</v>
      </c>
      <c r="CU4001" s="174">
        <v>120115</v>
      </c>
      <c r="CV4001" s="174">
        <v>3673</v>
      </c>
      <c r="CW4001" s="174">
        <v>5</v>
      </c>
      <c r="CX4001" s="174">
        <v>1565.1279999999999</v>
      </c>
    </row>
    <row r="4002" spans="84:102" x14ac:dyDescent="0.25">
      <c r="CF4002" s="3" t="s">
        <v>3073</v>
      </c>
      <c r="CG4002" s="174">
        <v>75729</v>
      </c>
      <c r="CH4002" s="174">
        <v>338</v>
      </c>
      <c r="CI4002" s="174">
        <v>5</v>
      </c>
      <c r="CJ4002" s="174">
        <v>1564.5160000000001</v>
      </c>
      <c r="CK4002" s="174">
        <v>1564.5160000000001</v>
      </c>
      <c r="CU4002" s="174">
        <v>75729</v>
      </c>
      <c r="CV4002" s="174">
        <v>338</v>
      </c>
      <c r="CW4002" s="174">
        <v>5</v>
      </c>
      <c r="CX4002" s="174">
        <v>1564.5160000000001</v>
      </c>
    </row>
    <row r="4003" spans="84:102" x14ac:dyDescent="0.25">
      <c r="CF4003" s="3" t="s">
        <v>3073</v>
      </c>
      <c r="CG4003" s="174">
        <v>154027</v>
      </c>
      <c r="CH4003" s="174">
        <v>3189</v>
      </c>
      <c r="CI4003" s="174">
        <v>5</v>
      </c>
      <c r="CJ4003" s="174">
        <v>1564.11</v>
      </c>
      <c r="CK4003" s="174">
        <v>1564.11</v>
      </c>
      <c r="CU4003" s="174">
        <v>154027</v>
      </c>
      <c r="CV4003" s="174">
        <v>3189</v>
      </c>
      <c r="CW4003" s="174">
        <v>5</v>
      </c>
      <c r="CX4003" s="174">
        <v>1564.11</v>
      </c>
    </row>
    <row r="4004" spans="84:102" x14ac:dyDescent="0.25">
      <c r="CF4004" s="3" t="s">
        <v>3073</v>
      </c>
      <c r="CG4004" s="174">
        <v>1642</v>
      </c>
      <c r="CH4004" s="174">
        <v>71900</v>
      </c>
      <c r="CI4004" s="174">
        <v>5</v>
      </c>
      <c r="CJ4004" s="174">
        <v>1563.704</v>
      </c>
      <c r="CK4004" s="174">
        <v>1563.704</v>
      </c>
      <c r="CU4004" s="174">
        <v>1642</v>
      </c>
      <c r="CV4004" s="174">
        <v>71900</v>
      </c>
      <c r="CW4004" s="174">
        <v>5</v>
      </c>
      <c r="CX4004" s="174">
        <v>1563.704</v>
      </c>
    </row>
    <row r="4005" spans="84:102" x14ac:dyDescent="0.25">
      <c r="CF4005" s="3" t="s">
        <v>3073</v>
      </c>
      <c r="CG4005" s="174">
        <v>9817</v>
      </c>
      <c r="CH4005" s="174">
        <v>2126</v>
      </c>
      <c r="CI4005" s="174">
        <v>5</v>
      </c>
      <c r="CJ4005" s="174">
        <v>1563.682</v>
      </c>
      <c r="CK4005" s="174">
        <v>1563.682</v>
      </c>
      <c r="CU4005" s="174">
        <v>9817</v>
      </c>
      <c r="CV4005" s="174">
        <v>2126</v>
      </c>
      <c r="CW4005" s="174">
        <v>5</v>
      </c>
      <c r="CX4005" s="174">
        <v>1563.682</v>
      </c>
    </row>
    <row r="4006" spans="84:102" x14ac:dyDescent="0.25">
      <c r="CF4006" s="3" t="s">
        <v>3073</v>
      </c>
      <c r="CG4006" s="174">
        <v>34525</v>
      </c>
      <c r="CH4006" s="174">
        <v>2451</v>
      </c>
      <c r="CI4006" s="174">
        <v>5</v>
      </c>
      <c r="CJ4006" s="174">
        <v>1563.674</v>
      </c>
      <c r="CK4006" s="174">
        <v>1563.674</v>
      </c>
      <c r="CU4006" s="174">
        <v>34525</v>
      </c>
      <c r="CV4006" s="174">
        <v>2451</v>
      </c>
      <c r="CW4006" s="174">
        <v>5</v>
      </c>
      <c r="CX4006" s="174">
        <v>1563.674</v>
      </c>
    </row>
    <row r="4007" spans="84:102" x14ac:dyDescent="0.25">
      <c r="CF4007" s="3" t="s">
        <v>3073</v>
      </c>
      <c r="CG4007" s="174">
        <v>124007</v>
      </c>
      <c r="CH4007" s="174">
        <v>1273</v>
      </c>
      <c r="CI4007" s="174">
        <v>5</v>
      </c>
      <c r="CJ4007" s="174">
        <v>1563.5619999999999</v>
      </c>
      <c r="CK4007" s="174">
        <v>1563.5619999999999</v>
      </c>
      <c r="CU4007" s="174">
        <v>124007</v>
      </c>
      <c r="CV4007" s="174">
        <v>1273</v>
      </c>
      <c r="CW4007" s="174">
        <v>5</v>
      </c>
      <c r="CX4007" s="174">
        <v>1563.5619999999999</v>
      </c>
    </row>
    <row r="4008" spans="84:102" x14ac:dyDescent="0.25">
      <c r="CF4008" s="3" t="s">
        <v>3073</v>
      </c>
      <c r="CG4008" s="174">
        <v>2496</v>
      </c>
      <c r="CH4008" s="174">
        <v>35869</v>
      </c>
      <c r="CI4008" s="174">
        <v>5</v>
      </c>
      <c r="CJ4008" s="174">
        <v>1563.5309999999999</v>
      </c>
      <c r="CK4008" s="174">
        <v>1563.5309999999999</v>
      </c>
      <c r="CU4008" s="174">
        <v>2496</v>
      </c>
      <c r="CV4008" s="174">
        <v>35869</v>
      </c>
      <c r="CW4008" s="174">
        <v>5</v>
      </c>
      <c r="CX4008" s="174">
        <v>1563.5309999999999</v>
      </c>
    </row>
    <row r="4009" spans="84:102" x14ac:dyDescent="0.25">
      <c r="CF4009" s="3" t="s">
        <v>3073</v>
      </c>
      <c r="CG4009" s="174">
        <v>1614</v>
      </c>
      <c r="CH4009" s="174">
        <v>79678</v>
      </c>
      <c r="CI4009" s="174">
        <v>5</v>
      </c>
      <c r="CJ4009" s="174">
        <v>1563.377</v>
      </c>
      <c r="CK4009" s="174">
        <v>1563.377</v>
      </c>
      <c r="CU4009" s="174">
        <v>1614</v>
      </c>
      <c r="CV4009" s="174">
        <v>79678</v>
      </c>
      <c r="CW4009" s="174">
        <v>5</v>
      </c>
      <c r="CX4009" s="174">
        <v>1563.377</v>
      </c>
    </row>
    <row r="4010" spans="84:102" x14ac:dyDescent="0.25">
      <c r="CF4010" s="3" t="s">
        <v>3073</v>
      </c>
      <c r="CG4010" s="174">
        <v>64400</v>
      </c>
      <c r="CH4010" s="174">
        <v>1712</v>
      </c>
      <c r="CI4010" s="174">
        <v>5</v>
      </c>
      <c r="CJ4010" s="174">
        <v>1563.135</v>
      </c>
      <c r="CK4010" s="174">
        <v>1563.135</v>
      </c>
      <c r="CU4010" s="174">
        <v>64400</v>
      </c>
      <c r="CV4010" s="174">
        <v>1712</v>
      </c>
      <c r="CW4010" s="174">
        <v>5</v>
      </c>
      <c r="CX4010" s="174">
        <v>1563.135</v>
      </c>
    </row>
    <row r="4011" spans="84:102" x14ac:dyDescent="0.25">
      <c r="CF4011" s="3" t="s">
        <v>3073</v>
      </c>
      <c r="CG4011" s="174">
        <v>159801</v>
      </c>
      <c r="CH4011" s="174">
        <v>3244</v>
      </c>
      <c r="CI4011" s="174">
        <v>5</v>
      </c>
      <c r="CJ4011" s="174">
        <v>1563.028</v>
      </c>
      <c r="CK4011" s="174">
        <v>1563.028</v>
      </c>
      <c r="CU4011" s="174">
        <v>159801</v>
      </c>
      <c r="CV4011" s="174">
        <v>3244</v>
      </c>
      <c r="CW4011" s="174">
        <v>5</v>
      </c>
      <c r="CX4011" s="174">
        <v>1563.028</v>
      </c>
    </row>
    <row r="4012" spans="84:102" x14ac:dyDescent="0.25">
      <c r="CF4012" s="3" t="s">
        <v>3073</v>
      </c>
      <c r="CG4012" s="174">
        <v>22008</v>
      </c>
      <c r="CH4012" s="174">
        <v>2301</v>
      </c>
      <c r="CI4012" s="174">
        <v>5</v>
      </c>
      <c r="CJ4012" s="174">
        <v>1562.9369999999999</v>
      </c>
      <c r="CK4012" s="174">
        <v>1562.9369999999999</v>
      </c>
      <c r="CU4012" s="174">
        <v>22008</v>
      </c>
      <c r="CV4012" s="174">
        <v>2301</v>
      </c>
      <c r="CW4012" s="174">
        <v>5</v>
      </c>
      <c r="CX4012" s="174">
        <v>1562.9369999999999</v>
      </c>
    </row>
    <row r="4013" spans="84:102" x14ac:dyDescent="0.25">
      <c r="CF4013" s="3" t="s">
        <v>3073</v>
      </c>
      <c r="CG4013" s="174">
        <v>2826</v>
      </c>
      <c r="CH4013" s="174">
        <v>198738</v>
      </c>
      <c r="CI4013" s="174">
        <v>5</v>
      </c>
      <c r="CJ4013" s="174">
        <v>1562.3019999999999</v>
      </c>
      <c r="CK4013" s="174">
        <v>1562.3019999999999</v>
      </c>
      <c r="CU4013" s="174">
        <v>2826</v>
      </c>
      <c r="CV4013" s="174">
        <v>198738</v>
      </c>
      <c r="CW4013" s="174">
        <v>5</v>
      </c>
      <c r="CX4013" s="174">
        <v>1562.3019999999999</v>
      </c>
    </row>
    <row r="4014" spans="84:102" x14ac:dyDescent="0.25">
      <c r="CF4014" s="3" t="s">
        <v>3073</v>
      </c>
      <c r="CG4014" s="174">
        <v>1760</v>
      </c>
      <c r="CH4014" s="174">
        <v>54377</v>
      </c>
      <c r="CI4014" s="174">
        <v>5</v>
      </c>
      <c r="CJ4014" s="174">
        <v>1562.271</v>
      </c>
      <c r="CK4014" s="174">
        <v>1562.271</v>
      </c>
      <c r="CU4014" s="174">
        <v>1760</v>
      </c>
      <c r="CV4014" s="174">
        <v>54377</v>
      </c>
      <c r="CW4014" s="174">
        <v>5</v>
      </c>
      <c r="CX4014" s="174">
        <v>1562.271</v>
      </c>
    </row>
    <row r="4015" spans="84:102" x14ac:dyDescent="0.25">
      <c r="CF4015" s="3" t="s">
        <v>3073</v>
      </c>
      <c r="CG4015" s="174">
        <v>723</v>
      </c>
      <c r="CH4015" s="174">
        <v>96815</v>
      </c>
      <c r="CI4015" s="174">
        <v>5</v>
      </c>
      <c r="CJ4015" s="174">
        <v>1562.2529999999999</v>
      </c>
      <c r="CK4015" s="174">
        <v>1562.2529999999999</v>
      </c>
      <c r="CU4015" s="174">
        <v>723</v>
      </c>
      <c r="CV4015" s="174">
        <v>96815</v>
      </c>
      <c r="CW4015" s="174">
        <v>5</v>
      </c>
      <c r="CX4015" s="174">
        <v>1562.2529999999999</v>
      </c>
    </row>
    <row r="4016" spans="84:102" x14ac:dyDescent="0.25">
      <c r="CF4016" s="3" t="s">
        <v>3073</v>
      </c>
      <c r="CG4016" s="174">
        <v>100158</v>
      </c>
      <c r="CH4016" s="174">
        <v>1445</v>
      </c>
      <c r="CI4016" s="174">
        <v>5</v>
      </c>
      <c r="CJ4016" s="174">
        <v>1561.6990000000001</v>
      </c>
      <c r="CK4016" s="174">
        <v>1561.6990000000001</v>
      </c>
      <c r="CU4016" s="174">
        <v>100158</v>
      </c>
      <c r="CV4016" s="174">
        <v>1445</v>
      </c>
      <c r="CW4016" s="174">
        <v>5</v>
      </c>
      <c r="CX4016" s="174">
        <v>1561.6990000000001</v>
      </c>
    </row>
    <row r="4017" spans="84:102" x14ac:dyDescent="0.25">
      <c r="CF4017" s="3" t="s">
        <v>3073</v>
      </c>
      <c r="CG4017" s="174">
        <v>41</v>
      </c>
      <c r="CH4017" s="174">
        <v>64247</v>
      </c>
      <c r="CI4017" s="174">
        <v>5</v>
      </c>
      <c r="CJ4017" s="174">
        <v>1561.0830000000001</v>
      </c>
      <c r="CK4017" s="174">
        <v>1561.0830000000001</v>
      </c>
      <c r="CU4017" s="174">
        <v>41</v>
      </c>
      <c r="CV4017" s="174">
        <v>64247</v>
      </c>
      <c r="CW4017" s="174">
        <v>5</v>
      </c>
      <c r="CX4017" s="174">
        <v>1561.0830000000001</v>
      </c>
    </row>
    <row r="4018" spans="84:102" x14ac:dyDescent="0.25">
      <c r="CF4018" s="3" t="s">
        <v>3073</v>
      </c>
      <c r="CG4018" s="174">
        <v>147524</v>
      </c>
      <c r="CH4018" s="174">
        <v>2799</v>
      </c>
      <c r="CI4018" s="174">
        <v>5</v>
      </c>
      <c r="CJ4018" s="174">
        <v>1560.721</v>
      </c>
      <c r="CK4018" s="174">
        <v>1560.721</v>
      </c>
      <c r="CU4018" s="174">
        <v>147524</v>
      </c>
      <c r="CV4018" s="174">
        <v>2799</v>
      </c>
      <c r="CW4018" s="174">
        <v>5</v>
      </c>
      <c r="CX4018" s="174">
        <v>1560.721</v>
      </c>
    </row>
    <row r="4019" spans="84:102" x14ac:dyDescent="0.25">
      <c r="CF4019" s="3" t="s">
        <v>3073</v>
      </c>
      <c r="CG4019" s="174">
        <v>108831</v>
      </c>
      <c r="CH4019" s="174">
        <v>898</v>
      </c>
      <c r="CI4019" s="174">
        <v>5</v>
      </c>
      <c r="CJ4019" s="174">
        <v>1560.6669999999999</v>
      </c>
      <c r="CK4019" s="174">
        <v>1560.6669999999999</v>
      </c>
      <c r="CU4019" s="174">
        <v>108831</v>
      </c>
      <c r="CV4019" s="174">
        <v>898</v>
      </c>
      <c r="CW4019" s="174">
        <v>5</v>
      </c>
      <c r="CX4019" s="174">
        <v>1560.6669999999999</v>
      </c>
    </row>
    <row r="4020" spans="84:102" x14ac:dyDescent="0.25">
      <c r="CF4020" s="3" t="s">
        <v>3073</v>
      </c>
      <c r="CG4020" s="174">
        <v>15910</v>
      </c>
      <c r="CH4020" s="174">
        <v>2203</v>
      </c>
      <c r="CI4020" s="174">
        <v>5</v>
      </c>
      <c r="CJ4020" s="174">
        <v>1560.367</v>
      </c>
      <c r="CK4020" s="174">
        <v>1560.367</v>
      </c>
      <c r="CU4020" s="174">
        <v>15910</v>
      </c>
      <c r="CV4020" s="174">
        <v>2203</v>
      </c>
      <c r="CW4020" s="174">
        <v>5</v>
      </c>
      <c r="CX4020" s="174">
        <v>1560.367</v>
      </c>
    </row>
    <row r="4021" spans="84:102" x14ac:dyDescent="0.25">
      <c r="CF4021" s="3" t="s">
        <v>3073</v>
      </c>
      <c r="CG4021" s="174">
        <v>145554</v>
      </c>
      <c r="CH4021" s="174">
        <v>2778</v>
      </c>
      <c r="CI4021" s="174">
        <v>5</v>
      </c>
      <c r="CJ4021" s="174">
        <v>1560.278</v>
      </c>
      <c r="CK4021" s="174">
        <v>1560.278</v>
      </c>
      <c r="CU4021" s="174">
        <v>145554</v>
      </c>
      <c r="CV4021" s="174">
        <v>2778</v>
      </c>
      <c r="CW4021" s="174">
        <v>5</v>
      </c>
      <c r="CX4021" s="174">
        <v>1560.278</v>
      </c>
    </row>
    <row r="4022" spans="84:102" x14ac:dyDescent="0.25">
      <c r="CF4022" s="3" t="s">
        <v>3073</v>
      </c>
      <c r="CG4022" s="174">
        <v>447</v>
      </c>
      <c r="CH4022" s="174">
        <v>83361</v>
      </c>
      <c r="CI4022" s="174">
        <v>5</v>
      </c>
      <c r="CJ4022" s="174">
        <v>1560.0340000000001</v>
      </c>
      <c r="CK4022" s="174">
        <v>1560.0340000000001</v>
      </c>
      <c r="CU4022" s="174">
        <v>447</v>
      </c>
      <c r="CV4022" s="174">
        <v>83361</v>
      </c>
      <c r="CW4022" s="174">
        <v>5</v>
      </c>
      <c r="CX4022" s="174">
        <v>1560.0340000000001</v>
      </c>
    </row>
    <row r="4023" spans="84:102" x14ac:dyDescent="0.25">
      <c r="CF4023" s="3" t="s">
        <v>3073</v>
      </c>
      <c r="CG4023" s="174">
        <v>120996</v>
      </c>
      <c r="CH4023" s="174">
        <v>1023</v>
      </c>
      <c r="CI4023" s="174">
        <v>5</v>
      </c>
      <c r="CJ4023" s="174">
        <v>1559.7760000000001</v>
      </c>
      <c r="CK4023" s="174">
        <v>1559.7760000000001</v>
      </c>
      <c r="CU4023" s="174">
        <v>120996</v>
      </c>
      <c r="CV4023" s="174">
        <v>1023</v>
      </c>
      <c r="CW4023" s="174">
        <v>5</v>
      </c>
      <c r="CX4023" s="174">
        <v>1559.7760000000001</v>
      </c>
    </row>
    <row r="4024" spans="84:102" x14ac:dyDescent="0.25">
      <c r="CF4024" s="3" t="s">
        <v>3073</v>
      </c>
      <c r="CG4024" s="174">
        <v>711</v>
      </c>
      <c r="CH4024" s="174">
        <v>95429</v>
      </c>
      <c r="CI4024" s="174">
        <v>5</v>
      </c>
      <c r="CJ4024" s="174">
        <v>1559.674</v>
      </c>
      <c r="CK4024" s="174">
        <v>1559.674</v>
      </c>
      <c r="CU4024" s="174">
        <v>711</v>
      </c>
      <c r="CV4024" s="174">
        <v>95429</v>
      </c>
      <c r="CW4024" s="174">
        <v>5</v>
      </c>
      <c r="CX4024" s="174">
        <v>1559.674</v>
      </c>
    </row>
    <row r="4025" spans="84:102" x14ac:dyDescent="0.25">
      <c r="CF4025" s="3" t="s">
        <v>3073</v>
      </c>
      <c r="CG4025" s="174">
        <v>3216</v>
      </c>
      <c r="CH4025" s="174">
        <v>156683</v>
      </c>
      <c r="CI4025" s="174">
        <v>5</v>
      </c>
      <c r="CJ4025" s="174">
        <v>1559.16</v>
      </c>
      <c r="CK4025" s="174">
        <v>1559.16</v>
      </c>
      <c r="CU4025" s="174">
        <v>3216</v>
      </c>
      <c r="CV4025" s="174">
        <v>156683</v>
      </c>
      <c r="CW4025" s="174">
        <v>5</v>
      </c>
      <c r="CX4025" s="174">
        <v>1559.16</v>
      </c>
    </row>
    <row r="4026" spans="84:102" x14ac:dyDescent="0.25">
      <c r="CF4026" s="3" t="s">
        <v>3073</v>
      </c>
      <c r="CG4026" s="174">
        <v>84928</v>
      </c>
      <c r="CH4026" s="174">
        <v>589</v>
      </c>
      <c r="CI4026" s="174">
        <v>5</v>
      </c>
      <c r="CJ4026" s="174">
        <v>1558.5909999999999</v>
      </c>
      <c r="CK4026" s="174">
        <v>1558.5909999999999</v>
      </c>
      <c r="CU4026" s="174">
        <v>84928</v>
      </c>
      <c r="CV4026" s="174">
        <v>589</v>
      </c>
      <c r="CW4026" s="174">
        <v>5</v>
      </c>
      <c r="CX4026" s="174">
        <v>1558.5909999999999</v>
      </c>
    </row>
    <row r="4027" spans="84:102" x14ac:dyDescent="0.25">
      <c r="CF4027" s="3" t="s">
        <v>3073</v>
      </c>
      <c r="CG4027" s="174">
        <v>154924</v>
      </c>
      <c r="CH4027" s="174">
        <v>2980</v>
      </c>
      <c r="CI4027" s="174">
        <v>5</v>
      </c>
      <c r="CJ4027" s="174">
        <v>1558.56</v>
      </c>
      <c r="CK4027" s="174">
        <v>1558.56</v>
      </c>
      <c r="CU4027" s="174">
        <v>154924</v>
      </c>
      <c r="CV4027" s="174">
        <v>2980</v>
      </c>
      <c r="CW4027" s="174">
        <v>5</v>
      </c>
      <c r="CX4027" s="174">
        <v>1558.56</v>
      </c>
    </row>
    <row r="4028" spans="84:102" x14ac:dyDescent="0.25">
      <c r="CF4028" s="3" t="s">
        <v>3073</v>
      </c>
      <c r="CG4028" s="174">
        <v>1133</v>
      </c>
      <c r="CH4028" s="174">
        <v>145208</v>
      </c>
      <c r="CI4028" s="174">
        <v>5</v>
      </c>
      <c r="CJ4028" s="174">
        <v>1558.444</v>
      </c>
      <c r="CK4028" s="174">
        <v>1558.444</v>
      </c>
      <c r="CU4028" s="174">
        <v>1133</v>
      </c>
      <c r="CV4028" s="174">
        <v>145208</v>
      </c>
      <c r="CW4028" s="174">
        <v>5</v>
      </c>
      <c r="CX4028" s="174">
        <v>1558.444</v>
      </c>
    </row>
    <row r="4029" spans="84:102" x14ac:dyDescent="0.25">
      <c r="CF4029" s="3" t="s">
        <v>3073</v>
      </c>
      <c r="CG4029" s="174">
        <v>105708</v>
      </c>
      <c r="CH4029" s="174">
        <v>829</v>
      </c>
      <c r="CI4029" s="174">
        <v>5</v>
      </c>
      <c r="CJ4029" s="174">
        <v>1558.2370000000001</v>
      </c>
      <c r="CK4029" s="174">
        <v>1558.2370000000001</v>
      </c>
      <c r="CU4029" s="174">
        <v>105708</v>
      </c>
      <c r="CV4029" s="174">
        <v>829</v>
      </c>
      <c r="CW4029" s="174">
        <v>5</v>
      </c>
      <c r="CX4029" s="174">
        <v>1558.2370000000001</v>
      </c>
    </row>
    <row r="4030" spans="84:102" x14ac:dyDescent="0.25">
      <c r="CF4030" s="3" t="s">
        <v>3073</v>
      </c>
      <c r="CG4030" s="174">
        <v>419</v>
      </c>
      <c r="CH4030" s="174">
        <v>82370</v>
      </c>
      <c r="CI4030" s="174">
        <v>5</v>
      </c>
      <c r="CJ4030" s="174">
        <v>1557.7460000000001</v>
      </c>
      <c r="CK4030" s="174">
        <v>1557.7460000000001</v>
      </c>
      <c r="CU4030" s="174">
        <v>419</v>
      </c>
      <c r="CV4030" s="174">
        <v>82370</v>
      </c>
      <c r="CW4030" s="174">
        <v>5</v>
      </c>
      <c r="CX4030" s="174">
        <v>1557.7460000000001</v>
      </c>
    </row>
    <row r="4031" spans="84:102" x14ac:dyDescent="0.25">
      <c r="CF4031" s="3" t="s">
        <v>3073</v>
      </c>
      <c r="CG4031" s="174">
        <v>98171</v>
      </c>
      <c r="CH4031" s="174">
        <v>737</v>
      </c>
      <c r="CI4031" s="174">
        <v>5</v>
      </c>
      <c r="CJ4031" s="174">
        <v>1557.479</v>
      </c>
      <c r="CK4031" s="174">
        <v>1557.479</v>
      </c>
      <c r="CU4031" s="174">
        <v>98171</v>
      </c>
      <c r="CV4031" s="174">
        <v>737</v>
      </c>
      <c r="CW4031" s="174">
        <v>5</v>
      </c>
      <c r="CX4031" s="174">
        <v>1557.479</v>
      </c>
    </row>
    <row r="4032" spans="84:102" x14ac:dyDescent="0.25">
      <c r="CF4032" s="3" t="s">
        <v>3073</v>
      </c>
      <c r="CG4032" s="174">
        <v>70287</v>
      </c>
      <c r="CH4032" s="174">
        <v>1664</v>
      </c>
      <c r="CI4032" s="174">
        <v>5</v>
      </c>
      <c r="CJ4032" s="174">
        <v>1557.38</v>
      </c>
      <c r="CK4032" s="174">
        <v>1557.38</v>
      </c>
      <c r="CU4032" s="174">
        <v>70287</v>
      </c>
      <c r="CV4032" s="174">
        <v>1664</v>
      </c>
      <c r="CW4032" s="174">
        <v>5</v>
      </c>
      <c r="CX4032" s="174">
        <v>1557.38</v>
      </c>
    </row>
    <row r="4033" spans="84:102" x14ac:dyDescent="0.25">
      <c r="CF4033" s="3" t="s">
        <v>3073</v>
      </c>
      <c r="CG4033" s="174">
        <v>1081</v>
      </c>
      <c r="CH4033" s="174">
        <v>132895</v>
      </c>
      <c r="CI4033" s="174">
        <v>5</v>
      </c>
      <c r="CJ4033" s="174">
        <v>1557.0340000000001</v>
      </c>
      <c r="CK4033" s="174">
        <v>1557.0340000000001</v>
      </c>
      <c r="CU4033" s="174">
        <v>1081</v>
      </c>
      <c r="CV4033" s="174">
        <v>132895</v>
      </c>
      <c r="CW4033" s="174">
        <v>5</v>
      </c>
      <c r="CX4033" s="174">
        <v>1557.0340000000001</v>
      </c>
    </row>
    <row r="4034" spans="84:102" x14ac:dyDescent="0.25">
      <c r="CF4034" s="3" t="s">
        <v>3073</v>
      </c>
      <c r="CG4034" s="174">
        <v>14320</v>
      </c>
      <c r="CH4034" s="174">
        <v>2154</v>
      </c>
      <c r="CI4034" s="174">
        <v>5</v>
      </c>
      <c r="CJ4034" s="174">
        <v>1557.0250000000001</v>
      </c>
      <c r="CK4034" s="174">
        <v>1557.0250000000001</v>
      </c>
      <c r="CU4034" s="174">
        <v>14320</v>
      </c>
      <c r="CV4034" s="174">
        <v>2154</v>
      </c>
      <c r="CW4034" s="174">
        <v>5</v>
      </c>
      <c r="CX4034" s="174">
        <v>1557.0250000000001</v>
      </c>
    </row>
    <row r="4035" spans="84:102" x14ac:dyDescent="0.25">
      <c r="CF4035" s="3" t="s">
        <v>3073</v>
      </c>
      <c r="CG4035" s="174">
        <v>16689</v>
      </c>
      <c r="CH4035" s="174">
        <v>2180</v>
      </c>
      <c r="CI4035" s="174">
        <v>5</v>
      </c>
      <c r="CJ4035" s="174">
        <v>1557.0239999999999</v>
      </c>
      <c r="CK4035" s="174">
        <v>1557.0239999999999</v>
      </c>
      <c r="CU4035" s="174">
        <v>16689</v>
      </c>
      <c r="CV4035" s="174">
        <v>2180</v>
      </c>
      <c r="CW4035" s="174">
        <v>5</v>
      </c>
      <c r="CX4035" s="174">
        <v>1557.0239999999999</v>
      </c>
    </row>
    <row r="4036" spans="84:102" x14ac:dyDescent="0.25">
      <c r="CF4036" s="3" t="s">
        <v>3073</v>
      </c>
      <c r="CG4036" s="174">
        <v>150337</v>
      </c>
      <c r="CH4036" s="174">
        <v>3137</v>
      </c>
      <c r="CI4036" s="174">
        <v>5</v>
      </c>
      <c r="CJ4036" s="174">
        <v>1556.979</v>
      </c>
      <c r="CK4036" s="174">
        <v>1556.979</v>
      </c>
      <c r="CU4036" s="174">
        <v>150337</v>
      </c>
      <c r="CV4036" s="174">
        <v>3137</v>
      </c>
      <c r="CW4036" s="174">
        <v>5</v>
      </c>
      <c r="CX4036" s="174">
        <v>1556.979</v>
      </c>
    </row>
    <row r="4037" spans="84:102" x14ac:dyDescent="0.25">
      <c r="CF4037" s="3" t="s">
        <v>3073</v>
      </c>
      <c r="CG4037" s="174">
        <v>150099</v>
      </c>
      <c r="CH4037" s="174">
        <v>2049</v>
      </c>
      <c r="CI4037" s="174">
        <v>5</v>
      </c>
      <c r="CJ4037" s="174">
        <v>1556.7470000000001</v>
      </c>
      <c r="CK4037" s="174">
        <v>1556.7470000000001</v>
      </c>
      <c r="CU4037" s="174">
        <v>150099</v>
      </c>
      <c r="CV4037" s="174">
        <v>2049</v>
      </c>
      <c r="CW4037" s="174">
        <v>5</v>
      </c>
      <c r="CX4037" s="174">
        <v>1556.7470000000001</v>
      </c>
    </row>
    <row r="4038" spans="84:102" x14ac:dyDescent="0.25">
      <c r="CF4038" s="3" t="s">
        <v>3073</v>
      </c>
      <c r="CG4038" s="174">
        <v>28630</v>
      </c>
      <c r="CH4038" s="174">
        <v>2379</v>
      </c>
      <c r="CI4038" s="174">
        <v>5</v>
      </c>
      <c r="CJ4038" s="174">
        <v>1556.7349999999999</v>
      </c>
      <c r="CK4038" s="174">
        <v>1556.7349999999999</v>
      </c>
      <c r="CU4038" s="174">
        <v>28630</v>
      </c>
      <c r="CV4038" s="174">
        <v>2379</v>
      </c>
      <c r="CW4038" s="174">
        <v>5</v>
      </c>
      <c r="CX4038" s="174">
        <v>1556.7349999999999</v>
      </c>
    </row>
    <row r="4039" spans="84:102" x14ac:dyDescent="0.25">
      <c r="CF4039" s="3" t="s">
        <v>3073</v>
      </c>
      <c r="CG4039" s="174">
        <v>3213</v>
      </c>
      <c r="CH4039" s="174">
        <v>155564</v>
      </c>
      <c r="CI4039" s="174">
        <v>5</v>
      </c>
      <c r="CJ4039" s="174">
        <v>1556.5609999999999</v>
      </c>
      <c r="CK4039" s="174">
        <v>1556.5609999999999</v>
      </c>
      <c r="CU4039" s="174">
        <v>3213</v>
      </c>
      <c r="CV4039" s="174">
        <v>155564</v>
      </c>
      <c r="CW4039" s="174">
        <v>5</v>
      </c>
      <c r="CX4039" s="174">
        <v>1556.5609999999999</v>
      </c>
    </row>
    <row r="4040" spans="84:102" x14ac:dyDescent="0.25">
      <c r="CF4040" s="3" t="s">
        <v>3073</v>
      </c>
      <c r="CG4040" s="174">
        <v>96603</v>
      </c>
      <c r="CH4040" s="174">
        <v>726</v>
      </c>
      <c r="CI4040" s="174">
        <v>5</v>
      </c>
      <c r="CJ4040" s="174">
        <v>1556.3869999999999</v>
      </c>
      <c r="CK4040" s="174">
        <v>1556.3869999999999</v>
      </c>
      <c r="CU4040" s="174">
        <v>96603</v>
      </c>
      <c r="CV4040" s="174">
        <v>726</v>
      </c>
      <c r="CW4040" s="174">
        <v>5</v>
      </c>
      <c r="CX4040" s="174">
        <v>1556.3869999999999</v>
      </c>
    </row>
    <row r="4041" spans="84:102" x14ac:dyDescent="0.25">
      <c r="CF4041" s="3" t="s">
        <v>3073</v>
      </c>
      <c r="CG4041" s="174">
        <v>2788</v>
      </c>
      <c r="CH4041" s="174">
        <v>146699</v>
      </c>
      <c r="CI4041" s="174">
        <v>5</v>
      </c>
      <c r="CJ4041" s="174">
        <v>1556.355</v>
      </c>
      <c r="CK4041" s="174">
        <v>1556.355</v>
      </c>
      <c r="CU4041" s="174">
        <v>2788</v>
      </c>
      <c r="CV4041" s="174">
        <v>146699</v>
      </c>
      <c r="CW4041" s="174">
        <v>5</v>
      </c>
      <c r="CX4041" s="174">
        <v>1556.355</v>
      </c>
    </row>
    <row r="4042" spans="84:102" x14ac:dyDescent="0.25">
      <c r="CF4042" s="3" t="s">
        <v>3073</v>
      </c>
      <c r="CG4042" s="174">
        <v>66</v>
      </c>
      <c r="CH4042" s="174">
        <v>64913</v>
      </c>
      <c r="CI4042" s="174">
        <v>5</v>
      </c>
      <c r="CJ4042" s="174">
        <v>1556.125</v>
      </c>
      <c r="CK4042" s="174">
        <v>1556.125</v>
      </c>
      <c r="CU4042" s="174">
        <v>66</v>
      </c>
      <c r="CV4042" s="174">
        <v>64913</v>
      </c>
      <c r="CW4042" s="174">
        <v>5</v>
      </c>
      <c r="CX4042" s="174">
        <v>1556.125</v>
      </c>
    </row>
    <row r="4043" spans="84:102" x14ac:dyDescent="0.25">
      <c r="CF4043" s="3" t="s">
        <v>3073</v>
      </c>
      <c r="CG4043" s="174">
        <v>33944</v>
      </c>
      <c r="CH4043" s="174">
        <v>2465</v>
      </c>
      <c r="CI4043" s="174">
        <v>5</v>
      </c>
      <c r="CJ4043" s="174">
        <v>1555.9490000000001</v>
      </c>
      <c r="CK4043" s="174">
        <v>1555.9490000000001</v>
      </c>
      <c r="CU4043" s="174">
        <v>33944</v>
      </c>
      <c r="CV4043" s="174">
        <v>2465</v>
      </c>
      <c r="CW4043" s="174">
        <v>5</v>
      </c>
      <c r="CX4043" s="174">
        <v>1555.9490000000001</v>
      </c>
    </row>
    <row r="4044" spans="84:102" x14ac:dyDescent="0.25">
      <c r="CF4044" s="3" t="s">
        <v>3073</v>
      </c>
      <c r="CG4044" s="174">
        <v>160011</v>
      </c>
      <c r="CH4044" s="174">
        <v>3255</v>
      </c>
      <c r="CI4044" s="174">
        <v>5</v>
      </c>
      <c r="CJ4044" s="174">
        <v>1555.3689999999999</v>
      </c>
      <c r="CK4044" s="174">
        <v>1555.3689999999999</v>
      </c>
      <c r="CU4044" s="174">
        <v>160011</v>
      </c>
      <c r="CV4044" s="174">
        <v>3255</v>
      </c>
      <c r="CW4044" s="174">
        <v>5</v>
      </c>
      <c r="CX4044" s="174">
        <v>1555.3689999999999</v>
      </c>
    </row>
    <row r="4045" spans="84:102" x14ac:dyDescent="0.25">
      <c r="CF4045" s="3" t="s">
        <v>3073</v>
      </c>
      <c r="CG4045" s="174">
        <v>701</v>
      </c>
      <c r="CH4045" s="174">
        <v>94775</v>
      </c>
      <c r="CI4045" s="174">
        <v>5</v>
      </c>
      <c r="CJ4045" s="174">
        <v>1555.203</v>
      </c>
      <c r="CK4045" s="174">
        <v>1555.203</v>
      </c>
      <c r="CU4045" s="174">
        <v>701</v>
      </c>
      <c r="CV4045" s="174">
        <v>94775</v>
      </c>
      <c r="CW4045" s="174">
        <v>5</v>
      </c>
      <c r="CX4045" s="174">
        <v>1555.203</v>
      </c>
    </row>
    <row r="4046" spans="84:102" x14ac:dyDescent="0.25">
      <c r="CF4046" s="3" t="s">
        <v>3073</v>
      </c>
      <c r="CG4046" s="174">
        <v>133406</v>
      </c>
      <c r="CH4046" s="174">
        <v>1093</v>
      </c>
      <c r="CI4046" s="174">
        <v>5</v>
      </c>
      <c r="CJ4046" s="174">
        <v>1554.9480000000001</v>
      </c>
      <c r="CK4046" s="174">
        <v>1554.9480000000001</v>
      </c>
      <c r="CU4046" s="174">
        <v>133406</v>
      </c>
      <c r="CV4046" s="174">
        <v>1093</v>
      </c>
      <c r="CW4046" s="174">
        <v>5</v>
      </c>
      <c r="CX4046" s="174">
        <v>1554.9480000000001</v>
      </c>
    </row>
    <row r="4047" spans="84:102" x14ac:dyDescent="0.25">
      <c r="CF4047" s="3" t="s">
        <v>3073</v>
      </c>
      <c r="CG4047" s="174">
        <v>2116</v>
      </c>
      <c r="CH4047" s="174">
        <v>8908</v>
      </c>
      <c r="CI4047" s="174">
        <v>5</v>
      </c>
      <c r="CJ4047" s="174">
        <v>1554.896</v>
      </c>
      <c r="CK4047" s="174">
        <v>1554.896</v>
      </c>
      <c r="CU4047" s="174">
        <v>2116</v>
      </c>
      <c r="CV4047" s="174">
        <v>8908</v>
      </c>
      <c r="CW4047" s="174">
        <v>5</v>
      </c>
      <c r="CX4047" s="174">
        <v>1554.896</v>
      </c>
    </row>
    <row r="4048" spans="84:102" x14ac:dyDescent="0.25">
      <c r="CF4048" s="3" t="s">
        <v>3073</v>
      </c>
      <c r="CG4048" s="174">
        <v>2203</v>
      </c>
      <c r="CH4048" s="174">
        <v>15382</v>
      </c>
      <c r="CI4048" s="174">
        <v>5</v>
      </c>
      <c r="CJ4048" s="174">
        <v>1554.72</v>
      </c>
      <c r="CK4048" s="174">
        <v>1554.72</v>
      </c>
      <c r="CU4048" s="174">
        <v>2203</v>
      </c>
      <c r="CV4048" s="174">
        <v>15382</v>
      </c>
      <c r="CW4048" s="174">
        <v>5</v>
      </c>
      <c r="CX4048" s="174">
        <v>1554.72</v>
      </c>
    </row>
    <row r="4049" spans="84:102" x14ac:dyDescent="0.25">
      <c r="CF4049" s="3" t="s">
        <v>3073</v>
      </c>
      <c r="CG4049" s="174">
        <v>3525</v>
      </c>
      <c r="CH4049" s="174">
        <v>73638</v>
      </c>
      <c r="CI4049" s="174">
        <v>5</v>
      </c>
      <c r="CJ4049" s="174">
        <v>1554.655</v>
      </c>
      <c r="CK4049" s="174">
        <v>1554.655</v>
      </c>
      <c r="CU4049" s="174">
        <v>3525</v>
      </c>
      <c r="CV4049" s="174">
        <v>73638</v>
      </c>
      <c r="CW4049" s="174">
        <v>5</v>
      </c>
      <c r="CX4049" s="174">
        <v>1554.655</v>
      </c>
    </row>
    <row r="4050" spans="84:102" x14ac:dyDescent="0.25">
      <c r="CF4050" s="3" t="s">
        <v>3073</v>
      </c>
      <c r="CG4050" s="174">
        <v>2049</v>
      </c>
      <c r="CH4050" s="174">
        <v>150099</v>
      </c>
      <c r="CI4050" s="174">
        <v>5</v>
      </c>
      <c r="CJ4050" s="174">
        <v>1554.5360000000001</v>
      </c>
      <c r="CK4050" s="174">
        <v>1554.5360000000001</v>
      </c>
      <c r="CU4050" s="174">
        <v>2049</v>
      </c>
      <c r="CV4050" s="174">
        <v>150099</v>
      </c>
      <c r="CW4050" s="174">
        <v>5</v>
      </c>
      <c r="CX4050" s="174">
        <v>1554.5360000000001</v>
      </c>
    </row>
    <row r="4051" spans="84:102" x14ac:dyDescent="0.25">
      <c r="CF4051" s="3" t="s">
        <v>3073</v>
      </c>
      <c r="CG4051" s="174">
        <v>240</v>
      </c>
      <c r="CH4051" s="174">
        <v>71092</v>
      </c>
      <c r="CI4051" s="174">
        <v>5</v>
      </c>
      <c r="CJ4051" s="174">
        <v>1554.1849999999999</v>
      </c>
      <c r="CK4051" s="174">
        <v>1554.1849999999999</v>
      </c>
      <c r="CU4051" s="174">
        <v>240</v>
      </c>
      <c r="CV4051" s="174">
        <v>71092</v>
      </c>
      <c r="CW4051" s="174">
        <v>5</v>
      </c>
      <c r="CX4051" s="174">
        <v>1554.1849999999999</v>
      </c>
    </row>
    <row r="4052" spans="84:102" x14ac:dyDescent="0.25">
      <c r="CF4052" s="3" t="s">
        <v>3073</v>
      </c>
      <c r="CG4052" s="174">
        <v>141329</v>
      </c>
      <c r="CH4052" s="174">
        <v>1127</v>
      </c>
      <c r="CI4052" s="174">
        <v>5</v>
      </c>
      <c r="CJ4052" s="174">
        <v>1553.3720000000001</v>
      </c>
      <c r="CK4052" s="174">
        <v>1553.3720000000001</v>
      </c>
      <c r="CU4052" s="174">
        <v>141329</v>
      </c>
      <c r="CV4052" s="174">
        <v>1127</v>
      </c>
      <c r="CW4052" s="174">
        <v>5</v>
      </c>
      <c r="CX4052" s="174">
        <v>1553.3720000000001</v>
      </c>
    </row>
    <row r="4053" spans="84:102" x14ac:dyDescent="0.25">
      <c r="CF4053" s="3" t="s">
        <v>3073</v>
      </c>
      <c r="CG4053" s="174">
        <v>43817</v>
      </c>
      <c r="CH4053" s="174">
        <v>2636</v>
      </c>
      <c r="CI4053" s="174">
        <v>5</v>
      </c>
      <c r="CJ4053" s="174">
        <v>1552.616</v>
      </c>
      <c r="CK4053" s="174">
        <v>1552.616</v>
      </c>
      <c r="CU4053" s="174">
        <v>43817</v>
      </c>
      <c r="CV4053" s="174">
        <v>2636</v>
      </c>
      <c r="CW4053" s="174">
        <v>5</v>
      </c>
      <c r="CX4053" s="174">
        <v>1552.616</v>
      </c>
    </row>
    <row r="4054" spans="84:102" x14ac:dyDescent="0.25">
      <c r="CF4054" s="3" t="s">
        <v>3073</v>
      </c>
      <c r="CG4054" s="174">
        <v>85261</v>
      </c>
      <c r="CH4054" s="174">
        <v>1544</v>
      </c>
      <c r="CI4054" s="174">
        <v>5</v>
      </c>
      <c r="CJ4054" s="174">
        <v>1552.4870000000001</v>
      </c>
      <c r="CK4054" s="174">
        <v>1552.4870000000001</v>
      </c>
      <c r="CU4054" s="174">
        <v>85261</v>
      </c>
      <c r="CV4054" s="174">
        <v>1544</v>
      </c>
      <c r="CW4054" s="174">
        <v>5</v>
      </c>
      <c r="CX4054" s="174">
        <v>1552.4870000000001</v>
      </c>
    </row>
    <row r="4055" spans="84:102" x14ac:dyDescent="0.25">
      <c r="CF4055" s="3" t="s">
        <v>3073</v>
      </c>
      <c r="CG4055" s="174">
        <v>110057</v>
      </c>
      <c r="CH4055" s="174">
        <v>901</v>
      </c>
      <c r="CI4055" s="174">
        <v>5</v>
      </c>
      <c r="CJ4055" s="174">
        <v>1552.2629999999999</v>
      </c>
      <c r="CK4055" s="174">
        <v>1552.2629999999999</v>
      </c>
      <c r="CU4055" s="174">
        <v>110057</v>
      </c>
      <c r="CV4055" s="174">
        <v>901</v>
      </c>
      <c r="CW4055" s="174">
        <v>5</v>
      </c>
      <c r="CX4055" s="174">
        <v>1552.2629999999999</v>
      </c>
    </row>
    <row r="4056" spans="84:102" x14ac:dyDescent="0.25">
      <c r="CF4056" s="3" t="s">
        <v>3073</v>
      </c>
      <c r="CG4056" s="174">
        <v>73607</v>
      </c>
      <c r="CH4056" s="174">
        <v>322</v>
      </c>
      <c r="CI4056" s="174">
        <v>5</v>
      </c>
      <c r="CJ4056" s="174">
        <v>1552.2370000000001</v>
      </c>
      <c r="CK4056" s="174">
        <v>1552.2370000000001</v>
      </c>
      <c r="CU4056" s="174">
        <v>73607</v>
      </c>
      <c r="CV4056" s="174">
        <v>322</v>
      </c>
      <c r="CW4056" s="174">
        <v>5</v>
      </c>
      <c r="CX4056" s="174">
        <v>1552.2370000000001</v>
      </c>
    </row>
    <row r="4057" spans="84:102" x14ac:dyDescent="0.25">
      <c r="CF4057" s="3" t="s">
        <v>3073</v>
      </c>
      <c r="CG4057" s="174">
        <v>55870</v>
      </c>
      <c r="CH4057" s="174">
        <v>1887</v>
      </c>
      <c r="CI4057" s="174">
        <v>5</v>
      </c>
      <c r="CJ4057" s="174">
        <v>1552.146</v>
      </c>
      <c r="CK4057" s="174">
        <v>1552.146</v>
      </c>
      <c r="CU4057" s="174">
        <v>55870</v>
      </c>
      <c r="CV4057" s="174">
        <v>1887</v>
      </c>
      <c r="CW4057" s="174">
        <v>5</v>
      </c>
      <c r="CX4057" s="174">
        <v>1552.146</v>
      </c>
    </row>
    <row r="4058" spans="84:102" x14ac:dyDescent="0.25">
      <c r="CF4058" s="3" t="s">
        <v>3073</v>
      </c>
      <c r="CG4058" s="174">
        <v>109650</v>
      </c>
      <c r="CH4058" s="174">
        <v>910</v>
      </c>
      <c r="CI4058" s="174">
        <v>5</v>
      </c>
      <c r="CJ4058" s="174">
        <v>1551.7860000000001</v>
      </c>
      <c r="CK4058" s="174">
        <v>1551.7860000000001</v>
      </c>
      <c r="CU4058" s="174">
        <v>109650</v>
      </c>
      <c r="CV4058" s="174">
        <v>910</v>
      </c>
      <c r="CW4058" s="174">
        <v>5</v>
      </c>
      <c r="CX4058" s="174">
        <v>1551.7860000000001</v>
      </c>
    </row>
    <row r="4059" spans="84:102" x14ac:dyDescent="0.25">
      <c r="CF4059" s="3" t="s">
        <v>3073</v>
      </c>
      <c r="CG4059" s="174">
        <v>83979</v>
      </c>
      <c r="CH4059" s="174">
        <v>451</v>
      </c>
      <c r="CI4059" s="174">
        <v>5</v>
      </c>
      <c r="CJ4059" s="174">
        <v>1550.933</v>
      </c>
      <c r="CK4059" s="174">
        <v>1550.933</v>
      </c>
      <c r="CU4059" s="174">
        <v>83979</v>
      </c>
      <c r="CV4059" s="174">
        <v>451</v>
      </c>
      <c r="CW4059" s="174">
        <v>5</v>
      </c>
      <c r="CX4059" s="174">
        <v>1550.933</v>
      </c>
    </row>
    <row r="4060" spans="84:102" x14ac:dyDescent="0.25">
      <c r="CF4060" s="3" t="s">
        <v>3073</v>
      </c>
      <c r="CG4060" s="174">
        <v>84128</v>
      </c>
      <c r="CH4060" s="174">
        <v>564</v>
      </c>
      <c r="CI4060" s="174">
        <v>5</v>
      </c>
      <c r="CJ4060" s="174">
        <v>1550.56</v>
      </c>
      <c r="CK4060" s="174">
        <v>1550.56</v>
      </c>
      <c r="CU4060" s="174">
        <v>84128</v>
      </c>
      <c r="CV4060" s="174">
        <v>564</v>
      </c>
      <c r="CW4060" s="174">
        <v>5</v>
      </c>
      <c r="CX4060" s="174">
        <v>1550.56</v>
      </c>
    </row>
    <row r="4061" spans="84:102" x14ac:dyDescent="0.25">
      <c r="CF4061" s="3" t="s">
        <v>3073</v>
      </c>
      <c r="CG4061" s="174">
        <v>43672</v>
      </c>
      <c r="CH4061" s="174">
        <v>2634</v>
      </c>
      <c r="CI4061" s="174">
        <v>5</v>
      </c>
      <c r="CJ4061" s="174">
        <v>1550.261</v>
      </c>
      <c r="CK4061" s="174">
        <v>1550.261</v>
      </c>
      <c r="CU4061" s="174">
        <v>43672</v>
      </c>
      <c r="CV4061" s="174">
        <v>2634</v>
      </c>
      <c r="CW4061" s="174">
        <v>5</v>
      </c>
      <c r="CX4061" s="174">
        <v>1550.261</v>
      </c>
    </row>
    <row r="4062" spans="84:102" x14ac:dyDescent="0.25">
      <c r="CF4062" s="3" t="s">
        <v>3073</v>
      </c>
      <c r="CG4062" s="174">
        <v>683</v>
      </c>
      <c r="CH4062" s="174">
        <v>90898</v>
      </c>
      <c r="CI4062" s="174">
        <v>5</v>
      </c>
      <c r="CJ4062" s="174">
        <v>1550.008</v>
      </c>
      <c r="CK4062" s="174">
        <v>1550.008</v>
      </c>
      <c r="CU4062" s="174">
        <v>683</v>
      </c>
      <c r="CV4062" s="174">
        <v>90898</v>
      </c>
      <c r="CW4062" s="174">
        <v>5</v>
      </c>
      <c r="CX4062" s="174">
        <v>1550.008</v>
      </c>
    </row>
    <row r="4063" spans="84:102" x14ac:dyDescent="0.25">
      <c r="CF4063" s="3" t="s">
        <v>3073</v>
      </c>
      <c r="CG4063" s="174">
        <v>2824</v>
      </c>
      <c r="CH4063" s="174">
        <v>148696</v>
      </c>
      <c r="CI4063" s="174">
        <v>5</v>
      </c>
      <c r="CJ4063" s="174">
        <v>1547.971</v>
      </c>
      <c r="CK4063" s="174">
        <v>1547.971</v>
      </c>
      <c r="CU4063" s="174">
        <v>2824</v>
      </c>
      <c r="CV4063" s="174">
        <v>148696</v>
      </c>
      <c r="CW4063" s="174">
        <v>5</v>
      </c>
      <c r="CX4063" s="174">
        <v>1547.971</v>
      </c>
    </row>
    <row r="4064" spans="84:102" x14ac:dyDescent="0.25">
      <c r="CF4064" s="3" t="s">
        <v>3073</v>
      </c>
      <c r="CG4064" s="174">
        <v>1694</v>
      </c>
      <c r="CH4064" s="174">
        <v>66927</v>
      </c>
      <c r="CI4064" s="174">
        <v>5</v>
      </c>
      <c r="CJ4064" s="174">
        <v>1547.83</v>
      </c>
      <c r="CK4064" s="174">
        <v>1547.83</v>
      </c>
      <c r="CU4064" s="174">
        <v>1694</v>
      </c>
      <c r="CV4064" s="174">
        <v>66927</v>
      </c>
      <c r="CW4064" s="174">
        <v>5</v>
      </c>
      <c r="CX4064" s="174">
        <v>1547.83</v>
      </c>
    </row>
    <row r="4065" spans="84:102" x14ac:dyDescent="0.25">
      <c r="CF4065" s="3" t="s">
        <v>3073</v>
      </c>
      <c r="CG4065" s="174">
        <v>33412</v>
      </c>
      <c r="CH4065" s="174">
        <v>2454</v>
      </c>
      <c r="CI4065" s="174">
        <v>5</v>
      </c>
      <c r="CJ4065" s="174">
        <v>1547.1320000000001</v>
      </c>
      <c r="CK4065" s="174">
        <v>1547.1320000000001</v>
      </c>
      <c r="CU4065" s="174">
        <v>33412</v>
      </c>
      <c r="CV4065" s="174">
        <v>2454</v>
      </c>
      <c r="CW4065" s="174">
        <v>5</v>
      </c>
      <c r="CX4065" s="174">
        <v>1547.1320000000001</v>
      </c>
    </row>
    <row r="4066" spans="84:102" x14ac:dyDescent="0.25">
      <c r="CF4066" s="3" t="s">
        <v>3073</v>
      </c>
      <c r="CG4066" s="174">
        <v>127255</v>
      </c>
      <c r="CH4066" s="174">
        <v>1247</v>
      </c>
      <c r="CI4066" s="174">
        <v>5</v>
      </c>
      <c r="CJ4066" s="174">
        <v>1546.96</v>
      </c>
      <c r="CK4066" s="174">
        <v>1546.96</v>
      </c>
      <c r="CU4066" s="174">
        <v>127255</v>
      </c>
      <c r="CV4066" s="174">
        <v>1247</v>
      </c>
      <c r="CW4066" s="174">
        <v>5</v>
      </c>
      <c r="CX4066" s="174">
        <v>1546.96</v>
      </c>
    </row>
    <row r="4067" spans="84:102" x14ac:dyDescent="0.25">
      <c r="CF4067" s="3" t="s">
        <v>3073</v>
      </c>
      <c r="CG4067" s="174">
        <v>60585</v>
      </c>
      <c r="CH4067" s="174">
        <v>1746</v>
      </c>
      <c r="CI4067" s="174">
        <v>5</v>
      </c>
      <c r="CJ4067" s="174">
        <v>1546.9549999999999</v>
      </c>
      <c r="CK4067" s="174">
        <v>1546.9549999999999</v>
      </c>
      <c r="CU4067" s="174">
        <v>60585</v>
      </c>
      <c r="CV4067" s="174">
        <v>1746</v>
      </c>
      <c r="CW4067" s="174">
        <v>5</v>
      </c>
      <c r="CX4067" s="174">
        <v>1546.9549999999999</v>
      </c>
    </row>
    <row r="4068" spans="84:102" x14ac:dyDescent="0.25">
      <c r="CF4068" s="3" t="s">
        <v>3073</v>
      </c>
      <c r="CG4068" s="174">
        <v>11983</v>
      </c>
      <c r="CH4068" s="174">
        <v>2174</v>
      </c>
      <c r="CI4068" s="174">
        <v>5</v>
      </c>
      <c r="CJ4068" s="174">
        <v>1546.6210000000001</v>
      </c>
      <c r="CK4068" s="174">
        <v>1546.6210000000001</v>
      </c>
      <c r="CU4068" s="174">
        <v>11983</v>
      </c>
      <c r="CV4068" s="174">
        <v>2174</v>
      </c>
      <c r="CW4068" s="174">
        <v>5</v>
      </c>
      <c r="CX4068" s="174">
        <v>1546.6210000000001</v>
      </c>
    </row>
    <row r="4069" spans="84:102" x14ac:dyDescent="0.25">
      <c r="CF4069" s="3" t="s">
        <v>3073</v>
      </c>
      <c r="CG4069" s="174">
        <v>395</v>
      </c>
      <c r="CH4069" s="174">
        <v>80172</v>
      </c>
      <c r="CI4069" s="174">
        <v>5</v>
      </c>
      <c r="CJ4069" s="174">
        <v>1546.6</v>
      </c>
      <c r="CK4069" s="174">
        <v>1546.6</v>
      </c>
      <c r="CU4069" s="174">
        <v>395</v>
      </c>
      <c r="CV4069" s="174">
        <v>80172</v>
      </c>
      <c r="CW4069" s="174">
        <v>5</v>
      </c>
      <c r="CX4069" s="174">
        <v>1546.6</v>
      </c>
    </row>
    <row r="4070" spans="84:102" x14ac:dyDescent="0.25">
      <c r="CF4070" s="3" t="s">
        <v>3073</v>
      </c>
      <c r="CG4070" s="174">
        <v>97774</v>
      </c>
      <c r="CH4070" s="174">
        <v>719</v>
      </c>
      <c r="CI4070" s="174">
        <v>5</v>
      </c>
      <c r="CJ4070" s="174">
        <v>1545.5350000000001</v>
      </c>
      <c r="CK4070" s="174">
        <v>1545.5350000000001</v>
      </c>
      <c r="CU4070" s="174">
        <v>97774</v>
      </c>
      <c r="CV4070" s="174">
        <v>719</v>
      </c>
      <c r="CW4070" s="174">
        <v>5</v>
      </c>
      <c r="CX4070" s="174">
        <v>1545.5350000000001</v>
      </c>
    </row>
    <row r="4071" spans="84:102" x14ac:dyDescent="0.25">
      <c r="CF4071" s="3" t="s">
        <v>3073</v>
      </c>
      <c r="CG4071" s="174">
        <v>48</v>
      </c>
      <c r="CH4071" s="174">
        <v>62833</v>
      </c>
      <c r="CI4071" s="174">
        <v>5</v>
      </c>
      <c r="CJ4071" s="174">
        <v>1545.0540000000001</v>
      </c>
      <c r="CK4071" s="174">
        <v>1545.0540000000001</v>
      </c>
      <c r="CU4071" s="174">
        <v>48</v>
      </c>
      <c r="CV4071" s="174">
        <v>62833</v>
      </c>
      <c r="CW4071" s="174">
        <v>5</v>
      </c>
      <c r="CX4071" s="174">
        <v>1545.0540000000001</v>
      </c>
    </row>
    <row r="4072" spans="84:102" x14ac:dyDescent="0.25">
      <c r="CF4072" s="3" t="s">
        <v>3073</v>
      </c>
      <c r="CG4072" s="174">
        <v>186887</v>
      </c>
      <c r="CH4072" s="174">
        <v>1411</v>
      </c>
      <c r="CI4072" s="174">
        <v>5</v>
      </c>
      <c r="CJ4072" s="174">
        <v>1545.0519999999999</v>
      </c>
      <c r="CK4072" s="174">
        <v>1545.0519999999999</v>
      </c>
      <c r="CU4072" s="174">
        <v>186887</v>
      </c>
      <c r="CV4072" s="174">
        <v>1411</v>
      </c>
      <c r="CW4072" s="174">
        <v>5</v>
      </c>
      <c r="CX4072" s="174">
        <v>1545.0519999999999</v>
      </c>
    </row>
    <row r="4073" spans="84:102" x14ac:dyDescent="0.25">
      <c r="CF4073" s="3" t="s">
        <v>3073</v>
      </c>
      <c r="CG4073" s="174">
        <v>233</v>
      </c>
      <c r="CH4073" s="174">
        <v>69873</v>
      </c>
      <c r="CI4073" s="174">
        <v>5</v>
      </c>
      <c r="CJ4073" s="174">
        <v>1544.963</v>
      </c>
      <c r="CK4073" s="174">
        <v>1544.963</v>
      </c>
      <c r="CU4073" s="174">
        <v>233</v>
      </c>
      <c r="CV4073" s="174">
        <v>69873</v>
      </c>
      <c r="CW4073" s="174">
        <v>5</v>
      </c>
      <c r="CX4073" s="174">
        <v>1544.963</v>
      </c>
    </row>
    <row r="4074" spans="84:102" x14ac:dyDescent="0.25">
      <c r="CF4074" s="3" t="s">
        <v>3073</v>
      </c>
      <c r="CG4074" s="174">
        <v>145208</v>
      </c>
      <c r="CH4074" s="174">
        <v>1133</v>
      </c>
      <c r="CI4074" s="174">
        <v>5</v>
      </c>
      <c r="CJ4074" s="174">
        <v>1544.547</v>
      </c>
      <c r="CK4074" s="174">
        <v>1544.547</v>
      </c>
      <c r="CU4074" s="174">
        <v>145208</v>
      </c>
      <c r="CV4074" s="174">
        <v>1133</v>
      </c>
      <c r="CW4074" s="174">
        <v>5</v>
      </c>
      <c r="CX4074" s="174">
        <v>1544.547</v>
      </c>
    </row>
    <row r="4075" spans="84:102" x14ac:dyDescent="0.25">
      <c r="CF4075" s="3" t="s">
        <v>3073</v>
      </c>
      <c r="CG4075" s="174">
        <v>940</v>
      </c>
      <c r="CH4075" s="174">
        <v>114173</v>
      </c>
      <c r="CI4075" s="174">
        <v>5</v>
      </c>
      <c r="CJ4075" s="174">
        <v>1544.463</v>
      </c>
      <c r="CK4075" s="174">
        <v>1544.463</v>
      </c>
      <c r="CU4075" s="174">
        <v>940</v>
      </c>
      <c r="CV4075" s="174">
        <v>114173</v>
      </c>
      <c r="CW4075" s="174">
        <v>5</v>
      </c>
      <c r="CX4075" s="174">
        <v>1544.463</v>
      </c>
    </row>
    <row r="4076" spans="84:102" x14ac:dyDescent="0.25">
      <c r="CF4076" s="3" t="s">
        <v>3073</v>
      </c>
      <c r="CG4076" s="174">
        <v>180687</v>
      </c>
      <c r="CH4076" s="174">
        <v>3442</v>
      </c>
      <c r="CI4076" s="174">
        <v>5</v>
      </c>
      <c r="CJ4076" s="174">
        <v>1544.232</v>
      </c>
      <c r="CK4076" s="174">
        <v>1544.232</v>
      </c>
      <c r="CU4076" s="174">
        <v>180687</v>
      </c>
      <c r="CV4076" s="174">
        <v>3442</v>
      </c>
      <c r="CW4076" s="174">
        <v>5</v>
      </c>
      <c r="CX4076" s="174">
        <v>1544.232</v>
      </c>
    </row>
    <row r="4077" spans="84:102" x14ac:dyDescent="0.25">
      <c r="CF4077" s="3" t="s">
        <v>3073</v>
      </c>
      <c r="CG4077" s="174">
        <v>1477</v>
      </c>
      <c r="CH4077" s="174">
        <v>96758</v>
      </c>
      <c r="CI4077" s="174">
        <v>5</v>
      </c>
      <c r="CJ4077" s="174">
        <v>1543.9670000000001</v>
      </c>
      <c r="CK4077" s="174">
        <v>1543.9670000000001</v>
      </c>
      <c r="CU4077" s="174">
        <v>1477</v>
      </c>
      <c r="CV4077" s="174">
        <v>96758</v>
      </c>
      <c r="CW4077" s="174">
        <v>5</v>
      </c>
      <c r="CX4077" s="174">
        <v>1543.9670000000001</v>
      </c>
    </row>
    <row r="4078" spans="84:102" x14ac:dyDescent="0.25">
      <c r="CF4078" s="3" t="s">
        <v>3073</v>
      </c>
      <c r="CG4078" s="174">
        <v>3379</v>
      </c>
      <c r="CH4078" s="174">
        <v>172132</v>
      </c>
      <c r="CI4078" s="174">
        <v>5</v>
      </c>
      <c r="CJ4078" s="174">
        <v>1543.27</v>
      </c>
      <c r="CK4078" s="174">
        <v>1543.27</v>
      </c>
      <c r="CU4078" s="174">
        <v>3379</v>
      </c>
      <c r="CV4078" s="174">
        <v>172132</v>
      </c>
      <c r="CW4078" s="174">
        <v>5</v>
      </c>
      <c r="CX4078" s="174">
        <v>1543.27</v>
      </c>
    </row>
    <row r="4079" spans="84:102" x14ac:dyDescent="0.25">
      <c r="CF4079" s="3" t="s">
        <v>3073</v>
      </c>
      <c r="CG4079" s="174">
        <v>46690</v>
      </c>
      <c r="CH4079" s="174">
        <v>2626</v>
      </c>
      <c r="CI4079" s="174">
        <v>5</v>
      </c>
      <c r="CJ4079" s="174">
        <v>1542.914</v>
      </c>
      <c r="CK4079" s="174">
        <v>1542.914</v>
      </c>
      <c r="CU4079" s="174">
        <v>46690</v>
      </c>
      <c r="CV4079" s="174">
        <v>2626</v>
      </c>
      <c r="CW4079" s="174">
        <v>5</v>
      </c>
      <c r="CX4079" s="174">
        <v>1542.914</v>
      </c>
    </row>
    <row r="4080" spans="84:102" x14ac:dyDescent="0.25">
      <c r="CF4080" s="3" t="s">
        <v>3073</v>
      </c>
      <c r="CG4080" s="174">
        <v>1326</v>
      </c>
      <c r="CH4080" s="174">
        <v>116259</v>
      </c>
      <c r="CI4080" s="174">
        <v>5</v>
      </c>
      <c r="CJ4080" s="174">
        <v>1542.0820000000001</v>
      </c>
      <c r="CK4080" s="174">
        <v>1542.0820000000001</v>
      </c>
      <c r="CU4080" s="174">
        <v>1326</v>
      </c>
      <c r="CV4080" s="174">
        <v>116259</v>
      </c>
      <c r="CW4080" s="174">
        <v>5</v>
      </c>
      <c r="CX4080" s="174">
        <v>1542.0820000000001</v>
      </c>
    </row>
    <row r="4081" spans="84:102" x14ac:dyDescent="0.25">
      <c r="CF4081" s="3" t="s">
        <v>3073</v>
      </c>
      <c r="CG4081" s="174">
        <v>3636</v>
      </c>
      <c r="CH4081" s="174">
        <v>94187</v>
      </c>
      <c r="CI4081" s="174">
        <v>5</v>
      </c>
      <c r="CJ4081" s="174">
        <v>1541.6969999999999</v>
      </c>
      <c r="CK4081" s="174">
        <v>1541.6969999999999</v>
      </c>
      <c r="CU4081" s="174">
        <v>3636</v>
      </c>
      <c r="CV4081" s="174">
        <v>94187</v>
      </c>
      <c r="CW4081" s="174">
        <v>5</v>
      </c>
      <c r="CX4081" s="174">
        <v>1541.6969999999999</v>
      </c>
    </row>
    <row r="4082" spans="84:102" x14ac:dyDescent="0.25">
      <c r="CF4082" s="3" t="s">
        <v>3073</v>
      </c>
      <c r="CG4082" s="174">
        <v>172</v>
      </c>
      <c r="CH4082" s="174">
        <v>68231</v>
      </c>
      <c r="CI4082" s="174">
        <v>5</v>
      </c>
      <c r="CJ4082" s="174">
        <v>1541.6130000000001</v>
      </c>
      <c r="CK4082" s="174">
        <v>1541.6130000000001</v>
      </c>
      <c r="CU4082" s="174">
        <v>172</v>
      </c>
      <c r="CV4082" s="174">
        <v>68231</v>
      </c>
      <c r="CW4082" s="174">
        <v>5</v>
      </c>
      <c r="CX4082" s="174">
        <v>1541.6130000000001</v>
      </c>
    </row>
    <row r="4083" spans="84:102" x14ac:dyDescent="0.25">
      <c r="CF4083" s="3" t="s">
        <v>3073</v>
      </c>
      <c r="CG4083" s="174">
        <v>149184</v>
      </c>
      <c r="CH4083" s="174">
        <v>2891</v>
      </c>
      <c r="CI4083" s="174">
        <v>5</v>
      </c>
      <c r="CJ4083" s="174">
        <v>1541.4749999999999</v>
      </c>
      <c r="CK4083" s="174">
        <v>1541.4749999999999</v>
      </c>
      <c r="CU4083" s="174">
        <v>149184</v>
      </c>
      <c r="CV4083" s="174">
        <v>2891</v>
      </c>
      <c r="CW4083" s="174">
        <v>5</v>
      </c>
      <c r="CX4083" s="174">
        <v>1541.4749999999999</v>
      </c>
    </row>
    <row r="4084" spans="84:102" x14ac:dyDescent="0.25">
      <c r="CF4084" s="3" t="s">
        <v>3073</v>
      </c>
      <c r="CG4084" s="174">
        <v>1373</v>
      </c>
      <c r="CH4084" s="174">
        <v>111906</v>
      </c>
      <c r="CI4084" s="174">
        <v>5</v>
      </c>
      <c r="CJ4084" s="174">
        <v>1540.2239999999999</v>
      </c>
      <c r="CK4084" s="174">
        <v>1540.2239999999999</v>
      </c>
      <c r="CU4084" s="174">
        <v>1373</v>
      </c>
      <c r="CV4084" s="174">
        <v>111906</v>
      </c>
      <c r="CW4084" s="174">
        <v>5</v>
      </c>
      <c r="CX4084" s="174">
        <v>1540.2239999999999</v>
      </c>
    </row>
    <row r="4085" spans="84:102" x14ac:dyDescent="0.25">
      <c r="CF4085" s="3" t="s">
        <v>3073</v>
      </c>
      <c r="CG4085" s="174">
        <v>68295</v>
      </c>
      <c r="CH4085" s="174">
        <v>1691</v>
      </c>
      <c r="CI4085" s="174">
        <v>5</v>
      </c>
      <c r="CJ4085" s="174">
        <v>1540.1130000000001</v>
      </c>
      <c r="CK4085" s="174">
        <v>1540.1130000000001</v>
      </c>
      <c r="CU4085" s="174">
        <v>68295</v>
      </c>
      <c r="CV4085" s="174">
        <v>1691</v>
      </c>
      <c r="CW4085" s="174">
        <v>5</v>
      </c>
      <c r="CX4085" s="174">
        <v>1540.1130000000001</v>
      </c>
    </row>
    <row r="4086" spans="84:102" x14ac:dyDescent="0.25">
      <c r="CF4086" s="3" t="s">
        <v>3073</v>
      </c>
      <c r="CG4086" s="174">
        <v>85609</v>
      </c>
      <c r="CH4086" s="174">
        <v>511</v>
      </c>
      <c r="CI4086" s="174">
        <v>5</v>
      </c>
      <c r="CJ4086" s="174">
        <v>1539.874</v>
      </c>
      <c r="CK4086" s="174">
        <v>1539.874</v>
      </c>
      <c r="CU4086" s="174">
        <v>85609</v>
      </c>
      <c r="CV4086" s="174">
        <v>511</v>
      </c>
      <c r="CW4086" s="174">
        <v>5</v>
      </c>
      <c r="CX4086" s="174">
        <v>1539.874</v>
      </c>
    </row>
    <row r="4087" spans="84:102" x14ac:dyDescent="0.25">
      <c r="CF4087" s="3" t="s">
        <v>3073</v>
      </c>
      <c r="CG4087" s="174">
        <v>115635</v>
      </c>
      <c r="CH4087" s="174">
        <v>1334</v>
      </c>
      <c r="CI4087" s="174">
        <v>5</v>
      </c>
      <c r="CJ4087" s="174">
        <v>1539.396</v>
      </c>
      <c r="CK4087" s="174">
        <v>1539.396</v>
      </c>
      <c r="CU4087" s="174">
        <v>115635</v>
      </c>
      <c r="CV4087" s="174">
        <v>1334</v>
      </c>
      <c r="CW4087" s="174">
        <v>5</v>
      </c>
      <c r="CX4087" s="174">
        <v>1539.396</v>
      </c>
    </row>
    <row r="4088" spans="84:102" x14ac:dyDescent="0.25">
      <c r="CF4088" s="3" t="s">
        <v>3073</v>
      </c>
      <c r="CG4088" s="174">
        <v>43446</v>
      </c>
      <c r="CH4088" s="174">
        <v>2542</v>
      </c>
      <c r="CI4088" s="174">
        <v>5</v>
      </c>
      <c r="CJ4088" s="174">
        <v>1539.338</v>
      </c>
      <c r="CK4088" s="174">
        <v>1539.338</v>
      </c>
      <c r="CU4088" s="174">
        <v>43446</v>
      </c>
      <c r="CV4088" s="174">
        <v>2542</v>
      </c>
      <c r="CW4088" s="174">
        <v>5</v>
      </c>
      <c r="CX4088" s="174">
        <v>1539.338</v>
      </c>
    </row>
    <row r="4089" spans="84:102" x14ac:dyDescent="0.25">
      <c r="CF4089" s="3" t="s">
        <v>3073</v>
      </c>
      <c r="CG4089" s="174">
        <v>2036</v>
      </c>
      <c r="CH4089" s="174">
        <v>135922</v>
      </c>
      <c r="CI4089" s="174">
        <v>5</v>
      </c>
      <c r="CJ4089" s="174">
        <v>1538.941</v>
      </c>
      <c r="CK4089" s="174">
        <v>1538.941</v>
      </c>
      <c r="CU4089" s="174">
        <v>2036</v>
      </c>
      <c r="CV4089" s="174">
        <v>135922</v>
      </c>
      <c r="CW4089" s="174">
        <v>5</v>
      </c>
      <c r="CX4089" s="174">
        <v>1538.941</v>
      </c>
    </row>
    <row r="4090" spans="84:102" x14ac:dyDescent="0.25">
      <c r="CF4090" s="3" t="s">
        <v>3073</v>
      </c>
      <c r="CG4090" s="174">
        <v>69055</v>
      </c>
      <c r="CH4090" s="174">
        <v>169</v>
      </c>
      <c r="CI4090" s="174">
        <v>5</v>
      </c>
      <c r="CJ4090" s="174">
        <v>1538.873</v>
      </c>
      <c r="CK4090" s="174">
        <v>1538.873</v>
      </c>
      <c r="CU4090" s="174">
        <v>69055</v>
      </c>
      <c r="CV4090" s="174">
        <v>169</v>
      </c>
      <c r="CW4090" s="174">
        <v>5</v>
      </c>
      <c r="CX4090" s="174">
        <v>1538.873</v>
      </c>
    </row>
    <row r="4091" spans="84:102" x14ac:dyDescent="0.25">
      <c r="CF4091" s="3" t="s">
        <v>3073</v>
      </c>
      <c r="CG4091" s="174">
        <v>1194</v>
      </c>
      <c r="CH4091" s="174">
        <v>137306</v>
      </c>
      <c r="CI4091" s="174">
        <v>5</v>
      </c>
      <c r="CJ4091" s="174">
        <v>1538.383</v>
      </c>
      <c r="CK4091" s="174">
        <v>1538.383</v>
      </c>
      <c r="CU4091" s="174">
        <v>1194</v>
      </c>
      <c r="CV4091" s="174">
        <v>137306</v>
      </c>
      <c r="CW4091" s="174">
        <v>5</v>
      </c>
      <c r="CX4091" s="174">
        <v>1538.383</v>
      </c>
    </row>
    <row r="4092" spans="84:102" x14ac:dyDescent="0.25">
      <c r="CF4092" s="3" t="s">
        <v>3073</v>
      </c>
      <c r="CG4092" s="174">
        <v>88364</v>
      </c>
      <c r="CH4092" s="174">
        <v>1507</v>
      </c>
      <c r="CI4092" s="174">
        <v>5</v>
      </c>
      <c r="CJ4092" s="174">
        <v>1537.9659999999999</v>
      </c>
      <c r="CK4092" s="174">
        <v>1537.9659999999999</v>
      </c>
      <c r="CU4092" s="174">
        <v>88364</v>
      </c>
      <c r="CV4092" s="174">
        <v>1507</v>
      </c>
      <c r="CW4092" s="174">
        <v>5</v>
      </c>
      <c r="CX4092" s="174">
        <v>1537.9659999999999</v>
      </c>
    </row>
    <row r="4093" spans="84:102" x14ac:dyDescent="0.25">
      <c r="CF4093" s="3" t="s">
        <v>3073</v>
      </c>
      <c r="CG4093" s="174">
        <v>1585</v>
      </c>
      <c r="CH4093" s="174">
        <v>81299</v>
      </c>
      <c r="CI4093" s="174">
        <v>5</v>
      </c>
      <c r="CJ4093" s="174">
        <v>1537.5920000000001</v>
      </c>
      <c r="CK4093" s="174">
        <v>1537.5920000000001</v>
      </c>
      <c r="CU4093" s="174">
        <v>1585</v>
      </c>
      <c r="CV4093" s="174">
        <v>81299</v>
      </c>
      <c r="CW4093" s="174">
        <v>5</v>
      </c>
      <c r="CX4093" s="174">
        <v>1537.5920000000001</v>
      </c>
    </row>
    <row r="4094" spans="84:102" x14ac:dyDescent="0.25">
      <c r="CF4094" s="3" t="s">
        <v>3073</v>
      </c>
      <c r="CG4094" s="174">
        <v>1712</v>
      </c>
      <c r="CH4094" s="174">
        <v>64400</v>
      </c>
      <c r="CI4094" s="174">
        <v>5</v>
      </c>
      <c r="CJ4094" s="174">
        <v>1536.721</v>
      </c>
      <c r="CK4094" s="174">
        <v>1536.721</v>
      </c>
      <c r="CU4094" s="174">
        <v>1712</v>
      </c>
      <c r="CV4094" s="174">
        <v>64400</v>
      </c>
      <c r="CW4094" s="174">
        <v>5</v>
      </c>
      <c r="CX4094" s="174">
        <v>1536.721</v>
      </c>
    </row>
    <row r="4095" spans="84:102" x14ac:dyDescent="0.25">
      <c r="CF4095" s="3" t="s">
        <v>3073</v>
      </c>
      <c r="CG4095" s="174">
        <v>112534</v>
      </c>
      <c r="CH4095" s="174">
        <v>1376</v>
      </c>
      <c r="CI4095" s="174">
        <v>5</v>
      </c>
      <c r="CJ4095" s="174">
        <v>1536.556</v>
      </c>
      <c r="CK4095" s="174">
        <v>1536.556</v>
      </c>
      <c r="CU4095" s="174">
        <v>112534</v>
      </c>
      <c r="CV4095" s="174">
        <v>1376</v>
      </c>
      <c r="CW4095" s="174">
        <v>5</v>
      </c>
      <c r="CX4095" s="174">
        <v>1536.556</v>
      </c>
    </row>
    <row r="4096" spans="84:102" x14ac:dyDescent="0.25">
      <c r="CF4096" s="3" t="s">
        <v>3073</v>
      </c>
      <c r="CG4096" s="174">
        <v>58396</v>
      </c>
      <c r="CH4096" s="174">
        <v>1870</v>
      </c>
      <c r="CI4096" s="174">
        <v>5</v>
      </c>
      <c r="CJ4096" s="174">
        <v>1536.4829999999999</v>
      </c>
      <c r="CK4096" s="174">
        <v>1536.4829999999999</v>
      </c>
      <c r="CU4096" s="174">
        <v>58396</v>
      </c>
      <c r="CV4096" s="174">
        <v>1870</v>
      </c>
      <c r="CW4096" s="174">
        <v>5</v>
      </c>
      <c r="CX4096" s="174">
        <v>1536.4829999999999</v>
      </c>
    </row>
    <row r="4097" spans="84:102" x14ac:dyDescent="0.25">
      <c r="CF4097" s="3" t="s">
        <v>3073</v>
      </c>
      <c r="CG4097" s="174">
        <v>41131</v>
      </c>
      <c r="CH4097" s="174">
        <v>2571</v>
      </c>
      <c r="CI4097" s="174">
        <v>5</v>
      </c>
      <c r="CJ4097" s="174">
        <v>1536.2639999999999</v>
      </c>
      <c r="CK4097" s="174">
        <v>1536.2639999999999</v>
      </c>
      <c r="CU4097" s="174">
        <v>41131</v>
      </c>
      <c r="CV4097" s="174">
        <v>2571</v>
      </c>
      <c r="CW4097" s="174">
        <v>5</v>
      </c>
      <c r="CX4097" s="174">
        <v>1536.2639999999999</v>
      </c>
    </row>
    <row r="4098" spans="84:102" x14ac:dyDescent="0.25">
      <c r="CF4098" s="3" t="s">
        <v>3073</v>
      </c>
      <c r="CG4098" s="174">
        <v>3389</v>
      </c>
      <c r="CH4098" s="174">
        <v>171382</v>
      </c>
      <c r="CI4098" s="174">
        <v>5</v>
      </c>
      <c r="CJ4098" s="174">
        <v>1536.2639999999999</v>
      </c>
      <c r="CK4098" s="174">
        <v>1536.2639999999999</v>
      </c>
      <c r="CU4098" s="174">
        <v>3389</v>
      </c>
      <c r="CV4098" s="174">
        <v>171382</v>
      </c>
      <c r="CW4098" s="174">
        <v>5</v>
      </c>
      <c r="CX4098" s="174">
        <v>1536.2639999999999</v>
      </c>
    </row>
    <row r="4099" spans="84:102" x14ac:dyDescent="0.25">
      <c r="CF4099" s="3" t="s">
        <v>3073</v>
      </c>
      <c r="CG4099" s="174">
        <v>117091</v>
      </c>
      <c r="CH4099" s="174">
        <v>982</v>
      </c>
      <c r="CI4099" s="174">
        <v>5</v>
      </c>
      <c r="CJ4099" s="174">
        <v>1536.165</v>
      </c>
      <c r="CK4099" s="174">
        <v>1536.165</v>
      </c>
      <c r="CU4099" s="174">
        <v>117091</v>
      </c>
      <c r="CV4099" s="174">
        <v>982</v>
      </c>
      <c r="CW4099" s="174">
        <v>5</v>
      </c>
      <c r="CX4099" s="174">
        <v>1536.165</v>
      </c>
    </row>
    <row r="4100" spans="84:102" x14ac:dyDescent="0.25">
      <c r="CF4100" s="3" t="s">
        <v>3073</v>
      </c>
      <c r="CG4100" s="174">
        <v>145054</v>
      </c>
      <c r="CH4100" s="174">
        <v>2684</v>
      </c>
      <c r="CI4100" s="174">
        <v>5</v>
      </c>
      <c r="CJ4100" s="174">
        <v>1536.1420000000001</v>
      </c>
      <c r="CK4100" s="174">
        <v>1536.1420000000001</v>
      </c>
      <c r="CU4100" s="174">
        <v>145054</v>
      </c>
      <c r="CV4100" s="174">
        <v>2684</v>
      </c>
      <c r="CW4100" s="174">
        <v>5</v>
      </c>
      <c r="CX4100" s="174">
        <v>1536.1420000000001</v>
      </c>
    </row>
    <row r="4101" spans="84:102" x14ac:dyDescent="0.25">
      <c r="CF4101" s="3" t="s">
        <v>3073</v>
      </c>
      <c r="CG4101" s="174">
        <v>166227</v>
      </c>
      <c r="CH4101" s="174">
        <v>3049</v>
      </c>
      <c r="CI4101" s="174">
        <v>5</v>
      </c>
      <c r="CJ4101" s="174">
        <v>1535.652</v>
      </c>
      <c r="CK4101" s="174">
        <v>1535.652</v>
      </c>
      <c r="CU4101" s="174">
        <v>166227</v>
      </c>
      <c r="CV4101" s="174">
        <v>3049</v>
      </c>
      <c r="CW4101" s="174">
        <v>5</v>
      </c>
      <c r="CX4101" s="174">
        <v>1535.652</v>
      </c>
    </row>
    <row r="4102" spans="84:102" x14ac:dyDescent="0.25">
      <c r="CF4102" s="3" t="s">
        <v>3073</v>
      </c>
      <c r="CG4102" s="174">
        <v>111906</v>
      </c>
      <c r="CH4102" s="174">
        <v>1373</v>
      </c>
      <c r="CI4102" s="174">
        <v>5</v>
      </c>
      <c r="CJ4102" s="174">
        <v>1535.5920000000001</v>
      </c>
      <c r="CK4102" s="174">
        <v>1535.5920000000001</v>
      </c>
      <c r="CU4102" s="174">
        <v>111906</v>
      </c>
      <c r="CV4102" s="174">
        <v>1373</v>
      </c>
      <c r="CW4102" s="174">
        <v>5</v>
      </c>
      <c r="CX4102" s="174">
        <v>1535.5920000000001</v>
      </c>
    </row>
    <row r="4103" spans="84:102" x14ac:dyDescent="0.25">
      <c r="CF4103" s="3" t="s">
        <v>3073</v>
      </c>
      <c r="CG4103" s="174">
        <v>72122</v>
      </c>
      <c r="CH4103" s="174">
        <v>255</v>
      </c>
      <c r="CI4103" s="174">
        <v>5</v>
      </c>
      <c r="CJ4103" s="174">
        <v>1535.5250000000001</v>
      </c>
      <c r="CK4103" s="174">
        <v>1535.5250000000001</v>
      </c>
      <c r="CU4103" s="174">
        <v>72122</v>
      </c>
      <c r="CV4103" s="174">
        <v>255</v>
      </c>
      <c r="CW4103" s="174">
        <v>5</v>
      </c>
      <c r="CX4103" s="174">
        <v>1535.5250000000001</v>
      </c>
    </row>
    <row r="4104" spans="84:102" x14ac:dyDescent="0.25">
      <c r="CF4104" s="3" t="s">
        <v>3073</v>
      </c>
      <c r="CG4104" s="174">
        <v>3540</v>
      </c>
      <c r="CH4104" s="174">
        <v>75992</v>
      </c>
      <c r="CI4104" s="174">
        <v>5</v>
      </c>
      <c r="CJ4104" s="174">
        <v>1535.3140000000001</v>
      </c>
      <c r="CK4104" s="174">
        <v>1535.3140000000001</v>
      </c>
      <c r="CU4104" s="174">
        <v>3540</v>
      </c>
      <c r="CV4104" s="174">
        <v>75992</v>
      </c>
      <c r="CW4104" s="174">
        <v>5</v>
      </c>
      <c r="CX4104" s="174">
        <v>1535.3140000000001</v>
      </c>
    </row>
    <row r="4105" spans="84:102" x14ac:dyDescent="0.25">
      <c r="CF4105" s="3" t="s">
        <v>3073</v>
      </c>
      <c r="CG4105" s="174">
        <v>2041</v>
      </c>
      <c r="CH4105" s="174">
        <v>142371</v>
      </c>
      <c r="CI4105" s="174">
        <v>5</v>
      </c>
      <c r="CJ4105" s="174">
        <v>1534.9690000000001</v>
      </c>
      <c r="CK4105" s="174">
        <v>1534.9690000000001</v>
      </c>
      <c r="CU4105" s="174">
        <v>2041</v>
      </c>
      <c r="CV4105" s="174">
        <v>142371</v>
      </c>
      <c r="CW4105" s="174">
        <v>5</v>
      </c>
      <c r="CX4105" s="174">
        <v>1534.9690000000001</v>
      </c>
    </row>
    <row r="4106" spans="84:102" x14ac:dyDescent="0.25">
      <c r="CF4106" s="3" t="s">
        <v>3073</v>
      </c>
      <c r="CG4106" s="174">
        <v>98376</v>
      </c>
      <c r="CH4106" s="174">
        <v>722</v>
      </c>
      <c r="CI4106" s="174">
        <v>5</v>
      </c>
      <c r="CJ4106" s="174">
        <v>1534.1369999999999</v>
      </c>
      <c r="CK4106" s="174">
        <v>1534.1369999999999</v>
      </c>
      <c r="CU4106" s="174">
        <v>98376</v>
      </c>
      <c r="CV4106" s="174">
        <v>722</v>
      </c>
      <c r="CW4106" s="174">
        <v>5</v>
      </c>
      <c r="CX4106" s="174">
        <v>1534.1369999999999</v>
      </c>
    </row>
    <row r="4107" spans="84:102" x14ac:dyDescent="0.25">
      <c r="CF4107" s="3" t="s">
        <v>3073</v>
      </c>
      <c r="CG4107" s="174">
        <v>2996</v>
      </c>
      <c r="CH4107" s="174">
        <v>159508</v>
      </c>
      <c r="CI4107" s="174">
        <v>5</v>
      </c>
      <c r="CJ4107" s="174">
        <v>1533.7729999999999</v>
      </c>
      <c r="CK4107" s="174">
        <v>1533.7729999999999</v>
      </c>
      <c r="CU4107" s="174">
        <v>2996</v>
      </c>
      <c r="CV4107" s="174">
        <v>159508</v>
      </c>
      <c r="CW4107" s="174">
        <v>5</v>
      </c>
      <c r="CX4107" s="174">
        <v>1533.7729999999999</v>
      </c>
    </row>
    <row r="4108" spans="84:102" x14ac:dyDescent="0.25">
      <c r="CF4108" s="3" t="s">
        <v>3073</v>
      </c>
      <c r="CG4108" s="174">
        <v>2154</v>
      </c>
      <c r="CH4108" s="174">
        <v>14320</v>
      </c>
      <c r="CI4108" s="174">
        <v>5</v>
      </c>
      <c r="CJ4108" s="174">
        <v>1533.6569999999999</v>
      </c>
      <c r="CK4108" s="174">
        <v>1533.6569999999999</v>
      </c>
      <c r="CU4108" s="174">
        <v>2154</v>
      </c>
      <c r="CV4108" s="174">
        <v>14320</v>
      </c>
      <c r="CW4108" s="174">
        <v>5</v>
      </c>
      <c r="CX4108" s="174">
        <v>1533.6569999999999</v>
      </c>
    </row>
    <row r="4109" spans="84:102" x14ac:dyDescent="0.25">
      <c r="CF4109" s="3" t="s">
        <v>3073</v>
      </c>
      <c r="CG4109" s="174">
        <v>84113</v>
      </c>
      <c r="CH4109" s="174">
        <v>1565</v>
      </c>
      <c r="CI4109" s="174">
        <v>5</v>
      </c>
      <c r="CJ4109" s="174">
        <v>1533.6389999999999</v>
      </c>
      <c r="CK4109" s="174">
        <v>1533.6389999999999</v>
      </c>
      <c r="CU4109" s="174">
        <v>84113</v>
      </c>
      <c r="CV4109" s="174">
        <v>1565</v>
      </c>
      <c r="CW4109" s="174">
        <v>5</v>
      </c>
      <c r="CX4109" s="174">
        <v>1533.6389999999999</v>
      </c>
    </row>
    <row r="4110" spans="84:102" x14ac:dyDescent="0.25">
      <c r="CF4110" s="3" t="s">
        <v>3073</v>
      </c>
      <c r="CG4110" s="174">
        <v>111267</v>
      </c>
      <c r="CH4110" s="174">
        <v>933</v>
      </c>
      <c r="CI4110" s="174">
        <v>5</v>
      </c>
      <c r="CJ4110" s="174">
        <v>1533.421</v>
      </c>
      <c r="CK4110" s="174">
        <v>1533.421</v>
      </c>
      <c r="CU4110" s="174">
        <v>111267</v>
      </c>
      <c r="CV4110" s="174">
        <v>933</v>
      </c>
      <c r="CW4110" s="174">
        <v>5</v>
      </c>
      <c r="CX4110" s="174">
        <v>1533.421</v>
      </c>
    </row>
    <row r="4111" spans="84:102" x14ac:dyDescent="0.25">
      <c r="CF4111" s="3" t="s">
        <v>3073</v>
      </c>
      <c r="CG4111" s="174">
        <v>1358</v>
      </c>
      <c r="CH4111" s="174">
        <v>112705</v>
      </c>
      <c r="CI4111" s="174">
        <v>5</v>
      </c>
      <c r="CJ4111" s="174">
        <v>1533.383</v>
      </c>
      <c r="CK4111" s="174">
        <v>1533.383</v>
      </c>
      <c r="CU4111" s="174">
        <v>1358</v>
      </c>
      <c r="CV4111" s="174">
        <v>112705</v>
      </c>
      <c r="CW4111" s="174">
        <v>5</v>
      </c>
      <c r="CX4111" s="174">
        <v>1533.383</v>
      </c>
    </row>
    <row r="4112" spans="84:102" x14ac:dyDescent="0.25">
      <c r="CF4112" s="3" t="s">
        <v>3073</v>
      </c>
      <c r="CG4112" s="174">
        <v>3045</v>
      </c>
      <c r="CH4112" s="174">
        <v>166095</v>
      </c>
      <c r="CI4112" s="174">
        <v>5</v>
      </c>
      <c r="CJ4112" s="174">
        <v>1532.838</v>
      </c>
      <c r="CK4112" s="174">
        <v>1532.838</v>
      </c>
      <c r="CU4112" s="174">
        <v>3045</v>
      </c>
      <c r="CV4112" s="174">
        <v>166095</v>
      </c>
      <c r="CW4112" s="174">
        <v>5</v>
      </c>
      <c r="CX4112" s="174">
        <v>1532.838</v>
      </c>
    </row>
    <row r="4113" spans="84:102" x14ac:dyDescent="0.25">
      <c r="CF4113" s="3" t="s">
        <v>3073</v>
      </c>
      <c r="CG4113" s="174">
        <v>1071</v>
      </c>
      <c r="CH4113" s="174">
        <v>131140</v>
      </c>
      <c r="CI4113" s="174">
        <v>5</v>
      </c>
      <c r="CJ4113" s="174">
        <v>1532.7460000000001</v>
      </c>
      <c r="CK4113" s="174">
        <v>1532.7460000000001</v>
      </c>
      <c r="CU4113" s="174">
        <v>1071</v>
      </c>
      <c r="CV4113" s="174">
        <v>131140</v>
      </c>
      <c r="CW4113" s="174">
        <v>5</v>
      </c>
      <c r="CX4113" s="174">
        <v>1532.7460000000001</v>
      </c>
    </row>
    <row r="4114" spans="84:102" x14ac:dyDescent="0.25">
      <c r="CF4114" s="3" t="s">
        <v>3073</v>
      </c>
      <c r="CG4114" s="174">
        <v>3596</v>
      </c>
      <c r="CH4114" s="174">
        <v>91615</v>
      </c>
      <c r="CI4114" s="174">
        <v>5</v>
      </c>
      <c r="CJ4114" s="174">
        <v>1531.6790000000001</v>
      </c>
      <c r="CK4114" s="174">
        <v>1531.6790000000001</v>
      </c>
      <c r="CU4114" s="174">
        <v>3596</v>
      </c>
      <c r="CV4114" s="174">
        <v>91615</v>
      </c>
      <c r="CW4114" s="174">
        <v>5</v>
      </c>
      <c r="CX4114" s="174">
        <v>1531.6790000000001</v>
      </c>
    </row>
    <row r="4115" spans="84:102" x14ac:dyDescent="0.25">
      <c r="CF4115" s="3" t="s">
        <v>3073</v>
      </c>
      <c r="CG4115" s="174">
        <v>157181</v>
      </c>
      <c r="CH4115" s="174">
        <v>2066</v>
      </c>
      <c r="CI4115" s="174">
        <v>5</v>
      </c>
      <c r="CJ4115" s="174">
        <v>1531.663</v>
      </c>
      <c r="CK4115" s="174">
        <v>1531.663</v>
      </c>
      <c r="CU4115" s="174">
        <v>157181</v>
      </c>
      <c r="CV4115" s="174">
        <v>2066</v>
      </c>
      <c r="CW4115" s="174">
        <v>5</v>
      </c>
      <c r="CX4115" s="174">
        <v>1531.663</v>
      </c>
    </row>
    <row r="4116" spans="84:102" x14ac:dyDescent="0.25">
      <c r="CF4116" s="3" t="s">
        <v>3073</v>
      </c>
      <c r="CG4116" s="174">
        <v>36045</v>
      </c>
      <c r="CH4116" s="174">
        <v>2489</v>
      </c>
      <c r="CI4116" s="174">
        <v>5</v>
      </c>
      <c r="CJ4116" s="174">
        <v>1531.5050000000001</v>
      </c>
      <c r="CK4116" s="174">
        <v>1531.5050000000001</v>
      </c>
      <c r="CU4116" s="174">
        <v>36045</v>
      </c>
      <c r="CV4116" s="174">
        <v>2489</v>
      </c>
      <c r="CW4116" s="174">
        <v>5</v>
      </c>
      <c r="CX4116" s="174">
        <v>1531.5050000000001</v>
      </c>
    </row>
    <row r="4117" spans="84:102" x14ac:dyDescent="0.25">
      <c r="CF4117" s="3" t="s">
        <v>3073</v>
      </c>
      <c r="CG4117" s="174">
        <v>2301</v>
      </c>
      <c r="CH4117" s="174">
        <v>22008</v>
      </c>
      <c r="CI4117" s="174">
        <v>5</v>
      </c>
      <c r="CJ4117" s="174">
        <v>1530.2829999999999</v>
      </c>
      <c r="CK4117" s="174">
        <v>1530.2829999999999</v>
      </c>
      <c r="CU4117" s="174">
        <v>2301</v>
      </c>
      <c r="CV4117" s="174">
        <v>22008</v>
      </c>
      <c r="CW4117" s="174">
        <v>5</v>
      </c>
      <c r="CX4117" s="174">
        <v>1530.2829999999999</v>
      </c>
    </row>
    <row r="4118" spans="84:102" x14ac:dyDescent="0.25">
      <c r="CF4118" s="3" t="s">
        <v>3073</v>
      </c>
      <c r="CG4118" s="174">
        <v>110030</v>
      </c>
      <c r="CH4118" s="174">
        <v>899</v>
      </c>
      <c r="CI4118" s="174">
        <v>5</v>
      </c>
      <c r="CJ4118" s="174">
        <v>1530.0630000000001</v>
      </c>
      <c r="CK4118" s="174">
        <v>1530.0630000000001</v>
      </c>
      <c r="CU4118" s="174">
        <v>110030</v>
      </c>
      <c r="CV4118" s="174">
        <v>899</v>
      </c>
      <c r="CW4118" s="174">
        <v>5</v>
      </c>
      <c r="CX4118" s="174">
        <v>1530.0630000000001</v>
      </c>
    </row>
    <row r="4119" spans="84:102" x14ac:dyDescent="0.25">
      <c r="CF4119" s="3" t="s">
        <v>3073</v>
      </c>
      <c r="CG4119" s="174">
        <v>38239</v>
      </c>
      <c r="CH4119" s="174">
        <v>2505</v>
      </c>
      <c r="CI4119" s="174">
        <v>5</v>
      </c>
      <c r="CJ4119" s="174">
        <v>1529.527</v>
      </c>
      <c r="CK4119" s="174">
        <v>1529.527</v>
      </c>
      <c r="CU4119" s="174">
        <v>38239</v>
      </c>
      <c r="CV4119" s="174">
        <v>2505</v>
      </c>
      <c r="CW4119" s="174">
        <v>5</v>
      </c>
      <c r="CX4119" s="174">
        <v>1529.527</v>
      </c>
    </row>
    <row r="4120" spans="84:102" x14ac:dyDescent="0.25">
      <c r="CF4120" s="3" t="s">
        <v>3073</v>
      </c>
      <c r="CG4120" s="174">
        <v>1831</v>
      </c>
      <c r="CH4120" s="174">
        <v>51402</v>
      </c>
      <c r="CI4120" s="174">
        <v>5</v>
      </c>
      <c r="CJ4120" s="174">
        <v>1529.501</v>
      </c>
      <c r="CK4120" s="174">
        <v>1529.501</v>
      </c>
      <c r="CU4120" s="174">
        <v>1831</v>
      </c>
      <c r="CV4120" s="174">
        <v>51402</v>
      </c>
      <c r="CW4120" s="174">
        <v>5</v>
      </c>
      <c r="CX4120" s="174">
        <v>1529.501</v>
      </c>
    </row>
    <row r="4121" spans="84:102" x14ac:dyDescent="0.25">
      <c r="CF4121" s="3" t="s">
        <v>3073</v>
      </c>
      <c r="CG4121" s="174">
        <v>95201</v>
      </c>
      <c r="CH4121" s="174">
        <v>3611</v>
      </c>
      <c r="CI4121" s="174">
        <v>5</v>
      </c>
      <c r="CJ4121" s="174">
        <v>1528.721</v>
      </c>
      <c r="CK4121" s="174">
        <v>1528.721</v>
      </c>
      <c r="CU4121" s="174">
        <v>95201</v>
      </c>
      <c r="CV4121" s="174">
        <v>3611</v>
      </c>
      <c r="CW4121" s="174">
        <v>5</v>
      </c>
      <c r="CX4121" s="174">
        <v>1528.721</v>
      </c>
    </row>
    <row r="4122" spans="84:102" x14ac:dyDescent="0.25">
      <c r="CF4122" s="3" t="s">
        <v>3073</v>
      </c>
      <c r="CG4122" s="174">
        <v>718</v>
      </c>
      <c r="CH4122" s="174">
        <v>98372</v>
      </c>
      <c r="CI4122" s="174">
        <v>5</v>
      </c>
      <c r="CJ4122" s="174">
        <v>1528.2090000000001</v>
      </c>
      <c r="CK4122" s="174">
        <v>1528.2090000000001</v>
      </c>
      <c r="CU4122" s="174">
        <v>718</v>
      </c>
      <c r="CV4122" s="174">
        <v>98372</v>
      </c>
      <c r="CW4122" s="174">
        <v>5</v>
      </c>
      <c r="CX4122" s="174">
        <v>1528.2090000000001</v>
      </c>
    </row>
    <row r="4123" spans="84:102" x14ac:dyDescent="0.25">
      <c r="CF4123" s="3" t="s">
        <v>3073</v>
      </c>
      <c r="CG4123" s="174">
        <v>44472</v>
      </c>
      <c r="CH4123" s="174">
        <v>2586</v>
      </c>
      <c r="CI4123" s="174">
        <v>5</v>
      </c>
      <c r="CJ4123" s="174">
        <v>1527.93</v>
      </c>
      <c r="CK4123" s="174">
        <v>1527.93</v>
      </c>
      <c r="CU4123" s="174">
        <v>44472</v>
      </c>
      <c r="CV4123" s="174">
        <v>2586</v>
      </c>
      <c r="CW4123" s="174">
        <v>5</v>
      </c>
      <c r="CX4123" s="174">
        <v>1527.93</v>
      </c>
    </row>
    <row r="4124" spans="84:102" x14ac:dyDescent="0.25">
      <c r="CF4124" s="3" t="s">
        <v>3073</v>
      </c>
      <c r="CG4124" s="174">
        <v>1376</v>
      </c>
      <c r="CH4124" s="174">
        <v>112534</v>
      </c>
      <c r="CI4124" s="174">
        <v>5</v>
      </c>
      <c r="CJ4124" s="174">
        <v>1527.778</v>
      </c>
      <c r="CK4124" s="174">
        <v>1527.778</v>
      </c>
      <c r="CU4124" s="174">
        <v>1376</v>
      </c>
      <c r="CV4124" s="174">
        <v>112534</v>
      </c>
      <c r="CW4124" s="174">
        <v>5</v>
      </c>
      <c r="CX4124" s="174">
        <v>1527.778</v>
      </c>
    </row>
    <row r="4125" spans="84:102" x14ac:dyDescent="0.25">
      <c r="CF4125" s="3" t="s">
        <v>3073</v>
      </c>
      <c r="CG4125" s="174">
        <v>3682</v>
      </c>
      <c r="CH4125" s="174">
        <v>63576</v>
      </c>
      <c r="CI4125" s="174">
        <v>5</v>
      </c>
      <c r="CJ4125" s="174">
        <v>1527.2860000000001</v>
      </c>
      <c r="CK4125" s="174">
        <v>1527.2860000000001</v>
      </c>
      <c r="CU4125" s="174">
        <v>3682</v>
      </c>
      <c r="CV4125" s="174">
        <v>63576</v>
      </c>
      <c r="CW4125" s="174">
        <v>5</v>
      </c>
      <c r="CX4125" s="174">
        <v>1527.2860000000001</v>
      </c>
    </row>
    <row r="4126" spans="84:102" x14ac:dyDescent="0.25">
      <c r="CF4126" s="3" t="s">
        <v>3073</v>
      </c>
      <c r="CG4126" s="174">
        <v>163752</v>
      </c>
      <c r="CH4126" s="174">
        <v>3280</v>
      </c>
      <c r="CI4126" s="174">
        <v>5</v>
      </c>
      <c r="CJ4126" s="174">
        <v>1527.1010000000001</v>
      </c>
      <c r="CK4126" s="174">
        <v>1527.1010000000001</v>
      </c>
      <c r="CU4126" s="174">
        <v>163752</v>
      </c>
      <c r="CV4126" s="174">
        <v>3280</v>
      </c>
      <c r="CW4126" s="174">
        <v>5</v>
      </c>
      <c r="CX4126" s="174">
        <v>1527.1010000000001</v>
      </c>
    </row>
    <row r="4127" spans="84:102" x14ac:dyDescent="0.25">
      <c r="CF4127" s="3" t="s">
        <v>3073</v>
      </c>
      <c r="CG4127" s="174">
        <v>62885</v>
      </c>
      <c r="CH4127" s="174">
        <v>1736</v>
      </c>
      <c r="CI4127" s="174">
        <v>5</v>
      </c>
      <c r="CJ4127" s="174">
        <v>1526.94</v>
      </c>
      <c r="CK4127" s="174">
        <v>1526.94</v>
      </c>
      <c r="CU4127" s="174">
        <v>62885</v>
      </c>
      <c r="CV4127" s="174">
        <v>1736</v>
      </c>
      <c r="CW4127" s="174">
        <v>5</v>
      </c>
      <c r="CX4127" s="174">
        <v>1526.94</v>
      </c>
    </row>
    <row r="4128" spans="84:102" x14ac:dyDescent="0.25">
      <c r="CF4128" s="3" t="s">
        <v>3073</v>
      </c>
      <c r="CG4128" s="174">
        <v>121462</v>
      </c>
      <c r="CH4128" s="174">
        <v>1295</v>
      </c>
      <c r="CI4128" s="174">
        <v>5</v>
      </c>
      <c r="CJ4128" s="174">
        <v>1526.7750000000001</v>
      </c>
      <c r="CK4128" s="174">
        <v>1526.7750000000001</v>
      </c>
      <c r="CU4128" s="174">
        <v>121462</v>
      </c>
      <c r="CV4128" s="174">
        <v>1295</v>
      </c>
      <c r="CW4128" s="174">
        <v>5</v>
      </c>
      <c r="CX4128" s="174">
        <v>1526.7750000000001</v>
      </c>
    </row>
    <row r="4129" spans="84:102" x14ac:dyDescent="0.25">
      <c r="CF4129" s="3" t="s">
        <v>3073</v>
      </c>
      <c r="CG4129" s="174">
        <v>156683</v>
      </c>
      <c r="CH4129" s="174">
        <v>3216</v>
      </c>
      <c r="CI4129" s="174">
        <v>5</v>
      </c>
      <c r="CJ4129" s="174">
        <v>1526.4949999999999</v>
      </c>
      <c r="CK4129" s="174">
        <v>1526.4949999999999</v>
      </c>
      <c r="CU4129" s="174">
        <v>156683</v>
      </c>
      <c r="CV4129" s="174">
        <v>3216</v>
      </c>
      <c r="CW4129" s="174">
        <v>5</v>
      </c>
      <c r="CX4129" s="174">
        <v>1526.4949999999999</v>
      </c>
    </row>
    <row r="4130" spans="84:102" x14ac:dyDescent="0.25">
      <c r="CF4130" s="3" t="s">
        <v>3073</v>
      </c>
      <c r="CG4130" s="174">
        <v>162975</v>
      </c>
      <c r="CH4130" s="174">
        <v>3267</v>
      </c>
      <c r="CI4130" s="174">
        <v>5</v>
      </c>
      <c r="CJ4130" s="174">
        <v>1526.2850000000001</v>
      </c>
      <c r="CK4130" s="174">
        <v>1526.2850000000001</v>
      </c>
      <c r="CU4130" s="174">
        <v>162975</v>
      </c>
      <c r="CV4130" s="174">
        <v>3267</v>
      </c>
      <c r="CW4130" s="174">
        <v>5</v>
      </c>
      <c r="CX4130" s="174">
        <v>1526.2850000000001</v>
      </c>
    </row>
    <row r="4131" spans="84:102" x14ac:dyDescent="0.25">
      <c r="CF4131" s="3" t="s">
        <v>3073</v>
      </c>
      <c r="CG4131" s="174">
        <v>57600</v>
      </c>
      <c r="CH4131" s="174">
        <v>1763</v>
      </c>
      <c r="CI4131" s="174">
        <v>5</v>
      </c>
      <c r="CJ4131" s="174">
        <v>1526.0719999999999</v>
      </c>
      <c r="CK4131" s="174">
        <v>1526.0719999999999</v>
      </c>
      <c r="CU4131" s="174">
        <v>57600</v>
      </c>
      <c r="CV4131" s="174">
        <v>1763</v>
      </c>
      <c r="CW4131" s="174">
        <v>5</v>
      </c>
      <c r="CX4131" s="174">
        <v>1526.0719999999999</v>
      </c>
    </row>
    <row r="4132" spans="84:102" x14ac:dyDescent="0.25">
      <c r="CF4132" s="3" t="s">
        <v>3073</v>
      </c>
      <c r="CG4132" s="174">
        <v>901</v>
      </c>
      <c r="CH4132" s="174">
        <v>110057</v>
      </c>
      <c r="CI4132" s="174">
        <v>5</v>
      </c>
      <c r="CJ4132" s="174">
        <v>1526.03</v>
      </c>
      <c r="CK4132" s="174">
        <v>1526.03</v>
      </c>
      <c r="CU4132" s="174">
        <v>901</v>
      </c>
      <c r="CV4132" s="174">
        <v>110057</v>
      </c>
      <c r="CW4132" s="174">
        <v>5</v>
      </c>
      <c r="CX4132" s="174">
        <v>1526.03</v>
      </c>
    </row>
    <row r="4133" spans="84:102" x14ac:dyDescent="0.25">
      <c r="CF4133" s="3" t="s">
        <v>3073</v>
      </c>
      <c r="CG4133" s="174">
        <v>62842</v>
      </c>
      <c r="CH4133" s="174">
        <v>1721</v>
      </c>
      <c r="CI4133" s="174">
        <v>5</v>
      </c>
      <c r="CJ4133" s="174">
        <v>1525.9570000000001</v>
      </c>
      <c r="CK4133" s="174">
        <v>1525.9570000000001</v>
      </c>
      <c r="CU4133" s="174">
        <v>62842</v>
      </c>
      <c r="CV4133" s="174">
        <v>1721</v>
      </c>
      <c r="CW4133" s="174">
        <v>5</v>
      </c>
      <c r="CX4133" s="174">
        <v>1525.9570000000001</v>
      </c>
    </row>
    <row r="4134" spans="84:102" x14ac:dyDescent="0.25">
      <c r="CF4134" s="3" t="s">
        <v>3073</v>
      </c>
      <c r="CG4134" s="174">
        <v>38129</v>
      </c>
      <c r="CH4134" s="174">
        <v>2519</v>
      </c>
      <c r="CI4134" s="174">
        <v>5</v>
      </c>
      <c r="CJ4134" s="174">
        <v>1525.885</v>
      </c>
      <c r="CK4134" s="174">
        <v>1525.885</v>
      </c>
      <c r="CU4134" s="174">
        <v>38129</v>
      </c>
      <c r="CV4134" s="174">
        <v>2519</v>
      </c>
      <c r="CW4134" s="174">
        <v>5</v>
      </c>
      <c r="CX4134" s="174">
        <v>1525.885</v>
      </c>
    </row>
    <row r="4135" spans="84:102" x14ac:dyDescent="0.25">
      <c r="CF4135" s="3" t="s">
        <v>3073</v>
      </c>
      <c r="CG4135" s="174">
        <v>135922</v>
      </c>
      <c r="CH4135" s="174">
        <v>2036</v>
      </c>
      <c r="CI4135" s="174">
        <v>5</v>
      </c>
      <c r="CJ4135" s="174">
        <v>1525.6949999999999</v>
      </c>
      <c r="CK4135" s="174">
        <v>1525.6949999999999</v>
      </c>
      <c r="CU4135" s="174">
        <v>135922</v>
      </c>
      <c r="CV4135" s="174">
        <v>2036</v>
      </c>
      <c r="CW4135" s="174">
        <v>5</v>
      </c>
      <c r="CX4135" s="174">
        <v>1525.6949999999999</v>
      </c>
    </row>
    <row r="4136" spans="84:102" x14ac:dyDescent="0.25">
      <c r="CF4136" s="3" t="s">
        <v>3073</v>
      </c>
      <c r="CG4136" s="174">
        <v>2554</v>
      </c>
      <c r="CH4136" s="174">
        <v>45499</v>
      </c>
      <c r="CI4136" s="174">
        <v>5</v>
      </c>
      <c r="CJ4136" s="174">
        <v>1525.614</v>
      </c>
      <c r="CK4136" s="174">
        <v>1525.614</v>
      </c>
      <c r="CU4136" s="174">
        <v>2554</v>
      </c>
      <c r="CV4136" s="174">
        <v>45499</v>
      </c>
      <c r="CW4136" s="174">
        <v>5</v>
      </c>
      <c r="CX4136" s="174">
        <v>1525.614</v>
      </c>
    </row>
    <row r="4137" spans="84:102" x14ac:dyDescent="0.25">
      <c r="CF4137" s="3" t="s">
        <v>3073</v>
      </c>
      <c r="CG4137" s="174">
        <v>898</v>
      </c>
      <c r="CH4137" s="174">
        <v>108831</v>
      </c>
      <c r="CI4137" s="174">
        <v>5</v>
      </c>
      <c r="CJ4137" s="174">
        <v>1525.432</v>
      </c>
      <c r="CK4137" s="174">
        <v>1525.432</v>
      </c>
      <c r="CU4137" s="174">
        <v>898</v>
      </c>
      <c r="CV4137" s="174">
        <v>108831</v>
      </c>
      <c r="CW4137" s="174">
        <v>5</v>
      </c>
      <c r="CX4137" s="174">
        <v>1525.432</v>
      </c>
    </row>
    <row r="4138" spans="84:102" x14ac:dyDescent="0.25">
      <c r="CF4138" s="3" t="s">
        <v>3073</v>
      </c>
      <c r="CG4138" s="174">
        <v>1691</v>
      </c>
      <c r="CH4138" s="174">
        <v>68295</v>
      </c>
      <c r="CI4138" s="174">
        <v>5</v>
      </c>
      <c r="CJ4138" s="174">
        <v>1524.856</v>
      </c>
      <c r="CK4138" s="174">
        <v>1524.856</v>
      </c>
      <c r="CU4138" s="174">
        <v>1691</v>
      </c>
      <c r="CV4138" s="174">
        <v>68295</v>
      </c>
      <c r="CW4138" s="174">
        <v>5</v>
      </c>
      <c r="CX4138" s="174">
        <v>1524.856</v>
      </c>
    </row>
    <row r="4139" spans="84:102" x14ac:dyDescent="0.25">
      <c r="CF4139" s="3" t="s">
        <v>3073</v>
      </c>
      <c r="CG4139" s="174">
        <v>2466</v>
      </c>
      <c r="CH4139" s="174">
        <v>31855</v>
      </c>
      <c r="CI4139" s="174">
        <v>5</v>
      </c>
      <c r="CJ4139" s="174">
        <v>1524.8320000000001</v>
      </c>
      <c r="CK4139" s="174">
        <v>1524.8320000000001</v>
      </c>
      <c r="CU4139" s="174">
        <v>2466</v>
      </c>
      <c r="CV4139" s="174">
        <v>31855</v>
      </c>
      <c r="CW4139" s="174">
        <v>5</v>
      </c>
      <c r="CX4139" s="174">
        <v>1524.8320000000001</v>
      </c>
    </row>
    <row r="4140" spans="84:102" x14ac:dyDescent="0.25">
      <c r="CF4140" s="3" t="s">
        <v>3073</v>
      </c>
      <c r="CG4140" s="174">
        <v>74360</v>
      </c>
      <c r="CH4140" s="174">
        <v>3527</v>
      </c>
      <c r="CI4140" s="174">
        <v>5</v>
      </c>
      <c r="CJ4140" s="174">
        <v>1524.82</v>
      </c>
      <c r="CK4140" s="174">
        <v>1524.82</v>
      </c>
      <c r="CU4140" s="174">
        <v>74360</v>
      </c>
      <c r="CV4140" s="174">
        <v>3527</v>
      </c>
      <c r="CW4140" s="174">
        <v>5</v>
      </c>
      <c r="CX4140" s="174">
        <v>1524.82</v>
      </c>
    </row>
    <row r="4141" spans="84:102" x14ac:dyDescent="0.25">
      <c r="CF4141" s="3" t="s">
        <v>3073</v>
      </c>
      <c r="CG4141" s="174">
        <v>159198</v>
      </c>
      <c r="CH4141" s="174">
        <v>3000</v>
      </c>
      <c r="CI4141" s="174">
        <v>5</v>
      </c>
      <c r="CJ4141" s="174">
        <v>1524.701</v>
      </c>
      <c r="CK4141" s="174">
        <v>1524.701</v>
      </c>
      <c r="CU4141" s="174">
        <v>159198</v>
      </c>
      <c r="CV4141" s="174">
        <v>3000</v>
      </c>
      <c r="CW4141" s="174">
        <v>5</v>
      </c>
      <c r="CX4141" s="174">
        <v>1524.701</v>
      </c>
    </row>
    <row r="4142" spans="84:102" x14ac:dyDescent="0.25">
      <c r="CF4142" s="3" t="s">
        <v>3073</v>
      </c>
      <c r="CG4142" s="174">
        <v>7429</v>
      </c>
      <c r="CH4142" s="174">
        <v>2105</v>
      </c>
      <c r="CI4142" s="174">
        <v>5</v>
      </c>
      <c r="CJ4142" s="174">
        <v>1524.6189999999999</v>
      </c>
      <c r="CK4142" s="174">
        <v>1524.6189999999999</v>
      </c>
      <c r="CU4142" s="174">
        <v>7429</v>
      </c>
      <c r="CV4142" s="174">
        <v>2105</v>
      </c>
      <c r="CW4142" s="174">
        <v>5</v>
      </c>
      <c r="CX4142" s="174">
        <v>1524.6189999999999</v>
      </c>
    </row>
    <row r="4143" spans="84:102" x14ac:dyDescent="0.25">
      <c r="CF4143" s="3" t="s">
        <v>3073</v>
      </c>
      <c r="CG4143" s="174">
        <v>2423</v>
      </c>
      <c r="CH4143" s="174">
        <v>31340</v>
      </c>
      <c r="CI4143" s="174">
        <v>5</v>
      </c>
      <c r="CJ4143" s="174">
        <v>1524.4380000000001</v>
      </c>
      <c r="CK4143" s="174">
        <v>1524.4380000000001</v>
      </c>
      <c r="CU4143" s="174">
        <v>2423</v>
      </c>
      <c r="CV4143" s="174">
        <v>31340</v>
      </c>
      <c r="CW4143" s="174">
        <v>5</v>
      </c>
      <c r="CX4143" s="174">
        <v>1524.4380000000001</v>
      </c>
    </row>
    <row r="4144" spans="84:102" x14ac:dyDescent="0.25">
      <c r="CF4144" s="3" t="s">
        <v>3073</v>
      </c>
      <c r="CG4144" s="174">
        <v>60700</v>
      </c>
      <c r="CH4144" s="174">
        <v>3498</v>
      </c>
      <c r="CI4144" s="174">
        <v>5</v>
      </c>
      <c r="CJ4144" s="174">
        <v>1523.671</v>
      </c>
      <c r="CK4144" s="174">
        <v>1523.671</v>
      </c>
      <c r="CU4144" s="174">
        <v>60700</v>
      </c>
      <c r="CV4144" s="174">
        <v>3498</v>
      </c>
      <c r="CW4144" s="174">
        <v>5</v>
      </c>
      <c r="CX4144" s="174">
        <v>1523.671</v>
      </c>
    </row>
    <row r="4145" spans="84:102" x14ac:dyDescent="0.25">
      <c r="CF4145" s="3" t="s">
        <v>3073</v>
      </c>
      <c r="CG4145" s="174">
        <v>71239</v>
      </c>
      <c r="CH4145" s="174">
        <v>1660</v>
      </c>
      <c r="CI4145" s="174">
        <v>5</v>
      </c>
      <c r="CJ4145" s="174">
        <v>1523.163</v>
      </c>
      <c r="CK4145" s="174">
        <v>1523.163</v>
      </c>
      <c r="CU4145" s="174">
        <v>71239</v>
      </c>
      <c r="CV4145" s="174">
        <v>1660</v>
      </c>
      <c r="CW4145" s="174">
        <v>5</v>
      </c>
      <c r="CX4145" s="174">
        <v>1523.163</v>
      </c>
    </row>
    <row r="4146" spans="84:102" x14ac:dyDescent="0.25">
      <c r="CF4146" s="3" t="s">
        <v>3073</v>
      </c>
      <c r="CG4146" s="174">
        <v>69873</v>
      </c>
      <c r="CH4146" s="174">
        <v>233</v>
      </c>
      <c r="CI4146" s="174">
        <v>5</v>
      </c>
      <c r="CJ4146" s="174">
        <v>1522.8030000000001</v>
      </c>
      <c r="CK4146" s="174">
        <v>1522.8030000000001</v>
      </c>
      <c r="CU4146" s="174">
        <v>69873</v>
      </c>
      <c r="CV4146" s="174">
        <v>233</v>
      </c>
      <c r="CW4146" s="174">
        <v>5</v>
      </c>
      <c r="CX4146" s="174">
        <v>1522.8030000000001</v>
      </c>
    </row>
    <row r="4147" spans="84:102" x14ac:dyDescent="0.25">
      <c r="CF4147" s="3" t="s">
        <v>3073</v>
      </c>
      <c r="CG4147" s="174">
        <v>87354</v>
      </c>
      <c r="CH4147" s="174">
        <v>628</v>
      </c>
      <c r="CI4147" s="174">
        <v>5</v>
      </c>
      <c r="CJ4147" s="174">
        <v>1522.5640000000001</v>
      </c>
      <c r="CK4147" s="174">
        <v>1522.5640000000001</v>
      </c>
      <c r="CU4147" s="174">
        <v>87354</v>
      </c>
      <c r="CV4147" s="174">
        <v>628</v>
      </c>
      <c r="CW4147" s="174">
        <v>5</v>
      </c>
      <c r="CX4147" s="174">
        <v>1522.5640000000001</v>
      </c>
    </row>
    <row r="4148" spans="84:102" x14ac:dyDescent="0.25">
      <c r="CF4148" s="3" t="s">
        <v>3073</v>
      </c>
      <c r="CG4148" s="174">
        <v>183064</v>
      </c>
      <c r="CH4148" s="174">
        <v>3466</v>
      </c>
      <c r="CI4148" s="174">
        <v>5</v>
      </c>
      <c r="CJ4148" s="174">
        <v>1522.0940000000001</v>
      </c>
      <c r="CK4148" s="174">
        <v>1522.0940000000001</v>
      </c>
      <c r="CU4148" s="174">
        <v>183064</v>
      </c>
      <c r="CV4148" s="174">
        <v>3466</v>
      </c>
      <c r="CW4148" s="174">
        <v>5</v>
      </c>
      <c r="CX4148" s="174">
        <v>1522.0940000000001</v>
      </c>
    </row>
    <row r="4149" spans="84:102" x14ac:dyDescent="0.25">
      <c r="CF4149" s="3" t="s">
        <v>3073</v>
      </c>
      <c r="CG4149" s="174">
        <v>3466</v>
      </c>
      <c r="CH4149" s="174">
        <v>183064</v>
      </c>
      <c r="CI4149" s="174">
        <v>5</v>
      </c>
      <c r="CJ4149" s="174">
        <v>1522.0550000000001</v>
      </c>
      <c r="CK4149" s="174">
        <v>1522.0550000000001</v>
      </c>
      <c r="CU4149" s="174">
        <v>3466</v>
      </c>
      <c r="CV4149" s="174">
        <v>183064</v>
      </c>
      <c r="CW4149" s="174">
        <v>5</v>
      </c>
      <c r="CX4149" s="174">
        <v>1522.0550000000001</v>
      </c>
    </row>
    <row r="4150" spans="84:102" x14ac:dyDescent="0.25">
      <c r="CF4150" s="3" t="s">
        <v>3073</v>
      </c>
      <c r="CG4150" s="174">
        <v>68106</v>
      </c>
      <c r="CH4150" s="174">
        <v>153</v>
      </c>
      <c r="CI4150" s="174">
        <v>5</v>
      </c>
      <c r="CJ4150" s="174">
        <v>1521.7370000000001</v>
      </c>
      <c r="CK4150" s="174">
        <v>1521.7370000000001</v>
      </c>
      <c r="CU4150" s="174">
        <v>68106</v>
      </c>
      <c r="CV4150" s="174">
        <v>153</v>
      </c>
      <c r="CW4150" s="174">
        <v>5</v>
      </c>
      <c r="CX4150" s="174">
        <v>1521.7370000000001</v>
      </c>
    </row>
    <row r="4151" spans="84:102" x14ac:dyDescent="0.25">
      <c r="CF4151" s="3" t="s">
        <v>3073</v>
      </c>
      <c r="CG4151" s="174">
        <v>91615</v>
      </c>
      <c r="CH4151" s="174">
        <v>3596</v>
      </c>
      <c r="CI4151" s="174">
        <v>5</v>
      </c>
      <c r="CJ4151" s="174">
        <v>1520.393</v>
      </c>
      <c r="CK4151" s="174">
        <v>1520.393</v>
      </c>
      <c r="CU4151" s="174">
        <v>91615</v>
      </c>
      <c r="CV4151" s="174">
        <v>3596</v>
      </c>
      <c r="CW4151" s="174">
        <v>5</v>
      </c>
      <c r="CX4151" s="174">
        <v>1520.393</v>
      </c>
    </row>
    <row r="4152" spans="84:102" x14ac:dyDescent="0.25">
      <c r="CF4152" s="3" t="s">
        <v>3073</v>
      </c>
      <c r="CG4152" s="174">
        <v>144868</v>
      </c>
      <c r="CH4152" s="174">
        <v>1147</v>
      </c>
      <c r="CI4152" s="174">
        <v>5</v>
      </c>
      <c r="CJ4152" s="174">
        <v>1519.356</v>
      </c>
      <c r="CK4152" s="174">
        <v>1519.356</v>
      </c>
      <c r="CU4152" s="174">
        <v>144868</v>
      </c>
      <c r="CV4152" s="174">
        <v>1147</v>
      </c>
      <c r="CW4152" s="174">
        <v>5</v>
      </c>
      <c r="CX4152" s="174">
        <v>1519.356</v>
      </c>
    </row>
    <row r="4153" spans="84:102" x14ac:dyDescent="0.25">
      <c r="CF4153" s="3" t="s">
        <v>3073</v>
      </c>
      <c r="CG4153" s="174">
        <v>1334</v>
      </c>
      <c r="CH4153" s="174">
        <v>115635</v>
      </c>
      <c r="CI4153" s="174">
        <v>5</v>
      </c>
      <c r="CJ4153" s="174">
        <v>1519.2149999999999</v>
      </c>
      <c r="CK4153" s="174">
        <v>1519.2149999999999</v>
      </c>
      <c r="CU4153" s="174">
        <v>1334</v>
      </c>
      <c r="CV4153" s="174">
        <v>115635</v>
      </c>
      <c r="CW4153" s="174">
        <v>5</v>
      </c>
      <c r="CX4153" s="174">
        <v>1519.2149999999999</v>
      </c>
    </row>
    <row r="4154" spans="84:102" x14ac:dyDescent="0.25">
      <c r="CF4154" s="3" t="s">
        <v>3073</v>
      </c>
      <c r="CG4154" s="174">
        <v>76934</v>
      </c>
      <c r="CH4154" s="174">
        <v>349</v>
      </c>
      <c r="CI4154" s="174">
        <v>5</v>
      </c>
      <c r="CJ4154" s="174">
        <v>1519.1079999999999</v>
      </c>
      <c r="CK4154" s="174">
        <v>1519.1079999999999</v>
      </c>
      <c r="CU4154" s="174">
        <v>76934</v>
      </c>
      <c r="CV4154" s="174">
        <v>349</v>
      </c>
      <c r="CW4154" s="174">
        <v>5</v>
      </c>
      <c r="CX4154" s="174">
        <v>1519.1079999999999</v>
      </c>
    </row>
    <row r="4155" spans="84:102" x14ac:dyDescent="0.25">
      <c r="CF4155" s="3" t="s">
        <v>3073</v>
      </c>
      <c r="CG4155" s="174">
        <v>31340</v>
      </c>
      <c r="CH4155" s="174">
        <v>2423</v>
      </c>
      <c r="CI4155" s="174">
        <v>5</v>
      </c>
      <c r="CJ4155" s="174">
        <v>1518.8710000000001</v>
      </c>
      <c r="CK4155" s="174">
        <v>1518.8710000000001</v>
      </c>
      <c r="CU4155" s="174">
        <v>31340</v>
      </c>
      <c r="CV4155" s="174">
        <v>2423</v>
      </c>
      <c r="CW4155" s="174">
        <v>5</v>
      </c>
      <c r="CX4155" s="174">
        <v>1518.8710000000001</v>
      </c>
    </row>
    <row r="4156" spans="84:102" x14ac:dyDescent="0.25">
      <c r="CF4156" s="3" t="s">
        <v>3073</v>
      </c>
      <c r="CG4156" s="174">
        <v>218</v>
      </c>
      <c r="CH4156" s="174">
        <v>70121</v>
      </c>
      <c r="CI4156" s="174">
        <v>5</v>
      </c>
      <c r="CJ4156" s="174">
        <v>1518.8050000000001</v>
      </c>
      <c r="CK4156" s="174">
        <v>1518.8050000000001</v>
      </c>
      <c r="CU4156" s="174">
        <v>218</v>
      </c>
      <c r="CV4156" s="174">
        <v>70121</v>
      </c>
      <c r="CW4156" s="174">
        <v>5</v>
      </c>
      <c r="CX4156" s="174">
        <v>1518.8050000000001</v>
      </c>
    </row>
    <row r="4157" spans="84:102" x14ac:dyDescent="0.25">
      <c r="CF4157" s="3" t="s">
        <v>3073</v>
      </c>
      <c r="CG4157" s="174">
        <v>33921</v>
      </c>
      <c r="CH4157" s="174">
        <v>2493</v>
      </c>
      <c r="CI4157" s="174">
        <v>5</v>
      </c>
      <c r="CJ4157" s="174">
        <v>1518.672</v>
      </c>
      <c r="CK4157" s="174">
        <v>1518.672</v>
      </c>
      <c r="CU4157" s="174">
        <v>33921</v>
      </c>
      <c r="CV4157" s="174">
        <v>2493</v>
      </c>
      <c r="CW4157" s="174">
        <v>5</v>
      </c>
      <c r="CX4157" s="174">
        <v>1518.672</v>
      </c>
    </row>
    <row r="4158" spans="84:102" x14ac:dyDescent="0.25">
      <c r="CF4158" s="3" t="s">
        <v>3073</v>
      </c>
      <c r="CG4158" s="174">
        <v>1179</v>
      </c>
      <c r="CH4158" s="174">
        <v>139664</v>
      </c>
      <c r="CI4158" s="174">
        <v>5</v>
      </c>
      <c r="CJ4158" s="174">
        <v>1518.3869999999999</v>
      </c>
      <c r="CK4158" s="174">
        <v>1518.3869999999999</v>
      </c>
      <c r="CU4158" s="174">
        <v>1179</v>
      </c>
      <c r="CV4158" s="174">
        <v>139664</v>
      </c>
      <c r="CW4158" s="174">
        <v>5</v>
      </c>
      <c r="CX4158" s="174">
        <v>1518.3869999999999</v>
      </c>
    </row>
    <row r="4159" spans="84:102" x14ac:dyDescent="0.25">
      <c r="CF4159" s="3" t="s">
        <v>3073</v>
      </c>
      <c r="CG4159" s="174">
        <v>172132</v>
      </c>
      <c r="CH4159" s="174">
        <v>3379</v>
      </c>
      <c r="CI4159" s="174">
        <v>5</v>
      </c>
      <c r="CJ4159" s="174">
        <v>1518.116</v>
      </c>
      <c r="CK4159" s="174">
        <v>1518.116</v>
      </c>
      <c r="CU4159" s="174">
        <v>172132</v>
      </c>
      <c r="CV4159" s="174">
        <v>3379</v>
      </c>
      <c r="CW4159" s="174">
        <v>5</v>
      </c>
      <c r="CX4159" s="174">
        <v>1518.116</v>
      </c>
    </row>
    <row r="4160" spans="84:102" x14ac:dyDescent="0.25">
      <c r="CF4160" s="3" t="s">
        <v>3073</v>
      </c>
      <c r="CG4160" s="174">
        <v>172864</v>
      </c>
      <c r="CH4160" s="174">
        <v>3390</v>
      </c>
      <c r="CI4160" s="174">
        <v>5</v>
      </c>
      <c r="CJ4160" s="174">
        <v>1517.7560000000001</v>
      </c>
      <c r="CK4160" s="174">
        <v>1517.7560000000001</v>
      </c>
      <c r="CU4160" s="174">
        <v>172864</v>
      </c>
      <c r="CV4160" s="174">
        <v>3390</v>
      </c>
      <c r="CW4160" s="174">
        <v>5</v>
      </c>
      <c r="CX4160" s="174">
        <v>1517.7560000000001</v>
      </c>
    </row>
    <row r="4161" spans="84:102" x14ac:dyDescent="0.25">
      <c r="CF4161" s="3" t="s">
        <v>3073</v>
      </c>
      <c r="CG4161" s="174">
        <v>107218</v>
      </c>
      <c r="CH4161" s="174">
        <v>1396</v>
      </c>
      <c r="CI4161" s="174">
        <v>5</v>
      </c>
      <c r="CJ4161" s="174">
        <v>1517.4010000000001</v>
      </c>
      <c r="CK4161" s="174">
        <v>1517.4010000000001</v>
      </c>
      <c r="CU4161" s="174">
        <v>107218</v>
      </c>
      <c r="CV4161" s="174">
        <v>1396</v>
      </c>
      <c r="CW4161" s="174">
        <v>5</v>
      </c>
      <c r="CX4161" s="174">
        <v>1517.4010000000001</v>
      </c>
    </row>
    <row r="4162" spans="84:102" x14ac:dyDescent="0.25">
      <c r="CF4162" s="3" t="s">
        <v>3073</v>
      </c>
      <c r="CG4162" s="174">
        <v>63576</v>
      </c>
      <c r="CH4162" s="174">
        <v>3682</v>
      </c>
      <c r="CI4162" s="174">
        <v>5</v>
      </c>
      <c r="CJ4162" s="174">
        <v>1517.3510000000001</v>
      </c>
      <c r="CK4162" s="174">
        <v>1517.3510000000001</v>
      </c>
      <c r="CU4162" s="174">
        <v>63576</v>
      </c>
      <c r="CV4162" s="174">
        <v>3682</v>
      </c>
      <c r="CW4162" s="174">
        <v>5</v>
      </c>
      <c r="CX4162" s="174">
        <v>1517.3510000000001</v>
      </c>
    </row>
    <row r="4163" spans="84:102" x14ac:dyDescent="0.25">
      <c r="CF4163" s="3" t="s">
        <v>3073</v>
      </c>
      <c r="CG4163" s="174">
        <v>2637</v>
      </c>
      <c r="CH4163" s="174">
        <v>43809</v>
      </c>
      <c r="CI4163" s="174">
        <v>5</v>
      </c>
      <c r="CJ4163" s="174">
        <v>1517.22</v>
      </c>
      <c r="CK4163" s="174">
        <v>1517.22</v>
      </c>
      <c r="CU4163" s="174">
        <v>2637</v>
      </c>
      <c r="CV4163" s="174">
        <v>43809</v>
      </c>
      <c r="CW4163" s="174">
        <v>5</v>
      </c>
      <c r="CX4163" s="174">
        <v>1517.22</v>
      </c>
    </row>
    <row r="4164" spans="84:102" x14ac:dyDescent="0.25">
      <c r="CF4164" s="3" t="s">
        <v>3073</v>
      </c>
      <c r="CG4164" s="174">
        <v>148696</v>
      </c>
      <c r="CH4164" s="174">
        <v>2824</v>
      </c>
      <c r="CI4164" s="174">
        <v>5</v>
      </c>
      <c r="CJ4164" s="174">
        <v>1517.107</v>
      </c>
      <c r="CK4164" s="174">
        <v>1517.107</v>
      </c>
      <c r="CU4164" s="174">
        <v>148696</v>
      </c>
      <c r="CV4164" s="174">
        <v>2824</v>
      </c>
      <c r="CW4164" s="174">
        <v>5</v>
      </c>
      <c r="CX4164" s="174">
        <v>1517.107</v>
      </c>
    </row>
    <row r="4165" spans="84:102" x14ac:dyDescent="0.25">
      <c r="CF4165" s="3" t="s">
        <v>3073</v>
      </c>
      <c r="CG4165" s="174">
        <v>747</v>
      </c>
      <c r="CH4165" s="174">
        <v>99175</v>
      </c>
      <c r="CI4165" s="174">
        <v>5</v>
      </c>
      <c r="CJ4165" s="174">
        <v>1517.029</v>
      </c>
      <c r="CK4165" s="174">
        <v>1517.029</v>
      </c>
      <c r="CU4165" s="174">
        <v>747</v>
      </c>
      <c r="CV4165" s="174">
        <v>99175</v>
      </c>
      <c r="CW4165" s="174">
        <v>5</v>
      </c>
      <c r="CX4165" s="174">
        <v>1517.029</v>
      </c>
    </row>
    <row r="4166" spans="84:102" x14ac:dyDescent="0.25">
      <c r="CF4166" s="3" t="s">
        <v>3073</v>
      </c>
      <c r="CG4166" s="174">
        <v>94775</v>
      </c>
      <c r="CH4166" s="174">
        <v>701</v>
      </c>
      <c r="CI4166" s="174">
        <v>5</v>
      </c>
      <c r="CJ4166" s="174">
        <v>1516.778</v>
      </c>
      <c r="CK4166" s="174">
        <v>1516.778</v>
      </c>
      <c r="CU4166" s="174">
        <v>94775</v>
      </c>
      <c r="CV4166" s="174">
        <v>701</v>
      </c>
      <c r="CW4166" s="174">
        <v>5</v>
      </c>
      <c r="CX4166" s="174">
        <v>1516.778</v>
      </c>
    </row>
    <row r="4167" spans="84:102" x14ac:dyDescent="0.25">
      <c r="CF4167" s="3" t="s">
        <v>3073</v>
      </c>
      <c r="CG4167" s="174">
        <v>1068</v>
      </c>
      <c r="CH4167" s="174">
        <v>129742</v>
      </c>
      <c r="CI4167" s="174">
        <v>5</v>
      </c>
      <c r="CJ4167" s="174">
        <v>1516.5360000000001</v>
      </c>
      <c r="CK4167" s="174">
        <v>1516.5360000000001</v>
      </c>
      <c r="CU4167" s="174">
        <v>1068</v>
      </c>
      <c r="CV4167" s="174">
        <v>129742</v>
      </c>
      <c r="CW4167" s="174">
        <v>5</v>
      </c>
      <c r="CX4167" s="174">
        <v>1516.5360000000001</v>
      </c>
    </row>
    <row r="4168" spans="84:102" x14ac:dyDescent="0.25">
      <c r="CF4168" s="3" t="s">
        <v>3073</v>
      </c>
      <c r="CG4168" s="174">
        <v>86285</v>
      </c>
      <c r="CH4168" s="174">
        <v>538</v>
      </c>
      <c r="CI4168" s="174">
        <v>5</v>
      </c>
      <c r="CJ4168" s="174">
        <v>1516.354</v>
      </c>
      <c r="CK4168" s="174">
        <v>1516.354</v>
      </c>
      <c r="CU4168" s="174">
        <v>86285</v>
      </c>
      <c r="CV4168" s="174">
        <v>538</v>
      </c>
      <c r="CW4168" s="174">
        <v>5</v>
      </c>
      <c r="CX4168" s="174">
        <v>1516.354</v>
      </c>
    </row>
    <row r="4169" spans="84:102" x14ac:dyDescent="0.25">
      <c r="CF4169" s="3" t="s">
        <v>3073</v>
      </c>
      <c r="CG4169" s="174">
        <v>3137</v>
      </c>
      <c r="CH4169" s="174">
        <v>150337</v>
      </c>
      <c r="CI4169" s="174">
        <v>5</v>
      </c>
      <c r="CJ4169" s="174">
        <v>1515.606</v>
      </c>
      <c r="CK4169" s="174">
        <v>1515.606</v>
      </c>
      <c r="CU4169" s="174">
        <v>3137</v>
      </c>
      <c r="CV4169" s="174">
        <v>150337</v>
      </c>
      <c r="CW4169" s="174">
        <v>5</v>
      </c>
      <c r="CX4169" s="174">
        <v>1515.606</v>
      </c>
    </row>
    <row r="4170" spans="84:102" x14ac:dyDescent="0.25">
      <c r="CF4170" s="3" t="s">
        <v>3073</v>
      </c>
      <c r="CG4170" s="174">
        <v>141785</v>
      </c>
      <c r="CH4170" s="174">
        <v>2756</v>
      </c>
      <c r="CI4170" s="174">
        <v>5</v>
      </c>
      <c r="CJ4170" s="174">
        <v>1515.5650000000001</v>
      </c>
      <c r="CK4170" s="174">
        <v>1515.5650000000001</v>
      </c>
      <c r="CU4170" s="174">
        <v>141785</v>
      </c>
      <c r="CV4170" s="174">
        <v>2756</v>
      </c>
      <c r="CW4170" s="174">
        <v>5</v>
      </c>
      <c r="CX4170" s="174">
        <v>1515.5650000000001</v>
      </c>
    </row>
    <row r="4171" spans="84:102" x14ac:dyDescent="0.25">
      <c r="CF4171" s="3" t="s">
        <v>3073</v>
      </c>
      <c r="CG4171" s="174">
        <v>55913</v>
      </c>
      <c r="CH4171" s="174">
        <v>1761</v>
      </c>
      <c r="CI4171" s="174">
        <v>5</v>
      </c>
      <c r="CJ4171" s="174">
        <v>1515.5029999999999</v>
      </c>
      <c r="CK4171" s="174">
        <v>1515.5029999999999</v>
      </c>
      <c r="CU4171" s="174">
        <v>55913</v>
      </c>
      <c r="CV4171" s="174">
        <v>1761</v>
      </c>
      <c r="CW4171" s="174">
        <v>5</v>
      </c>
      <c r="CX4171" s="174">
        <v>1515.5029999999999</v>
      </c>
    </row>
    <row r="4172" spans="84:102" x14ac:dyDescent="0.25">
      <c r="CF4172" s="3" t="s">
        <v>3073</v>
      </c>
      <c r="CG4172" s="174">
        <v>1621</v>
      </c>
      <c r="CH4172" s="174">
        <v>77874</v>
      </c>
      <c r="CI4172" s="174">
        <v>5</v>
      </c>
      <c r="CJ4172" s="174">
        <v>1515.223</v>
      </c>
      <c r="CK4172" s="174">
        <v>1515.223</v>
      </c>
      <c r="CU4172" s="174">
        <v>1621</v>
      </c>
      <c r="CV4172" s="174">
        <v>77874</v>
      </c>
      <c r="CW4172" s="174">
        <v>5</v>
      </c>
      <c r="CX4172" s="174">
        <v>1515.223</v>
      </c>
    </row>
    <row r="4173" spans="84:102" x14ac:dyDescent="0.25">
      <c r="CF4173" s="3" t="s">
        <v>3073</v>
      </c>
      <c r="CG4173" s="174">
        <v>53969</v>
      </c>
      <c r="CH4173" s="174">
        <v>1854</v>
      </c>
      <c r="CI4173" s="174">
        <v>5</v>
      </c>
      <c r="CJ4173" s="174">
        <v>1515.123</v>
      </c>
      <c r="CK4173" s="174">
        <v>1515.123</v>
      </c>
      <c r="CU4173" s="174">
        <v>53969</v>
      </c>
      <c r="CV4173" s="174">
        <v>1854</v>
      </c>
      <c r="CW4173" s="174">
        <v>5</v>
      </c>
      <c r="CX4173" s="174">
        <v>1515.123</v>
      </c>
    </row>
    <row r="4174" spans="84:102" x14ac:dyDescent="0.25">
      <c r="CF4174" s="3" t="s">
        <v>3073</v>
      </c>
      <c r="CG4174" s="174">
        <v>41296</v>
      </c>
      <c r="CH4174" s="174">
        <v>2569</v>
      </c>
      <c r="CI4174" s="174">
        <v>5</v>
      </c>
      <c r="CJ4174" s="174">
        <v>1514.5920000000001</v>
      </c>
      <c r="CK4174" s="174">
        <v>1514.5920000000001</v>
      </c>
      <c r="CU4174" s="174">
        <v>41296</v>
      </c>
      <c r="CV4174" s="174">
        <v>2569</v>
      </c>
      <c r="CW4174" s="174">
        <v>5</v>
      </c>
      <c r="CX4174" s="174">
        <v>1514.5920000000001</v>
      </c>
    </row>
    <row r="4175" spans="84:102" x14ac:dyDescent="0.25">
      <c r="CF4175" s="3" t="s">
        <v>3073</v>
      </c>
      <c r="CG4175" s="174">
        <v>69921</v>
      </c>
      <c r="CH4175" s="174">
        <v>218</v>
      </c>
      <c r="CI4175" s="174">
        <v>5</v>
      </c>
      <c r="CJ4175" s="174">
        <v>1514.2829999999999</v>
      </c>
      <c r="CK4175" s="174">
        <v>1514.2829999999999</v>
      </c>
      <c r="CU4175" s="174">
        <v>69921</v>
      </c>
      <c r="CV4175" s="174">
        <v>218</v>
      </c>
      <c r="CW4175" s="174">
        <v>5</v>
      </c>
      <c r="CX4175" s="174">
        <v>1514.2829999999999</v>
      </c>
    </row>
    <row r="4176" spans="84:102" x14ac:dyDescent="0.25">
      <c r="CF4176" s="3" t="s">
        <v>3073</v>
      </c>
      <c r="CG4176" s="174">
        <v>74810</v>
      </c>
      <c r="CH4176" s="174">
        <v>317</v>
      </c>
      <c r="CI4176" s="174">
        <v>5</v>
      </c>
      <c r="CJ4176" s="174">
        <v>1513.72</v>
      </c>
      <c r="CK4176" s="174">
        <v>1513.72</v>
      </c>
      <c r="CU4176" s="174">
        <v>74810</v>
      </c>
      <c r="CV4176" s="174">
        <v>317</v>
      </c>
      <c r="CW4176" s="174">
        <v>5</v>
      </c>
      <c r="CX4176" s="174">
        <v>1513.72</v>
      </c>
    </row>
    <row r="4177" spans="84:102" x14ac:dyDescent="0.25">
      <c r="CF4177" s="3" t="s">
        <v>3073</v>
      </c>
      <c r="CG4177" s="174">
        <v>130895</v>
      </c>
      <c r="CH4177" s="174">
        <v>1228</v>
      </c>
      <c r="CI4177" s="174">
        <v>5</v>
      </c>
      <c r="CJ4177" s="174">
        <v>1513.4269999999999</v>
      </c>
      <c r="CK4177" s="174">
        <v>1513.4269999999999</v>
      </c>
      <c r="CU4177" s="174">
        <v>130895</v>
      </c>
      <c r="CV4177" s="174">
        <v>1228</v>
      </c>
      <c r="CW4177" s="174">
        <v>5</v>
      </c>
      <c r="CX4177" s="174">
        <v>1513.4269999999999</v>
      </c>
    </row>
    <row r="4178" spans="84:102" x14ac:dyDescent="0.25">
      <c r="CF4178" s="3" t="s">
        <v>3073</v>
      </c>
      <c r="CG4178" s="174">
        <v>171231</v>
      </c>
      <c r="CH4178" s="174">
        <v>3386</v>
      </c>
      <c r="CI4178" s="174">
        <v>5</v>
      </c>
      <c r="CJ4178" s="174">
        <v>1513.3340000000001</v>
      </c>
      <c r="CK4178" s="174">
        <v>1513.3340000000001</v>
      </c>
      <c r="CU4178" s="174">
        <v>171231</v>
      </c>
      <c r="CV4178" s="174">
        <v>3386</v>
      </c>
      <c r="CW4178" s="174">
        <v>5</v>
      </c>
      <c r="CX4178" s="174">
        <v>1513.3340000000001</v>
      </c>
    </row>
    <row r="4179" spans="84:102" x14ac:dyDescent="0.25">
      <c r="CF4179" s="3" t="s">
        <v>3073</v>
      </c>
      <c r="CG4179" s="174">
        <v>51028</v>
      </c>
      <c r="CH4179" s="174">
        <v>1831</v>
      </c>
      <c r="CI4179" s="174">
        <v>5</v>
      </c>
      <c r="CJ4179" s="174">
        <v>1512.83</v>
      </c>
      <c r="CK4179" s="174">
        <v>1512.83</v>
      </c>
      <c r="CU4179" s="174">
        <v>51028</v>
      </c>
      <c r="CV4179" s="174">
        <v>1831</v>
      </c>
      <c r="CW4179" s="174">
        <v>5</v>
      </c>
      <c r="CX4179" s="174">
        <v>1512.83</v>
      </c>
    </row>
    <row r="4180" spans="84:102" x14ac:dyDescent="0.25">
      <c r="CF4180" s="3" t="s">
        <v>3073</v>
      </c>
      <c r="CG4180" s="174">
        <v>74960</v>
      </c>
      <c r="CH4180" s="174">
        <v>327</v>
      </c>
      <c r="CI4180" s="174">
        <v>5</v>
      </c>
      <c r="CJ4180" s="174">
        <v>1512.68</v>
      </c>
      <c r="CK4180" s="174">
        <v>1512.68</v>
      </c>
      <c r="CU4180" s="174">
        <v>74960</v>
      </c>
      <c r="CV4180" s="174">
        <v>327</v>
      </c>
      <c r="CW4180" s="174">
        <v>5</v>
      </c>
      <c r="CX4180" s="174">
        <v>1512.68</v>
      </c>
    </row>
    <row r="4181" spans="84:102" x14ac:dyDescent="0.25">
      <c r="CF4181" s="3" t="s">
        <v>3073</v>
      </c>
      <c r="CG4181" s="174">
        <v>605</v>
      </c>
      <c r="CH4181" s="174">
        <v>86310</v>
      </c>
      <c r="CI4181" s="174">
        <v>5</v>
      </c>
      <c r="CJ4181" s="174">
        <v>1512.5409999999999</v>
      </c>
      <c r="CK4181" s="174">
        <v>1512.5409999999999</v>
      </c>
      <c r="CU4181" s="174">
        <v>605</v>
      </c>
      <c r="CV4181" s="174">
        <v>86310</v>
      </c>
      <c r="CW4181" s="174">
        <v>5</v>
      </c>
      <c r="CX4181" s="174">
        <v>1512.5409999999999</v>
      </c>
    </row>
    <row r="4182" spans="84:102" x14ac:dyDescent="0.25">
      <c r="CF4182" s="3" t="s">
        <v>3073</v>
      </c>
      <c r="CG4182" s="174">
        <v>68435</v>
      </c>
      <c r="CH4182" s="174">
        <v>199</v>
      </c>
      <c r="CI4182" s="174">
        <v>5</v>
      </c>
      <c r="CJ4182" s="174">
        <v>1512.4269999999999</v>
      </c>
      <c r="CK4182" s="174">
        <v>1512.4269999999999</v>
      </c>
      <c r="CU4182" s="174">
        <v>68435</v>
      </c>
      <c r="CV4182" s="174">
        <v>199</v>
      </c>
      <c r="CW4182" s="174">
        <v>5</v>
      </c>
      <c r="CX4182" s="174">
        <v>1512.4269999999999</v>
      </c>
    </row>
    <row r="4183" spans="84:102" x14ac:dyDescent="0.25">
      <c r="CF4183" s="3" t="s">
        <v>3073</v>
      </c>
      <c r="CG4183" s="174">
        <v>2105</v>
      </c>
      <c r="CH4183" s="174">
        <v>7429</v>
      </c>
      <c r="CI4183" s="174">
        <v>5</v>
      </c>
      <c r="CJ4183" s="174">
        <v>1512.229</v>
      </c>
      <c r="CK4183" s="174">
        <v>1512.229</v>
      </c>
      <c r="CU4183" s="174">
        <v>2105</v>
      </c>
      <c r="CV4183" s="174">
        <v>7429</v>
      </c>
      <c r="CW4183" s="174">
        <v>5</v>
      </c>
      <c r="CX4183" s="174">
        <v>1512.229</v>
      </c>
    </row>
    <row r="4184" spans="84:102" x14ac:dyDescent="0.25">
      <c r="CF4184" s="3" t="s">
        <v>3073</v>
      </c>
      <c r="CG4184" s="174">
        <v>74381</v>
      </c>
      <c r="CH4184" s="174">
        <v>305</v>
      </c>
      <c r="CI4184" s="174">
        <v>5</v>
      </c>
      <c r="CJ4184" s="174">
        <v>1511.5530000000001</v>
      </c>
      <c r="CK4184" s="174">
        <v>1511.5530000000001</v>
      </c>
      <c r="CU4184" s="174">
        <v>74381</v>
      </c>
      <c r="CV4184" s="174">
        <v>305</v>
      </c>
      <c r="CW4184" s="174">
        <v>5</v>
      </c>
      <c r="CX4184" s="174">
        <v>1511.5530000000001</v>
      </c>
    </row>
    <row r="4185" spans="84:102" x14ac:dyDescent="0.25">
      <c r="CF4185" s="3" t="s">
        <v>3073</v>
      </c>
      <c r="CG4185" s="174">
        <v>54529</v>
      </c>
      <c r="CH4185" s="174">
        <v>1803</v>
      </c>
      <c r="CI4185" s="174">
        <v>5</v>
      </c>
      <c r="CJ4185" s="174">
        <v>1511.3810000000001</v>
      </c>
      <c r="CK4185" s="174">
        <v>1511.3810000000001</v>
      </c>
      <c r="CU4185" s="174">
        <v>54529</v>
      </c>
      <c r="CV4185" s="174">
        <v>1803</v>
      </c>
      <c r="CW4185" s="174">
        <v>5</v>
      </c>
      <c r="CX4185" s="174">
        <v>1511.3810000000001</v>
      </c>
    </row>
    <row r="4186" spans="84:102" x14ac:dyDescent="0.25">
      <c r="CF4186" s="3" t="s">
        <v>3073</v>
      </c>
      <c r="CG4186" s="174">
        <v>1575</v>
      </c>
      <c r="CH4186" s="174">
        <v>82671</v>
      </c>
      <c r="CI4186" s="174">
        <v>5</v>
      </c>
      <c r="CJ4186" s="174">
        <v>1511.2249999999999</v>
      </c>
      <c r="CK4186" s="174">
        <v>1511.2249999999999</v>
      </c>
      <c r="CU4186" s="174">
        <v>1575</v>
      </c>
      <c r="CV4186" s="174">
        <v>82671</v>
      </c>
      <c r="CW4186" s="174">
        <v>5</v>
      </c>
      <c r="CX4186" s="174">
        <v>1511.2249999999999</v>
      </c>
    </row>
    <row r="4187" spans="84:102" x14ac:dyDescent="0.25">
      <c r="CF4187" s="3" t="s">
        <v>3073</v>
      </c>
      <c r="CG4187" s="174">
        <v>161768</v>
      </c>
      <c r="CH4187" s="174">
        <v>3009</v>
      </c>
      <c r="CI4187" s="174">
        <v>5</v>
      </c>
      <c r="CJ4187" s="174">
        <v>1510.999</v>
      </c>
      <c r="CK4187" s="174">
        <v>1510.999</v>
      </c>
      <c r="CU4187" s="174">
        <v>161768</v>
      </c>
      <c r="CV4187" s="174">
        <v>3009</v>
      </c>
      <c r="CW4187" s="174">
        <v>5</v>
      </c>
      <c r="CX4187" s="174">
        <v>1510.999</v>
      </c>
    </row>
    <row r="4188" spans="84:102" x14ac:dyDescent="0.25">
      <c r="CF4188" s="3" t="s">
        <v>3073</v>
      </c>
      <c r="CG4188" s="174">
        <v>2630</v>
      </c>
      <c r="CH4188" s="174">
        <v>44893</v>
      </c>
      <c r="CI4188" s="174">
        <v>5</v>
      </c>
      <c r="CJ4188" s="174">
        <v>1510.4480000000001</v>
      </c>
      <c r="CK4188" s="174">
        <v>1510.4480000000001</v>
      </c>
      <c r="CU4188" s="174">
        <v>2630</v>
      </c>
      <c r="CV4188" s="174">
        <v>44893</v>
      </c>
      <c r="CW4188" s="174">
        <v>5</v>
      </c>
      <c r="CX4188" s="174">
        <v>1510.4480000000001</v>
      </c>
    </row>
    <row r="4189" spans="84:102" x14ac:dyDescent="0.25">
      <c r="CF4189" s="3" t="s">
        <v>3073</v>
      </c>
      <c r="CG4189" s="174">
        <v>120968</v>
      </c>
      <c r="CH4189" s="174">
        <v>1302</v>
      </c>
      <c r="CI4189" s="174">
        <v>5</v>
      </c>
      <c r="CJ4189" s="174">
        <v>1510.38</v>
      </c>
      <c r="CK4189" s="174">
        <v>1510.38</v>
      </c>
      <c r="CU4189" s="174">
        <v>120968</v>
      </c>
      <c r="CV4189" s="174">
        <v>1302</v>
      </c>
      <c r="CW4189" s="174">
        <v>5</v>
      </c>
      <c r="CX4189" s="174">
        <v>1510.38</v>
      </c>
    </row>
    <row r="4190" spans="84:102" x14ac:dyDescent="0.25">
      <c r="CF4190" s="3" t="s">
        <v>3073</v>
      </c>
      <c r="CG4190" s="174">
        <v>165165</v>
      </c>
      <c r="CH4190" s="174">
        <v>3045</v>
      </c>
      <c r="CI4190" s="174">
        <v>5</v>
      </c>
      <c r="CJ4190" s="174">
        <v>1510.365</v>
      </c>
      <c r="CK4190" s="174">
        <v>1510.365</v>
      </c>
      <c r="CU4190" s="174">
        <v>165165</v>
      </c>
      <c r="CV4190" s="174">
        <v>3045</v>
      </c>
      <c r="CW4190" s="174">
        <v>5</v>
      </c>
      <c r="CX4190" s="174">
        <v>1510.365</v>
      </c>
    </row>
    <row r="4191" spans="84:102" x14ac:dyDescent="0.25">
      <c r="CF4191" s="3" t="s">
        <v>3073</v>
      </c>
      <c r="CG4191" s="174">
        <v>14224</v>
      </c>
      <c r="CH4191" s="174">
        <v>2160</v>
      </c>
      <c r="CI4191" s="174">
        <v>5</v>
      </c>
      <c r="CJ4191" s="174">
        <v>1510.338</v>
      </c>
      <c r="CK4191" s="174">
        <v>1510.338</v>
      </c>
      <c r="CU4191" s="174">
        <v>14224</v>
      </c>
      <c r="CV4191" s="174">
        <v>2160</v>
      </c>
      <c r="CW4191" s="174">
        <v>5</v>
      </c>
      <c r="CX4191" s="174">
        <v>1510.338</v>
      </c>
    </row>
    <row r="4192" spans="84:102" x14ac:dyDescent="0.25">
      <c r="CF4192" s="3" t="s">
        <v>3073</v>
      </c>
      <c r="CG4192" s="174">
        <v>168846</v>
      </c>
      <c r="CH4192" s="174">
        <v>3370</v>
      </c>
      <c r="CI4192" s="174">
        <v>5</v>
      </c>
      <c r="CJ4192" s="174">
        <v>1509.6780000000001</v>
      </c>
      <c r="CK4192" s="174">
        <v>1509.6780000000001</v>
      </c>
      <c r="CU4192" s="174">
        <v>168846</v>
      </c>
      <c r="CV4192" s="174">
        <v>3370</v>
      </c>
      <c r="CW4192" s="174">
        <v>5</v>
      </c>
      <c r="CX4192" s="174">
        <v>1509.6780000000001</v>
      </c>
    </row>
    <row r="4193" spans="84:102" x14ac:dyDescent="0.25">
      <c r="CF4193" s="3" t="s">
        <v>3073</v>
      </c>
      <c r="CG4193" s="174">
        <v>3201</v>
      </c>
      <c r="CH4193" s="174">
        <v>155330</v>
      </c>
      <c r="CI4193" s="174">
        <v>5</v>
      </c>
      <c r="CJ4193" s="174">
        <v>1509.26</v>
      </c>
      <c r="CK4193" s="174">
        <v>1509.26</v>
      </c>
      <c r="CU4193" s="174">
        <v>3201</v>
      </c>
      <c r="CV4193" s="174">
        <v>155330</v>
      </c>
      <c r="CW4193" s="174">
        <v>5</v>
      </c>
      <c r="CX4193" s="174">
        <v>1509.26</v>
      </c>
    </row>
    <row r="4194" spans="84:102" x14ac:dyDescent="0.25">
      <c r="CF4194" s="3" t="s">
        <v>3073</v>
      </c>
      <c r="CG4194" s="174">
        <v>3526</v>
      </c>
      <c r="CH4194" s="174">
        <v>75406</v>
      </c>
      <c r="CI4194" s="174">
        <v>5</v>
      </c>
      <c r="CJ4194" s="174">
        <v>1509.07</v>
      </c>
      <c r="CK4194" s="174">
        <v>1509.07</v>
      </c>
      <c r="CU4194" s="174">
        <v>3526</v>
      </c>
      <c r="CV4194" s="174">
        <v>75406</v>
      </c>
      <c r="CW4194" s="174">
        <v>5</v>
      </c>
      <c r="CX4194" s="174">
        <v>1509.07</v>
      </c>
    </row>
    <row r="4195" spans="84:102" x14ac:dyDescent="0.25">
      <c r="CF4195" s="3" t="s">
        <v>3073</v>
      </c>
      <c r="CG4195" s="174">
        <v>2248</v>
      </c>
      <c r="CH4195" s="174">
        <v>18190</v>
      </c>
      <c r="CI4195" s="174">
        <v>5</v>
      </c>
      <c r="CJ4195" s="174">
        <v>1508.356</v>
      </c>
      <c r="CK4195" s="174">
        <v>1508.356</v>
      </c>
      <c r="CU4195" s="174">
        <v>2248</v>
      </c>
      <c r="CV4195" s="174">
        <v>18190</v>
      </c>
      <c r="CW4195" s="174">
        <v>5</v>
      </c>
      <c r="CX4195" s="174">
        <v>1508.356</v>
      </c>
    </row>
    <row r="4196" spans="84:102" x14ac:dyDescent="0.25">
      <c r="CF4196" s="3" t="s">
        <v>3073</v>
      </c>
      <c r="CG4196" s="174">
        <v>107212</v>
      </c>
      <c r="CH4196" s="174">
        <v>853</v>
      </c>
      <c r="CI4196" s="174">
        <v>5</v>
      </c>
      <c r="CJ4196" s="174">
        <v>1508.3209999999999</v>
      </c>
      <c r="CK4196" s="174">
        <v>1508.3209999999999</v>
      </c>
      <c r="CU4196" s="174">
        <v>107212</v>
      </c>
      <c r="CV4196" s="174">
        <v>853</v>
      </c>
      <c r="CW4196" s="174">
        <v>5</v>
      </c>
      <c r="CX4196" s="174">
        <v>1508.3209999999999</v>
      </c>
    </row>
    <row r="4197" spans="84:102" x14ac:dyDescent="0.25">
      <c r="CF4197" s="3" t="s">
        <v>3073</v>
      </c>
      <c r="CG4197" s="174">
        <v>1786</v>
      </c>
      <c r="CH4197" s="174">
        <v>56382</v>
      </c>
      <c r="CI4197" s="174">
        <v>5</v>
      </c>
      <c r="CJ4197" s="174">
        <v>1508.3019999999999</v>
      </c>
      <c r="CK4197" s="174">
        <v>1508.3019999999999</v>
      </c>
      <c r="CU4197" s="174">
        <v>1786</v>
      </c>
      <c r="CV4197" s="174">
        <v>56382</v>
      </c>
      <c r="CW4197" s="174">
        <v>5</v>
      </c>
      <c r="CX4197" s="174">
        <v>1508.3019999999999</v>
      </c>
    </row>
    <row r="4198" spans="84:102" x14ac:dyDescent="0.25">
      <c r="CF4198" s="3" t="s">
        <v>3073</v>
      </c>
      <c r="CG4198" s="174">
        <v>61107</v>
      </c>
      <c r="CH4198" s="174">
        <v>16</v>
      </c>
      <c r="CI4198" s="174">
        <v>5</v>
      </c>
      <c r="CJ4198" s="174">
        <v>1508.144</v>
      </c>
      <c r="CK4198" s="174">
        <v>1508.144</v>
      </c>
      <c r="CU4198" s="174">
        <v>61107</v>
      </c>
      <c r="CV4198" s="174">
        <v>16</v>
      </c>
      <c r="CW4198" s="174">
        <v>5</v>
      </c>
      <c r="CX4198" s="174">
        <v>1508.144</v>
      </c>
    </row>
    <row r="4199" spans="84:102" x14ac:dyDescent="0.25">
      <c r="CF4199" s="3" t="s">
        <v>3073</v>
      </c>
      <c r="CG4199" s="174">
        <v>722</v>
      </c>
      <c r="CH4199" s="174">
        <v>98379</v>
      </c>
      <c r="CI4199" s="174">
        <v>5</v>
      </c>
      <c r="CJ4199" s="174">
        <v>1507.8589999999999</v>
      </c>
      <c r="CK4199" s="174">
        <v>1507.8589999999999</v>
      </c>
      <c r="CU4199" s="174">
        <v>722</v>
      </c>
      <c r="CV4199" s="174">
        <v>98379</v>
      </c>
      <c r="CW4199" s="174">
        <v>5</v>
      </c>
      <c r="CX4199" s="174">
        <v>1507.8589999999999</v>
      </c>
    </row>
    <row r="4200" spans="84:102" x14ac:dyDescent="0.25">
      <c r="CF4200" s="3" t="s">
        <v>3073</v>
      </c>
      <c r="CG4200" s="174">
        <v>2341</v>
      </c>
      <c r="CH4200" s="174">
        <v>25374</v>
      </c>
      <c r="CI4200" s="174">
        <v>5</v>
      </c>
      <c r="CJ4200" s="174">
        <v>1507.5129999999999</v>
      </c>
      <c r="CK4200" s="174">
        <v>1507.5129999999999</v>
      </c>
      <c r="CU4200" s="174">
        <v>2341</v>
      </c>
      <c r="CV4200" s="174">
        <v>25374</v>
      </c>
      <c r="CW4200" s="174">
        <v>5</v>
      </c>
      <c r="CX4200" s="174">
        <v>1507.5129999999999</v>
      </c>
    </row>
    <row r="4201" spans="84:102" x14ac:dyDescent="0.25">
      <c r="CF4201" s="3" t="s">
        <v>3073</v>
      </c>
      <c r="CG4201" s="174">
        <v>159508</v>
      </c>
      <c r="CH4201" s="174">
        <v>2996</v>
      </c>
      <c r="CI4201" s="174">
        <v>5</v>
      </c>
      <c r="CJ4201" s="174">
        <v>1507.056</v>
      </c>
      <c r="CK4201" s="174">
        <v>1507.056</v>
      </c>
      <c r="CU4201" s="174">
        <v>159508</v>
      </c>
      <c r="CV4201" s="174">
        <v>2996</v>
      </c>
      <c r="CW4201" s="174">
        <v>5</v>
      </c>
      <c r="CX4201" s="174">
        <v>1507.056</v>
      </c>
    </row>
    <row r="4202" spans="84:102" x14ac:dyDescent="0.25">
      <c r="CF4202" s="3" t="s">
        <v>3073</v>
      </c>
      <c r="CG4202" s="174">
        <v>1455</v>
      </c>
      <c r="CH4202" s="174">
        <v>100626</v>
      </c>
      <c r="CI4202" s="174">
        <v>5</v>
      </c>
      <c r="CJ4202" s="174">
        <v>1506.223</v>
      </c>
      <c r="CK4202" s="174">
        <v>1506.223</v>
      </c>
      <c r="CU4202" s="174">
        <v>1455</v>
      </c>
      <c r="CV4202" s="174">
        <v>100626</v>
      </c>
      <c r="CW4202" s="174">
        <v>5</v>
      </c>
      <c r="CX4202" s="174">
        <v>1506.223</v>
      </c>
    </row>
    <row r="4203" spans="84:102" x14ac:dyDescent="0.25">
      <c r="CF4203" s="3" t="s">
        <v>3073</v>
      </c>
      <c r="CG4203" s="174">
        <v>3280</v>
      </c>
      <c r="CH4203" s="174">
        <v>163752</v>
      </c>
      <c r="CI4203" s="174">
        <v>5</v>
      </c>
      <c r="CJ4203" s="174">
        <v>1506.0440000000001</v>
      </c>
      <c r="CK4203" s="174">
        <v>1506.0440000000001</v>
      </c>
      <c r="CU4203" s="174">
        <v>3280</v>
      </c>
      <c r="CV4203" s="174">
        <v>163752</v>
      </c>
      <c r="CW4203" s="174">
        <v>5</v>
      </c>
      <c r="CX4203" s="174">
        <v>1506.0440000000001</v>
      </c>
    </row>
    <row r="4204" spans="84:102" x14ac:dyDescent="0.25">
      <c r="CF4204" s="3" t="s">
        <v>3073</v>
      </c>
      <c r="CG4204" s="174">
        <v>2066</v>
      </c>
      <c r="CH4204" s="174">
        <v>157181</v>
      </c>
      <c r="CI4204" s="174">
        <v>5</v>
      </c>
      <c r="CJ4204" s="174">
        <v>1505.7850000000001</v>
      </c>
      <c r="CK4204" s="174">
        <v>1505.7850000000001</v>
      </c>
      <c r="CU4204" s="174">
        <v>2066</v>
      </c>
      <c r="CV4204" s="174">
        <v>157181</v>
      </c>
      <c r="CW4204" s="174">
        <v>5</v>
      </c>
      <c r="CX4204" s="174">
        <v>1505.7850000000001</v>
      </c>
    </row>
    <row r="4205" spans="84:102" x14ac:dyDescent="0.25">
      <c r="CF4205" s="3" t="s">
        <v>3073</v>
      </c>
      <c r="CG4205" s="174">
        <v>1060</v>
      </c>
      <c r="CH4205" s="174">
        <v>124617</v>
      </c>
      <c r="CI4205" s="174">
        <v>5</v>
      </c>
      <c r="CJ4205" s="174">
        <v>1505.405</v>
      </c>
      <c r="CK4205" s="174">
        <v>1505.405</v>
      </c>
      <c r="CU4205" s="174">
        <v>1060</v>
      </c>
      <c r="CV4205" s="174">
        <v>124617</v>
      </c>
      <c r="CW4205" s="174">
        <v>5</v>
      </c>
      <c r="CX4205" s="174">
        <v>1505.405</v>
      </c>
    </row>
    <row r="4206" spans="84:102" x14ac:dyDescent="0.25">
      <c r="CF4206" s="3" t="s">
        <v>3073</v>
      </c>
      <c r="CG4206" s="174">
        <v>1300</v>
      </c>
      <c r="CH4206" s="174">
        <v>123423</v>
      </c>
      <c r="CI4206" s="174">
        <v>5</v>
      </c>
      <c r="CJ4206" s="174">
        <v>1505.201</v>
      </c>
      <c r="CK4206" s="174">
        <v>1505.201</v>
      </c>
      <c r="CU4206" s="174">
        <v>1300</v>
      </c>
      <c r="CV4206" s="174">
        <v>123423</v>
      </c>
      <c r="CW4206" s="174">
        <v>5</v>
      </c>
      <c r="CX4206" s="174">
        <v>1505.201</v>
      </c>
    </row>
    <row r="4207" spans="84:102" x14ac:dyDescent="0.25">
      <c r="CF4207" s="3" t="s">
        <v>3073</v>
      </c>
      <c r="CG4207" s="174">
        <v>125722</v>
      </c>
      <c r="CH4207" s="174">
        <v>1062</v>
      </c>
      <c r="CI4207" s="174">
        <v>5</v>
      </c>
      <c r="CJ4207" s="174">
        <v>1505.184</v>
      </c>
      <c r="CK4207" s="174">
        <v>1505.184</v>
      </c>
      <c r="CU4207" s="174">
        <v>125722</v>
      </c>
      <c r="CV4207" s="174">
        <v>1062</v>
      </c>
      <c r="CW4207" s="174">
        <v>5</v>
      </c>
      <c r="CX4207" s="174">
        <v>1505.184</v>
      </c>
    </row>
    <row r="4208" spans="84:102" x14ac:dyDescent="0.25">
      <c r="CF4208" s="3" t="s">
        <v>3073</v>
      </c>
      <c r="CG4208" s="174">
        <v>2419</v>
      </c>
      <c r="CH4208" s="174">
        <v>31315</v>
      </c>
      <c r="CI4208" s="174">
        <v>5</v>
      </c>
      <c r="CJ4208" s="174">
        <v>1504.8630000000001</v>
      </c>
      <c r="CK4208" s="174">
        <v>1504.8630000000001</v>
      </c>
      <c r="CU4208" s="174">
        <v>2419</v>
      </c>
      <c r="CV4208" s="174">
        <v>31315</v>
      </c>
      <c r="CW4208" s="174">
        <v>5</v>
      </c>
      <c r="CX4208" s="174">
        <v>1504.8630000000001</v>
      </c>
    </row>
    <row r="4209" spans="84:102" x14ac:dyDescent="0.25">
      <c r="CF4209" s="3" t="s">
        <v>3073</v>
      </c>
      <c r="CG4209" s="174">
        <v>2770</v>
      </c>
      <c r="CH4209" s="174">
        <v>145734</v>
      </c>
      <c r="CI4209" s="174">
        <v>5</v>
      </c>
      <c r="CJ4209" s="174">
        <v>1504.818</v>
      </c>
      <c r="CK4209" s="174">
        <v>1504.818</v>
      </c>
      <c r="CU4209" s="174">
        <v>2770</v>
      </c>
      <c r="CV4209" s="174">
        <v>145734</v>
      </c>
      <c r="CW4209" s="174">
        <v>5</v>
      </c>
      <c r="CX4209" s="174">
        <v>1504.818</v>
      </c>
    </row>
    <row r="4210" spans="84:102" x14ac:dyDescent="0.25">
      <c r="CF4210" s="3" t="s">
        <v>3073</v>
      </c>
      <c r="CG4210" s="174">
        <v>100626</v>
      </c>
      <c r="CH4210" s="174">
        <v>1455</v>
      </c>
      <c r="CI4210" s="174">
        <v>5</v>
      </c>
      <c r="CJ4210" s="174">
        <v>1504.6010000000001</v>
      </c>
      <c r="CK4210" s="174">
        <v>1504.6010000000001</v>
      </c>
      <c r="CU4210" s="174">
        <v>100626</v>
      </c>
      <c r="CV4210" s="174">
        <v>1455</v>
      </c>
      <c r="CW4210" s="174">
        <v>5</v>
      </c>
      <c r="CX4210" s="174">
        <v>1504.6010000000001</v>
      </c>
    </row>
    <row r="4211" spans="84:102" x14ac:dyDescent="0.25">
      <c r="CF4211" s="3" t="s">
        <v>3073</v>
      </c>
      <c r="CG4211" s="174">
        <v>3692</v>
      </c>
      <c r="CH4211" s="174">
        <v>76311</v>
      </c>
      <c r="CI4211" s="174">
        <v>5</v>
      </c>
      <c r="CJ4211" s="174">
        <v>1503.807</v>
      </c>
      <c r="CK4211" s="174">
        <v>1503.807</v>
      </c>
      <c r="CU4211" s="174">
        <v>3692</v>
      </c>
      <c r="CV4211" s="174">
        <v>76311</v>
      </c>
      <c r="CW4211" s="174">
        <v>5</v>
      </c>
      <c r="CX4211" s="174">
        <v>1503.807</v>
      </c>
    </row>
    <row r="4212" spans="84:102" x14ac:dyDescent="0.25">
      <c r="CF4212" s="3" t="s">
        <v>3073</v>
      </c>
      <c r="CG4212" s="174">
        <v>711</v>
      </c>
      <c r="CH4212" s="174">
        <v>96517</v>
      </c>
      <c r="CI4212" s="174">
        <v>5</v>
      </c>
      <c r="CJ4212" s="174">
        <v>1503.5630000000001</v>
      </c>
      <c r="CK4212" s="174">
        <v>1503.5630000000001</v>
      </c>
      <c r="CU4212" s="174">
        <v>711</v>
      </c>
      <c r="CV4212" s="174">
        <v>96517</v>
      </c>
      <c r="CW4212" s="174">
        <v>5</v>
      </c>
      <c r="CX4212" s="174">
        <v>1503.5630000000001</v>
      </c>
    </row>
    <row r="4213" spans="84:102" x14ac:dyDescent="0.25">
      <c r="CF4213" s="3" t="s">
        <v>3073</v>
      </c>
      <c r="CG4213" s="174">
        <v>49744</v>
      </c>
      <c r="CH4213" s="174">
        <v>2661</v>
      </c>
      <c r="CI4213" s="174">
        <v>5</v>
      </c>
      <c r="CJ4213" s="174">
        <v>1503.097</v>
      </c>
      <c r="CK4213" s="174">
        <v>1503.097</v>
      </c>
      <c r="CU4213" s="174">
        <v>49744</v>
      </c>
      <c r="CV4213" s="174">
        <v>2661</v>
      </c>
      <c r="CW4213" s="174">
        <v>5</v>
      </c>
      <c r="CX4213" s="174">
        <v>1503.097</v>
      </c>
    </row>
    <row r="4214" spans="84:102" x14ac:dyDescent="0.25">
      <c r="CF4214" s="3" t="s">
        <v>3073</v>
      </c>
      <c r="CG4214" s="174">
        <v>992</v>
      </c>
      <c r="CH4214" s="174">
        <v>114504</v>
      </c>
      <c r="CI4214" s="174">
        <v>5</v>
      </c>
      <c r="CJ4214" s="174">
        <v>1502.796</v>
      </c>
      <c r="CK4214" s="174">
        <v>1502.796</v>
      </c>
      <c r="CU4214" s="174">
        <v>992</v>
      </c>
      <c r="CV4214" s="174">
        <v>114504</v>
      </c>
      <c r="CW4214" s="174">
        <v>5</v>
      </c>
      <c r="CX4214" s="174">
        <v>1502.796</v>
      </c>
    </row>
    <row r="4215" spans="84:102" x14ac:dyDescent="0.25">
      <c r="CF4215" s="3" t="s">
        <v>3073</v>
      </c>
      <c r="CG4215" s="174">
        <v>2115</v>
      </c>
      <c r="CH4215" s="174">
        <v>8656</v>
      </c>
      <c r="CI4215" s="174">
        <v>5</v>
      </c>
      <c r="CJ4215" s="174">
        <v>1502.4580000000001</v>
      </c>
      <c r="CK4215" s="174">
        <v>1502.4580000000001</v>
      </c>
      <c r="CU4215" s="174">
        <v>2115</v>
      </c>
      <c r="CV4215" s="174">
        <v>8656</v>
      </c>
      <c r="CW4215" s="174">
        <v>5</v>
      </c>
      <c r="CX4215" s="174">
        <v>1502.4580000000001</v>
      </c>
    </row>
    <row r="4216" spans="84:102" x14ac:dyDescent="0.25">
      <c r="CF4216" s="3" t="s">
        <v>3073</v>
      </c>
      <c r="CG4216" s="174">
        <v>44893</v>
      </c>
      <c r="CH4216" s="174">
        <v>2630</v>
      </c>
      <c r="CI4216" s="174">
        <v>5</v>
      </c>
      <c r="CJ4216" s="174">
        <v>1502.11</v>
      </c>
      <c r="CK4216" s="174">
        <v>1502.11</v>
      </c>
      <c r="CU4216" s="174">
        <v>44893</v>
      </c>
      <c r="CV4216" s="174">
        <v>2630</v>
      </c>
      <c r="CW4216" s="174">
        <v>5</v>
      </c>
      <c r="CX4216" s="174">
        <v>1502.11</v>
      </c>
    </row>
    <row r="4217" spans="84:102" x14ac:dyDescent="0.25">
      <c r="CF4217" s="3" t="s">
        <v>3073</v>
      </c>
      <c r="CG4217" s="174">
        <v>3009</v>
      </c>
      <c r="CH4217" s="174">
        <v>161768</v>
      </c>
      <c r="CI4217" s="174">
        <v>5</v>
      </c>
      <c r="CJ4217" s="174">
        <v>1501.875</v>
      </c>
      <c r="CK4217" s="174">
        <v>1501.875</v>
      </c>
      <c r="CU4217" s="174">
        <v>3009</v>
      </c>
      <c r="CV4217" s="174">
        <v>161768</v>
      </c>
      <c r="CW4217" s="174">
        <v>5</v>
      </c>
      <c r="CX4217" s="174">
        <v>1501.875</v>
      </c>
    </row>
    <row r="4218" spans="84:102" x14ac:dyDescent="0.25">
      <c r="CF4218" s="3" t="s">
        <v>3073</v>
      </c>
      <c r="CG4218" s="174">
        <v>56382</v>
      </c>
      <c r="CH4218" s="174">
        <v>1786</v>
      </c>
      <c r="CI4218" s="174">
        <v>5</v>
      </c>
      <c r="CJ4218" s="174">
        <v>1501.777</v>
      </c>
      <c r="CK4218" s="174">
        <v>1501.777</v>
      </c>
      <c r="CU4218" s="174">
        <v>56382</v>
      </c>
      <c r="CV4218" s="174">
        <v>1786</v>
      </c>
      <c r="CW4218" s="174">
        <v>5</v>
      </c>
      <c r="CX4218" s="174">
        <v>1501.777</v>
      </c>
    </row>
    <row r="4219" spans="84:102" x14ac:dyDescent="0.25">
      <c r="CF4219" s="3" t="s">
        <v>3073</v>
      </c>
      <c r="CG4219" s="174">
        <v>146699</v>
      </c>
      <c r="CH4219" s="174">
        <v>2788</v>
      </c>
      <c r="CI4219" s="174">
        <v>5</v>
      </c>
      <c r="CJ4219" s="174">
        <v>1501.7139999999999</v>
      </c>
      <c r="CK4219" s="174">
        <v>1501.7139999999999</v>
      </c>
      <c r="CU4219" s="174">
        <v>146699</v>
      </c>
      <c r="CV4219" s="174">
        <v>2788</v>
      </c>
      <c r="CW4219" s="174">
        <v>5</v>
      </c>
      <c r="CX4219" s="174">
        <v>1501.7139999999999</v>
      </c>
    </row>
    <row r="4220" spans="84:102" x14ac:dyDescent="0.25">
      <c r="CF4220" s="3" t="s">
        <v>3073</v>
      </c>
      <c r="CG4220" s="174">
        <v>2771</v>
      </c>
      <c r="CH4220" s="174">
        <v>145457</v>
      </c>
      <c r="CI4220" s="174">
        <v>5</v>
      </c>
      <c r="CJ4220" s="174">
        <v>1501.481</v>
      </c>
      <c r="CK4220" s="174">
        <v>1501.481</v>
      </c>
      <c r="CU4220" s="174">
        <v>2771</v>
      </c>
      <c r="CV4220" s="174">
        <v>145457</v>
      </c>
      <c r="CW4220" s="174">
        <v>5</v>
      </c>
      <c r="CX4220" s="174">
        <v>1501.481</v>
      </c>
    </row>
    <row r="4221" spans="84:102" x14ac:dyDescent="0.25">
      <c r="CF4221" s="3" t="s">
        <v>3073</v>
      </c>
      <c r="CG4221" s="174">
        <v>2504</v>
      </c>
      <c r="CH4221" s="174">
        <v>37841</v>
      </c>
      <c r="CI4221" s="174">
        <v>5</v>
      </c>
      <c r="CJ4221" s="174">
        <v>1501.376</v>
      </c>
      <c r="CK4221" s="174">
        <v>1501.376</v>
      </c>
      <c r="CU4221" s="174">
        <v>2504</v>
      </c>
      <c r="CV4221" s="174">
        <v>37841</v>
      </c>
      <c r="CW4221" s="174">
        <v>5</v>
      </c>
      <c r="CX4221" s="174">
        <v>1501.376</v>
      </c>
    </row>
    <row r="4222" spans="84:102" x14ac:dyDescent="0.25">
      <c r="CF4222" s="3" t="s">
        <v>3073</v>
      </c>
      <c r="CG4222" s="174">
        <v>72110</v>
      </c>
      <c r="CH4222" s="174">
        <v>1643</v>
      </c>
      <c r="CI4222" s="174">
        <v>5</v>
      </c>
      <c r="CJ4222" s="174">
        <v>1501.307</v>
      </c>
      <c r="CK4222" s="174">
        <v>1501.307</v>
      </c>
      <c r="CU4222" s="174">
        <v>72110</v>
      </c>
      <c r="CV4222" s="174">
        <v>1643</v>
      </c>
      <c r="CW4222" s="174">
        <v>5</v>
      </c>
      <c r="CX4222" s="174">
        <v>1501.307</v>
      </c>
    </row>
    <row r="4223" spans="84:102" x14ac:dyDescent="0.25">
      <c r="CF4223" s="3" t="s">
        <v>3073</v>
      </c>
      <c r="CG4223" s="174">
        <v>1295</v>
      </c>
      <c r="CH4223" s="174">
        <v>121462</v>
      </c>
      <c r="CI4223" s="174">
        <v>5</v>
      </c>
      <c r="CJ4223" s="174">
        <v>1501.223</v>
      </c>
      <c r="CK4223" s="174">
        <v>1501.223</v>
      </c>
      <c r="CU4223" s="174">
        <v>1295</v>
      </c>
      <c r="CV4223" s="174">
        <v>121462</v>
      </c>
      <c r="CW4223" s="174">
        <v>5</v>
      </c>
      <c r="CX4223" s="174">
        <v>1501.223</v>
      </c>
    </row>
    <row r="4224" spans="84:102" x14ac:dyDescent="0.25">
      <c r="CF4224" s="3" t="s">
        <v>3073</v>
      </c>
      <c r="CG4224" s="174">
        <v>2497</v>
      </c>
      <c r="CH4224" s="174">
        <v>32675</v>
      </c>
      <c r="CI4224" s="174">
        <v>5</v>
      </c>
      <c r="CJ4224" s="174">
        <v>1500.652</v>
      </c>
      <c r="CK4224" s="174">
        <v>1500.652</v>
      </c>
      <c r="CU4224" s="174">
        <v>2497</v>
      </c>
      <c r="CV4224" s="174">
        <v>32675</v>
      </c>
      <c r="CW4224" s="174">
        <v>5</v>
      </c>
      <c r="CX4224" s="174">
        <v>1500.652</v>
      </c>
    </row>
    <row r="4225" spans="84:102" x14ac:dyDescent="0.25">
      <c r="CF4225" s="3" t="s">
        <v>3073</v>
      </c>
      <c r="CG4225" s="174">
        <v>156683</v>
      </c>
      <c r="CH4225" s="174">
        <v>3215</v>
      </c>
      <c r="CI4225" s="174">
        <v>5</v>
      </c>
      <c r="CJ4225" s="174">
        <v>1500.2270000000001</v>
      </c>
      <c r="CK4225" s="174">
        <v>1500.2270000000001</v>
      </c>
      <c r="CU4225" s="174">
        <v>156683</v>
      </c>
      <c r="CV4225" s="174">
        <v>3215</v>
      </c>
      <c r="CW4225" s="174">
        <v>5</v>
      </c>
      <c r="CX4225" s="174">
        <v>1500.2270000000001</v>
      </c>
    </row>
    <row r="4226" spans="84:102" x14ac:dyDescent="0.25">
      <c r="CF4226" s="3" t="s">
        <v>3073</v>
      </c>
      <c r="CG4226" s="174">
        <v>82426</v>
      </c>
      <c r="CH4226" s="174">
        <v>425</v>
      </c>
      <c r="CI4226" s="174">
        <v>5</v>
      </c>
      <c r="CJ4226" s="174">
        <v>1500.1579999999999</v>
      </c>
      <c r="CK4226" s="174">
        <v>1500.1579999999999</v>
      </c>
      <c r="CU4226" s="174">
        <v>82426</v>
      </c>
      <c r="CV4226" s="174">
        <v>425</v>
      </c>
      <c r="CW4226" s="174">
        <v>5</v>
      </c>
      <c r="CX4226" s="174">
        <v>1500.1579999999999</v>
      </c>
    </row>
    <row r="4227" spans="84:102" x14ac:dyDescent="0.25">
      <c r="CF4227" s="3" t="s">
        <v>3073</v>
      </c>
      <c r="CG4227" s="174">
        <v>47520</v>
      </c>
      <c r="CH4227" s="174">
        <v>2632</v>
      </c>
      <c r="CI4227" s="174">
        <v>5</v>
      </c>
      <c r="CJ4227" s="174">
        <v>1500.152</v>
      </c>
      <c r="CK4227" s="174">
        <v>1500.152</v>
      </c>
      <c r="CU4227" s="174">
        <v>47520</v>
      </c>
      <c r="CV4227" s="174">
        <v>2632</v>
      </c>
      <c r="CW4227" s="174">
        <v>5</v>
      </c>
      <c r="CX4227" s="174">
        <v>1500.152</v>
      </c>
    </row>
    <row r="4228" spans="84:102" x14ac:dyDescent="0.25">
      <c r="CF4228" s="3" t="s">
        <v>3073</v>
      </c>
      <c r="CG4228" s="174">
        <v>180171</v>
      </c>
      <c r="CH4228" s="174">
        <v>3444</v>
      </c>
      <c r="CI4228" s="174">
        <v>5</v>
      </c>
      <c r="CJ4228" s="174">
        <v>1500.135</v>
      </c>
      <c r="CK4228" s="174">
        <v>1500.135</v>
      </c>
      <c r="CU4228" s="174">
        <v>180171</v>
      </c>
      <c r="CV4228" s="174">
        <v>3444</v>
      </c>
      <c r="CW4228" s="174">
        <v>5</v>
      </c>
      <c r="CX4228" s="174">
        <v>1500.135</v>
      </c>
    </row>
    <row r="4229" spans="84:102" x14ac:dyDescent="0.25">
      <c r="CF4229" s="3" t="s">
        <v>3073</v>
      </c>
      <c r="CG4229" s="174">
        <v>1560</v>
      </c>
      <c r="CH4229" s="174">
        <v>84019</v>
      </c>
      <c r="CI4229" s="174">
        <v>5</v>
      </c>
      <c r="CJ4229" s="174">
        <v>1499.972</v>
      </c>
      <c r="CK4229" s="174">
        <v>1499.972</v>
      </c>
      <c r="CU4229" s="174">
        <v>1560</v>
      </c>
      <c r="CV4229" s="174">
        <v>84019</v>
      </c>
      <c r="CW4229" s="174">
        <v>5</v>
      </c>
      <c r="CX4229" s="174">
        <v>1499.972</v>
      </c>
    </row>
    <row r="4230" spans="84:102" x14ac:dyDescent="0.25">
      <c r="CF4230" s="3" t="s">
        <v>3073</v>
      </c>
      <c r="CG4230" s="174">
        <v>1985</v>
      </c>
      <c r="CH4230" s="174">
        <v>186736</v>
      </c>
      <c r="CI4230" s="174">
        <v>5</v>
      </c>
      <c r="CJ4230" s="174">
        <v>1499.934</v>
      </c>
      <c r="CK4230" s="174">
        <v>1499.934</v>
      </c>
      <c r="CU4230" s="174">
        <v>1985</v>
      </c>
      <c r="CV4230" s="174">
        <v>186736</v>
      </c>
      <c r="CW4230" s="174">
        <v>5</v>
      </c>
      <c r="CX4230" s="174">
        <v>1499.934</v>
      </c>
    </row>
    <row r="4231" spans="84:102" x14ac:dyDescent="0.25">
      <c r="CF4231" s="3" t="s">
        <v>3073</v>
      </c>
      <c r="CG4231" s="174">
        <v>440</v>
      </c>
      <c r="CH4231" s="174">
        <v>82038</v>
      </c>
      <c r="CI4231" s="174">
        <v>5</v>
      </c>
      <c r="CJ4231" s="174">
        <v>1499.7080000000001</v>
      </c>
      <c r="CK4231" s="174">
        <v>1499.7080000000001</v>
      </c>
      <c r="CU4231" s="174">
        <v>440</v>
      </c>
      <c r="CV4231" s="174">
        <v>82038</v>
      </c>
      <c r="CW4231" s="174">
        <v>5</v>
      </c>
      <c r="CX4231" s="174">
        <v>1499.7080000000001</v>
      </c>
    </row>
    <row r="4232" spans="84:102" x14ac:dyDescent="0.25">
      <c r="CF4232" s="3" t="s">
        <v>3073</v>
      </c>
      <c r="CG4232" s="174">
        <v>1228</v>
      </c>
      <c r="CH4232" s="174">
        <v>130895</v>
      </c>
      <c r="CI4232" s="174">
        <v>5</v>
      </c>
      <c r="CJ4232" s="174">
        <v>1499.32</v>
      </c>
      <c r="CK4232" s="174">
        <v>1499.32</v>
      </c>
      <c r="CU4232" s="174">
        <v>1228</v>
      </c>
      <c r="CV4232" s="174">
        <v>130895</v>
      </c>
      <c r="CW4232" s="174">
        <v>5</v>
      </c>
      <c r="CX4232" s="174">
        <v>1499.32</v>
      </c>
    </row>
    <row r="4233" spans="84:102" x14ac:dyDescent="0.25">
      <c r="CF4233" s="3" t="s">
        <v>3073</v>
      </c>
      <c r="CG4233" s="174">
        <v>61038</v>
      </c>
      <c r="CH4233" s="174">
        <v>27</v>
      </c>
      <c r="CI4233" s="174">
        <v>5</v>
      </c>
      <c r="CJ4233" s="174">
        <v>1499.194</v>
      </c>
      <c r="CK4233" s="174">
        <v>1499.194</v>
      </c>
      <c r="CU4233" s="174">
        <v>61038</v>
      </c>
      <c r="CV4233" s="174">
        <v>27</v>
      </c>
      <c r="CW4233" s="174">
        <v>5</v>
      </c>
      <c r="CX4233" s="174">
        <v>1499.194</v>
      </c>
    </row>
    <row r="4234" spans="84:102" x14ac:dyDescent="0.25">
      <c r="CF4234" s="3" t="s">
        <v>3073</v>
      </c>
      <c r="CG4234" s="174">
        <v>198730</v>
      </c>
      <c r="CH4234" s="174">
        <v>3530</v>
      </c>
      <c r="CI4234" s="174">
        <v>5</v>
      </c>
      <c r="CJ4234" s="174">
        <v>1499.098</v>
      </c>
      <c r="CK4234" s="174">
        <v>1499.098</v>
      </c>
      <c r="CU4234" s="174">
        <v>198730</v>
      </c>
      <c r="CV4234" s="174">
        <v>3530</v>
      </c>
      <c r="CW4234" s="174">
        <v>5</v>
      </c>
      <c r="CX4234" s="174">
        <v>1499.098</v>
      </c>
    </row>
    <row r="4235" spans="84:102" x14ac:dyDescent="0.25">
      <c r="CF4235" s="3" t="s">
        <v>3073</v>
      </c>
      <c r="CG4235" s="174">
        <v>83765</v>
      </c>
      <c r="CH4235" s="174">
        <v>3549</v>
      </c>
      <c r="CI4235" s="174">
        <v>5</v>
      </c>
      <c r="CJ4235" s="174">
        <v>1498.2059999999999</v>
      </c>
      <c r="CK4235" s="174">
        <v>1498.2059999999999</v>
      </c>
      <c r="CU4235" s="174">
        <v>83765</v>
      </c>
      <c r="CV4235" s="174">
        <v>3549</v>
      </c>
      <c r="CW4235" s="174">
        <v>5</v>
      </c>
      <c r="CX4235" s="174">
        <v>1498.2059999999999</v>
      </c>
    </row>
    <row r="4236" spans="84:102" x14ac:dyDescent="0.25">
      <c r="CF4236" s="3" t="s">
        <v>3073</v>
      </c>
      <c r="CG4236" s="174">
        <v>2684</v>
      </c>
      <c r="CH4236" s="174">
        <v>145054</v>
      </c>
      <c r="CI4236" s="174">
        <v>5</v>
      </c>
      <c r="CJ4236" s="174">
        <v>1498.201</v>
      </c>
      <c r="CK4236" s="174">
        <v>1498.201</v>
      </c>
      <c r="CU4236" s="174">
        <v>2684</v>
      </c>
      <c r="CV4236" s="174">
        <v>145054</v>
      </c>
      <c r="CW4236" s="174">
        <v>5</v>
      </c>
      <c r="CX4236" s="174">
        <v>1498.201</v>
      </c>
    </row>
    <row r="4237" spans="84:102" x14ac:dyDescent="0.25">
      <c r="CF4237" s="3" t="s">
        <v>3073</v>
      </c>
      <c r="CG4237" s="174">
        <v>3381</v>
      </c>
      <c r="CH4237" s="174">
        <v>171317</v>
      </c>
      <c r="CI4237" s="174">
        <v>5</v>
      </c>
      <c r="CJ4237" s="174">
        <v>1497.8489999999999</v>
      </c>
      <c r="CK4237" s="174">
        <v>1497.8489999999999</v>
      </c>
      <c r="CU4237" s="174">
        <v>3381</v>
      </c>
      <c r="CV4237" s="174">
        <v>171317</v>
      </c>
      <c r="CW4237" s="174">
        <v>5</v>
      </c>
      <c r="CX4237" s="174">
        <v>1497.8489999999999</v>
      </c>
    </row>
    <row r="4238" spans="84:102" x14ac:dyDescent="0.25">
      <c r="CF4238" s="3" t="s">
        <v>3073</v>
      </c>
      <c r="CG4238" s="174">
        <v>1831</v>
      </c>
      <c r="CH4238" s="174">
        <v>51028</v>
      </c>
      <c r="CI4238" s="174">
        <v>5</v>
      </c>
      <c r="CJ4238" s="174">
        <v>1497.402</v>
      </c>
      <c r="CK4238" s="174">
        <v>1497.402</v>
      </c>
      <c r="CU4238" s="174">
        <v>1831</v>
      </c>
      <c r="CV4238" s="174">
        <v>51028</v>
      </c>
      <c r="CW4238" s="174">
        <v>5</v>
      </c>
      <c r="CX4238" s="174">
        <v>1497.402</v>
      </c>
    </row>
    <row r="4239" spans="84:102" x14ac:dyDescent="0.25">
      <c r="CF4239" s="3" t="s">
        <v>3073</v>
      </c>
      <c r="CG4239" s="174">
        <v>104990</v>
      </c>
      <c r="CH4239" s="174">
        <v>1379</v>
      </c>
      <c r="CI4239" s="174">
        <v>5</v>
      </c>
      <c r="CJ4239" s="174">
        <v>1497.191</v>
      </c>
      <c r="CK4239" s="174">
        <v>1497.191</v>
      </c>
      <c r="CU4239" s="174">
        <v>104990</v>
      </c>
      <c r="CV4239" s="174">
        <v>1379</v>
      </c>
      <c r="CW4239" s="174">
        <v>5</v>
      </c>
      <c r="CX4239" s="174">
        <v>1497.191</v>
      </c>
    </row>
    <row r="4240" spans="84:102" x14ac:dyDescent="0.25">
      <c r="CF4240" s="3" t="s">
        <v>3073</v>
      </c>
      <c r="CG4240" s="174">
        <v>186361</v>
      </c>
      <c r="CH4240" s="174">
        <v>1717</v>
      </c>
      <c r="CI4240" s="174">
        <v>5</v>
      </c>
      <c r="CJ4240" s="174">
        <v>1497.028</v>
      </c>
      <c r="CK4240" s="174">
        <v>1497.028</v>
      </c>
      <c r="CU4240" s="174">
        <v>186361</v>
      </c>
      <c r="CV4240" s="174">
        <v>1717</v>
      </c>
      <c r="CW4240" s="174">
        <v>5</v>
      </c>
      <c r="CX4240" s="174">
        <v>1497.028</v>
      </c>
    </row>
    <row r="4241" spans="84:102" x14ac:dyDescent="0.25">
      <c r="CF4241" s="3" t="s">
        <v>3073</v>
      </c>
      <c r="CG4241" s="174">
        <v>81062</v>
      </c>
      <c r="CH4241" s="174">
        <v>3555</v>
      </c>
      <c r="CI4241" s="174">
        <v>5</v>
      </c>
      <c r="CJ4241" s="174">
        <v>1496.998</v>
      </c>
      <c r="CK4241" s="174">
        <v>1496.998</v>
      </c>
      <c r="CU4241" s="174">
        <v>81062</v>
      </c>
      <c r="CV4241" s="174">
        <v>3555</v>
      </c>
      <c r="CW4241" s="174">
        <v>5</v>
      </c>
      <c r="CX4241" s="174">
        <v>1496.998</v>
      </c>
    </row>
    <row r="4242" spans="84:102" x14ac:dyDescent="0.25">
      <c r="CF4242" s="3" t="s">
        <v>3073</v>
      </c>
      <c r="CG4242" s="174">
        <v>297</v>
      </c>
      <c r="CH4242" s="174">
        <v>73260</v>
      </c>
      <c r="CI4242" s="174">
        <v>5</v>
      </c>
      <c r="CJ4242" s="174">
        <v>1496.85</v>
      </c>
      <c r="CK4242" s="174">
        <v>1496.85</v>
      </c>
      <c r="CU4242" s="174">
        <v>297</v>
      </c>
      <c r="CV4242" s="174">
        <v>73260</v>
      </c>
      <c r="CW4242" s="174">
        <v>5</v>
      </c>
      <c r="CX4242" s="174">
        <v>1496.85</v>
      </c>
    </row>
    <row r="4243" spans="84:102" x14ac:dyDescent="0.25">
      <c r="CF4243" s="3" t="s">
        <v>3073</v>
      </c>
      <c r="CG4243" s="174">
        <v>77477</v>
      </c>
      <c r="CH4243" s="174">
        <v>358</v>
      </c>
      <c r="CI4243" s="174">
        <v>5</v>
      </c>
      <c r="CJ4243" s="174">
        <v>1496.4960000000001</v>
      </c>
      <c r="CK4243" s="174">
        <v>1496.4960000000001</v>
      </c>
      <c r="CU4243" s="174">
        <v>77477</v>
      </c>
      <c r="CV4243" s="174">
        <v>358</v>
      </c>
      <c r="CW4243" s="174">
        <v>5</v>
      </c>
      <c r="CX4243" s="174">
        <v>1496.4960000000001</v>
      </c>
    </row>
    <row r="4244" spans="84:102" x14ac:dyDescent="0.25">
      <c r="CF4244" s="3" t="s">
        <v>3073</v>
      </c>
      <c r="CG4244" s="174">
        <v>142257</v>
      </c>
      <c r="CH4244" s="174">
        <v>2734</v>
      </c>
      <c r="CI4244" s="174">
        <v>5</v>
      </c>
      <c r="CJ4244" s="174">
        <v>1496.17</v>
      </c>
      <c r="CK4244" s="174">
        <v>1496.17</v>
      </c>
      <c r="CU4244" s="174">
        <v>142257</v>
      </c>
      <c r="CV4244" s="174">
        <v>2734</v>
      </c>
      <c r="CW4244" s="174">
        <v>5</v>
      </c>
      <c r="CX4244" s="174">
        <v>1496.17</v>
      </c>
    </row>
    <row r="4245" spans="84:102" x14ac:dyDescent="0.25">
      <c r="CF4245" s="3" t="s">
        <v>3073</v>
      </c>
      <c r="CG4245" s="174">
        <v>103464</v>
      </c>
      <c r="CH4245" s="174">
        <v>1429</v>
      </c>
      <c r="CI4245" s="174">
        <v>5</v>
      </c>
      <c r="CJ4245" s="174">
        <v>1495.7860000000001</v>
      </c>
      <c r="CK4245" s="174">
        <v>1495.7860000000001</v>
      </c>
      <c r="CU4245" s="174">
        <v>103464</v>
      </c>
      <c r="CV4245" s="174">
        <v>1429</v>
      </c>
      <c r="CW4245" s="174">
        <v>5</v>
      </c>
      <c r="CX4245" s="174">
        <v>1495.7860000000001</v>
      </c>
    </row>
    <row r="4246" spans="84:102" x14ac:dyDescent="0.25">
      <c r="CF4246" s="3" t="s">
        <v>3073</v>
      </c>
      <c r="CG4246" s="174">
        <v>126126</v>
      </c>
      <c r="CH4246" s="174">
        <v>1278</v>
      </c>
      <c r="CI4246" s="174">
        <v>5</v>
      </c>
      <c r="CJ4246" s="174">
        <v>1495.3810000000001</v>
      </c>
      <c r="CK4246" s="174">
        <v>1495.3810000000001</v>
      </c>
      <c r="CU4246" s="174">
        <v>126126</v>
      </c>
      <c r="CV4246" s="174">
        <v>1278</v>
      </c>
      <c r="CW4246" s="174">
        <v>5</v>
      </c>
      <c r="CX4246" s="174">
        <v>1495.3810000000001</v>
      </c>
    </row>
    <row r="4247" spans="84:102" x14ac:dyDescent="0.25">
      <c r="CF4247" s="3" t="s">
        <v>3073</v>
      </c>
      <c r="CG4247" s="174">
        <v>2491</v>
      </c>
      <c r="CH4247" s="174">
        <v>36440</v>
      </c>
      <c r="CI4247" s="174">
        <v>5</v>
      </c>
      <c r="CJ4247" s="174">
        <v>1495.1780000000001</v>
      </c>
      <c r="CK4247" s="174">
        <v>1495.1780000000001</v>
      </c>
      <c r="CU4247" s="174">
        <v>2491</v>
      </c>
      <c r="CV4247" s="174">
        <v>36440</v>
      </c>
      <c r="CW4247" s="174">
        <v>5</v>
      </c>
      <c r="CX4247" s="174">
        <v>1495.1780000000001</v>
      </c>
    </row>
    <row r="4248" spans="84:102" x14ac:dyDescent="0.25">
      <c r="CF4248" s="3" t="s">
        <v>3073</v>
      </c>
      <c r="CG4248" s="174">
        <v>1507</v>
      </c>
      <c r="CH4248" s="174">
        <v>88364</v>
      </c>
      <c r="CI4248" s="174">
        <v>5</v>
      </c>
      <c r="CJ4248" s="174">
        <v>1495.048</v>
      </c>
      <c r="CK4248" s="174">
        <v>1495.048</v>
      </c>
      <c r="CU4248" s="174">
        <v>1507</v>
      </c>
      <c r="CV4248" s="174">
        <v>88364</v>
      </c>
      <c r="CW4248" s="174">
        <v>5</v>
      </c>
      <c r="CX4248" s="174">
        <v>1495.048</v>
      </c>
    </row>
    <row r="4249" spans="84:102" x14ac:dyDescent="0.25">
      <c r="CF4249" s="3" t="s">
        <v>3073</v>
      </c>
      <c r="CG4249" s="174">
        <v>234</v>
      </c>
      <c r="CH4249" s="174">
        <v>70722</v>
      </c>
      <c r="CI4249" s="174">
        <v>5</v>
      </c>
      <c r="CJ4249" s="174">
        <v>1494.6489999999999</v>
      </c>
      <c r="CK4249" s="174">
        <v>1494.6489999999999</v>
      </c>
      <c r="CU4249" s="174">
        <v>234</v>
      </c>
      <c r="CV4249" s="174">
        <v>70722</v>
      </c>
      <c r="CW4249" s="174">
        <v>5</v>
      </c>
      <c r="CX4249" s="174">
        <v>1494.6489999999999</v>
      </c>
    </row>
    <row r="4250" spans="84:102" x14ac:dyDescent="0.25">
      <c r="CF4250" s="3" t="s">
        <v>3073</v>
      </c>
      <c r="CG4250" s="174">
        <v>67611</v>
      </c>
      <c r="CH4250" s="174">
        <v>1681</v>
      </c>
      <c r="CI4250" s="174">
        <v>5</v>
      </c>
      <c r="CJ4250" s="174">
        <v>1493.8789999999999</v>
      </c>
      <c r="CK4250" s="174">
        <v>1493.8789999999999</v>
      </c>
      <c r="CU4250" s="174">
        <v>67611</v>
      </c>
      <c r="CV4250" s="174">
        <v>1681</v>
      </c>
      <c r="CW4250" s="174">
        <v>5</v>
      </c>
      <c r="CX4250" s="174">
        <v>1493.8789999999999</v>
      </c>
    </row>
    <row r="4251" spans="84:102" x14ac:dyDescent="0.25">
      <c r="CF4251" s="3" t="s">
        <v>3073</v>
      </c>
      <c r="CG4251" s="174">
        <v>3687</v>
      </c>
      <c r="CH4251" s="174">
        <v>70487</v>
      </c>
      <c r="CI4251" s="174">
        <v>5</v>
      </c>
      <c r="CJ4251" s="174">
        <v>1493.4839999999999</v>
      </c>
      <c r="CK4251" s="174">
        <v>1493.4839999999999</v>
      </c>
      <c r="CU4251" s="174">
        <v>3687</v>
      </c>
      <c r="CV4251" s="174">
        <v>70487</v>
      </c>
      <c r="CW4251" s="174">
        <v>5</v>
      </c>
      <c r="CX4251" s="174">
        <v>1493.4839999999999</v>
      </c>
    </row>
    <row r="4252" spans="84:102" x14ac:dyDescent="0.25">
      <c r="CF4252" s="3" t="s">
        <v>3073</v>
      </c>
      <c r="CG4252" s="174">
        <v>33025</v>
      </c>
      <c r="CH4252" s="174">
        <v>2486</v>
      </c>
      <c r="CI4252" s="174">
        <v>5</v>
      </c>
      <c r="CJ4252" s="174">
        <v>1493.3530000000001</v>
      </c>
      <c r="CK4252" s="174">
        <v>1493.3530000000001</v>
      </c>
      <c r="CU4252" s="174">
        <v>33025</v>
      </c>
      <c r="CV4252" s="174">
        <v>2486</v>
      </c>
      <c r="CW4252" s="174">
        <v>5</v>
      </c>
      <c r="CX4252" s="174">
        <v>1493.3530000000001</v>
      </c>
    </row>
    <row r="4253" spans="84:102" x14ac:dyDescent="0.25">
      <c r="CF4253" s="3" t="s">
        <v>3073</v>
      </c>
      <c r="CG4253" s="174">
        <v>778</v>
      </c>
      <c r="CH4253" s="174">
        <v>100328</v>
      </c>
      <c r="CI4253" s="174">
        <v>5</v>
      </c>
      <c r="CJ4253" s="174">
        <v>1493.0229999999999</v>
      </c>
      <c r="CK4253" s="174">
        <v>1493.0229999999999</v>
      </c>
      <c r="CU4253" s="174">
        <v>778</v>
      </c>
      <c r="CV4253" s="174">
        <v>100328</v>
      </c>
      <c r="CW4253" s="174">
        <v>5</v>
      </c>
      <c r="CX4253" s="174">
        <v>1493.0229999999999</v>
      </c>
    </row>
    <row r="4254" spans="84:102" x14ac:dyDescent="0.25">
      <c r="CF4254" s="3" t="s">
        <v>3073</v>
      </c>
      <c r="CG4254" s="174">
        <v>361</v>
      </c>
      <c r="CH4254" s="174">
        <v>75786</v>
      </c>
      <c r="CI4254" s="174">
        <v>5</v>
      </c>
      <c r="CJ4254" s="174">
        <v>1492.732</v>
      </c>
      <c r="CK4254" s="174">
        <v>1492.732</v>
      </c>
      <c r="CU4254" s="174">
        <v>361</v>
      </c>
      <c r="CV4254" s="174">
        <v>75786</v>
      </c>
      <c r="CW4254" s="174">
        <v>5</v>
      </c>
      <c r="CX4254" s="174">
        <v>1492.732</v>
      </c>
    </row>
    <row r="4255" spans="84:102" x14ac:dyDescent="0.25">
      <c r="CF4255" s="3" t="s">
        <v>3073</v>
      </c>
      <c r="CG4255" s="174">
        <v>899</v>
      </c>
      <c r="CH4255" s="174">
        <v>110030</v>
      </c>
      <c r="CI4255" s="174">
        <v>5</v>
      </c>
      <c r="CJ4255" s="174">
        <v>1492.3679999999999</v>
      </c>
      <c r="CK4255" s="174">
        <v>1492.3679999999999</v>
      </c>
      <c r="CU4255" s="174">
        <v>899</v>
      </c>
      <c r="CV4255" s="174">
        <v>110030</v>
      </c>
      <c r="CW4255" s="174">
        <v>5</v>
      </c>
      <c r="CX4255" s="174">
        <v>1492.3679999999999</v>
      </c>
    </row>
    <row r="4256" spans="84:102" x14ac:dyDescent="0.25">
      <c r="CF4256" s="3" t="s">
        <v>3073</v>
      </c>
      <c r="CG4256" s="174">
        <v>157628</v>
      </c>
      <c r="CH4256" s="174">
        <v>3249</v>
      </c>
      <c r="CI4256" s="174">
        <v>5</v>
      </c>
      <c r="CJ4256" s="174">
        <v>1492.009</v>
      </c>
      <c r="CK4256" s="174">
        <v>1492.009</v>
      </c>
      <c r="CU4256" s="174">
        <v>157628</v>
      </c>
      <c r="CV4256" s="174">
        <v>3249</v>
      </c>
      <c r="CW4256" s="174">
        <v>5</v>
      </c>
      <c r="CX4256" s="174">
        <v>1492.009</v>
      </c>
    </row>
    <row r="4257" spans="84:102" x14ac:dyDescent="0.25">
      <c r="CF4257" s="3" t="s">
        <v>3073</v>
      </c>
      <c r="CG4257" s="174">
        <v>153</v>
      </c>
      <c r="CH4257" s="174">
        <v>68106</v>
      </c>
      <c r="CI4257" s="174">
        <v>5</v>
      </c>
      <c r="CJ4257" s="174">
        <v>1491.857</v>
      </c>
      <c r="CK4257" s="174">
        <v>1491.857</v>
      </c>
      <c r="CU4257" s="174">
        <v>153</v>
      </c>
      <c r="CV4257" s="174">
        <v>68106</v>
      </c>
      <c r="CW4257" s="174">
        <v>5</v>
      </c>
      <c r="CX4257" s="174">
        <v>1491.857</v>
      </c>
    </row>
    <row r="4258" spans="84:102" x14ac:dyDescent="0.25">
      <c r="CF4258" s="3" t="s">
        <v>3073</v>
      </c>
      <c r="CG4258" s="174">
        <v>1211</v>
      </c>
      <c r="CH4258" s="174">
        <v>132397</v>
      </c>
      <c r="CI4258" s="174">
        <v>5</v>
      </c>
      <c r="CJ4258" s="174">
        <v>1491.479</v>
      </c>
      <c r="CK4258" s="174">
        <v>1491.479</v>
      </c>
      <c r="CU4258" s="174">
        <v>1211</v>
      </c>
      <c r="CV4258" s="174">
        <v>132397</v>
      </c>
      <c r="CW4258" s="174">
        <v>5</v>
      </c>
      <c r="CX4258" s="174">
        <v>1491.479</v>
      </c>
    </row>
    <row r="4259" spans="84:102" x14ac:dyDescent="0.25">
      <c r="CF4259" s="3" t="s">
        <v>3073</v>
      </c>
      <c r="CG4259" s="174">
        <v>1185</v>
      </c>
      <c r="CH4259" s="174">
        <v>140516</v>
      </c>
      <c r="CI4259" s="174">
        <v>5</v>
      </c>
      <c r="CJ4259" s="174">
        <v>1491.115</v>
      </c>
      <c r="CK4259" s="174">
        <v>1491.115</v>
      </c>
      <c r="CU4259" s="174">
        <v>1185</v>
      </c>
      <c r="CV4259" s="174">
        <v>140516</v>
      </c>
      <c r="CW4259" s="174">
        <v>5</v>
      </c>
      <c r="CX4259" s="174">
        <v>1491.115</v>
      </c>
    </row>
    <row r="4260" spans="84:102" x14ac:dyDescent="0.25">
      <c r="CF4260" s="3" t="s">
        <v>3073</v>
      </c>
      <c r="CG4260" s="174">
        <v>1517</v>
      </c>
      <c r="CH4260" s="174">
        <v>89775</v>
      </c>
      <c r="CI4260" s="174">
        <v>5</v>
      </c>
      <c r="CJ4260" s="174">
        <v>1490.5989999999999</v>
      </c>
      <c r="CK4260" s="174">
        <v>1490.5989999999999</v>
      </c>
      <c r="CU4260" s="174">
        <v>1517</v>
      </c>
      <c r="CV4260" s="174">
        <v>89775</v>
      </c>
      <c r="CW4260" s="174">
        <v>5</v>
      </c>
      <c r="CX4260" s="174">
        <v>1490.5989999999999</v>
      </c>
    </row>
    <row r="4261" spans="84:102" x14ac:dyDescent="0.25">
      <c r="CF4261" s="3" t="s">
        <v>3073</v>
      </c>
      <c r="CG4261" s="174">
        <v>99175</v>
      </c>
      <c r="CH4261" s="174">
        <v>747</v>
      </c>
      <c r="CI4261" s="174">
        <v>5</v>
      </c>
      <c r="CJ4261" s="174">
        <v>1490.56</v>
      </c>
      <c r="CK4261" s="174">
        <v>1490.56</v>
      </c>
      <c r="CU4261" s="174">
        <v>99175</v>
      </c>
      <c r="CV4261" s="174">
        <v>747</v>
      </c>
      <c r="CW4261" s="174">
        <v>5</v>
      </c>
      <c r="CX4261" s="174">
        <v>1490.56</v>
      </c>
    </row>
    <row r="4262" spans="84:102" x14ac:dyDescent="0.25">
      <c r="CF4262" s="3" t="s">
        <v>3073</v>
      </c>
      <c r="CG4262" s="174">
        <v>1887</v>
      </c>
      <c r="CH4262" s="174">
        <v>55870</v>
      </c>
      <c r="CI4262" s="174">
        <v>5</v>
      </c>
      <c r="CJ4262" s="174">
        <v>1489.8489999999999</v>
      </c>
      <c r="CK4262" s="174">
        <v>1489.8489999999999</v>
      </c>
      <c r="CU4262" s="174">
        <v>1887</v>
      </c>
      <c r="CV4262" s="174">
        <v>55870</v>
      </c>
      <c r="CW4262" s="174">
        <v>5</v>
      </c>
      <c r="CX4262" s="174">
        <v>1489.8489999999999</v>
      </c>
    </row>
    <row r="4263" spans="84:102" x14ac:dyDescent="0.25">
      <c r="CF4263" s="3" t="s">
        <v>3073</v>
      </c>
      <c r="CG4263" s="174">
        <v>29422</v>
      </c>
      <c r="CH4263" s="174">
        <v>2387</v>
      </c>
      <c r="CI4263" s="174">
        <v>5</v>
      </c>
      <c r="CJ4263" s="174">
        <v>1489.8340000000001</v>
      </c>
      <c r="CK4263" s="174">
        <v>1489.8340000000001</v>
      </c>
      <c r="CU4263" s="174">
        <v>29422</v>
      </c>
      <c r="CV4263" s="174">
        <v>2387</v>
      </c>
      <c r="CW4263" s="174">
        <v>5</v>
      </c>
      <c r="CX4263" s="174">
        <v>1489.8340000000001</v>
      </c>
    </row>
    <row r="4264" spans="84:102" x14ac:dyDescent="0.25">
      <c r="CF4264" s="3" t="s">
        <v>3073</v>
      </c>
      <c r="CG4264" s="174">
        <v>322</v>
      </c>
      <c r="CH4264" s="174">
        <v>73607</v>
      </c>
      <c r="CI4264" s="174">
        <v>5</v>
      </c>
      <c r="CJ4264" s="174">
        <v>1489.1130000000001</v>
      </c>
      <c r="CK4264" s="174">
        <v>1489.1130000000001</v>
      </c>
      <c r="CU4264" s="174">
        <v>322</v>
      </c>
      <c r="CV4264" s="174">
        <v>73607</v>
      </c>
      <c r="CW4264" s="174">
        <v>5</v>
      </c>
      <c r="CX4264" s="174">
        <v>1489.1130000000001</v>
      </c>
    </row>
    <row r="4265" spans="84:102" x14ac:dyDescent="0.25">
      <c r="CF4265" s="3" t="s">
        <v>3073</v>
      </c>
      <c r="CG4265" s="174">
        <v>25578</v>
      </c>
      <c r="CH4265" s="174">
        <v>2358</v>
      </c>
      <c r="CI4265" s="174">
        <v>5</v>
      </c>
      <c r="CJ4265" s="174">
        <v>1489.086</v>
      </c>
      <c r="CK4265" s="174">
        <v>1489.086</v>
      </c>
      <c r="CU4265" s="174">
        <v>25578</v>
      </c>
      <c r="CV4265" s="174">
        <v>2358</v>
      </c>
      <c r="CW4265" s="174">
        <v>5</v>
      </c>
      <c r="CX4265" s="174">
        <v>1489.086</v>
      </c>
    </row>
    <row r="4266" spans="84:102" x14ac:dyDescent="0.25">
      <c r="CF4266" s="3" t="s">
        <v>3073</v>
      </c>
      <c r="CG4266" s="174">
        <v>30223</v>
      </c>
      <c r="CH4266" s="174">
        <v>2429</v>
      </c>
      <c r="CI4266" s="174">
        <v>5</v>
      </c>
      <c r="CJ4266" s="174">
        <v>1488.903</v>
      </c>
      <c r="CK4266" s="174">
        <v>1488.903</v>
      </c>
      <c r="CU4266" s="174">
        <v>30223</v>
      </c>
      <c r="CV4266" s="174">
        <v>2429</v>
      </c>
      <c r="CW4266" s="174">
        <v>5</v>
      </c>
      <c r="CX4266" s="174">
        <v>1488.903</v>
      </c>
    </row>
    <row r="4267" spans="84:102" x14ac:dyDescent="0.25">
      <c r="CF4267" s="3" t="s">
        <v>3073</v>
      </c>
      <c r="CG4267" s="174">
        <v>2180</v>
      </c>
      <c r="CH4267" s="174">
        <v>16689</v>
      </c>
      <c r="CI4267" s="174">
        <v>5</v>
      </c>
      <c r="CJ4267" s="174">
        <v>1488.4929999999999</v>
      </c>
      <c r="CK4267" s="174">
        <v>1488.4929999999999</v>
      </c>
      <c r="CU4267" s="174">
        <v>2180</v>
      </c>
      <c r="CV4267" s="174">
        <v>16689</v>
      </c>
      <c r="CW4267" s="174">
        <v>5</v>
      </c>
      <c r="CX4267" s="174">
        <v>1488.4929999999999</v>
      </c>
    </row>
    <row r="4268" spans="84:102" x14ac:dyDescent="0.25">
      <c r="CF4268" s="3" t="s">
        <v>3073</v>
      </c>
      <c r="CG4268" s="174">
        <v>75253</v>
      </c>
      <c r="CH4268" s="174">
        <v>312</v>
      </c>
      <c r="CI4268" s="174">
        <v>5</v>
      </c>
      <c r="CJ4268" s="174">
        <v>1487.104</v>
      </c>
      <c r="CK4268" s="174">
        <v>1487.104</v>
      </c>
      <c r="CU4268" s="174">
        <v>75253</v>
      </c>
      <c r="CV4268" s="174">
        <v>312</v>
      </c>
      <c r="CW4268" s="174">
        <v>5</v>
      </c>
      <c r="CX4268" s="174">
        <v>1487.104</v>
      </c>
    </row>
    <row r="4269" spans="84:102" x14ac:dyDescent="0.25">
      <c r="CF4269" s="3" t="s">
        <v>3073</v>
      </c>
      <c r="CG4269" s="174">
        <v>2542</v>
      </c>
      <c r="CH4269" s="174">
        <v>43446</v>
      </c>
      <c r="CI4269" s="174">
        <v>5</v>
      </c>
      <c r="CJ4269" s="174">
        <v>1487.08</v>
      </c>
      <c r="CK4269" s="174">
        <v>1487.08</v>
      </c>
      <c r="CU4269" s="174">
        <v>2542</v>
      </c>
      <c r="CV4269" s="174">
        <v>43446</v>
      </c>
      <c r="CW4269" s="174">
        <v>5</v>
      </c>
      <c r="CX4269" s="174">
        <v>1487.08</v>
      </c>
    </row>
    <row r="4270" spans="84:102" x14ac:dyDescent="0.25">
      <c r="CF4270" s="3" t="s">
        <v>3073</v>
      </c>
      <c r="CG4270" s="174">
        <v>2661</v>
      </c>
      <c r="CH4270" s="174">
        <v>49744</v>
      </c>
      <c r="CI4270" s="174">
        <v>5</v>
      </c>
      <c r="CJ4270" s="174">
        <v>1485.95</v>
      </c>
      <c r="CK4270" s="174">
        <v>1485.95</v>
      </c>
      <c r="CU4270" s="174">
        <v>2661</v>
      </c>
      <c r="CV4270" s="174">
        <v>49744</v>
      </c>
      <c r="CW4270" s="174">
        <v>5</v>
      </c>
      <c r="CX4270" s="174">
        <v>1485.95</v>
      </c>
    </row>
    <row r="4271" spans="84:102" x14ac:dyDescent="0.25">
      <c r="CF4271" s="3" t="s">
        <v>3073</v>
      </c>
      <c r="CG4271" s="174">
        <v>3300</v>
      </c>
      <c r="CH4271" s="174">
        <v>166565</v>
      </c>
      <c r="CI4271" s="174">
        <v>5</v>
      </c>
      <c r="CJ4271" s="174">
        <v>1485.8489999999999</v>
      </c>
      <c r="CK4271" s="174">
        <v>1485.8489999999999</v>
      </c>
      <c r="CU4271" s="174">
        <v>3300</v>
      </c>
      <c r="CV4271" s="174">
        <v>166565</v>
      </c>
      <c r="CW4271" s="174">
        <v>5</v>
      </c>
      <c r="CX4271" s="174">
        <v>1485.8489999999999</v>
      </c>
    </row>
    <row r="4272" spans="84:102" x14ac:dyDescent="0.25">
      <c r="CF4272" s="3" t="s">
        <v>3073</v>
      </c>
      <c r="CG4272" s="174">
        <v>70487</v>
      </c>
      <c r="CH4272" s="174">
        <v>3687</v>
      </c>
      <c r="CI4272" s="174">
        <v>5</v>
      </c>
      <c r="CJ4272" s="174">
        <v>1485.8340000000001</v>
      </c>
      <c r="CK4272" s="174">
        <v>1485.8340000000001</v>
      </c>
      <c r="CU4272" s="174">
        <v>70487</v>
      </c>
      <c r="CV4272" s="174">
        <v>3687</v>
      </c>
      <c r="CW4272" s="174">
        <v>5</v>
      </c>
      <c r="CX4272" s="174">
        <v>1485.8340000000001</v>
      </c>
    </row>
    <row r="4273" spans="84:102" x14ac:dyDescent="0.25">
      <c r="CF4273" s="3" t="s">
        <v>3073</v>
      </c>
      <c r="CG4273" s="174">
        <v>3527</v>
      </c>
      <c r="CH4273" s="174">
        <v>74360</v>
      </c>
      <c r="CI4273" s="174">
        <v>5</v>
      </c>
      <c r="CJ4273" s="174">
        <v>1484.88</v>
      </c>
      <c r="CK4273" s="174">
        <v>1484.88</v>
      </c>
      <c r="CU4273" s="174">
        <v>3527</v>
      </c>
      <c r="CV4273" s="174">
        <v>74360</v>
      </c>
      <c r="CW4273" s="174">
        <v>5</v>
      </c>
      <c r="CX4273" s="174">
        <v>1484.88</v>
      </c>
    </row>
    <row r="4274" spans="84:102" x14ac:dyDescent="0.25">
      <c r="CF4274" s="3" t="s">
        <v>3073</v>
      </c>
      <c r="CG4274" s="174">
        <v>1671</v>
      </c>
      <c r="CH4274" s="174">
        <v>69013</v>
      </c>
      <c r="CI4274" s="174">
        <v>5</v>
      </c>
      <c r="CJ4274" s="174">
        <v>1484.7619999999999</v>
      </c>
      <c r="CK4274" s="174">
        <v>1484.7619999999999</v>
      </c>
      <c r="CU4274" s="174">
        <v>1671</v>
      </c>
      <c r="CV4274" s="174">
        <v>69013</v>
      </c>
      <c r="CW4274" s="174">
        <v>5</v>
      </c>
      <c r="CX4274" s="174">
        <v>1484.7619999999999</v>
      </c>
    </row>
    <row r="4275" spans="84:102" x14ac:dyDescent="0.25">
      <c r="CF4275" s="3" t="s">
        <v>3073</v>
      </c>
      <c r="CG4275" s="174">
        <v>2734</v>
      </c>
      <c r="CH4275" s="174">
        <v>142257</v>
      </c>
      <c r="CI4275" s="174">
        <v>5</v>
      </c>
      <c r="CJ4275" s="174">
        <v>1484.3420000000001</v>
      </c>
      <c r="CK4275" s="174">
        <v>1484.3420000000001</v>
      </c>
      <c r="CU4275" s="174">
        <v>2734</v>
      </c>
      <c r="CV4275" s="174">
        <v>142257</v>
      </c>
      <c r="CW4275" s="174">
        <v>5</v>
      </c>
      <c r="CX4275" s="174">
        <v>1484.3420000000001</v>
      </c>
    </row>
    <row r="4276" spans="84:102" x14ac:dyDescent="0.25">
      <c r="CF4276" s="3" t="s">
        <v>3073</v>
      </c>
      <c r="CG4276" s="174">
        <v>166207</v>
      </c>
      <c r="CH4276" s="174">
        <v>3316</v>
      </c>
      <c r="CI4276" s="174">
        <v>5</v>
      </c>
      <c r="CJ4276" s="174">
        <v>1483.903</v>
      </c>
      <c r="CK4276" s="174">
        <v>1483.903</v>
      </c>
      <c r="CU4276" s="174">
        <v>166207</v>
      </c>
      <c r="CV4276" s="174">
        <v>3316</v>
      </c>
      <c r="CW4276" s="174">
        <v>5</v>
      </c>
      <c r="CX4276" s="174">
        <v>1483.903</v>
      </c>
    </row>
    <row r="4277" spans="84:102" x14ac:dyDescent="0.25">
      <c r="CF4277" s="3" t="s">
        <v>3073</v>
      </c>
      <c r="CG4277" s="174">
        <v>77643</v>
      </c>
      <c r="CH4277" s="174">
        <v>349</v>
      </c>
      <c r="CI4277" s="174">
        <v>5</v>
      </c>
      <c r="CJ4277" s="174">
        <v>1483.902</v>
      </c>
      <c r="CK4277" s="174">
        <v>1483.902</v>
      </c>
      <c r="CU4277" s="174">
        <v>77643</v>
      </c>
      <c r="CV4277" s="174">
        <v>349</v>
      </c>
      <c r="CW4277" s="174">
        <v>5</v>
      </c>
      <c r="CX4277" s="174">
        <v>1483.902</v>
      </c>
    </row>
    <row r="4278" spans="84:102" x14ac:dyDescent="0.25">
      <c r="CF4278" s="3" t="s">
        <v>3073</v>
      </c>
      <c r="CG4278" s="174">
        <v>2159</v>
      </c>
      <c r="CH4278" s="174">
        <v>14223</v>
      </c>
      <c r="CI4278" s="174">
        <v>5</v>
      </c>
      <c r="CJ4278" s="174">
        <v>1483.7260000000001</v>
      </c>
      <c r="CK4278" s="174">
        <v>1483.7260000000001</v>
      </c>
      <c r="CU4278" s="174">
        <v>2159</v>
      </c>
      <c r="CV4278" s="174">
        <v>14223</v>
      </c>
      <c r="CW4278" s="174">
        <v>5</v>
      </c>
      <c r="CX4278" s="174">
        <v>1483.7260000000001</v>
      </c>
    </row>
    <row r="4279" spans="84:102" x14ac:dyDescent="0.25">
      <c r="CF4279" s="3" t="s">
        <v>3073</v>
      </c>
      <c r="CG4279" s="174">
        <v>3249</v>
      </c>
      <c r="CH4279" s="174">
        <v>157628</v>
      </c>
      <c r="CI4279" s="174">
        <v>5</v>
      </c>
      <c r="CJ4279" s="174">
        <v>1483.3969999999999</v>
      </c>
      <c r="CK4279" s="174">
        <v>1483.3969999999999</v>
      </c>
      <c r="CU4279" s="174">
        <v>3249</v>
      </c>
      <c r="CV4279" s="174">
        <v>157628</v>
      </c>
      <c r="CW4279" s="174">
        <v>5</v>
      </c>
      <c r="CX4279" s="174">
        <v>1483.3969999999999</v>
      </c>
    </row>
    <row r="4280" spans="84:102" x14ac:dyDescent="0.25">
      <c r="CF4280" s="3" t="s">
        <v>3073</v>
      </c>
      <c r="CG4280" s="174">
        <v>1926</v>
      </c>
      <c r="CH4280" s="174">
        <v>72821</v>
      </c>
      <c r="CI4280" s="174">
        <v>5</v>
      </c>
      <c r="CJ4280" s="174">
        <v>1483.396</v>
      </c>
      <c r="CK4280" s="174">
        <v>1483.396</v>
      </c>
      <c r="CU4280" s="174">
        <v>1926</v>
      </c>
      <c r="CV4280" s="174">
        <v>72821</v>
      </c>
      <c r="CW4280" s="174">
        <v>5</v>
      </c>
      <c r="CX4280" s="174">
        <v>1483.396</v>
      </c>
    </row>
    <row r="4281" spans="84:102" x14ac:dyDescent="0.25">
      <c r="CF4281" s="3" t="s">
        <v>3073</v>
      </c>
      <c r="CG4281" s="174">
        <v>83501</v>
      </c>
      <c r="CH4281" s="174">
        <v>553</v>
      </c>
      <c r="CI4281" s="174">
        <v>5</v>
      </c>
      <c r="CJ4281" s="174">
        <v>1483.29</v>
      </c>
      <c r="CK4281" s="174">
        <v>1483.29</v>
      </c>
      <c r="CU4281" s="174">
        <v>83501</v>
      </c>
      <c r="CV4281" s="174">
        <v>553</v>
      </c>
      <c r="CW4281" s="174">
        <v>5</v>
      </c>
      <c r="CX4281" s="174">
        <v>1483.29</v>
      </c>
    </row>
    <row r="4282" spans="84:102" x14ac:dyDescent="0.25">
      <c r="CF4282" s="3" t="s">
        <v>3073</v>
      </c>
      <c r="CG4282" s="174">
        <v>80377</v>
      </c>
      <c r="CH4282" s="174">
        <v>1923</v>
      </c>
      <c r="CI4282" s="174">
        <v>5</v>
      </c>
      <c r="CJ4282" s="174">
        <v>1483.2260000000001</v>
      </c>
      <c r="CK4282" s="174">
        <v>1483.2260000000001</v>
      </c>
      <c r="CU4282" s="174">
        <v>80377</v>
      </c>
      <c r="CV4282" s="174">
        <v>1923</v>
      </c>
      <c r="CW4282" s="174">
        <v>5</v>
      </c>
      <c r="CX4282" s="174">
        <v>1483.2260000000001</v>
      </c>
    </row>
    <row r="4283" spans="84:102" x14ac:dyDescent="0.25">
      <c r="CF4283" s="3" t="s">
        <v>3073</v>
      </c>
      <c r="CG4283" s="174">
        <v>2166</v>
      </c>
      <c r="CH4283" s="174">
        <v>13068</v>
      </c>
      <c r="CI4283" s="174">
        <v>5</v>
      </c>
      <c r="CJ4283" s="174">
        <v>1483.0119999999999</v>
      </c>
      <c r="CK4283" s="174">
        <v>1483.0119999999999</v>
      </c>
      <c r="CU4283" s="174">
        <v>2166</v>
      </c>
      <c r="CV4283" s="174">
        <v>13068</v>
      </c>
      <c r="CW4283" s="174">
        <v>5</v>
      </c>
      <c r="CX4283" s="174">
        <v>1483.0119999999999</v>
      </c>
    </row>
    <row r="4284" spans="84:102" x14ac:dyDescent="0.25">
      <c r="CF4284" s="3" t="s">
        <v>3073</v>
      </c>
      <c r="CG4284" s="174">
        <v>264</v>
      </c>
      <c r="CH4284" s="174">
        <v>71584</v>
      </c>
      <c r="CI4284" s="174">
        <v>5</v>
      </c>
      <c r="CJ4284" s="174">
        <v>1482.819</v>
      </c>
      <c r="CK4284" s="174">
        <v>1482.819</v>
      </c>
      <c r="CU4284" s="174">
        <v>264</v>
      </c>
      <c r="CV4284" s="174">
        <v>71584</v>
      </c>
      <c r="CW4284" s="174">
        <v>5</v>
      </c>
      <c r="CX4284" s="174">
        <v>1482.819</v>
      </c>
    </row>
    <row r="4285" spans="84:102" x14ac:dyDescent="0.25">
      <c r="CF4285" s="3" t="s">
        <v>3073</v>
      </c>
      <c r="CG4285" s="174">
        <v>3555</v>
      </c>
      <c r="CH4285" s="174">
        <v>81062</v>
      </c>
      <c r="CI4285" s="174">
        <v>5</v>
      </c>
      <c r="CJ4285" s="174">
        <v>1482.7629999999999</v>
      </c>
      <c r="CK4285" s="174">
        <v>1482.7629999999999</v>
      </c>
      <c r="CU4285" s="174">
        <v>3555</v>
      </c>
      <c r="CV4285" s="174">
        <v>81062</v>
      </c>
      <c r="CW4285" s="174">
        <v>5</v>
      </c>
      <c r="CX4285" s="174">
        <v>1482.7629999999999</v>
      </c>
    </row>
    <row r="4286" spans="84:102" x14ac:dyDescent="0.25">
      <c r="CF4286" s="3" t="s">
        <v>3073</v>
      </c>
      <c r="CG4286" s="174">
        <v>25374</v>
      </c>
      <c r="CH4286" s="174">
        <v>2341</v>
      </c>
      <c r="CI4286" s="174">
        <v>5</v>
      </c>
      <c r="CJ4286" s="174">
        <v>1482.69</v>
      </c>
      <c r="CK4286" s="174">
        <v>1482.69</v>
      </c>
      <c r="CU4286" s="174">
        <v>25374</v>
      </c>
      <c r="CV4286" s="174">
        <v>2341</v>
      </c>
      <c r="CW4286" s="174">
        <v>5</v>
      </c>
      <c r="CX4286" s="174">
        <v>1482.69</v>
      </c>
    </row>
    <row r="4287" spans="84:102" x14ac:dyDescent="0.25">
      <c r="CF4287" s="3" t="s">
        <v>3073</v>
      </c>
      <c r="CG4287" s="174">
        <v>2453</v>
      </c>
      <c r="CH4287" s="174">
        <v>34520</v>
      </c>
      <c r="CI4287" s="174">
        <v>5</v>
      </c>
      <c r="CJ4287" s="174">
        <v>1482.616</v>
      </c>
      <c r="CK4287" s="174">
        <v>1482.616</v>
      </c>
      <c r="CU4287" s="174">
        <v>2453</v>
      </c>
      <c r="CV4287" s="174">
        <v>34520</v>
      </c>
      <c r="CW4287" s="174">
        <v>5</v>
      </c>
      <c r="CX4287" s="174">
        <v>1482.616</v>
      </c>
    </row>
    <row r="4288" spans="84:102" x14ac:dyDescent="0.25">
      <c r="CF4288" s="3" t="s">
        <v>3073</v>
      </c>
      <c r="CG4288" s="174">
        <v>2803</v>
      </c>
      <c r="CH4288" s="174">
        <v>147334</v>
      </c>
      <c r="CI4288" s="174">
        <v>5</v>
      </c>
      <c r="CJ4288" s="174">
        <v>1482.444</v>
      </c>
      <c r="CK4288" s="174">
        <v>1482.444</v>
      </c>
      <c r="CU4288" s="174">
        <v>2803</v>
      </c>
      <c r="CV4288" s="174">
        <v>147334</v>
      </c>
      <c r="CW4288" s="174">
        <v>5</v>
      </c>
      <c r="CX4288" s="174">
        <v>1482.444</v>
      </c>
    </row>
    <row r="4289" spans="84:102" x14ac:dyDescent="0.25">
      <c r="CF4289" s="3" t="s">
        <v>3073</v>
      </c>
      <c r="CG4289" s="174">
        <v>72559</v>
      </c>
      <c r="CH4289" s="174">
        <v>278</v>
      </c>
      <c r="CI4289" s="174">
        <v>5</v>
      </c>
      <c r="CJ4289" s="174">
        <v>1482.434</v>
      </c>
      <c r="CK4289" s="174">
        <v>1482.434</v>
      </c>
      <c r="CU4289" s="174">
        <v>72559</v>
      </c>
      <c r="CV4289" s="174">
        <v>278</v>
      </c>
      <c r="CW4289" s="174">
        <v>5</v>
      </c>
      <c r="CX4289" s="174">
        <v>1482.434</v>
      </c>
    </row>
    <row r="4290" spans="84:102" x14ac:dyDescent="0.25">
      <c r="CF4290" s="3" t="s">
        <v>3073</v>
      </c>
      <c r="CG4290" s="174">
        <v>42960</v>
      </c>
      <c r="CH4290" s="174">
        <v>2606</v>
      </c>
      <c r="CI4290" s="174">
        <v>5</v>
      </c>
      <c r="CJ4290" s="174">
        <v>1482.4190000000001</v>
      </c>
      <c r="CK4290" s="174">
        <v>1482.4190000000001</v>
      </c>
      <c r="CU4290" s="174">
        <v>42960</v>
      </c>
      <c r="CV4290" s="174">
        <v>2606</v>
      </c>
      <c r="CW4290" s="174">
        <v>5</v>
      </c>
      <c r="CX4290" s="174">
        <v>1482.4190000000001</v>
      </c>
    </row>
    <row r="4291" spans="84:102" x14ac:dyDescent="0.25">
      <c r="CF4291" s="3" t="s">
        <v>3073</v>
      </c>
      <c r="CG4291" s="174">
        <v>2600</v>
      </c>
      <c r="CH4291" s="174">
        <v>43782</v>
      </c>
      <c r="CI4291" s="174">
        <v>5</v>
      </c>
      <c r="CJ4291" s="174">
        <v>1482.4079999999999</v>
      </c>
      <c r="CK4291" s="174">
        <v>1482.4079999999999</v>
      </c>
      <c r="CU4291" s="174">
        <v>2600</v>
      </c>
      <c r="CV4291" s="174">
        <v>43782</v>
      </c>
      <c r="CW4291" s="174">
        <v>5</v>
      </c>
      <c r="CX4291" s="174">
        <v>1482.4079999999999</v>
      </c>
    </row>
    <row r="4292" spans="84:102" x14ac:dyDescent="0.25">
      <c r="CF4292" s="3" t="s">
        <v>3073</v>
      </c>
      <c r="CG4292" s="174">
        <v>98708</v>
      </c>
      <c r="CH4292" s="174">
        <v>1457</v>
      </c>
      <c r="CI4292" s="174">
        <v>5</v>
      </c>
      <c r="CJ4292" s="174">
        <v>1482.048</v>
      </c>
      <c r="CK4292" s="174">
        <v>1482.048</v>
      </c>
      <c r="CU4292" s="174">
        <v>98708</v>
      </c>
      <c r="CV4292" s="174">
        <v>1457</v>
      </c>
      <c r="CW4292" s="174">
        <v>5</v>
      </c>
      <c r="CX4292" s="174">
        <v>1482.048</v>
      </c>
    </row>
    <row r="4293" spans="84:102" x14ac:dyDescent="0.25">
      <c r="CF4293" s="3" t="s">
        <v>3073</v>
      </c>
      <c r="CG4293" s="174">
        <v>695</v>
      </c>
      <c r="CH4293" s="174">
        <v>95469</v>
      </c>
      <c r="CI4293" s="174">
        <v>5</v>
      </c>
      <c r="CJ4293" s="174">
        <v>1481.7570000000001</v>
      </c>
      <c r="CK4293" s="174">
        <v>1481.7570000000001</v>
      </c>
      <c r="CU4293" s="174">
        <v>695</v>
      </c>
      <c r="CV4293" s="174">
        <v>95469</v>
      </c>
      <c r="CW4293" s="174">
        <v>5</v>
      </c>
      <c r="CX4293" s="174">
        <v>1481.7570000000001</v>
      </c>
    </row>
    <row r="4294" spans="84:102" x14ac:dyDescent="0.25">
      <c r="CF4294" s="3" t="s">
        <v>3073</v>
      </c>
      <c r="CG4294" s="174">
        <v>150255</v>
      </c>
      <c r="CH4294" s="174">
        <v>2823</v>
      </c>
      <c r="CI4294" s="174">
        <v>5</v>
      </c>
      <c r="CJ4294" s="174">
        <v>1481.575</v>
      </c>
      <c r="CK4294" s="174">
        <v>1481.575</v>
      </c>
      <c r="CU4294" s="174">
        <v>150255</v>
      </c>
      <c r="CV4294" s="174">
        <v>2823</v>
      </c>
      <c r="CW4294" s="174">
        <v>5</v>
      </c>
      <c r="CX4294" s="174">
        <v>1481.575</v>
      </c>
    </row>
    <row r="4295" spans="84:102" x14ac:dyDescent="0.25">
      <c r="CF4295" s="3" t="s">
        <v>3073</v>
      </c>
      <c r="CG4295" s="174">
        <v>155564</v>
      </c>
      <c r="CH4295" s="174">
        <v>3213</v>
      </c>
      <c r="CI4295" s="174">
        <v>5</v>
      </c>
      <c r="CJ4295" s="174">
        <v>1481.2360000000001</v>
      </c>
      <c r="CK4295" s="174">
        <v>1481.2360000000001</v>
      </c>
      <c r="CU4295" s="174">
        <v>155564</v>
      </c>
      <c r="CV4295" s="174">
        <v>3213</v>
      </c>
      <c r="CW4295" s="174">
        <v>5</v>
      </c>
      <c r="CX4295" s="174">
        <v>1481.2360000000001</v>
      </c>
    </row>
    <row r="4296" spans="84:102" x14ac:dyDescent="0.25">
      <c r="CF4296" s="3" t="s">
        <v>3073</v>
      </c>
      <c r="CG4296" s="174">
        <v>3007</v>
      </c>
      <c r="CH4296" s="174">
        <v>161481</v>
      </c>
      <c r="CI4296" s="174">
        <v>5</v>
      </c>
      <c r="CJ4296" s="174">
        <v>1481.049</v>
      </c>
      <c r="CK4296" s="174">
        <v>1481.049</v>
      </c>
      <c r="CU4296" s="174">
        <v>3007</v>
      </c>
      <c r="CV4296" s="174">
        <v>161481</v>
      </c>
      <c r="CW4296" s="174">
        <v>5</v>
      </c>
      <c r="CX4296" s="174">
        <v>1481.049</v>
      </c>
    </row>
    <row r="4297" spans="84:102" x14ac:dyDescent="0.25">
      <c r="CF4297" s="3" t="s">
        <v>3073</v>
      </c>
      <c r="CG4297" s="174">
        <v>145584</v>
      </c>
      <c r="CH4297" s="174">
        <v>2769</v>
      </c>
      <c r="CI4297" s="174">
        <v>5</v>
      </c>
      <c r="CJ4297" s="174">
        <v>1480.578</v>
      </c>
      <c r="CK4297" s="174">
        <v>1480.578</v>
      </c>
      <c r="CU4297" s="174">
        <v>145584</v>
      </c>
      <c r="CV4297" s="174">
        <v>2769</v>
      </c>
      <c r="CW4297" s="174">
        <v>5</v>
      </c>
      <c r="CX4297" s="174">
        <v>1480.578</v>
      </c>
    </row>
    <row r="4298" spans="84:102" x14ac:dyDescent="0.25">
      <c r="CF4298" s="3" t="s">
        <v>3073</v>
      </c>
      <c r="CG4298" s="174">
        <v>138414</v>
      </c>
      <c r="CH4298" s="174">
        <v>1128</v>
      </c>
      <c r="CI4298" s="174">
        <v>5</v>
      </c>
      <c r="CJ4298" s="174">
        <v>1480.452</v>
      </c>
      <c r="CK4298" s="174">
        <v>1480.452</v>
      </c>
      <c r="CU4298" s="174">
        <v>138414</v>
      </c>
      <c r="CV4298" s="174">
        <v>1128</v>
      </c>
      <c r="CW4298" s="174">
        <v>5</v>
      </c>
      <c r="CX4298" s="174">
        <v>1480.452</v>
      </c>
    </row>
    <row r="4299" spans="84:102" x14ac:dyDescent="0.25">
      <c r="CF4299" s="3" t="s">
        <v>3073</v>
      </c>
      <c r="CG4299" s="174">
        <v>81277</v>
      </c>
      <c r="CH4299" s="174">
        <v>410</v>
      </c>
      <c r="CI4299" s="174">
        <v>5</v>
      </c>
      <c r="CJ4299" s="174">
        <v>1480.31</v>
      </c>
      <c r="CK4299" s="174">
        <v>1480.31</v>
      </c>
      <c r="CU4299" s="174">
        <v>81277</v>
      </c>
      <c r="CV4299" s="174">
        <v>410</v>
      </c>
      <c r="CW4299" s="174">
        <v>5</v>
      </c>
      <c r="CX4299" s="174">
        <v>1480.31</v>
      </c>
    </row>
    <row r="4300" spans="84:102" x14ac:dyDescent="0.25">
      <c r="CF4300" s="3" t="s">
        <v>3073</v>
      </c>
      <c r="CG4300" s="174">
        <v>2823</v>
      </c>
      <c r="CH4300" s="174">
        <v>150255</v>
      </c>
      <c r="CI4300" s="174">
        <v>5</v>
      </c>
      <c r="CJ4300" s="174">
        <v>1478.941</v>
      </c>
      <c r="CK4300" s="174">
        <v>1478.941</v>
      </c>
      <c r="CU4300" s="174">
        <v>2823</v>
      </c>
      <c r="CV4300" s="174">
        <v>150255</v>
      </c>
      <c r="CW4300" s="174">
        <v>5</v>
      </c>
      <c r="CX4300" s="174">
        <v>1478.941</v>
      </c>
    </row>
    <row r="4301" spans="84:102" x14ac:dyDescent="0.25">
      <c r="CF4301" s="3" t="s">
        <v>3073</v>
      </c>
      <c r="CG4301" s="174">
        <v>75406</v>
      </c>
      <c r="CH4301" s="174">
        <v>3526</v>
      </c>
      <c r="CI4301" s="174">
        <v>5</v>
      </c>
      <c r="CJ4301" s="174">
        <v>1478.606</v>
      </c>
      <c r="CK4301" s="174">
        <v>1478.606</v>
      </c>
      <c r="CU4301" s="174">
        <v>75406</v>
      </c>
      <c r="CV4301" s="174">
        <v>3526</v>
      </c>
      <c r="CW4301" s="174">
        <v>5</v>
      </c>
      <c r="CX4301" s="174">
        <v>1478.606</v>
      </c>
    </row>
    <row r="4302" spans="84:102" x14ac:dyDescent="0.25">
      <c r="CF4302" s="3" t="s">
        <v>3073</v>
      </c>
      <c r="CG4302" s="174">
        <v>1331</v>
      </c>
      <c r="CH4302" s="174">
        <v>115243</v>
      </c>
      <c r="CI4302" s="174">
        <v>5</v>
      </c>
      <c r="CJ4302" s="174">
        <v>1478.1179999999999</v>
      </c>
      <c r="CK4302" s="174">
        <v>1478.1179999999999</v>
      </c>
      <c r="CU4302" s="174">
        <v>1331</v>
      </c>
      <c r="CV4302" s="174">
        <v>115243</v>
      </c>
      <c r="CW4302" s="174">
        <v>5</v>
      </c>
      <c r="CX4302" s="174">
        <v>1478.1179999999999</v>
      </c>
    </row>
    <row r="4303" spans="84:102" x14ac:dyDescent="0.25">
      <c r="CF4303" s="3" t="s">
        <v>3073</v>
      </c>
      <c r="CG4303" s="174">
        <v>113844</v>
      </c>
      <c r="CH4303" s="174">
        <v>994</v>
      </c>
      <c r="CI4303" s="174">
        <v>5</v>
      </c>
      <c r="CJ4303" s="174">
        <v>1478.068</v>
      </c>
      <c r="CK4303" s="174">
        <v>1478.068</v>
      </c>
      <c r="CU4303" s="174">
        <v>113844</v>
      </c>
      <c r="CV4303" s="174">
        <v>994</v>
      </c>
      <c r="CW4303" s="174">
        <v>5</v>
      </c>
      <c r="CX4303" s="174">
        <v>1478.068</v>
      </c>
    </row>
    <row r="4304" spans="84:102" x14ac:dyDescent="0.25">
      <c r="CF4304" s="3" t="s">
        <v>3073</v>
      </c>
      <c r="CG4304" s="174">
        <v>2126</v>
      </c>
      <c r="CH4304" s="174">
        <v>9817</v>
      </c>
      <c r="CI4304" s="174">
        <v>5</v>
      </c>
      <c r="CJ4304" s="174">
        <v>1477.8</v>
      </c>
      <c r="CK4304" s="174">
        <v>1477.8</v>
      </c>
      <c r="CU4304" s="174">
        <v>2126</v>
      </c>
      <c r="CV4304" s="174">
        <v>9817</v>
      </c>
      <c r="CW4304" s="174">
        <v>5</v>
      </c>
      <c r="CX4304" s="174">
        <v>1477.8</v>
      </c>
    </row>
    <row r="4305" spans="84:102" x14ac:dyDescent="0.25">
      <c r="CF4305" s="3" t="s">
        <v>3073</v>
      </c>
      <c r="CG4305" s="174">
        <v>441</v>
      </c>
      <c r="CH4305" s="174">
        <v>83109</v>
      </c>
      <c r="CI4305" s="174">
        <v>5</v>
      </c>
      <c r="CJ4305" s="174">
        <v>1477.75</v>
      </c>
      <c r="CK4305" s="174">
        <v>1477.75</v>
      </c>
      <c r="CU4305" s="174">
        <v>441</v>
      </c>
      <c r="CV4305" s="174">
        <v>83109</v>
      </c>
      <c r="CW4305" s="174">
        <v>5</v>
      </c>
      <c r="CX4305" s="174">
        <v>1477.75</v>
      </c>
    </row>
    <row r="4306" spans="84:102" x14ac:dyDescent="0.25">
      <c r="CF4306" s="3" t="s">
        <v>3073</v>
      </c>
      <c r="CG4306" s="174">
        <v>2992</v>
      </c>
      <c r="CH4306" s="174">
        <v>156996</v>
      </c>
      <c r="CI4306" s="174">
        <v>5</v>
      </c>
      <c r="CJ4306" s="174">
        <v>1477.7260000000001</v>
      </c>
      <c r="CK4306" s="174">
        <v>1477.7260000000001</v>
      </c>
      <c r="CU4306" s="174">
        <v>2992</v>
      </c>
      <c r="CV4306" s="174">
        <v>156996</v>
      </c>
      <c r="CW4306" s="174">
        <v>5</v>
      </c>
      <c r="CX4306" s="174">
        <v>1477.7260000000001</v>
      </c>
    </row>
    <row r="4307" spans="84:102" x14ac:dyDescent="0.25">
      <c r="CF4307" s="3" t="s">
        <v>3073</v>
      </c>
      <c r="CG4307" s="174">
        <v>45204</v>
      </c>
      <c r="CH4307" s="174">
        <v>2616</v>
      </c>
      <c r="CI4307" s="174">
        <v>5</v>
      </c>
      <c r="CJ4307" s="174">
        <v>1477.723</v>
      </c>
      <c r="CK4307" s="174">
        <v>1477.723</v>
      </c>
      <c r="CU4307" s="174">
        <v>45204</v>
      </c>
      <c r="CV4307" s="174">
        <v>2616</v>
      </c>
      <c r="CW4307" s="174">
        <v>5</v>
      </c>
      <c r="CX4307" s="174">
        <v>1477.723</v>
      </c>
    </row>
    <row r="4308" spans="84:102" x14ac:dyDescent="0.25">
      <c r="CF4308" s="3" t="s">
        <v>3073</v>
      </c>
      <c r="CG4308" s="174">
        <v>169218</v>
      </c>
      <c r="CH4308" s="174">
        <v>3059</v>
      </c>
      <c r="CI4308" s="174">
        <v>5</v>
      </c>
      <c r="CJ4308" s="174">
        <v>1477.585</v>
      </c>
      <c r="CK4308" s="174">
        <v>1477.585</v>
      </c>
      <c r="CU4308" s="174">
        <v>169218</v>
      </c>
      <c r="CV4308" s="174">
        <v>3059</v>
      </c>
      <c r="CW4308" s="174">
        <v>5</v>
      </c>
      <c r="CX4308" s="174">
        <v>1477.585</v>
      </c>
    </row>
    <row r="4309" spans="84:102" x14ac:dyDescent="0.25">
      <c r="CF4309" s="3" t="s">
        <v>3073</v>
      </c>
      <c r="CG4309" s="174">
        <v>2032</v>
      </c>
      <c r="CH4309" s="174">
        <v>133256</v>
      </c>
      <c r="CI4309" s="174">
        <v>5</v>
      </c>
      <c r="CJ4309" s="174">
        <v>1477.31</v>
      </c>
      <c r="CK4309" s="174">
        <v>1477.31</v>
      </c>
      <c r="CU4309" s="174">
        <v>2032</v>
      </c>
      <c r="CV4309" s="174">
        <v>133256</v>
      </c>
      <c r="CW4309" s="174">
        <v>5</v>
      </c>
      <c r="CX4309" s="174">
        <v>1477.31</v>
      </c>
    </row>
    <row r="4310" spans="84:102" x14ac:dyDescent="0.25">
      <c r="CF4310" s="3" t="s">
        <v>3073</v>
      </c>
      <c r="CG4310" s="174">
        <v>321</v>
      </c>
      <c r="CH4310" s="174">
        <v>74986</v>
      </c>
      <c r="CI4310" s="174">
        <v>5</v>
      </c>
      <c r="CJ4310" s="174">
        <v>1476.8</v>
      </c>
      <c r="CK4310" s="174">
        <v>1476.8</v>
      </c>
      <c r="CU4310" s="174">
        <v>321</v>
      </c>
      <c r="CV4310" s="174">
        <v>74986</v>
      </c>
      <c r="CW4310" s="174">
        <v>5</v>
      </c>
      <c r="CX4310" s="174">
        <v>1476.8</v>
      </c>
    </row>
    <row r="4311" spans="84:102" x14ac:dyDescent="0.25">
      <c r="CF4311" s="3" t="s">
        <v>3073</v>
      </c>
      <c r="CG4311" s="174">
        <v>71632</v>
      </c>
      <c r="CH4311" s="174">
        <v>3686</v>
      </c>
      <c r="CI4311" s="174">
        <v>5</v>
      </c>
      <c r="CJ4311" s="174">
        <v>1476.355</v>
      </c>
      <c r="CK4311" s="174">
        <v>1476.355</v>
      </c>
      <c r="CU4311" s="174">
        <v>71632</v>
      </c>
      <c r="CV4311" s="174">
        <v>3686</v>
      </c>
      <c r="CW4311" s="174">
        <v>5</v>
      </c>
      <c r="CX4311" s="174">
        <v>1476.355</v>
      </c>
    </row>
    <row r="4312" spans="84:102" x14ac:dyDescent="0.25">
      <c r="CF4312" s="3" t="s">
        <v>3073</v>
      </c>
      <c r="CG4312" s="174">
        <v>123423</v>
      </c>
      <c r="CH4312" s="174">
        <v>1300</v>
      </c>
      <c r="CI4312" s="174">
        <v>5</v>
      </c>
      <c r="CJ4312" s="174">
        <v>1475.8309999999999</v>
      </c>
      <c r="CK4312" s="174">
        <v>1475.8309999999999</v>
      </c>
      <c r="CU4312" s="174">
        <v>123423</v>
      </c>
      <c r="CV4312" s="174">
        <v>1300</v>
      </c>
      <c r="CW4312" s="174">
        <v>5</v>
      </c>
      <c r="CX4312" s="174">
        <v>1475.8309999999999</v>
      </c>
    </row>
    <row r="4313" spans="84:102" x14ac:dyDescent="0.25">
      <c r="CF4313" s="3" t="s">
        <v>3073</v>
      </c>
      <c r="CG4313" s="174">
        <v>2632</v>
      </c>
      <c r="CH4313" s="174">
        <v>47520</v>
      </c>
      <c r="CI4313" s="174">
        <v>5</v>
      </c>
      <c r="CJ4313" s="174">
        <v>1475.482</v>
      </c>
      <c r="CK4313" s="174">
        <v>1475.482</v>
      </c>
      <c r="CU4313" s="174">
        <v>2632</v>
      </c>
      <c r="CV4313" s="174">
        <v>47520</v>
      </c>
      <c r="CW4313" s="174">
        <v>5</v>
      </c>
      <c r="CX4313" s="174">
        <v>1475.482</v>
      </c>
    </row>
    <row r="4314" spans="84:102" x14ac:dyDescent="0.25">
      <c r="CF4314" s="3" t="s">
        <v>3073</v>
      </c>
      <c r="CG4314" s="174">
        <v>497</v>
      </c>
      <c r="CH4314" s="174">
        <v>83406</v>
      </c>
      <c r="CI4314" s="174">
        <v>5</v>
      </c>
      <c r="CJ4314" s="174">
        <v>1475.126</v>
      </c>
      <c r="CK4314" s="174">
        <v>1475.126</v>
      </c>
      <c r="CU4314" s="174">
        <v>497</v>
      </c>
      <c r="CV4314" s="174">
        <v>83406</v>
      </c>
      <c r="CW4314" s="174">
        <v>5</v>
      </c>
      <c r="CX4314" s="174">
        <v>1475.126</v>
      </c>
    </row>
    <row r="4315" spans="84:102" x14ac:dyDescent="0.25">
      <c r="CF4315" s="3" t="s">
        <v>3073</v>
      </c>
      <c r="CG4315" s="174">
        <v>69156</v>
      </c>
      <c r="CH4315" s="174">
        <v>1687</v>
      </c>
      <c r="CI4315" s="174">
        <v>5</v>
      </c>
      <c r="CJ4315" s="174">
        <v>1474.3489999999999</v>
      </c>
      <c r="CK4315" s="174">
        <v>1474.3489999999999</v>
      </c>
      <c r="CU4315" s="174">
        <v>69156</v>
      </c>
      <c r="CV4315" s="174">
        <v>1687</v>
      </c>
      <c r="CW4315" s="174">
        <v>5</v>
      </c>
      <c r="CX4315" s="174">
        <v>1474.3489999999999</v>
      </c>
    </row>
    <row r="4316" spans="84:102" x14ac:dyDescent="0.25">
      <c r="CF4316" s="3" t="s">
        <v>3073</v>
      </c>
      <c r="CG4316" s="174">
        <v>3579</v>
      </c>
      <c r="CH4316" s="174">
        <v>87750</v>
      </c>
      <c r="CI4316" s="174">
        <v>5</v>
      </c>
      <c r="CJ4316" s="174">
        <v>1474.06</v>
      </c>
      <c r="CK4316" s="174">
        <v>1474.06</v>
      </c>
      <c r="CU4316" s="174">
        <v>3579</v>
      </c>
      <c r="CV4316" s="174">
        <v>87750</v>
      </c>
      <c r="CW4316" s="174">
        <v>5</v>
      </c>
      <c r="CX4316" s="174">
        <v>1474.06</v>
      </c>
    </row>
    <row r="4317" spans="84:102" x14ac:dyDescent="0.25">
      <c r="CF4317" s="3" t="s">
        <v>3073</v>
      </c>
      <c r="CG4317" s="174">
        <v>14223</v>
      </c>
      <c r="CH4317" s="174">
        <v>2159</v>
      </c>
      <c r="CI4317" s="174">
        <v>5</v>
      </c>
      <c r="CJ4317" s="174">
        <v>1473.829</v>
      </c>
      <c r="CK4317" s="174">
        <v>1473.829</v>
      </c>
      <c r="CU4317" s="174">
        <v>14223</v>
      </c>
      <c r="CV4317" s="174">
        <v>2159</v>
      </c>
      <c r="CW4317" s="174">
        <v>5</v>
      </c>
      <c r="CX4317" s="174">
        <v>1473.829</v>
      </c>
    </row>
    <row r="4318" spans="84:102" x14ac:dyDescent="0.25">
      <c r="CF4318" s="3" t="s">
        <v>3073</v>
      </c>
      <c r="CG4318" s="174">
        <v>2477</v>
      </c>
      <c r="CH4318" s="174">
        <v>31535</v>
      </c>
      <c r="CI4318" s="174">
        <v>5</v>
      </c>
      <c r="CJ4318" s="174">
        <v>1473.7760000000001</v>
      </c>
      <c r="CK4318" s="174">
        <v>1473.7760000000001</v>
      </c>
      <c r="CU4318" s="174">
        <v>2477</v>
      </c>
      <c r="CV4318" s="174">
        <v>31535</v>
      </c>
      <c r="CW4318" s="174">
        <v>5</v>
      </c>
      <c r="CX4318" s="174">
        <v>1473.7760000000001</v>
      </c>
    </row>
    <row r="4319" spans="84:102" x14ac:dyDescent="0.25">
      <c r="CF4319" s="3" t="s">
        <v>3073</v>
      </c>
      <c r="CG4319" s="174">
        <v>3540</v>
      </c>
      <c r="CH4319" s="174">
        <v>78655</v>
      </c>
      <c r="CI4319" s="174">
        <v>5</v>
      </c>
      <c r="CJ4319" s="174">
        <v>1473.529</v>
      </c>
      <c r="CK4319" s="174">
        <v>1473.529</v>
      </c>
      <c r="CU4319" s="174">
        <v>3540</v>
      </c>
      <c r="CV4319" s="174">
        <v>78655</v>
      </c>
      <c r="CW4319" s="174">
        <v>5</v>
      </c>
      <c r="CX4319" s="174">
        <v>1473.529</v>
      </c>
    </row>
    <row r="4320" spans="84:102" x14ac:dyDescent="0.25">
      <c r="CF4320" s="3" t="s">
        <v>3073</v>
      </c>
      <c r="CG4320" s="174">
        <v>46281</v>
      </c>
      <c r="CH4320" s="174">
        <v>2619</v>
      </c>
      <c r="CI4320" s="174">
        <v>5</v>
      </c>
      <c r="CJ4320" s="174">
        <v>1473.442</v>
      </c>
      <c r="CK4320" s="174">
        <v>1473.442</v>
      </c>
      <c r="CU4320" s="174">
        <v>46281</v>
      </c>
      <c r="CV4320" s="174">
        <v>2619</v>
      </c>
      <c r="CW4320" s="174">
        <v>5</v>
      </c>
      <c r="CX4320" s="174">
        <v>1473.442</v>
      </c>
    </row>
    <row r="4321" spans="84:102" x14ac:dyDescent="0.25">
      <c r="CF4321" s="3" t="s">
        <v>3073</v>
      </c>
      <c r="CG4321" s="174">
        <v>98372</v>
      </c>
      <c r="CH4321" s="174">
        <v>718</v>
      </c>
      <c r="CI4321" s="174">
        <v>5</v>
      </c>
      <c r="CJ4321" s="174">
        <v>1473.242</v>
      </c>
      <c r="CK4321" s="174">
        <v>1473.242</v>
      </c>
      <c r="CU4321" s="174">
        <v>98372</v>
      </c>
      <c r="CV4321" s="174">
        <v>718</v>
      </c>
      <c r="CW4321" s="174">
        <v>5</v>
      </c>
      <c r="CX4321" s="174">
        <v>1473.242</v>
      </c>
    </row>
    <row r="4322" spans="84:102" x14ac:dyDescent="0.25">
      <c r="CF4322" s="3" t="s">
        <v>3073</v>
      </c>
      <c r="CG4322" s="174">
        <v>1907</v>
      </c>
      <c r="CH4322" s="174">
        <v>61994</v>
      </c>
      <c r="CI4322" s="174">
        <v>5</v>
      </c>
      <c r="CJ4322" s="174">
        <v>1473.202</v>
      </c>
      <c r="CK4322" s="174">
        <v>1473.202</v>
      </c>
      <c r="CU4322" s="174">
        <v>1907</v>
      </c>
      <c r="CV4322" s="174">
        <v>61994</v>
      </c>
      <c r="CW4322" s="174">
        <v>5</v>
      </c>
      <c r="CX4322" s="174">
        <v>1473.202</v>
      </c>
    </row>
    <row r="4323" spans="84:102" x14ac:dyDescent="0.25">
      <c r="CF4323" s="3" t="s">
        <v>3073</v>
      </c>
      <c r="CG4323" s="174">
        <v>3558</v>
      </c>
      <c r="CH4323" s="174">
        <v>77150</v>
      </c>
      <c r="CI4323" s="174">
        <v>5</v>
      </c>
      <c r="CJ4323" s="174">
        <v>1473.002</v>
      </c>
      <c r="CK4323" s="174">
        <v>1473.002</v>
      </c>
      <c r="CU4323" s="174">
        <v>3558</v>
      </c>
      <c r="CV4323" s="174">
        <v>77150</v>
      </c>
      <c r="CW4323" s="174">
        <v>5</v>
      </c>
      <c r="CX4323" s="174">
        <v>1473.002</v>
      </c>
    </row>
    <row r="4324" spans="84:102" x14ac:dyDescent="0.25">
      <c r="CF4324" s="3" t="s">
        <v>3073</v>
      </c>
      <c r="CG4324" s="174">
        <v>85295</v>
      </c>
      <c r="CH4324" s="174">
        <v>499</v>
      </c>
      <c r="CI4324" s="174">
        <v>5</v>
      </c>
      <c r="CJ4324" s="174">
        <v>1472.9670000000001</v>
      </c>
      <c r="CK4324" s="174">
        <v>1472.9670000000001</v>
      </c>
      <c r="CU4324" s="174">
        <v>85295</v>
      </c>
      <c r="CV4324" s="174">
        <v>499</v>
      </c>
      <c r="CW4324" s="174">
        <v>5</v>
      </c>
      <c r="CX4324" s="174">
        <v>1472.9670000000001</v>
      </c>
    </row>
    <row r="4325" spans="84:102" x14ac:dyDescent="0.25">
      <c r="CF4325" s="3" t="s">
        <v>3073</v>
      </c>
      <c r="CG4325" s="174">
        <v>86908</v>
      </c>
      <c r="CH4325" s="174">
        <v>611</v>
      </c>
      <c r="CI4325" s="174">
        <v>5</v>
      </c>
      <c r="CJ4325" s="174">
        <v>1472.943</v>
      </c>
      <c r="CK4325" s="174">
        <v>1472.943</v>
      </c>
      <c r="CU4325" s="174">
        <v>86908</v>
      </c>
      <c r="CV4325" s="174">
        <v>611</v>
      </c>
      <c r="CW4325" s="174">
        <v>5</v>
      </c>
      <c r="CX4325" s="174">
        <v>1472.943</v>
      </c>
    </row>
    <row r="4326" spans="84:102" x14ac:dyDescent="0.25">
      <c r="CF4326" s="3" t="s">
        <v>3073</v>
      </c>
      <c r="CG4326" s="174">
        <v>183844</v>
      </c>
      <c r="CH4326" s="174">
        <v>650</v>
      </c>
      <c r="CI4326" s="174">
        <v>5</v>
      </c>
      <c r="CJ4326" s="174">
        <v>1472.5419999999999</v>
      </c>
      <c r="CK4326" s="174">
        <v>1472.5419999999999</v>
      </c>
      <c r="CU4326" s="174">
        <v>183844</v>
      </c>
      <c r="CV4326" s="174">
        <v>650</v>
      </c>
      <c r="CW4326" s="174">
        <v>5</v>
      </c>
      <c r="CX4326" s="174">
        <v>1472.5419999999999</v>
      </c>
    </row>
    <row r="4327" spans="84:102" x14ac:dyDescent="0.25">
      <c r="CF4327" s="3" t="s">
        <v>3073</v>
      </c>
      <c r="CG4327" s="174">
        <v>728</v>
      </c>
      <c r="CH4327" s="174">
        <v>96804</v>
      </c>
      <c r="CI4327" s="174">
        <v>5</v>
      </c>
      <c r="CJ4327" s="174">
        <v>1472.4670000000001</v>
      </c>
      <c r="CK4327" s="174">
        <v>1472.4670000000001</v>
      </c>
      <c r="CU4327" s="174">
        <v>728</v>
      </c>
      <c r="CV4327" s="174">
        <v>96804</v>
      </c>
      <c r="CW4327" s="174">
        <v>5</v>
      </c>
      <c r="CX4327" s="174">
        <v>1472.4670000000001</v>
      </c>
    </row>
    <row r="4328" spans="84:102" x14ac:dyDescent="0.25">
      <c r="CF4328" s="3" t="s">
        <v>3073</v>
      </c>
      <c r="CG4328" s="174">
        <v>933</v>
      </c>
      <c r="CH4328" s="174">
        <v>111267</v>
      </c>
      <c r="CI4328" s="174">
        <v>5</v>
      </c>
      <c r="CJ4328" s="174">
        <v>1472.2539999999999</v>
      </c>
      <c r="CK4328" s="174">
        <v>1472.2539999999999</v>
      </c>
      <c r="CU4328" s="174">
        <v>933</v>
      </c>
      <c r="CV4328" s="174">
        <v>111267</v>
      </c>
      <c r="CW4328" s="174">
        <v>5</v>
      </c>
      <c r="CX4328" s="174">
        <v>1472.2539999999999</v>
      </c>
    </row>
    <row r="4329" spans="84:102" x14ac:dyDescent="0.25">
      <c r="CF4329" s="3" t="s">
        <v>3073</v>
      </c>
      <c r="CG4329" s="174">
        <v>3000</v>
      </c>
      <c r="CH4329" s="174">
        <v>159198</v>
      </c>
      <c r="CI4329" s="174">
        <v>5</v>
      </c>
      <c r="CJ4329" s="174">
        <v>1472.229</v>
      </c>
      <c r="CK4329" s="174">
        <v>1472.229</v>
      </c>
      <c r="CU4329" s="174">
        <v>3000</v>
      </c>
      <c r="CV4329" s="174">
        <v>159198</v>
      </c>
      <c r="CW4329" s="174">
        <v>5</v>
      </c>
      <c r="CX4329" s="174">
        <v>1472.229</v>
      </c>
    </row>
    <row r="4330" spans="84:102" x14ac:dyDescent="0.25">
      <c r="CF4330" s="3" t="s">
        <v>3073</v>
      </c>
      <c r="CG4330" s="174">
        <v>312</v>
      </c>
      <c r="CH4330" s="174">
        <v>75253</v>
      </c>
      <c r="CI4330" s="174">
        <v>5</v>
      </c>
      <c r="CJ4330" s="174">
        <v>1471.6569999999999</v>
      </c>
      <c r="CK4330" s="174">
        <v>1471.6569999999999</v>
      </c>
      <c r="CU4330" s="174">
        <v>312</v>
      </c>
      <c r="CV4330" s="174">
        <v>75253</v>
      </c>
      <c r="CW4330" s="174">
        <v>5</v>
      </c>
      <c r="CX4330" s="174">
        <v>1471.6569999999999</v>
      </c>
    </row>
    <row r="4331" spans="84:102" x14ac:dyDescent="0.25">
      <c r="CF4331" s="3" t="s">
        <v>3073</v>
      </c>
      <c r="CG4331" s="174">
        <v>2011</v>
      </c>
      <c r="CH4331" s="174">
        <v>130741</v>
      </c>
      <c r="CI4331" s="174">
        <v>5</v>
      </c>
      <c r="CJ4331" s="174">
        <v>1470.954</v>
      </c>
      <c r="CK4331" s="174">
        <v>1470.954</v>
      </c>
      <c r="CU4331" s="174">
        <v>2011</v>
      </c>
      <c r="CV4331" s="174">
        <v>130741</v>
      </c>
      <c r="CW4331" s="174">
        <v>5</v>
      </c>
      <c r="CX4331" s="174">
        <v>1470.954</v>
      </c>
    </row>
    <row r="4332" spans="84:102" x14ac:dyDescent="0.25">
      <c r="CF4332" s="3" t="s">
        <v>3073</v>
      </c>
      <c r="CG4332" s="174">
        <v>79876</v>
      </c>
      <c r="CH4332" s="174">
        <v>3548</v>
      </c>
      <c r="CI4332" s="174">
        <v>5</v>
      </c>
      <c r="CJ4332" s="174">
        <v>1470.905</v>
      </c>
      <c r="CK4332" s="174">
        <v>1470.905</v>
      </c>
      <c r="CU4332" s="174">
        <v>79876</v>
      </c>
      <c r="CV4332" s="174">
        <v>3548</v>
      </c>
      <c r="CW4332" s="174">
        <v>5</v>
      </c>
      <c r="CX4332" s="174">
        <v>1470.905</v>
      </c>
    </row>
    <row r="4333" spans="84:102" x14ac:dyDescent="0.25">
      <c r="CF4333" s="3" t="s">
        <v>3073</v>
      </c>
      <c r="CG4333" s="174">
        <v>3047</v>
      </c>
      <c r="CH4333" s="174">
        <v>166979</v>
      </c>
      <c r="CI4333" s="174">
        <v>5</v>
      </c>
      <c r="CJ4333" s="174">
        <v>1470.575</v>
      </c>
      <c r="CK4333" s="174">
        <v>1470.575</v>
      </c>
      <c r="CU4333" s="174">
        <v>3047</v>
      </c>
      <c r="CV4333" s="174">
        <v>166979</v>
      </c>
      <c r="CW4333" s="174">
        <v>5</v>
      </c>
      <c r="CX4333" s="174">
        <v>1470.575</v>
      </c>
    </row>
    <row r="4334" spans="84:102" x14ac:dyDescent="0.25">
      <c r="CF4334" s="3" t="s">
        <v>3073</v>
      </c>
      <c r="CG4334" s="174">
        <v>2605</v>
      </c>
      <c r="CH4334" s="174">
        <v>42672</v>
      </c>
      <c r="CI4334" s="174">
        <v>5</v>
      </c>
      <c r="CJ4334" s="174">
        <v>1470.329</v>
      </c>
      <c r="CK4334" s="174">
        <v>1470.329</v>
      </c>
      <c r="CU4334" s="174">
        <v>2605</v>
      </c>
      <c r="CV4334" s="174">
        <v>42672</v>
      </c>
      <c r="CW4334" s="174">
        <v>5</v>
      </c>
      <c r="CX4334" s="174">
        <v>1470.329</v>
      </c>
    </row>
    <row r="4335" spans="84:102" x14ac:dyDescent="0.25">
      <c r="CF4335" s="3" t="s">
        <v>3073</v>
      </c>
      <c r="CG4335" s="174">
        <v>39954</v>
      </c>
      <c r="CH4335" s="174">
        <v>2520</v>
      </c>
      <c r="CI4335" s="174">
        <v>5</v>
      </c>
      <c r="CJ4335" s="174">
        <v>1470.078</v>
      </c>
      <c r="CK4335" s="174">
        <v>1470.078</v>
      </c>
      <c r="CU4335" s="174">
        <v>39954</v>
      </c>
      <c r="CV4335" s="174">
        <v>2520</v>
      </c>
      <c r="CW4335" s="174">
        <v>5</v>
      </c>
      <c r="CX4335" s="174">
        <v>1470.078</v>
      </c>
    </row>
    <row r="4336" spans="84:102" x14ac:dyDescent="0.25">
      <c r="CF4336" s="3" t="s">
        <v>3073</v>
      </c>
      <c r="CG4336" s="174">
        <v>3442</v>
      </c>
      <c r="CH4336" s="174">
        <v>180687</v>
      </c>
      <c r="CI4336" s="174">
        <v>5</v>
      </c>
      <c r="CJ4336" s="174">
        <v>1469.7059999999999</v>
      </c>
      <c r="CK4336" s="174">
        <v>1469.7059999999999</v>
      </c>
      <c r="CU4336" s="174">
        <v>3442</v>
      </c>
      <c r="CV4336" s="174">
        <v>180687</v>
      </c>
      <c r="CW4336" s="174">
        <v>5</v>
      </c>
      <c r="CX4336" s="174">
        <v>1469.7059999999999</v>
      </c>
    </row>
    <row r="4337" spans="84:102" x14ac:dyDescent="0.25">
      <c r="CF4337" s="3" t="s">
        <v>3073</v>
      </c>
      <c r="CG4337" s="174">
        <v>53327</v>
      </c>
      <c r="CH4337" s="174">
        <v>1818</v>
      </c>
      <c r="CI4337" s="174">
        <v>5</v>
      </c>
      <c r="CJ4337" s="174">
        <v>1469.278</v>
      </c>
      <c r="CK4337" s="174">
        <v>1469.278</v>
      </c>
      <c r="CU4337" s="174">
        <v>53327</v>
      </c>
      <c r="CV4337" s="174">
        <v>1818</v>
      </c>
      <c r="CW4337" s="174">
        <v>5</v>
      </c>
      <c r="CX4337" s="174">
        <v>1469.278</v>
      </c>
    </row>
    <row r="4338" spans="84:102" x14ac:dyDescent="0.25">
      <c r="CF4338" s="3" t="s">
        <v>3073</v>
      </c>
      <c r="CG4338" s="174">
        <v>1909</v>
      </c>
      <c r="CH4338" s="174">
        <v>68055</v>
      </c>
      <c r="CI4338" s="174">
        <v>5</v>
      </c>
      <c r="CJ4338" s="174">
        <v>1469.18</v>
      </c>
      <c r="CK4338" s="174">
        <v>1469.18</v>
      </c>
      <c r="CU4338" s="174">
        <v>1909</v>
      </c>
      <c r="CV4338" s="174">
        <v>68055</v>
      </c>
      <c r="CW4338" s="174">
        <v>5</v>
      </c>
      <c r="CX4338" s="174">
        <v>1469.18</v>
      </c>
    </row>
    <row r="4339" spans="84:102" x14ac:dyDescent="0.25">
      <c r="CF4339" s="3" t="s">
        <v>3073</v>
      </c>
      <c r="CG4339" s="174">
        <v>2077</v>
      </c>
      <c r="CH4339" s="174">
        <v>159628</v>
      </c>
      <c r="CI4339" s="174">
        <v>5</v>
      </c>
      <c r="CJ4339" s="174">
        <v>1468.627</v>
      </c>
      <c r="CK4339" s="174">
        <v>1468.627</v>
      </c>
      <c r="CU4339" s="174">
        <v>2077</v>
      </c>
      <c r="CV4339" s="174">
        <v>159628</v>
      </c>
      <c r="CW4339" s="174">
        <v>5</v>
      </c>
      <c r="CX4339" s="174">
        <v>1468.627</v>
      </c>
    </row>
    <row r="4340" spans="84:102" x14ac:dyDescent="0.25">
      <c r="CF4340" s="3" t="s">
        <v>3073</v>
      </c>
      <c r="CG4340" s="174">
        <v>1101</v>
      </c>
      <c r="CH4340" s="174">
        <v>138347</v>
      </c>
      <c r="CI4340" s="174">
        <v>5</v>
      </c>
      <c r="CJ4340" s="174">
        <v>1468.617</v>
      </c>
      <c r="CK4340" s="174">
        <v>1468.617</v>
      </c>
      <c r="CU4340" s="174">
        <v>1101</v>
      </c>
      <c r="CV4340" s="174">
        <v>138347</v>
      </c>
      <c r="CW4340" s="174">
        <v>5</v>
      </c>
      <c r="CX4340" s="174">
        <v>1468.617</v>
      </c>
    </row>
    <row r="4341" spans="84:102" x14ac:dyDescent="0.25">
      <c r="CF4341" s="3" t="s">
        <v>3073</v>
      </c>
      <c r="CG4341" s="174">
        <v>143580</v>
      </c>
      <c r="CH4341" s="174">
        <v>1132</v>
      </c>
      <c r="CI4341" s="174">
        <v>5</v>
      </c>
      <c r="CJ4341" s="174">
        <v>1468.529</v>
      </c>
      <c r="CK4341" s="174">
        <v>1468.529</v>
      </c>
      <c r="CU4341" s="174">
        <v>143580</v>
      </c>
      <c r="CV4341" s="174">
        <v>1132</v>
      </c>
      <c r="CW4341" s="174">
        <v>5</v>
      </c>
      <c r="CX4341" s="174">
        <v>1468.529</v>
      </c>
    </row>
    <row r="4342" spans="84:102" x14ac:dyDescent="0.25">
      <c r="CF4342" s="3" t="s">
        <v>3073</v>
      </c>
      <c r="CG4342" s="174">
        <v>1761</v>
      </c>
      <c r="CH4342" s="174">
        <v>55913</v>
      </c>
      <c r="CI4342" s="174">
        <v>5</v>
      </c>
      <c r="CJ4342" s="174">
        <v>1468.413</v>
      </c>
      <c r="CK4342" s="174">
        <v>1468.413</v>
      </c>
      <c r="CU4342" s="174">
        <v>1761</v>
      </c>
      <c r="CV4342" s="174">
        <v>55913</v>
      </c>
      <c r="CW4342" s="174">
        <v>5</v>
      </c>
      <c r="CX4342" s="174">
        <v>1468.413</v>
      </c>
    </row>
    <row r="4343" spans="84:102" x14ac:dyDescent="0.25">
      <c r="CF4343" s="3" t="s">
        <v>3073</v>
      </c>
      <c r="CG4343" s="174">
        <v>24815</v>
      </c>
      <c r="CH4343" s="174">
        <v>2336</v>
      </c>
      <c r="CI4343" s="174">
        <v>5</v>
      </c>
      <c r="CJ4343" s="174">
        <v>1468.14</v>
      </c>
      <c r="CK4343" s="174">
        <v>1468.14</v>
      </c>
      <c r="CU4343" s="174">
        <v>24815</v>
      </c>
      <c r="CV4343" s="174">
        <v>2336</v>
      </c>
      <c r="CW4343" s="174">
        <v>5</v>
      </c>
      <c r="CX4343" s="174">
        <v>1468.14</v>
      </c>
    </row>
    <row r="4344" spans="84:102" x14ac:dyDescent="0.25">
      <c r="CF4344" s="3" t="s">
        <v>3073</v>
      </c>
      <c r="CG4344" s="174">
        <v>53498</v>
      </c>
      <c r="CH4344" s="174">
        <v>1848</v>
      </c>
      <c r="CI4344" s="174">
        <v>5</v>
      </c>
      <c r="CJ4344" s="174">
        <v>1467.9680000000001</v>
      </c>
      <c r="CK4344" s="174">
        <v>1467.9680000000001</v>
      </c>
      <c r="CU4344" s="174">
        <v>53498</v>
      </c>
      <c r="CV4344" s="174">
        <v>1848</v>
      </c>
      <c r="CW4344" s="174">
        <v>5</v>
      </c>
      <c r="CX4344" s="174">
        <v>1467.9680000000001</v>
      </c>
    </row>
    <row r="4345" spans="84:102" x14ac:dyDescent="0.25">
      <c r="CF4345" s="3" t="s">
        <v>3073</v>
      </c>
      <c r="CG4345" s="174">
        <v>3549</v>
      </c>
      <c r="CH4345" s="174">
        <v>83765</v>
      </c>
      <c r="CI4345" s="174">
        <v>5</v>
      </c>
      <c r="CJ4345" s="174">
        <v>1467.9159999999999</v>
      </c>
      <c r="CK4345" s="174">
        <v>1467.9159999999999</v>
      </c>
      <c r="CU4345" s="174">
        <v>3549</v>
      </c>
      <c r="CV4345" s="174">
        <v>83765</v>
      </c>
      <c r="CW4345" s="174">
        <v>5</v>
      </c>
      <c r="CX4345" s="174">
        <v>1467.9159999999999</v>
      </c>
    </row>
    <row r="4346" spans="84:102" x14ac:dyDescent="0.25">
      <c r="CF4346" s="3" t="s">
        <v>3073</v>
      </c>
      <c r="CG4346" s="174">
        <v>99980</v>
      </c>
      <c r="CH4346" s="174">
        <v>766</v>
      </c>
      <c r="CI4346" s="174">
        <v>5</v>
      </c>
      <c r="CJ4346" s="174">
        <v>1467.8209999999999</v>
      </c>
      <c r="CK4346" s="174">
        <v>1467.8209999999999</v>
      </c>
      <c r="CU4346" s="174">
        <v>99980</v>
      </c>
      <c r="CV4346" s="174">
        <v>766</v>
      </c>
      <c r="CW4346" s="174">
        <v>5</v>
      </c>
      <c r="CX4346" s="174">
        <v>1467.8209999999999</v>
      </c>
    </row>
    <row r="4347" spans="84:102" x14ac:dyDescent="0.25">
      <c r="CF4347" s="3" t="s">
        <v>3073</v>
      </c>
      <c r="CG4347" s="174">
        <v>3311</v>
      </c>
      <c r="CH4347" s="174">
        <v>168370</v>
      </c>
      <c r="CI4347" s="174">
        <v>5</v>
      </c>
      <c r="CJ4347" s="174">
        <v>1467.327</v>
      </c>
      <c r="CK4347" s="174">
        <v>1467.327</v>
      </c>
      <c r="CU4347" s="174">
        <v>3311</v>
      </c>
      <c r="CV4347" s="174">
        <v>168370</v>
      </c>
      <c r="CW4347" s="174">
        <v>5</v>
      </c>
      <c r="CX4347" s="174">
        <v>1467.327</v>
      </c>
    </row>
    <row r="4348" spans="84:102" x14ac:dyDescent="0.25">
      <c r="CF4348" s="3" t="s">
        <v>3073</v>
      </c>
      <c r="CG4348" s="174">
        <v>2203</v>
      </c>
      <c r="CH4348" s="174">
        <v>15910</v>
      </c>
      <c r="CI4348" s="174">
        <v>5</v>
      </c>
      <c r="CJ4348" s="174">
        <v>1467.2829999999999</v>
      </c>
      <c r="CK4348" s="174">
        <v>1467.2829999999999</v>
      </c>
      <c r="CU4348" s="174">
        <v>2203</v>
      </c>
      <c r="CV4348" s="174">
        <v>15910</v>
      </c>
      <c r="CW4348" s="174">
        <v>5</v>
      </c>
      <c r="CX4348" s="174">
        <v>1467.2829999999999</v>
      </c>
    </row>
    <row r="4349" spans="84:102" x14ac:dyDescent="0.25">
      <c r="CF4349" s="3" t="s">
        <v>3073</v>
      </c>
      <c r="CG4349" s="174">
        <v>327</v>
      </c>
      <c r="CH4349" s="174">
        <v>74960</v>
      </c>
      <c r="CI4349" s="174">
        <v>5</v>
      </c>
      <c r="CJ4349" s="174">
        <v>1467.2429999999999</v>
      </c>
      <c r="CK4349" s="174">
        <v>1467.2429999999999</v>
      </c>
      <c r="CU4349" s="174">
        <v>327</v>
      </c>
      <c r="CV4349" s="174">
        <v>74960</v>
      </c>
      <c r="CW4349" s="174">
        <v>5</v>
      </c>
      <c r="CX4349" s="174">
        <v>1467.2429999999999</v>
      </c>
    </row>
    <row r="4350" spans="84:102" x14ac:dyDescent="0.25">
      <c r="CF4350" s="3" t="s">
        <v>3073</v>
      </c>
      <c r="CG4350" s="174">
        <v>2592</v>
      </c>
      <c r="CH4350" s="174">
        <v>42388</v>
      </c>
      <c r="CI4350" s="174">
        <v>5</v>
      </c>
      <c r="CJ4350" s="174">
        <v>1467.1590000000001</v>
      </c>
      <c r="CK4350" s="174">
        <v>1467.1590000000001</v>
      </c>
      <c r="CU4350" s="174">
        <v>2592</v>
      </c>
      <c r="CV4350" s="174">
        <v>42388</v>
      </c>
      <c r="CW4350" s="174">
        <v>5</v>
      </c>
      <c r="CX4350" s="174">
        <v>1467.1590000000001</v>
      </c>
    </row>
    <row r="4351" spans="84:102" x14ac:dyDescent="0.25">
      <c r="CF4351" s="3" t="s">
        <v>3073</v>
      </c>
      <c r="CG4351" s="174">
        <v>29084</v>
      </c>
      <c r="CH4351" s="174">
        <v>2395</v>
      </c>
      <c r="CI4351" s="174">
        <v>5</v>
      </c>
      <c r="CJ4351" s="174">
        <v>1466.99</v>
      </c>
      <c r="CK4351" s="174">
        <v>1466.99</v>
      </c>
      <c r="CU4351" s="174">
        <v>29084</v>
      </c>
      <c r="CV4351" s="174">
        <v>2395</v>
      </c>
      <c r="CW4351" s="174">
        <v>5</v>
      </c>
      <c r="CX4351" s="174">
        <v>1466.99</v>
      </c>
    </row>
    <row r="4352" spans="84:102" x14ac:dyDescent="0.25">
      <c r="CF4352" s="3" t="s">
        <v>3073</v>
      </c>
      <c r="CG4352" s="174">
        <v>349</v>
      </c>
      <c r="CH4352" s="174">
        <v>76934</v>
      </c>
      <c r="CI4352" s="174">
        <v>5</v>
      </c>
      <c r="CJ4352" s="174">
        <v>1466.944</v>
      </c>
      <c r="CK4352" s="174">
        <v>1466.944</v>
      </c>
      <c r="CU4352" s="174">
        <v>349</v>
      </c>
      <c r="CV4352" s="174">
        <v>76934</v>
      </c>
      <c r="CW4352" s="174">
        <v>5</v>
      </c>
      <c r="CX4352" s="174">
        <v>1466.944</v>
      </c>
    </row>
    <row r="4353" spans="84:102" x14ac:dyDescent="0.25">
      <c r="CF4353" s="3" t="s">
        <v>3073</v>
      </c>
      <c r="CG4353" s="174">
        <v>1642</v>
      </c>
      <c r="CH4353" s="174">
        <v>72603</v>
      </c>
      <c r="CI4353" s="174">
        <v>5</v>
      </c>
      <c r="CJ4353" s="174">
        <v>1466.6020000000001</v>
      </c>
      <c r="CK4353" s="174">
        <v>1466.6020000000001</v>
      </c>
      <c r="CU4353" s="174">
        <v>1642</v>
      </c>
      <c r="CV4353" s="174">
        <v>72603</v>
      </c>
      <c r="CW4353" s="174">
        <v>5</v>
      </c>
      <c r="CX4353" s="174">
        <v>1466.6020000000001</v>
      </c>
    </row>
    <row r="4354" spans="84:102" x14ac:dyDescent="0.25">
      <c r="CF4354" s="3" t="s">
        <v>3073</v>
      </c>
      <c r="CG4354" s="174">
        <v>2357</v>
      </c>
      <c r="CH4354" s="174">
        <v>28239</v>
      </c>
      <c r="CI4354" s="174">
        <v>5</v>
      </c>
      <c r="CJ4354" s="174">
        <v>1466.586</v>
      </c>
      <c r="CK4354" s="174">
        <v>1466.586</v>
      </c>
      <c r="CU4354" s="174">
        <v>2357</v>
      </c>
      <c r="CV4354" s="174">
        <v>28239</v>
      </c>
      <c r="CW4354" s="174">
        <v>5</v>
      </c>
      <c r="CX4354" s="174">
        <v>1466.586</v>
      </c>
    </row>
    <row r="4355" spans="84:102" x14ac:dyDescent="0.25">
      <c r="CF4355" s="3" t="s">
        <v>3073</v>
      </c>
      <c r="CG4355" s="174">
        <v>77874</v>
      </c>
      <c r="CH4355" s="174">
        <v>1621</v>
      </c>
      <c r="CI4355" s="174">
        <v>5</v>
      </c>
      <c r="CJ4355" s="174">
        <v>1466.3489999999999</v>
      </c>
      <c r="CK4355" s="174">
        <v>1466.3489999999999</v>
      </c>
      <c r="CU4355" s="174">
        <v>77874</v>
      </c>
      <c r="CV4355" s="174">
        <v>1621</v>
      </c>
      <c r="CW4355" s="174">
        <v>5</v>
      </c>
      <c r="CX4355" s="174">
        <v>1466.3489999999999</v>
      </c>
    </row>
    <row r="4356" spans="84:102" x14ac:dyDescent="0.25">
      <c r="CF4356" s="3" t="s">
        <v>3073</v>
      </c>
      <c r="CG4356" s="174">
        <v>31742</v>
      </c>
      <c r="CH4356" s="174">
        <v>2481</v>
      </c>
      <c r="CI4356" s="174">
        <v>5</v>
      </c>
      <c r="CJ4356" s="174">
        <v>1465.55</v>
      </c>
      <c r="CK4356" s="174">
        <v>1465.55</v>
      </c>
      <c r="CU4356" s="174">
        <v>31742</v>
      </c>
      <c r="CV4356" s="174">
        <v>2481</v>
      </c>
      <c r="CW4356" s="174">
        <v>5</v>
      </c>
      <c r="CX4356" s="174">
        <v>1465.55</v>
      </c>
    </row>
    <row r="4357" spans="84:102" x14ac:dyDescent="0.25">
      <c r="CF4357" s="3" t="s">
        <v>3073</v>
      </c>
      <c r="CG4357" s="174">
        <v>83448</v>
      </c>
      <c r="CH4357" s="174">
        <v>464</v>
      </c>
      <c r="CI4357" s="174">
        <v>5</v>
      </c>
      <c r="CJ4357" s="174">
        <v>1465.4680000000001</v>
      </c>
      <c r="CK4357" s="174">
        <v>1465.4680000000001</v>
      </c>
      <c r="CU4357" s="174">
        <v>83448</v>
      </c>
      <c r="CV4357" s="174">
        <v>464</v>
      </c>
      <c r="CW4357" s="174">
        <v>5</v>
      </c>
      <c r="CX4357" s="174">
        <v>1465.4680000000001</v>
      </c>
    </row>
    <row r="4358" spans="84:102" x14ac:dyDescent="0.25">
      <c r="CF4358" s="3" t="s">
        <v>3073</v>
      </c>
      <c r="CG4358" s="174">
        <v>15923</v>
      </c>
      <c r="CH4358" s="174">
        <v>2198</v>
      </c>
      <c r="CI4358" s="174">
        <v>5</v>
      </c>
      <c r="CJ4358" s="174">
        <v>1465.4559999999999</v>
      </c>
      <c r="CK4358" s="174">
        <v>1465.4559999999999</v>
      </c>
      <c r="CU4358" s="174">
        <v>15923</v>
      </c>
      <c r="CV4358" s="174">
        <v>2198</v>
      </c>
      <c r="CW4358" s="174">
        <v>5</v>
      </c>
      <c r="CX4358" s="174">
        <v>1465.4559999999999</v>
      </c>
    </row>
    <row r="4359" spans="84:102" x14ac:dyDescent="0.25">
      <c r="CF4359" s="3" t="s">
        <v>3073</v>
      </c>
      <c r="CG4359" s="174">
        <v>1859</v>
      </c>
      <c r="CH4359" s="174">
        <v>54974</v>
      </c>
      <c r="CI4359" s="174">
        <v>5</v>
      </c>
      <c r="CJ4359" s="174">
        <v>1465.174</v>
      </c>
      <c r="CK4359" s="174">
        <v>1465.174</v>
      </c>
      <c r="CU4359" s="174">
        <v>1859</v>
      </c>
      <c r="CV4359" s="174">
        <v>54974</v>
      </c>
      <c r="CW4359" s="174">
        <v>5</v>
      </c>
      <c r="CX4359" s="174">
        <v>1465.174</v>
      </c>
    </row>
    <row r="4360" spans="84:102" x14ac:dyDescent="0.25">
      <c r="CF4360" s="3" t="s">
        <v>3073</v>
      </c>
      <c r="CG4360" s="174">
        <v>145457</v>
      </c>
      <c r="CH4360" s="174">
        <v>2771</v>
      </c>
      <c r="CI4360" s="174">
        <v>5</v>
      </c>
      <c r="CJ4360" s="174">
        <v>1464.6389999999999</v>
      </c>
      <c r="CK4360" s="174">
        <v>1464.6389999999999</v>
      </c>
      <c r="CU4360" s="174">
        <v>145457</v>
      </c>
      <c r="CV4360" s="174">
        <v>2771</v>
      </c>
      <c r="CW4360" s="174">
        <v>5</v>
      </c>
      <c r="CX4360" s="174">
        <v>1464.6389999999999</v>
      </c>
    </row>
    <row r="4361" spans="84:102" x14ac:dyDescent="0.25">
      <c r="CF4361" s="3" t="s">
        <v>3073</v>
      </c>
      <c r="CG4361" s="174">
        <v>77150</v>
      </c>
      <c r="CH4361" s="174">
        <v>3558</v>
      </c>
      <c r="CI4361" s="174">
        <v>5</v>
      </c>
      <c r="CJ4361" s="174">
        <v>1464.3910000000001</v>
      </c>
      <c r="CK4361" s="174">
        <v>1464.3910000000001</v>
      </c>
      <c r="CU4361" s="174">
        <v>77150</v>
      </c>
      <c r="CV4361" s="174">
        <v>3558</v>
      </c>
      <c r="CW4361" s="174">
        <v>5</v>
      </c>
      <c r="CX4361" s="174">
        <v>1464.3910000000001</v>
      </c>
    </row>
    <row r="4362" spans="84:102" x14ac:dyDescent="0.25">
      <c r="CF4362" s="3" t="s">
        <v>3073</v>
      </c>
      <c r="CG4362" s="174">
        <v>50467</v>
      </c>
      <c r="CH4362" s="174">
        <v>2651</v>
      </c>
      <c r="CI4362" s="174">
        <v>5</v>
      </c>
      <c r="CJ4362" s="174">
        <v>1463.0820000000001</v>
      </c>
      <c r="CK4362" s="174">
        <v>1463.0820000000001</v>
      </c>
      <c r="CU4362" s="174">
        <v>50467</v>
      </c>
      <c r="CV4362" s="174">
        <v>2651</v>
      </c>
      <c r="CW4362" s="174">
        <v>5</v>
      </c>
      <c r="CX4362" s="174">
        <v>1463.0820000000001</v>
      </c>
    </row>
    <row r="4363" spans="84:102" x14ac:dyDescent="0.25">
      <c r="CF4363" s="3" t="s">
        <v>3073</v>
      </c>
      <c r="CG4363" s="174">
        <v>994</v>
      </c>
      <c r="CH4363" s="174">
        <v>113844</v>
      </c>
      <c r="CI4363" s="174">
        <v>5</v>
      </c>
      <c r="CJ4363" s="174">
        <v>1463.07</v>
      </c>
      <c r="CK4363" s="174">
        <v>1463.07</v>
      </c>
      <c r="CU4363" s="174">
        <v>994</v>
      </c>
      <c r="CV4363" s="174">
        <v>113844</v>
      </c>
      <c r="CW4363" s="174">
        <v>5</v>
      </c>
      <c r="CX4363" s="174">
        <v>1463.07</v>
      </c>
    </row>
    <row r="4364" spans="84:102" x14ac:dyDescent="0.25">
      <c r="CF4364" s="3" t="s">
        <v>3073</v>
      </c>
      <c r="CG4364" s="174">
        <v>3285</v>
      </c>
      <c r="CH4364" s="174">
        <v>162039</v>
      </c>
      <c r="CI4364" s="174">
        <v>5</v>
      </c>
      <c r="CJ4364" s="174">
        <v>1462.952</v>
      </c>
      <c r="CK4364" s="174">
        <v>1462.952</v>
      </c>
      <c r="CU4364" s="174">
        <v>3285</v>
      </c>
      <c r="CV4364" s="174">
        <v>162039</v>
      </c>
      <c r="CW4364" s="174">
        <v>5</v>
      </c>
      <c r="CX4364" s="174">
        <v>1462.952</v>
      </c>
    </row>
    <row r="4365" spans="84:102" x14ac:dyDescent="0.25">
      <c r="CF4365" s="3" t="s">
        <v>3073</v>
      </c>
      <c r="CG4365" s="174">
        <v>84010</v>
      </c>
      <c r="CH4365" s="174">
        <v>1561</v>
      </c>
      <c r="CI4365" s="174">
        <v>5</v>
      </c>
      <c r="CJ4365" s="174">
        <v>1462.8720000000001</v>
      </c>
      <c r="CK4365" s="174">
        <v>1462.8720000000001</v>
      </c>
      <c r="CU4365" s="174">
        <v>84010</v>
      </c>
      <c r="CV4365" s="174">
        <v>1561</v>
      </c>
      <c r="CW4365" s="174">
        <v>5</v>
      </c>
      <c r="CX4365" s="174">
        <v>1462.8720000000001</v>
      </c>
    </row>
    <row r="4366" spans="84:102" x14ac:dyDescent="0.25">
      <c r="CF4366" s="3" t="s">
        <v>3073</v>
      </c>
      <c r="CG4366" s="174">
        <v>51402</v>
      </c>
      <c r="CH4366" s="174">
        <v>1831</v>
      </c>
      <c r="CI4366" s="174">
        <v>5</v>
      </c>
      <c r="CJ4366" s="174">
        <v>1462.864</v>
      </c>
      <c r="CK4366" s="174">
        <v>1462.864</v>
      </c>
      <c r="CU4366" s="174">
        <v>51402</v>
      </c>
      <c r="CV4366" s="174">
        <v>1831</v>
      </c>
      <c r="CW4366" s="174">
        <v>5</v>
      </c>
      <c r="CX4366" s="174">
        <v>1462.864</v>
      </c>
    </row>
    <row r="4367" spans="84:102" x14ac:dyDescent="0.25">
      <c r="CF4367" s="3" t="s">
        <v>3073</v>
      </c>
      <c r="CG4367" s="174">
        <v>44571</v>
      </c>
      <c r="CH4367" s="174">
        <v>2624</v>
      </c>
      <c r="CI4367" s="174">
        <v>5</v>
      </c>
      <c r="CJ4367" s="174">
        <v>1462.7619999999999</v>
      </c>
      <c r="CK4367" s="174">
        <v>1462.7619999999999</v>
      </c>
      <c r="CU4367" s="174">
        <v>44571</v>
      </c>
      <c r="CV4367" s="174">
        <v>2624</v>
      </c>
      <c r="CW4367" s="174">
        <v>5</v>
      </c>
      <c r="CX4367" s="174">
        <v>1462.7619999999999</v>
      </c>
    </row>
    <row r="4368" spans="84:102" x14ac:dyDescent="0.25">
      <c r="CF4368" s="3" t="s">
        <v>3073</v>
      </c>
      <c r="CG4368" s="174">
        <v>81246</v>
      </c>
      <c r="CH4368" s="174">
        <v>1578</v>
      </c>
      <c r="CI4368" s="174">
        <v>5</v>
      </c>
      <c r="CJ4368" s="174">
        <v>1462.7370000000001</v>
      </c>
      <c r="CK4368" s="174">
        <v>1462.7370000000001</v>
      </c>
      <c r="CU4368" s="174">
        <v>81246</v>
      </c>
      <c r="CV4368" s="174">
        <v>1578</v>
      </c>
      <c r="CW4368" s="174">
        <v>5</v>
      </c>
      <c r="CX4368" s="174">
        <v>1462.7370000000001</v>
      </c>
    </row>
    <row r="4369" spans="84:102" x14ac:dyDescent="0.25">
      <c r="CF4369" s="3" t="s">
        <v>3073</v>
      </c>
      <c r="CG4369" s="174">
        <v>2756</v>
      </c>
      <c r="CH4369" s="174">
        <v>141785</v>
      </c>
      <c r="CI4369" s="174">
        <v>5</v>
      </c>
      <c r="CJ4369" s="174">
        <v>1462.625</v>
      </c>
      <c r="CK4369" s="174">
        <v>1462.625</v>
      </c>
      <c r="CU4369" s="174">
        <v>2756</v>
      </c>
      <c r="CV4369" s="174">
        <v>141785</v>
      </c>
      <c r="CW4369" s="174">
        <v>5</v>
      </c>
      <c r="CX4369" s="174">
        <v>1462.625</v>
      </c>
    </row>
    <row r="4370" spans="84:102" x14ac:dyDescent="0.25">
      <c r="CF4370" s="3" t="s">
        <v>3073</v>
      </c>
      <c r="CG4370" s="174">
        <v>118652</v>
      </c>
      <c r="CH4370" s="174">
        <v>1004</v>
      </c>
      <c r="CI4370" s="174">
        <v>5</v>
      </c>
      <c r="CJ4370" s="174">
        <v>1462.0940000000001</v>
      </c>
      <c r="CK4370" s="174">
        <v>1462.0940000000001</v>
      </c>
      <c r="CU4370" s="174">
        <v>118652</v>
      </c>
      <c r="CV4370" s="174">
        <v>1004</v>
      </c>
      <c r="CW4370" s="174">
        <v>5</v>
      </c>
      <c r="CX4370" s="174">
        <v>1462.0940000000001</v>
      </c>
    </row>
    <row r="4371" spans="84:102" x14ac:dyDescent="0.25">
      <c r="CF4371" s="3" t="s">
        <v>3073</v>
      </c>
      <c r="CG4371" s="174">
        <v>1660</v>
      </c>
      <c r="CH4371" s="174">
        <v>71239</v>
      </c>
      <c r="CI4371" s="174">
        <v>5</v>
      </c>
      <c r="CJ4371" s="174">
        <v>1461.9580000000001</v>
      </c>
      <c r="CK4371" s="174">
        <v>1461.9580000000001</v>
      </c>
      <c r="CU4371" s="174">
        <v>1660</v>
      </c>
      <c r="CV4371" s="174">
        <v>71239</v>
      </c>
      <c r="CW4371" s="174">
        <v>5</v>
      </c>
      <c r="CX4371" s="174">
        <v>1461.9580000000001</v>
      </c>
    </row>
    <row r="4372" spans="84:102" x14ac:dyDescent="0.25">
      <c r="CF4372" s="3" t="s">
        <v>3073</v>
      </c>
      <c r="CG4372" s="174">
        <v>3444</v>
      </c>
      <c r="CH4372" s="174">
        <v>180171</v>
      </c>
      <c r="CI4372" s="174">
        <v>5</v>
      </c>
      <c r="CJ4372" s="174">
        <v>1461.6869999999999</v>
      </c>
      <c r="CK4372" s="174">
        <v>1461.6869999999999</v>
      </c>
      <c r="CU4372" s="174">
        <v>3444</v>
      </c>
      <c r="CV4372" s="174">
        <v>180171</v>
      </c>
      <c r="CW4372" s="174">
        <v>5</v>
      </c>
      <c r="CX4372" s="174">
        <v>1461.6869999999999</v>
      </c>
    </row>
    <row r="4373" spans="84:102" x14ac:dyDescent="0.25">
      <c r="CF4373" s="3" t="s">
        <v>3073</v>
      </c>
      <c r="CG4373" s="174">
        <v>108239</v>
      </c>
      <c r="CH4373" s="174">
        <v>884</v>
      </c>
      <c r="CI4373" s="174">
        <v>5</v>
      </c>
      <c r="CJ4373" s="174">
        <v>1461.5050000000001</v>
      </c>
      <c r="CK4373" s="174">
        <v>1461.5050000000001</v>
      </c>
      <c r="CU4373" s="174">
        <v>108239</v>
      </c>
      <c r="CV4373" s="174">
        <v>884</v>
      </c>
      <c r="CW4373" s="174">
        <v>5</v>
      </c>
      <c r="CX4373" s="174">
        <v>1461.5050000000001</v>
      </c>
    </row>
    <row r="4374" spans="84:102" x14ac:dyDescent="0.25">
      <c r="CF4374" s="3" t="s">
        <v>3073</v>
      </c>
      <c r="CG4374" s="174">
        <v>84580</v>
      </c>
      <c r="CH4374" s="174">
        <v>566</v>
      </c>
      <c r="CI4374" s="174">
        <v>5</v>
      </c>
      <c r="CJ4374" s="174">
        <v>1461.193</v>
      </c>
      <c r="CK4374" s="174">
        <v>1461.193</v>
      </c>
      <c r="CU4374" s="174">
        <v>84580</v>
      </c>
      <c r="CV4374" s="174">
        <v>566</v>
      </c>
      <c r="CW4374" s="174">
        <v>5</v>
      </c>
      <c r="CX4374" s="174">
        <v>1461.193</v>
      </c>
    </row>
    <row r="4375" spans="84:102" x14ac:dyDescent="0.25">
      <c r="CF4375" s="3" t="s">
        <v>3073</v>
      </c>
      <c r="CG4375" s="174">
        <v>3519</v>
      </c>
      <c r="CH4375" s="174">
        <v>73242</v>
      </c>
      <c r="CI4375" s="174">
        <v>5</v>
      </c>
      <c r="CJ4375" s="174">
        <v>1461.146</v>
      </c>
      <c r="CK4375" s="174">
        <v>1461.146</v>
      </c>
      <c r="CU4375" s="174">
        <v>3519</v>
      </c>
      <c r="CV4375" s="174">
        <v>73242</v>
      </c>
      <c r="CW4375" s="174">
        <v>5</v>
      </c>
      <c r="CX4375" s="174">
        <v>1461.146</v>
      </c>
    </row>
    <row r="4376" spans="84:102" x14ac:dyDescent="0.25">
      <c r="CF4376" s="3" t="s">
        <v>3073</v>
      </c>
      <c r="CG4376" s="174">
        <v>715</v>
      </c>
      <c r="CH4376" s="174">
        <v>95152</v>
      </c>
      <c r="CI4376" s="174">
        <v>5</v>
      </c>
      <c r="CJ4376" s="174">
        <v>1460.693</v>
      </c>
      <c r="CK4376" s="174">
        <v>1460.693</v>
      </c>
      <c r="CU4376" s="174">
        <v>715</v>
      </c>
      <c r="CV4376" s="174">
        <v>95152</v>
      </c>
      <c r="CW4376" s="174">
        <v>5</v>
      </c>
      <c r="CX4376" s="174">
        <v>1460.693</v>
      </c>
    </row>
    <row r="4377" spans="84:102" x14ac:dyDescent="0.25">
      <c r="CF4377" s="3" t="s">
        <v>3073</v>
      </c>
      <c r="CG4377" s="174">
        <v>1617</v>
      </c>
      <c r="CH4377" s="174">
        <v>76856</v>
      </c>
      <c r="CI4377" s="174">
        <v>5</v>
      </c>
      <c r="CJ4377" s="174">
        <v>1460.576</v>
      </c>
      <c r="CK4377" s="174">
        <v>1460.576</v>
      </c>
      <c r="CU4377" s="174">
        <v>1617</v>
      </c>
      <c r="CV4377" s="174">
        <v>76856</v>
      </c>
      <c r="CW4377" s="174">
        <v>5</v>
      </c>
      <c r="CX4377" s="174">
        <v>1460.576</v>
      </c>
    </row>
    <row r="4378" spans="84:102" x14ac:dyDescent="0.25">
      <c r="CF4378" s="3" t="s">
        <v>3073</v>
      </c>
      <c r="CG4378" s="174">
        <v>3200</v>
      </c>
      <c r="CH4378" s="174">
        <v>154769</v>
      </c>
      <c r="CI4378" s="174">
        <v>5</v>
      </c>
      <c r="CJ4378" s="174">
        <v>1460.2170000000001</v>
      </c>
      <c r="CK4378" s="174">
        <v>1460.2170000000001</v>
      </c>
      <c r="CU4378" s="174">
        <v>3200</v>
      </c>
      <c r="CV4378" s="174">
        <v>154769</v>
      </c>
      <c r="CW4378" s="174">
        <v>5</v>
      </c>
      <c r="CX4378" s="174">
        <v>1460.2170000000001</v>
      </c>
    </row>
    <row r="4379" spans="84:102" x14ac:dyDescent="0.25">
      <c r="CF4379" s="3" t="s">
        <v>3073</v>
      </c>
      <c r="CG4379" s="174">
        <v>65829</v>
      </c>
      <c r="CH4379" s="174">
        <v>3683</v>
      </c>
      <c r="CI4379" s="174">
        <v>5</v>
      </c>
      <c r="CJ4379" s="174">
        <v>1460.134</v>
      </c>
      <c r="CK4379" s="174">
        <v>1460.134</v>
      </c>
      <c r="CU4379" s="174">
        <v>65829</v>
      </c>
      <c r="CV4379" s="174">
        <v>3683</v>
      </c>
      <c r="CW4379" s="174">
        <v>5</v>
      </c>
      <c r="CX4379" s="174">
        <v>1460.134</v>
      </c>
    </row>
    <row r="4380" spans="84:102" x14ac:dyDescent="0.25">
      <c r="CF4380" s="3" t="s">
        <v>3073</v>
      </c>
      <c r="CG4380" s="174">
        <v>1396</v>
      </c>
      <c r="CH4380" s="174">
        <v>107218</v>
      </c>
      <c r="CI4380" s="174">
        <v>5</v>
      </c>
      <c r="CJ4380" s="174">
        <v>1459.7070000000001</v>
      </c>
      <c r="CK4380" s="174">
        <v>1459.7070000000001</v>
      </c>
      <c r="CU4380" s="174">
        <v>1396</v>
      </c>
      <c r="CV4380" s="174">
        <v>107218</v>
      </c>
      <c r="CW4380" s="174">
        <v>5</v>
      </c>
      <c r="CX4380" s="174">
        <v>1459.7070000000001</v>
      </c>
    </row>
    <row r="4381" spans="84:102" x14ac:dyDescent="0.25">
      <c r="CF4381" s="3" t="s">
        <v>3073</v>
      </c>
      <c r="CG4381" s="174">
        <v>53043</v>
      </c>
      <c r="CH4381" s="174">
        <v>1832</v>
      </c>
      <c r="CI4381" s="174">
        <v>5</v>
      </c>
      <c r="CJ4381" s="174">
        <v>1459.67</v>
      </c>
      <c r="CK4381" s="174">
        <v>1459.67</v>
      </c>
      <c r="CU4381" s="174">
        <v>53043</v>
      </c>
      <c r="CV4381" s="174">
        <v>1832</v>
      </c>
      <c r="CW4381" s="174">
        <v>5</v>
      </c>
      <c r="CX4381" s="174">
        <v>1459.67</v>
      </c>
    </row>
    <row r="4382" spans="84:102" x14ac:dyDescent="0.25">
      <c r="CF4382" s="3" t="s">
        <v>3073</v>
      </c>
      <c r="CG4382" s="174">
        <v>92603</v>
      </c>
      <c r="CH4382" s="174">
        <v>671</v>
      </c>
      <c r="CI4382" s="174">
        <v>5</v>
      </c>
      <c r="CJ4382" s="174">
        <v>1458.951</v>
      </c>
      <c r="CK4382" s="174">
        <v>1458.951</v>
      </c>
      <c r="CU4382" s="174">
        <v>92603</v>
      </c>
      <c r="CV4382" s="174">
        <v>671</v>
      </c>
      <c r="CW4382" s="174">
        <v>5</v>
      </c>
      <c r="CX4382" s="174">
        <v>1458.951</v>
      </c>
    </row>
    <row r="4383" spans="84:102" x14ac:dyDescent="0.25">
      <c r="CF4383" s="3" t="s">
        <v>3073</v>
      </c>
      <c r="CG4383" s="174">
        <v>2472</v>
      </c>
      <c r="CH4383" s="174">
        <v>38846</v>
      </c>
      <c r="CI4383" s="174">
        <v>5</v>
      </c>
      <c r="CJ4383" s="174">
        <v>1458.806</v>
      </c>
      <c r="CK4383" s="174">
        <v>1458.806</v>
      </c>
      <c r="CU4383" s="174">
        <v>2472</v>
      </c>
      <c r="CV4383" s="174">
        <v>38846</v>
      </c>
      <c r="CW4383" s="174">
        <v>5</v>
      </c>
      <c r="CX4383" s="174">
        <v>1458.806</v>
      </c>
    </row>
    <row r="4384" spans="84:102" x14ac:dyDescent="0.25">
      <c r="CF4384" s="3" t="s">
        <v>3073</v>
      </c>
      <c r="CG4384" s="174">
        <v>3278</v>
      </c>
      <c r="CH4384" s="174">
        <v>162261</v>
      </c>
      <c r="CI4384" s="174">
        <v>5</v>
      </c>
      <c r="CJ4384" s="174">
        <v>1458.454</v>
      </c>
      <c r="CK4384" s="174">
        <v>1458.454</v>
      </c>
      <c r="CU4384" s="174">
        <v>3278</v>
      </c>
      <c r="CV4384" s="174">
        <v>162261</v>
      </c>
      <c r="CW4384" s="174">
        <v>5</v>
      </c>
      <c r="CX4384" s="174">
        <v>1458.454</v>
      </c>
    </row>
    <row r="4385" spans="84:102" x14ac:dyDescent="0.25">
      <c r="CF4385" s="3" t="s">
        <v>3073</v>
      </c>
      <c r="CG4385" s="174">
        <v>2833</v>
      </c>
      <c r="CH4385" s="174">
        <v>151132</v>
      </c>
      <c r="CI4385" s="174">
        <v>5</v>
      </c>
      <c r="CJ4385" s="174">
        <v>1458.1420000000001</v>
      </c>
      <c r="CK4385" s="174">
        <v>1458.1420000000001</v>
      </c>
      <c r="CU4385" s="174">
        <v>2833</v>
      </c>
      <c r="CV4385" s="174">
        <v>151132</v>
      </c>
      <c r="CW4385" s="174">
        <v>5</v>
      </c>
      <c r="CX4385" s="174">
        <v>1458.1420000000001</v>
      </c>
    </row>
    <row r="4386" spans="84:102" x14ac:dyDescent="0.25">
      <c r="CF4386" s="3" t="s">
        <v>3073</v>
      </c>
      <c r="CG4386" s="174">
        <v>2799</v>
      </c>
      <c r="CH4386" s="174">
        <v>147524</v>
      </c>
      <c r="CI4386" s="174">
        <v>5</v>
      </c>
      <c r="CJ4386" s="174">
        <v>1457.742</v>
      </c>
      <c r="CK4386" s="174">
        <v>1457.742</v>
      </c>
      <c r="CU4386" s="174">
        <v>2799</v>
      </c>
      <c r="CV4386" s="174">
        <v>147524</v>
      </c>
      <c r="CW4386" s="174">
        <v>5</v>
      </c>
      <c r="CX4386" s="174">
        <v>1457.742</v>
      </c>
    </row>
    <row r="4387" spans="84:102" x14ac:dyDescent="0.25">
      <c r="CF4387" s="3" t="s">
        <v>3073</v>
      </c>
      <c r="CG4387" s="174">
        <v>1854</v>
      </c>
      <c r="CH4387" s="174">
        <v>53969</v>
      </c>
      <c r="CI4387" s="174">
        <v>5</v>
      </c>
      <c r="CJ4387" s="174">
        <v>1457.463</v>
      </c>
      <c r="CK4387" s="174">
        <v>1457.463</v>
      </c>
      <c r="CU4387" s="174">
        <v>1854</v>
      </c>
      <c r="CV4387" s="174">
        <v>53969</v>
      </c>
      <c r="CW4387" s="174">
        <v>5</v>
      </c>
      <c r="CX4387" s="174">
        <v>1457.463</v>
      </c>
    </row>
    <row r="4388" spans="84:102" x14ac:dyDescent="0.25">
      <c r="CF4388" s="3" t="s">
        <v>3073</v>
      </c>
      <c r="CG4388" s="174">
        <v>137049</v>
      </c>
      <c r="CH4388" s="174">
        <v>1190</v>
      </c>
      <c r="CI4388" s="174">
        <v>5</v>
      </c>
      <c r="CJ4388" s="174">
        <v>1456.8140000000001</v>
      </c>
      <c r="CK4388" s="174">
        <v>1456.8140000000001</v>
      </c>
      <c r="CU4388" s="174">
        <v>137049</v>
      </c>
      <c r="CV4388" s="174">
        <v>1190</v>
      </c>
      <c r="CW4388" s="174">
        <v>5</v>
      </c>
      <c r="CX4388" s="174">
        <v>1456.8140000000001</v>
      </c>
    </row>
    <row r="4389" spans="84:102" x14ac:dyDescent="0.25">
      <c r="CF4389" s="3" t="s">
        <v>3073</v>
      </c>
      <c r="CG4389" s="174">
        <v>92337</v>
      </c>
      <c r="CH4389" s="174">
        <v>665</v>
      </c>
      <c r="CI4389" s="174">
        <v>5</v>
      </c>
      <c r="CJ4389" s="174">
        <v>1456.596</v>
      </c>
      <c r="CK4389" s="174">
        <v>1456.596</v>
      </c>
      <c r="CU4389" s="174">
        <v>92337</v>
      </c>
      <c r="CV4389" s="174">
        <v>665</v>
      </c>
      <c r="CW4389" s="174">
        <v>5</v>
      </c>
      <c r="CX4389" s="174">
        <v>1456.596</v>
      </c>
    </row>
    <row r="4390" spans="84:102" x14ac:dyDescent="0.25">
      <c r="CF4390" s="3" t="s">
        <v>3073</v>
      </c>
      <c r="CG4390" s="174">
        <v>459</v>
      </c>
      <c r="CH4390" s="174">
        <v>84219</v>
      </c>
      <c r="CI4390" s="174">
        <v>5</v>
      </c>
      <c r="CJ4390" s="174">
        <v>1456.386</v>
      </c>
      <c r="CK4390" s="174">
        <v>1456.386</v>
      </c>
      <c r="CU4390" s="174">
        <v>459</v>
      </c>
      <c r="CV4390" s="174">
        <v>84219</v>
      </c>
      <c r="CW4390" s="174">
        <v>5</v>
      </c>
      <c r="CX4390" s="174">
        <v>1456.386</v>
      </c>
    </row>
    <row r="4391" spans="84:102" x14ac:dyDescent="0.25">
      <c r="CF4391" s="3" t="s">
        <v>3073</v>
      </c>
      <c r="CG4391" s="174">
        <v>278</v>
      </c>
      <c r="CH4391" s="174">
        <v>72559</v>
      </c>
      <c r="CI4391" s="174">
        <v>5</v>
      </c>
      <c r="CJ4391" s="174">
        <v>1455.876</v>
      </c>
      <c r="CK4391" s="174">
        <v>1455.876</v>
      </c>
      <c r="CU4391" s="174">
        <v>278</v>
      </c>
      <c r="CV4391" s="174">
        <v>72559</v>
      </c>
      <c r="CW4391" s="174">
        <v>5</v>
      </c>
      <c r="CX4391" s="174">
        <v>1455.876</v>
      </c>
    </row>
    <row r="4392" spans="84:102" x14ac:dyDescent="0.25">
      <c r="CF4392" s="3" t="s">
        <v>3073</v>
      </c>
      <c r="CG4392" s="174">
        <v>3686</v>
      </c>
      <c r="CH4392" s="174">
        <v>71632</v>
      </c>
      <c r="CI4392" s="174">
        <v>5</v>
      </c>
      <c r="CJ4392" s="174">
        <v>1455.3240000000001</v>
      </c>
      <c r="CK4392" s="174">
        <v>1455.3240000000001</v>
      </c>
      <c r="CU4392" s="174">
        <v>3686</v>
      </c>
      <c r="CV4392" s="174">
        <v>71632</v>
      </c>
      <c r="CW4392" s="174">
        <v>5</v>
      </c>
      <c r="CX4392" s="174">
        <v>1455.3240000000001</v>
      </c>
    </row>
    <row r="4393" spans="84:102" x14ac:dyDescent="0.25">
      <c r="CF4393" s="3" t="s">
        <v>3073</v>
      </c>
      <c r="CG4393" s="174">
        <v>121471</v>
      </c>
      <c r="CH4393" s="174">
        <v>1292</v>
      </c>
      <c r="CI4393" s="174">
        <v>5</v>
      </c>
      <c r="CJ4393" s="174">
        <v>1454.0309999999999</v>
      </c>
      <c r="CK4393" s="174">
        <v>1454.0309999999999</v>
      </c>
      <c r="CU4393" s="174">
        <v>121471</v>
      </c>
      <c r="CV4393" s="174">
        <v>1292</v>
      </c>
      <c r="CW4393" s="174">
        <v>5</v>
      </c>
      <c r="CX4393" s="174">
        <v>1454.0309999999999</v>
      </c>
    </row>
    <row r="4394" spans="84:102" x14ac:dyDescent="0.25">
      <c r="CF4394" s="3" t="s">
        <v>3073</v>
      </c>
      <c r="CG4394" s="174">
        <v>143948</v>
      </c>
      <c r="CH4394" s="174">
        <v>1168</v>
      </c>
      <c r="CI4394" s="174">
        <v>5</v>
      </c>
      <c r="CJ4394" s="174">
        <v>1453.8130000000001</v>
      </c>
      <c r="CK4394" s="174">
        <v>1453.8130000000001</v>
      </c>
      <c r="CU4394" s="174">
        <v>143948</v>
      </c>
      <c r="CV4394" s="174">
        <v>1168</v>
      </c>
      <c r="CW4394" s="174">
        <v>5</v>
      </c>
      <c r="CX4394" s="174">
        <v>1453.8130000000001</v>
      </c>
    </row>
    <row r="4395" spans="84:102" x14ac:dyDescent="0.25">
      <c r="CF4395" s="3" t="s">
        <v>3073</v>
      </c>
      <c r="CG4395" s="174">
        <v>84037</v>
      </c>
      <c r="CH4395" s="174">
        <v>568</v>
      </c>
      <c r="CI4395" s="174">
        <v>5</v>
      </c>
      <c r="CJ4395" s="174">
        <v>1453.74</v>
      </c>
      <c r="CK4395" s="174">
        <v>1453.74</v>
      </c>
      <c r="CU4395" s="174">
        <v>84037</v>
      </c>
      <c r="CV4395" s="174">
        <v>568</v>
      </c>
      <c r="CW4395" s="174">
        <v>5</v>
      </c>
      <c r="CX4395" s="174">
        <v>1453.74</v>
      </c>
    </row>
    <row r="4396" spans="84:102" x14ac:dyDescent="0.25">
      <c r="CF4396" s="3" t="s">
        <v>3073</v>
      </c>
      <c r="CG4396" s="174">
        <v>66783</v>
      </c>
      <c r="CH4396" s="174">
        <v>1896</v>
      </c>
      <c r="CI4396" s="174">
        <v>5</v>
      </c>
      <c r="CJ4396" s="174">
        <v>1453.5129999999999</v>
      </c>
      <c r="CK4396" s="174">
        <v>1453.5129999999999</v>
      </c>
      <c r="CU4396" s="174">
        <v>66783</v>
      </c>
      <c r="CV4396" s="174">
        <v>1896</v>
      </c>
      <c r="CW4396" s="174">
        <v>5</v>
      </c>
      <c r="CX4396" s="174">
        <v>1453.5129999999999</v>
      </c>
    </row>
    <row r="4397" spans="84:102" x14ac:dyDescent="0.25">
      <c r="CF4397" s="3" t="s">
        <v>3073</v>
      </c>
      <c r="CG4397" s="174">
        <v>1795</v>
      </c>
      <c r="CH4397" s="174">
        <v>52900</v>
      </c>
      <c r="CI4397" s="174">
        <v>5</v>
      </c>
      <c r="CJ4397" s="174">
        <v>1452.4659999999999</v>
      </c>
      <c r="CK4397" s="174">
        <v>1452.4659999999999</v>
      </c>
      <c r="CU4397" s="174">
        <v>1795</v>
      </c>
      <c r="CV4397" s="174">
        <v>52900</v>
      </c>
      <c r="CW4397" s="174">
        <v>5</v>
      </c>
      <c r="CX4397" s="174">
        <v>1452.4659999999999</v>
      </c>
    </row>
    <row r="4398" spans="84:102" x14ac:dyDescent="0.25">
      <c r="CF4398" s="3" t="s">
        <v>3073</v>
      </c>
      <c r="CG4398" s="174">
        <v>3363</v>
      </c>
      <c r="CH4398" s="174">
        <v>168212</v>
      </c>
      <c r="CI4398" s="174">
        <v>5</v>
      </c>
      <c r="CJ4398" s="174">
        <v>1452.3969999999999</v>
      </c>
      <c r="CK4398" s="174">
        <v>1452.3969999999999</v>
      </c>
      <c r="CU4398" s="174">
        <v>3363</v>
      </c>
      <c r="CV4398" s="174">
        <v>168212</v>
      </c>
      <c r="CW4398" s="174">
        <v>5</v>
      </c>
      <c r="CX4398" s="174">
        <v>1452.3969999999999</v>
      </c>
    </row>
    <row r="4399" spans="84:102" x14ac:dyDescent="0.25">
      <c r="CF4399" s="3" t="s">
        <v>3073</v>
      </c>
      <c r="CG4399" s="174">
        <v>1717</v>
      </c>
      <c r="CH4399" s="174">
        <v>63309</v>
      </c>
      <c r="CI4399" s="174">
        <v>5</v>
      </c>
      <c r="CJ4399" s="174">
        <v>1451.79</v>
      </c>
      <c r="CK4399" s="174">
        <v>1451.79</v>
      </c>
      <c r="CU4399" s="174">
        <v>1717</v>
      </c>
      <c r="CV4399" s="174">
        <v>63309</v>
      </c>
      <c r="CW4399" s="174">
        <v>5</v>
      </c>
      <c r="CX4399" s="174">
        <v>1451.79</v>
      </c>
    </row>
    <row r="4400" spans="84:102" x14ac:dyDescent="0.25">
      <c r="CF4400" s="3" t="s">
        <v>3073</v>
      </c>
      <c r="CG4400" s="174">
        <v>133256</v>
      </c>
      <c r="CH4400" s="174">
        <v>2032</v>
      </c>
      <c r="CI4400" s="174">
        <v>5</v>
      </c>
      <c r="CJ4400" s="174">
        <v>1451.68</v>
      </c>
      <c r="CK4400" s="174">
        <v>1451.68</v>
      </c>
      <c r="CU4400" s="174">
        <v>133256</v>
      </c>
      <c r="CV4400" s="174">
        <v>2032</v>
      </c>
      <c r="CW4400" s="174">
        <v>5</v>
      </c>
      <c r="CX4400" s="174">
        <v>1451.68</v>
      </c>
    </row>
    <row r="4401" spans="84:102" x14ac:dyDescent="0.25">
      <c r="CF4401" s="3" t="s">
        <v>3073</v>
      </c>
      <c r="CG4401" s="174">
        <v>1603</v>
      </c>
      <c r="CH4401" s="174">
        <v>76777</v>
      </c>
      <c r="CI4401" s="174">
        <v>5</v>
      </c>
      <c r="CJ4401" s="174">
        <v>1451.6</v>
      </c>
      <c r="CK4401" s="174">
        <v>1451.6</v>
      </c>
      <c r="CU4401" s="174">
        <v>1603</v>
      </c>
      <c r="CV4401" s="174">
        <v>76777</v>
      </c>
      <c r="CW4401" s="174">
        <v>5</v>
      </c>
      <c r="CX4401" s="174">
        <v>1451.6</v>
      </c>
    </row>
    <row r="4402" spans="84:102" x14ac:dyDescent="0.25">
      <c r="CF4402" s="3" t="s">
        <v>3073</v>
      </c>
      <c r="CG4402" s="174">
        <v>87750</v>
      </c>
      <c r="CH4402" s="174">
        <v>3579</v>
      </c>
      <c r="CI4402" s="174">
        <v>5</v>
      </c>
      <c r="CJ4402" s="174">
        <v>1451.2819999999999</v>
      </c>
      <c r="CK4402" s="174">
        <v>1451.2819999999999</v>
      </c>
      <c r="CU4402" s="174">
        <v>87750</v>
      </c>
      <c r="CV4402" s="174">
        <v>3579</v>
      </c>
      <c r="CW4402" s="174">
        <v>5</v>
      </c>
      <c r="CX4402" s="174">
        <v>1451.2819999999999</v>
      </c>
    </row>
    <row r="4403" spans="84:102" x14ac:dyDescent="0.25">
      <c r="CF4403" s="3" t="s">
        <v>3073</v>
      </c>
      <c r="CG4403" s="174">
        <v>31855</v>
      </c>
      <c r="CH4403" s="174">
        <v>2466</v>
      </c>
      <c r="CI4403" s="174">
        <v>5</v>
      </c>
      <c r="CJ4403" s="174">
        <v>1451.0119999999999</v>
      </c>
      <c r="CK4403" s="174">
        <v>1451.0119999999999</v>
      </c>
      <c r="CU4403" s="174">
        <v>31855</v>
      </c>
      <c r="CV4403" s="174">
        <v>2466</v>
      </c>
      <c r="CW4403" s="174">
        <v>5</v>
      </c>
      <c r="CX4403" s="174">
        <v>1451.0119999999999</v>
      </c>
    </row>
    <row r="4404" spans="84:102" x14ac:dyDescent="0.25">
      <c r="CF4404" s="3" t="s">
        <v>3073</v>
      </c>
      <c r="CG4404" s="174">
        <v>435</v>
      </c>
      <c r="CH4404" s="174">
        <v>82903</v>
      </c>
      <c r="CI4404" s="174">
        <v>5</v>
      </c>
      <c r="CJ4404" s="174">
        <v>1450.962</v>
      </c>
      <c r="CK4404" s="174">
        <v>1450.962</v>
      </c>
      <c r="CU4404" s="174">
        <v>435</v>
      </c>
      <c r="CV4404" s="174">
        <v>82903</v>
      </c>
      <c r="CW4404" s="174">
        <v>5</v>
      </c>
      <c r="CX4404" s="174">
        <v>1450.962</v>
      </c>
    </row>
    <row r="4405" spans="84:102" x14ac:dyDescent="0.25">
      <c r="CF4405" s="3" t="s">
        <v>3073</v>
      </c>
      <c r="CG4405" s="174">
        <v>1023</v>
      </c>
      <c r="CH4405" s="174">
        <v>120996</v>
      </c>
      <c r="CI4405" s="174">
        <v>5</v>
      </c>
      <c r="CJ4405" s="174">
        <v>1450.923</v>
      </c>
      <c r="CK4405" s="174">
        <v>1450.923</v>
      </c>
      <c r="CU4405" s="174">
        <v>1023</v>
      </c>
      <c r="CV4405" s="174">
        <v>120996</v>
      </c>
      <c r="CW4405" s="174">
        <v>5</v>
      </c>
      <c r="CX4405" s="174">
        <v>1450.923</v>
      </c>
    </row>
    <row r="4406" spans="84:102" x14ac:dyDescent="0.25">
      <c r="CF4406" s="3" t="s">
        <v>3073</v>
      </c>
      <c r="CG4406" s="174">
        <v>21770</v>
      </c>
      <c r="CH4406" s="174">
        <v>2301</v>
      </c>
      <c r="CI4406" s="174">
        <v>5</v>
      </c>
      <c r="CJ4406" s="174">
        <v>1450.854</v>
      </c>
      <c r="CK4406" s="174">
        <v>1450.854</v>
      </c>
      <c r="CU4406" s="174">
        <v>21770</v>
      </c>
      <c r="CV4406" s="174">
        <v>2301</v>
      </c>
      <c r="CW4406" s="174">
        <v>5</v>
      </c>
      <c r="CX4406" s="174">
        <v>1450.854</v>
      </c>
    </row>
    <row r="4407" spans="84:102" x14ac:dyDescent="0.25">
      <c r="CF4407" s="3" t="s">
        <v>3073</v>
      </c>
      <c r="CG4407" s="174">
        <v>186736</v>
      </c>
      <c r="CH4407" s="174">
        <v>1985</v>
      </c>
      <c r="CI4407" s="174">
        <v>5</v>
      </c>
      <c r="CJ4407" s="174">
        <v>1450.73</v>
      </c>
      <c r="CK4407" s="174">
        <v>1450.73</v>
      </c>
      <c r="CU4407" s="174">
        <v>186736</v>
      </c>
      <c r="CV4407" s="174">
        <v>1985</v>
      </c>
      <c r="CW4407" s="174">
        <v>5</v>
      </c>
      <c r="CX4407" s="174">
        <v>1450.73</v>
      </c>
    </row>
    <row r="4408" spans="84:102" x14ac:dyDescent="0.25">
      <c r="CF4408" s="3" t="s">
        <v>3073</v>
      </c>
      <c r="CG4408" s="174">
        <v>832</v>
      </c>
      <c r="CH4408" s="174">
        <v>105628</v>
      </c>
      <c r="CI4408" s="174">
        <v>5</v>
      </c>
      <c r="CJ4408" s="174">
        <v>1450.201</v>
      </c>
      <c r="CK4408" s="174">
        <v>1450.201</v>
      </c>
      <c r="CU4408" s="174">
        <v>832</v>
      </c>
      <c r="CV4408" s="174">
        <v>105628</v>
      </c>
      <c r="CW4408" s="174">
        <v>5</v>
      </c>
      <c r="CX4408" s="174">
        <v>1450.201</v>
      </c>
    </row>
    <row r="4409" spans="84:102" x14ac:dyDescent="0.25">
      <c r="CF4409" s="3" t="s">
        <v>3073</v>
      </c>
      <c r="CG4409" s="174">
        <v>1698</v>
      </c>
      <c r="CH4409" s="174">
        <v>64886</v>
      </c>
      <c r="CI4409" s="174">
        <v>5</v>
      </c>
      <c r="CJ4409" s="174">
        <v>1449.979</v>
      </c>
      <c r="CK4409" s="174">
        <v>1449.979</v>
      </c>
      <c r="CU4409" s="174">
        <v>1698</v>
      </c>
      <c r="CV4409" s="174">
        <v>64886</v>
      </c>
      <c r="CW4409" s="174">
        <v>5</v>
      </c>
      <c r="CX4409" s="174">
        <v>1449.979</v>
      </c>
    </row>
    <row r="4410" spans="84:102" x14ac:dyDescent="0.25">
      <c r="CF4410" s="3" t="s">
        <v>3073</v>
      </c>
      <c r="CG4410" s="174">
        <v>75547</v>
      </c>
      <c r="CH4410" s="174">
        <v>318</v>
      </c>
      <c r="CI4410" s="174">
        <v>5</v>
      </c>
      <c r="CJ4410" s="174">
        <v>1449.742</v>
      </c>
      <c r="CK4410" s="174">
        <v>1449.742</v>
      </c>
      <c r="CU4410" s="174">
        <v>75547</v>
      </c>
      <c r="CV4410" s="174">
        <v>318</v>
      </c>
      <c r="CW4410" s="174">
        <v>5</v>
      </c>
      <c r="CX4410" s="174">
        <v>1449.742</v>
      </c>
    </row>
    <row r="4411" spans="84:102" x14ac:dyDescent="0.25">
      <c r="CF4411" s="3" t="s">
        <v>3073</v>
      </c>
      <c r="CG4411" s="174">
        <v>168889</v>
      </c>
      <c r="CH4411" s="174">
        <v>3067</v>
      </c>
      <c r="CI4411" s="174">
        <v>5</v>
      </c>
      <c r="CJ4411" s="174">
        <v>1449.4860000000001</v>
      </c>
      <c r="CK4411" s="174">
        <v>1449.4860000000001</v>
      </c>
      <c r="CU4411" s="174">
        <v>168889</v>
      </c>
      <c r="CV4411" s="174">
        <v>3067</v>
      </c>
      <c r="CW4411" s="174">
        <v>5</v>
      </c>
      <c r="CX4411" s="174">
        <v>1449.4860000000001</v>
      </c>
    </row>
    <row r="4412" spans="84:102" x14ac:dyDescent="0.25">
      <c r="CF4412" s="3" t="s">
        <v>3073</v>
      </c>
      <c r="CG4412" s="174">
        <v>2668</v>
      </c>
      <c r="CH4412" s="174">
        <v>50091</v>
      </c>
      <c r="CI4412" s="174">
        <v>5</v>
      </c>
      <c r="CJ4412" s="174">
        <v>1449.2760000000001</v>
      </c>
      <c r="CK4412" s="174">
        <v>1449.2760000000001</v>
      </c>
      <c r="CU4412" s="174">
        <v>2668</v>
      </c>
      <c r="CV4412" s="174">
        <v>50091</v>
      </c>
      <c r="CW4412" s="174">
        <v>5</v>
      </c>
      <c r="CX4412" s="174">
        <v>1449.2760000000001</v>
      </c>
    </row>
    <row r="4413" spans="84:102" x14ac:dyDescent="0.25">
      <c r="CF4413" s="3" t="s">
        <v>3073</v>
      </c>
      <c r="CG4413" s="174">
        <v>64886</v>
      </c>
      <c r="CH4413" s="174">
        <v>1698</v>
      </c>
      <c r="CI4413" s="174">
        <v>5</v>
      </c>
      <c r="CJ4413" s="174">
        <v>1449.096</v>
      </c>
      <c r="CK4413" s="174">
        <v>1449.096</v>
      </c>
      <c r="CU4413" s="174">
        <v>64886</v>
      </c>
      <c r="CV4413" s="174">
        <v>1698</v>
      </c>
      <c r="CW4413" s="174">
        <v>5</v>
      </c>
      <c r="CX4413" s="174">
        <v>1449.096</v>
      </c>
    </row>
    <row r="4414" spans="84:102" x14ac:dyDescent="0.25">
      <c r="CF4414" s="3" t="s">
        <v>3073</v>
      </c>
      <c r="CG4414" s="174">
        <v>45499</v>
      </c>
      <c r="CH4414" s="174">
        <v>2554</v>
      </c>
      <c r="CI4414" s="174">
        <v>5</v>
      </c>
      <c r="CJ4414" s="174">
        <v>1448.319</v>
      </c>
      <c r="CK4414" s="174">
        <v>1448.319</v>
      </c>
      <c r="CU4414" s="174">
        <v>45499</v>
      </c>
      <c r="CV4414" s="174">
        <v>2554</v>
      </c>
      <c r="CW4414" s="174">
        <v>5</v>
      </c>
      <c r="CX4414" s="174">
        <v>1448.319</v>
      </c>
    </row>
    <row r="4415" spans="84:102" x14ac:dyDescent="0.25">
      <c r="CF4415" s="3" t="s">
        <v>3073</v>
      </c>
      <c r="CG4415" s="174">
        <v>101607</v>
      </c>
      <c r="CH4415" s="174">
        <v>783</v>
      </c>
      <c r="CI4415" s="174">
        <v>5</v>
      </c>
      <c r="CJ4415" s="174">
        <v>1448.075</v>
      </c>
      <c r="CK4415" s="174">
        <v>1448.075</v>
      </c>
      <c r="CU4415" s="174">
        <v>101607</v>
      </c>
      <c r="CV4415" s="174">
        <v>783</v>
      </c>
      <c r="CW4415" s="174">
        <v>5</v>
      </c>
      <c r="CX4415" s="174">
        <v>1448.075</v>
      </c>
    </row>
    <row r="4416" spans="84:102" x14ac:dyDescent="0.25">
      <c r="CF4416" s="3" t="s">
        <v>3073</v>
      </c>
      <c r="CG4416" s="174">
        <v>70722</v>
      </c>
      <c r="CH4416" s="174">
        <v>234</v>
      </c>
      <c r="CI4416" s="174">
        <v>5</v>
      </c>
      <c r="CJ4416" s="174">
        <v>1448.069</v>
      </c>
      <c r="CK4416" s="174">
        <v>1448.069</v>
      </c>
      <c r="CU4416" s="174">
        <v>70722</v>
      </c>
      <c r="CV4416" s="174">
        <v>234</v>
      </c>
      <c r="CW4416" s="174">
        <v>5</v>
      </c>
      <c r="CX4416" s="174">
        <v>1448.069</v>
      </c>
    </row>
    <row r="4417" spans="84:102" x14ac:dyDescent="0.25">
      <c r="CF4417" s="3" t="s">
        <v>3073</v>
      </c>
      <c r="CG4417" s="174">
        <v>122169</v>
      </c>
      <c r="CH4417" s="174">
        <v>1038</v>
      </c>
      <c r="CI4417" s="174">
        <v>5</v>
      </c>
      <c r="CJ4417" s="174">
        <v>1447.674</v>
      </c>
      <c r="CK4417" s="174">
        <v>1447.674</v>
      </c>
      <c r="CU4417" s="174">
        <v>122169</v>
      </c>
      <c r="CV4417" s="174">
        <v>1038</v>
      </c>
      <c r="CW4417" s="174">
        <v>5</v>
      </c>
      <c r="CX4417" s="174">
        <v>1447.674</v>
      </c>
    </row>
    <row r="4418" spans="84:102" x14ac:dyDescent="0.25">
      <c r="CF4418" s="3" t="s">
        <v>3073</v>
      </c>
      <c r="CG4418" s="174">
        <v>2593</v>
      </c>
      <c r="CH4418" s="174">
        <v>42371</v>
      </c>
      <c r="CI4418" s="174">
        <v>5</v>
      </c>
      <c r="CJ4418" s="174">
        <v>1447.5640000000001</v>
      </c>
      <c r="CK4418" s="174">
        <v>1447.5640000000001</v>
      </c>
      <c r="CU4418" s="174">
        <v>2593</v>
      </c>
      <c r="CV4418" s="174">
        <v>42371</v>
      </c>
      <c r="CW4418" s="174">
        <v>5</v>
      </c>
      <c r="CX4418" s="174">
        <v>1447.5640000000001</v>
      </c>
    </row>
    <row r="4419" spans="84:102" x14ac:dyDescent="0.25">
      <c r="CF4419" s="3" t="s">
        <v>3073</v>
      </c>
      <c r="CG4419" s="174">
        <v>2067</v>
      </c>
      <c r="CH4419" s="174">
        <v>159432</v>
      </c>
      <c r="CI4419" s="174">
        <v>5</v>
      </c>
      <c r="CJ4419" s="174">
        <v>1446.7339999999999</v>
      </c>
      <c r="CK4419" s="174">
        <v>1446.7339999999999</v>
      </c>
      <c r="CU4419" s="174">
        <v>2067</v>
      </c>
      <c r="CV4419" s="174">
        <v>159432</v>
      </c>
      <c r="CW4419" s="174">
        <v>5</v>
      </c>
      <c r="CX4419" s="174">
        <v>1446.7339999999999</v>
      </c>
    </row>
    <row r="4420" spans="84:102" x14ac:dyDescent="0.25">
      <c r="CF4420" s="3" t="s">
        <v>3073</v>
      </c>
      <c r="CG4420" s="174">
        <v>410</v>
      </c>
      <c r="CH4420" s="174">
        <v>81277</v>
      </c>
      <c r="CI4420" s="174">
        <v>5</v>
      </c>
      <c r="CJ4420" s="174">
        <v>1446.1849999999999</v>
      </c>
      <c r="CK4420" s="174">
        <v>1446.1849999999999</v>
      </c>
      <c r="CU4420" s="174">
        <v>410</v>
      </c>
      <c r="CV4420" s="174">
        <v>81277</v>
      </c>
      <c r="CW4420" s="174">
        <v>5</v>
      </c>
      <c r="CX4420" s="174">
        <v>1446.1849999999999</v>
      </c>
    </row>
    <row r="4421" spans="84:102" x14ac:dyDescent="0.25">
      <c r="CF4421" s="3" t="s">
        <v>3073</v>
      </c>
      <c r="CG4421" s="174">
        <v>54372</v>
      </c>
      <c r="CH4421" s="174">
        <v>1862</v>
      </c>
      <c r="CI4421" s="174">
        <v>5</v>
      </c>
      <c r="CJ4421" s="174">
        <v>1446.1089999999999</v>
      </c>
      <c r="CK4421" s="174">
        <v>1446.1089999999999</v>
      </c>
      <c r="CU4421" s="174">
        <v>54372</v>
      </c>
      <c r="CV4421" s="174">
        <v>1862</v>
      </c>
      <c r="CW4421" s="174">
        <v>5</v>
      </c>
      <c r="CX4421" s="174">
        <v>1446.1089999999999</v>
      </c>
    </row>
    <row r="4422" spans="84:102" x14ac:dyDescent="0.25">
      <c r="CF4422" s="3" t="s">
        <v>3073</v>
      </c>
      <c r="CG4422" s="174">
        <v>167702</v>
      </c>
      <c r="CH4422" s="174">
        <v>3053</v>
      </c>
      <c r="CI4422" s="174">
        <v>5</v>
      </c>
      <c r="CJ4422" s="174">
        <v>1446.0730000000001</v>
      </c>
      <c r="CK4422" s="174">
        <v>1446.0730000000001</v>
      </c>
      <c r="CU4422" s="174">
        <v>167702</v>
      </c>
      <c r="CV4422" s="174">
        <v>3053</v>
      </c>
      <c r="CW4422" s="174">
        <v>5</v>
      </c>
      <c r="CX4422" s="174">
        <v>1446.0730000000001</v>
      </c>
    </row>
    <row r="4423" spans="84:102" x14ac:dyDescent="0.25">
      <c r="CF4423" s="3" t="s">
        <v>3073</v>
      </c>
      <c r="CG4423" s="174">
        <v>1253</v>
      </c>
      <c r="CH4423" s="174">
        <v>128303</v>
      </c>
      <c r="CI4423" s="174">
        <v>5</v>
      </c>
      <c r="CJ4423" s="174">
        <v>1446.05</v>
      </c>
      <c r="CK4423" s="174">
        <v>1446.05</v>
      </c>
      <c r="CU4423" s="174">
        <v>1253</v>
      </c>
      <c r="CV4423" s="174">
        <v>128303</v>
      </c>
      <c r="CW4423" s="174">
        <v>5</v>
      </c>
      <c r="CX4423" s="174">
        <v>1446.05</v>
      </c>
    </row>
    <row r="4424" spans="84:102" x14ac:dyDescent="0.25">
      <c r="CF4424" s="3" t="s">
        <v>3073</v>
      </c>
      <c r="CG4424" s="174">
        <v>910</v>
      </c>
      <c r="CH4424" s="174">
        <v>109650</v>
      </c>
      <c r="CI4424" s="174">
        <v>5</v>
      </c>
      <c r="CJ4424" s="174">
        <v>1445.6590000000001</v>
      </c>
      <c r="CK4424" s="174">
        <v>1445.6590000000001</v>
      </c>
      <c r="CU4424" s="174">
        <v>910</v>
      </c>
      <c r="CV4424" s="174">
        <v>109650</v>
      </c>
      <c r="CW4424" s="174">
        <v>5</v>
      </c>
      <c r="CX4424" s="174">
        <v>1445.6590000000001</v>
      </c>
    </row>
    <row r="4425" spans="84:102" x14ac:dyDescent="0.25">
      <c r="CF4425" s="3" t="s">
        <v>3073</v>
      </c>
      <c r="CG4425" s="174">
        <v>3244</v>
      </c>
      <c r="CH4425" s="174">
        <v>159801</v>
      </c>
      <c r="CI4425" s="174">
        <v>5</v>
      </c>
      <c r="CJ4425" s="174">
        <v>1445.6410000000001</v>
      </c>
      <c r="CK4425" s="174">
        <v>1445.6410000000001</v>
      </c>
      <c r="CU4425" s="174">
        <v>3244</v>
      </c>
      <c r="CV4425" s="174">
        <v>159801</v>
      </c>
      <c r="CW4425" s="174">
        <v>5</v>
      </c>
      <c r="CX4425" s="174">
        <v>1445.6410000000001</v>
      </c>
    </row>
    <row r="4426" spans="84:102" x14ac:dyDescent="0.25">
      <c r="CF4426" s="3" t="s">
        <v>3073</v>
      </c>
      <c r="CG4426" s="174">
        <v>61994</v>
      </c>
      <c r="CH4426" s="174">
        <v>1907</v>
      </c>
      <c r="CI4426" s="174">
        <v>5</v>
      </c>
      <c r="CJ4426" s="174">
        <v>1445.0719999999999</v>
      </c>
      <c r="CK4426" s="174">
        <v>1445.0719999999999</v>
      </c>
      <c r="CU4426" s="174">
        <v>61994</v>
      </c>
      <c r="CV4426" s="174">
        <v>1907</v>
      </c>
      <c r="CW4426" s="174">
        <v>5</v>
      </c>
      <c r="CX4426" s="174">
        <v>1445.0719999999999</v>
      </c>
    </row>
    <row r="4427" spans="84:102" x14ac:dyDescent="0.25">
      <c r="CF4427" s="3" t="s">
        <v>3073</v>
      </c>
      <c r="CG4427" s="174">
        <v>3479</v>
      </c>
      <c r="CH4427" s="174">
        <v>53514</v>
      </c>
      <c r="CI4427" s="174">
        <v>5</v>
      </c>
      <c r="CJ4427" s="174">
        <v>1444.877</v>
      </c>
      <c r="CK4427" s="174">
        <v>1444.877</v>
      </c>
      <c r="CU4427" s="174">
        <v>3479</v>
      </c>
      <c r="CV4427" s="174">
        <v>53514</v>
      </c>
      <c r="CW4427" s="174">
        <v>5</v>
      </c>
      <c r="CX4427" s="174">
        <v>1444.877</v>
      </c>
    </row>
    <row r="4428" spans="84:102" x14ac:dyDescent="0.25">
      <c r="CF4428" s="3" t="s">
        <v>3073</v>
      </c>
      <c r="CG4428" s="174">
        <v>1121</v>
      </c>
      <c r="CH4428" s="174">
        <v>139137</v>
      </c>
      <c r="CI4428" s="174">
        <v>5</v>
      </c>
      <c r="CJ4428" s="174">
        <v>1444.798</v>
      </c>
      <c r="CK4428" s="174">
        <v>1444.798</v>
      </c>
      <c r="CU4428" s="174">
        <v>1121</v>
      </c>
      <c r="CV4428" s="174">
        <v>139137</v>
      </c>
      <c r="CW4428" s="174">
        <v>5</v>
      </c>
      <c r="CX4428" s="174">
        <v>1444.798</v>
      </c>
    </row>
    <row r="4429" spans="84:102" x14ac:dyDescent="0.25">
      <c r="CF4429" s="3" t="s">
        <v>3073</v>
      </c>
      <c r="CG4429" s="174">
        <v>3370</v>
      </c>
      <c r="CH4429" s="174">
        <v>168846</v>
      </c>
      <c r="CI4429" s="174">
        <v>5</v>
      </c>
      <c r="CJ4429" s="174">
        <v>1444.5920000000001</v>
      </c>
      <c r="CK4429" s="174">
        <v>1444.5920000000001</v>
      </c>
      <c r="CU4429" s="174">
        <v>3370</v>
      </c>
      <c r="CV4429" s="174">
        <v>168846</v>
      </c>
      <c r="CW4429" s="174">
        <v>5</v>
      </c>
      <c r="CX4429" s="174">
        <v>1444.5920000000001</v>
      </c>
    </row>
    <row r="4430" spans="84:102" x14ac:dyDescent="0.25">
      <c r="CF4430" s="3" t="s">
        <v>3073</v>
      </c>
      <c r="CG4430" s="174">
        <v>14002</v>
      </c>
      <c r="CH4430" s="174">
        <v>2162</v>
      </c>
      <c r="CI4430" s="174">
        <v>5</v>
      </c>
      <c r="CJ4430" s="174">
        <v>1444.5630000000001</v>
      </c>
      <c r="CK4430" s="174">
        <v>1444.5630000000001</v>
      </c>
      <c r="CU4430" s="174">
        <v>14002</v>
      </c>
      <c r="CV4430" s="174">
        <v>2162</v>
      </c>
      <c r="CW4430" s="174">
        <v>5</v>
      </c>
      <c r="CX4430" s="174">
        <v>1444.5630000000001</v>
      </c>
    </row>
    <row r="4431" spans="84:102" x14ac:dyDescent="0.25">
      <c r="CF4431" s="3" t="s">
        <v>3073</v>
      </c>
      <c r="CG4431" s="174">
        <v>18190</v>
      </c>
      <c r="CH4431" s="174">
        <v>2248</v>
      </c>
      <c r="CI4431" s="174">
        <v>5</v>
      </c>
      <c r="CJ4431" s="174">
        <v>1444.242</v>
      </c>
      <c r="CK4431" s="174">
        <v>1444.242</v>
      </c>
      <c r="CU4431" s="174">
        <v>18190</v>
      </c>
      <c r="CV4431" s="174">
        <v>2248</v>
      </c>
      <c r="CW4431" s="174">
        <v>5</v>
      </c>
      <c r="CX4431" s="174">
        <v>1444.242</v>
      </c>
    </row>
    <row r="4432" spans="84:102" x14ac:dyDescent="0.25">
      <c r="CF4432" s="3" t="s">
        <v>3073</v>
      </c>
      <c r="CG4432" s="174">
        <v>78655</v>
      </c>
      <c r="CH4432" s="174">
        <v>3540</v>
      </c>
      <c r="CI4432" s="174">
        <v>5</v>
      </c>
      <c r="CJ4432" s="174">
        <v>1444.1980000000001</v>
      </c>
      <c r="CK4432" s="174">
        <v>1444.1980000000001</v>
      </c>
      <c r="CU4432" s="174">
        <v>78655</v>
      </c>
      <c r="CV4432" s="174">
        <v>3540</v>
      </c>
      <c r="CW4432" s="174">
        <v>5</v>
      </c>
      <c r="CX4432" s="174">
        <v>1444.1980000000001</v>
      </c>
    </row>
    <row r="4433" spans="84:102" x14ac:dyDescent="0.25">
      <c r="CF4433" s="3" t="s">
        <v>3073</v>
      </c>
      <c r="CG4433" s="174">
        <v>255</v>
      </c>
      <c r="CH4433" s="174">
        <v>72122</v>
      </c>
      <c r="CI4433" s="174">
        <v>5</v>
      </c>
      <c r="CJ4433" s="174">
        <v>1443.97</v>
      </c>
      <c r="CK4433" s="174">
        <v>1443.97</v>
      </c>
      <c r="CU4433" s="174">
        <v>255</v>
      </c>
      <c r="CV4433" s="174">
        <v>72122</v>
      </c>
      <c r="CW4433" s="174">
        <v>5</v>
      </c>
      <c r="CX4433" s="174">
        <v>1443.97</v>
      </c>
    </row>
    <row r="4434" spans="84:102" x14ac:dyDescent="0.25">
      <c r="CF4434" s="3" t="s">
        <v>3073</v>
      </c>
      <c r="CG4434" s="174">
        <v>125876</v>
      </c>
      <c r="CH4434" s="174">
        <v>1248</v>
      </c>
      <c r="CI4434" s="174">
        <v>5</v>
      </c>
      <c r="CJ4434" s="174">
        <v>1443.867</v>
      </c>
      <c r="CK4434" s="174">
        <v>1443.867</v>
      </c>
      <c r="CU4434" s="174">
        <v>125876</v>
      </c>
      <c r="CV4434" s="174">
        <v>1248</v>
      </c>
      <c r="CW4434" s="174">
        <v>5</v>
      </c>
      <c r="CX4434" s="174">
        <v>1443.867</v>
      </c>
    </row>
    <row r="4435" spans="84:102" x14ac:dyDescent="0.25">
      <c r="CF4435" s="3" t="s">
        <v>3073</v>
      </c>
      <c r="CG4435" s="174">
        <v>3538</v>
      </c>
      <c r="CH4435" s="174">
        <v>78554</v>
      </c>
      <c r="CI4435" s="174">
        <v>5</v>
      </c>
      <c r="CJ4435" s="174">
        <v>1443.8440000000001</v>
      </c>
      <c r="CK4435" s="174">
        <v>1443.8440000000001</v>
      </c>
      <c r="CU4435" s="174">
        <v>3538</v>
      </c>
      <c r="CV4435" s="174">
        <v>78554</v>
      </c>
      <c r="CW4435" s="174">
        <v>5</v>
      </c>
      <c r="CX4435" s="174">
        <v>1443.8440000000001</v>
      </c>
    </row>
    <row r="4436" spans="84:102" x14ac:dyDescent="0.25">
      <c r="CF4436" s="3" t="s">
        <v>3073</v>
      </c>
      <c r="CG4436" s="174">
        <v>1361</v>
      </c>
      <c r="CH4436" s="174">
        <v>111019</v>
      </c>
      <c r="CI4436" s="174">
        <v>5</v>
      </c>
      <c r="CJ4436" s="174">
        <v>1443.4480000000001</v>
      </c>
      <c r="CK4436" s="174">
        <v>1443.4480000000001</v>
      </c>
      <c r="CU4436" s="174">
        <v>1361</v>
      </c>
      <c r="CV4436" s="174">
        <v>111019</v>
      </c>
      <c r="CW4436" s="174">
        <v>5</v>
      </c>
      <c r="CX4436" s="174">
        <v>1443.4480000000001</v>
      </c>
    </row>
    <row r="4437" spans="84:102" x14ac:dyDescent="0.25">
      <c r="CF4437" s="3" t="s">
        <v>3073</v>
      </c>
      <c r="CG4437" s="174">
        <v>155330</v>
      </c>
      <c r="CH4437" s="174">
        <v>3201</v>
      </c>
      <c r="CI4437" s="174">
        <v>5</v>
      </c>
      <c r="CJ4437" s="174">
        <v>1443.319</v>
      </c>
      <c r="CK4437" s="174">
        <v>1443.319</v>
      </c>
      <c r="CU4437" s="174">
        <v>155330</v>
      </c>
      <c r="CV4437" s="174">
        <v>3201</v>
      </c>
      <c r="CW4437" s="174">
        <v>5</v>
      </c>
      <c r="CX4437" s="174">
        <v>1443.319</v>
      </c>
    </row>
    <row r="4438" spans="84:102" x14ac:dyDescent="0.25">
      <c r="CF4438" s="3" t="s">
        <v>3073</v>
      </c>
      <c r="CG4438" s="174">
        <v>3274</v>
      </c>
      <c r="CH4438" s="174">
        <v>161560</v>
      </c>
      <c r="CI4438" s="174">
        <v>5</v>
      </c>
      <c r="CJ4438" s="174">
        <v>1442.143</v>
      </c>
      <c r="CK4438" s="174">
        <v>1442.143</v>
      </c>
      <c r="CU4438" s="174">
        <v>3274</v>
      </c>
      <c r="CV4438" s="174">
        <v>161560</v>
      </c>
      <c r="CW4438" s="174">
        <v>5</v>
      </c>
      <c r="CX4438" s="174">
        <v>1442.143</v>
      </c>
    </row>
    <row r="4439" spans="84:102" x14ac:dyDescent="0.25">
      <c r="CF4439" s="3" t="s">
        <v>3073</v>
      </c>
      <c r="CG4439" s="174">
        <v>159432</v>
      </c>
      <c r="CH4439" s="174">
        <v>2067</v>
      </c>
      <c r="CI4439" s="174">
        <v>5</v>
      </c>
      <c r="CJ4439" s="174">
        <v>1442.1410000000001</v>
      </c>
      <c r="CK4439" s="174">
        <v>1442.1410000000001</v>
      </c>
      <c r="CU4439" s="174">
        <v>159432</v>
      </c>
      <c r="CV4439" s="174">
        <v>2067</v>
      </c>
      <c r="CW4439" s="174">
        <v>5</v>
      </c>
      <c r="CX4439" s="174">
        <v>1442.1410000000001</v>
      </c>
    </row>
    <row r="4440" spans="84:102" x14ac:dyDescent="0.25">
      <c r="CF4440" s="3" t="s">
        <v>3073</v>
      </c>
      <c r="CG4440" s="174">
        <v>21220</v>
      </c>
      <c r="CH4440" s="174">
        <v>2273</v>
      </c>
      <c r="CI4440" s="174">
        <v>5</v>
      </c>
      <c r="CJ4440" s="174">
        <v>1442.028</v>
      </c>
      <c r="CK4440" s="174">
        <v>1442.028</v>
      </c>
      <c r="CU4440" s="174">
        <v>21220</v>
      </c>
      <c r="CV4440" s="174">
        <v>2273</v>
      </c>
      <c r="CW4440" s="174">
        <v>5</v>
      </c>
      <c r="CX4440" s="174">
        <v>1442.028</v>
      </c>
    </row>
    <row r="4441" spans="84:102" x14ac:dyDescent="0.25">
      <c r="CF4441" s="3" t="s">
        <v>3073</v>
      </c>
      <c r="CG4441" s="174">
        <v>165559</v>
      </c>
      <c r="CH4441" s="174">
        <v>3046</v>
      </c>
      <c r="CI4441" s="174">
        <v>5</v>
      </c>
      <c r="CJ4441" s="174">
        <v>1441.944</v>
      </c>
      <c r="CK4441" s="174">
        <v>1441.944</v>
      </c>
      <c r="CU4441" s="174">
        <v>165559</v>
      </c>
      <c r="CV4441" s="174">
        <v>3046</v>
      </c>
      <c r="CW4441" s="174">
        <v>5</v>
      </c>
      <c r="CX4441" s="174">
        <v>1441.944</v>
      </c>
    </row>
    <row r="4442" spans="84:102" x14ac:dyDescent="0.25">
      <c r="CF4442" s="3" t="s">
        <v>3073</v>
      </c>
      <c r="CG4442" s="174">
        <v>2638</v>
      </c>
      <c r="CH4442" s="174">
        <v>44429</v>
      </c>
      <c r="CI4442" s="174">
        <v>5</v>
      </c>
      <c r="CJ4442" s="174">
        <v>1441.146</v>
      </c>
      <c r="CK4442" s="174">
        <v>1441.146</v>
      </c>
      <c r="CU4442" s="174">
        <v>2638</v>
      </c>
      <c r="CV4442" s="174">
        <v>44429</v>
      </c>
      <c r="CW4442" s="174">
        <v>5</v>
      </c>
      <c r="CX4442" s="174">
        <v>1441.146</v>
      </c>
    </row>
    <row r="4443" spans="84:102" x14ac:dyDescent="0.25">
      <c r="CF4443" s="3" t="s">
        <v>3073</v>
      </c>
      <c r="CG4443" s="174">
        <v>139899</v>
      </c>
      <c r="CH4443" s="174">
        <v>2046</v>
      </c>
      <c r="CI4443" s="174">
        <v>5</v>
      </c>
      <c r="CJ4443" s="174">
        <v>1440.9390000000001</v>
      </c>
      <c r="CK4443" s="174">
        <v>1440.9390000000001</v>
      </c>
      <c r="CU4443" s="174">
        <v>139899</v>
      </c>
      <c r="CV4443" s="174">
        <v>2046</v>
      </c>
      <c r="CW4443" s="174">
        <v>5</v>
      </c>
      <c r="CX4443" s="174">
        <v>1440.9390000000001</v>
      </c>
    </row>
    <row r="4444" spans="84:102" x14ac:dyDescent="0.25">
      <c r="CF4444" s="3" t="s">
        <v>3073</v>
      </c>
      <c r="CG4444" s="174">
        <v>173089</v>
      </c>
      <c r="CH4444" s="174">
        <v>3380</v>
      </c>
      <c r="CI4444" s="174">
        <v>5</v>
      </c>
      <c r="CJ4444" s="174">
        <v>1440.693</v>
      </c>
      <c r="CK4444" s="174">
        <v>1440.693</v>
      </c>
      <c r="CU4444" s="174">
        <v>173089</v>
      </c>
      <c r="CV4444" s="174">
        <v>3380</v>
      </c>
      <c r="CW4444" s="174">
        <v>5</v>
      </c>
      <c r="CX4444" s="174">
        <v>1440.693</v>
      </c>
    </row>
    <row r="4445" spans="84:102" x14ac:dyDescent="0.25">
      <c r="CF4445" s="3" t="s">
        <v>3073</v>
      </c>
      <c r="CG4445" s="174">
        <v>82370</v>
      </c>
      <c r="CH4445" s="174">
        <v>419</v>
      </c>
      <c r="CI4445" s="174">
        <v>5</v>
      </c>
      <c r="CJ4445" s="174">
        <v>1440.6880000000001</v>
      </c>
      <c r="CK4445" s="174">
        <v>1440.6880000000001</v>
      </c>
      <c r="CU4445" s="174">
        <v>82370</v>
      </c>
      <c r="CV4445" s="174">
        <v>419</v>
      </c>
      <c r="CW4445" s="174">
        <v>5</v>
      </c>
      <c r="CX4445" s="174">
        <v>1440.6880000000001</v>
      </c>
    </row>
    <row r="4446" spans="84:102" x14ac:dyDescent="0.25">
      <c r="CF4446" s="3" t="s">
        <v>3073</v>
      </c>
      <c r="CG4446" s="174">
        <v>1565</v>
      </c>
      <c r="CH4446" s="174">
        <v>84113</v>
      </c>
      <c r="CI4446" s="174">
        <v>5</v>
      </c>
      <c r="CJ4446" s="174">
        <v>1440.2670000000001</v>
      </c>
      <c r="CK4446" s="174">
        <v>1440.2670000000001</v>
      </c>
      <c r="CU4446" s="174">
        <v>1565</v>
      </c>
      <c r="CV4446" s="174">
        <v>84113</v>
      </c>
      <c r="CW4446" s="174">
        <v>5</v>
      </c>
      <c r="CX4446" s="174">
        <v>1440.2670000000001</v>
      </c>
    </row>
    <row r="4447" spans="84:102" x14ac:dyDescent="0.25">
      <c r="CF4447" s="3" t="s">
        <v>3073</v>
      </c>
      <c r="CG4447" s="174">
        <v>128303</v>
      </c>
      <c r="CH4447" s="174">
        <v>1253</v>
      </c>
      <c r="CI4447" s="174">
        <v>5</v>
      </c>
      <c r="CJ4447" s="174">
        <v>1440.029</v>
      </c>
      <c r="CK4447" s="174">
        <v>1440.029</v>
      </c>
      <c r="CU4447" s="174">
        <v>128303</v>
      </c>
      <c r="CV4447" s="174">
        <v>1253</v>
      </c>
      <c r="CW4447" s="174">
        <v>5</v>
      </c>
      <c r="CX4447" s="174">
        <v>1440.029</v>
      </c>
    </row>
    <row r="4448" spans="84:102" x14ac:dyDescent="0.25">
      <c r="CF4448" s="3" t="s">
        <v>3073</v>
      </c>
      <c r="CG4448" s="174">
        <v>471</v>
      </c>
      <c r="CH4448" s="174">
        <v>84300</v>
      </c>
      <c r="CI4448" s="174">
        <v>5</v>
      </c>
      <c r="CJ4448" s="174">
        <v>1439.9670000000001</v>
      </c>
      <c r="CK4448" s="174">
        <v>1439.9670000000001</v>
      </c>
      <c r="CU4448" s="174">
        <v>471</v>
      </c>
      <c r="CV4448" s="174">
        <v>84300</v>
      </c>
      <c r="CW4448" s="174">
        <v>5</v>
      </c>
      <c r="CX4448" s="174">
        <v>1439.9670000000001</v>
      </c>
    </row>
    <row r="4449" spans="84:102" x14ac:dyDescent="0.25">
      <c r="CF4449" s="3" t="s">
        <v>3073</v>
      </c>
      <c r="CG4449" s="174">
        <v>486</v>
      </c>
      <c r="CH4449" s="174">
        <v>84223</v>
      </c>
      <c r="CI4449" s="174">
        <v>5</v>
      </c>
      <c r="CJ4449" s="174">
        <v>1439.962</v>
      </c>
      <c r="CK4449" s="174">
        <v>1439.962</v>
      </c>
      <c r="CU4449" s="174">
        <v>486</v>
      </c>
      <c r="CV4449" s="174">
        <v>84223</v>
      </c>
      <c r="CW4449" s="174">
        <v>5</v>
      </c>
      <c r="CX4449" s="174">
        <v>1439.962</v>
      </c>
    </row>
    <row r="4450" spans="84:102" x14ac:dyDescent="0.25">
      <c r="CF4450" s="3" t="s">
        <v>3073</v>
      </c>
      <c r="CG4450" s="174">
        <v>2336</v>
      </c>
      <c r="CH4450" s="174">
        <v>26176</v>
      </c>
      <c r="CI4450" s="174">
        <v>5</v>
      </c>
      <c r="CJ4450" s="174">
        <v>1439.364</v>
      </c>
      <c r="CK4450" s="174">
        <v>1439.364</v>
      </c>
      <c r="CU4450" s="174">
        <v>2336</v>
      </c>
      <c r="CV4450" s="174">
        <v>26176</v>
      </c>
      <c r="CW4450" s="174">
        <v>5</v>
      </c>
      <c r="CX4450" s="174">
        <v>1439.364</v>
      </c>
    </row>
    <row r="4451" spans="84:102" x14ac:dyDescent="0.25">
      <c r="CF4451" s="3" t="s">
        <v>3073</v>
      </c>
      <c r="CG4451" s="174">
        <v>44429</v>
      </c>
      <c r="CH4451" s="174">
        <v>2638</v>
      </c>
      <c r="CI4451" s="174">
        <v>5</v>
      </c>
      <c r="CJ4451" s="174">
        <v>1439.2349999999999</v>
      </c>
      <c r="CK4451" s="174">
        <v>1439.2349999999999</v>
      </c>
      <c r="CU4451" s="174">
        <v>44429</v>
      </c>
      <c r="CV4451" s="174">
        <v>2638</v>
      </c>
      <c r="CW4451" s="174">
        <v>5</v>
      </c>
      <c r="CX4451" s="174">
        <v>1439.2349999999999</v>
      </c>
    </row>
    <row r="4452" spans="84:102" x14ac:dyDescent="0.25">
      <c r="CF4452" s="3" t="s">
        <v>3073</v>
      </c>
      <c r="CG4452" s="174">
        <v>51206</v>
      </c>
      <c r="CH4452" s="174">
        <v>1833</v>
      </c>
      <c r="CI4452" s="174">
        <v>5</v>
      </c>
      <c r="CJ4452" s="174">
        <v>1438.9559999999999</v>
      </c>
      <c r="CK4452" s="174">
        <v>1438.9559999999999</v>
      </c>
      <c r="CU4452" s="174">
        <v>51206</v>
      </c>
      <c r="CV4452" s="174">
        <v>1833</v>
      </c>
      <c r="CW4452" s="174">
        <v>5</v>
      </c>
      <c r="CX4452" s="174">
        <v>1438.9559999999999</v>
      </c>
    </row>
    <row r="4453" spans="84:102" x14ac:dyDescent="0.25">
      <c r="CF4453" s="3" t="s">
        <v>3073</v>
      </c>
      <c r="CG4453" s="174">
        <v>68112</v>
      </c>
      <c r="CH4453" s="174">
        <v>1685</v>
      </c>
      <c r="CI4453" s="174">
        <v>5</v>
      </c>
      <c r="CJ4453" s="174">
        <v>1438.9269999999999</v>
      </c>
      <c r="CK4453" s="174">
        <v>1438.9269999999999</v>
      </c>
      <c r="CU4453" s="174">
        <v>68112</v>
      </c>
      <c r="CV4453" s="174">
        <v>1685</v>
      </c>
      <c r="CW4453" s="174">
        <v>5</v>
      </c>
      <c r="CX4453" s="174">
        <v>1438.9269999999999</v>
      </c>
    </row>
    <row r="4454" spans="84:102" x14ac:dyDescent="0.25">
      <c r="CF4454" s="3" t="s">
        <v>3073</v>
      </c>
      <c r="CG4454" s="174">
        <v>34568</v>
      </c>
      <c r="CH4454" s="174">
        <v>2488</v>
      </c>
      <c r="CI4454" s="174">
        <v>5</v>
      </c>
      <c r="CJ4454" s="174">
        <v>1438.8009999999999</v>
      </c>
      <c r="CK4454" s="174">
        <v>1438.8009999999999</v>
      </c>
      <c r="CU4454" s="174">
        <v>34568</v>
      </c>
      <c r="CV4454" s="174">
        <v>2488</v>
      </c>
      <c r="CW4454" s="174">
        <v>5</v>
      </c>
      <c r="CX4454" s="174">
        <v>1438.8009999999999</v>
      </c>
    </row>
    <row r="4455" spans="84:102" x14ac:dyDescent="0.25">
      <c r="CF4455" s="3" t="s">
        <v>3073</v>
      </c>
      <c r="CG4455" s="174">
        <v>62837</v>
      </c>
      <c r="CH4455" s="174">
        <v>1719</v>
      </c>
      <c r="CI4455" s="174">
        <v>5</v>
      </c>
      <c r="CJ4455" s="174">
        <v>1437.68</v>
      </c>
      <c r="CK4455" s="174">
        <v>1437.68</v>
      </c>
      <c r="CU4455" s="174">
        <v>62837</v>
      </c>
      <c r="CV4455" s="174">
        <v>1719</v>
      </c>
      <c r="CW4455" s="174">
        <v>5</v>
      </c>
      <c r="CX4455" s="174">
        <v>1437.68</v>
      </c>
    </row>
    <row r="4456" spans="84:102" x14ac:dyDescent="0.25">
      <c r="CF4456" s="3" t="s">
        <v>3073</v>
      </c>
      <c r="CG4456" s="174">
        <v>593</v>
      </c>
      <c r="CH4456" s="174">
        <v>86442</v>
      </c>
      <c r="CI4456" s="174">
        <v>5</v>
      </c>
      <c r="CJ4456" s="174">
        <v>1437.674</v>
      </c>
      <c r="CK4456" s="174">
        <v>1437.674</v>
      </c>
      <c r="CU4456" s="174">
        <v>593</v>
      </c>
      <c r="CV4456" s="174">
        <v>86442</v>
      </c>
      <c r="CW4456" s="174">
        <v>5</v>
      </c>
      <c r="CX4456" s="174">
        <v>1437.674</v>
      </c>
    </row>
    <row r="4457" spans="84:102" x14ac:dyDescent="0.25">
      <c r="CF4457" s="3" t="s">
        <v>3073</v>
      </c>
      <c r="CG4457" s="174">
        <v>1317</v>
      </c>
      <c r="CH4457" s="174">
        <v>118778</v>
      </c>
      <c r="CI4457" s="174">
        <v>5</v>
      </c>
      <c r="CJ4457" s="174">
        <v>1437.2760000000001</v>
      </c>
      <c r="CK4457" s="174">
        <v>1437.2760000000001</v>
      </c>
      <c r="CU4457" s="174">
        <v>1317</v>
      </c>
      <c r="CV4457" s="174">
        <v>118778</v>
      </c>
      <c r="CW4457" s="174">
        <v>5</v>
      </c>
      <c r="CX4457" s="174">
        <v>1437.2760000000001</v>
      </c>
    </row>
    <row r="4458" spans="84:102" x14ac:dyDescent="0.25">
      <c r="CF4458" s="3" t="s">
        <v>3073</v>
      </c>
      <c r="CG4458" s="174">
        <v>1896</v>
      </c>
      <c r="CH4458" s="174">
        <v>66783</v>
      </c>
      <c r="CI4458" s="174">
        <v>5</v>
      </c>
      <c r="CJ4458" s="174">
        <v>1436.825</v>
      </c>
      <c r="CK4458" s="174">
        <v>1436.825</v>
      </c>
      <c r="CU4458" s="174">
        <v>1896</v>
      </c>
      <c r="CV4458" s="174">
        <v>66783</v>
      </c>
      <c r="CW4458" s="174">
        <v>5</v>
      </c>
      <c r="CX4458" s="174">
        <v>1436.825</v>
      </c>
    </row>
    <row r="4459" spans="84:102" x14ac:dyDescent="0.25">
      <c r="CF4459" s="3" t="s">
        <v>3073</v>
      </c>
      <c r="CG4459" s="174">
        <v>3067</v>
      </c>
      <c r="CH4459" s="174">
        <v>168889</v>
      </c>
      <c r="CI4459" s="174">
        <v>5</v>
      </c>
      <c r="CJ4459" s="174">
        <v>1436.7739999999999</v>
      </c>
      <c r="CK4459" s="174">
        <v>1436.7739999999999</v>
      </c>
      <c r="CU4459" s="174">
        <v>3067</v>
      </c>
      <c r="CV4459" s="174">
        <v>168889</v>
      </c>
      <c r="CW4459" s="174">
        <v>5</v>
      </c>
      <c r="CX4459" s="174">
        <v>1436.7739999999999</v>
      </c>
    </row>
    <row r="4460" spans="84:102" x14ac:dyDescent="0.25">
      <c r="CF4460" s="3" t="s">
        <v>3073</v>
      </c>
      <c r="CG4460" s="174">
        <v>317</v>
      </c>
      <c r="CH4460" s="174">
        <v>74810</v>
      </c>
      <c r="CI4460" s="174">
        <v>5</v>
      </c>
      <c r="CJ4460" s="174">
        <v>1436.671</v>
      </c>
      <c r="CK4460" s="174">
        <v>1436.671</v>
      </c>
      <c r="CU4460" s="174">
        <v>317</v>
      </c>
      <c r="CV4460" s="174">
        <v>74810</v>
      </c>
      <c r="CW4460" s="174">
        <v>5</v>
      </c>
      <c r="CX4460" s="174">
        <v>1436.671</v>
      </c>
    </row>
    <row r="4461" spans="84:102" x14ac:dyDescent="0.25">
      <c r="CF4461" s="3" t="s">
        <v>3073</v>
      </c>
      <c r="CG4461" s="174">
        <v>671</v>
      </c>
      <c r="CH4461" s="174">
        <v>92603</v>
      </c>
      <c r="CI4461" s="174">
        <v>5</v>
      </c>
      <c r="CJ4461" s="174">
        <v>1436.5219999999999</v>
      </c>
      <c r="CK4461" s="174">
        <v>1436.5219999999999</v>
      </c>
      <c r="CU4461" s="174">
        <v>671</v>
      </c>
      <c r="CV4461" s="174">
        <v>92603</v>
      </c>
      <c r="CW4461" s="174">
        <v>5</v>
      </c>
      <c r="CX4461" s="174">
        <v>1436.5219999999999</v>
      </c>
    </row>
    <row r="4462" spans="84:102" x14ac:dyDescent="0.25">
      <c r="CF4462" s="3" t="s">
        <v>3073</v>
      </c>
      <c r="CG4462" s="174">
        <v>783</v>
      </c>
      <c r="CH4462" s="174">
        <v>101607</v>
      </c>
      <c r="CI4462" s="174">
        <v>5</v>
      </c>
      <c r="CJ4462" s="174">
        <v>1436.124</v>
      </c>
      <c r="CK4462" s="174">
        <v>1436.124</v>
      </c>
      <c r="CU4462" s="174">
        <v>783</v>
      </c>
      <c r="CV4462" s="174">
        <v>101607</v>
      </c>
      <c r="CW4462" s="174">
        <v>5</v>
      </c>
      <c r="CX4462" s="174">
        <v>1436.124</v>
      </c>
    </row>
    <row r="4463" spans="84:102" x14ac:dyDescent="0.25">
      <c r="CF4463" s="3" t="s">
        <v>3073</v>
      </c>
      <c r="CG4463" s="174">
        <v>86442</v>
      </c>
      <c r="CH4463" s="174">
        <v>593</v>
      </c>
      <c r="CI4463" s="174">
        <v>5</v>
      </c>
      <c r="CJ4463" s="174">
        <v>1435.2270000000001</v>
      </c>
      <c r="CK4463" s="174">
        <v>1435.2270000000001</v>
      </c>
      <c r="CU4463" s="174">
        <v>86442</v>
      </c>
      <c r="CV4463" s="174">
        <v>593</v>
      </c>
      <c r="CW4463" s="174">
        <v>5</v>
      </c>
      <c r="CX4463" s="174">
        <v>1435.2270000000001</v>
      </c>
    </row>
    <row r="4464" spans="84:102" x14ac:dyDescent="0.25">
      <c r="CF4464" s="3" t="s">
        <v>3073</v>
      </c>
      <c r="CG4464" s="174">
        <v>719</v>
      </c>
      <c r="CH4464" s="174">
        <v>97774</v>
      </c>
      <c r="CI4464" s="174">
        <v>5</v>
      </c>
      <c r="CJ4464" s="174">
        <v>1435.1559999999999</v>
      </c>
      <c r="CK4464" s="174">
        <v>1435.1559999999999</v>
      </c>
      <c r="CU4464" s="174">
        <v>719</v>
      </c>
      <c r="CV4464" s="174">
        <v>97774</v>
      </c>
      <c r="CW4464" s="174">
        <v>5</v>
      </c>
      <c r="CX4464" s="174">
        <v>1435.1559999999999</v>
      </c>
    </row>
    <row r="4465" spans="84:102" x14ac:dyDescent="0.25">
      <c r="CF4465" s="3" t="s">
        <v>3073</v>
      </c>
      <c r="CG4465" s="174">
        <v>162</v>
      </c>
      <c r="CH4465" s="174">
        <v>68235</v>
      </c>
      <c r="CI4465" s="174">
        <v>5</v>
      </c>
      <c r="CJ4465" s="174">
        <v>1434.799</v>
      </c>
      <c r="CK4465" s="174">
        <v>1434.799</v>
      </c>
      <c r="CU4465" s="174">
        <v>162</v>
      </c>
      <c r="CV4465" s="174">
        <v>68235</v>
      </c>
      <c r="CW4465" s="174">
        <v>5</v>
      </c>
      <c r="CX4465" s="174">
        <v>1434.799</v>
      </c>
    </row>
    <row r="4466" spans="84:102" x14ac:dyDescent="0.25">
      <c r="CF4466" s="3" t="s">
        <v>3073</v>
      </c>
      <c r="CG4466" s="174">
        <v>1081</v>
      </c>
      <c r="CH4466" s="174">
        <v>133375</v>
      </c>
      <c r="CI4466" s="174">
        <v>5</v>
      </c>
      <c r="CJ4466" s="174">
        <v>1434.1289999999999</v>
      </c>
      <c r="CK4466" s="174">
        <v>1434.1289999999999</v>
      </c>
      <c r="CU4466" s="174">
        <v>1081</v>
      </c>
      <c r="CV4466" s="174">
        <v>133375</v>
      </c>
      <c r="CW4466" s="174">
        <v>5</v>
      </c>
      <c r="CX4466" s="174">
        <v>1434.1289999999999</v>
      </c>
    </row>
    <row r="4467" spans="84:102" x14ac:dyDescent="0.25">
      <c r="CF4467" s="3" t="s">
        <v>3073</v>
      </c>
      <c r="CG4467" s="174">
        <v>24036</v>
      </c>
      <c r="CH4467" s="174">
        <v>2304</v>
      </c>
      <c r="CI4467" s="174">
        <v>5</v>
      </c>
      <c r="CJ4467" s="174">
        <v>1433.8820000000001</v>
      </c>
      <c r="CK4467" s="174">
        <v>1433.8820000000001</v>
      </c>
      <c r="CU4467" s="174">
        <v>24036</v>
      </c>
      <c r="CV4467" s="174">
        <v>2304</v>
      </c>
      <c r="CW4467" s="174">
        <v>5</v>
      </c>
      <c r="CX4467" s="174">
        <v>1433.8820000000001</v>
      </c>
    </row>
    <row r="4468" spans="84:102" x14ac:dyDescent="0.25">
      <c r="CF4468" s="3" t="s">
        <v>3073</v>
      </c>
      <c r="CG4468" s="174">
        <v>115243</v>
      </c>
      <c r="CH4468" s="174">
        <v>1331</v>
      </c>
      <c r="CI4468" s="174">
        <v>5</v>
      </c>
      <c r="CJ4468" s="174">
        <v>1433.67</v>
      </c>
      <c r="CK4468" s="174">
        <v>1433.67</v>
      </c>
      <c r="CU4468" s="174">
        <v>115243</v>
      </c>
      <c r="CV4468" s="174">
        <v>1331</v>
      </c>
      <c r="CW4468" s="174">
        <v>5</v>
      </c>
      <c r="CX4468" s="174">
        <v>1433.67</v>
      </c>
    </row>
    <row r="4469" spans="84:102" x14ac:dyDescent="0.25">
      <c r="CF4469" s="3" t="s">
        <v>3073</v>
      </c>
      <c r="CG4469" s="174">
        <v>78554</v>
      </c>
      <c r="CH4469" s="174">
        <v>3538</v>
      </c>
      <c r="CI4469" s="174">
        <v>5</v>
      </c>
      <c r="CJ4469" s="174">
        <v>1433.2260000000001</v>
      </c>
      <c r="CK4469" s="174">
        <v>1433.2260000000001</v>
      </c>
      <c r="CU4469" s="174">
        <v>78554</v>
      </c>
      <c r="CV4469" s="174">
        <v>3538</v>
      </c>
      <c r="CW4469" s="174">
        <v>5</v>
      </c>
      <c r="CX4469" s="174">
        <v>1433.2260000000001</v>
      </c>
    </row>
    <row r="4470" spans="84:102" x14ac:dyDescent="0.25">
      <c r="CF4470" s="3" t="s">
        <v>3073</v>
      </c>
      <c r="CG4470" s="174">
        <v>2961</v>
      </c>
      <c r="CH4470" s="174">
        <v>154468</v>
      </c>
      <c r="CI4470" s="174">
        <v>5</v>
      </c>
      <c r="CJ4470" s="174">
        <v>1432.56</v>
      </c>
      <c r="CK4470" s="174">
        <v>1432.56</v>
      </c>
      <c r="CU4470" s="174">
        <v>2961</v>
      </c>
      <c r="CV4470" s="174">
        <v>154468</v>
      </c>
      <c r="CW4470" s="174">
        <v>5</v>
      </c>
      <c r="CX4470" s="174">
        <v>1432.56</v>
      </c>
    </row>
    <row r="4471" spans="84:102" x14ac:dyDescent="0.25">
      <c r="CF4471" s="3" t="s">
        <v>3073</v>
      </c>
      <c r="CG4471" s="174">
        <v>2113</v>
      </c>
      <c r="CH4471" s="174">
        <v>8592</v>
      </c>
      <c r="CI4471" s="174">
        <v>5</v>
      </c>
      <c r="CJ4471" s="174">
        <v>1432.5550000000001</v>
      </c>
      <c r="CK4471" s="174">
        <v>1432.5550000000001</v>
      </c>
      <c r="CU4471" s="174">
        <v>2113</v>
      </c>
      <c r="CV4471" s="174">
        <v>8592</v>
      </c>
      <c r="CW4471" s="174">
        <v>5</v>
      </c>
      <c r="CX4471" s="174">
        <v>1432.5550000000001</v>
      </c>
    </row>
    <row r="4472" spans="84:102" x14ac:dyDescent="0.25">
      <c r="CF4472" s="3" t="s">
        <v>3073</v>
      </c>
      <c r="CG4472" s="174">
        <v>8592</v>
      </c>
      <c r="CH4472" s="174">
        <v>2113</v>
      </c>
      <c r="CI4472" s="174">
        <v>5</v>
      </c>
      <c r="CJ4472" s="174">
        <v>1432.51</v>
      </c>
      <c r="CK4472" s="174">
        <v>1432.51</v>
      </c>
      <c r="CU4472" s="174">
        <v>8592</v>
      </c>
      <c r="CV4472" s="174">
        <v>2113</v>
      </c>
      <c r="CW4472" s="174">
        <v>5</v>
      </c>
      <c r="CX4472" s="174">
        <v>1432.51</v>
      </c>
    </row>
    <row r="4473" spans="84:102" x14ac:dyDescent="0.25">
      <c r="CF4473" s="3" t="s">
        <v>3073</v>
      </c>
      <c r="CG4473" s="174">
        <v>62032</v>
      </c>
      <c r="CH4473" s="174">
        <v>37</v>
      </c>
      <c r="CI4473" s="174">
        <v>5</v>
      </c>
      <c r="CJ4473" s="174">
        <v>1432.2529999999999</v>
      </c>
      <c r="CK4473" s="174">
        <v>1432.2529999999999</v>
      </c>
      <c r="CU4473" s="174">
        <v>62032</v>
      </c>
      <c r="CV4473" s="174">
        <v>37</v>
      </c>
      <c r="CW4473" s="174">
        <v>5</v>
      </c>
      <c r="CX4473" s="174">
        <v>1432.2529999999999</v>
      </c>
    </row>
    <row r="4474" spans="84:102" x14ac:dyDescent="0.25">
      <c r="CF4474" s="3" t="s">
        <v>3073</v>
      </c>
      <c r="CG4474" s="174">
        <v>784</v>
      </c>
      <c r="CH4474" s="174">
        <v>101607</v>
      </c>
      <c r="CI4474" s="174">
        <v>5</v>
      </c>
      <c r="CJ4474" s="174">
        <v>1431.8779999999999</v>
      </c>
      <c r="CK4474" s="174">
        <v>1431.8779999999999</v>
      </c>
      <c r="CU4474" s="174">
        <v>784</v>
      </c>
      <c r="CV4474" s="174">
        <v>101607</v>
      </c>
      <c r="CW4474" s="174">
        <v>5</v>
      </c>
      <c r="CX4474" s="174">
        <v>1431.8779999999999</v>
      </c>
    </row>
    <row r="4475" spans="84:102" x14ac:dyDescent="0.25">
      <c r="CF4475" s="3" t="s">
        <v>3073</v>
      </c>
      <c r="CG4475" s="174">
        <v>645</v>
      </c>
      <c r="CH4475" s="174">
        <v>89931</v>
      </c>
      <c r="CI4475" s="174">
        <v>5</v>
      </c>
      <c r="CJ4475" s="174">
        <v>1431.556</v>
      </c>
      <c r="CK4475" s="174">
        <v>1431.556</v>
      </c>
      <c r="CU4475" s="174">
        <v>645</v>
      </c>
      <c r="CV4475" s="174">
        <v>89931</v>
      </c>
      <c r="CW4475" s="174">
        <v>5</v>
      </c>
      <c r="CX4475" s="174">
        <v>1431.556</v>
      </c>
    </row>
    <row r="4476" spans="84:102" x14ac:dyDescent="0.25">
      <c r="CF4476" s="3" t="s">
        <v>3073</v>
      </c>
      <c r="CG4476" s="174">
        <v>1833</v>
      </c>
      <c r="CH4476" s="174">
        <v>50854</v>
      </c>
      <c r="CI4476" s="174">
        <v>5</v>
      </c>
      <c r="CJ4476" s="174">
        <v>1431.1690000000001</v>
      </c>
      <c r="CK4476" s="174">
        <v>1431.1690000000001</v>
      </c>
      <c r="CU4476" s="174">
        <v>1833</v>
      </c>
      <c r="CV4476" s="174">
        <v>50854</v>
      </c>
      <c r="CW4476" s="174">
        <v>5</v>
      </c>
      <c r="CX4476" s="174">
        <v>1431.1690000000001</v>
      </c>
    </row>
    <row r="4477" spans="84:102" x14ac:dyDescent="0.25">
      <c r="CF4477" s="3" t="s">
        <v>3073</v>
      </c>
      <c r="CG4477" s="174">
        <v>130880</v>
      </c>
      <c r="CH4477" s="174">
        <v>1226</v>
      </c>
      <c r="CI4477" s="174">
        <v>5</v>
      </c>
      <c r="CJ4477" s="174">
        <v>1430.893</v>
      </c>
      <c r="CK4477" s="174">
        <v>1430.893</v>
      </c>
      <c r="CU4477" s="174">
        <v>130880</v>
      </c>
      <c r="CV4477" s="174">
        <v>1226</v>
      </c>
      <c r="CW4477" s="174">
        <v>5</v>
      </c>
      <c r="CX4477" s="174">
        <v>1430.893</v>
      </c>
    </row>
    <row r="4478" spans="84:102" x14ac:dyDescent="0.25">
      <c r="CF4478" s="3" t="s">
        <v>3073</v>
      </c>
      <c r="CG4478" s="174">
        <v>3527</v>
      </c>
      <c r="CH4478" s="174">
        <v>75542</v>
      </c>
      <c r="CI4478" s="174">
        <v>5</v>
      </c>
      <c r="CJ4478" s="174">
        <v>1430.7460000000001</v>
      </c>
      <c r="CK4478" s="174">
        <v>1430.7460000000001</v>
      </c>
      <c r="CU4478" s="174">
        <v>3527</v>
      </c>
      <c r="CV4478" s="174">
        <v>75542</v>
      </c>
      <c r="CW4478" s="174">
        <v>5</v>
      </c>
      <c r="CX4478" s="174">
        <v>1430.7460000000001</v>
      </c>
    </row>
    <row r="4479" spans="84:102" x14ac:dyDescent="0.25">
      <c r="CF4479" s="3" t="s">
        <v>3073</v>
      </c>
      <c r="CG4479" s="174">
        <v>71742</v>
      </c>
      <c r="CH4479" s="174">
        <v>1663</v>
      </c>
      <c r="CI4479" s="174">
        <v>5</v>
      </c>
      <c r="CJ4479" s="174">
        <v>1430.5519999999999</v>
      </c>
      <c r="CK4479" s="174">
        <v>1430.5519999999999</v>
      </c>
      <c r="CU4479" s="174">
        <v>71742</v>
      </c>
      <c r="CV4479" s="174">
        <v>1663</v>
      </c>
      <c r="CW4479" s="174">
        <v>5</v>
      </c>
      <c r="CX4479" s="174">
        <v>1430.5519999999999</v>
      </c>
    </row>
    <row r="4480" spans="84:102" x14ac:dyDescent="0.25">
      <c r="CF4480" s="3" t="s">
        <v>3073</v>
      </c>
      <c r="CG4480" s="174">
        <v>83201</v>
      </c>
      <c r="CH4480" s="174">
        <v>433</v>
      </c>
      <c r="CI4480" s="174">
        <v>5</v>
      </c>
      <c r="CJ4480" s="174">
        <v>1430.4169999999999</v>
      </c>
      <c r="CK4480" s="174">
        <v>1430.4169999999999</v>
      </c>
      <c r="CU4480" s="174">
        <v>83201</v>
      </c>
      <c r="CV4480" s="174">
        <v>433</v>
      </c>
      <c r="CW4480" s="174">
        <v>5</v>
      </c>
      <c r="CX4480" s="174">
        <v>1430.4169999999999</v>
      </c>
    </row>
    <row r="4481" spans="84:102" x14ac:dyDescent="0.25">
      <c r="CF4481" s="3" t="s">
        <v>3073</v>
      </c>
      <c r="CG4481" s="174">
        <v>141931</v>
      </c>
      <c r="CH4481" s="174">
        <v>2056</v>
      </c>
      <c r="CI4481" s="174">
        <v>5</v>
      </c>
      <c r="CJ4481" s="174">
        <v>1430.396</v>
      </c>
      <c r="CK4481" s="174">
        <v>1430.396</v>
      </c>
      <c r="CU4481" s="174">
        <v>141931</v>
      </c>
      <c r="CV4481" s="174">
        <v>2056</v>
      </c>
      <c r="CW4481" s="174">
        <v>5</v>
      </c>
      <c r="CX4481" s="174">
        <v>1430.396</v>
      </c>
    </row>
    <row r="4482" spans="84:102" x14ac:dyDescent="0.25">
      <c r="CF4482" s="3" t="s">
        <v>3073</v>
      </c>
      <c r="CG4482" s="174">
        <v>2323</v>
      </c>
      <c r="CH4482" s="174">
        <v>25111</v>
      </c>
      <c r="CI4482" s="174">
        <v>5</v>
      </c>
      <c r="CJ4482" s="174">
        <v>1430.36</v>
      </c>
      <c r="CK4482" s="174">
        <v>1430.36</v>
      </c>
      <c r="CU4482" s="174">
        <v>2323</v>
      </c>
      <c r="CV4482" s="174">
        <v>25111</v>
      </c>
      <c r="CW4482" s="174">
        <v>5</v>
      </c>
      <c r="CX4482" s="174">
        <v>1430.36</v>
      </c>
    </row>
    <row r="4483" spans="84:102" x14ac:dyDescent="0.25">
      <c r="CF4483" s="3" t="s">
        <v>3073</v>
      </c>
      <c r="CG4483" s="174">
        <v>630</v>
      </c>
      <c r="CH4483" s="174">
        <v>87618</v>
      </c>
      <c r="CI4483" s="174">
        <v>5</v>
      </c>
      <c r="CJ4483" s="174">
        <v>1430.1990000000001</v>
      </c>
      <c r="CK4483" s="174">
        <v>1430.1990000000001</v>
      </c>
      <c r="CU4483" s="174">
        <v>630</v>
      </c>
      <c r="CV4483" s="174">
        <v>87618</v>
      </c>
      <c r="CW4483" s="174">
        <v>5</v>
      </c>
      <c r="CX4483" s="174">
        <v>1430.1990000000001</v>
      </c>
    </row>
    <row r="4484" spans="84:102" x14ac:dyDescent="0.25">
      <c r="CF4484" s="3" t="s">
        <v>3073</v>
      </c>
      <c r="CG4484" s="174">
        <v>125928</v>
      </c>
      <c r="CH4484" s="174">
        <v>1266</v>
      </c>
      <c r="CI4484" s="174">
        <v>5</v>
      </c>
      <c r="CJ4484" s="174">
        <v>1429.9570000000001</v>
      </c>
      <c r="CK4484" s="174">
        <v>1429.9570000000001</v>
      </c>
      <c r="CU4484" s="174">
        <v>125928</v>
      </c>
      <c r="CV4484" s="174">
        <v>1266</v>
      </c>
      <c r="CW4484" s="174">
        <v>5</v>
      </c>
      <c r="CX4484" s="174">
        <v>1429.9570000000001</v>
      </c>
    </row>
    <row r="4485" spans="84:102" x14ac:dyDescent="0.25">
      <c r="CF4485" s="3" t="s">
        <v>3073</v>
      </c>
      <c r="CG4485" s="174">
        <v>3059</v>
      </c>
      <c r="CH4485" s="174">
        <v>169218</v>
      </c>
      <c r="CI4485" s="174">
        <v>5</v>
      </c>
      <c r="CJ4485" s="174">
        <v>1429.8910000000001</v>
      </c>
      <c r="CK4485" s="174">
        <v>1429.8910000000001</v>
      </c>
      <c r="CU4485" s="174">
        <v>3059</v>
      </c>
      <c r="CV4485" s="174">
        <v>169218</v>
      </c>
      <c r="CW4485" s="174">
        <v>5</v>
      </c>
      <c r="CX4485" s="174">
        <v>1429.8910000000001</v>
      </c>
    </row>
    <row r="4486" spans="84:102" x14ac:dyDescent="0.25">
      <c r="CF4486" s="3" t="s">
        <v>3073</v>
      </c>
      <c r="CG4486" s="174">
        <v>2572</v>
      </c>
      <c r="CH4486" s="174">
        <v>41513</v>
      </c>
      <c r="CI4486" s="174">
        <v>5</v>
      </c>
      <c r="CJ4486" s="174">
        <v>1429.796</v>
      </c>
      <c r="CK4486" s="174">
        <v>1429.796</v>
      </c>
      <c r="CU4486" s="174">
        <v>2572</v>
      </c>
      <c r="CV4486" s="174">
        <v>41513</v>
      </c>
      <c r="CW4486" s="174">
        <v>5</v>
      </c>
      <c r="CX4486" s="174">
        <v>1429.796</v>
      </c>
    </row>
    <row r="4487" spans="84:102" x14ac:dyDescent="0.25">
      <c r="CF4487" s="3" t="s">
        <v>3073</v>
      </c>
      <c r="CG4487" s="174">
        <v>109319</v>
      </c>
      <c r="CH4487" s="174">
        <v>912</v>
      </c>
      <c r="CI4487" s="174">
        <v>5</v>
      </c>
      <c r="CJ4487" s="174">
        <v>1429.712</v>
      </c>
      <c r="CK4487" s="174">
        <v>1429.712</v>
      </c>
      <c r="CU4487" s="174">
        <v>109319</v>
      </c>
      <c r="CV4487" s="174">
        <v>912</v>
      </c>
      <c r="CW4487" s="174">
        <v>5</v>
      </c>
      <c r="CX4487" s="174">
        <v>1429.712</v>
      </c>
    </row>
    <row r="4488" spans="84:102" x14ac:dyDescent="0.25">
      <c r="CF4488" s="3" t="s">
        <v>3073</v>
      </c>
      <c r="CG4488" s="174">
        <v>696</v>
      </c>
      <c r="CH4488" s="174">
        <v>94685</v>
      </c>
      <c r="CI4488" s="174">
        <v>5</v>
      </c>
      <c r="CJ4488" s="174">
        <v>1429.4749999999999</v>
      </c>
      <c r="CK4488" s="174">
        <v>1429.4749999999999</v>
      </c>
      <c r="CU4488" s="174">
        <v>696</v>
      </c>
      <c r="CV4488" s="174">
        <v>94685</v>
      </c>
      <c r="CW4488" s="174">
        <v>5</v>
      </c>
      <c r="CX4488" s="174">
        <v>1429.4749999999999</v>
      </c>
    </row>
    <row r="4489" spans="84:102" x14ac:dyDescent="0.25">
      <c r="CF4489" s="3" t="s">
        <v>3073</v>
      </c>
      <c r="CG4489" s="174">
        <v>51622</v>
      </c>
      <c r="CH4489" s="174">
        <v>1814</v>
      </c>
      <c r="CI4489" s="174">
        <v>5</v>
      </c>
      <c r="CJ4489" s="174">
        <v>1429.06</v>
      </c>
      <c r="CK4489" s="174">
        <v>1429.06</v>
      </c>
      <c r="CU4489" s="174">
        <v>51622</v>
      </c>
      <c r="CV4489" s="174">
        <v>1814</v>
      </c>
      <c r="CW4489" s="174">
        <v>5</v>
      </c>
      <c r="CX4489" s="174">
        <v>1429.06</v>
      </c>
    </row>
    <row r="4490" spans="84:102" x14ac:dyDescent="0.25">
      <c r="CF4490" s="3" t="s">
        <v>3073</v>
      </c>
      <c r="CG4490" s="174">
        <v>37841</v>
      </c>
      <c r="CH4490" s="174">
        <v>2504</v>
      </c>
      <c r="CI4490" s="174">
        <v>5</v>
      </c>
      <c r="CJ4490" s="174">
        <v>1428.982</v>
      </c>
      <c r="CK4490" s="174">
        <v>1428.982</v>
      </c>
      <c r="CU4490" s="174">
        <v>37841</v>
      </c>
      <c r="CV4490" s="174">
        <v>2504</v>
      </c>
      <c r="CW4490" s="174">
        <v>5</v>
      </c>
      <c r="CX4490" s="174">
        <v>1428.982</v>
      </c>
    </row>
    <row r="4491" spans="84:102" x14ac:dyDescent="0.25">
      <c r="CF4491" s="3" t="s">
        <v>3073</v>
      </c>
      <c r="CG4491" s="174">
        <v>1546</v>
      </c>
      <c r="CH4491" s="174">
        <v>83449</v>
      </c>
      <c r="CI4491" s="174">
        <v>5</v>
      </c>
      <c r="CJ4491" s="174">
        <v>1428.7339999999999</v>
      </c>
      <c r="CK4491" s="174">
        <v>1428.7339999999999</v>
      </c>
      <c r="CU4491" s="174">
        <v>1546</v>
      </c>
      <c r="CV4491" s="174">
        <v>83449</v>
      </c>
      <c r="CW4491" s="174">
        <v>5</v>
      </c>
      <c r="CX4491" s="174">
        <v>1428.7339999999999</v>
      </c>
    </row>
    <row r="4492" spans="84:102" x14ac:dyDescent="0.25">
      <c r="CF4492" s="3" t="s">
        <v>3073</v>
      </c>
      <c r="CG4492" s="174">
        <v>2438</v>
      </c>
      <c r="CH4492" s="174">
        <v>31304</v>
      </c>
      <c r="CI4492" s="174">
        <v>5</v>
      </c>
      <c r="CJ4492" s="174">
        <v>1428.501</v>
      </c>
      <c r="CK4492" s="174">
        <v>1428.501</v>
      </c>
      <c r="CU4492" s="174">
        <v>2438</v>
      </c>
      <c r="CV4492" s="174">
        <v>31304</v>
      </c>
      <c r="CW4492" s="174">
        <v>5</v>
      </c>
      <c r="CX4492" s="174">
        <v>1428.501</v>
      </c>
    </row>
    <row r="4493" spans="84:102" x14ac:dyDescent="0.25">
      <c r="CF4493" s="3" t="s">
        <v>3073</v>
      </c>
      <c r="CG4493" s="174">
        <v>72301</v>
      </c>
      <c r="CH4493" s="174">
        <v>1641</v>
      </c>
      <c r="CI4493" s="174">
        <v>5</v>
      </c>
      <c r="CJ4493" s="174">
        <v>1428.422</v>
      </c>
      <c r="CK4493" s="174">
        <v>1428.422</v>
      </c>
      <c r="CU4493" s="174">
        <v>72301</v>
      </c>
      <c r="CV4493" s="174">
        <v>1641</v>
      </c>
      <c r="CW4493" s="174">
        <v>5</v>
      </c>
      <c r="CX4493" s="174">
        <v>1428.422</v>
      </c>
    </row>
    <row r="4494" spans="84:102" x14ac:dyDescent="0.25">
      <c r="CF4494" s="3" t="s">
        <v>3073</v>
      </c>
      <c r="CG4494" s="174">
        <v>61528</v>
      </c>
      <c r="CH4494" s="174">
        <v>1730</v>
      </c>
      <c r="CI4494" s="174">
        <v>5</v>
      </c>
      <c r="CJ4494" s="174">
        <v>1428.2270000000001</v>
      </c>
      <c r="CK4494" s="174">
        <v>1428.2270000000001</v>
      </c>
      <c r="CU4494" s="174">
        <v>61528</v>
      </c>
      <c r="CV4494" s="174">
        <v>1730</v>
      </c>
      <c r="CW4494" s="174">
        <v>5</v>
      </c>
      <c r="CX4494" s="174">
        <v>1428.2270000000001</v>
      </c>
    </row>
    <row r="4495" spans="84:102" x14ac:dyDescent="0.25">
      <c r="CF4495" s="3" t="s">
        <v>3073</v>
      </c>
      <c r="CG4495" s="174">
        <v>84789</v>
      </c>
      <c r="CH4495" s="174">
        <v>482</v>
      </c>
      <c r="CI4495" s="174">
        <v>5</v>
      </c>
      <c r="CJ4495" s="174">
        <v>1428.1659999999999</v>
      </c>
      <c r="CK4495" s="174">
        <v>1428.1659999999999</v>
      </c>
      <c r="CU4495" s="174">
        <v>84789</v>
      </c>
      <c r="CV4495" s="174">
        <v>482</v>
      </c>
      <c r="CW4495" s="174">
        <v>5</v>
      </c>
      <c r="CX4495" s="174">
        <v>1428.1659999999999</v>
      </c>
    </row>
    <row r="4496" spans="84:102" x14ac:dyDescent="0.25">
      <c r="CF4496" s="3" t="s">
        <v>3073</v>
      </c>
      <c r="CG4496" s="174">
        <v>3353</v>
      </c>
      <c r="CH4496" s="174">
        <v>176723</v>
      </c>
      <c r="CI4496" s="174">
        <v>5</v>
      </c>
      <c r="CJ4496" s="174">
        <v>1427.848</v>
      </c>
      <c r="CK4496" s="174">
        <v>1427.848</v>
      </c>
      <c r="CU4496" s="174">
        <v>3353</v>
      </c>
      <c r="CV4496" s="174">
        <v>176723</v>
      </c>
      <c r="CW4496" s="174">
        <v>5</v>
      </c>
      <c r="CX4496" s="174">
        <v>1427.848</v>
      </c>
    </row>
    <row r="4497" spans="84:102" x14ac:dyDescent="0.25">
      <c r="CF4497" s="3" t="s">
        <v>3073</v>
      </c>
      <c r="CG4497" s="174">
        <v>1454</v>
      </c>
      <c r="CH4497" s="174">
        <v>99353</v>
      </c>
      <c r="CI4497" s="174">
        <v>5</v>
      </c>
      <c r="CJ4497" s="174">
        <v>1427.4670000000001</v>
      </c>
      <c r="CK4497" s="174">
        <v>1427.4670000000001</v>
      </c>
      <c r="CU4497" s="174">
        <v>1454</v>
      </c>
      <c r="CV4497" s="174">
        <v>99353</v>
      </c>
      <c r="CW4497" s="174">
        <v>5</v>
      </c>
      <c r="CX4497" s="174">
        <v>1427.4670000000001</v>
      </c>
    </row>
    <row r="4498" spans="84:102" x14ac:dyDescent="0.25">
      <c r="CF4498" s="3" t="s">
        <v>3073</v>
      </c>
      <c r="CG4498" s="174">
        <v>3366</v>
      </c>
      <c r="CH4498" s="174">
        <v>169646</v>
      </c>
      <c r="CI4498" s="174">
        <v>5</v>
      </c>
      <c r="CJ4498" s="174">
        <v>1427.038</v>
      </c>
      <c r="CK4498" s="174">
        <v>1427.038</v>
      </c>
      <c r="CU4498" s="174">
        <v>3366</v>
      </c>
      <c r="CV4498" s="174">
        <v>169646</v>
      </c>
      <c r="CW4498" s="174">
        <v>5</v>
      </c>
      <c r="CX4498" s="174">
        <v>1427.038</v>
      </c>
    </row>
    <row r="4499" spans="84:102" x14ac:dyDescent="0.25">
      <c r="CF4499" s="3" t="s">
        <v>3073</v>
      </c>
      <c r="CG4499" s="174">
        <v>2233</v>
      </c>
      <c r="CH4499" s="174">
        <v>19939</v>
      </c>
      <c r="CI4499" s="174">
        <v>5</v>
      </c>
      <c r="CJ4499" s="174">
        <v>1426.6469999999999</v>
      </c>
      <c r="CK4499" s="174">
        <v>1426.6469999999999</v>
      </c>
      <c r="CU4499" s="174">
        <v>2233</v>
      </c>
      <c r="CV4499" s="174">
        <v>19939</v>
      </c>
      <c r="CW4499" s="174">
        <v>5</v>
      </c>
      <c r="CX4499" s="174">
        <v>1426.6469999999999</v>
      </c>
    </row>
    <row r="4500" spans="84:102" x14ac:dyDescent="0.25">
      <c r="CF4500" s="3" t="s">
        <v>3073</v>
      </c>
      <c r="CG4500" s="174">
        <v>141591</v>
      </c>
      <c r="CH4500" s="174">
        <v>2755</v>
      </c>
      <c r="CI4500" s="174">
        <v>5</v>
      </c>
      <c r="CJ4500" s="174">
        <v>1426.317</v>
      </c>
      <c r="CK4500" s="174">
        <v>1426.317</v>
      </c>
      <c r="CU4500" s="174">
        <v>141591</v>
      </c>
      <c r="CV4500" s="174">
        <v>2755</v>
      </c>
      <c r="CW4500" s="174">
        <v>5</v>
      </c>
      <c r="CX4500" s="174">
        <v>1426.317</v>
      </c>
    </row>
    <row r="4501" spans="84:102" x14ac:dyDescent="0.25">
      <c r="CF4501" s="3" t="s">
        <v>3073</v>
      </c>
      <c r="CG4501" s="174">
        <v>1191</v>
      </c>
      <c r="CH4501" s="174">
        <v>137443</v>
      </c>
      <c r="CI4501" s="174">
        <v>5</v>
      </c>
      <c r="CJ4501" s="174">
        <v>1426.2760000000001</v>
      </c>
      <c r="CK4501" s="174">
        <v>1426.2760000000001</v>
      </c>
      <c r="CU4501" s="174">
        <v>1191</v>
      </c>
      <c r="CV4501" s="174">
        <v>137443</v>
      </c>
      <c r="CW4501" s="174">
        <v>5</v>
      </c>
      <c r="CX4501" s="174">
        <v>1426.2760000000001</v>
      </c>
    </row>
    <row r="4502" spans="84:102" x14ac:dyDescent="0.25">
      <c r="CF4502" s="3" t="s">
        <v>3073</v>
      </c>
      <c r="CG4502" s="174">
        <v>3380</v>
      </c>
      <c r="CH4502" s="174">
        <v>173089</v>
      </c>
      <c r="CI4502" s="174">
        <v>5</v>
      </c>
      <c r="CJ4502" s="174">
        <v>1426.232</v>
      </c>
      <c r="CK4502" s="174">
        <v>1426.232</v>
      </c>
      <c r="CU4502" s="174">
        <v>3380</v>
      </c>
      <c r="CV4502" s="174">
        <v>173089</v>
      </c>
      <c r="CW4502" s="174">
        <v>5</v>
      </c>
      <c r="CX4502" s="174">
        <v>1426.232</v>
      </c>
    </row>
    <row r="4503" spans="84:102" x14ac:dyDescent="0.25">
      <c r="CF4503" s="3" t="s">
        <v>3073</v>
      </c>
      <c r="CG4503" s="174">
        <v>92770</v>
      </c>
      <c r="CH4503" s="174">
        <v>668</v>
      </c>
      <c r="CI4503" s="174">
        <v>5</v>
      </c>
      <c r="CJ4503" s="174">
        <v>1425.904</v>
      </c>
      <c r="CK4503" s="174">
        <v>1425.904</v>
      </c>
      <c r="CU4503" s="174">
        <v>92770</v>
      </c>
      <c r="CV4503" s="174">
        <v>668</v>
      </c>
      <c r="CW4503" s="174">
        <v>5</v>
      </c>
      <c r="CX4503" s="174">
        <v>1425.904</v>
      </c>
    </row>
    <row r="4504" spans="84:102" x14ac:dyDescent="0.25">
      <c r="CF4504" s="3" t="s">
        <v>3073</v>
      </c>
      <c r="CG4504" s="174">
        <v>68055</v>
      </c>
      <c r="CH4504" s="174">
        <v>1909</v>
      </c>
      <c r="CI4504" s="174">
        <v>5</v>
      </c>
      <c r="CJ4504" s="174">
        <v>1425.702</v>
      </c>
      <c r="CK4504" s="174">
        <v>1425.702</v>
      </c>
      <c r="CU4504" s="174">
        <v>68055</v>
      </c>
      <c r="CV4504" s="174">
        <v>1909</v>
      </c>
      <c r="CW4504" s="174">
        <v>5</v>
      </c>
      <c r="CX4504" s="174">
        <v>1425.702</v>
      </c>
    </row>
    <row r="4505" spans="84:102" x14ac:dyDescent="0.25">
      <c r="CF4505" s="3" t="s">
        <v>3073</v>
      </c>
      <c r="CG4505" s="174">
        <v>37</v>
      </c>
      <c r="CH4505" s="174">
        <v>62032</v>
      </c>
      <c r="CI4505" s="174">
        <v>5</v>
      </c>
      <c r="CJ4505" s="174">
        <v>1425.5039999999999</v>
      </c>
      <c r="CK4505" s="174">
        <v>1425.5039999999999</v>
      </c>
      <c r="CU4505" s="174">
        <v>37</v>
      </c>
      <c r="CV4505" s="174">
        <v>62032</v>
      </c>
      <c r="CW4505" s="174">
        <v>5</v>
      </c>
      <c r="CX4505" s="174">
        <v>1425.5039999999999</v>
      </c>
    </row>
    <row r="4506" spans="84:102" x14ac:dyDescent="0.25">
      <c r="CF4506" s="3" t="s">
        <v>3073</v>
      </c>
      <c r="CG4506" s="174">
        <v>171756</v>
      </c>
      <c r="CH4506" s="174">
        <v>3379</v>
      </c>
      <c r="CI4506" s="174">
        <v>5</v>
      </c>
      <c r="CJ4506" s="174">
        <v>1425.377</v>
      </c>
      <c r="CK4506" s="174">
        <v>1425.377</v>
      </c>
      <c r="CU4506" s="174">
        <v>171756</v>
      </c>
      <c r="CV4506" s="174">
        <v>3379</v>
      </c>
      <c r="CW4506" s="174">
        <v>5</v>
      </c>
      <c r="CX4506" s="174">
        <v>1425.377</v>
      </c>
    </row>
    <row r="4507" spans="84:102" x14ac:dyDescent="0.25">
      <c r="CF4507" s="3" t="s">
        <v>3073</v>
      </c>
      <c r="CG4507" s="174">
        <v>1580</v>
      </c>
      <c r="CH4507" s="174">
        <v>82113</v>
      </c>
      <c r="CI4507" s="174">
        <v>5</v>
      </c>
      <c r="CJ4507" s="174">
        <v>1425.3309999999999</v>
      </c>
      <c r="CK4507" s="174">
        <v>1425.3309999999999</v>
      </c>
      <c r="CU4507" s="174">
        <v>1580</v>
      </c>
      <c r="CV4507" s="174">
        <v>82113</v>
      </c>
      <c r="CW4507" s="174">
        <v>5</v>
      </c>
      <c r="CX4507" s="174">
        <v>1425.3309999999999</v>
      </c>
    </row>
    <row r="4508" spans="84:102" x14ac:dyDescent="0.25">
      <c r="CF4508" s="3" t="s">
        <v>3073</v>
      </c>
      <c r="CG4508" s="174">
        <v>1870</v>
      </c>
      <c r="CH4508" s="174">
        <v>58396</v>
      </c>
      <c r="CI4508" s="174">
        <v>5</v>
      </c>
      <c r="CJ4508" s="174">
        <v>1424.83</v>
      </c>
      <c r="CK4508" s="174">
        <v>1424.83</v>
      </c>
      <c r="CU4508" s="174">
        <v>1870</v>
      </c>
      <c r="CV4508" s="174">
        <v>58396</v>
      </c>
      <c r="CW4508" s="174">
        <v>5</v>
      </c>
      <c r="CX4508" s="174">
        <v>1424.83</v>
      </c>
    </row>
    <row r="4509" spans="84:102" x14ac:dyDescent="0.25">
      <c r="CF4509" s="3" t="s">
        <v>3073</v>
      </c>
      <c r="CG4509" s="174">
        <v>884</v>
      </c>
      <c r="CH4509" s="174">
        <v>108239</v>
      </c>
      <c r="CI4509" s="174">
        <v>5</v>
      </c>
      <c r="CJ4509" s="174">
        <v>1424.808</v>
      </c>
      <c r="CK4509" s="174">
        <v>1424.808</v>
      </c>
      <c r="CU4509" s="174">
        <v>884</v>
      </c>
      <c r="CV4509" s="174">
        <v>108239</v>
      </c>
      <c r="CW4509" s="174">
        <v>5</v>
      </c>
      <c r="CX4509" s="174">
        <v>1424.808</v>
      </c>
    </row>
    <row r="4510" spans="84:102" x14ac:dyDescent="0.25">
      <c r="CF4510" s="3" t="s">
        <v>3073</v>
      </c>
      <c r="CG4510" s="174">
        <v>133098</v>
      </c>
      <c r="CH4510" s="174">
        <v>1084</v>
      </c>
      <c r="CI4510" s="174">
        <v>5</v>
      </c>
      <c r="CJ4510" s="174">
        <v>1424.701</v>
      </c>
      <c r="CK4510" s="174">
        <v>1424.701</v>
      </c>
      <c r="CU4510" s="174">
        <v>133098</v>
      </c>
      <c r="CV4510" s="174">
        <v>1084</v>
      </c>
      <c r="CW4510" s="174">
        <v>5</v>
      </c>
      <c r="CX4510" s="174">
        <v>1424.701</v>
      </c>
    </row>
    <row r="4511" spans="84:102" x14ac:dyDescent="0.25">
      <c r="CF4511" s="3" t="s">
        <v>3073</v>
      </c>
      <c r="CG4511" s="174">
        <v>1332</v>
      </c>
      <c r="CH4511" s="174">
        <v>117098</v>
      </c>
      <c r="CI4511" s="174">
        <v>5</v>
      </c>
      <c r="CJ4511" s="174">
        <v>1424.567</v>
      </c>
      <c r="CK4511" s="174">
        <v>1424.567</v>
      </c>
      <c r="CU4511" s="174">
        <v>1332</v>
      </c>
      <c r="CV4511" s="174">
        <v>117098</v>
      </c>
      <c r="CW4511" s="174">
        <v>5</v>
      </c>
      <c r="CX4511" s="174">
        <v>1424.567</v>
      </c>
    </row>
    <row r="4512" spans="84:102" x14ac:dyDescent="0.25">
      <c r="CF4512" s="3" t="s">
        <v>3073</v>
      </c>
      <c r="CG4512" s="174">
        <v>3244</v>
      </c>
      <c r="CH4512" s="174">
        <v>160674</v>
      </c>
      <c r="CI4512" s="174">
        <v>5</v>
      </c>
      <c r="CJ4512" s="174">
        <v>1423.9949999999999</v>
      </c>
      <c r="CK4512" s="174">
        <v>1423.9949999999999</v>
      </c>
      <c r="CU4512" s="174">
        <v>3244</v>
      </c>
      <c r="CV4512" s="174">
        <v>160674</v>
      </c>
      <c r="CW4512" s="174">
        <v>5</v>
      </c>
      <c r="CX4512" s="174">
        <v>1423.9949999999999</v>
      </c>
    </row>
    <row r="4513" spans="84:102" x14ac:dyDescent="0.25">
      <c r="CF4513" s="3" t="s">
        <v>3073</v>
      </c>
      <c r="CG4513" s="174">
        <v>49137</v>
      </c>
      <c r="CH4513" s="174">
        <v>2555</v>
      </c>
      <c r="CI4513" s="174">
        <v>5</v>
      </c>
      <c r="CJ4513" s="174">
        <v>1423.9659999999999</v>
      </c>
      <c r="CK4513" s="174">
        <v>1423.9659999999999</v>
      </c>
      <c r="CU4513" s="174">
        <v>49137</v>
      </c>
      <c r="CV4513" s="174">
        <v>2555</v>
      </c>
      <c r="CW4513" s="174">
        <v>5</v>
      </c>
      <c r="CX4513" s="174">
        <v>1423.9659999999999</v>
      </c>
    </row>
    <row r="4514" spans="84:102" x14ac:dyDescent="0.25">
      <c r="CF4514" s="3" t="s">
        <v>3073</v>
      </c>
      <c r="CG4514" s="174">
        <v>86189</v>
      </c>
      <c r="CH4514" s="174">
        <v>539</v>
      </c>
      <c r="CI4514" s="174">
        <v>5</v>
      </c>
      <c r="CJ4514" s="174">
        <v>1423.7380000000001</v>
      </c>
      <c r="CK4514" s="174">
        <v>1423.7380000000001</v>
      </c>
      <c r="CU4514" s="174">
        <v>86189</v>
      </c>
      <c r="CV4514" s="174">
        <v>539</v>
      </c>
      <c r="CW4514" s="174">
        <v>5</v>
      </c>
      <c r="CX4514" s="174">
        <v>1423.7380000000001</v>
      </c>
    </row>
    <row r="4515" spans="84:102" x14ac:dyDescent="0.25">
      <c r="CF4515" s="3" t="s">
        <v>3073</v>
      </c>
      <c r="CG4515" s="174">
        <v>3050</v>
      </c>
      <c r="CH4515" s="174">
        <v>166576</v>
      </c>
      <c r="CI4515" s="174">
        <v>5</v>
      </c>
      <c r="CJ4515" s="174">
        <v>1423.5889999999999</v>
      </c>
      <c r="CK4515" s="174">
        <v>1423.5889999999999</v>
      </c>
      <c r="CU4515" s="174">
        <v>3050</v>
      </c>
      <c r="CV4515" s="174">
        <v>166576</v>
      </c>
      <c r="CW4515" s="174">
        <v>5</v>
      </c>
      <c r="CX4515" s="174">
        <v>1423.5889999999999</v>
      </c>
    </row>
    <row r="4516" spans="84:102" x14ac:dyDescent="0.25">
      <c r="CF4516" s="3" t="s">
        <v>3073</v>
      </c>
      <c r="CG4516" s="174">
        <v>86285</v>
      </c>
      <c r="CH4516" s="174">
        <v>544</v>
      </c>
      <c r="CI4516" s="174">
        <v>5</v>
      </c>
      <c r="CJ4516" s="174">
        <v>1423.027</v>
      </c>
      <c r="CK4516" s="174">
        <v>1423.027</v>
      </c>
      <c r="CU4516" s="174">
        <v>86285</v>
      </c>
      <c r="CV4516" s="174">
        <v>544</v>
      </c>
      <c r="CW4516" s="174">
        <v>5</v>
      </c>
      <c r="CX4516" s="174">
        <v>1423.027</v>
      </c>
    </row>
    <row r="4517" spans="84:102" x14ac:dyDescent="0.25">
      <c r="CF4517" s="3" t="s">
        <v>3073</v>
      </c>
      <c r="CG4517" s="174">
        <v>1226</v>
      </c>
      <c r="CH4517" s="174">
        <v>130880</v>
      </c>
      <c r="CI4517" s="174">
        <v>5</v>
      </c>
      <c r="CJ4517" s="174">
        <v>1422.61</v>
      </c>
      <c r="CK4517" s="174">
        <v>1422.61</v>
      </c>
      <c r="CU4517" s="174">
        <v>1226</v>
      </c>
      <c r="CV4517" s="174">
        <v>130880</v>
      </c>
      <c r="CW4517" s="174">
        <v>5</v>
      </c>
      <c r="CX4517" s="174">
        <v>1422.61</v>
      </c>
    </row>
    <row r="4518" spans="84:102" x14ac:dyDescent="0.25">
      <c r="CF4518" s="3" t="s">
        <v>3073</v>
      </c>
      <c r="CG4518" s="174">
        <v>84823</v>
      </c>
      <c r="CH4518" s="174">
        <v>574</v>
      </c>
      <c r="CI4518" s="174">
        <v>5</v>
      </c>
      <c r="CJ4518" s="174">
        <v>1422.5619999999999</v>
      </c>
      <c r="CK4518" s="174">
        <v>1422.5619999999999</v>
      </c>
      <c r="CU4518" s="174">
        <v>84823</v>
      </c>
      <c r="CV4518" s="174">
        <v>574</v>
      </c>
      <c r="CW4518" s="174">
        <v>5</v>
      </c>
      <c r="CX4518" s="174">
        <v>1422.5619999999999</v>
      </c>
    </row>
    <row r="4519" spans="84:102" x14ac:dyDescent="0.25">
      <c r="CF4519" s="3" t="s">
        <v>3073</v>
      </c>
      <c r="CG4519" s="174">
        <v>163310</v>
      </c>
      <c r="CH4519" s="174">
        <v>3029</v>
      </c>
      <c r="CI4519" s="174">
        <v>5</v>
      </c>
      <c r="CJ4519" s="174">
        <v>1421.7670000000001</v>
      </c>
      <c r="CK4519" s="174">
        <v>1421.7670000000001</v>
      </c>
      <c r="CU4519" s="174">
        <v>163310</v>
      </c>
      <c r="CV4519" s="174">
        <v>3029</v>
      </c>
      <c r="CW4519" s="174">
        <v>5</v>
      </c>
      <c r="CX4519" s="174">
        <v>1421.7670000000001</v>
      </c>
    </row>
    <row r="4520" spans="84:102" x14ac:dyDescent="0.25">
      <c r="CF4520" s="3" t="s">
        <v>3073</v>
      </c>
      <c r="CG4520" s="174">
        <v>2559</v>
      </c>
      <c r="CH4520" s="174">
        <v>50351</v>
      </c>
      <c r="CI4520" s="174">
        <v>5</v>
      </c>
      <c r="CJ4520" s="174">
        <v>1421.413</v>
      </c>
      <c r="CK4520" s="174">
        <v>1421.413</v>
      </c>
      <c r="CU4520" s="174">
        <v>2559</v>
      </c>
      <c r="CV4520" s="174">
        <v>50351</v>
      </c>
      <c r="CW4520" s="174">
        <v>5</v>
      </c>
      <c r="CX4520" s="174">
        <v>1421.413</v>
      </c>
    </row>
    <row r="4521" spans="84:102" x14ac:dyDescent="0.25">
      <c r="CF4521" s="3" t="s">
        <v>3073</v>
      </c>
      <c r="CG4521" s="174">
        <v>425</v>
      </c>
      <c r="CH4521" s="174">
        <v>81937</v>
      </c>
      <c r="CI4521" s="174">
        <v>5</v>
      </c>
      <c r="CJ4521" s="174">
        <v>1421.1020000000001</v>
      </c>
      <c r="CK4521" s="174">
        <v>1421.1020000000001</v>
      </c>
      <c r="CU4521" s="174">
        <v>425</v>
      </c>
      <c r="CV4521" s="174">
        <v>81937</v>
      </c>
      <c r="CW4521" s="174">
        <v>5</v>
      </c>
      <c r="CX4521" s="174">
        <v>1421.1020000000001</v>
      </c>
    </row>
    <row r="4522" spans="84:102" x14ac:dyDescent="0.25">
      <c r="CF4522" s="3" t="s">
        <v>3073</v>
      </c>
      <c r="CG4522" s="174">
        <v>2516</v>
      </c>
      <c r="CH4522" s="174">
        <v>36791</v>
      </c>
      <c r="CI4522" s="174">
        <v>5</v>
      </c>
      <c r="CJ4522" s="174">
        <v>1421.0889999999999</v>
      </c>
      <c r="CK4522" s="174">
        <v>1421.0889999999999</v>
      </c>
      <c r="CU4522" s="174">
        <v>2516</v>
      </c>
      <c r="CV4522" s="174">
        <v>36791</v>
      </c>
      <c r="CW4522" s="174">
        <v>5</v>
      </c>
      <c r="CX4522" s="174">
        <v>1421.0889999999999</v>
      </c>
    </row>
    <row r="4523" spans="84:102" x14ac:dyDescent="0.25">
      <c r="CF4523" s="3" t="s">
        <v>3073</v>
      </c>
      <c r="CG4523" s="174">
        <v>85793</v>
      </c>
      <c r="CH4523" s="174">
        <v>1960</v>
      </c>
      <c r="CI4523" s="174">
        <v>5</v>
      </c>
      <c r="CJ4523" s="174">
        <v>1421.0239999999999</v>
      </c>
      <c r="CK4523" s="174">
        <v>1421.0239999999999</v>
      </c>
      <c r="CU4523" s="174">
        <v>85793</v>
      </c>
      <c r="CV4523" s="174">
        <v>1960</v>
      </c>
      <c r="CW4523" s="174">
        <v>5</v>
      </c>
      <c r="CX4523" s="174">
        <v>1421.0239999999999</v>
      </c>
    </row>
    <row r="4524" spans="84:102" x14ac:dyDescent="0.25">
      <c r="CF4524" s="3" t="s">
        <v>3073</v>
      </c>
      <c r="CG4524" s="174">
        <v>1127</v>
      </c>
      <c r="CH4524" s="174">
        <v>141329</v>
      </c>
      <c r="CI4524" s="174">
        <v>5</v>
      </c>
      <c r="CJ4524" s="174">
        <v>1420.8510000000001</v>
      </c>
      <c r="CK4524" s="174">
        <v>1420.8510000000001</v>
      </c>
      <c r="CU4524" s="174">
        <v>1127</v>
      </c>
      <c r="CV4524" s="174">
        <v>141329</v>
      </c>
      <c r="CW4524" s="174">
        <v>5</v>
      </c>
      <c r="CX4524" s="174">
        <v>1420.8510000000001</v>
      </c>
    </row>
    <row r="4525" spans="84:102" x14ac:dyDescent="0.25">
      <c r="CF4525" s="3" t="s">
        <v>3073</v>
      </c>
      <c r="CG4525" s="174">
        <v>154603</v>
      </c>
      <c r="CH4525" s="174">
        <v>2970</v>
      </c>
      <c r="CI4525" s="174">
        <v>5</v>
      </c>
      <c r="CJ4525" s="174">
        <v>1420.6790000000001</v>
      </c>
      <c r="CK4525" s="174">
        <v>1420.6790000000001</v>
      </c>
      <c r="CU4525" s="174">
        <v>154603</v>
      </c>
      <c r="CV4525" s="174">
        <v>2970</v>
      </c>
      <c r="CW4525" s="174">
        <v>5</v>
      </c>
      <c r="CX4525" s="174">
        <v>1420.6790000000001</v>
      </c>
    </row>
    <row r="4526" spans="84:102" x14ac:dyDescent="0.25">
      <c r="CF4526" s="3" t="s">
        <v>3073</v>
      </c>
      <c r="CG4526" s="174">
        <v>86877</v>
      </c>
      <c r="CH4526" s="174">
        <v>601</v>
      </c>
      <c r="CI4526" s="174">
        <v>5</v>
      </c>
      <c r="CJ4526" s="174">
        <v>1420.143</v>
      </c>
      <c r="CK4526" s="174">
        <v>1420.143</v>
      </c>
      <c r="CU4526" s="174">
        <v>86877</v>
      </c>
      <c r="CV4526" s="174">
        <v>601</v>
      </c>
      <c r="CW4526" s="174">
        <v>5</v>
      </c>
      <c r="CX4526" s="174">
        <v>1420.143</v>
      </c>
    </row>
    <row r="4527" spans="84:102" x14ac:dyDescent="0.25">
      <c r="CF4527" s="3" t="s">
        <v>3073</v>
      </c>
      <c r="CG4527" s="174">
        <v>2046</v>
      </c>
      <c r="CH4527" s="174">
        <v>139899</v>
      </c>
      <c r="CI4527" s="174">
        <v>5</v>
      </c>
      <c r="CJ4527" s="174">
        <v>1419.8510000000001</v>
      </c>
      <c r="CK4527" s="174">
        <v>1419.8510000000001</v>
      </c>
      <c r="CU4527" s="174">
        <v>2046</v>
      </c>
      <c r="CV4527" s="174">
        <v>139899</v>
      </c>
      <c r="CW4527" s="174">
        <v>5</v>
      </c>
      <c r="CX4527" s="174">
        <v>1419.8510000000001</v>
      </c>
    </row>
    <row r="4528" spans="84:102" x14ac:dyDescent="0.25">
      <c r="CF4528" s="3" t="s">
        <v>3073</v>
      </c>
      <c r="CG4528" s="174">
        <v>3239</v>
      </c>
      <c r="CH4528" s="174">
        <v>159723</v>
      </c>
      <c r="CI4528" s="174">
        <v>5</v>
      </c>
      <c r="CJ4528" s="174">
        <v>1419.7249999999999</v>
      </c>
      <c r="CK4528" s="174">
        <v>1419.7249999999999</v>
      </c>
      <c r="CU4528" s="174">
        <v>3239</v>
      </c>
      <c r="CV4528" s="174">
        <v>159723</v>
      </c>
      <c r="CW4528" s="174">
        <v>5</v>
      </c>
      <c r="CX4528" s="174">
        <v>1419.7249999999999</v>
      </c>
    </row>
    <row r="4529" spans="84:102" x14ac:dyDescent="0.25">
      <c r="CF4529" s="3" t="s">
        <v>3073</v>
      </c>
      <c r="CG4529" s="174">
        <v>104320</v>
      </c>
      <c r="CH4529" s="174">
        <v>3660</v>
      </c>
      <c r="CI4529" s="174">
        <v>5</v>
      </c>
      <c r="CJ4529" s="174">
        <v>1419.672</v>
      </c>
      <c r="CK4529" s="174">
        <v>1419.672</v>
      </c>
      <c r="CU4529" s="174">
        <v>104320</v>
      </c>
      <c r="CV4529" s="174">
        <v>3660</v>
      </c>
      <c r="CW4529" s="174">
        <v>5</v>
      </c>
      <c r="CX4529" s="174">
        <v>1419.672</v>
      </c>
    </row>
    <row r="4530" spans="84:102" x14ac:dyDescent="0.25">
      <c r="CF4530" s="3" t="s">
        <v>3073</v>
      </c>
      <c r="CG4530" s="174">
        <v>160674</v>
      </c>
      <c r="CH4530" s="174">
        <v>3244</v>
      </c>
      <c r="CI4530" s="174">
        <v>5</v>
      </c>
      <c r="CJ4530" s="174">
        <v>1419.58</v>
      </c>
      <c r="CK4530" s="174">
        <v>1419.58</v>
      </c>
      <c r="CU4530" s="174">
        <v>160674</v>
      </c>
      <c r="CV4530" s="174">
        <v>3244</v>
      </c>
      <c r="CW4530" s="174">
        <v>5</v>
      </c>
      <c r="CX4530" s="174">
        <v>1419.58</v>
      </c>
    </row>
    <row r="4531" spans="84:102" x14ac:dyDescent="0.25">
      <c r="CF4531" s="3" t="s">
        <v>3073</v>
      </c>
      <c r="CG4531" s="174">
        <v>33755</v>
      </c>
      <c r="CH4531" s="174">
        <v>2461</v>
      </c>
      <c r="CI4531" s="174">
        <v>5</v>
      </c>
      <c r="CJ4531" s="174">
        <v>1419.473</v>
      </c>
      <c r="CK4531" s="174">
        <v>1419.473</v>
      </c>
      <c r="CU4531" s="174">
        <v>33755</v>
      </c>
      <c r="CV4531" s="174">
        <v>2461</v>
      </c>
      <c r="CW4531" s="174">
        <v>5</v>
      </c>
      <c r="CX4531" s="174">
        <v>1419.473</v>
      </c>
    </row>
    <row r="4532" spans="84:102" x14ac:dyDescent="0.25">
      <c r="CF4532" s="3" t="s">
        <v>3073</v>
      </c>
      <c r="CG4532" s="174">
        <v>2336</v>
      </c>
      <c r="CH4532" s="174">
        <v>24815</v>
      </c>
      <c r="CI4532" s="174">
        <v>5</v>
      </c>
      <c r="CJ4532" s="174">
        <v>1418.875</v>
      </c>
      <c r="CK4532" s="174">
        <v>1418.875</v>
      </c>
      <c r="CU4532" s="174">
        <v>2336</v>
      </c>
      <c r="CV4532" s="174">
        <v>24815</v>
      </c>
      <c r="CW4532" s="174">
        <v>5</v>
      </c>
      <c r="CX4532" s="174">
        <v>1418.875</v>
      </c>
    </row>
    <row r="4533" spans="84:102" x14ac:dyDescent="0.25">
      <c r="CF4533" s="3" t="s">
        <v>3073</v>
      </c>
      <c r="CG4533" s="174">
        <v>1685</v>
      </c>
      <c r="CH4533" s="174">
        <v>68112</v>
      </c>
      <c r="CI4533" s="174">
        <v>5</v>
      </c>
      <c r="CJ4533" s="174">
        <v>1418.5809999999999</v>
      </c>
      <c r="CK4533" s="174">
        <v>1418.5809999999999</v>
      </c>
      <c r="CU4533" s="174">
        <v>1685</v>
      </c>
      <c r="CV4533" s="174">
        <v>68112</v>
      </c>
      <c r="CW4533" s="174">
        <v>5</v>
      </c>
      <c r="CX4533" s="174">
        <v>1418.5809999999999</v>
      </c>
    </row>
    <row r="4534" spans="84:102" x14ac:dyDescent="0.25">
      <c r="CF4534" s="3" t="s">
        <v>3073</v>
      </c>
      <c r="CG4534" s="174">
        <v>3683</v>
      </c>
      <c r="CH4534" s="174">
        <v>65829</v>
      </c>
      <c r="CI4534" s="174">
        <v>5</v>
      </c>
      <c r="CJ4534" s="174">
        <v>1418.51</v>
      </c>
      <c r="CK4534" s="174">
        <v>1418.51</v>
      </c>
      <c r="CU4534" s="174">
        <v>3683</v>
      </c>
      <c r="CV4534" s="174">
        <v>65829</v>
      </c>
      <c r="CW4534" s="174">
        <v>5</v>
      </c>
      <c r="CX4534" s="174">
        <v>1418.51</v>
      </c>
    </row>
    <row r="4535" spans="84:102" x14ac:dyDescent="0.25">
      <c r="CF4535" s="3" t="s">
        <v>3073</v>
      </c>
      <c r="CG4535" s="174">
        <v>1379</v>
      </c>
      <c r="CH4535" s="174">
        <v>104990</v>
      </c>
      <c r="CI4535" s="174">
        <v>5</v>
      </c>
      <c r="CJ4535" s="174">
        <v>1418.384</v>
      </c>
      <c r="CK4535" s="174">
        <v>1418.384</v>
      </c>
      <c r="CU4535" s="174">
        <v>1379</v>
      </c>
      <c r="CV4535" s="174">
        <v>104990</v>
      </c>
      <c r="CW4535" s="174">
        <v>5</v>
      </c>
      <c r="CX4535" s="174">
        <v>1418.384</v>
      </c>
    </row>
    <row r="4536" spans="84:102" x14ac:dyDescent="0.25">
      <c r="CF4536" s="3" t="s">
        <v>3073</v>
      </c>
      <c r="CG4536" s="174">
        <v>3394</v>
      </c>
      <c r="CH4536" s="174">
        <v>170793</v>
      </c>
      <c r="CI4536" s="174">
        <v>5</v>
      </c>
      <c r="CJ4536" s="174">
        <v>1418.1579999999999</v>
      </c>
      <c r="CK4536" s="174">
        <v>1418.1579999999999</v>
      </c>
      <c r="CU4536" s="174">
        <v>3394</v>
      </c>
      <c r="CV4536" s="174">
        <v>170793</v>
      </c>
      <c r="CW4536" s="174">
        <v>5</v>
      </c>
      <c r="CX4536" s="174">
        <v>1418.1579999999999</v>
      </c>
    </row>
    <row r="4537" spans="84:102" x14ac:dyDescent="0.25">
      <c r="CF4537" s="3" t="s">
        <v>3073</v>
      </c>
      <c r="CG4537" s="174">
        <v>71830</v>
      </c>
      <c r="CH4537" s="174">
        <v>283</v>
      </c>
      <c r="CI4537" s="174">
        <v>5</v>
      </c>
      <c r="CJ4537" s="174">
        <v>1418.124</v>
      </c>
      <c r="CK4537" s="174">
        <v>1418.124</v>
      </c>
      <c r="CU4537" s="174">
        <v>71830</v>
      </c>
      <c r="CV4537" s="174">
        <v>283</v>
      </c>
      <c r="CW4537" s="174">
        <v>5</v>
      </c>
      <c r="CX4537" s="174">
        <v>1418.124</v>
      </c>
    </row>
    <row r="4538" spans="84:102" x14ac:dyDescent="0.25">
      <c r="CF4538" s="3" t="s">
        <v>3073</v>
      </c>
      <c r="CG4538" s="174">
        <v>511</v>
      </c>
      <c r="CH4538" s="174">
        <v>85609</v>
      </c>
      <c r="CI4538" s="174">
        <v>5</v>
      </c>
      <c r="CJ4538" s="174">
        <v>1417.7380000000001</v>
      </c>
      <c r="CK4538" s="174">
        <v>1417.7380000000001</v>
      </c>
      <c r="CU4538" s="174">
        <v>511</v>
      </c>
      <c r="CV4538" s="174">
        <v>85609</v>
      </c>
      <c r="CW4538" s="174">
        <v>5</v>
      </c>
      <c r="CX4538" s="174">
        <v>1417.7380000000001</v>
      </c>
    </row>
    <row r="4539" spans="84:102" x14ac:dyDescent="0.25">
      <c r="CF4539" s="3" t="s">
        <v>3073</v>
      </c>
      <c r="CG4539" s="174">
        <v>980</v>
      </c>
      <c r="CH4539" s="174">
        <v>116455</v>
      </c>
      <c r="CI4539" s="174">
        <v>5</v>
      </c>
      <c r="CJ4539" s="174">
        <v>1417.1279999999999</v>
      </c>
      <c r="CK4539" s="174">
        <v>1417.1279999999999</v>
      </c>
      <c r="CU4539" s="174">
        <v>980</v>
      </c>
      <c r="CV4539" s="174">
        <v>116455</v>
      </c>
      <c r="CW4539" s="174">
        <v>5</v>
      </c>
      <c r="CX4539" s="174">
        <v>1417.1279999999999</v>
      </c>
    </row>
    <row r="4540" spans="84:102" x14ac:dyDescent="0.25">
      <c r="CF4540" s="3" t="s">
        <v>3073</v>
      </c>
      <c r="CG4540" s="174">
        <v>1710</v>
      </c>
      <c r="CH4540" s="174">
        <v>64425</v>
      </c>
      <c r="CI4540" s="174">
        <v>5</v>
      </c>
      <c r="CJ4540" s="174">
        <v>1417.0920000000001</v>
      </c>
      <c r="CK4540" s="174">
        <v>1417.0920000000001</v>
      </c>
      <c r="CU4540" s="174">
        <v>1710</v>
      </c>
      <c r="CV4540" s="174">
        <v>64425</v>
      </c>
      <c r="CW4540" s="174">
        <v>5</v>
      </c>
      <c r="CX4540" s="174">
        <v>1417.0920000000001</v>
      </c>
    </row>
    <row r="4541" spans="84:102" x14ac:dyDescent="0.25">
      <c r="CF4541" s="3" t="s">
        <v>3073</v>
      </c>
      <c r="CG4541" s="174">
        <v>157030</v>
      </c>
      <c r="CH4541" s="174">
        <v>2964</v>
      </c>
      <c r="CI4541" s="174">
        <v>5</v>
      </c>
      <c r="CJ4541" s="174">
        <v>1416.9359999999999</v>
      </c>
      <c r="CK4541" s="174">
        <v>1416.9359999999999</v>
      </c>
      <c r="CU4541" s="174">
        <v>157030</v>
      </c>
      <c r="CV4541" s="174">
        <v>2964</v>
      </c>
      <c r="CW4541" s="174">
        <v>5</v>
      </c>
      <c r="CX4541" s="174">
        <v>1416.9359999999999</v>
      </c>
    </row>
    <row r="4542" spans="84:102" x14ac:dyDescent="0.25">
      <c r="CF4542" s="3" t="s">
        <v>3073</v>
      </c>
      <c r="CG4542" s="174">
        <v>118778</v>
      </c>
      <c r="CH4542" s="174">
        <v>1317</v>
      </c>
      <c r="CI4542" s="174">
        <v>5</v>
      </c>
      <c r="CJ4542" s="174">
        <v>1416.87</v>
      </c>
      <c r="CK4542" s="174">
        <v>1416.87</v>
      </c>
      <c r="CU4542" s="174">
        <v>118778</v>
      </c>
      <c r="CV4542" s="174">
        <v>1317</v>
      </c>
      <c r="CW4542" s="174">
        <v>5</v>
      </c>
      <c r="CX4542" s="174">
        <v>1416.87</v>
      </c>
    </row>
    <row r="4543" spans="84:102" x14ac:dyDescent="0.25">
      <c r="CF4543" s="3" t="s">
        <v>3073</v>
      </c>
      <c r="CG4543" s="174">
        <v>104072</v>
      </c>
      <c r="CH4543" s="174">
        <v>806</v>
      </c>
      <c r="CI4543" s="174">
        <v>5</v>
      </c>
      <c r="CJ4543" s="174">
        <v>1416.837</v>
      </c>
      <c r="CK4543" s="174">
        <v>1416.837</v>
      </c>
      <c r="CU4543" s="174">
        <v>104072</v>
      </c>
      <c r="CV4543" s="174">
        <v>806</v>
      </c>
      <c r="CW4543" s="174">
        <v>5</v>
      </c>
      <c r="CX4543" s="174">
        <v>1416.837</v>
      </c>
    </row>
    <row r="4544" spans="84:102" x14ac:dyDescent="0.25">
      <c r="CF4544" s="3" t="s">
        <v>3073</v>
      </c>
      <c r="CG4544" s="174">
        <v>1763</v>
      </c>
      <c r="CH4544" s="174">
        <v>57600</v>
      </c>
      <c r="CI4544" s="174">
        <v>5</v>
      </c>
      <c r="CJ4544" s="174">
        <v>1416.364</v>
      </c>
      <c r="CK4544" s="174">
        <v>1416.364</v>
      </c>
      <c r="CU4544" s="174">
        <v>1763</v>
      </c>
      <c r="CV4544" s="174">
        <v>57600</v>
      </c>
      <c r="CW4544" s="174">
        <v>5</v>
      </c>
      <c r="CX4544" s="174">
        <v>1416.364</v>
      </c>
    </row>
    <row r="4545" spans="84:102" x14ac:dyDescent="0.25">
      <c r="CF4545" s="3" t="s">
        <v>3073</v>
      </c>
      <c r="CG4545" s="174">
        <v>1746</v>
      </c>
      <c r="CH4545" s="174">
        <v>60585</v>
      </c>
      <c r="CI4545" s="174">
        <v>5</v>
      </c>
      <c r="CJ4545" s="174">
        <v>1416.182</v>
      </c>
      <c r="CK4545" s="174">
        <v>1416.182</v>
      </c>
      <c r="CU4545" s="174">
        <v>1746</v>
      </c>
      <c r="CV4545" s="174">
        <v>60585</v>
      </c>
      <c r="CW4545" s="174">
        <v>5</v>
      </c>
      <c r="CX4545" s="174">
        <v>1416.182</v>
      </c>
    </row>
    <row r="4546" spans="84:102" x14ac:dyDescent="0.25">
      <c r="CF4546" s="3" t="s">
        <v>3073</v>
      </c>
      <c r="CG4546" s="174">
        <v>22725</v>
      </c>
      <c r="CH4546" s="174">
        <v>2300</v>
      </c>
      <c r="CI4546" s="174">
        <v>5</v>
      </c>
      <c r="CJ4546" s="174">
        <v>1416.1289999999999</v>
      </c>
      <c r="CK4546" s="174">
        <v>1416.1289999999999</v>
      </c>
      <c r="CU4546" s="174">
        <v>22725</v>
      </c>
      <c r="CV4546" s="174">
        <v>2300</v>
      </c>
      <c r="CW4546" s="174">
        <v>5</v>
      </c>
      <c r="CX4546" s="174">
        <v>1416.1289999999999</v>
      </c>
    </row>
    <row r="4547" spans="84:102" x14ac:dyDescent="0.25">
      <c r="CF4547" s="3" t="s">
        <v>3073</v>
      </c>
      <c r="CG4547" s="174">
        <v>1272</v>
      </c>
      <c r="CH4547" s="174">
        <v>126035</v>
      </c>
      <c r="CI4547" s="174">
        <v>5</v>
      </c>
      <c r="CJ4547" s="174">
        <v>1415.789</v>
      </c>
      <c r="CK4547" s="174">
        <v>1415.789</v>
      </c>
      <c r="CU4547" s="174">
        <v>1272</v>
      </c>
      <c r="CV4547" s="174">
        <v>126035</v>
      </c>
      <c r="CW4547" s="174">
        <v>5</v>
      </c>
      <c r="CX4547" s="174">
        <v>1415.789</v>
      </c>
    </row>
    <row r="4548" spans="84:102" x14ac:dyDescent="0.25">
      <c r="CF4548" s="3" t="s">
        <v>3073</v>
      </c>
      <c r="CG4548" s="174">
        <v>164857</v>
      </c>
      <c r="CH4548" s="174">
        <v>3298</v>
      </c>
      <c r="CI4548" s="174">
        <v>5</v>
      </c>
      <c r="CJ4548" s="174">
        <v>1415.413</v>
      </c>
      <c r="CK4548" s="174">
        <v>1415.413</v>
      </c>
      <c r="CU4548" s="174">
        <v>164857</v>
      </c>
      <c r="CV4548" s="174">
        <v>3298</v>
      </c>
      <c r="CW4548" s="174">
        <v>5</v>
      </c>
      <c r="CX4548" s="174">
        <v>1415.413</v>
      </c>
    </row>
    <row r="4549" spans="84:102" x14ac:dyDescent="0.25">
      <c r="CF4549" s="3" t="s">
        <v>3073</v>
      </c>
      <c r="CG4549" s="174">
        <v>2755</v>
      </c>
      <c r="CH4549" s="174">
        <v>141591</v>
      </c>
      <c r="CI4549" s="174">
        <v>5</v>
      </c>
      <c r="CJ4549" s="174">
        <v>1415.393</v>
      </c>
      <c r="CK4549" s="174">
        <v>1415.393</v>
      </c>
      <c r="CU4549" s="174">
        <v>2755</v>
      </c>
      <c r="CV4549" s="174">
        <v>141591</v>
      </c>
      <c r="CW4549" s="174">
        <v>5</v>
      </c>
      <c r="CX4549" s="174">
        <v>1415.393</v>
      </c>
    </row>
    <row r="4550" spans="84:102" x14ac:dyDescent="0.25">
      <c r="CF4550" s="3" t="s">
        <v>3073</v>
      </c>
      <c r="CG4550" s="174">
        <v>63176</v>
      </c>
      <c r="CH4550" s="174">
        <v>55</v>
      </c>
      <c r="CI4550" s="174">
        <v>5</v>
      </c>
      <c r="CJ4550" s="174">
        <v>1414.759</v>
      </c>
      <c r="CK4550" s="174">
        <v>1414.759</v>
      </c>
      <c r="CU4550" s="174">
        <v>63176</v>
      </c>
      <c r="CV4550" s="174">
        <v>55</v>
      </c>
      <c r="CW4550" s="174">
        <v>5</v>
      </c>
      <c r="CX4550" s="174">
        <v>1414.759</v>
      </c>
    </row>
    <row r="4551" spans="84:102" x14ac:dyDescent="0.25">
      <c r="CF4551" s="3" t="s">
        <v>3073</v>
      </c>
      <c r="CG4551" s="174">
        <v>156297</v>
      </c>
      <c r="CH4551" s="174">
        <v>3209</v>
      </c>
      <c r="CI4551" s="174">
        <v>5</v>
      </c>
      <c r="CJ4551" s="174">
        <v>1414.7370000000001</v>
      </c>
      <c r="CK4551" s="174">
        <v>1414.7370000000001</v>
      </c>
      <c r="CU4551" s="174">
        <v>156297</v>
      </c>
      <c r="CV4551" s="174">
        <v>3209</v>
      </c>
      <c r="CW4551" s="174">
        <v>5</v>
      </c>
      <c r="CX4551" s="174">
        <v>1414.7370000000001</v>
      </c>
    </row>
    <row r="4552" spans="84:102" x14ac:dyDescent="0.25">
      <c r="CF4552" s="3" t="s">
        <v>3073</v>
      </c>
      <c r="CG4552" s="174">
        <v>1364</v>
      </c>
      <c r="CH4552" s="174">
        <v>111023</v>
      </c>
      <c r="CI4552" s="174">
        <v>5</v>
      </c>
      <c r="CJ4552" s="174">
        <v>1414.6410000000001</v>
      </c>
      <c r="CK4552" s="174">
        <v>1414.6410000000001</v>
      </c>
      <c r="CU4552" s="174">
        <v>1364</v>
      </c>
      <c r="CV4552" s="174">
        <v>111023</v>
      </c>
      <c r="CW4552" s="174">
        <v>5</v>
      </c>
      <c r="CX4552" s="174">
        <v>1414.6410000000001</v>
      </c>
    </row>
    <row r="4553" spans="84:102" x14ac:dyDescent="0.25">
      <c r="CF4553" s="3" t="s">
        <v>3073</v>
      </c>
      <c r="CG4553" s="174">
        <v>62706</v>
      </c>
      <c r="CH4553" s="174">
        <v>49</v>
      </c>
      <c r="CI4553" s="174">
        <v>5</v>
      </c>
      <c r="CJ4553" s="174">
        <v>1414.6079999999999</v>
      </c>
      <c r="CK4553" s="174">
        <v>1414.6079999999999</v>
      </c>
      <c r="CU4553" s="174">
        <v>62706</v>
      </c>
      <c r="CV4553" s="174">
        <v>49</v>
      </c>
      <c r="CW4553" s="174">
        <v>5</v>
      </c>
      <c r="CX4553" s="174">
        <v>1414.6079999999999</v>
      </c>
    </row>
    <row r="4554" spans="84:102" x14ac:dyDescent="0.25">
      <c r="CF4554" s="3" t="s">
        <v>3073</v>
      </c>
      <c r="CG4554" s="174">
        <v>56244</v>
      </c>
      <c r="CH4554" s="174">
        <v>1877</v>
      </c>
      <c r="CI4554" s="174">
        <v>5</v>
      </c>
      <c r="CJ4554" s="174">
        <v>1414.576</v>
      </c>
      <c r="CK4554" s="174">
        <v>1414.576</v>
      </c>
      <c r="CU4554" s="174">
        <v>56244</v>
      </c>
      <c r="CV4554" s="174">
        <v>1877</v>
      </c>
      <c r="CW4554" s="174">
        <v>5</v>
      </c>
      <c r="CX4554" s="174">
        <v>1414.576</v>
      </c>
    </row>
    <row r="4555" spans="84:102" x14ac:dyDescent="0.25">
      <c r="CF4555" s="3" t="s">
        <v>3073</v>
      </c>
      <c r="CG4555" s="174">
        <v>3476</v>
      </c>
      <c r="CH4555" s="174">
        <v>50183</v>
      </c>
      <c r="CI4555" s="174">
        <v>5</v>
      </c>
      <c r="CJ4555" s="174">
        <v>1414.5450000000001</v>
      </c>
      <c r="CK4555" s="174">
        <v>1414.5450000000001</v>
      </c>
      <c r="CU4555" s="174">
        <v>3476</v>
      </c>
      <c r="CV4555" s="174">
        <v>50183</v>
      </c>
      <c r="CW4555" s="174">
        <v>5</v>
      </c>
      <c r="CX4555" s="174">
        <v>1414.5450000000001</v>
      </c>
    </row>
    <row r="4556" spans="84:102" x14ac:dyDescent="0.25">
      <c r="CF4556" s="3" t="s">
        <v>3073</v>
      </c>
      <c r="CG4556" s="174">
        <v>67570</v>
      </c>
      <c r="CH4556" s="174">
        <v>1682</v>
      </c>
      <c r="CI4556" s="174">
        <v>5</v>
      </c>
      <c r="CJ4556" s="174">
        <v>1414.01</v>
      </c>
      <c r="CK4556" s="174">
        <v>1414.01</v>
      </c>
      <c r="CU4556" s="174">
        <v>67570</v>
      </c>
      <c r="CV4556" s="174">
        <v>1682</v>
      </c>
      <c r="CW4556" s="174">
        <v>5</v>
      </c>
      <c r="CX4556" s="174">
        <v>1414.01</v>
      </c>
    </row>
    <row r="4557" spans="84:102" x14ac:dyDescent="0.25">
      <c r="CF4557" s="3" t="s">
        <v>3073</v>
      </c>
      <c r="CG4557" s="174">
        <v>2273</v>
      </c>
      <c r="CH4557" s="174">
        <v>21220</v>
      </c>
      <c r="CI4557" s="174">
        <v>5</v>
      </c>
      <c r="CJ4557" s="174">
        <v>1413.886</v>
      </c>
      <c r="CK4557" s="174">
        <v>1413.886</v>
      </c>
      <c r="CU4557" s="174">
        <v>2273</v>
      </c>
      <c r="CV4557" s="174">
        <v>21220</v>
      </c>
      <c r="CW4557" s="174">
        <v>5</v>
      </c>
      <c r="CX4557" s="174">
        <v>1413.886</v>
      </c>
    </row>
    <row r="4558" spans="84:102" x14ac:dyDescent="0.25">
      <c r="CF4558" s="3" t="s">
        <v>3073</v>
      </c>
      <c r="CG4558" s="174">
        <v>2358</v>
      </c>
      <c r="CH4558" s="174">
        <v>25578</v>
      </c>
      <c r="CI4558" s="174">
        <v>5</v>
      </c>
      <c r="CJ4558" s="174">
        <v>1413.7809999999999</v>
      </c>
      <c r="CK4558" s="174">
        <v>1413.7809999999999</v>
      </c>
      <c r="CU4558" s="174">
        <v>2358</v>
      </c>
      <c r="CV4558" s="174">
        <v>25578</v>
      </c>
      <c r="CW4558" s="174">
        <v>5</v>
      </c>
      <c r="CX4558" s="174">
        <v>1413.7809999999999</v>
      </c>
    </row>
    <row r="4559" spans="84:102" x14ac:dyDescent="0.25">
      <c r="CF4559" s="3" t="s">
        <v>3073</v>
      </c>
      <c r="CG4559" s="174">
        <v>2304</v>
      </c>
      <c r="CH4559" s="174">
        <v>24036</v>
      </c>
      <c r="CI4559" s="174">
        <v>5</v>
      </c>
      <c r="CJ4559" s="174">
        <v>1413.309</v>
      </c>
      <c r="CK4559" s="174">
        <v>1413.309</v>
      </c>
      <c r="CU4559" s="174">
        <v>2304</v>
      </c>
      <c r="CV4559" s="174">
        <v>24036</v>
      </c>
      <c r="CW4559" s="174">
        <v>5</v>
      </c>
      <c r="CX4559" s="174">
        <v>1413.309</v>
      </c>
    </row>
    <row r="4560" spans="84:102" x14ac:dyDescent="0.25">
      <c r="CF4560" s="3" t="s">
        <v>3073</v>
      </c>
      <c r="CG4560" s="174">
        <v>153706</v>
      </c>
      <c r="CH4560" s="174">
        <v>3173</v>
      </c>
      <c r="CI4560" s="174">
        <v>5</v>
      </c>
      <c r="CJ4560" s="174">
        <v>1412.769</v>
      </c>
      <c r="CK4560" s="174">
        <v>1412.769</v>
      </c>
      <c r="CU4560" s="174">
        <v>153706</v>
      </c>
      <c r="CV4560" s="174">
        <v>3173</v>
      </c>
      <c r="CW4560" s="174">
        <v>5</v>
      </c>
      <c r="CX4560" s="174">
        <v>1412.769</v>
      </c>
    </row>
    <row r="4561" spans="84:102" x14ac:dyDescent="0.25">
      <c r="CF4561" s="3" t="s">
        <v>3073</v>
      </c>
      <c r="CG4561" s="174">
        <v>3487</v>
      </c>
      <c r="CH4561" s="174">
        <v>50819</v>
      </c>
      <c r="CI4561" s="174">
        <v>5</v>
      </c>
      <c r="CJ4561" s="174">
        <v>1412.4549999999999</v>
      </c>
      <c r="CK4561" s="174">
        <v>1412.4549999999999</v>
      </c>
      <c r="CU4561" s="174">
        <v>3487</v>
      </c>
      <c r="CV4561" s="174">
        <v>50819</v>
      </c>
      <c r="CW4561" s="174">
        <v>5</v>
      </c>
      <c r="CX4561" s="174">
        <v>1412.4549999999999</v>
      </c>
    </row>
    <row r="4562" spans="84:102" x14ac:dyDescent="0.25">
      <c r="CF4562" s="3" t="s">
        <v>3073</v>
      </c>
      <c r="CG4562" s="174">
        <v>94312</v>
      </c>
      <c r="CH4562" s="174">
        <v>1470</v>
      </c>
      <c r="CI4562" s="174">
        <v>5</v>
      </c>
      <c r="CJ4562" s="174">
        <v>1412.3130000000001</v>
      </c>
      <c r="CK4562" s="174">
        <v>1412.3130000000001</v>
      </c>
      <c r="CU4562" s="174">
        <v>94312</v>
      </c>
      <c r="CV4562" s="174">
        <v>1470</v>
      </c>
      <c r="CW4562" s="174">
        <v>5</v>
      </c>
      <c r="CX4562" s="174">
        <v>1412.3130000000001</v>
      </c>
    </row>
    <row r="4563" spans="84:102" x14ac:dyDescent="0.25">
      <c r="CF4563" s="3" t="s">
        <v>3073</v>
      </c>
      <c r="CG4563" s="174">
        <v>1641</v>
      </c>
      <c r="CH4563" s="174">
        <v>72581</v>
      </c>
      <c r="CI4563" s="174">
        <v>5</v>
      </c>
      <c r="CJ4563" s="174">
        <v>1412.2380000000001</v>
      </c>
      <c r="CK4563" s="174">
        <v>1412.2380000000001</v>
      </c>
      <c r="CU4563" s="174">
        <v>1641</v>
      </c>
      <c r="CV4563" s="174">
        <v>72581</v>
      </c>
      <c r="CW4563" s="174">
        <v>5</v>
      </c>
      <c r="CX4563" s="174">
        <v>1412.2380000000001</v>
      </c>
    </row>
    <row r="4564" spans="84:102" x14ac:dyDescent="0.25">
      <c r="CF4564" s="3" t="s">
        <v>3073</v>
      </c>
      <c r="CG4564" s="174">
        <v>1236</v>
      </c>
      <c r="CH4564" s="174">
        <v>127353</v>
      </c>
      <c r="CI4564" s="174">
        <v>5</v>
      </c>
      <c r="CJ4564" s="174">
        <v>1412.1020000000001</v>
      </c>
      <c r="CK4564" s="174">
        <v>1412.1020000000001</v>
      </c>
      <c r="CU4564" s="174">
        <v>1236</v>
      </c>
      <c r="CV4564" s="174">
        <v>127353</v>
      </c>
      <c r="CW4564" s="174">
        <v>5</v>
      </c>
      <c r="CX4564" s="174">
        <v>1412.1020000000001</v>
      </c>
    </row>
    <row r="4565" spans="84:102" x14ac:dyDescent="0.25">
      <c r="CF4565" s="3" t="s">
        <v>3073</v>
      </c>
      <c r="CG4565" s="174">
        <v>2891</v>
      </c>
      <c r="CH4565" s="174">
        <v>149184</v>
      </c>
      <c r="CI4565" s="174">
        <v>5</v>
      </c>
      <c r="CJ4565" s="174">
        <v>1411.4960000000001</v>
      </c>
      <c r="CK4565" s="174">
        <v>1411.4960000000001</v>
      </c>
      <c r="CU4565" s="174">
        <v>2891</v>
      </c>
      <c r="CV4565" s="174">
        <v>149184</v>
      </c>
      <c r="CW4565" s="174">
        <v>5</v>
      </c>
      <c r="CX4565" s="174">
        <v>1411.4960000000001</v>
      </c>
    </row>
    <row r="4566" spans="84:102" x14ac:dyDescent="0.25">
      <c r="CF4566" s="3" t="s">
        <v>3073</v>
      </c>
      <c r="CG4566" s="174">
        <v>31</v>
      </c>
      <c r="CH4566" s="174">
        <v>62054</v>
      </c>
      <c r="CI4566" s="174">
        <v>5</v>
      </c>
      <c r="CJ4566" s="174">
        <v>1411.3309999999999</v>
      </c>
      <c r="CK4566" s="174">
        <v>1411.3309999999999</v>
      </c>
      <c r="CU4566" s="174">
        <v>31</v>
      </c>
      <c r="CV4566" s="174">
        <v>62054</v>
      </c>
      <c r="CW4566" s="174">
        <v>5</v>
      </c>
      <c r="CX4566" s="174">
        <v>1411.3309999999999</v>
      </c>
    </row>
    <row r="4567" spans="84:102" x14ac:dyDescent="0.25">
      <c r="CF4567" s="3" t="s">
        <v>3073</v>
      </c>
      <c r="CG4567" s="174">
        <v>726</v>
      </c>
      <c r="CH4567" s="174">
        <v>96603</v>
      </c>
      <c r="CI4567" s="174">
        <v>5</v>
      </c>
      <c r="CJ4567" s="174">
        <v>1410.539</v>
      </c>
      <c r="CK4567" s="174">
        <v>1410.539</v>
      </c>
      <c r="CU4567" s="174">
        <v>726</v>
      </c>
      <c r="CV4567" s="174">
        <v>96603</v>
      </c>
      <c r="CW4567" s="174">
        <v>5</v>
      </c>
      <c r="CX4567" s="174">
        <v>1410.539</v>
      </c>
    </row>
    <row r="4568" spans="84:102" x14ac:dyDescent="0.25">
      <c r="CF4568" s="3" t="s">
        <v>3073</v>
      </c>
      <c r="CG4568" s="174">
        <v>2606</v>
      </c>
      <c r="CH4568" s="174">
        <v>42960</v>
      </c>
      <c r="CI4568" s="174">
        <v>5</v>
      </c>
      <c r="CJ4568" s="174">
        <v>1410.5050000000001</v>
      </c>
      <c r="CK4568" s="174">
        <v>1410.5050000000001</v>
      </c>
      <c r="CU4568" s="174">
        <v>2606</v>
      </c>
      <c r="CV4568" s="174">
        <v>42960</v>
      </c>
      <c r="CW4568" s="174">
        <v>5</v>
      </c>
      <c r="CX4568" s="174">
        <v>1410.5050000000001</v>
      </c>
    </row>
    <row r="4569" spans="84:102" x14ac:dyDescent="0.25">
      <c r="CF4569" s="3" t="s">
        <v>3073</v>
      </c>
      <c r="CG4569" s="174">
        <v>9322</v>
      </c>
      <c r="CH4569" s="174">
        <v>2122</v>
      </c>
      <c r="CI4569" s="174">
        <v>5</v>
      </c>
      <c r="CJ4569" s="174">
        <v>1410.269</v>
      </c>
      <c r="CK4569" s="174">
        <v>1410.269</v>
      </c>
      <c r="CU4569" s="174">
        <v>9322</v>
      </c>
      <c r="CV4569" s="174">
        <v>2122</v>
      </c>
      <c r="CW4569" s="174">
        <v>5</v>
      </c>
      <c r="CX4569" s="174">
        <v>1410.269</v>
      </c>
    </row>
    <row r="4570" spans="84:102" x14ac:dyDescent="0.25">
      <c r="CF4570" s="3" t="s">
        <v>3073</v>
      </c>
      <c r="CG4570" s="174">
        <v>2881</v>
      </c>
      <c r="CH4570" s="174">
        <v>148899</v>
      </c>
      <c r="CI4570" s="174">
        <v>5</v>
      </c>
      <c r="CJ4570" s="174">
        <v>1410.13</v>
      </c>
      <c r="CK4570" s="174">
        <v>1410.13</v>
      </c>
      <c r="CU4570" s="174">
        <v>2881</v>
      </c>
      <c r="CV4570" s="174">
        <v>148899</v>
      </c>
      <c r="CW4570" s="174">
        <v>5</v>
      </c>
      <c r="CX4570" s="174">
        <v>1410.13</v>
      </c>
    </row>
    <row r="4571" spans="84:102" x14ac:dyDescent="0.25">
      <c r="CF4571" s="3" t="s">
        <v>3073</v>
      </c>
      <c r="CG4571" s="174">
        <v>160196</v>
      </c>
      <c r="CH4571" s="174">
        <v>2077</v>
      </c>
      <c r="CI4571" s="174">
        <v>5</v>
      </c>
      <c r="CJ4571" s="174">
        <v>1410.086</v>
      </c>
      <c r="CK4571" s="174">
        <v>1410.086</v>
      </c>
      <c r="CU4571" s="174">
        <v>160196</v>
      </c>
      <c r="CV4571" s="174">
        <v>2077</v>
      </c>
      <c r="CW4571" s="174">
        <v>5</v>
      </c>
      <c r="CX4571" s="174">
        <v>1410.086</v>
      </c>
    </row>
    <row r="4572" spans="84:102" x14ac:dyDescent="0.25">
      <c r="CF4572" s="3" t="s">
        <v>3073</v>
      </c>
      <c r="CG4572" s="174">
        <v>28239</v>
      </c>
      <c r="CH4572" s="174">
        <v>2357</v>
      </c>
      <c r="CI4572" s="174">
        <v>5</v>
      </c>
      <c r="CJ4572" s="174">
        <v>1409.89</v>
      </c>
      <c r="CK4572" s="174">
        <v>1409.89</v>
      </c>
      <c r="CU4572" s="174">
        <v>28239</v>
      </c>
      <c r="CV4572" s="174">
        <v>2357</v>
      </c>
      <c r="CW4572" s="174">
        <v>5</v>
      </c>
      <c r="CX4572" s="174">
        <v>1409.89</v>
      </c>
    </row>
    <row r="4573" spans="84:102" x14ac:dyDescent="0.25">
      <c r="CF4573" s="3" t="s">
        <v>3073</v>
      </c>
      <c r="CG4573" s="174">
        <v>71633</v>
      </c>
      <c r="CH4573" s="174">
        <v>254</v>
      </c>
      <c r="CI4573" s="174">
        <v>5</v>
      </c>
      <c r="CJ4573" s="174">
        <v>1409.8720000000001</v>
      </c>
      <c r="CK4573" s="174">
        <v>1409.8720000000001</v>
      </c>
      <c r="CU4573" s="174">
        <v>71633</v>
      </c>
      <c r="CV4573" s="174">
        <v>254</v>
      </c>
      <c r="CW4573" s="174">
        <v>5</v>
      </c>
      <c r="CX4573" s="174">
        <v>1409.8720000000001</v>
      </c>
    </row>
    <row r="4574" spans="84:102" x14ac:dyDescent="0.25">
      <c r="CF4574" s="3" t="s">
        <v>3073</v>
      </c>
      <c r="CG4574" s="174">
        <v>31304</v>
      </c>
      <c r="CH4574" s="174">
        <v>2438</v>
      </c>
      <c r="CI4574" s="174">
        <v>5</v>
      </c>
      <c r="CJ4574" s="174">
        <v>1409.67</v>
      </c>
      <c r="CK4574" s="174">
        <v>1409.67</v>
      </c>
      <c r="CU4574" s="174">
        <v>31304</v>
      </c>
      <c r="CV4574" s="174">
        <v>2438</v>
      </c>
      <c r="CW4574" s="174">
        <v>5</v>
      </c>
      <c r="CX4574" s="174">
        <v>1409.67</v>
      </c>
    </row>
    <row r="4575" spans="84:102" x14ac:dyDescent="0.25">
      <c r="CF4575" s="3" t="s">
        <v>3073</v>
      </c>
      <c r="CG4575" s="174">
        <v>142173</v>
      </c>
      <c r="CH4575" s="174">
        <v>3086</v>
      </c>
      <c r="CI4575" s="174">
        <v>5</v>
      </c>
      <c r="CJ4575" s="174">
        <v>1409.5540000000001</v>
      </c>
      <c r="CK4575" s="174">
        <v>1409.5540000000001</v>
      </c>
      <c r="CU4575" s="174">
        <v>142173</v>
      </c>
      <c r="CV4575" s="174">
        <v>3086</v>
      </c>
      <c r="CW4575" s="174">
        <v>5</v>
      </c>
      <c r="CX4575" s="174">
        <v>1409.5540000000001</v>
      </c>
    </row>
    <row r="4576" spans="84:102" x14ac:dyDescent="0.25">
      <c r="CF4576" s="3" t="s">
        <v>3073</v>
      </c>
      <c r="CG4576" s="174">
        <v>73957</v>
      </c>
      <c r="CH4576" s="174">
        <v>1634</v>
      </c>
      <c r="CI4576" s="174">
        <v>5</v>
      </c>
      <c r="CJ4576" s="174">
        <v>1409.354</v>
      </c>
      <c r="CK4576" s="174">
        <v>1409.354</v>
      </c>
      <c r="CU4576" s="174">
        <v>73957</v>
      </c>
      <c r="CV4576" s="174">
        <v>1634</v>
      </c>
      <c r="CW4576" s="174">
        <v>5</v>
      </c>
      <c r="CX4576" s="174">
        <v>1409.354</v>
      </c>
    </row>
    <row r="4577" spans="84:102" x14ac:dyDescent="0.25">
      <c r="CF4577" s="3" t="s">
        <v>3073</v>
      </c>
      <c r="CG4577" s="174">
        <v>72603</v>
      </c>
      <c r="CH4577" s="174">
        <v>1642</v>
      </c>
      <c r="CI4577" s="174">
        <v>5</v>
      </c>
      <c r="CJ4577" s="174">
        <v>1409.164</v>
      </c>
      <c r="CK4577" s="174">
        <v>1409.164</v>
      </c>
      <c r="CU4577" s="174">
        <v>72603</v>
      </c>
      <c r="CV4577" s="174">
        <v>1642</v>
      </c>
      <c r="CW4577" s="174">
        <v>5</v>
      </c>
      <c r="CX4577" s="174">
        <v>1409.164</v>
      </c>
    </row>
    <row r="4578" spans="84:102" x14ac:dyDescent="0.25">
      <c r="CF4578" s="3" t="s">
        <v>3073</v>
      </c>
      <c r="CG4578" s="174">
        <v>1693</v>
      </c>
      <c r="CH4578" s="174">
        <v>66179</v>
      </c>
      <c r="CI4578" s="174">
        <v>5</v>
      </c>
      <c r="CJ4578" s="174">
        <v>1408.567</v>
      </c>
      <c r="CK4578" s="174">
        <v>1408.567</v>
      </c>
      <c r="CU4578" s="174">
        <v>1693</v>
      </c>
      <c r="CV4578" s="174">
        <v>66179</v>
      </c>
      <c r="CW4578" s="174">
        <v>5</v>
      </c>
      <c r="CX4578" s="174">
        <v>1408.567</v>
      </c>
    </row>
    <row r="4579" spans="84:102" x14ac:dyDescent="0.25">
      <c r="CF4579" s="3" t="s">
        <v>3073</v>
      </c>
      <c r="CG4579" s="174">
        <v>895</v>
      </c>
      <c r="CH4579" s="174">
        <v>110591</v>
      </c>
      <c r="CI4579" s="174">
        <v>5</v>
      </c>
      <c r="CJ4579" s="174">
        <v>1408.229</v>
      </c>
      <c r="CK4579" s="174">
        <v>1408.229</v>
      </c>
      <c r="CU4579" s="174">
        <v>895</v>
      </c>
      <c r="CV4579" s="174">
        <v>110591</v>
      </c>
      <c r="CW4579" s="174">
        <v>5</v>
      </c>
      <c r="CX4579" s="174">
        <v>1408.229</v>
      </c>
    </row>
    <row r="4580" spans="84:102" x14ac:dyDescent="0.25">
      <c r="CF4580" s="3" t="s">
        <v>3073</v>
      </c>
      <c r="CG4580" s="174">
        <v>1748</v>
      </c>
      <c r="CH4580" s="174">
        <v>59881</v>
      </c>
      <c r="CI4580" s="174">
        <v>5</v>
      </c>
      <c r="CJ4580" s="174">
        <v>1408.098</v>
      </c>
      <c r="CK4580" s="174">
        <v>1408.098</v>
      </c>
      <c r="CU4580" s="174">
        <v>1748</v>
      </c>
      <c r="CV4580" s="174">
        <v>59881</v>
      </c>
      <c r="CW4580" s="174">
        <v>5</v>
      </c>
      <c r="CX4580" s="174">
        <v>1408.098</v>
      </c>
    </row>
    <row r="4581" spans="84:102" x14ac:dyDescent="0.25">
      <c r="CF4581" s="3" t="s">
        <v>3073</v>
      </c>
      <c r="CG4581" s="174">
        <v>573</v>
      </c>
      <c r="CH4581" s="174">
        <v>85112</v>
      </c>
      <c r="CI4581" s="174">
        <v>5</v>
      </c>
      <c r="CJ4581" s="174">
        <v>1407.8969999999999</v>
      </c>
      <c r="CK4581" s="174">
        <v>1407.8969999999999</v>
      </c>
      <c r="CU4581" s="174">
        <v>573</v>
      </c>
      <c r="CV4581" s="174">
        <v>85112</v>
      </c>
      <c r="CW4581" s="174">
        <v>5</v>
      </c>
      <c r="CX4581" s="174">
        <v>1407.8969999999999</v>
      </c>
    </row>
    <row r="4582" spans="84:102" x14ac:dyDescent="0.25">
      <c r="CF4582" s="3" t="s">
        <v>3073</v>
      </c>
      <c r="CG4582" s="174">
        <v>3203</v>
      </c>
      <c r="CH4582" s="174">
        <v>155350</v>
      </c>
      <c r="CI4582" s="174">
        <v>5</v>
      </c>
      <c r="CJ4582" s="174">
        <v>1407.8320000000001</v>
      </c>
      <c r="CK4582" s="174">
        <v>1407.8320000000001</v>
      </c>
      <c r="CU4582" s="174">
        <v>3203</v>
      </c>
      <c r="CV4582" s="174">
        <v>155350</v>
      </c>
      <c r="CW4582" s="174">
        <v>5</v>
      </c>
      <c r="CX4582" s="174">
        <v>1407.8320000000001</v>
      </c>
    </row>
    <row r="4583" spans="84:102" x14ac:dyDescent="0.25">
      <c r="CF4583" s="3" t="s">
        <v>3073</v>
      </c>
      <c r="CG4583" s="174">
        <v>13068</v>
      </c>
      <c r="CH4583" s="174">
        <v>2166</v>
      </c>
      <c r="CI4583" s="174">
        <v>5</v>
      </c>
      <c r="CJ4583" s="174">
        <v>1407.7629999999999</v>
      </c>
      <c r="CK4583" s="174">
        <v>1407.7629999999999</v>
      </c>
      <c r="CU4583" s="174">
        <v>13068</v>
      </c>
      <c r="CV4583" s="174">
        <v>2166</v>
      </c>
      <c r="CW4583" s="174">
        <v>5</v>
      </c>
      <c r="CX4583" s="174">
        <v>1407.7629999999999</v>
      </c>
    </row>
    <row r="4584" spans="84:102" x14ac:dyDescent="0.25">
      <c r="CF4584" s="3" t="s">
        <v>3073</v>
      </c>
      <c r="CG4584" s="174">
        <v>2301</v>
      </c>
      <c r="CH4584" s="174">
        <v>21770</v>
      </c>
      <c r="CI4584" s="174">
        <v>5</v>
      </c>
      <c r="CJ4584" s="174">
        <v>1407.5650000000001</v>
      </c>
      <c r="CK4584" s="174">
        <v>1407.5650000000001</v>
      </c>
      <c r="CU4584" s="174">
        <v>2301</v>
      </c>
      <c r="CV4584" s="174">
        <v>21770</v>
      </c>
      <c r="CW4584" s="174">
        <v>5</v>
      </c>
      <c r="CX4584" s="174">
        <v>1407.5650000000001</v>
      </c>
    </row>
    <row r="4585" spans="84:102" x14ac:dyDescent="0.25">
      <c r="CF4585" s="3" t="s">
        <v>3073</v>
      </c>
      <c r="CG4585" s="174">
        <v>3645</v>
      </c>
      <c r="CH4585" s="174">
        <v>103097</v>
      </c>
      <c r="CI4585" s="174">
        <v>5</v>
      </c>
      <c r="CJ4585" s="174">
        <v>1407.5119999999999</v>
      </c>
      <c r="CK4585" s="174">
        <v>1407.5119999999999</v>
      </c>
      <c r="CU4585" s="174">
        <v>3645</v>
      </c>
      <c r="CV4585" s="174">
        <v>103097</v>
      </c>
      <c r="CW4585" s="174">
        <v>5</v>
      </c>
      <c r="CX4585" s="174">
        <v>1407.5119999999999</v>
      </c>
    </row>
    <row r="4586" spans="84:102" x14ac:dyDescent="0.25">
      <c r="CF4586" s="3" t="s">
        <v>3073</v>
      </c>
      <c r="CG4586" s="174">
        <v>19939</v>
      </c>
      <c r="CH4586" s="174">
        <v>2233</v>
      </c>
      <c r="CI4586" s="174">
        <v>5</v>
      </c>
      <c r="CJ4586" s="174">
        <v>1407.2460000000001</v>
      </c>
      <c r="CK4586" s="174">
        <v>1407.2460000000001</v>
      </c>
      <c r="CU4586" s="174">
        <v>19939</v>
      </c>
      <c r="CV4586" s="174">
        <v>2233</v>
      </c>
      <c r="CW4586" s="174">
        <v>5</v>
      </c>
      <c r="CX4586" s="174">
        <v>1407.2460000000001</v>
      </c>
    </row>
    <row r="4587" spans="84:102" x14ac:dyDescent="0.25">
      <c r="CF4587" s="3" t="s">
        <v>3073</v>
      </c>
      <c r="CG4587" s="174">
        <v>1340</v>
      </c>
      <c r="CH4587" s="174">
        <v>117009</v>
      </c>
      <c r="CI4587" s="174">
        <v>5</v>
      </c>
      <c r="CJ4587" s="174">
        <v>1406.809</v>
      </c>
      <c r="CK4587" s="174">
        <v>1406.809</v>
      </c>
      <c r="CU4587" s="174">
        <v>1340</v>
      </c>
      <c r="CV4587" s="174">
        <v>117009</v>
      </c>
      <c r="CW4587" s="174">
        <v>5</v>
      </c>
      <c r="CX4587" s="174">
        <v>1406.809</v>
      </c>
    </row>
    <row r="4588" spans="84:102" x14ac:dyDescent="0.25">
      <c r="CF4588" s="3" t="s">
        <v>3073</v>
      </c>
      <c r="CG4588" s="174">
        <v>50819</v>
      </c>
      <c r="CH4588" s="174">
        <v>3487</v>
      </c>
      <c r="CI4588" s="174">
        <v>5</v>
      </c>
      <c r="CJ4588" s="174">
        <v>1406.711</v>
      </c>
      <c r="CK4588" s="174">
        <v>1406.711</v>
      </c>
      <c r="CU4588" s="174">
        <v>50819</v>
      </c>
      <c r="CV4588" s="174">
        <v>3487</v>
      </c>
      <c r="CW4588" s="174">
        <v>5</v>
      </c>
      <c r="CX4588" s="174">
        <v>1406.711</v>
      </c>
    </row>
    <row r="4589" spans="84:102" x14ac:dyDescent="0.25">
      <c r="CF4589" s="3" t="s">
        <v>3073</v>
      </c>
      <c r="CG4589" s="174">
        <v>158437</v>
      </c>
      <c r="CH4589" s="174">
        <v>3241</v>
      </c>
      <c r="CI4589" s="174">
        <v>5</v>
      </c>
      <c r="CJ4589" s="174">
        <v>1406.5609999999999</v>
      </c>
      <c r="CK4589" s="174">
        <v>1406.5609999999999</v>
      </c>
      <c r="CU4589" s="174">
        <v>158437</v>
      </c>
      <c r="CV4589" s="174">
        <v>3241</v>
      </c>
      <c r="CW4589" s="174">
        <v>5</v>
      </c>
      <c r="CX4589" s="174">
        <v>1406.5609999999999</v>
      </c>
    </row>
    <row r="4590" spans="84:102" x14ac:dyDescent="0.25">
      <c r="CF4590" s="3" t="s">
        <v>3073</v>
      </c>
      <c r="CG4590" s="174">
        <v>1095</v>
      </c>
      <c r="CH4590" s="174">
        <v>135411</v>
      </c>
      <c r="CI4590" s="174">
        <v>5</v>
      </c>
      <c r="CJ4590" s="174">
        <v>1405.6389999999999</v>
      </c>
      <c r="CK4590" s="174">
        <v>1405.6389999999999</v>
      </c>
      <c r="CU4590" s="174">
        <v>1095</v>
      </c>
      <c r="CV4590" s="174">
        <v>135411</v>
      </c>
      <c r="CW4590" s="174">
        <v>5</v>
      </c>
      <c r="CX4590" s="174">
        <v>1405.6389999999999</v>
      </c>
    </row>
    <row r="4591" spans="84:102" x14ac:dyDescent="0.25">
      <c r="CF4591" s="3" t="s">
        <v>3073</v>
      </c>
      <c r="CG4591" s="174">
        <v>1016</v>
      </c>
      <c r="CH4591" s="174">
        <v>118725</v>
      </c>
      <c r="CI4591" s="174">
        <v>5</v>
      </c>
      <c r="CJ4591" s="174">
        <v>1405.453</v>
      </c>
      <c r="CK4591" s="174">
        <v>1405.453</v>
      </c>
      <c r="CU4591" s="174">
        <v>1016</v>
      </c>
      <c r="CV4591" s="174">
        <v>118725</v>
      </c>
      <c r="CW4591" s="174">
        <v>5</v>
      </c>
      <c r="CX4591" s="174">
        <v>1405.453</v>
      </c>
    </row>
    <row r="4592" spans="84:102" x14ac:dyDescent="0.25">
      <c r="CF4592" s="3" t="s">
        <v>3073</v>
      </c>
      <c r="CG4592" s="174">
        <v>25111</v>
      </c>
      <c r="CH4592" s="174">
        <v>2323</v>
      </c>
      <c r="CI4592" s="174">
        <v>5</v>
      </c>
      <c r="CJ4592" s="174">
        <v>1405.2650000000001</v>
      </c>
      <c r="CK4592" s="174">
        <v>1405.2650000000001</v>
      </c>
      <c r="CU4592" s="174">
        <v>25111</v>
      </c>
      <c r="CV4592" s="174">
        <v>2323</v>
      </c>
      <c r="CW4592" s="174">
        <v>5</v>
      </c>
      <c r="CX4592" s="174">
        <v>1405.2650000000001</v>
      </c>
    </row>
    <row r="4593" spans="84:102" x14ac:dyDescent="0.25">
      <c r="CF4593" s="3" t="s">
        <v>3073</v>
      </c>
      <c r="CG4593" s="174">
        <v>890</v>
      </c>
      <c r="CH4593" s="174">
        <v>108201</v>
      </c>
      <c r="CI4593" s="174">
        <v>5</v>
      </c>
      <c r="CJ4593" s="174">
        <v>1404.8520000000001</v>
      </c>
      <c r="CK4593" s="174">
        <v>1404.8520000000001</v>
      </c>
      <c r="CU4593" s="174">
        <v>890</v>
      </c>
      <c r="CV4593" s="174">
        <v>108201</v>
      </c>
      <c r="CW4593" s="174">
        <v>5</v>
      </c>
      <c r="CX4593" s="174">
        <v>1404.8520000000001</v>
      </c>
    </row>
    <row r="4594" spans="84:102" x14ac:dyDescent="0.25">
      <c r="CF4594" s="3" t="s">
        <v>3073</v>
      </c>
      <c r="CG4594" s="174">
        <v>127353</v>
      </c>
      <c r="CH4594" s="174">
        <v>1236</v>
      </c>
      <c r="CI4594" s="174">
        <v>5</v>
      </c>
      <c r="CJ4594" s="174">
        <v>1404.623</v>
      </c>
      <c r="CK4594" s="174">
        <v>1404.623</v>
      </c>
      <c r="CU4594" s="174">
        <v>127353</v>
      </c>
      <c r="CV4594" s="174">
        <v>1236</v>
      </c>
      <c r="CW4594" s="174">
        <v>5</v>
      </c>
      <c r="CX4594" s="174">
        <v>1404.623</v>
      </c>
    </row>
    <row r="4595" spans="84:102" x14ac:dyDescent="0.25">
      <c r="CF4595" s="3" t="s">
        <v>3073</v>
      </c>
      <c r="CG4595" s="174">
        <v>1445</v>
      </c>
      <c r="CH4595" s="174">
        <v>100158</v>
      </c>
      <c r="CI4595" s="174">
        <v>5</v>
      </c>
      <c r="CJ4595" s="174">
        <v>1404.057</v>
      </c>
      <c r="CK4595" s="174">
        <v>1404.057</v>
      </c>
      <c r="CU4595" s="174">
        <v>1445</v>
      </c>
      <c r="CV4595" s="174">
        <v>100158</v>
      </c>
      <c r="CW4595" s="174">
        <v>5</v>
      </c>
      <c r="CX4595" s="174">
        <v>1404.057</v>
      </c>
    </row>
    <row r="4596" spans="84:102" x14ac:dyDescent="0.25">
      <c r="CF4596" s="3" t="s">
        <v>3073</v>
      </c>
      <c r="CG4596" s="174">
        <v>1033</v>
      </c>
      <c r="CH4596" s="174">
        <v>122188</v>
      </c>
      <c r="CI4596" s="174">
        <v>5</v>
      </c>
      <c r="CJ4596" s="174">
        <v>1403.8979999999999</v>
      </c>
      <c r="CK4596" s="174">
        <v>1403.8979999999999</v>
      </c>
      <c r="CU4596" s="174">
        <v>1033</v>
      </c>
      <c r="CV4596" s="174">
        <v>122188</v>
      </c>
      <c r="CW4596" s="174">
        <v>5</v>
      </c>
      <c r="CX4596" s="174">
        <v>1403.8979999999999</v>
      </c>
    </row>
    <row r="4597" spans="84:102" x14ac:dyDescent="0.25">
      <c r="CF4597" s="3" t="s">
        <v>3073</v>
      </c>
      <c r="CG4597" s="174">
        <v>574</v>
      </c>
      <c r="CH4597" s="174">
        <v>84823</v>
      </c>
      <c r="CI4597" s="174">
        <v>5</v>
      </c>
      <c r="CJ4597" s="174">
        <v>1403.6980000000001</v>
      </c>
      <c r="CK4597" s="174">
        <v>1403.6980000000001</v>
      </c>
      <c r="CU4597" s="174">
        <v>574</v>
      </c>
      <c r="CV4597" s="174">
        <v>84823</v>
      </c>
      <c r="CW4597" s="174">
        <v>5</v>
      </c>
      <c r="CX4597" s="174">
        <v>1403.6980000000001</v>
      </c>
    </row>
    <row r="4598" spans="84:102" x14ac:dyDescent="0.25">
      <c r="CF4598" s="3" t="s">
        <v>3073</v>
      </c>
      <c r="CG4598" s="174">
        <v>83189</v>
      </c>
      <c r="CH4598" s="174">
        <v>551</v>
      </c>
      <c r="CI4598" s="174">
        <v>5</v>
      </c>
      <c r="CJ4598" s="174">
        <v>1403.117</v>
      </c>
      <c r="CK4598" s="174">
        <v>1403.117</v>
      </c>
      <c r="CU4598" s="174">
        <v>83189</v>
      </c>
      <c r="CV4598" s="174">
        <v>551</v>
      </c>
      <c r="CW4598" s="174">
        <v>5</v>
      </c>
      <c r="CX4598" s="174">
        <v>1403.117</v>
      </c>
    </row>
    <row r="4599" spans="84:102" x14ac:dyDescent="0.25">
      <c r="CF4599" s="3" t="s">
        <v>3073</v>
      </c>
      <c r="CG4599" s="174">
        <v>41513</v>
      </c>
      <c r="CH4599" s="174">
        <v>2572</v>
      </c>
      <c r="CI4599" s="174">
        <v>5</v>
      </c>
      <c r="CJ4599" s="174">
        <v>1402.934</v>
      </c>
      <c r="CK4599" s="174">
        <v>1402.934</v>
      </c>
      <c r="CU4599" s="174">
        <v>41513</v>
      </c>
      <c r="CV4599" s="174">
        <v>2572</v>
      </c>
      <c r="CW4599" s="174">
        <v>5</v>
      </c>
      <c r="CX4599" s="174">
        <v>1402.934</v>
      </c>
    </row>
    <row r="4600" spans="84:102" x14ac:dyDescent="0.25">
      <c r="CF4600" s="3" t="s">
        <v>3073</v>
      </c>
      <c r="CG4600" s="174">
        <v>3270</v>
      </c>
      <c r="CH4600" s="174">
        <v>160944</v>
      </c>
      <c r="CI4600" s="174">
        <v>5</v>
      </c>
      <c r="CJ4600" s="174">
        <v>1402.7829999999999</v>
      </c>
      <c r="CK4600" s="174">
        <v>1402.7829999999999</v>
      </c>
      <c r="CU4600" s="174">
        <v>3270</v>
      </c>
      <c r="CV4600" s="174">
        <v>160944</v>
      </c>
      <c r="CW4600" s="174">
        <v>5</v>
      </c>
      <c r="CX4600" s="174">
        <v>1402.7829999999999</v>
      </c>
    </row>
    <row r="4601" spans="84:102" x14ac:dyDescent="0.25">
      <c r="CF4601" s="3" t="s">
        <v>3073</v>
      </c>
      <c r="CG4601" s="174">
        <v>75786</v>
      </c>
      <c r="CH4601" s="174">
        <v>361</v>
      </c>
      <c r="CI4601" s="174">
        <v>5</v>
      </c>
      <c r="CJ4601" s="174">
        <v>1402.6420000000001</v>
      </c>
      <c r="CK4601" s="174">
        <v>1402.6420000000001</v>
      </c>
      <c r="CU4601" s="174">
        <v>75786</v>
      </c>
      <c r="CV4601" s="174">
        <v>361</v>
      </c>
      <c r="CW4601" s="174">
        <v>5</v>
      </c>
      <c r="CX4601" s="174">
        <v>1402.6420000000001</v>
      </c>
    </row>
    <row r="4602" spans="84:102" x14ac:dyDescent="0.25">
      <c r="CF4602" s="3" t="s">
        <v>3073</v>
      </c>
      <c r="CG4602" s="174">
        <v>211</v>
      </c>
      <c r="CH4602" s="174">
        <v>71422</v>
      </c>
      <c r="CI4602" s="174">
        <v>5</v>
      </c>
      <c r="CJ4602" s="174">
        <v>1402.5450000000001</v>
      </c>
      <c r="CK4602" s="174">
        <v>1402.5450000000001</v>
      </c>
      <c r="CU4602" s="174">
        <v>211</v>
      </c>
      <c r="CV4602" s="174">
        <v>71422</v>
      </c>
      <c r="CW4602" s="174">
        <v>5</v>
      </c>
      <c r="CX4602" s="174">
        <v>1402.5450000000001</v>
      </c>
    </row>
    <row r="4603" spans="84:102" x14ac:dyDescent="0.25">
      <c r="CF4603" s="3" t="s">
        <v>3073</v>
      </c>
      <c r="CG4603" s="174">
        <v>71422</v>
      </c>
      <c r="CH4603" s="174">
        <v>211</v>
      </c>
      <c r="CI4603" s="174">
        <v>5</v>
      </c>
      <c r="CJ4603" s="174">
        <v>1402.508</v>
      </c>
      <c r="CK4603" s="174">
        <v>1402.508</v>
      </c>
      <c r="CU4603" s="174">
        <v>71422</v>
      </c>
      <c r="CV4603" s="174">
        <v>211</v>
      </c>
      <c r="CW4603" s="174">
        <v>5</v>
      </c>
      <c r="CX4603" s="174">
        <v>1402.508</v>
      </c>
    </row>
    <row r="4604" spans="84:102" x14ac:dyDescent="0.25">
      <c r="CF4604" s="3" t="s">
        <v>3073</v>
      </c>
      <c r="CG4604" s="174">
        <v>1716</v>
      </c>
      <c r="CH4604" s="174">
        <v>63567</v>
      </c>
      <c r="CI4604" s="174">
        <v>5</v>
      </c>
      <c r="CJ4604" s="174">
        <v>1401.8389999999999</v>
      </c>
      <c r="CK4604" s="174">
        <v>1401.8389999999999</v>
      </c>
      <c r="CU4604" s="174">
        <v>1716</v>
      </c>
      <c r="CV4604" s="174">
        <v>63567</v>
      </c>
      <c r="CW4604" s="174">
        <v>5</v>
      </c>
      <c r="CX4604" s="174">
        <v>1401.8389999999999</v>
      </c>
    </row>
    <row r="4605" spans="84:102" x14ac:dyDescent="0.25">
      <c r="CF4605" s="3" t="s">
        <v>3073</v>
      </c>
      <c r="CG4605" s="174">
        <v>99353</v>
      </c>
      <c r="CH4605" s="174">
        <v>1454</v>
      </c>
      <c r="CI4605" s="174">
        <v>5</v>
      </c>
      <c r="CJ4605" s="174">
        <v>1401.4079999999999</v>
      </c>
      <c r="CK4605" s="174">
        <v>1401.4079999999999</v>
      </c>
      <c r="CU4605" s="174">
        <v>99353</v>
      </c>
      <c r="CV4605" s="174">
        <v>1454</v>
      </c>
      <c r="CW4605" s="174">
        <v>5</v>
      </c>
      <c r="CX4605" s="174">
        <v>1401.4079999999999</v>
      </c>
    </row>
    <row r="4606" spans="84:102" x14ac:dyDescent="0.25">
      <c r="CF4606" s="3" t="s">
        <v>3073</v>
      </c>
      <c r="CG4606" s="174">
        <v>111019</v>
      </c>
      <c r="CH4606" s="174">
        <v>1361</v>
      </c>
      <c r="CI4606" s="174">
        <v>5</v>
      </c>
      <c r="CJ4606" s="174">
        <v>1401.32</v>
      </c>
      <c r="CK4606" s="174">
        <v>1401.32</v>
      </c>
      <c r="CU4606" s="174">
        <v>111019</v>
      </c>
      <c r="CV4606" s="174">
        <v>1361</v>
      </c>
      <c r="CW4606" s="174">
        <v>5</v>
      </c>
      <c r="CX4606" s="174">
        <v>1401.32</v>
      </c>
    </row>
    <row r="4607" spans="84:102" x14ac:dyDescent="0.25">
      <c r="CF4607" s="3" t="s">
        <v>3073</v>
      </c>
      <c r="CG4607" s="174">
        <v>144506</v>
      </c>
      <c r="CH4607" s="174">
        <v>1141</v>
      </c>
      <c r="CI4607" s="174">
        <v>5</v>
      </c>
      <c r="CJ4607" s="174">
        <v>1401.279</v>
      </c>
      <c r="CK4607" s="174">
        <v>1401.279</v>
      </c>
      <c r="CU4607" s="174">
        <v>144506</v>
      </c>
      <c r="CV4607" s="174">
        <v>1141</v>
      </c>
      <c r="CW4607" s="174">
        <v>5</v>
      </c>
      <c r="CX4607" s="174">
        <v>1401.279</v>
      </c>
    </row>
    <row r="4608" spans="84:102" x14ac:dyDescent="0.25">
      <c r="CF4608" s="3" t="s">
        <v>3073</v>
      </c>
      <c r="CG4608" s="174">
        <v>96815</v>
      </c>
      <c r="CH4608" s="174">
        <v>723</v>
      </c>
      <c r="CI4608" s="174">
        <v>5</v>
      </c>
      <c r="CJ4608" s="174">
        <v>1400.989</v>
      </c>
      <c r="CK4608" s="174">
        <v>1400.989</v>
      </c>
      <c r="CU4608" s="174">
        <v>96815</v>
      </c>
      <c r="CV4608" s="174">
        <v>723</v>
      </c>
      <c r="CW4608" s="174">
        <v>5</v>
      </c>
      <c r="CX4608" s="174">
        <v>1400.989</v>
      </c>
    </row>
    <row r="4609" spans="84:102" x14ac:dyDescent="0.25">
      <c r="CF4609" s="3" t="s">
        <v>3073</v>
      </c>
      <c r="CG4609" s="174">
        <v>1502</v>
      </c>
      <c r="CH4609" s="174">
        <v>90870</v>
      </c>
      <c r="CI4609" s="174">
        <v>5</v>
      </c>
      <c r="CJ4609" s="174">
        <v>1400.644</v>
      </c>
      <c r="CK4609" s="174">
        <v>1400.644</v>
      </c>
      <c r="CU4609" s="174">
        <v>1502</v>
      </c>
      <c r="CV4609" s="174">
        <v>90870</v>
      </c>
      <c r="CW4609" s="174">
        <v>5</v>
      </c>
      <c r="CX4609" s="174">
        <v>1400.644</v>
      </c>
    </row>
    <row r="4610" spans="84:102" x14ac:dyDescent="0.25">
      <c r="CF4610" s="3" t="s">
        <v>3073</v>
      </c>
      <c r="CG4610" s="174">
        <v>96517</v>
      </c>
      <c r="CH4610" s="174">
        <v>711</v>
      </c>
      <c r="CI4610" s="174">
        <v>5</v>
      </c>
      <c r="CJ4610" s="174">
        <v>1400.1990000000001</v>
      </c>
      <c r="CK4610" s="174">
        <v>1400.1990000000001</v>
      </c>
      <c r="CU4610" s="174">
        <v>96517</v>
      </c>
      <c r="CV4610" s="174">
        <v>711</v>
      </c>
      <c r="CW4610" s="174">
        <v>5</v>
      </c>
      <c r="CX4610" s="174">
        <v>1400.1990000000001</v>
      </c>
    </row>
    <row r="4611" spans="84:102" x14ac:dyDescent="0.25">
      <c r="CF4611" s="3" t="s">
        <v>3073</v>
      </c>
      <c r="CG4611" s="174">
        <v>84113</v>
      </c>
      <c r="CH4611" s="174">
        <v>1564</v>
      </c>
      <c r="CI4611" s="174">
        <v>5</v>
      </c>
      <c r="CJ4611" s="174">
        <v>1400.0830000000001</v>
      </c>
      <c r="CK4611" s="174">
        <v>1400.0830000000001</v>
      </c>
      <c r="CU4611" s="174">
        <v>84113</v>
      </c>
      <c r="CV4611" s="174">
        <v>1564</v>
      </c>
      <c r="CW4611" s="174">
        <v>5</v>
      </c>
      <c r="CX4611" s="174">
        <v>1400.0830000000001</v>
      </c>
    </row>
    <row r="4612" spans="84:102" x14ac:dyDescent="0.25">
      <c r="CF4612" s="3" t="s">
        <v>3073</v>
      </c>
      <c r="CG4612" s="174">
        <v>129742</v>
      </c>
      <c r="CH4612" s="174">
        <v>1068</v>
      </c>
      <c r="CI4612" s="174">
        <v>5</v>
      </c>
      <c r="CJ4612" s="174">
        <v>1399.94</v>
      </c>
      <c r="CK4612" s="174">
        <v>1399.94</v>
      </c>
      <c r="CU4612" s="174">
        <v>129742</v>
      </c>
      <c r="CV4612" s="174">
        <v>1068</v>
      </c>
      <c r="CW4612" s="174">
        <v>5</v>
      </c>
      <c r="CX4612" s="174">
        <v>1399.94</v>
      </c>
    </row>
    <row r="4613" spans="84:102" x14ac:dyDescent="0.25">
      <c r="CF4613" s="3" t="s">
        <v>3073</v>
      </c>
      <c r="CG4613" s="174">
        <v>66511</v>
      </c>
      <c r="CH4613" s="174">
        <v>1680</v>
      </c>
      <c r="CI4613" s="174">
        <v>5</v>
      </c>
      <c r="CJ4613" s="174">
        <v>1399.52</v>
      </c>
      <c r="CK4613" s="174">
        <v>1399.52</v>
      </c>
      <c r="CU4613" s="174">
        <v>66511</v>
      </c>
      <c r="CV4613" s="174">
        <v>1680</v>
      </c>
      <c r="CW4613" s="174">
        <v>5</v>
      </c>
      <c r="CX4613" s="174">
        <v>1399.52</v>
      </c>
    </row>
    <row r="4614" spans="84:102" x14ac:dyDescent="0.25">
      <c r="CF4614" s="3" t="s">
        <v>3073</v>
      </c>
      <c r="CG4614" s="174">
        <v>650</v>
      </c>
      <c r="CH4614" s="174">
        <v>89322</v>
      </c>
      <c r="CI4614" s="174">
        <v>5</v>
      </c>
      <c r="CJ4614" s="174">
        <v>1399.3409999999999</v>
      </c>
      <c r="CK4614" s="174">
        <v>1399.3409999999999</v>
      </c>
      <c r="CU4614" s="174">
        <v>650</v>
      </c>
      <c r="CV4614" s="174">
        <v>89322</v>
      </c>
      <c r="CW4614" s="174">
        <v>5</v>
      </c>
      <c r="CX4614" s="174">
        <v>1399.3409999999999</v>
      </c>
    </row>
    <row r="4615" spans="84:102" x14ac:dyDescent="0.25">
      <c r="CF4615" s="3" t="s">
        <v>3073</v>
      </c>
      <c r="CG4615" s="174">
        <v>68235</v>
      </c>
      <c r="CH4615" s="174">
        <v>162</v>
      </c>
      <c r="CI4615" s="174">
        <v>5</v>
      </c>
      <c r="CJ4615" s="174">
        <v>1399.3050000000001</v>
      </c>
      <c r="CK4615" s="174">
        <v>1399.3050000000001</v>
      </c>
      <c r="CU4615" s="174">
        <v>68235</v>
      </c>
      <c r="CV4615" s="174">
        <v>162</v>
      </c>
      <c r="CW4615" s="174">
        <v>5</v>
      </c>
      <c r="CX4615" s="174">
        <v>1399.3050000000001</v>
      </c>
    </row>
    <row r="4616" spans="84:102" x14ac:dyDescent="0.25">
      <c r="CF4616" s="3" t="s">
        <v>3073</v>
      </c>
      <c r="CG4616" s="174">
        <v>73829</v>
      </c>
      <c r="CH4616" s="174">
        <v>1647</v>
      </c>
      <c r="CI4616" s="174">
        <v>5</v>
      </c>
      <c r="CJ4616" s="174">
        <v>1399.152</v>
      </c>
      <c r="CK4616" s="174">
        <v>1399.152</v>
      </c>
      <c r="CU4616" s="174">
        <v>73829</v>
      </c>
      <c r="CV4616" s="174">
        <v>1647</v>
      </c>
      <c r="CW4616" s="174">
        <v>5</v>
      </c>
      <c r="CX4616" s="174">
        <v>1399.152</v>
      </c>
    </row>
    <row r="4617" spans="84:102" x14ac:dyDescent="0.25">
      <c r="CF4617" s="3" t="s">
        <v>3073</v>
      </c>
      <c r="CG4617" s="174">
        <v>82163</v>
      </c>
      <c r="CH4617" s="174">
        <v>426</v>
      </c>
      <c r="CI4617" s="174">
        <v>5</v>
      </c>
      <c r="CJ4617" s="174">
        <v>1398.943</v>
      </c>
      <c r="CK4617" s="174">
        <v>1398.943</v>
      </c>
      <c r="CU4617" s="174">
        <v>82163</v>
      </c>
      <c r="CV4617" s="174">
        <v>426</v>
      </c>
      <c r="CW4617" s="174">
        <v>5</v>
      </c>
      <c r="CX4617" s="174">
        <v>1398.943</v>
      </c>
    </row>
    <row r="4618" spans="84:102" x14ac:dyDescent="0.25">
      <c r="CF4618" s="3" t="s">
        <v>3073</v>
      </c>
      <c r="CG4618" s="174">
        <v>30644</v>
      </c>
      <c r="CH4618" s="174">
        <v>2430</v>
      </c>
      <c r="CI4618" s="174">
        <v>5</v>
      </c>
      <c r="CJ4618" s="174">
        <v>1398.5119999999999</v>
      </c>
      <c r="CK4618" s="174">
        <v>1398.5119999999999</v>
      </c>
      <c r="CU4618" s="174">
        <v>30644</v>
      </c>
      <c r="CV4618" s="174">
        <v>2430</v>
      </c>
      <c r="CW4618" s="174">
        <v>5</v>
      </c>
      <c r="CX4618" s="174">
        <v>1398.5119999999999</v>
      </c>
    </row>
    <row r="4619" spans="84:102" x14ac:dyDescent="0.25">
      <c r="CF4619" s="3" t="s">
        <v>3073</v>
      </c>
      <c r="CG4619" s="174">
        <v>70464</v>
      </c>
      <c r="CH4619" s="174">
        <v>1666</v>
      </c>
      <c r="CI4619" s="174">
        <v>5</v>
      </c>
      <c r="CJ4619" s="174">
        <v>1398.395</v>
      </c>
      <c r="CK4619" s="174">
        <v>1398.395</v>
      </c>
      <c r="CU4619" s="174">
        <v>70464</v>
      </c>
      <c r="CV4619" s="174">
        <v>1666</v>
      </c>
      <c r="CW4619" s="174">
        <v>5</v>
      </c>
      <c r="CX4619" s="174">
        <v>1398.395</v>
      </c>
    </row>
    <row r="4620" spans="84:102" x14ac:dyDescent="0.25">
      <c r="CF4620" s="3" t="s">
        <v>3073</v>
      </c>
      <c r="CG4620" s="174">
        <v>2162</v>
      </c>
      <c r="CH4620" s="174">
        <v>14002</v>
      </c>
      <c r="CI4620" s="174">
        <v>5</v>
      </c>
      <c r="CJ4620" s="174">
        <v>1398.1030000000001</v>
      </c>
      <c r="CK4620" s="174">
        <v>1398.1030000000001</v>
      </c>
      <c r="CU4620" s="174">
        <v>2162</v>
      </c>
      <c r="CV4620" s="174">
        <v>14002</v>
      </c>
      <c r="CW4620" s="174">
        <v>5</v>
      </c>
      <c r="CX4620" s="174">
        <v>1398.1030000000001</v>
      </c>
    </row>
    <row r="4621" spans="84:102" x14ac:dyDescent="0.25">
      <c r="CF4621" s="3" t="s">
        <v>3073</v>
      </c>
      <c r="CG4621" s="174">
        <v>3173</v>
      </c>
      <c r="CH4621" s="174">
        <v>153706</v>
      </c>
      <c r="CI4621" s="174">
        <v>5</v>
      </c>
      <c r="CJ4621" s="174">
        <v>1397.8910000000001</v>
      </c>
      <c r="CK4621" s="174">
        <v>1397.8910000000001</v>
      </c>
      <c r="CU4621" s="174">
        <v>3173</v>
      </c>
      <c r="CV4621" s="174">
        <v>153706</v>
      </c>
      <c r="CW4621" s="174">
        <v>5</v>
      </c>
      <c r="CX4621" s="174">
        <v>1397.8910000000001</v>
      </c>
    </row>
    <row r="4622" spans="84:102" x14ac:dyDescent="0.25">
      <c r="CF4622" s="3" t="s">
        <v>3073</v>
      </c>
      <c r="CG4622" s="174">
        <v>59686</v>
      </c>
      <c r="CH4622" s="174">
        <v>7</v>
      </c>
      <c r="CI4622" s="174">
        <v>5</v>
      </c>
      <c r="CJ4622" s="174">
        <v>1397.704</v>
      </c>
      <c r="CK4622" s="174">
        <v>1397.704</v>
      </c>
      <c r="CU4622" s="174">
        <v>59686</v>
      </c>
      <c r="CV4622" s="174">
        <v>7</v>
      </c>
      <c r="CW4622" s="174">
        <v>5</v>
      </c>
      <c r="CX4622" s="174">
        <v>1397.704</v>
      </c>
    </row>
    <row r="4623" spans="84:102" x14ac:dyDescent="0.25">
      <c r="CF4623" s="3" t="s">
        <v>3073</v>
      </c>
      <c r="CG4623" s="174">
        <v>2269</v>
      </c>
      <c r="CH4623" s="174">
        <v>20638</v>
      </c>
      <c r="CI4623" s="174">
        <v>5</v>
      </c>
      <c r="CJ4623" s="174">
        <v>1397.396</v>
      </c>
      <c r="CK4623" s="174">
        <v>1397.396</v>
      </c>
      <c r="CU4623" s="174">
        <v>2269</v>
      </c>
      <c r="CV4623" s="174">
        <v>20638</v>
      </c>
      <c r="CW4623" s="174">
        <v>5</v>
      </c>
      <c r="CX4623" s="174">
        <v>1397.396</v>
      </c>
    </row>
    <row r="4624" spans="84:102" x14ac:dyDescent="0.25">
      <c r="CF4624" s="3" t="s">
        <v>3073</v>
      </c>
      <c r="CG4624" s="174">
        <v>1147</v>
      </c>
      <c r="CH4624" s="174">
        <v>144868</v>
      </c>
      <c r="CI4624" s="174">
        <v>5</v>
      </c>
      <c r="CJ4624" s="174">
        <v>1397.3240000000001</v>
      </c>
      <c r="CK4624" s="174">
        <v>1397.3240000000001</v>
      </c>
      <c r="CU4624" s="174">
        <v>1147</v>
      </c>
      <c r="CV4624" s="174">
        <v>144868</v>
      </c>
      <c r="CW4624" s="174">
        <v>5</v>
      </c>
      <c r="CX4624" s="174">
        <v>1397.3240000000001</v>
      </c>
    </row>
    <row r="4625" spans="84:102" x14ac:dyDescent="0.25">
      <c r="CF4625" s="3" t="s">
        <v>3073</v>
      </c>
      <c r="CG4625" s="174">
        <v>109255</v>
      </c>
      <c r="CH4625" s="174">
        <v>1402</v>
      </c>
      <c r="CI4625" s="174">
        <v>5</v>
      </c>
      <c r="CJ4625" s="174">
        <v>1397.3119999999999</v>
      </c>
      <c r="CK4625" s="174">
        <v>1397.3119999999999</v>
      </c>
      <c r="CU4625" s="174">
        <v>109255</v>
      </c>
      <c r="CV4625" s="174">
        <v>1402</v>
      </c>
      <c r="CW4625" s="174">
        <v>5</v>
      </c>
      <c r="CX4625" s="174">
        <v>1397.3119999999999</v>
      </c>
    </row>
    <row r="4626" spans="84:102" x14ac:dyDescent="0.25">
      <c r="CF4626" s="3" t="s">
        <v>3073</v>
      </c>
      <c r="CG4626" s="174">
        <v>80755</v>
      </c>
      <c r="CH4626" s="174">
        <v>1577</v>
      </c>
      <c r="CI4626" s="174">
        <v>5</v>
      </c>
      <c r="CJ4626" s="174">
        <v>1397.2850000000001</v>
      </c>
      <c r="CK4626" s="174">
        <v>1397.2850000000001</v>
      </c>
      <c r="CU4626" s="174">
        <v>80755</v>
      </c>
      <c r="CV4626" s="174">
        <v>1577</v>
      </c>
      <c r="CW4626" s="174">
        <v>5</v>
      </c>
      <c r="CX4626" s="174">
        <v>1397.2850000000001</v>
      </c>
    </row>
    <row r="4627" spans="84:102" x14ac:dyDescent="0.25">
      <c r="CF4627" s="3" t="s">
        <v>3073</v>
      </c>
      <c r="CG4627" s="174">
        <v>66179</v>
      </c>
      <c r="CH4627" s="174">
        <v>1693</v>
      </c>
      <c r="CI4627" s="174">
        <v>5</v>
      </c>
      <c r="CJ4627" s="174">
        <v>1397.258</v>
      </c>
      <c r="CK4627" s="174">
        <v>1397.258</v>
      </c>
      <c r="CU4627" s="174">
        <v>66179</v>
      </c>
      <c r="CV4627" s="174">
        <v>1693</v>
      </c>
      <c r="CW4627" s="174">
        <v>5</v>
      </c>
      <c r="CX4627" s="174">
        <v>1397.258</v>
      </c>
    </row>
    <row r="4628" spans="84:102" x14ac:dyDescent="0.25">
      <c r="CF4628" s="3" t="s">
        <v>3073</v>
      </c>
      <c r="CG4628" s="174">
        <v>1230</v>
      </c>
      <c r="CH4628" s="174">
        <v>130745</v>
      </c>
      <c r="CI4628" s="174">
        <v>5</v>
      </c>
      <c r="CJ4628" s="174">
        <v>1397.2159999999999</v>
      </c>
      <c r="CK4628" s="174">
        <v>1397.2159999999999</v>
      </c>
      <c r="CU4628" s="174">
        <v>1230</v>
      </c>
      <c r="CV4628" s="174">
        <v>130745</v>
      </c>
      <c r="CW4628" s="174">
        <v>5</v>
      </c>
      <c r="CX4628" s="174">
        <v>1397.2159999999999</v>
      </c>
    </row>
    <row r="4629" spans="84:102" x14ac:dyDescent="0.25">
      <c r="CF4629" s="3" t="s">
        <v>3073</v>
      </c>
      <c r="CG4629" s="174">
        <v>1424</v>
      </c>
      <c r="CH4629" s="174">
        <v>101481</v>
      </c>
      <c r="CI4629" s="174">
        <v>5</v>
      </c>
      <c r="CJ4629" s="174">
        <v>1396.825</v>
      </c>
      <c r="CK4629" s="174">
        <v>1396.825</v>
      </c>
      <c r="CU4629" s="174">
        <v>1424</v>
      </c>
      <c r="CV4629" s="174">
        <v>101481</v>
      </c>
      <c r="CW4629" s="174">
        <v>5</v>
      </c>
      <c r="CX4629" s="174">
        <v>1396.825</v>
      </c>
    </row>
    <row r="4630" spans="84:102" x14ac:dyDescent="0.25">
      <c r="CF4630" s="3" t="s">
        <v>3073</v>
      </c>
      <c r="CG4630" s="174">
        <v>137841</v>
      </c>
      <c r="CH4630" s="174">
        <v>1099</v>
      </c>
      <c r="CI4630" s="174">
        <v>5</v>
      </c>
      <c r="CJ4630" s="174">
        <v>1396.6410000000001</v>
      </c>
      <c r="CK4630" s="174">
        <v>1396.6410000000001</v>
      </c>
      <c r="CU4630" s="174">
        <v>137841</v>
      </c>
      <c r="CV4630" s="174">
        <v>1099</v>
      </c>
      <c r="CW4630" s="174">
        <v>5</v>
      </c>
      <c r="CX4630" s="174">
        <v>1396.6410000000001</v>
      </c>
    </row>
    <row r="4631" spans="84:102" x14ac:dyDescent="0.25">
      <c r="CF4631" s="3" t="s">
        <v>3073</v>
      </c>
      <c r="CG4631" s="174">
        <v>86912</v>
      </c>
      <c r="CH4631" s="174">
        <v>619</v>
      </c>
      <c r="CI4631" s="174">
        <v>5</v>
      </c>
      <c r="CJ4631" s="174">
        <v>1395.857</v>
      </c>
      <c r="CK4631" s="174">
        <v>1395.857</v>
      </c>
      <c r="CU4631" s="174">
        <v>86912</v>
      </c>
      <c r="CV4631" s="174">
        <v>619</v>
      </c>
      <c r="CW4631" s="174">
        <v>5</v>
      </c>
      <c r="CX4631" s="174">
        <v>1395.857</v>
      </c>
    </row>
    <row r="4632" spans="84:102" x14ac:dyDescent="0.25">
      <c r="CF4632" s="3" t="s">
        <v>3073</v>
      </c>
      <c r="CG4632" s="174">
        <v>3225</v>
      </c>
      <c r="CH4632" s="174">
        <v>157879</v>
      </c>
      <c r="CI4632" s="174">
        <v>5</v>
      </c>
      <c r="CJ4632" s="174">
        <v>1395.7760000000001</v>
      </c>
      <c r="CK4632" s="174">
        <v>1395.7760000000001</v>
      </c>
      <c r="CU4632" s="174">
        <v>3225</v>
      </c>
      <c r="CV4632" s="174">
        <v>157879</v>
      </c>
      <c r="CW4632" s="174">
        <v>5</v>
      </c>
      <c r="CX4632" s="174">
        <v>1395.7760000000001</v>
      </c>
    </row>
    <row r="4633" spans="84:102" x14ac:dyDescent="0.25">
      <c r="CF4633" s="3" t="s">
        <v>3073</v>
      </c>
      <c r="CG4633" s="174">
        <v>64425</v>
      </c>
      <c r="CH4633" s="174">
        <v>1710</v>
      </c>
      <c r="CI4633" s="174">
        <v>5</v>
      </c>
      <c r="CJ4633" s="174">
        <v>1395.7760000000001</v>
      </c>
      <c r="CK4633" s="174">
        <v>1395.7760000000001</v>
      </c>
      <c r="CU4633" s="174">
        <v>64425</v>
      </c>
      <c r="CV4633" s="174">
        <v>1710</v>
      </c>
      <c r="CW4633" s="174">
        <v>5</v>
      </c>
      <c r="CX4633" s="174">
        <v>1395.7760000000001</v>
      </c>
    </row>
    <row r="4634" spans="84:102" x14ac:dyDescent="0.25">
      <c r="CF4634" s="3" t="s">
        <v>3073</v>
      </c>
      <c r="CG4634" s="174">
        <v>198738</v>
      </c>
      <c r="CH4634" s="174">
        <v>2826</v>
      </c>
      <c r="CI4634" s="174">
        <v>5</v>
      </c>
      <c r="CJ4634" s="174">
        <v>1395.297</v>
      </c>
      <c r="CK4634" s="174">
        <v>1395.297</v>
      </c>
      <c r="CU4634" s="174">
        <v>198738</v>
      </c>
      <c r="CV4634" s="174">
        <v>2826</v>
      </c>
      <c r="CW4634" s="174">
        <v>5</v>
      </c>
      <c r="CX4634" s="174">
        <v>1395.297</v>
      </c>
    </row>
    <row r="4635" spans="84:102" x14ac:dyDescent="0.25">
      <c r="CF4635" s="3" t="s">
        <v>3073</v>
      </c>
      <c r="CG4635" s="174">
        <v>1566</v>
      </c>
      <c r="CH4635" s="174">
        <v>84172</v>
      </c>
      <c r="CI4635" s="174">
        <v>5</v>
      </c>
      <c r="CJ4635" s="174">
        <v>1394.829</v>
      </c>
      <c r="CK4635" s="174">
        <v>1394.829</v>
      </c>
      <c r="CU4635" s="174">
        <v>1566</v>
      </c>
      <c r="CV4635" s="174">
        <v>84172</v>
      </c>
      <c r="CW4635" s="174">
        <v>5</v>
      </c>
      <c r="CX4635" s="174">
        <v>1394.829</v>
      </c>
    </row>
    <row r="4636" spans="84:102" x14ac:dyDescent="0.25">
      <c r="CF4636" s="3" t="s">
        <v>3073</v>
      </c>
      <c r="CG4636" s="174">
        <v>50183</v>
      </c>
      <c r="CH4636" s="174">
        <v>3476</v>
      </c>
      <c r="CI4636" s="174">
        <v>5</v>
      </c>
      <c r="CJ4636" s="174">
        <v>1394.614</v>
      </c>
      <c r="CK4636" s="174">
        <v>1394.614</v>
      </c>
      <c r="CU4636" s="174">
        <v>50183</v>
      </c>
      <c r="CV4636" s="174">
        <v>3476</v>
      </c>
      <c r="CW4636" s="174">
        <v>5</v>
      </c>
      <c r="CX4636" s="174">
        <v>1394.614</v>
      </c>
    </row>
    <row r="4637" spans="84:102" x14ac:dyDescent="0.25">
      <c r="CF4637" s="3" t="s">
        <v>3073</v>
      </c>
      <c r="CG4637" s="174">
        <v>978</v>
      </c>
      <c r="CH4637" s="174">
        <v>115165</v>
      </c>
      <c r="CI4637" s="174">
        <v>5</v>
      </c>
      <c r="CJ4637" s="174">
        <v>1394.575</v>
      </c>
      <c r="CK4637" s="174">
        <v>1394.575</v>
      </c>
      <c r="CU4637" s="174">
        <v>978</v>
      </c>
      <c r="CV4637" s="174">
        <v>115165</v>
      </c>
      <c r="CW4637" s="174">
        <v>5</v>
      </c>
      <c r="CX4637" s="174">
        <v>1394.575</v>
      </c>
    </row>
    <row r="4638" spans="84:102" x14ac:dyDescent="0.25">
      <c r="CF4638" s="3" t="s">
        <v>3073</v>
      </c>
      <c r="CG4638" s="174">
        <v>3225</v>
      </c>
      <c r="CH4638" s="174">
        <v>159217</v>
      </c>
      <c r="CI4638" s="174">
        <v>5</v>
      </c>
      <c r="CJ4638" s="174">
        <v>1394.4159999999999</v>
      </c>
      <c r="CK4638" s="174">
        <v>1394.4159999999999</v>
      </c>
      <c r="CU4638" s="174">
        <v>3225</v>
      </c>
      <c r="CV4638" s="174">
        <v>159217</v>
      </c>
      <c r="CW4638" s="174">
        <v>5</v>
      </c>
      <c r="CX4638" s="174">
        <v>1394.4159999999999</v>
      </c>
    </row>
    <row r="4639" spans="84:102" x14ac:dyDescent="0.25">
      <c r="CF4639" s="3" t="s">
        <v>3073</v>
      </c>
      <c r="CG4639" s="174">
        <v>55785</v>
      </c>
      <c r="CH4639" s="174">
        <v>1881</v>
      </c>
      <c r="CI4639" s="174">
        <v>5</v>
      </c>
      <c r="CJ4639" s="174">
        <v>1393.761</v>
      </c>
      <c r="CK4639" s="174">
        <v>1393.761</v>
      </c>
      <c r="CU4639" s="174">
        <v>55785</v>
      </c>
      <c r="CV4639" s="174">
        <v>1881</v>
      </c>
      <c r="CW4639" s="174">
        <v>5</v>
      </c>
      <c r="CX4639" s="174">
        <v>1393.761</v>
      </c>
    </row>
    <row r="4640" spans="84:102" x14ac:dyDescent="0.25">
      <c r="CF4640" s="3" t="s">
        <v>3073</v>
      </c>
      <c r="CG4640" s="174">
        <v>138976</v>
      </c>
      <c r="CH4640" s="174">
        <v>1186</v>
      </c>
      <c r="CI4640" s="174">
        <v>5</v>
      </c>
      <c r="CJ4640" s="174">
        <v>1393.4480000000001</v>
      </c>
      <c r="CK4640" s="174">
        <v>1393.4480000000001</v>
      </c>
      <c r="CU4640" s="174">
        <v>138976</v>
      </c>
      <c r="CV4640" s="174">
        <v>1186</v>
      </c>
      <c r="CW4640" s="174">
        <v>5</v>
      </c>
      <c r="CX4640" s="174">
        <v>1393.4480000000001</v>
      </c>
    </row>
    <row r="4641" spans="84:102" x14ac:dyDescent="0.25">
      <c r="CF4641" s="3" t="s">
        <v>3073</v>
      </c>
      <c r="CG4641" s="174">
        <v>185155</v>
      </c>
      <c r="CH4641" s="174">
        <v>1651</v>
      </c>
      <c r="CI4641" s="174">
        <v>5</v>
      </c>
      <c r="CJ4641" s="174">
        <v>1393.1690000000001</v>
      </c>
      <c r="CK4641" s="174">
        <v>1393.1690000000001</v>
      </c>
      <c r="CU4641" s="174">
        <v>185155</v>
      </c>
      <c r="CV4641" s="174">
        <v>1651</v>
      </c>
      <c r="CW4641" s="174">
        <v>5</v>
      </c>
      <c r="CX4641" s="174">
        <v>1393.1690000000001</v>
      </c>
    </row>
    <row r="4642" spans="84:102" x14ac:dyDescent="0.25">
      <c r="CF4642" s="3" t="s">
        <v>3073</v>
      </c>
      <c r="CG4642" s="174">
        <v>3611</v>
      </c>
      <c r="CH4642" s="174">
        <v>95201</v>
      </c>
      <c r="CI4642" s="174">
        <v>5</v>
      </c>
      <c r="CJ4642" s="174">
        <v>1392.9269999999999</v>
      </c>
      <c r="CK4642" s="174">
        <v>1392.9269999999999</v>
      </c>
      <c r="CU4642" s="174">
        <v>3611</v>
      </c>
      <c r="CV4642" s="174">
        <v>95201</v>
      </c>
      <c r="CW4642" s="174">
        <v>5</v>
      </c>
      <c r="CX4642" s="174">
        <v>1392.9269999999999</v>
      </c>
    </row>
    <row r="4643" spans="84:102" x14ac:dyDescent="0.25">
      <c r="CF4643" s="3" t="s">
        <v>3073</v>
      </c>
      <c r="CG4643" s="174">
        <v>96</v>
      </c>
      <c r="CH4643" s="174">
        <v>65940</v>
      </c>
      <c r="CI4643" s="174">
        <v>5</v>
      </c>
      <c r="CJ4643" s="174">
        <v>1392.8409999999999</v>
      </c>
      <c r="CK4643" s="174">
        <v>1392.8409999999999</v>
      </c>
      <c r="CU4643" s="174">
        <v>96</v>
      </c>
      <c r="CV4643" s="174">
        <v>65940</v>
      </c>
      <c r="CW4643" s="174">
        <v>5</v>
      </c>
      <c r="CX4643" s="174">
        <v>1392.8409999999999</v>
      </c>
    </row>
    <row r="4644" spans="84:102" x14ac:dyDescent="0.25">
      <c r="CF4644" s="3" t="s">
        <v>3073</v>
      </c>
      <c r="CG4644" s="174">
        <v>26176</v>
      </c>
      <c r="CH4644" s="174">
        <v>2336</v>
      </c>
      <c r="CI4644" s="174">
        <v>5</v>
      </c>
      <c r="CJ4644" s="174">
        <v>1392.836</v>
      </c>
      <c r="CK4644" s="174">
        <v>1392.836</v>
      </c>
      <c r="CU4644" s="174">
        <v>26176</v>
      </c>
      <c r="CV4644" s="174">
        <v>2336</v>
      </c>
      <c r="CW4644" s="174">
        <v>5</v>
      </c>
      <c r="CX4644" s="174">
        <v>1392.836</v>
      </c>
    </row>
    <row r="4645" spans="84:102" x14ac:dyDescent="0.25">
      <c r="CF4645" s="3" t="s">
        <v>3073</v>
      </c>
      <c r="CG4645" s="174">
        <v>69583</v>
      </c>
      <c r="CH4645" s="174">
        <v>190</v>
      </c>
      <c r="CI4645" s="174">
        <v>5</v>
      </c>
      <c r="CJ4645" s="174">
        <v>1392.771</v>
      </c>
      <c r="CK4645" s="174">
        <v>1392.771</v>
      </c>
      <c r="CU4645" s="174">
        <v>69583</v>
      </c>
      <c r="CV4645" s="174">
        <v>190</v>
      </c>
      <c r="CW4645" s="174">
        <v>5</v>
      </c>
      <c r="CX4645" s="174">
        <v>1392.771</v>
      </c>
    </row>
    <row r="4646" spans="84:102" x14ac:dyDescent="0.25">
      <c r="CF4646" s="3" t="s">
        <v>3073</v>
      </c>
      <c r="CG4646" s="174">
        <v>3500</v>
      </c>
      <c r="CH4646" s="174">
        <v>57468</v>
      </c>
      <c r="CI4646" s="174">
        <v>5</v>
      </c>
      <c r="CJ4646" s="174">
        <v>1392.4970000000001</v>
      </c>
      <c r="CK4646" s="174">
        <v>1392.4970000000001</v>
      </c>
      <c r="CU4646" s="174">
        <v>3500</v>
      </c>
      <c r="CV4646" s="174">
        <v>57468</v>
      </c>
      <c r="CW4646" s="174">
        <v>5</v>
      </c>
      <c r="CX4646" s="174">
        <v>1392.4970000000001</v>
      </c>
    </row>
    <row r="4647" spans="84:102" x14ac:dyDescent="0.25">
      <c r="CF4647" s="3" t="s">
        <v>3073</v>
      </c>
      <c r="CG4647" s="174">
        <v>175250</v>
      </c>
      <c r="CH4647" s="174">
        <v>3398</v>
      </c>
      <c r="CI4647" s="174">
        <v>5</v>
      </c>
      <c r="CJ4647" s="174">
        <v>1392.423</v>
      </c>
      <c r="CK4647" s="174">
        <v>1392.423</v>
      </c>
      <c r="CU4647" s="174">
        <v>175250</v>
      </c>
      <c r="CV4647" s="174">
        <v>3398</v>
      </c>
      <c r="CW4647" s="174">
        <v>5</v>
      </c>
      <c r="CX4647" s="174">
        <v>1392.423</v>
      </c>
    </row>
    <row r="4648" spans="84:102" x14ac:dyDescent="0.25">
      <c r="CF4648" s="3" t="s">
        <v>3073</v>
      </c>
      <c r="CG4648" s="174">
        <v>58089</v>
      </c>
      <c r="CH4648" s="174">
        <v>1765</v>
      </c>
      <c r="CI4648" s="174">
        <v>5</v>
      </c>
      <c r="CJ4648" s="174">
        <v>1392.348</v>
      </c>
      <c r="CK4648" s="174">
        <v>1392.348</v>
      </c>
      <c r="CU4648" s="174">
        <v>58089</v>
      </c>
      <c r="CV4648" s="174">
        <v>1765</v>
      </c>
      <c r="CW4648" s="174">
        <v>5</v>
      </c>
      <c r="CX4648" s="174">
        <v>1392.348</v>
      </c>
    </row>
    <row r="4649" spans="84:102" x14ac:dyDescent="0.25">
      <c r="CF4649" s="3" t="s">
        <v>3073</v>
      </c>
      <c r="CG4649" s="174">
        <v>105973</v>
      </c>
      <c r="CH4649" s="174">
        <v>850</v>
      </c>
      <c r="CI4649" s="174">
        <v>5</v>
      </c>
      <c r="CJ4649" s="174">
        <v>1392.2049999999999</v>
      </c>
      <c r="CK4649" s="174">
        <v>1392.2049999999999</v>
      </c>
      <c r="CU4649" s="174">
        <v>105973</v>
      </c>
      <c r="CV4649" s="174">
        <v>850</v>
      </c>
      <c r="CW4649" s="174">
        <v>5</v>
      </c>
      <c r="CX4649" s="174">
        <v>1392.2049999999999</v>
      </c>
    </row>
    <row r="4650" spans="84:102" x14ac:dyDescent="0.25">
      <c r="CF4650" s="3" t="s">
        <v>3073</v>
      </c>
      <c r="CG4650" s="174">
        <v>601</v>
      </c>
      <c r="CH4650" s="174">
        <v>86877</v>
      </c>
      <c r="CI4650" s="174">
        <v>5</v>
      </c>
      <c r="CJ4650" s="174">
        <v>1392.1479999999999</v>
      </c>
      <c r="CK4650" s="174">
        <v>1392.1479999999999</v>
      </c>
      <c r="CU4650" s="174">
        <v>601</v>
      </c>
      <c r="CV4650" s="174">
        <v>86877</v>
      </c>
      <c r="CW4650" s="174">
        <v>5</v>
      </c>
      <c r="CX4650" s="174">
        <v>1392.1479999999999</v>
      </c>
    </row>
    <row r="4651" spans="84:102" x14ac:dyDescent="0.25">
      <c r="CF4651" s="3" t="s">
        <v>3073</v>
      </c>
      <c r="CG4651" s="174">
        <v>92346</v>
      </c>
      <c r="CH4651" s="174">
        <v>690</v>
      </c>
      <c r="CI4651" s="174">
        <v>5</v>
      </c>
      <c r="CJ4651" s="174">
        <v>1391.643</v>
      </c>
      <c r="CK4651" s="174">
        <v>1391.643</v>
      </c>
      <c r="CU4651" s="174">
        <v>92346</v>
      </c>
      <c r="CV4651" s="174">
        <v>690</v>
      </c>
      <c r="CW4651" s="174">
        <v>5</v>
      </c>
      <c r="CX4651" s="174">
        <v>1391.643</v>
      </c>
    </row>
    <row r="4652" spans="84:102" x14ac:dyDescent="0.25">
      <c r="CF4652" s="3" t="s">
        <v>3073</v>
      </c>
      <c r="CG4652" s="174">
        <v>124406</v>
      </c>
      <c r="CH4652" s="174">
        <v>2703</v>
      </c>
      <c r="CI4652" s="174">
        <v>5</v>
      </c>
      <c r="CJ4652" s="174">
        <v>1391.5039999999999</v>
      </c>
      <c r="CK4652" s="174">
        <v>1391.5039999999999</v>
      </c>
      <c r="CU4652" s="174">
        <v>124406</v>
      </c>
      <c r="CV4652" s="174">
        <v>2703</v>
      </c>
      <c r="CW4652" s="174">
        <v>5</v>
      </c>
      <c r="CX4652" s="174">
        <v>1391.5039999999999</v>
      </c>
    </row>
    <row r="4653" spans="84:102" x14ac:dyDescent="0.25">
      <c r="CF4653" s="3" t="s">
        <v>3073</v>
      </c>
      <c r="CG4653" s="174">
        <v>1960</v>
      </c>
      <c r="CH4653" s="174">
        <v>85793</v>
      </c>
      <c r="CI4653" s="174">
        <v>5</v>
      </c>
      <c r="CJ4653" s="174">
        <v>1391.357</v>
      </c>
      <c r="CK4653" s="174">
        <v>1391.357</v>
      </c>
      <c r="CU4653" s="174">
        <v>1960</v>
      </c>
      <c r="CV4653" s="174">
        <v>85793</v>
      </c>
      <c r="CW4653" s="174">
        <v>5</v>
      </c>
      <c r="CX4653" s="174">
        <v>1391.357</v>
      </c>
    </row>
    <row r="4654" spans="84:102" x14ac:dyDescent="0.25">
      <c r="CF4654" s="3" t="s">
        <v>3073</v>
      </c>
      <c r="CG4654" s="174">
        <v>130062</v>
      </c>
      <c r="CH4654" s="174">
        <v>1233</v>
      </c>
      <c r="CI4654" s="174">
        <v>5</v>
      </c>
      <c r="CJ4654" s="174">
        <v>1391.2449999999999</v>
      </c>
      <c r="CK4654" s="174">
        <v>1391.2449999999999</v>
      </c>
      <c r="CU4654" s="174">
        <v>130062</v>
      </c>
      <c r="CV4654" s="174">
        <v>1233</v>
      </c>
      <c r="CW4654" s="174">
        <v>5</v>
      </c>
      <c r="CX4654" s="174">
        <v>1391.2449999999999</v>
      </c>
    </row>
    <row r="4655" spans="84:102" x14ac:dyDescent="0.25">
      <c r="CF4655" s="3" t="s">
        <v>3073</v>
      </c>
      <c r="CG4655" s="174">
        <v>140058</v>
      </c>
      <c r="CH4655" s="174">
        <v>1126</v>
      </c>
      <c r="CI4655" s="174">
        <v>5</v>
      </c>
      <c r="CJ4655" s="174">
        <v>1391.2249999999999</v>
      </c>
      <c r="CK4655" s="174">
        <v>1391.2249999999999</v>
      </c>
      <c r="CU4655" s="174">
        <v>140058</v>
      </c>
      <c r="CV4655" s="174">
        <v>1126</v>
      </c>
      <c r="CW4655" s="174">
        <v>5</v>
      </c>
      <c r="CX4655" s="174">
        <v>1391.2249999999999</v>
      </c>
    </row>
    <row r="4656" spans="84:102" x14ac:dyDescent="0.25">
      <c r="CF4656" s="3" t="s">
        <v>3073</v>
      </c>
      <c r="CG4656" s="174">
        <v>2067</v>
      </c>
      <c r="CH4656" s="174">
        <v>159026</v>
      </c>
      <c r="CI4656" s="174">
        <v>5</v>
      </c>
      <c r="CJ4656" s="174">
        <v>1391.0429999999999</v>
      </c>
      <c r="CK4656" s="174">
        <v>1391.0429999999999</v>
      </c>
      <c r="CU4656" s="174">
        <v>2067</v>
      </c>
      <c r="CV4656" s="174">
        <v>159026</v>
      </c>
      <c r="CW4656" s="174">
        <v>5</v>
      </c>
      <c r="CX4656" s="174">
        <v>1391.0429999999999</v>
      </c>
    </row>
    <row r="4657" spans="84:102" x14ac:dyDescent="0.25">
      <c r="CF4657" s="3" t="s">
        <v>3073</v>
      </c>
      <c r="CG4657" s="174">
        <v>3029</v>
      </c>
      <c r="CH4657" s="174">
        <v>163310</v>
      </c>
      <c r="CI4657" s="174">
        <v>5</v>
      </c>
      <c r="CJ4657" s="174">
        <v>1391.0340000000001</v>
      </c>
      <c r="CK4657" s="174">
        <v>1391.0340000000001</v>
      </c>
      <c r="CU4657" s="174">
        <v>3029</v>
      </c>
      <c r="CV4657" s="174">
        <v>163310</v>
      </c>
      <c r="CW4657" s="174">
        <v>5</v>
      </c>
      <c r="CX4657" s="174">
        <v>1391.0340000000001</v>
      </c>
    </row>
    <row r="4658" spans="84:102" x14ac:dyDescent="0.25">
      <c r="CF4658" s="3" t="s">
        <v>3073</v>
      </c>
      <c r="CG4658" s="174">
        <v>110591</v>
      </c>
      <c r="CH4658" s="174">
        <v>895</v>
      </c>
      <c r="CI4658" s="174">
        <v>5</v>
      </c>
      <c r="CJ4658" s="174">
        <v>1390.8779999999999</v>
      </c>
      <c r="CK4658" s="174">
        <v>1390.8779999999999</v>
      </c>
      <c r="CU4658" s="174">
        <v>110591</v>
      </c>
      <c r="CV4658" s="174">
        <v>895</v>
      </c>
      <c r="CW4658" s="174">
        <v>5</v>
      </c>
      <c r="CX4658" s="174">
        <v>1390.8779999999999</v>
      </c>
    </row>
    <row r="4659" spans="84:102" x14ac:dyDescent="0.25">
      <c r="CF4659" s="3" t="s">
        <v>3073</v>
      </c>
      <c r="CG4659" s="174">
        <v>122980</v>
      </c>
      <c r="CH4659" s="174">
        <v>1297</v>
      </c>
      <c r="CI4659" s="174">
        <v>5</v>
      </c>
      <c r="CJ4659" s="174">
        <v>1390.875</v>
      </c>
      <c r="CK4659" s="174">
        <v>1390.875</v>
      </c>
      <c r="CU4659" s="174">
        <v>122980</v>
      </c>
      <c r="CV4659" s="174">
        <v>1297</v>
      </c>
      <c r="CW4659" s="174">
        <v>5</v>
      </c>
      <c r="CX4659" s="174">
        <v>1390.875</v>
      </c>
    </row>
    <row r="4660" spans="84:102" x14ac:dyDescent="0.25">
      <c r="CF4660" s="3" t="s">
        <v>3073</v>
      </c>
      <c r="CG4660" s="174">
        <v>2569</v>
      </c>
      <c r="CH4660" s="174">
        <v>41296</v>
      </c>
      <c r="CI4660" s="174">
        <v>5</v>
      </c>
      <c r="CJ4660" s="174">
        <v>1390.6980000000001</v>
      </c>
      <c r="CK4660" s="174">
        <v>1390.6980000000001</v>
      </c>
      <c r="CU4660" s="174">
        <v>2569</v>
      </c>
      <c r="CV4660" s="174">
        <v>41296</v>
      </c>
      <c r="CW4660" s="174">
        <v>5</v>
      </c>
      <c r="CX4660" s="174">
        <v>1390.6980000000001</v>
      </c>
    </row>
    <row r="4661" spans="84:102" x14ac:dyDescent="0.25">
      <c r="CF4661" s="3" t="s">
        <v>3073</v>
      </c>
      <c r="CG4661" s="174">
        <v>2970</v>
      </c>
      <c r="CH4661" s="174">
        <v>154603</v>
      </c>
      <c r="CI4661" s="174">
        <v>5</v>
      </c>
      <c r="CJ4661" s="174">
        <v>1390.473</v>
      </c>
      <c r="CK4661" s="174">
        <v>1390.473</v>
      </c>
      <c r="CU4661" s="174">
        <v>2970</v>
      </c>
      <c r="CV4661" s="174">
        <v>154603</v>
      </c>
      <c r="CW4661" s="174">
        <v>5</v>
      </c>
      <c r="CX4661" s="174">
        <v>1390.473</v>
      </c>
    </row>
    <row r="4662" spans="84:102" x14ac:dyDescent="0.25">
      <c r="CF4662" s="3" t="s">
        <v>3073</v>
      </c>
      <c r="CG4662" s="174">
        <v>160944</v>
      </c>
      <c r="CH4662" s="174">
        <v>3270</v>
      </c>
      <c r="CI4662" s="174">
        <v>5</v>
      </c>
      <c r="CJ4662" s="174">
        <v>1390.443</v>
      </c>
      <c r="CK4662" s="174">
        <v>1390.443</v>
      </c>
      <c r="CU4662" s="174">
        <v>160944</v>
      </c>
      <c r="CV4662" s="174">
        <v>3270</v>
      </c>
      <c r="CW4662" s="174">
        <v>5</v>
      </c>
      <c r="CX4662" s="174">
        <v>1390.443</v>
      </c>
    </row>
    <row r="4663" spans="84:102" x14ac:dyDescent="0.25">
      <c r="CF4663" s="3" t="s">
        <v>3073</v>
      </c>
      <c r="CG4663" s="174">
        <v>2077</v>
      </c>
      <c r="CH4663" s="174">
        <v>160196</v>
      </c>
      <c r="CI4663" s="174">
        <v>5</v>
      </c>
      <c r="CJ4663" s="174">
        <v>1389.5809999999999</v>
      </c>
      <c r="CK4663" s="174">
        <v>1389.5809999999999</v>
      </c>
      <c r="CU4663" s="174">
        <v>2077</v>
      </c>
      <c r="CV4663" s="174">
        <v>160196</v>
      </c>
      <c r="CW4663" s="174">
        <v>5</v>
      </c>
      <c r="CX4663" s="174">
        <v>1389.5809999999999</v>
      </c>
    </row>
    <row r="4664" spans="84:102" x14ac:dyDescent="0.25">
      <c r="CF4664" s="3" t="s">
        <v>3073</v>
      </c>
      <c r="CG4664" s="174">
        <v>138347</v>
      </c>
      <c r="CH4664" s="174">
        <v>1101</v>
      </c>
      <c r="CI4664" s="174">
        <v>5</v>
      </c>
      <c r="CJ4664" s="174">
        <v>1389.5</v>
      </c>
      <c r="CK4664" s="174">
        <v>1389.5</v>
      </c>
      <c r="CU4664" s="174">
        <v>138347</v>
      </c>
      <c r="CV4664" s="174">
        <v>1101</v>
      </c>
      <c r="CW4664" s="174">
        <v>5</v>
      </c>
      <c r="CX4664" s="174">
        <v>1389.5</v>
      </c>
    </row>
    <row r="4665" spans="84:102" x14ac:dyDescent="0.25">
      <c r="CF4665" s="3" t="s">
        <v>3073</v>
      </c>
      <c r="CG4665" s="174">
        <v>912</v>
      </c>
      <c r="CH4665" s="174">
        <v>109319</v>
      </c>
      <c r="CI4665" s="174">
        <v>5</v>
      </c>
      <c r="CJ4665" s="174">
        <v>1388.6120000000001</v>
      </c>
      <c r="CK4665" s="174">
        <v>1388.6120000000001</v>
      </c>
      <c r="CU4665" s="174">
        <v>912</v>
      </c>
      <c r="CV4665" s="174">
        <v>109319</v>
      </c>
      <c r="CW4665" s="174">
        <v>5</v>
      </c>
      <c r="CX4665" s="174">
        <v>1388.6120000000001</v>
      </c>
    </row>
    <row r="4666" spans="84:102" x14ac:dyDescent="0.25">
      <c r="CF4666" s="3" t="s">
        <v>3073</v>
      </c>
      <c r="CG4666" s="174">
        <v>72</v>
      </c>
      <c r="CH4666" s="174">
        <v>64662</v>
      </c>
      <c r="CI4666" s="174">
        <v>5</v>
      </c>
      <c r="CJ4666" s="174">
        <v>1388.4290000000001</v>
      </c>
      <c r="CK4666" s="174">
        <v>1388.4290000000001</v>
      </c>
      <c r="CU4666" s="174">
        <v>72</v>
      </c>
      <c r="CV4666" s="174">
        <v>64662</v>
      </c>
      <c r="CW4666" s="174">
        <v>5</v>
      </c>
      <c r="CX4666" s="174">
        <v>1388.4290000000001</v>
      </c>
    </row>
    <row r="4667" spans="84:102" x14ac:dyDescent="0.25">
      <c r="CF4667" s="3" t="s">
        <v>3073</v>
      </c>
      <c r="CG4667" s="174">
        <v>73473</v>
      </c>
      <c r="CH4667" s="174">
        <v>304</v>
      </c>
      <c r="CI4667" s="174">
        <v>5</v>
      </c>
      <c r="CJ4667" s="174">
        <v>1388.2919999999999</v>
      </c>
      <c r="CK4667" s="174">
        <v>1388.2919999999999</v>
      </c>
      <c r="CU4667" s="174">
        <v>73473</v>
      </c>
      <c r="CV4667" s="174">
        <v>304</v>
      </c>
      <c r="CW4667" s="174">
        <v>5</v>
      </c>
      <c r="CX4667" s="174">
        <v>1388.2919999999999</v>
      </c>
    </row>
    <row r="4668" spans="84:102" x14ac:dyDescent="0.25">
      <c r="CF4668" s="3" t="s">
        <v>3073</v>
      </c>
      <c r="CG4668" s="174">
        <v>16424</v>
      </c>
      <c r="CH4668" s="174">
        <v>2187</v>
      </c>
      <c r="CI4668" s="174">
        <v>5</v>
      </c>
      <c r="CJ4668" s="174">
        <v>1388.152</v>
      </c>
      <c r="CK4668" s="174">
        <v>1388.152</v>
      </c>
      <c r="CU4668" s="174">
        <v>16424</v>
      </c>
      <c r="CV4668" s="174">
        <v>2187</v>
      </c>
      <c r="CW4668" s="174">
        <v>5</v>
      </c>
      <c r="CX4668" s="174">
        <v>1388.152</v>
      </c>
    </row>
    <row r="4669" spans="84:102" x14ac:dyDescent="0.25">
      <c r="CF4669" s="3" t="s">
        <v>3073</v>
      </c>
      <c r="CG4669" s="174">
        <v>41746</v>
      </c>
      <c r="CH4669" s="174">
        <v>2576</v>
      </c>
      <c r="CI4669" s="174">
        <v>5</v>
      </c>
      <c r="CJ4669" s="174">
        <v>1388.146</v>
      </c>
      <c r="CK4669" s="174">
        <v>1388.146</v>
      </c>
      <c r="CU4669" s="174">
        <v>41746</v>
      </c>
      <c r="CV4669" s="174">
        <v>2576</v>
      </c>
      <c r="CW4669" s="174">
        <v>5</v>
      </c>
      <c r="CX4669" s="174">
        <v>1388.146</v>
      </c>
    </row>
    <row r="4670" spans="84:102" x14ac:dyDescent="0.25">
      <c r="CF4670" s="3" t="s">
        <v>3073</v>
      </c>
      <c r="CG4670" s="174">
        <v>3548</v>
      </c>
      <c r="CH4670" s="174">
        <v>79876</v>
      </c>
      <c r="CI4670" s="174">
        <v>5</v>
      </c>
      <c r="CJ4670" s="174">
        <v>1387.5730000000001</v>
      </c>
      <c r="CK4670" s="174">
        <v>1387.5730000000001</v>
      </c>
      <c r="CU4670" s="174">
        <v>3548</v>
      </c>
      <c r="CV4670" s="174">
        <v>79876</v>
      </c>
      <c r="CW4670" s="174">
        <v>5</v>
      </c>
      <c r="CX4670" s="174">
        <v>1387.5730000000001</v>
      </c>
    </row>
    <row r="4671" spans="84:102" x14ac:dyDescent="0.25">
      <c r="CF4671" s="3" t="s">
        <v>3073</v>
      </c>
      <c r="CG4671" s="174">
        <v>171317</v>
      </c>
      <c r="CH4671" s="174">
        <v>3381</v>
      </c>
      <c r="CI4671" s="174">
        <v>5</v>
      </c>
      <c r="CJ4671" s="174">
        <v>1387.5650000000001</v>
      </c>
      <c r="CK4671" s="174">
        <v>1387.5650000000001</v>
      </c>
      <c r="CU4671" s="174">
        <v>171317</v>
      </c>
      <c r="CV4671" s="174">
        <v>3381</v>
      </c>
      <c r="CW4671" s="174">
        <v>5</v>
      </c>
      <c r="CX4671" s="174">
        <v>1387.5650000000001</v>
      </c>
    </row>
    <row r="4672" spans="84:102" x14ac:dyDescent="0.25">
      <c r="CF4672" s="3" t="s">
        <v>3073</v>
      </c>
      <c r="CG4672" s="174">
        <v>1350</v>
      </c>
      <c r="CH4672" s="174">
        <v>113777</v>
      </c>
      <c r="CI4672" s="174">
        <v>5</v>
      </c>
      <c r="CJ4672" s="174">
        <v>1387.473</v>
      </c>
      <c r="CK4672" s="174">
        <v>1387.473</v>
      </c>
      <c r="CU4672" s="174">
        <v>1350</v>
      </c>
      <c r="CV4672" s="174">
        <v>113777</v>
      </c>
      <c r="CW4672" s="174">
        <v>5</v>
      </c>
      <c r="CX4672" s="174">
        <v>1387.473</v>
      </c>
    </row>
    <row r="4673" spans="84:102" x14ac:dyDescent="0.25">
      <c r="CF4673" s="3" t="s">
        <v>3073</v>
      </c>
      <c r="CG4673" s="174">
        <v>144931</v>
      </c>
      <c r="CH4673" s="174">
        <v>2769</v>
      </c>
      <c r="CI4673" s="174">
        <v>5</v>
      </c>
      <c r="CJ4673" s="174">
        <v>1387.471</v>
      </c>
      <c r="CK4673" s="174">
        <v>1387.471</v>
      </c>
      <c r="CU4673" s="174">
        <v>144931</v>
      </c>
      <c r="CV4673" s="174">
        <v>2769</v>
      </c>
      <c r="CW4673" s="174">
        <v>5</v>
      </c>
      <c r="CX4673" s="174">
        <v>1387.471</v>
      </c>
    </row>
    <row r="4674" spans="84:102" x14ac:dyDescent="0.25">
      <c r="CF4674" s="3" t="s">
        <v>3073</v>
      </c>
      <c r="CG4674" s="174">
        <v>690</v>
      </c>
      <c r="CH4674" s="174">
        <v>92346</v>
      </c>
      <c r="CI4674" s="174">
        <v>5</v>
      </c>
      <c r="CJ4674" s="174">
        <v>1387.3920000000001</v>
      </c>
      <c r="CK4674" s="174">
        <v>1387.3920000000001</v>
      </c>
      <c r="CU4674" s="174">
        <v>690</v>
      </c>
      <c r="CV4674" s="174">
        <v>92346</v>
      </c>
      <c r="CW4674" s="174">
        <v>5</v>
      </c>
      <c r="CX4674" s="174">
        <v>1387.3920000000001</v>
      </c>
    </row>
    <row r="4675" spans="84:102" x14ac:dyDescent="0.25">
      <c r="CF4675" s="3" t="s">
        <v>3073</v>
      </c>
      <c r="CG4675" s="174">
        <v>1387</v>
      </c>
      <c r="CH4675" s="174">
        <v>111071</v>
      </c>
      <c r="CI4675" s="174">
        <v>5</v>
      </c>
      <c r="CJ4675" s="174">
        <v>1387.261</v>
      </c>
      <c r="CK4675" s="174">
        <v>1387.261</v>
      </c>
      <c r="CU4675" s="174">
        <v>1387</v>
      </c>
      <c r="CV4675" s="174">
        <v>111071</v>
      </c>
      <c r="CW4675" s="174">
        <v>5</v>
      </c>
      <c r="CX4675" s="174">
        <v>1387.261</v>
      </c>
    </row>
    <row r="4676" spans="84:102" x14ac:dyDescent="0.25">
      <c r="CF4676" s="3" t="s">
        <v>3073</v>
      </c>
      <c r="CG4676" s="174">
        <v>137443</v>
      </c>
      <c r="CH4676" s="174">
        <v>1191</v>
      </c>
      <c r="CI4676" s="174">
        <v>5</v>
      </c>
      <c r="CJ4676" s="174">
        <v>1386.768</v>
      </c>
      <c r="CK4676" s="174">
        <v>1386.768</v>
      </c>
      <c r="CU4676" s="174">
        <v>137443</v>
      </c>
      <c r="CV4676" s="174">
        <v>1191</v>
      </c>
      <c r="CW4676" s="174">
        <v>5</v>
      </c>
      <c r="CX4676" s="174">
        <v>1386.768</v>
      </c>
    </row>
    <row r="4677" spans="84:102" x14ac:dyDescent="0.25">
      <c r="CF4677" s="3" t="s">
        <v>3073</v>
      </c>
      <c r="CG4677" s="174">
        <v>70222</v>
      </c>
      <c r="CH4677" s="174">
        <v>1658</v>
      </c>
      <c r="CI4677" s="174">
        <v>5</v>
      </c>
      <c r="CJ4677" s="174">
        <v>1386.61</v>
      </c>
      <c r="CK4677" s="174">
        <v>1386.61</v>
      </c>
      <c r="CU4677" s="174">
        <v>70222</v>
      </c>
      <c r="CV4677" s="174">
        <v>1658</v>
      </c>
      <c r="CW4677" s="174">
        <v>5</v>
      </c>
      <c r="CX4677" s="174">
        <v>1386.61</v>
      </c>
    </row>
    <row r="4678" spans="84:102" x14ac:dyDescent="0.25">
      <c r="CF4678" s="3" t="s">
        <v>3073</v>
      </c>
      <c r="CG4678" s="174">
        <v>2347</v>
      </c>
      <c r="CH4678" s="174">
        <v>23609</v>
      </c>
      <c r="CI4678" s="174">
        <v>5</v>
      </c>
      <c r="CJ4678" s="174">
        <v>1386.4580000000001</v>
      </c>
      <c r="CK4678" s="174">
        <v>1386.4580000000001</v>
      </c>
      <c r="CU4678" s="174">
        <v>2347</v>
      </c>
      <c r="CV4678" s="174">
        <v>23609</v>
      </c>
      <c r="CW4678" s="174">
        <v>5</v>
      </c>
      <c r="CX4678" s="174">
        <v>1386.4580000000001</v>
      </c>
    </row>
    <row r="4679" spans="84:102" x14ac:dyDescent="0.25">
      <c r="CF4679" s="3" t="s">
        <v>3073</v>
      </c>
      <c r="CG4679" s="174">
        <v>48171</v>
      </c>
      <c r="CH4679" s="174">
        <v>2563</v>
      </c>
      <c r="CI4679" s="174">
        <v>5</v>
      </c>
      <c r="CJ4679" s="174">
        <v>1386.2919999999999</v>
      </c>
      <c r="CK4679" s="174">
        <v>1386.2919999999999</v>
      </c>
      <c r="CU4679" s="174">
        <v>48171</v>
      </c>
      <c r="CV4679" s="174">
        <v>2563</v>
      </c>
      <c r="CW4679" s="174">
        <v>5</v>
      </c>
      <c r="CX4679" s="174">
        <v>1386.2919999999999</v>
      </c>
    </row>
    <row r="4680" spans="84:102" x14ac:dyDescent="0.25">
      <c r="CF4680" s="3" t="s">
        <v>3073</v>
      </c>
      <c r="CG4680" s="174">
        <v>2056</v>
      </c>
      <c r="CH4680" s="174">
        <v>141931</v>
      </c>
      <c r="CI4680" s="174">
        <v>5</v>
      </c>
      <c r="CJ4680" s="174">
        <v>1386.0250000000001</v>
      </c>
      <c r="CK4680" s="174">
        <v>1386.0250000000001</v>
      </c>
      <c r="CU4680" s="174">
        <v>2056</v>
      </c>
      <c r="CV4680" s="174">
        <v>141931</v>
      </c>
      <c r="CW4680" s="174">
        <v>5</v>
      </c>
      <c r="CX4680" s="174">
        <v>1386.0250000000001</v>
      </c>
    </row>
    <row r="4681" spans="84:102" x14ac:dyDescent="0.25">
      <c r="CF4681" s="3" t="s">
        <v>3073</v>
      </c>
      <c r="CG4681" s="174">
        <v>3298</v>
      </c>
      <c r="CH4681" s="174">
        <v>164857</v>
      </c>
      <c r="CI4681" s="174">
        <v>5</v>
      </c>
      <c r="CJ4681" s="174">
        <v>1386.0129999999999</v>
      </c>
      <c r="CK4681" s="174">
        <v>1386.0129999999999</v>
      </c>
      <c r="CU4681" s="174">
        <v>3298</v>
      </c>
      <c r="CV4681" s="174">
        <v>164857</v>
      </c>
      <c r="CW4681" s="174">
        <v>5</v>
      </c>
      <c r="CX4681" s="174">
        <v>1386.0129999999999</v>
      </c>
    </row>
    <row r="4682" spans="84:102" x14ac:dyDescent="0.25">
      <c r="CF4682" s="3" t="s">
        <v>3073</v>
      </c>
      <c r="CG4682" s="174">
        <v>149513</v>
      </c>
      <c r="CH4682" s="174">
        <v>3130</v>
      </c>
      <c r="CI4682" s="174">
        <v>5</v>
      </c>
      <c r="CJ4682" s="174">
        <v>1385.9860000000001</v>
      </c>
      <c r="CK4682" s="174">
        <v>1385.9860000000001</v>
      </c>
      <c r="CU4682" s="174">
        <v>149513</v>
      </c>
      <c r="CV4682" s="174">
        <v>3130</v>
      </c>
      <c r="CW4682" s="174">
        <v>5</v>
      </c>
      <c r="CX4682" s="174">
        <v>1385.9860000000001</v>
      </c>
    </row>
    <row r="4683" spans="84:102" x14ac:dyDescent="0.25">
      <c r="CF4683" s="3" t="s">
        <v>3073</v>
      </c>
      <c r="CG4683" s="174">
        <v>135411</v>
      </c>
      <c r="CH4683" s="174">
        <v>1095</v>
      </c>
      <c r="CI4683" s="174">
        <v>5</v>
      </c>
      <c r="CJ4683" s="174">
        <v>1385.943</v>
      </c>
      <c r="CK4683" s="174">
        <v>1385.943</v>
      </c>
      <c r="CU4683" s="174">
        <v>135411</v>
      </c>
      <c r="CV4683" s="174">
        <v>1095</v>
      </c>
      <c r="CW4683" s="174">
        <v>5</v>
      </c>
      <c r="CX4683" s="174">
        <v>1385.943</v>
      </c>
    </row>
    <row r="4684" spans="84:102" x14ac:dyDescent="0.25">
      <c r="CF4684" s="3" t="s">
        <v>3073</v>
      </c>
      <c r="CG4684" s="174">
        <v>519</v>
      </c>
      <c r="CH4684" s="174">
        <v>86077</v>
      </c>
      <c r="CI4684" s="174">
        <v>5</v>
      </c>
      <c r="CJ4684" s="174">
        <v>1385.7840000000001</v>
      </c>
      <c r="CK4684" s="174">
        <v>1385.7840000000001</v>
      </c>
      <c r="CU4684" s="174">
        <v>519</v>
      </c>
      <c r="CV4684" s="174">
        <v>86077</v>
      </c>
      <c r="CW4684" s="174">
        <v>5</v>
      </c>
      <c r="CX4684" s="174">
        <v>1385.7840000000001</v>
      </c>
    </row>
    <row r="4685" spans="84:102" x14ac:dyDescent="0.25">
      <c r="CF4685" s="3" t="s">
        <v>3073</v>
      </c>
      <c r="CG4685" s="174">
        <v>407</v>
      </c>
      <c r="CH4685" s="174">
        <v>80780</v>
      </c>
      <c r="CI4685" s="174">
        <v>5</v>
      </c>
      <c r="CJ4685" s="174">
        <v>1385.2819999999999</v>
      </c>
      <c r="CK4685" s="174">
        <v>1385.2819999999999</v>
      </c>
      <c r="CU4685" s="174">
        <v>407</v>
      </c>
      <c r="CV4685" s="174">
        <v>80780</v>
      </c>
      <c r="CW4685" s="174">
        <v>5</v>
      </c>
      <c r="CX4685" s="174">
        <v>1385.2819999999999</v>
      </c>
    </row>
    <row r="4686" spans="84:102" x14ac:dyDescent="0.25">
      <c r="CF4686" s="3" t="s">
        <v>3073</v>
      </c>
      <c r="CG4686" s="174">
        <v>186608</v>
      </c>
      <c r="CH4686" s="174">
        <v>1044</v>
      </c>
      <c r="CI4686" s="174">
        <v>5</v>
      </c>
      <c r="CJ4686" s="174">
        <v>1384.981</v>
      </c>
      <c r="CK4686" s="174">
        <v>1384.981</v>
      </c>
      <c r="CU4686" s="174">
        <v>186608</v>
      </c>
      <c r="CV4686" s="174">
        <v>1044</v>
      </c>
      <c r="CW4686" s="174">
        <v>5</v>
      </c>
      <c r="CX4686" s="174">
        <v>1384.981</v>
      </c>
    </row>
    <row r="4687" spans="84:102" x14ac:dyDescent="0.25">
      <c r="CF4687" s="3" t="s">
        <v>3073</v>
      </c>
      <c r="CG4687" s="174">
        <v>952</v>
      </c>
      <c r="CH4687" s="174">
        <v>114014</v>
      </c>
      <c r="CI4687" s="174">
        <v>5</v>
      </c>
      <c r="CJ4687" s="174">
        <v>1384.57</v>
      </c>
      <c r="CK4687" s="174">
        <v>1384.57</v>
      </c>
      <c r="CU4687" s="174">
        <v>952</v>
      </c>
      <c r="CV4687" s="174">
        <v>114014</v>
      </c>
      <c r="CW4687" s="174">
        <v>5</v>
      </c>
      <c r="CX4687" s="174">
        <v>1384.57</v>
      </c>
    </row>
    <row r="4688" spans="84:102" x14ac:dyDescent="0.25">
      <c r="CF4688" s="3" t="s">
        <v>3073</v>
      </c>
      <c r="CG4688" s="174">
        <v>848</v>
      </c>
      <c r="CH4688" s="174">
        <v>105175</v>
      </c>
      <c r="CI4688" s="174">
        <v>5</v>
      </c>
      <c r="CJ4688" s="174">
        <v>1383.3679999999999</v>
      </c>
      <c r="CK4688" s="174">
        <v>1383.3679999999999</v>
      </c>
      <c r="CU4688" s="174">
        <v>848</v>
      </c>
      <c r="CV4688" s="174">
        <v>105175</v>
      </c>
      <c r="CW4688" s="174">
        <v>5</v>
      </c>
      <c r="CX4688" s="174">
        <v>1383.3679999999999</v>
      </c>
    </row>
    <row r="4689" spans="84:102" x14ac:dyDescent="0.25">
      <c r="CF4689" s="3" t="s">
        <v>3073</v>
      </c>
      <c r="CG4689" s="174">
        <v>85623</v>
      </c>
      <c r="CH4689" s="174">
        <v>586</v>
      </c>
      <c r="CI4689" s="174">
        <v>5</v>
      </c>
      <c r="CJ4689" s="174">
        <v>1383.1949999999999</v>
      </c>
      <c r="CK4689" s="174">
        <v>1383.1949999999999</v>
      </c>
      <c r="CU4689" s="174">
        <v>85623</v>
      </c>
      <c r="CV4689" s="174">
        <v>586</v>
      </c>
      <c r="CW4689" s="174">
        <v>5</v>
      </c>
      <c r="CX4689" s="174">
        <v>1383.1949999999999</v>
      </c>
    </row>
    <row r="4690" spans="84:102" x14ac:dyDescent="0.25">
      <c r="CF4690" s="3" t="s">
        <v>3073</v>
      </c>
      <c r="CG4690" s="174">
        <v>47</v>
      </c>
      <c r="CH4690" s="174">
        <v>62703</v>
      </c>
      <c r="CI4690" s="174">
        <v>5</v>
      </c>
      <c r="CJ4690" s="174">
        <v>1383.17</v>
      </c>
      <c r="CK4690" s="174">
        <v>1383.17</v>
      </c>
      <c r="CU4690" s="174">
        <v>47</v>
      </c>
      <c r="CV4690" s="174">
        <v>62703</v>
      </c>
      <c r="CW4690" s="174">
        <v>5</v>
      </c>
      <c r="CX4690" s="174">
        <v>1383.17</v>
      </c>
    </row>
    <row r="4691" spans="84:102" x14ac:dyDescent="0.25">
      <c r="CF4691" s="3" t="s">
        <v>3073</v>
      </c>
      <c r="CG4691" s="174">
        <v>1675</v>
      </c>
      <c r="CH4691" s="174">
        <v>68714</v>
      </c>
      <c r="CI4691" s="174">
        <v>5</v>
      </c>
      <c r="CJ4691" s="174">
        <v>1383.0709999999999</v>
      </c>
      <c r="CK4691" s="174">
        <v>1383.0709999999999</v>
      </c>
      <c r="CU4691" s="174">
        <v>1675</v>
      </c>
      <c r="CV4691" s="174">
        <v>68714</v>
      </c>
      <c r="CW4691" s="174">
        <v>5</v>
      </c>
      <c r="CX4691" s="174">
        <v>1383.0709999999999</v>
      </c>
    </row>
    <row r="4692" spans="84:102" x14ac:dyDescent="0.25">
      <c r="CF4692" s="3" t="s">
        <v>3073</v>
      </c>
      <c r="CG4692" s="174">
        <v>63567</v>
      </c>
      <c r="CH4692" s="174">
        <v>1716</v>
      </c>
      <c r="CI4692" s="174">
        <v>5</v>
      </c>
      <c r="CJ4692" s="174">
        <v>1382.79</v>
      </c>
      <c r="CK4692" s="174">
        <v>1382.79</v>
      </c>
      <c r="CU4692" s="174">
        <v>63567</v>
      </c>
      <c r="CV4692" s="174">
        <v>1716</v>
      </c>
      <c r="CW4692" s="174">
        <v>5</v>
      </c>
      <c r="CX4692" s="174">
        <v>1382.79</v>
      </c>
    </row>
    <row r="4693" spans="84:102" x14ac:dyDescent="0.25">
      <c r="CF4693" s="3" t="s">
        <v>3073</v>
      </c>
      <c r="CG4693" s="174">
        <v>1877</v>
      </c>
      <c r="CH4693" s="174">
        <v>55940</v>
      </c>
      <c r="CI4693" s="174">
        <v>5</v>
      </c>
      <c r="CJ4693" s="174">
        <v>1382.2349999999999</v>
      </c>
      <c r="CK4693" s="174">
        <v>1382.2349999999999</v>
      </c>
      <c r="CU4693" s="174">
        <v>1877</v>
      </c>
      <c r="CV4693" s="174">
        <v>55940</v>
      </c>
      <c r="CW4693" s="174">
        <v>5</v>
      </c>
      <c r="CX4693" s="174">
        <v>1382.2349999999999</v>
      </c>
    </row>
    <row r="4694" spans="84:102" x14ac:dyDescent="0.25">
      <c r="CF4694" s="3" t="s">
        <v>3073</v>
      </c>
      <c r="CG4694" s="174">
        <v>2972</v>
      </c>
      <c r="CH4694" s="174">
        <v>154592</v>
      </c>
      <c r="CI4694" s="174">
        <v>5</v>
      </c>
      <c r="CJ4694" s="174">
        <v>1382.1980000000001</v>
      </c>
      <c r="CK4694" s="174">
        <v>1382.1980000000001</v>
      </c>
      <c r="CU4694" s="174">
        <v>2972</v>
      </c>
      <c r="CV4694" s="174">
        <v>154592</v>
      </c>
      <c r="CW4694" s="174">
        <v>5</v>
      </c>
      <c r="CX4694" s="174">
        <v>1382.1980000000001</v>
      </c>
    </row>
    <row r="4695" spans="84:102" x14ac:dyDescent="0.25">
      <c r="CF4695" s="3" t="s">
        <v>3073</v>
      </c>
      <c r="CG4695" s="174">
        <v>1901</v>
      </c>
      <c r="CH4695" s="174">
        <v>61903</v>
      </c>
      <c r="CI4695" s="174">
        <v>5</v>
      </c>
      <c r="CJ4695" s="174">
        <v>1382.08</v>
      </c>
      <c r="CK4695" s="174">
        <v>1382.08</v>
      </c>
      <c r="CU4695" s="174">
        <v>1901</v>
      </c>
      <c r="CV4695" s="174">
        <v>61903</v>
      </c>
      <c r="CW4695" s="174">
        <v>5</v>
      </c>
      <c r="CX4695" s="174">
        <v>1382.08</v>
      </c>
    </row>
    <row r="4696" spans="84:102" x14ac:dyDescent="0.25">
      <c r="CF4696" s="3" t="s">
        <v>3073</v>
      </c>
      <c r="CG4696" s="174">
        <v>2651</v>
      </c>
      <c r="CH4696" s="174">
        <v>50467</v>
      </c>
      <c r="CI4696" s="174">
        <v>5</v>
      </c>
      <c r="CJ4696" s="174">
        <v>1382.049</v>
      </c>
      <c r="CK4696" s="174">
        <v>1382.049</v>
      </c>
      <c r="CU4696" s="174">
        <v>2651</v>
      </c>
      <c r="CV4696" s="174">
        <v>50467</v>
      </c>
      <c r="CW4696" s="174">
        <v>5</v>
      </c>
      <c r="CX4696" s="174">
        <v>1382.049</v>
      </c>
    </row>
    <row r="4697" spans="84:102" x14ac:dyDescent="0.25">
      <c r="CF4697" s="3" t="s">
        <v>3073</v>
      </c>
      <c r="CG4697" s="174">
        <v>1731</v>
      </c>
      <c r="CH4697" s="174">
        <v>62005</v>
      </c>
      <c r="CI4697" s="174">
        <v>5</v>
      </c>
      <c r="CJ4697" s="174">
        <v>1381.971</v>
      </c>
      <c r="CK4697" s="174">
        <v>1381.971</v>
      </c>
      <c r="CU4697" s="174">
        <v>1731</v>
      </c>
      <c r="CV4697" s="174">
        <v>62005</v>
      </c>
      <c r="CW4697" s="174">
        <v>5</v>
      </c>
      <c r="CX4697" s="174">
        <v>1381.971</v>
      </c>
    </row>
    <row r="4698" spans="84:102" x14ac:dyDescent="0.25">
      <c r="CF4698" s="3" t="s">
        <v>3073</v>
      </c>
      <c r="CG4698" s="174">
        <v>1640</v>
      </c>
      <c r="CH4698" s="174">
        <v>72240</v>
      </c>
      <c r="CI4698" s="174">
        <v>5</v>
      </c>
      <c r="CJ4698" s="174">
        <v>1381.9390000000001</v>
      </c>
      <c r="CK4698" s="174">
        <v>1381.9390000000001</v>
      </c>
      <c r="CU4698" s="174">
        <v>1640</v>
      </c>
      <c r="CV4698" s="174">
        <v>72240</v>
      </c>
      <c r="CW4698" s="174">
        <v>5</v>
      </c>
      <c r="CX4698" s="174">
        <v>1381.9390000000001</v>
      </c>
    </row>
    <row r="4699" spans="84:102" x14ac:dyDescent="0.25">
      <c r="CF4699" s="3" t="s">
        <v>3073</v>
      </c>
      <c r="CG4699" s="174">
        <v>1398</v>
      </c>
      <c r="CH4699" s="174">
        <v>109891</v>
      </c>
      <c r="CI4699" s="174">
        <v>5</v>
      </c>
      <c r="CJ4699" s="174">
        <v>1381.895</v>
      </c>
      <c r="CK4699" s="174">
        <v>1381.895</v>
      </c>
      <c r="CU4699" s="174">
        <v>1398</v>
      </c>
      <c r="CV4699" s="174">
        <v>109891</v>
      </c>
      <c r="CW4699" s="174">
        <v>5</v>
      </c>
      <c r="CX4699" s="174">
        <v>1381.895</v>
      </c>
    </row>
    <row r="4700" spans="84:102" x14ac:dyDescent="0.25">
      <c r="CF4700" s="3" t="s">
        <v>3073</v>
      </c>
      <c r="CG4700" s="174">
        <v>58454</v>
      </c>
      <c r="CH4700" s="174">
        <v>17</v>
      </c>
      <c r="CI4700" s="174">
        <v>5</v>
      </c>
      <c r="CJ4700" s="174">
        <v>1381.432</v>
      </c>
      <c r="CK4700" s="174">
        <v>1381.432</v>
      </c>
      <c r="CU4700" s="174">
        <v>58454</v>
      </c>
      <c r="CV4700" s="174">
        <v>17</v>
      </c>
      <c r="CW4700" s="174">
        <v>5</v>
      </c>
      <c r="CX4700" s="174">
        <v>1381.432</v>
      </c>
    </row>
    <row r="4701" spans="84:102" x14ac:dyDescent="0.25">
      <c r="CF4701" s="3" t="s">
        <v>3073</v>
      </c>
      <c r="CG4701" s="174">
        <v>43342</v>
      </c>
      <c r="CH4701" s="174">
        <v>2603</v>
      </c>
      <c r="CI4701" s="174">
        <v>5</v>
      </c>
      <c r="CJ4701" s="174">
        <v>1381.421</v>
      </c>
      <c r="CK4701" s="174">
        <v>1381.421</v>
      </c>
      <c r="CU4701" s="174">
        <v>43342</v>
      </c>
      <c r="CV4701" s="174">
        <v>2603</v>
      </c>
      <c r="CW4701" s="174">
        <v>5</v>
      </c>
      <c r="CX4701" s="174">
        <v>1381.421</v>
      </c>
    </row>
    <row r="4702" spans="84:102" x14ac:dyDescent="0.25">
      <c r="CF4702" s="3" t="s">
        <v>3073</v>
      </c>
      <c r="CG4702" s="174">
        <v>2555</v>
      </c>
      <c r="CH4702" s="174">
        <v>49137</v>
      </c>
      <c r="CI4702" s="174">
        <v>5</v>
      </c>
      <c r="CJ4702" s="174">
        <v>1381.2159999999999</v>
      </c>
      <c r="CK4702" s="174">
        <v>1381.2159999999999</v>
      </c>
      <c r="CU4702" s="174">
        <v>2555</v>
      </c>
      <c r="CV4702" s="174">
        <v>49137</v>
      </c>
      <c r="CW4702" s="174">
        <v>5</v>
      </c>
      <c r="CX4702" s="174">
        <v>1381.2159999999999</v>
      </c>
    </row>
    <row r="4703" spans="84:102" x14ac:dyDescent="0.25">
      <c r="CF4703" s="3" t="s">
        <v>3073</v>
      </c>
      <c r="CG4703" s="174">
        <v>2258</v>
      </c>
      <c r="CH4703" s="174">
        <v>20279</v>
      </c>
      <c r="CI4703" s="174">
        <v>5</v>
      </c>
      <c r="CJ4703" s="174">
        <v>1381.037</v>
      </c>
      <c r="CK4703" s="174">
        <v>1381.037</v>
      </c>
      <c r="CU4703" s="174">
        <v>2258</v>
      </c>
      <c r="CV4703" s="174">
        <v>20279</v>
      </c>
      <c r="CW4703" s="174">
        <v>5</v>
      </c>
      <c r="CX4703" s="174">
        <v>1381.037</v>
      </c>
    </row>
    <row r="4704" spans="84:102" x14ac:dyDescent="0.25">
      <c r="CF4704" s="3" t="s">
        <v>3073</v>
      </c>
      <c r="CG4704" s="174">
        <v>11</v>
      </c>
      <c r="CH4704" s="174">
        <v>59820</v>
      </c>
      <c r="CI4704" s="174">
        <v>5</v>
      </c>
      <c r="CJ4704" s="174">
        <v>1379.857</v>
      </c>
      <c r="CK4704" s="174">
        <v>1379.857</v>
      </c>
      <c r="CU4704" s="174">
        <v>11</v>
      </c>
      <c r="CV4704" s="174">
        <v>59820</v>
      </c>
      <c r="CW4704" s="174">
        <v>5</v>
      </c>
      <c r="CX4704" s="174">
        <v>1379.857</v>
      </c>
    </row>
    <row r="4705" spans="84:102" x14ac:dyDescent="0.25">
      <c r="CF4705" s="3" t="s">
        <v>3073</v>
      </c>
      <c r="CG4705" s="174">
        <v>3412</v>
      </c>
      <c r="CH4705" s="174">
        <v>176082</v>
      </c>
      <c r="CI4705" s="174">
        <v>5</v>
      </c>
      <c r="CJ4705" s="174">
        <v>1379.451</v>
      </c>
      <c r="CK4705" s="174">
        <v>1379.451</v>
      </c>
      <c r="CU4705" s="174">
        <v>3412</v>
      </c>
      <c r="CV4705" s="174">
        <v>176082</v>
      </c>
      <c r="CW4705" s="174">
        <v>5</v>
      </c>
      <c r="CX4705" s="174">
        <v>1379.451</v>
      </c>
    </row>
    <row r="4706" spans="84:102" x14ac:dyDescent="0.25">
      <c r="CF4706" s="3" t="s">
        <v>3073</v>
      </c>
      <c r="CG4706" s="174">
        <v>482</v>
      </c>
      <c r="CH4706" s="174">
        <v>84789</v>
      </c>
      <c r="CI4706" s="174">
        <v>5</v>
      </c>
      <c r="CJ4706" s="174">
        <v>1379.19</v>
      </c>
      <c r="CK4706" s="174">
        <v>1379.19</v>
      </c>
      <c r="CU4706" s="174">
        <v>482</v>
      </c>
      <c r="CV4706" s="174">
        <v>84789</v>
      </c>
      <c r="CW4706" s="174">
        <v>5</v>
      </c>
      <c r="CX4706" s="174">
        <v>1379.19</v>
      </c>
    </row>
    <row r="4707" spans="84:102" x14ac:dyDescent="0.25">
      <c r="CF4707" s="3" t="s">
        <v>3073</v>
      </c>
      <c r="CG4707" s="174">
        <v>48836</v>
      </c>
      <c r="CH4707" s="174">
        <v>2561</v>
      </c>
      <c r="CI4707" s="174">
        <v>5</v>
      </c>
      <c r="CJ4707" s="174">
        <v>1378.768</v>
      </c>
      <c r="CK4707" s="174">
        <v>1378.768</v>
      </c>
      <c r="CU4707" s="174">
        <v>48836</v>
      </c>
      <c r="CV4707" s="174">
        <v>2561</v>
      </c>
      <c r="CW4707" s="174">
        <v>5</v>
      </c>
      <c r="CX4707" s="174">
        <v>1378.768</v>
      </c>
    </row>
    <row r="4708" spans="84:102" x14ac:dyDescent="0.25">
      <c r="CF4708" s="3" t="s">
        <v>3073</v>
      </c>
      <c r="CG4708" s="174">
        <v>1657</v>
      </c>
      <c r="CH4708" s="174">
        <v>71321</v>
      </c>
      <c r="CI4708" s="174">
        <v>5</v>
      </c>
      <c r="CJ4708" s="174">
        <v>1378.5170000000001</v>
      </c>
      <c r="CK4708" s="174">
        <v>1378.5170000000001</v>
      </c>
      <c r="CU4708" s="174">
        <v>1657</v>
      </c>
      <c r="CV4708" s="174">
        <v>71321</v>
      </c>
      <c r="CW4708" s="174">
        <v>5</v>
      </c>
      <c r="CX4708" s="174">
        <v>1378.5170000000001</v>
      </c>
    </row>
    <row r="4709" spans="84:102" x14ac:dyDescent="0.25">
      <c r="CF4709" s="3" t="s">
        <v>3073</v>
      </c>
      <c r="CG4709" s="174">
        <v>678</v>
      </c>
      <c r="CH4709" s="174">
        <v>89303</v>
      </c>
      <c r="CI4709" s="174">
        <v>5</v>
      </c>
      <c r="CJ4709" s="174">
        <v>1378.4169999999999</v>
      </c>
      <c r="CK4709" s="174">
        <v>1378.4169999999999</v>
      </c>
      <c r="CU4709" s="174">
        <v>678</v>
      </c>
      <c r="CV4709" s="174">
        <v>89303</v>
      </c>
      <c r="CW4709" s="174">
        <v>5</v>
      </c>
      <c r="CX4709" s="174">
        <v>1378.4169999999999</v>
      </c>
    </row>
    <row r="4710" spans="84:102" x14ac:dyDescent="0.25">
      <c r="CF4710" s="3" t="s">
        <v>3073</v>
      </c>
      <c r="CG4710" s="174">
        <v>58301</v>
      </c>
      <c r="CH4710" s="174">
        <v>1876</v>
      </c>
      <c r="CI4710" s="174">
        <v>5</v>
      </c>
      <c r="CJ4710" s="174">
        <v>1378.355</v>
      </c>
      <c r="CK4710" s="174">
        <v>1378.355</v>
      </c>
      <c r="CU4710" s="174">
        <v>58301</v>
      </c>
      <c r="CV4710" s="174">
        <v>1876</v>
      </c>
      <c r="CW4710" s="174">
        <v>5</v>
      </c>
      <c r="CX4710" s="174">
        <v>1378.355</v>
      </c>
    </row>
    <row r="4711" spans="84:102" x14ac:dyDescent="0.25">
      <c r="CF4711" s="3" t="s">
        <v>3073</v>
      </c>
      <c r="CG4711" s="174">
        <v>2461</v>
      </c>
      <c r="CH4711" s="174">
        <v>33755</v>
      </c>
      <c r="CI4711" s="174">
        <v>5</v>
      </c>
      <c r="CJ4711" s="174">
        <v>1378.3050000000001</v>
      </c>
      <c r="CK4711" s="174">
        <v>1378.3050000000001</v>
      </c>
      <c r="CU4711" s="174">
        <v>2461</v>
      </c>
      <c r="CV4711" s="174">
        <v>33755</v>
      </c>
      <c r="CW4711" s="174">
        <v>5</v>
      </c>
      <c r="CX4711" s="174">
        <v>1378.3050000000001</v>
      </c>
    </row>
    <row r="4712" spans="84:102" x14ac:dyDescent="0.25">
      <c r="CF4712" s="3" t="s">
        <v>3073</v>
      </c>
      <c r="CG4712" s="174">
        <v>108201</v>
      </c>
      <c r="CH4712" s="174">
        <v>890</v>
      </c>
      <c r="CI4712" s="174">
        <v>5</v>
      </c>
      <c r="CJ4712" s="174">
        <v>1378.2529999999999</v>
      </c>
      <c r="CK4712" s="174">
        <v>1378.2529999999999</v>
      </c>
      <c r="CU4712" s="174">
        <v>108201</v>
      </c>
      <c r="CV4712" s="174">
        <v>890</v>
      </c>
      <c r="CW4712" s="174">
        <v>5</v>
      </c>
      <c r="CX4712" s="174">
        <v>1378.2529999999999</v>
      </c>
    </row>
    <row r="4713" spans="84:102" x14ac:dyDescent="0.25">
      <c r="CF4713" s="3" t="s">
        <v>3073</v>
      </c>
      <c r="CG4713" s="174">
        <v>72940</v>
      </c>
      <c r="CH4713" s="174">
        <v>1915</v>
      </c>
      <c r="CI4713" s="174">
        <v>5</v>
      </c>
      <c r="CJ4713" s="174">
        <v>1377.566</v>
      </c>
      <c r="CK4713" s="174">
        <v>1377.566</v>
      </c>
      <c r="CU4713" s="174">
        <v>72940</v>
      </c>
      <c r="CV4713" s="174">
        <v>1915</v>
      </c>
      <c r="CW4713" s="174">
        <v>5</v>
      </c>
      <c r="CX4713" s="174">
        <v>1377.566</v>
      </c>
    </row>
    <row r="4714" spans="84:102" x14ac:dyDescent="0.25">
      <c r="CF4714" s="3" t="s">
        <v>3073</v>
      </c>
      <c r="CG4714" s="174">
        <v>1680</v>
      </c>
      <c r="CH4714" s="174">
        <v>66511</v>
      </c>
      <c r="CI4714" s="174">
        <v>5</v>
      </c>
      <c r="CJ4714" s="174">
        <v>1376.701</v>
      </c>
      <c r="CK4714" s="174">
        <v>1376.701</v>
      </c>
      <c r="CU4714" s="174">
        <v>1680</v>
      </c>
      <c r="CV4714" s="174">
        <v>66511</v>
      </c>
      <c r="CW4714" s="174">
        <v>5</v>
      </c>
      <c r="CX4714" s="174">
        <v>1376.701</v>
      </c>
    </row>
    <row r="4715" spans="84:102" x14ac:dyDescent="0.25">
      <c r="CF4715" s="3" t="s">
        <v>3073</v>
      </c>
      <c r="CG4715" s="174">
        <v>69803</v>
      </c>
      <c r="CH4715" s="174">
        <v>1673</v>
      </c>
      <c r="CI4715" s="174">
        <v>5</v>
      </c>
      <c r="CJ4715" s="174">
        <v>1375.982</v>
      </c>
      <c r="CK4715" s="174">
        <v>1375.982</v>
      </c>
      <c r="CU4715" s="174">
        <v>69803</v>
      </c>
      <c r="CV4715" s="174">
        <v>1673</v>
      </c>
      <c r="CW4715" s="174">
        <v>5</v>
      </c>
      <c r="CX4715" s="174">
        <v>1375.982</v>
      </c>
    </row>
    <row r="4716" spans="84:102" x14ac:dyDescent="0.25">
      <c r="CF4716" s="3" t="s">
        <v>3073</v>
      </c>
      <c r="CG4716" s="174">
        <v>2563</v>
      </c>
      <c r="CH4716" s="174">
        <v>48171</v>
      </c>
      <c r="CI4716" s="174">
        <v>5</v>
      </c>
      <c r="CJ4716" s="174">
        <v>1375.519</v>
      </c>
      <c r="CK4716" s="174">
        <v>1375.519</v>
      </c>
      <c r="CU4716" s="174">
        <v>2563</v>
      </c>
      <c r="CV4716" s="174">
        <v>48171</v>
      </c>
      <c r="CW4716" s="174">
        <v>5</v>
      </c>
      <c r="CX4716" s="174">
        <v>1375.519</v>
      </c>
    </row>
    <row r="4717" spans="84:102" x14ac:dyDescent="0.25">
      <c r="CF4717" s="3" t="s">
        <v>3073</v>
      </c>
      <c r="CG4717" s="174">
        <v>1297</v>
      </c>
      <c r="CH4717" s="174">
        <v>122980</v>
      </c>
      <c r="CI4717" s="174">
        <v>5</v>
      </c>
      <c r="CJ4717" s="174">
        <v>1374.3910000000001</v>
      </c>
      <c r="CK4717" s="174">
        <v>1374.3910000000001</v>
      </c>
      <c r="CU4717" s="174">
        <v>1297</v>
      </c>
      <c r="CV4717" s="174">
        <v>122980</v>
      </c>
      <c r="CW4717" s="174">
        <v>5</v>
      </c>
      <c r="CX4717" s="174">
        <v>1374.3910000000001</v>
      </c>
    </row>
    <row r="4718" spans="84:102" x14ac:dyDescent="0.25">
      <c r="CF4718" s="3" t="s">
        <v>3073</v>
      </c>
      <c r="CG4718" s="174">
        <v>57107</v>
      </c>
      <c r="CH4718" s="174">
        <v>1886</v>
      </c>
      <c r="CI4718" s="174">
        <v>5</v>
      </c>
      <c r="CJ4718" s="174">
        <v>1374.117</v>
      </c>
      <c r="CK4718" s="174">
        <v>1374.117</v>
      </c>
      <c r="CU4718" s="174">
        <v>57107</v>
      </c>
      <c r="CV4718" s="174">
        <v>1886</v>
      </c>
      <c r="CW4718" s="174">
        <v>5</v>
      </c>
      <c r="CX4718" s="174">
        <v>1374.117</v>
      </c>
    </row>
    <row r="4719" spans="84:102" x14ac:dyDescent="0.25">
      <c r="CF4719" s="3" t="s">
        <v>3073</v>
      </c>
      <c r="CG4719" s="174">
        <v>1673</v>
      </c>
      <c r="CH4719" s="174">
        <v>69803</v>
      </c>
      <c r="CI4719" s="174">
        <v>5</v>
      </c>
      <c r="CJ4719" s="174">
        <v>1374.0450000000001</v>
      </c>
      <c r="CK4719" s="174">
        <v>1374.0450000000001</v>
      </c>
      <c r="CU4719" s="174">
        <v>1673</v>
      </c>
      <c r="CV4719" s="174">
        <v>69803</v>
      </c>
      <c r="CW4719" s="174">
        <v>5</v>
      </c>
      <c r="CX4719" s="174">
        <v>1374.0450000000001</v>
      </c>
    </row>
    <row r="4720" spans="84:102" x14ac:dyDescent="0.25">
      <c r="CF4720" s="3" t="s">
        <v>3073</v>
      </c>
      <c r="CG4720" s="174">
        <v>81299</v>
      </c>
      <c r="CH4720" s="174">
        <v>1585</v>
      </c>
      <c r="CI4720" s="174">
        <v>5</v>
      </c>
      <c r="CJ4720" s="174">
        <v>1374.029</v>
      </c>
      <c r="CK4720" s="174">
        <v>1374.029</v>
      </c>
      <c r="CU4720" s="174">
        <v>81299</v>
      </c>
      <c r="CV4720" s="174">
        <v>1585</v>
      </c>
      <c r="CW4720" s="174">
        <v>5</v>
      </c>
      <c r="CX4720" s="174">
        <v>1374.029</v>
      </c>
    </row>
    <row r="4721" spans="84:102" x14ac:dyDescent="0.25">
      <c r="CF4721" s="3" t="s">
        <v>3073</v>
      </c>
      <c r="CG4721" s="174">
        <v>90870</v>
      </c>
      <c r="CH4721" s="174">
        <v>1502</v>
      </c>
      <c r="CI4721" s="174">
        <v>5</v>
      </c>
      <c r="CJ4721" s="174">
        <v>1373.76</v>
      </c>
      <c r="CK4721" s="174">
        <v>1373.76</v>
      </c>
      <c r="CU4721" s="174">
        <v>90870</v>
      </c>
      <c r="CV4721" s="174">
        <v>1502</v>
      </c>
      <c r="CW4721" s="174">
        <v>5</v>
      </c>
      <c r="CX4721" s="174">
        <v>1373.76</v>
      </c>
    </row>
    <row r="4722" spans="84:102" x14ac:dyDescent="0.25">
      <c r="CF4722" s="3" t="s">
        <v>3073</v>
      </c>
      <c r="CG4722" s="174">
        <v>1876</v>
      </c>
      <c r="CH4722" s="174">
        <v>58301</v>
      </c>
      <c r="CI4722" s="174">
        <v>5</v>
      </c>
      <c r="CJ4722" s="174">
        <v>1373.664</v>
      </c>
      <c r="CK4722" s="174">
        <v>1373.664</v>
      </c>
      <c r="CU4722" s="174">
        <v>1876</v>
      </c>
      <c r="CV4722" s="174">
        <v>58301</v>
      </c>
      <c r="CW4722" s="174">
        <v>5</v>
      </c>
      <c r="CX4722" s="174">
        <v>1373.664</v>
      </c>
    </row>
    <row r="4723" spans="84:102" x14ac:dyDescent="0.25">
      <c r="CF4723" s="3" t="s">
        <v>3073</v>
      </c>
      <c r="CG4723" s="174">
        <v>103623</v>
      </c>
      <c r="CH4723" s="174">
        <v>802</v>
      </c>
      <c r="CI4723" s="174">
        <v>5</v>
      </c>
      <c r="CJ4723" s="174">
        <v>1373.596</v>
      </c>
      <c r="CK4723" s="174">
        <v>1373.596</v>
      </c>
      <c r="CU4723" s="174">
        <v>103623</v>
      </c>
      <c r="CV4723" s="174">
        <v>802</v>
      </c>
      <c r="CW4723" s="174">
        <v>5</v>
      </c>
      <c r="CX4723" s="174">
        <v>1373.596</v>
      </c>
    </row>
    <row r="4724" spans="84:102" x14ac:dyDescent="0.25">
      <c r="CF4724" s="3" t="s">
        <v>3073</v>
      </c>
      <c r="CG4724" s="174">
        <v>2198</v>
      </c>
      <c r="CH4724" s="174">
        <v>15923</v>
      </c>
      <c r="CI4724" s="174">
        <v>5</v>
      </c>
      <c r="CJ4724" s="174">
        <v>1373.146</v>
      </c>
      <c r="CK4724" s="174">
        <v>1373.146</v>
      </c>
      <c r="CU4724" s="174">
        <v>2198</v>
      </c>
      <c r="CV4724" s="174">
        <v>15923</v>
      </c>
      <c r="CW4724" s="174">
        <v>5</v>
      </c>
      <c r="CX4724" s="174">
        <v>1373.146</v>
      </c>
    </row>
    <row r="4725" spans="84:102" x14ac:dyDescent="0.25">
      <c r="CF4725" s="3" t="s">
        <v>3073</v>
      </c>
      <c r="CG4725" s="174">
        <v>1862</v>
      </c>
      <c r="CH4725" s="174">
        <v>54372</v>
      </c>
      <c r="CI4725" s="174">
        <v>5</v>
      </c>
      <c r="CJ4725" s="174">
        <v>1372.8030000000001</v>
      </c>
      <c r="CK4725" s="174">
        <v>1372.8030000000001</v>
      </c>
      <c r="CU4725" s="174">
        <v>1862</v>
      </c>
      <c r="CV4725" s="174">
        <v>54372</v>
      </c>
      <c r="CW4725" s="174">
        <v>5</v>
      </c>
      <c r="CX4725" s="174">
        <v>1372.8030000000001</v>
      </c>
    </row>
    <row r="4726" spans="84:102" x14ac:dyDescent="0.25">
      <c r="CF4726" s="3" t="s">
        <v>3073</v>
      </c>
      <c r="CG4726" s="174">
        <v>98523</v>
      </c>
      <c r="CH4726" s="174">
        <v>1484</v>
      </c>
      <c r="CI4726" s="174">
        <v>5</v>
      </c>
      <c r="CJ4726" s="174">
        <v>1372.65</v>
      </c>
      <c r="CK4726" s="174">
        <v>1372.65</v>
      </c>
      <c r="CU4726" s="174">
        <v>98523</v>
      </c>
      <c r="CV4726" s="174">
        <v>1484</v>
      </c>
      <c r="CW4726" s="174">
        <v>5</v>
      </c>
      <c r="CX4726" s="174">
        <v>1372.65</v>
      </c>
    </row>
    <row r="4727" spans="84:102" x14ac:dyDescent="0.25">
      <c r="CF4727" s="3" t="s">
        <v>3073</v>
      </c>
      <c r="CG4727" s="174">
        <v>3265</v>
      </c>
      <c r="CH4727" s="174">
        <v>161953</v>
      </c>
      <c r="CI4727" s="174">
        <v>5</v>
      </c>
      <c r="CJ4727" s="174">
        <v>1372.6120000000001</v>
      </c>
      <c r="CK4727" s="174">
        <v>1372.6120000000001</v>
      </c>
      <c r="CU4727" s="174">
        <v>3265</v>
      </c>
      <c r="CV4727" s="174">
        <v>161953</v>
      </c>
      <c r="CW4727" s="174">
        <v>5</v>
      </c>
      <c r="CX4727" s="174">
        <v>1372.6120000000001</v>
      </c>
    </row>
    <row r="4728" spans="84:102" x14ac:dyDescent="0.25">
      <c r="CF4728" s="3" t="s">
        <v>3073</v>
      </c>
      <c r="CG4728" s="174">
        <v>3374</v>
      </c>
      <c r="CH4728" s="174">
        <v>168992</v>
      </c>
      <c r="CI4728" s="174">
        <v>5</v>
      </c>
      <c r="CJ4728" s="174">
        <v>1372.375</v>
      </c>
      <c r="CK4728" s="174">
        <v>1372.375</v>
      </c>
      <c r="CU4728" s="174">
        <v>3374</v>
      </c>
      <c r="CV4728" s="174">
        <v>168992</v>
      </c>
      <c r="CW4728" s="174">
        <v>5</v>
      </c>
      <c r="CX4728" s="174">
        <v>1372.375</v>
      </c>
    </row>
    <row r="4729" spans="84:102" x14ac:dyDescent="0.25">
      <c r="CF4729" s="3" t="s">
        <v>3073</v>
      </c>
      <c r="CG4729" s="174">
        <v>16970</v>
      </c>
      <c r="CH4729" s="174">
        <v>2193</v>
      </c>
      <c r="CI4729" s="174">
        <v>5</v>
      </c>
      <c r="CJ4729" s="174">
        <v>1372.3009999999999</v>
      </c>
      <c r="CK4729" s="174">
        <v>1372.3009999999999</v>
      </c>
      <c r="CU4729" s="174">
        <v>16970</v>
      </c>
      <c r="CV4729" s="174">
        <v>2193</v>
      </c>
      <c r="CW4729" s="174">
        <v>5</v>
      </c>
      <c r="CX4729" s="174">
        <v>1372.3009999999999</v>
      </c>
    </row>
    <row r="4730" spans="84:102" x14ac:dyDescent="0.25">
      <c r="CF4730" s="3" t="s">
        <v>3073</v>
      </c>
      <c r="CG4730" s="174">
        <v>130741</v>
      </c>
      <c r="CH4730" s="174">
        <v>2011</v>
      </c>
      <c r="CI4730" s="174">
        <v>5</v>
      </c>
      <c r="CJ4730" s="174">
        <v>1372.2260000000001</v>
      </c>
      <c r="CK4730" s="174">
        <v>1372.2260000000001</v>
      </c>
      <c r="CU4730" s="174">
        <v>130741</v>
      </c>
      <c r="CV4730" s="174">
        <v>2011</v>
      </c>
      <c r="CW4730" s="174">
        <v>5</v>
      </c>
      <c r="CX4730" s="174">
        <v>1372.2260000000001</v>
      </c>
    </row>
    <row r="4731" spans="84:102" x14ac:dyDescent="0.25">
      <c r="CF4731" s="3" t="s">
        <v>3073</v>
      </c>
      <c r="CG4731" s="174">
        <v>213</v>
      </c>
      <c r="CH4731" s="174">
        <v>70990</v>
      </c>
      <c r="CI4731" s="174">
        <v>5</v>
      </c>
      <c r="CJ4731" s="174">
        <v>1371.768</v>
      </c>
      <c r="CK4731" s="174">
        <v>1371.768</v>
      </c>
      <c r="CU4731" s="174">
        <v>213</v>
      </c>
      <c r="CV4731" s="174">
        <v>70990</v>
      </c>
      <c r="CW4731" s="174">
        <v>5</v>
      </c>
      <c r="CX4731" s="174">
        <v>1371.768</v>
      </c>
    </row>
    <row r="4732" spans="84:102" x14ac:dyDescent="0.25">
      <c r="CF4732" s="3" t="s">
        <v>3073</v>
      </c>
      <c r="CG4732" s="174">
        <v>1816</v>
      </c>
      <c r="CH4732" s="174">
        <v>52261</v>
      </c>
      <c r="CI4732" s="174">
        <v>5</v>
      </c>
      <c r="CJ4732" s="174">
        <v>1370.903</v>
      </c>
      <c r="CK4732" s="174">
        <v>1370.903</v>
      </c>
      <c r="CU4732" s="174">
        <v>1816</v>
      </c>
      <c r="CV4732" s="174">
        <v>52261</v>
      </c>
      <c r="CW4732" s="174">
        <v>5</v>
      </c>
      <c r="CX4732" s="174">
        <v>1370.903</v>
      </c>
    </row>
    <row r="4733" spans="84:102" x14ac:dyDescent="0.25">
      <c r="CF4733" s="3" t="s">
        <v>3073</v>
      </c>
      <c r="CG4733" s="174">
        <v>3660</v>
      </c>
      <c r="CH4733" s="174">
        <v>104320</v>
      </c>
      <c r="CI4733" s="174">
        <v>5</v>
      </c>
      <c r="CJ4733" s="174">
        <v>1370.625</v>
      </c>
      <c r="CK4733" s="174">
        <v>1370.625</v>
      </c>
      <c r="CU4733" s="174">
        <v>3660</v>
      </c>
      <c r="CV4733" s="174">
        <v>104320</v>
      </c>
      <c r="CW4733" s="174">
        <v>5</v>
      </c>
      <c r="CX4733" s="174">
        <v>1370.625</v>
      </c>
    </row>
    <row r="4734" spans="84:102" x14ac:dyDescent="0.25">
      <c r="CF4734" s="3" t="s">
        <v>3073</v>
      </c>
      <c r="CG4734" s="174">
        <v>60445</v>
      </c>
      <c r="CH4734" s="174">
        <v>14</v>
      </c>
      <c r="CI4734" s="174">
        <v>5</v>
      </c>
      <c r="CJ4734" s="174">
        <v>1370.5820000000001</v>
      </c>
      <c r="CK4734" s="174">
        <v>1370.5820000000001</v>
      </c>
      <c r="CU4734" s="174">
        <v>60445</v>
      </c>
      <c r="CV4734" s="174">
        <v>14</v>
      </c>
      <c r="CW4734" s="174">
        <v>5</v>
      </c>
      <c r="CX4734" s="174">
        <v>1370.5820000000001</v>
      </c>
    </row>
    <row r="4735" spans="84:102" x14ac:dyDescent="0.25">
      <c r="CF4735" s="3" t="s">
        <v>3073</v>
      </c>
      <c r="CG4735" s="174">
        <v>42672</v>
      </c>
      <c r="CH4735" s="174">
        <v>2605</v>
      </c>
      <c r="CI4735" s="174">
        <v>5</v>
      </c>
      <c r="CJ4735" s="174">
        <v>1370.3910000000001</v>
      </c>
      <c r="CK4735" s="174">
        <v>1370.3910000000001</v>
      </c>
      <c r="CU4735" s="174">
        <v>42672</v>
      </c>
      <c r="CV4735" s="174">
        <v>2605</v>
      </c>
      <c r="CW4735" s="174">
        <v>5</v>
      </c>
      <c r="CX4735" s="174">
        <v>1370.3910000000001</v>
      </c>
    </row>
    <row r="4736" spans="84:102" x14ac:dyDescent="0.25">
      <c r="CF4736" s="3" t="s">
        <v>3073</v>
      </c>
      <c r="CG4736" s="174">
        <v>2939</v>
      </c>
      <c r="CH4736" s="174">
        <v>151514</v>
      </c>
      <c r="CI4736" s="174">
        <v>5</v>
      </c>
      <c r="CJ4736" s="174">
        <v>1370.3620000000001</v>
      </c>
      <c r="CK4736" s="174">
        <v>1370.3620000000001</v>
      </c>
      <c r="CU4736" s="174">
        <v>2939</v>
      </c>
      <c r="CV4736" s="174">
        <v>151514</v>
      </c>
      <c r="CW4736" s="174">
        <v>5</v>
      </c>
      <c r="CX4736" s="174">
        <v>1370.3620000000001</v>
      </c>
    </row>
    <row r="4737" spans="84:102" x14ac:dyDescent="0.25">
      <c r="CF4737" s="3" t="s">
        <v>3073</v>
      </c>
      <c r="CG4737" s="174">
        <v>148899</v>
      </c>
      <c r="CH4737" s="174">
        <v>2881</v>
      </c>
      <c r="CI4737" s="174">
        <v>5</v>
      </c>
      <c r="CJ4737" s="174">
        <v>1370.3610000000001</v>
      </c>
      <c r="CK4737" s="174">
        <v>1370.3610000000001</v>
      </c>
      <c r="CU4737" s="174">
        <v>148899</v>
      </c>
      <c r="CV4737" s="174">
        <v>2881</v>
      </c>
      <c r="CW4737" s="174">
        <v>5</v>
      </c>
      <c r="CX4737" s="174">
        <v>1370.3610000000001</v>
      </c>
    </row>
    <row r="4738" spans="84:102" x14ac:dyDescent="0.25">
      <c r="CF4738" s="3" t="s">
        <v>3073</v>
      </c>
      <c r="CG4738" s="174">
        <v>2160</v>
      </c>
      <c r="CH4738" s="174">
        <v>14224</v>
      </c>
      <c r="CI4738" s="174">
        <v>5</v>
      </c>
      <c r="CJ4738" s="174">
        <v>1370.3209999999999</v>
      </c>
      <c r="CK4738" s="174">
        <v>1370.3209999999999</v>
      </c>
      <c r="CU4738" s="174">
        <v>2160</v>
      </c>
      <c r="CV4738" s="174">
        <v>14224</v>
      </c>
      <c r="CW4738" s="174">
        <v>5</v>
      </c>
      <c r="CX4738" s="174">
        <v>1370.3209999999999</v>
      </c>
    </row>
    <row r="4739" spans="84:102" x14ac:dyDescent="0.25">
      <c r="CF4739" s="3" t="s">
        <v>3073</v>
      </c>
      <c r="CG4739" s="174">
        <v>1011</v>
      </c>
      <c r="CH4739" s="174">
        <v>117939</v>
      </c>
      <c r="CI4739" s="174">
        <v>5</v>
      </c>
      <c r="CJ4739" s="174">
        <v>1370.135</v>
      </c>
      <c r="CK4739" s="174">
        <v>1370.135</v>
      </c>
      <c r="CU4739" s="174">
        <v>1011</v>
      </c>
      <c r="CV4739" s="174">
        <v>117939</v>
      </c>
      <c r="CW4739" s="174">
        <v>5</v>
      </c>
      <c r="CX4739" s="174">
        <v>1370.135</v>
      </c>
    </row>
    <row r="4740" spans="84:102" x14ac:dyDescent="0.25">
      <c r="CF4740" s="3" t="s">
        <v>3073</v>
      </c>
      <c r="CG4740" s="174">
        <v>2519</v>
      </c>
      <c r="CH4740" s="174">
        <v>36840</v>
      </c>
      <c r="CI4740" s="174">
        <v>5</v>
      </c>
      <c r="CJ4740" s="174">
        <v>1369.75</v>
      </c>
      <c r="CK4740" s="174">
        <v>1369.75</v>
      </c>
      <c r="CU4740" s="174">
        <v>2519</v>
      </c>
      <c r="CV4740" s="174">
        <v>36840</v>
      </c>
      <c r="CW4740" s="174">
        <v>5</v>
      </c>
      <c r="CX4740" s="174">
        <v>1369.75</v>
      </c>
    </row>
    <row r="4741" spans="84:102" x14ac:dyDescent="0.25">
      <c r="CF4741" s="3" t="s">
        <v>3073</v>
      </c>
      <c r="CG4741" s="174">
        <v>1292</v>
      </c>
      <c r="CH4741" s="174">
        <v>121471</v>
      </c>
      <c r="CI4741" s="174">
        <v>5</v>
      </c>
      <c r="CJ4741" s="174">
        <v>1369.46</v>
      </c>
      <c r="CK4741" s="174">
        <v>1369.46</v>
      </c>
      <c r="CU4741" s="174">
        <v>1292</v>
      </c>
      <c r="CV4741" s="174">
        <v>121471</v>
      </c>
      <c r="CW4741" s="174">
        <v>5</v>
      </c>
      <c r="CX4741" s="174">
        <v>1369.46</v>
      </c>
    </row>
    <row r="4742" spans="84:102" x14ac:dyDescent="0.25">
      <c r="CF4742" s="3" t="s">
        <v>3073</v>
      </c>
      <c r="CG4742" s="174">
        <v>2876</v>
      </c>
      <c r="CH4742" s="174">
        <v>149795</v>
      </c>
      <c r="CI4742" s="174">
        <v>5</v>
      </c>
      <c r="CJ4742" s="174">
        <v>1369.2249999999999</v>
      </c>
      <c r="CK4742" s="174">
        <v>1369.2249999999999</v>
      </c>
      <c r="CU4742" s="174">
        <v>2876</v>
      </c>
      <c r="CV4742" s="174">
        <v>149795</v>
      </c>
      <c r="CW4742" s="174">
        <v>5</v>
      </c>
      <c r="CX4742" s="174">
        <v>1369.2249999999999</v>
      </c>
    </row>
    <row r="4743" spans="84:102" x14ac:dyDescent="0.25">
      <c r="CF4743" s="3" t="s">
        <v>3073</v>
      </c>
      <c r="CG4743" s="174">
        <v>3130</v>
      </c>
      <c r="CH4743" s="174">
        <v>149513</v>
      </c>
      <c r="CI4743" s="174">
        <v>5</v>
      </c>
      <c r="CJ4743" s="174">
        <v>1369.2070000000001</v>
      </c>
      <c r="CK4743" s="174">
        <v>1369.2070000000001</v>
      </c>
      <c r="CU4743" s="174">
        <v>3130</v>
      </c>
      <c r="CV4743" s="174">
        <v>149513</v>
      </c>
      <c r="CW4743" s="174">
        <v>5</v>
      </c>
      <c r="CX4743" s="174">
        <v>1369.2070000000001</v>
      </c>
    </row>
    <row r="4744" spans="84:102" x14ac:dyDescent="0.25">
      <c r="CF4744" s="3" t="s">
        <v>3073</v>
      </c>
      <c r="CG4744" s="174">
        <v>154592</v>
      </c>
      <c r="CH4744" s="174">
        <v>2972</v>
      </c>
      <c r="CI4744" s="174">
        <v>5</v>
      </c>
      <c r="CJ4744" s="174">
        <v>1369.19</v>
      </c>
      <c r="CK4744" s="174">
        <v>1369.19</v>
      </c>
      <c r="CU4744" s="174">
        <v>154592</v>
      </c>
      <c r="CV4744" s="174">
        <v>2972</v>
      </c>
      <c r="CW4744" s="174">
        <v>5</v>
      </c>
      <c r="CX4744" s="174">
        <v>1369.19</v>
      </c>
    </row>
    <row r="4745" spans="84:102" x14ac:dyDescent="0.25">
      <c r="CF4745" s="3" t="s">
        <v>3073</v>
      </c>
      <c r="CG4745" s="174">
        <v>1561</v>
      </c>
      <c r="CH4745" s="174">
        <v>84010</v>
      </c>
      <c r="CI4745" s="174">
        <v>5</v>
      </c>
      <c r="CJ4745" s="174">
        <v>1368.7840000000001</v>
      </c>
      <c r="CK4745" s="174">
        <v>1368.7840000000001</v>
      </c>
      <c r="CU4745" s="174">
        <v>1561</v>
      </c>
      <c r="CV4745" s="174">
        <v>84010</v>
      </c>
      <c r="CW4745" s="174">
        <v>5</v>
      </c>
      <c r="CX4745" s="174">
        <v>1368.7840000000001</v>
      </c>
    </row>
    <row r="4746" spans="84:102" x14ac:dyDescent="0.25">
      <c r="CF4746" s="3" t="s">
        <v>3073</v>
      </c>
      <c r="CG4746" s="174">
        <v>1161</v>
      </c>
      <c r="CH4746" s="174">
        <v>145300</v>
      </c>
      <c r="CI4746" s="174">
        <v>5</v>
      </c>
      <c r="CJ4746" s="174">
        <v>1367.55</v>
      </c>
      <c r="CK4746" s="174">
        <v>1367.55</v>
      </c>
      <c r="CU4746" s="174">
        <v>1161</v>
      </c>
      <c r="CV4746" s="174">
        <v>145300</v>
      </c>
      <c r="CW4746" s="174">
        <v>5</v>
      </c>
      <c r="CX4746" s="174">
        <v>1367.55</v>
      </c>
    </row>
    <row r="4747" spans="84:102" x14ac:dyDescent="0.25">
      <c r="CF4747" s="3" t="s">
        <v>3073</v>
      </c>
      <c r="CG4747" s="174">
        <v>82113</v>
      </c>
      <c r="CH4747" s="174">
        <v>1580</v>
      </c>
      <c r="CI4747" s="174">
        <v>5</v>
      </c>
      <c r="CJ4747" s="174">
        <v>1367.5129999999999</v>
      </c>
      <c r="CK4747" s="174">
        <v>1367.5129999999999</v>
      </c>
      <c r="CU4747" s="174">
        <v>82113</v>
      </c>
      <c r="CV4747" s="174">
        <v>1580</v>
      </c>
      <c r="CW4747" s="174">
        <v>5</v>
      </c>
      <c r="CX4747" s="174">
        <v>1367.5129999999999</v>
      </c>
    </row>
    <row r="4748" spans="84:102" x14ac:dyDescent="0.25">
      <c r="CF4748" s="3" t="s">
        <v>3073</v>
      </c>
      <c r="CG4748" s="174">
        <v>2387</v>
      </c>
      <c r="CH4748" s="174">
        <v>29422</v>
      </c>
      <c r="CI4748" s="174">
        <v>5</v>
      </c>
      <c r="CJ4748" s="174">
        <v>1367.422</v>
      </c>
      <c r="CK4748" s="174">
        <v>1367.422</v>
      </c>
      <c r="CU4748" s="174">
        <v>2387</v>
      </c>
      <c r="CV4748" s="174">
        <v>29422</v>
      </c>
      <c r="CW4748" s="174">
        <v>5</v>
      </c>
      <c r="CX4748" s="174">
        <v>1367.422</v>
      </c>
    </row>
    <row r="4749" spans="84:102" x14ac:dyDescent="0.25">
      <c r="CF4749" s="3" t="s">
        <v>3073</v>
      </c>
      <c r="CG4749" s="174">
        <v>664</v>
      </c>
      <c r="CH4749" s="174">
        <v>91950</v>
      </c>
      <c r="CI4749" s="174">
        <v>5</v>
      </c>
      <c r="CJ4749" s="174">
        <v>1367.41</v>
      </c>
      <c r="CK4749" s="174">
        <v>1367.41</v>
      </c>
      <c r="CU4749" s="174">
        <v>664</v>
      </c>
      <c r="CV4749" s="174">
        <v>91950</v>
      </c>
      <c r="CW4749" s="174">
        <v>5</v>
      </c>
      <c r="CX4749" s="174">
        <v>1367.41</v>
      </c>
    </row>
    <row r="4750" spans="84:102" x14ac:dyDescent="0.25">
      <c r="CF4750" s="3" t="s">
        <v>3073</v>
      </c>
      <c r="CG4750" s="174">
        <v>139137</v>
      </c>
      <c r="CH4750" s="174">
        <v>1121</v>
      </c>
      <c r="CI4750" s="174">
        <v>5</v>
      </c>
      <c r="CJ4750" s="174">
        <v>1367.296</v>
      </c>
      <c r="CK4750" s="174">
        <v>1367.296</v>
      </c>
      <c r="CU4750" s="174">
        <v>139137</v>
      </c>
      <c r="CV4750" s="174">
        <v>1121</v>
      </c>
      <c r="CW4750" s="174">
        <v>5</v>
      </c>
      <c r="CX4750" s="174">
        <v>1367.296</v>
      </c>
    </row>
    <row r="4751" spans="84:102" x14ac:dyDescent="0.25">
      <c r="CF4751" s="3" t="s">
        <v>3073</v>
      </c>
      <c r="CG4751" s="174">
        <v>69358</v>
      </c>
      <c r="CH4751" s="174">
        <v>167</v>
      </c>
      <c r="CI4751" s="174">
        <v>5</v>
      </c>
      <c r="CJ4751" s="174">
        <v>1367.2570000000001</v>
      </c>
      <c r="CK4751" s="174">
        <v>1367.2570000000001</v>
      </c>
      <c r="CU4751" s="174">
        <v>69358</v>
      </c>
      <c r="CV4751" s="174">
        <v>167</v>
      </c>
      <c r="CW4751" s="174">
        <v>5</v>
      </c>
      <c r="CX4751" s="174">
        <v>1367.2570000000001</v>
      </c>
    </row>
    <row r="4752" spans="84:102" x14ac:dyDescent="0.25">
      <c r="CF4752" s="3" t="s">
        <v>3073</v>
      </c>
      <c r="CG4752" s="174">
        <v>148212</v>
      </c>
      <c r="CH4752" s="174">
        <v>2808</v>
      </c>
      <c r="CI4752" s="174">
        <v>5</v>
      </c>
      <c r="CJ4752" s="174">
        <v>1367.221</v>
      </c>
      <c r="CK4752" s="174">
        <v>1367.221</v>
      </c>
      <c r="CU4752" s="174">
        <v>148212</v>
      </c>
      <c r="CV4752" s="174">
        <v>2808</v>
      </c>
      <c r="CW4752" s="174">
        <v>5</v>
      </c>
      <c r="CX4752" s="174">
        <v>1367.221</v>
      </c>
    </row>
    <row r="4753" spans="84:102" x14ac:dyDescent="0.25">
      <c r="CF4753" s="3" t="s">
        <v>3073</v>
      </c>
      <c r="CG4753" s="174">
        <v>2425</v>
      </c>
      <c r="CH4753" s="174">
        <v>30932</v>
      </c>
      <c r="CI4753" s="174">
        <v>5</v>
      </c>
      <c r="CJ4753" s="174">
        <v>1367.2</v>
      </c>
      <c r="CK4753" s="174">
        <v>1367.2</v>
      </c>
      <c r="CU4753" s="174">
        <v>2425</v>
      </c>
      <c r="CV4753" s="174">
        <v>30932</v>
      </c>
      <c r="CW4753" s="174">
        <v>5</v>
      </c>
      <c r="CX4753" s="174">
        <v>1367.2</v>
      </c>
    </row>
    <row r="4754" spans="84:102" x14ac:dyDescent="0.25">
      <c r="CF4754" s="3" t="s">
        <v>3073</v>
      </c>
      <c r="CG4754" s="174">
        <v>154769</v>
      </c>
      <c r="CH4754" s="174">
        <v>3200</v>
      </c>
      <c r="CI4754" s="174">
        <v>5</v>
      </c>
      <c r="CJ4754" s="174">
        <v>1366.99</v>
      </c>
      <c r="CK4754" s="174">
        <v>1366.99</v>
      </c>
      <c r="CU4754" s="174">
        <v>154769</v>
      </c>
      <c r="CV4754" s="174">
        <v>3200</v>
      </c>
      <c r="CW4754" s="174">
        <v>5</v>
      </c>
      <c r="CX4754" s="174">
        <v>1366.99</v>
      </c>
    </row>
    <row r="4755" spans="84:102" x14ac:dyDescent="0.25">
      <c r="CF4755" s="3" t="s">
        <v>3073</v>
      </c>
      <c r="CG4755" s="174">
        <v>117009</v>
      </c>
      <c r="CH4755" s="174">
        <v>1340</v>
      </c>
      <c r="CI4755" s="174">
        <v>5</v>
      </c>
      <c r="CJ4755" s="174">
        <v>1366.933</v>
      </c>
      <c r="CK4755" s="174">
        <v>1366.933</v>
      </c>
      <c r="CU4755" s="174">
        <v>117009</v>
      </c>
      <c r="CV4755" s="174">
        <v>1340</v>
      </c>
      <c r="CW4755" s="174">
        <v>5</v>
      </c>
      <c r="CX4755" s="174">
        <v>1366.933</v>
      </c>
    </row>
    <row r="4756" spans="84:102" x14ac:dyDescent="0.25">
      <c r="CF4756" s="3" t="s">
        <v>3073</v>
      </c>
      <c r="CG4756" s="174">
        <v>150304</v>
      </c>
      <c r="CH4756" s="174">
        <v>3140</v>
      </c>
      <c r="CI4756" s="174">
        <v>5</v>
      </c>
      <c r="CJ4756" s="174">
        <v>1366.87</v>
      </c>
      <c r="CK4756" s="174">
        <v>1366.87</v>
      </c>
      <c r="CU4756" s="174">
        <v>150304</v>
      </c>
      <c r="CV4756" s="174">
        <v>3140</v>
      </c>
      <c r="CW4756" s="174">
        <v>5</v>
      </c>
      <c r="CX4756" s="174">
        <v>1366.87</v>
      </c>
    </row>
    <row r="4757" spans="84:102" x14ac:dyDescent="0.25">
      <c r="CF4757" s="3" t="s">
        <v>3073</v>
      </c>
      <c r="CG4757" s="174">
        <v>219</v>
      </c>
      <c r="CH4757" s="174">
        <v>70779</v>
      </c>
      <c r="CI4757" s="174">
        <v>5</v>
      </c>
      <c r="CJ4757" s="174">
        <v>1366.3530000000001</v>
      </c>
      <c r="CK4757" s="174">
        <v>1366.3530000000001</v>
      </c>
      <c r="CU4757" s="174">
        <v>219</v>
      </c>
      <c r="CV4757" s="174">
        <v>70779</v>
      </c>
      <c r="CW4757" s="174">
        <v>5</v>
      </c>
      <c r="CX4757" s="174">
        <v>1366.3530000000001</v>
      </c>
    </row>
    <row r="4758" spans="84:102" x14ac:dyDescent="0.25">
      <c r="CF4758" s="3" t="s">
        <v>3073</v>
      </c>
      <c r="CG4758" s="174">
        <v>2051</v>
      </c>
      <c r="CH4758" s="174">
        <v>152210</v>
      </c>
      <c r="CI4758" s="174">
        <v>5</v>
      </c>
      <c r="CJ4758" s="174">
        <v>1366.203</v>
      </c>
      <c r="CK4758" s="174">
        <v>1366.203</v>
      </c>
      <c r="CU4758" s="174">
        <v>2051</v>
      </c>
      <c r="CV4758" s="174">
        <v>152210</v>
      </c>
      <c r="CW4758" s="174">
        <v>5</v>
      </c>
      <c r="CX4758" s="174">
        <v>1366.203</v>
      </c>
    </row>
    <row r="4759" spans="84:102" x14ac:dyDescent="0.25">
      <c r="CF4759" s="3" t="s">
        <v>3073</v>
      </c>
      <c r="CG4759" s="174">
        <v>83745</v>
      </c>
      <c r="CH4759" s="174">
        <v>462</v>
      </c>
      <c r="CI4759" s="174">
        <v>5</v>
      </c>
      <c r="CJ4759" s="174">
        <v>1365.9169999999999</v>
      </c>
      <c r="CK4759" s="174">
        <v>1365.9169999999999</v>
      </c>
      <c r="CU4759" s="174">
        <v>83745</v>
      </c>
      <c r="CV4759" s="174">
        <v>462</v>
      </c>
      <c r="CW4759" s="174">
        <v>5</v>
      </c>
      <c r="CX4759" s="174">
        <v>1365.9169999999999</v>
      </c>
    </row>
    <row r="4760" spans="84:102" x14ac:dyDescent="0.25">
      <c r="CF4760" s="3" t="s">
        <v>3073</v>
      </c>
      <c r="CG4760" s="174">
        <v>1589</v>
      </c>
      <c r="CH4760" s="174">
        <v>82507</v>
      </c>
      <c r="CI4760" s="174">
        <v>5</v>
      </c>
      <c r="CJ4760" s="174">
        <v>1365.751</v>
      </c>
      <c r="CK4760" s="174">
        <v>1365.751</v>
      </c>
      <c r="CU4760" s="174">
        <v>1589</v>
      </c>
      <c r="CV4760" s="174">
        <v>82507</v>
      </c>
      <c r="CW4760" s="174">
        <v>5</v>
      </c>
      <c r="CX4760" s="174">
        <v>1365.751</v>
      </c>
    </row>
    <row r="4761" spans="84:102" x14ac:dyDescent="0.25">
      <c r="CF4761" s="3" t="s">
        <v>3073</v>
      </c>
      <c r="CG4761" s="174">
        <v>1550</v>
      </c>
      <c r="CH4761" s="174">
        <v>85505</v>
      </c>
      <c r="CI4761" s="174">
        <v>5</v>
      </c>
      <c r="CJ4761" s="174">
        <v>1365.6990000000001</v>
      </c>
      <c r="CK4761" s="174">
        <v>1365.6990000000001</v>
      </c>
      <c r="CU4761" s="174">
        <v>1550</v>
      </c>
      <c r="CV4761" s="174">
        <v>85505</v>
      </c>
      <c r="CW4761" s="174">
        <v>5</v>
      </c>
      <c r="CX4761" s="174">
        <v>1365.6990000000001</v>
      </c>
    </row>
    <row r="4762" spans="84:102" x14ac:dyDescent="0.25">
      <c r="CF4762" s="3" t="s">
        <v>3073</v>
      </c>
      <c r="CG4762" s="174">
        <v>1647</v>
      </c>
      <c r="CH4762" s="174">
        <v>73829</v>
      </c>
      <c r="CI4762" s="174">
        <v>5</v>
      </c>
      <c r="CJ4762" s="174">
        <v>1365.674</v>
      </c>
      <c r="CK4762" s="174">
        <v>1365.674</v>
      </c>
      <c r="CU4762" s="174">
        <v>1647</v>
      </c>
      <c r="CV4762" s="174">
        <v>73829</v>
      </c>
      <c r="CW4762" s="174">
        <v>5</v>
      </c>
      <c r="CX4762" s="174">
        <v>1365.674</v>
      </c>
    </row>
    <row r="4763" spans="84:102" x14ac:dyDescent="0.25">
      <c r="CF4763" s="3" t="s">
        <v>3073</v>
      </c>
      <c r="CG4763" s="174">
        <v>1681</v>
      </c>
      <c r="CH4763" s="174">
        <v>67611</v>
      </c>
      <c r="CI4763" s="174">
        <v>5</v>
      </c>
      <c r="CJ4763" s="174">
        <v>1365.2460000000001</v>
      </c>
      <c r="CK4763" s="174">
        <v>1365.2460000000001</v>
      </c>
      <c r="CU4763" s="174">
        <v>1681</v>
      </c>
      <c r="CV4763" s="174">
        <v>67611</v>
      </c>
      <c r="CW4763" s="174">
        <v>5</v>
      </c>
      <c r="CX4763" s="174">
        <v>1365.2460000000001</v>
      </c>
    </row>
    <row r="4764" spans="84:102" x14ac:dyDescent="0.25">
      <c r="CF4764" s="3" t="s">
        <v>3073</v>
      </c>
      <c r="CG4764" s="174">
        <v>1470</v>
      </c>
      <c r="CH4764" s="174">
        <v>94312</v>
      </c>
      <c r="CI4764" s="174">
        <v>5</v>
      </c>
      <c r="CJ4764" s="174">
        <v>1364.943</v>
      </c>
      <c r="CK4764" s="174">
        <v>1364.943</v>
      </c>
      <c r="CU4764" s="174">
        <v>1470</v>
      </c>
      <c r="CV4764" s="174">
        <v>94312</v>
      </c>
      <c r="CW4764" s="174">
        <v>5</v>
      </c>
      <c r="CX4764" s="174">
        <v>1364.943</v>
      </c>
    </row>
    <row r="4765" spans="84:102" x14ac:dyDescent="0.25">
      <c r="CF4765" s="3" t="s">
        <v>3073</v>
      </c>
      <c r="CG4765" s="174">
        <v>611</v>
      </c>
      <c r="CH4765" s="174">
        <v>87157</v>
      </c>
      <c r="CI4765" s="174">
        <v>5</v>
      </c>
      <c r="CJ4765" s="174">
        <v>1364.607</v>
      </c>
      <c r="CK4765" s="174">
        <v>1364.607</v>
      </c>
      <c r="CU4765" s="174">
        <v>611</v>
      </c>
      <c r="CV4765" s="174">
        <v>87157</v>
      </c>
      <c r="CW4765" s="174">
        <v>5</v>
      </c>
      <c r="CX4765" s="174">
        <v>1364.607</v>
      </c>
    </row>
    <row r="4766" spans="84:102" x14ac:dyDescent="0.25">
      <c r="CF4766" s="3" t="s">
        <v>3073</v>
      </c>
      <c r="CG4766" s="174">
        <v>59271</v>
      </c>
      <c r="CH4766" s="174">
        <v>1756</v>
      </c>
      <c r="CI4766" s="174">
        <v>5</v>
      </c>
      <c r="CJ4766" s="174">
        <v>1364.271</v>
      </c>
      <c r="CK4766" s="174">
        <v>1364.271</v>
      </c>
      <c r="CU4766" s="174">
        <v>59271</v>
      </c>
      <c r="CV4766" s="174">
        <v>1756</v>
      </c>
      <c r="CW4766" s="174">
        <v>5</v>
      </c>
      <c r="CX4766" s="174">
        <v>1364.271</v>
      </c>
    </row>
    <row r="4767" spans="84:102" x14ac:dyDescent="0.25">
      <c r="CF4767" s="3" t="s">
        <v>3073</v>
      </c>
      <c r="CG4767" s="174">
        <v>92044</v>
      </c>
      <c r="CH4767" s="174">
        <v>1511</v>
      </c>
      <c r="CI4767" s="174">
        <v>5</v>
      </c>
      <c r="CJ4767" s="174">
        <v>1363.9880000000001</v>
      </c>
      <c r="CK4767" s="174">
        <v>1363.9880000000001</v>
      </c>
      <c r="CU4767" s="174">
        <v>92044</v>
      </c>
      <c r="CV4767" s="174">
        <v>1511</v>
      </c>
      <c r="CW4767" s="174">
        <v>5</v>
      </c>
      <c r="CX4767" s="174">
        <v>1363.9880000000001</v>
      </c>
    </row>
    <row r="4768" spans="84:102" x14ac:dyDescent="0.25">
      <c r="CF4768" s="3" t="s">
        <v>3073</v>
      </c>
      <c r="CG4768" s="174">
        <v>23223</v>
      </c>
      <c r="CH4768" s="174">
        <v>2325</v>
      </c>
      <c r="CI4768" s="174">
        <v>5</v>
      </c>
      <c r="CJ4768" s="174">
        <v>1363.8620000000001</v>
      </c>
      <c r="CK4768" s="174">
        <v>1363.8620000000001</v>
      </c>
      <c r="CU4768" s="174">
        <v>23223</v>
      </c>
      <c r="CV4768" s="174">
        <v>2325</v>
      </c>
      <c r="CW4768" s="174">
        <v>5</v>
      </c>
      <c r="CX4768" s="174">
        <v>1363.8620000000001</v>
      </c>
    </row>
    <row r="4769" spans="84:102" x14ac:dyDescent="0.25">
      <c r="CF4769" s="3" t="s">
        <v>3073</v>
      </c>
      <c r="CG4769" s="174">
        <v>142999</v>
      </c>
      <c r="CH4769" s="174">
        <v>2747</v>
      </c>
      <c r="CI4769" s="174">
        <v>5</v>
      </c>
      <c r="CJ4769" s="174">
        <v>1363.278</v>
      </c>
      <c r="CK4769" s="174">
        <v>1363.278</v>
      </c>
      <c r="CU4769" s="174">
        <v>142999</v>
      </c>
      <c r="CV4769" s="174">
        <v>2747</v>
      </c>
      <c r="CW4769" s="174">
        <v>5</v>
      </c>
      <c r="CX4769" s="174">
        <v>1363.278</v>
      </c>
    </row>
    <row r="4770" spans="84:102" x14ac:dyDescent="0.25">
      <c r="CF4770" s="3" t="s">
        <v>3073</v>
      </c>
      <c r="CG4770" s="174">
        <v>2998</v>
      </c>
      <c r="CH4770" s="174">
        <v>159336</v>
      </c>
      <c r="CI4770" s="174">
        <v>5</v>
      </c>
      <c r="CJ4770" s="174">
        <v>1363.115</v>
      </c>
      <c r="CK4770" s="174">
        <v>1363.115</v>
      </c>
      <c r="CU4770" s="174">
        <v>2998</v>
      </c>
      <c r="CV4770" s="174">
        <v>159336</v>
      </c>
      <c r="CW4770" s="174">
        <v>5</v>
      </c>
      <c r="CX4770" s="174">
        <v>1363.115</v>
      </c>
    </row>
    <row r="4771" spans="84:102" x14ac:dyDescent="0.25">
      <c r="CF4771" s="3" t="s">
        <v>3073</v>
      </c>
      <c r="CG4771" s="174">
        <v>2936</v>
      </c>
      <c r="CH4771" s="174">
        <v>152260</v>
      </c>
      <c r="CI4771" s="174">
        <v>5</v>
      </c>
      <c r="CJ4771" s="174">
        <v>1362.174</v>
      </c>
      <c r="CK4771" s="174">
        <v>1362.174</v>
      </c>
      <c r="CU4771" s="174">
        <v>2936</v>
      </c>
      <c r="CV4771" s="174">
        <v>152260</v>
      </c>
      <c r="CW4771" s="174">
        <v>5</v>
      </c>
      <c r="CX4771" s="174">
        <v>1362.174</v>
      </c>
    </row>
    <row r="4772" spans="84:102" x14ac:dyDescent="0.25">
      <c r="CF4772" s="3" t="s">
        <v>3073</v>
      </c>
      <c r="CG4772" s="174">
        <v>2841</v>
      </c>
      <c r="CH4772" s="174">
        <v>149170</v>
      </c>
      <c r="CI4772" s="174">
        <v>5</v>
      </c>
      <c r="CJ4772" s="174">
        <v>1362.0650000000001</v>
      </c>
      <c r="CK4772" s="174">
        <v>1362.0650000000001</v>
      </c>
      <c r="CU4772" s="174">
        <v>2841</v>
      </c>
      <c r="CV4772" s="174">
        <v>149170</v>
      </c>
      <c r="CW4772" s="174">
        <v>5</v>
      </c>
      <c r="CX4772" s="174">
        <v>1362.0650000000001</v>
      </c>
    </row>
    <row r="4773" spans="84:102" x14ac:dyDescent="0.25">
      <c r="CF4773" s="3" t="s">
        <v>3073</v>
      </c>
      <c r="CG4773" s="174">
        <v>96104</v>
      </c>
      <c r="CH4773" s="174">
        <v>716</v>
      </c>
      <c r="CI4773" s="174">
        <v>5</v>
      </c>
      <c r="CJ4773" s="174">
        <v>1361.579</v>
      </c>
      <c r="CK4773" s="174">
        <v>1361.579</v>
      </c>
      <c r="CU4773" s="174">
        <v>96104</v>
      </c>
      <c r="CV4773" s="174">
        <v>716</v>
      </c>
      <c r="CW4773" s="174">
        <v>5</v>
      </c>
      <c r="CX4773" s="174">
        <v>1361.579</v>
      </c>
    </row>
    <row r="4774" spans="84:102" x14ac:dyDescent="0.25">
      <c r="CF4774" s="3" t="s">
        <v>3073</v>
      </c>
      <c r="CG4774" s="174">
        <v>50091</v>
      </c>
      <c r="CH4774" s="174">
        <v>2668</v>
      </c>
      <c r="CI4774" s="174">
        <v>5</v>
      </c>
      <c r="CJ4774" s="174">
        <v>1361.45</v>
      </c>
      <c r="CK4774" s="174">
        <v>1361.45</v>
      </c>
      <c r="CU4774" s="174">
        <v>50091</v>
      </c>
      <c r="CV4774" s="174">
        <v>2668</v>
      </c>
      <c r="CW4774" s="174">
        <v>5</v>
      </c>
      <c r="CX4774" s="174">
        <v>1361.45</v>
      </c>
    </row>
    <row r="4775" spans="84:102" x14ac:dyDescent="0.25">
      <c r="CF4775" s="3" t="s">
        <v>3073</v>
      </c>
      <c r="CG4775" s="174">
        <v>1634</v>
      </c>
      <c r="CH4775" s="174">
        <v>73957</v>
      </c>
      <c r="CI4775" s="174">
        <v>5</v>
      </c>
      <c r="CJ4775" s="174">
        <v>1361.425</v>
      </c>
      <c r="CK4775" s="174">
        <v>1361.425</v>
      </c>
      <c r="CU4775" s="174">
        <v>1634</v>
      </c>
      <c r="CV4775" s="174">
        <v>73957</v>
      </c>
      <c r="CW4775" s="174">
        <v>5</v>
      </c>
      <c r="CX4775" s="174">
        <v>1361.425</v>
      </c>
    </row>
    <row r="4776" spans="84:102" x14ac:dyDescent="0.25">
      <c r="CF4776" s="3" t="s">
        <v>3073</v>
      </c>
      <c r="CG4776" s="174">
        <v>802</v>
      </c>
      <c r="CH4776" s="174">
        <v>103623</v>
      </c>
      <c r="CI4776" s="174">
        <v>5</v>
      </c>
      <c r="CJ4776" s="174">
        <v>1360.9839999999999</v>
      </c>
      <c r="CK4776" s="174">
        <v>1360.9839999999999</v>
      </c>
      <c r="CU4776" s="174">
        <v>802</v>
      </c>
      <c r="CV4776" s="174">
        <v>103623</v>
      </c>
      <c r="CW4776" s="174">
        <v>5</v>
      </c>
      <c r="CX4776" s="174">
        <v>1360.9839999999999</v>
      </c>
    </row>
    <row r="4777" spans="84:102" x14ac:dyDescent="0.25">
      <c r="CF4777" s="3" t="s">
        <v>3073</v>
      </c>
      <c r="CG4777" s="174">
        <v>105628</v>
      </c>
      <c r="CH4777" s="174">
        <v>832</v>
      </c>
      <c r="CI4777" s="174">
        <v>5</v>
      </c>
      <c r="CJ4777" s="174">
        <v>1360.0229999999999</v>
      </c>
      <c r="CK4777" s="174">
        <v>1360.0229999999999</v>
      </c>
      <c r="CU4777" s="174">
        <v>105628</v>
      </c>
      <c r="CV4777" s="174">
        <v>832</v>
      </c>
      <c r="CW4777" s="174">
        <v>5</v>
      </c>
      <c r="CX4777" s="174">
        <v>1360.0229999999999</v>
      </c>
    </row>
    <row r="4778" spans="84:102" x14ac:dyDescent="0.25">
      <c r="CF4778" s="3" t="s">
        <v>3073</v>
      </c>
      <c r="CG4778" s="174">
        <v>1687</v>
      </c>
      <c r="CH4778" s="174">
        <v>69156</v>
      </c>
      <c r="CI4778" s="174">
        <v>5</v>
      </c>
      <c r="CJ4778" s="174">
        <v>1359.597</v>
      </c>
      <c r="CK4778" s="174">
        <v>1359.597</v>
      </c>
      <c r="CU4778" s="174">
        <v>1687</v>
      </c>
      <c r="CV4778" s="174">
        <v>69156</v>
      </c>
      <c r="CW4778" s="174">
        <v>5</v>
      </c>
      <c r="CX4778" s="174">
        <v>1359.597</v>
      </c>
    </row>
    <row r="4779" spans="84:102" x14ac:dyDescent="0.25">
      <c r="CF4779" s="3" t="s">
        <v>3073</v>
      </c>
      <c r="CG4779" s="174">
        <v>1534</v>
      </c>
      <c r="CH4779" s="174">
        <v>86390</v>
      </c>
      <c r="CI4779" s="174">
        <v>5</v>
      </c>
      <c r="CJ4779" s="174">
        <v>1359.5709999999999</v>
      </c>
      <c r="CK4779" s="174">
        <v>1359.5709999999999</v>
      </c>
      <c r="CU4779" s="174">
        <v>1534</v>
      </c>
      <c r="CV4779" s="174">
        <v>86390</v>
      </c>
      <c r="CW4779" s="174">
        <v>5</v>
      </c>
      <c r="CX4779" s="174">
        <v>1359.5709999999999</v>
      </c>
    </row>
    <row r="4780" spans="84:102" x14ac:dyDescent="0.25">
      <c r="CF4780" s="3" t="s">
        <v>3073</v>
      </c>
      <c r="CG4780" s="174">
        <v>55336</v>
      </c>
      <c r="CH4780" s="174">
        <v>1849</v>
      </c>
      <c r="CI4780" s="174">
        <v>5</v>
      </c>
      <c r="CJ4780" s="174">
        <v>1359.3810000000001</v>
      </c>
      <c r="CK4780" s="174">
        <v>1359.3810000000001</v>
      </c>
      <c r="CU4780" s="174">
        <v>55336</v>
      </c>
      <c r="CV4780" s="174">
        <v>1849</v>
      </c>
      <c r="CW4780" s="174">
        <v>5</v>
      </c>
      <c r="CX4780" s="174">
        <v>1359.3810000000001</v>
      </c>
    </row>
    <row r="4781" spans="84:102" x14ac:dyDescent="0.25">
      <c r="CF4781" s="3" t="s">
        <v>3073</v>
      </c>
      <c r="CG4781" s="174">
        <v>156996</v>
      </c>
      <c r="CH4781" s="174">
        <v>2992</v>
      </c>
      <c r="CI4781" s="174">
        <v>5</v>
      </c>
      <c r="CJ4781" s="174">
        <v>1359.3610000000001</v>
      </c>
      <c r="CK4781" s="174">
        <v>1359.3610000000001</v>
      </c>
      <c r="CU4781" s="174">
        <v>156996</v>
      </c>
      <c r="CV4781" s="174">
        <v>2992</v>
      </c>
      <c r="CW4781" s="174">
        <v>5</v>
      </c>
      <c r="CX4781" s="174">
        <v>1359.3610000000001</v>
      </c>
    </row>
    <row r="4782" spans="84:102" x14ac:dyDescent="0.25">
      <c r="CF4782" s="3" t="s">
        <v>3073</v>
      </c>
      <c r="CG4782" s="174">
        <v>44585</v>
      </c>
      <c r="CH4782" s="174">
        <v>3477</v>
      </c>
      <c r="CI4782" s="174">
        <v>5</v>
      </c>
      <c r="CJ4782" s="174">
        <v>1358.8420000000001</v>
      </c>
      <c r="CK4782" s="174">
        <v>1358.8420000000001</v>
      </c>
      <c r="CU4782" s="174">
        <v>44585</v>
      </c>
      <c r="CV4782" s="174">
        <v>3477</v>
      </c>
      <c r="CW4782" s="174">
        <v>5</v>
      </c>
      <c r="CX4782" s="174">
        <v>1358.8420000000001</v>
      </c>
    </row>
    <row r="4783" spans="84:102" x14ac:dyDescent="0.25">
      <c r="CF4783" s="3" t="s">
        <v>3073</v>
      </c>
      <c r="CG4783" s="174">
        <v>2123</v>
      </c>
      <c r="CH4783" s="174">
        <v>10166</v>
      </c>
      <c r="CI4783" s="174">
        <v>5</v>
      </c>
      <c r="CJ4783" s="174">
        <v>1358.6869999999999</v>
      </c>
      <c r="CK4783" s="174">
        <v>1358.6869999999999</v>
      </c>
      <c r="CU4783" s="174">
        <v>2123</v>
      </c>
      <c r="CV4783" s="174">
        <v>10166</v>
      </c>
      <c r="CW4783" s="174">
        <v>5</v>
      </c>
      <c r="CX4783" s="174">
        <v>1358.6869999999999</v>
      </c>
    </row>
    <row r="4784" spans="84:102" x14ac:dyDescent="0.25">
      <c r="CF4784" s="3" t="s">
        <v>3073</v>
      </c>
      <c r="CG4784" s="174">
        <v>96804</v>
      </c>
      <c r="CH4784" s="174">
        <v>728</v>
      </c>
      <c r="CI4784" s="174">
        <v>5</v>
      </c>
      <c r="CJ4784" s="174">
        <v>1358.4469999999999</v>
      </c>
      <c r="CK4784" s="174">
        <v>1358.4469999999999</v>
      </c>
      <c r="CU4784" s="174">
        <v>96804</v>
      </c>
      <c r="CV4784" s="174">
        <v>728</v>
      </c>
      <c r="CW4784" s="174">
        <v>5</v>
      </c>
      <c r="CX4784" s="174">
        <v>1358.4469999999999</v>
      </c>
    </row>
    <row r="4785" spans="84:102" x14ac:dyDescent="0.25">
      <c r="CF4785" s="3" t="s">
        <v>3073</v>
      </c>
      <c r="CG4785" s="174">
        <v>168695</v>
      </c>
      <c r="CH4785" s="174">
        <v>3312</v>
      </c>
      <c r="CI4785" s="174">
        <v>5</v>
      </c>
      <c r="CJ4785" s="174">
        <v>1358.2380000000001</v>
      </c>
      <c r="CK4785" s="174">
        <v>1358.2380000000001</v>
      </c>
      <c r="CU4785" s="174">
        <v>168695</v>
      </c>
      <c r="CV4785" s="174">
        <v>3312</v>
      </c>
      <c r="CW4785" s="174">
        <v>5</v>
      </c>
      <c r="CX4785" s="174">
        <v>1358.2380000000001</v>
      </c>
    </row>
    <row r="4786" spans="84:102" x14ac:dyDescent="0.25">
      <c r="CF4786" s="3" t="s">
        <v>3073</v>
      </c>
      <c r="CG4786" s="174">
        <v>103740</v>
      </c>
      <c r="CH4786" s="174">
        <v>1438</v>
      </c>
      <c r="CI4786" s="174">
        <v>5</v>
      </c>
      <c r="CJ4786" s="174">
        <v>1358.1859999999999</v>
      </c>
      <c r="CK4786" s="174">
        <v>1358.1859999999999</v>
      </c>
      <c r="CU4786" s="174">
        <v>103740</v>
      </c>
      <c r="CV4786" s="174">
        <v>1438</v>
      </c>
      <c r="CW4786" s="174">
        <v>5</v>
      </c>
      <c r="CX4786" s="174">
        <v>1358.1859999999999</v>
      </c>
    </row>
    <row r="4787" spans="84:102" x14ac:dyDescent="0.25">
      <c r="CF4787" s="3" t="s">
        <v>3073</v>
      </c>
      <c r="CG4787" s="174">
        <v>788</v>
      </c>
      <c r="CH4787" s="174">
        <v>103843</v>
      </c>
      <c r="CI4787" s="174">
        <v>5</v>
      </c>
      <c r="CJ4787" s="174">
        <v>1358.1189999999999</v>
      </c>
      <c r="CK4787" s="174">
        <v>1358.1189999999999</v>
      </c>
      <c r="CU4787" s="174">
        <v>788</v>
      </c>
      <c r="CV4787" s="174">
        <v>103843</v>
      </c>
      <c r="CW4787" s="174">
        <v>5</v>
      </c>
      <c r="CX4787" s="174">
        <v>1358.1189999999999</v>
      </c>
    </row>
    <row r="4788" spans="84:102" x14ac:dyDescent="0.25">
      <c r="CF4788" s="3" t="s">
        <v>3073</v>
      </c>
      <c r="CG4788" s="174">
        <v>190</v>
      </c>
      <c r="CH4788" s="174">
        <v>69583</v>
      </c>
      <c r="CI4788" s="174">
        <v>5</v>
      </c>
      <c r="CJ4788" s="174">
        <v>1357.797</v>
      </c>
      <c r="CK4788" s="174">
        <v>1357.797</v>
      </c>
      <c r="CU4788" s="174">
        <v>190</v>
      </c>
      <c r="CV4788" s="174">
        <v>69583</v>
      </c>
      <c r="CW4788" s="174">
        <v>5</v>
      </c>
      <c r="CX4788" s="174">
        <v>1357.797</v>
      </c>
    </row>
    <row r="4789" spans="84:102" x14ac:dyDescent="0.25">
      <c r="CF4789" s="3" t="s">
        <v>3073</v>
      </c>
      <c r="CG4789" s="174">
        <v>32668</v>
      </c>
      <c r="CH4789" s="174">
        <v>2498</v>
      </c>
      <c r="CI4789" s="174">
        <v>5</v>
      </c>
      <c r="CJ4789" s="174">
        <v>1356.951</v>
      </c>
      <c r="CK4789" s="174">
        <v>1356.951</v>
      </c>
      <c r="CU4789" s="174">
        <v>32668</v>
      </c>
      <c r="CV4789" s="174">
        <v>2498</v>
      </c>
      <c r="CW4789" s="174">
        <v>5</v>
      </c>
      <c r="CX4789" s="174">
        <v>1356.951</v>
      </c>
    </row>
    <row r="4790" spans="84:102" x14ac:dyDescent="0.25">
      <c r="CF4790" s="3" t="s">
        <v>3073</v>
      </c>
      <c r="CG4790" s="174">
        <v>1128</v>
      </c>
      <c r="CH4790" s="174">
        <v>138414</v>
      </c>
      <c r="CI4790" s="174">
        <v>5</v>
      </c>
      <c r="CJ4790" s="174">
        <v>1356.9010000000001</v>
      </c>
      <c r="CK4790" s="174">
        <v>1356.9010000000001</v>
      </c>
      <c r="CU4790" s="174">
        <v>1128</v>
      </c>
      <c r="CV4790" s="174">
        <v>138414</v>
      </c>
      <c r="CW4790" s="174">
        <v>5</v>
      </c>
      <c r="CX4790" s="174">
        <v>1356.9010000000001</v>
      </c>
    </row>
    <row r="4791" spans="84:102" x14ac:dyDescent="0.25">
      <c r="CF4791" s="3" t="s">
        <v>3073</v>
      </c>
      <c r="CG4791" s="174">
        <v>1458</v>
      </c>
      <c r="CH4791" s="174">
        <v>99937</v>
      </c>
      <c r="CI4791" s="174">
        <v>5</v>
      </c>
      <c r="CJ4791" s="174">
        <v>1356.8130000000001</v>
      </c>
      <c r="CK4791" s="174">
        <v>1356.8130000000001</v>
      </c>
      <c r="CU4791" s="174">
        <v>1458</v>
      </c>
      <c r="CV4791" s="174">
        <v>99937</v>
      </c>
      <c r="CW4791" s="174">
        <v>5</v>
      </c>
      <c r="CX4791" s="174">
        <v>1356.8130000000001</v>
      </c>
    </row>
    <row r="4792" spans="84:102" x14ac:dyDescent="0.25">
      <c r="CF4792" s="3" t="s">
        <v>3073</v>
      </c>
      <c r="CG4792" s="174">
        <v>92225</v>
      </c>
      <c r="CH4792" s="174">
        <v>1493</v>
      </c>
      <c r="CI4792" s="174">
        <v>5</v>
      </c>
      <c r="CJ4792" s="174">
        <v>1356.8040000000001</v>
      </c>
      <c r="CK4792" s="174">
        <v>1356.8040000000001</v>
      </c>
      <c r="CU4792" s="174">
        <v>92225</v>
      </c>
      <c r="CV4792" s="174">
        <v>1493</v>
      </c>
      <c r="CW4792" s="174">
        <v>5</v>
      </c>
      <c r="CX4792" s="174">
        <v>1356.8040000000001</v>
      </c>
    </row>
    <row r="4793" spans="84:102" x14ac:dyDescent="0.25">
      <c r="CF4793" s="3" t="s">
        <v>3073</v>
      </c>
      <c r="CG4793" s="174">
        <v>99937</v>
      </c>
      <c r="CH4793" s="174">
        <v>1458</v>
      </c>
      <c r="CI4793" s="174">
        <v>5</v>
      </c>
      <c r="CJ4793" s="174">
        <v>1356.6320000000001</v>
      </c>
      <c r="CK4793" s="174">
        <v>1356.6320000000001</v>
      </c>
      <c r="CU4793" s="174">
        <v>99937</v>
      </c>
      <c r="CV4793" s="174">
        <v>1458</v>
      </c>
      <c r="CW4793" s="174">
        <v>5</v>
      </c>
      <c r="CX4793" s="174">
        <v>1356.6320000000001</v>
      </c>
    </row>
    <row r="4794" spans="84:102" x14ac:dyDescent="0.25">
      <c r="CF4794" s="3" t="s">
        <v>3073</v>
      </c>
      <c r="CG4794" s="174">
        <v>426</v>
      </c>
      <c r="CH4794" s="174">
        <v>82180</v>
      </c>
      <c r="CI4794" s="174">
        <v>5</v>
      </c>
      <c r="CJ4794" s="174">
        <v>1356.4739999999999</v>
      </c>
      <c r="CK4794" s="174">
        <v>1356.4739999999999</v>
      </c>
      <c r="CU4794" s="174">
        <v>426</v>
      </c>
      <c r="CV4794" s="174">
        <v>82180</v>
      </c>
      <c r="CW4794" s="174">
        <v>5</v>
      </c>
      <c r="CX4794" s="174">
        <v>1356.4739999999999</v>
      </c>
    </row>
    <row r="4795" spans="84:102" x14ac:dyDescent="0.25">
      <c r="CF4795" s="3" t="s">
        <v>3073</v>
      </c>
      <c r="CG4795" s="174">
        <v>2122</v>
      </c>
      <c r="CH4795" s="174">
        <v>9322</v>
      </c>
      <c r="CI4795" s="174">
        <v>5</v>
      </c>
      <c r="CJ4795" s="174">
        <v>1356.4010000000001</v>
      </c>
      <c r="CK4795" s="174">
        <v>1356.4010000000001</v>
      </c>
      <c r="CU4795" s="174">
        <v>2122</v>
      </c>
      <c r="CV4795" s="174">
        <v>9322</v>
      </c>
      <c r="CW4795" s="174">
        <v>5</v>
      </c>
      <c r="CX4795" s="174">
        <v>1356.4010000000001</v>
      </c>
    </row>
    <row r="4796" spans="84:102" x14ac:dyDescent="0.25">
      <c r="CF4796" s="3" t="s">
        <v>3073</v>
      </c>
      <c r="CG4796" s="174">
        <v>1682</v>
      </c>
      <c r="CH4796" s="174">
        <v>67570</v>
      </c>
      <c r="CI4796" s="174">
        <v>5</v>
      </c>
      <c r="CJ4796" s="174">
        <v>1356.172</v>
      </c>
      <c r="CK4796" s="174">
        <v>1356.172</v>
      </c>
      <c r="CU4796" s="174">
        <v>1682</v>
      </c>
      <c r="CV4796" s="174">
        <v>67570</v>
      </c>
      <c r="CW4796" s="174">
        <v>5</v>
      </c>
      <c r="CX4796" s="174">
        <v>1356.172</v>
      </c>
    </row>
    <row r="4797" spans="84:102" x14ac:dyDescent="0.25">
      <c r="CF4797" s="3" t="s">
        <v>3073</v>
      </c>
      <c r="CG4797" s="174">
        <v>130745</v>
      </c>
      <c r="CH4797" s="174">
        <v>1230</v>
      </c>
      <c r="CI4797" s="174">
        <v>5</v>
      </c>
      <c r="CJ4797" s="174">
        <v>1356.164</v>
      </c>
      <c r="CK4797" s="174">
        <v>1356.164</v>
      </c>
      <c r="CU4797" s="174">
        <v>130745</v>
      </c>
      <c r="CV4797" s="174">
        <v>1230</v>
      </c>
      <c r="CW4797" s="174">
        <v>5</v>
      </c>
      <c r="CX4797" s="174">
        <v>1356.164</v>
      </c>
    </row>
    <row r="4798" spans="84:102" x14ac:dyDescent="0.25">
      <c r="CF4798" s="3" t="s">
        <v>3073</v>
      </c>
      <c r="CG4798" s="174">
        <v>2489</v>
      </c>
      <c r="CH4798" s="174">
        <v>36045</v>
      </c>
      <c r="CI4798" s="174">
        <v>5</v>
      </c>
      <c r="CJ4798" s="174">
        <v>1356.0419999999999</v>
      </c>
      <c r="CK4798" s="174">
        <v>1356.0419999999999</v>
      </c>
      <c r="CU4798" s="174">
        <v>2489</v>
      </c>
      <c r="CV4798" s="174">
        <v>36045</v>
      </c>
      <c r="CW4798" s="174">
        <v>5</v>
      </c>
      <c r="CX4798" s="174">
        <v>1356.0419999999999</v>
      </c>
    </row>
    <row r="4799" spans="84:102" x14ac:dyDescent="0.25">
      <c r="CF4799" s="3" t="s">
        <v>3073</v>
      </c>
      <c r="CG4799" s="174">
        <v>159026</v>
      </c>
      <c r="CH4799" s="174">
        <v>2067</v>
      </c>
      <c r="CI4799" s="174">
        <v>5</v>
      </c>
      <c r="CJ4799" s="174">
        <v>1355.96</v>
      </c>
      <c r="CK4799" s="174">
        <v>1355.96</v>
      </c>
      <c r="CU4799" s="174">
        <v>159026</v>
      </c>
      <c r="CV4799" s="174">
        <v>2067</v>
      </c>
      <c r="CW4799" s="174">
        <v>5</v>
      </c>
      <c r="CX4799" s="174">
        <v>1355.96</v>
      </c>
    </row>
    <row r="4800" spans="84:102" x14ac:dyDescent="0.25">
      <c r="CF4800" s="3" t="s">
        <v>3073</v>
      </c>
      <c r="CG4800" s="174">
        <v>1157</v>
      </c>
      <c r="CH4800" s="174">
        <v>147766</v>
      </c>
      <c r="CI4800" s="174">
        <v>5</v>
      </c>
      <c r="CJ4800" s="174">
        <v>1355.9590000000001</v>
      </c>
      <c r="CK4800" s="174">
        <v>1355.9590000000001</v>
      </c>
      <c r="CU4800" s="174">
        <v>1157</v>
      </c>
      <c r="CV4800" s="174">
        <v>147766</v>
      </c>
      <c r="CW4800" s="174">
        <v>5</v>
      </c>
      <c r="CX4800" s="174">
        <v>1355.9590000000001</v>
      </c>
    </row>
    <row r="4801" spans="84:102" x14ac:dyDescent="0.25">
      <c r="CF4801" s="3" t="s">
        <v>3073</v>
      </c>
      <c r="CG4801" s="174">
        <v>93097</v>
      </c>
      <c r="CH4801" s="174">
        <v>1475</v>
      </c>
      <c r="CI4801" s="174">
        <v>5</v>
      </c>
      <c r="CJ4801" s="174">
        <v>1355.864</v>
      </c>
      <c r="CK4801" s="174">
        <v>1355.864</v>
      </c>
      <c r="CU4801" s="174">
        <v>93097</v>
      </c>
      <c r="CV4801" s="174">
        <v>1475</v>
      </c>
      <c r="CW4801" s="174">
        <v>5</v>
      </c>
      <c r="CX4801" s="174">
        <v>1355.864</v>
      </c>
    </row>
    <row r="4802" spans="84:102" x14ac:dyDescent="0.25">
      <c r="CF4802" s="3" t="s">
        <v>3073</v>
      </c>
      <c r="CG4802" s="174">
        <v>1493</v>
      </c>
      <c r="CH4802" s="174">
        <v>92225</v>
      </c>
      <c r="CI4802" s="174">
        <v>5</v>
      </c>
      <c r="CJ4802" s="174">
        <v>1355.8489999999999</v>
      </c>
      <c r="CK4802" s="174">
        <v>1355.8489999999999</v>
      </c>
      <c r="CU4802" s="174">
        <v>1493</v>
      </c>
      <c r="CV4802" s="174">
        <v>92225</v>
      </c>
      <c r="CW4802" s="174">
        <v>5</v>
      </c>
      <c r="CX4802" s="174">
        <v>1355.8489999999999</v>
      </c>
    </row>
    <row r="4803" spans="84:102" x14ac:dyDescent="0.25">
      <c r="CF4803" s="3" t="s">
        <v>3073</v>
      </c>
      <c r="CG4803" s="174">
        <v>97530</v>
      </c>
      <c r="CH4803" s="174">
        <v>718</v>
      </c>
      <c r="CI4803" s="174">
        <v>5</v>
      </c>
      <c r="CJ4803" s="174">
        <v>1355.779</v>
      </c>
      <c r="CK4803" s="174">
        <v>1355.779</v>
      </c>
      <c r="CU4803" s="174">
        <v>97530</v>
      </c>
      <c r="CV4803" s="174">
        <v>718</v>
      </c>
      <c r="CW4803" s="174">
        <v>5</v>
      </c>
      <c r="CX4803" s="174">
        <v>1355.779</v>
      </c>
    </row>
    <row r="4804" spans="84:102" x14ac:dyDescent="0.25">
      <c r="CF4804" s="3" t="s">
        <v>3073</v>
      </c>
      <c r="CG4804" s="174">
        <v>3019</v>
      </c>
      <c r="CH4804" s="174">
        <v>163692</v>
      </c>
      <c r="CI4804" s="174">
        <v>5</v>
      </c>
      <c r="CJ4804" s="174">
        <v>1355.768</v>
      </c>
      <c r="CK4804" s="174">
        <v>1355.768</v>
      </c>
      <c r="CU4804" s="174">
        <v>3019</v>
      </c>
      <c r="CV4804" s="174">
        <v>163692</v>
      </c>
      <c r="CW4804" s="174">
        <v>5</v>
      </c>
      <c r="CX4804" s="174">
        <v>1355.768</v>
      </c>
    </row>
    <row r="4805" spans="84:102" x14ac:dyDescent="0.25">
      <c r="CF4805" s="3" t="s">
        <v>3073</v>
      </c>
      <c r="CG4805" s="174">
        <v>140516</v>
      </c>
      <c r="CH4805" s="174">
        <v>1185</v>
      </c>
      <c r="CI4805" s="174">
        <v>5</v>
      </c>
      <c r="CJ4805" s="174">
        <v>1355.444</v>
      </c>
      <c r="CK4805" s="174">
        <v>1355.444</v>
      </c>
      <c r="CU4805" s="174">
        <v>140516</v>
      </c>
      <c r="CV4805" s="174">
        <v>1185</v>
      </c>
      <c r="CW4805" s="174">
        <v>5</v>
      </c>
      <c r="CX4805" s="174">
        <v>1355.444</v>
      </c>
    </row>
    <row r="4806" spans="84:102" x14ac:dyDescent="0.25">
      <c r="CF4806" s="3" t="s">
        <v>3073</v>
      </c>
      <c r="CG4806" s="174">
        <v>36218</v>
      </c>
      <c r="CH4806" s="174">
        <v>3469</v>
      </c>
      <c r="CI4806" s="174">
        <v>5</v>
      </c>
      <c r="CJ4806" s="174">
        <v>1355.1479999999999</v>
      </c>
      <c r="CK4806" s="174">
        <v>1355.1479999999999</v>
      </c>
      <c r="CU4806" s="174">
        <v>36218</v>
      </c>
      <c r="CV4806" s="174">
        <v>3469</v>
      </c>
      <c r="CW4806" s="174">
        <v>5</v>
      </c>
      <c r="CX4806" s="174">
        <v>1355.1479999999999</v>
      </c>
    </row>
    <row r="4807" spans="84:102" x14ac:dyDescent="0.25">
      <c r="CF4807" s="3" t="s">
        <v>3073</v>
      </c>
      <c r="CG4807" s="174">
        <v>283</v>
      </c>
      <c r="CH4807" s="174">
        <v>71830</v>
      </c>
      <c r="CI4807" s="174">
        <v>5</v>
      </c>
      <c r="CJ4807" s="174">
        <v>1355.11</v>
      </c>
      <c r="CK4807" s="174">
        <v>1355.11</v>
      </c>
      <c r="CU4807" s="174">
        <v>283</v>
      </c>
      <c r="CV4807" s="174">
        <v>71830</v>
      </c>
      <c r="CW4807" s="174">
        <v>5</v>
      </c>
      <c r="CX4807" s="174">
        <v>1355.11</v>
      </c>
    </row>
    <row r="4808" spans="84:102" x14ac:dyDescent="0.25">
      <c r="CF4808" s="3" t="s">
        <v>3073</v>
      </c>
      <c r="CG4808" s="174">
        <v>27</v>
      </c>
      <c r="CH4808" s="174">
        <v>61038</v>
      </c>
      <c r="CI4808" s="174">
        <v>5</v>
      </c>
      <c r="CJ4808" s="174">
        <v>1354.3050000000001</v>
      </c>
      <c r="CK4808" s="174">
        <v>1354.3050000000001</v>
      </c>
      <c r="CU4808" s="174">
        <v>27</v>
      </c>
      <c r="CV4808" s="174">
        <v>61038</v>
      </c>
      <c r="CW4808" s="174">
        <v>5</v>
      </c>
      <c r="CX4808" s="174">
        <v>1354.3050000000001</v>
      </c>
    </row>
    <row r="4809" spans="84:102" x14ac:dyDescent="0.25">
      <c r="CF4809" s="3" t="s">
        <v>3073</v>
      </c>
      <c r="CG4809" s="174">
        <v>3009</v>
      </c>
      <c r="CH4809" s="174">
        <v>162596</v>
      </c>
      <c r="CI4809" s="174">
        <v>5</v>
      </c>
      <c r="CJ4809" s="174">
        <v>1354.2260000000001</v>
      </c>
      <c r="CK4809" s="174">
        <v>1354.2260000000001</v>
      </c>
      <c r="CU4809" s="174">
        <v>3009</v>
      </c>
      <c r="CV4809" s="174">
        <v>162596</v>
      </c>
      <c r="CW4809" s="174">
        <v>5</v>
      </c>
      <c r="CX4809" s="174">
        <v>1354.2260000000001</v>
      </c>
    </row>
    <row r="4810" spans="84:102" x14ac:dyDescent="0.25">
      <c r="CF4810" s="3" t="s">
        <v>3073</v>
      </c>
      <c r="CG4810" s="174">
        <v>114225</v>
      </c>
      <c r="CH4810" s="174">
        <v>992</v>
      </c>
      <c r="CI4810" s="174">
        <v>5</v>
      </c>
      <c r="CJ4810" s="174">
        <v>1353.8579999999999</v>
      </c>
      <c r="CK4810" s="174">
        <v>1353.8579999999999</v>
      </c>
      <c r="CU4810" s="174">
        <v>114225</v>
      </c>
      <c r="CV4810" s="174">
        <v>992</v>
      </c>
      <c r="CW4810" s="174">
        <v>5</v>
      </c>
      <c r="CX4810" s="174">
        <v>1353.8579999999999</v>
      </c>
    </row>
    <row r="4811" spans="84:102" x14ac:dyDescent="0.25">
      <c r="CF4811" s="3" t="s">
        <v>3073</v>
      </c>
      <c r="CG4811" s="174">
        <v>883</v>
      </c>
      <c r="CH4811" s="174">
        <v>106128</v>
      </c>
      <c r="CI4811" s="174">
        <v>5</v>
      </c>
      <c r="CJ4811" s="174">
        <v>1353.453</v>
      </c>
      <c r="CK4811" s="174">
        <v>1353.453</v>
      </c>
      <c r="CU4811" s="174">
        <v>883</v>
      </c>
      <c r="CV4811" s="174">
        <v>106128</v>
      </c>
      <c r="CW4811" s="174">
        <v>5</v>
      </c>
      <c r="CX4811" s="174">
        <v>1353.453</v>
      </c>
    </row>
    <row r="4812" spans="84:102" x14ac:dyDescent="0.25">
      <c r="CF4812" s="3" t="s">
        <v>3073</v>
      </c>
      <c r="CG4812" s="174">
        <v>101481</v>
      </c>
      <c r="CH4812" s="174">
        <v>1424</v>
      </c>
      <c r="CI4812" s="174">
        <v>5</v>
      </c>
      <c r="CJ4812" s="174">
        <v>1353.3050000000001</v>
      </c>
      <c r="CK4812" s="174">
        <v>1353.3050000000001</v>
      </c>
      <c r="CU4812" s="174">
        <v>101481</v>
      </c>
      <c r="CV4812" s="174">
        <v>1424</v>
      </c>
      <c r="CW4812" s="174">
        <v>5</v>
      </c>
      <c r="CX4812" s="174">
        <v>1353.3050000000001</v>
      </c>
    </row>
    <row r="4813" spans="84:102" x14ac:dyDescent="0.25">
      <c r="CF4813" s="3" t="s">
        <v>3073</v>
      </c>
      <c r="CG4813" s="174">
        <v>38846</v>
      </c>
      <c r="CH4813" s="174">
        <v>2472</v>
      </c>
      <c r="CI4813" s="174">
        <v>5</v>
      </c>
      <c r="CJ4813" s="174">
        <v>1353.2829999999999</v>
      </c>
      <c r="CK4813" s="174">
        <v>1353.2829999999999</v>
      </c>
      <c r="CU4813" s="174">
        <v>38846</v>
      </c>
      <c r="CV4813" s="174">
        <v>2472</v>
      </c>
      <c r="CW4813" s="174">
        <v>5</v>
      </c>
      <c r="CX4813" s="174">
        <v>1353.2829999999999</v>
      </c>
    </row>
    <row r="4814" spans="84:102" x14ac:dyDescent="0.25">
      <c r="CF4814" s="3" t="s">
        <v>3073</v>
      </c>
      <c r="CG4814" s="174">
        <v>97</v>
      </c>
      <c r="CH4814" s="174">
        <v>65762</v>
      </c>
      <c r="CI4814" s="174">
        <v>5</v>
      </c>
      <c r="CJ4814" s="174">
        <v>1352.992</v>
      </c>
      <c r="CK4814" s="174">
        <v>1352.992</v>
      </c>
      <c r="CU4814" s="174">
        <v>97</v>
      </c>
      <c r="CV4814" s="174">
        <v>65762</v>
      </c>
      <c r="CW4814" s="174">
        <v>5</v>
      </c>
      <c r="CX4814" s="174">
        <v>1352.992</v>
      </c>
    </row>
    <row r="4815" spans="84:102" x14ac:dyDescent="0.25">
      <c r="CF4815" s="3" t="s">
        <v>3073</v>
      </c>
      <c r="CG4815" s="174">
        <v>68827</v>
      </c>
      <c r="CH4815" s="174">
        <v>1690</v>
      </c>
      <c r="CI4815" s="174">
        <v>5</v>
      </c>
      <c r="CJ4815" s="174">
        <v>1352.9739999999999</v>
      </c>
      <c r="CK4815" s="174">
        <v>1352.9739999999999</v>
      </c>
      <c r="CU4815" s="174">
        <v>68827</v>
      </c>
      <c r="CV4815" s="174">
        <v>1690</v>
      </c>
      <c r="CW4815" s="174">
        <v>5</v>
      </c>
      <c r="CX4815" s="174">
        <v>1352.9739999999999</v>
      </c>
    </row>
    <row r="4816" spans="84:102" x14ac:dyDescent="0.25">
      <c r="CF4816" s="3" t="s">
        <v>3073</v>
      </c>
      <c r="CG4816" s="174">
        <v>72240</v>
      </c>
      <c r="CH4816" s="174">
        <v>1640</v>
      </c>
      <c r="CI4816" s="174">
        <v>5</v>
      </c>
      <c r="CJ4816" s="174">
        <v>1352.9570000000001</v>
      </c>
      <c r="CK4816" s="174">
        <v>1352.9570000000001</v>
      </c>
      <c r="CU4816" s="174">
        <v>72240</v>
      </c>
      <c r="CV4816" s="174">
        <v>1640</v>
      </c>
      <c r="CW4816" s="174">
        <v>5</v>
      </c>
      <c r="CX4816" s="174">
        <v>1352.9570000000001</v>
      </c>
    </row>
    <row r="4817" spans="84:102" x14ac:dyDescent="0.25">
      <c r="CF4817" s="3" t="s">
        <v>3073</v>
      </c>
      <c r="CG4817" s="174">
        <v>2013</v>
      </c>
      <c r="CH4817" s="174">
        <v>130369</v>
      </c>
      <c r="CI4817" s="174">
        <v>5</v>
      </c>
      <c r="CJ4817" s="174">
        <v>1352.85</v>
      </c>
      <c r="CK4817" s="174">
        <v>1352.85</v>
      </c>
      <c r="CU4817" s="174">
        <v>2013</v>
      </c>
      <c r="CV4817" s="174">
        <v>130369</v>
      </c>
      <c r="CW4817" s="174">
        <v>5</v>
      </c>
      <c r="CX4817" s="174">
        <v>1352.85</v>
      </c>
    </row>
    <row r="4818" spans="84:102" x14ac:dyDescent="0.25">
      <c r="CF4818" s="3" t="s">
        <v>3073</v>
      </c>
      <c r="CG4818" s="174">
        <v>1029</v>
      </c>
      <c r="CH4818" s="174">
        <v>120338</v>
      </c>
      <c r="CI4818" s="174">
        <v>5</v>
      </c>
      <c r="CJ4818" s="174">
        <v>1352.3409999999999</v>
      </c>
      <c r="CK4818" s="174">
        <v>1352.3409999999999</v>
      </c>
      <c r="CU4818" s="174">
        <v>1029</v>
      </c>
      <c r="CV4818" s="174">
        <v>120338</v>
      </c>
      <c r="CW4818" s="174">
        <v>5</v>
      </c>
      <c r="CX4818" s="174">
        <v>1352.3409999999999</v>
      </c>
    </row>
    <row r="4819" spans="84:102" x14ac:dyDescent="0.25">
      <c r="CF4819" s="3" t="s">
        <v>3073</v>
      </c>
      <c r="CG4819" s="174">
        <v>3423</v>
      </c>
      <c r="CH4819" s="174">
        <v>177963</v>
      </c>
      <c r="CI4819" s="174">
        <v>5</v>
      </c>
      <c r="CJ4819" s="174">
        <v>1352.0809999999999</v>
      </c>
      <c r="CK4819" s="174">
        <v>1352.0809999999999</v>
      </c>
      <c r="CU4819" s="174">
        <v>3423</v>
      </c>
      <c r="CV4819" s="174">
        <v>177963</v>
      </c>
      <c r="CW4819" s="174">
        <v>5</v>
      </c>
      <c r="CX4819" s="174">
        <v>1352.0809999999999</v>
      </c>
    </row>
    <row r="4820" spans="84:102" x14ac:dyDescent="0.25">
      <c r="CF4820" s="3" t="s">
        <v>3073</v>
      </c>
      <c r="CG4820" s="174">
        <v>145300</v>
      </c>
      <c r="CH4820" s="174">
        <v>1161</v>
      </c>
      <c r="CI4820" s="174">
        <v>5</v>
      </c>
      <c r="CJ4820" s="174">
        <v>1351.8679999999999</v>
      </c>
      <c r="CK4820" s="174">
        <v>1351.8679999999999</v>
      </c>
      <c r="CU4820" s="174">
        <v>145300</v>
      </c>
      <c r="CV4820" s="174">
        <v>1161</v>
      </c>
      <c r="CW4820" s="174">
        <v>5</v>
      </c>
      <c r="CX4820" s="174">
        <v>1351.8679999999999</v>
      </c>
    </row>
    <row r="4821" spans="84:102" x14ac:dyDescent="0.25">
      <c r="CF4821" s="3" t="s">
        <v>3073</v>
      </c>
      <c r="CG4821" s="174">
        <v>1103</v>
      </c>
      <c r="CH4821" s="174">
        <v>137714</v>
      </c>
      <c r="CI4821" s="174">
        <v>5</v>
      </c>
      <c r="CJ4821" s="174">
        <v>1351.693</v>
      </c>
      <c r="CK4821" s="174">
        <v>1351.693</v>
      </c>
      <c r="CU4821" s="174">
        <v>1103</v>
      </c>
      <c r="CV4821" s="174">
        <v>137714</v>
      </c>
      <c r="CW4821" s="174">
        <v>5</v>
      </c>
      <c r="CX4821" s="174">
        <v>1351.693</v>
      </c>
    </row>
    <row r="4822" spans="84:102" x14ac:dyDescent="0.25">
      <c r="CF4822" s="3" t="s">
        <v>3073</v>
      </c>
      <c r="CG4822" s="174">
        <v>3052</v>
      </c>
      <c r="CH4822" s="174">
        <v>167687</v>
      </c>
      <c r="CI4822" s="174">
        <v>5</v>
      </c>
      <c r="CJ4822" s="174">
        <v>1351.3130000000001</v>
      </c>
      <c r="CK4822" s="174">
        <v>1351.3130000000001</v>
      </c>
      <c r="CU4822" s="174">
        <v>3052</v>
      </c>
      <c r="CV4822" s="174">
        <v>167687</v>
      </c>
      <c r="CW4822" s="174">
        <v>5</v>
      </c>
      <c r="CX4822" s="174">
        <v>1351.3130000000001</v>
      </c>
    </row>
    <row r="4823" spans="84:102" x14ac:dyDescent="0.25">
      <c r="CF4823" s="3" t="s">
        <v>3073</v>
      </c>
      <c r="CG4823" s="174">
        <v>3086</v>
      </c>
      <c r="CH4823" s="174">
        <v>142173</v>
      </c>
      <c r="CI4823" s="174">
        <v>5</v>
      </c>
      <c r="CJ4823" s="174">
        <v>1351.279</v>
      </c>
      <c r="CK4823" s="174">
        <v>1351.279</v>
      </c>
      <c r="CU4823" s="174">
        <v>3086</v>
      </c>
      <c r="CV4823" s="174">
        <v>142173</v>
      </c>
      <c r="CW4823" s="174">
        <v>5</v>
      </c>
      <c r="CX4823" s="174">
        <v>1351.279</v>
      </c>
    </row>
    <row r="4824" spans="84:102" x14ac:dyDescent="0.25">
      <c r="CF4824" s="3" t="s">
        <v>3073</v>
      </c>
      <c r="CG4824" s="174">
        <v>63309</v>
      </c>
      <c r="CH4824" s="174">
        <v>1717</v>
      </c>
      <c r="CI4824" s="174">
        <v>5</v>
      </c>
      <c r="CJ4824" s="174">
        <v>1351.097</v>
      </c>
      <c r="CK4824" s="174">
        <v>1351.097</v>
      </c>
      <c r="CU4824" s="174">
        <v>63309</v>
      </c>
      <c r="CV4824" s="174">
        <v>1717</v>
      </c>
      <c r="CW4824" s="174">
        <v>5</v>
      </c>
      <c r="CX4824" s="174">
        <v>1351.097</v>
      </c>
    </row>
    <row r="4825" spans="84:102" x14ac:dyDescent="0.25">
      <c r="CF4825" s="3" t="s">
        <v>3073</v>
      </c>
      <c r="CG4825" s="174">
        <v>1658</v>
      </c>
      <c r="CH4825" s="174">
        <v>70222</v>
      </c>
      <c r="CI4825" s="174">
        <v>5</v>
      </c>
      <c r="CJ4825" s="174">
        <v>1350.953</v>
      </c>
      <c r="CK4825" s="174">
        <v>1350.953</v>
      </c>
      <c r="CU4825" s="174">
        <v>1658</v>
      </c>
      <c r="CV4825" s="174">
        <v>70222</v>
      </c>
      <c r="CW4825" s="174">
        <v>5</v>
      </c>
      <c r="CX4825" s="174">
        <v>1350.953</v>
      </c>
    </row>
    <row r="4826" spans="84:102" x14ac:dyDescent="0.25">
      <c r="CF4826" s="3" t="s">
        <v>3073</v>
      </c>
      <c r="CG4826" s="174">
        <v>177963</v>
      </c>
      <c r="CH4826" s="174">
        <v>3423</v>
      </c>
      <c r="CI4826" s="174">
        <v>5</v>
      </c>
      <c r="CJ4826" s="174">
        <v>1350.62</v>
      </c>
      <c r="CK4826" s="174">
        <v>1350.62</v>
      </c>
      <c r="CU4826" s="174">
        <v>177963</v>
      </c>
      <c r="CV4826" s="174">
        <v>3423</v>
      </c>
      <c r="CW4826" s="174">
        <v>5</v>
      </c>
      <c r="CX4826" s="174">
        <v>1350.62</v>
      </c>
    </row>
    <row r="4827" spans="84:102" x14ac:dyDescent="0.25">
      <c r="CF4827" s="3" t="s">
        <v>3073</v>
      </c>
      <c r="CG4827" s="174">
        <v>82671</v>
      </c>
      <c r="CH4827" s="174">
        <v>1575</v>
      </c>
      <c r="CI4827" s="174">
        <v>5</v>
      </c>
      <c r="CJ4827" s="174">
        <v>1350.36</v>
      </c>
      <c r="CK4827" s="174">
        <v>1350.36</v>
      </c>
      <c r="CU4827" s="174">
        <v>82671</v>
      </c>
      <c r="CV4827" s="174">
        <v>1575</v>
      </c>
      <c r="CW4827" s="174">
        <v>5</v>
      </c>
      <c r="CX4827" s="174">
        <v>1350.36</v>
      </c>
    </row>
    <row r="4828" spans="84:102" x14ac:dyDescent="0.25">
      <c r="CF4828" s="3" t="s">
        <v>3073</v>
      </c>
      <c r="CG4828" s="174">
        <v>1765</v>
      </c>
      <c r="CH4828" s="174">
        <v>58089</v>
      </c>
      <c r="CI4828" s="174">
        <v>5</v>
      </c>
      <c r="CJ4828" s="174">
        <v>1350.3040000000001</v>
      </c>
      <c r="CK4828" s="174">
        <v>1350.3040000000001</v>
      </c>
      <c r="CU4828" s="174">
        <v>1765</v>
      </c>
      <c r="CV4828" s="174">
        <v>58089</v>
      </c>
      <c r="CW4828" s="174">
        <v>5</v>
      </c>
      <c r="CX4828" s="174">
        <v>1350.3040000000001</v>
      </c>
    </row>
    <row r="4829" spans="84:102" x14ac:dyDescent="0.25">
      <c r="CF4829" s="3" t="s">
        <v>3073</v>
      </c>
      <c r="CG4829" s="174">
        <v>692</v>
      </c>
      <c r="CH4829" s="174">
        <v>92239</v>
      </c>
      <c r="CI4829" s="174">
        <v>5</v>
      </c>
      <c r="CJ4829" s="174">
        <v>1349.596</v>
      </c>
      <c r="CK4829" s="174">
        <v>1349.596</v>
      </c>
      <c r="CU4829" s="174">
        <v>692</v>
      </c>
      <c r="CV4829" s="174">
        <v>92239</v>
      </c>
      <c r="CW4829" s="174">
        <v>5</v>
      </c>
      <c r="CX4829" s="174">
        <v>1349.596</v>
      </c>
    </row>
    <row r="4830" spans="84:102" x14ac:dyDescent="0.25">
      <c r="CF4830" s="3" t="s">
        <v>3073</v>
      </c>
      <c r="CG4830" s="174">
        <v>74737</v>
      </c>
      <c r="CH4830" s="174">
        <v>1627</v>
      </c>
      <c r="CI4830" s="174">
        <v>5</v>
      </c>
      <c r="CJ4830" s="174">
        <v>1349.347</v>
      </c>
      <c r="CK4830" s="174">
        <v>1349.347</v>
      </c>
      <c r="CU4830" s="174">
        <v>74737</v>
      </c>
      <c r="CV4830" s="174">
        <v>1627</v>
      </c>
      <c r="CW4830" s="174">
        <v>5</v>
      </c>
      <c r="CX4830" s="174">
        <v>1349.347</v>
      </c>
    </row>
    <row r="4831" spans="84:102" x14ac:dyDescent="0.25">
      <c r="CF4831" s="3" t="s">
        <v>3073</v>
      </c>
      <c r="CG4831" s="174">
        <v>68515</v>
      </c>
      <c r="CH4831" s="174">
        <v>152</v>
      </c>
      <c r="CI4831" s="174">
        <v>5</v>
      </c>
      <c r="CJ4831" s="174">
        <v>1348.771</v>
      </c>
      <c r="CK4831" s="174">
        <v>1348.771</v>
      </c>
      <c r="CU4831" s="174">
        <v>68515</v>
      </c>
      <c r="CV4831" s="174">
        <v>152</v>
      </c>
      <c r="CW4831" s="174">
        <v>5</v>
      </c>
      <c r="CX4831" s="174">
        <v>1348.771</v>
      </c>
    </row>
    <row r="4832" spans="84:102" x14ac:dyDescent="0.25">
      <c r="CF4832" s="3" t="s">
        <v>3073</v>
      </c>
      <c r="CG4832" s="174">
        <v>1141</v>
      </c>
      <c r="CH4832" s="174">
        <v>144506</v>
      </c>
      <c r="CI4832" s="174">
        <v>5</v>
      </c>
      <c r="CJ4832" s="174">
        <v>1348.6579999999999</v>
      </c>
      <c r="CK4832" s="174">
        <v>1348.6579999999999</v>
      </c>
      <c r="CU4832" s="174">
        <v>1141</v>
      </c>
      <c r="CV4832" s="174">
        <v>144506</v>
      </c>
      <c r="CW4832" s="174">
        <v>5</v>
      </c>
      <c r="CX4832" s="174">
        <v>1348.6579999999999</v>
      </c>
    </row>
    <row r="4833" spans="84:102" x14ac:dyDescent="0.25">
      <c r="CF4833" s="3" t="s">
        <v>3073</v>
      </c>
      <c r="CG4833" s="174">
        <v>93745</v>
      </c>
      <c r="CH4833" s="174">
        <v>1466</v>
      </c>
      <c r="CI4833" s="174">
        <v>5</v>
      </c>
      <c r="CJ4833" s="174">
        <v>1347.8489999999999</v>
      </c>
      <c r="CK4833" s="174">
        <v>1347.8489999999999</v>
      </c>
      <c r="CU4833" s="174">
        <v>93745</v>
      </c>
      <c r="CV4833" s="174">
        <v>1466</v>
      </c>
      <c r="CW4833" s="174">
        <v>5</v>
      </c>
      <c r="CX4833" s="174">
        <v>1347.8489999999999</v>
      </c>
    </row>
    <row r="4834" spans="84:102" x14ac:dyDescent="0.25">
      <c r="CF4834" s="3" t="s">
        <v>3073</v>
      </c>
      <c r="CG4834" s="174">
        <v>80780</v>
      </c>
      <c r="CH4834" s="174">
        <v>407</v>
      </c>
      <c r="CI4834" s="174">
        <v>5</v>
      </c>
      <c r="CJ4834" s="174">
        <v>1347.6030000000001</v>
      </c>
      <c r="CK4834" s="174">
        <v>1347.6030000000001</v>
      </c>
      <c r="CU4834" s="174">
        <v>80780</v>
      </c>
      <c r="CV4834" s="174">
        <v>407</v>
      </c>
      <c r="CW4834" s="174">
        <v>5</v>
      </c>
      <c r="CX4834" s="174">
        <v>1347.6030000000001</v>
      </c>
    </row>
    <row r="4835" spans="84:102" x14ac:dyDescent="0.25">
      <c r="CF4835" s="3" t="s">
        <v>3073</v>
      </c>
      <c r="CG4835" s="174">
        <v>2595</v>
      </c>
      <c r="CH4835" s="174">
        <v>41781</v>
      </c>
      <c r="CI4835" s="174">
        <v>5</v>
      </c>
      <c r="CJ4835" s="174">
        <v>1347.598</v>
      </c>
      <c r="CK4835" s="174">
        <v>1347.598</v>
      </c>
      <c r="CU4835" s="174">
        <v>2595</v>
      </c>
      <c r="CV4835" s="174">
        <v>41781</v>
      </c>
      <c r="CW4835" s="174">
        <v>5</v>
      </c>
      <c r="CX4835" s="174">
        <v>1347.598</v>
      </c>
    </row>
    <row r="4836" spans="84:102" x14ac:dyDescent="0.25">
      <c r="CF4836" s="3" t="s">
        <v>3073</v>
      </c>
      <c r="CG4836" s="174">
        <v>154477</v>
      </c>
      <c r="CH4836" s="174">
        <v>3190</v>
      </c>
      <c r="CI4836" s="174">
        <v>5</v>
      </c>
      <c r="CJ4836" s="174">
        <v>1347.4490000000001</v>
      </c>
      <c r="CK4836" s="174">
        <v>1347.4490000000001</v>
      </c>
      <c r="CU4836" s="174">
        <v>154477</v>
      </c>
      <c r="CV4836" s="174">
        <v>3190</v>
      </c>
      <c r="CW4836" s="174">
        <v>5</v>
      </c>
      <c r="CX4836" s="174">
        <v>1347.4490000000001</v>
      </c>
    </row>
    <row r="4837" spans="84:102" x14ac:dyDescent="0.25">
      <c r="CF4837" s="3" t="s">
        <v>3073</v>
      </c>
      <c r="CG4837" s="174">
        <v>1438</v>
      </c>
      <c r="CH4837" s="174">
        <v>103740</v>
      </c>
      <c r="CI4837" s="174">
        <v>5</v>
      </c>
      <c r="CJ4837" s="174">
        <v>1347.1389999999999</v>
      </c>
      <c r="CK4837" s="174">
        <v>1347.1389999999999</v>
      </c>
      <c r="CU4837" s="174">
        <v>1438</v>
      </c>
      <c r="CV4837" s="174">
        <v>103740</v>
      </c>
      <c r="CW4837" s="174">
        <v>5</v>
      </c>
      <c r="CX4837" s="174">
        <v>1347.1389999999999</v>
      </c>
    </row>
    <row r="4838" spans="84:102" x14ac:dyDescent="0.25">
      <c r="CF4838" s="3" t="s">
        <v>3073</v>
      </c>
      <c r="CG4838" s="174">
        <v>1484</v>
      </c>
      <c r="CH4838" s="174">
        <v>98523</v>
      </c>
      <c r="CI4838" s="174">
        <v>5</v>
      </c>
      <c r="CJ4838" s="174">
        <v>1346.8150000000001</v>
      </c>
      <c r="CK4838" s="174">
        <v>1346.8150000000001</v>
      </c>
      <c r="CU4838" s="174">
        <v>1484</v>
      </c>
      <c r="CV4838" s="174">
        <v>98523</v>
      </c>
      <c r="CW4838" s="174">
        <v>5</v>
      </c>
      <c r="CX4838" s="174">
        <v>1346.8150000000001</v>
      </c>
    </row>
    <row r="4839" spans="84:102" x14ac:dyDescent="0.25">
      <c r="CF4839" s="3" t="s">
        <v>3073</v>
      </c>
      <c r="CG4839" s="174">
        <v>2596</v>
      </c>
      <c r="CH4839" s="174">
        <v>42445</v>
      </c>
      <c r="CI4839" s="174">
        <v>5</v>
      </c>
      <c r="CJ4839" s="174">
        <v>1346.6690000000001</v>
      </c>
      <c r="CK4839" s="174">
        <v>1346.6690000000001</v>
      </c>
      <c r="CU4839" s="174">
        <v>2596</v>
      </c>
      <c r="CV4839" s="174">
        <v>42445</v>
      </c>
      <c r="CW4839" s="174">
        <v>5</v>
      </c>
      <c r="CX4839" s="174">
        <v>1346.6690000000001</v>
      </c>
    </row>
    <row r="4840" spans="84:102" x14ac:dyDescent="0.25">
      <c r="CF4840" s="3" t="s">
        <v>3073</v>
      </c>
      <c r="CG4840" s="174">
        <v>1172</v>
      </c>
      <c r="CH4840" s="174">
        <v>142489</v>
      </c>
      <c r="CI4840" s="174">
        <v>5</v>
      </c>
      <c r="CJ4840" s="174">
        <v>1346.242</v>
      </c>
      <c r="CK4840" s="174">
        <v>1346.242</v>
      </c>
      <c r="CU4840" s="174">
        <v>1172</v>
      </c>
      <c r="CV4840" s="174">
        <v>142489</v>
      </c>
      <c r="CW4840" s="174">
        <v>5</v>
      </c>
      <c r="CX4840" s="174">
        <v>1346.242</v>
      </c>
    </row>
    <row r="4841" spans="84:102" x14ac:dyDescent="0.25">
      <c r="CF4841" s="3" t="s">
        <v>3073</v>
      </c>
      <c r="CG4841" s="174">
        <v>1099</v>
      </c>
      <c r="CH4841" s="174">
        <v>137841</v>
      </c>
      <c r="CI4841" s="174">
        <v>5</v>
      </c>
      <c r="CJ4841" s="174">
        <v>1346.076</v>
      </c>
      <c r="CK4841" s="174">
        <v>1346.076</v>
      </c>
      <c r="CU4841" s="174">
        <v>1099</v>
      </c>
      <c r="CV4841" s="174">
        <v>137841</v>
      </c>
      <c r="CW4841" s="174">
        <v>5</v>
      </c>
      <c r="CX4841" s="174">
        <v>1346.076</v>
      </c>
    </row>
    <row r="4842" spans="84:102" x14ac:dyDescent="0.25">
      <c r="CF4842" s="3" t="s">
        <v>3073</v>
      </c>
      <c r="CG4842" s="174">
        <v>3480</v>
      </c>
      <c r="CH4842" s="174">
        <v>47630</v>
      </c>
      <c r="CI4842" s="174">
        <v>5</v>
      </c>
      <c r="CJ4842" s="174">
        <v>1345.7850000000001</v>
      </c>
      <c r="CK4842" s="174">
        <v>1345.7850000000001</v>
      </c>
      <c r="CU4842" s="174">
        <v>3480</v>
      </c>
      <c r="CV4842" s="174">
        <v>47630</v>
      </c>
      <c r="CW4842" s="174">
        <v>5</v>
      </c>
      <c r="CX4842" s="174">
        <v>1345.7850000000001</v>
      </c>
    </row>
    <row r="4843" spans="84:102" x14ac:dyDescent="0.25">
      <c r="CF4843" s="3" t="s">
        <v>3073</v>
      </c>
      <c r="CG4843" s="174">
        <v>121444</v>
      </c>
      <c r="CH4843" s="174">
        <v>1298</v>
      </c>
      <c r="CI4843" s="174">
        <v>5</v>
      </c>
      <c r="CJ4843" s="174">
        <v>1345.5419999999999</v>
      </c>
      <c r="CK4843" s="174">
        <v>1345.5419999999999</v>
      </c>
      <c r="CU4843" s="174">
        <v>121444</v>
      </c>
      <c r="CV4843" s="174">
        <v>1298</v>
      </c>
      <c r="CW4843" s="174">
        <v>5</v>
      </c>
      <c r="CX4843" s="174">
        <v>1345.5419999999999</v>
      </c>
    </row>
    <row r="4844" spans="84:102" x14ac:dyDescent="0.25">
      <c r="CF4844" s="3" t="s">
        <v>3073</v>
      </c>
      <c r="CG4844" s="174">
        <v>89216</v>
      </c>
      <c r="CH4844" s="174">
        <v>1964</v>
      </c>
      <c r="CI4844" s="174">
        <v>5</v>
      </c>
      <c r="CJ4844" s="174">
        <v>1345.145</v>
      </c>
      <c r="CK4844" s="174">
        <v>1345.145</v>
      </c>
      <c r="CU4844" s="174">
        <v>89216</v>
      </c>
      <c r="CV4844" s="174">
        <v>1964</v>
      </c>
      <c r="CW4844" s="174">
        <v>5</v>
      </c>
      <c r="CX4844" s="174">
        <v>1345.145</v>
      </c>
    </row>
    <row r="4845" spans="84:102" x14ac:dyDescent="0.25">
      <c r="CF4845" s="3" t="s">
        <v>3073</v>
      </c>
      <c r="CG4845" s="174">
        <v>3398</v>
      </c>
      <c r="CH4845" s="174">
        <v>175250</v>
      </c>
      <c r="CI4845" s="174">
        <v>5</v>
      </c>
      <c r="CJ4845" s="174">
        <v>1344.8620000000001</v>
      </c>
      <c r="CK4845" s="174">
        <v>1344.8620000000001</v>
      </c>
      <c r="CU4845" s="174">
        <v>3398</v>
      </c>
      <c r="CV4845" s="174">
        <v>175250</v>
      </c>
      <c r="CW4845" s="174">
        <v>5</v>
      </c>
      <c r="CX4845" s="174">
        <v>1344.8620000000001</v>
      </c>
    </row>
    <row r="4846" spans="84:102" x14ac:dyDescent="0.25">
      <c r="CF4846" s="3" t="s">
        <v>3073</v>
      </c>
      <c r="CG4846" s="174">
        <v>2998</v>
      </c>
      <c r="CH4846" s="174">
        <v>159810</v>
      </c>
      <c r="CI4846" s="174">
        <v>5</v>
      </c>
      <c r="CJ4846" s="174">
        <v>1344.3979999999999</v>
      </c>
      <c r="CK4846" s="174">
        <v>1344.3979999999999</v>
      </c>
      <c r="CU4846" s="174">
        <v>2998</v>
      </c>
      <c r="CV4846" s="174">
        <v>159810</v>
      </c>
      <c r="CW4846" s="174">
        <v>5</v>
      </c>
      <c r="CX4846" s="174">
        <v>1344.3979999999999</v>
      </c>
    </row>
    <row r="4847" spans="84:102" x14ac:dyDescent="0.25">
      <c r="CF4847" s="3" t="s">
        <v>3073</v>
      </c>
      <c r="CG4847" s="174">
        <v>102744</v>
      </c>
      <c r="CH4847" s="174">
        <v>1440</v>
      </c>
      <c r="CI4847" s="174">
        <v>5</v>
      </c>
      <c r="CJ4847" s="174">
        <v>1343.9970000000001</v>
      </c>
      <c r="CK4847" s="174">
        <v>1343.9970000000001</v>
      </c>
      <c r="CU4847" s="174">
        <v>102744</v>
      </c>
      <c r="CV4847" s="174">
        <v>1440</v>
      </c>
      <c r="CW4847" s="174">
        <v>5</v>
      </c>
      <c r="CX4847" s="174">
        <v>1343.9970000000001</v>
      </c>
    </row>
    <row r="4848" spans="84:102" x14ac:dyDescent="0.25">
      <c r="CF4848" s="3" t="s">
        <v>3073</v>
      </c>
      <c r="CG4848" s="174">
        <v>15016</v>
      </c>
      <c r="CH4848" s="174">
        <v>2161</v>
      </c>
      <c r="CI4848" s="174">
        <v>5</v>
      </c>
      <c r="CJ4848" s="174">
        <v>1343.8019999999999</v>
      </c>
      <c r="CK4848" s="174">
        <v>1343.8019999999999</v>
      </c>
      <c r="CU4848" s="174">
        <v>15016</v>
      </c>
      <c r="CV4848" s="174">
        <v>2161</v>
      </c>
      <c r="CW4848" s="174">
        <v>5</v>
      </c>
      <c r="CX4848" s="174">
        <v>1343.8019999999999</v>
      </c>
    </row>
    <row r="4849" spans="84:102" x14ac:dyDescent="0.25">
      <c r="CF4849" s="3" t="s">
        <v>3073</v>
      </c>
      <c r="CG4849" s="174">
        <v>512</v>
      </c>
      <c r="CH4849" s="174">
        <v>85514</v>
      </c>
      <c r="CI4849" s="174">
        <v>5</v>
      </c>
      <c r="CJ4849" s="174">
        <v>1343.325</v>
      </c>
      <c r="CK4849" s="174">
        <v>1343.325</v>
      </c>
      <c r="CU4849" s="174">
        <v>512</v>
      </c>
      <c r="CV4849" s="174">
        <v>85514</v>
      </c>
      <c r="CW4849" s="174">
        <v>5</v>
      </c>
      <c r="CX4849" s="174">
        <v>1343.325</v>
      </c>
    </row>
    <row r="4850" spans="84:102" x14ac:dyDescent="0.25">
      <c r="CF4850" s="3" t="s">
        <v>3073</v>
      </c>
      <c r="CG4850" s="174">
        <v>43096</v>
      </c>
      <c r="CH4850" s="174">
        <v>2590</v>
      </c>
      <c r="CI4850" s="174">
        <v>5</v>
      </c>
      <c r="CJ4850" s="174">
        <v>1343.114</v>
      </c>
      <c r="CK4850" s="174">
        <v>1343.114</v>
      </c>
      <c r="CU4850" s="174">
        <v>43096</v>
      </c>
      <c r="CV4850" s="174">
        <v>2590</v>
      </c>
      <c r="CW4850" s="174">
        <v>5</v>
      </c>
      <c r="CX4850" s="174">
        <v>1343.114</v>
      </c>
    </row>
    <row r="4851" spans="84:102" x14ac:dyDescent="0.25">
      <c r="CF4851" s="3" t="s">
        <v>3073</v>
      </c>
      <c r="CG4851" s="174">
        <v>47630</v>
      </c>
      <c r="CH4851" s="174">
        <v>3480</v>
      </c>
      <c r="CI4851" s="174">
        <v>5</v>
      </c>
      <c r="CJ4851" s="174">
        <v>1342.9169999999999</v>
      </c>
      <c r="CK4851" s="174">
        <v>1342.9169999999999</v>
      </c>
      <c r="CU4851" s="174">
        <v>47630</v>
      </c>
      <c r="CV4851" s="174">
        <v>3480</v>
      </c>
      <c r="CW4851" s="174">
        <v>5</v>
      </c>
      <c r="CX4851" s="174">
        <v>1342.9169999999999</v>
      </c>
    </row>
    <row r="4852" spans="84:102" x14ac:dyDescent="0.25">
      <c r="CF4852" s="3" t="s">
        <v>3073</v>
      </c>
      <c r="CG4852" s="174">
        <v>91950</v>
      </c>
      <c r="CH4852" s="174">
        <v>664</v>
      </c>
      <c r="CI4852" s="174">
        <v>5</v>
      </c>
      <c r="CJ4852" s="174">
        <v>1342.646</v>
      </c>
      <c r="CK4852" s="174">
        <v>1342.646</v>
      </c>
      <c r="CU4852" s="174">
        <v>91950</v>
      </c>
      <c r="CV4852" s="174">
        <v>664</v>
      </c>
      <c r="CW4852" s="174">
        <v>5</v>
      </c>
      <c r="CX4852" s="174">
        <v>1342.646</v>
      </c>
    </row>
    <row r="4853" spans="84:102" x14ac:dyDescent="0.25">
      <c r="CF4853" s="3" t="s">
        <v>3073</v>
      </c>
      <c r="CG4853" s="174">
        <v>1915</v>
      </c>
      <c r="CH4853" s="174">
        <v>72940</v>
      </c>
      <c r="CI4853" s="174">
        <v>5</v>
      </c>
      <c r="CJ4853" s="174">
        <v>1342.482</v>
      </c>
      <c r="CK4853" s="174">
        <v>1342.482</v>
      </c>
      <c r="CU4853" s="174">
        <v>1915</v>
      </c>
      <c r="CV4853" s="174">
        <v>72940</v>
      </c>
      <c r="CW4853" s="174">
        <v>5</v>
      </c>
      <c r="CX4853" s="174">
        <v>1342.482</v>
      </c>
    </row>
    <row r="4854" spans="84:102" x14ac:dyDescent="0.25">
      <c r="CF4854" s="3" t="s">
        <v>3073</v>
      </c>
      <c r="CG4854" s="174">
        <v>1651</v>
      </c>
      <c r="CH4854" s="174">
        <v>71015</v>
      </c>
      <c r="CI4854" s="174">
        <v>5</v>
      </c>
      <c r="CJ4854" s="174">
        <v>1342.2159999999999</v>
      </c>
      <c r="CK4854" s="174">
        <v>1342.2159999999999</v>
      </c>
      <c r="CU4854" s="174">
        <v>1651</v>
      </c>
      <c r="CV4854" s="174">
        <v>71015</v>
      </c>
      <c r="CW4854" s="174">
        <v>5</v>
      </c>
      <c r="CX4854" s="174">
        <v>1342.2159999999999</v>
      </c>
    </row>
    <row r="4855" spans="84:102" x14ac:dyDescent="0.25">
      <c r="CF4855" s="3" t="s">
        <v>3073</v>
      </c>
      <c r="CG4855" s="174">
        <v>553</v>
      </c>
      <c r="CH4855" s="174">
        <v>83501</v>
      </c>
      <c r="CI4855" s="174">
        <v>5</v>
      </c>
      <c r="CJ4855" s="174">
        <v>1341.9369999999999</v>
      </c>
      <c r="CK4855" s="174">
        <v>1341.9369999999999</v>
      </c>
      <c r="CU4855" s="174">
        <v>553</v>
      </c>
      <c r="CV4855" s="174">
        <v>83501</v>
      </c>
      <c r="CW4855" s="174">
        <v>5</v>
      </c>
      <c r="CX4855" s="174">
        <v>1341.9369999999999</v>
      </c>
    </row>
    <row r="4856" spans="84:102" x14ac:dyDescent="0.25">
      <c r="CF4856" s="3" t="s">
        <v>3073</v>
      </c>
      <c r="CG4856" s="174">
        <v>3245</v>
      </c>
      <c r="CH4856" s="174">
        <v>156689</v>
      </c>
      <c r="CI4856" s="174">
        <v>5</v>
      </c>
      <c r="CJ4856" s="174">
        <v>1341.7550000000001</v>
      </c>
      <c r="CK4856" s="174">
        <v>1341.7550000000001</v>
      </c>
      <c r="CU4856" s="174">
        <v>3245</v>
      </c>
      <c r="CV4856" s="174">
        <v>156689</v>
      </c>
      <c r="CW4856" s="174">
        <v>5</v>
      </c>
      <c r="CX4856" s="174">
        <v>1341.7550000000001</v>
      </c>
    </row>
    <row r="4857" spans="84:102" x14ac:dyDescent="0.25">
      <c r="CF4857" s="3" t="s">
        <v>3073</v>
      </c>
      <c r="CG4857" s="174">
        <v>92239</v>
      </c>
      <c r="CH4857" s="174">
        <v>692</v>
      </c>
      <c r="CI4857" s="174">
        <v>5</v>
      </c>
      <c r="CJ4857" s="174">
        <v>1341.624</v>
      </c>
      <c r="CK4857" s="174">
        <v>1341.624</v>
      </c>
      <c r="CU4857" s="174">
        <v>92239</v>
      </c>
      <c r="CV4857" s="174">
        <v>692</v>
      </c>
      <c r="CW4857" s="174">
        <v>5</v>
      </c>
      <c r="CX4857" s="174">
        <v>1341.624</v>
      </c>
    </row>
    <row r="4858" spans="84:102" x14ac:dyDescent="0.25">
      <c r="CF4858" s="3" t="s">
        <v>3073</v>
      </c>
      <c r="CG4858" s="174">
        <v>176082</v>
      </c>
      <c r="CH4858" s="174">
        <v>3412</v>
      </c>
      <c r="CI4858" s="174">
        <v>5</v>
      </c>
      <c r="CJ4858" s="174">
        <v>1341.4760000000001</v>
      </c>
      <c r="CK4858" s="174">
        <v>1341.4760000000001</v>
      </c>
      <c r="CU4858" s="174">
        <v>176082</v>
      </c>
      <c r="CV4858" s="174">
        <v>3412</v>
      </c>
      <c r="CW4858" s="174">
        <v>5</v>
      </c>
      <c r="CX4858" s="174">
        <v>1341.4760000000001</v>
      </c>
    </row>
    <row r="4859" spans="84:102" x14ac:dyDescent="0.25">
      <c r="CF4859" s="3" t="s">
        <v>3073</v>
      </c>
      <c r="CG4859" s="174">
        <v>17089</v>
      </c>
      <c r="CH4859" s="174">
        <v>2213</v>
      </c>
      <c r="CI4859" s="174">
        <v>5</v>
      </c>
      <c r="CJ4859" s="174">
        <v>1341.412</v>
      </c>
      <c r="CK4859" s="174">
        <v>1341.412</v>
      </c>
      <c r="CU4859" s="174">
        <v>17089</v>
      </c>
      <c r="CV4859" s="174">
        <v>2213</v>
      </c>
      <c r="CW4859" s="174">
        <v>5</v>
      </c>
      <c r="CX4859" s="174">
        <v>1341.412</v>
      </c>
    </row>
    <row r="4860" spans="84:102" x14ac:dyDescent="0.25">
      <c r="CF4860" s="3" t="s">
        <v>3073</v>
      </c>
      <c r="CG4860" s="174">
        <v>668</v>
      </c>
      <c r="CH4860" s="174">
        <v>92770</v>
      </c>
      <c r="CI4860" s="174">
        <v>5</v>
      </c>
      <c r="CJ4860" s="174">
        <v>1340.711</v>
      </c>
      <c r="CK4860" s="174">
        <v>1340.711</v>
      </c>
      <c r="CU4860" s="174">
        <v>668</v>
      </c>
      <c r="CV4860" s="174">
        <v>92770</v>
      </c>
      <c r="CW4860" s="174">
        <v>5</v>
      </c>
      <c r="CX4860" s="174">
        <v>1340.711</v>
      </c>
    </row>
    <row r="4861" spans="84:102" x14ac:dyDescent="0.25">
      <c r="CF4861" s="3" t="s">
        <v>3073</v>
      </c>
      <c r="CG4861" s="174">
        <v>162596</v>
      </c>
      <c r="CH4861" s="174">
        <v>3009</v>
      </c>
      <c r="CI4861" s="174">
        <v>5</v>
      </c>
      <c r="CJ4861" s="174">
        <v>1340.6990000000001</v>
      </c>
      <c r="CK4861" s="174">
        <v>1340.6990000000001</v>
      </c>
      <c r="CU4861" s="174">
        <v>162596</v>
      </c>
      <c r="CV4861" s="174">
        <v>3009</v>
      </c>
      <c r="CW4861" s="174">
        <v>5</v>
      </c>
      <c r="CX4861" s="174">
        <v>1340.6990000000001</v>
      </c>
    </row>
    <row r="4862" spans="84:102" x14ac:dyDescent="0.25">
      <c r="CF4862" s="3" t="s">
        <v>3073</v>
      </c>
      <c r="CG4862" s="174">
        <v>134616</v>
      </c>
      <c r="CH4862" s="174">
        <v>1195</v>
      </c>
      <c r="CI4862" s="174">
        <v>5</v>
      </c>
      <c r="CJ4862" s="174">
        <v>1340.348</v>
      </c>
      <c r="CK4862" s="174">
        <v>1340.348</v>
      </c>
      <c r="CU4862" s="174">
        <v>134616</v>
      </c>
      <c r="CV4862" s="174">
        <v>1195</v>
      </c>
      <c r="CW4862" s="174">
        <v>5</v>
      </c>
      <c r="CX4862" s="174">
        <v>1340.348</v>
      </c>
    </row>
    <row r="4863" spans="84:102" x14ac:dyDescent="0.25">
      <c r="CF4863" s="3" t="s">
        <v>3073</v>
      </c>
      <c r="CG4863" s="174">
        <v>3277</v>
      </c>
      <c r="CH4863" s="174">
        <v>163248</v>
      </c>
      <c r="CI4863" s="174">
        <v>5</v>
      </c>
      <c r="CJ4863" s="174">
        <v>1340.0450000000001</v>
      </c>
      <c r="CK4863" s="174">
        <v>1340.0450000000001</v>
      </c>
      <c r="CU4863" s="174">
        <v>3277</v>
      </c>
      <c r="CV4863" s="174">
        <v>163248</v>
      </c>
      <c r="CW4863" s="174">
        <v>5</v>
      </c>
      <c r="CX4863" s="174">
        <v>1340.0450000000001</v>
      </c>
    </row>
    <row r="4864" spans="84:102" x14ac:dyDescent="0.25">
      <c r="CF4864" s="3" t="s">
        <v>3073</v>
      </c>
      <c r="CG4864" s="174">
        <v>1690</v>
      </c>
      <c r="CH4864" s="174">
        <v>68827</v>
      </c>
      <c r="CI4864" s="174">
        <v>5</v>
      </c>
      <c r="CJ4864" s="174">
        <v>1339.5840000000001</v>
      </c>
      <c r="CK4864" s="174">
        <v>1339.5840000000001</v>
      </c>
      <c r="CU4864" s="174">
        <v>1690</v>
      </c>
      <c r="CV4864" s="174">
        <v>68827</v>
      </c>
      <c r="CW4864" s="174">
        <v>5</v>
      </c>
      <c r="CX4864" s="174">
        <v>1339.5840000000001</v>
      </c>
    </row>
    <row r="4865" spans="84:102" x14ac:dyDescent="0.25">
      <c r="CF4865" s="3" t="s">
        <v>3073</v>
      </c>
      <c r="CG4865" s="174">
        <v>103097</v>
      </c>
      <c r="CH4865" s="174">
        <v>3645</v>
      </c>
      <c r="CI4865" s="174">
        <v>5</v>
      </c>
      <c r="CJ4865" s="174">
        <v>1339.3330000000001</v>
      </c>
      <c r="CK4865" s="174">
        <v>1339.3330000000001</v>
      </c>
      <c r="CU4865" s="174">
        <v>103097</v>
      </c>
      <c r="CV4865" s="174">
        <v>3645</v>
      </c>
      <c r="CW4865" s="174">
        <v>5</v>
      </c>
      <c r="CX4865" s="174">
        <v>1339.3330000000001</v>
      </c>
    </row>
    <row r="4866" spans="84:102" x14ac:dyDescent="0.25">
      <c r="CF4866" s="3" t="s">
        <v>3073</v>
      </c>
      <c r="CG4866" s="174">
        <v>159336</v>
      </c>
      <c r="CH4866" s="174">
        <v>2998</v>
      </c>
      <c r="CI4866" s="174">
        <v>5</v>
      </c>
      <c r="CJ4866" s="174">
        <v>1338.9770000000001</v>
      </c>
      <c r="CK4866" s="174">
        <v>1338.9770000000001</v>
      </c>
      <c r="CU4866" s="174">
        <v>159336</v>
      </c>
      <c r="CV4866" s="174">
        <v>2998</v>
      </c>
      <c r="CW4866" s="174">
        <v>5</v>
      </c>
      <c r="CX4866" s="174">
        <v>1338.9770000000001</v>
      </c>
    </row>
    <row r="4867" spans="84:102" x14ac:dyDescent="0.25">
      <c r="CF4867" s="3" t="s">
        <v>3073</v>
      </c>
      <c r="CG4867" s="174">
        <v>68948</v>
      </c>
      <c r="CH4867" s="174">
        <v>176</v>
      </c>
      <c r="CI4867" s="174">
        <v>5</v>
      </c>
      <c r="CJ4867" s="174">
        <v>1338.2860000000001</v>
      </c>
      <c r="CK4867" s="174">
        <v>1338.2860000000001</v>
      </c>
      <c r="CU4867" s="174">
        <v>68948</v>
      </c>
      <c r="CV4867" s="174">
        <v>176</v>
      </c>
      <c r="CW4867" s="174">
        <v>5</v>
      </c>
      <c r="CX4867" s="174">
        <v>1338.2860000000001</v>
      </c>
    </row>
    <row r="4868" spans="84:102" x14ac:dyDescent="0.25">
      <c r="CF4868" s="3" t="s">
        <v>3073</v>
      </c>
      <c r="CG4868" s="174">
        <v>102509</v>
      </c>
      <c r="CH4868" s="174">
        <v>815</v>
      </c>
      <c r="CI4868" s="174">
        <v>5</v>
      </c>
      <c r="CJ4868" s="174">
        <v>1338.1859999999999</v>
      </c>
      <c r="CK4868" s="174">
        <v>1338.1859999999999</v>
      </c>
      <c r="CU4868" s="174">
        <v>102509</v>
      </c>
      <c r="CV4868" s="174">
        <v>815</v>
      </c>
      <c r="CW4868" s="174">
        <v>5</v>
      </c>
      <c r="CX4868" s="174">
        <v>1338.1859999999999</v>
      </c>
    </row>
    <row r="4869" spans="84:102" x14ac:dyDescent="0.25">
      <c r="CF4869" s="3" t="s">
        <v>3073</v>
      </c>
      <c r="CG4869" s="174">
        <v>100148</v>
      </c>
      <c r="CH4869" s="174">
        <v>751</v>
      </c>
      <c r="CI4869" s="174">
        <v>5</v>
      </c>
      <c r="CJ4869" s="174">
        <v>1337.9480000000001</v>
      </c>
      <c r="CK4869" s="174">
        <v>1337.9480000000001</v>
      </c>
      <c r="CU4869" s="174">
        <v>100148</v>
      </c>
      <c r="CV4869" s="174">
        <v>751</v>
      </c>
      <c r="CW4869" s="174">
        <v>5</v>
      </c>
      <c r="CX4869" s="174">
        <v>1337.9480000000001</v>
      </c>
    </row>
    <row r="4870" spans="84:102" x14ac:dyDescent="0.25">
      <c r="CF4870" s="3" t="s">
        <v>3073</v>
      </c>
      <c r="CG4870" s="174">
        <v>249</v>
      </c>
      <c r="CH4870" s="174">
        <v>69729</v>
      </c>
      <c r="CI4870" s="174">
        <v>5</v>
      </c>
      <c r="CJ4870" s="174">
        <v>1337.85</v>
      </c>
      <c r="CK4870" s="174">
        <v>1337.85</v>
      </c>
      <c r="CU4870" s="174">
        <v>249</v>
      </c>
      <c r="CV4870" s="174">
        <v>69729</v>
      </c>
      <c r="CW4870" s="174">
        <v>5</v>
      </c>
      <c r="CX4870" s="174">
        <v>1337.85</v>
      </c>
    </row>
    <row r="4871" spans="84:102" x14ac:dyDescent="0.25">
      <c r="CF4871" s="3" t="s">
        <v>3073</v>
      </c>
      <c r="CG4871" s="174">
        <v>106825</v>
      </c>
      <c r="CH4871" s="174">
        <v>837</v>
      </c>
      <c r="CI4871" s="174">
        <v>5</v>
      </c>
      <c r="CJ4871" s="174">
        <v>1337.5920000000001</v>
      </c>
      <c r="CK4871" s="174">
        <v>1337.5920000000001</v>
      </c>
      <c r="CU4871" s="174">
        <v>106825</v>
      </c>
      <c r="CV4871" s="174">
        <v>837</v>
      </c>
      <c r="CW4871" s="174">
        <v>5</v>
      </c>
      <c r="CX4871" s="174">
        <v>1337.5920000000001</v>
      </c>
    </row>
    <row r="4872" spans="84:102" x14ac:dyDescent="0.25">
      <c r="CF4872" s="3" t="s">
        <v>3073</v>
      </c>
      <c r="CG4872" s="174">
        <v>167</v>
      </c>
      <c r="CH4872" s="174">
        <v>69358</v>
      </c>
      <c r="CI4872" s="174">
        <v>5</v>
      </c>
      <c r="CJ4872" s="174">
        <v>1337.279</v>
      </c>
      <c r="CK4872" s="174">
        <v>1337.279</v>
      </c>
      <c r="CU4872" s="174">
        <v>167</v>
      </c>
      <c r="CV4872" s="174">
        <v>69358</v>
      </c>
      <c r="CW4872" s="174">
        <v>5</v>
      </c>
      <c r="CX4872" s="174">
        <v>1337.279</v>
      </c>
    </row>
    <row r="4873" spans="84:102" x14ac:dyDescent="0.25">
      <c r="CF4873" s="3" t="s">
        <v>3073</v>
      </c>
      <c r="CG4873" s="174">
        <v>3144</v>
      </c>
      <c r="CH4873" s="174">
        <v>151599</v>
      </c>
      <c r="CI4873" s="174">
        <v>5</v>
      </c>
      <c r="CJ4873" s="174">
        <v>1337.21</v>
      </c>
      <c r="CK4873" s="174">
        <v>1337.21</v>
      </c>
      <c r="CU4873" s="174">
        <v>3144</v>
      </c>
      <c r="CV4873" s="174">
        <v>151599</v>
      </c>
      <c r="CW4873" s="174">
        <v>5</v>
      </c>
      <c r="CX4873" s="174">
        <v>1337.21</v>
      </c>
    </row>
    <row r="4874" spans="84:102" x14ac:dyDescent="0.25">
      <c r="CF4874" s="3" t="s">
        <v>3073</v>
      </c>
      <c r="CG4874" s="174">
        <v>151132</v>
      </c>
      <c r="CH4874" s="174">
        <v>2833</v>
      </c>
      <c r="CI4874" s="174">
        <v>5</v>
      </c>
      <c r="CJ4874" s="174">
        <v>1337.1389999999999</v>
      </c>
      <c r="CK4874" s="174">
        <v>1337.1389999999999</v>
      </c>
      <c r="CU4874" s="174">
        <v>151132</v>
      </c>
      <c r="CV4874" s="174">
        <v>2833</v>
      </c>
      <c r="CW4874" s="174">
        <v>5</v>
      </c>
      <c r="CX4874" s="174">
        <v>1337.1389999999999</v>
      </c>
    </row>
    <row r="4875" spans="84:102" x14ac:dyDescent="0.25">
      <c r="CF4875" s="3" t="s">
        <v>3073</v>
      </c>
      <c r="CG4875" s="174">
        <v>3270</v>
      </c>
      <c r="CH4875" s="174">
        <v>160069</v>
      </c>
      <c r="CI4875" s="174">
        <v>5</v>
      </c>
      <c r="CJ4875" s="174">
        <v>1336.2249999999999</v>
      </c>
      <c r="CK4875" s="174">
        <v>1336.2249999999999</v>
      </c>
      <c r="CU4875" s="174">
        <v>3270</v>
      </c>
      <c r="CV4875" s="174">
        <v>160069</v>
      </c>
      <c r="CW4875" s="174">
        <v>5</v>
      </c>
      <c r="CX4875" s="174">
        <v>1336.2249999999999</v>
      </c>
    </row>
    <row r="4876" spans="84:102" x14ac:dyDescent="0.25">
      <c r="CF4876" s="3" t="s">
        <v>3073</v>
      </c>
      <c r="CG4876" s="174">
        <v>2193</v>
      </c>
      <c r="CH4876" s="174">
        <v>16970</v>
      </c>
      <c r="CI4876" s="174">
        <v>5</v>
      </c>
      <c r="CJ4876" s="174">
        <v>1336.1110000000001</v>
      </c>
      <c r="CK4876" s="174">
        <v>1336.1110000000001</v>
      </c>
      <c r="CU4876" s="174">
        <v>2193</v>
      </c>
      <c r="CV4876" s="174">
        <v>16970</v>
      </c>
      <c r="CW4876" s="174">
        <v>5</v>
      </c>
      <c r="CX4876" s="174">
        <v>1336.1110000000001</v>
      </c>
    </row>
    <row r="4877" spans="84:102" x14ac:dyDescent="0.25">
      <c r="CF4877" s="3" t="s">
        <v>3073</v>
      </c>
      <c r="CG4877" s="174">
        <v>55340</v>
      </c>
      <c r="CH4877" s="174">
        <v>1888</v>
      </c>
      <c r="CI4877" s="174">
        <v>5</v>
      </c>
      <c r="CJ4877" s="174">
        <v>1336.0889999999999</v>
      </c>
      <c r="CK4877" s="174">
        <v>1336.0889999999999</v>
      </c>
      <c r="CU4877" s="174">
        <v>55340</v>
      </c>
      <c r="CV4877" s="174">
        <v>1888</v>
      </c>
      <c r="CW4877" s="174">
        <v>5</v>
      </c>
      <c r="CX4877" s="174">
        <v>1336.0889999999999</v>
      </c>
    </row>
    <row r="4878" spans="84:102" x14ac:dyDescent="0.25">
      <c r="CF4878" s="3" t="s">
        <v>3073</v>
      </c>
      <c r="CG4878" s="174">
        <v>719</v>
      </c>
      <c r="CH4878" s="174">
        <v>98962</v>
      </c>
      <c r="CI4878" s="174">
        <v>5</v>
      </c>
      <c r="CJ4878" s="174">
        <v>1335.847</v>
      </c>
      <c r="CK4878" s="174">
        <v>1335.847</v>
      </c>
      <c r="CU4878" s="174">
        <v>719</v>
      </c>
      <c r="CV4878" s="174">
        <v>98962</v>
      </c>
      <c r="CW4878" s="174">
        <v>5</v>
      </c>
      <c r="CX4878" s="174">
        <v>1335.847</v>
      </c>
    </row>
    <row r="4879" spans="84:102" x14ac:dyDescent="0.25">
      <c r="CF4879" s="3" t="s">
        <v>3073</v>
      </c>
      <c r="CG4879" s="174">
        <v>97551</v>
      </c>
      <c r="CH4879" s="174">
        <v>1947</v>
      </c>
      <c r="CI4879" s="174">
        <v>5</v>
      </c>
      <c r="CJ4879" s="174">
        <v>1335.7840000000001</v>
      </c>
      <c r="CK4879" s="174">
        <v>1335.7840000000001</v>
      </c>
      <c r="CU4879" s="174">
        <v>97551</v>
      </c>
      <c r="CV4879" s="174">
        <v>1947</v>
      </c>
      <c r="CW4879" s="174">
        <v>5</v>
      </c>
      <c r="CX4879" s="174">
        <v>1335.7840000000001</v>
      </c>
    </row>
    <row r="4880" spans="84:102" x14ac:dyDescent="0.25">
      <c r="CF4880" s="3" t="s">
        <v>3073</v>
      </c>
      <c r="CG4880" s="174">
        <v>2213</v>
      </c>
      <c r="CH4880" s="174">
        <v>17089</v>
      </c>
      <c r="CI4880" s="174">
        <v>5</v>
      </c>
      <c r="CJ4880" s="174">
        <v>1335.751</v>
      </c>
      <c r="CK4880" s="174">
        <v>1335.751</v>
      </c>
      <c r="CU4880" s="174">
        <v>2213</v>
      </c>
      <c r="CV4880" s="174">
        <v>17089</v>
      </c>
      <c r="CW4880" s="174">
        <v>5</v>
      </c>
      <c r="CX4880" s="174">
        <v>1335.751</v>
      </c>
    </row>
    <row r="4881" spans="84:102" x14ac:dyDescent="0.25">
      <c r="CF4881" s="3" t="s">
        <v>3073</v>
      </c>
      <c r="CG4881" s="174">
        <v>101577</v>
      </c>
      <c r="CH4881" s="174">
        <v>755</v>
      </c>
      <c r="CI4881" s="174">
        <v>5</v>
      </c>
      <c r="CJ4881" s="174">
        <v>1335.4929999999999</v>
      </c>
      <c r="CK4881" s="174">
        <v>1335.4929999999999</v>
      </c>
      <c r="CU4881" s="174">
        <v>101577</v>
      </c>
      <c r="CV4881" s="174">
        <v>755</v>
      </c>
      <c r="CW4881" s="174">
        <v>5</v>
      </c>
      <c r="CX4881" s="174">
        <v>1335.4929999999999</v>
      </c>
    </row>
    <row r="4882" spans="84:102" x14ac:dyDescent="0.25">
      <c r="CF4882" s="3" t="s">
        <v>3073</v>
      </c>
      <c r="CG4882" s="174">
        <v>148799</v>
      </c>
      <c r="CH4882" s="174">
        <v>2817</v>
      </c>
      <c r="CI4882" s="174">
        <v>5</v>
      </c>
      <c r="CJ4882" s="174">
        <v>1335.2139999999999</v>
      </c>
      <c r="CK4882" s="174">
        <v>1335.2139999999999</v>
      </c>
      <c r="CU4882" s="174">
        <v>148799</v>
      </c>
      <c r="CV4882" s="174">
        <v>2817</v>
      </c>
      <c r="CW4882" s="174">
        <v>5</v>
      </c>
      <c r="CX4882" s="174">
        <v>1335.2139999999999</v>
      </c>
    </row>
    <row r="4883" spans="84:102" x14ac:dyDescent="0.25">
      <c r="CF4883" s="3" t="s">
        <v>3073</v>
      </c>
      <c r="CG4883" s="174">
        <v>116301</v>
      </c>
      <c r="CH4883" s="174">
        <v>976</v>
      </c>
      <c r="CI4883" s="174">
        <v>5</v>
      </c>
      <c r="CJ4883" s="174">
        <v>1335.171</v>
      </c>
      <c r="CK4883" s="174">
        <v>1335.171</v>
      </c>
      <c r="CU4883" s="174">
        <v>116301</v>
      </c>
      <c r="CV4883" s="174">
        <v>976</v>
      </c>
      <c r="CW4883" s="174">
        <v>5</v>
      </c>
      <c r="CX4883" s="174">
        <v>1335.171</v>
      </c>
    </row>
    <row r="4884" spans="84:102" x14ac:dyDescent="0.25">
      <c r="CF4884" s="3" t="s">
        <v>3073</v>
      </c>
      <c r="CG4884" s="174">
        <v>354</v>
      </c>
      <c r="CH4884" s="174">
        <v>77116</v>
      </c>
      <c r="CI4884" s="174">
        <v>5</v>
      </c>
      <c r="CJ4884" s="174">
        <v>1335.029</v>
      </c>
      <c r="CK4884" s="174">
        <v>1335.029</v>
      </c>
      <c r="CU4884" s="174">
        <v>354</v>
      </c>
      <c r="CV4884" s="174">
        <v>77116</v>
      </c>
      <c r="CW4884" s="174">
        <v>5</v>
      </c>
      <c r="CX4884" s="174">
        <v>1335.029</v>
      </c>
    </row>
    <row r="4885" spans="84:102" x14ac:dyDescent="0.25">
      <c r="CF4885" s="3" t="s">
        <v>3073</v>
      </c>
      <c r="CG4885" s="174">
        <v>36440</v>
      </c>
      <c r="CH4885" s="174">
        <v>2491</v>
      </c>
      <c r="CI4885" s="174">
        <v>5</v>
      </c>
      <c r="CJ4885" s="174">
        <v>1334.4680000000001</v>
      </c>
      <c r="CK4885" s="174">
        <v>1334.4680000000001</v>
      </c>
      <c r="CU4885" s="174">
        <v>36440</v>
      </c>
      <c r="CV4885" s="174">
        <v>2491</v>
      </c>
      <c r="CW4885" s="174">
        <v>5</v>
      </c>
      <c r="CX4885" s="174">
        <v>1334.4680000000001</v>
      </c>
    </row>
    <row r="4886" spans="84:102" x14ac:dyDescent="0.25">
      <c r="CF4886" s="3" t="s">
        <v>3073</v>
      </c>
      <c r="CG4886" s="174">
        <v>86077</v>
      </c>
      <c r="CH4886" s="174">
        <v>519</v>
      </c>
      <c r="CI4886" s="174">
        <v>5</v>
      </c>
      <c r="CJ4886" s="174">
        <v>1333.836</v>
      </c>
      <c r="CK4886" s="174">
        <v>1333.836</v>
      </c>
      <c r="CU4886" s="174">
        <v>86077</v>
      </c>
      <c r="CV4886" s="174">
        <v>519</v>
      </c>
      <c r="CW4886" s="174">
        <v>5</v>
      </c>
      <c r="CX4886" s="174">
        <v>1333.836</v>
      </c>
    </row>
    <row r="4887" spans="84:102" x14ac:dyDescent="0.25">
      <c r="CF4887" s="3" t="s">
        <v>3073</v>
      </c>
      <c r="CG4887" s="174">
        <v>105918</v>
      </c>
      <c r="CH4887" s="174">
        <v>871</v>
      </c>
      <c r="CI4887" s="174">
        <v>5</v>
      </c>
      <c r="CJ4887" s="174">
        <v>1333.7629999999999</v>
      </c>
      <c r="CK4887" s="174">
        <v>1333.7629999999999</v>
      </c>
      <c r="CU4887" s="174">
        <v>105918</v>
      </c>
      <c r="CV4887" s="174">
        <v>871</v>
      </c>
      <c r="CW4887" s="174">
        <v>5</v>
      </c>
      <c r="CX4887" s="174">
        <v>1333.7629999999999</v>
      </c>
    </row>
    <row r="4888" spans="84:102" x14ac:dyDescent="0.25">
      <c r="CF4888" s="3" t="s">
        <v>3073</v>
      </c>
      <c r="CG4888" s="174">
        <v>1888</v>
      </c>
      <c r="CH4888" s="174">
        <v>55340</v>
      </c>
      <c r="CI4888" s="174">
        <v>5</v>
      </c>
      <c r="CJ4888" s="174">
        <v>1333.665</v>
      </c>
      <c r="CK4888" s="174">
        <v>1333.665</v>
      </c>
      <c r="CU4888" s="174">
        <v>1888</v>
      </c>
      <c r="CV4888" s="174">
        <v>55340</v>
      </c>
      <c r="CW4888" s="174">
        <v>5</v>
      </c>
      <c r="CX4888" s="174">
        <v>1333.665</v>
      </c>
    </row>
    <row r="4889" spans="84:102" x14ac:dyDescent="0.25">
      <c r="CF4889" s="3" t="s">
        <v>3073</v>
      </c>
      <c r="CG4889" s="174">
        <v>2826</v>
      </c>
      <c r="CH4889" s="174">
        <v>198740</v>
      </c>
      <c r="CI4889" s="174">
        <v>5</v>
      </c>
      <c r="CJ4889" s="174">
        <v>1333.0250000000001</v>
      </c>
      <c r="CK4889" s="174">
        <v>1333.0250000000001</v>
      </c>
      <c r="CU4889" s="174">
        <v>2826</v>
      </c>
      <c r="CV4889" s="174">
        <v>198740</v>
      </c>
      <c r="CW4889" s="174">
        <v>5</v>
      </c>
      <c r="CX4889" s="174">
        <v>1333.0250000000001</v>
      </c>
    </row>
    <row r="4890" spans="84:102" x14ac:dyDescent="0.25">
      <c r="CF4890" s="3" t="s">
        <v>3073</v>
      </c>
      <c r="CG4890" s="174">
        <v>751</v>
      </c>
      <c r="CH4890" s="174">
        <v>100148</v>
      </c>
      <c r="CI4890" s="174">
        <v>5</v>
      </c>
      <c r="CJ4890" s="174">
        <v>1332.42</v>
      </c>
      <c r="CK4890" s="174">
        <v>1332.42</v>
      </c>
      <c r="CU4890" s="174">
        <v>751</v>
      </c>
      <c r="CV4890" s="174">
        <v>100148</v>
      </c>
      <c r="CW4890" s="174">
        <v>5</v>
      </c>
      <c r="CX4890" s="174">
        <v>1332.42</v>
      </c>
    </row>
    <row r="4891" spans="84:102" x14ac:dyDescent="0.25">
      <c r="CF4891" s="3" t="s">
        <v>3073</v>
      </c>
      <c r="CG4891" s="174">
        <v>1839</v>
      </c>
      <c r="CH4891" s="174">
        <v>51604</v>
      </c>
      <c r="CI4891" s="174">
        <v>5</v>
      </c>
      <c r="CJ4891" s="174">
        <v>1332.1320000000001</v>
      </c>
      <c r="CK4891" s="174">
        <v>1332.1320000000001</v>
      </c>
      <c r="CU4891" s="174">
        <v>1839</v>
      </c>
      <c r="CV4891" s="174">
        <v>51604</v>
      </c>
      <c r="CW4891" s="174">
        <v>5</v>
      </c>
      <c r="CX4891" s="174">
        <v>1332.1320000000001</v>
      </c>
    </row>
    <row r="4892" spans="84:102" x14ac:dyDescent="0.25">
      <c r="CF4892" s="3" t="s">
        <v>3073</v>
      </c>
      <c r="CG4892" s="174">
        <v>73191</v>
      </c>
      <c r="CH4892" s="174">
        <v>333</v>
      </c>
      <c r="CI4892" s="174">
        <v>5</v>
      </c>
      <c r="CJ4892" s="174">
        <v>1331.423</v>
      </c>
      <c r="CK4892" s="174">
        <v>1331.423</v>
      </c>
      <c r="CU4892" s="174">
        <v>73191</v>
      </c>
      <c r="CV4892" s="174">
        <v>333</v>
      </c>
      <c r="CW4892" s="174">
        <v>5</v>
      </c>
      <c r="CX4892" s="174">
        <v>1331.423</v>
      </c>
    </row>
    <row r="4893" spans="84:102" x14ac:dyDescent="0.25">
      <c r="CF4893" s="3" t="s">
        <v>3073</v>
      </c>
      <c r="CG4893" s="174">
        <v>85348</v>
      </c>
      <c r="CH4893" s="174">
        <v>584</v>
      </c>
      <c r="CI4893" s="174">
        <v>5</v>
      </c>
      <c r="CJ4893" s="174">
        <v>1331.2339999999999</v>
      </c>
      <c r="CK4893" s="174">
        <v>1331.2339999999999</v>
      </c>
      <c r="CU4893" s="174">
        <v>85348</v>
      </c>
      <c r="CV4893" s="174">
        <v>584</v>
      </c>
      <c r="CW4893" s="174">
        <v>5</v>
      </c>
      <c r="CX4893" s="174">
        <v>1331.2339999999999</v>
      </c>
    </row>
    <row r="4894" spans="84:102" x14ac:dyDescent="0.25">
      <c r="CF4894" s="3" t="s">
        <v>3073</v>
      </c>
      <c r="CG4894" s="174">
        <v>169646</v>
      </c>
      <c r="CH4894" s="174">
        <v>3366</v>
      </c>
      <c r="CI4894" s="174">
        <v>5</v>
      </c>
      <c r="CJ4894" s="174">
        <v>1331.0609999999999</v>
      </c>
      <c r="CK4894" s="174">
        <v>1331.0609999999999</v>
      </c>
      <c r="CU4894" s="174">
        <v>169646</v>
      </c>
      <c r="CV4894" s="174">
        <v>3366</v>
      </c>
      <c r="CW4894" s="174">
        <v>5</v>
      </c>
      <c r="CX4894" s="174">
        <v>1331.0609999999999</v>
      </c>
    </row>
    <row r="4895" spans="84:102" x14ac:dyDescent="0.25">
      <c r="CF4895" s="3" t="s">
        <v>3073</v>
      </c>
      <c r="CG4895" s="174">
        <v>15909</v>
      </c>
      <c r="CH4895" s="174">
        <v>2208</v>
      </c>
      <c r="CI4895" s="174">
        <v>5</v>
      </c>
      <c r="CJ4895" s="174">
        <v>1330.9259999999999</v>
      </c>
      <c r="CK4895" s="174">
        <v>1330.9259999999999</v>
      </c>
      <c r="CU4895" s="174">
        <v>15909</v>
      </c>
      <c r="CV4895" s="174">
        <v>2208</v>
      </c>
      <c r="CW4895" s="174">
        <v>5</v>
      </c>
      <c r="CX4895" s="174">
        <v>1330.9259999999999</v>
      </c>
    </row>
    <row r="4896" spans="84:102" x14ac:dyDescent="0.25">
      <c r="CF4896" s="3" t="s">
        <v>3073</v>
      </c>
      <c r="CG4896" s="174">
        <v>549</v>
      </c>
      <c r="CH4896" s="174">
        <v>83132</v>
      </c>
      <c r="CI4896" s="174">
        <v>5</v>
      </c>
      <c r="CJ4896" s="174">
        <v>1330.568</v>
      </c>
      <c r="CK4896" s="174">
        <v>1330.568</v>
      </c>
      <c r="CU4896" s="174">
        <v>549</v>
      </c>
      <c r="CV4896" s="174">
        <v>83132</v>
      </c>
      <c r="CW4896" s="174">
        <v>5</v>
      </c>
      <c r="CX4896" s="174">
        <v>1330.568</v>
      </c>
    </row>
    <row r="4897" spans="84:102" x14ac:dyDescent="0.25">
      <c r="CF4897" s="3" t="s">
        <v>3073</v>
      </c>
      <c r="CG4897" s="174">
        <v>147766</v>
      </c>
      <c r="CH4897" s="174">
        <v>1157</v>
      </c>
      <c r="CI4897" s="174">
        <v>5</v>
      </c>
      <c r="CJ4897" s="174">
        <v>1330.172</v>
      </c>
      <c r="CK4897" s="174">
        <v>1330.172</v>
      </c>
      <c r="CU4897" s="174">
        <v>147766</v>
      </c>
      <c r="CV4897" s="174">
        <v>1157</v>
      </c>
      <c r="CW4897" s="174">
        <v>5</v>
      </c>
      <c r="CX4897" s="174">
        <v>1330.172</v>
      </c>
    </row>
    <row r="4898" spans="84:102" x14ac:dyDescent="0.25">
      <c r="CF4898" s="3" t="s">
        <v>3073</v>
      </c>
      <c r="CG4898" s="174">
        <v>3312</v>
      </c>
      <c r="CH4898" s="174">
        <v>168695</v>
      </c>
      <c r="CI4898" s="174">
        <v>5</v>
      </c>
      <c r="CJ4898" s="174">
        <v>1330.079</v>
      </c>
      <c r="CK4898" s="174">
        <v>1330.079</v>
      </c>
      <c r="CU4898" s="174">
        <v>3312</v>
      </c>
      <c r="CV4898" s="174">
        <v>168695</v>
      </c>
      <c r="CW4898" s="174">
        <v>5</v>
      </c>
      <c r="CX4898" s="174">
        <v>1330.079</v>
      </c>
    </row>
    <row r="4899" spans="84:102" x14ac:dyDescent="0.25">
      <c r="CF4899" s="3" t="s">
        <v>3073</v>
      </c>
      <c r="CG4899" s="174">
        <v>110</v>
      </c>
      <c r="CH4899" s="174">
        <v>67171</v>
      </c>
      <c r="CI4899" s="174">
        <v>5</v>
      </c>
      <c r="CJ4899" s="174">
        <v>1329.2529999999999</v>
      </c>
      <c r="CK4899" s="174">
        <v>1329.2529999999999</v>
      </c>
      <c r="CU4899" s="174">
        <v>110</v>
      </c>
      <c r="CV4899" s="174">
        <v>67171</v>
      </c>
      <c r="CW4899" s="174">
        <v>5</v>
      </c>
      <c r="CX4899" s="174">
        <v>1329.2529999999999</v>
      </c>
    </row>
    <row r="4900" spans="84:102" x14ac:dyDescent="0.25">
      <c r="CF4900" s="3" t="s">
        <v>3073</v>
      </c>
      <c r="CG4900" s="174">
        <v>87998</v>
      </c>
      <c r="CH4900" s="174">
        <v>1522</v>
      </c>
      <c r="CI4900" s="174">
        <v>5</v>
      </c>
      <c r="CJ4900" s="174">
        <v>1328.9480000000001</v>
      </c>
      <c r="CK4900" s="174">
        <v>1328.9480000000001</v>
      </c>
      <c r="CU4900" s="174">
        <v>87998</v>
      </c>
      <c r="CV4900" s="174">
        <v>1522</v>
      </c>
      <c r="CW4900" s="174">
        <v>5</v>
      </c>
      <c r="CX4900" s="174">
        <v>1328.9480000000001</v>
      </c>
    </row>
    <row r="4901" spans="84:102" x14ac:dyDescent="0.25">
      <c r="CF4901" s="3" t="s">
        <v>3073</v>
      </c>
      <c r="CG4901" s="174">
        <v>2779</v>
      </c>
      <c r="CH4901" s="174">
        <v>146736</v>
      </c>
      <c r="CI4901" s="174">
        <v>5</v>
      </c>
      <c r="CJ4901" s="174">
        <v>1328.759</v>
      </c>
      <c r="CK4901" s="174">
        <v>1328.759</v>
      </c>
      <c r="CU4901" s="174">
        <v>2779</v>
      </c>
      <c r="CV4901" s="174">
        <v>146736</v>
      </c>
      <c r="CW4901" s="174">
        <v>5</v>
      </c>
      <c r="CX4901" s="174">
        <v>1328.759</v>
      </c>
    </row>
    <row r="4902" spans="84:102" x14ac:dyDescent="0.25">
      <c r="CF4902" s="3" t="s">
        <v>3073</v>
      </c>
      <c r="CG4902" s="174">
        <v>3469</v>
      </c>
      <c r="CH4902" s="174">
        <v>36218</v>
      </c>
      <c r="CI4902" s="174">
        <v>5</v>
      </c>
      <c r="CJ4902" s="174">
        <v>1328.4860000000001</v>
      </c>
      <c r="CK4902" s="174">
        <v>1328.4860000000001</v>
      </c>
      <c r="CU4902" s="174">
        <v>3469</v>
      </c>
      <c r="CV4902" s="174">
        <v>36218</v>
      </c>
      <c r="CW4902" s="174">
        <v>5</v>
      </c>
      <c r="CX4902" s="174">
        <v>1328.4860000000001</v>
      </c>
    </row>
    <row r="4903" spans="84:102" x14ac:dyDescent="0.25">
      <c r="CF4903" s="3" t="s">
        <v>3073</v>
      </c>
      <c r="CG4903" s="174">
        <v>142489</v>
      </c>
      <c r="CH4903" s="174">
        <v>1172</v>
      </c>
      <c r="CI4903" s="174">
        <v>5</v>
      </c>
      <c r="CJ4903" s="174">
        <v>1327.691</v>
      </c>
      <c r="CK4903" s="174">
        <v>1327.691</v>
      </c>
      <c r="CU4903" s="174">
        <v>142489</v>
      </c>
      <c r="CV4903" s="174">
        <v>1172</v>
      </c>
      <c r="CW4903" s="174">
        <v>5</v>
      </c>
      <c r="CX4903" s="174">
        <v>1327.691</v>
      </c>
    </row>
    <row r="4904" spans="84:102" x14ac:dyDescent="0.25">
      <c r="CF4904" s="3" t="s">
        <v>3073</v>
      </c>
      <c r="CG4904" s="174">
        <v>815</v>
      </c>
      <c r="CH4904" s="174">
        <v>102509</v>
      </c>
      <c r="CI4904" s="174">
        <v>5</v>
      </c>
      <c r="CJ4904" s="174">
        <v>1327.404</v>
      </c>
      <c r="CK4904" s="174">
        <v>1327.404</v>
      </c>
      <c r="CU4904" s="174">
        <v>815</v>
      </c>
      <c r="CV4904" s="174">
        <v>102509</v>
      </c>
      <c r="CW4904" s="174">
        <v>5</v>
      </c>
      <c r="CX4904" s="174">
        <v>1327.404</v>
      </c>
    </row>
    <row r="4905" spans="84:102" x14ac:dyDescent="0.25">
      <c r="CF4905" s="3" t="s">
        <v>3073</v>
      </c>
      <c r="CG4905" s="174">
        <v>89303</v>
      </c>
      <c r="CH4905" s="174">
        <v>678</v>
      </c>
      <c r="CI4905" s="174">
        <v>5</v>
      </c>
      <c r="CJ4905" s="174">
        <v>1327.204</v>
      </c>
      <c r="CK4905" s="174">
        <v>1327.204</v>
      </c>
      <c r="CU4905" s="174">
        <v>89303</v>
      </c>
      <c r="CV4905" s="174">
        <v>678</v>
      </c>
      <c r="CW4905" s="174">
        <v>5</v>
      </c>
      <c r="CX4905" s="174">
        <v>1327.204</v>
      </c>
    </row>
    <row r="4906" spans="84:102" x14ac:dyDescent="0.25">
      <c r="CF4906" s="3" t="s">
        <v>3073</v>
      </c>
      <c r="CG4906" s="174">
        <v>3394</v>
      </c>
      <c r="CH4906" s="174">
        <v>170500</v>
      </c>
      <c r="CI4906" s="174">
        <v>5</v>
      </c>
      <c r="CJ4906" s="174">
        <v>1326.6859999999999</v>
      </c>
      <c r="CK4906" s="174">
        <v>1326.6859999999999</v>
      </c>
      <c r="CU4906" s="174">
        <v>3394</v>
      </c>
      <c r="CV4906" s="174">
        <v>170500</v>
      </c>
      <c r="CW4906" s="174">
        <v>5</v>
      </c>
      <c r="CX4906" s="174">
        <v>1326.6859999999999</v>
      </c>
    </row>
    <row r="4907" spans="84:102" x14ac:dyDescent="0.25">
      <c r="CF4907" s="3" t="s">
        <v>3073</v>
      </c>
      <c r="CG4907" s="174">
        <v>51604</v>
      </c>
      <c r="CH4907" s="174">
        <v>1839</v>
      </c>
      <c r="CI4907" s="174">
        <v>5</v>
      </c>
      <c r="CJ4907" s="174">
        <v>1326.4380000000001</v>
      </c>
      <c r="CK4907" s="174">
        <v>1326.4380000000001</v>
      </c>
      <c r="CU4907" s="174">
        <v>51604</v>
      </c>
      <c r="CV4907" s="174">
        <v>1839</v>
      </c>
      <c r="CW4907" s="174">
        <v>5</v>
      </c>
      <c r="CX4907" s="174">
        <v>1326.4380000000001</v>
      </c>
    </row>
    <row r="4908" spans="84:102" x14ac:dyDescent="0.25">
      <c r="CF4908" s="3" t="s">
        <v>3073</v>
      </c>
      <c r="CG4908" s="174">
        <v>91288</v>
      </c>
      <c r="CH4908" s="174">
        <v>1951</v>
      </c>
      <c r="CI4908" s="174">
        <v>5</v>
      </c>
      <c r="CJ4908" s="174">
        <v>1326.2460000000001</v>
      </c>
      <c r="CK4908" s="174">
        <v>1326.2460000000001</v>
      </c>
      <c r="CU4908" s="174">
        <v>91288</v>
      </c>
      <c r="CV4908" s="174">
        <v>1951</v>
      </c>
      <c r="CW4908" s="174">
        <v>5</v>
      </c>
      <c r="CX4908" s="174">
        <v>1326.2460000000001</v>
      </c>
    </row>
    <row r="4909" spans="84:102" x14ac:dyDescent="0.25">
      <c r="CF4909" s="3" t="s">
        <v>3073</v>
      </c>
      <c r="CG4909" s="174">
        <v>2576</v>
      </c>
      <c r="CH4909" s="174">
        <v>41746</v>
      </c>
      <c r="CI4909" s="174">
        <v>5</v>
      </c>
      <c r="CJ4909" s="174">
        <v>1326.0630000000001</v>
      </c>
      <c r="CK4909" s="174">
        <v>1326.0630000000001</v>
      </c>
      <c r="CU4909" s="174">
        <v>2576</v>
      </c>
      <c r="CV4909" s="174">
        <v>41746</v>
      </c>
      <c r="CW4909" s="174">
        <v>5</v>
      </c>
      <c r="CX4909" s="174">
        <v>1326.0630000000001</v>
      </c>
    </row>
    <row r="4910" spans="84:102" x14ac:dyDescent="0.25">
      <c r="CF4910" s="3" t="s">
        <v>3073</v>
      </c>
      <c r="CG4910" s="174">
        <v>1475</v>
      </c>
      <c r="CH4910" s="174">
        <v>93097</v>
      </c>
      <c r="CI4910" s="174">
        <v>5</v>
      </c>
      <c r="CJ4910" s="174">
        <v>1325.6579999999999</v>
      </c>
      <c r="CK4910" s="174">
        <v>1325.6579999999999</v>
      </c>
      <c r="CU4910" s="174">
        <v>1475</v>
      </c>
      <c r="CV4910" s="174">
        <v>93097</v>
      </c>
      <c r="CW4910" s="174">
        <v>5</v>
      </c>
      <c r="CX4910" s="174">
        <v>1325.6579999999999</v>
      </c>
    </row>
    <row r="4911" spans="84:102" x14ac:dyDescent="0.25">
      <c r="CF4911" s="3" t="s">
        <v>3073</v>
      </c>
      <c r="CG4911" s="174">
        <v>1214</v>
      </c>
      <c r="CH4911" s="174">
        <v>132593</v>
      </c>
      <c r="CI4911" s="174">
        <v>5</v>
      </c>
      <c r="CJ4911" s="174">
        <v>1325.345</v>
      </c>
      <c r="CK4911" s="174">
        <v>1325.345</v>
      </c>
      <c r="CU4911" s="174">
        <v>1214</v>
      </c>
      <c r="CV4911" s="174">
        <v>132593</v>
      </c>
      <c r="CW4911" s="174">
        <v>5</v>
      </c>
      <c r="CX4911" s="174">
        <v>1325.345</v>
      </c>
    </row>
    <row r="4912" spans="84:102" x14ac:dyDescent="0.25">
      <c r="CF4912" s="3" t="s">
        <v>3073</v>
      </c>
      <c r="CG4912" s="174">
        <v>651</v>
      </c>
      <c r="CH4912" s="174">
        <v>198771</v>
      </c>
      <c r="CI4912" s="174">
        <v>5</v>
      </c>
      <c r="CJ4912" s="174">
        <v>1325.0989999999999</v>
      </c>
      <c r="CK4912" s="174">
        <v>1325.0989999999999</v>
      </c>
      <c r="CU4912" s="174">
        <v>651</v>
      </c>
      <c r="CV4912" s="174">
        <v>198771</v>
      </c>
      <c r="CW4912" s="174">
        <v>5</v>
      </c>
      <c r="CX4912" s="174">
        <v>1325.0989999999999</v>
      </c>
    </row>
    <row r="4913" spans="84:102" x14ac:dyDescent="0.25">
      <c r="CF4913" s="3" t="s">
        <v>3073</v>
      </c>
      <c r="CG4913" s="174">
        <v>850</v>
      </c>
      <c r="CH4913" s="174">
        <v>105973</v>
      </c>
      <c r="CI4913" s="174">
        <v>5</v>
      </c>
      <c r="CJ4913" s="174">
        <v>1323.8309999999999</v>
      </c>
      <c r="CK4913" s="174">
        <v>1323.8309999999999</v>
      </c>
      <c r="CU4913" s="174">
        <v>850</v>
      </c>
      <c r="CV4913" s="174">
        <v>105973</v>
      </c>
      <c r="CW4913" s="174">
        <v>5</v>
      </c>
      <c r="CX4913" s="174">
        <v>1323.8309999999999</v>
      </c>
    </row>
    <row r="4914" spans="84:102" x14ac:dyDescent="0.25">
      <c r="CF4914" s="3" t="s">
        <v>3073</v>
      </c>
      <c r="CG4914" s="174">
        <v>2826</v>
      </c>
      <c r="CH4914" s="174">
        <v>149778</v>
      </c>
      <c r="CI4914" s="174">
        <v>5</v>
      </c>
      <c r="CJ4914" s="174">
        <v>1323.546</v>
      </c>
      <c r="CK4914" s="174">
        <v>1323.546</v>
      </c>
      <c r="CU4914" s="174">
        <v>2826</v>
      </c>
      <c r="CV4914" s="174">
        <v>149778</v>
      </c>
      <c r="CW4914" s="174">
        <v>5</v>
      </c>
      <c r="CX4914" s="174">
        <v>1323.546</v>
      </c>
    </row>
    <row r="4915" spans="84:102" x14ac:dyDescent="0.25">
      <c r="CF4915" s="3" t="s">
        <v>3073</v>
      </c>
      <c r="CG4915" s="174">
        <v>1886</v>
      </c>
      <c r="CH4915" s="174">
        <v>57107</v>
      </c>
      <c r="CI4915" s="174">
        <v>5</v>
      </c>
      <c r="CJ4915" s="174">
        <v>1322.934</v>
      </c>
      <c r="CK4915" s="174">
        <v>1322.934</v>
      </c>
      <c r="CU4915" s="174">
        <v>1886</v>
      </c>
      <c r="CV4915" s="174">
        <v>57107</v>
      </c>
      <c r="CW4915" s="174">
        <v>5</v>
      </c>
      <c r="CX4915" s="174">
        <v>1322.934</v>
      </c>
    </row>
    <row r="4916" spans="84:102" x14ac:dyDescent="0.25">
      <c r="CF4916" s="3" t="s">
        <v>3073</v>
      </c>
      <c r="CG4916" s="174">
        <v>14</v>
      </c>
      <c r="CH4916" s="174">
        <v>61090</v>
      </c>
      <c r="CI4916" s="174">
        <v>5</v>
      </c>
      <c r="CJ4916" s="174">
        <v>1322.9090000000001</v>
      </c>
      <c r="CK4916" s="174">
        <v>1322.9090000000001</v>
      </c>
      <c r="CU4916" s="174">
        <v>14</v>
      </c>
      <c r="CV4916" s="174">
        <v>61090</v>
      </c>
      <c r="CW4916" s="174">
        <v>5</v>
      </c>
      <c r="CX4916" s="174">
        <v>1322.9090000000001</v>
      </c>
    </row>
    <row r="4917" spans="84:102" x14ac:dyDescent="0.25">
      <c r="CF4917" s="3" t="s">
        <v>3073</v>
      </c>
      <c r="CG4917" s="174">
        <v>55</v>
      </c>
      <c r="CH4917" s="174">
        <v>63176</v>
      </c>
      <c r="CI4917" s="174">
        <v>5</v>
      </c>
      <c r="CJ4917" s="174">
        <v>1322.184</v>
      </c>
      <c r="CK4917" s="174">
        <v>1322.184</v>
      </c>
      <c r="CU4917" s="174">
        <v>55</v>
      </c>
      <c r="CV4917" s="174">
        <v>63176</v>
      </c>
      <c r="CW4917" s="174">
        <v>5</v>
      </c>
      <c r="CX4917" s="174">
        <v>1322.184</v>
      </c>
    </row>
    <row r="4918" spans="84:102" x14ac:dyDescent="0.25">
      <c r="CF4918" s="3" t="s">
        <v>3073</v>
      </c>
      <c r="CG4918" s="174">
        <v>56898</v>
      </c>
      <c r="CH4918" s="174">
        <v>1764</v>
      </c>
      <c r="CI4918" s="174">
        <v>5</v>
      </c>
      <c r="CJ4918" s="174">
        <v>1322.1659999999999</v>
      </c>
      <c r="CK4918" s="174">
        <v>1322.1659999999999</v>
      </c>
      <c r="CU4918" s="174">
        <v>56898</v>
      </c>
      <c r="CV4918" s="174">
        <v>1764</v>
      </c>
      <c r="CW4918" s="174">
        <v>5</v>
      </c>
      <c r="CX4918" s="174">
        <v>1322.1659999999999</v>
      </c>
    </row>
    <row r="4919" spans="84:102" x14ac:dyDescent="0.25">
      <c r="CF4919" s="3" t="s">
        <v>3073</v>
      </c>
      <c r="CG4919" s="174">
        <v>61903</v>
      </c>
      <c r="CH4919" s="174">
        <v>1901</v>
      </c>
      <c r="CI4919" s="174">
        <v>5</v>
      </c>
      <c r="CJ4919" s="174">
        <v>1321.7329999999999</v>
      </c>
      <c r="CK4919" s="174">
        <v>1321.7329999999999</v>
      </c>
      <c r="CU4919" s="174">
        <v>61903</v>
      </c>
      <c r="CV4919" s="174">
        <v>1901</v>
      </c>
      <c r="CW4919" s="174">
        <v>5</v>
      </c>
      <c r="CX4919" s="174">
        <v>1321.7329999999999</v>
      </c>
    </row>
    <row r="4920" spans="84:102" x14ac:dyDescent="0.25">
      <c r="CF4920" s="3" t="s">
        <v>3073</v>
      </c>
      <c r="CG4920" s="174">
        <v>64659</v>
      </c>
      <c r="CH4920" s="174">
        <v>39</v>
      </c>
      <c r="CI4920" s="174">
        <v>5</v>
      </c>
      <c r="CJ4920" s="174">
        <v>1321.7270000000001</v>
      </c>
      <c r="CK4920" s="174">
        <v>1321.7270000000001</v>
      </c>
      <c r="CU4920" s="174">
        <v>64659</v>
      </c>
      <c r="CV4920" s="174">
        <v>39</v>
      </c>
      <c r="CW4920" s="174">
        <v>5</v>
      </c>
      <c r="CX4920" s="174">
        <v>1321.7270000000001</v>
      </c>
    </row>
    <row r="4921" spans="84:102" x14ac:dyDescent="0.25">
      <c r="CF4921" s="3" t="s">
        <v>3073</v>
      </c>
      <c r="CG4921" s="174">
        <v>130369</v>
      </c>
      <c r="CH4921" s="174">
        <v>2013</v>
      </c>
      <c r="CI4921" s="174">
        <v>5</v>
      </c>
      <c r="CJ4921" s="174">
        <v>1321.7070000000001</v>
      </c>
      <c r="CK4921" s="174">
        <v>1321.7070000000001</v>
      </c>
      <c r="CU4921" s="174">
        <v>130369</v>
      </c>
      <c r="CV4921" s="174">
        <v>2013</v>
      </c>
      <c r="CW4921" s="174">
        <v>5</v>
      </c>
      <c r="CX4921" s="174">
        <v>1321.7070000000001</v>
      </c>
    </row>
    <row r="4922" spans="84:102" x14ac:dyDescent="0.25">
      <c r="CF4922" s="3" t="s">
        <v>3073</v>
      </c>
      <c r="CG4922" s="174">
        <v>1564</v>
      </c>
      <c r="CH4922" s="174">
        <v>84113</v>
      </c>
      <c r="CI4922" s="174">
        <v>5</v>
      </c>
      <c r="CJ4922" s="174">
        <v>1321.578</v>
      </c>
      <c r="CK4922" s="174">
        <v>1321.578</v>
      </c>
      <c r="CU4922" s="174">
        <v>1564</v>
      </c>
      <c r="CV4922" s="174">
        <v>84113</v>
      </c>
      <c r="CW4922" s="174">
        <v>5</v>
      </c>
      <c r="CX4922" s="174">
        <v>1321.578</v>
      </c>
    </row>
    <row r="4923" spans="84:102" x14ac:dyDescent="0.25">
      <c r="CF4923" s="3" t="s">
        <v>3073</v>
      </c>
      <c r="CG4923" s="174">
        <v>85208</v>
      </c>
      <c r="CH4923" s="174">
        <v>571</v>
      </c>
      <c r="CI4923" s="174">
        <v>5</v>
      </c>
      <c r="CJ4923" s="174">
        <v>1321.4190000000001</v>
      </c>
      <c r="CK4923" s="174">
        <v>1321.4190000000001</v>
      </c>
      <c r="CU4923" s="174">
        <v>85208</v>
      </c>
      <c r="CV4923" s="174">
        <v>571</v>
      </c>
      <c r="CW4923" s="174">
        <v>5</v>
      </c>
      <c r="CX4923" s="174">
        <v>1321.4190000000001</v>
      </c>
    </row>
    <row r="4924" spans="84:102" x14ac:dyDescent="0.25">
      <c r="CF4924" s="3" t="s">
        <v>3073</v>
      </c>
      <c r="CG4924" s="174">
        <v>62054</v>
      </c>
      <c r="CH4924" s="174">
        <v>31</v>
      </c>
      <c r="CI4924" s="174">
        <v>5</v>
      </c>
      <c r="CJ4924" s="174">
        <v>1321.2650000000001</v>
      </c>
      <c r="CK4924" s="174">
        <v>1321.2650000000001</v>
      </c>
      <c r="CU4924" s="174">
        <v>62054</v>
      </c>
      <c r="CV4924" s="174">
        <v>31</v>
      </c>
      <c r="CW4924" s="174">
        <v>5</v>
      </c>
      <c r="CX4924" s="174">
        <v>1321.2650000000001</v>
      </c>
    </row>
    <row r="4925" spans="84:102" x14ac:dyDescent="0.25">
      <c r="CF4925" s="3" t="s">
        <v>3073</v>
      </c>
      <c r="CG4925" s="174">
        <v>147595</v>
      </c>
      <c r="CH4925" s="174">
        <v>2783</v>
      </c>
      <c r="CI4925" s="174">
        <v>5</v>
      </c>
      <c r="CJ4925" s="174">
        <v>1320.461</v>
      </c>
      <c r="CK4925" s="174">
        <v>1320.461</v>
      </c>
      <c r="CU4925" s="174">
        <v>147595</v>
      </c>
      <c r="CV4925" s="174">
        <v>2783</v>
      </c>
      <c r="CW4925" s="174">
        <v>5</v>
      </c>
      <c r="CX4925" s="174">
        <v>1320.461</v>
      </c>
    </row>
    <row r="4926" spans="84:102" x14ac:dyDescent="0.25">
      <c r="CF4926" s="3" t="s">
        <v>3073</v>
      </c>
      <c r="CG4926" s="174">
        <v>69218</v>
      </c>
      <c r="CH4926" s="174">
        <v>182</v>
      </c>
      <c r="CI4926" s="174">
        <v>5</v>
      </c>
      <c r="CJ4926" s="174">
        <v>1320.0450000000001</v>
      </c>
      <c r="CK4926" s="174">
        <v>1320.0450000000001</v>
      </c>
      <c r="CU4926" s="174">
        <v>69218</v>
      </c>
      <c r="CV4926" s="174">
        <v>182</v>
      </c>
      <c r="CW4926" s="174">
        <v>5</v>
      </c>
      <c r="CX4926" s="174">
        <v>1320.0450000000001</v>
      </c>
    </row>
    <row r="4927" spans="84:102" x14ac:dyDescent="0.25">
      <c r="CF4927" s="3" t="s">
        <v>3073</v>
      </c>
      <c r="CG4927" s="174">
        <v>86310</v>
      </c>
      <c r="CH4927" s="174">
        <v>605</v>
      </c>
      <c r="CI4927" s="174">
        <v>5</v>
      </c>
      <c r="CJ4927" s="174">
        <v>1319.547</v>
      </c>
      <c r="CK4927" s="174">
        <v>1319.547</v>
      </c>
      <c r="CU4927" s="174">
        <v>86310</v>
      </c>
      <c r="CV4927" s="174">
        <v>605</v>
      </c>
      <c r="CW4927" s="174">
        <v>5</v>
      </c>
      <c r="CX4927" s="174">
        <v>1319.547</v>
      </c>
    </row>
    <row r="4928" spans="84:102" x14ac:dyDescent="0.25">
      <c r="CF4928" s="3" t="s">
        <v>3073</v>
      </c>
      <c r="CG4928" s="174">
        <v>1818</v>
      </c>
      <c r="CH4928" s="174">
        <v>53327</v>
      </c>
      <c r="CI4928" s="174">
        <v>5</v>
      </c>
      <c r="CJ4928" s="174">
        <v>1319.306</v>
      </c>
      <c r="CK4928" s="174">
        <v>1319.306</v>
      </c>
      <c r="CU4928" s="174">
        <v>1818</v>
      </c>
      <c r="CV4928" s="174">
        <v>53327</v>
      </c>
      <c r="CW4928" s="174">
        <v>5</v>
      </c>
      <c r="CX4928" s="174">
        <v>1319.306</v>
      </c>
    </row>
    <row r="4929" spans="84:102" x14ac:dyDescent="0.25">
      <c r="CF4929" s="3" t="s">
        <v>3073</v>
      </c>
      <c r="CG4929" s="174">
        <v>64865</v>
      </c>
      <c r="CH4929" s="174">
        <v>70</v>
      </c>
      <c r="CI4929" s="174">
        <v>5</v>
      </c>
      <c r="CJ4929" s="174">
        <v>1319.2149999999999</v>
      </c>
      <c r="CK4929" s="174">
        <v>1319.2149999999999</v>
      </c>
      <c r="CU4929" s="174">
        <v>64865</v>
      </c>
      <c r="CV4929" s="174">
        <v>70</v>
      </c>
      <c r="CW4929" s="174">
        <v>5</v>
      </c>
      <c r="CX4929" s="174">
        <v>1319.2149999999999</v>
      </c>
    </row>
    <row r="4930" spans="84:102" x14ac:dyDescent="0.25">
      <c r="CF4930" s="3" t="s">
        <v>3073</v>
      </c>
      <c r="CG4930" s="174">
        <v>1084</v>
      </c>
      <c r="CH4930" s="174">
        <v>134467</v>
      </c>
      <c r="CI4930" s="174">
        <v>5</v>
      </c>
      <c r="CJ4930" s="174">
        <v>1318.847</v>
      </c>
      <c r="CK4930" s="174">
        <v>1318.847</v>
      </c>
      <c r="CU4930" s="174">
        <v>1084</v>
      </c>
      <c r="CV4930" s="174">
        <v>134467</v>
      </c>
      <c r="CW4930" s="174">
        <v>5</v>
      </c>
      <c r="CX4930" s="174">
        <v>1318.847</v>
      </c>
    </row>
    <row r="4931" spans="84:102" x14ac:dyDescent="0.25">
      <c r="CF4931" s="3" t="s">
        <v>3073</v>
      </c>
      <c r="CG4931" s="174">
        <v>73175</v>
      </c>
      <c r="CH4931" s="174">
        <v>286</v>
      </c>
      <c r="CI4931" s="174">
        <v>5</v>
      </c>
      <c r="CJ4931" s="174">
        <v>1318.375</v>
      </c>
      <c r="CK4931" s="174">
        <v>1318.375</v>
      </c>
      <c r="CU4931" s="174">
        <v>73175</v>
      </c>
      <c r="CV4931" s="174">
        <v>286</v>
      </c>
      <c r="CW4931" s="174">
        <v>5</v>
      </c>
      <c r="CX4931" s="174">
        <v>1318.375</v>
      </c>
    </row>
    <row r="4932" spans="84:102" x14ac:dyDescent="0.25">
      <c r="CF4932" s="3" t="s">
        <v>3073</v>
      </c>
      <c r="CG4932" s="174">
        <v>93</v>
      </c>
      <c r="CH4932" s="174">
        <v>66061</v>
      </c>
      <c r="CI4932" s="174">
        <v>5</v>
      </c>
      <c r="CJ4932" s="174">
        <v>1318.296</v>
      </c>
      <c r="CK4932" s="174">
        <v>1318.296</v>
      </c>
      <c r="CU4932" s="174">
        <v>93</v>
      </c>
      <c r="CV4932" s="174">
        <v>66061</v>
      </c>
      <c r="CW4932" s="174">
        <v>5</v>
      </c>
      <c r="CX4932" s="174">
        <v>1318.296</v>
      </c>
    </row>
    <row r="4933" spans="84:102" x14ac:dyDescent="0.25">
      <c r="CF4933" s="3" t="s">
        <v>3073</v>
      </c>
      <c r="CG4933" s="174">
        <v>1814</v>
      </c>
      <c r="CH4933" s="174">
        <v>51622</v>
      </c>
      <c r="CI4933" s="174">
        <v>5</v>
      </c>
      <c r="CJ4933" s="174">
        <v>1318.289</v>
      </c>
      <c r="CK4933" s="174">
        <v>1318.289</v>
      </c>
      <c r="CU4933" s="174">
        <v>1814</v>
      </c>
      <c r="CV4933" s="174">
        <v>51622</v>
      </c>
      <c r="CW4933" s="174">
        <v>5</v>
      </c>
      <c r="CX4933" s="174">
        <v>1318.289</v>
      </c>
    </row>
    <row r="4934" spans="84:102" x14ac:dyDescent="0.25">
      <c r="CF4934" s="3" t="s">
        <v>3073</v>
      </c>
      <c r="CG4934" s="174">
        <v>156689</v>
      </c>
      <c r="CH4934" s="174">
        <v>3245</v>
      </c>
      <c r="CI4934" s="174">
        <v>5</v>
      </c>
      <c r="CJ4934" s="174">
        <v>1318.2629999999999</v>
      </c>
      <c r="CK4934" s="174">
        <v>1318.2629999999999</v>
      </c>
      <c r="CU4934" s="174">
        <v>156689</v>
      </c>
      <c r="CV4934" s="174">
        <v>3245</v>
      </c>
      <c r="CW4934" s="174">
        <v>5</v>
      </c>
      <c r="CX4934" s="174">
        <v>1318.2629999999999</v>
      </c>
    </row>
    <row r="4935" spans="84:102" x14ac:dyDescent="0.25">
      <c r="CF4935" s="3" t="s">
        <v>3073</v>
      </c>
      <c r="CG4935" s="174">
        <v>20279</v>
      </c>
      <c r="CH4935" s="174">
        <v>2258</v>
      </c>
      <c r="CI4935" s="174">
        <v>5</v>
      </c>
      <c r="CJ4935" s="174">
        <v>1318.2619999999999</v>
      </c>
      <c r="CK4935" s="174">
        <v>1318.2619999999999</v>
      </c>
      <c r="CU4935" s="174">
        <v>20279</v>
      </c>
      <c r="CV4935" s="174">
        <v>2258</v>
      </c>
      <c r="CW4935" s="174">
        <v>5</v>
      </c>
      <c r="CX4935" s="174">
        <v>1318.2619999999999</v>
      </c>
    </row>
    <row r="4936" spans="84:102" x14ac:dyDescent="0.25">
      <c r="CF4936" s="3" t="s">
        <v>3073</v>
      </c>
      <c r="CG4936" s="174">
        <v>871</v>
      </c>
      <c r="CH4936" s="174">
        <v>105918</v>
      </c>
      <c r="CI4936" s="174">
        <v>5</v>
      </c>
      <c r="CJ4936" s="174">
        <v>1318.0219999999999</v>
      </c>
      <c r="CK4936" s="174">
        <v>1318.0219999999999</v>
      </c>
      <c r="CU4936" s="174">
        <v>871</v>
      </c>
      <c r="CV4936" s="174">
        <v>105918</v>
      </c>
      <c r="CW4936" s="174">
        <v>5</v>
      </c>
      <c r="CX4936" s="174">
        <v>1318.0219999999999</v>
      </c>
    </row>
    <row r="4937" spans="84:102" x14ac:dyDescent="0.25">
      <c r="CF4937" s="3" t="s">
        <v>3073</v>
      </c>
      <c r="CG4937" s="174">
        <v>2603</v>
      </c>
      <c r="CH4937" s="174">
        <v>43342</v>
      </c>
      <c r="CI4937" s="174">
        <v>5</v>
      </c>
      <c r="CJ4937" s="174">
        <v>1317.7919999999999</v>
      </c>
      <c r="CK4937" s="174">
        <v>1317.7919999999999</v>
      </c>
      <c r="CU4937" s="174">
        <v>2603</v>
      </c>
      <c r="CV4937" s="174">
        <v>43342</v>
      </c>
      <c r="CW4937" s="174">
        <v>5</v>
      </c>
      <c r="CX4937" s="174">
        <v>1317.7919999999999</v>
      </c>
    </row>
    <row r="4938" spans="84:102" x14ac:dyDescent="0.25">
      <c r="CF4938" s="3" t="s">
        <v>3073</v>
      </c>
      <c r="CG4938" s="174">
        <v>84729</v>
      </c>
      <c r="CH4938" s="174">
        <v>566</v>
      </c>
      <c r="CI4938" s="174">
        <v>5</v>
      </c>
      <c r="CJ4938" s="174">
        <v>1317.7840000000001</v>
      </c>
      <c r="CK4938" s="174">
        <v>1317.7840000000001</v>
      </c>
      <c r="CU4938" s="174">
        <v>84729</v>
      </c>
      <c r="CV4938" s="174">
        <v>566</v>
      </c>
      <c r="CW4938" s="174">
        <v>5</v>
      </c>
      <c r="CX4938" s="174">
        <v>1317.7840000000001</v>
      </c>
    </row>
    <row r="4939" spans="84:102" x14ac:dyDescent="0.25">
      <c r="CF4939" s="3" t="s">
        <v>3073</v>
      </c>
      <c r="CG4939" s="174">
        <v>2322</v>
      </c>
      <c r="CH4939" s="174">
        <v>23557</v>
      </c>
      <c r="CI4939" s="174">
        <v>5</v>
      </c>
      <c r="CJ4939" s="174">
        <v>1317.7049999999999</v>
      </c>
      <c r="CK4939" s="174">
        <v>1317.7049999999999</v>
      </c>
      <c r="CU4939" s="174">
        <v>2322</v>
      </c>
      <c r="CV4939" s="174">
        <v>23557</v>
      </c>
      <c r="CW4939" s="174">
        <v>5</v>
      </c>
      <c r="CX4939" s="174">
        <v>1317.7049999999999</v>
      </c>
    </row>
    <row r="4940" spans="84:102" x14ac:dyDescent="0.25">
      <c r="CF4940" s="3" t="s">
        <v>3073</v>
      </c>
      <c r="CG4940" s="174">
        <v>1793</v>
      </c>
      <c r="CH4940" s="174">
        <v>54101</v>
      </c>
      <c r="CI4940" s="174">
        <v>5</v>
      </c>
      <c r="CJ4940" s="174">
        <v>1317.421</v>
      </c>
      <c r="CK4940" s="174">
        <v>1317.421</v>
      </c>
      <c r="CU4940" s="174">
        <v>1793</v>
      </c>
      <c r="CV4940" s="174">
        <v>54101</v>
      </c>
      <c r="CW4940" s="174">
        <v>5</v>
      </c>
      <c r="CX4940" s="174">
        <v>1317.421</v>
      </c>
    </row>
    <row r="4941" spans="84:102" x14ac:dyDescent="0.25">
      <c r="CF4941" s="3" t="s">
        <v>3073</v>
      </c>
      <c r="CG4941" s="174">
        <v>82356</v>
      </c>
      <c r="CH4941" s="174">
        <v>1943</v>
      </c>
      <c r="CI4941" s="174">
        <v>5</v>
      </c>
      <c r="CJ4941" s="174">
        <v>1317.3979999999999</v>
      </c>
      <c r="CK4941" s="174">
        <v>1317.3979999999999</v>
      </c>
      <c r="CU4941" s="174">
        <v>82356</v>
      </c>
      <c r="CV4941" s="174">
        <v>1943</v>
      </c>
      <c r="CW4941" s="174">
        <v>5</v>
      </c>
      <c r="CX4941" s="174">
        <v>1317.3979999999999</v>
      </c>
    </row>
    <row r="4942" spans="84:102" x14ac:dyDescent="0.25">
      <c r="CF4942" s="3" t="s">
        <v>3073</v>
      </c>
      <c r="CG4942" s="174">
        <v>1256</v>
      </c>
      <c r="CH4942" s="174">
        <v>126607</v>
      </c>
      <c r="CI4942" s="174">
        <v>5</v>
      </c>
      <c r="CJ4942" s="174">
        <v>1317.192</v>
      </c>
      <c r="CK4942" s="174">
        <v>1317.192</v>
      </c>
      <c r="CU4942" s="174">
        <v>1256</v>
      </c>
      <c r="CV4942" s="174">
        <v>126607</v>
      </c>
      <c r="CW4942" s="174">
        <v>5</v>
      </c>
      <c r="CX4942" s="174">
        <v>1317.192</v>
      </c>
    </row>
    <row r="4943" spans="84:102" x14ac:dyDescent="0.25">
      <c r="CF4943" s="3" t="s">
        <v>3073</v>
      </c>
      <c r="CG4943" s="174">
        <v>76008</v>
      </c>
      <c r="CH4943" s="174">
        <v>340</v>
      </c>
      <c r="CI4943" s="174">
        <v>5</v>
      </c>
      <c r="CJ4943" s="174">
        <v>1316.9690000000001</v>
      </c>
      <c r="CK4943" s="174">
        <v>1316.9690000000001</v>
      </c>
      <c r="CU4943" s="174">
        <v>76008</v>
      </c>
      <c r="CV4943" s="174">
        <v>340</v>
      </c>
      <c r="CW4943" s="174">
        <v>5</v>
      </c>
      <c r="CX4943" s="174">
        <v>1316.9690000000001</v>
      </c>
    </row>
    <row r="4944" spans="84:102" x14ac:dyDescent="0.25">
      <c r="CF4944" s="3" t="s">
        <v>3073</v>
      </c>
      <c r="CG4944" s="174">
        <v>1766</v>
      </c>
      <c r="CH4944" s="174">
        <v>56234</v>
      </c>
      <c r="CI4944" s="174">
        <v>5</v>
      </c>
      <c r="CJ4944" s="174">
        <v>1316.6869999999999</v>
      </c>
      <c r="CK4944" s="174">
        <v>1316.6869999999999</v>
      </c>
      <c r="CU4944" s="174">
        <v>1766</v>
      </c>
      <c r="CV4944" s="174">
        <v>56234</v>
      </c>
      <c r="CW4944" s="174">
        <v>5</v>
      </c>
      <c r="CX4944" s="174">
        <v>1316.6869999999999</v>
      </c>
    </row>
    <row r="4945" spans="84:102" x14ac:dyDescent="0.25">
      <c r="CF4945" s="3" t="s">
        <v>3073</v>
      </c>
      <c r="CG4945" s="174">
        <v>44326</v>
      </c>
      <c r="CH4945" s="174">
        <v>2532</v>
      </c>
      <c r="CI4945" s="174">
        <v>5</v>
      </c>
      <c r="CJ4945" s="174">
        <v>1316.499</v>
      </c>
      <c r="CK4945" s="174">
        <v>1316.499</v>
      </c>
      <c r="CU4945" s="174">
        <v>44326</v>
      </c>
      <c r="CV4945" s="174">
        <v>2532</v>
      </c>
      <c r="CW4945" s="174">
        <v>5</v>
      </c>
      <c r="CX4945" s="174">
        <v>1316.499</v>
      </c>
    </row>
    <row r="4946" spans="84:102" x14ac:dyDescent="0.25">
      <c r="CF4946" s="3" t="s">
        <v>3073</v>
      </c>
      <c r="CG4946" s="174">
        <v>2616</v>
      </c>
      <c r="CH4946" s="174">
        <v>45204</v>
      </c>
      <c r="CI4946" s="174">
        <v>5</v>
      </c>
      <c r="CJ4946" s="174">
        <v>1316.325</v>
      </c>
      <c r="CK4946" s="174">
        <v>1316.325</v>
      </c>
      <c r="CU4946" s="174">
        <v>2616</v>
      </c>
      <c r="CV4946" s="174">
        <v>45204</v>
      </c>
      <c r="CW4946" s="174">
        <v>5</v>
      </c>
      <c r="CX4946" s="174">
        <v>1316.325</v>
      </c>
    </row>
    <row r="4947" spans="84:102" x14ac:dyDescent="0.25">
      <c r="CF4947" s="3" t="s">
        <v>3073</v>
      </c>
      <c r="CG4947" s="174">
        <v>76856</v>
      </c>
      <c r="CH4947" s="174">
        <v>1617</v>
      </c>
      <c r="CI4947" s="174">
        <v>5</v>
      </c>
      <c r="CJ4947" s="174">
        <v>1316.068</v>
      </c>
      <c r="CK4947" s="174">
        <v>1316.068</v>
      </c>
      <c r="CU4947" s="174">
        <v>76856</v>
      </c>
      <c r="CV4947" s="174">
        <v>1617</v>
      </c>
      <c r="CW4947" s="174">
        <v>5</v>
      </c>
      <c r="CX4947" s="174">
        <v>1316.068</v>
      </c>
    </row>
    <row r="4948" spans="84:102" x14ac:dyDescent="0.25">
      <c r="CF4948" s="3" t="s">
        <v>3073</v>
      </c>
      <c r="CG4948" s="174">
        <v>79248</v>
      </c>
      <c r="CH4948" s="174">
        <v>1619</v>
      </c>
      <c r="CI4948" s="174">
        <v>5</v>
      </c>
      <c r="CJ4948" s="174">
        <v>1315.9639999999999</v>
      </c>
      <c r="CK4948" s="174">
        <v>1315.9639999999999</v>
      </c>
      <c r="CU4948" s="174">
        <v>79248</v>
      </c>
      <c r="CV4948" s="174">
        <v>1619</v>
      </c>
      <c r="CW4948" s="174">
        <v>5</v>
      </c>
      <c r="CX4948" s="174">
        <v>1315.9639999999999</v>
      </c>
    </row>
    <row r="4949" spans="84:102" x14ac:dyDescent="0.25">
      <c r="CF4949" s="3" t="s">
        <v>3073</v>
      </c>
      <c r="CG4949" s="174">
        <v>3368</v>
      </c>
      <c r="CH4949" s="174">
        <v>169846</v>
      </c>
      <c r="CI4949" s="174">
        <v>5</v>
      </c>
      <c r="CJ4949" s="174">
        <v>1315.644</v>
      </c>
      <c r="CK4949" s="174">
        <v>1315.644</v>
      </c>
      <c r="CU4949" s="174">
        <v>3368</v>
      </c>
      <c r="CV4949" s="174">
        <v>169846</v>
      </c>
      <c r="CW4949" s="174">
        <v>5</v>
      </c>
      <c r="CX4949" s="174">
        <v>1315.644</v>
      </c>
    </row>
    <row r="4950" spans="84:102" x14ac:dyDescent="0.25">
      <c r="CF4950" s="3" t="s">
        <v>3073</v>
      </c>
      <c r="CG4950" s="174">
        <v>250</v>
      </c>
      <c r="CH4950" s="174">
        <v>70643</v>
      </c>
      <c r="CI4950" s="174">
        <v>5</v>
      </c>
      <c r="CJ4950" s="174">
        <v>1315.0060000000001</v>
      </c>
      <c r="CK4950" s="174">
        <v>1315.0060000000001</v>
      </c>
      <c r="CU4950" s="174">
        <v>250</v>
      </c>
      <c r="CV4950" s="174">
        <v>70643</v>
      </c>
      <c r="CW4950" s="174">
        <v>5</v>
      </c>
      <c r="CX4950" s="174">
        <v>1315.0060000000001</v>
      </c>
    </row>
    <row r="4951" spans="84:102" x14ac:dyDescent="0.25">
      <c r="CF4951" s="3" t="s">
        <v>3073</v>
      </c>
      <c r="CG4951" s="174">
        <v>75542</v>
      </c>
      <c r="CH4951" s="174">
        <v>3527</v>
      </c>
      <c r="CI4951" s="174">
        <v>5</v>
      </c>
      <c r="CJ4951" s="174">
        <v>1314.5050000000001</v>
      </c>
      <c r="CK4951" s="174">
        <v>1314.5050000000001</v>
      </c>
      <c r="CU4951" s="174">
        <v>75542</v>
      </c>
      <c r="CV4951" s="174">
        <v>3527</v>
      </c>
      <c r="CW4951" s="174">
        <v>5</v>
      </c>
      <c r="CX4951" s="174">
        <v>1314.5050000000001</v>
      </c>
    </row>
    <row r="4952" spans="84:102" x14ac:dyDescent="0.25">
      <c r="CF4952" s="3" t="s">
        <v>3073</v>
      </c>
      <c r="CG4952" s="174">
        <v>259</v>
      </c>
      <c r="CH4952" s="174">
        <v>72323</v>
      </c>
      <c r="CI4952" s="174">
        <v>5</v>
      </c>
      <c r="CJ4952" s="174">
        <v>1314.41</v>
      </c>
      <c r="CK4952" s="174">
        <v>1314.41</v>
      </c>
      <c r="CU4952" s="174">
        <v>259</v>
      </c>
      <c r="CV4952" s="174">
        <v>72323</v>
      </c>
      <c r="CW4952" s="174">
        <v>5</v>
      </c>
      <c r="CX4952" s="174">
        <v>1314.41</v>
      </c>
    </row>
    <row r="4953" spans="84:102" x14ac:dyDescent="0.25">
      <c r="CF4953" s="3" t="s">
        <v>3073</v>
      </c>
      <c r="CG4953" s="174">
        <v>3505</v>
      </c>
      <c r="CH4953" s="174">
        <v>57756</v>
      </c>
      <c r="CI4953" s="174">
        <v>5</v>
      </c>
      <c r="CJ4953" s="174">
        <v>1314.162</v>
      </c>
      <c r="CK4953" s="174">
        <v>1314.162</v>
      </c>
      <c r="CU4953" s="174">
        <v>3505</v>
      </c>
      <c r="CV4953" s="174">
        <v>57756</v>
      </c>
      <c r="CW4953" s="174">
        <v>5</v>
      </c>
      <c r="CX4953" s="174">
        <v>1314.162</v>
      </c>
    </row>
    <row r="4954" spans="84:102" x14ac:dyDescent="0.25">
      <c r="CF4954" s="3" t="s">
        <v>3073</v>
      </c>
      <c r="CG4954" s="174">
        <v>126687</v>
      </c>
      <c r="CH4954" s="174">
        <v>1246</v>
      </c>
      <c r="CI4954" s="174">
        <v>5</v>
      </c>
      <c r="CJ4954" s="174">
        <v>1314.0930000000001</v>
      </c>
      <c r="CK4954" s="174">
        <v>1314.0930000000001</v>
      </c>
      <c r="CU4954" s="174">
        <v>126687</v>
      </c>
      <c r="CV4954" s="174">
        <v>1246</v>
      </c>
      <c r="CW4954" s="174">
        <v>5</v>
      </c>
      <c r="CX4954" s="174">
        <v>1314.0930000000001</v>
      </c>
    </row>
    <row r="4955" spans="84:102" x14ac:dyDescent="0.25">
      <c r="CF4955" s="3" t="s">
        <v>3073</v>
      </c>
      <c r="CG4955" s="174">
        <v>2747</v>
      </c>
      <c r="CH4955" s="174">
        <v>142999</v>
      </c>
      <c r="CI4955" s="174">
        <v>5</v>
      </c>
      <c r="CJ4955" s="174">
        <v>1313.9870000000001</v>
      </c>
      <c r="CK4955" s="174">
        <v>1313.9870000000001</v>
      </c>
      <c r="CU4955" s="174">
        <v>2747</v>
      </c>
      <c r="CV4955" s="174">
        <v>142999</v>
      </c>
      <c r="CW4955" s="174">
        <v>5</v>
      </c>
      <c r="CX4955" s="174">
        <v>1313.9870000000001</v>
      </c>
    </row>
    <row r="4956" spans="84:102" x14ac:dyDescent="0.25">
      <c r="CF4956" s="3" t="s">
        <v>3073</v>
      </c>
      <c r="CG4956" s="174">
        <v>52261</v>
      </c>
      <c r="CH4956" s="174">
        <v>1816</v>
      </c>
      <c r="CI4956" s="174">
        <v>5</v>
      </c>
      <c r="CJ4956" s="174">
        <v>1313.9090000000001</v>
      </c>
      <c r="CK4956" s="174">
        <v>1313.9090000000001</v>
      </c>
      <c r="CU4956" s="174">
        <v>52261</v>
      </c>
      <c r="CV4956" s="174">
        <v>1816</v>
      </c>
      <c r="CW4956" s="174">
        <v>5</v>
      </c>
      <c r="CX4956" s="174">
        <v>1313.9090000000001</v>
      </c>
    </row>
    <row r="4957" spans="84:102" x14ac:dyDescent="0.25">
      <c r="CF4957" s="3" t="s">
        <v>3073</v>
      </c>
      <c r="CG4957" s="174">
        <v>170068</v>
      </c>
      <c r="CH4957" s="174">
        <v>3396</v>
      </c>
      <c r="CI4957" s="174">
        <v>5</v>
      </c>
      <c r="CJ4957" s="174">
        <v>1313.855</v>
      </c>
      <c r="CK4957" s="174">
        <v>1313.855</v>
      </c>
      <c r="CU4957" s="174">
        <v>170068</v>
      </c>
      <c r="CV4957" s="174">
        <v>3396</v>
      </c>
      <c r="CW4957" s="174">
        <v>5</v>
      </c>
      <c r="CX4957" s="174">
        <v>1313.855</v>
      </c>
    </row>
    <row r="4958" spans="84:102" x14ac:dyDescent="0.25">
      <c r="CF4958" s="3" t="s">
        <v>3073</v>
      </c>
      <c r="CG4958" s="174">
        <v>155750</v>
      </c>
      <c r="CH4958" s="174">
        <v>3214</v>
      </c>
      <c r="CI4958" s="174">
        <v>5</v>
      </c>
      <c r="CJ4958" s="174">
        <v>1313.6880000000001</v>
      </c>
      <c r="CK4958" s="174">
        <v>1313.6880000000001</v>
      </c>
      <c r="CU4958" s="174">
        <v>155750</v>
      </c>
      <c r="CV4958" s="174">
        <v>3214</v>
      </c>
      <c r="CW4958" s="174">
        <v>5</v>
      </c>
      <c r="CX4958" s="174">
        <v>1313.6880000000001</v>
      </c>
    </row>
    <row r="4959" spans="84:102" x14ac:dyDescent="0.25">
      <c r="CF4959" s="3" t="s">
        <v>3073</v>
      </c>
      <c r="CG4959" s="174">
        <v>41850</v>
      </c>
      <c r="CH4959" s="174">
        <v>2531</v>
      </c>
      <c r="CI4959" s="174">
        <v>5</v>
      </c>
      <c r="CJ4959" s="174">
        <v>1313.636</v>
      </c>
      <c r="CK4959" s="174">
        <v>1313.636</v>
      </c>
      <c r="CU4959" s="174">
        <v>41850</v>
      </c>
      <c r="CV4959" s="174">
        <v>2531</v>
      </c>
      <c r="CW4959" s="174">
        <v>5</v>
      </c>
      <c r="CX4959" s="174">
        <v>1313.636</v>
      </c>
    </row>
    <row r="4960" spans="84:102" x14ac:dyDescent="0.25">
      <c r="CF4960" s="3" t="s">
        <v>3073</v>
      </c>
      <c r="CG4960" s="174">
        <v>3140</v>
      </c>
      <c r="CH4960" s="174">
        <v>150304</v>
      </c>
      <c r="CI4960" s="174">
        <v>5</v>
      </c>
      <c r="CJ4960" s="174">
        <v>1313.0840000000001</v>
      </c>
      <c r="CK4960" s="174">
        <v>1313.0840000000001</v>
      </c>
      <c r="CU4960" s="174">
        <v>3140</v>
      </c>
      <c r="CV4960" s="174">
        <v>150304</v>
      </c>
      <c r="CW4960" s="174">
        <v>5</v>
      </c>
      <c r="CX4960" s="174">
        <v>1313.0840000000001</v>
      </c>
    </row>
    <row r="4961" spans="84:102" x14ac:dyDescent="0.25">
      <c r="CF4961" s="3" t="s">
        <v>3073</v>
      </c>
      <c r="CG4961" s="174">
        <v>3209</v>
      </c>
      <c r="CH4961" s="174">
        <v>156297</v>
      </c>
      <c r="CI4961" s="174">
        <v>5</v>
      </c>
      <c r="CJ4961" s="174">
        <v>1313.0250000000001</v>
      </c>
      <c r="CK4961" s="174">
        <v>1313.0250000000001</v>
      </c>
      <c r="CU4961" s="174">
        <v>3209</v>
      </c>
      <c r="CV4961" s="174">
        <v>156297</v>
      </c>
      <c r="CW4961" s="174">
        <v>5</v>
      </c>
      <c r="CX4961" s="174">
        <v>1313.0250000000001</v>
      </c>
    </row>
    <row r="4962" spans="84:102" x14ac:dyDescent="0.25">
      <c r="CF4962" s="3" t="s">
        <v>3073</v>
      </c>
      <c r="CG4962" s="174">
        <v>39882</v>
      </c>
      <c r="CH4962" s="174">
        <v>2515</v>
      </c>
      <c r="CI4962" s="174">
        <v>5</v>
      </c>
      <c r="CJ4962" s="174">
        <v>1312.425</v>
      </c>
      <c r="CK4962" s="174">
        <v>1312.425</v>
      </c>
      <c r="CU4962" s="174">
        <v>39882</v>
      </c>
      <c r="CV4962" s="174">
        <v>2515</v>
      </c>
      <c r="CW4962" s="174">
        <v>5</v>
      </c>
      <c r="CX4962" s="174">
        <v>1312.425</v>
      </c>
    </row>
    <row r="4963" spans="84:102" x14ac:dyDescent="0.25">
      <c r="CF4963" s="3" t="s">
        <v>3073</v>
      </c>
      <c r="CG4963" s="174">
        <v>772</v>
      </c>
      <c r="CH4963" s="174">
        <v>101903</v>
      </c>
      <c r="CI4963" s="174">
        <v>5</v>
      </c>
      <c r="CJ4963" s="174">
        <v>1312.396</v>
      </c>
      <c r="CK4963" s="174">
        <v>1312.396</v>
      </c>
      <c r="CU4963" s="174">
        <v>772</v>
      </c>
      <c r="CV4963" s="174">
        <v>101903</v>
      </c>
      <c r="CW4963" s="174">
        <v>5</v>
      </c>
      <c r="CX4963" s="174">
        <v>1312.396</v>
      </c>
    </row>
    <row r="4964" spans="84:102" x14ac:dyDescent="0.25">
      <c r="CF4964" s="3" t="s">
        <v>3073</v>
      </c>
      <c r="CG4964" s="174">
        <v>129162</v>
      </c>
      <c r="CH4964" s="174">
        <v>1064</v>
      </c>
      <c r="CI4964" s="174">
        <v>5</v>
      </c>
      <c r="CJ4964" s="174">
        <v>1312.067</v>
      </c>
      <c r="CK4964" s="174">
        <v>1312.067</v>
      </c>
      <c r="CU4964" s="174">
        <v>129162</v>
      </c>
      <c r="CV4964" s="174">
        <v>1064</v>
      </c>
      <c r="CW4964" s="174">
        <v>5</v>
      </c>
      <c r="CX4964" s="174">
        <v>1312.067</v>
      </c>
    </row>
    <row r="4965" spans="84:102" x14ac:dyDescent="0.25">
      <c r="CF4965" s="3" t="s">
        <v>3073</v>
      </c>
      <c r="CG4965" s="174">
        <v>83361</v>
      </c>
      <c r="CH4965" s="174">
        <v>447</v>
      </c>
      <c r="CI4965" s="174">
        <v>5</v>
      </c>
      <c r="CJ4965" s="174">
        <v>1311.925</v>
      </c>
      <c r="CK4965" s="174">
        <v>1311.925</v>
      </c>
      <c r="CU4965" s="174">
        <v>83361</v>
      </c>
      <c r="CV4965" s="174">
        <v>447</v>
      </c>
      <c r="CW4965" s="174">
        <v>5</v>
      </c>
      <c r="CX4965" s="174">
        <v>1311.925</v>
      </c>
    </row>
    <row r="4966" spans="84:102" x14ac:dyDescent="0.25">
      <c r="CF4966" s="3" t="s">
        <v>3073</v>
      </c>
      <c r="CG4966" s="174">
        <v>157156</v>
      </c>
      <c r="CH4966" s="174">
        <v>3254</v>
      </c>
      <c r="CI4966" s="174">
        <v>5</v>
      </c>
      <c r="CJ4966" s="174">
        <v>1311.8409999999999</v>
      </c>
      <c r="CK4966" s="174">
        <v>1311.8409999999999</v>
      </c>
      <c r="CU4966" s="174">
        <v>157156</v>
      </c>
      <c r="CV4966" s="174">
        <v>3254</v>
      </c>
      <c r="CW4966" s="174">
        <v>5</v>
      </c>
      <c r="CX4966" s="174">
        <v>1311.8409999999999</v>
      </c>
    </row>
    <row r="4967" spans="84:102" x14ac:dyDescent="0.25">
      <c r="CF4967" s="3" t="s">
        <v>3073</v>
      </c>
      <c r="CG4967" s="174">
        <v>333</v>
      </c>
      <c r="CH4967" s="174">
        <v>73191</v>
      </c>
      <c r="CI4967" s="174">
        <v>5</v>
      </c>
      <c r="CJ4967" s="174">
        <v>1311.6679999999999</v>
      </c>
      <c r="CK4967" s="174">
        <v>1311.6679999999999</v>
      </c>
      <c r="CU4967" s="174">
        <v>333</v>
      </c>
      <c r="CV4967" s="174">
        <v>73191</v>
      </c>
      <c r="CW4967" s="174">
        <v>5</v>
      </c>
      <c r="CX4967" s="174">
        <v>1311.6679999999999</v>
      </c>
    </row>
    <row r="4968" spans="84:102" x14ac:dyDescent="0.25">
      <c r="CF4968" s="3" t="s">
        <v>3073</v>
      </c>
      <c r="CG4968" s="174">
        <v>185740</v>
      </c>
      <c r="CH4968" s="174">
        <v>46</v>
      </c>
      <c r="CI4968" s="174">
        <v>5</v>
      </c>
      <c r="CJ4968" s="174">
        <v>1311.558</v>
      </c>
      <c r="CK4968" s="174">
        <v>1311.558</v>
      </c>
      <c r="CU4968" s="174">
        <v>185740</v>
      </c>
      <c r="CV4968" s="174">
        <v>46</v>
      </c>
      <c r="CW4968" s="174">
        <v>5</v>
      </c>
      <c r="CX4968" s="174">
        <v>1311.558</v>
      </c>
    </row>
    <row r="4969" spans="84:102" x14ac:dyDescent="0.25">
      <c r="CF4969" s="3" t="s">
        <v>3073</v>
      </c>
      <c r="CG4969" s="174">
        <v>85371</v>
      </c>
      <c r="CH4969" s="174">
        <v>498</v>
      </c>
      <c r="CI4969" s="174">
        <v>5</v>
      </c>
      <c r="CJ4969" s="174">
        <v>1311.2360000000001</v>
      </c>
      <c r="CK4969" s="174">
        <v>1311.2360000000001</v>
      </c>
      <c r="CU4969" s="174">
        <v>85371</v>
      </c>
      <c r="CV4969" s="174">
        <v>498</v>
      </c>
      <c r="CW4969" s="174">
        <v>5</v>
      </c>
      <c r="CX4969" s="174">
        <v>1311.2360000000001</v>
      </c>
    </row>
    <row r="4970" spans="84:102" x14ac:dyDescent="0.25">
      <c r="CF4970" s="3" t="s">
        <v>3073</v>
      </c>
      <c r="CG4970" s="174">
        <v>85514</v>
      </c>
      <c r="CH4970" s="174">
        <v>512</v>
      </c>
      <c r="CI4970" s="174">
        <v>5</v>
      </c>
      <c r="CJ4970" s="174">
        <v>1311.0619999999999</v>
      </c>
      <c r="CK4970" s="174">
        <v>1311.0619999999999</v>
      </c>
      <c r="CU4970" s="174">
        <v>85514</v>
      </c>
      <c r="CV4970" s="174">
        <v>512</v>
      </c>
      <c r="CW4970" s="174">
        <v>5</v>
      </c>
      <c r="CX4970" s="174">
        <v>1311.0619999999999</v>
      </c>
    </row>
    <row r="4971" spans="84:102" x14ac:dyDescent="0.25">
      <c r="CF4971" s="3" t="s">
        <v>3073</v>
      </c>
      <c r="CG4971" s="174">
        <v>386</v>
      </c>
      <c r="CH4971" s="174">
        <v>79017</v>
      </c>
      <c r="CI4971" s="174">
        <v>5</v>
      </c>
      <c r="CJ4971" s="174">
        <v>1310.9359999999999</v>
      </c>
      <c r="CK4971" s="174">
        <v>1310.9359999999999</v>
      </c>
      <c r="CU4971" s="174">
        <v>386</v>
      </c>
      <c r="CV4971" s="174">
        <v>79017</v>
      </c>
      <c r="CW4971" s="174">
        <v>5</v>
      </c>
      <c r="CX4971" s="174">
        <v>1310.9359999999999</v>
      </c>
    </row>
    <row r="4972" spans="84:102" x14ac:dyDescent="0.25">
      <c r="CF4972" s="3" t="s">
        <v>3073</v>
      </c>
      <c r="CG4972" s="174">
        <v>62005</v>
      </c>
      <c r="CH4972" s="174">
        <v>1731</v>
      </c>
      <c r="CI4972" s="174">
        <v>5</v>
      </c>
      <c r="CJ4972" s="174">
        <v>1310.84</v>
      </c>
      <c r="CK4972" s="174">
        <v>1310.84</v>
      </c>
      <c r="CU4972" s="174">
        <v>62005</v>
      </c>
      <c r="CV4972" s="174">
        <v>1731</v>
      </c>
      <c r="CW4972" s="174">
        <v>5</v>
      </c>
      <c r="CX4972" s="174">
        <v>1310.84</v>
      </c>
    </row>
    <row r="4973" spans="84:102" x14ac:dyDescent="0.25">
      <c r="CF4973" s="3" t="s">
        <v>3073</v>
      </c>
      <c r="CG4973" s="174">
        <v>118937</v>
      </c>
      <c r="CH4973" s="174">
        <v>1011</v>
      </c>
      <c r="CI4973" s="174">
        <v>5</v>
      </c>
      <c r="CJ4973" s="174">
        <v>1310.7829999999999</v>
      </c>
      <c r="CK4973" s="174">
        <v>1310.7829999999999</v>
      </c>
      <c r="CU4973" s="174">
        <v>118937</v>
      </c>
      <c r="CV4973" s="174">
        <v>1011</v>
      </c>
      <c r="CW4973" s="174">
        <v>5</v>
      </c>
      <c r="CX4973" s="174">
        <v>1310.7829999999999</v>
      </c>
    </row>
    <row r="4974" spans="84:102" x14ac:dyDescent="0.25">
      <c r="CF4974" s="3" t="s">
        <v>3073</v>
      </c>
      <c r="CG4974" s="174">
        <v>152508</v>
      </c>
      <c r="CH4974" s="174">
        <v>2949</v>
      </c>
      <c r="CI4974" s="174">
        <v>5</v>
      </c>
      <c r="CJ4974" s="174">
        <v>1310.7329999999999</v>
      </c>
      <c r="CK4974" s="174">
        <v>1310.7329999999999</v>
      </c>
      <c r="CU4974" s="174">
        <v>152508</v>
      </c>
      <c r="CV4974" s="174">
        <v>2949</v>
      </c>
      <c r="CW4974" s="174">
        <v>5</v>
      </c>
      <c r="CX4974" s="174">
        <v>1310.7329999999999</v>
      </c>
    </row>
    <row r="4975" spans="84:102" x14ac:dyDescent="0.25">
      <c r="CF4975" s="3" t="s">
        <v>3073</v>
      </c>
      <c r="CG4975" s="174">
        <v>152</v>
      </c>
      <c r="CH4975" s="174">
        <v>68515</v>
      </c>
      <c r="CI4975" s="174">
        <v>5</v>
      </c>
      <c r="CJ4975" s="174">
        <v>1310.58</v>
      </c>
      <c r="CK4975" s="174">
        <v>1310.58</v>
      </c>
      <c r="CU4975" s="174">
        <v>152</v>
      </c>
      <c r="CV4975" s="174">
        <v>68515</v>
      </c>
      <c r="CW4975" s="174">
        <v>5</v>
      </c>
      <c r="CX4975" s="174">
        <v>1310.58</v>
      </c>
    </row>
    <row r="4976" spans="84:102" x14ac:dyDescent="0.25">
      <c r="CF4976" s="3" t="s">
        <v>3073</v>
      </c>
      <c r="CG4976" s="174">
        <v>1577</v>
      </c>
      <c r="CH4976" s="174">
        <v>80755</v>
      </c>
      <c r="CI4976" s="174">
        <v>5</v>
      </c>
      <c r="CJ4976" s="174">
        <v>1310.127</v>
      </c>
      <c r="CK4976" s="174">
        <v>1310.127</v>
      </c>
      <c r="CU4976" s="174">
        <v>1577</v>
      </c>
      <c r="CV4976" s="174">
        <v>80755</v>
      </c>
      <c r="CW4976" s="174">
        <v>5</v>
      </c>
      <c r="CX4976" s="174">
        <v>1310.127</v>
      </c>
    </row>
    <row r="4977" spans="84:102" x14ac:dyDescent="0.25">
      <c r="CF4977" s="3" t="s">
        <v>3073</v>
      </c>
      <c r="CG4977" s="174">
        <v>59820</v>
      </c>
      <c r="CH4977" s="174">
        <v>11</v>
      </c>
      <c r="CI4977" s="174">
        <v>5</v>
      </c>
      <c r="CJ4977" s="174">
        <v>1309.6610000000001</v>
      </c>
      <c r="CK4977" s="174">
        <v>1309.6610000000001</v>
      </c>
      <c r="CU4977" s="174">
        <v>59820</v>
      </c>
      <c r="CV4977" s="174">
        <v>11</v>
      </c>
      <c r="CW4977" s="174">
        <v>5</v>
      </c>
      <c r="CX4977" s="174">
        <v>1309.6610000000001</v>
      </c>
    </row>
    <row r="4978" spans="84:102" x14ac:dyDescent="0.25">
      <c r="CF4978" s="3" t="s">
        <v>3073</v>
      </c>
      <c r="CG4978" s="174">
        <v>1951</v>
      </c>
      <c r="CH4978" s="174">
        <v>91288</v>
      </c>
      <c r="CI4978" s="174">
        <v>5</v>
      </c>
      <c r="CJ4978" s="174">
        <v>1309.4970000000001</v>
      </c>
      <c r="CK4978" s="174">
        <v>1309.4970000000001</v>
      </c>
      <c r="CU4978" s="174">
        <v>1951</v>
      </c>
      <c r="CV4978" s="174">
        <v>91288</v>
      </c>
      <c r="CW4978" s="174">
        <v>5</v>
      </c>
      <c r="CX4978" s="174">
        <v>1309.4970000000001</v>
      </c>
    </row>
    <row r="4979" spans="84:102" x14ac:dyDescent="0.25">
      <c r="CF4979" s="3" t="s">
        <v>3073</v>
      </c>
      <c r="CG4979" s="174">
        <v>563</v>
      </c>
      <c r="CH4979" s="174">
        <v>83629</v>
      </c>
      <c r="CI4979" s="174">
        <v>5</v>
      </c>
      <c r="CJ4979" s="174">
        <v>1309.125</v>
      </c>
      <c r="CK4979" s="174">
        <v>1309.125</v>
      </c>
      <c r="CU4979" s="174">
        <v>563</v>
      </c>
      <c r="CV4979" s="174">
        <v>83629</v>
      </c>
      <c r="CW4979" s="174">
        <v>5</v>
      </c>
      <c r="CX4979" s="174">
        <v>1309.125</v>
      </c>
    </row>
    <row r="4980" spans="84:102" x14ac:dyDescent="0.25">
      <c r="CF4980" s="3" t="s">
        <v>3073</v>
      </c>
      <c r="CG4980" s="174">
        <v>83311</v>
      </c>
      <c r="CH4980" s="174">
        <v>557</v>
      </c>
      <c r="CI4980" s="174">
        <v>5</v>
      </c>
      <c r="CJ4980" s="174">
        <v>1308.961</v>
      </c>
      <c r="CK4980" s="174">
        <v>1308.961</v>
      </c>
      <c r="CU4980" s="174">
        <v>83311</v>
      </c>
      <c r="CV4980" s="174">
        <v>557</v>
      </c>
      <c r="CW4980" s="174">
        <v>5</v>
      </c>
      <c r="CX4980" s="174">
        <v>1308.961</v>
      </c>
    </row>
    <row r="4981" spans="84:102" x14ac:dyDescent="0.25">
      <c r="CF4981" s="3" t="s">
        <v>3073</v>
      </c>
      <c r="CG4981" s="174">
        <v>2486</v>
      </c>
      <c r="CH4981" s="174">
        <v>32129</v>
      </c>
      <c r="CI4981" s="174">
        <v>5</v>
      </c>
      <c r="CJ4981" s="174">
        <v>1308.777</v>
      </c>
      <c r="CK4981" s="174">
        <v>1308.777</v>
      </c>
      <c r="CU4981" s="174">
        <v>2486</v>
      </c>
      <c r="CV4981" s="174">
        <v>32129</v>
      </c>
      <c r="CW4981" s="174">
        <v>5</v>
      </c>
      <c r="CX4981" s="174">
        <v>1308.777</v>
      </c>
    </row>
    <row r="4982" spans="84:102" x14ac:dyDescent="0.25">
      <c r="CF4982" s="3" t="s">
        <v>3073</v>
      </c>
      <c r="CG4982" s="174">
        <v>140011</v>
      </c>
      <c r="CH4982" s="174">
        <v>1182</v>
      </c>
      <c r="CI4982" s="174">
        <v>5</v>
      </c>
      <c r="CJ4982" s="174">
        <v>1308.6869999999999</v>
      </c>
      <c r="CK4982" s="174">
        <v>1308.6869999999999</v>
      </c>
      <c r="CU4982" s="174">
        <v>140011</v>
      </c>
      <c r="CV4982" s="174">
        <v>1182</v>
      </c>
      <c r="CW4982" s="174">
        <v>5</v>
      </c>
      <c r="CX4982" s="174">
        <v>1308.6869999999999</v>
      </c>
    </row>
    <row r="4983" spans="84:102" x14ac:dyDescent="0.25">
      <c r="CF4983" s="3" t="s">
        <v>3073</v>
      </c>
      <c r="CG4983" s="174">
        <v>2161</v>
      </c>
      <c r="CH4983" s="174">
        <v>15016</v>
      </c>
      <c r="CI4983" s="174">
        <v>5</v>
      </c>
      <c r="CJ4983" s="174">
        <v>1308.627</v>
      </c>
      <c r="CK4983" s="174">
        <v>1308.627</v>
      </c>
      <c r="CU4983" s="174">
        <v>2161</v>
      </c>
      <c r="CV4983" s="174">
        <v>15016</v>
      </c>
      <c r="CW4983" s="174">
        <v>5</v>
      </c>
      <c r="CX4983" s="174">
        <v>1308.627</v>
      </c>
    </row>
    <row r="4984" spans="84:102" x14ac:dyDescent="0.25">
      <c r="CF4984" s="3" t="s">
        <v>3073</v>
      </c>
      <c r="CG4984" s="174">
        <v>70643</v>
      </c>
      <c r="CH4984" s="174">
        <v>250</v>
      </c>
      <c r="CI4984" s="174">
        <v>5</v>
      </c>
      <c r="CJ4984" s="174">
        <v>1308.4680000000001</v>
      </c>
      <c r="CK4984" s="174">
        <v>1308.4680000000001</v>
      </c>
      <c r="CU4984" s="174">
        <v>70643</v>
      </c>
      <c r="CV4984" s="174">
        <v>250</v>
      </c>
      <c r="CW4984" s="174">
        <v>5</v>
      </c>
      <c r="CX4984" s="174">
        <v>1308.4680000000001</v>
      </c>
    </row>
    <row r="4985" spans="84:102" x14ac:dyDescent="0.25">
      <c r="CF4985" s="3" t="s">
        <v>3073</v>
      </c>
      <c r="CG4985" s="174">
        <v>69729</v>
      </c>
      <c r="CH4985" s="174">
        <v>249</v>
      </c>
      <c r="CI4985" s="174">
        <v>5</v>
      </c>
      <c r="CJ4985" s="174">
        <v>1308.377</v>
      </c>
      <c r="CK4985" s="174">
        <v>1308.377</v>
      </c>
      <c r="CU4985" s="174">
        <v>69729</v>
      </c>
      <c r="CV4985" s="174">
        <v>249</v>
      </c>
      <c r="CW4985" s="174">
        <v>5</v>
      </c>
      <c r="CX4985" s="174">
        <v>1308.377</v>
      </c>
    </row>
    <row r="4986" spans="84:102" x14ac:dyDescent="0.25">
      <c r="CF4986" s="3" t="s">
        <v>3073</v>
      </c>
      <c r="CG4986" s="174">
        <v>121214</v>
      </c>
      <c r="CH4986" s="174">
        <v>3679</v>
      </c>
      <c r="CI4986" s="174">
        <v>5</v>
      </c>
      <c r="CJ4986" s="174">
        <v>1308.318</v>
      </c>
      <c r="CK4986" s="174">
        <v>1308.318</v>
      </c>
      <c r="CU4986" s="174">
        <v>121214</v>
      </c>
      <c r="CV4986" s="174">
        <v>3679</v>
      </c>
      <c r="CW4986" s="174">
        <v>5</v>
      </c>
      <c r="CX4986" s="174">
        <v>1308.318</v>
      </c>
    </row>
    <row r="4987" spans="84:102" x14ac:dyDescent="0.25">
      <c r="CF4987" s="3" t="s">
        <v>3073</v>
      </c>
      <c r="CG4987" s="174">
        <v>29685</v>
      </c>
      <c r="CH4987" s="174">
        <v>2390</v>
      </c>
      <c r="CI4987" s="174">
        <v>5</v>
      </c>
      <c r="CJ4987" s="174">
        <v>1307.9839999999999</v>
      </c>
      <c r="CK4987" s="174">
        <v>1307.9839999999999</v>
      </c>
      <c r="CU4987" s="174">
        <v>29685</v>
      </c>
      <c r="CV4987" s="174">
        <v>2390</v>
      </c>
      <c r="CW4987" s="174">
        <v>5</v>
      </c>
      <c r="CX4987" s="174">
        <v>1307.9839999999999</v>
      </c>
    </row>
    <row r="4988" spans="84:102" x14ac:dyDescent="0.25">
      <c r="CF4988" s="3" t="s">
        <v>3073</v>
      </c>
      <c r="CG4988" s="174">
        <v>143</v>
      </c>
      <c r="CH4988" s="174">
        <v>66688</v>
      </c>
      <c r="CI4988" s="174">
        <v>5</v>
      </c>
      <c r="CJ4988" s="174">
        <v>1307.9159999999999</v>
      </c>
      <c r="CK4988" s="174">
        <v>1307.9159999999999</v>
      </c>
      <c r="CU4988" s="174">
        <v>143</v>
      </c>
      <c r="CV4988" s="174">
        <v>66688</v>
      </c>
      <c r="CW4988" s="174">
        <v>5</v>
      </c>
      <c r="CX4988" s="174">
        <v>1307.9159999999999</v>
      </c>
    </row>
    <row r="4989" spans="84:102" x14ac:dyDescent="0.25">
      <c r="CF4989" s="3" t="s">
        <v>3073</v>
      </c>
      <c r="CG4989" s="174">
        <v>1350</v>
      </c>
      <c r="CH4989" s="174">
        <v>113410</v>
      </c>
      <c r="CI4989" s="174">
        <v>5</v>
      </c>
      <c r="CJ4989" s="174">
        <v>1307.191</v>
      </c>
      <c r="CK4989" s="174">
        <v>1307.191</v>
      </c>
      <c r="CU4989" s="174">
        <v>1350</v>
      </c>
      <c r="CV4989" s="174">
        <v>113410</v>
      </c>
      <c r="CW4989" s="174">
        <v>5</v>
      </c>
      <c r="CX4989" s="174">
        <v>1307.191</v>
      </c>
    </row>
    <row r="4990" spans="84:102" x14ac:dyDescent="0.25">
      <c r="CF4990" s="3" t="s">
        <v>3073</v>
      </c>
      <c r="CG4990" s="174">
        <v>1062</v>
      </c>
      <c r="CH4990" s="174">
        <v>125722</v>
      </c>
      <c r="CI4990" s="174">
        <v>5</v>
      </c>
      <c r="CJ4990" s="174">
        <v>1307.1569999999999</v>
      </c>
      <c r="CK4990" s="174">
        <v>1307.1569999999999</v>
      </c>
      <c r="CU4990" s="174">
        <v>1062</v>
      </c>
      <c r="CV4990" s="174">
        <v>125722</v>
      </c>
      <c r="CW4990" s="174">
        <v>5</v>
      </c>
      <c r="CX4990" s="174">
        <v>1307.1569999999999</v>
      </c>
    </row>
    <row r="4991" spans="84:102" x14ac:dyDescent="0.25">
      <c r="CF4991" s="3" t="s">
        <v>3073</v>
      </c>
      <c r="CG4991" s="174">
        <v>89762</v>
      </c>
      <c r="CH4991" s="174">
        <v>1497</v>
      </c>
      <c r="CI4991" s="174">
        <v>5</v>
      </c>
      <c r="CJ4991" s="174">
        <v>1307.0150000000001</v>
      </c>
      <c r="CK4991" s="174">
        <v>1307.0150000000001</v>
      </c>
      <c r="CU4991" s="174">
        <v>89762</v>
      </c>
      <c r="CV4991" s="174">
        <v>1497</v>
      </c>
      <c r="CW4991" s="174">
        <v>5</v>
      </c>
      <c r="CX4991" s="174">
        <v>1307.0150000000001</v>
      </c>
    </row>
    <row r="4992" spans="84:102" x14ac:dyDescent="0.25">
      <c r="CF4992" s="3" t="s">
        <v>3073</v>
      </c>
      <c r="CG4992" s="174">
        <v>3684</v>
      </c>
      <c r="CH4992" s="174">
        <v>65265</v>
      </c>
      <c r="CI4992" s="174">
        <v>5</v>
      </c>
      <c r="CJ4992" s="174">
        <v>1306.2339999999999</v>
      </c>
      <c r="CK4992" s="174">
        <v>1306.2339999999999</v>
      </c>
      <c r="CU4992" s="174">
        <v>3684</v>
      </c>
      <c r="CV4992" s="174">
        <v>65265</v>
      </c>
      <c r="CW4992" s="174">
        <v>5</v>
      </c>
      <c r="CX4992" s="174">
        <v>1306.2339999999999</v>
      </c>
    </row>
    <row r="4993" spans="84:102" x14ac:dyDescent="0.25">
      <c r="CF4993" s="3" t="s">
        <v>3073</v>
      </c>
      <c r="CG4993" s="174">
        <v>146254</v>
      </c>
      <c r="CH4993" s="174">
        <v>1149</v>
      </c>
      <c r="CI4993" s="174">
        <v>5</v>
      </c>
      <c r="CJ4993" s="174">
        <v>1306.1669999999999</v>
      </c>
      <c r="CK4993" s="174">
        <v>1306.1669999999999</v>
      </c>
      <c r="CU4993" s="174">
        <v>146254</v>
      </c>
      <c r="CV4993" s="174">
        <v>1149</v>
      </c>
      <c r="CW4993" s="174">
        <v>5</v>
      </c>
      <c r="CX4993" s="174">
        <v>1306.1669999999999</v>
      </c>
    </row>
    <row r="4994" spans="84:102" x14ac:dyDescent="0.25">
      <c r="CF4994" s="3" t="s">
        <v>3073</v>
      </c>
      <c r="CG4994" s="174">
        <v>151514</v>
      </c>
      <c r="CH4994" s="174">
        <v>2939</v>
      </c>
      <c r="CI4994" s="174">
        <v>5</v>
      </c>
      <c r="CJ4994" s="174">
        <v>1305.979</v>
      </c>
      <c r="CK4994" s="174">
        <v>1305.979</v>
      </c>
      <c r="CU4994" s="174">
        <v>151514</v>
      </c>
      <c r="CV4994" s="174">
        <v>2939</v>
      </c>
      <c r="CW4994" s="174">
        <v>5</v>
      </c>
      <c r="CX4994" s="174">
        <v>1305.979</v>
      </c>
    </row>
    <row r="4995" spans="84:102" x14ac:dyDescent="0.25">
      <c r="CF4995" s="3" t="s">
        <v>3073</v>
      </c>
      <c r="CG4995" s="174">
        <v>1947</v>
      </c>
      <c r="CH4995" s="174">
        <v>97551</v>
      </c>
      <c r="CI4995" s="174">
        <v>5</v>
      </c>
      <c r="CJ4995" s="174">
        <v>1305.7170000000001</v>
      </c>
      <c r="CK4995" s="174">
        <v>1305.7170000000001</v>
      </c>
      <c r="CU4995" s="174">
        <v>1947</v>
      </c>
      <c r="CV4995" s="174">
        <v>97551</v>
      </c>
      <c r="CW4995" s="174">
        <v>5</v>
      </c>
      <c r="CX4995" s="174">
        <v>1305.7170000000001</v>
      </c>
    </row>
    <row r="4996" spans="84:102" x14ac:dyDescent="0.25">
      <c r="CF4996" s="3" t="s">
        <v>3073</v>
      </c>
      <c r="CG4996" s="174">
        <v>469</v>
      </c>
      <c r="CH4996" s="174">
        <v>84603</v>
      </c>
      <c r="CI4996" s="174">
        <v>5</v>
      </c>
      <c r="CJ4996" s="174">
        <v>1305.3679999999999</v>
      </c>
      <c r="CK4996" s="174">
        <v>1305.3679999999999</v>
      </c>
      <c r="CU4996" s="174">
        <v>469</v>
      </c>
      <c r="CV4996" s="174">
        <v>84603</v>
      </c>
      <c r="CW4996" s="174">
        <v>5</v>
      </c>
      <c r="CX4996" s="174">
        <v>1305.3679999999999</v>
      </c>
    </row>
    <row r="4997" spans="84:102" x14ac:dyDescent="0.25">
      <c r="CF4997" s="3" t="s">
        <v>3073</v>
      </c>
      <c r="CG4997" s="174">
        <v>2465</v>
      </c>
      <c r="CH4997" s="174">
        <v>33944</v>
      </c>
      <c r="CI4997" s="174">
        <v>5</v>
      </c>
      <c r="CJ4997" s="174">
        <v>1305.3050000000001</v>
      </c>
      <c r="CK4997" s="174">
        <v>1305.3050000000001</v>
      </c>
      <c r="CU4997" s="174">
        <v>2465</v>
      </c>
      <c r="CV4997" s="174">
        <v>33944</v>
      </c>
      <c r="CW4997" s="174">
        <v>5</v>
      </c>
      <c r="CX4997" s="174">
        <v>1305.3050000000001</v>
      </c>
    </row>
    <row r="4998" spans="84:102" x14ac:dyDescent="0.25">
      <c r="CF4998" s="3" t="s">
        <v>3073</v>
      </c>
      <c r="CG4998" s="174">
        <v>109891</v>
      </c>
      <c r="CH4998" s="174">
        <v>1398</v>
      </c>
      <c r="CI4998" s="174">
        <v>5</v>
      </c>
      <c r="CJ4998" s="174">
        <v>1304.9480000000001</v>
      </c>
      <c r="CK4998" s="174">
        <v>1304.9480000000001</v>
      </c>
      <c r="CU4998" s="174">
        <v>109891</v>
      </c>
      <c r="CV4998" s="174">
        <v>1398</v>
      </c>
      <c r="CW4998" s="174">
        <v>5</v>
      </c>
      <c r="CX4998" s="174">
        <v>1304.9480000000001</v>
      </c>
    </row>
    <row r="4999" spans="84:102" x14ac:dyDescent="0.25">
      <c r="CF4999" s="3" t="s">
        <v>3073</v>
      </c>
      <c r="CG4999" s="174">
        <v>71240</v>
      </c>
      <c r="CH4999" s="174">
        <v>1660</v>
      </c>
      <c r="CI4999" s="174">
        <v>5</v>
      </c>
      <c r="CJ4999" s="174">
        <v>1304.4949999999999</v>
      </c>
      <c r="CK4999" s="174">
        <v>1304.4949999999999</v>
      </c>
      <c r="CU4999" s="174">
        <v>71240</v>
      </c>
      <c r="CV4999" s="174">
        <v>1660</v>
      </c>
      <c r="CW4999" s="174">
        <v>5</v>
      </c>
      <c r="CX4999" s="174">
        <v>1304.4949999999999</v>
      </c>
    </row>
    <row r="5000" spans="84:102" x14ac:dyDescent="0.25">
      <c r="CF5000" s="3" t="s">
        <v>3073</v>
      </c>
      <c r="CG5000" s="174">
        <v>2531</v>
      </c>
      <c r="CH5000" s="174">
        <v>41850</v>
      </c>
      <c r="CI5000" s="174">
        <v>5</v>
      </c>
      <c r="CJ5000" s="174">
        <v>1304.3140000000001</v>
      </c>
      <c r="CK5000" s="174">
        <v>1304.3140000000001</v>
      </c>
      <c r="CU5000" s="174">
        <v>2531</v>
      </c>
      <c r="CV5000" s="174">
        <v>41850</v>
      </c>
      <c r="CW5000" s="174">
        <v>5</v>
      </c>
      <c r="CX5000" s="174">
        <v>1304.3140000000001</v>
      </c>
    </row>
    <row r="5001" spans="84:102" x14ac:dyDescent="0.25">
      <c r="CF5001" s="3" t="s">
        <v>3073</v>
      </c>
      <c r="CG5001" s="174">
        <v>2185</v>
      </c>
      <c r="CH5001" s="174">
        <v>15764</v>
      </c>
      <c r="CI5001" s="174">
        <v>5</v>
      </c>
      <c r="CJ5001" s="174">
        <v>1304.31</v>
      </c>
      <c r="CK5001" s="174">
        <v>1304.31</v>
      </c>
      <c r="CU5001" s="174">
        <v>2185</v>
      </c>
      <c r="CV5001" s="174">
        <v>15764</v>
      </c>
      <c r="CW5001" s="174">
        <v>5</v>
      </c>
      <c r="CX5001" s="174">
        <v>1304.31</v>
      </c>
    </row>
    <row r="5002" spans="84:102" x14ac:dyDescent="0.25">
      <c r="CF5002" s="3" t="s">
        <v>3073</v>
      </c>
      <c r="CG5002" s="174">
        <v>1345</v>
      </c>
      <c r="CH5002" s="174">
        <v>117893</v>
      </c>
      <c r="CI5002" s="174">
        <v>5</v>
      </c>
      <c r="CJ5002" s="174">
        <v>1304.2070000000001</v>
      </c>
      <c r="CK5002" s="174">
        <v>1304.2070000000001</v>
      </c>
      <c r="CU5002" s="174">
        <v>1345</v>
      </c>
      <c r="CV5002" s="174">
        <v>117893</v>
      </c>
      <c r="CW5002" s="174">
        <v>5</v>
      </c>
      <c r="CX5002" s="174">
        <v>1304.2070000000001</v>
      </c>
    </row>
    <row r="5003" spans="84:102" x14ac:dyDescent="0.25">
      <c r="CF5003" s="3" t="s">
        <v>3073</v>
      </c>
      <c r="CG5003" s="174">
        <v>57756</v>
      </c>
      <c r="CH5003" s="174">
        <v>3505</v>
      </c>
      <c r="CI5003" s="174">
        <v>5</v>
      </c>
      <c r="CJ5003" s="174">
        <v>1304.0540000000001</v>
      </c>
      <c r="CK5003" s="174">
        <v>1304.0540000000001</v>
      </c>
      <c r="CU5003" s="174">
        <v>57756</v>
      </c>
      <c r="CV5003" s="174">
        <v>3505</v>
      </c>
      <c r="CW5003" s="174">
        <v>5</v>
      </c>
      <c r="CX5003" s="174">
        <v>1304.0540000000001</v>
      </c>
    </row>
    <row r="5004" spans="84:102" x14ac:dyDescent="0.25">
      <c r="CF5004" s="3" t="s">
        <v>3073</v>
      </c>
      <c r="CG5004" s="174">
        <v>565</v>
      </c>
      <c r="CH5004" s="174">
        <v>84495</v>
      </c>
      <c r="CI5004" s="174">
        <v>5</v>
      </c>
      <c r="CJ5004" s="174">
        <v>1303.9929999999999</v>
      </c>
      <c r="CK5004" s="174">
        <v>1303.9929999999999</v>
      </c>
      <c r="CU5004" s="174">
        <v>565</v>
      </c>
      <c r="CV5004" s="174">
        <v>84495</v>
      </c>
      <c r="CW5004" s="174">
        <v>5</v>
      </c>
      <c r="CX5004" s="174">
        <v>1303.9929999999999</v>
      </c>
    </row>
    <row r="5005" spans="84:102" x14ac:dyDescent="0.25">
      <c r="CF5005" s="3" t="s">
        <v>3073</v>
      </c>
      <c r="CG5005" s="174">
        <v>648</v>
      </c>
      <c r="CH5005" s="174">
        <v>89445</v>
      </c>
      <c r="CI5005" s="174">
        <v>5</v>
      </c>
      <c r="CJ5005" s="174">
        <v>1303.991</v>
      </c>
      <c r="CK5005" s="174">
        <v>1303.991</v>
      </c>
      <c r="CU5005" s="174">
        <v>648</v>
      </c>
      <c r="CV5005" s="174">
        <v>89445</v>
      </c>
      <c r="CW5005" s="174">
        <v>5</v>
      </c>
      <c r="CX5005" s="174">
        <v>1303.991</v>
      </c>
    </row>
    <row r="5006" spans="84:102" x14ac:dyDescent="0.25">
      <c r="CF5006" s="3" t="s">
        <v>3073</v>
      </c>
      <c r="CG5006" s="174">
        <v>1278</v>
      </c>
      <c r="CH5006" s="174">
        <v>126126</v>
      </c>
      <c r="CI5006" s="174">
        <v>5</v>
      </c>
      <c r="CJ5006" s="174">
        <v>1303.6469999999999</v>
      </c>
      <c r="CK5006" s="174">
        <v>1303.6469999999999</v>
      </c>
      <c r="CU5006" s="174">
        <v>1278</v>
      </c>
      <c r="CV5006" s="174">
        <v>126126</v>
      </c>
      <c r="CW5006" s="174">
        <v>5</v>
      </c>
      <c r="CX5006" s="174">
        <v>1303.6469999999999</v>
      </c>
    </row>
    <row r="5007" spans="84:102" x14ac:dyDescent="0.25">
      <c r="CF5007" s="3" t="s">
        <v>3073</v>
      </c>
      <c r="CG5007" s="174">
        <v>1497</v>
      </c>
      <c r="CH5007" s="174">
        <v>89762</v>
      </c>
      <c r="CI5007" s="174">
        <v>5</v>
      </c>
      <c r="CJ5007" s="174">
        <v>1303.6279999999999</v>
      </c>
      <c r="CK5007" s="174">
        <v>1303.6279999999999</v>
      </c>
      <c r="CU5007" s="174">
        <v>1497</v>
      </c>
      <c r="CV5007" s="174">
        <v>89762</v>
      </c>
      <c r="CW5007" s="174">
        <v>5</v>
      </c>
      <c r="CX5007" s="174">
        <v>1303.6279999999999</v>
      </c>
    </row>
    <row r="5008" spans="84:102" x14ac:dyDescent="0.25">
      <c r="CF5008" s="3" t="s">
        <v>3073</v>
      </c>
      <c r="CG5008" s="174">
        <v>85695</v>
      </c>
      <c r="CH5008" s="174">
        <v>589</v>
      </c>
      <c r="CI5008" s="174">
        <v>5</v>
      </c>
      <c r="CJ5008" s="174">
        <v>1302.8630000000001</v>
      </c>
      <c r="CK5008" s="174">
        <v>1302.8630000000001</v>
      </c>
      <c r="CU5008" s="174">
        <v>85695</v>
      </c>
      <c r="CV5008" s="174">
        <v>589</v>
      </c>
      <c r="CW5008" s="174">
        <v>5</v>
      </c>
      <c r="CX5008" s="174">
        <v>1302.8630000000001</v>
      </c>
    </row>
    <row r="5009" spans="84:102" x14ac:dyDescent="0.25">
      <c r="CF5009" s="3" t="s">
        <v>3073</v>
      </c>
      <c r="CG5009" s="174">
        <v>1964</v>
      </c>
      <c r="CH5009" s="174">
        <v>89216</v>
      </c>
      <c r="CI5009" s="174">
        <v>5</v>
      </c>
      <c r="CJ5009" s="174">
        <v>1302.499</v>
      </c>
      <c r="CK5009" s="174">
        <v>1302.499</v>
      </c>
      <c r="CU5009" s="174">
        <v>1964</v>
      </c>
      <c r="CV5009" s="174">
        <v>89216</v>
      </c>
      <c r="CW5009" s="174">
        <v>5</v>
      </c>
      <c r="CX5009" s="174">
        <v>1302.499</v>
      </c>
    </row>
    <row r="5010" spans="84:102" x14ac:dyDescent="0.25">
      <c r="CF5010" s="3" t="s">
        <v>3073</v>
      </c>
      <c r="CG5010" s="174">
        <v>1801</v>
      </c>
      <c r="CH5010" s="174">
        <v>53275</v>
      </c>
      <c r="CI5010" s="174">
        <v>5</v>
      </c>
      <c r="CJ5010" s="174">
        <v>1302.3589999999999</v>
      </c>
      <c r="CK5010" s="174">
        <v>1302.3589999999999</v>
      </c>
      <c r="CU5010" s="174">
        <v>1801</v>
      </c>
      <c r="CV5010" s="174">
        <v>53275</v>
      </c>
      <c r="CW5010" s="174">
        <v>5</v>
      </c>
      <c r="CX5010" s="174">
        <v>1302.3589999999999</v>
      </c>
    </row>
    <row r="5011" spans="84:102" x14ac:dyDescent="0.25">
      <c r="CF5011" s="3" t="s">
        <v>3073</v>
      </c>
      <c r="CG5011" s="174">
        <v>104776</v>
      </c>
      <c r="CH5011" s="174">
        <v>825</v>
      </c>
      <c r="CI5011" s="174">
        <v>5</v>
      </c>
      <c r="CJ5011" s="174">
        <v>1302.2149999999999</v>
      </c>
      <c r="CK5011" s="174">
        <v>1302.2149999999999</v>
      </c>
      <c r="CU5011" s="174">
        <v>104776</v>
      </c>
      <c r="CV5011" s="174">
        <v>825</v>
      </c>
      <c r="CW5011" s="174">
        <v>5</v>
      </c>
      <c r="CX5011" s="174">
        <v>1302.2149999999999</v>
      </c>
    </row>
    <row r="5012" spans="84:102" x14ac:dyDescent="0.25">
      <c r="CF5012" s="3" t="s">
        <v>3073</v>
      </c>
      <c r="CG5012" s="174">
        <v>154771</v>
      </c>
      <c r="CH5012" s="174">
        <v>3200</v>
      </c>
      <c r="CI5012" s="174">
        <v>5</v>
      </c>
      <c r="CJ5012" s="174">
        <v>1301.7760000000001</v>
      </c>
      <c r="CK5012" s="174">
        <v>1301.7760000000001</v>
      </c>
      <c r="CU5012" s="174">
        <v>154771</v>
      </c>
      <c r="CV5012" s="174">
        <v>3200</v>
      </c>
      <c r="CW5012" s="174">
        <v>5</v>
      </c>
      <c r="CX5012" s="174">
        <v>1301.7760000000001</v>
      </c>
    </row>
    <row r="5013" spans="84:102" x14ac:dyDescent="0.25">
      <c r="CF5013" s="3" t="s">
        <v>3073</v>
      </c>
      <c r="CG5013" s="174">
        <v>122188</v>
      </c>
      <c r="CH5013" s="174">
        <v>1033</v>
      </c>
      <c r="CI5013" s="174">
        <v>5</v>
      </c>
      <c r="CJ5013" s="174">
        <v>1301.7739999999999</v>
      </c>
      <c r="CK5013" s="174">
        <v>1301.7739999999999</v>
      </c>
      <c r="CU5013" s="174">
        <v>122188</v>
      </c>
      <c r="CV5013" s="174">
        <v>1033</v>
      </c>
      <c r="CW5013" s="174">
        <v>5</v>
      </c>
      <c r="CX5013" s="174">
        <v>1301.7739999999999</v>
      </c>
    </row>
    <row r="5014" spans="84:102" x14ac:dyDescent="0.25">
      <c r="CF5014" s="3" t="s">
        <v>3073</v>
      </c>
      <c r="CG5014" s="174">
        <v>925</v>
      </c>
      <c r="CH5014" s="174">
        <v>112923</v>
      </c>
      <c r="CI5014" s="174">
        <v>5</v>
      </c>
      <c r="CJ5014" s="174">
        <v>1301.547</v>
      </c>
      <c r="CK5014" s="174">
        <v>1301.547</v>
      </c>
      <c r="CU5014" s="174">
        <v>925</v>
      </c>
      <c r="CV5014" s="174">
        <v>112923</v>
      </c>
      <c r="CW5014" s="174">
        <v>5</v>
      </c>
      <c r="CX5014" s="174">
        <v>1301.547</v>
      </c>
    </row>
    <row r="5015" spans="84:102" x14ac:dyDescent="0.25">
      <c r="CF5015" s="3" t="s">
        <v>3073</v>
      </c>
      <c r="CG5015" s="174">
        <v>84019</v>
      </c>
      <c r="CH5015" s="174">
        <v>1560</v>
      </c>
      <c r="CI5015" s="174">
        <v>5</v>
      </c>
      <c r="CJ5015" s="174">
        <v>1301.5450000000001</v>
      </c>
      <c r="CK5015" s="174">
        <v>1301.5450000000001</v>
      </c>
      <c r="CU5015" s="174">
        <v>84019</v>
      </c>
      <c r="CV5015" s="174">
        <v>1560</v>
      </c>
      <c r="CW5015" s="174">
        <v>5</v>
      </c>
      <c r="CX5015" s="174">
        <v>1301.5450000000001</v>
      </c>
    </row>
    <row r="5016" spans="84:102" x14ac:dyDescent="0.25">
      <c r="CF5016" s="3" t="s">
        <v>3073</v>
      </c>
      <c r="CG5016" s="174">
        <v>138088</v>
      </c>
      <c r="CH5016" s="174">
        <v>1107</v>
      </c>
      <c r="CI5016" s="174">
        <v>5</v>
      </c>
      <c r="CJ5016" s="174">
        <v>1301.433</v>
      </c>
      <c r="CK5016" s="174">
        <v>1301.433</v>
      </c>
      <c r="CU5016" s="174">
        <v>138088</v>
      </c>
      <c r="CV5016" s="174">
        <v>1107</v>
      </c>
      <c r="CW5016" s="174">
        <v>5</v>
      </c>
      <c r="CX5016" s="174">
        <v>1301.433</v>
      </c>
    </row>
    <row r="5017" spans="84:102" x14ac:dyDescent="0.25">
      <c r="CF5017" s="3" t="s">
        <v>3073</v>
      </c>
      <c r="CG5017" s="174">
        <v>2561</v>
      </c>
      <c r="CH5017" s="174">
        <v>48836</v>
      </c>
      <c r="CI5017" s="174">
        <v>5</v>
      </c>
      <c r="CJ5017" s="174">
        <v>1301.107</v>
      </c>
      <c r="CK5017" s="174">
        <v>1301.107</v>
      </c>
      <c r="CU5017" s="174">
        <v>2561</v>
      </c>
      <c r="CV5017" s="174">
        <v>48836</v>
      </c>
      <c r="CW5017" s="174">
        <v>5</v>
      </c>
      <c r="CX5017" s="174">
        <v>1301.107</v>
      </c>
    </row>
    <row r="5018" spans="84:102" x14ac:dyDescent="0.25">
      <c r="CF5018" s="3" t="s">
        <v>3073</v>
      </c>
      <c r="CG5018" s="174">
        <v>84643</v>
      </c>
      <c r="CH5018" s="174">
        <v>574</v>
      </c>
      <c r="CI5018" s="174">
        <v>5</v>
      </c>
      <c r="CJ5018" s="174">
        <v>1301.0519999999999</v>
      </c>
      <c r="CK5018" s="174">
        <v>1301.0519999999999</v>
      </c>
      <c r="CU5018" s="174">
        <v>84643</v>
      </c>
      <c r="CV5018" s="174">
        <v>574</v>
      </c>
      <c r="CW5018" s="174">
        <v>5</v>
      </c>
      <c r="CX5018" s="174">
        <v>1301.0519999999999</v>
      </c>
    </row>
    <row r="5019" spans="84:102" x14ac:dyDescent="0.25">
      <c r="CF5019" s="3" t="s">
        <v>3073</v>
      </c>
      <c r="CG5019" s="174">
        <v>103868</v>
      </c>
      <c r="CH5019" s="174">
        <v>3649</v>
      </c>
      <c r="CI5019" s="174">
        <v>5</v>
      </c>
      <c r="CJ5019" s="174">
        <v>1300.97</v>
      </c>
      <c r="CK5019" s="174">
        <v>1300.97</v>
      </c>
      <c r="CU5019" s="174">
        <v>103868</v>
      </c>
      <c r="CV5019" s="174">
        <v>3649</v>
      </c>
      <c r="CW5019" s="174">
        <v>5</v>
      </c>
      <c r="CX5019" s="174">
        <v>1300.97</v>
      </c>
    </row>
    <row r="5020" spans="84:102" x14ac:dyDescent="0.25">
      <c r="CF5020" s="3" t="s">
        <v>3073</v>
      </c>
      <c r="CG5020" s="174">
        <v>22865</v>
      </c>
      <c r="CH5020" s="174">
        <v>2318</v>
      </c>
      <c r="CI5020" s="174">
        <v>5</v>
      </c>
      <c r="CJ5020" s="174">
        <v>1300.67</v>
      </c>
      <c r="CK5020" s="174">
        <v>1300.67</v>
      </c>
      <c r="CU5020" s="174">
        <v>22865</v>
      </c>
      <c r="CV5020" s="174">
        <v>2318</v>
      </c>
      <c r="CW5020" s="174">
        <v>5</v>
      </c>
      <c r="CX5020" s="174">
        <v>1300.67</v>
      </c>
    </row>
    <row r="5021" spans="84:102" x14ac:dyDescent="0.25">
      <c r="CF5021" s="3" t="s">
        <v>3073</v>
      </c>
      <c r="CG5021" s="174">
        <v>36791</v>
      </c>
      <c r="CH5021" s="174">
        <v>2516</v>
      </c>
      <c r="CI5021" s="174">
        <v>5</v>
      </c>
      <c r="CJ5021" s="174">
        <v>1300.643</v>
      </c>
      <c r="CK5021" s="174">
        <v>1300.643</v>
      </c>
      <c r="CU5021" s="174">
        <v>36791</v>
      </c>
      <c r="CV5021" s="174">
        <v>2516</v>
      </c>
      <c r="CW5021" s="174">
        <v>5</v>
      </c>
      <c r="CX5021" s="174">
        <v>1300.643</v>
      </c>
    </row>
    <row r="5022" spans="84:102" x14ac:dyDescent="0.25">
      <c r="CF5022" s="3" t="s">
        <v>3073</v>
      </c>
      <c r="CG5022" s="174">
        <v>119294</v>
      </c>
      <c r="CH5022" s="174">
        <v>1020</v>
      </c>
      <c r="CI5022" s="174">
        <v>5</v>
      </c>
      <c r="CJ5022" s="174">
        <v>1300.6289999999999</v>
      </c>
      <c r="CK5022" s="174">
        <v>1300.6289999999999</v>
      </c>
      <c r="CU5022" s="174">
        <v>119294</v>
      </c>
      <c r="CV5022" s="174">
        <v>1020</v>
      </c>
      <c r="CW5022" s="174">
        <v>5</v>
      </c>
      <c r="CX5022" s="174">
        <v>1300.6289999999999</v>
      </c>
    </row>
    <row r="5023" spans="84:102" x14ac:dyDescent="0.25">
      <c r="CF5023" s="3" t="s">
        <v>3073</v>
      </c>
      <c r="CG5023" s="174">
        <v>2631</v>
      </c>
      <c r="CH5023" s="174">
        <v>44783</v>
      </c>
      <c r="CI5023" s="174">
        <v>5</v>
      </c>
      <c r="CJ5023" s="174">
        <v>1300.6210000000001</v>
      </c>
      <c r="CK5023" s="174">
        <v>1300.6210000000001</v>
      </c>
      <c r="CU5023" s="174">
        <v>2631</v>
      </c>
      <c r="CV5023" s="174">
        <v>44783</v>
      </c>
      <c r="CW5023" s="174">
        <v>5</v>
      </c>
      <c r="CX5023" s="174">
        <v>1300.6210000000001</v>
      </c>
    </row>
    <row r="5024" spans="84:102" x14ac:dyDescent="0.25">
      <c r="CF5024" s="3" t="s">
        <v>3073</v>
      </c>
      <c r="CG5024" s="174">
        <v>157800</v>
      </c>
      <c r="CH5024" s="174">
        <v>3222</v>
      </c>
      <c r="CI5024" s="174">
        <v>5</v>
      </c>
      <c r="CJ5024" s="174">
        <v>1300.569</v>
      </c>
      <c r="CK5024" s="174">
        <v>1300.569</v>
      </c>
      <c r="CU5024" s="174">
        <v>157800</v>
      </c>
      <c r="CV5024" s="174">
        <v>3222</v>
      </c>
      <c r="CW5024" s="174">
        <v>5</v>
      </c>
      <c r="CX5024" s="174">
        <v>1300.569</v>
      </c>
    </row>
    <row r="5025" spans="84:102" x14ac:dyDescent="0.25">
      <c r="CF5025" s="3" t="s">
        <v>3073</v>
      </c>
      <c r="CG5025" s="174">
        <v>934</v>
      </c>
      <c r="CH5025" s="174">
        <v>111239</v>
      </c>
      <c r="CI5025" s="174">
        <v>5</v>
      </c>
      <c r="CJ5025" s="174">
        <v>1300.4929999999999</v>
      </c>
      <c r="CK5025" s="174">
        <v>1300.4929999999999</v>
      </c>
      <c r="CU5025" s="174">
        <v>934</v>
      </c>
      <c r="CV5025" s="174">
        <v>111239</v>
      </c>
      <c r="CW5025" s="174">
        <v>5</v>
      </c>
      <c r="CX5025" s="174">
        <v>1300.4929999999999</v>
      </c>
    </row>
    <row r="5026" spans="84:102" x14ac:dyDescent="0.25">
      <c r="CF5026" s="3" t="s">
        <v>3073</v>
      </c>
      <c r="CG5026" s="174">
        <v>83343</v>
      </c>
      <c r="CH5026" s="174">
        <v>477</v>
      </c>
      <c r="CI5026" s="174">
        <v>5</v>
      </c>
      <c r="CJ5026" s="174">
        <v>1300.479</v>
      </c>
      <c r="CK5026" s="174">
        <v>1300.479</v>
      </c>
      <c r="CU5026" s="174">
        <v>83343</v>
      </c>
      <c r="CV5026" s="174">
        <v>477</v>
      </c>
      <c r="CW5026" s="174">
        <v>5</v>
      </c>
      <c r="CX5026" s="174">
        <v>1300.479</v>
      </c>
    </row>
    <row r="5027" spans="84:102" x14ac:dyDescent="0.25">
      <c r="CF5027" s="3" t="s">
        <v>3073</v>
      </c>
      <c r="CG5027" s="174">
        <v>152210</v>
      </c>
      <c r="CH5027" s="174">
        <v>2051</v>
      </c>
      <c r="CI5027" s="174">
        <v>5</v>
      </c>
      <c r="CJ5027" s="174">
        <v>1300.3109999999999</v>
      </c>
      <c r="CK5027" s="174">
        <v>1300.3109999999999</v>
      </c>
      <c r="CU5027" s="174">
        <v>152210</v>
      </c>
      <c r="CV5027" s="174">
        <v>2051</v>
      </c>
      <c r="CW5027" s="174">
        <v>5</v>
      </c>
      <c r="CX5027" s="174">
        <v>1300.3109999999999</v>
      </c>
    </row>
    <row r="5028" spans="84:102" x14ac:dyDescent="0.25">
      <c r="CF5028" s="3" t="s">
        <v>3073</v>
      </c>
      <c r="CG5028" s="174">
        <v>3521</v>
      </c>
      <c r="CH5028" s="174">
        <v>77141</v>
      </c>
      <c r="CI5028" s="174">
        <v>5</v>
      </c>
      <c r="CJ5028" s="174">
        <v>1300.212</v>
      </c>
      <c r="CK5028" s="174">
        <v>1300.212</v>
      </c>
      <c r="CU5028" s="174">
        <v>3521</v>
      </c>
      <c r="CV5028" s="174">
        <v>77141</v>
      </c>
      <c r="CW5028" s="174">
        <v>5</v>
      </c>
      <c r="CX5028" s="174">
        <v>1300.212</v>
      </c>
    </row>
    <row r="5029" spans="84:102" x14ac:dyDescent="0.25">
      <c r="CF5029" s="3" t="s">
        <v>3073</v>
      </c>
      <c r="CG5029" s="174">
        <v>1627</v>
      </c>
      <c r="CH5029" s="174">
        <v>74737</v>
      </c>
      <c r="CI5029" s="174">
        <v>5</v>
      </c>
      <c r="CJ5029" s="174">
        <v>1300.1679999999999</v>
      </c>
      <c r="CK5029" s="174">
        <v>1300.1679999999999</v>
      </c>
      <c r="CU5029" s="174">
        <v>1627</v>
      </c>
      <c r="CV5029" s="174">
        <v>74737</v>
      </c>
      <c r="CW5029" s="174">
        <v>5</v>
      </c>
      <c r="CX5029" s="174">
        <v>1300.1679999999999</v>
      </c>
    </row>
    <row r="5030" spans="84:102" x14ac:dyDescent="0.25">
      <c r="CF5030" s="3" t="s">
        <v>3073</v>
      </c>
      <c r="CG5030" s="174">
        <v>121785</v>
      </c>
      <c r="CH5030" s="174">
        <v>1026</v>
      </c>
      <c r="CI5030" s="174">
        <v>5</v>
      </c>
      <c r="CJ5030" s="174">
        <v>1300.039</v>
      </c>
      <c r="CK5030" s="174">
        <v>1300.039</v>
      </c>
      <c r="CU5030" s="174">
        <v>121785</v>
      </c>
      <c r="CV5030" s="174">
        <v>1026</v>
      </c>
      <c r="CW5030" s="174">
        <v>5</v>
      </c>
      <c r="CX5030" s="174">
        <v>1300.039</v>
      </c>
    </row>
    <row r="5031" spans="84:102" x14ac:dyDescent="0.25">
      <c r="CF5031" s="3" t="s">
        <v>3073</v>
      </c>
      <c r="CG5031" s="174">
        <v>538</v>
      </c>
      <c r="CH5031" s="174">
        <v>86285</v>
      </c>
      <c r="CI5031" s="174">
        <v>5</v>
      </c>
      <c r="CJ5031" s="174">
        <v>1299.837</v>
      </c>
      <c r="CK5031" s="174">
        <v>1299.837</v>
      </c>
      <c r="CU5031" s="174">
        <v>538</v>
      </c>
      <c r="CV5031" s="174">
        <v>86285</v>
      </c>
      <c r="CW5031" s="174">
        <v>5</v>
      </c>
      <c r="CX5031" s="174">
        <v>1299.837</v>
      </c>
    </row>
    <row r="5032" spans="84:102" x14ac:dyDescent="0.25">
      <c r="CF5032" s="3" t="s">
        <v>3073</v>
      </c>
      <c r="CG5032" s="174">
        <v>574</v>
      </c>
      <c r="CH5032" s="174">
        <v>84643</v>
      </c>
      <c r="CI5032" s="174">
        <v>5</v>
      </c>
      <c r="CJ5032" s="174">
        <v>1299.471</v>
      </c>
      <c r="CK5032" s="174">
        <v>1299.471</v>
      </c>
      <c r="CU5032" s="174">
        <v>574</v>
      </c>
      <c r="CV5032" s="174">
        <v>84643</v>
      </c>
      <c r="CW5032" s="174">
        <v>5</v>
      </c>
      <c r="CX5032" s="174">
        <v>1299.471</v>
      </c>
    </row>
    <row r="5033" spans="84:102" x14ac:dyDescent="0.25">
      <c r="CF5033" s="3" t="s">
        <v>3073</v>
      </c>
      <c r="CG5033" s="174">
        <v>1580</v>
      </c>
      <c r="CH5033" s="174">
        <v>81505</v>
      </c>
      <c r="CI5033" s="174">
        <v>5</v>
      </c>
      <c r="CJ5033" s="174">
        <v>1299.0440000000001</v>
      </c>
      <c r="CK5033" s="174">
        <v>1299.0440000000001</v>
      </c>
      <c r="CU5033" s="174">
        <v>1580</v>
      </c>
      <c r="CV5033" s="174">
        <v>81505</v>
      </c>
      <c r="CW5033" s="174">
        <v>5</v>
      </c>
      <c r="CX5033" s="174">
        <v>1299.0440000000001</v>
      </c>
    </row>
    <row r="5034" spans="84:102" x14ac:dyDescent="0.25">
      <c r="CF5034" s="3" t="s">
        <v>3073</v>
      </c>
      <c r="CG5034" s="174">
        <v>162039</v>
      </c>
      <c r="CH5034" s="174">
        <v>3285</v>
      </c>
      <c r="CI5034" s="174">
        <v>5</v>
      </c>
      <c r="CJ5034" s="174">
        <v>1298.453</v>
      </c>
      <c r="CK5034" s="174">
        <v>1298.453</v>
      </c>
      <c r="CU5034" s="174">
        <v>162039</v>
      </c>
      <c r="CV5034" s="174">
        <v>3285</v>
      </c>
      <c r="CW5034" s="174">
        <v>5</v>
      </c>
      <c r="CX5034" s="174">
        <v>1298.453</v>
      </c>
    </row>
    <row r="5035" spans="84:102" x14ac:dyDescent="0.25">
      <c r="CF5035" s="3" t="s">
        <v>3073</v>
      </c>
      <c r="CG5035" s="174">
        <v>103843</v>
      </c>
      <c r="CH5035" s="174">
        <v>788</v>
      </c>
      <c r="CI5035" s="174">
        <v>5</v>
      </c>
      <c r="CJ5035" s="174">
        <v>1298.4269999999999</v>
      </c>
      <c r="CK5035" s="174">
        <v>1298.4269999999999</v>
      </c>
      <c r="CU5035" s="174">
        <v>103843</v>
      </c>
      <c r="CV5035" s="174">
        <v>788</v>
      </c>
      <c r="CW5035" s="174">
        <v>5</v>
      </c>
      <c r="CX5035" s="174">
        <v>1298.4269999999999</v>
      </c>
    </row>
    <row r="5036" spans="84:102" x14ac:dyDescent="0.25">
      <c r="CF5036" s="3" t="s">
        <v>3073</v>
      </c>
      <c r="CG5036" s="174">
        <v>2540</v>
      </c>
      <c r="CH5036" s="174">
        <v>41529</v>
      </c>
      <c r="CI5036" s="174">
        <v>5</v>
      </c>
      <c r="CJ5036" s="174">
        <v>1298.1010000000001</v>
      </c>
      <c r="CK5036" s="174">
        <v>1298.1010000000001</v>
      </c>
      <c r="CU5036" s="174">
        <v>2540</v>
      </c>
      <c r="CV5036" s="174">
        <v>41529</v>
      </c>
      <c r="CW5036" s="174">
        <v>5</v>
      </c>
      <c r="CX5036" s="174">
        <v>1298.1010000000001</v>
      </c>
    </row>
    <row r="5037" spans="84:102" x14ac:dyDescent="0.25">
      <c r="CF5037" s="3" t="s">
        <v>3073</v>
      </c>
      <c r="CG5037" s="174">
        <v>166576</v>
      </c>
      <c r="CH5037" s="174">
        <v>3050</v>
      </c>
      <c r="CI5037" s="174">
        <v>5</v>
      </c>
      <c r="CJ5037" s="174">
        <v>1297.8520000000001</v>
      </c>
      <c r="CK5037" s="174">
        <v>1297.8520000000001</v>
      </c>
      <c r="CU5037" s="174">
        <v>166576</v>
      </c>
      <c r="CV5037" s="174">
        <v>3050</v>
      </c>
      <c r="CW5037" s="174">
        <v>5</v>
      </c>
      <c r="CX5037" s="174">
        <v>1297.8520000000001</v>
      </c>
    </row>
    <row r="5038" spans="84:102" x14ac:dyDescent="0.25">
      <c r="CF5038" s="3" t="s">
        <v>3073</v>
      </c>
      <c r="CG5038" s="174">
        <v>114990</v>
      </c>
      <c r="CH5038" s="174">
        <v>1342</v>
      </c>
      <c r="CI5038" s="174">
        <v>5</v>
      </c>
      <c r="CJ5038" s="174">
        <v>1297.771</v>
      </c>
      <c r="CK5038" s="174">
        <v>1297.771</v>
      </c>
      <c r="CU5038" s="174">
        <v>114990</v>
      </c>
      <c r="CV5038" s="174">
        <v>1342</v>
      </c>
      <c r="CW5038" s="174">
        <v>5</v>
      </c>
      <c r="CX5038" s="174">
        <v>1297.771</v>
      </c>
    </row>
    <row r="5039" spans="84:102" x14ac:dyDescent="0.25">
      <c r="CF5039" s="3" t="s">
        <v>3073</v>
      </c>
      <c r="CG5039" s="174">
        <v>1044</v>
      </c>
      <c r="CH5039" s="174">
        <v>186608</v>
      </c>
      <c r="CI5039" s="174">
        <v>5</v>
      </c>
      <c r="CJ5039" s="174">
        <v>1297.6659999999999</v>
      </c>
      <c r="CK5039" s="174">
        <v>1297.6659999999999</v>
      </c>
      <c r="CU5039" s="174">
        <v>1044</v>
      </c>
      <c r="CV5039" s="174">
        <v>186608</v>
      </c>
      <c r="CW5039" s="174">
        <v>5</v>
      </c>
      <c r="CX5039" s="174">
        <v>1297.6659999999999</v>
      </c>
    </row>
    <row r="5040" spans="84:102" x14ac:dyDescent="0.25">
      <c r="CF5040" s="3" t="s">
        <v>3073</v>
      </c>
      <c r="CG5040" s="174">
        <v>143218</v>
      </c>
      <c r="CH5040" s="174">
        <v>2766</v>
      </c>
      <c r="CI5040" s="174">
        <v>5</v>
      </c>
      <c r="CJ5040" s="174">
        <v>1297.6579999999999</v>
      </c>
      <c r="CK5040" s="174">
        <v>1297.6579999999999</v>
      </c>
      <c r="CU5040" s="174">
        <v>143218</v>
      </c>
      <c r="CV5040" s="174">
        <v>2766</v>
      </c>
      <c r="CW5040" s="174">
        <v>5</v>
      </c>
      <c r="CX5040" s="174">
        <v>1297.6579999999999</v>
      </c>
    </row>
    <row r="5041" spans="84:102" x14ac:dyDescent="0.25">
      <c r="CF5041" s="3" t="s">
        <v>3073</v>
      </c>
      <c r="CG5041" s="174">
        <v>21626</v>
      </c>
      <c r="CH5041" s="174">
        <v>2284</v>
      </c>
      <c r="CI5041" s="174">
        <v>5</v>
      </c>
      <c r="CJ5041" s="174">
        <v>1297.6320000000001</v>
      </c>
      <c r="CK5041" s="174">
        <v>1297.6320000000001</v>
      </c>
      <c r="CU5041" s="174">
        <v>21626</v>
      </c>
      <c r="CV5041" s="174">
        <v>2284</v>
      </c>
      <c r="CW5041" s="174">
        <v>5</v>
      </c>
      <c r="CX5041" s="174">
        <v>1297.6320000000001</v>
      </c>
    </row>
    <row r="5042" spans="84:102" x14ac:dyDescent="0.25">
      <c r="CF5042" s="3" t="s">
        <v>3073</v>
      </c>
      <c r="CG5042" s="174">
        <v>411</v>
      </c>
      <c r="CH5042" s="174">
        <v>80819</v>
      </c>
      <c r="CI5042" s="174">
        <v>5</v>
      </c>
      <c r="CJ5042" s="174">
        <v>1297.4680000000001</v>
      </c>
      <c r="CK5042" s="174">
        <v>1297.4680000000001</v>
      </c>
      <c r="CU5042" s="174">
        <v>411</v>
      </c>
      <c r="CV5042" s="174">
        <v>80819</v>
      </c>
      <c r="CW5042" s="174">
        <v>5</v>
      </c>
      <c r="CX5042" s="174">
        <v>1297.4680000000001</v>
      </c>
    </row>
    <row r="5043" spans="84:102" x14ac:dyDescent="0.25">
      <c r="CF5043" s="3" t="s">
        <v>3073</v>
      </c>
      <c r="CG5043" s="174">
        <v>1132</v>
      </c>
      <c r="CH5043" s="174">
        <v>143580</v>
      </c>
      <c r="CI5043" s="174">
        <v>5</v>
      </c>
      <c r="CJ5043" s="174">
        <v>1296.848</v>
      </c>
      <c r="CK5043" s="174">
        <v>1296.848</v>
      </c>
      <c r="CU5043" s="174">
        <v>1132</v>
      </c>
      <c r="CV5043" s="174">
        <v>143580</v>
      </c>
      <c r="CW5043" s="174">
        <v>5</v>
      </c>
      <c r="CX5043" s="174">
        <v>1296.848</v>
      </c>
    </row>
    <row r="5044" spans="84:102" x14ac:dyDescent="0.25">
      <c r="CF5044" s="3" t="s">
        <v>3073</v>
      </c>
      <c r="CG5044" s="174">
        <v>46</v>
      </c>
      <c r="CH5044" s="174">
        <v>185740</v>
      </c>
      <c r="CI5044" s="174">
        <v>5</v>
      </c>
      <c r="CJ5044" s="174">
        <v>1296.837</v>
      </c>
      <c r="CK5044" s="174">
        <v>1296.837</v>
      </c>
      <c r="CU5044" s="174">
        <v>46</v>
      </c>
      <c r="CV5044" s="174">
        <v>185740</v>
      </c>
      <c r="CW5044" s="174">
        <v>5</v>
      </c>
      <c r="CX5044" s="174">
        <v>1296.837</v>
      </c>
    </row>
    <row r="5045" spans="84:102" x14ac:dyDescent="0.25">
      <c r="CF5045" s="3" t="s">
        <v>3073</v>
      </c>
      <c r="CG5045" s="174">
        <v>74832</v>
      </c>
      <c r="CH5045" s="174">
        <v>310</v>
      </c>
      <c r="CI5045" s="174">
        <v>5</v>
      </c>
      <c r="CJ5045" s="174">
        <v>1296.5840000000001</v>
      </c>
      <c r="CK5045" s="174">
        <v>1296.5840000000001</v>
      </c>
      <c r="CU5045" s="174">
        <v>74832</v>
      </c>
      <c r="CV5045" s="174">
        <v>310</v>
      </c>
      <c r="CW5045" s="174">
        <v>5</v>
      </c>
      <c r="CX5045" s="174">
        <v>1296.5840000000001</v>
      </c>
    </row>
    <row r="5046" spans="84:102" x14ac:dyDescent="0.25">
      <c r="CF5046" s="3" t="s">
        <v>3073</v>
      </c>
      <c r="CG5046" s="174">
        <v>2520</v>
      </c>
      <c r="CH5046" s="174">
        <v>39954</v>
      </c>
      <c r="CI5046" s="174">
        <v>5</v>
      </c>
      <c r="CJ5046" s="174">
        <v>1295.93</v>
      </c>
      <c r="CK5046" s="174">
        <v>1295.93</v>
      </c>
      <c r="CU5046" s="174">
        <v>2520</v>
      </c>
      <c r="CV5046" s="174">
        <v>39954</v>
      </c>
      <c r="CW5046" s="174">
        <v>5</v>
      </c>
      <c r="CX5046" s="174">
        <v>1295.93</v>
      </c>
    </row>
    <row r="5047" spans="84:102" x14ac:dyDescent="0.25">
      <c r="CF5047" s="3" t="s">
        <v>3073</v>
      </c>
      <c r="CG5047" s="174">
        <v>1881</v>
      </c>
      <c r="CH5047" s="174">
        <v>55785</v>
      </c>
      <c r="CI5047" s="174">
        <v>5</v>
      </c>
      <c r="CJ5047" s="174">
        <v>1295.8879999999999</v>
      </c>
      <c r="CK5047" s="174">
        <v>1295.8879999999999</v>
      </c>
      <c r="CU5047" s="174">
        <v>1881</v>
      </c>
      <c r="CV5047" s="174">
        <v>55785</v>
      </c>
      <c r="CW5047" s="174">
        <v>5</v>
      </c>
      <c r="CX5047" s="174">
        <v>1295.8879999999999</v>
      </c>
    </row>
    <row r="5048" spans="84:102" x14ac:dyDescent="0.25">
      <c r="CF5048" s="3" t="s">
        <v>3073</v>
      </c>
      <c r="CG5048" s="174">
        <v>631</v>
      </c>
      <c r="CH5048" s="174">
        <v>87501</v>
      </c>
      <c r="CI5048" s="174">
        <v>5</v>
      </c>
      <c r="CJ5048" s="174">
        <v>1294.606</v>
      </c>
      <c r="CK5048" s="174">
        <v>1294.606</v>
      </c>
      <c r="CU5048" s="174">
        <v>631</v>
      </c>
      <c r="CV5048" s="174">
        <v>87501</v>
      </c>
      <c r="CW5048" s="174">
        <v>5</v>
      </c>
      <c r="CX5048" s="174">
        <v>1294.606</v>
      </c>
    </row>
    <row r="5049" spans="84:102" x14ac:dyDescent="0.25">
      <c r="CF5049" s="3" t="s">
        <v>3073</v>
      </c>
      <c r="CG5049" s="174">
        <v>3396</v>
      </c>
      <c r="CH5049" s="174">
        <v>170068</v>
      </c>
      <c r="CI5049" s="174">
        <v>5</v>
      </c>
      <c r="CJ5049" s="174">
        <v>1294.4069999999999</v>
      </c>
      <c r="CK5049" s="174">
        <v>1294.4069999999999</v>
      </c>
      <c r="CU5049" s="174">
        <v>3396</v>
      </c>
      <c r="CV5049" s="174">
        <v>170068</v>
      </c>
      <c r="CW5049" s="174">
        <v>5</v>
      </c>
      <c r="CX5049" s="174">
        <v>1294.4069999999999</v>
      </c>
    </row>
    <row r="5050" spans="84:102" x14ac:dyDescent="0.25">
      <c r="CF5050" s="3" t="s">
        <v>3073</v>
      </c>
      <c r="CG5050" s="174">
        <v>65940</v>
      </c>
      <c r="CH5050" s="174">
        <v>96</v>
      </c>
      <c r="CI5050" s="174">
        <v>5</v>
      </c>
      <c r="CJ5050" s="174">
        <v>1294.308</v>
      </c>
      <c r="CK5050" s="174">
        <v>1294.308</v>
      </c>
      <c r="CU5050" s="174">
        <v>65940</v>
      </c>
      <c r="CV5050" s="174">
        <v>96</v>
      </c>
      <c r="CW5050" s="174">
        <v>5</v>
      </c>
      <c r="CX5050" s="174">
        <v>1294.308</v>
      </c>
    </row>
    <row r="5051" spans="84:102" x14ac:dyDescent="0.25">
      <c r="CF5051" s="3" t="s">
        <v>3073</v>
      </c>
      <c r="CG5051" s="174">
        <v>3267</v>
      </c>
      <c r="CH5051" s="174">
        <v>162975</v>
      </c>
      <c r="CI5051" s="174">
        <v>5</v>
      </c>
      <c r="CJ5051" s="174">
        <v>1294.2149999999999</v>
      </c>
      <c r="CK5051" s="174">
        <v>1294.2149999999999</v>
      </c>
      <c r="CU5051" s="174">
        <v>3267</v>
      </c>
      <c r="CV5051" s="174">
        <v>162975</v>
      </c>
      <c r="CW5051" s="174">
        <v>5</v>
      </c>
      <c r="CX5051" s="174">
        <v>1294.2149999999999</v>
      </c>
    </row>
    <row r="5052" spans="84:102" x14ac:dyDescent="0.25">
      <c r="CF5052" s="3" t="s">
        <v>3073</v>
      </c>
      <c r="CG5052" s="174">
        <v>137193</v>
      </c>
      <c r="CH5052" s="174">
        <v>1109</v>
      </c>
      <c r="CI5052" s="174">
        <v>5</v>
      </c>
      <c r="CJ5052" s="174">
        <v>1293.5920000000001</v>
      </c>
      <c r="CK5052" s="174">
        <v>1293.5920000000001</v>
      </c>
      <c r="CU5052" s="174">
        <v>137193</v>
      </c>
      <c r="CV5052" s="174">
        <v>1109</v>
      </c>
      <c r="CW5052" s="174">
        <v>5</v>
      </c>
      <c r="CX5052" s="174">
        <v>1293.5920000000001</v>
      </c>
    </row>
    <row r="5053" spans="84:102" x14ac:dyDescent="0.25">
      <c r="CF5053" s="3" t="s">
        <v>3073</v>
      </c>
      <c r="CG5053" s="174">
        <v>398</v>
      </c>
      <c r="CH5053" s="174">
        <v>81141</v>
      </c>
      <c r="CI5053" s="174">
        <v>5</v>
      </c>
      <c r="CJ5053" s="174">
        <v>1293.5150000000001</v>
      </c>
      <c r="CK5053" s="174">
        <v>1293.5150000000001</v>
      </c>
      <c r="CU5053" s="174">
        <v>398</v>
      </c>
      <c r="CV5053" s="174">
        <v>81141</v>
      </c>
      <c r="CW5053" s="174">
        <v>5</v>
      </c>
      <c r="CX5053" s="174">
        <v>1293.5150000000001</v>
      </c>
    </row>
    <row r="5054" spans="84:102" x14ac:dyDescent="0.25">
      <c r="CF5054" s="3" t="s">
        <v>3073</v>
      </c>
      <c r="CG5054" s="174">
        <v>105978</v>
      </c>
      <c r="CH5054" s="174">
        <v>861</v>
      </c>
      <c r="CI5054" s="174">
        <v>5</v>
      </c>
      <c r="CJ5054" s="174">
        <v>1293.402</v>
      </c>
      <c r="CK5054" s="174">
        <v>1293.402</v>
      </c>
      <c r="CU5054" s="174">
        <v>105978</v>
      </c>
      <c r="CV5054" s="174">
        <v>861</v>
      </c>
      <c r="CW5054" s="174">
        <v>5</v>
      </c>
      <c r="CX5054" s="174">
        <v>1293.402</v>
      </c>
    </row>
    <row r="5055" spans="84:102" x14ac:dyDescent="0.25">
      <c r="CF5055" s="3" t="s">
        <v>3073</v>
      </c>
      <c r="CG5055" s="174">
        <v>567</v>
      </c>
      <c r="CH5055" s="174">
        <v>84566</v>
      </c>
      <c r="CI5055" s="174">
        <v>5</v>
      </c>
      <c r="CJ5055" s="174">
        <v>1293.172</v>
      </c>
      <c r="CK5055" s="174">
        <v>1293.172</v>
      </c>
      <c r="CU5055" s="174">
        <v>567</v>
      </c>
      <c r="CV5055" s="174">
        <v>84566</v>
      </c>
      <c r="CW5055" s="174">
        <v>5</v>
      </c>
      <c r="CX5055" s="174">
        <v>1293.172</v>
      </c>
    </row>
    <row r="5056" spans="84:102" x14ac:dyDescent="0.25">
      <c r="CF5056" s="3" t="s">
        <v>3073</v>
      </c>
      <c r="CG5056" s="174">
        <v>3314</v>
      </c>
      <c r="CH5056" s="174">
        <v>167860</v>
      </c>
      <c r="CI5056" s="174">
        <v>5</v>
      </c>
      <c r="CJ5056" s="174">
        <v>1292.97</v>
      </c>
      <c r="CK5056" s="174">
        <v>1292.97</v>
      </c>
      <c r="CU5056" s="174">
        <v>3314</v>
      </c>
      <c r="CV5056" s="174">
        <v>167860</v>
      </c>
      <c r="CW5056" s="174">
        <v>5</v>
      </c>
      <c r="CX5056" s="174">
        <v>1292.97</v>
      </c>
    </row>
    <row r="5057" spans="84:102" x14ac:dyDescent="0.25">
      <c r="CF5057" s="3" t="s">
        <v>3073</v>
      </c>
      <c r="CG5057" s="174">
        <v>1107</v>
      </c>
      <c r="CH5057" s="174">
        <v>138088</v>
      </c>
      <c r="CI5057" s="174">
        <v>5</v>
      </c>
      <c r="CJ5057" s="174">
        <v>1292.674</v>
      </c>
      <c r="CK5057" s="174">
        <v>1292.674</v>
      </c>
      <c r="CU5057" s="174">
        <v>1107</v>
      </c>
      <c r="CV5057" s="174">
        <v>138088</v>
      </c>
      <c r="CW5057" s="174">
        <v>5</v>
      </c>
      <c r="CX5057" s="174">
        <v>1292.674</v>
      </c>
    </row>
    <row r="5058" spans="84:102" x14ac:dyDescent="0.25">
      <c r="CF5058" s="3" t="s">
        <v>3073</v>
      </c>
      <c r="CG5058" s="174">
        <v>134467</v>
      </c>
      <c r="CH5058" s="174">
        <v>1084</v>
      </c>
      <c r="CI5058" s="174">
        <v>5</v>
      </c>
      <c r="CJ5058" s="174">
        <v>1292.546</v>
      </c>
      <c r="CK5058" s="174">
        <v>1292.546</v>
      </c>
      <c r="CU5058" s="174">
        <v>134467</v>
      </c>
      <c r="CV5058" s="174">
        <v>1084</v>
      </c>
      <c r="CW5058" s="174">
        <v>5</v>
      </c>
      <c r="CX5058" s="174">
        <v>1292.546</v>
      </c>
    </row>
    <row r="5059" spans="84:102" x14ac:dyDescent="0.25">
      <c r="CF5059" s="3" t="s">
        <v>3073</v>
      </c>
      <c r="CG5059" s="174">
        <v>121340</v>
      </c>
      <c r="CH5059" s="174">
        <v>3680</v>
      </c>
      <c r="CI5059" s="174">
        <v>5</v>
      </c>
      <c r="CJ5059" s="174">
        <v>1292.473</v>
      </c>
      <c r="CK5059" s="174">
        <v>1292.473</v>
      </c>
      <c r="CU5059" s="174">
        <v>121340</v>
      </c>
      <c r="CV5059" s="174">
        <v>3680</v>
      </c>
      <c r="CW5059" s="174">
        <v>5</v>
      </c>
      <c r="CX5059" s="174">
        <v>1292.473</v>
      </c>
    </row>
    <row r="5060" spans="84:102" x14ac:dyDescent="0.25">
      <c r="CF5060" s="3" t="s">
        <v>3073</v>
      </c>
      <c r="CG5060" s="174">
        <v>3477</v>
      </c>
      <c r="CH5060" s="174">
        <v>44585</v>
      </c>
      <c r="CI5060" s="174">
        <v>5</v>
      </c>
      <c r="CJ5060" s="174">
        <v>1292.28</v>
      </c>
      <c r="CK5060" s="174">
        <v>1292.28</v>
      </c>
      <c r="CU5060" s="174">
        <v>3477</v>
      </c>
      <c r="CV5060" s="174">
        <v>44585</v>
      </c>
      <c r="CW5060" s="174">
        <v>5</v>
      </c>
      <c r="CX5060" s="174">
        <v>1292.28</v>
      </c>
    </row>
    <row r="5061" spans="84:102" x14ac:dyDescent="0.25">
      <c r="CF5061" s="3" t="s">
        <v>3073</v>
      </c>
      <c r="CG5061" s="174">
        <v>100036</v>
      </c>
      <c r="CH5061" s="174">
        <v>774</v>
      </c>
      <c r="CI5061" s="174">
        <v>5</v>
      </c>
      <c r="CJ5061" s="174">
        <v>1292.2550000000001</v>
      </c>
      <c r="CK5061" s="174">
        <v>1292.2550000000001</v>
      </c>
      <c r="CU5061" s="174">
        <v>100036</v>
      </c>
      <c r="CV5061" s="174">
        <v>774</v>
      </c>
      <c r="CW5061" s="174">
        <v>5</v>
      </c>
      <c r="CX5061" s="174">
        <v>1292.2550000000001</v>
      </c>
    </row>
    <row r="5062" spans="84:102" x14ac:dyDescent="0.25">
      <c r="CF5062" s="3" t="s">
        <v>3073</v>
      </c>
      <c r="CG5062" s="174">
        <v>76201</v>
      </c>
      <c r="CH5062" s="174">
        <v>3696</v>
      </c>
      <c r="CI5062" s="174">
        <v>5</v>
      </c>
      <c r="CJ5062" s="174">
        <v>1292.1079999999999</v>
      </c>
      <c r="CK5062" s="174">
        <v>1292.1079999999999</v>
      </c>
      <c r="CU5062" s="174">
        <v>76201</v>
      </c>
      <c r="CV5062" s="174">
        <v>3696</v>
      </c>
      <c r="CW5062" s="174">
        <v>5</v>
      </c>
      <c r="CX5062" s="174">
        <v>1292.1079999999999</v>
      </c>
    </row>
    <row r="5063" spans="84:102" x14ac:dyDescent="0.25">
      <c r="CF5063" s="3" t="s">
        <v>3073</v>
      </c>
      <c r="CG5063" s="174">
        <v>68101</v>
      </c>
      <c r="CH5063" s="174">
        <v>189</v>
      </c>
      <c r="CI5063" s="174">
        <v>5</v>
      </c>
      <c r="CJ5063" s="174">
        <v>1291.6790000000001</v>
      </c>
      <c r="CK5063" s="174">
        <v>1291.6790000000001</v>
      </c>
      <c r="CU5063" s="174">
        <v>68101</v>
      </c>
      <c r="CV5063" s="174">
        <v>189</v>
      </c>
      <c r="CW5063" s="174">
        <v>5</v>
      </c>
      <c r="CX5063" s="174">
        <v>1291.6790000000001</v>
      </c>
    </row>
    <row r="5064" spans="84:102" x14ac:dyDescent="0.25">
      <c r="CF5064" s="3" t="s">
        <v>3073</v>
      </c>
      <c r="CG5064" s="174">
        <v>2208</v>
      </c>
      <c r="CH5064" s="174">
        <v>15909</v>
      </c>
      <c r="CI5064" s="174">
        <v>5</v>
      </c>
      <c r="CJ5064" s="174">
        <v>1291.6569999999999</v>
      </c>
      <c r="CK5064" s="174">
        <v>1291.6569999999999</v>
      </c>
      <c r="CU5064" s="174">
        <v>2208</v>
      </c>
      <c r="CV5064" s="174">
        <v>15909</v>
      </c>
      <c r="CW5064" s="174">
        <v>5</v>
      </c>
      <c r="CX5064" s="174">
        <v>1291.6569999999999</v>
      </c>
    </row>
    <row r="5065" spans="84:102" x14ac:dyDescent="0.25">
      <c r="CF5065" s="3" t="s">
        <v>3073</v>
      </c>
      <c r="CG5065" s="174">
        <v>78166</v>
      </c>
      <c r="CH5065" s="174">
        <v>385</v>
      </c>
      <c r="CI5065" s="174">
        <v>5</v>
      </c>
      <c r="CJ5065" s="174">
        <v>1291.5029999999999</v>
      </c>
      <c r="CK5065" s="174">
        <v>1291.5029999999999</v>
      </c>
      <c r="CU5065" s="174">
        <v>78166</v>
      </c>
      <c r="CV5065" s="174">
        <v>385</v>
      </c>
      <c r="CW5065" s="174">
        <v>5</v>
      </c>
      <c r="CX5065" s="174">
        <v>1291.5029999999999</v>
      </c>
    </row>
    <row r="5066" spans="84:102" x14ac:dyDescent="0.25">
      <c r="CF5066" s="3" t="s">
        <v>3073</v>
      </c>
      <c r="CG5066" s="174">
        <v>160069</v>
      </c>
      <c r="CH5066" s="174">
        <v>3270</v>
      </c>
      <c r="CI5066" s="174">
        <v>5</v>
      </c>
      <c r="CJ5066" s="174">
        <v>1291.268</v>
      </c>
      <c r="CK5066" s="174">
        <v>1291.268</v>
      </c>
      <c r="CU5066" s="174">
        <v>160069</v>
      </c>
      <c r="CV5066" s="174">
        <v>3270</v>
      </c>
      <c r="CW5066" s="174">
        <v>5</v>
      </c>
      <c r="CX5066" s="174">
        <v>1291.268</v>
      </c>
    </row>
    <row r="5067" spans="84:102" x14ac:dyDescent="0.25">
      <c r="CF5067" s="3" t="s">
        <v>3073</v>
      </c>
      <c r="CG5067" s="174">
        <v>65265</v>
      </c>
      <c r="CH5067" s="174">
        <v>3684</v>
      </c>
      <c r="CI5067" s="174">
        <v>5</v>
      </c>
      <c r="CJ5067" s="174">
        <v>1291.124</v>
      </c>
      <c r="CK5067" s="174">
        <v>1291.124</v>
      </c>
      <c r="CU5067" s="174">
        <v>65265</v>
      </c>
      <c r="CV5067" s="174">
        <v>3684</v>
      </c>
      <c r="CW5067" s="174">
        <v>5</v>
      </c>
      <c r="CX5067" s="174">
        <v>1291.124</v>
      </c>
    </row>
    <row r="5068" spans="84:102" x14ac:dyDescent="0.25">
      <c r="CF5068" s="3" t="s">
        <v>3073</v>
      </c>
      <c r="CG5068" s="174">
        <v>60689</v>
      </c>
      <c r="CH5068" s="174">
        <v>11</v>
      </c>
      <c r="CI5068" s="174">
        <v>5</v>
      </c>
      <c r="CJ5068" s="174">
        <v>1290.4459999999999</v>
      </c>
      <c r="CK5068" s="174">
        <v>1290.4459999999999</v>
      </c>
      <c r="CU5068" s="174">
        <v>60689</v>
      </c>
      <c r="CV5068" s="174">
        <v>11</v>
      </c>
      <c r="CW5068" s="174">
        <v>5</v>
      </c>
      <c r="CX5068" s="174">
        <v>1290.4459999999999</v>
      </c>
    </row>
    <row r="5069" spans="84:102" x14ac:dyDescent="0.25">
      <c r="CF5069" s="3" t="s">
        <v>3073</v>
      </c>
      <c r="CG5069" s="174">
        <v>101650</v>
      </c>
      <c r="CH5069" s="174">
        <v>787</v>
      </c>
      <c r="CI5069" s="174">
        <v>5</v>
      </c>
      <c r="CJ5069" s="174">
        <v>1290.4179999999999</v>
      </c>
      <c r="CK5069" s="174">
        <v>1290.4179999999999</v>
      </c>
      <c r="CU5069" s="174">
        <v>101650</v>
      </c>
      <c r="CV5069" s="174">
        <v>787</v>
      </c>
      <c r="CW5069" s="174">
        <v>5</v>
      </c>
      <c r="CX5069" s="174">
        <v>1290.4179999999999</v>
      </c>
    </row>
    <row r="5070" spans="84:102" x14ac:dyDescent="0.25">
      <c r="CF5070" s="3" t="s">
        <v>3073</v>
      </c>
      <c r="CG5070" s="174">
        <v>56234</v>
      </c>
      <c r="CH5070" s="174">
        <v>1766</v>
      </c>
      <c r="CI5070" s="174">
        <v>5</v>
      </c>
      <c r="CJ5070" s="174">
        <v>1289.9559999999999</v>
      </c>
      <c r="CK5070" s="174">
        <v>1289.9559999999999</v>
      </c>
      <c r="CU5070" s="174">
        <v>56234</v>
      </c>
      <c r="CV5070" s="174">
        <v>1766</v>
      </c>
      <c r="CW5070" s="174">
        <v>5</v>
      </c>
      <c r="CX5070" s="174">
        <v>1289.9559999999999</v>
      </c>
    </row>
    <row r="5071" spans="84:102" x14ac:dyDescent="0.25">
      <c r="CF5071" s="3" t="s">
        <v>3073</v>
      </c>
      <c r="CG5071" s="174">
        <v>166095</v>
      </c>
      <c r="CH5071" s="174">
        <v>3045</v>
      </c>
      <c r="CI5071" s="174">
        <v>5</v>
      </c>
      <c r="CJ5071" s="174">
        <v>1288.9369999999999</v>
      </c>
      <c r="CK5071" s="174">
        <v>1288.9369999999999</v>
      </c>
      <c r="CU5071" s="174">
        <v>166095</v>
      </c>
      <c r="CV5071" s="174">
        <v>3045</v>
      </c>
      <c r="CW5071" s="174">
        <v>5</v>
      </c>
      <c r="CX5071" s="174">
        <v>1288.9369999999999</v>
      </c>
    </row>
    <row r="5072" spans="84:102" x14ac:dyDescent="0.25">
      <c r="CF5072" s="3" t="s">
        <v>3073</v>
      </c>
      <c r="CG5072" s="174">
        <v>17197</v>
      </c>
      <c r="CH5072" s="174">
        <v>2210</v>
      </c>
      <c r="CI5072" s="174">
        <v>5</v>
      </c>
      <c r="CJ5072" s="174">
        <v>1288.797</v>
      </c>
      <c r="CK5072" s="174">
        <v>1288.797</v>
      </c>
      <c r="CU5072" s="174">
        <v>17197</v>
      </c>
      <c r="CV5072" s="174">
        <v>2210</v>
      </c>
      <c r="CW5072" s="174">
        <v>5</v>
      </c>
      <c r="CX5072" s="174">
        <v>1288.797</v>
      </c>
    </row>
    <row r="5073" spans="84:102" x14ac:dyDescent="0.25">
      <c r="CF5073" s="3" t="s">
        <v>3073</v>
      </c>
      <c r="CG5073" s="174">
        <v>463</v>
      </c>
      <c r="CH5073" s="174">
        <v>83622</v>
      </c>
      <c r="CI5073" s="174">
        <v>5</v>
      </c>
      <c r="CJ5073" s="174">
        <v>1288.77</v>
      </c>
      <c r="CK5073" s="174">
        <v>1288.77</v>
      </c>
      <c r="CU5073" s="174">
        <v>463</v>
      </c>
      <c r="CV5073" s="174">
        <v>83622</v>
      </c>
      <c r="CW5073" s="174">
        <v>5</v>
      </c>
      <c r="CX5073" s="174">
        <v>1288.77</v>
      </c>
    </row>
    <row r="5074" spans="84:102" x14ac:dyDescent="0.25">
      <c r="CF5074" s="3" t="s">
        <v>3073</v>
      </c>
      <c r="CG5074" s="174">
        <v>1730</v>
      </c>
      <c r="CH5074" s="174">
        <v>61528</v>
      </c>
      <c r="CI5074" s="174">
        <v>5</v>
      </c>
      <c r="CJ5074" s="174">
        <v>1288.6510000000001</v>
      </c>
      <c r="CK5074" s="174">
        <v>1288.6510000000001</v>
      </c>
      <c r="CU5074" s="174">
        <v>1730</v>
      </c>
      <c r="CV5074" s="174">
        <v>61528</v>
      </c>
      <c r="CW5074" s="174">
        <v>5</v>
      </c>
      <c r="CX5074" s="174">
        <v>1288.6510000000001</v>
      </c>
    </row>
    <row r="5075" spans="84:102" x14ac:dyDescent="0.25">
      <c r="CF5075" s="3" t="s">
        <v>3073</v>
      </c>
      <c r="CG5075" s="174">
        <v>837</v>
      </c>
      <c r="CH5075" s="174">
        <v>106825</v>
      </c>
      <c r="CI5075" s="174">
        <v>5</v>
      </c>
      <c r="CJ5075" s="174">
        <v>1288.577</v>
      </c>
      <c r="CK5075" s="174">
        <v>1288.577</v>
      </c>
      <c r="CU5075" s="174">
        <v>837</v>
      </c>
      <c r="CV5075" s="174">
        <v>106825</v>
      </c>
      <c r="CW5075" s="174">
        <v>5</v>
      </c>
      <c r="CX5075" s="174">
        <v>1288.577</v>
      </c>
    </row>
    <row r="5076" spans="84:102" x14ac:dyDescent="0.25">
      <c r="CF5076" s="3" t="s">
        <v>3073</v>
      </c>
      <c r="CG5076" s="174">
        <v>125083</v>
      </c>
      <c r="CH5076" s="174">
        <v>1272</v>
      </c>
      <c r="CI5076" s="174">
        <v>5</v>
      </c>
      <c r="CJ5076" s="174">
        <v>1288.348</v>
      </c>
      <c r="CK5076" s="174">
        <v>1288.348</v>
      </c>
      <c r="CU5076" s="174">
        <v>125083</v>
      </c>
      <c r="CV5076" s="174">
        <v>1272</v>
      </c>
      <c r="CW5076" s="174">
        <v>5</v>
      </c>
      <c r="CX5076" s="174">
        <v>1288.348</v>
      </c>
    </row>
    <row r="5077" spans="84:102" x14ac:dyDescent="0.25">
      <c r="CF5077" s="3" t="s">
        <v>3073</v>
      </c>
      <c r="CG5077" s="174">
        <v>2418</v>
      </c>
      <c r="CH5077" s="174">
        <v>31242</v>
      </c>
      <c r="CI5077" s="174">
        <v>5</v>
      </c>
      <c r="CJ5077" s="174">
        <v>1288.2</v>
      </c>
      <c r="CK5077" s="174">
        <v>1288.2</v>
      </c>
      <c r="CU5077" s="174">
        <v>2418</v>
      </c>
      <c r="CV5077" s="174">
        <v>31242</v>
      </c>
      <c r="CW5077" s="174">
        <v>5</v>
      </c>
      <c r="CX5077" s="174">
        <v>1288.2</v>
      </c>
    </row>
    <row r="5078" spans="84:102" x14ac:dyDescent="0.25">
      <c r="CF5078" s="3" t="s">
        <v>3073</v>
      </c>
      <c r="CG5078" s="174">
        <v>2513</v>
      </c>
      <c r="CH5078" s="174">
        <v>37471</v>
      </c>
      <c r="CI5078" s="174">
        <v>5</v>
      </c>
      <c r="CJ5078" s="174">
        <v>1287.6389999999999</v>
      </c>
      <c r="CK5078" s="174">
        <v>1287.6389999999999</v>
      </c>
      <c r="CU5078" s="174">
        <v>2513</v>
      </c>
      <c r="CV5078" s="174">
        <v>37471</v>
      </c>
      <c r="CW5078" s="174">
        <v>5</v>
      </c>
      <c r="CX5078" s="174">
        <v>1287.6389999999999</v>
      </c>
    </row>
    <row r="5079" spans="84:102" x14ac:dyDescent="0.25">
      <c r="CF5079" s="3" t="s">
        <v>3073</v>
      </c>
      <c r="CG5079" s="174">
        <v>833</v>
      </c>
      <c r="CH5079" s="174">
        <v>105766</v>
      </c>
      <c r="CI5079" s="174">
        <v>5</v>
      </c>
      <c r="CJ5079" s="174">
        <v>1287.5550000000001</v>
      </c>
      <c r="CK5079" s="174">
        <v>1287.5550000000001</v>
      </c>
      <c r="CU5079" s="174">
        <v>833</v>
      </c>
      <c r="CV5079" s="174">
        <v>105766</v>
      </c>
      <c r="CW5079" s="174">
        <v>5</v>
      </c>
      <c r="CX5079" s="174">
        <v>1287.5550000000001</v>
      </c>
    </row>
    <row r="5080" spans="84:102" x14ac:dyDescent="0.25">
      <c r="CF5080" s="3" t="s">
        <v>3073</v>
      </c>
      <c r="CG5080" s="174">
        <v>185378</v>
      </c>
      <c r="CH5080" s="174">
        <v>2896</v>
      </c>
      <c r="CI5080" s="174">
        <v>5</v>
      </c>
      <c r="CJ5080" s="174">
        <v>1287.5509999999999</v>
      </c>
      <c r="CK5080" s="174">
        <v>1287.5509999999999</v>
      </c>
      <c r="CU5080" s="174">
        <v>185378</v>
      </c>
      <c r="CV5080" s="174">
        <v>2896</v>
      </c>
      <c r="CW5080" s="174">
        <v>5</v>
      </c>
      <c r="CX5080" s="174">
        <v>1287.5509999999999</v>
      </c>
    </row>
    <row r="5081" spans="84:102" x14ac:dyDescent="0.25">
      <c r="CF5081" s="3" t="s">
        <v>3073</v>
      </c>
      <c r="CG5081" s="174">
        <v>1425</v>
      </c>
      <c r="CH5081" s="174">
        <v>103676</v>
      </c>
      <c r="CI5081" s="174">
        <v>5</v>
      </c>
      <c r="CJ5081" s="174">
        <v>1287.1110000000001</v>
      </c>
      <c r="CK5081" s="174">
        <v>1287.1110000000001</v>
      </c>
      <c r="CU5081" s="174">
        <v>1425</v>
      </c>
      <c r="CV5081" s="174">
        <v>103676</v>
      </c>
      <c r="CW5081" s="174">
        <v>5</v>
      </c>
      <c r="CX5081" s="174">
        <v>1287.1110000000001</v>
      </c>
    </row>
    <row r="5082" spans="84:102" x14ac:dyDescent="0.25">
      <c r="CF5082" s="3" t="s">
        <v>3073</v>
      </c>
      <c r="CG5082" s="174">
        <v>163367</v>
      </c>
      <c r="CH5082" s="174">
        <v>3265</v>
      </c>
      <c r="CI5082" s="174">
        <v>5</v>
      </c>
      <c r="CJ5082" s="174">
        <v>1287.069</v>
      </c>
      <c r="CK5082" s="174">
        <v>1287.069</v>
      </c>
      <c r="CU5082" s="174">
        <v>163367</v>
      </c>
      <c r="CV5082" s="174">
        <v>3265</v>
      </c>
      <c r="CW5082" s="174">
        <v>5</v>
      </c>
      <c r="CX5082" s="174">
        <v>1287.069</v>
      </c>
    </row>
    <row r="5083" spans="84:102" x14ac:dyDescent="0.25">
      <c r="CF5083" s="3" t="s">
        <v>3073</v>
      </c>
      <c r="CG5083" s="174">
        <v>1183</v>
      </c>
      <c r="CH5083" s="174">
        <v>139277</v>
      </c>
      <c r="CI5083" s="174">
        <v>5</v>
      </c>
      <c r="CJ5083" s="174">
        <v>1286.9960000000001</v>
      </c>
      <c r="CK5083" s="174">
        <v>1286.9960000000001</v>
      </c>
      <c r="CU5083" s="174">
        <v>1183</v>
      </c>
      <c r="CV5083" s="174">
        <v>139277</v>
      </c>
      <c r="CW5083" s="174">
        <v>5</v>
      </c>
      <c r="CX5083" s="174">
        <v>1286.9960000000001</v>
      </c>
    </row>
    <row r="5084" spans="84:102" x14ac:dyDescent="0.25">
      <c r="CF5084" s="3" t="s">
        <v>3073</v>
      </c>
      <c r="CG5084" s="174">
        <v>94390</v>
      </c>
      <c r="CH5084" s="174">
        <v>1968</v>
      </c>
      <c r="CI5084" s="174">
        <v>5</v>
      </c>
      <c r="CJ5084" s="174">
        <v>1286.9079999999999</v>
      </c>
      <c r="CK5084" s="174">
        <v>1286.9079999999999</v>
      </c>
      <c r="CU5084" s="174">
        <v>94390</v>
      </c>
      <c r="CV5084" s="174">
        <v>1968</v>
      </c>
      <c r="CW5084" s="174">
        <v>5</v>
      </c>
      <c r="CX5084" s="174">
        <v>1286.9079999999999</v>
      </c>
    </row>
    <row r="5085" spans="84:102" x14ac:dyDescent="0.25">
      <c r="CF5085" s="3" t="s">
        <v>3073</v>
      </c>
      <c r="CG5085" s="174">
        <v>105175</v>
      </c>
      <c r="CH5085" s="174">
        <v>848</v>
      </c>
      <c r="CI5085" s="174">
        <v>5</v>
      </c>
      <c r="CJ5085" s="174">
        <v>1286.7860000000001</v>
      </c>
      <c r="CK5085" s="174">
        <v>1286.7860000000001</v>
      </c>
      <c r="CU5085" s="174">
        <v>105175</v>
      </c>
      <c r="CV5085" s="174">
        <v>848</v>
      </c>
      <c r="CW5085" s="174">
        <v>5</v>
      </c>
      <c r="CX5085" s="174">
        <v>1286.7860000000001</v>
      </c>
    </row>
    <row r="5086" spans="84:102" x14ac:dyDescent="0.25">
      <c r="CF5086" s="3" t="s">
        <v>3073</v>
      </c>
      <c r="CG5086" s="174">
        <v>1233</v>
      </c>
      <c r="CH5086" s="174">
        <v>130062</v>
      </c>
      <c r="CI5086" s="174">
        <v>5</v>
      </c>
      <c r="CJ5086" s="174">
        <v>1286.5830000000001</v>
      </c>
      <c r="CK5086" s="174">
        <v>1286.5830000000001</v>
      </c>
      <c r="CU5086" s="174">
        <v>1233</v>
      </c>
      <c r="CV5086" s="174">
        <v>130062</v>
      </c>
      <c r="CW5086" s="174">
        <v>5</v>
      </c>
      <c r="CX5086" s="174">
        <v>1286.5830000000001</v>
      </c>
    </row>
    <row r="5087" spans="84:102" x14ac:dyDescent="0.25">
      <c r="CF5087" s="3" t="s">
        <v>3073</v>
      </c>
      <c r="CG5087" s="174">
        <v>169846</v>
      </c>
      <c r="CH5087" s="174">
        <v>3368</v>
      </c>
      <c r="CI5087" s="174">
        <v>5</v>
      </c>
      <c r="CJ5087" s="174">
        <v>1286.2270000000001</v>
      </c>
      <c r="CK5087" s="174">
        <v>1286.2270000000001</v>
      </c>
      <c r="CU5087" s="174">
        <v>169846</v>
      </c>
      <c r="CV5087" s="174">
        <v>3368</v>
      </c>
      <c r="CW5087" s="174">
        <v>5</v>
      </c>
      <c r="CX5087" s="174">
        <v>1286.2270000000001</v>
      </c>
    </row>
    <row r="5088" spans="84:102" x14ac:dyDescent="0.25">
      <c r="CF5088" s="3" t="s">
        <v>3073</v>
      </c>
      <c r="CG5088" s="174">
        <v>155384</v>
      </c>
      <c r="CH5088" s="174">
        <v>3224</v>
      </c>
      <c r="CI5088" s="174">
        <v>5</v>
      </c>
      <c r="CJ5088" s="174">
        <v>1286.201</v>
      </c>
      <c r="CK5088" s="174">
        <v>1286.201</v>
      </c>
      <c r="CU5088" s="174">
        <v>155384</v>
      </c>
      <c r="CV5088" s="174">
        <v>3224</v>
      </c>
      <c r="CW5088" s="174">
        <v>5</v>
      </c>
      <c r="CX5088" s="174">
        <v>1286.201</v>
      </c>
    </row>
    <row r="5089" spans="84:102" x14ac:dyDescent="0.25">
      <c r="CF5089" s="3" t="s">
        <v>3073</v>
      </c>
      <c r="CG5089" s="174">
        <v>48491</v>
      </c>
      <c r="CH5089" s="174">
        <v>2660</v>
      </c>
      <c r="CI5089" s="174">
        <v>5</v>
      </c>
      <c r="CJ5089" s="174">
        <v>1286.174</v>
      </c>
      <c r="CK5089" s="174">
        <v>1286.174</v>
      </c>
      <c r="CU5089" s="174">
        <v>48491</v>
      </c>
      <c r="CV5089" s="174">
        <v>2660</v>
      </c>
      <c r="CW5089" s="174">
        <v>5</v>
      </c>
      <c r="CX5089" s="174">
        <v>1286.174</v>
      </c>
    </row>
    <row r="5090" spans="84:102" x14ac:dyDescent="0.25">
      <c r="CF5090" s="3" t="s">
        <v>3073</v>
      </c>
      <c r="CG5090" s="174">
        <v>88432</v>
      </c>
      <c r="CH5090" s="174">
        <v>639</v>
      </c>
      <c r="CI5090" s="174">
        <v>5</v>
      </c>
      <c r="CJ5090" s="174">
        <v>1285.9159999999999</v>
      </c>
      <c r="CK5090" s="174">
        <v>1285.9159999999999</v>
      </c>
      <c r="CU5090" s="174">
        <v>88432</v>
      </c>
      <c r="CV5090" s="174">
        <v>639</v>
      </c>
      <c r="CW5090" s="174">
        <v>5</v>
      </c>
      <c r="CX5090" s="174">
        <v>1285.9159999999999</v>
      </c>
    </row>
    <row r="5091" spans="84:102" x14ac:dyDescent="0.25">
      <c r="CF5091" s="3" t="s">
        <v>3073</v>
      </c>
      <c r="CG5091" s="174">
        <v>165937</v>
      </c>
      <c r="CH5091" s="174">
        <v>3332</v>
      </c>
      <c r="CI5091" s="174">
        <v>5</v>
      </c>
      <c r="CJ5091" s="174">
        <v>1285.867</v>
      </c>
      <c r="CK5091" s="174">
        <v>1285.867</v>
      </c>
      <c r="CU5091" s="174">
        <v>165937</v>
      </c>
      <c r="CV5091" s="174">
        <v>3332</v>
      </c>
      <c r="CW5091" s="174">
        <v>5</v>
      </c>
      <c r="CX5091" s="174">
        <v>1285.867</v>
      </c>
    </row>
    <row r="5092" spans="84:102" x14ac:dyDescent="0.25">
      <c r="CF5092" s="3" t="s">
        <v>3073</v>
      </c>
      <c r="CG5092" s="174">
        <v>3215</v>
      </c>
      <c r="CH5092" s="174">
        <v>156683</v>
      </c>
      <c r="CI5092" s="174">
        <v>5</v>
      </c>
      <c r="CJ5092" s="174">
        <v>1285.771</v>
      </c>
      <c r="CK5092" s="174">
        <v>1285.771</v>
      </c>
      <c r="CU5092" s="174">
        <v>3215</v>
      </c>
      <c r="CV5092" s="174">
        <v>156683</v>
      </c>
      <c r="CW5092" s="174">
        <v>5</v>
      </c>
      <c r="CX5092" s="174">
        <v>1285.771</v>
      </c>
    </row>
    <row r="5093" spans="84:102" x14ac:dyDescent="0.25">
      <c r="CF5093" s="3" t="s">
        <v>3073</v>
      </c>
      <c r="CG5093" s="174">
        <v>77604</v>
      </c>
      <c r="CH5093" s="174">
        <v>369</v>
      </c>
      <c r="CI5093" s="174">
        <v>5</v>
      </c>
      <c r="CJ5093" s="174">
        <v>1285.482</v>
      </c>
      <c r="CK5093" s="174">
        <v>1285.482</v>
      </c>
      <c r="CU5093" s="174">
        <v>77604</v>
      </c>
      <c r="CV5093" s="174">
        <v>369</v>
      </c>
      <c r="CW5093" s="174">
        <v>5</v>
      </c>
      <c r="CX5093" s="174">
        <v>1285.482</v>
      </c>
    </row>
    <row r="5094" spans="84:102" x14ac:dyDescent="0.25">
      <c r="CF5094" s="3" t="s">
        <v>3073</v>
      </c>
      <c r="CG5094" s="174">
        <v>18912</v>
      </c>
      <c r="CH5094" s="174">
        <v>2227</v>
      </c>
      <c r="CI5094" s="174">
        <v>5</v>
      </c>
      <c r="CJ5094" s="174">
        <v>1285.1859999999999</v>
      </c>
      <c r="CK5094" s="174">
        <v>1285.1859999999999</v>
      </c>
      <c r="CU5094" s="174">
        <v>18912</v>
      </c>
      <c r="CV5094" s="174">
        <v>2227</v>
      </c>
      <c r="CW5094" s="174">
        <v>5</v>
      </c>
      <c r="CX5094" s="174">
        <v>1285.1859999999999</v>
      </c>
    </row>
    <row r="5095" spans="84:102" x14ac:dyDescent="0.25">
      <c r="CF5095" s="3" t="s">
        <v>3073</v>
      </c>
      <c r="CG5095" s="174">
        <v>103676</v>
      </c>
      <c r="CH5095" s="174">
        <v>1425</v>
      </c>
      <c r="CI5095" s="174">
        <v>5</v>
      </c>
      <c r="CJ5095" s="174">
        <v>1285.077</v>
      </c>
      <c r="CK5095" s="174">
        <v>1285.077</v>
      </c>
      <c r="CU5095" s="174">
        <v>103676</v>
      </c>
      <c r="CV5095" s="174">
        <v>1425</v>
      </c>
      <c r="CW5095" s="174">
        <v>5</v>
      </c>
      <c r="CX5095" s="174">
        <v>1285.077</v>
      </c>
    </row>
    <row r="5096" spans="84:102" x14ac:dyDescent="0.25">
      <c r="CF5096" s="3" t="s">
        <v>3073</v>
      </c>
      <c r="CG5096" s="174">
        <v>150435</v>
      </c>
      <c r="CH5096" s="174">
        <v>2835</v>
      </c>
      <c r="CI5096" s="174">
        <v>5</v>
      </c>
      <c r="CJ5096" s="174">
        <v>1284.865</v>
      </c>
      <c r="CK5096" s="174">
        <v>1284.865</v>
      </c>
      <c r="CU5096" s="174">
        <v>150435</v>
      </c>
      <c r="CV5096" s="174">
        <v>2835</v>
      </c>
      <c r="CW5096" s="174">
        <v>5</v>
      </c>
      <c r="CX5096" s="174">
        <v>1284.865</v>
      </c>
    </row>
    <row r="5097" spans="84:102" x14ac:dyDescent="0.25">
      <c r="CF5097" s="3" t="s">
        <v>3073</v>
      </c>
      <c r="CG5097" s="174">
        <v>1256</v>
      </c>
      <c r="CH5097" s="174">
        <v>126313</v>
      </c>
      <c r="CI5097" s="174">
        <v>5</v>
      </c>
      <c r="CJ5097" s="174">
        <v>1284.7950000000001</v>
      </c>
      <c r="CK5097" s="174">
        <v>1284.7950000000001</v>
      </c>
      <c r="CU5097" s="174">
        <v>1256</v>
      </c>
      <c r="CV5097" s="174">
        <v>126313</v>
      </c>
      <c r="CW5097" s="174">
        <v>5</v>
      </c>
      <c r="CX5097" s="174">
        <v>1284.7950000000001</v>
      </c>
    </row>
    <row r="5098" spans="84:102" x14ac:dyDescent="0.25">
      <c r="CF5098" s="3" t="s">
        <v>3073</v>
      </c>
      <c r="CG5098" s="174">
        <v>42371</v>
      </c>
      <c r="CH5098" s="174">
        <v>2593</v>
      </c>
      <c r="CI5098" s="174">
        <v>5</v>
      </c>
      <c r="CJ5098" s="174">
        <v>1284.6579999999999</v>
      </c>
      <c r="CK5098" s="174">
        <v>1284.6579999999999</v>
      </c>
      <c r="CU5098" s="174">
        <v>42371</v>
      </c>
      <c r="CV5098" s="174">
        <v>2593</v>
      </c>
      <c r="CW5098" s="174">
        <v>5</v>
      </c>
      <c r="CX5098" s="174">
        <v>1284.6579999999999</v>
      </c>
    </row>
    <row r="5099" spans="84:102" x14ac:dyDescent="0.25">
      <c r="CF5099" s="3" t="s">
        <v>3073</v>
      </c>
      <c r="CG5099" s="174">
        <v>142000</v>
      </c>
      <c r="CH5099" s="174">
        <v>1174</v>
      </c>
      <c r="CI5099" s="174">
        <v>5</v>
      </c>
      <c r="CJ5099" s="174">
        <v>1284.394</v>
      </c>
      <c r="CK5099" s="174">
        <v>1284.394</v>
      </c>
      <c r="CU5099" s="174">
        <v>142000</v>
      </c>
      <c r="CV5099" s="174">
        <v>1174</v>
      </c>
      <c r="CW5099" s="174">
        <v>5</v>
      </c>
      <c r="CX5099" s="174">
        <v>1284.394</v>
      </c>
    </row>
    <row r="5100" spans="84:102" x14ac:dyDescent="0.25">
      <c r="CF5100" s="3" t="s">
        <v>3073</v>
      </c>
      <c r="CG5100" s="174">
        <v>39</v>
      </c>
      <c r="CH5100" s="174">
        <v>64659</v>
      </c>
      <c r="CI5100" s="174">
        <v>5</v>
      </c>
      <c r="CJ5100" s="174">
        <v>1284.3810000000001</v>
      </c>
      <c r="CK5100" s="174">
        <v>1284.3810000000001</v>
      </c>
      <c r="CU5100" s="174">
        <v>39</v>
      </c>
      <c r="CV5100" s="174">
        <v>64659</v>
      </c>
      <c r="CW5100" s="174">
        <v>5</v>
      </c>
      <c r="CX5100" s="174">
        <v>1284.3810000000001</v>
      </c>
    </row>
    <row r="5101" spans="84:102" x14ac:dyDescent="0.25">
      <c r="CF5101" s="3" t="s">
        <v>3073</v>
      </c>
      <c r="CG5101" s="174">
        <v>61</v>
      </c>
      <c r="CH5101" s="174">
        <v>65130</v>
      </c>
      <c r="CI5101" s="174">
        <v>5</v>
      </c>
      <c r="CJ5101" s="174">
        <v>1284.3150000000001</v>
      </c>
      <c r="CK5101" s="174">
        <v>1284.3150000000001</v>
      </c>
      <c r="CU5101" s="174">
        <v>61</v>
      </c>
      <c r="CV5101" s="174">
        <v>65130</v>
      </c>
      <c r="CW5101" s="174">
        <v>5</v>
      </c>
      <c r="CX5101" s="174">
        <v>1284.3150000000001</v>
      </c>
    </row>
    <row r="5102" spans="84:102" x14ac:dyDescent="0.25">
      <c r="CF5102" s="3" t="s">
        <v>3073</v>
      </c>
      <c r="CG5102" s="174">
        <v>1457</v>
      </c>
      <c r="CH5102" s="174">
        <v>98708</v>
      </c>
      <c r="CI5102" s="174">
        <v>5</v>
      </c>
      <c r="CJ5102" s="174">
        <v>1284.2629999999999</v>
      </c>
      <c r="CK5102" s="174">
        <v>1284.2629999999999</v>
      </c>
      <c r="CU5102" s="174">
        <v>1457</v>
      </c>
      <c r="CV5102" s="174">
        <v>98708</v>
      </c>
      <c r="CW5102" s="174">
        <v>5</v>
      </c>
      <c r="CX5102" s="174">
        <v>1284.2629999999999</v>
      </c>
    </row>
    <row r="5103" spans="84:102" x14ac:dyDescent="0.25">
      <c r="CF5103" s="3" t="s">
        <v>3073</v>
      </c>
      <c r="CG5103" s="174">
        <v>1064</v>
      </c>
      <c r="CH5103" s="174">
        <v>129162</v>
      </c>
      <c r="CI5103" s="174">
        <v>5</v>
      </c>
      <c r="CJ5103" s="174">
        <v>1283.903</v>
      </c>
      <c r="CK5103" s="174">
        <v>1283.903</v>
      </c>
      <c r="CU5103" s="174">
        <v>1064</v>
      </c>
      <c r="CV5103" s="174">
        <v>129162</v>
      </c>
      <c r="CW5103" s="174">
        <v>5</v>
      </c>
      <c r="CX5103" s="174">
        <v>1283.903</v>
      </c>
    </row>
    <row r="5104" spans="84:102" x14ac:dyDescent="0.25">
      <c r="CF5104" s="3" t="s">
        <v>3073</v>
      </c>
      <c r="CG5104" s="174">
        <v>77141</v>
      </c>
      <c r="CH5104" s="174">
        <v>3521</v>
      </c>
      <c r="CI5104" s="174">
        <v>5</v>
      </c>
      <c r="CJ5104" s="174">
        <v>1283.6669999999999</v>
      </c>
      <c r="CK5104" s="174">
        <v>1283.6669999999999</v>
      </c>
      <c r="CU5104" s="174">
        <v>77141</v>
      </c>
      <c r="CV5104" s="174">
        <v>3521</v>
      </c>
      <c r="CW5104" s="174">
        <v>5</v>
      </c>
      <c r="CX5104" s="174">
        <v>1283.6669999999999</v>
      </c>
    </row>
    <row r="5105" spans="84:102" x14ac:dyDescent="0.25">
      <c r="CF5105" s="3" t="s">
        <v>3073</v>
      </c>
      <c r="CG5105" s="174">
        <v>1210</v>
      </c>
      <c r="CH5105" s="174">
        <v>131545</v>
      </c>
      <c r="CI5105" s="174">
        <v>5</v>
      </c>
      <c r="CJ5105" s="174">
        <v>1283.616</v>
      </c>
      <c r="CK5105" s="174">
        <v>1283.616</v>
      </c>
      <c r="CU5105" s="174">
        <v>1210</v>
      </c>
      <c r="CV5105" s="174">
        <v>131545</v>
      </c>
      <c r="CW5105" s="174">
        <v>5</v>
      </c>
      <c r="CX5105" s="174">
        <v>1283.616</v>
      </c>
    </row>
    <row r="5106" spans="84:102" x14ac:dyDescent="0.25">
      <c r="CF5106" s="3" t="s">
        <v>3073</v>
      </c>
      <c r="CG5106" s="174">
        <v>2660</v>
      </c>
      <c r="CH5106" s="174">
        <v>48491</v>
      </c>
      <c r="CI5106" s="174">
        <v>5</v>
      </c>
      <c r="CJ5106" s="174">
        <v>1283.3309999999999</v>
      </c>
      <c r="CK5106" s="174">
        <v>1283.3309999999999</v>
      </c>
      <c r="CU5106" s="174">
        <v>2660</v>
      </c>
      <c r="CV5106" s="174">
        <v>48491</v>
      </c>
      <c r="CW5106" s="174">
        <v>5</v>
      </c>
      <c r="CX5106" s="174">
        <v>1283.3309999999999</v>
      </c>
    </row>
    <row r="5107" spans="84:102" x14ac:dyDescent="0.25">
      <c r="CF5107" s="3" t="s">
        <v>3073</v>
      </c>
      <c r="CG5107" s="174">
        <v>1645</v>
      </c>
      <c r="CH5107" s="174">
        <v>72983</v>
      </c>
      <c r="CI5107" s="174">
        <v>5</v>
      </c>
      <c r="CJ5107" s="174">
        <v>1283.1569999999999</v>
      </c>
      <c r="CK5107" s="174">
        <v>1283.1569999999999</v>
      </c>
      <c r="CU5107" s="174">
        <v>1645</v>
      </c>
      <c r="CV5107" s="174">
        <v>72983</v>
      </c>
      <c r="CW5107" s="174">
        <v>5</v>
      </c>
      <c r="CX5107" s="174">
        <v>1283.1569999999999</v>
      </c>
    </row>
    <row r="5108" spans="84:102" x14ac:dyDescent="0.25">
      <c r="CF5108" s="3" t="s">
        <v>3073</v>
      </c>
      <c r="CG5108" s="174">
        <v>3679</v>
      </c>
      <c r="CH5108" s="174">
        <v>121214</v>
      </c>
      <c r="CI5108" s="174">
        <v>5</v>
      </c>
      <c r="CJ5108" s="174">
        <v>1282.8910000000001</v>
      </c>
      <c r="CK5108" s="174">
        <v>1282.8910000000001</v>
      </c>
      <c r="CU5108" s="174">
        <v>3679</v>
      </c>
      <c r="CV5108" s="174">
        <v>121214</v>
      </c>
      <c r="CW5108" s="174">
        <v>5</v>
      </c>
      <c r="CX5108" s="174">
        <v>1282.8910000000001</v>
      </c>
    </row>
    <row r="5109" spans="84:102" x14ac:dyDescent="0.25">
      <c r="CF5109" s="3" t="s">
        <v>3073</v>
      </c>
      <c r="CG5109" s="174">
        <v>74446</v>
      </c>
      <c r="CH5109" s="174">
        <v>320</v>
      </c>
      <c r="CI5109" s="174">
        <v>5</v>
      </c>
      <c r="CJ5109" s="174">
        <v>1282.6089999999999</v>
      </c>
      <c r="CK5109" s="174">
        <v>1282.6089999999999</v>
      </c>
      <c r="CU5109" s="174">
        <v>74446</v>
      </c>
      <c r="CV5109" s="174">
        <v>320</v>
      </c>
      <c r="CW5109" s="174">
        <v>5</v>
      </c>
      <c r="CX5109" s="174">
        <v>1282.6089999999999</v>
      </c>
    </row>
    <row r="5110" spans="84:102" x14ac:dyDescent="0.25">
      <c r="CF5110" s="3" t="s">
        <v>3073</v>
      </c>
      <c r="CG5110" s="174">
        <v>736</v>
      </c>
      <c r="CH5110" s="174">
        <v>96458</v>
      </c>
      <c r="CI5110" s="174">
        <v>5</v>
      </c>
      <c r="CJ5110" s="174">
        <v>1282.4110000000001</v>
      </c>
      <c r="CK5110" s="174">
        <v>1282.4110000000001</v>
      </c>
      <c r="CU5110" s="174">
        <v>736</v>
      </c>
      <c r="CV5110" s="174">
        <v>96458</v>
      </c>
      <c r="CW5110" s="174">
        <v>5</v>
      </c>
      <c r="CX5110" s="174">
        <v>1282.4110000000001</v>
      </c>
    </row>
    <row r="5111" spans="84:102" x14ac:dyDescent="0.25">
      <c r="CF5111" s="3" t="s">
        <v>3073</v>
      </c>
      <c r="CG5111" s="174">
        <v>168868</v>
      </c>
      <c r="CH5111" s="174">
        <v>3362</v>
      </c>
      <c r="CI5111" s="174">
        <v>5</v>
      </c>
      <c r="CJ5111" s="174">
        <v>1282.3530000000001</v>
      </c>
      <c r="CK5111" s="174">
        <v>1282.3530000000001</v>
      </c>
      <c r="CU5111" s="174">
        <v>168868</v>
      </c>
      <c r="CV5111" s="174">
        <v>3362</v>
      </c>
      <c r="CW5111" s="174">
        <v>5</v>
      </c>
      <c r="CX5111" s="174">
        <v>1282.3530000000001</v>
      </c>
    </row>
    <row r="5112" spans="84:102" x14ac:dyDescent="0.25">
      <c r="CF5112" s="3" t="s">
        <v>3073</v>
      </c>
      <c r="CG5112" s="174">
        <v>66688</v>
      </c>
      <c r="CH5112" s="174">
        <v>143</v>
      </c>
      <c r="CI5112" s="174">
        <v>5</v>
      </c>
      <c r="CJ5112" s="174">
        <v>1282.269</v>
      </c>
      <c r="CK5112" s="174">
        <v>1282.269</v>
      </c>
      <c r="CU5112" s="174">
        <v>66688</v>
      </c>
      <c r="CV5112" s="174">
        <v>143</v>
      </c>
      <c r="CW5112" s="174">
        <v>5</v>
      </c>
      <c r="CX5112" s="174">
        <v>1282.269</v>
      </c>
    </row>
    <row r="5113" spans="84:102" x14ac:dyDescent="0.25">
      <c r="CF5113" s="3" t="s">
        <v>3073</v>
      </c>
      <c r="CG5113" s="174">
        <v>2510</v>
      </c>
      <c r="CH5113" s="174">
        <v>38933</v>
      </c>
      <c r="CI5113" s="174">
        <v>5</v>
      </c>
      <c r="CJ5113" s="174">
        <v>1282.1790000000001</v>
      </c>
      <c r="CK5113" s="174">
        <v>1282.1790000000001</v>
      </c>
      <c r="CU5113" s="174">
        <v>2510</v>
      </c>
      <c r="CV5113" s="174">
        <v>38933</v>
      </c>
      <c r="CW5113" s="174">
        <v>5</v>
      </c>
      <c r="CX5113" s="174">
        <v>1282.1790000000001</v>
      </c>
    </row>
    <row r="5114" spans="84:102" x14ac:dyDescent="0.25">
      <c r="CF5114" s="3" t="s">
        <v>3073</v>
      </c>
      <c r="CG5114" s="174">
        <v>92645</v>
      </c>
      <c r="CH5114" s="174">
        <v>3620</v>
      </c>
      <c r="CI5114" s="174">
        <v>5</v>
      </c>
      <c r="CJ5114" s="174">
        <v>1281.9359999999999</v>
      </c>
      <c r="CK5114" s="174">
        <v>1281.9359999999999</v>
      </c>
      <c r="CU5114" s="174">
        <v>92645</v>
      </c>
      <c r="CV5114" s="174">
        <v>3620</v>
      </c>
      <c r="CW5114" s="174">
        <v>5</v>
      </c>
      <c r="CX5114" s="174">
        <v>1281.9359999999999</v>
      </c>
    </row>
    <row r="5115" spans="84:102" x14ac:dyDescent="0.25">
      <c r="CF5115" s="3" t="s">
        <v>3073</v>
      </c>
      <c r="CG5115" s="174">
        <v>1756</v>
      </c>
      <c r="CH5115" s="174">
        <v>59271</v>
      </c>
      <c r="CI5115" s="174">
        <v>5</v>
      </c>
      <c r="CJ5115" s="174">
        <v>1281.8800000000001</v>
      </c>
      <c r="CK5115" s="174">
        <v>1281.8800000000001</v>
      </c>
      <c r="CU5115" s="174">
        <v>1756</v>
      </c>
      <c r="CV5115" s="174">
        <v>59271</v>
      </c>
      <c r="CW5115" s="174">
        <v>5</v>
      </c>
      <c r="CX5115" s="174">
        <v>1281.8800000000001</v>
      </c>
    </row>
    <row r="5116" spans="84:102" x14ac:dyDescent="0.25">
      <c r="CF5116" s="3" t="s">
        <v>3073</v>
      </c>
      <c r="CG5116" s="174">
        <v>81505</v>
      </c>
      <c r="CH5116" s="174">
        <v>1580</v>
      </c>
      <c r="CI5116" s="174">
        <v>5</v>
      </c>
      <c r="CJ5116" s="174">
        <v>1281.798</v>
      </c>
      <c r="CK5116" s="174">
        <v>1281.798</v>
      </c>
      <c r="CU5116" s="174">
        <v>81505</v>
      </c>
      <c r="CV5116" s="174">
        <v>1580</v>
      </c>
      <c r="CW5116" s="174">
        <v>5</v>
      </c>
      <c r="CX5116" s="174">
        <v>1281.798</v>
      </c>
    </row>
    <row r="5117" spans="84:102" x14ac:dyDescent="0.25">
      <c r="CF5117" s="3" t="s">
        <v>3073</v>
      </c>
      <c r="CG5117" s="174">
        <v>105766</v>
      </c>
      <c r="CH5117" s="174">
        <v>833</v>
      </c>
      <c r="CI5117" s="174">
        <v>5</v>
      </c>
      <c r="CJ5117" s="174">
        <v>1281.798</v>
      </c>
      <c r="CK5117" s="174">
        <v>1281.798</v>
      </c>
      <c r="CU5117" s="174">
        <v>105766</v>
      </c>
      <c r="CV5117" s="174">
        <v>833</v>
      </c>
      <c r="CW5117" s="174">
        <v>5</v>
      </c>
      <c r="CX5117" s="174">
        <v>1281.798</v>
      </c>
    </row>
    <row r="5118" spans="84:102" x14ac:dyDescent="0.25">
      <c r="CF5118" s="3" t="s">
        <v>3073</v>
      </c>
      <c r="CG5118" s="174">
        <v>100794</v>
      </c>
      <c r="CH5118" s="174">
        <v>1443</v>
      </c>
      <c r="CI5118" s="174">
        <v>5</v>
      </c>
      <c r="CJ5118" s="174">
        <v>1281.6959999999999</v>
      </c>
      <c r="CK5118" s="174">
        <v>1281.6959999999999</v>
      </c>
      <c r="CU5118" s="174">
        <v>100794</v>
      </c>
      <c r="CV5118" s="174">
        <v>1443</v>
      </c>
      <c r="CW5118" s="174">
        <v>5</v>
      </c>
      <c r="CX5118" s="174">
        <v>1281.6959999999999</v>
      </c>
    </row>
    <row r="5119" spans="84:102" x14ac:dyDescent="0.25">
      <c r="CF5119" s="3" t="s">
        <v>3073</v>
      </c>
      <c r="CG5119" s="174">
        <v>90</v>
      </c>
      <c r="CH5119" s="174">
        <v>65635</v>
      </c>
      <c r="CI5119" s="174">
        <v>5</v>
      </c>
      <c r="CJ5119" s="174">
        <v>1281.5060000000001</v>
      </c>
      <c r="CK5119" s="174">
        <v>1281.5060000000001</v>
      </c>
      <c r="CU5119" s="174">
        <v>90</v>
      </c>
      <c r="CV5119" s="174">
        <v>65635</v>
      </c>
      <c r="CW5119" s="174">
        <v>5</v>
      </c>
      <c r="CX5119" s="174">
        <v>1281.5060000000001</v>
      </c>
    </row>
    <row r="5120" spans="84:102" x14ac:dyDescent="0.25">
      <c r="CF5120" s="3" t="s">
        <v>3073</v>
      </c>
      <c r="CG5120" s="174">
        <v>98994</v>
      </c>
      <c r="CH5120" s="174">
        <v>747</v>
      </c>
      <c r="CI5120" s="174">
        <v>5</v>
      </c>
      <c r="CJ5120" s="174">
        <v>1281.1310000000001</v>
      </c>
      <c r="CK5120" s="174">
        <v>1281.1310000000001</v>
      </c>
      <c r="CU5120" s="174">
        <v>98994</v>
      </c>
      <c r="CV5120" s="174">
        <v>747</v>
      </c>
      <c r="CW5120" s="174">
        <v>5</v>
      </c>
      <c r="CX5120" s="174">
        <v>1281.1310000000001</v>
      </c>
    </row>
    <row r="5121" spans="84:102" x14ac:dyDescent="0.25">
      <c r="CF5121" s="3" t="s">
        <v>3073</v>
      </c>
      <c r="CG5121" s="174">
        <v>46251</v>
      </c>
      <c r="CH5121" s="174">
        <v>2620</v>
      </c>
      <c r="CI5121" s="174">
        <v>5</v>
      </c>
      <c r="CJ5121" s="174">
        <v>1280.6590000000001</v>
      </c>
      <c r="CK5121" s="174">
        <v>1280.6590000000001</v>
      </c>
      <c r="CU5121" s="174">
        <v>46251</v>
      </c>
      <c r="CV5121" s="174">
        <v>2620</v>
      </c>
      <c r="CW5121" s="174">
        <v>5</v>
      </c>
      <c r="CX5121" s="174">
        <v>1280.6590000000001</v>
      </c>
    </row>
    <row r="5122" spans="84:102" x14ac:dyDescent="0.25">
      <c r="CF5122" s="3" t="s">
        <v>3073</v>
      </c>
      <c r="CG5122" s="174">
        <v>2532</v>
      </c>
      <c r="CH5122" s="174">
        <v>44326</v>
      </c>
      <c r="CI5122" s="174">
        <v>5</v>
      </c>
      <c r="CJ5122" s="174">
        <v>1280.6420000000001</v>
      </c>
      <c r="CK5122" s="174">
        <v>1280.6420000000001</v>
      </c>
      <c r="CU5122" s="174">
        <v>2532</v>
      </c>
      <c r="CV5122" s="174">
        <v>44326</v>
      </c>
      <c r="CW5122" s="174">
        <v>5</v>
      </c>
      <c r="CX5122" s="174">
        <v>1280.6420000000001</v>
      </c>
    </row>
    <row r="5123" spans="84:102" x14ac:dyDescent="0.25">
      <c r="CF5123" s="3" t="s">
        <v>3073</v>
      </c>
      <c r="CG5123" s="174">
        <v>3696</v>
      </c>
      <c r="CH5123" s="174">
        <v>76201</v>
      </c>
      <c r="CI5123" s="174">
        <v>5</v>
      </c>
      <c r="CJ5123" s="174">
        <v>1280.616</v>
      </c>
      <c r="CK5123" s="174">
        <v>1280.616</v>
      </c>
      <c r="CU5123" s="174">
        <v>3696</v>
      </c>
      <c r="CV5123" s="174">
        <v>76201</v>
      </c>
      <c r="CW5123" s="174">
        <v>5</v>
      </c>
      <c r="CX5123" s="174">
        <v>1280.616</v>
      </c>
    </row>
    <row r="5124" spans="84:102" x14ac:dyDescent="0.25">
      <c r="CF5124" s="3" t="s">
        <v>3073</v>
      </c>
      <c r="CG5124" s="174">
        <v>800</v>
      </c>
      <c r="CH5124" s="174">
        <v>103198</v>
      </c>
      <c r="CI5124" s="174">
        <v>5</v>
      </c>
      <c r="CJ5124" s="174">
        <v>1280.4380000000001</v>
      </c>
      <c r="CK5124" s="174">
        <v>1280.4380000000001</v>
      </c>
      <c r="CU5124" s="174">
        <v>800</v>
      </c>
      <c r="CV5124" s="174">
        <v>103198</v>
      </c>
      <c r="CW5124" s="174">
        <v>5</v>
      </c>
      <c r="CX5124" s="174">
        <v>1280.4380000000001</v>
      </c>
    </row>
    <row r="5125" spans="84:102" x14ac:dyDescent="0.25">
      <c r="CF5125" s="3" t="s">
        <v>3073</v>
      </c>
      <c r="CG5125" s="174">
        <v>131140</v>
      </c>
      <c r="CH5125" s="174">
        <v>1071</v>
      </c>
      <c r="CI5125" s="174">
        <v>5</v>
      </c>
      <c r="CJ5125" s="174">
        <v>1279.9490000000001</v>
      </c>
      <c r="CK5125" s="174">
        <v>1279.9490000000001</v>
      </c>
      <c r="CU5125" s="174">
        <v>131140</v>
      </c>
      <c r="CV5125" s="174">
        <v>1071</v>
      </c>
      <c r="CW5125" s="174">
        <v>5</v>
      </c>
      <c r="CX5125" s="174">
        <v>1279.9490000000001</v>
      </c>
    </row>
    <row r="5126" spans="84:102" x14ac:dyDescent="0.25">
      <c r="CF5126" s="3" t="s">
        <v>3073</v>
      </c>
      <c r="CG5126" s="174">
        <v>147334</v>
      </c>
      <c r="CH5126" s="174">
        <v>2803</v>
      </c>
      <c r="CI5126" s="174">
        <v>5</v>
      </c>
      <c r="CJ5126" s="174">
        <v>1279.7070000000001</v>
      </c>
      <c r="CK5126" s="174">
        <v>1279.7070000000001</v>
      </c>
      <c r="CU5126" s="174">
        <v>147334</v>
      </c>
      <c r="CV5126" s="174">
        <v>2803</v>
      </c>
      <c r="CW5126" s="174">
        <v>5</v>
      </c>
      <c r="CX5126" s="174">
        <v>1279.7070000000001</v>
      </c>
    </row>
    <row r="5127" spans="84:102" x14ac:dyDescent="0.25">
      <c r="CF5127" s="3" t="s">
        <v>3073</v>
      </c>
      <c r="CG5127" s="174">
        <v>148934</v>
      </c>
      <c r="CH5127" s="174">
        <v>2853</v>
      </c>
      <c r="CI5127" s="174">
        <v>5</v>
      </c>
      <c r="CJ5127" s="174">
        <v>1279.5540000000001</v>
      </c>
      <c r="CK5127" s="174">
        <v>1279.5540000000001</v>
      </c>
      <c r="CU5127" s="174">
        <v>148934</v>
      </c>
      <c r="CV5127" s="174">
        <v>2853</v>
      </c>
      <c r="CW5127" s="174">
        <v>5</v>
      </c>
      <c r="CX5127" s="174">
        <v>1279.5540000000001</v>
      </c>
    </row>
    <row r="5128" spans="84:102" x14ac:dyDescent="0.25">
      <c r="CF5128" s="3" t="s">
        <v>3073</v>
      </c>
      <c r="CG5128" s="174">
        <v>2242</v>
      </c>
      <c r="CH5128" s="174">
        <v>19134</v>
      </c>
      <c r="CI5128" s="174">
        <v>5</v>
      </c>
      <c r="CJ5128" s="174">
        <v>1278.8989999999999</v>
      </c>
      <c r="CK5128" s="174">
        <v>1278.8989999999999</v>
      </c>
      <c r="CU5128" s="174">
        <v>2242</v>
      </c>
      <c r="CV5128" s="174">
        <v>19134</v>
      </c>
      <c r="CW5128" s="174">
        <v>5</v>
      </c>
      <c r="CX5128" s="174">
        <v>1278.8989999999999</v>
      </c>
    </row>
    <row r="5129" spans="84:102" x14ac:dyDescent="0.25">
      <c r="CF5129" s="3" t="s">
        <v>3073</v>
      </c>
      <c r="CG5129" s="174">
        <v>130</v>
      </c>
      <c r="CH5129" s="174">
        <v>67760</v>
      </c>
      <c r="CI5129" s="174">
        <v>5</v>
      </c>
      <c r="CJ5129" s="174">
        <v>1278.806</v>
      </c>
      <c r="CK5129" s="174">
        <v>1278.806</v>
      </c>
      <c r="CU5129" s="174">
        <v>130</v>
      </c>
      <c r="CV5129" s="174">
        <v>67760</v>
      </c>
      <c r="CW5129" s="174">
        <v>5</v>
      </c>
      <c r="CX5129" s="174">
        <v>1278.806</v>
      </c>
    </row>
    <row r="5130" spans="84:102" x14ac:dyDescent="0.25">
      <c r="CF5130" s="3" t="s">
        <v>3073</v>
      </c>
      <c r="CG5130" s="174">
        <v>2351</v>
      </c>
      <c r="CH5130" s="174">
        <v>25741</v>
      </c>
      <c r="CI5130" s="174">
        <v>5</v>
      </c>
      <c r="CJ5130" s="174">
        <v>1278.7739999999999</v>
      </c>
      <c r="CK5130" s="174">
        <v>1278.7739999999999</v>
      </c>
      <c r="CU5130" s="174">
        <v>2351</v>
      </c>
      <c r="CV5130" s="174">
        <v>25741</v>
      </c>
      <c r="CW5130" s="174">
        <v>5</v>
      </c>
      <c r="CX5130" s="174">
        <v>1278.7739999999999</v>
      </c>
    </row>
    <row r="5131" spans="84:102" x14ac:dyDescent="0.25">
      <c r="CF5131" s="3" t="s">
        <v>3073</v>
      </c>
      <c r="CG5131" s="174">
        <v>77116</v>
      </c>
      <c r="CH5131" s="174">
        <v>354</v>
      </c>
      <c r="CI5131" s="174">
        <v>5</v>
      </c>
      <c r="CJ5131" s="174">
        <v>1278.662</v>
      </c>
      <c r="CK5131" s="174">
        <v>1278.662</v>
      </c>
      <c r="CU5131" s="174">
        <v>77116</v>
      </c>
      <c r="CV5131" s="174">
        <v>354</v>
      </c>
      <c r="CW5131" s="174">
        <v>5</v>
      </c>
      <c r="CX5131" s="174">
        <v>1278.662</v>
      </c>
    </row>
    <row r="5132" spans="84:102" x14ac:dyDescent="0.25">
      <c r="CF5132" s="3" t="s">
        <v>3073</v>
      </c>
      <c r="CG5132" s="174">
        <v>115502</v>
      </c>
      <c r="CH5132" s="174">
        <v>987</v>
      </c>
      <c r="CI5132" s="174">
        <v>5</v>
      </c>
      <c r="CJ5132" s="174">
        <v>1278.278</v>
      </c>
      <c r="CK5132" s="174">
        <v>1278.278</v>
      </c>
      <c r="CU5132" s="174">
        <v>115502</v>
      </c>
      <c r="CV5132" s="174">
        <v>987</v>
      </c>
      <c r="CW5132" s="174">
        <v>5</v>
      </c>
      <c r="CX5132" s="174">
        <v>1278.278</v>
      </c>
    </row>
    <row r="5133" spans="84:102" x14ac:dyDescent="0.25">
      <c r="CF5133" s="3" t="s">
        <v>3073</v>
      </c>
      <c r="CG5133" s="174">
        <v>191</v>
      </c>
      <c r="CH5133" s="174">
        <v>68484</v>
      </c>
      <c r="CI5133" s="174">
        <v>5</v>
      </c>
      <c r="CJ5133" s="174">
        <v>1278.204</v>
      </c>
      <c r="CK5133" s="174">
        <v>1278.204</v>
      </c>
      <c r="CU5133" s="174">
        <v>191</v>
      </c>
      <c r="CV5133" s="174">
        <v>68484</v>
      </c>
      <c r="CW5133" s="174">
        <v>5</v>
      </c>
      <c r="CX5133" s="174">
        <v>1278.204</v>
      </c>
    </row>
    <row r="5134" spans="84:102" x14ac:dyDescent="0.25">
      <c r="CF5134" s="3" t="s">
        <v>3073</v>
      </c>
      <c r="CG5134" s="174">
        <v>1943</v>
      </c>
      <c r="CH5134" s="174">
        <v>82356</v>
      </c>
      <c r="CI5134" s="174">
        <v>5</v>
      </c>
      <c r="CJ5134" s="174">
        <v>1278.011</v>
      </c>
      <c r="CK5134" s="174">
        <v>1278.011</v>
      </c>
      <c r="CU5134" s="174">
        <v>1943</v>
      </c>
      <c r="CV5134" s="174">
        <v>82356</v>
      </c>
      <c r="CW5134" s="174">
        <v>5</v>
      </c>
      <c r="CX5134" s="174">
        <v>1278.011</v>
      </c>
    </row>
    <row r="5135" spans="84:102" x14ac:dyDescent="0.25">
      <c r="CF5135" s="3" t="s">
        <v>3073</v>
      </c>
      <c r="CG5135" s="174">
        <v>135278</v>
      </c>
      <c r="CH5135" s="174">
        <v>1207</v>
      </c>
      <c r="CI5135" s="174">
        <v>5</v>
      </c>
      <c r="CJ5135" s="174">
        <v>1277.9290000000001</v>
      </c>
      <c r="CK5135" s="174">
        <v>1277.9290000000001</v>
      </c>
      <c r="CU5135" s="174">
        <v>135278</v>
      </c>
      <c r="CV5135" s="174">
        <v>1207</v>
      </c>
      <c r="CW5135" s="174">
        <v>5</v>
      </c>
      <c r="CX5135" s="174">
        <v>1277.9290000000001</v>
      </c>
    </row>
    <row r="5136" spans="84:102" x14ac:dyDescent="0.25">
      <c r="CF5136" s="3" t="s">
        <v>3073</v>
      </c>
      <c r="CG5136" s="174">
        <v>21369</v>
      </c>
      <c r="CH5136" s="174">
        <v>2281</v>
      </c>
      <c r="CI5136" s="174">
        <v>5</v>
      </c>
      <c r="CJ5136" s="174">
        <v>1277.83</v>
      </c>
      <c r="CK5136" s="174">
        <v>1277.83</v>
      </c>
      <c r="CU5136" s="174">
        <v>21369</v>
      </c>
      <c r="CV5136" s="174">
        <v>2281</v>
      </c>
      <c r="CW5136" s="174">
        <v>5</v>
      </c>
      <c r="CX5136" s="174">
        <v>1277.83</v>
      </c>
    </row>
    <row r="5137" spans="84:102" x14ac:dyDescent="0.25">
      <c r="CF5137" s="3" t="s">
        <v>3073</v>
      </c>
      <c r="CG5137" s="174">
        <v>69238</v>
      </c>
      <c r="CH5137" s="174">
        <v>194</v>
      </c>
      <c r="CI5137" s="174">
        <v>5</v>
      </c>
      <c r="CJ5137" s="174">
        <v>1277.6420000000001</v>
      </c>
      <c r="CK5137" s="174">
        <v>1277.6420000000001</v>
      </c>
      <c r="CU5137" s="174">
        <v>69238</v>
      </c>
      <c r="CV5137" s="174">
        <v>194</v>
      </c>
      <c r="CW5137" s="174">
        <v>5</v>
      </c>
      <c r="CX5137" s="174">
        <v>1277.6420000000001</v>
      </c>
    </row>
    <row r="5138" spans="84:102" x14ac:dyDescent="0.25">
      <c r="CF5138" s="3" t="s">
        <v>3073</v>
      </c>
      <c r="CG5138" s="174">
        <v>163248</v>
      </c>
      <c r="CH5138" s="174">
        <v>3277</v>
      </c>
      <c r="CI5138" s="174">
        <v>5</v>
      </c>
      <c r="CJ5138" s="174">
        <v>1277.432</v>
      </c>
      <c r="CK5138" s="174">
        <v>1277.432</v>
      </c>
      <c r="CU5138" s="174">
        <v>163248</v>
      </c>
      <c r="CV5138" s="174">
        <v>3277</v>
      </c>
      <c r="CW5138" s="174">
        <v>5</v>
      </c>
      <c r="CX5138" s="174">
        <v>1277.432</v>
      </c>
    </row>
    <row r="5139" spans="84:102" x14ac:dyDescent="0.25">
      <c r="CF5139" s="3" t="s">
        <v>3073</v>
      </c>
      <c r="CG5139" s="174">
        <v>99646</v>
      </c>
      <c r="CH5139" s="174">
        <v>3643</v>
      </c>
      <c r="CI5139" s="174">
        <v>5</v>
      </c>
      <c r="CJ5139" s="174">
        <v>1277.241</v>
      </c>
      <c r="CK5139" s="174">
        <v>1277.241</v>
      </c>
      <c r="CU5139" s="174">
        <v>99646</v>
      </c>
      <c r="CV5139" s="174">
        <v>3643</v>
      </c>
      <c r="CW5139" s="174">
        <v>5</v>
      </c>
      <c r="CX5139" s="174">
        <v>1277.241</v>
      </c>
    </row>
    <row r="5140" spans="84:102" x14ac:dyDescent="0.25">
      <c r="CF5140" s="3" t="s">
        <v>3073</v>
      </c>
      <c r="CG5140" s="174">
        <v>2953</v>
      </c>
      <c r="CH5140" s="174">
        <v>153076</v>
      </c>
      <c r="CI5140" s="174">
        <v>5</v>
      </c>
      <c r="CJ5140" s="174">
        <v>1277.1389999999999</v>
      </c>
      <c r="CK5140" s="174">
        <v>1277.1389999999999</v>
      </c>
      <c r="CU5140" s="174">
        <v>2953</v>
      </c>
      <c r="CV5140" s="174">
        <v>153076</v>
      </c>
      <c r="CW5140" s="174">
        <v>5</v>
      </c>
      <c r="CX5140" s="174">
        <v>1277.1389999999999</v>
      </c>
    </row>
    <row r="5141" spans="84:102" x14ac:dyDescent="0.25">
      <c r="CF5141" s="3" t="s">
        <v>3073</v>
      </c>
      <c r="CG5141" s="174">
        <v>56669</v>
      </c>
      <c r="CH5141" s="174">
        <v>1779</v>
      </c>
      <c r="CI5141" s="174">
        <v>5</v>
      </c>
      <c r="CJ5141" s="174">
        <v>1276.942</v>
      </c>
      <c r="CK5141" s="174">
        <v>1276.942</v>
      </c>
      <c r="CU5141" s="174">
        <v>56669</v>
      </c>
      <c r="CV5141" s="174">
        <v>1779</v>
      </c>
      <c r="CW5141" s="174">
        <v>5</v>
      </c>
      <c r="CX5141" s="174">
        <v>1276.942</v>
      </c>
    </row>
    <row r="5142" spans="84:102" x14ac:dyDescent="0.25">
      <c r="CF5142" s="3" t="s">
        <v>3073</v>
      </c>
      <c r="CG5142" s="174">
        <v>163692</v>
      </c>
      <c r="CH5142" s="174">
        <v>3019</v>
      </c>
      <c r="CI5142" s="174">
        <v>5</v>
      </c>
      <c r="CJ5142" s="174">
        <v>1276.6400000000001</v>
      </c>
      <c r="CK5142" s="174">
        <v>1276.6400000000001</v>
      </c>
      <c r="CU5142" s="174">
        <v>163692</v>
      </c>
      <c r="CV5142" s="174">
        <v>3019</v>
      </c>
      <c r="CW5142" s="174">
        <v>5</v>
      </c>
      <c r="CX5142" s="174">
        <v>1276.6400000000001</v>
      </c>
    </row>
    <row r="5143" spans="84:102" x14ac:dyDescent="0.25">
      <c r="CF5143" s="3" t="s">
        <v>3073</v>
      </c>
      <c r="CG5143" s="174">
        <v>134856</v>
      </c>
      <c r="CH5143" s="174">
        <v>2713</v>
      </c>
      <c r="CI5143" s="174">
        <v>5</v>
      </c>
      <c r="CJ5143" s="174">
        <v>1276.528</v>
      </c>
      <c r="CK5143" s="174">
        <v>1276.528</v>
      </c>
      <c r="CU5143" s="174">
        <v>134856</v>
      </c>
      <c r="CV5143" s="174">
        <v>2713</v>
      </c>
      <c r="CW5143" s="174">
        <v>5</v>
      </c>
      <c r="CX5143" s="174">
        <v>1276.528</v>
      </c>
    </row>
    <row r="5144" spans="84:102" x14ac:dyDescent="0.25">
      <c r="CF5144" s="3" t="s">
        <v>3073</v>
      </c>
      <c r="CG5144" s="174">
        <v>15368</v>
      </c>
      <c r="CH5144" s="174">
        <v>2151</v>
      </c>
      <c r="CI5144" s="174">
        <v>5</v>
      </c>
      <c r="CJ5144" s="174">
        <v>1276.365</v>
      </c>
      <c r="CK5144" s="174">
        <v>1276.365</v>
      </c>
      <c r="CU5144" s="174">
        <v>15368</v>
      </c>
      <c r="CV5144" s="174">
        <v>2151</v>
      </c>
      <c r="CW5144" s="174">
        <v>5</v>
      </c>
      <c r="CX5144" s="174">
        <v>1276.365</v>
      </c>
    </row>
    <row r="5145" spans="84:102" x14ac:dyDescent="0.25">
      <c r="CF5145" s="3" t="s">
        <v>3073</v>
      </c>
      <c r="CG5145" s="174">
        <v>319</v>
      </c>
      <c r="CH5145" s="174">
        <v>73671</v>
      </c>
      <c r="CI5145" s="174">
        <v>5</v>
      </c>
      <c r="CJ5145" s="174">
        <v>1276.134</v>
      </c>
      <c r="CK5145" s="174">
        <v>1276.134</v>
      </c>
      <c r="CU5145" s="174">
        <v>319</v>
      </c>
      <c r="CV5145" s="174">
        <v>73671</v>
      </c>
      <c r="CW5145" s="174">
        <v>5</v>
      </c>
      <c r="CX5145" s="174">
        <v>1276.134</v>
      </c>
    </row>
    <row r="5146" spans="84:102" x14ac:dyDescent="0.25">
      <c r="CF5146" s="3" t="s">
        <v>3073</v>
      </c>
      <c r="CG5146" s="174">
        <v>3179</v>
      </c>
      <c r="CH5146" s="174">
        <v>152429</v>
      </c>
      <c r="CI5146" s="174">
        <v>5</v>
      </c>
      <c r="CJ5146" s="174">
        <v>1276.0509999999999</v>
      </c>
      <c r="CK5146" s="174">
        <v>1276.0509999999999</v>
      </c>
      <c r="CU5146" s="174">
        <v>3179</v>
      </c>
      <c r="CV5146" s="174">
        <v>152429</v>
      </c>
      <c r="CW5146" s="174">
        <v>5</v>
      </c>
      <c r="CX5146" s="174">
        <v>1276.0509999999999</v>
      </c>
    </row>
    <row r="5147" spans="84:102" x14ac:dyDescent="0.25">
      <c r="CF5147" s="3" t="s">
        <v>3073</v>
      </c>
      <c r="CG5147" s="174">
        <v>1829</v>
      </c>
      <c r="CH5147" s="174">
        <v>51244</v>
      </c>
      <c r="CI5147" s="174">
        <v>5</v>
      </c>
      <c r="CJ5147" s="174">
        <v>1275.8969999999999</v>
      </c>
      <c r="CK5147" s="174">
        <v>1275.8969999999999</v>
      </c>
      <c r="CU5147" s="174">
        <v>1829</v>
      </c>
      <c r="CV5147" s="174">
        <v>51244</v>
      </c>
      <c r="CW5147" s="174">
        <v>5</v>
      </c>
      <c r="CX5147" s="174">
        <v>1275.8969999999999</v>
      </c>
    </row>
    <row r="5148" spans="84:102" x14ac:dyDescent="0.25">
      <c r="CF5148" s="3" t="s">
        <v>3073</v>
      </c>
      <c r="CG5148" s="174">
        <v>787</v>
      </c>
      <c r="CH5148" s="174">
        <v>101650</v>
      </c>
      <c r="CI5148" s="174">
        <v>5</v>
      </c>
      <c r="CJ5148" s="174">
        <v>1275.78</v>
      </c>
      <c r="CK5148" s="174">
        <v>1275.78</v>
      </c>
      <c r="CU5148" s="174">
        <v>787</v>
      </c>
      <c r="CV5148" s="174">
        <v>101650</v>
      </c>
      <c r="CW5148" s="174">
        <v>5</v>
      </c>
      <c r="CX5148" s="174">
        <v>1275.78</v>
      </c>
    </row>
    <row r="5149" spans="84:102" x14ac:dyDescent="0.25">
      <c r="CF5149" s="3" t="s">
        <v>3073</v>
      </c>
      <c r="CG5149" s="174">
        <v>70779</v>
      </c>
      <c r="CH5149" s="174">
        <v>219</v>
      </c>
      <c r="CI5149" s="174">
        <v>5</v>
      </c>
      <c r="CJ5149" s="174">
        <v>1274.7429999999999</v>
      </c>
      <c r="CK5149" s="174">
        <v>1274.7429999999999</v>
      </c>
      <c r="CU5149" s="174">
        <v>70779</v>
      </c>
      <c r="CV5149" s="174">
        <v>219</v>
      </c>
      <c r="CW5149" s="174">
        <v>5</v>
      </c>
      <c r="CX5149" s="174">
        <v>1274.7429999999999</v>
      </c>
    </row>
    <row r="5150" spans="84:102" x14ac:dyDescent="0.25">
      <c r="CF5150" s="3" t="s">
        <v>3073</v>
      </c>
      <c r="CG5150" s="174">
        <v>2829</v>
      </c>
      <c r="CH5150" s="174">
        <v>148770</v>
      </c>
      <c r="CI5150" s="174">
        <v>5</v>
      </c>
      <c r="CJ5150" s="174">
        <v>1274.6479999999999</v>
      </c>
      <c r="CK5150" s="174">
        <v>1274.6479999999999</v>
      </c>
      <c r="CU5150" s="174">
        <v>2829</v>
      </c>
      <c r="CV5150" s="174">
        <v>148770</v>
      </c>
      <c r="CW5150" s="174">
        <v>5</v>
      </c>
      <c r="CX5150" s="174">
        <v>1274.6479999999999</v>
      </c>
    </row>
    <row r="5151" spans="84:102" x14ac:dyDescent="0.25">
      <c r="CF5151" s="3" t="s">
        <v>3073</v>
      </c>
      <c r="CG5151" s="174">
        <v>493</v>
      </c>
      <c r="CH5151" s="174">
        <v>84367</v>
      </c>
      <c r="CI5151" s="174">
        <v>5</v>
      </c>
      <c r="CJ5151" s="174">
        <v>1274.461</v>
      </c>
      <c r="CK5151" s="174">
        <v>1274.461</v>
      </c>
      <c r="CU5151" s="174">
        <v>493</v>
      </c>
      <c r="CV5151" s="174">
        <v>84367</v>
      </c>
      <c r="CW5151" s="174">
        <v>5</v>
      </c>
      <c r="CX5151" s="174">
        <v>1274.461</v>
      </c>
    </row>
    <row r="5152" spans="84:102" x14ac:dyDescent="0.25">
      <c r="CF5152" s="3" t="s">
        <v>3073</v>
      </c>
      <c r="CG5152" s="174">
        <v>64247</v>
      </c>
      <c r="CH5152" s="174">
        <v>41</v>
      </c>
      <c r="CI5152" s="174">
        <v>5</v>
      </c>
      <c r="CJ5152" s="174">
        <v>1274.421</v>
      </c>
      <c r="CK5152" s="174">
        <v>1274.421</v>
      </c>
      <c r="CU5152" s="174">
        <v>64247</v>
      </c>
      <c r="CV5152" s="174">
        <v>41</v>
      </c>
      <c r="CW5152" s="174">
        <v>5</v>
      </c>
      <c r="CX5152" s="174">
        <v>1274.421</v>
      </c>
    </row>
    <row r="5153" spans="84:102" x14ac:dyDescent="0.25">
      <c r="CF5153" s="3" t="s">
        <v>3073</v>
      </c>
      <c r="CG5153" s="174">
        <v>1660</v>
      </c>
      <c r="CH5153" s="174">
        <v>71240</v>
      </c>
      <c r="CI5153" s="174">
        <v>5</v>
      </c>
      <c r="CJ5153" s="174">
        <v>1274.3889999999999</v>
      </c>
      <c r="CK5153" s="174">
        <v>1274.3889999999999</v>
      </c>
      <c r="CU5153" s="174">
        <v>1660</v>
      </c>
      <c r="CV5153" s="174">
        <v>71240</v>
      </c>
      <c r="CW5153" s="174">
        <v>5</v>
      </c>
      <c r="CX5153" s="174">
        <v>1274.3889999999999</v>
      </c>
    </row>
    <row r="5154" spans="84:102" x14ac:dyDescent="0.25">
      <c r="CF5154" s="3" t="s">
        <v>3073</v>
      </c>
      <c r="CG5154" s="174">
        <v>85402</v>
      </c>
      <c r="CH5154" s="174">
        <v>573</v>
      </c>
      <c r="CI5154" s="174">
        <v>5</v>
      </c>
      <c r="CJ5154" s="174">
        <v>1274.3879999999999</v>
      </c>
      <c r="CK5154" s="174">
        <v>1274.3879999999999</v>
      </c>
      <c r="CU5154" s="174">
        <v>85402</v>
      </c>
      <c r="CV5154" s="174">
        <v>573</v>
      </c>
      <c r="CW5154" s="174">
        <v>5</v>
      </c>
      <c r="CX5154" s="174">
        <v>1274.3879999999999</v>
      </c>
    </row>
    <row r="5155" spans="84:102" x14ac:dyDescent="0.25">
      <c r="CF5155" s="3" t="s">
        <v>3073</v>
      </c>
      <c r="CG5155" s="174">
        <v>87410</v>
      </c>
      <c r="CH5155" s="174">
        <v>619</v>
      </c>
      <c r="CI5155" s="174">
        <v>5</v>
      </c>
      <c r="CJ5155" s="174">
        <v>1274.3430000000001</v>
      </c>
      <c r="CK5155" s="174">
        <v>1274.3430000000001</v>
      </c>
      <c r="CU5155" s="174">
        <v>87410</v>
      </c>
      <c r="CV5155" s="174">
        <v>619</v>
      </c>
      <c r="CW5155" s="174">
        <v>5</v>
      </c>
      <c r="CX5155" s="174">
        <v>1274.3430000000001</v>
      </c>
    </row>
    <row r="5156" spans="84:102" x14ac:dyDescent="0.25">
      <c r="CF5156" s="3" t="s">
        <v>3073</v>
      </c>
      <c r="CG5156" s="174">
        <v>246</v>
      </c>
      <c r="CH5156" s="174">
        <v>70277</v>
      </c>
      <c r="CI5156" s="174">
        <v>5</v>
      </c>
      <c r="CJ5156" s="174">
        <v>1274.221</v>
      </c>
      <c r="CK5156" s="174">
        <v>1274.221</v>
      </c>
      <c r="CU5156" s="174">
        <v>246</v>
      </c>
      <c r="CV5156" s="174">
        <v>70277</v>
      </c>
      <c r="CW5156" s="174">
        <v>5</v>
      </c>
      <c r="CX5156" s="174">
        <v>1274.221</v>
      </c>
    </row>
    <row r="5157" spans="84:102" x14ac:dyDescent="0.25">
      <c r="CF5157" s="3" t="s">
        <v>3073</v>
      </c>
      <c r="CG5157" s="174">
        <v>132593</v>
      </c>
      <c r="CH5157" s="174">
        <v>1214</v>
      </c>
      <c r="CI5157" s="174">
        <v>5</v>
      </c>
      <c r="CJ5157" s="174">
        <v>1273.8779999999999</v>
      </c>
      <c r="CK5157" s="174">
        <v>1273.8779999999999</v>
      </c>
      <c r="CU5157" s="174">
        <v>132593</v>
      </c>
      <c r="CV5157" s="174">
        <v>1214</v>
      </c>
      <c r="CW5157" s="174">
        <v>5</v>
      </c>
      <c r="CX5157" s="174">
        <v>1273.8779999999999</v>
      </c>
    </row>
    <row r="5158" spans="84:102" x14ac:dyDescent="0.25">
      <c r="CF5158" s="3" t="s">
        <v>3073</v>
      </c>
      <c r="CG5158" s="174">
        <v>81141</v>
      </c>
      <c r="CH5158" s="174">
        <v>398</v>
      </c>
      <c r="CI5158" s="174">
        <v>5</v>
      </c>
      <c r="CJ5158" s="174">
        <v>1273.671</v>
      </c>
      <c r="CK5158" s="174">
        <v>1273.671</v>
      </c>
      <c r="CU5158" s="174">
        <v>81141</v>
      </c>
      <c r="CV5158" s="174">
        <v>398</v>
      </c>
      <c r="CW5158" s="174">
        <v>5</v>
      </c>
      <c r="CX5158" s="174">
        <v>1273.671</v>
      </c>
    </row>
    <row r="5159" spans="84:102" x14ac:dyDescent="0.25">
      <c r="CF5159" s="3" t="s">
        <v>3073</v>
      </c>
      <c r="CG5159" s="174">
        <v>70277</v>
      </c>
      <c r="CH5159" s="174">
        <v>246</v>
      </c>
      <c r="CI5159" s="174">
        <v>5</v>
      </c>
      <c r="CJ5159" s="174">
        <v>1273.6130000000001</v>
      </c>
      <c r="CK5159" s="174">
        <v>1273.6130000000001</v>
      </c>
      <c r="CU5159" s="174">
        <v>70277</v>
      </c>
      <c r="CV5159" s="174">
        <v>246</v>
      </c>
      <c r="CW5159" s="174">
        <v>5</v>
      </c>
      <c r="CX5159" s="174">
        <v>1273.6130000000001</v>
      </c>
    </row>
    <row r="5160" spans="84:102" x14ac:dyDescent="0.25">
      <c r="CF5160" s="3" t="s">
        <v>3073</v>
      </c>
      <c r="CG5160" s="174">
        <v>3452</v>
      </c>
      <c r="CH5160" s="174">
        <v>181338</v>
      </c>
      <c r="CI5160" s="174">
        <v>5</v>
      </c>
      <c r="CJ5160" s="174">
        <v>1273.568</v>
      </c>
      <c r="CK5160" s="174">
        <v>1273.568</v>
      </c>
      <c r="CU5160" s="174">
        <v>3452</v>
      </c>
      <c r="CV5160" s="174">
        <v>181338</v>
      </c>
      <c r="CW5160" s="174">
        <v>5</v>
      </c>
      <c r="CX5160" s="174">
        <v>1273.568</v>
      </c>
    </row>
    <row r="5161" spans="84:102" x14ac:dyDescent="0.25">
      <c r="CF5161" s="3" t="s">
        <v>3073</v>
      </c>
      <c r="CG5161" s="174">
        <v>3650</v>
      </c>
      <c r="CH5161" s="174">
        <v>103965</v>
      </c>
      <c r="CI5161" s="174">
        <v>5</v>
      </c>
      <c r="CJ5161" s="174">
        <v>1273.5319999999999</v>
      </c>
      <c r="CK5161" s="174">
        <v>1273.5319999999999</v>
      </c>
      <c r="CU5161" s="174">
        <v>3650</v>
      </c>
      <c r="CV5161" s="174">
        <v>103965</v>
      </c>
      <c r="CW5161" s="174">
        <v>5</v>
      </c>
      <c r="CX5161" s="174">
        <v>1273.5319999999999</v>
      </c>
    </row>
    <row r="5162" spans="84:102" x14ac:dyDescent="0.25">
      <c r="CF5162" s="3" t="s">
        <v>3073</v>
      </c>
      <c r="CG5162" s="174">
        <v>149018</v>
      </c>
      <c r="CH5162" s="174">
        <v>2051</v>
      </c>
      <c r="CI5162" s="174">
        <v>5</v>
      </c>
      <c r="CJ5162" s="174">
        <v>1273.5150000000001</v>
      </c>
      <c r="CK5162" s="174">
        <v>1273.5150000000001</v>
      </c>
      <c r="CU5162" s="174">
        <v>149018</v>
      </c>
      <c r="CV5162" s="174">
        <v>2051</v>
      </c>
      <c r="CW5162" s="174">
        <v>5</v>
      </c>
      <c r="CX5162" s="174">
        <v>1273.5150000000001</v>
      </c>
    </row>
    <row r="5163" spans="84:102" x14ac:dyDescent="0.25">
      <c r="CF5163" s="3" t="s">
        <v>3073</v>
      </c>
      <c r="CG5163" s="174">
        <v>31535</v>
      </c>
      <c r="CH5163" s="174">
        <v>2477</v>
      </c>
      <c r="CI5163" s="174">
        <v>5</v>
      </c>
      <c r="CJ5163" s="174">
        <v>1273.3499999999999</v>
      </c>
      <c r="CK5163" s="174">
        <v>1273.3499999999999</v>
      </c>
      <c r="CU5163" s="174">
        <v>31535</v>
      </c>
      <c r="CV5163" s="174">
        <v>2477</v>
      </c>
      <c r="CW5163" s="174">
        <v>5</v>
      </c>
      <c r="CX5163" s="174">
        <v>1273.3499999999999</v>
      </c>
    </row>
    <row r="5164" spans="84:102" x14ac:dyDescent="0.25">
      <c r="CF5164" s="3" t="s">
        <v>3073</v>
      </c>
      <c r="CG5164" s="174">
        <v>138096</v>
      </c>
      <c r="CH5164" s="174">
        <v>1106</v>
      </c>
      <c r="CI5164" s="174">
        <v>5</v>
      </c>
      <c r="CJ5164" s="174">
        <v>1273.335</v>
      </c>
      <c r="CK5164" s="174">
        <v>1273.335</v>
      </c>
      <c r="CU5164" s="174">
        <v>138096</v>
      </c>
      <c r="CV5164" s="174">
        <v>1106</v>
      </c>
      <c r="CW5164" s="174">
        <v>5</v>
      </c>
      <c r="CX5164" s="174">
        <v>1273.335</v>
      </c>
    </row>
    <row r="5165" spans="84:102" x14ac:dyDescent="0.25">
      <c r="CF5165" s="3" t="s">
        <v>3073</v>
      </c>
      <c r="CG5165" s="174">
        <v>2620</v>
      </c>
      <c r="CH5165" s="174">
        <v>46251</v>
      </c>
      <c r="CI5165" s="174">
        <v>5</v>
      </c>
      <c r="CJ5165" s="174">
        <v>1273.259</v>
      </c>
      <c r="CK5165" s="174">
        <v>1273.259</v>
      </c>
      <c r="CU5165" s="174">
        <v>2620</v>
      </c>
      <c r="CV5165" s="174">
        <v>46251</v>
      </c>
      <c r="CW5165" s="174">
        <v>5</v>
      </c>
      <c r="CX5165" s="174">
        <v>1273.259</v>
      </c>
    </row>
    <row r="5166" spans="84:102" x14ac:dyDescent="0.25">
      <c r="CF5166" s="3" t="s">
        <v>3073</v>
      </c>
      <c r="CG5166" s="174">
        <v>3224</v>
      </c>
      <c r="CH5166" s="174">
        <v>155384</v>
      </c>
      <c r="CI5166" s="174">
        <v>5</v>
      </c>
      <c r="CJ5166" s="174">
        <v>1273.242</v>
      </c>
      <c r="CK5166" s="174">
        <v>1273.242</v>
      </c>
      <c r="CU5166" s="174">
        <v>3224</v>
      </c>
      <c r="CV5166" s="174">
        <v>155384</v>
      </c>
      <c r="CW5166" s="174">
        <v>5</v>
      </c>
      <c r="CX5166" s="174">
        <v>1273.242</v>
      </c>
    </row>
    <row r="5167" spans="84:102" x14ac:dyDescent="0.25">
      <c r="CF5167" s="3" t="s">
        <v>3073</v>
      </c>
      <c r="CG5167" s="174">
        <v>23516</v>
      </c>
      <c r="CH5167" s="174">
        <v>2308</v>
      </c>
      <c r="CI5167" s="174">
        <v>5</v>
      </c>
      <c r="CJ5167" s="174">
        <v>1273.0630000000001</v>
      </c>
      <c r="CK5167" s="174">
        <v>1273.0630000000001</v>
      </c>
      <c r="CU5167" s="174">
        <v>23516</v>
      </c>
      <c r="CV5167" s="174">
        <v>2308</v>
      </c>
      <c r="CW5167" s="174">
        <v>5</v>
      </c>
      <c r="CX5167" s="174">
        <v>1273.0630000000001</v>
      </c>
    </row>
    <row r="5168" spans="84:102" x14ac:dyDescent="0.25">
      <c r="CF5168" s="3" t="s">
        <v>3073</v>
      </c>
      <c r="CG5168" s="174">
        <v>88585</v>
      </c>
      <c r="CH5168" s="174">
        <v>1529</v>
      </c>
      <c r="CI5168" s="174">
        <v>5</v>
      </c>
      <c r="CJ5168" s="174">
        <v>1272.9159999999999</v>
      </c>
      <c r="CK5168" s="174">
        <v>1272.9159999999999</v>
      </c>
      <c r="CU5168" s="174">
        <v>88585</v>
      </c>
      <c r="CV5168" s="174">
        <v>1529</v>
      </c>
      <c r="CW5168" s="174">
        <v>5</v>
      </c>
      <c r="CX5168" s="174">
        <v>1272.9159999999999</v>
      </c>
    </row>
    <row r="5169" spans="84:102" x14ac:dyDescent="0.25">
      <c r="CF5169" s="3" t="s">
        <v>3073</v>
      </c>
      <c r="CG5169" s="174">
        <v>3239</v>
      </c>
      <c r="CH5169" s="174">
        <v>159730</v>
      </c>
      <c r="CI5169" s="174">
        <v>5</v>
      </c>
      <c r="CJ5169" s="174">
        <v>1272.4369999999999</v>
      </c>
      <c r="CK5169" s="174">
        <v>1272.4369999999999</v>
      </c>
      <c r="CU5169" s="174">
        <v>3239</v>
      </c>
      <c r="CV5169" s="174">
        <v>159730</v>
      </c>
      <c r="CW5169" s="174">
        <v>5</v>
      </c>
      <c r="CX5169" s="174">
        <v>1272.4369999999999</v>
      </c>
    </row>
    <row r="5170" spans="84:102" x14ac:dyDescent="0.25">
      <c r="CF5170" s="3" t="s">
        <v>3073</v>
      </c>
      <c r="CG5170" s="174">
        <v>352</v>
      </c>
      <c r="CH5170" s="174">
        <v>77259</v>
      </c>
      <c r="CI5170" s="174">
        <v>5</v>
      </c>
      <c r="CJ5170" s="174">
        <v>1272.0070000000001</v>
      </c>
      <c r="CK5170" s="174">
        <v>1272.0070000000001</v>
      </c>
      <c r="CU5170" s="174">
        <v>352</v>
      </c>
      <c r="CV5170" s="174">
        <v>77259</v>
      </c>
      <c r="CW5170" s="174">
        <v>5</v>
      </c>
      <c r="CX5170" s="174">
        <v>1272.0070000000001</v>
      </c>
    </row>
    <row r="5171" spans="84:102" x14ac:dyDescent="0.25">
      <c r="CF5171" s="3" t="s">
        <v>3073</v>
      </c>
      <c r="CG5171" s="174">
        <v>1511</v>
      </c>
      <c r="CH5171" s="174">
        <v>92044</v>
      </c>
      <c r="CI5171" s="174">
        <v>5</v>
      </c>
      <c r="CJ5171" s="174">
        <v>1271.7059999999999</v>
      </c>
      <c r="CK5171" s="174">
        <v>1271.7059999999999</v>
      </c>
      <c r="CU5171" s="174">
        <v>1511</v>
      </c>
      <c r="CV5171" s="174">
        <v>92044</v>
      </c>
      <c r="CW5171" s="174">
        <v>5</v>
      </c>
      <c r="CX5171" s="174">
        <v>1271.7059999999999</v>
      </c>
    </row>
    <row r="5172" spans="84:102" x14ac:dyDescent="0.25">
      <c r="CF5172" s="3" t="s">
        <v>3073</v>
      </c>
      <c r="CG5172" s="174">
        <v>70910</v>
      </c>
      <c r="CH5172" s="174">
        <v>1652</v>
      </c>
      <c r="CI5172" s="174">
        <v>5</v>
      </c>
      <c r="CJ5172" s="174">
        <v>1271.682</v>
      </c>
      <c r="CK5172" s="174">
        <v>1271.682</v>
      </c>
      <c r="CU5172" s="174">
        <v>70910</v>
      </c>
      <c r="CV5172" s="174">
        <v>1652</v>
      </c>
      <c r="CW5172" s="174">
        <v>5</v>
      </c>
      <c r="CX5172" s="174">
        <v>1271.682</v>
      </c>
    </row>
    <row r="5173" spans="84:102" x14ac:dyDescent="0.25">
      <c r="CF5173" s="3" t="s">
        <v>3073</v>
      </c>
      <c r="CG5173" s="174">
        <v>320</v>
      </c>
      <c r="CH5173" s="174">
        <v>74446</v>
      </c>
      <c r="CI5173" s="174">
        <v>5</v>
      </c>
      <c r="CJ5173" s="174">
        <v>1271.5640000000001</v>
      </c>
      <c r="CK5173" s="174">
        <v>1271.5640000000001</v>
      </c>
      <c r="CU5173" s="174">
        <v>320</v>
      </c>
      <c r="CV5173" s="174">
        <v>74446</v>
      </c>
      <c r="CW5173" s="174">
        <v>5</v>
      </c>
      <c r="CX5173" s="174">
        <v>1271.5640000000001</v>
      </c>
    </row>
    <row r="5174" spans="84:102" x14ac:dyDescent="0.25">
      <c r="CF5174" s="3" t="s">
        <v>3073</v>
      </c>
      <c r="CG5174" s="174">
        <v>1848</v>
      </c>
      <c r="CH5174" s="174">
        <v>53498</v>
      </c>
      <c r="CI5174" s="174">
        <v>5</v>
      </c>
      <c r="CJ5174" s="174">
        <v>1271.2170000000001</v>
      </c>
      <c r="CK5174" s="174">
        <v>1271.2170000000001</v>
      </c>
      <c r="CU5174" s="174">
        <v>1848</v>
      </c>
      <c r="CV5174" s="174">
        <v>53498</v>
      </c>
      <c r="CW5174" s="174">
        <v>5</v>
      </c>
      <c r="CX5174" s="174">
        <v>1271.2170000000001</v>
      </c>
    </row>
    <row r="5175" spans="84:102" x14ac:dyDescent="0.25">
      <c r="CF5175" s="3" t="s">
        <v>3073</v>
      </c>
      <c r="CG5175" s="174">
        <v>83524</v>
      </c>
      <c r="CH5175" s="174">
        <v>556</v>
      </c>
      <c r="CI5175" s="174">
        <v>5</v>
      </c>
      <c r="CJ5175" s="174">
        <v>1271.114</v>
      </c>
      <c r="CK5175" s="174">
        <v>1271.114</v>
      </c>
      <c r="CU5175" s="174">
        <v>83524</v>
      </c>
      <c r="CV5175" s="174">
        <v>556</v>
      </c>
      <c r="CW5175" s="174">
        <v>5</v>
      </c>
      <c r="CX5175" s="174">
        <v>1271.114</v>
      </c>
    </row>
    <row r="5176" spans="84:102" x14ac:dyDescent="0.25">
      <c r="CF5176" s="3" t="s">
        <v>3073</v>
      </c>
      <c r="CG5176" s="174">
        <v>2633</v>
      </c>
      <c r="CH5176" s="174">
        <v>46791</v>
      </c>
      <c r="CI5176" s="174">
        <v>5</v>
      </c>
      <c r="CJ5176" s="174">
        <v>1270.9749999999999</v>
      </c>
      <c r="CK5176" s="174">
        <v>1270.9749999999999</v>
      </c>
      <c r="CU5176" s="174">
        <v>2633</v>
      </c>
      <c r="CV5176" s="174">
        <v>46791</v>
      </c>
      <c r="CW5176" s="174">
        <v>5</v>
      </c>
      <c r="CX5176" s="174">
        <v>1270.9749999999999</v>
      </c>
    </row>
    <row r="5177" spans="84:102" x14ac:dyDescent="0.25">
      <c r="CF5177" s="3" t="s">
        <v>3073</v>
      </c>
      <c r="CG5177" s="174">
        <v>73446</v>
      </c>
      <c r="CH5177" s="174">
        <v>3525</v>
      </c>
      <c r="CI5177" s="174">
        <v>5</v>
      </c>
      <c r="CJ5177" s="174">
        <v>1270.769</v>
      </c>
      <c r="CK5177" s="174">
        <v>1270.769</v>
      </c>
      <c r="CU5177" s="174">
        <v>73446</v>
      </c>
      <c r="CV5177" s="174">
        <v>3525</v>
      </c>
      <c r="CW5177" s="174">
        <v>5</v>
      </c>
      <c r="CX5177" s="174">
        <v>1270.769</v>
      </c>
    </row>
    <row r="5178" spans="84:102" x14ac:dyDescent="0.25">
      <c r="CF5178" s="3" t="s">
        <v>3073</v>
      </c>
      <c r="CG5178" s="174">
        <v>2896</v>
      </c>
      <c r="CH5178" s="174">
        <v>185378</v>
      </c>
      <c r="CI5178" s="174">
        <v>5</v>
      </c>
      <c r="CJ5178" s="174">
        <v>1270.2270000000001</v>
      </c>
      <c r="CK5178" s="174">
        <v>1270.2270000000001</v>
      </c>
      <c r="CU5178" s="174">
        <v>2896</v>
      </c>
      <c r="CV5178" s="174">
        <v>185378</v>
      </c>
      <c r="CW5178" s="174">
        <v>5</v>
      </c>
      <c r="CX5178" s="174">
        <v>1270.2270000000001</v>
      </c>
    </row>
    <row r="5179" spans="84:102" x14ac:dyDescent="0.25">
      <c r="CF5179" s="3" t="s">
        <v>3073</v>
      </c>
      <c r="CG5179" s="174">
        <v>3680</v>
      </c>
      <c r="CH5179" s="174">
        <v>121340</v>
      </c>
      <c r="CI5179" s="174">
        <v>5</v>
      </c>
      <c r="CJ5179" s="174">
        <v>1269.5640000000001</v>
      </c>
      <c r="CK5179" s="174">
        <v>1269.5640000000001</v>
      </c>
      <c r="CU5179" s="174">
        <v>3680</v>
      </c>
      <c r="CV5179" s="174">
        <v>121340</v>
      </c>
      <c r="CW5179" s="174">
        <v>5</v>
      </c>
      <c r="CX5179" s="174">
        <v>1269.5640000000001</v>
      </c>
    </row>
    <row r="5180" spans="84:102" x14ac:dyDescent="0.25">
      <c r="CF5180" s="3" t="s">
        <v>3073</v>
      </c>
      <c r="CG5180" s="174">
        <v>2783</v>
      </c>
      <c r="CH5180" s="174">
        <v>147599</v>
      </c>
      <c r="CI5180" s="174">
        <v>5</v>
      </c>
      <c r="CJ5180" s="174">
        <v>1269.3979999999999</v>
      </c>
      <c r="CK5180" s="174">
        <v>1269.3979999999999</v>
      </c>
      <c r="CU5180" s="174">
        <v>2783</v>
      </c>
      <c r="CV5180" s="174">
        <v>147599</v>
      </c>
      <c r="CW5180" s="174">
        <v>5</v>
      </c>
      <c r="CX5180" s="174">
        <v>1269.3979999999999</v>
      </c>
    </row>
    <row r="5181" spans="84:102" x14ac:dyDescent="0.25">
      <c r="CF5181" s="3" t="s">
        <v>3073</v>
      </c>
      <c r="CG5181" s="174">
        <v>65130</v>
      </c>
      <c r="CH5181" s="174">
        <v>61</v>
      </c>
      <c r="CI5181" s="174">
        <v>5</v>
      </c>
      <c r="CJ5181" s="174">
        <v>1269.326</v>
      </c>
      <c r="CK5181" s="174">
        <v>1269.326</v>
      </c>
      <c r="CU5181" s="174">
        <v>65130</v>
      </c>
      <c r="CV5181" s="174">
        <v>61</v>
      </c>
      <c r="CW5181" s="174">
        <v>5</v>
      </c>
      <c r="CX5181" s="174">
        <v>1269.326</v>
      </c>
    </row>
    <row r="5182" spans="84:102" x14ac:dyDescent="0.25">
      <c r="CF5182" s="3" t="s">
        <v>3073</v>
      </c>
      <c r="CG5182" s="174">
        <v>2151</v>
      </c>
      <c r="CH5182" s="174">
        <v>15368</v>
      </c>
      <c r="CI5182" s="174">
        <v>5</v>
      </c>
      <c r="CJ5182" s="174">
        <v>1269.2660000000001</v>
      </c>
      <c r="CK5182" s="174">
        <v>1269.2660000000001</v>
      </c>
      <c r="CU5182" s="174">
        <v>2151</v>
      </c>
      <c r="CV5182" s="174">
        <v>15368</v>
      </c>
      <c r="CW5182" s="174">
        <v>5</v>
      </c>
      <c r="CX5182" s="174">
        <v>1269.2660000000001</v>
      </c>
    </row>
    <row r="5183" spans="84:102" x14ac:dyDescent="0.25">
      <c r="CF5183" s="3" t="s">
        <v>3073</v>
      </c>
      <c r="CG5183" s="174">
        <v>3649</v>
      </c>
      <c r="CH5183" s="174">
        <v>103868</v>
      </c>
      <c r="CI5183" s="174">
        <v>5</v>
      </c>
      <c r="CJ5183" s="174">
        <v>1268.827</v>
      </c>
      <c r="CK5183" s="174">
        <v>1268.827</v>
      </c>
      <c r="CU5183" s="174">
        <v>3649</v>
      </c>
      <c r="CV5183" s="174">
        <v>103868</v>
      </c>
      <c r="CW5183" s="174">
        <v>5</v>
      </c>
      <c r="CX5183" s="174">
        <v>1268.827</v>
      </c>
    </row>
    <row r="5184" spans="84:102" x14ac:dyDescent="0.25">
      <c r="CF5184" s="3" t="s">
        <v>3073</v>
      </c>
      <c r="CG5184" s="174">
        <v>86093</v>
      </c>
      <c r="CH5184" s="174">
        <v>530</v>
      </c>
      <c r="CI5184" s="174">
        <v>5</v>
      </c>
      <c r="CJ5184" s="174">
        <v>1268.299</v>
      </c>
      <c r="CK5184" s="174">
        <v>1268.299</v>
      </c>
      <c r="CU5184" s="174">
        <v>86093</v>
      </c>
      <c r="CV5184" s="174">
        <v>530</v>
      </c>
      <c r="CW5184" s="174">
        <v>5</v>
      </c>
      <c r="CX5184" s="174">
        <v>1268.299</v>
      </c>
    </row>
    <row r="5185" spans="84:102" x14ac:dyDescent="0.25">
      <c r="CF5185" s="3" t="s">
        <v>3073</v>
      </c>
      <c r="CG5185" s="174">
        <v>96047</v>
      </c>
      <c r="CH5185" s="174">
        <v>1967</v>
      </c>
      <c r="CI5185" s="174">
        <v>5</v>
      </c>
      <c r="CJ5185" s="174">
        <v>1268.2660000000001</v>
      </c>
      <c r="CK5185" s="174">
        <v>1268.2660000000001</v>
      </c>
      <c r="CU5185" s="174">
        <v>96047</v>
      </c>
      <c r="CV5185" s="174">
        <v>1967</v>
      </c>
      <c r="CW5185" s="174">
        <v>5</v>
      </c>
      <c r="CX5185" s="174">
        <v>1268.2660000000001</v>
      </c>
    </row>
    <row r="5186" spans="84:102" x14ac:dyDescent="0.25">
      <c r="CF5186" s="3" t="s">
        <v>3073</v>
      </c>
      <c r="CG5186" s="174">
        <v>111668</v>
      </c>
      <c r="CH5186" s="174">
        <v>1369</v>
      </c>
      <c r="CI5186" s="174">
        <v>5</v>
      </c>
      <c r="CJ5186" s="174">
        <v>1268.1780000000001</v>
      </c>
      <c r="CK5186" s="174">
        <v>1268.1780000000001</v>
      </c>
      <c r="CU5186" s="174">
        <v>111668</v>
      </c>
      <c r="CV5186" s="174">
        <v>1369</v>
      </c>
      <c r="CW5186" s="174">
        <v>5</v>
      </c>
      <c r="CX5186" s="174">
        <v>1268.1780000000001</v>
      </c>
    </row>
    <row r="5187" spans="84:102" x14ac:dyDescent="0.25">
      <c r="CF5187" s="3" t="s">
        <v>3073</v>
      </c>
      <c r="CG5187" s="174">
        <v>149170</v>
      </c>
      <c r="CH5187" s="174">
        <v>2841</v>
      </c>
      <c r="CI5187" s="174">
        <v>5</v>
      </c>
      <c r="CJ5187" s="174">
        <v>1268.0329999999999</v>
      </c>
      <c r="CK5187" s="174">
        <v>1268.0329999999999</v>
      </c>
      <c r="CU5187" s="174">
        <v>149170</v>
      </c>
      <c r="CV5187" s="174">
        <v>2841</v>
      </c>
      <c r="CW5187" s="174">
        <v>5</v>
      </c>
      <c r="CX5187" s="174">
        <v>1268.0329999999999</v>
      </c>
    </row>
    <row r="5188" spans="84:102" x14ac:dyDescent="0.25">
      <c r="CF5188" s="3" t="s">
        <v>3073</v>
      </c>
      <c r="CG5188" s="174">
        <v>131545</v>
      </c>
      <c r="CH5188" s="174">
        <v>1210</v>
      </c>
      <c r="CI5188" s="174">
        <v>5</v>
      </c>
      <c r="CJ5188" s="174">
        <v>1267.67</v>
      </c>
      <c r="CK5188" s="174">
        <v>1267.67</v>
      </c>
      <c r="CU5188" s="174">
        <v>131545</v>
      </c>
      <c r="CV5188" s="174">
        <v>1210</v>
      </c>
      <c r="CW5188" s="174">
        <v>5</v>
      </c>
      <c r="CX5188" s="174">
        <v>1267.67</v>
      </c>
    </row>
    <row r="5189" spans="84:102" x14ac:dyDescent="0.25">
      <c r="CF5189" s="3" t="s">
        <v>3073</v>
      </c>
      <c r="CG5189" s="174">
        <v>63642</v>
      </c>
      <c r="CH5189" s="174">
        <v>45</v>
      </c>
      <c r="CI5189" s="174">
        <v>5</v>
      </c>
      <c r="CJ5189" s="174">
        <v>1267.579</v>
      </c>
      <c r="CK5189" s="174">
        <v>1267.579</v>
      </c>
      <c r="CU5189" s="174">
        <v>63642</v>
      </c>
      <c r="CV5189" s="174">
        <v>45</v>
      </c>
      <c r="CW5189" s="174">
        <v>5</v>
      </c>
      <c r="CX5189" s="174">
        <v>1267.579</v>
      </c>
    </row>
    <row r="5190" spans="84:102" x14ac:dyDescent="0.25">
      <c r="CF5190" s="3" t="s">
        <v>3073</v>
      </c>
      <c r="CG5190" s="174">
        <v>121635</v>
      </c>
      <c r="CH5190" s="174">
        <v>1033</v>
      </c>
      <c r="CI5190" s="174">
        <v>5</v>
      </c>
      <c r="CJ5190" s="174">
        <v>1267.5050000000001</v>
      </c>
      <c r="CK5190" s="174">
        <v>1267.5050000000001</v>
      </c>
      <c r="CU5190" s="174">
        <v>121635</v>
      </c>
      <c r="CV5190" s="174">
        <v>1033</v>
      </c>
      <c r="CW5190" s="174">
        <v>5</v>
      </c>
      <c r="CX5190" s="174">
        <v>1267.5050000000001</v>
      </c>
    </row>
    <row r="5191" spans="84:102" x14ac:dyDescent="0.25">
      <c r="CF5191" s="3" t="s">
        <v>3073</v>
      </c>
      <c r="CG5191" s="174">
        <v>1967</v>
      </c>
      <c r="CH5191" s="174">
        <v>96047</v>
      </c>
      <c r="CI5191" s="174">
        <v>5</v>
      </c>
      <c r="CJ5191" s="174">
        <v>1267.4369999999999</v>
      </c>
      <c r="CK5191" s="174">
        <v>1267.4369999999999</v>
      </c>
      <c r="CU5191" s="174">
        <v>1967</v>
      </c>
      <c r="CV5191" s="174">
        <v>96047</v>
      </c>
      <c r="CW5191" s="174">
        <v>5</v>
      </c>
      <c r="CX5191" s="174">
        <v>1267.4369999999999</v>
      </c>
    </row>
    <row r="5192" spans="84:102" x14ac:dyDescent="0.25">
      <c r="CF5192" s="3" t="s">
        <v>3073</v>
      </c>
      <c r="CG5192" s="174">
        <v>146279</v>
      </c>
      <c r="CH5192" s="174">
        <v>2751</v>
      </c>
      <c r="CI5192" s="174">
        <v>5</v>
      </c>
      <c r="CJ5192" s="174">
        <v>1267.366</v>
      </c>
      <c r="CK5192" s="174">
        <v>1267.366</v>
      </c>
      <c r="CU5192" s="174">
        <v>146279</v>
      </c>
      <c r="CV5192" s="174">
        <v>2751</v>
      </c>
      <c r="CW5192" s="174">
        <v>5</v>
      </c>
      <c r="CX5192" s="174">
        <v>1267.366</v>
      </c>
    </row>
    <row r="5193" spans="84:102" x14ac:dyDescent="0.25">
      <c r="CF5193" s="3" t="s">
        <v>3073</v>
      </c>
      <c r="CG5193" s="174">
        <v>56886</v>
      </c>
      <c r="CH5193" s="174">
        <v>1871</v>
      </c>
      <c r="CI5193" s="174">
        <v>5</v>
      </c>
      <c r="CJ5193" s="174">
        <v>1267.155</v>
      </c>
      <c r="CK5193" s="174">
        <v>1267.155</v>
      </c>
      <c r="CU5193" s="174">
        <v>56886</v>
      </c>
      <c r="CV5193" s="174">
        <v>1871</v>
      </c>
      <c r="CW5193" s="174">
        <v>5</v>
      </c>
      <c r="CX5193" s="174">
        <v>1267.155</v>
      </c>
    </row>
    <row r="5194" spans="84:102" x14ac:dyDescent="0.25">
      <c r="CF5194" s="3" t="s">
        <v>3073</v>
      </c>
      <c r="CG5194" s="174">
        <v>112923</v>
      </c>
      <c r="CH5194" s="174">
        <v>925</v>
      </c>
      <c r="CI5194" s="174">
        <v>5</v>
      </c>
      <c r="CJ5194" s="174">
        <v>1267.0909999999999</v>
      </c>
      <c r="CK5194" s="174">
        <v>1267.0909999999999</v>
      </c>
      <c r="CU5194" s="174">
        <v>112923</v>
      </c>
      <c r="CV5194" s="174">
        <v>925</v>
      </c>
      <c r="CW5194" s="174">
        <v>5</v>
      </c>
      <c r="CX5194" s="174">
        <v>1267.0909999999999</v>
      </c>
    </row>
    <row r="5195" spans="84:102" x14ac:dyDescent="0.25">
      <c r="CF5195" s="3" t="s">
        <v>3073</v>
      </c>
      <c r="CG5195" s="174">
        <v>2521</v>
      </c>
      <c r="CH5195" s="174">
        <v>37570</v>
      </c>
      <c r="CI5195" s="174">
        <v>5</v>
      </c>
      <c r="CJ5195" s="174">
        <v>1267.0540000000001</v>
      </c>
      <c r="CK5195" s="174">
        <v>1267.0540000000001</v>
      </c>
      <c r="CU5195" s="174">
        <v>2521</v>
      </c>
      <c r="CV5195" s="174">
        <v>37570</v>
      </c>
      <c r="CW5195" s="174">
        <v>5</v>
      </c>
      <c r="CX5195" s="174">
        <v>1267.0540000000001</v>
      </c>
    </row>
    <row r="5196" spans="84:102" x14ac:dyDescent="0.25">
      <c r="CF5196" s="3" t="s">
        <v>3073</v>
      </c>
      <c r="CG5196" s="174">
        <v>3045</v>
      </c>
      <c r="CH5196" s="174">
        <v>165165</v>
      </c>
      <c r="CI5196" s="174">
        <v>5</v>
      </c>
      <c r="CJ5196" s="174">
        <v>1267.02</v>
      </c>
      <c r="CK5196" s="174">
        <v>1267.02</v>
      </c>
      <c r="CU5196" s="174">
        <v>3045</v>
      </c>
      <c r="CV5196" s="174">
        <v>165165</v>
      </c>
      <c r="CW5196" s="174">
        <v>5</v>
      </c>
      <c r="CX5196" s="174">
        <v>1267.02</v>
      </c>
    </row>
    <row r="5197" spans="84:102" x14ac:dyDescent="0.25">
      <c r="CF5197" s="3" t="s">
        <v>3073</v>
      </c>
      <c r="CG5197" s="174">
        <v>73242</v>
      </c>
      <c r="CH5197" s="174">
        <v>3519</v>
      </c>
      <c r="CI5197" s="174">
        <v>5</v>
      </c>
      <c r="CJ5197" s="174">
        <v>1266.037</v>
      </c>
      <c r="CK5197" s="174">
        <v>1266.037</v>
      </c>
      <c r="CU5197" s="174">
        <v>73242</v>
      </c>
      <c r="CV5197" s="174">
        <v>3519</v>
      </c>
      <c r="CW5197" s="174">
        <v>5</v>
      </c>
      <c r="CX5197" s="174">
        <v>1266.037</v>
      </c>
    </row>
    <row r="5198" spans="84:102" x14ac:dyDescent="0.25">
      <c r="CF5198" s="3" t="s">
        <v>3073</v>
      </c>
      <c r="CG5198" s="174">
        <v>139121</v>
      </c>
      <c r="CH5198" s="174">
        <v>1186</v>
      </c>
      <c r="CI5198" s="174">
        <v>5</v>
      </c>
      <c r="CJ5198" s="174">
        <v>1265.931</v>
      </c>
      <c r="CK5198" s="174">
        <v>1265.931</v>
      </c>
      <c r="CU5198" s="174">
        <v>139121</v>
      </c>
      <c r="CV5198" s="174">
        <v>1186</v>
      </c>
      <c r="CW5198" s="174">
        <v>5</v>
      </c>
      <c r="CX5198" s="174">
        <v>1265.931</v>
      </c>
    </row>
    <row r="5199" spans="84:102" x14ac:dyDescent="0.25">
      <c r="CF5199" s="3" t="s">
        <v>3073</v>
      </c>
      <c r="CG5199" s="174">
        <v>589</v>
      </c>
      <c r="CH5199" s="174">
        <v>85695</v>
      </c>
      <c r="CI5199" s="174">
        <v>5</v>
      </c>
      <c r="CJ5199" s="174">
        <v>1265.712</v>
      </c>
      <c r="CK5199" s="174">
        <v>1265.712</v>
      </c>
      <c r="CU5199" s="174">
        <v>589</v>
      </c>
      <c r="CV5199" s="174">
        <v>85695</v>
      </c>
      <c r="CW5199" s="174">
        <v>5</v>
      </c>
      <c r="CX5199" s="174">
        <v>1265.712</v>
      </c>
    </row>
    <row r="5200" spans="84:102" x14ac:dyDescent="0.25">
      <c r="CF5200" s="3" t="s">
        <v>3073</v>
      </c>
      <c r="CG5200" s="174">
        <v>146281</v>
      </c>
      <c r="CH5200" s="174">
        <v>2779</v>
      </c>
      <c r="CI5200" s="174">
        <v>5</v>
      </c>
      <c r="CJ5200" s="174">
        <v>1265.4690000000001</v>
      </c>
      <c r="CK5200" s="174">
        <v>1265.4690000000001</v>
      </c>
      <c r="CU5200" s="174">
        <v>146281</v>
      </c>
      <c r="CV5200" s="174">
        <v>2779</v>
      </c>
      <c r="CW5200" s="174">
        <v>5</v>
      </c>
      <c r="CX5200" s="174">
        <v>1265.4690000000001</v>
      </c>
    </row>
    <row r="5201" spans="84:102" x14ac:dyDescent="0.25">
      <c r="CF5201" s="3" t="s">
        <v>3073</v>
      </c>
      <c r="CG5201" s="174">
        <v>85900</v>
      </c>
      <c r="CH5201" s="174">
        <v>521</v>
      </c>
      <c r="CI5201" s="174">
        <v>5</v>
      </c>
      <c r="CJ5201" s="174">
        <v>1265.077</v>
      </c>
      <c r="CK5201" s="174">
        <v>1265.077</v>
      </c>
      <c r="CU5201" s="174">
        <v>85900</v>
      </c>
      <c r="CV5201" s="174">
        <v>521</v>
      </c>
      <c r="CW5201" s="174">
        <v>5</v>
      </c>
      <c r="CX5201" s="174">
        <v>1265.077</v>
      </c>
    </row>
    <row r="5202" spans="84:102" x14ac:dyDescent="0.25">
      <c r="CF5202" s="3" t="s">
        <v>3073</v>
      </c>
      <c r="CG5202" s="174">
        <v>97461</v>
      </c>
      <c r="CH5202" s="174">
        <v>724</v>
      </c>
      <c r="CI5202" s="174">
        <v>5</v>
      </c>
      <c r="CJ5202" s="174">
        <v>1264.799</v>
      </c>
      <c r="CK5202" s="174">
        <v>1264.799</v>
      </c>
      <c r="CU5202" s="174">
        <v>97461</v>
      </c>
      <c r="CV5202" s="174">
        <v>724</v>
      </c>
      <c r="CW5202" s="174">
        <v>5</v>
      </c>
      <c r="CX5202" s="174">
        <v>1264.799</v>
      </c>
    </row>
    <row r="5203" spans="84:102" x14ac:dyDescent="0.25">
      <c r="CF5203" s="3" t="s">
        <v>3073</v>
      </c>
      <c r="CG5203" s="174">
        <v>2431</v>
      </c>
      <c r="CH5203" s="174">
        <v>31132</v>
      </c>
      <c r="CI5203" s="174">
        <v>5</v>
      </c>
      <c r="CJ5203" s="174">
        <v>1264.518</v>
      </c>
      <c r="CK5203" s="174">
        <v>1264.518</v>
      </c>
      <c r="CU5203" s="174">
        <v>2431</v>
      </c>
      <c r="CV5203" s="174">
        <v>31132</v>
      </c>
      <c r="CW5203" s="174">
        <v>5</v>
      </c>
      <c r="CX5203" s="174">
        <v>1264.518</v>
      </c>
    </row>
    <row r="5204" spans="84:102" x14ac:dyDescent="0.25">
      <c r="CF5204" s="3" t="s">
        <v>3073</v>
      </c>
      <c r="CG5204" s="174">
        <v>68231</v>
      </c>
      <c r="CH5204" s="174">
        <v>172</v>
      </c>
      <c r="CI5204" s="174">
        <v>5</v>
      </c>
      <c r="CJ5204" s="174">
        <v>1264.472</v>
      </c>
      <c r="CK5204" s="174">
        <v>1264.472</v>
      </c>
      <c r="CU5204" s="174">
        <v>68231</v>
      </c>
      <c r="CV5204" s="174">
        <v>172</v>
      </c>
      <c r="CW5204" s="174">
        <v>5</v>
      </c>
      <c r="CX5204" s="174">
        <v>1264.472</v>
      </c>
    </row>
    <row r="5205" spans="84:102" x14ac:dyDescent="0.25">
      <c r="CF5205" s="3" t="s">
        <v>3073</v>
      </c>
      <c r="CG5205" s="174">
        <v>15764</v>
      </c>
      <c r="CH5205" s="174">
        <v>2185</v>
      </c>
      <c r="CI5205" s="174">
        <v>5</v>
      </c>
      <c r="CJ5205" s="174">
        <v>1264.0119999999999</v>
      </c>
      <c r="CK5205" s="174">
        <v>1264.0119999999999</v>
      </c>
      <c r="CU5205" s="174">
        <v>15764</v>
      </c>
      <c r="CV5205" s="174">
        <v>2185</v>
      </c>
      <c r="CW5205" s="174">
        <v>5</v>
      </c>
      <c r="CX5205" s="174">
        <v>1264.0119999999999</v>
      </c>
    </row>
    <row r="5206" spans="84:102" x14ac:dyDescent="0.25">
      <c r="CF5206" s="3" t="s">
        <v>3073</v>
      </c>
      <c r="CG5206" s="174">
        <v>639</v>
      </c>
      <c r="CH5206" s="174">
        <v>88432</v>
      </c>
      <c r="CI5206" s="174">
        <v>5</v>
      </c>
      <c r="CJ5206" s="174">
        <v>1263.8679999999999</v>
      </c>
      <c r="CK5206" s="174">
        <v>1263.8679999999999</v>
      </c>
      <c r="CU5206" s="174">
        <v>639</v>
      </c>
      <c r="CV5206" s="174">
        <v>88432</v>
      </c>
      <c r="CW5206" s="174">
        <v>5</v>
      </c>
      <c r="CX5206" s="174">
        <v>1263.8679999999999</v>
      </c>
    </row>
    <row r="5207" spans="84:102" x14ac:dyDescent="0.25">
      <c r="CF5207" s="3" t="s">
        <v>3073</v>
      </c>
      <c r="CG5207" s="174">
        <v>406</v>
      </c>
      <c r="CH5207" s="174">
        <v>80987</v>
      </c>
      <c r="CI5207" s="174">
        <v>5</v>
      </c>
      <c r="CJ5207" s="174">
        <v>1263.5740000000001</v>
      </c>
      <c r="CK5207" s="174">
        <v>1263.5740000000001</v>
      </c>
      <c r="CU5207" s="174">
        <v>406</v>
      </c>
      <c r="CV5207" s="174">
        <v>80987</v>
      </c>
      <c r="CW5207" s="174">
        <v>5</v>
      </c>
      <c r="CX5207" s="174">
        <v>1263.5740000000001</v>
      </c>
    </row>
    <row r="5208" spans="84:102" x14ac:dyDescent="0.25">
      <c r="CF5208" s="3" t="s">
        <v>3073</v>
      </c>
      <c r="CG5208" s="174">
        <v>84603</v>
      </c>
      <c r="CH5208" s="174">
        <v>469</v>
      </c>
      <c r="CI5208" s="174">
        <v>5</v>
      </c>
      <c r="CJ5208" s="174">
        <v>1263.453</v>
      </c>
      <c r="CK5208" s="174">
        <v>1263.453</v>
      </c>
      <c r="CU5208" s="174">
        <v>84603</v>
      </c>
      <c r="CV5208" s="174">
        <v>469</v>
      </c>
      <c r="CW5208" s="174">
        <v>5</v>
      </c>
      <c r="CX5208" s="174">
        <v>1263.453</v>
      </c>
    </row>
    <row r="5209" spans="84:102" x14ac:dyDescent="0.25">
      <c r="CF5209" s="3" t="s">
        <v>3073</v>
      </c>
      <c r="CG5209" s="174">
        <v>2773</v>
      </c>
      <c r="CH5209" s="174">
        <v>145480</v>
      </c>
      <c r="CI5209" s="174">
        <v>5</v>
      </c>
      <c r="CJ5209" s="174">
        <v>1263.3330000000001</v>
      </c>
      <c r="CK5209" s="174">
        <v>1263.3330000000001</v>
      </c>
      <c r="CU5209" s="174">
        <v>2773</v>
      </c>
      <c r="CV5209" s="174">
        <v>145480</v>
      </c>
      <c r="CW5209" s="174">
        <v>5</v>
      </c>
      <c r="CX5209" s="174">
        <v>1263.3330000000001</v>
      </c>
    </row>
    <row r="5210" spans="84:102" x14ac:dyDescent="0.25">
      <c r="CF5210" s="3" t="s">
        <v>3073</v>
      </c>
      <c r="CG5210" s="174">
        <v>67760</v>
      </c>
      <c r="CH5210" s="174">
        <v>130</v>
      </c>
      <c r="CI5210" s="174">
        <v>5</v>
      </c>
      <c r="CJ5210" s="174">
        <v>1263.1559999999999</v>
      </c>
      <c r="CK5210" s="174">
        <v>1263.1559999999999</v>
      </c>
      <c r="CU5210" s="174">
        <v>67760</v>
      </c>
      <c r="CV5210" s="174">
        <v>130</v>
      </c>
      <c r="CW5210" s="174">
        <v>5</v>
      </c>
      <c r="CX5210" s="174">
        <v>1263.1559999999999</v>
      </c>
    </row>
    <row r="5211" spans="84:102" x14ac:dyDescent="0.25">
      <c r="CF5211" s="3" t="s">
        <v>3073</v>
      </c>
      <c r="CG5211" s="174">
        <v>3332</v>
      </c>
      <c r="CH5211" s="174">
        <v>165937</v>
      </c>
      <c r="CI5211" s="174">
        <v>5</v>
      </c>
      <c r="CJ5211" s="174">
        <v>1262.972</v>
      </c>
      <c r="CK5211" s="174">
        <v>1262.972</v>
      </c>
      <c r="CU5211" s="174">
        <v>3332</v>
      </c>
      <c r="CV5211" s="174">
        <v>165937</v>
      </c>
      <c r="CW5211" s="174">
        <v>5</v>
      </c>
      <c r="CX5211" s="174">
        <v>1262.972</v>
      </c>
    </row>
    <row r="5212" spans="84:102" x14ac:dyDescent="0.25">
      <c r="CF5212" s="3" t="s">
        <v>3073</v>
      </c>
      <c r="CG5212" s="174">
        <v>2352</v>
      </c>
      <c r="CH5212" s="174">
        <v>26292</v>
      </c>
      <c r="CI5212" s="174">
        <v>5</v>
      </c>
      <c r="CJ5212" s="174">
        <v>1261.874</v>
      </c>
      <c r="CK5212" s="174">
        <v>1261.874</v>
      </c>
      <c r="CU5212" s="174">
        <v>2352</v>
      </c>
      <c r="CV5212" s="174">
        <v>26292</v>
      </c>
      <c r="CW5212" s="174">
        <v>5</v>
      </c>
      <c r="CX5212" s="174">
        <v>1261.874</v>
      </c>
    </row>
    <row r="5213" spans="84:102" x14ac:dyDescent="0.25">
      <c r="CF5213" s="3" t="s">
        <v>3073</v>
      </c>
      <c r="CG5213" s="174">
        <v>1537</v>
      </c>
      <c r="CH5213" s="174">
        <v>85488</v>
      </c>
      <c r="CI5213" s="174">
        <v>5</v>
      </c>
      <c r="CJ5213" s="174">
        <v>1261.5650000000001</v>
      </c>
      <c r="CK5213" s="174">
        <v>1261.5650000000001</v>
      </c>
      <c r="CU5213" s="174">
        <v>1537</v>
      </c>
      <c r="CV5213" s="174">
        <v>85488</v>
      </c>
      <c r="CW5213" s="174">
        <v>5</v>
      </c>
      <c r="CX5213" s="174">
        <v>1261.5650000000001</v>
      </c>
    </row>
    <row r="5214" spans="84:102" x14ac:dyDescent="0.25">
      <c r="CF5214" s="3" t="s">
        <v>3073</v>
      </c>
      <c r="CG5214" s="174">
        <v>3254</v>
      </c>
      <c r="CH5214" s="174">
        <v>157156</v>
      </c>
      <c r="CI5214" s="174">
        <v>5</v>
      </c>
      <c r="CJ5214" s="174">
        <v>1261.421</v>
      </c>
      <c r="CK5214" s="174">
        <v>1261.421</v>
      </c>
      <c r="CU5214" s="174">
        <v>3254</v>
      </c>
      <c r="CV5214" s="174">
        <v>157156</v>
      </c>
      <c r="CW5214" s="174">
        <v>5</v>
      </c>
      <c r="CX5214" s="174">
        <v>1261.421</v>
      </c>
    </row>
    <row r="5215" spans="84:102" x14ac:dyDescent="0.25">
      <c r="CF5215" s="3" t="s">
        <v>3073</v>
      </c>
      <c r="CG5215" s="174">
        <v>85488</v>
      </c>
      <c r="CH5215" s="174">
        <v>1537</v>
      </c>
      <c r="CI5215" s="174">
        <v>5</v>
      </c>
      <c r="CJ5215" s="174">
        <v>1261.4190000000001</v>
      </c>
      <c r="CK5215" s="174">
        <v>1261.4190000000001</v>
      </c>
      <c r="CU5215" s="174">
        <v>85488</v>
      </c>
      <c r="CV5215" s="174">
        <v>1537</v>
      </c>
      <c r="CW5215" s="174">
        <v>5</v>
      </c>
      <c r="CX5215" s="174">
        <v>1261.4190000000001</v>
      </c>
    </row>
    <row r="5216" spans="84:102" x14ac:dyDescent="0.25">
      <c r="CF5216" s="3" t="s">
        <v>3073</v>
      </c>
      <c r="CG5216" s="174">
        <v>101903</v>
      </c>
      <c r="CH5216" s="174">
        <v>772</v>
      </c>
      <c r="CI5216" s="174">
        <v>5</v>
      </c>
      <c r="CJ5216" s="174">
        <v>1261.403</v>
      </c>
      <c r="CK5216" s="174">
        <v>1261.403</v>
      </c>
      <c r="CU5216" s="174">
        <v>101903</v>
      </c>
      <c r="CV5216" s="174">
        <v>772</v>
      </c>
      <c r="CW5216" s="174">
        <v>5</v>
      </c>
      <c r="CX5216" s="174">
        <v>1261.403</v>
      </c>
    </row>
    <row r="5217" spans="84:102" x14ac:dyDescent="0.25">
      <c r="CF5217" s="3" t="s">
        <v>3073</v>
      </c>
      <c r="CG5217" s="174">
        <v>70990</v>
      </c>
      <c r="CH5217" s="174">
        <v>213</v>
      </c>
      <c r="CI5217" s="174">
        <v>5</v>
      </c>
      <c r="CJ5217" s="174">
        <v>1261.2239999999999</v>
      </c>
      <c r="CK5217" s="174">
        <v>1261.2239999999999</v>
      </c>
      <c r="CU5217" s="174">
        <v>70990</v>
      </c>
      <c r="CV5217" s="174">
        <v>213</v>
      </c>
      <c r="CW5217" s="174">
        <v>5</v>
      </c>
      <c r="CX5217" s="174">
        <v>1261.2239999999999</v>
      </c>
    </row>
    <row r="5218" spans="84:102" x14ac:dyDescent="0.25">
      <c r="CF5218" s="3" t="s">
        <v>3073</v>
      </c>
      <c r="CG5218" s="174">
        <v>93</v>
      </c>
      <c r="CH5218" s="174">
        <v>65696</v>
      </c>
      <c r="CI5218" s="174">
        <v>5</v>
      </c>
      <c r="CJ5218" s="174">
        <v>1261.056</v>
      </c>
      <c r="CK5218" s="174">
        <v>1261.056</v>
      </c>
      <c r="CU5218" s="174">
        <v>93</v>
      </c>
      <c r="CV5218" s="174">
        <v>65696</v>
      </c>
      <c r="CW5218" s="174">
        <v>5</v>
      </c>
      <c r="CX5218" s="174">
        <v>1261.056</v>
      </c>
    </row>
    <row r="5219" spans="84:102" x14ac:dyDescent="0.25">
      <c r="CF5219" s="3" t="s">
        <v>3073</v>
      </c>
      <c r="CG5219" s="174">
        <v>44257</v>
      </c>
      <c r="CH5219" s="174">
        <v>2610</v>
      </c>
      <c r="CI5219" s="174">
        <v>5</v>
      </c>
      <c r="CJ5219" s="174">
        <v>1260.8779999999999</v>
      </c>
      <c r="CK5219" s="174">
        <v>1260.8779999999999</v>
      </c>
      <c r="CU5219" s="174">
        <v>44257</v>
      </c>
      <c r="CV5219" s="174">
        <v>2610</v>
      </c>
      <c r="CW5219" s="174">
        <v>5</v>
      </c>
      <c r="CX5219" s="174">
        <v>1260.8779999999999</v>
      </c>
    </row>
    <row r="5220" spans="84:102" x14ac:dyDescent="0.25">
      <c r="CF5220" s="3" t="s">
        <v>3073</v>
      </c>
      <c r="CG5220" s="174">
        <v>125452</v>
      </c>
      <c r="CH5220" s="174">
        <v>1261</v>
      </c>
      <c r="CI5220" s="174">
        <v>5</v>
      </c>
      <c r="CJ5220" s="174">
        <v>1260.79</v>
      </c>
      <c r="CK5220" s="174">
        <v>1260.79</v>
      </c>
      <c r="CU5220" s="174">
        <v>125452</v>
      </c>
      <c r="CV5220" s="174">
        <v>1261</v>
      </c>
      <c r="CW5220" s="174">
        <v>5</v>
      </c>
      <c r="CX5220" s="174">
        <v>1260.79</v>
      </c>
    </row>
    <row r="5221" spans="84:102" x14ac:dyDescent="0.25">
      <c r="CF5221" s="3" t="s">
        <v>3073</v>
      </c>
      <c r="CG5221" s="174">
        <v>2308</v>
      </c>
      <c r="CH5221" s="174">
        <v>23516</v>
      </c>
      <c r="CI5221" s="174">
        <v>5</v>
      </c>
      <c r="CJ5221" s="174">
        <v>1260.6859999999999</v>
      </c>
      <c r="CK5221" s="174">
        <v>1260.6859999999999</v>
      </c>
      <c r="CU5221" s="174">
        <v>2308</v>
      </c>
      <c r="CV5221" s="174">
        <v>23516</v>
      </c>
      <c r="CW5221" s="174">
        <v>5</v>
      </c>
      <c r="CX5221" s="174">
        <v>1260.6859999999999</v>
      </c>
    </row>
    <row r="5222" spans="84:102" x14ac:dyDescent="0.25">
      <c r="CF5222" s="3" t="s">
        <v>3073</v>
      </c>
      <c r="CG5222" s="174">
        <v>158704</v>
      </c>
      <c r="CH5222" s="174">
        <v>3234</v>
      </c>
      <c r="CI5222" s="174">
        <v>5</v>
      </c>
      <c r="CJ5222" s="174">
        <v>1260.069</v>
      </c>
      <c r="CK5222" s="174">
        <v>1260.069</v>
      </c>
      <c r="CU5222" s="174">
        <v>158704</v>
      </c>
      <c r="CV5222" s="174">
        <v>3234</v>
      </c>
      <c r="CW5222" s="174">
        <v>5</v>
      </c>
      <c r="CX5222" s="174">
        <v>1260.069</v>
      </c>
    </row>
    <row r="5223" spans="84:102" x14ac:dyDescent="0.25">
      <c r="CF5223" s="3" t="s">
        <v>3073</v>
      </c>
      <c r="CG5223" s="174">
        <v>26292</v>
      </c>
      <c r="CH5223" s="174">
        <v>2352</v>
      </c>
      <c r="CI5223" s="174">
        <v>5</v>
      </c>
      <c r="CJ5223" s="174">
        <v>1260.0150000000001</v>
      </c>
      <c r="CK5223" s="174">
        <v>1260.0150000000001</v>
      </c>
      <c r="CU5223" s="174">
        <v>26292</v>
      </c>
      <c r="CV5223" s="174">
        <v>2352</v>
      </c>
      <c r="CW5223" s="174">
        <v>5</v>
      </c>
      <c r="CX5223" s="174">
        <v>1260.0150000000001</v>
      </c>
    </row>
    <row r="5224" spans="84:102" x14ac:dyDescent="0.25">
      <c r="CF5224" s="3" t="s">
        <v>3073</v>
      </c>
      <c r="CG5224" s="174">
        <v>1522</v>
      </c>
      <c r="CH5224" s="174">
        <v>87998</v>
      </c>
      <c r="CI5224" s="174">
        <v>5</v>
      </c>
      <c r="CJ5224" s="174">
        <v>1259.9490000000001</v>
      </c>
      <c r="CK5224" s="174">
        <v>1259.9490000000001</v>
      </c>
      <c r="CU5224" s="174">
        <v>1522</v>
      </c>
      <c r="CV5224" s="174">
        <v>87998</v>
      </c>
      <c r="CW5224" s="174">
        <v>5</v>
      </c>
      <c r="CX5224" s="174">
        <v>1259.9490000000001</v>
      </c>
    </row>
    <row r="5225" spans="84:102" x14ac:dyDescent="0.25">
      <c r="CF5225" s="3" t="s">
        <v>3073</v>
      </c>
      <c r="CG5225" s="174">
        <v>315</v>
      </c>
      <c r="CH5225" s="174">
        <v>75878</v>
      </c>
      <c r="CI5225" s="174">
        <v>5</v>
      </c>
      <c r="CJ5225" s="174">
        <v>1259.904</v>
      </c>
      <c r="CK5225" s="174">
        <v>1259.904</v>
      </c>
      <c r="CU5225" s="174">
        <v>315</v>
      </c>
      <c r="CV5225" s="174">
        <v>75878</v>
      </c>
      <c r="CW5225" s="174">
        <v>5</v>
      </c>
      <c r="CX5225" s="174">
        <v>1259.904</v>
      </c>
    </row>
    <row r="5226" spans="84:102" x14ac:dyDescent="0.25">
      <c r="CF5226" s="3" t="s">
        <v>3073</v>
      </c>
      <c r="CG5226" s="174">
        <v>11</v>
      </c>
      <c r="CH5226" s="174">
        <v>60689</v>
      </c>
      <c r="CI5226" s="174">
        <v>5</v>
      </c>
      <c r="CJ5226" s="174">
        <v>1259.6310000000001</v>
      </c>
      <c r="CK5226" s="174">
        <v>1259.6310000000001</v>
      </c>
      <c r="CU5226" s="174">
        <v>11</v>
      </c>
      <c r="CV5226" s="174">
        <v>60689</v>
      </c>
      <c r="CW5226" s="174">
        <v>5</v>
      </c>
      <c r="CX5226" s="174">
        <v>1259.6310000000001</v>
      </c>
    </row>
    <row r="5227" spans="84:102" x14ac:dyDescent="0.25">
      <c r="CF5227" s="3" t="s">
        <v>3073</v>
      </c>
      <c r="CG5227" s="174">
        <v>586</v>
      </c>
      <c r="CH5227" s="174">
        <v>85623</v>
      </c>
      <c r="CI5227" s="174">
        <v>5</v>
      </c>
      <c r="CJ5227" s="174">
        <v>1259.4860000000001</v>
      </c>
      <c r="CK5227" s="174">
        <v>1259.4860000000001</v>
      </c>
      <c r="CU5227" s="174">
        <v>586</v>
      </c>
      <c r="CV5227" s="174">
        <v>85623</v>
      </c>
      <c r="CW5227" s="174">
        <v>5</v>
      </c>
      <c r="CX5227" s="174">
        <v>1259.4860000000001</v>
      </c>
    </row>
    <row r="5228" spans="84:102" x14ac:dyDescent="0.25">
      <c r="CF5228" s="3" t="s">
        <v>3073</v>
      </c>
      <c r="CG5228" s="174">
        <v>66441</v>
      </c>
      <c r="CH5228" s="174">
        <v>94</v>
      </c>
      <c r="CI5228" s="174">
        <v>5</v>
      </c>
      <c r="CJ5228" s="174">
        <v>1259.4169999999999</v>
      </c>
      <c r="CK5228" s="174">
        <v>1259.4169999999999</v>
      </c>
      <c r="CU5228" s="174">
        <v>66441</v>
      </c>
      <c r="CV5228" s="174">
        <v>94</v>
      </c>
      <c r="CW5228" s="174">
        <v>5</v>
      </c>
      <c r="CX5228" s="174">
        <v>1259.4169999999999</v>
      </c>
    </row>
    <row r="5229" spans="84:102" x14ac:dyDescent="0.25">
      <c r="CF5229" s="3" t="s">
        <v>3073</v>
      </c>
      <c r="CG5229" s="174">
        <v>747</v>
      </c>
      <c r="CH5229" s="174">
        <v>98994</v>
      </c>
      <c r="CI5229" s="174">
        <v>5</v>
      </c>
      <c r="CJ5229" s="174">
        <v>1259.2750000000001</v>
      </c>
      <c r="CK5229" s="174">
        <v>1259.2750000000001</v>
      </c>
      <c r="CU5229" s="174">
        <v>747</v>
      </c>
      <c r="CV5229" s="174">
        <v>98994</v>
      </c>
      <c r="CW5229" s="174">
        <v>5</v>
      </c>
      <c r="CX5229" s="174">
        <v>1259.2750000000001</v>
      </c>
    </row>
    <row r="5230" spans="84:102" x14ac:dyDescent="0.25">
      <c r="CF5230" s="3" t="s">
        <v>3073</v>
      </c>
      <c r="CG5230" s="174">
        <v>70393</v>
      </c>
      <c r="CH5230" s="174">
        <v>1650</v>
      </c>
      <c r="CI5230" s="174">
        <v>5</v>
      </c>
      <c r="CJ5230" s="174">
        <v>1259.0530000000001</v>
      </c>
      <c r="CK5230" s="174">
        <v>1259.0530000000001</v>
      </c>
      <c r="CU5230" s="174">
        <v>70393</v>
      </c>
      <c r="CV5230" s="174">
        <v>1650</v>
      </c>
      <c r="CW5230" s="174">
        <v>5</v>
      </c>
      <c r="CX5230" s="174">
        <v>1259.0530000000001</v>
      </c>
    </row>
    <row r="5231" spans="84:102" x14ac:dyDescent="0.25">
      <c r="CF5231" s="3" t="s">
        <v>3073</v>
      </c>
      <c r="CG5231" s="174">
        <v>2765</v>
      </c>
      <c r="CH5231" s="174">
        <v>143730</v>
      </c>
      <c r="CI5231" s="174">
        <v>5</v>
      </c>
      <c r="CJ5231" s="174">
        <v>1258.846</v>
      </c>
      <c r="CK5231" s="174">
        <v>1258.846</v>
      </c>
      <c r="CU5231" s="174">
        <v>2765</v>
      </c>
      <c r="CV5231" s="174">
        <v>143730</v>
      </c>
      <c r="CW5231" s="174">
        <v>5</v>
      </c>
      <c r="CX5231" s="174">
        <v>1258.846</v>
      </c>
    </row>
    <row r="5232" spans="84:102" x14ac:dyDescent="0.25">
      <c r="CF5232" s="3" t="s">
        <v>3073</v>
      </c>
      <c r="CG5232" s="174">
        <v>2964</v>
      </c>
      <c r="CH5232" s="174">
        <v>157030</v>
      </c>
      <c r="CI5232" s="174">
        <v>5</v>
      </c>
      <c r="CJ5232" s="174">
        <v>1258.1669999999999</v>
      </c>
      <c r="CK5232" s="174">
        <v>1258.1669999999999</v>
      </c>
      <c r="CU5232" s="174">
        <v>2964</v>
      </c>
      <c r="CV5232" s="174">
        <v>157030</v>
      </c>
      <c r="CW5232" s="174">
        <v>5</v>
      </c>
      <c r="CX5232" s="174">
        <v>1258.1669999999999</v>
      </c>
    </row>
    <row r="5233" spans="84:102" x14ac:dyDescent="0.25">
      <c r="CF5233" s="3" t="s">
        <v>3073</v>
      </c>
      <c r="CG5233" s="174">
        <v>74397</v>
      </c>
      <c r="CH5233" s="174">
        <v>314</v>
      </c>
      <c r="CI5233" s="174">
        <v>5</v>
      </c>
      <c r="CJ5233" s="174">
        <v>1258.162</v>
      </c>
      <c r="CK5233" s="174">
        <v>1258.162</v>
      </c>
      <c r="CU5233" s="174">
        <v>74397</v>
      </c>
      <c r="CV5233" s="174">
        <v>314</v>
      </c>
      <c r="CW5233" s="174">
        <v>5</v>
      </c>
      <c r="CX5233" s="174">
        <v>1258.162</v>
      </c>
    </row>
    <row r="5234" spans="84:102" x14ac:dyDescent="0.25">
      <c r="CF5234" s="3" t="s">
        <v>3073</v>
      </c>
      <c r="CG5234" s="174">
        <v>22024</v>
      </c>
      <c r="CH5234" s="174">
        <v>2295</v>
      </c>
      <c r="CI5234" s="174">
        <v>5</v>
      </c>
      <c r="CJ5234" s="174">
        <v>1257.9960000000001</v>
      </c>
      <c r="CK5234" s="174">
        <v>1257.9960000000001</v>
      </c>
      <c r="CU5234" s="174">
        <v>22024</v>
      </c>
      <c r="CV5234" s="174">
        <v>2295</v>
      </c>
      <c r="CW5234" s="174">
        <v>5</v>
      </c>
      <c r="CX5234" s="174">
        <v>1257.9960000000001</v>
      </c>
    </row>
    <row r="5235" spans="84:102" x14ac:dyDescent="0.25">
      <c r="CF5235" s="3" t="s">
        <v>3073</v>
      </c>
      <c r="CG5235" s="174">
        <v>49159</v>
      </c>
      <c r="CH5235" s="174">
        <v>2665</v>
      </c>
      <c r="CI5235" s="174">
        <v>5</v>
      </c>
      <c r="CJ5235" s="174">
        <v>1257.8140000000001</v>
      </c>
      <c r="CK5235" s="174">
        <v>1257.8140000000001</v>
      </c>
      <c r="CU5235" s="174">
        <v>49159</v>
      </c>
      <c r="CV5235" s="174">
        <v>2665</v>
      </c>
      <c r="CW5235" s="174">
        <v>5</v>
      </c>
      <c r="CX5235" s="174">
        <v>1257.8140000000001</v>
      </c>
    </row>
    <row r="5236" spans="84:102" x14ac:dyDescent="0.25">
      <c r="CF5236" s="3" t="s">
        <v>3073</v>
      </c>
      <c r="CG5236" s="174">
        <v>2949</v>
      </c>
      <c r="CH5236" s="174">
        <v>152508</v>
      </c>
      <c r="CI5236" s="174">
        <v>5</v>
      </c>
      <c r="CJ5236" s="174">
        <v>1257.3</v>
      </c>
      <c r="CK5236" s="174">
        <v>1257.3</v>
      </c>
      <c r="CU5236" s="174">
        <v>2949</v>
      </c>
      <c r="CV5236" s="174">
        <v>152508</v>
      </c>
      <c r="CW5236" s="174">
        <v>5</v>
      </c>
      <c r="CX5236" s="174">
        <v>1257.3</v>
      </c>
    </row>
    <row r="5237" spans="84:102" x14ac:dyDescent="0.25">
      <c r="CF5237" s="3" t="s">
        <v>3073</v>
      </c>
      <c r="CG5237" s="174">
        <v>322</v>
      </c>
      <c r="CH5237" s="174">
        <v>72743</v>
      </c>
      <c r="CI5237" s="174">
        <v>5</v>
      </c>
      <c r="CJ5237" s="174">
        <v>1256.934</v>
      </c>
      <c r="CK5237" s="174">
        <v>1256.934</v>
      </c>
      <c r="CU5237" s="174">
        <v>322</v>
      </c>
      <c r="CV5237" s="174">
        <v>72743</v>
      </c>
      <c r="CW5237" s="174">
        <v>5</v>
      </c>
      <c r="CX5237" s="174">
        <v>1256.934</v>
      </c>
    </row>
    <row r="5238" spans="84:102" x14ac:dyDescent="0.25">
      <c r="CF5238" s="3" t="s">
        <v>3073</v>
      </c>
      <c r="CG5238" s="174">
        <v>135454</v>
      </c>
      <c r="CH5238" s="174">
        <v>2719</v>
      </c>
      <c r="CI5238" s="174">
        <v>5</v>
      </c>
      <c r="CJ5238" s="174">
        <v>1256.6559999999999</v>
      </c>
      <c r="CK5238" s="174">
        <v>1256.6559999999999</v>
      </c>
      <c r="CU5238" s="174">
        <v>135454</v>
      </c>
      <c r="CV5238" s="174">
        <v>2719</v>
      </c>
      <c r="CW5238" s="174">
        <v>5</v>
      </c>
      <c r="CX5238" s="174">
        <v>1256.6559999999999</v>
      </c>
    </row>
    <row r="5239" spans="84:102" x14ac:dyDescent="0.25">
      <c r="CF5239" s="3" t="s">
        <v>3073</v>
      </c>
      <c r="CG5239" s="174">
        <v>178735</v>
      </c>
      <c r="CH5239" s="174">
        <v>3433</v>
      </c>
      <c r="CI5239" s="174">
        <v>5</v>
      </c>
      <c r="CJ5239" s="174">
        <v>1256.3979999999999</v>
      </c>
      <c r="CK5239" s="174">
        <v>1256.3979999999999</v>
      </c>
      <c r="CU5239" s="174">
        <v>178735</v>
      </c>
      <c r="CV5239" s="174">
        <v>3433</v>
      </c>
      <c r="CW5239" s="174">
        <v>5</v>
      </c>
      <c r="CX5239" s="174">
        <v>1256.3979999999999</v>
      </c>
    </row>
    <row r="5240" spans="84:102" x14ac:dyDescent="0.25">
      <c r="CF5240" s="3" t="s">
        <v>3073</v>
      </c>
      <c r="CG5240" s="174">
        <v>119541</v>
      </c>
      <c r="CH5240" s="174">
        <v>1005</v>
      </c>
      <c r="CI5240" s="174">
        <v>5</v>
      </c>
      <c r="CJ5240" s="174">
        <v>1255.318</v>
      </c>
      <c r="CK5240" s="174">
        <v>1255.318</v>
      </c>
      <c r="CU5240" s="174">
        <v>119541</v>
      </c>
      <c r="CV5240" s="174">
        <v>1005</v>
      </c>
      <c r="CW5240" s="174">
        <v>5</v>
      </c>
      <c r="CX5240" s="174">
        <v>1255.318</v>
      </c>
    </row>
    <row r="5241" spans="84:102" x14ac:dyDescent="0.25">
      <c r="CF5241" s="3" t="s">
        <v>3073</v>
      </c>
      <c r="CG5241" s="174">
        <v>130733</v>
      </c>
      <c r="CH5241" s="174">
        <v>2678</v>
      </c>
      <c r="CI5241" s="174">
        <v>5</v>
      </c>
      <c r="CJ5241" s="174">
        <v>1255.299</v>
      </c>
      <c r="CK5241" s="174">
        <v>1255.299</v>
      </c>
      <c r="CU5241" s="174">
        <v>130733</v>
      </c>
      <c r="CV5241" s="174">
        <v>2678</v>
      </c>
      <c r="CW5241" s="174">
        <v>5</v>
      </c>
      <c r="CX5241" s="174">
        <v>1255.299</v>
      </c>
    </row>
    <row r="5242" spans="84:102" x14ac:dyDescent="0.25">
      <c r="CF5242" s="3" t="s">
        <v>3073</v>
      </c>
      <c r="CG5242" s="174">
        <v>2693</v>
      </c>
      <c r="CH5242" s="174">
        <v>163151</v>
      </c>
      <c r="CI5242" s="174">
        <v>5</v>
      </c>
      <c r="CJ5242" s="174">
        <v>1254.943</v>
      </c>
      <c r="CK5242" s="174">
        <v>1254.943</v>
      </c>
      <c r="CU5242" s="174">
        <v>2693</v>
      </c>
      <c r="CV5242" s="174">
        <v>163151</v>
      </c>
      <c r="CW5242" s="174">
        <v>5</v>
      </c>
      <c r="CX5242" s="174">
        <v>1254.943</v>
      </c>
    </row>
    <row r="5243" spans="84:102" x14ac:dyDescent="0.25">
      <c r="CF5243" s="3" t="s">
        <v>3073</v>
      </c>
      <c r="CG5243" s="174">
        <v>921</v>
      </c>
      <c r="CH5243" s="174">
        <v>113229</v>
      </c>
      <c r="CI5243" s="174">
        <v>5</v>
      </c>
      <c r="CJ5243" s="174">
        <v>1254.941</v>
      </c>
      <c r="CK5243" s="174">
        <v>1254.941</v>
      </c>
      <c r="CU5243" s="174">
        <v>921</v>
      </c>
      <c r="CV5243" s="174">
        <v>113229</v>
      </c>
      <c r="CW5243" s="174">
        <v>5</v>
      </c>
      <c r="CX5243" s="174">
        <v>1254.941</v>
      </c>
    </row>
    <row r="5244" spans="84:102" x14ac:dyDescent="0.25">
      <c r="CF5244" s="3" t="s">
        <v>3073</v>
      </c>
      <c r="CG5244" s="174">
        <v>46791</v>
      </c>
      <c r="CH5244" s="174">
        <v>2633</v>
      </c>
      <c r="CI5244" s="174">
        <v>5</v>
      </c>
      <c r="CJ5244" s="174">
        <v>1254.558</v>
      </c>
      <c r="CK5244" s="174">
        <v>1254.558</v>
      </c>
      <c r="CU5244" s="174">
        <v>46791</v>
      </c>
      <c r="CV5244" s="174">
        <v>2633</v>
      </c>
      <c r="CW5244" s="174">
        <v>5</v>
      </c>
      <c r="CX5244" s="174">
        <v>1254.558</v>
      </c>
    </row>
    <row r="5245" spans="84:102" x14ac:dyDescent="0.25">
      <c r="CF5245" s="3" t="s">
        <v>3073</v>
      </c>
      <c r="CG5245" s="174">
        <v>352</v>
      </c>
      <c r="CH5245" s="174">
        <v>76766</v>
      </c>
      <c r="CI5245" s="174">
        <v>5</v>
      </c>
      <c r="CJ5245" s="174">
        <v>1254.4690000000001</v>
      </c>
      <c r="CK5245" s="174">
        <v>1254.4690000000001</v>
      </c>
      <c r="CU5245" s="174">
        <v>352</v>
      </c>
      <c r="CV5245" s="174">
        <v>76766</v>
      </c>
      <c r="CW5245" s="174">
        <v>5</v>
      </c>
      <c r="CX5245" s="174">
        <v>1254.4690000000001</v>
      </c>
    </row>
    <row r="5246" spans="84:102" x14ac:dyDescent="0.25">
      <c r="CF5246" s="3" t="s">
        <v>3073</v>
      </c>
      <c r="CG5246" s="174">
        <v>3488</v>
      </c>
      <c r="CH5246" s="174">
        <v>53897</v>
      </c>
      <c r="CI5246" s="174">
        <v>5</v>
      </c>
      <c r="CJ5246" s="174">
        <v>1254.373</v>
      </c>
      <c r="CK5246" s="174">
        <v>1254.373</v>
      </c>
      <c r="CU5246" s="174">
        <v>3488</v>
      </c>
      <c r="CV5246" s="174">
        <v>53897</v>
      </c>
      <c r="CW5246" s="174">
        <v>5</v>
      </c>
      <c r="CX5246" s="174">
        <v>1254.373</v>
      </c>
    </row>
    <row r="5247" spans="84:102" x14ac:dyDescent="0.25">
      <c r="CF5247" s="3" t="s">
        <v>3073</v>
      </c>
      <c r="CG5247" s="174">
        <v>23427</v>
      </c>
      <c r="CH5247" s="174">
        <v>2310</v>
      </c>
      <c r="CI5247" s="174">
        <v>5</v>
      </c>
      <c r="CJ5247" s="174">
        <v>1253.5139999999999</v>
      </c>
      <c r="CK5247" s="174">
        <v>1253.5139999999999</v>
      </c>
      <c r="CU5247" s="174">
        <v>23427</v>
      </c>
      <c r="CV5247" s="174">
        <v>2310</v>
      </c>
      <c r="CW5247" s="174">
        <v>5</v>
      </c>
      <c r="CX5247" s="174">
        <v>1253.5139999999999</v>
      </c>
    </row>
    <row r="5248" spans="84:102" x14ac:dyDescent="0.25">
      <c r="CF5248" s="3" t="s">
        <v>3073</v>
      </c>
      <c r="CG5248" s="174">
        <v>571</v>
      </c>
      <c r="CH5248" s="174">
        <v>84853</v>
      </c>
      <c r="CI5248" s="174">
        <v>5</v>
      </c>
      <c r="CJ5248" s="174">
        <v>1253.3800000000001</v>
      </c>
      <c r="CK5248" s="174">
        <v>1253.3800000000001</v>
      </c>
      <c r="CU5248" s="174">
        <v>571</v>
      </c>
      <c r="CV5248" s="174">
        <v>84853</v>
      </c>
      <c r="CW5248" s="174">
        <v>5</v>
      </c>
      <c r="CX5248" s="174">
        <v>1253.3800000000001</v>
      </c>
    </row>
    <row r="5249" spans="84:102" x14ac:dyDescent="0.25">
      <c r="CF5249" s="3" t="s">
        <v>3073</v>
      </c>
      <c r="CG5249" s="174">
        <v>85</v>
      </c>
      <c r="CH5249" s="174">
        <v>66263</v>
      </c>
      <c r="CI5249" s="174">
        <v>5</v>
      </c>
      <c r="CJ5249" s="174">
        <v>1253.27</v>
      </c>
      <c r="CK5249" s="174">
        <v>1253.27</v>
      </c>
      <c r="CU5249" s="174">
        <v>85</v>
      </c>
      <c r="CV5249" s="174">
        <v>66263</v>
      </c>
      <c r="CW5249" s="174">
        <v>5</v>
      </c>
      <c r="CX5249" s="174">
        <v>1253.27</v>
      </c>
    </row>
    <row r="5250" spans="84:102" x14ac:dyDescent="0.25">
      <c r="CF5250" s="3" t="s">
        <v>3073</v>
      </c>
      <c r="CG5250" s="174">
        <v>157192</v>
      </c>
      <c r="CH5250" s="174">
        <v>3208</v>
      </c>
      <c r="CI5250" s="174">
        <v>5</v>
      </c>
      <c r="CJ5250" s="174">
        <v>1253.095</v>
      </c>
      <c r="CK5250" s="174">
        <v>1253.095</v>
      </c>
      <c r="CU5250" s="174">
        <v>157192</v>
      </c>
      <c r="CV5250" s="174">
        <v>3208</v>
      </c>
      <c r="CW5250" s="174">
        <v>5</v>
      </c>
      <c r="CX5250" s="174">
        <v>1253.095</v>
      </c>
    </row>
    <row r="5251" spans="84:102" x14ac:dyDescent="0.25">
      <c r="CF5251" s="3" t="s">
        <v>3073</v>
      </c>
      <c r="CG5251" s="174">
        <v>68484</v>
      </c>
      <c r="CH5251" s="174">
        <v>191</v>
      </c>
      <c r="CI5251" s="174">
        <v>5</v>
      </c>
      <c r="CJ5251" s="174">
        <v>1253.0740000000001</v>
      </c>
      <c r="CK5251" s="174">
        <v>1253.0740000000001</v>
      </c>
      <c r="CU5251" s="174">
        <v>68484</v>
      </c>
      <c r="CV5251" s="174">
        <v>191</v>
      </c>
      <c r="CW5251" s="174">
        <v>5</v>
      </c>
      <c r="CX5251" s="174">
        <v>1253.0740000000001</v>
      </c>
    </row>
    <row r="5252" spans="84:102" x14ac:dyDescent="0.25">
      <c r="CF5252" s="3" t="s">
        <v>3073</v>
      </c>
      <c r="CG5252" s="174">
        <v>412</v>
      </c>
      <c r="CH5252" s="174">
        <v>80977</v>
      </c>
      <c r="CI5252" s="174">
        <v>5</v>
      </c>
      <c r="CJ5252" s="174">
        <v>1252.521</v>
      </c>
      <c r="CK5252" s="174">
        <v>1252.521</v>
      </c>
      <c r="CU5252" s="174">
        <v>412</v>
      </c>
      <c r="CV5252" s="174">
        <v>80977</v>
      </c>
      <c r="CW5252" s="174">
        <v>5</v>
      </c>
      <c r="CX5252" s="174">
        <v>1252.521</v>
      </c>
    </row>
    <row r="5253" spans="84:102" x14ac:dyDescent="0.25">
      <c r="CF5253" s="3" t="s">
        <v>3073</v>
      </c>
      <c r="CG5253" s="174">
        <v>156421</v>
      </c>
      <c r="CH5253" s="174">
        <v>3221</v>
      </c>
      <c r="CI5253" s="174">
        <v>5</v>
      </c>
      <c r="CJ5253" s="174">
        <v>1252.133</v>
      </c>
      <c r="CK5253" s="174">
        <v>1252.133</v>
      </c>
      <c r="CU5253" s="174">
        <v>156421</v>
      </c>
      <c r="CV5253" s="174">
        <v>3221</v>
      </c>
      <c r="CW5253" s="174">
        <v>5</v>
      </c>
      <c r="CX5253" s="174">
        <v>1252.133</v>
      </c>
    </row>
    <row r="5254" spans="84:102" x14ac:dyDescent="0.25">
      <c r="CF5254" s="3" t="s">
        <v>3073</v>
      </c>
      <c r="CG5254" s="174">
        <v>93133</v>
      </c>
      <c r="CH5254" s="174">
        <v>670</v>
      </c>
      <c r="CI5254" s="174">
        <v>5</v>
      </c>
      <c r="CJ5254" s="174">
        <v>1252.0219999999999</v>
      </c>
      <c r="CK5254" s="174">
        <v>1252.0219999999999</v>
      </c>
      <c r="CU5254" s="174">
        <v>93133</v>
      </c>
      <c r="CV5254" s="174">
        <v>670</v>
      </c>
      <c r="CW5254" s="174">
        <v>5</v>
      </c>
      <c r="CX5254" s="174">
        <v>1252.0219999999999</v>
      </c>
    </row>
    <row r="5255" spans="84:102" x14ac:dyDescent="0.25">
      <c r="CF5255" s="3" t="s">
        <v>3073</v>
      </c>
      <c r="CG5255" s="174">
        <v>72983</v>
      </c>
      <c r="CH5255" s="174">
        <v>1645</v>
      </c>
      <c r="CI5255" s="174">
        <v>5</v>
      </c>
      <c r="CJ5255" s="174">
        <v>1251.7850000000001</v>
      </c>
      <c r="CK5255" s="174">
        <v>1251.7850000000001</v>
      </c>
      <c r="CU5255" s="174">
        <v>72983</v>
      </c>
      <c r="CV5255" s="174">
        <v>1645</v>
      </c>
      <c r="CW5255" s="174">
        <v>5</v>
      </c>
      <c r="CX5255" s="174">
        <v>1251.7850000000001</v>
      </c>
    </row>
    <row r="5256" spans="84:102" x14ac:dyDescent="0.25">
      <c r="CF5256" s="3" t="s">
        <v>3073</v>
      </c>
      <c r="CG5256" s="174">
        <v>155060</v>
      </c>
      <c r="CH5256" s="174">
        <v>3198</v>
      </c>
      <c r="CI5256" s="174">
        <v>5</v>
      </c>
      <c r="CJ5256" s="174">
        <v>1251.7139999999999</v>
      </c>
      <c r="CK5256" s="174">
        <v>1251.7139999999999</v>
      </c>
      <c r="CU5256" s="174">
        <v>155060</v>
      </c>
      <c r="CV5256" s="174">
        <v>3198</v>
      </c>
      <c r="CW5256" s="174">
        <v>5</v>
      </c>
      <c r="CX5256" s="174">
        <v>1251.7139999999999</v>
      </c>
    </row>
    <row r="5257" spans="84:102" x14ac:dyDescent="0.25">
      <c r="CF5257" s="3" t="s">
        <v>3073</v>
      </c>
      <c r="CG5257" s="174">
        <v>1736</v>
      </c>
      <c r="CH5257" s="174">
        <v>62885</v>
      </c>
      <c r="CI5257" s="174">
        <v>5</v>
      </c>
      <c r="CJ5257" s="174">
        <v>1251.5940000000001</v>
      </c>
      <c r="CK5257" s="174">
        <v>1251.5940000000001</v>
      </c>
      <c r="CU5257" s="174">
        <v>1736</v>
      </c>
      <c r="CV5257" s="174">
        <v>62885</v>
      </c>
      <c r="CW5257" s="174">
        <v>5</v>
      </c>
      <c r="CX5257" s="174">
        <v>1251.5940000000001</v>
      </c>
    </row>
    <row r="5258" spans="84:102" x14ac:dyDescent="0.25">
      <c r="CF5258" s="3" t="s">
        <v>3073</v>
      </c>
      <c r="CG5258" s="174">
        <v>44531</v>
      </c>
      <c r="CH5258" s="174">
        <v>2588</v>
      </c>
      <c r="CI5258" s="174">
        <v>5</v>
      </c>
      <c r="CJ5258" s="174">
        <v>1250.934</v>
      </c>
      <c r="CK5258" s="174">
        <v>1250.934</v>
      </c>
      <c r="CU5258" s="174">
        <v>44531</v>
      </c>
      <c r="CV5258" s="174">
        <v>2588</v>
      </c>
      <c r="CW5258" s="174">
        <v>5</v>
      </c>
      <c r="CX5258" s="174">
        <v>1250.934</v>
      </c>
    </row>
    <row r="5259" spans="84:102" x14ac:dyDescent="0.25">
      <c r="CF5259" s="3" t="s">
        <v>3073</v>
      </c>
      <c r="CG5259" s="174">
        <v>183818</v>
      </c>
      <c r="CH5259" s="174">
        <v>1710</v>
      </c>
      <c r="CI5259" s="174">
        <v>5</v>
      </c>
      <c r="CJ5259" s="174">
        <v>1250.931</v>
      </c>
      <c r="CK5259" s="174">
        <v>1250.931</v>
      </c>
      <c r="CU5259" s="174">
        <v>183818</v>
      </c>
      <c r="CV5259" s="174">
        <v>1710</v>
      </c>
      <c r="CW5259" s="174">
        <v>5</v>
      </c>
      <c r="CX5259" s="174">
        <v>1250.931</v>
      </c>
    </row>
    <row r="5260" spans="84:102" x14ac:dyDescent="0.25">
      <c r="CF5260" s="3" t="s">
        <v>3073</v>
      </c>
      <c r="CG5260" s="174">
        <v>44476</v>
      </c>
      <c r="CH5260" s="174">
        <v>2628</v>
      </c>
      <c r="CI5260" s="174">
        <v>5</v>
      </c>
      <c r="CJ5260" s="174">
        <v>1250.4680000000001</v>
      </c>
      <c r="CK5260" s="174">
        <v>1250.4680000000001</v>
      </c>
      <c r="CU5260" s="174">
        <v>44476</v>
      </c>
      <c r="CV5260" s="174">
        <v>2628</v>
      </c>
      <c r="CW5260" s="174">
        <v>5</v>
      </c>
      <c r="CX5260" s="174">
        <v>1250.4680000000001</v>
      </c>
    </row>
    <row r="5261" spans="84:102" x14ac:dyDescent="0.25">
      <c r="CF5261" s="3" t="s">
        <v>3073</v>
      </c>
      <c r="CG5261" s="174">
        <v>2580</v>
      </c>
      <c r="CH5261" s="174">
        <v>40133</v>
      </c>
      <c r="CI5261" s="174">
        <v>5</v>
      </c>
      <c r="CJ5261" s="174">
        <v>1250.184</v>
      </c>
      <c r="CK5261" s="174">
        <v>1250.184</v>
      </c>
      <c r="CU5261" s="174">
        <v>2580</v>
      </c>
      <c r="CV5261" s="174">
        <v>40133</v>
      </c>
      <c r="CW5261" s="174">
        <v>5</v>
      </c>
      <c r="CX5261" s="174">
        <v>1250.184</v>
      </c>
    </row>
    <row r="5262" spans="84:102" x14ac:dyDescent="0.25">
      <c r="CF5262" s="3" t="s">
        <v>3073</v>
      </c>
      <c r="CG5262" s="174">
        <v>126728</v>
      </c>
      <c r="CH5262" s="174">
        <v>1241</v>
      </c>
      <c r="CI5262" s="174">
        <v>5</v>
      </c>
      <c r="CJ5262" s="174">
        <v>1250.1659999999999</v>
      </c>
      <c r="CK5262" s="174">
        <v>1250.1659999999999</v>
      </c>
      <c r="CU5262" s="174">
        <v>126728</v>
      </c>
      <c r="CV5262" s="174">
        <v>1241</v>
      </c>
      <c r="CW5262" s="174">
        <v>5</v>
      </c>
      <c r="CX5262" s="174">
        <v>1250.1659999999999</v>
      </c>
    </row>
    <row r="5263" spans="84:102" x14ac:dyDescent="0.25">
      <c r="CF5263" s="3" t="s">
        <v>3073</v>
      </c>
      <c r="CG5263" s="174">
        <v>75712</v>
      </c>
      <c r="CH5263" s="174">
        <v>1927</v>
      </c>
      <c r="CI5263" s="174">
        <v>5</v>
      </c>
      <c r="CJ5263" s="174">
        <v>1250.104</v>
      </c>
      <c r="CK5263" s="174">
        <v>1250.104</v>
      </c>
      <c r="CU5263" s="174">
        <v>75712</v>
      </c>
      <c r="CV5263" s="174">
        <v>1927</v>
      </c>
      <c r="CW5263" s="174">
        <v>5</v>
      </c>
      <c r="CX5263" s="174">
        <v>1250.104</v>
      </c>
    </row>
    <row r="5264" spans="84:102" x14ac:dyDescent="0.25">
      <c r="CF5264" s="3" t="s">
        <v>3073</v>
      </c>
      <c r="CG5264" s="174">
        <v>85490</v>
      </c>
      <c r="CH5264" s="174">
        <v>1547</v>
      </c>
      <c r="CI5264" s="174">
        <v>5</v>
      </c>
      <c r="CJ5264" s="174">
        <v>1250.07</v>
      </c>
      <c r="CK5264" s="174">
        <v>1250.07</v>
      </c>
      <c r="CU5264" s="174">
        <v>85490</v>
      </c>
      <c r="CV5264" s="174">
        <v>1547</v>
      </c>
      <c r="CW5264" s="174">
        <v>5</v>
      </c>
      <c r="CX5264" s="174">
        <v>1250.07</v>
      </c>
    </row>
    <row r="5265" spans="84:102" x14ac:dyDescent="0.25">
      <c r="CF5265" s="3" t="s">
        <v>3073</v>
      </c>
      <c r="CG5265" s="174">
        <v>163151</v>
      </c>
      <c r="CH5265" s="174">
        <v>2693</v>
      </c>
      <c r="CI5265" s="174">
        <v>5</v>
      </c>
      <c r="CJ5265" s="174">
        <v>1249.8510000000001</v>
      </c>
      <c r="CK5265" s="174">
        <v>1249.8510000000001</v>
      </c>
      <c r="CU5265" s="174">
        <v>163151</v>
      </c>
      <c r="CV5265" s="174">
        <v>2693</v>
      </c>
      <c r="CW5265" s="174">
        <v>5</v>
      </c>
      <c r="CX5265" s="174">
        <v>1249.8510000000001</v>
      </c>
    </row>
    <row r="5266" spans="84:102" x14ac:dyDescent="0.25">
      <c r="CF5266" s="3" t="s">
        <v>3073</v>
      </c>
      <c r="CG5266" s="174">
        <v>12733</v>
      </c>
      <c r="CH5266" s="174">
        <v>2171</v>
      </c>
      <c r="CI5266" s="174">
        <v>5</v>
      </c>
      <c r="CJ5266" s="174">
        <v>1249.441</v>
      </c>
      <c r="CK5266" s="174">
        <v>1249.441</v>
      </c>
      <c r="CU5266" s="174">
        <v>12733</v>
      </c>
      <c r="CV5266" s="174">
        <v>2171</v>
      </c>
      <c r="CW5266" s="174">
        <v>5</v>
      </c>
      <c r="CX5266" s="174">
        <v>1249.441</v>
      </c>
    </row>
    <row r="5267" spans="84:102" x14ac:dyDescent="0.25">
      <c r="CF5267" s="3" t="s">
        <v>3073</v>
      </c>
      <c r="CG5267" s="174">
        <v>101862</v>
      </c>
      <c r="CH5267" s="174">
        <v>786</v>
      </c>
      <c r="CI5267" s="174">
        <v>5</v>
      </c>
      <c r="CJ5267" s="174">
        <v>1249.404</v>
      </c>
      <c r="CK5267" s="174">
        <v>1249.404</v>
      </c>
      <c r="CU5267" s="174">
        <v>101862</v>
      </c>
      <c r="CV5267" s="174">
        <v>786</v>
      </c>
      <c r="CW5267" s="174">
        <v>5</v>
      </c>
      <c r="CX5267" s="174">
        <v>1249.404</v>
      </c>
    </row>
    <row r="5268" spans="84:102" x14ac:dyDescent="0.25">
      <c r="CF5268" s="3" t="s">
        <v>3073</v>
      </c>
      <c r="CG5268" s="174">
        <v>3030</v>
      </c>
      <c r="CH5268" s="174">
        <v>163011</v>
      </c>
      <c r="CI5268" s="174">
        <v>5</v>
      </c>
      <c r="CJ5268" s="174">
        <v>1249.143</v>
      </c>
      <c r="CK5268" s="174">
        <v>1249.143</v>
      </c>
      <c r="CU5268" s="174">
        <v>3030</v>
      </c>
      <c r="CV5268" s="174">
        <v>163011</v>
      </c>
      <c r="CW5268" s="174">
        <v>5</v>
      </c>
      <c r="CX5268" s="174">
        <v>1249.143</v>
      </c>
    </row>
    <row r="5269" spans="84:102" x14ac:dyDescent="0.25">
      <c r="CF5269" s="3" t="s">
        <v>3073</v>
      </c>
      <c r="CG5269" s="174">
        <v>2203</v>
      </c>
      <c r="CH5269" s="174">
        <v>16184</v>
      </c>
      <c r="CI5269" s="174">
        <v>5</v>
      </c>
      <c r="CJ5269" s="174">
        <v>1249.039</v>
      </c>
      <c r="CK5269" s="174">
        <v>1249.039</v>
      </c>
      <c r="CU5269" s="174">
        <v>2203</v>
      </c>
      <c r="CV5269" s="174">
        <v>16184</v>
      </c>
      <c r="CW5269" s="174">
        <v>5</v>
      </c>
      <c r="CX5269" s="174">
        <v>1249.039</v>
      </c>
    </row>
    <row r="5270" spans="84:102" x14ac:dyDescent="0.25">
      <c r="CF5270" s="3" t="s">
        <v>3073</v>
      </c>
      <c r="CG5270" s="174">
        <v>2284</v>
      </c>
      <c r="CH5270" s="174">
        <v>21626</v>
      </c>
      <c r="CI5270" s="174">
        <v>5</v>
      </c>
      <c r="CJ5270" s="174">
        <v>1248.5219999999999</v>
      </c>
      <c r="CK5270" s="174">
        <v>1248.5219999999999</v>
      </c>
      <c r="CU5270" s="174">
        <v>2284</v>
      </c>
      <c r="CV5270" s="174">
        <v>21626</v>
      </c>
      <c r="CW5270" s="174">
        <v>5</v>
      </c>
      <c r="CX5270" s="174">
        <v>1248.5219999999999</v>
      </c>
    </row>
    <row r="5271" spans="84:102" x14ac:dyDescent="0.25">
      <c r="CF5271" s="3" t="s">
        <v>3073</v>
      </c>
      <c r="CG5271" s="174">
        <v>163011</v>
      </c>
      <c r="CH5271" s="174">
        <v>3030</v>
      </c>
      <c r="CI5271" s="174">
        <v>5</v>
      </c>
      <c r="CJ5271" s="174">
        <v>1248.5170000000001</v>
      </c>
      <c r="CK5271" s="174">
        <v>1248.5170000000001</v>
      </c>
      <c r="CU5271" s="174">
        <v>163011</v>
      </c>
      <c r="CV5271" s="174">
        <v>3030</v>
      </c>
      <c r="CW5271" s="174">
        <v>5</v>
      </c>
      <c r="CX5271" s="174">
        <v>1248.5170000000001</v>
      </c>
    </row>
    <row r="5272" spans="84:102" x14ac:dyDescent="0.25">
      <c r="CF5272" s="3" t="s">
        <v>3073</v>
      </c>
      <c r="CG5272" s="174">
        <v>181338</v>
      </c>
      <c r="CH5272" s="174">
        <v>3452</v>
      </c>
      <c r="CI5272" s="174">
        <v>5</v>
      </c>
      <c r="CJ5272" s="174">
        <v>1248.261</v>
      </c>
      <c r="CK5272" s="174">
        <v>1248.261</v>
      </c>
      <c r="CU5272" s="174">
        <v>181338</v>
      </c>
      <c r="CV5272" s="174">
        <v>3452</v>
      </c>
      <c r="CW5272" s="174">
        <v>5</v>
      </c>
      <c r="CX5272" s="174">
        <v>1248.261</v>
      </c>
    </row>
    <row r="5273" spans="84:102" x14ac:dyDescent="0.25">
      <c r="CF5273" s="3" t="s">
        <v>3073</v>
      </c>
      <c r="CG5273" s="174">
        <v>2370</v>
      </c>
      <c r="CH5273" s="174">
        <v>28107</v>
      </c>
      <c r="CI5273" s="174">
        <v>5</v>
      </c>
      <c r="CJ5273" s="174">
        <v>1248.2470000000001</v>
      </c>
      <c r="CK5273" s="174">
        <v>1248.2470000000001</v>
      </c>
      <c r="CU5273" s="174">
        <v>2370</v>
      </c>
      <c r="CV5273" s="174">
        <v>28107</v>
      </c>
      <c r="CW5273" s="174">
        <v>5</v>
      </c>
      <c r="CX5273" s="174">
        <v>1248.2470000000001</v>
      </c>
    </row>
    <row r="5274" spans="84:102" x14ac:dyDescent="0.25">
      <c r="CF5274" s="3" t="s">
        <v>3073</v>
      </c>
      <c r="CG5274" s="174">
        <v>71509</v>
      </c>
      <c r="CH5274" s="174">
        <v>1650</v>
      </c>
      <c r="CI5274" s="174">
        <v>5</v>
      </c>
      <c r="CJ5274" s="174">
        <v>1247.6310000000001</v>
      </c>
      <c r="CK5274" s="174">
        <v>1247.6310000000001</v>
      </c>
      <c r="CU5274" s="174">
        <v>71509</v>
      </c>
      <c r="CV5274" s="174">
        <v>1650</v>
      </c>
      <c r="CW5274" s="174">
        <v>5</v>
      </c>
      <c r="CX5274" s="174">
        <v>1247.6310000000001</v>
      </c>
    </row>
    <row r="5275" spans="84:102" x14ac:dyDescent="0.25">
      <c r="CF5275" s="3" t="s">
        <v>3073</v>
      </c>
      <c r="CG5275" s="174">
        <v>685</v>
      </c>
      <c r="CH5275" s="174">
        <v>92951</v>
      </c>
      <c r="CI5275" s="174">
        <v>5</v>
      </c>
      <c r="CJ5275" s="174">
        <v>1247.5360000000001</v>
      </c>
      <c r="CK5275" s="174">
        <v>1247.5360000000001</v>
      </c>
      <c r="CU5275" s="174">
        <v>685</v>
      </c>
      <c r="CV5275" s="174">
        <v>92951</v>
      </c>
      <c r="CW5275" s="174">
        <v>5</v>
      </c>
      <c r="CX5275" s="174">
        <v>1247.5360000000001</v>
      </c>
    </row>
    <row r="5276" spans="84:102" x14ac:dyDescent="0.25">
      <c r="CF5276" s="3" t="s">
        <v>3073</v>
      </c>
      <c r="CG5276" s="174">
        <v>2990</v>
      </c>
      <c r="CH5276" s="174">
        <v>158364</v>
      </c>
      <c r="CI5276" s="174">
        <v>5</v>
      </c>
      <c r="CJ5276" s="174">
        <v>1247.425</v>
      </c>
      <c r="CK5276" s="174">
        <v>1247.425</v>
      </c>
      <c r="CU5276" s="174">
        <v>2990</v>
      </c>
      <c r="CV5276" s="174">
        <v>158364</v>
      </c>
      <c r="CW5276" s="174">
        <v>5</v>
      </c>
      <c r="CX5276" s="174">
        <v>1247.425</v>
      </c>
    </row>
    <row r="5277" spans="84:102" x14ac:dyDescent="0.25">
      <c r="CF5277" s="3" t="s">
        <v>3073</v>
      </c>
      <c r="CG5277" s="174">
        <v>66263</v>
      </c>
      <c r="CH5277" s="174">
        <v>85</v>
      </c>
      <c r="CI5277" s="174">
        <v>5</v>
      </c>
      <c r="CJ5277" s="174">
        <v>1247.3720000000001</v>
      </c>
      <c r="CK5277" s="174">
        <v>1247.3720000000001</v>
      </c>
      <c r="CU5277" s="174">
        <v>66263</v>
      </c>
      <c r="CV5277" s="174">
        <v>85</v>
      </c>
      <c r="CW5277" s="174">
        <v>5</v>
      </c>
      <c r="CX5277" s="174">
        <v>1247.3720000000001</v>
      </c>
    </row>
    <row r="5278" spans="84:102" x14ac:dyDescent="0.25">
      <c r="CF5278" s="3" t="s">
        <v>3073</v>
      </c>
      <c r="CG5278" s="174">
        <v>1106</v>
      </c>
      <c r="CH5278" s="174">
        <v>138096</v>
      </c>
      <c r="CI5278" s="174">
        <v>5</v>
      </c>
      <c r="CJ5278" s="174">
        <v>1246.7819999999999</v>
      </c>
      <c r="CK5278" s="174">
        <v>1246.7819999999999</v>
      </c>
      <c r="CU5278" s="174">
        <v>1106</v>
      </c>
      <c r="CV5278" s="174">
        <v>138096</v>
      </c>
      <c r="CW5278" s="174">
        <v>5</v>
      </c>
      <c r="CX5278" s="174">
        <v>1246.7819999999999</v>
      </c>
    </row>
    <row r="5279" spans="84:102" x14ac:dyDescent="0.25">
      <c r="CF5279" s="3" t="s">
        <v>3073</v>
      </c>
      <c r="CG5279" s="174">
        <v>786</v>
      </c>
      <c r="CH5279" s="174">
        <v>101862</v>
      </c>
      <c r="CI5279" s="174">
        <v>5</v>
      </c>
      <c r="CJ5279" s="174">
        <v>1246.7349999999999</v>
      </c>
      <c r="CK5279" s="174">
        <v>1246.7349999999999</v>
      </c>
      <c r="CU5279" s="174">
        <v>786</v>
      </c>
      <c r="CV5279" s="174">
        <v>101862</v>
      </c>
      <c r="CW5279" s="174">
        <v>5</v>
      </c>
      <c r="CX5279" s="174">
        <v>1246.7349999999999</v>
      </c>
    </row>
    <row r="5280" spans="84:102" x14ac:dyDescent="0.25">
      <c r="CF5280" s="3" t="s">
        <v>3073</v>
      </c>
      <c r="CG5280" s="174">
        <v>51826</v>
      </c>
      <c r="CH5280" s="174">
        <v>3481</v>
      </c>
      <c r="CI5280" s="174">
        <v>5</v>
      </c>
      <c r="CJ5280" s="174">
        <v>1246.6220000000001</v>
      </c>
      <c r="CK5280" s="174">
        <v>1246.6220000000001</v>
      </c>
      <c r="CU5280" s="174">
        <v>51826</v>
      </c>
      <c r="CV5280" s="174">
        <v>3481</v>
      </c>
      <c r="CW5280" s="174">
        <v>5</v>
      </c>
      <c r="CX5280" s="174">
        <v>1246.6220000000001</v>
      </c>
    </row>
    <row r="5281" spans="84:102" x14ac:dyDescent="0.25">
      <c r="CF5281" s="3" t="s">
        <v>3073</v>
      </c>
      <c r="CG5281" s="174">
        <v>3200</v>
      </c>
      <c r="CH5281" s="174">
        <v>154771</v>
      </c>
      <c r="CI5281" s="174">
        <v>5</v>
      </c>
      <c r="CJ5281" s="174">
        <v>1246.345</v>
      </c>
      <c r="CK5281" s="174">
        <v>1246.345</v>
      </c>
      <c r="CU5281" s="174">
        <v>3200</v>
      </c>
      <c r="CV5281" s="174">
        <v>154771</v>
      </c>
      <c r="CW5281" s="174">
        <v>5</v>
      </c>
      <c r="CX5281" s="174">
        <v>1246.345</v>
      </c>
    </row>
    <row r="5282" spans="84:102" x14ac:dyDescent="0.25">
      <c r="CF5282" s="3" t="s">
        <v>3073</v>
      </c>
      <c r="CG5282" s="174">
        <v>28107</v>
      </c>
      <c r="CH5282" s="174">
        <v>2370</v>
      </c>
      <c r="CI5282" s="174">
        <v>5</v>
      </c>
      <c r="CJ5282" s="174">
        <v>1246.231</v>
      </c>
      <c r="CK5282" s="174">
        <v>1246.231</v>
      </c>
      <c r="CU5282" s="174">
        <v>28107</v>
      </c>
      <c r="CV5282" s="174">
        <v>2370</v>
      </c>
      <c r="CW5282" s="174">
        <v>5</v>
      </c>
      <c r="CX5282" s="174">
        <v>1246.231</v>
      </c>
    </row>
    <row r="5283" spans="84:102" x14ac:dyDescent="0.25">
      <c r="CF5283" s="3" t="s">
        <v>3073</v>
      </c>
      <c r="CG5283" s="174">
        <v>2751</v>
      </c>
      <c r="CH5283" s="174">
        <v>146279</v>
      </c>
      <c r="CI5283" s="174">
        <v>5</v>
      </c>
      <c r="CJ5283" s="174">
        <v>1246.0609999999999</v>
      </c>
      <c r="CK5283" s="174">
        <v>1246.0609999999999</v>
      </c>
      <c r="CU5283" s="174">
        <v>2751</v>
      </c>
      <c r="CV5283" s="174">
        <v>146279</v>
      </c>
      <c r="CW5283" s="174">
        <v>5</v>
      </c>
      <c r="CX5283" s="174">
        <v>1246.0609999999999</v>
      </c>
    </row>
    <row r="5284" spans="84:102" x14ac:dyDescent="0.25">
      <c r="CF5284" s="3" t="s">
        <v>3073</v>
      </c>
      <c r="CG5284" s="174">
        <v>132</v>
      </c>
      <c r="CH5284" s="174">
        <v>67438</v>
      </c>
      <c r="CI5284" s="174">
        <v>5</v>
      </c>
      <c r="CJ5284" s="174">
        <v>1246.0360000000001</v>
      </c>
      <c r="CK5284" s="174">
        <v>1246.0360000000001</v>
      </c>
      <c r="CU5284" s="174">
        <v>132</v>
      </c>
      <c r="CV5284" s="174">
        <v>67438</v>
      </c>
      <c r="CW5284" s="174">
        <v>5</v>
      </c>
      <c r="CX5284" s="174">
        <v>1246.0360000000001</v>
      </c>
    </row>
    <row r="5285" spans="84:102" x14ac:dyDescent="0.25">
      <c r="CF5285" s="3" t="s">
        <v>3073</v>
      </c>
      <c r="CG5285" s="174">
        <v>74482</v>
      </c>
      <c r="CH5285" s="174">
        <v>3534</v>
      </c>
      <c r="CI5285" s="174">
        <v>5</v>
      </c>
      <c r="CJ5285" s="174">
        <v>1245.92</v>
      </c>
      <c r="CK5285" s="174">
        <v>1245.92</v>
      </c>
      <c r="CU5285" s="174">
        <v>74482</v>
      </c>
      <c r="CV5285" s="174">
        <v>3534</v>
      </c>
      <c r="CW5285" s="174">
        <v>5</v>
      </c>
      <c r="CX5285" s="174">
        <v>1245.92</v>
      </c>
    </row>
    <row r="5286" spans="84:102" x14ac:dyDescent="0.25">
      <c r="CF5286" s="3" t="s">
        <v>3073</v>
      </c>
      <c r="CG5286" s="174">
        <v>3214</v>
      </c>
      <c r="CH5286" s="174">
        <v>155750</v>
      </c>
      <c r="CI5286" s="174">
        <v>5</v>
      </c>
      <c r="CJ5286" s="174">
        <v>1245.9059999999999</v>
      </c>
      <c r="CK5286" s="174">
        <v>1245.9059999999999</v>
      </c>
      <c r="CU5286" s="174">
        <v>3214</v>
      </c>
      <c r="CV5286" s="174">
        <v>155750</v>
      </c>
      <c r="CW5286" s="174">
        <v>5</v>
      </c>
      <c r="CX5286" s="174">
        <v>1245.9059999999999</v>
      </c>
    </row>
    <row r="5287" spans="84:102" x14ac:dyDescent="0.25">
      <c r="CF5287" s="3" t="s">
        <v>3073</v>
      </c>
      <c r="CG5287" s="174">
        <v>928</v>
      </c>
      <c r="CH5287" s="174">
        <v>113154</v>
      </c>
      <c r="CI5287" s="174">
        <v>5</v>
      </c>
      <c r="CJ5287" s="174">
        <v>1245.626</v>
      </c>
      <c r="CK5287" s="174">
        <v>1245.626</v>
      </c>
      <c r="CU5287" s="174">
        <v>928</v>
      </c>
      <c r="CV5287" s="174">
        <v>113154</v>
      </c>
      <c r="CW5287" s="174">
        <v>5</v>
      </c>
      <c r="CX5287" s="174">
        <v>1245.626</v>
      </c>
    </row>
    <row r="5288" spans="84:102" x14ac:dyDescent="0.25">
      <c r="CF5288" s="3" t="s">
        <v>3073</v>
      </c>
      <c r="CG5288" s="174">
        <v>1241</v>
      </c>
      <c r="CH5288" s="174">
        <v>126728</v>
      </c>
      <c r="CI5288" s="174">
        <v>5</v>
      </c>
      <c r="CJ5288" s="174">
        <v>1245.559</v>
      </c>
      <c r="CK5288" s="174">
        <v>1245.559</v>
      </c>
      <c r="CU5288" s="174">
        <v>1241</v>
      </c>
      <c r="CV5288" s="174">
        <v>126728</v>
      </c>
      <c r="CW5288" s="174">
        <v>5</v>
      </c>
      <c r="CX5288" s="174">
        <v>1245.559</v>
      </c>
    </row>
    <row r="5289" spans="84:102" x14ac:dyDescent="0.25">
      <c r="CF5289" s="3" t="s">
        <v>3073</v>
      </c>
      <c r="CG5289" s="174">
        <v>1871</v>
      </c>
      <c r="CH5289" s="174">
        <v>56886</v>
      </c>
      <c r="CI5289" s="174">
        <v>5</v>
      </c>
      <c r="CJ5289" s="174">
        <v>1245.259</v>
      </c>
      <c r="CK5289" s="174">
        <v>1245.259</v>
      </c>
      <c r="CU5289" s="174">
        <v>1871</v>
      </c>
      <c r="CV5289" s="174">
        <v>56886</v>
      </c>
      <c r="CW5289" s="174">
        <v>5</v>
      </c>
      <c r="CX5289" s="174">
        <v>1245.259</v>
      </c>
    </row>
    <row r="5290" spans="84:102" x14ac:dyDescent="0.25">
      <c r="CF5290" s="3" t="s">
        <v>3073</v>
      </c>
      <c r="CG5290" s="174">
        <v>2615</v>
      </c>
      <c r="CH5290" s="174">
        <v>44045</v>
      </c>
      <c r="CI5290" s="174">
        <v>5</v>
      </c>
      <c r="CJ5290" s="174">
        <v>1245.1579999999999</v>
      </c>
      <c r="CK5290" s="174">
        <v>1245.1579999999999</v>
      </c>
      <c r="CU5290" s="174">
        <v>2615</v>
      </c>
      <c r="CV5290" s="174">
        <v>44045</v>
      </c>
      <c r="CW5290" s="174">
        <v>5</v>
      </c>
      <c r="CX5290" s="174">
        <v>1245.1579999999999</v>
      </c>
    </row>
    <row r="5291" spans="84:102" x14ac:dyDescent="0.25">
      <c r="CF5291" s="3" t="s">
        <v>3073</v>
      </c>
      <c r="CG5291" s="174">
        <v>25282</v>
      </c>
      <c r="CH5291" s="174">
        <v>2323</v>
      </c>
      <c r="CI5291" s="174">
        <v>5</v>
      </c>
      <c r="CJ5291" s="174">
        <v>1244.9269999999999</v>
      </c>
      <c r="CK5291" s="174">
        <v>1244.9269999999999</v>
      </c>
      <c r="CU5291" s="174">
        <v>25282</v>
      </c>
      <c r="CV5291" s="174">
        <v>2323</v>
      </c>
      <c r="CW5291" s="174">
        <v>5</v>
      </c>
      <c r="CX5291" s="174">
        <v>1244.9269999999999</v>
      </c>
    </row>
    <row r="5292" spans="84:102" x14ac:dyDescent="0.25">
      <c r="CF5292" s="3" t="s">
        <v>3073</v>
      </c>
      <c r="CG5292" s="174">
        <v>158504</v>
      </c>
      <c r="CH5292" s="174">
        <v>2993</v>
      </c>
      <c r="CI5292" s="174">
        <v>5</v>
      </c>
      <c r="CJ5292" s="174">
        <v>1244.7639999999999</v>
      </c>
      <c r="CK5292" s="174">
        <v>1244.7639999999999</v>
      </c>
      <c r="CU5292" s="174">
        <v>158504</v>
      </c>
      <c r="CV5292" s="174">
        <v>2993</v>
      </c>
      <c r="CW5292" s="174">
        <v>5</v>
      </c>
      <c r="CX5292" s="174">
        <v>1244.7639999999999</v>
      </c>
    </row>
    <row r="5293" spans="84:102" x14ac:dyDescent="0.25">
      <c r="CF5293" s="3" t="s">
        <v>3073</v>
      </c>
      <c r="CG5293" s="174">
        <v>2537</v>
      </c>
      <c r="CH5293" s="174">
        <v>43680</v>
      </c>
      <c r="CI5293" s="174">
        <v>5</v>
      </c>
      <c r="CJ5293" s="174">
        <v>1244.586</v>
      </c>
      <c r="CK5293" s="174">
        <v>1244.586</v>
      </c>
      <c r="CU5293" s="174">
        <v>2537</v>
      </c>
      <c r="CV5293" s="174">
        <v>43680</v>
      </c>
      <c r="CW5293" s="174">
        <v>5</v>
      </c>
      <c r="CX5293" s="174">
        <v>1244.586</v>
      </c>
    </row>
    <row r="5294" spans="84:102" x14ac:dyDescent="0.25">
      <c r="CF5294" s="3" t="s">
        <v>3073</v>
      </c>
      <c r="CG5294" s="174">
        <v>2612</v>
      </c>
      <c r="CH5294" s="174">
        <v>47960</v>
      </c>
      <c r="CI5294" s="174">
        <v>5</v>
      </c>
      <c r="CJ5294" s="174">
        <v>1243.777</v>
      </c>
      <c r="CK5294" s="174">
        <v>1243.777</v>
      </c>
      <c r="CU5294" s="174">
        <v>2612</v>
      </c>
      <c r="CV5294" s="174">
        <v>47960</v>
      </c>
      <c r="CW5294" s="174">
        <v>5</v>
      </c>
      <c r="CX5294" s="174">
        <v>1243.777</v>
      </c>
    </row>
    <row r="5295" spans="84:102" x14ac:dyDescent="0.25">
      <c r="CF5295" s="3" t="s">
        <v>3073</v>
      </c>
      <c r="CG5295" s="174">
        <v>2198</v>
      </c>
      <c r="CH5295" s="174">
        <v>15074</v>
      </c>
      <c r="CI5295" s="174">
        <v>5</v>
      </c>
      <c r="CJ5295" s="174">
        <v>1243.3889999999999</v>
      </c>
      <c r="CK5295" s="174">
        <v>1243.3889999999999</v>
      </c>
      <c r="CU5295" s="174">
        <v>2198</v>
      </c>
      <c r="CV5295" s="174">
        <v>15074</v>
      </c>
      <c r="CW5295" s="174">
        <v>5</v>
      </c>
      <c r="CX5295" s="174">
        <v>1243.3889999999999</v>
      </c>
    </row>
    <row r="5296" spans="84:102" x14ac:dyDescent="0.25">
      <c r="CF5296" s="3" t="s">
        <v>3073</v>
      </c>
      <c r="CG5296" s="174">
        <v>3431</v>
      </c>
      <c r="CH5296" s="174">
        <v>177539</v>
      </c>
      <c r="CI5296" s="174">
        <v>5</v>
      </c>
      <c r="CJ5296" s="174">
        <v>1243.1980000000001</v>
      </c>
      <c r="CK5296" s="174">
        <v>1243.1980000000001</v>
      </c>
      <c r="CU5296" s="174">
        <v>3431</v>
      </c>
      <c r="CV5296" s="174">
        <v>177539</v>
      </c>
      <c r="CW5296" s="174">
        <v>5</v>
      </c>
      <c r="CX5296" s="174">
        <v>1243.1980000000001</v>
      </c>
    </row>
    <row r="5297" spans="84:102" x14ac:dyDescent="0.25">
      <c r="CF5297" s="3" t="s">
        <v>3073</v>
      </c>
      <c r="CG5297" s="174">
        <v>1239</v>
      </c>
      <c r="CH5297" s="174">
        <v>128810</v>
      </c>
      <c r="CI5297" s="174">
        <v>5</v>
      </c>
      <c r="CJ5297" s="174">
        <v>1242.9929999999999</v>
      </c>
      <c r="CK5297" s="174">
        <v>1242.9929999999999</v>
      </c>
      <c r="CU5297" s="174">
        <v>1239</v>
      </c>
      <c r="CV5297" s="174">
        <v>128810</v>
      </c>
      <c r="CW5297" s="174">
        <v>5</v>
      </c>
      <c r="CX5297" s="174">
        <v>1242.9929999999999</v>
      </c>
    </row>
    <row r="5298" spans="84:102" x14ac:dyDescent="0.25">
      <c r="CF5298" s="3" t="s">
        <v>3073</v>
      </c>
      <c r="CG5298" s="174">
        <v>63640</v>
      </c>
      <c r="CH5298" s="174">
        <v>75</v>
      </c>
      <c r="CI5298" s="174">
        <v>5</v>
      </c>
      <c r="CJ5298" s="174">
        <v>1242.356</v>
      </c>
      <c r="CK5298" s="174">
        <v>1242.356</v>
      </c>
      <c r="CU5298" s="174">
        <v>63640</v>
      </c>
      <c r="CV5298" s="174">
        <v>75</v>
      </c>
      <c r="CW5298" s="174">
        <v>5</v>
      </c>
      <c r="CX5298" s="174">
        <v>1242.356</v>
      </c>
    </row>
    <row r="5299" spans="84:102" x14ac:dyDescent="0.25">
      <c r="CF5299" s="3" t="s">
        <v>3073</v>
      </c>
      <c r="CG5299" s="174">
        <v>716</v>
      </c>
      <c r="CH5299" s="174">
        <v>96104</v>
      </c>
      <c r="CI5299" s="174">
        <v>5</v>
      </c>
      <c r="CJ5299" s="174">
        <v>1242.261</v>
      </c>
      <c r="CK5299" s="174">
        <v>1242.261</v>
      </c>
      <c r="CU5299" s="174">
        <v>716</v>
      </c>
      <c r="CV5299" s="174">
        <v>96104</v>
      </c>
      <c r="CW5299" s="174">
        <v>5</v>
      </c>
      <c r="CX5299" s="174">
        <v>1242.261</v>
      </c>
    </row>
    <row r="5300" spans="84:102" x14ac:dyDescent="0.25">
      <c r="CF5300" s="3" t="s">
        <v>3073</v>
      </c>
      <c r="CG5300" s="174">
        <v>2825</v>
      </c>
      <c r="CH5300" s="174">
        <v>149762</v>
      </c>
      <c r="CI5300" s="174">
        <v>5</v>
      </c>
      <c r="CJ5300" s="174">
        <v>1242.0889999999999</v>
      </c>
      <c r="CK5300" s="174">
        <v>1242.0889999999999</v>
      </c>
      <c r="CU5300" s="174">
        <v>2825</v>
      </c>
      <c r="CV5300" s="174">
        <v>149762</v>
      </c>
      <c r="CW5300" s="174">
        <v>5</v>
      </c>
      <c r="CX5300" s="174">
        <v>1242.0889999999999</v>
      </c>
    </row>
    <row r="5301" spans="84:102" x14ac:dyDescent="0.25">
      <c r="CF5301" s="3" t="s">
        <v>3073</v>
      </c>
      <c r="CG5301" s="174">
        <v>3639</v>
      </c>
      <c r="CH5301" s="174">
        <v>99450</v>
      </c>
      <c r="CI5301" s="174">
        <v>5</v>
      </c>
      <c r="CJ5301" s="174">
        <v>1241.9459999999999</v>
      </c>
      <c r="CK5301" s="174">
        <v>1241.9459999999999</v>
      </c>
      <c r="CU5301" s="174">
        <v>3639</v>
      </c>
      <c r="CV5301" s="174">
        <v>99450</v>
      </c>
      <c r="CW5301" s="174">
        <v>5</v>
      </c>
      <c r="CX5301" s="174">
        <v>1241.9459999999999</v>
      </c>
    </row>
    <row r="5302" spans="84:102" x14ac:dyDescent="0.25">
      <c r="CF5302" s="3" t="s">
        <v>3073</v>
      </c>
      <c r="CG5302" s="174">
        <v>106128</v>
      </c>
      <c r="CH5302" s="174">
        <v>883</v>
      </c>
      <c r="CI5302" s="174">
        <v>5</v>
      </c>
      <c r="CJ5302" s="174">
        <v>1241.5809999999999</v>
      </c>
      <c r="CK5302" s="174">
        <v>1241.5809999999999</v>
      </c>
      <c r="CU5302" s="174">
        <v>106128</v>
      </c>
      <c r="CV5302" s="174">
        <v>883</v>
      </c>
      <c r="CW5302" s="174">
        <v>5</v>
      </c>
      <c r="CX5302" s="174">
        <v>1241.5809999999999</v>
      </c>
    </row>
    <row r="5303" spans="84:102" x14ac:dyDescent="0.25">
      <c r="CF5303" s="3" t="s">
        <v>3073</v>
      </c>
      <c r="CG5303" s="174">
        <v>158746</v>
      </c>
      <c r="CH5303" s="174">
        <v>2997</v>
      </c>
      <c r="CI5303" s="174">
        <v>5</v>
      </c>
      <c r="CJ5303" s="174">
        <v>1240.9159999999999</v>
      </c>
      <c r="CK5303" s="174">
        <v>1240.9159999999999</v>
      </c>
      <c r="CU5303" s="174">
        <v>158746</v>
      </c>
      <c r="CV5303" s="174">
        <v>2997</v>
      </c>
      <c r="CW5303" s="174">
        <v>5</v>
      </c>
      <c r="CX5303" s="174">
        <v>1240.9159999999999</v>
      </c>
    </row>
    <row r="5304" spans="84:102" x14ac:dyDescent="0.25">
      <c r="CF5304" s="3" t="s">
        <v>3073</v>
      </c>
      <c r="CG5304" s="174">
        <v>3735</v>
      </c>
      <c r="CH5304" s="174">
        <v>183223</v>
      </c>
      <c r="CI5304" s="174">
        <v>5</v>
      </c>
      <c r="CJ5304" s="174">
        <v>1240.5029999999999</v>
      </c>
      <c r="CK5304" s="174">
        <v>1240.5029999999999</v>
      </c>
      <c r="CU5304" s="174">
        <v>3735</v>
      </c>
      <c r="CV5304" s="174">
        <v>183223</v>
      </c>
      <c r="CW5304" s="174">
        <v>5</v>
      </c>
      <c r="CX5304" s="174">
        <v>1240.5029999999999</v>
      </c>
    </row>
    <row r="5305" spans="84:102" x14ac:dyDescent="0.25">
      <c r="CF5305" s="3" t="s">
        <v>3073</v>
      </c>
      <c r="CG5305" s="174">
        <v>340</v>
      </c>
      <c r="CH5305" s="174">
        <v>76008</v>
      </c>
      <c r="CI5305" s="174">
        <v>5</v>
      </c>
      <c r="CJ5305" s="174">
        <v>1240.0909999999999</v>
      </c>
      <c r="CK5305" s="174">
        <v>1240.0909999999999</v>
      </c>
      <c r="CU5305" s="174">
        <v>340</v>
      </c>
      <c r="CV5305" s="174">
        <v>76008</v>
      </c>
      <c r="CW5305" s="174">
        <v>5</v>
      </c>
      <c r="CX5305" s="174">
        <v>1240.0909999999999</v>
      </c>
    </row>
    <row r="5306" spans="84:102" x14ac:dyDescent="0.25">
      <c r="CF5306" s="3" t="s">
        <v>3073</v>
      </c>
      <c r="CG5306" s="174">
        <v>64913</v>
      </c>
      <c r="CH5306" s="174">
        <v>66</v>
      </c>
      <c r="CI5306" s="174">
        <v>5</v>
      </c>
      <c r="CJ5306" s="174">
        <v>1239.883</v>
      </c>
      <c r="CK5306" s="174">
        <v>1239.883</v>
      </c>
      <c r="CU5306" s="174">
        <v>64913</v>
      </c>
      <c r="CV5306" s="174">
        <v>66</v>
      </c>
      <c r="CW5306" s="174">
        <v>5</v>
      </c>
      <c r="CX5306" s="174">
        <v>1239.883</v>
      </c>
    </row>
    <row r="5307" spans="84:102" x14ac:dyDescent="0.25">
      <c r="CF5307" s="3" t="s">
        <v>3073</v>
      </c>
      <c r="CG5307" s="174">
        <v>2700</v>
      </c>
      <c r="CH5307" s="174">
        <v>127097</v>
      </c>
      <c r="CI5307" s="174">
        <v>5</v>
      </c>
      <c r="CJ5307" s="174">
        <v>1239.857</v>
      </c>
      <c r="CK5307" s="174">
        <v>1239.857</v>
      </c>
      <c r="CU5307" s="174">
        <v>2700</v>
      </c>
      <c r="CV5307" s="174">
        <v>127097</v>
      </c>
      <c r="CW5307" s="174">
        <v>5</v>
      </c>
      <c r="CX5307" s="174">
        <v>1239.857</v>
      </c>
    </row>
    <row r="5308" spans="84:102" x14ac:dyDescent="0.25">
      <c r="CF5308" s="3" t="s">
        <v>3073</v>
      </c>
      <c r="CG5308" s="174">
        <v>2827</v>
      </c>
      <c r="CH5308" s="174">
        <v>149777</v>
      </c>
      <c r="CI5308" s="174">
        <v>5</v>
      </c>
      <c r="CJ5308" s="174">
        <v>1239.4780000000001</v>
      </c>
      <c r="CK5308" s="174">
        <v>1239.4780000000001</v>
      </c>
      <c r="CU5308" s="174">
        <v>2827</v>
      </c>
      <c r="CV5308" s="174">
        <v>149777</v>
      </c>
      <c r="CW5308" s="174">
        <v>5</v>
      </c>
      <c r="CX5308" s="174">
        <v>1239.4780000000001</v>
      </c>
    </row>
    <row r="5309" spans="84:102" x14ac:dyDescent="0.25">
      <c r="CF5309" s="3" t="s">
        <v>3073</v>
      </c>
      <c r="CG5309" s="174">
        <v>913</v>
      </c>
      <c r="CH5309" s="174">
        <v>109000</v>
      </c>
      <c r="CI5309" s="174">
        <v>5</v>
      </c>
      <c r="CJ5309" s="174">
        <v>1239.4010000000001</v>
      </c>
      <c r="CK5309" s="174">
        <v>1239.4010000000001</v>
      </c>
      <c r="CU5309" s="174">
        <v>913</v>
      </c>
      <c r="CV5309" s="174">
        <v>109000</v>
      </c>
      <c r="CW5309" s="174">
        <v>5</v>
      </c>
      <c r="CX5309" s="174">
        <v>1239.4010000000001</v>
      </c>
    </row>
    <row r="5310" spans="84:102" x14ac:dyDescent="0.25">
      <c r="CF5310" s="3" t="s">
        <v>3073</v>
      </c>
      <c r="CG5310" s="174">
        <v>508</v>
      </c>
      <c r="CH5310" s="174">
        <v>85701</v>
      </c>
      <c r="CI5310" s="174">
        <v>5</v>
      </c>
      <c r="CJ5310" s="174">
        <v>1239.27</v>
      </c>
      <c r="CK5310" s="174">
        <v>1239.27</v>
      </c>
      <c r="CU5310" s="174">
        <v>508</v>
      </c>
      <c r="CV5310" s="174">
        <v>85701</v>
      </c>
      <c r="CW5310" s="174">
        <v>5</v>
      </c>
      <c r="CX5310" s="174">
        <v>1239.27</v>
      </c>
    </row>
    <row r="5311" spans="84:102" x14ac:dyDescent="0.25">
      <c r="CF5311" s="3" t="s">
        <v>3073</v>
      </c>
      <c r="CG5311" s="174">
        <v>143340</v>
      </c>
      <c r="CH5311" s="174">
        <v>1131</v>
      </c>
      <c r="CI5311" s="174">
        <v>5</v>
      </c>
      <c r="CJ5311" s="174">
        <v>1239.223</v>
      </c>
      <c r="CK5311" s="174">
        <v>1239.223</v>
      </c>
      <c r="CU5311" s="174">
        <v>143340</v>
      </c>
      <c r="CV5311" s="174">
        <v>1131</v>
      </c>
      <c r="CW5311" s="174">
        <v>5</v>
      </c>
      <c r="CX5311" s="174">
        <v>1239.223</v>
      </c>
    </row>
    <row r="5312" spans="84:102" x14ac:dyDescent="0.25">
      <c r="CF5312" s="3" t="s">
        <v>3073</v>
      </c>
      <c r="CG5312" s="174">
        <v>116455</v>
      </c>
      <c r="CH5312" s="174">
        <v>980</v>
      </c>
      <c r="CI5312" s="174">
        <v>5</v>
      </c>
      <c r="CJ5312" s="174">
        <v>1239.0730000000001</v>
      </c>
      <c r="CK5312" s="174">
        <v>1239.0730000000001</v>
      </c>
      <c r="CU5312" s="174">
        <v>116455</v>
      </c>
      <c r="CV5312" s="174">
        <v>980</v>
      </c>
      <c r="CW5312" s="174">
        <v>5</v>
      </c>
      <c r="CX5312" s="174">
        <v>1239.0730000000001</v>
      </c>
    </row>
    <row r="5313" spans="84:102" x14ac:dyDescent="0.25">
      <c r="CF5313" s="3" t="s">
        <v>3073</v>
      </c>
      <c r="CG5313" s="174">
        <v>355</v>
      </c>
      <c r="CH5313" s="174">
        <v>77359</v>
      </c>
      <c r="CI5313" s="174">
        <v>5</v>
      </c>
      <c r="CJ5313" s="174">
        <v>1239.0250000000001</v>
      </c>
      <c r="CK5313" s="174">
        <v>1239.0250000000001</v>
      </c>
      <c r="CU5313" s="174">
        <v>355</v>
      </c>
      <c r="CV5313" s="174">
        <v>77359</v>
      </c>
      <c r="CW5313" s="174">
        <v>5</v>
      </c>
      <c r="CX5313" s="174">
        <v>1239.0250000000001</v>
      </c>
    </row>
    <row r="5314" spans="84:102" x14ac:dyDescent="0.25">
      <c r="CF5314" s="3" t="s">
        <v>3073</v>
      </c>
      <c r="CG5314" s="174">
        <v>159126</v>
      </c>
      <c r="CH5314" s="174">
        <v>3255</v>
      </c>
      <c r="CI5314" s="174">
        <v>5</v>
      </c>
      <c r="CJ5314" s="174">
        <v>1238.9169999999999</v>
      </c>
      <c r="CK5314" s="174">
        <v>1238.9169999999999</v>
      </c>
      <c r="CU5314" s="174">
        <v>159126</v>
      </c>
      <c r="CV5314" s="174">
        <v>3255</v>
      </c>
      <c r="CW5314" s="174">
        <v>5</v>
      </c>
      <c r="CX5314" s="174">
        <v>1238.9169999999999</v>
      </c>
    </row>
    <row r="5315" spans="84:102" x14ac:dyDescent="0.25">
      <c r="CF5315" s="3" t="s">
        <v>3073</v>
      </c>
      <c r="CG5315" s="174">
        <v>1247</v>
      </c>
      <c r="CH5315" s="174">
        <v>127255</v>
      </c>
      <c r="CI5315" s="174">
        <v>5</v>
      </c>
      <c r="CJ5315" s="174">
        <v>1238.7860000000001</v>
      </c>
      <c r="CK5315" s="174">
        <v>1238.7860000000001</v>
      </c>
      <c r="CU5315" s="174">
        <v>1247</v>
      </c>
      <c r="CV5315" s="174">
        <v>127255</v>
      </c>
      <c r="CW5315" s="174">
        <v>5</v>
      </c>
      <c r="CX5315" s="174">
        <v>1238.7860000000001</v>
      </c>
    </row>
    <row r="5316" spans="84:102" x14ac:dyDescent="0.25">
      <c r="CF5316" s="3" t="s">
        <v>3073</v>
      </c>
      <c r="CG5316" s="174">
        <v>2653</v>
      </c>
      <c r="CH5316" s="174">
        <v>49986</v>
      </c>
      <c r="CI5316" s="174">
        <v>5</v>
      </c>
      <c r="CJ5316" s="174">
        <v>1238.722</v>
      </c>
      <c r="CK5316" s="174">
        <v>1238.722</v>
      </c>
      <c r="CU5316" s="174">
        <v>2653</v>
      </c>
      <c r="CV5316" s="174">
        <v>49986</v>
      </c>
      <c r="CW5316" s="174">
        <v>5</v>
      </c>
      <c r="CX5316" s="174">
        <v>1238.722</v>
      </c>
    </row>
    <row r="5317" spans="84:102" x14ac:dyDescent="0.25">
      <c r="CF5317" s="3" t="s">
        <v>3073</v>
      </c>
      <c r="CG5317" s="174">
        <v>1323</v>
      </c>
      <c r="CH5317" s="174">
        <v>119871</v>
      </c>
      <c r="CI5317" s="174">
        <v>5</v>
      </c>
      <c r="CJ5317" s="174">
        <v>1238.645</v>
      </c>
      <c r="CK5317" s="174">
        <v>1238.645</v>
      </c>
      <c r="CU5317" s="174">
        <v>1323</v>
      </c>
      <c r="CV5317" s="174">
        <v>119871</v>
      </c>
      <c r="CW5317" s="174">
        <v>5</v>
      </c>
      <c r="CX5317" s="174">
        <v>1238.645</v>
      </c>
    </row>
    <row r="5318" spans="84:102" x14ac:dyDescent="0.25">
      <c r="CF5318" s="3" t="s">
        <v>3073</v>
      </c>
      <c r="CG5318" s="174">
        <v>106252</v>
      </c>
      <c r="CH5318" s="174">
        <v>859</v>
      </c>
      <c r="CI5318" s="174">
        <v>5</v>
      </c>
      <c r="CJ5318" s="174">
        <v>1238.4760000000001</v>
      </c>
      <c r="CK5318" s="174">
        <v>1238.4760000000001</v>
      </c>
      <c r="CU5318" s="174">
        <v>106252</v>
      </c>
      <c r="CV5318" s="174">
        <v>859</v>
      </c>
      <c r="CW5318" s="174">
        <v>5</v>
      </c>
      <c r="CX5318" s="174">
        <v>1238.4760000000001</v>
      </c>
    </row>
    <row r="5319" spans="84:102" x14ac:dyDescent="0.25">
      <c r="CF5319" s="3" t="s">
        <v>3073</v>
      </c>
      <c r="CG5319" s="174">
        <v>1719</v>
      </c>
      <c r="CH5319" s="174">
        <v>62837</v>
      </c>
      <c r="CI5319" s="174">
        <v>5</v>
      </c>
      <c r="CJ5319" s="174">
        <v>1238.3389999999999</v>
      </c>
      <c r="CK5319" s="174">
        <v>1238.3389999999999</v>
      </c>
      <c r="CU5319" s="174">
        <v>1719</v>
      </c>
      <c r="CV5319" s="174">
        <v>62837</v>
      </c>
      <c r="CW5319" s="174">
        <v>5</v>
      </c>
      <c r="CX5319" s="174">
        <v>1238.3389999999999</v>
      </c>
    </row>
    <row r="5320" spans="84:102" x14ac:dyDescent="0.25">
      <c r="CF5320" s="3" t="s">
        <v>3073</v>
      </c>
      <c r="CG5320" s="174">
        <v>3340</v>
      </c>
      <c r="CH5320" s="174">
        <v>165484</v>
      </c>
      <c r="CI5320" s="174">
        <v>5</v>
      </c>
      <c r="CJ5320" s="174">
        <v>1238.087</v>
      </c>
      <c r="CK5320" s="174">
        <v>1238.087</v>
      </c>
      <c r="CU5320" s="174">
        <v>3340</v>
      </c>
      <c r="CV5320" s="174">
        <v>165484</v>
      </c>
      <c r="CW5320" s="174">
        <v>5</v>
      </c>
      <c r="CX5320" s="174">
        <v>1238.087</v>
      </c>
    </row>
    <row r="5321" spans="84:102" x14ac:dyDescent="0.25">
      <c r="CF5321" s="3" t="s">
        <v>3073</v>
      </c>
      <c r="CG5321" s="174">
        <v>2325</v>
      </c>
      <c r="CH5321" s="174">
        <v>23223</v>
      </c>
      <c r="CI5321" s="174">
        <v>5</v>
      </c>
      <c r="CJ5321" s="174">
        <v>1238.0050000000001</v>
      </c>
      <c r="CK5321" s="174">
        <v>1238.0050000000001</v>
      </c>
      <c r="CU5321" s="174">
        <v>2325</v>
      </c>
      <c r="CV5321" s="174">
        <v>23223</v>
      </c>
      <c r="CW5321" s="174">
        <v>5</v>
      </c>
      <c r="CX5321" s="174">
        <v>1238.0050000000001</v>
      </c>
    </row>
    <row r="5322" spans="84:102" x14ac:dyDescent="0.25">
      <c r="CF5322" s="3" t="s">
        <v>3073</v>
      </c>
      <c r="CG5322" s="174">
        <v>62833</v>
      </c>
      <c r="CH5322" s="174">
        <v>48</v>
      </c>
      <c r="CI5322" s="174">
        <v>5</v>
      </c>
      <c r="CJ5322" s="174">
        <v>1237.5889999999999</v>
      </c>
      <c r="CK5322" s="174">
        <v>1237.5889999999999</v>
      </c>
      <c r="CU5322" s="174">
        <v>62833</v>
      </c>
      <c r="CV5322" s="174">
        <v>48</v>
      </c>
      <c r="CW5322" s="174">
        <v>5</v>
      </c>
      <c r="CX5322" s="174">
        <v>1237.5889999999999</v>
      </c>
    </row>
    <row r="5323" spans="84:102" x14ac:dyDescent="0.25">
      <c r="CF5323" s="3" t="s">
        <v>3073</v>
      </c>
      <c r="CG5323" s="174">
        <v>145480</v>
      </c>
      <c r="CH5323" s="174">
        <v>2773</v>
      </c>
      <c r="CI5323" s="174">
        <v>5</v>
      </c>
      <c r="CJ5323" s="174">
        <v>1237.375</v>
      </c>
      <c r="CK5323" s="174">
        <v>1237.375</v>
      </c>
      <c r="CU5323" s="174">
        <v>145480</v>
      </c>
      <c r="CV5323" s="174">
        <v>2773</v>
      </c>
      <c r="CW5323" s="174">
        <v>5</v>
      </c>
      <c r="CX5323" s="174">
        <v>1237.375</v>
      </c>
    </row>
    <row r="5324" spans="84:102" x14ac:dyDescent="0.25">
      <c r="CF5324" s="3" t="s">
        <v>3073</v>
      </c>
      <c r="CG5324" s="174">
        <v>1195</v>
      </c>
      <c r="CH5324" s="174">
        <v>134616</v>
      </c>
      <c r="CI5324" s="174">
        <v>5</v>
      </c>
      <c r="CJ5324" s="174">
        <v>1237.241</v>
      </c>
      <c r="CK5324" s="174">
        <v>1237.241</v>
      </c>
      <c r="CU5324" s="174">
        <v>1195</v>
      </c>
      <c r="CV5324" s="174">
        <v>134616</v>
      </c>
      <c r="CW5324" s="174">
        <v>5</v>
      </c>
      <c r="CX5324" s="174">
        <v>1237.241</v>
      </c>
    </row>
    <row r="5325" spans="84:102" x14ac:dyDescent="0.25">
      <c r="CF5325" s="3" t="s">
        <v>3073</v>
      </c>
      <c r="CG5325" s="174">
        <v>321</v>
      </c>
      <c r="CH5325" s="174">
        <v>75636</v>
      </c>
      <c r="CI5325" s="174">
        <v>5</v>
      </c>
      <c r="CJ5325" s="174">
        <v>1237.145</v>
      </c>
      <c r="CK5325" s="174">
        <v>1237.145</v>
      </c>
      <c r="CU5325" s="174">
        <v>321</v>
      </c>
      <c r="CV5325" s="174">
        <v>75636</v>
      </c>
      <c r="CW5325" s="174">
        <v>5</v>
      </c>
      <c r="CX5325" s="174">
        <v>1237.145</v>
      </c>
    </row>
    <row r="5326" spans="84:102" x14ac:dyDescent="0.25">
      <c r="CF5326" s="3" t="s">
        <v>3073</v>
      </c>
      <c r="CG5326" s="174">
        <v>139277</v>
      </c>
      <c r="CH5326" s="174">
        <v>1183</v>
      </c>
      <c r="CI5326" s="174">
        <v>5</v>
      </c>
      <c r="CJ5326" s="174">
        <v>1236.992</v>
      </c>
      <c r="CK5326" s="174">
        <v>1236.992</v>
      </c>
      <c r="CU5326" s="174">
        <v>139277</v>
      </c>
      <c r="CV5326" s="174">
        <v>1183</v>
      </c>
      <c r="CW5326" s="174">
        <v>5</v>
      </c>
      <c r="CX5326" s="174">
        <v>1236.992</v>
      </c>
    </row>
    <row r="5327" spans="84:102" x14ac:dyDescent="0.25">
      <c r="CF5327" s="3" t="s">
        <v>3073</v>
      </c>
      <c r="CG5327" s="174">
        <v>99450</v>
      </c>
      <c r="CH5327" s="174">
        <v>3639</v>
      </c>
      <c r="CI5327" s="174">
        <v>5</v>
      </c>
      <c r="CJ5327" s="174">
        <v>1236.9880000000001</v>
      </c>
      <c r="CK5327" s="174">
        <v>1236.9880000000001</v>
      </c>
      <c r="CU5327" s="174">
        <v>99450</v>
      </c>
      <c r="CV5327" s="174">
        <v>3639</v>
      </c>
      <c r="CW5327" s="174">
        <v>5</v>
      </c>
      <c r="CX5327" s="174">
        <v>1236.9880000000001</v>
      </c>
    </row>
    <row r="5328" spans="84:102" x14ac:dyDescent="0.25">
      <c r="CF5328" s="3" t="s">
        <v>3073</v>
      </c>
      <c r="CG5328" s="174">
        <v>437</v>
      </c>
      <c r="CH5328" s="174">
        <v>83148</v>
      </c>
      <c r="CI5328" s="174">
        <v>5</v>
      </c>
      <c r="CJ5328" s="174">
        <v>1236.577</v>
      </c>
      <c r="CK5328" s="174">
        <v>1236.577</v>
      </c>
      <c r="CU5328" s="174">
        <v>437</v>
      </c>
      <c r="CV5328" s="174">
        <v>83148</v>
      </c>
      <c r="CW5328" s="174">
        <v>5</v>
      </c>
      <c r="CX5328" s="174">
        <v>1236.577</v>
      </c>
    </row>
    <row r="5329" spans="84:102" x14ac:dyDescent="0.25">
      <c r="CF5329" s="3" t="s">
        <v>3073</v>
      </c>
      <c r="CG5329" s="174">
        <v>121435</v>
      </c>
      <c r="CH5329" s="174">
        <v>1302</v>
      </c>
      <c r="CI5329" s="174">
        <v>5</v>
      </c>
      <c r="CJ5329" s="174">
        <v>1236.1099999999999</v>
      </c>
      <c r="CK5329" s="174">
        <v>1236.1099999999999</v>
      </c>
      <c r="CU5329" s="174">
        <v>121435</v>
      </c>
      <c r="CV5329" s="174">
        <v>1302</v>
      </c>
      <c r="CW5329" s="174">
        <v>5</v>
      </c>
      <c r="CX5329" s="174">
        <v>1236.1099999999999</v>
      </c>
    </row>
    <row r="5330" spans="84:102" x14ac:dyDescent="0.25">
      <c r="CF5330" s="3" t="s">
        <v>3073</v>
      </c>
      <c r="CG5330" s="174">
        <v>3620</v>
      </c>
      <c r="CH5330" s="174">
        <v>92645</v>
      </c>
      <c r="CI5330" s="174">
        <v>5</v>
      </c>
      <c r="CJ5330" s="174">
        <v>1236.0260000000001</v>
      </c>
      <c r="CK5330" s="174">
        <v>1236.0260000000001</v>
      </c>
      <c r="CU5330" s="174">
        <v>3620</v>
      </c>
      <c r="CV5330" s="174">
        <v>92645</v>
      </c>
      <c r="CW5330" s="174">
        <v>5</v>
      </c>
      <c r="CX5330" s="174">
        <v>1236.0260000000001</v>
      </c>
    </row>
    <row r="5331" spans="84:102" x14ac:dyDescent="0.25">
      <c r="CF5331" s="3" t="s">
        <v>3073</v>
      </c>
      <c r="CG5331" s="174">
        <v>32129</v>
      </c>
      <c r="CH5331" s="174">
        <v>2486</v>
      </c>
      <c r="CI5331" s="174">
        <v>5</v>
      </c>
      <c r="CJ5331" s="174">
        <v>1235.838</v>
      </c>
      <c r="CK5331" s="174">
        <v>1235.838</v>
      </c>
      <c r="CU5331" s="174">
        <v>32129</v>
      </c>
      <c r="CV5331" s="174">
        <v>2486</v>
      </c>
      <c r="CW5331" s="174">
        <v>5</v>
      </c>
      <c r="CX5331" s="174">
        <v>1235.838</v>
      </c>
    </row>
    <row r="5332" spans="84:102" x14ac:dyDescent="0.25">
      <c r="CF5332" s="3" t="s">
        <v>3073</v>
      </c>
      <c r="CG5332" s="174">
        <v>2267</v>
      </c>
      <c r="CH5332" s="174">
        <v>20831</v>
      </c>
      <c r="CI5332" s="174">
        <v>5</v>
      </c>
      <c r="CJ5332" s="174">
        <v>1235.454</v>
      </c>
      <c r="CK5332" s="174">
        <v>1235.454</v>
      </c>
      <c r="CU5332" s="174">
        <v>2267</v>
      </c>
      <c r="CV5332" s="174">
        <v>20831</v>
      </c>
      <c r="CW5332" s="174">
        <v>5</v>
      </c>
      <c r="CX5332" s="174">
        <v>1235.454</v>
      </c>
    </row>
    <row r="5333" spans="84:102" x14ac:dyDescent="0.25">
      <c r="CF5333" s="3" t="s">
        <v>3073</v>
      </c>
      <c r="CG5333" s="174">
        <v>1362</v>
      </c>
      <c r="CH5333" s="174">
        <v>113909</v>
      </c>
      <c r="CI5333" s="174">
        <v>5</v>
      </c>
      <c r="CJ5333" s="174">
        <v>1234.989</v>
      </c>
      <c r="CK5333" s="174">
        <v>1234.989</v>
      </c>
      <c r="CU5333" s="174">
        <v>1362</v>
      </c>
      <c r="CV5333" s="174">
        <v>113909</v>
      </c>
      <c r="CW5333" s="174">
        <v>5</v>
      </c>
      <c r="CX5333" s="174">
        <v>1234.989</v>
      </c>
    </row>
    <row r="5334" spans="84:102" x14ac:dyDescent="0.25">
      <c r="CF5334" s="3" t="s">
        <v>3073</v>
      </c>
      <c r="CG5334" s="174">
        <v>11954</v>
      </c>
      <c r="CH5334" s="174">
        <v>2176</v>
      </c>
      <c r="CI5334" s="174">
        <v>5</v>
      </c>
      <c r="CJ5334" s="174">
        <v>1234.568</v>
      </c>
      <c r="CK5334" s="174">
        <v>1234.568</v>
      </c>
      <c r="CU5334" s="174">
        <v>11954</v>
      </c>
      <c r="CV5334" s="174">
        <v>2176</v>
      </c>
      <c r="CW5334" s="174">
        <v>5</v>
      </c>
      <c r="CX5334" s="174">
        <v>1234.568</v>
      </c>
    </row>
    <row r="5335" spans="84:102" x14ac:dyDescent="0.25">
      <c r="CF5335" s="3" t="s">
        <v>3073</v>
      </c>
      <c r="CG5335" s="174">
        <v>3326</v>
      </c>
      <c r="CH5335" s="174">
        <v>165849</v>
      </c>
      <c r="CI5335" s="174">
        <v>5</v>
      </c>
      <c r="CJ5335" s="174">
        <v>1234.4849999999999</v>
      </c>
      <c r="CK5335" s="174">
        <v>1234.4849999999999</v>
      </c>
      <c r="CU5335" s="174">
        <v>3326</v>
      </c>
      <c r="CV5335" s="174">
        <v>165849</v>
      </c>
      <c r="CW5335" s="174">
        <v>5</v>
      </c>
      <c r="CX5335" s="174">
        <v>1234.4849999999999</v>
      </c>
    </row>
    <row r="5336" spans="84:102" x14ac:dyDescent="0.25">
      <c r="CF5336" s="3" t="s">
        <v>3073</v>
      </c>
      <c r="CG5336" s="174">
        <v>24</v>
      </c>
      <c r="CH5336" s="174">
        <v>61115</v>
      </c>
      <c r="CI5336" s="174">
        <v>5</v>
      </c>
      <c r="CJ5336" s="174">
        <v>1234.4369999999999</v>
      </c>
      <c r="CK5336" s="174">
        <v>1234.4369999999999</v>
      </c>
      <c r="CU5336" s="174">
        <v>24</v>
      </c>
      <c r="CV5336" s="174">
        <v>61115</v>
      </c>
      <c r="CW5336" s="174">
        <v>5</v>
      </c>
      <c r="CX5336" s="174">
        <v>1234.4369999999999</v>
      </c>
    </row>
    <row r="5337" spans="84:102" x14ac:dyDescent="0.25">
      <c r="CF5337" s="3" t="s">
        <v>3073</v>
      </c>
      <c r="CG5337" s="174">
        <v>2306</v>
      </c>
      <c r="CH5337" s="174">
        <v>24943</v>
      </c>
      <c r="CI5337" s="174">
        <v>5</v>
      </c>
      <c r="CJ5337" s="174">
        <v>1234.2439999999999</v>
      </c>
      <c r="CK5337" s="174">
        <v>1234.2439999999999</v>
      </c>
      <c r="CU5337" s="174">
        <v>2306</v>
      </c>
      <c r="CV5337" s="174">
        <v>24943</v>
      </c>
      <c r="CW5337" s="174">
        <v>5</v>
      </c>
      <c r="CX5337" s="174">
        <v>1234.2439999999999</v>
      </c>
    </row>
    <row r="5338" spans="84:102" x14ac:dyDescent="0.25">
      <c r="CF5338" s="3" t="s">
        <v>3073</v>
      </c>
      <c r="CG5338" s="174">
        <v>176</v>
      </c>
      <c r="CH5338" s="174">
        <v>68948</v>
      </c>
      <c r="CI5338" s="174">
        <v>5</v>
      </c>
      <c r="CJ5338" s="174">
        <v>1233.9469999999999</v>
      </c>
      <c r="CK5338" s="174">
        <v>1233.9469999999999</v>
      </c>
      <c r="CU5338" s="174">
        <v>176</v>
      </c>
      <c r="CV5338" s="174">
        <v>68948</v>
      </c>
      <c r="CW5338" s="174">
        <v>5</v>
      </c>
      <c r="CX5338" s="174">
        <v>1233.9469999999999</v>
      </c>
    </row>
    <row r="5339" spans="84:102" x14ac:dyDescent="0.25">
      <c r="CF5339" s="3" t="s">
        <v>3073</v>
      </c>
      <c r="CG5339" s="174">
        <v>88444</v>
      </c>
      <c r="CH5339" s="174">
        <v>3581</v>
      </c>
      <c r="CI5339" s="174">
        <v>5</v>
      </c>
      <c r="CJ5339" s="174">
        <v>1233.6859999999999</v>
      </c>
      <c r="CK5339" s="174">
        <v>1233.6859999999999</v>
      </c>
      <c r="CU5339" s="174">
        <v>88444</v>
      </c>
      <c r="CV5339" s="174">
        <v>3581</v>
      </c>
      <c r="CW5339" s="174">
        <v>5</v>
      </c>
      <c r="CX5339" s="174">
        <v>1233.6859999999999</v>
      </c>
    </row>
    <row r="5340" spans="84:102" x14ac:dyDescent="0.25">
      <c r="CF5340" s="3" t="s">
        <v>3073</v>
      </c>
      <c r="CG5340" s="174">
        <v>66061</v>
      </c>
      <c r="CH5340" s="174">
        <v>93</v>
      </c>
      <c r="CI5340" s="174">
        <v>5</v>
      </c>
      <c r="CJ5340" s="174">
        <v>1233.3440000000001</v>
      </c>
      <c r="CK5340" s="174">
        <v>1233.3440000000001</v>
      </c>
      <c r="CU5340" s="174">
        <v>66061</v>
      </c>
      <c r="CV5340" s="174">
        <v>93</v>
      </c>
      <c r="CW5340" s="174">
        <v>5</v>
      </c>
      <c r="CX5340" s="174">
        <v>1233.3440000000001</v>
      </c>
    </row>
    <row r="5341" spans="84:102" x14ac:dyDescent="0.25">
      <c r="CF5341" s="3" t="s">
        <v>3073</v>
      </c>
      <c r="CG5341" s="174">
        <v>2191</v>
      </c>
      <c r="CH5341" s="174">
        <v>16191</v>
      </c>
      <c r="CI5341" s="174">
        <v>5</v>
      </c>
      <c r="CJ5341" s="174">
        <v>1232.9590000000001</v>
      </c>
      <c r="CK5341" s="174">
        <v>1232.9590000000001</v>
      </c>
      <c r="CU5341" s="174">
        <v>2191</v>
      </c>
      <c r="CV5341" s="174">
        <v>16191</v>
      </c>
      <c r="CW5341" s="174">
        <v>5</v>
      </c>
      <c r="CX5341" s="174">
        <v>1232.9590000000001</v>
      </c>
    </row>
    <row r="5342" spans="84:102" x14ac:dyDescent="0.25">
      <c r="CF5342" s="3" t="s">
        <v>3073</v>
      </c>
      <c r="CG5342" s="174">
        <v>24943</v>
      </c>
      <c r="CH5342" s="174">
        <v>2306</v>
      </c>
      <c r="CI5342" s="174">
        <v>5</v>
      </c>
      <c r="CJ5342" s="174">
        <v>1232.8889999999999</v>
      </c>
      <c r="CK5342" s="174">
        <v>1232.8889999999999</v>
      </c>
      <c r="CU5342" s="174">
        <v>24943</v>
      </c>
      <c r="CV5342" s="174">
        <v>2306</v>
      </c>
      <c r="CW5342" s="174">
        <v>5</v>
      </c>
      <c r="CX5342" s="174">
        <v>1232.8889999999999</v>
      </c>
    </row>
    <row r="5343" spans="84:102" x14ac:dyDescent="0.25">
      <c r="CF5343" s="3" t="s">
        <v>3073</v>
      </c>
      <c r="CG5343" s="174">
        <v>158364</v>
      </c>
      <c r="CH5343" s="174">
        <v>2990</v>
      </c>
      <c r="CI5343" s="174">
        <v>5</v>
      </c>
      <c r="CJ5343" s="174">
        <v>1232.7539999999999</v>
      </c>
      <c r="CK5343" s="174">
        <v>1232.7539999999999</v>
      </c>
      <c r="CU5343" s="174">
        <v>158364</v>
      </c>
      <c r="CV5343" s="174">
        <v>2990</v>
      </c>
      <c r="CW5343" s="174">
        <v>5</v>
      </c>
      <c r="CX5343" s="174">
        <v>1232.7539999999999</v>
      </c>
    </row>
    <row r="5344" spans="84:102" x14ac:dyDescent="0.25">
      <c r="CF5344" s="3" t="s">
        <v>3073</v>
      </c>
      <c r="CG5344" s="174">
        <v>1</v>
      </c>
      <c r="CH5344" s="174">
        <v>59975</v>
      </c>
      <c r="CI5344" s="174">
        <v>5</v>
      </c>
      <c r="CJ5344" s="174">
        <v>1232.4949999999999</v>
      </c>
      <c r="CK5344" s="174">
        <v>1232.4949999999999</v>
      </c>
      <c r="CU5344" s="174">
        <v>1</v>
      </c>
      <c r="CV5344" s="174">
        <v>59975</v>
      </c>
      <c r="CW5344" s="174">
        <v>5</v>
      </c>
      <c r="CX5344" s="174">
        <v>1232.4949999999999</v>
      </c>
    </row>
    <row r="5345" spans="84:102" x14ac:dyDescent="0.25">
      <c r="CF5345" s="3" t="s">
        <v>3073</v>
      </c>
      <c r="CG5345" s="174">
        <v>3234</v>
      </c>
      <c r="CH5345" s="174">
        <v>158704</v>
      </c>
      <c r="CI5345" s="174">
        <v>5</v>
      </c>
      <c r="CJ5345" s="174">
        <v>1232.337</v>
      </c>
      <c r="CK5345" s="174">
        <v>1232.337</v>
      </c>
      <c r="CU5345" s="174">
        <v>3234</v>
      </c>
      <c r="CV5345" s="174">
        <v>158704</v>
      </c>
      <c r="CW5345" s="174">
        <v>5</v>
      </c>
      <c r="CX5345" s="174">
        <v>1232.337</v>
      </c>
    </row>
    <row r="5346" spans="84:102" x14ac:dyDescent="0.25">
      <c r="CF5346" s="3" t="s">
        <v>3073</v>
      </c>
      <c r="CG5346" s="174">
        <v>2719</v>
      </c>
      <c r="CH5346" s="174">
        <v>135454</v>
      </c>
      <c r="CI5346" s="174">
        <v>5</v>
      </c>
      <c r="CJ5346" s="174">
        <v>1232.125</v>
      </c>
      <c r="CK5346" s="174">
        <v>1232.125</v>
      </c>
      <c r="CU5346" s="174">
        <v>2719</v>
      </c>
      <c r="CV5346" s="174">
        <v>135454</v>
      </c>
      <c r="CW5346" s="174">
        <v>5</v>
      </c>
      <c r="CX5346" s="174">
        <v>1232.125</v>
      </c>
    </row>
    <row r="5347" spans="84:102" x14ac:dyDescent="0.25">
      <c r="CF5347" s="3" t="s">
        <v>3073</v>
      </c>
      <c r="CG5347" s="174">
        <v>2482</v>
      </c>
      <c r="CH5347" s="174">
        <v>31771</v>
      </c>
      <c r="CI5347" s="174">
        <v>5</v>
      </c>
      <c r="CJ5347" s="174">
        <v>1232.0139999999999</v>
      </c>
      <c r="CK5347" s="174">
        <v>1232.0139999999999</v>
      </c>
      <c r="CU5347" s="174">
        <v>2482</v>
      </c>
      <c r="CV5347" s="174">
        <v>31771</v>
      </c>
      <c r="CW5347" s="174">
        <v>5</v>
      </c>
      <c r="CX5347" s="174">
        <v>1232.0139999999999</v>
      </c>
    </row>
    <row r="5348" spans="84:102" x14ac:dyDescent="0.25">
      <c r="CF5348" s="3" t="s">
        <v>3073</v>
      </c>
      <c r="CG5348" s="174">
        <v>3581</v>
      </c>
      <c r="CH5348" s="174">
        <v>88444</v>
      </c>
      <c r="CI5348" s="174">
        <v>5</v>
      </c>
      <c r="CJ5348" s="174">
        <v>1231.712</v>
      </c>
      <c r="CK5348" s="174">
        <v>1231.712</v>
      </c>
      <c r="CU5348" s="174">
        <v>3581</v>
      </c>
      <c r="CV5348" s="174">
        <v>88444</v>
      </c>
      <c r="CW5348" s="174">
        <v>5</v>
      </c>
      <c r="CX5348" s="174">
        <v>1231.712</v>
      </c>
    </row>
    <row r="5349" spans="84:102" x14ac:dyDescent="0.25">
      <c r="CF5349" s="3" t="s">
        <v>3073</v>
      </c>
      <c r="CG5349" s="174">
        <v>1342</v>
      </c>
      <c r="CH5349" s="174">
        <v>114990</v>
      </c>
      <c r="CI5349" s="174">
        <v>5</v>
      </c>
      <c r="CJ5349" s="174">
        <v>1231.6659999999999</v>
      </c>
      <c r="CK5349" s="174">
        <v>1231.6659999999999</v>
      </c>
      <c r="CU5349" s="174">
        <v>1342</v>
      </c>
      <c r="CV5349" s="174">
        <v>114990</v>
      </c>
      <c r="CW5349" s="174">
        <v>5</v>
      </c>
      <c r="CX5349" s="174">
        <v>1231.6659999999999</v>
      </c>
    </row>
    <row r="5350" spans="84:102" x14ac:dyDescent="0.25">
      <c r="CF5350" s="3" t="s">
        <v>3073</v>
      </c>
      <c r="CG5350" s="174">
        <v>158823</v>
      </c>
      <c r="CH5350" s="174">
        <v>3220</v>
      </c>
      <c r="CI5350" s="174">
        <v>5</v>
      </c>
      <c r="CJ5350" s="174">
        <v>1231.4179999999999</v>
      </c>
      <c r="CK5350" s="174">
        <v>1231.4179999999999</v>
      </c>
      <c r="CU5350" s="174">
        <v>158823</v>
      </c>
      <c r="CV5350" s="174">
        <v>3220</v>
      </c>
      <c r="CW5350" s="174">
        <v>5</v>
      </c>
      <c r="CX5350" s="174">
        <v>1231.4179999999999</v>
      </c>
    </row>
    <row r="5351" spans="84:102" x14ac:dyDescent="0.25">
      <c r="CF5351" s="3" t="s">
        <v>3073</v>
      </c>
      <c r="CG5351" s="174">
        <v>140259</v>
      </c>
      <c r="CH5351" s="174">
        <v>2045</v>
      </c>
      <c r="CI5351" s="174">
        <v>5</v>
      </c>
      <c r="CJ5351" s="174">
        <v>1231.3879999999999</v>
      </c>
      <c r="CK5351" s="174">
        <v>1231.3879999999999</v>
      </c>
      <c r="CU5351" s="174">
        <v>140259</v>
      </c>
      <c r="CV5351" s="174">
        <v>2045</v>
      </c>
      <c r="CW5351" s="174">
        <v>5</v>
      </c>
      <c r="CX5351" s="174">
        <v>1231.3879999999999</v>
      </c>
    </row>
    <row r="5352" spans="84:102" x14ac:dyDescent="0.25">
      <c r="CF5352" s="3" t="s">
        <v>3073</v>
      </c>
      <c r="CG5352" s="174">
        <v>111239</v>
      </c>
      <c r="CH5352" s="174">
        <v>934</v>
      </c>
      <c r="CI5352" s="174">
        <v>5</v>
      </c>
      <c r="CJ5352" s="174">
        <v>1231.0509999999999</v>
      </c>
      <c r="CK5352" s="174">
        <v>1231.0509999999999</v>
      </c>
      <c r="CU5352" s="174">
        <v>111239</v>
      </c>
      <c r="CV5352" s="174">
        <v>934</v>
      </c>
      <c r="CW5352" s="174">
        <v>5</v>
      </c>
      <c r="CX5352" s="174">
        <v>1231.0509999999999</v>
      </c>
    </row>
    <row r="5353" spans="84:102" x14ac:dyDescent="0.25">
      <c r="CF5353" s="3" t="s">
        <v>3073</v>
      </c>
      <c r="CG5353" s="174">
        <v>157905</v>
      </c>
      <c r="CH5353" s="174">
        <v>2066</v>
      </c>
      <c r="CI5353" s="174">
        <v>5</v>
      </c>
      <c r="CJ5353" s="174">
        <v>1231.0340000000001</v>
      </c>
      <c r="CK5353" s="174">
        <v>1231.0340000000001</v>
      </c>
      <c r="CU5353" s="174">
        <v>157905</v>
      </c>
      <c r="CV5353" s="174">
        <v>2066</v>
      </c>
      <c r="CW5353" s="174">
        <v>5</v>
      </c>
      <c r="CX5353" s="174">
        <v>1231.0340000000001</v>
      </c>
    </row>
    <row r="5354" spans="84:102" x14ac:dyDescent="0.25">
      <c r="CF5354" s="3" t="s">
        <v>3073</v>
      </c>
      <c r="CG5354" s="174">
        <v>350</v>
      </c>
      <c r="CH5354" s="174">
        <v>77196</v>
      </c>
      <c r="CI5354" s="174">
        <v>5</v>
      </c>
      <c r="CJ5354" s="174">
        <v>1230.826</v>
      </c>
      <c r="CK5354" s="174">
        <v>1230.826</v>
      </c>
      <c r="CU5354" s="174">
        <v>350</v>
      </c>
      <c r="CV5354" s="174">
        <v>77196</v>
      </c>
      <c r="CW5354" s="174">
        <v>5</v>
      </c>
      <c r="CX5354" s="174">
        <v>1230.826</v>
      </c>
    </row>
    <row r="5355" spans="84:102" x14ac:dyDescent="0.25">
      <c r="CF5355" s="3" t="s">
        <v>3073</v>
      </c>
      <c r="CG5355" s="174">
        <v>1390</v>
      </c>
      <c r="CH5355" s="174">
        <v>111040</v>
      </c>
      <c r="CI5355" s="174">
        <v>5</v>
      </c>
      <c r="CJ5355" s="174">
        <v>1230.6769999999999</v>
      </c>
      <c r="CK5355" s="174">
        <v>1230.6769999999999</v>
      </c>
      <c r="CU5355" s="174">
        <v>1390</v>
      </c>
      <c r="CV5355" s="174">
        <v>111040</v>
      </c>
      <c r="CW5355" s="174">
        <v>5</v>
      </c>
      <c r="CX5355" s="174">
        <v>1230.6769999999999</v>
      </c>
    </row>
    <row r="5356" spans="84:102" x14ac:dyDescent="0.25">
      <c r="CF5356" s="3" t="s">
        <v>3073</v>
      </c>
      <c r="CG5356" s="174">
        <v>61799</v>
      </c>
      <c r="CH5356" s="174">
        <v>26</v>
      </c>
      <c r="CI5356" s="174">
        <v>5</v>
      </c>
      <c r="CJ5356" s="174">
        <v>1230.335</v>
      </c>
      <c r="CK5356" s="174">
        <v>1230.335</v>
      </c>
      <c r="CU5356" s="174">
        <v>61799</v>
      </c>
      <c r="CV5356" s="174">
        <v>26</v>
      </c>
      <c r="CW5356" s="174">
        <v>5</v>
      </c>
      <c r="CX5356" s="174">
        <v>1230.335</v>
      </c>
    </row>
    <row r="5357" spans="84:102" x14ac:dyDescent="0.25">
      <c r="CF5357" s="3" t="s">
        <v>3073</v>
      </c>
      <c r="CG5357" s="174">
        <v>54020</v>
      </c>
      <c r="CH5357" s="174">
        <v>1809</v>
      </c>
      <c r="CI5357" s="174">
        <v>5</v>
      </c>
      <c r="CJ5357" s="174">
        <v>1230.296</v>
      </c>
      <c r="CK5357" s="174">
        <v>1230.296</v>
      </c>
      <c r="CU5357" s="174">
        <v>54020</v>
      </c>
      <c r="CV5357" s="174">
        <v>1809</v>
      </c>
      <c r="CW5357" s="174">
        <v>5</v>
      </c>
      <c r="CX5357" s="174">
        <v>1230.296</v>
      </c>
    </row>
    <row r="5358" spans="84:102" x14ac:dyDescent="0.25">
      <c r="CF5358" s="3" t="s">
        <v>3073</v>
      </c>
      <c r="CG5358" s="174">
        <v>89926</v>
      </c>
      <c r="CH5358" s="174">
        <v>647</v>
      </c>
      <c r="CI5358" s="174">
        <v>5</v>
      </c>
      <c r="CJ5358" s="174">
        <v>1229.875</v>
      </c>
      <c r="CK5358" s="174">
        <v>1229.875</v>
      </c>
      <c r="CU5358" s="174">
        <v>89926</v>
      </c>
      <c r="CV5358" s="174">
        <v>647</v>
      </c>
      <c r="CW5358" s="174">
        <v>5</v>
      </c>
      <c r="CX5358" s="174">
        <v>1229.875</v>
      </c>
    </row>
    <row r="5359" spans="84:102" x14ac:dyDescent="0.25">
      <c r="CF5359" s="3" t="s">
        <v>3073</v>
      </c>
      <c r="CG5359" s="174">
        <v>84519</v>
      </c>
      <c r="CH5359" s="174">
        <v>457</v>
      </c>
      <c r="CI5359" s="174">
        <v>5</v>
      </c>
      <c r="CJ5359" s="174">
        <v>1229.4849999999999</v>
      </c>
      <c r="CK5359" s="174">
        <v>1229.4849999999999</v>
      </c>
      <c r="CU5359" s="174">
        <v>84519</v>
      </c>
      <c r="CV5359" s="174">
        <v>457</v>
      </c>
      <c r="CW5359" s="174">
        <v>5</v>
      </c>
      <c r="CX5359" s="174">
        <v>1229.4849999999999</v>
      </c>
    </row>
    <row r="5360" spans="84:102" x14ac:dyDescent="0.25">
      <c r="CF5360" s="3" t="s">
        <v>3073</v>
      </c>
      <c r="CG5360" s="174">
        <v>73307</v>
      </c>
      <c r="CH5360" s="174">
        <v>322</v>
      </c>
      <c r="CI5360" s="174">
        <v>5</v>
      </c>
      <c r="CJ5360" s="174">
        <v>1229.27</v>
      </c>
      <c r="CK5360" s="174">
        <v>1229.27</v>
      </c>
      <c r="CU5360" s="174">
        <v>73307</v>
      </c>
      <c r="CV5360" s="174">
        <v>322</v>
      </c>
      <c r="CW5360" s="174">
        <v>5</v>
      </c>
      <c r="CX5360" s="174">
        <v>1229.27</v>
      </c>
    </row>
    <row r="5361" spans="84:102" x14ac:dyDescent="0.25">
      <c r="CF5361" s="3" t="s">
        <v>3073</v>
      </c>
      <c r="CG5361" s="174">
        <v>127097</v>
      </c>
      <c r="CH5361" s="174">
        <v>2700</v>
      </c>
      <c r="CI5361" s="174">
        <v>5</v>
      </c>
      <c r="CJ5361" s="174">
        <v>1229.0039999999999</v>
      </c>
      <c r="CK5361" s="174">
        <v>1229.0039999999999</v>
      </c>
      <c r="CU5361" s="174">
        <v>127097</v>
      </c>
      <c r="CV5361" s="174">
        <v>2700</v>
      </c>
      <c r="CW5361" s="174">
        <v>5</v>
      </c>
      <c r="CX5361" s="174">
        <v>1229.0039999999999</v>
      </c>
    </row>
    <row r="5362" spans="84:102" x14ac:dyDescent="0.25">
      <c r="CF5362" s="3" t="s">
        <v>3073</v>
      </c>
      <c r="CG5362" s="174">
        <v>715</v>
      </c>
      <c r="CH5362" s="174">
        <v>96065</v>
      </c>
      <c r="CI5362" s="174">
        <v>5</v>
      </c>
      <c r="CJ5362" s="174">
        <v>1228.874</v>
      </c>
      <c r="CK5362" s="174">
        <v>1228.874</v>
      </c>
      <c r="CU5362" s="174">
        <v>715</v>
      </c>
      <c r="CV5362" s="174">
        <v>96065</v>
      </c>
      <c r="CW5362" s="174">
        <v>5</v>
      </c>
      <c r="CX5362" s="174">
        <v>1228.874</v>
      </c>
    </row>
    <row r="5363" spans="84:102" x14ac:dyDescent="0.25">
      <c r="CF5363" s="3" t="s">
        <v>3073</v>
      </c>
      <c r="CG5363" s="174">
        <v>3481</v>
      </c>
      <c r="CH5363" s="174">
        <v>51826</v>
      </c>
      <c r="CI5363" s="174">
        <v>5</v>
      </c>
      <c r="CJ5363" s="174">
        <v>1228.3810000000001</v>
      </c>
      <c r="CK5363" s="174">
        <v>1228.3810000000001</v>
      </c>
      <c r="CU5363" s="174">
        <v>3481</v>
      </c>
      <c r="CV5363" s="174">
        <v>51826</v>
      </c>
      <c r="CW5363" s="174">
        <v>5</v>
      </c>
      <c r="CX5363" s="174">
        <v>1228.3810000000001</v>
      </c>
    </row>
    <row r="5364" spans="84:102" x14ac:dyDescent="0.25">
      <c r="CF5364" s="3" t="s">
        <v>3073</v>
      </c>
      <c r="CG5364" s="174">
        <v>87</v>
      </c>
      <c r="CH5364" s="174">
        <v>65572</v>
      </c>
      <c r="CI5364" s="174">
        <v>5</v>
      </c>
      <c r="CJ5364" s="174">
        <v>1228.354</v>
      </c>
      <c r="CK5364" s="174">
        <v>1228.354</v>
      </c>
      <c r="CU5364" s="174">
        <v>87</v>
      </c>
      <c r="CV5364" s="174">
        <v>65572</v>
      </c>
      <c r="CW5364" s="174">
        <v>5</v>
      </c>
      <c r="CX5364" s="174">
        <v>1228.354</v>
      </c>
    </row>
    <row r="5365" spans="84:102" x14ac:dyDescent="0.25">
      <c r="CF5365" s="3" t="s">
        <v>3073</v>
      </c>
      <c r="CG5365" s="174">
        <v>44783</v>
      </c>
      <c r="CH5365" s="174">
        <v>2631</v>
      </c>
      <c r="CI5365" s="174">
        <v>5</v>
      </c>
      <c r="CJ5365" s="174">
        <v>1228.171</v>
      </c>
      <c r="CK5365" s="174">
        <v>1228.171</v>
      </c>
      <c r="CU5365" s="174">
        <v>44783</v>
      </c>
      <c r="CV5365" s="174">
        <v>2631</v>
      </c>
      <c r="CW5365" s="174">
        <v>5</v>
      </c>
      <c r="CX5365" s="174">
        <v>1228.171</v>
      </c>
    </row>
    <row r="5366" spans="84:102" x14ac:dyDescent="0.25">
      <c r="CF5366" s="3" t="s">
        <v>3073</v>
      </c>
      <c r="CG5366" s="174">
        <v>53897</v>
      </c>
      <c r="CH5366" s="174">
        <v>3488</v>
      </c>
      <c r="CI5366" s="174">
        <v>5</v>
      </c>
      <c r="CJ5366" s="174">
        <v>1227.9929999999999</v>
      </c>
      <c r="CK5366" s="174">
        <v>1227.9929999999999</v>
      </c>
      <c r="CU5366" s="174">
        <v>53897</v>
      </c>
      <c r="CV5366" s="174">
        <v>3488</v>
      </c>
      <c r="CW5366" s="174">
        <v>5</v>
      </c>
      <c r="CX5366" s="174">
        <v>1227.9929999999999</v>
      </c>
    </row>
    <row r="5367" spans="84:102" x14ac:dyDescent="0.25">
      <c r="CF5367" s="3" t="s">
        <v>3073</v>
      </c>
      <c r="CG5367" s="174">
        <v>363</v>
      </c>
      <c r="CH5367" s="174">
        <v>76612</v>
      </c>
      <c r="CI5367" s="174">
        <v>5</v>
      </c>
      <c r="CJ5367" s="174">
        <v>1227.8810000000001</v>
      </c>
      <c r="CK5367" s="174">
        <v>1227.8810000000001</v>
      </c>
      <c r="CU5367" s="174">
        <v>363</v>
      </c>
      <c r="CV5367" s="174">
        <v>76612</v>
      </c>
      <c r="CW5367" s="174">
        <v>5</v>
      </c>
      <c r="CX5367" s="174">
        <v>1227.8810000000001</v>
      </c>
    </row>
    <row r="5368" spans="84:102" x14ac:dyDescent="0.25">
      <c r="CF5368" s="3" t="s">
        <v>3073</v>
      </c>
      <c r="CG5368" s="174">
        <v>75024</v>
      </c>
      <c r="CH5368" s="174">
        <v>339</v>
      </c>
      <c r="CI5368" s="174">
        <v>5</v>
      </c>
      <c r="CJ5368" s="174">
        <v>1227.7809999999999</v>
      </c>
      <c r="CK5368" s="174">
        <v>1227.7809999999999</v>
      </c>
      <c r="CU5368" s="174">
        <v>75024</v>
      </c>
      <c r="CV5368" s="174">
        <v>339</v>
      </c>
      <c r="CW5368" s="174">
        <v>5</v>
      </c>
      <c r="CX5368" s="174">
        <v>1227.7809999999999</v>
      </c>
    </row>
    <row r="5369" spans="84:102" x14ac:dyDescent="0.25">
      <c r="CF5369" s="3" t="s">
        <v>3073</v>
      </c>
      <c r="CG5369" s="174">
        <v>126998</v>
      </c>
      <c r="CH5369" s="174">
        <v>1259</v>
      </c>
      <c r="CI5369" s="174">
        <v>5</v>
      </c>
      <c r="CJ5369" s="174">
        <v>1227.5170000000001</v>
      </c>
      <c r="CK5369" s="174">
        <v>1227.5170000000001</v>
      </c>
      <c r="CU5369" s="174">
        <v>126998</v>
      </c>
      <c r="CV5369" s="174">
        <v>1259</v>
      </c>
      <c r="CW5369" s="174">
        <v>5</v>
      </c>
      <c r="CX5369" s="174">
        <v>1227.5170000000001</v>
      </c>
    </row>
    <row r="5370" spans="84:102" x14ac:dyDescent="0.25">
      <c r="CF5370" s="3" t="s">
        <v>3073</v>
      </c>
      <c r="CG5370" s="174">
        <v>2210</v>
      </c>
      <c r="CH5370" s="174">
        <v>17197</v>
      </c>
      <c r="CI5370" s="174">
        <v>5</v>
      </c>
      <c r="CJ5370" s="174">
        <v>1227.4369999999999</v>
      </c>
      <c r="CK5370" s="174">
        <v>1227.4369999999999</v>
      </c>
      <c r="CU5370" s="174">
        <v>2210</v>
      </c>
      <c r="CV5370" s="174">
        <v>17197</v>
      </c>
      <c r="CW5370" s="174">
        <v>5</v>
      </c>
      <c r="CX5370" s="174">
        <v>1227.4369999999999</v>
      </c>
    </row>
    <row r="5371" spans="84:102" x14ac:dyDescent="0.25">
      <c r="CF5371" s="3" t="s">
        <v>3073</v>
      </c>
      <c r="CG5371" s="174">
        <v>103</v>
      </c>
      <c r="CH5371" s="174">
        <v>65211</v>
      </c>
      <c r="CI5371" s="174">
        <v>5</v>
      </c>
      <c r="CJ5371" s="174">
        <v>1227.115</v>
      </c>
      <c r="CK5371" s="174">
        <v>1227.115</v>
      </c>
      <c r="CU5371" s="174">
        <v>103</v>
      </c>
      <c r="CV5371" s="174">
        <v>65211</v>
      </c>
      <c r="CW5371" s="174">
        <v>5</v>
      </c>
      <c r="CX5371" s="174">
        <v>1227.115</v>
      </c>
    </row>
    <row r="5372" spans="84:102" x14ac:dyDescent="0.25">
      <c r="CF5372" s="3" t="s">
        <v>3073</v>
      </c>
      <c r="CG5372" s="174">
        <v>1613</v>
      </c>
      <c r="CH5372" s="174">
        <v>76807</v>
      </c>
      <c r="CI5372" s="174">
        <v>5</v>
      </c>
      <c r="CJ5372" s="174">
        <v>1226.413</v>
      </c>
      <c r="CK5372" s="174">
        <v>1226.413</v>
      </c>
      <c r="CU5372" s="174">
        <v>1613</v>
      </c>
      <c r="CV5372" s="174">
        <v>76807</v>
      </c>
      <c r="CW5372" s="174">
        <v>5</v>
      </c>
      <c r="CX5372" s="174">
        <v>1226.413</v>
      </c>
    </row>
    <row r="5373" spans="84:102" x14ac:dyDescent="0.25">
      <c r="CF5373" s="3" t="s">
        <v>3073</v>
      </c>
      <c r="CG5373" s="174">
        <v>67125</v>
      </c>
      <c r="CH5373" s="174">
        <v>134</v>
      </c>
      <c r="CI5373" s="174">
        <v>5</v>
      </c>
      <c r="CJ5373" s="174">
        <v>1226.1600000000001</v>
      </c>
      <c r="CK5373" s="174">
        <v>1226.1600000000001</v>
      </c>
      <c r="CU5373" s="174">
        <v>67125</v>
      </c>
      <c r="CV5373" s="174">
        <v>134</v>
      </c>
      <c r="CW5373" s="174">
        <v>5</v>
      </c>
      <c r="CX5373" s="174">
        <v>1226.1600000000001</v>
      </c>
    </row>
    <row r="5374" spans="84:102" x14ac:dyDescent="0.25">
      <c r="CF5374" s="3" t="s">
        <v>3073</v>
      </c>
      <c r="CG5374" s="174">
        <v>63782</v>
      </c>
      <c r="CH5374" s="174">
        <v>59</v>
      </c>
      <c r="CI5374" s="174">
        <v>5</v>
      </c>
      <c r="CJ5374" s="174">
        <v>1225.6279999999999</v>
      </c>
      <c r="CK5374" s="174">
        <v>1225.6279999999999</v>
      </c>
      <c r="CU5374" s="174">
        <v>63782</v>
      </c>
      <c r="CV5374" s="174">
        <v>59</v>
      </c>
      <c r="CW5374" s="174">
        <v>5</v>
      </c>
      <c r="CX5374" s="174">
        <v>1225.6279999999999</v>
      </c>
    </row>
    <row r="5375" spans="84:102" x14ac:dyDescent="0.25">
      <c r="CF5375" s="3" t="s">
        <v>3073</v>
      </c>
      <c r="CG5375" s="174">
        <v>19134</v>
      </c>
      <c r="CH5375" s="174">
        <v>2242</v>
      </c>
      <c r="CI5375" s="174">
        <v>5</v>
      </c>
      <c r="CJ5375" s="174">
        <v>1225.549</v>
      </c>
      <c r="CK5375" s="174">
        <v>1225.549</v>
      </c>
      <c r="CU5375" s="174">
        <v>19134</v>
      </c>
      <c r="CV5375" s="174">
        <v>2242</v>
      </c>
      <c r="CW5375" s="174">
        <v>5</v>
      </c>
      <c r="CX5375" s="174">
        <v>1225.549</v>
      </c>
    </row>
    <row r="5376" spans="84:102" x14ac:dyDescent="0.25">
      <c r="CF5376" s="3" t="s">
        <v>3073</v>
      </c>
      <c r="CG5376" s="174">
        <v>258</v>
      </c>
      <c r="CH5376" s="174">
        <v>71665</v>
      </c>
      <c r="CI5376" s="174">
        <v>5</v>
      </c>
      <c r="CJ5376" s="174">
        <v>1225.268</v>
      </c>
      <c r="CK5376" s="174">
        <v>1225.268</v>
      </c>
      <c r="CU5376" s="174">
        <v>258</v>
      </c>
      <c r="CV5376" s="174">
        <v>71665</v>
      </c>
      <c r="CW5376" s="174">
        <v>5</v>
      </c>
      <c r="CX5376" s="174">
        <v>1225.268</v>
      </c>
    </row>
    <row r="5377" spans="84:102" x14ac:dyDescent="0.25">
      <c r="CF5377" s="3" t="s">
        <v>3073</v>
      </c>
      <c r="CG5377" s="174">
        <v>147550</v>
      </c>
      <c r="CH5377" s="174">
        <v>2793</v>
      </c>
      <c r="CI5377" s="174">
        <v>5</v>
      </c>
      <c r="CJ5377" s="174">
        <v>1225.21</v>
      </c>
      <c r="CK5377" s="174">
        <v>1225.21</v>
      </c>
      <c r="CU5377" s="174">
        <v>147550</v>
      </c>
      <c r="CV5377" s="174">
        <v>2793</v>
      </c>
      <c r="CW5377" s="174">
        <v>5</v>
      </c>
      <c r="CX5377" s="174">
        <v>1225.21</v>
      </c>
    </row>
    <row r="5378" spans="84:102" x14ac:dyDescent="0.25">
      <c r="CF5378" s="3" t="s">
        <v>3073</v>
      </c>
      <c r="CG5378" s="174">
        <v>79189</v>
      </c>
      <c r="CH5378" s="174">
        <v>1615</v>
      </c>
      <c r="CI5378" s="174">
        <v>5</v>
      </c>
      <c r="CJ5378" s="174">
        <v>1225.085</v>
      </c>
      <c r="CK5378" s="174">
        <v>1225.085</v>
      </c>
      <c r="CU5378" s="174">
        <v>79189</v>
      </c>
      <c r="CV5378" s="174">
        <v>1615</v>
      </c>
      <c r="CW5378" s="174">
        <v>5</v>
      </c>
      <c r="CX5378" s="174">
        <v>1225.085</v>
      </c>
    </row>
    <row r="5379" spans="84:102" x14ac:dyDescent="0.25">
      <c r="CF5379" s="3" t="s">
        <v>3073</v>
      </c>
      <c r="CG5379" s="174">
        <v>1065</v>
      </c>
      <c r="CH5379" s="174">
        <v>124722</v>
      </c>
      <c r="CI5379" s="174">
        <v>5</v>
      </c>
      <c r="CJ5379" s="174">
        <v>1225.039</v>
      </c>
      <c r="CK5379" s="174">
        <v>1225.039</v>
      </c>
      <c r="CU5379" s="174">
        <v>1065</v>
      </c>
      <c r="CV5379" s="174">
        <v>124722</v>
      </c>
      <c r="CW5379" s="174">
        <v>5</v>
      </c>
      <c r="CX5379" s="174">
        <v>1225.039</v>
      </c>
    </row>
    <row r="5380" spans="84:102" x14ac:dyDescent="0.25">
      <c r="CF5380" s="3" t="s">
        <v>3073</v>
      </c>
      <c r="CG5380" s="174">
        <v>1105</v>
      </c>
      <c r="CH5380" s="174">
        <v>138108</v>
      </c>
      <c r="CI5380" s="174">
        <v>5</v>
      </c>
      <c r="CJ5380" s="174">
        <v>1224.491</v>
      </c>
      <c r="CK5380" s="174">
        <v>1224.491</v>
      </c>
      <c r="CU5380" s="174">
        <v>1105</v>
      </c>
      <c r="CV5380" s="174">
        <v>138108</v>
      </c>
      <c r="CW5380" s="174">
        <v>5</v>
      </c>
      <c r="CX5380" s="174">
        <v>1224.491</v>
      </c>
    </row>
    <row r="5381" spans="84:102" x14ac:dyDescent="0.25">
      <c r="CF5381" s="3" t="s">
        <v>3073</v>
      </c>
      <c r="CG5381" s="174">
        <v>44045</v>
      </c>
      <c r="CH5381" s="174">
        <v>2615</v>
      </c>
      <c r="CI5381" s="174">
        <v>5</v>
      </c>
      <c r="CJ5381" s="174">
        <v>1224.2909999999999</v>
      </c>
      <c r="CK5381" s="174">
        <v>1224.2909999999999</v>
      </c>
      <c r="CU5381" s="174">
        <v>44045</v>
      </c>
      <c r="CV5381" s="174">
        <v>2615</v>
      </c>
      <c r="CW5381" s="174">
        <v>5</v>
      </c>
      <c r="CX5381" s="174">
        <v>1224.2909999999999</v>
      </c>
    </row>
    <row r="5382" spans="84:102" x14ac:dyDescent="0.25">
      <c r="CF5382" s="3" t="s">
        <v>3073</v>
      </c>
      <c r="CG5382" s="174">
        <v>83534</v>
      </c>
      <c r="CH5382" s="174">
        <v>446</v>
      </c>
      <c r="CI5382" s="174">
        <v>5</v>
      </c>
      <c r="CJ5382" s="174">
        <v>1223.93</v>
      </c>
      <c r="CK5382" s="174">
        <v>1223.93</v>
      </c>
      <c r="CU5382" s="174">
        <v>83534</v>
      </c>
      <c r="CV5382" s="174">
        <v>446</v>
      </c>
      <c r="CW5382" s="174">
        <v>5</v>
      </c>
      <c r="CX5382" s="174">
        <v>1223.93</v>
      </c>
    </row>
    <row r="5383" spans="84:102" x14ac:dyDescent="0.25">
      <c r="CF5383" s="3" t="s">
        <v>3073</v>
      </c>
      <c r="CG5383" s="174">
        <v>3049</v>
      </c>
      <c r="CH5383" s="174">
        <v>166227</v>
      </c>
      <c r="CI5383" s="174">
        <v>5</v>
      </c>
      <c r="CJ5383" s="174">
        <v>1223.884</v>
      </c>
      <c r="CK5383" s="174">
        <v>1223.884</v>
      </c>
      <c r="CU5383" s="174">
        <v>3049</v>
      </c>
      <c r="CV5383" s="174">
        <v>166227</v>
      </c>
      <c r="CW5383" s="174">
        <v>5</v>
      </c>
      <c r="CX5383" s="174">
        <v>1223.884</v>
      </c>
    </row>
    <row r="5384" spans="84:102" x14ac:dyDescent="0.25">
      <c r="CF5384" s="3" t="s">
        <v>3073</v>
      </c>
      <c r="CG5384" s="174">
        <v>15074</v>
      </c>
      <c r="CH5384" s="174">
        <v>2198</v>
      </c>
      <c r="CI5384" s="174">
        <v>5</v>
      </c>
      <c r="CJ5384" s="174">
        <v>1223.7629999999999</v>
      </c>
      <c r="CK5384" s="174">
        <v>1223.7629999999999</v>
      </c>
      <c r="CU5384" s="174">
        <v>15074</v>
      </c>
      <c r="CV5384" s="174">
        <v>2198</v>
      </c>
      <c r="CW5384" s="174">
        <v>5</v>
      </c>
      <c r="CX5384" s="174">
        <v>1223.7629999999999</v>
      </c>
    </row>
    <row r="5385" spans="84:102" x14ac:dyDescent="0.25">
      <c r="CF5385" s="3" t="s">
        <v>3073</v>
      </c>
      <c r="CG5385" s="174">
        <v>77179</v>
      </c>
      <c r="CH5385" s="174">
        <v>1925</v>
      </c>
      <c r="CI5385" s="174">
        <v>5</v>
      </c>
      <c r="CJ5385" s="174">
        <v>1223.2760000000001</v>
      </c>
      <c r="CK5385" s="174">
        <v>1223.2760000000001</v>
      </c>
      <c r="CU5385" s="174">
        <v>77179</v>
      </c>
      <c r="CV5385" s="174">
        <v>1925</v>
      </c>
      <c r="CW5385" s="174">
        <v>5</v>
      </c>
      <c r="CX5385" s="174">
        <v>1223.2760000000001</v>
      </c>
    </row>
    <row r="5386" spans="84:102" x14ac:dyDescent="0.25">
      <c r="CF5386" s="3" t="s">
        <v>3073</v>
      </c>
      <c r="CG5386" s="174">
        <v>286</v>
      </c>
      <c r="CH5386" s="174">
        <v>73175</v>
      </c>
      <c r="CI5386" s="174">
        <v>5</v>
      </c>
      <c r="CJ5386" s="174">
        <v>1222.6199999999999</v>
      </c>
      <c r="CK5386" s="174">
        <v>1222.6199999999999</v>
      </c>
      <c r="CU5386" s="174">
        <v>286</v>
      </c>
      <c r="CV5386" s="174">
        <v>73175</v>
      </c>
      <c r="CW5386" s="174">
        <v>5</v>
      </c>
      <c r="CX5386" s="174">
        <v>1222.6199999999999</v>
      </c>
    </row>
    <row r="5387" spans="84:102" x14ac:dyDescent="0.25">
      <c r="CF5387" s="3" t="s">
        <v>3073</v>
      </c>
      <c r="CG5387" s="174">
        <v>84789</v>
      </c>
      <c r="CH5387" s="174">
        <v>501</v>
      </c>
      <c r="CI5387" s="174">
        <v>5</v>
      </c>
      <c r="CJ5387" s="174">
        <v>1222.5229999999999</v>
      </c>
      <c r="CK5387" s="174">
        <v>1222.5229999999999</v>
      </c>
      <c r="CU5387" s="174">
        <v>84789</v>
      </c>
      <c r="CV5387" s="174">
        <v>501</v>
      </c>
      <c r="CW5387" s="174">
        <v>5</v>
      </c>
      <c r="CX5387" s="174">
        <v>1222.5229999999999</v>
      </c>
    </row>
    <row r="5388" spans="84:102" x14ac:dyDescent="0.25">
      <c r="CF5388" s="3" t="s">
        <v>3073</v>
      </c>
      <c r="CG5388" s="174">
        <v>2662</v>
      </c>
      <c r="CH5388" s="174">
        <v>49396</v>
      </c>
      <c r="CI5388" s="174">
        <v>5</v>
      </c>
      <c r="CJ5388" s="174">
        <v>1222.5170000000001</v>
      </c>
      <c r="CK5388" s="174">
        <v>1222.5170000000001</v>
      </c>
      <c r="CU5388" s="174">
        <v>2662</v>
      </c>
      <c r="CV5388" s="174">
        <v>49396</v>
      </c>
      <c r="CW5388" s="174">
        <v>5</v>
      </c>
      <c r="CX5388" s="174">
        <v>1222.5170000000001</v>
      </c>
    </row>
    <row r="5389" spans="84:102" x14ac:dyDescent="0.25">
      <c r="CF5389" s="3" t="s">
        <v>3073</v>
      </c>
      <c r="CG5389" s="174">
        <v>103299</v>
      </c>
      <c r="CH5389" s="174">
        <v>3648</v>
      </c>
      <c r="CI5389" s="174">
        <v>5</v>
      </c>
      <c r="CJ5389" s="174">
        <v>1221.991</v>
      </c>
      <c r="CK5389" s="174">
        <v>1221.991</v>
      </c>
      <c r="CU5389" s="174">
        <v>103299</v>
      </c>
      <c r="CV5389" s="174">
        <v>3648</v>
      </c>
      <c r="CW5389" s="174">
        <v>5</v>
      </c>
      <c r="CX5389" s="174">
        <v>1221.991</v>
      </c>
    </row>
    <row r="5390" spans="84:102" x14ac:dyDescent="0.25">
      <c r="CF5390" s="3" t="s">
        <v>3073</v>
      </c>
      <c r="CG5390" s="174">
        <v>2638</v>
      </c>
      <c r="CH5390" s="174">
        <v>43796</v>
      </c>
      <c r="CI5390" s="174">
        <v>5</v>
      </c>
      <c r="CJ5390" s="174">
        <v>1221.8219999999999</v>
      </c>
      <c r="CK5390" s="174">
        <v>1221.8219999999999</v>
      </c>
      <c r="CU5390" s="174">
        <v>2638</v>
      </c>
      <c r="CV5390" s="174">
        <v>43796</v>
      </c>
      <c r="CW5390" s="174">
        <v>5</v>
      </c>
      <c r="CX5390" s="174">
        <v>1221.8219999999999</v>
      </c>
    </row>
    <row r="5391" spans="84:102" x14ac:dyDescent="0.25">
      <c r="CF5391" s="3" t="s">
        <v>3073</v>
      </c>
      <c r="CG5391" s="174">
        <v>70472</v>
      </c>
      <c r="CH5391" s="174">
        <v>1657</v>
      </c>
      <c r="CI5391" s="174">
        <v>5</v>
      </c>
      <c r="CJ5391" s="174">
        <v>1221.5630000000001</v>
      </c>
      <c r="CK5391" s="174">
        <v>1221.5630000000001</v>
      </c>
      <c r="CU5391" s="174">
        <v>70472</v>
      </c>
      <c r="CV5391" s="174">
        <v>1657</v>
      </c>
      <c r="CW5391" s="174">
        <v>5</v>
      </c>
      <c r="CX5391" s="174">
        <v>1221.5630000000001</v>
      </c>
    </row>
    <row r="5392" spans="84:102" x14ac:dyDescent="0.25">
      <c r="CF5392" s="3" t="s">
        <v>3073</v>
      </c>
      <c r="CG5392" s="174">
        <v>2481</v>
      </c>
      <c r="CH5392" s="174">
        <v>31742</v>
      </c>
      <c r="CI5392" s="174">
        <v>5</v>
      </c>
      <c r="CJ5392" s="174">
        <v>1221.1410000000001</v>
      </c>
      <c r="CK5392" s="174">
        <v>1221.1410000000001</v>
      </c>
      <c r="CU5392" s="174">
        <v>2481</v>
      </c>
      <c r="CV5392" s="174">
        <v>31742</v>
      </c>
      <c r="CW5392" s="174">
        <v>5</v>
      </c>
      <c r="CX5392" s="174">
        <v>1221.1410000000001</v>
      </c>
    </row>
    <row r="5393" spans="84:102" x14ac:dyDescent="0.25">
      <c r="CF5393" s="3" t="s">
        <v>3073</v>
      </c>
      <c r="CG5393" s="174">
        <v>182</v>
      </c>
      <c r="CH5393" s="174">
        <v>69098</v>
      </c>
      <c r="CI5393" s="174">
        <v>5</v>
      </c>
      <c r="CJ5393" s="174">
        <v>1220.8140000000001</v>
      </c>
      <c r="CK5393" s="174">
        <v>1220.8140000000001</v>
      </c>
      <c r="CU5393" s="174">
        <v>182</v>
      </c>
      <c r="CV5393" s="174">
        <v>69098</v>
      </c>
      <c r="CW5393" s="174">
        <v>5</v>
      </c>
      <c r="CX5393" s="174">
        <v>1220.8140000000001</v>
      </c>
    </row>
    <row r="5394" spans="84:102" x14ac:dyDescent="0.25">
      <c r="CF5394" s="3" t="s">
        <v>3073</v>
      </c>
      <c r="CG5394" s="174">
        <v>65211</v>
      </c>
      <c r="CH5394" s="174">
        <v>103</v>
      </c>
      <c r="CI5394" s="174">
        <v>5</v>
      </c>
      <c r="CJ5394" s="174">
        <v>1220.771</v>
      </c>
      <c r="CK5394" s="174">
        <v>1220.771</v>
      </c>
      <c r="CU5394" s="174">
        <v>65211</v>
      </c>
      <c r="CV5394" s="174">
        <v>103</v>
      </c>
      <c r="CW5394" s="174">
        <v>5</v>
      </c>
      <c r="CX5394" s="174">
        <v>1220.771</v>
      </c>
    </row>
    <row r="5395" spans="84:102" x14ac:dyDescent="0.25">
      <c r="CF5395" s="3" t="s">
        <v>3073</v>
      </c>
      <c r="CG5395" s="174">
        <v>100474</v>
      </c>
      <c r="CH5395" s="174">
        <v>746</v>
      </c>
      <c r="CI5395" s="174">
        <v>5</v>
      </c>
      <c r="CJ5395" s="174">
        <v>1220.681</v>
      </c>
      <c r="CK5395" s="174">
        <v>1220.681</v>
      </c>
      <c r="CU5395" s="174">
        <v>100474</v>
      </c>
      <c r="CV5395" s="174">
        <v>746</v>
      </c>
      <c r="CW5395" s="174">
        <v>5</v>
      </c>
      <c r="CX5395" s="174">
        <v>1220.681</v>
      </c>
    </row>
    <row r="5396" spans="84:102" x14ac:dyDescent="0.25">
      <c r="CF5396" s="3" t="s">
        <v>3073</v>
      </c>
      <c r="CG5396" s="174">
        <v>59975</v>
      </c>
      <c r="CH5396" s="174">
        <v>1</v>
      </c>
      <c r="CI5396" s="174">
        <v>5</v>
      </c>
      <c r="CJ5396" s="174">
        <v>1220.2349999999999</v>
      </c>
      <c r="CK5396" s="174">
        <v>1220.2349999999999</v>
      </c>
      <c r="CU5396" s="174">
        <v>59975</v>
      </c>
      <c r="CV5396" s="174">
        <v>1</v>
      </c>
      <c r="CW5396" s="174">
        <v>5</v>
      </c>
      <c r="CX5396" s="174">
        <v>1220.2349999999999</v>
      </c>
    </row>
    <row r="5397" spans="84:102" x14ac:dyDescent="0.25">
      <c r="CF5397" s="3" t="s">
        <v>3073</v>
      </c>
      <c r="CG5397" s="174">
        <v>1825</v>
      </c>
      <c r="CH5397" s="174">
        <v>51151</v>
      </c>
      <c r="CI5397" s="174">
        <v>5</v>
      </c>
      <c r="CJ5397" s="174">
        <v>1220.1759999999999</v>
      </c>
      <c r="CK5397" s="174">
        <v>1220.1759999999999</v>
      </c>
      <c r="CU5397" s="174">
        <v>1825</v>
      </c>
      <c r="CV5397" s="174">
        <v>51151</v>
      </c>
      <c r="CW5397" s="174">
        <v>5</v>
      </c>
      <c r="CX5397" s="174">
        <v>1220.1759999999999</v>
      </c>
    </row>
    <row r="5398" spans="84:102" x14ac:dyDescent="0.25">
      <c r="CF5398" s="3" t="s">
        <v>3073</v>
      </c>
      <c r="CG5398" s="174">
        <v>15592</v>
      </c>
      <c r="CH5398" s="174">
        <v>2198</v>
      </c>
      <c r="CI5398" s="174">
        <v>5</v>
      </c>
      <c r="CJ5398" s="174">
        <v>1219.6690000000001</v>
      </c>
      <c r="CK5398" s="174">
        <v>1219.6690000000001</v>
      </c>
      <c r="CU5398" s="174">
        <v>15592</v>
      </c>
      <c r="CV5398" s="174">
        <v>2198</v>
      </c>
      <c r="CW5398" s="174">
        <v>5</v>
      </c>
      <c r="CX5398" s="174">
        <v>1219.6690000000001</v>
      </c>
    </row>
    <row r="5399" spans="84:102" x14ac:dyDescent="0.25">
      <c r="CF5399" s="3" t="s">
        <v>3073</v>
      </c>
      <c r="CG5399" s="174">
        <v>63655</v>
      </c>
      <c r="CH5399" s="174">
        <v>71</v>
      </c>
      <c r="CI5399" s="174">
        <v>5</v>
      </c>
      <c r="CJ5399" s="174">
        <v>1219.6420000000001</v>
      </c>
      <c r="CK5399" s="174">
        <v>1219.6420000000001</v>
      </c>
      <c r="CU5399" s="174">
        <v>63655</v>
      </c>
      <c r="CV5399" s="174">
        <v>71</v>
      </c>
      <c r="CW5399" s="174">
        <v>5</v>
      </c>
      <c r="CX5399" s="174">
        <v>1219.6420000000001</v>
      </c>
    </row>
    <row r="5400" spans="84:102" x14ac:dyDescent="0.25">
      <c r="CF5400" s="3" t="s">
        <v>3073</v>
      </c>
      <c r="CG5400" s="174">
        <v>149762</v>
      </c>
      <c r="CH5400" s="174">
        <v>2825</v>
      </c>
      <c r="CI5400" s="174">
        <v>5</v>
      </c>
      <c r="CJ5400" s="174">
        <v>1219.021</v>
      </c>
      <c r="CK5400" s="174">
        <v>1219.021</v>
      </c>
      <c r="CU5400" s="174">
        <v>149762</v>
      </c>
      <c r="CV5400" s="174">
        <v>2825</v>
      </c>
      <c r="CW5400" s="174">
        <v>5</v>
      </c>
      <c r="CX5400" s="174">
        <v>1219.021</v>
      </c>
    </row>
    <row r="5401" spans="84:102" x14ac:dyDescent="0.25">
      <c r="CF5401" s="3" t="s">
        <v>3073</v>
      </c>
      <c r="CG5401" s="174">
        <v>1038</v>
      </c>
      <c r="CH5401" s="174">
        <v>122169</v>
      </c>
      <c r="CI5401" s="174">
        <v>5</v>
      </c>
      <c r="CJ5401" s="174">
        <v>1218.5340000000001</v>
      </c>
      <c r="CK5401" s="174">
        <v>1218.5340000000001</v>
      </c>
      <c r="CU5401" s="174">
        <v>1038</v>
      </c>
      <c r="CV5401" s="174">
        <v>122169</v>
      </c>
      <c r="CW5401" s="174">
        <v>5</v>
      </c>
      <c r="CX5401" s="174">
        <v>1218.5340000000001</v>
      </c>
    </row>
    <row r="5402" spans="84:102" x14ac:dyDescent="0.25">
      <c r="CF5402" s="3" t="s">
        <v>3073</v>
      </c>
      <c r="CG5402" s="174">
        <v>153076</v>
      </c>
      <c r="CH5402" s="174">
        <v>2953</v>
      </c>
      <c r="CI5402" s="174">
        <v>5</v>
      </c>
      <c r="CJ5402" s="174">
        <v>1218.3820000000001</v>
      </c>
      <c r="CK5402" s="174">
        <v>1218.3820000000001</v>
      </c>
      <c r="CU5402" s="174">
        <v>153076</v>
      </c>
      <c r="CV5402" s="174">
        <v>2953</v>
      </c>
      <c r="CW5402" s="174">
        <v>5</v>
      </c>
      <c r="CX5402" s="174">
        <v>1218.3820000000001</v>
      </c>
    </row>
    <row r="5403" spans="84:102" x14ac:dyDescent="0.25">
      <c r="CF5403" s="3" t="s">
        <v>3073</v>
      </c>
      <c r="CG5403" s="174">
        <v>109000</v>
      </c>
      <c r="CH5403" s="174">
        <v>913</v>
      </c>
      <c r="CI5403" s="174">
        <v>5</v>
      </c>
      <c r="CJ5403" s="174">
        <v>1218.1489999999999</v>
      </c>
      <c r="CK5403" s="174">
        <v>1218.1489999999999</v>
      </c>
      <c r="CU5403" s="174">
        <v>109000</v>
      </c>
      <c r="CV5403" s="174">
        <v>913</v>
      </c>
      <c r="CW5403" s="174">
        <v>5</v>
      </c>
      <c r="CX5403" s="174">
        <v>1218.1489999999999</v>
      </c>
    </row>
    <row r="5404" spans="84:102" x14ac:dyDescent="0.25">
      <c r="CF5404" s="3" t="s">
        <v>3073</v>
      </c>
      <c r="CG5404" s="174">
        <v>1750</v>
      </c>
      <c r="CH5404" s="174">
        <v>59241</v>
      </c>
      <c r="CI5404" s="174">
        <v>5</v>
      </c>
      <c r="CJ5404" s="174">
        <v>1217.9290000000001</v>
      </c>
      <c r="CK5404" s="174">
        <v>1217.9290000000001</v>
      </c>
      <c r="CU5404" s="174">
        <v>1750</v>
      </c>
      <c r="CV5404" s="174">
        <v>59241</v>
      </c>
      <c r="CW5404" s="174">
        <v>5</v>
      </c>
      <c r="CX5404" s="174">
        <v>1217.9290000000001</v>
      </c>
    </row>
    <row r="5405" spans="84:102" x14ac:dyDescent="0.25">
      <c r="CF5405" s="3" t="s">
        <v>3073</v>
      </c>
      <c r="CG5405" s="174">
        <v>2353</v>
      </c>
      <c r="CH5405" s="174">
        <v>27192</v>
      </c>
      <c r="CI5405" s="174">
        <v>5</v>
      </c>
      <c r="CJ5405" s="174">
        <v>1217.912</v>
      </c>
      <c r="CK5405" s="174">
        <v>1217.912</v>
      </c>
      <c r="CU5405" s="174">
        <v>2353</v>
      </c>
      <c r="CV5405" s="174">
        <v>27192</v>
      </c>
      <c r="CW5405" s="174">
        <v>5</v>
      </c>
      <c r="CX5405" s="174">
        <v>1217.912</v>
      </c>
    </row>
    <row r="5406" spans="84:102" x14ac:dyDescent="0.25">
      <c r="CF5406" s="3" t="s">
        <v>3073</v>
      </c>
      <c r="CG5406" s="174">
        <v>147698</v>
      </c>
      <c r="CH5406" s="174">
        <v>2805</v>
      </c>
      <c r="CI5406" s="174">
        <v>5</v>
      </c>
      <c r="CJ5406" s="174">
        <v>1217.845</v>
      </c>
      <c r="CK5406" s="174">
        <v>1217.845</v>
      </c>
      <c r="CU5406" s="174">
        <v>147698</v>
      </c>
      <c r="CV5406" s="174">
        <v>2805</v>
      </c>
      <c r="CW5406" s="174">
        <v>5</v>
      </c>
      <c r="CX5406" s="174">
        <v>1217.845</v>
      </c>
    </row>
    <row r="5407" spans="84:102" x14ac:dyDescent="0.25">
      <c r="CF5407" s="3" t="s">
        <v>3073</v>
      </c>
      <c r="CG5407" s="174">
        <v>388</v>
      </c>
      <c r="CH5407" s="174">
        <v>79287</v>
      </c>
      <c r="CI5407" s="174">
        <v>5</v>
      </c>
      <c r="CJ5407" s="174">
        <v>1217.838</v>
      </c>
      <c r="CK5407" s="174">
        <v>1217.838</v>
      </c>
      <c r="CU5407" s="174">
        <v>388</v>
      </c>
      <c r="CV5407" s="174">
        <v>79287</v>
      </c>
      <c r="CW5407" s="174">
        <v>5</v>
      </c>
      <c r="CX5407" s="174">
        <v>1217.838</v>
      </c>
    </row>
    <row r="5408" spans="84:102" x14ac:dyDescent="0.25">
      <c r="CF5408" s="3" t="s">
        <v>3073</v>
      </c>
      <c r="CG5408" s="174">
        <v>46052</v>
      </c>
      <c r="CH5408" s="174">
        <v>2632</v>
      </c>
      <c r="CI5408" s="174">
        <v>5</v>
      </c>
      <c r="CJ5408" s="174">
        <v>1217.6110000000001</v>
      </c>
      <c r="CK5408" s="174">
        <v>1217.6110000000001</v>
      </c>
      <c r="CU5408" s="174">
        <v>46052</v>
      </c>
      <c r="CV5408" s="174">
        <v>2632</v>
      </c>
      <c r="CW5408" s="174">
        <v>5</v>
      </c>
      <c r="CX5408" s="174">
        <v>1217.6110000000001</v>
      </c>
    </row>
    <row r="5409" spans="84:102" x14ac:dyDescent="0.25">
      <c r="CF5409" s="3" t="s">
        <v>3073</v>
      </c>
      <c r="CG5409" s="174">
        <v>27192</v>
      </c>
      <c r="CH5409" s="174">
        <v>2353</v>
      </c>
      <c r="CI5409" s="174">
        <v>5</v>
      </c>
      <c r="CJ5409" s="174">
        <v>1217.5139999999999</v>
      </c>
      <c r="CK5409" s="174">
        <v>1217.5139999999999</v>
      </c>
      <c r="CU5409" s="174">
        <v>27192</v>
      </c>
      <c r="CV5409" s="174">
        <v>2353</v>
      </c>
      <c r="CW5409" s="174">
        <v>5</v>
      </c>
      <c r="CX5409" s="174">
        <v>1217.5139999999999</v>
      </c>
    </row>
    <row r="5410" spans="84:102" x14ac:dyDescent="0.25">
      <c r="CF5410" s="3" t="s">
        <v>3073</v>
      </c>
      <c r="CG5410" s="174">
        <v>122261</v>
      </c>
      <c r="CH5410" s="174">
        <v>1042</v>
      </c>
      <c r="CI5410" s="174">
        <v>5</v>
      </c>
      <c r="CJ5410" s="174">
        <v>1217.0139999999999</v>
      </c>
      <c r="CK5410" s="174">
        <v>1217.0139999999999</v>
      </c>
      <c r="CU5410" s="174">
        <v>122261</v>
      </c>
      <c r="CV5410" s="174">
        <v>1042</v>
      </c>
      <c r="CW5410" s="174">
        <v>5</v>
      </c>
      <c r="CX5410" s="174">
        <v>1217.0139999999999</v>
      </c>
    </row>
    <row r="5411" spans="84:102" x14ac:dyDescent="0.25">
      <c r="CF5411" s="3" t="s">
        <v>3073</v>
      </c>
      <c r="CG5411" s="174">
        <v>2610</v>
      </c>
      <c r="CH5411" s="174">
        <v>44772</v>
      </c>
      <c r="CI5411" s="174">
        <v>5</v>
      </c>
      <c r="CJ5411" s="174">
        <v>1216.9960000000001</v>
      </c>
      <c r="CK5411" s="174">
        <v>1216.9960000000001</v>
      </c>
      <c r="CU5411" s="174">
        <v>2610</v>
      </c>
      <c r="CV5411" s="174">
        <v>44772</v>
      </c>
      <c r="CW5411" s="174">
        <v>5</v>
      </c>
      <c r="CX5411" s="174">
        <v>1216.9960000000001</v>
      </c>
    </row>
    <row r="5412" spans="84:102" x14ac:dyDescent="0.25">
      <c r="CF5412" s="3" t="s">
        <v>3073</v>
      </c>
      <c r="CG5412" s="174">
        <v>2610</v>
      </c>
      <c r="CH5412" s="174">
        <v>44257</v>
      </c>
      <c r="CI5412" s="174">
        <v>5</v>
      </c>
      <c r="CJ5412" s="174">
        <v>1216.942</v>
      </c>
      <c r="CK5412" s="174">
        <v>1216.942</v>
      </c>
      <c r="CU5412" s="174">
        <v>2610</v>
      </c>
      <c r="CV5412" s="174">
        <v>44257</v>
      </c>
      <c r="CW5412" s="174">
        <v>5</v>
      </c>
      <c r="CX5412" s="174">
        <v>1216.942</v>
      </c>
    </row>
    <row r="5413" spans="84:102" x14ac:dyDescent="0.25">
      <c r="CF5413" s="3" t="s">
        <v>3073</v>
      </c>
      <c r="CG5413" s="174">
        <v>82038</v>
      </c>
      <c r="CH5413" s="174">
        <v>440</v>
      </c>
      <c r="CI5413" s="174">
        <v>5</v>
      </c>
      <c r="CJ5413" s="174">
        <v>1216.912</v>
      </c>
      <c r="CK5413" s="174">
        <v>1216.912</v>
      </c>
      <c r="CU5413" s="174">
        <v>82038</v>
      </c>
      <c r="CV5413" s="174">
        <v>440</v>
      </c>
      <c r="CW5413" s="174">
        <v>5</v>
      </c>
      <c r="CX5413" s="174">
        <v>1216.912</v>
      </c>
    </row>
    <row r="5414" spans="84:102" x14ac:dyDescent="0.25">
      <c r="CF5414" s="3" t="s">
        <v>3073</v>
      </c>
      <c r="CG5414" s="174">
        <v>1764</v>
      </c>
      <c r="CH5414" s="174">
        <v>56898</v>
      </c>
      <c r="CI5414" s="174">
        <v>5</v>
      </c>
      <c r="CJ5414" s="174">
        <v>1216.8710000000001</v>
      </c>
      <c r="CK5414" s="174">
        <v>1216.8710000000001</v>
      </c>
      <c r="CU5414" s="174">
        <v>1764</v>
      </c>
      <c r="CV5414" s="174">
        <v>56898</v>
      </c>
      <c r="CW5414" s="174">
        <v>5</v>
      </c>
      <c r="CX5414" s="174">
        <v>1216.8710000000001</v>
      </c>
    </row>
    <row r="5415" spans="84:102" x14ac:dyDescent="0.25">
      <c r="CF5415" s="3" t="s">
        <v>3073</v>
      </c>
      <c r="CG5415" s="174">
        <v>30211</v>
      </c>
      <c r="CH5415" s="174">
        <v>2387</v>
      </c>
      <c r="CI5415" s="174">
        <v>5</v>
      </c>
      <c r="CJ5415" s="174">
        <v>1216.4860000000001</v>
      </c>
      <c r="CK5415" s="174">
        <v>1216.4860000000001</v>
      </c>
      <c r="CU5415" s="174">
        <v>30211</v>
      </c>
      <c r="CV5415" s="174">
        <v>2387</v>
      </c>
      <c r="CW5415" s="174">
        <v>5</v>
      </c>
      <c r="CX5415" s="174">
        <v>1216.4860000000001</v>
      </c>
    </row>
    <row r="5416" spans="84:102" x14ac:dyDescent="0.25">
      <c r="CF5416" s="3" t="s">
        <v>3073</v>
      </c>
      <c r="CG5416" s="174">
        <v>1403</v>
      </c>
      <c r="CH5416" s="174">
        <v>108509</v>
      </c>
      <c r="CI5416" s="174">
        <v>5</v>
      </c>
      <c r="CJ5416" s="174">
        <v>1216.0050000000001</v>
      </c>
      <c r="CK5416" s="174">
        <v>1216.0050000000001</v>
      </c>
      <c r="CU5416" s="174">
        <v>1403</v>
      </c>
      <c r="CV5416" s="174">
        <v>108509</v>
      </c>
      <c r="CW5416" s="174">
        <v>5</v>
      </c>
      <c r="CX5416" s="174">
        <v>1216.0050000000001</v>
      </c>
    </row>
    <row r="5417" spans="84:102" x14ac:dyDescent="0.25">
      <c r="CF5417" s="3" t="s">
        <v>3073</v>
      </c>
      <c r="CG5417" s="174">
        <v>2632</v>
      </c>
      <c r="CH5417" s="174">
        <v>46052</v>
      </c>
      <c r="CI5417" s="174">
        <v>5</v>
      </c>
      <c r="CJ5417" s="174">
        <v>1215.77</v>
      </c>
      <c r="CK5417" s="174">
        <v>1215.77</v>
      </c>
      <c r="CU5417" s="174">
        <v>2632</v>
      </c>
      <c r="CV5417" s="174">
        <v>46052</v>
      </c>
      <c r="CW5417" s="174">
        <v>5</v>
      </c>
      <c r="CX5417" s="174">
        <v>1215.77</v>
      </c>
    </row>
    <row r="5418" spans="84:102" x14ac:dyDescent="0.25">
      <c r="CF5418" s="3" t="s">
        <v>3073</v>
      </c>
      <c r="CG5418" s="174">
        <v>2766</v>
      </c>
      <c r="CH5418" s="174">
        <v>143218</v>
      </c>
      <c r="CI5418" s="174">
        <v>5</v>
      </c>
      <c r="CJ5418" s="174">
        <v>1215.7</v>
      </c>
      <c r="CK5418" s="174">
        <v>1215.7</v>
      </c>
      <c r="CU5418" s="174">
        <v>2766</v>
      </c>
      <c r="CV5418" s="174">
        <v>143218</v>
      </c>
      <c r="CW5418" s="174">
        <v>5</v>
      </c>
      <c r="CX5418" s="174">
        <v>1215.7</v>
      </c>
    </row>
    <row r="5419" spans="84:102" x14ac:dyDescent="0.25">
      <c r="CF5419" s="3" t="s">
        <v>3073</v>
      </c>
      <c r="CG5419" s="174">
        <v>2157</v>
      </c>
      <c r="CH5419" s="174">
        <v>198147</v>
      </c>
      <c r="CI5419" s="174">
        <v>5</v>
      </c>
      <c r="CJ5419" s="174">
        <v>1215.627</v>
      </c>
      <c r="CK5419" s="174">
        <v>1215.627</v>
      </c>
      <c r="CU5419" s="174">
        <v>2157</v>
      </c>
      <c r="CV5419" s="174">
        <v>198147</v>
      </c>
      <c r="CW5419" s="174">
        <v>5</v>
      </c>
      <c r="CX5419" s="174">
        <v>1215.627</v>
      </c>
    </row>
    <row r="5420" spans="84:102" x14ac:dyDescent="0.25">
      <c r="CF5420" s="3" t="s">
        <v>3073</v>
      </c>
      <c r="CG5420" s="174">
        <v>64308</v>
      </c>
      <c r="CH5420" s="174">
        <v>3510</v>
      </c>
      <c r="CI5420" s="174">
        <v>5</v>
      </c>
      <c r="CJ5420" s="174">
        <v>1215.4290000000001</v>
      </c>
      <c r="CK5420" s="174">
        <v>1215.4290000000001</v>
      </c>
      <c r="CU5420" s="174">
        <v>64308</v>
      </c>
      <c r="CV5420" s="174">
        <v>3510</v>
      </c>
      <c r="CW5420" s="174">
        <v>5</v>
      </c>
      <c r="CX5420" s="174">
        <v>1215.4290000000001</v>
      </c>
    </row>
    <row r="5421" spans="84:102" x14ac:dyDescent="0.25">
      <c r="CF5421" s="3" t="s">
        <v>3073</v>
      </c>
      <c r="CG5421" s="174">
        <v>128874</v>
      </c>
      <c r="CH5421" s="174">
        <v>1233</v>
      </c>
      <c r="CI5421" s="174">
        <v>5</v>
      </c>
      <c r="CJ5421" s="174">
        <v>1215.357</v>
      </c>
      <c r="CK5421" s="174">
        <v>1215.357</v>
      </c>
      <c r="CU5421" s="174">
        <v>128874</v>
      </c>
      <c r="CV5421" s="174">
        <v>1233</v>
      </c>
      <c r="CW5421" s="174">
        <v>5</v>
      </c>
      <c r="CX5421" s="174">
        <v>1215.357</v>
      </c>
    </row>
    <row r="5422" spans="84:102" x14ac:dyDescent="0.25">
      <c r="CF5422" s="3" t="s">
        <v>3073</v>
      </c>
      <c r="CG5422" s="174">
        <v>60817</v>
      </c>
      <c r="CH5422" s="174">
        <v>16</v>
      </c>
      <c r="CI5422" s="174">
        <v>5</v>
      </c>
      <c r="CJ5422" s="174">
        <v>1214.962</v>
      </c>
      <c r="CK5422" s="174">
        <v>1214.962</v>
      </c>
      <c r="CU5422" s="174">
        <v>60817</v>
      </c>
      <c r="CV5422" s="174">
        <v>16</v>
      </c>
      <c r="CW5422" s="174">
        <v>5</v>
      </c>
      <c r="CX5422" s="174">
        <v>1214.962</v>
      </c>
    </row>
    <row r="5423" spans="84:102" x14ac:dyDescent="0.25">
      <c r="CF5423" s="3" t="s">
        <v>3073</v>
      </c>
      <c r="CG5423" s="174">
        <v>73671</v>
      </c>
      <c r="CH5423" s="174">
        <v>319</v>
      </c>
      <c r="CI5423" s="174">
        <v>5</v>
      </c>
      <c r="CJ5423" s="174">
        <v>1214.893</v>
      </c>
      <c r="CK5423" s="174">
        <v>1214.893</v>
      </c>
      <c r="CU5423" s="174">
        <v>73671</v>
      </c>
      <c r="CV5423" s="174">
        <v>319</v>
      </c>
      <c r="CW5423" s="174">
        <v>5</v>
      </c>
      <c r="CX5423" s="174">
        <v>1214.893</v>
      </c>
    </row>
    <row r="5424" spans="84:102" x14ac:dyDescent="0.25">
      <c r="CF5424" s="3" t="s">
        <v>3073</v>
      </c>
      <c r="CG5424" s="174">
        <v>166069</v>
      </c>
      <c r="CH5424" s="174">
        <v>3041</v>
      </c>
      <c r="CI5424" s="174">
        <v>5</v>
      </c>
      <c r="CJ5424" s="174">
        <v>1214.8530000000001</v>
      </c>
      <c r="CK5424" s="174">
        <v>1214.8530000000001</v>
      </c>
      <c r="CU5424" s="174">
        <v>166069</v>
      </c>
      <c r="CV5424" s="174">
        <v>3041</v>
      </c>
      <c r="CW5424" s="174">
        <v>5</v>
      </c>
      <c r="CX5424" s="174">
        <v>1214.8530000000001</v>
      </c>
    </row>
    <row r="5425" spans="84:102" x14ac:dyDescent="0.25">
      <c r="CF5425" s="3" t="s">
        <v>3073</v>
      </c>
      <c r="CG5425" s="174">
        <v>3433</v>
      </c>
      <c r="CH5425" s="174">
        <v>178735</v>
      </c>
      <c r="CI5425" s="174">
        <v>5</v>
      </c>
      <c r="CJ5425" s="174">
        <v>1214.3389999999999</v>
      </c>
      <c r="CK5425" s="174">
        <v>1214.3389999999999</v>
      </c>
      <c r="CU5425" s="174">
        <v>3433</v>
      </c>
      <c r="CV5425" s="174">
        <v>178735</v>
      </c>
      <c r="CW5425" s="174">
        <v>5</v>
      </c>
      <c r="CX5425" s="174">
        <v>1214.3389999999999</v>
      </c>
    </row>
    <row r="5426" spans="84:102" x14ac:dyDescent="0.25">
      <c r="CF5426" s="3" t="s">
        <v>3073</v>
      </c>
      <c r="CG5426" s="174">
        <v>176</v>
      </c>
      <c r="CH5426" s="174">
        <v>69139</v>
      </c>
      <c r="CI5426" s="174">
        <v>5</v>
      </c>
      <c r="CJ5426" s="174">
        <v>1213.9169999999999</v>
      </c>
      <c r="CK5426" s="174">
        <v>1213.9169999999999</v>
      </c>
      <c r="CU5426" s="174">
        <v>176</v>
      </c>
      <c r="CV5426" s="174">
        <v>69139</v>
      </c>
      <c r="CW5426" s="174">
        <v>5</v>
      </c>
      <c r="CX5426" s="174">
        <v>1213.9169999999999</v>
      </c>
    </row>
    <row r="5427" spans="84:102" x14ac:dyDescent="0.25">
      <c r="CF5427" s="3" t="s">
        <v>3073</v>
      </c>
      <c r="CG5427" s="174">
        <v>2051</v>
      </c>
      <c r="CH5427" s="174">
        <v>149018</v>
      </c>
      <c r="CI5427" s="174">
        <v>5</v>
      </c>
      <c r="CJ5427" s="174">
        <v>1213.9169999999999</v>
      </c>
      <c r="CK5427" s="174">
        <v>1213.9169999999999</v>
      </c>
      <c r="CU5427" s="174">
        <v>2051</v>
      </c>
      <c r="CV5427" s="174">
        <v>149018</v>
      </c>
      <c r="CW5427" s="174">
        <v>5</v>
      </c>
      <c r="CX5427" s="174">
        <v>1213.9169999999999</v>
      </c>
    </row>
    <row r="5428" spans="84:102" x14ac:dyDescent="0.25">
      <c r="CF5428" s="3" t="s">
        <v>3073</v>
      </c>
      <c r="CG5428" s="174">
        <v>312</v>
      </c>
      <c r="CH5428" s="174">
        <v>74450</v>
      </c>
      <c r="CI5428" s="174">
        <v>5</v>
      </c>
      <c r="CJ5428" s="174">
        <v>1213.7360000000001</v>
      </c>
      <c r="CK5428" s="174">
        <v>1213.7360000000001</v>
      </c>
      <c r="CU5428" s="174">
        <v>312</v>
      </c>
      <c r="CV5428" s="174">
        <v>74450</v>
      </c>
      <c r="CW5428" s="174">
        <v>5</v>
      </c>
      <c r="CX5428" s="174">
        <v>1213.7360000000001</v>
      </c>
    </row>
    <row r="5429" spans="84:102" x14ac:dyDescent="0.25">
      <c r="CF5429" s="3" t="s">
        <v>3073</v>
      </c>
      <c r="CG5429" s="174">
        <v>2227</v>
      </c>
      <c r="CH5429" s="174">
        <v>18912</v>
      </c>
      <c r="CI5429" s="174">
        <v>5</v>
      </c>
      <c r="CJ5429" s="174">
        <v>1213.5450000000001</v>
      </c>
      <c r="CK5429" s="174">
        <v>1213.5450000000001</v>
      </c>
      <c r="CU5429" s="174">
        <v>2227</v>
      </c>
      <c r="CV5429" s="174">
        <v>18912</v>
      </c>
      <c r="CW5429" s="174">
        <v>5</v>
      </c>
      <c r="CX5429" s="174">
        <v>1213.5450000000001</v>
      </c>
    </row>
    <row r="5430" spans="84:102" x14ac:dyDescent="0.25">
      <c r="CF5430" s="3" t="s">
        <v>3073</v>
      </c>
      <c r="CG5430" s="174">
        <v>2324</v>
      </c>
      <c r="CH5430" s="174">
        <v>25946</v>
      </c>
      <c r="CI5430" s="174">
        <v>5</v>
      </c>
      <c r="CJ5430" s="174">
        <v>1213.454</v>
      </c>
      <c r="CK5430" s="174">
        <v>1213.454</v>
      </c>
      <c r="CU5430" s="174">
        <v>2324</v>
      </c>
      <c r="CV5430" s="174">
        <v>25946</v>
      </c>
      <c r="CW5430" s="174">
        <v>5</v>
      </c>
      <c r="CX5430" s="174">
        <v>1213.454</v>
      </c>
    </row>
    <row r="5431" spans="84:102" x14ac:dyDescent="0.25">
      <c r="CF5431" s="3" t="s">
        <v>3073</v>
      </c>
      <c r="CG5431" s="174">
        <v>160993</v>
      </c>
      <c r="CH5431" s="174">
        <v>3015</v>
      </c>
      <c r="CI5431" s="174">
        <v>5</v>
      </c>
      <c r="CJ5431" s="174">
        <v>1213.1020000000001</v>
      </c>
      <c r="CK5431" s="174">
        <v>1213.1020000000001</v>
      </c>
      <c r="CU5431" s="174">
        <v>160993</v>
      </c>
      <c r="CV5431" s="174">
        <v>3015</v>
      </c>
      <c r="CW5431" s="174">
        <v>5</v>
      </c>
      <c r="CX5431" s="174">
        <v>1213.1020000000001</v>
      </c>
    </row>
    <row r="5432" spans="84:102" x14ac:dyDescent="0.25">
      <c r="CF5432" s="3" t="s">
        <v>3073</v>
      </c>
      <c r="CG5432" s="174">
        <v>2659</v>
      </c>
      <c r="CH5432" s="174">
        <v>49934</v>
      </c>
      <c r="CI5432" s="174">
        <v>5</v>
      </c>
      <c r="CJ5432" s="174">
        <v>1213.038</v>
      </c>
      <c r="CK5432" s="174">
        <v>1213.038</v>
      </c>
      <c r="CU5432" s="174">
        <v>2659</v>
      </c>
      <c r="CV5432" s="174">
        <v>49934</v>
      </c>
      <c r="CW5432" s="174">
        <v>5</v>
      </c>
      <c r="CX5432" s="174">
        <v>1213.038</v>
      </c>
    </row>
    <row r="5433" spans="84:102" x14ac:dyDescent="0.25">
      <c r="CF5433" s="3" t="s">
        <v>3073</v>
      </c>
      <c r="CG5433" s="174">
        <v>77196</v>
      </c>
      <c r="CH5433" s="174">
        <v>350</v>
      </c>
      <c r="CI5433" s="174">
        <v>5</v>
      </c>
      <c r="CJ5433" s="174">
        <v>1212.4559999999999</v>
      </c>
      <c r="CK5433" s="174">
        <v>1212.4559999999999</v>
      </c>
      <c r="CU5433" s="174">
        <v>77196</v>
      </c>
      <c r="CV5433" s="174">
        <v>350</v>
      </c>
      <c r="CW5433" s="174">
        <v>5</v>
      </c>
      <c r="CX5433" s="174">
        <v>1212.4559999999999</v>
      </c>
    </row>
    <row r="5434" spans="84:102" x14ac:dyDescent="0.25">
      <c r="CF5434" s="3" t="s">
        <v>3073</v>
      </c>
      <c r="CG5434" s="174">
        <v>1619</v>
      </c>
      <c r="CH5434" s="174">
        <v>79248</v>
      </c>
      <c r="CI5434" s="174">
        <v>5</v>
      </c>
      <c r="CJ5434" s="174">
        <v>1212.326</v>
      </c>
      <c r="CK5434" s="174">
        <v>1212.326</v>
      </c>
      <c r="CU5434" s="174">
        <v>1619</v>
      </c>
      <c r="CV5434" s="174">
        <v>79248</v>
      </c>
      <c r="CW5434" s="174">
        <v>5</v>
      </c>
      <c r="CX5434" s="174">
        <v>1212.326</v>
      </c>
    </row>
    <row r="5435" spans="84:102" x14ac:dyDescent="0.25">
      <c r="CF5435" s="3" t="s">
        <v>3073</v>
      </c>
      <c r="CG5435" s="174">
        <v>159810</v>
      </c>
      <c r="CH5435" s="174">
        <v>2998</v>
      </c>
      <c r="CI5435" s="174">
        <v>5</v>
      </c>
      <c r="CJ5435" s="174">
        <v>1212.297</v>
      </c>
      <c r="CK5435" s="174">
        <v>1212.297</v>
      </c>
      <c r="CU5435" s="174">
        <v>159810</v>
      </c>
      <c r="CV5435" s="174">
        <v>2998</v>
      </c>
      <c r="CW5435" s="174">
        <v>5</v>
      </c>
      <c r="CX5435" s="174">
        <v>1212.297</v>
      </c>
    </row>
    <row r="5436" spans="84:102" x14ac:dyDescent="0.25">
      <c r="CF5436" s="3" t="s">
        <v>3073</v>
      </c>
      <c r="CG5436" s="174">
        <v>104971</v>
      </c>
      <c r="CH5436" s="174">
        <v>1421</v>
      </c>
      <c r="CI5436" s="174">
        <v>5</v>
      </c>
      <c r="CJ5436" s="174">
        <v>1212.0509999999999</v>
      </c>
      <c r="CK5436" s="174">
        <v>1212.0509999999999</v>
      </c>
      <c r="CU5436" s="174">
        <v>104971</v>
      </c>
      <c r="CV5436" s="174">
        <v>1421</v>
      </c>
      <c r="CW5436" s="174">
        <v>5</v>
      </c>
      <c r="CX5436" s="174">
        <v>1212.0509999999999</v>
      </c>
    </row>
    <row r="5437" spans="84:102" x14ac:dyDescent="0.25">
      <c r="CF5437" s="3" t="s">
        <v>3073</v>
      </c>
      <c r="CG5437" s="174">
        <v>2066</v>
      </c>
      <c r="CH5437" s="174">
        <v>157905</v>
      </c>
      <c r="CI5437" s="174">
        <v>5</v>
      </c>
      <c r="CJ5437" s="174">
        <v>1212.028</v>
      </c>
      <c r="CK5437" s="174">
        <v>1212.028</v>
      </c>
      <c r="CU5437" s="174">
        <v>2066</v>
      </c>
      <c r="CV5437" s="174">
        <v>157905</v>
      </c>
      <c r="CW5437" s="174">
        <v>5</v>
      </c>
      <c r="CX5437" s="174">
        <v>1212.028</v>
      </c>
    </row>
    <row r="5438" spans="84:102" x14ac:dyDescent="0.25">
      <c r="CF5438" s="3" t="s">
        <v>3073</v>
      </c>
      <c r="CG5438" s="174">
        <v>80977</v>
      </c>
      <c r="CH5438" s="174">
        <v>412</v>
      </c>
      <c r="CI5438" s="174">
        <v>5</v>
      </c>
      <c r="CJ5438" s="174">
        <v>1211.98</v>
      </c>
      <c r="CK5438" s="174">
        <v>1211.98</v>
      </c>
      <c r="CU5438" s="174">
        <v>80977</v>
      </c>
      <c r="CV5438" s="174">
        <v>412</v>
      </c>
      <c r="CW5438" s="174">
        <v>5</v>
      </c>
      <c r="CX5438" s="174">
        <v>1211.98</v>
      </c>
    </row>
    <row r="5439" spans="84:102" x14ac:dyDescent="0.25">
      <c r="CF5439" s="3" t="s">
        <v>3073</v>
      </c>
      <c r="CG5439" s="174">
        <v>2176</v>
      </c>
      <c r="CH5439" s="174">
        <v>11954</v>
      </c>
      <c r="CI5439" s="174">
        <v>5</v>
      </c>
      <c r="CJ5439" s="174">
        <v>1211.8969999999999</v>
      </c>
      <c r="CK5439" s="174">
        <v>1211.8969999999999</v>
      </c>
      <c r="CU5439" s="174">
        <v>2176</v>
      </c>
      <c r="CV5439" s="174">
        <v>11954</v>
      </c>
      <c r="CW5439" s="174">
        <v>5</v>
      </c>
      <c r="CX5439" s="174">
        <v>1211.8969999999999</v>
      </c>
    </row>
    <row r="5440" spans="84:102" x14ac:dyDescent="0.25">
      <c r="CF5440" s="3" t="s">
        <v>3073</v>
      </c>
      <c r="CG5440" s="174">
        <v>1109</v>
      </c>
      <c r="CH5440" s="174">
        <v>137193</v>
      </c>
      <c r="CI5440" s="174">
        <v>5</v>
      </c>
      <c r="CJ5440" s="174">
        <v>1211.885</v>
      </c>
      <c r="CK5440" s="174">
        <v>1211.885</v>
      </c>
      <c r="CU5440" s="174">
        <v>1109</v>
      </c>
      <c r="CV5440" s="174">
        <v>137193</v>
      </c>
      <c r="CW5440" s="174">
        <v>5</v>
      </c>
      <c r="CX5440" s="174">
        <v>1211.885</v>
      </c>
    </row>
    <row r="5441" spans="84:102" x14ac:dyDescent="0.25">
      <c r="CF5441" s="3" t="s">
        <v>3073</v>
      </c>
      <c r="CG5441" s="174">
        <v>2310</v>
      </c>
      <c r="CH5441" s="174">
        <v>23427</v>
      </c>
      <c r="CI5441" s="174">
        <v>5</v>
      </c>
      <c r="CJ5441" s="174">
        <v>1211.723</v>
      </c>
      <c r="CK5441" s="174">
        <v>1211.723</v>
      </c>
      <c r="CU5441" s="174">
        <v>2310</v>
      </c>
      <c r="CV5441" s="174">
        <v>23427</v>
      </c>
      <c r="CW5441" s="174">
        <v>5</v>
      </c>
      <c r="CX5441" s="174">
        <v>1211.723</v>
      </c>
    </row>
    <row r="5442" spans="84:102" x14ac:dyDescent="0.25">
      <c r="CF5442" s="3" t="s">
        <v>3073</v>
      </c>
      <c r="CG5442" s="174">
        <v>60</v>
      </c>
      <c r="CH5442" s="174">
        <v>63438</v>
      </c>
      <c r="CI5442" s="174">
        <v>5</v>
      </c>
      <c r="CJ5442" s="174">
        <v>1211.6969999999999</v>
      </c>
      <c r="CK5442" s="174">
        <v>1211.6969999999999</v>
      </c>
      <c r="CU5442" s="174">
        <v>60</v>
      </c>
      <c r="CV5442" s="174">
        <v>63438</v>
      </c>
      <c r="CW5442" s="174">
        <v>5</v>
      </c>
      <c r="CX5442" s="174">
        <v>1211.6969999999999</v>
      </c>
    </row>
    <row r="5443" spans="84:102" x14ac:dyDescent="0.25">
      <c r="CF5443" s="3" t="s">
        <v>3073</v>
      </c>
      <c r="CG5443" s="174">
        <v>2303</v>
      </c>
      <c r="CH5443" s="174">
        <v>23420</v>
      </c>
      <c r="CI5443" s="174">
        <v>5</v>
      </c>
      <c r="CJ5443" s="174">
        <v>1211.6579999999999</v>
      </c>
      <c r="CK5443" s="174">
        <v>1211.6579999999999</v>
      </c>
      <c r="CU5443" s="174">
        <v>2303</v>
      </c>
      <c r="CV5443" s="174">
        <v>23420</v>
      </c>
      <c r="CW5443" s="174">
        <v>5</v>
      </c>
      <c r="CX5443" s="174">
        <v>1211.6579999999999</v>
      </c>
    </row>
    <row r="5444" spans="84:102" x14ac:dyDescent="0.25">
      <c r="CF5444" s="3" t="s">
        <v>3073</v>
      </c>
      <c r="CG5444" s="174">
        <v>119871</v>
      </c>
      <c r="CH5444" s="174">
        <v>1323</v>
      </c>
      <c r="CI5444" s="174">
        <v>5</v>
      </c>
      <c r="CJ5444" s="174">
        <v>1211.51</v>
      </c>
      <c r="CK5444" s="174">
        <v>1211.51</v>
      </c>
      <c r="CU5444" s="174">
        <v>119871</v>
      </c>
      <c r="CV5444" s="174">
        <v>1323</v>
      </c>
      <c r="CW5444" s="174">
        <v>5</v>
      </c>
      <c r="CX5444" s="174">
        <v>1211.51</v>
      </c>
    </row>
    <row r="5445" spans="84:102" x14ac:dyDescent="0.25">
      <c r="CF5445" s="3" t="s">
        <v>3073</v>
      </c>
      <c r="CG5445" s="174">
        <v>113909</v>
      </c>
      <c r="CH5445" s="174">
        <v>1362</v>
      </c>
      <c r="CI5445" s="174">
        <v>5</v>
      </c>
      <c r="CJ5445" s="174">
        <v>1211.212</v>
      </c>
      <c r="CK5445" s="174">
        <v>1211.212</v>
      </c>
      <c r="CU5445" s="174">
        <v>113909</v>
      </c>
      <c r="CV5445" s="174">
        <v>1362</v>
      </c>
      <c r="CW5445" s="174">
        <v>5</v>
      </c>
      <c r="CX5445" s="174">
        <v>1211.212</v>
      </c>
    </row>
    <row r="5446" spans="84:102" x14ac:dyDescent="0.25">
      <c r="CF5446" s="3" t="s">
        <v>3073</v>
      </c>
      <c r="CG5446" s="174">
        <v>71665</v>
      </c>
      <c r="CH5446" s="174">
        <v>258</v>
      </c>
      <c r="CI5446" s="174">
        <v>5</v>
      </c>
      <c r="CJ5446" s="174">
        <v>1211.095</v>
      </c>
      <c r="CK5446" s="174">
        <v>1211.095</v>
      </c>
      <c r="CU5446" s="174">
        <v>71665</v>
      </c>
      <c r="CV5446" s="174">
        <v>258</v>
      </c>
      <c r="CW5446" s="174">
        <v>5</v>
      </c>
      <c r="CX5446" s="174">
        <v>1211.095</v>
      </c>
    </row>
    <row r="5447" spans="84:102" x14ac:dyDescent="0.25">
      <c r="CF5447" s="3" t="s">
        <v>3073</v>
      </c>
      <c r="CG5447" s="174">
        <v>806</v>
      </c>
      <c r="CH5447" s="174">
        <v>103167</v>
      </c>
      <c r="CI5447" s="174">
        <v>5</v>
      </c>
      <c r="CJ5447" s="174">
        <v>1211.019</v>
      </c>
      <c r="CK5447" s="174">
        <v>1211.019</v>
      </c>
      <c r="CU5447" s="174">
        <v>806</v>
      </c>
      <c r="CV5447" s="174">
        <v>103167</v>
      </c>
      <c r="CW5447" s="174">
        <v>5</v>
      </c>
      <c r="CX5447" s="174">
        <v>1211.019</v>
      </c>
    </row>
    <row r="5448" spans="84:102" x14ac:dyDescent="0.25">
      <c r="CF5448" s="3" t="s">
        <v>3073</v>
      </c>
      <c r="CG5448" s="174">
        <v>77808</v>
      </c>
      <c r="CH5448" s="174">
        <v>372</v>
      </c>
      <c r="CI5448" s="174">
        <v>5</v>
      </c>
      <c r="CJ5448" s="174">
        <v>1210.6569999999999</v>
      </c>
      <c r="CK5448" s="174">
        <v>1210.6569999999999</v>
      </c>
      <c r="CU5448" s="174">
        <v>77808</v>
      </c>
      <c r="CV5448" s="174">
        <v>372</v>
      </c>
      <c r="CW5448" s="174">
        <v>5</v>
      </c>
      <c r="CX5448" s="174">
        <v>1210.6569999999999</v>
      </c>
    </row>
    <row r="5449" spans="84:102" x14ac:dyDescent="0.25">
      <c r="CF5449" s="3" t="s">
        <v>3073</v>
      </c>
      <c r="CG5449" s="174">
        <v>1729</v>
      </c>
      <c r="CH5449" s="174">
        <v>62225</v>
      </c>
      <c r="CI5449" s="174">
        <v>5</v>
      </c>
      <c r="CJ5449" s="174">
        <v>1210.548</v>
      </c>
      <c r="CK5449" s="174">
        <v>1210.548</v>
      </c>
      <c r="CU5449" s="174">
        <v>1729</v>
      </c>
      <c r="CV5449" s="174">
        <v>62225</v>
      </c>
      <c r="CW5449" s="174">
        <v>5</v>
      </c>
      <c r="CX5449" s="174">
        <v>1210.548</v>
      </c>
    </row>
    <row r="5450" spans="84:102" x14ac:dyDescent="0.25">
      <c r="CF5450" s="3" t="s">
        <v>3073</v>
      </c>
      <c r="CG5450" s="174">
        <v>118725</v>
      </c>
      <c r="CH5450" s="174">
        <v>1016</v>
      </c>
      <c r="CI5450" s="174">
        <v>5</v>
      </c>
      <c r="CJ5450" s="174">
        <v>1210.4929999999999</v>
      </c>
      <c r="CK5450" s="174">
        <v>1210.4929999999999</v>
      </c>
      <c r="CU5450" s="174">
        <v>118725</v>
      </c>
      <c r="CV5450" s="174">
        <v>1016</v>
      </c>
      <c r="CW5450" s="174">
        <v>5</v>
      </c>
      <c r="CX5450" s="174">
        <v>1210.4929999999999</v>
      </c>
    </row>
    <row r="5451" spans="84:102" x14ac:dyDescent="0.25">
      <c r="CF5451" s="3" t="s">
        <v>3073</v>
      </c>
      <c r="CG5451" s="174">
        <v>161753</v>
      </c>
      <c r="CH5451" s="174">
        <v>3282</v>
      </c>
      <c r="CI5451" s="174">
        <v>5</v>
      </c>
      <c r="CJ5451" s="174">
        <v>1210.249</v>
      </c>
      <c r="CK5451" s="174">
        <v>1210.249</v>
      </c>
      <c r="CU5451" s="174">
        <v>161753</v>
      </c>
      <c r="CV5451" s="174">
        <v>3282</v>
      </c>
      <c r="CW5451" s="174">
        <v>5</v>
      </c>
      <c r="CX5451" s="174">
        <v>1210.249</v>
      </c>
    </row>
    <row r="5452" spans="84:102" x14ac:dyDescent="0.25">
      <c r="CF5452" s="3" t="s">
        <v>3073</v>
      </c>
      <c r="CG5452" s="174">
        <v>64849</v>
      </c>
      <c r="CH5452" s="174">
        <v>56</v>
      </c>
      <c r="CI5452" s="174">
        <v>5</v>
      </c>
      <c r="CJ5452" s="174">
        <v>1209.624</v>
      </c>
      <c r="CK5452" s="174">
        <v>1209.624</v>
      </c>
      <c r="CU5452" s="174">
        <v>64849</v>
      </c>
      <c r="CV5452" s="174">
        <v>56</v>
      </c>
      <c r="CW5452" s="174">
        <v>5</v>
      </c>
      <c r="CX5452" s="174">
        <v>1209.624</v>
      </c>
    </row>
    <row r="5453" spans="84:102" x14ac:dyDescent="0.25">
      <c r="CF5453" s="3" t="s">
        <v>3073</v>
      </c>
      <c r="CG5453" s="174">
        <v>2835</v>
      </c>
      <c r="CH5453" s="174">
        <v>150435</v>
      </c>
      <c r="CI5453" s="174">
        <v>5</v>
      </c>
      <c r="CJ5453" s="174">
        <v>1209.6120000000001</v>
      </c>
      <c r="CK5453" s="174">
        <v>1209.6120000000001</v>
      </c>
      <c r="CU5453" s="174">
        <v>2835</v>
      </c>
      <c r="CV5453" s="174">
        <v>150435</v>
      </c>
      <c r="CW5453" s="174">
        <v>5</v>
      </c>
      <c r="CX5453" s="174">
        <v>1209.6120000000001</v>
      </c>
    </row>
    <row r="5454" spans="84:102" x14ac:dyDescent="0.25">
      <c r="CF5454" s="3" t="s">
        <v>3073</v>
      </c>
      <c r="CG5454" s="174">
        <v>49396</v>
      </c>
      <c r="CH5454" s="174">
        <v>2662</v>
      </c>
      <c r="CI5454" s="174">
        <v>5</v>
      </c>
      <c r="CJ5454" s="174">
        <v>1209.3630000000001</v>
      </c>
      <c r="CK5454" s="174">
        <v>1209.3630000000001</v>
      </c>
      <c r="CU5454" s="174">
        <v>49396</v>
      </c>
      <c r="CV5454" s="174">
        <v>2662</v>
      </c>
      <c r="CW5454" s="174">
        <v>5</v>
      </c>
      <c r="CX5454" s="174">
        <v>1209.3630000000001</v>
      </c>
    </row>
    <row r="5455" spans="84:102" x14ac:dyDescent="0.25">
      <c r="CF5455" s="3" t="s">
        <v>3073</v>
      </c>
      <c r="CG5455" s="174">
        <v>528</v>
      </c>
      <c r="CH5455" s="174">
        <v>86266</v>
      </c>
      <c r="CI5455" s="174">
        <v>5</v>
      </c>
      <c r="CJ5455" s="174">
        <v>1209.336</v>
      </c>
      <c r="CK5455" s="174">
        <v>1209.336</v>
      </c>
      <c r="CU5455" s="174">
        <v>528</v>
      </c>
      <c r="CV5455" s="174">
        <v>86266</v>
      </c>
      <c r="CW5455" s="174">
        <v>5</v>
      </c>
      <c r="CX5455" s="174">
        <v>1209.336</v>
      </c>
    </row>
    <row r="5456" spans="84:102" x14ac:dyDescent="0.25">
      <c r="CF5456" s="3" t="s">
        <v>3073</v>
      </c>
      <c r="CG5456" s="174">
        <v>93124</v>
      </c>
      <c r="CH5456" s="174">
        <v>1472</v>
      </c>
      <c r="CI5456" s="174">
        <v>5</v>
      </c>
      <c r="CJ5456" s="174">
        <v>1208.98</v>
      </c>
      <c r="CK5456" s="174">
        <v>1208.98</v>
      </c>
      <c r="CU5456" s="174">
        <v>93124</v>
      </c>
      <c r="CV5456" s="174">
        <v>1472</v>
      </c>
      <c r="CW5456" s="174">
        <v>5</v>
      </c>
      <c r="CX5456" s="174">
        <v>1208.98</v>
      </c>
    </row>
    <row r="5457" spans="84:102" x14ac:dyDescent="0.25">
      <c r="CF5457" s="3" t="s">
        <v>3073</v>
      </c>
      <c r="CG5457" s="174">
        <v>1351</v>
      </c>
      <c r="CH5457" s="174">
        <v>112974</v>
      </c>
      <c r="CI5457" s="174">
        <v>5</v>
      </c>
      <c r="CJ5457" s="174">
        <v>1208.77</v>
      </c>
      <c r="CK5457" s="174">
        <v>1208.77</v>
      </c>
      <c r="CU5457" s="174">
        <v>1351</v>
      </c>
      <c r="CV5457" s="174">
        <v>112974</v>
      </c>
      <c r="CW5457" s="174">
        <v>5</v>
      </c>
      <c r="CX5457" s="174">
        <v>1208.77</v>
      </c>
    </row>
    <row r="5458" spans="84:102" x14ac:dyDescent="0.25">
      <c r="CF5458" s="3" t="s">
        <v>3073</v>
      </c>
      <c r="CG5458" s="174">
        <v>2710</v>
      </c>
      <c r="CH5458" s="174">
        <v>133514</v>
      </c>
      <c r="CI5458" s="174">
        <v>5</v>
      </c>
      <c r="CJ5458" s="174">
        <v>1208.68</v>
      </c>
      <c r="CK5458" s="174">
        <v>1208.68</v>
      </c>
      <c r="CU5458" s="174">
        <v>2710</v>
      </c>
      <c r="CV5458" s="174">
        <v>133514</v>
      </c>
      <c r="CW5458" s="174">
        <v>5</v>
      </c>
      <c r="CX5458" s="174">
        <v>1208.68</v>
      </c>
    </row>
    <row r="5459" spans="84:102" x14ac:dyDescent="0.25">
      <c r="CF5459" s="3" t="s">
        <v>3073</v>
      </c>
      <c r="CG5459" s="174">
        <v>47960</v>
      </c>
      <c r="CH5459" s="174">
        <v>2612</v>
      </c>
      <c r="CI5459" s="174">
        <v>5</v>
      </c>
      <c r="CJ5459" s="174">
        <v>1208.374</v>
      </c>
      <c r="CK5459" s="174">
        <v>1208.374</v>
      </c>
      <c r="CU5459" s="174">
        <v>47960</v>
      </c>
      <c r="CV5459" s="174">
        <v>2612</v>
      </c>
      <c r="CW5459" s="174">
        <v>5</v>
      </c>
      <c r="CX5459" s="174">
        <v>1208.374</v>
      </c>
    </row>
    <row r="5460" spans="84:102" x14ac:dyDescent="0.25">
      <c r="CF5460" s="3" t="s">
        <v>3073</v>
      </c>
      <c r="CG5460" s="174">
        <v>147621</v>
      </c>
      <c r="CH5460" s="174">
        <v>1153</v>
      </c>
      <c r="CI5460" s="174">
        <v>5</v>
      </c>
      <c r="CJ5460" s="174">
        <v>1208.222</v>
      </c>
      <c r="CK5460" s="174">
        <v>1208.222</v>
      </c>
      <c r="CU5460" s="174">
        <v>147621</v>
      </c>
      <c r="CV5460" s="174">
        <v>1153</v>
      </c>
      <c r="CW5460" s="174">
        <v>5</v>
      </c>
      <c r="CX5460" s="174">
        <v>1208.222</v>
      </c>
    </row>
    <row r="5461" spans="84:102" x14ac:dyDescent="0.25">
      <c r="CF5461" s="3" t="s">
        <v>3073</v>
      </c>
      <c r="CG5461" s="174">
        <v>665</v>
      </c>
      <c r="CH5461" s="174">
        <v>92337</v>
      </c>
      <c r="CI5461" s="174">
        <v>5</v>
      </c>
      <c r="CJ5461" s="174">
        <v>1207.75</v>
      </c>
      <c r="CK5461" s="174">
        <v>1207.75</v>
      </c>
      <c r="CU5461" s="174">
        <v>665</v>
      </c>
      <c r="CV5461" s="174">
        <v>92337</v>
      </c>
      <c r="CW5461" s="174">
        <v>5</v>
      </c>
      <c r="CX5461" s="174">
        <v>1207.75</v>
      </c>
    </row>
    <row r="5462" spans="84:102" x14ac:dyDescent="0.25">
      <c r="CF5462" s="3" t="s">
        <v>3073</v>
      </c>
      <c r="CG5462" s="174">
        <v>3018</v>
      </c>
      <c r="CH5462" s="174">
        <v>163026</v>
      </c>
      <c r="CI5462" s="174">
        <v>5</v>
      </c>
      <c r="CJ5462" s="174">
        <v>1207.748</v>
      </c>
      <c r="CK5462" s="174">
        <v>1207.748</v>
      </c>
      <c r="CU5462" s="174">
        <v>3018</v>
      </c>
      <c r="CV5462" s="174">
        <v>163026</v>
      </c>
      <c r="CW5462" s="174">
        <v>5</v>
      </c>
      <c r="CX5462" s="174">
        <v>1207.748</v>
      </c>
    </row>
    <row r="5463" spans="84:102" x14ac:dyDescent="0.25">
      <c r="CF5463" s="3" t="s">
        <v>3073</v>
      </c>
      <c r="CG5463" s="174">
        <v>1443</v>
      </c>
      <c r="CH5463" s="174">
        <v>101337</v>
      </c>
      <c r="CI5463" s="174">
        <v>5</v>
      </c>
      <c r="CJ5463" s="174">
        <v>1207.6880000000001</v>
      </c>
      <c r="CK5463" s="174">
        <v>1207.6880000000001</v>
      </c>
      <c r="CU5463" s="174">
        <v>1443</v>
      </c>
      <c r="CV5463" s="174">
        <v>101337</v>
      </c>
      <c r="CW5463" s="174">
        <v>5</v>
      </c>
      <c r="CX5463" s="174">
        <v>1207.6880000000001</v>
      </c>
    </row>
    <row r="5464" spans="84:102" x14ac:dyDescent="0.25">
      <c r="CF5464" s="3" t="s">
        <v>3073</v>
      </c>
      <c r="CG5464" s="174">
        <v>133514</v>
      </c>
      <c r="CH5464" s="174">
        <v>2710</v>
      </c>
      <c r="CI5464" s="174">
        <v>5</v>
      </c>
      <c r="CJ5464" s="174">
        <v>1207.627</v>
      </c>
      <c r="CK5464" s="174">
        <v>1207.627</v>
      </c>
      <c r="CU5464" s="174">
        <v>133514</v>
      </c>
      <c r="CV5464" s="174">
        <v>2710</v>
      </c>
      <c r="CW5464" s="174">
        <v>5</v>
      </c>
      <c r="CX5464" s="174">
        <v>1207.627</v>
      </c>
    </row>
    <row r="5465" spans="84:102" x14ac:dyDescent="0.25">
      <c r="CF5465" s="3" t="s">
        <v>3073</v>
      </c>
      <c r="CG5465" s="174">
        <v>68235</v>
      </c>
      <c r="CH5465" s="174">
        <v>160</v>
      </c>
      <c r="CI5465" s="174">
        <v>5</v>
      </c>
      <c r="CJ5465" s="174">
        <v>1207.5930000000001</v>
      </c>
      <c r="CK5465" s="174">
        <v>1207.5930000000001</v>
      </c>
      <c r="CU5465" s="174">
        <v>68235</v>
      </c>
      <c r="CV5465" s="174">
        <v>160</v>
      </c>
      <c r="CW5465" s="174">
        <v>5</v>
      </c>
      <c r="CX5465" s="174">
        <v>1207.5930000000001</v>
      </c>
    </row>
    <row r="5466" spans="84:102" x14ac:dyDescent="0.25">
      <c r="CF5466" s="3" t="s">
        <v>3073</v>
      </c>
      <c r="CG5466" s="174">
        <v>106001</v>
      </c>
      <c r="CH5466" s="174">
        <v>3656</v>
      </c>
      <c r="CI5466" s="174">
        <v>5</v>
      </c>
      <c r="CJ5466" s="174">
        <v>1207.4739999999999</v>
      </c>
      <c r="CK5466" s="174">
        <v>1207.4739999999999</v>
      </c>
      <c r="CU5466" s="174">
        <v>106001</v>
      </c>
      <c r="CV5466" s="174">
        <v>3656</v>
      </c>
      <c r="CW5466" s="174">
        <v>5</v>
      </c>
      <c r="CX5466" s="174">
        <v>1207.4739999999999</v>
      </c>
    </row>
    <row r="5467" spans="84:102" x14ac:dyDescent="0.25">
      <c r="CF5467" s="3" t="s">
        <v>3073</v>
      </c>
      <c r="CG5467" s="174">
        <v>155350</v>
      </c>
      <c r="CH5467" s="174">
        <v>3203</v>
      </c>
      <c r="CI5467" s="174">
        <v>5</v>
      </c>
      <c r="CJ5467" s="174">
        <v>1207.396</v>
      </c>
      <c r="CK5467" s="174">
        <v>1207.396</v>
      </c>
      <c r="CU5467" s="174">
        <v>155350</v>
      </c>
      <c r="CV5467" s="174">
        <v>3203</v>
      </c>
      <c r="CW5467" s="174">
        <v>5</v>
      </c>
      <c r="CX5467" s="174">
        <v>1207.396</v>
      </c>
    </row>
    <row r="5468" spans="84:102" x14ac:dyDescent="0.25">
      <c r="CF5468" s="3" t="s">
        <v>3073</v>
      </c>
      <c r="CG5468" s="174">
        <v>2661</v>
      </c>
      <c r="CH5468" s="174">
        <v>49476</v>
      </c>
      <c r="CI5468" s="174">
        <v>5</v>
      </c>
      <c r="CJ5468" s="174">
        <v>1207.2660000000001</v>
      </c>
      <c r="CK5468" s="174">
        <v>1207.2660000000001</v>
      </c>
      <c r="CU5468" s="174">
        <v>2661</v>
      </c>
      <c r="CV5468" s="174">
        <v>49476</v>
      </c>
      <c r="CW5468" s="174">
        <v>5</v>
      </c>
      <c r="CX5468" s="174">
        <v>1207.2660000000001</v>
      </c>
    </row>
    <row r="5469" spans="84:102" x14ac:dyDescent="0.25">
      <c r="CF5469" s="3" t="s">
        <v>3073</v>
      </c>
      <c r="CG5469" s="174">
        <v>2714</v>
      </c>
      <c r="CH5469" s="174">
        <v>133221</v>
      </c>
      <c r="CI5469" s="174">
        <v>5</v>
      </c>
      <c r="CJ5469" s="174">
        <v>1207.2439999999999</v>
      </c>
      <c r="CK5469" s="174">
        <v>1207.2439999999999</v>
      </c>
      <c r="CU5469" s="174">
        <v>2714</v>
      </c>
      <c r="CV5469" s="174">
        <v>133221</v>
      </c>
      <c r="CW5469" s="174">
        <v>5</v>
      </c>
      <c r="CX5469" s="174">
        <v>1207.2439999999999</v>
      </c>
    </row>
    <row r="5470" spans="84:102" x14ac:dyDescent="0.25">
      <c r="CF5470" s="3" t="s">
        <v>3073</v>
      </c>
      <c r="CG5470" s="174">
        <v>153970</v>
      </c>
      <c r="CH5470" s="174">
        <v>3193</v>
      </c>
      <c r="CI5470" s="174">
        <v>5</v>
      </c>
      <c r="CJ5470" s="174">
        <v>1206.9870000000001</v>
      </c>
      <c r="CK5470" s="174">
        <v>1206.9870000000001</v>
      </c>
      <c r="CU5470" s="174">
        <v>153970</v>
      </c>
      <c r="CV5470" s="174">
        <v>3193</v>
      </c>
      <c r="CW5470" s="174">
        <v>5</v>
      </c>
      <c r="CX5470" s="174">
        <v>1206.9870000000001</v>
      </c>
    </row>
    <row r="5471" spans="84:102" x14ac:dyDescent="0.25">
      <c r="CF5471" s="3" t="s">
        <v>3073</v>
      </c>
      <c r="CG5471" s="174">
        <v>84223</v>
      </c>
      <c r="CH5471" s="174">
        <v>486</v>
      </c>
      <c r="CI5471" s="174">
        <v>5</v>
      </c>
      <c r="CJ5471" s="174">
        <v>1206.095</v>
      </c>
      <c r="CK5471" s="174">
        <v>1206.095</v>
      </c>
      <c r="CU5471" s="174">
        <v>84223</v>
      </c>
      <c r="CV5471" s="174">
        <v>486</v>
      </c>
      <c r="CW5471" s="174">
        <v>5</v>
      </c>
      <c r="CX5471" s="174">
        <v>1206.095</v>
      </c>
    </row>
    <row r="5472" spans="84:102" x14ac:dyDescent="0.25">
      <c r="CF5472" s="3" t="s">
        <v>3073</v>
      </c>
      <c r="CG5472" s="174">
        <v>2793</v>
      </c>
      <c r="CH5472" s="174">
        <v>147550</v>
      </c>
      <c r="CI5472" s="174">
        <v>5</v>
      </c>
      <c r="CJ5472" s="174">
        <v>1206.0619999999999</v>
      </c>
      <c r="CK5472" s="174">
        <v>1206.0619999999999</v>
      </c>
      <c r="CU5472" s="174">
        <v>2793</v>
      </c>
      <c r="CV5472" s="174">
        <v>147550</v>
      </c>
      <c r="CW5472" s="174">
        <v>5</v>
      </c>
      <c r="CX5472" s="174">
        <v>1206.0619999999999</v>
      </c>
    </row>
    <row r="5473" spans="84:102" x14ac:dyDescent="0.25">
      <c r="CF5473" s="3" t="s">
        <v>3073</v>
      </c>
      <c r="CG5473" s="174">
        <v>167687</v>
      </c>
      <c r="CH5473" s="174">
        <v>3052</v>
      </c>
      <c r="CI5473" s="174">
        <v>5</v>
      </c>
      <c r="CJ5473" s="174">
        <v>1205.5820000000001</v>
      </c>
      <c r="CK5473" s="174">
        <v>1205.5820000000001</v>
      </c>
      <c r="CU5473" s="174">
        <v>167687</v>
      </c>
      <c r="CV5473" s="174">
        <v>3052</v>
      </c>
      <c r="CW5473" s="174">
        <v>5</v>
      </c>
      <c r="CX5473" s="174">
        <v>1205.5820000000001</v>
      </c>
    </row>
    <row r="5474" spans="84:102" x14ac:dyDescent="0.25">
      <c r="CF5474" s="3" t="s">
        <v>3073</v>
      </c>
      <c r="CG5474" s="174">
        <v>135567</v>
      </c>
      <c r="CH5474" s="174">
        <v>2722</v>
      </c>
      <c r="CI5474" s="174">
        <v>5</v>
      </c>
      <c r="CJ5474" s="174">
        <v>1205.5360000000001</v>
      </c>
      <c r="CK5474" s="174">
        <v>1205.5360000000001</v>
      </c>
      <c r="CU5474" s="174">
        <v>135567</v>
      </c>
      <c r="CV5474" s="174">
        <v>2722</v>
      </c>
      <c r="CW5474" s="174">
        <v>5</v>
      </c>
      <c r="CX5474" s="174">
        <v>1205.5360000000001</v>
      </c>
    </row>
    <row r="5475" spans="84:102" x14ac:dyDescent="0.25">
      <c r="CF5475" s="3" t="s">
        <v>3073</v>
      </c>
      <c r="CG5475" s="174">
        <v>392</v>
      </c>
      <c r="CH5475" s="174">
        <v>79127</v>
      </c>
      <c r="CI5475" s="174">
        <v>5</v>
      </c>
      <c r="CJ5475" s="174">
        <v>1205.4870000000001</v>
      </c>
      <c r="CK5475" s="174">
        <v>1205.4870000000001</v>
      </c>
      <c r="CU5475" s="174">
        <v>392</v>
      </c>
      <c r="CV5475" s="174">
        <v>79127</v>
      </c>
      <c r="CW5475" s="174">
        <v>5</v>
      </c>
      <c r="CX5475" s="174">
        <v>1205.4870000000001</v>
      </c>
    </row>
    <row r="5476" spans="84:102" x14ac:dyDescent="0.25">
      <c r="CF5476" s="3" t="s">
        <v>3073</v>
      </c>
      <c r="CG5476" s="174">
        <v>81937</v>
      </c>
      <c r="CH5476" s="174">
        <v>425</v>
      </c>
      <c r="CI5476" s="174">
        <v>5</v>
      </c>
      <c r="CJ5476" s="174">
        <v>1204.904</v>
      </c>
      <c r="CK5476" s="174">
        <v>1204.904</v>
      </c>
      <c r="CU5476" s="174">
        <v>81937</v>
      </c>
      <c r="CV5476" s="174">
        <v>425</v>
      </c>
      <c r="CW5476" s="174">
        <v>5</v>
      </c>
      <c r="CX5476" s="174">
        <v>1204.904</v>
      </c>
    </row>
    <row r="5477" spans="84:102" x14ac:dyDescent="0.25">
      <c r="CF5477" s="3" t="s">
        <v>3073</v>
      </c>
      <c r="CG5477" s="174">
        <v>3453</v>
      </c>
      <c r="CH5477" s="174">
        <v>181516</v>
      </c>
      <c r="CI5477" s="174">
        <v>5</v>
      </c>
      <c r="CJ5477" s="174">
        <v>1204.537</v>
      </c>
      <c r="CK5477" s="174">
        <v>1204.537</v>
      </c>
      <c r="CU5477" s="174">
        <v>3453</v>
      </c>
      <c r="CV5477" s="174">
        <v>181516</v>
      </c>
      <c r="CW5477" s="174">
        <v>5</v>
      </c>
      <c r="CX5477" s="174">
        <v>1204.537</v>
      </c>
    </row>
    <row r="5478" spans="84:102" x14ac:dyDescent="0.25">
      <c r="CF5478" s="3" t="s">
        <v>3073</v>
      </c>
      <c r="CG5478" s="174">
        <v>43680</v>
      </c>
      <c r="CH5478" s="174">
        <v>2537</v>
      </c>
      <c r="CI5478" s="174">
        <v>5</v>
      </c>
      <c r="CJ5478" s="174">
        <v>1204.231</v>
      </c>
      <c r="CK5478" s="174">
        <v>1204.231</v>
      </c>
      <c r="CU5478" s="174">
        <v>43680</v>
      </c>
      <c r="CV5478" s="174">
        <v>2537</v>
      </c>
      <c r="CW5478" s="174">
        <v>5</v>
      </c>
      <c r="CX5478" s="174">
        <v>1204.231</v>
      </c>
    </row>
    <row r="5479" spans="84:102" x14ac:dyDescent="0.25">
      <c r="CF5479" s="3" t="s">
        <v>3073</v>
      </c>
      <c r="CG5479" s="174">
        <v>1411</v>
      </c>
      <c r="CH5479" s="174">
        <v>109119</v>
      </c>
      <c r="CI5479" s="174">
        <v>5</v>
      </c>
      <c r="CJ5479" s="174">
        <v>1204.0170000000001</v>
      </c>
      <c r="CK5479" s="174">
        <v>1204.0170000000001</v>
      </c>
      <c r="CU5479" s="174">
        <v>1411</v>
      </c>
      <c r="CV5479" s="174">
        <v>109119</v>
      </c>
      <c r="CW5479" s="174">
        <v>5</v>
      </c>
      <c r="CX5479" s="174">
        <v>1204.0170000000001</v>
      </c>
    </row>
    <row r="5480" spans="84:102" x14ac:dyDescent="0.25">
      <c r="CF5480" s="3" t="s">
        <v>3073</v>
      </c>
      <c r="CG5480" s="174">
        <v>6</v>
      </c>
      <c r="CH5480" s="174">
        <v>58263</v>
      </c>
      <c r="CI5480" s="174">
        <v>5</v>
      </c>
      <c r="CJ5480" s="174">
        <v>1203.7539999999999</v>
      </c>
      <c r="CK5480" s="174">
        <v>1203.7539999999999</v>
      </c>
      <c r="CU5480" s="174">
        <v>6</v>
      </c>
      <c r="CV5480" s="174">
        <v>58263</v>
      </c>
      <c r="CW5480" s="174">
        <v>5</v>
      </c>
      <c r="CX5480" s="174">
        <v>1203.7539999999999</v>
      </c>
    </row>
    <row r="5481" spans="84:102" x14ac:dyDescent="0.25">
      <c r="CF5481" s="3" t="s">
        <v>3073</v>
      </c>
      <c r="CG5481" s="174">
        <v>724</v>
      </c>
      <c r="CH5481" s="174">
        <v>97461</v>
      </c>
      <c r="CI5481" s="174">
        <v>5</v>
      </c>
      <c r="CJ5481" s="174">
        <v>1203.3720000000001</v>
      </c>
      <c r="CK5481" s="174">
        <v>1203.3720000000001</v>
      </c>
      <c r="CU5481" s="174">
        <v>724</v>
      </c>
      <c r="CV5481" s="174">
        <v>97461</v>
      </c>
      <c r="CW5481" s="174">
        <v>5</v>
      </c>
      <c r="CX5481" s="174">
        <v>1203.3720000000001</v>
      </c>
    </row>
    <row r="5482" spans="84:102" x14ac:dyDescent="0.25">
      <c r="CF5482" s="3" t="s">
        <v>3073</v>
      </c>
      <c r="CG5482" s="174">
        <v>1710</v>
      </c>
      <c r="CH5482" s="174">
        <v>183818</v>
      </c>
      <c r="CI5482" s="174">
        <v>5</v>
      </c>
      <c r="CJ5482" s="174">
        <v>1203.328</v>
      </c>
      <c r="CK5482" s="174">
        <v>1203.328</v>
      </c>
      <c r="CU5482" s="174">
        <v>1710</v>
      </c>
      <c r="CV5482" s="174">
        <v>183818</v>
      </c>
      <c r="CW5482" s="174">
        <v>5</v>
      </c>
      <c r="CX5482" s="174">
        <v>1203.328</v>
      </c>
    </row>
    <row r="5483" spans="84:102" x14ac:dyDescent="0.25">
      <c r="CF5483" s="3" t="s">
        <v>3073</v>
      </c>
      <c r="CG5483" s="174">
        <v>87750</v>
      </c>
      <c r="CH5483" s="174">
        <v>3578</v>
      </c>
      <c r="CI5483" s="174">
        <v>5</v>
      </c>
      <c r="CJ5483" s="174">
        <v>1202.883</v>
      </c>
      <c r="CK5483" s="174">
        <v>1202.883</v>
      </c>
      <c r="CU5483" s="174">
        <v>87750</v>
      </c>
      <c r="CV5483" s="174">
        <v>3578</v>
      </c>
      <c r="CW5483" s="174">
        <v>5</v>
      </c>
      <c r="CX5483" s="174">
        <v>1202.883</v>
      </c>
    </row>
    <row r="5484" spans="84:102" x14ac:dyDescent="0.25">
      <c r="CF5484" s="3" t="s">
        <v>3073</v>
      </c>
      <c r="CG5484" s="174">
        <v>63438</v>
      </c>
      <c r="CH5484" s="174">
        <v>60</v>
      </c>
      <c r="CI5484" s="174">
        <v>5</v>
      </c>
      <c r="CJ5484" s="174">
        <v>1202.479</v>
      </c>
      <c r="CK5484" s="174">
        <v>1202.479</v>
      </c>
      <c r="CU5484" s="174">
        <v>63438</v>
      </c>
      <c r="CV5484" s="174">
        <v>60</v>
      </c>
      <c r="CW5484" s="174">
        <v>5</v>
      </c>
      <c r="CX5484" s="174">
        <v>1202.479</v>
      </c>
    </row>
    <row r="5485" spans="84:102" x14ac:dyDescent="0.25">
      <c r="CF5485" s="3" t="s">
        <v>3073</v>
      </c>
      <c r="CG5485" s="174">
        <v>1233</v>
      </c>
      <c r="CH5485" s="174">
        <v>128874</v>
      </c>
      <c r="CI5485" s="174">
        <v>5</v>
      </c>
      <c r="CJ5485" s="174">
        <v>1202.2149999999999</v>
      </c>
      <c r="CK5485" s="174">
        <v>1202.2149999999999</v>
      </c>
      <c r="CU5485" s="174">
        <v>1233</v>
      </c>
      <c r="CV5485" s="174">
        <v>128874</v>
      </c>
      <c r="CW5485" s="174">
        <v>5</v>
      </c>
      <c r="CX5485" s="174">
        <v>1202.2149999999999</v>
      </c>
    </row>
    <row r="5486" spans="84:102" x14ac:dyDescent="0.25">
      <c r="CF5486" s="3" t="s">
        <v>3073</v>
      </c>
      <c r="CG5486" s="174">
        <v>163354</v>
      </c>
      <c r="CH5486" s="174">
        <v>3279</v>
      </c>
      <c r="CI5486" s="174">
        <v>5</v>
      </c>
      <c r="CJ5486" s="174">
        <v>1201.722</v>
      </c>
      <c r="CK5486" s="174">
        <v>1201.722</v>
      </c>
      <c r="CU5486" s="174">
        <v>163354</v>
      </c>
      <c r="CV5486" s="174">
        <v>3279</v>
      </c>
      <c r="CW5486" s="174">
        <v>5</v>
      </c>
      <c r="CX5486" s="174">
        <v>1201.722</v>
      </c>
    </row>
    <row r="5487" spans="84:102" x14ac:dyDescent="0.25">
      <c r="CF5487" s="3" t="s">
        <v>3073</v>
      </c>
      <c r="CG5487" s="174">
        <v>113154</v>
      </c>
      <c r="CH5487" s="174">
        <v>928</v>
      </c>
      <c r="CI5487" s="174">
        <v>5</v>
      </c>
      <c r="CJ5487" s="174">
        <v>1201.702</v>
      </c>
      <c r="CK5487" s="174">
        <v>1201.702</v>
      </c>
      <c r="CU5487" s="174">
        <v>113154</v>
      </c>
      <c r="CV5487" s="174">
        <v>928</v>
      </c>
      <c r="CW5487" s="174">
        <v>5</v>
      </c>
      <c r="CX5487" s="174">
        <v>1201.702</v>
      </c>
    </row>
    <row r="5488" spans="84:102" x14ac:dyDescent="0.25">
      <c r="CF5488" s="3" t="s">
        <v>3073</v>
      </c>
      <c r="CG5488" s="174">
        <v>103747</v>
      </c>
      <c r="CH5488" s="174">
        <v>819</v>
      </c>
      <c r="CI5488" s="174">
        <v>5</v>
      </c>
      <c r="CJ5488" s="174">
        <v>1201.5609999999999</v>
      </c>
      <c r="CK5488" s="174">
        <v>1201.5609999999999</v>
      </c>
      <c r="CU5488" s="174">
        <v>103747</v>
      </c>
      <c r="CV5488" s="174">
        <v>819</v>
      </c>
      <c r="CW5488" s="174">
        <v>5</v>
      </c>
      <c r="CX5488" s="174">
        <v>1201.5609999999999</v>
      </c>
    </row>
    <row r="5489" spans="84:102" x14ac:dyDescent="0.25">
      <c r="CF5489" s="3" t="s">
        <v>3073</v>
      </c>
      <c r="CG5489" s="174">
        <v>86013</v>
      </c>
      <c r="CH5489" s="174">
        <v>539</v>
      </c>
      <c r="CI5489" s="174">
        <v>5</v>
      </c>
      <c r="CJ5489" s="174">
        <v>1201.1679999999999</v>
      </c>
      <c r="CK5489" s="174">
        <v>1201.1679999999999</v>
      </c>
      <c r="CU5489" s="174">
        <v>86013</v>
      </c>
      <c r="CV5489" s="174">
        <v>539</v>
      </c>
      <c r="CW5489" s="174">
        <v>5</v>
      </c>
      <c r="CX5489" s="174">
        <v>1201.1679999999999</v>
      </c>
    </row>
    <row r="5490" spans="84:102" x14ac:dyDescent="0.25">
      <c r="CF5490" s="3" t="s">
        <v>3073</v>
      </c>
      <c r="CG5490" s="174">
        <v>75878</v>
      </c>
      <c r="CH5490" s="174">
        <v>315</v>
      </c>
      <c r="CI5490" s="174">
        <v>5</v>
      </c>
      <c r="CJ5490" s="174">
        <v>1200.942</v>
      </c>
      <c r="CK5490" s="174">
        <v>1200.942</v>
      </c>
      <c r="CU5490" s="174">
        <v>75878</v>
      </c>
      <c r="CV5490" s="174">
        <v>315</v>
      </c>
      <c r="CW5490" s="174">
        <v>5</v>
      </c>
      <c r="CX5490" s="174">
        <v>1200.942</v>
      </c>
    </row>
    <row r="5491" spans="84:102" x14ac:dyDescent="0.25">
      <c r="CF5491" s="3" t="s">
        <v>3073</v>
      </c>
      <c r="CG5491" s="174">
        <v>1082</v>
      </c>
      <c r="CH5491" s="174">
        <v>131616</v>
      </c>
      <c r="CI5491" s="174">
        <v>5</v>
      </c>
      <c r="CJ5491" s="174">
        <v>1200.7729999999999</v>
      </c>
      <c r="CK5491" s="174">
        <v>1200.7729999999999</v>
      </c>
      <c r="CU5491" s="174">
        <v>1082</v>
      </c>
      <c r="CV5491" s="174">
        <v>131616</v>
      </c>
      <c r="CW5491" s="174">
        <v>5</v>
      </c>
      <c r="CX5491" s="174">
        <v>1200.7729999999999</v>
      </c>
    </row>
    <row r="5492" spans="84:102" x14ac:dyDescent="0.25">
      <c r="CF5492" s="3" t="s">
        <v>3073</v>
      </c>
      <c r="CG5492" s="174">
        <v>914</v>
      </c>
      <c r="CH5492" s="174">
        <v>109117</v>
      </c>
      <c r="CI5492" s="174">
        <v>5</v>
      </c>
      <c r="CJ5492" s="174">
        <v>1200.7560000000001</v>
      </c>
      <c r="CK5492" s="174">
        <v>1200.7560000000001</v>
      </c>
      <c r="CU5492" s="174">
        <v>914</v>
      </c>
      <c r="CV5492" s="174">
        <v>109117</v>
      </c>
      <c r="CW5492" s="174">
        <v>5</v>
      </c>
      <c r="CX5492" s="174">
        <v>1200.7560000000001</v>
      </c>
    </row>
    <row r="5493" spans="84:102" x14ac:dyDescent="0.25">
      <c r="CF5493" s="3" t="s">
        <v>3073</v>
      </c>
      <c r="CG5493" s="174">
        <v>2353</v>
      </c>
      <c r="CH5493" s="174">
        <v>27405</v>
      </c>
      <c r="CI5493" s="174">
        <v>5</v>
      </c>
      <c r="CJ5493" s="174">
        <v>1200.655</v>
      </c>
      <c r="CK5493" s="174">
        <v>1200.655</v>
      </c>
      <c r="CU5493" s="174">
        <v>2353</v>
      </c>
      <c r="CV5493" s="174">
        <v>27405</v>
      </c>
      <c r="CW5493" s="174">
        <v>5</v>
      </c>
      <c r="CX5493" s="174">
        <v>1200.655</v>
      </c>
    </row>
    <row r="5494" spans="84:102" x14ac:dyDescent="0.25">
      <c r="CF5494" s="3" t="s">
        <v>3073</v>
      </c>
      <c r="CG5494" s="174">
        <v>3392</v>
      </c>
      <c r="CH5494" s="174">
        <v>170801</v>
      </c>
      <c r="CI5494" s="174">
        <v>5</v>
      </c>
      <c r="CJ5494" s="174">
        <v>1200.126</v>
      </c>
      <c r="CK5494" s="174">
        <v>1200.126</v>
      </c>
      <c r="CU5494" s="174">
        <v>3392</v>
      </c>
      <c r="CV5494" s="174">
        <v>170801</v>
      </c>
      <c r="CW5494" s="174">
        <v>5</v>
      </c>
      <c r="CX5494" s="174">
        <v>1200.126</v>
      </c>
    </row>
    <row r="5495" spans="84:102" x14ac:dyDescent="0.25">
      <c r="CF5495" s="3" t="s">
        <v>3073</v>
      </c>
      <c r="CG5495" s="174">
        <v>77993</v>
      </c>
      <c r="CH5495" s="174">
        <v>389</v>
      </c>
      <c r="CI5495" s="174">
        <v>5</v>
      </c>
      <c r="CJ5495" s="174">
        <v>1199.9580000000001</v>
      </c>
      <c r="CK5495" s="174">
        <v>1199.9580000000001</v>
      </c>
      <c r="CU5495" s="174">
        <v>77993</v>
      </c>
      <c r="CV5495" s="174">
        <v>389</v>
      </c>
      <c r="CW5495" s="174">
        <v>5</v>
      </c>
      <c r="CX5495" s="174">
        <v>1199.9580000000001</v>
      </c>
    </row>
    <row r="5496" spans="84:102" x14ac:dyDescent="0.25">
      <c r="CF5496" s="3" t="s">
        <v>3073</v>
      </c>
      <c r="CG5496" s="174">
        <v>2070</v>
      </c>
      <c r="CH5496" s="174">
        <v>158146</v>
      </c>
      <c r="CI5496" s="174">
        <v>5</v>
      </c>
      <c r="CJ5496" s="174">
        <v>1199.924</v>
      </c>
      <c r="CK5496" s="174">
        <v>1199.924</v>
      </c>
      <c r="CU5496" s="174">
        <v>2070</v>
      </c>
      <c r="CV5496" s="174">
        <v>158146</v>
      </c>
      <c r="CW5496" s="174">
        <v>5</v>
      </c>
      <c r="CX5496" s="174">
        <v>1199.924</v>
      </c>
    </row>
    <row r="5497" spans="84:102" x14ac:dyDescent="0.25">
      <c r="CF5497" s="3" t="s">
        <v>3073</v>
      </c>
      <c r="CG5497" s="174">
        <v>150542</v>
      </c>
      <c r="CH5497" s="174">
        <v>3106</v>
      </c>
      <c r="CI5497" s="174">
        <v>5</v>
      </c>
      <c r="CJ5497" s="174">
        <v>1199.7249999999999</v>
      </c>
      <c r="CK5497" s="174">
        <v>1199.7249999999999</v>
      </c>
      <c r="CU5497" s="174">
        <v>150542</v>
      </c>
      <c r="CV5497" s="174">
        <v>3106</v>
      </c>
      <c r="CW5497" s="174">
        <v>5</v>
      </c>
      <c r="CX5497" s="174">
        <v>1199.7249999999999</v>
      </c>
    </row>
    <row r="5498" spans="84:102" x14ac:dyDescent="0.25">
      <c r="CF5498" s="3" t="s">
        <v>3073</v>
      </c>
      <c r="CG5498" s="174">
        <v>43796</v>
      </c>
      <c r="CH5498" s="174">
        <v>2638</v>
      </c>
      <c r="CI5498" s="174">
        <v>5</v>
      </c>
      <c r="CJ5498" s="174">
        <v>1199.7159999999999</v>
      </c>
      <c r="CK5498" s="174">
        <v>1199.7159999999999</v>
      </c>
      <c r="CU5498" s="174">
        <v>43796</v>
      </c>
      <c r="CV5498" s="174">
        <v>2638</v>
      </c>
      <c r="CW5498" s="174">
        <v>5</v>
      </c>
      <c r="CX5498" s="174">
        <v>1199.7159999999999</v>
      </c>
    </row>
    <row r="5499" spans="84:102" x14ac:dyDescent="0.25">
      <c r="CF5499" s="3" t="s">
        <v>3073</v>
      </c>
      <c r="CG5499" s="174">
        <v>3023</v>
      </c>
      <c r="CH5499" s="174">
        <v>163390</v>
      </c>
      <c r="CI5499" s="174">
        <v>5</v>
      </c>
      <c r="CJ5499" s="174">
        <v>1199.6690000000001</v>
      </c>
      <c r="CK5499" s="174">
        <v>1199.6690000000001</v>
      </c>
      <c r="CU5499" s="174">
        <v>3023</v>
      </c>
      <c r="CV5499" s="174">
        <v>163390</v>
      </c>
      <c r="CW5499" s="174">
        <v>5</v>
      </c>
      <c r="CX5499" s="174">
        <v>1199.6690000000001</v>
      </c>
    </row>
    <row r="5500" spans="84:102" x14ac:dyDescent="0.25">
      <c r="CF5500" s="3" t="s">
        <v>3073</v>
      </c>
      <c r="CG5500" s="174">
        <v>258</v>
      </c>
      <c r="CH5500" s="174">
        <v>71113</v>
      </c>
      <c r="CI5500" s="174">
        <v>5</v>
      </c>
      <c r="CJ5500" s="174">
        <v>1199.432</v>
      </c>
      <c r="CK5500" s="174">
        <v>1199.432</v>
      </c>
      <c r="CU5500" s="174">
        <v>258</v>
      </c>
      <c r="CV5500" s="174">
        <v>71113</v>
      </c>
      <c r="CW5500" s="174">
        <v>5</v>
      </c>
      <c r="CX5500" s="174">
        <v>1199.432</v>
      </c>
    </row>
    <row r="5501" spans="84:102" x14ac:dyDescent="0.25">
      <c r="CF5501" s="3" t="s">
        <v>3073</v>
      </c>
      <c r="CG5501" s="174">
        <v>163390</v>
      </c>
      <c r="CH5501" s="174">
        <v>3023</v>
      </c>
      <c r="CI5501" s="174">
        <v>5</v>
      </c>
      <c r="CJ5501" s="174">
        <v>1199.319</v>
      </c>
      <c r="CK5501" s="174">
        <v>1199.319</v>
      </c>
      <c r="CU5501" s="174">
        <v>163390</v>
      </c>
      <c r="CV5501" s="174">
        <v>3023</v>
      </c>
      <c r="CW5501" s="174">
        <v>5</v>
      </c>
      <c r="CX5501" s="174">
        <v>1199.319</v>
      </c>
    </row>
    <row r="5502" spans="84:102" x14ac:dyDescent="0.25">
      <c r="CF5502" s="3" t="s">
        <v>3073</v>
      </c>
      <c r="CG5502" s="174">
        <v>150459</v>
      </c>
      <c r="CH5502" s="174">
        <v>3152</v>
      </c>
      <c r="CI5502" s="174">
        <v>5</v>
      </c>
      <c r="CJ5502" s="174">
        <v>1198.9259999999999</v>
      </c>
      <c r="CK5502" s="174">
        <v>1198.9259999999999</v>
      </c>
      <c r="CU5502" s="174">
        <v>150459</v>
      </c>
      <c r="CV5502" s="174">
        <v>3152</v>
      </c>
      <c r="CW5502" s="174">
        <v>5</v>
      </c>
      <c r="CX5502" s="174">
        <v>1198.9259999999999</v>
      </c>
    </row>
    <row r="5503" spans="84:102" x14ac:dyDescent="0.25">
      <c r="CF5503" s="3" t="s">
        <v>3073</v>
      </c>
      <c r="CG5503" s="174">
        <v>3627</v>
      </c>
      <c r="CH5503" s="174">
        <v>95562</v>
      </c>
      <c r="CI5503" s="174">
        <v>5</v>
      </c>
      <c r="CJ5503" s="174">
        <v>1198.8430000000001</v>
      </c>
      <c r="CK5503" s="174">
        <v>1198.8430000000001</v>
      </c>
      <c r="CU5503" s="174">
        <v>3627</v>
      </c>
      <c r="CV5503" s="174">
        <v>95562</v>
      </c>
      <c r="CW5503" s="174">
        <v>5</v>
      </c>
      <c r="CX5503" s="174">
        <v>1198.8430000000001</v>
      </c>
    </row>
    <row r="5504" spans="84:102" x14ac:dyDescent="0.25">
      <c r="CF5504" s="3" t="s">
        <v>3073</v>
      </c>
      <c r="CG5504" s="174">
        <v>75</v>
      </c>
      <c r="CH5504" s="174">
        <v>64139</v>
      </c>
      <c r="CI5504" s="174">
        <v>5</v>
      </c>
      <c r="CJ5504" s="174">
        <v>1198.799</v>
      </c>
      <c r="CK5504" s="174">
        <v>1198.799</v>
      </c>
      <c r="CU5504" s="174">
        <v>75</v>
      </c>
      <c r="CV5504" s="174">
        <v>64139</v>
      </c>
      <c r="CW5504" s="174">
        <v>5</v>
      </c>
      <c r="CX5504" s="174">
        <v>1198.799</v>
      </c>
    </row>
    <row r="5505" spans="84:102" x14ac:dyDescent="0.25">
      <c r="CF5505" s="3" t="s">
        <v>3073</v>
      </c>
      <c r="CG5505" s="174">
        <v>3041</v>
      </c>
      <c r="CH5505" s="174">
        <v>166069</v>
      </c>
      <c r="CI5505" s="174">
        <v>5</v>
      </c>
      <c r="CJ5505" s="174">
        <v>1198.7909999999999</v>
      </c>
      <c r="CK5505" s="174">
        <v>1198.7909999999999</v>
      </c>
      <c r="CU5505" s="174">
        <v>3041</v>
      </c>
      <c r="CV5505" s="174">
        <v>166069</v>
      </c>
      <c r="CW5505" s="174">
        <v>5</v>
      </c>
      <c r="CX5505" s="174">
        <v>1198.7909999999999</v>
      </c>
    </row>
    <row r="5506" spans="84:102" x14ac:dyDescent="0.25">
      <c r="CF5506" s="3" t="s">
        <v>3073</v>
      </c>
      <c r="CG5506" s="174">
        <v>198147</v>
      </c>
      <c r="CH5506" s="174">
        <v>2157</v>
      </c>
      <c r="CI5506" s="174">
        <v>5</v>
      </c>
      <c r="CJ5506" s="174">
        <v>1198.672</v>
      </c>
      <c r="CK5506" s="174">
        <v>1198.672</v>
      </c>
      <c r="CU5506" s="174">
        <v>198147</v>
      </c>
      <c r="CV5506" s="174">
        <v>2157</v>
      </c>
      <c r="CW5506" s="174">
        <v>5</v>
      </c>
      <c r="CX5506" s="174">
        <v>1198.672</v>
      </c>
    </row>
    <row r="5507" spans="84:102" x14ac:dyDescent="0.25">
      <c r="CF5507" s="3" t="s">
        <v>3073</v>
      </c>
      <c r="CG5507" s="174">
        <v>1093</v>
      </c>
      <c r="CH5507" s="174">
        <v>134504</v>
      </c>
      <c r="CI5507" s="174">
        <v>5</v>
      </c>
      <c r="CJ5507" s="174">
        <v>1198.396</v>
      </c>
      <c r="CK5507" s="174">
        <v>1198.396</v>
      </c>
      <c r="CU5507" s="174">
        <v>1093</v>
      </c>
      <c r="CV5507" s="174">
        <v>134504</v>
      </c>
      <c r="CW5507" s="174">
        <v>5</v>
      </c>
      <c r="CX5507" s="174">
        <v>1198.396</v>
      </c>
    </row>
    <row r="5508" spans="84:102" x14ac:dyDescent="0.25">
      <c r="CF5508" s="3" t="s">
        <v>3073</v>
      </c>
      <c r="CG5508" s="174">
        <v>77</v>
      </c>
      <c r="CH5508" s="174">
        <v>64023</v>
      </c>
      <c r="CI5508" s="174">
        <v>5</v>
      </c>
      <c r="CJ5508" s="174">
        <v>1197.874</v>
      </c>
      <c r="CK5508" s="174">
        <v>1197.874</v>
      </c>
      <c r="CU5508" s="174">
        <v>77</v>
      </c>
      <c r="CV5508" s="174">
        <v>64023</v>
      </c>
      <c r="CW5508" s="174">
        <v>5</v>
      </c>
      <c r="CX5508" s="174">
        <v>1197.874</v>
      </c>
    </row>
    <row r="5509" spans="84:102" x14ac:dyDescent="0.25">
      <c r="CF5509" s="3" t="s">
        <v>3073</v>
      </c>
      <c r="CG5509" s="174">
        <v>3698</v>
      </c>
      <c r="CH5509" s="174">
        <v>85651</v>
      </c>
      <c r="CI5509" s="174">
        <v>5</v>
      </c>
      <c r="CJ5509" s="174">
        <v>1197.5730000000001</v>
      </c>
      <c r="CK5509" s="174">
        <v>1197.5730000000001</v>
      </c>
      <c r="CU5509" s="174">
        <v>3698</v>
      </c>
      <c r="CV5509" s="174">
        <v>85651</v>
      </c>
      <c r="CW5509" s="174">
        <v>5</v>
      </c>
      <c r="CX5509" s="174">
        <v>1197.5730000000001</v>
      </c>
    </row>
    <row r="5510" spans="84:102" x14ac:dyDescent="0.25">
      <c r="CF5510" s="3" t="s">
        <v>3073</v>
      </c>
      <c r="CG5510" s="174">
        <v>3416</v>
      </c>
      <c r="CH5510" s="174">
        <v>170717</v>
      </c>
      <c r="CI5510" s="174">
        <v>5</v>
      </c>
      <c r="CJ5510" s="174">
        <v>1197.471</v>
      </c>
      <c r="CK5510" s="174">
        <v>1197.471</v>
      </c>
      <c r="CU5510" s="174">
        <v>3416</v>
      </c>
      <c r="CV5510" s="174">
        <v>170717</v>
      </c>
      <c r="CW5510" s="174">
        <v>5</v>
      </c>
      <c r="CX5510" s="174">
        <v>1197.471</v>
      </c>
    </row>
    <row r="5511" spans="84:102" x14ac:dyDescent="0.25">
      <c r="CF5511" s="3" t="s">
        <v>3073</v>
      </c>
      <c r="CG5511" s="174">
        <v>128</v>
      </c>
      <c r="CH5511" s="174">
        <v>67581</v>
      </c>
      <c r="CI5511" s="174">
        <v>5</v>
      </c>
      <c r="CJ5511" s="174">
        <v>1196.614</v>
      </c>
      <c r="CK5511" s="174">
        <v>1196.614</v>
      </c>
      <c r="CU5511" s="174">
        <v>128</v>
      </c>
      <c r="CV5511" s="174">
        <v>67581</v>
      </c>
      <c r="CW5511" s="174">
        <v>5</v>
      </c>
      <c r="CX5511" s="174">
        <v>1196.614</v>
      </c>
    </row>
    <row r="5512" spans="84:102" x14ac:dyDescent="0.25">
      <c r="CF5512" s="3" t="s">
        <v>3073</v>
      </c>
      <c r="CG5512" s="174">
        <v>2093</v>
      </c>
      <c r="CH5512" s="174">
        <v>5165</v>
      </c>
      <c r="CI5512" s="174">
        <v>5</v>
      </c>
      <c r="CJ5512" s="174">
        <v>1196.5</v>
      </c>
      <c r="CK5512" s="174">
        <v>1196.5</v>
      </c>
      <c r="CU5512" s="174">
        <v>2093</v>
      </c>
      <c r="CV5512" s="174">
        <v>5165</v>
      </c>
      <c r="CW5512" s="174">
        <v>5</v>
      </c>
      <c r="CX5512" s="174">
        <v>1196.5</v>
      </c>
    </row>
    <row r="5513" spans="84:102" x14ac:dyDescent="0.25">
      <c r="CF5513" s="3" t="s">
        <v>3073</v>
      </c>
      <c r="CG5513" s="174">
        <v>2171</v>
      </c>
      <c r="CH5513" s="174">
        <v>12733</v>
      </c>
      <c r="CI5513" s="174">
        <v>5</v>
      </c>
      <c r="CJ5513" s="174">
        <v>1196.4549999999999</v>
      </c>
      <c r="CK5513" s="174">
        <v>1196.4549999999999</v>
      </c>
      <c r="CU5513" s="174">
        <v>2171</v>
      </c>
      <c r="CV5513" s="174">
        <v>12733</v>
      </c>
      <c r="CW5513" s="174">
        <v>5</v>
      </c>
      <c r="CX5513" s="174">
        <v>1196.4549999999999</v>
      </c>
    </row>
    <row r="5514" spans="84:102" x14ac:dyDescent="0.25">
      <c r="CF5514" s="3" t="s">
        <v>3073</v>
      </c>
      <c r="CG5514" s="174">
        <v>109117</v>
      </c>
      <c r="CH5514" s="174">
        <v>914</v>
      </c>
      <c r="CI5514" s="174">
        <v>5</v>
      </c>
      <c r="CJ5514" s="174">
        <v>1195.423</v>
      </c>
      <c r="CK5514" s="174">
        <v>1195.423</v>
      </c>
      <c r="CU5514" s="174">
        <v>109117</v>
      </c>
      <c r="CV5514" s="174">
        <v>914</v>
      </c>
      <c r="CW5514" s="174">
        <v>5</v>
      </c>
      <c r="CX5514" s="174">
        <v>1195.423</v>
      </c>
    </row>
    <row r="5515" spans="84:102" x14ac:dyDescent="0.25">
      <c r="CF5515" s="3" t="s">
        <v>3073</v>
      </c>
      <c r="CG5515" s="174">
        <v>23609</v>
      </c>
      <c r="CH5515" s="174">
        <v>2347</v>
      </c>
      <c r="CI5515" s="174">
        <v>5</v>
      </c>
      <c r="CJ5515" s="174">
        <v>1194.6020000000001</v>
      </c>
      <c r="CK5515" s="174">
        <v>1194.6020000000001</v>
      </c>
      <c r="CU5515" s="174">
        <v>23609</v>
      </c>
      <c r="CV5515" s="174">
        <v>2347</v>
      </c>
      <c r="CW5515" s="174">
        <v>5</v>
      </c>
      <c r="CX5515" s="174">
        <v>1194.6020000000001</v>
      </c>
    </row>
    <row r="5516" spans="84:102" x14ac:dyDescent="0.25">
      <c r="CF5516" s="3" t="s">
        <v>3073</v>
      </c>
      <c r="CG5516" s="174">
        <v>62225</v>
      </c>
      <c r="CH5516" s="174">
        <v>1729</v>
      </c>
      <c r="CI5516" s="174">
        <v>5</v>
      </c>
      <c r="CJ5516" s="174">
        <v>1194.1980000000001</v>
      </c>
      <c r="CK5516" s="174">
        <v>1194.1980000000001</v>
      </c>
      <c r="CU5516" s="174">
        <v>62225</v>
      </c>
      <c r="CV5516" s="174">
        <v>1729</v>
      </c>
      <c r="CW5516" s="174">
        <v>5</v>
      </c>
      <c r="CX5516" s="174">
        <v>1194.1980000000001</v>
      </c>
    </row>
    <row r="5517" spans="84:102" x14ac:dyDescent="0.25">
      <c r="CF5517" s="3" t="s">
        <v>3073</v>
      </c>
      <c r="CG5517" s="174">
        <v>647</v>
      </c>
      <c r="CH5517" s="174">
        <v>89926</v>
      </c>
      <c r="CI5517" s="174">
        <v>5</v>
      </c>
      <c r="CJ5517" s="174">
        <v>1194.182</v>
      </c>
      <c r="CK5517" s="174">
        <v>1194.182</v>
      </c>
      <c r="CU5517" s="174">
        <v>647</v>
      </c>
      <c r="CV5517" s="174">
        <v>89926</v>
      </c>
      <c r="CW5517" s="174">
        <v>5</v>
      </c>
      <c r="CX5517" s="174">
        <v>1194.182</v>
      </c>
    </row>
    <row r="5518" spans="84:102" x14ac:dyDescent="0.25">
      <c r="CF5518" s="3" t="s">
        <v>3073</v>
      </c>
      <c r="CG5518" s="174">
        <v>63274</v>
      </c>
      <c r="CH5518" s="174">
        <v>1719</v>
      </c>
      <c r="CI5518" s="174">
        <v>5</v>
      </c>
      <c r="CJ5518" s="174">
        <v>1194.097</v>
      </c>
      <c r="CK5518" s="174">
        <v>1194.097</v>
      </c>
      <c r="CU5518" s="174">
        <v>63274</v>
      </c>
      <c r="CV5518" s="174">
        <v>1719</v>
      </c>
      <c r="CW5518" s="174">
        <v>5</v>
      </c>
      <c r="CX5518" s="174">
        <v>1194.097</v>
      </c>
    </row>
    <row r="5519" spans="84:102" x14ac:dyDescent="0.25">
      <c r="CF5519" s="3" t="s">
        <v>3073</v>
      </c>
      <c r="CG5519" s="174">
        <v>71240</v>
      </c>
      <c r="CH5519" s="174">
        <v>1659</v>
      </c>
      <c r="CI5519" s="174">
        <v>5</v>
      </c>
      <c r="CJ5519" s="174">
        <v>1194.095</v>
      </c>
      <c r="CK5519" s="174">
        <v>1194.095</v>
      </c>
      <c r="CU5519" s="174">
        <v>71240</v>
      </c>
      <c r="CV5519" s="174">
        <v>1659</v>
      </c>
      <c r="CW5519" s="174">
        <v>5</v>
      </c>
      <c r="CX5519" s="174">
        <v>1194.095</v>
      </c>
    </row>
    <row r="5520" spans="84:102" x14ac:dyDescent="0.25">
      <c r="CF5520" s="3" t="s">
        <v>3073</v>
      </c>
      <c r="CG5520" s="174">
        <v>285</v>
      </c>
      <c r="CH5520" s="174">
        <v>71842</v>
      </c>
      <c r="CI5520" s="174">
        <v>5</v>
      </c>
      <c r="CJ5520" s="174">
        <v>1193.9939999999999</v>
      </c>
      <c r="CK5520" s="174">
        <v>1193.9939999999999</v>
      </c>
      <c r="CU5520" s="174">
        <v>285</v>
      </c>
      <c r="CV5520" s="174">
        <v>71842</v>
      </c>
      <c r="CW5520" s="174">
        <v>5</v>
      </c>
      <c r="CX5520" s="174">
        <v>1193.9939999999999</v>
      </c>
    </row>
    <row r="5521" spans="84:102" x14ac:dyDescent="0.25">
      <c r="CF5521" s="3" t="s">
        <v>3073</v>
      </c>
      <c r="CG5521" s="174">
        <v>2795</v>
      </c>
      <c r="CH5521" s="174">
        <v>147421</v>
      </c>
      <c r="CI5521" s="174">
        <v>5</v>
      </c>
      <c r="CJ5521" s="174">
        <v>1193.7809999999999</v>
      </c>
      <c r="CK5521" s="174">
        <v>1193.7809999999999</v>
      </c>
      <c r="CU5521" s="174">
        <v>2795</v>
      </c>
      <c r="CV5521" s="174">
        <v>147421</v>
      </c>
      <c r="CW5521" s="174">
        <v>5</v>
      </c>
      <c r="CX5521" s="174">
        <v>1193.7809999999999</v>
      </c>
    </row>
    <row r="5522" spans="84:102" x14ac:dyDescent="0.25">
      <c r="CF5522" s="3" t="s">
        <v>3073</v>
      </c>
      <c r="CG5522" s="174">
        <v>101079</v>
      </c>
      <c r="CH5522" s="174">
        <v>770</v>
      </c>
      <c r="CI5522" s="174">
        <v>5</v>
      </c>
      <c r="CJ5522" s="174">
        <v>1193.586</v>
      </c>
      <c r="CK5522" s="174">
        <v>1193.586</v>
      </c>
      <c r="CU5522" s="174">
        <v>101079</v>
      </c>
      <c r="CV5522" s="174">
        <v>770</v>
      </c>
      <c r="CW5522" s="174">
        <v>5</v>
      </c>
      <c r="CX5522" s="174">
        <v>1193.586</v>
      </c>
    </row>
    <row r="5523" spans="84:102" x14ac:dyDescent="0.25">
      <c r="CF5523" s="3" t="s">
        <v>3073</v>
      </c>
      <c r="CG5523" s="174">
        <v>22609</v>
      </c>
      <c r="CH5523" s="174">
        <v>2346</v>
      </c>
      <c r="CI5523" s="174">
        <v>5</v>
      </c>
      <c r="CJ5523" s="174">
        <v>1192.954</v>
      </c>
      <c r="CK5523" s="174">
        <v>1192.954</v>
      </c>
      <c r="CU5523" s="174">
        <v>22609</v>
      </c>
      <c r="CV5523" s="174">
        <v>2346</v>
      </c>
      <c r="CW5523" s="174">
        <v>5</v>
      </c>
      <c r="CX5523" s="174">
        <v>1192.954</v>
      </c>
    </row>
    <row r="5524" spans="84:102" x14ac:dyDescent="0.25">
      <c r="CF5524" s="3" t="s">
        <v>3073</v>
      </c>
      <c r="CG5524" s="174">
        <v>44772</v>
      </c>
      <c r="CH5524" s="174">
        <v>2610</v>
      </c>
      <c r="CI5524" s="174">
        <v>5</v>
      </c>
      <c r="CJ5524" s="174">
        <v>1192.817</v>
      </c>
      <c r="CK5524" s="174">
        <v>1192.817</v>
      </c>
      <c r="CU5524" s="174">
        <v>44772</v>
      </c>
      <c r="CV5524" s="174">
        <v>2610</v>
      </c>
      <c r="CW5524" s="174">
        <v>5</v>
      </c>
      <c r="CX5524" s="174">
        <v>1192.817</v>
      </c>
    </row>
    <row r="5525" spans="84:102" x14ac:dyDescent="0.25">
      <c r="CF5525" s="3" t="s">
        <v>3073</v>
      </c>
      <c r="CG5525" s="174">
        <v>85651</v>
      </c>
      <c r="CH5525" s="174">
        <v>3698</v>
      </c>
      <c r="CI5525" s="174">
        <v>5</v>
      </c>
      <c r="CJ5525" s="174">
        <v>1192.2139999999999</v>
      </c>
      <c r="CK5525" s="174">
        <v>1192.2139999999999</v>
      </c>
      <c r="CU5525" s="174">
        <v>85651</v>
      </c>
      <c r="CV5525" s="174">
        <v>3698</v>
      </c>
      <c r="CW5525" s="174">
        <v>5</v>
      </c>
      <c r="CX5525" s="174">
        <v>1192.2139999999999</v>
      </c>
    </row>
    <row r="5526" spans="84:102" x14ac:dyDescent="0.25">
      <c r="CF5526" s="3" t="s">
        <v>3073</v>
      </c>
      <c r="CG5526" s="174">
        <v>2213</v>
      </c>
      <c r="CH5526" s="174">
        <v>15386</v>
      </c>
      <c r="CI5526" s="174">
        <v>5</v>
      </c>
      <c r="CJ5526" s="174">
        <v>1191.971</v>
      </c>
      <c r="CK5526" s="174">
        <v>1191.971</v>
      </c>
      <c r="CU5526" s="174">
        <v>2213</v>
      </c>
      <c r="CV5526" s="174">
        <v>15386</v>
      </c>
      <c r="CW5526" s="174">
        <v>5</v>
      </c>
      <c r="CX5526" s="174">
        <v>1191.971</v>
      </c>
    </row>
    <row r="5527" spans="84:102" x14ac:dyDescent="0.25">
      <c r="CF5527" s="3" t="s">
        <v>3073</v>
      </c>
      <c r="CG5527" s="174">
        <v>746</v>
      </c>
      <c r="CH5527" s="174">
        <v>100474</v>
      </c>
      <c r="CI5527" s="174">
        <v>5</v>
      </c>
      <c r="CJ5527" s="174">
        <v>1191.847</v>
      </c>
      <c r="CK5527" s="174">
        <v>1191.847</v>
      </c>
      <c r="CU5527" s="174">
        <v>746</v>
      </c>
      <c r="CV5527" s="174">
        <v>100474</v>
      </c>
      <c r="CW5527" s="174">
        <v>5</v>
      </c>
      <c r="CX5527" s="174">
        <v>1191.847</v>
      </c>
    </row>
    <row r="5528" spans="84:102" x14ac:dyDescent="0.25">
      <c r="CF5528" s="3" t="s">
        <v>3073</v>
      </c>
      <c r="CG5528" s="174">
        <v>791</v>
      </c>
      <c r="CH5528" s="174">
        <v>103003</v>
      </c>
      <c r="CI5528" s="174">
        <v>5</v>
      </c>
      <c r="CJ5528" s="174">
        <v>1191.807</v>
      </c>
      <c r="CK5528" s="174">
        <v>1191.807</v>
      </c>
      <c r="CU5528" s="174">
        <v>791</v>
      </c>
      <c r="CV5528" s="174">
        <v>103003</v>
      </c>
      <c r="CW5528" s="174">
        <v>5</v>
      </c>
      <c r="CX5528" s="174">
        <v>1191.807</v>
      </c>
    </row>
    <row r="5529" spans="84:102" x14ac:dyDescent="0.25">
      <c r="CF5529" s="3" t="s">
        <v>3073</v>
      </c>
      <c r="CG5529" s="174">
        <v>2127</v>
      </c>
      <c r="CH5529" s="174">
        <v>9808</v>
      </c>
      <c r="CI5529" s="174">
        <v>5</v>
      </c>
      <c r="CJ5529" s="174">
        <v>1191.635</v>
      </c>
      <c r="CK5529" s="174">
        <v>1191.635</v>
      </c>
      <c r="CU5529" s="174">
        <v>2127</v>
      </c>
      <c r="CV5529" s="174">
        <v>9808</v>
      </c>
      <c r="CW5529" s="174">
        <v>5</v>
      </c>
      <c r="CX5529" s="174">
        <v>1191.635</v>
      </c>
    </row>
    <row r="5530" spans="84:102" x14ac:dyDescent="0.25">
      <c r="CF5530" s="3" t="s">
        <v>3073</v>
      </c>
      <c r="CG5530" s="174">
        <v>99185</v>
      </c>
      <c r="CH5530" s="174">
        <v>767</v>
      </c>
      <c r="CI5530" s="174">
        <v>5</v>
      </c>
      <c r="CJ5530" s="174">
        <v>1191.5530000000001</v>
      </c>
      <c r="CK5530" s="174">
        <v>1191.5530000000001</v>
      </c>
      <c r="CU5530" s="174">
        <v>99185</v>
      </c>
      <c r="CV5530" s="174">
        <v>767</v>
      </c>
      <c r="CW5530" s="174">
        <v>5</v>
      </c>
      <c r="CX5530" s="174">
        <v>1191.5530000000001</v>
      </c>
    </row>
    <row r="5531" spans="84:102" x14ac:dyDescent="0.25">
      <c r="CF5531" s="3" t="s">
        <v>3073</v>
      </c>
      <c r="CG5531" s="174">
        <v>3222</v>
      </c>
      <c r="CH5531" s="174">
        <v>157800</v>
      </c>
      <c r="CI5531" s="174">
        <v>5</v>
      </c>
      <c r="CJ5531" s="174">
        <v>1191.4880000000001</v>
      </c>
      <c r="CK5531" s="174">
        <v>1191.4880000000001</v>
      </c>
      <c r="CU5531" s="174">
        <v>3222</v>
      </c>
      <c r="CV5531" s="174">
        <v>157800</v>
      </c>
      <c r="CW5531" s="174">
        <v>5</v>
      </c>
      <c r="CX5531" s="174">
        <v>1191.4880000000001</v>
      </c>
    </row>
    <row r="5532" spans="84:102" x14ac:dyDescent="0.25">
      <c r="CF5532" s="3" t="s">
        <v>3073</v>
      </c>
      <c r="CG5532" s="174">
        <v>68</v>
      </c>
      <c r="CH5532" s="174">
        <v>64716</v>
      </c>
      <c r="CI5532" s="174">
        <v>5</v>
      </c>
      <c r="CJ5532" s="174">
        <v>1191.3910000000001</v>
      </c>
      <c r="CK5532" s="174">
        <v>1191.3910000000001</v>
      </c>
      <c r="CU5532" s="174">
        <v>68</v>
      </c>
      <c r="CV5532" s="174">
        <v>64716</v>
      </c>
      <c r="CW5532" s="174">
        <v>5</v>
      </c>
      <c r="CX5532" s="174">
        <v>1191.3910000000001</v>
      </c>
    </row>
    <row r="5533" spans="84:102" x14ac:dyDescent="0.25">
      <c r="CF5533" s="3" t="s">
        <v>3073</v>
      </c>
      <c r="CG5533" s="174">
        <v>68126</v>
      </c>
      <c r="CH5533" s="174">
        <v>111</v>
      </c>
      <c r="CI5533" s="174">
        <v>5</v>
      </c>
      <c r="CJ5533" s="174">
        <v>1191.0429999999999</v>
      </c>
      <c r="CK5533" s="174">
        <v>1191.0429999999999</v>
      </c>
      <c r="CU5533" s="174">
        <v>68126</v>
      </c>
      <c r="CV5533" s="174">
        <v>111</v>
      </c>
      <c r="CW5533" s="174">
        <v>5</v>
      </c>
      <c r="CX5533" s="174">
        <v>1191.0429999999999</v>
      </c>
    </row>
    <row r="5534" spans="84:102" x14ac:dyDescent="0.25">
      <c r="CF5534" s="3" t="s">
        <v>3073</v>
      </c>
      <c r="CG5534" s="174">
        <v>31020</v>
      </c>
      <c r="CH5534" s="174">
        <v>2369</v>
      </c>
      <c r="CI5534" s="174">
        <v>5</v>
      </c>
      <c r="CJ5534" s="174">
        <v>1190.857</v>
      </c>
      <c r="CK5534" s="174">
        <v>1190.857</v>
      </c>
      <c r="CU5534" s="174">
        <v>31020</v>
      </c>
      <c r="CV5534" s="174">
        <v>2369</v>
      </c>
      <c r="CW5534" s="174">
        <v>5</v>
      </c>
      <c r="CX5534" s="174">
        <v>1190.857</v>
      </c>
    </row>
    <row r="5535" spans="84:102" x14ac:dyDescent="0.25">
      <c r="CF5535" s="3" t="s">
        <v>3073</v>
      </c>
      <c r="CG5535" s="174">
        <v>3295</v>
      </c>
      <c r="CH5535" s="174">
        <v>163793</v>
      </c>
      <c r="CI5535" s="174">
        <v>5</v>
      </c>
      <c r="CJ5535" s="174">
        <v>1190.75</v>
      </c>
      <c r="CK5535" s="174">
        <v>1190.75</v>
      </c>
      <c r="CU5535" s="174">
        <v>3295</v>
      </c>
      <c r="CV5535" s="174">
        <v>163793</v>
      </c>
      <c r="CW5535" s="174">
        <v>5</v>
      </c>
      <c r="CX5535" s="174">
        <v>1190.75</v>
      </c>
    </row>
    <row r="5536" spans="84:102" x14ac:dyDescent="0.25">
      <c r="CF5536" s="3" t="s">
        <v>3073</v>
      </c>
      <c r="CG5536" s="174">
        <v>1011</v>
      </c>
      <c r="CH5536" s="174">
        <v>118937</v>
      </c>
      <c r="CI5536" s="174">
        <v>5</v>
      </c>
      <c r="CJ5536" s="174">
        <v>1190.481</v>
      </c>
      <c r="CK5536" s="174">
        <v>1190.481</v>
      </c>
      <c r="CU5536" s="174">
        <v>1011</v>
      </c>
      <c r="CV5536" s="174">
        <v>118937</v>
      </c>
      <c r="CW5536" s="174">
        <v>5</v>
      </c>
      <c r="CX5536" s="174">
        <v>1190.481</v>
      </c>
    </row>
    <row r="5537" spans="84:102" x14ac:dyDescent="0.25">
      <c r="CF5537" s="3" t="s">
        <v>3073</v>
      </c>
      <c r="CG5537" s="174">
        <v>3534</v>
      </c>
      <c r="CH5537" s="174">
        <v>74482</v>
      </c>
      <c r="CI5537" s="174">
        <v>5</v>
      </c>
      <c r="CJ5537" s="174">
        <v>1190.452</v>
      </c>
      <c r="CK5537" s="174">
        <v>1190.452</v>
      </c>
      <c r="CU5537" s="174">
        <v>3534</v>
      </c>
      <c r="CV5537" s="174">
        <v>74482</v>
      </c>
      <c r="CW5537" s="174">
        <v>5</v>
      </c>
      <c r="CX5537" s="174">
        <v>1190.452</v>
      </c>
    </row>
    <row r="5538" spans="84:102" x14ac:dyDescent="0.25">
      <c r="CF5538" s="3" t="s">
        <v>3073</v>
      </c>
      <c r="CG5538" s="174">
        <v>143730</v>
      </c>
      <c r="CH5538" s="174">
        <v>2765</v>
      </c>
      <c r="CI5538" s="174">
        <v>5</v>
      </c>
      <c r="CJ5538" s="174">
        <v>1190.3679999999999</v>
      </c>
      <c r="CK5538" s="174">
        <v>1190.3679999999999</v>
      </c>
      <c r="CU5538" s="174">
        <v>143730</v>
      </c>
      <c r="CV5538" s="174">
        <v>2765</v>
      </c>
      <c r="CW5538" s="174">
        <v>5</v>
      </c>
      <c r="CX5538" s="174">
        <v>1190.3679999999999</v>
      </c>
    </row>
    <row r="5539" spans="84:102" x14ac:dyDescent="0.25">
      <c r="CF5539" s="3" t="s">
        <v>3073</v>
      </c>
      <c r="CG5539" s="174">
        <v>1519</v>
      </c>
      <c r="CH5539" s="174">
        <v>91494</v>
      </c>
      <c r="CI5539" s="174">
        <v>5</v>
      </c>
      <c r="CJ5539" s="174">
        <v>1190.2090000000001</v>
      </c>
      <c r="CK5539" s="174">
        <v>1190.2090000000001</v>
      </c>
      <c r="CU5539" s="174">
        <v>1519</v>
      </c>
      <c r="CV5539" s="174">
        <v>91494</v>
      </c>
      <c r="CW5539" s="174">
        <v>5</v>
      </c>
      <c r="CX5539" s="174">
        <v>1190.2090000000001</v>
      </c>
    </row>
    <row r="5540" spans="84:102" x14ac:dyDescent="0.25">
      <c r="CF5540" s="3" t="s">
        <v>3073</v>
      </c>
      <c r="CG5540" s="174">
        <v>43937</v>
      </c>
      <c r="CH5540" s="174">
        <v>2562</v>
      </c>
      <c r="CI5540" s="174">
        <v>5</v>
      </c>
      <c r="CJ5540" s="174">
        <v>1190.0350000000001</v>
      </c>
      <c r="CK5540" s="174">
        <v>1190.0350000000001</v>
      </c>
      <c r="CU5540" s="174">
        <v>43937</v>
      </c>
      <c r="CV5540" s="174">
        <v>2562</v>
      </c>
      <c r="CW5540" s="174">
        <v>5</v>
      </c>
      <c r="CX5540" s="174">
        <v>1190.0350000000001</v>
      </c>
    </row>
    <row r="5541" spans="84:102" x14ac:dyDescent="0.25">
      <c r="CF5541" s="3" t="s">
        <v>3073</v>
      </c>
      <c r="CG5541" s="174">
        <v>68214</v>
      </c>
      <c r="CH5541" s="174">
        <v>158</v>
      </c>
      <c r="CI5541" s="174">
        <v>5</v>
      </c>
      <c r="CJ5541" s="174">
        <v>1189.691</v>
      </c>
      <c r="CK5541" s="174">
        <v>1189.691</v>
      </c>
      <c r="CU5541" s="174">
        <v>68214</v>
      </c>
      <c r="CV5541" s="174">
        <v>158</v>
      </c>
      <c r="CW5541" s="174">
        <v>5</v>
      </c>
      <c r="CX5541" s="174">
        <v>1189.691</v>
      </c>
    </row>
    <row r="5542" spans="84:102" x14ac:dyDescent="0.25">
      <c r="CF5542" s="3" t="s">
        <v>3073</v>
      </c>
      <c r="CG5542" s="174">
        <v>1035</v>
      </c>
      <c r="CH5542" s="174">
        <v>121901</v>
      </c>
      <c r="CI5542" s="174">
        <v>5</v>
      </c>
      <c r="CJ5542" s="174">
        <v>1189.655</v>
      </c>
      <c r="CK5542" s="174">
        <v>1189.655</v>
      </c>
      <c r="CU5542" s="174">
        <v>1035</v>
      </c>
      <c r="CV5542" s="174">
        <v>121901</v>
      </c>
      <c r="CW5542" s="174">
        <v>5</v>
      </c>
      <c r="CX5542" s="174">
        <v>1189.655</v>
      </c>
    </row>
    <row r="5543" spans="84:102" x14ac:dyDescent="0.25">
      <c r="CF5543" s="3" t="s">
        <v>3073</v>
      </c>
      <c r="CG5543" s="174">
        <v>2573</v>
      </c>
      <c r="CH5543" s="174">
        <v>41802</v>
      </c>
      <c r="CI5543" s="174">
        <v>5</v>
      </c>
      <c r="CJ5543" s="174">
        <v>1189.3340000000001</v>
      </c>
      <c r="CK5543" s="174">
        <v>1189.3340000000001</v>
      </c>
      <c r="CU5543" s="174">
        <v>2573</v>
      </c>
      <c r="CV5543" s="174">
        <v>41802</v>
      </c>
      <c r="CW5543" s="174">
        <v>5</v>
      </c>
      <c r="CX5543" s="174">
        <v>1189.3340000000001</v>
      </c>
    </row>
    <row r="5544" spans="84:102" x14ac:dyDescent="0.25">
      <c r="CF5544" s="3" t="s">
        <v>3073</v>
      </c>
      <c r="CG5544" s="174">
        <v>3230</v>
      </c>
      <c r="CH5544" s="174">
        <v>158457</v>
      </c>
      <c r="CI5544" s="174">
        <v>5</v>
      </c>
      <c r="CJ5544" s="174">
        <v>1189.3019999999999</v>
      </c>
      <c r="CK5544" s="174">
        <v>1189.3019999999999</v>
      </c>
      <c r="CU5544" s="174">
        <v>3230</v>
      </c>
      <c r="CV5544" s="174">
        <v>158457</v>
      </c>
      <c r="CW5544" s="174">
        <v>5</v>
      </c>
      <c r="CX5544" s="174">
        <v>1189.3019999999999</v>
      </c>
    </row>
    <row r="5545" spans="84:102" x14ac:dyDescent="0.25">
      <c r="CF5545" s="3" t="s">
        <v>3073</v>
      </c>
      <c r="CG5545" s="174">
        <v>151080</v>
      </c>
      <c r="CH5545" s="174">
        <v>2938</v>
      </c>
      <c r="CI5545" s="174">
        <v>5</v>
      </c>
      <c r="CJ5545" s="174">
        <v>1189.143</v>
      </c>
      <c r="CK5545" s="174">
        <v>1189.143</v>
      </c>
      <c r="CU5545" s="174">
        <v>151080</v>
      </c>
      <c r="CV5545" s="174">
        <v>2938</v>
      </c>
      <c r="CW5545" s="174">
        <v>5</v>
      </c>
      <c r="CX5545" s="174">
        <v>1189.143</v>
      </c>
    </row>
    <row r="5546" spans="84:102" x14ac:dyDescent="0.25">
      <c r="CF5546" s="3" t="s">
        <v>3073</v>
      </c>
      <c r="CG5546" s="174">
        <v>49476</v>
      </c>
      <c r="CH5546" s="174">
        <v>2661</v>
      </c>
      <c r="CI5546" s="174">
        <v>5</v>
      </c>
      <c r="CJ5546" s="174">
        <v>1189.0519999999999</v>
      </c>
      <c r="CK5546" s="174">
        <v>1189.0519999999999</v>
      </c>
      <c r="CU5546" s="174">
        <v>49476</v>
      </c>
      <c r="CV5546" s="174">
        <v>2661</v>
      </c>
      <c r="CW5546" s="174">
        <v>5</v>
      </c>
      <c r="CX5546" s="174">
        <v>1189.0519999999999</v>
      </c>
    </row>
    <row r="5547" spans="84:102" x14ac:dyDescent="0.25">
      <c r="CF5547" s="3" t="s">
        <v>3073</v>
      </c>
      <c r="CG5547" s="174">
        <v>183223</v>
      </c>
      <c r="CH5547" s="174">
        <v>3735</v>
      </c>
      <c r="CI5547" s="174">
        <v>5</v>
      </c>
      <c r="CJ5547" s="174">
        <v>1187.9449999999999</v>
      </c>
      <c r="CK5547" s="174">
        <v>1187.9449999999999</v>
      </c>
      <c r="CU5547" s="174">
        <v>183223</v>
      </c>
      <c r="CV5547" s="174">
        <v>3735</v>
      </c>
      <c r="CW5547" s="174">
        <v>5</v>
      </c>
      <c r="CX5547" s="174">
        <v>1187.9449999999999</v>
      </c>
    </row>
    <row r="5548" spans="84:102" x14ac:dyDescent="0.25">
      <c r="CF5548" s="3" t="s">
        <v>3073</v>
      </c>
      <c r="CG5548" s="174">
        <v>11508</v>
      </c>
      <c r="CH5548" s="174">
        <v>2143</v>
      </c>
      <c r="CI5548" s="174">
        <v>5</v>
      </c>
      <c r="CJ5548" s="174">
        <v>1187.798</v>
      </c>
      <c r="CK5548" s="174">
        <v>1187.798</v>
      </c>
      <c r="CU5548" s="174">
        <v>11508</v>
      </c>
      <c r="CV5548" s="174">
        <v>2143</v>
      </c>
      <c r="CW5548" s="174">
        <v>5</v>
      </c>
      <c r="CX5548" s="174">
        <v>1187.798</v>
      </c>
    </row>
    <row r="5549" spans="84:102" x14ac:dyDescent="0.25">
      <c r="CF5549" s="3" t="s">
        <v>3073</v>
      </c>
      <c r="CG5549" s="174">
        <v>2198</v>
      </c>
      <c r="CH5549" s="174">
        <v>15592</v>
      </c>
      <c r="CI5549" s="174">
        <v>5</v>
      </c>
      <c r="CJ5549" s="174">
        <v>1187.539</v>
      </c>
      <c r="CK5549" s="174">
        <v>1187.539</v>
      </c>
      <c r="CU5549" s="174">
        <v>2198</v>
      </c>
      <c r="CV5549" s="174">
        <v>15592</v>
      </c>
      <c r="CW5549" s="174">
        <v>5</v>
      </c>
      <c r="CX5549" s="174">
        <v>1187.539</v>
      </c>
    </row>
    <row r="5550" spans="84:102" x14ac:dyDescent="0.25">
      <c r="CF5550" s="3" t="s">
        <v>3073</v>
      </c>
      <c r="CG5550" s="174">
        <v>150824</v>
      </c>
      <c r="CH5550" s="174">
        <v>3128</v>
      </c>
      <c r="CI5550" s="174">
        <v>5</v>
      </c>
      <c r="CJ5550" s="174">
        <v>1187.482</v>
      </c>
      <c r="CK5550" s="174">
        <v>1187.482</v>
      </c>
      <c r="CU5550" s="174">
        <v>150824</v>
      </c>
      <c r="CV5550" s="174">
        <v>3128</v>
      </c>
      <c r="CW5550" s="174">
        <v>5</v>
      </c>
      <c r="CX5550" s="174">
        <v>1187.482</v>
      </c>
    </row>
    <row r="5551" spans="84:102" x14ac:dyDescent="0.25">
      <c r="CF5551" s="3" t="s">
        <v>3073</v>
      </c>
      <c r="CG5551" s="174">
        <v>1715</v>
      </c>
      <c r="CH5551" s="174">
        <v>63571</v>
      </c>
      <c r="CI5551" s="174">
        <v>5</v>
      </c>
      <c r="CJ5551" s="174">
        <v>1187.04</v>
      </c>
      <c r="CK5551" s="174">
        <v>1187.04</v>
      </c>
      <c r="CU5551" s="174">
        <v>1715</v>
      </c>
      <c r="CV5551" s="174">
        <v>63571</v>
      </c>
      <c r="CW5551" s="174">
        <v>5</v>
      </c>
      <c r="CX5551" s="174">
        <v>1187.04</v>
      </c>
    </row>
    <row r="5552" spans="84:102" x14ac:dyDescent="0.25">
      <c r="CF5552" s="3" t="s">
        <v>3073</v>
      </c>
      <c r="CG5552" s="174">
        <v>86624</v>
      </c>
      <c r="CH5552" s="174">
        <v>1534</v>
      </c>
      <c r="CI5552" s="174">
        <v>5</v>
      </c>
      <c r="CJ5552" s="174">
        <v>1187.0050000000001</v>
      </c>
      <c r="CK5552" s="174">
        <v>1187.0050000000001</v>
      </c>
      <c r="CU5552" s="174">
        <v>86624</v>
      </c>
      <c r="CV5552" s="174">
        <v>1534</v>
      </c>
      <c r="CW5552" s="174">
        <v>5</v>
      </c>
      <c r="CX5552" s="174">
        <v>1187.0050000000001</v>
      </c>
    </row>
    <row r="5553" spans="84:102" x14ac:dyDescent="0.25">
      <c r="CF5553" s="3" t="s">
        <v>3073</v>
      </c>
      <c r="CG5553" s="174">
        <v>2932</v>
      </c>
      <c r="CH5553" s="174">
        <v>151491</v>
      </c>
      <c r="CI5553" s="174">
        <v>5</v>
      </c>
      <c r="CJ5553" s="174">
        <v>1186.825</v>
      </c>
      <c r="CK5553" s="174">
        <v>1186.825</v>
      </c>
      <c r="CU5553" s="174">
        <v>2932</v>
      </c>
      <c r="CV5553" s="174">
        <v>151491</v>
      </c>
      <c r="CW5553" s="174">
        <v>5</v>
      </c>
      <c r="CX5553" s="174">
        <v>1186.825</v>
      </c>
    </row>
    <row r="5554" spans="84:102" x14ac:dyDescent="0.25">
      <c r="CF5554" s="3" t="s">
        <v>3073</v>
      </c>
      <c r="CG5554" s="174">
        <v>3256</v>
      </c>
      <c r="CH5554" s="174">
        <v>157651</v>
      </c>
      <c r="CI5554" s="174">
        <v>5</v>
      </c>
      <c r="CJ5554" s="174">
        <v>1186.806</v>
      </c>
      <c r="CK5554" s="174">
        <v>1186.806</v>
      </c>
      <c r="CU5554" s="174">
        <v>3256</v>
      </c>
      <c r="CV5554" s="174">
        <v>157651</v>
      </c>
      <c r="CW5554" s="174">
        <v>5</v>
      </c>
      <c r="CX5554" s="174">
        <v>1186.806</v>
      </c>
    </row>
    <row r="5555" spans="84:102" x14ac:dyDescent="0.25">
      <c r="CF5555" s="3" t="s">
        <v>3073</v>
      </c>
      <c r="CG5555" s="174">
        <v>142832</v>
      </c>
      <c r="CH5555" s="174">
        <v>3089</v>
      </c>
      <c r="CI5555" s="174">
        <v>5</v>
      </c>
      <c r="CJ5555" s="174">
        <v>1186.7909999999999</v>
      </c>
      <c r="CK5555" s="174">
        <v>1186.7909999999999</v>
      </c>
      <c r="CU5555" s="174">
        <v>142832</v>
      </c>
      <c r="CV5555" s="174">
        <v>3089</v>
      </c>
      <c r="CW5555" s="174">
        <v>5</v>
      </c>
      <c r="CX5555" s="174">
        <v>1186.7909999999999</v>
      </c>
    </row>
    <row r="5556" spans="84:102" x14ac:dyDescent="0.25">
      <c r="CF5556" s="3" t="s">
        <v>3073</v>
      </c>
      <c r="CG5556" s="174">
        <v>3279</v>
      </c>
      <c r="CH5556" s="174">
        <v>163354</v>
      </c>
      <c r="CI5556" s="174">
        <v>5</v>
      </c>
      <c r="CJ5556" s="174">
        <v>1186.5350000000001</v>
      </c>
      <c r="CK5556" s="174">
        <v>1186.5350000000001</v>
      </c>
      <c r="CU5556" s="174">
        <v>3279</v>
      </c>
      <c r="CV5556" s="174">
        <v>163354</v>
      </c>
      <c r="CW5556" s="174">
        <v>5</v>
      </c>
      <c r="CX5556" s="174">
        <v>1186.5350000000001</v>
      </c>
    </row>
    <row r="5557" spans="84:102" x14ac:dyDescent="0.25">
      <c r="CF5557" s="3" t="s">
        <v>3073</v>
      </c>
      <c r="CG5557" s="174">
        <v>69599</v>
      </c>
      <c r="CH5557" s="174">
        <v>1911</v>
      </c>
      <c r="CI5557" s="174">
        <v>5</v>
      </c>
      <c r="CJ5557" s="174">
        <v>1185.9739999999999</v>
      </c>
      <c r="CK5557" s="174">
        <v>1185.9739999999999</v>
      </c>
      <c r="CU5557" s="174">
        <v>69599</v>
      </c>
      <c r="CV5557" s="174">
        <v>1911</v>
      </c>
      <c r="CW5557" s="174">
        <v>5</v>
      </c>
      <c r="CX5557" s="174">
        <v>1185.9739999999999</v>
      </c>
    </row>
    <row r="5558" spans="84:102" x14ac:dyDescent="0.25">
      <c r="CF5558" s="3" t="s">
        <v>3073</v>
      </c>
      <c r="CG5558" s="174">
        <v>557</v>
      </c>
      <c r="CH5558" s="174">
        <v>83425</v>
      </c>
      <c r="CI5558" s="174">
        <v>5</v>
      </c>
      <c r="CJ5558" s="174">
        <v>1185.941</v>
      </c>
      <c r="CK5558" s="174">
        <v>1185.941</v>
      </c>
      <c r="CU5558" s="174">
        <v>557</v>
      </c>
      <c r="CV5558" s="174">
        <v>83425</v>
      </c>
      <c r="CW5558" s="174">
        <v>5</v>
      </c>
      <c r="CX5558" s="174">
        <v>1185.941</v>
      </c>
    </row>
    <row r="5559" spans="84:102" x14ac:dyDescent="0.25">
      <c r="CF5559" s="3" t="s">
        <v>3073</v>
      </c>
      <c r="CG5559" s="174">
        <v>2514</v>
      </c>
      <c r="CH5559" s="174">
        <v>38438</v>
      </c>
      <c r="CI5559" s="174">
        <v>5</v>
      </c>
      <c r="CJ5559" s="174">
        <v>1185.8399999999999</v>
      </c>
      <c r="CK5559" s="174">
        <v>1185.8399999999999</v>
      </c>
      <c r="CU5559" s="174">
        <v>2514</v>
      </c>
      <c r="CV5559" s="174">
        <v>38438</v>
      </c>
      <c r="CW5559" s="174">
        <v>5</v>
      </c>
      <c r="CX5559" s="174">
        <v>1185.8399999999999</v>
      </c>
    </row>
    <row r="5560" spans="84:102" x14ac:dyDescent="0.25">
      <c r="CF5560" s="3" t="s">
        <v>3073</v>
      </c>
      <c r="CG5560" s="174">
        <v>137525</v>
      </c>
      <c r="CH5560" s="174">
        <v>3078</v>
      </c>
      <c r="CI5560" s="174">
        <v>5</v>
      </c>
      <c r="CJ5560" s="174">
        <v>1185.694</v>
      </c>
      <c r="CK5560" s="174">
        <v>1185.694</v>
      </c>
      <c r="CU5560" s="174">
        <v>137525</v>
      </c>
      <c r="CV5560" s="174">
        <v>3078</v>
      </c>
      <c r="CW5560" s="174">
        <v>5</v>
      </c>
      <c r="CX5560" s="174">
        <v>1185.694</v>
      </c>
    </row>
    <row r="5561" spans="84:102" x14ac:dyDescent="0.25">
      <c r="CF5561" s="3" t="s">
        <v>3073</v>
      </c>
      <c r="CG5561" s="174">
        <v>83148</v>
      </c>
      <c r="CH5561" s="174">
        <v>437</v>
      </c>
      <c r="CI5561" s="174">
        <v>5</v>
      </c>
      <c r="CJ5561" s="174">
        <v>1185.644</v>
      </c>
      <c r="CK5561" s="174">
        <v>1185.644</v>
      </c>
      <c r="CU5561" s="174">
        <v>83148</v>
      </c>
      <c r="CV5561" s="174">
        <v>437</v>
      </c>
      <c r="CW5561" s="174">
        <v>5</v>
      </c>
      <c r="CX5561" s="174">
        <v>1185.644</v>
      </c>
    </row>
    <row r="5562" spans="84:102" x14ac:dyDescent="0.25">
      <c r="CF5562" s="3" t="s">
        <v>3073</v>
      </c>
      <c r="CG5562" s="174">
        <v>42459</v>
      </c>
      <c r="CH5562" s="174">
        <v>2605</v>
      </c>
      <c r="CI5562" s="174">
        <v>5</v>
      </c>
      <c r="CJ5562" s="174">
        <v>1185.625</v>
      </c>
      <c r="CK5562" s="174">
        <v>1185.625</v>
      </c>
      <c r="CU5562" s="174">
        <v>42459</v>
      </c>
      <c r="CV5562" s="174">
        <v>2605</v>
      </c>
      <c r="CW5562" s="174">
        <v>5</v>
      </c>
      <c r="CX5562" s="174">
        <v>1185.625</v>
      </c>
    </row>
    <row r="5563" spans="84:102" x14ac:dyDescent="0.25">
      <c r="CF5563" s="3" t="s">
        <v>3073</v>
      </c>
      <c r="CG5563" s="174">
        <v>94989</v>
      </c>
      <c r="CH5563" s="174">
        <v>1474</v>
      </c>
      <c r="CI5563" s="174">
        <v>5</v>
      </c>
      <c r="CJ5563" s="174">
        <v>1185.491</v>
      </c>
      <c r="CK5563" s="174">
        <v>1185.491</v>
      </c>
      <c r="CU5563" s="174">
        <v>94989</v>
      </c>
      <c r="CV5563" s="174">
        <v>1474</v>
      </c>
      <c r="CW5563" s="174">
        <v>5</v>
      </c>
      <c r="CX5563" s="174">
        <v>1185.491</v>
      </c>
    </row>
    <row r="5564" spans="84:102" x14ac:dyDescent="0.25">
      <c r="CF5564" s="3" t="s">
        <v>3073</v>
      </c>
      <c r="CG5564" s="174">
        <v>66670</v>
      </c>
      <c r="CH5564" s="174">
        <v>147</v>
      </c>
      <c r="CI5564" s="174">
        <v>5</v>
      </c>
      <c r="CJ5564" s="174">
        <v>1185.3140000000001</v>
      </c>
      <c r="CK5564" s="174">
        <v>1185.3140000000001</v>
      </c>
      <c r="CU5564" s="174">
        <v>66670</v>
      </c>
      <c r="CV5564" s="174">
        <v>147</v>
      </c>
      <c r="CW5564" s="174">
        <v>5</v>
      </c>
      <c r="CX5564" s="174">
        <v>1185.3140000000001</v>
      </c>
    </row>
    <row r="5565" spans="84:102" x14ac:dyDescent="0.25">
      <c r="CF5565" s="3" t="s">
        <v>3073</v>
      </c>
      <c r="CG5565" s="174">
        <v>438</v>
      </c>
      <c r="CH5565" s="174">
        <v>82283</v>
      </c>
      <c r="CI5565" s="174">
        <v>5</v>
      </c>
      <c r="CJ5565" s="174">
        <v>1185.1479999999999</v>
      </c>
      <c r="CK5565" s="174">
        <v>1185.1479999999999</v>
      </c>
      <c r="CU5565" s="174">
        <v>438</v>
      </c>
      <c r="CV5565" s="174">
        <v>82283</v>
      </c>
      <c r="CW5565" s="174">
        <v>5</v>
      </c>
      <c r="CX5565" s="174">
        <v>1185.1479999999999</v>
      </c>
    </row>
    <row r="5566" spans="84:102" x14ac:dyDescent="0.25">
      <c r="CF5566" s="3" t="s">
        <v>3073</v>
      </c>
      <c r="CG5566" s="174">
        <v>2562</v>
      </c>
      <c r="CH5566" s="174">
        <v>43937</v>
      </c>
      <c r="CI5566" s="174">
        <v>5</v>
      </c>
      <c r="CJ5566" s="174">
        <v>1184.71</v>
      </c>
      <c r="CK5566" s="174">
        <v>1184.71</v>
      </c>
      <c r="CU5566" s="174">
        <v>2562</v>
      </c>
      <c r="CV5566" s="174">
        <v>43937</v>
      </c>
      <c r="CW5566" s="174">
        <v>5</v>
      </c>
      <c r="CX5566" s="174">
        <v>1184.71</v>
      </c>
    </row>
    <row r="5567" spans="84:102" x14ac:dyDescent="0.25">
      <c r="CF5567" s="3" t="s">
        <v>3073</v>
      </c>
      <c r="CG5567" s="174">
        <v>111023</v>
      </c>
      <c r="CH5567" s="174">
        <v>1364</v>
      </c>
      <c r="CI5567" s="174">
        <v>5</v>
      </c>
      <c r="CJ5567" s="174">
        <v>1184.4590000000001</v>
      </c>
      <c r="CK5567" s="174">
        <v>1184.4590000000001</v>
      </c>
      <c r="CU5567" s="174">
        <v>111023</v>
      </c>
      <c r="CV5567" s="174">
        <v>1364</v>
      </c>
      <c r="CW5567" s="174">
        <v>5</v>
      </c>
      <c r="CX5567" s="174">
        <v>1184.4590000000001</v>
      </c>
    </row>
    <row r="5568" spans="84:102" x14ac:dyDescent="0.25">
      <c r="CF5568" s="3" t="s">
        <v>3073</v>
      </c>
      <c r="CG5568" s="174">
        <v>75137</v>
      </c>
      <c r="CH5568" s="174">
        <v>3537</v>
      </c>
      <c r="CI5568" s="174">
        <v>5</v>
      </c>
      <c r="CJ5568" s="174">
        <v>1184.318</v>
      </c>
      <c r="CK5568" s="174">
        <v>1184.318</v>
      </c>
      <c r="CU5568" s="174">
        <v>75137</v>
      </c>
      <c r="CV5568" s="174">
        <v>3537</v>
      </c>
      <c r="CW5568" s="174">
        <v>5</v>
      </c>
      <c r="CX5568" s="174">
        <v>1184.318</v>
      </c>
    </row>
    <row r="5569" spans="84:102" x14ac:dyDescent="0.25">
      <c r="CF5569" s="3" t="s">
        <v>3073</v>
      </c>
      <c r="CG5569" s="174">
        <v>3191</v>
      </c>
      <c r="CH5569" s="174">
        <v>153995</v>
      </c>
      <c r="CI5569" s="174">
        <v>5</v>
      </c>
      <c r="CJ5569" s="174">
        <v>1184.3</v>
      </c>
      <c r="CK5569" s="174">
        <v>1184.3</v>
      </c>
      <c r="CU5569" s="174">
        <v>3191</v>
      </c>
      <c r="CV5569" s="174">
        <v>153995</v>
      </c>
      <c r="CW5569" s="174">
        <v>5</v>
      </c>
      <c r="CX5569" s="174">
        <v>1184.3</v>
      </c>
    </row>
    <row r="5570" spans="84:102" x14ac:dyDescent="0.25">
      <c r="CF5570" s="3" t="s">
        <v>3073</v>
      </c>
      <c r="CG5570" s="174">
        <v>128810</v>
      </c>
      <c r="CH5570" s="174">
        <v>1239</v>
      </c>
      <c r="CI5570" s="174">
        <v>5</v>
      </c>
      <c r="CJ5570" s="174">
        <v>1184.279</v>
      </c>
      <c r="CK5570" s="174">
        <v>1184.279</v>
      </c>
      <c r="CU5570" s="174">
        <v>128810</v>
      </c>
      <c r="CV5570" s="174">
        <v>1239</v>
      </c>
      <c r="CW5570" s="174">
        <v>5</v>
      </c>
      <c r="CX5570" s="174">
        <v>1184.279</v>
      </c>
    </row>
    <row r="5571" spans="84:102" x14ac:dyDescent="0.25">
      <c r="CF5571" s="3" t="s">
        <v>3073</v>
      </c>
      <c r="CG5571" s="174">
        <v>67438</v>
      </c>
      <c r="CH5571" s="174">
        <v>132</v>
      </c>
      <c r="CI5571" s="174">
        <v>5</v>
      </c>
      <c r="CJ5571" s="174">
        <v>1184.1310000000001</v>
      </c>
      <c r="CK5571" s="174">
        <v>1184.1310000000001</v>
      </c>
      <c r="CU5571" s="174">
        <v>67438</v>
      </c>
      <c r="CV5571" s="174">
        <v>132</v>
      </c>
      <c r="CW5571" s="174">
        <v>5</v>
      </c>
      <c r="CX5571" s="174">
        <v>1184.1310000000001</v>
      </c>
    </row>
    <row r="5572" spans="84:102" x14ac:dyDescent="0.25">
      <c r="CF5572" s="3" t="s">
        <v>3073</v>
      </c>
      <c r="CG5572" s="174">
        <v>163793</v>
      </c>
      <c r="CH5572" s="174">
        <v>3295</v>
      </c>
      <c r="CI5572" s="174">
        <v>5</v>
      </c>
      <c r="CJ5572" s="174">
        <v>1183.867</v>
      </c>
      <c r="CK5572" s="174">
        <v>1183.867</v>
      </c>
      <c r="CU5572" s="174">
        <v>163793</v>
      </c>
      <c r="CV5572" s="174">
        <v>3295</v>
      </c>
      <c r="CW5572" s="174">
        <v>5</v>
      </c>
      <c r="CX5572" s="174">
        <v>1183.867</v>
      </c>
    </row>
    <row r="5573" spans="84:102" x14ac:dyDescent="0.25">
      <c r="CF5573" s="3" t="s">
        <v>3073</v>
      </c>
      <c r="CG5573" s="174">
        <v>82903</v>
      </c>
      <c r="CH5573" s="174">
        <v>435</v>
      </c>
      <c r="CI5573" s="174">
        <v>5</v>
      </c>
      <c r="CJ5573" s="174">
        <v>1183.8389999999999</v>
      </c>
      <c r="CK5573" s="174">
        <v>1183.8389999999999</v>
      </c>
      <c r="CU5573" s="174">
        <v>82903</v>
      </c>
      <c r="CV5573" s="174">
        <v>435</v>
      </c>
      <c r="CW5573" s="174">
        <v>5</v>
      </c>
      <c r="CX5573" s="174">
        <v>1183.8389999999999</v>
      </c>
    </row>
    <row r="5574" spans="84:102" x14ac:dyDescent="0.25">
      <c r="CF5574" s="3" t="s">
        <v>3073</v>
      </c>
      <c r="CG5574" s="174">
        <v>339</v>
      </c>
      <c r="CH5574" s="174">
        <v>75024</v>
      </c>
      <c r="CI5574" s="174">
        <v>5</v>
      </c>
      <c r="CJ5574" s="174">
        <v>1183.616</v>
      </c>
      <c r="CK5574" s="174">
        <v>1183.616</v>
      </c>
      <c r="CU5574" s="174">
        <v>339</v>
      </c>
      <c r="CV5574" s="174">
        <v>75024</v>
      </c>
      <c r="CW5574" s="174">
        <v>5</v>
      </c>
      <c r="CX5574" s="174">
        <v>1183.616</v>
      </c>
    </row>
    <row r="5575" spans="84:102" x14ac:dyDescent="0.25">
      <c r="CF5575" s="3" t="s">
        <v>3073</v>
      </c>
      <c r="CG5575" s="174">
        <v>181516</v>
      </c>
      <c r="CH5575" s="174">
        <v>3453</v>
      </c>
      <c r="CI5575" s="174">
        <v>5</v>
      </c>
      <c r="CJ5575" s="174">
        <v>1183.5820000000001</v>
      </c>
      <c r="CK5575" s="174">
        <v>1183.5820000000001</v>
      </c>
      <c r="CU5575" s="174">
        <v>181516</v>
      </c>
      <c r="CV5575" s="174">
        <v>3453</v>
      </c>
      <c r="CW5575" s="174">
        <v>5</v>
      </c>
      <c r="CX5575" s="174">
        <v>1183.5820000000001</v>
      </c>
    </row>
    <row r="5576" spans="84:102" x14ac:dyDescent="0.25">
      <c r="CF5576" s="3" t="s">
        <v>3073</v>
      </c>
      <c r="CG5576" s="174">
        <v>3643</v>
      </c>
      <c r="CH5576" s="174">
        <v>99646</v>
      </c>
      <c r="CI5576" s="174">
        <v>5</v>
      </c>
      <c r="CJ5576" s="174">
        <v>1183.443</v>
      </c>
      <c r="CK5576" s="174">
        <v>1183.443</v>
      </c>
      <c r="CU5576" s="174">
        <v>3643</v>
      </c>
      <c r="CV5576" s="174">
        <v>99646</v>
      </c>
      <c r="CW5576" s="174">
        <v>5</v>
      </c>
      <c r="CX5576" s="174">
        <v>1183.443</v>
      </c>
    </row>
    <row r="5577" spans="84:102" x14ac:dyDescent="0.25">
      <c r="CF5577" s="3" t="s">
        <v>3073</v>
      </c>
      <c r="CG5577" s="174">
        <v>51151</v>
      </c>
      <c r="CH5577" s="174">
        <v>1825</v>
      </c>
      <c r="CI5577" s="174">
        <v>5</v>
      </c>
      <c r="CJ5577" s="174">
        <v>1183.229</v>
      </c>
      <c r="CK5577" s="174">
        <v>1183.229</v>
      </c>
      <c r="CU5577" s="174">
        <v>51151</v>
      </c>
      <c r="CV5577" s="174">
        <v>1825</v>
      </c>
      <c r="CW5577" s="174">
        <v>5</v>
      </c>
      <c r="CX5577" s="174">
        <v>1183.229</v>
      </c>
    </row>
    <row r="5578" spans="84:102" x14ac:dyDescent="0.25">
      <c r="CF5578" s="3" t="s">
        <v>3073</v>
      </c>
      <c r="CG5578" s="174">
        <v>82507</v>
      </c>
      <c r="CH5578" s="174">
        <v>1589</v>
      </c>
      <c r="CI5578" s="174">
        <v>5</v>
      </c>
      <c r="CJ5578" s="174">
        <v>1183.1410000000001</v>
      </c>
      <c r="CK5578" s="174">
        <v>1183.1410000000001</v>
      </c>
      <c r="CU5578" s="174">
        <v>82507</v>
      </c>
      <c r="CV5578" s="174">
        <v>1589</v>
      </c>
      <c r="CW5578" s="174">
        <v>5</v>
      </c>
      <c r="CX5578" s="174">
        <v>1183.1410000000001</v>
      </c>
    </row>
    <row r="5579" spans="84:102" x14ac:dyDescent="0.25">
      <c r="CF5579" s="3" t="s">
        <v>3073</v>
      </c>
      <c r="CG5579" s="174">
        <v>56</v>
      </c>
      <c r="CH5579" s="174">
        <v>64849</v>
      </c>
      <c r="CI5579" s="174">
        <v>5</v>
      </c>
      <c r="CJ5579" s="174">
        <v>1183.1089999999999</v>
      </c>
      <c r="CK5579" s="174">
        <v>1183.1089999999999</v>
      </c>
      <c r="CU5579" s="174">
        <v>56</v>
      </c>
      <c r="CV5579" s="174">
        <v>64849</v>
      </c>
      <c r="CW5579" s="174">
        <v>5</v>
      </c>
      <c r="CX5579" s="174">
        <v>1183.1089999999999</v>
      </c>
    </row>
    <row r="5580" spans="84:102" x14ac:dyDescent="0.25">
      <c r="CF5580" s="3" t="s">
        <v>3073</v>
      </c>
      <c r="CG5580" s="174">
        <v>488</v>
      </c>
      <c r="CH5580" s="174">
        <v>83916</v>
      </c>
      <c r="CI5580" s="174">
        <v>5</v>
      </c>
      <c r="CJ5580" s="174">
        <v>1183.002</v>
      </c>
      <c r="CK5580" s="174">
        <v>1183.002</v>
      </c>
      <c r="CU5580" s="174">
        <v>488</v>
      </c>
      <c r="CV5580" s="174">
        <v>83916</v>
      </c>
      <c r="CW5580" s="174">
        <v>5</v>
      </c>
      <c r="CX5580" s="174">
        <v>1183.002</v>
      </c>
    </row>
    <row r="5581" spans="84:102" x14ac:dyDescent="0.25">
      <c r="CF5581" s="3" t="s">
        <v>3073</v>
      </c>
      <c r="CG5581" s="174">
        <v>152260</v>
      </c>
      <c r="CH5581" s="174">
        <v>2936</v>
      </c>
      <c r="CI5581" s="174">
        <v>5</v>
      </c>
      <c r="CJ5581" s="174">
        <v>1182.9269999999999</v>
      </c>
      <c r="CK5581" s="174">
        <v>1182.9269999999999</v>
      </c>
      <c r="CU5581" s="174">
        <v>152260</v>
      </c>
      <c r="CV5581" s="174">
        <v>2936</v>
      </c>
      <c r="CW5581" s="174">
        <v>5</v>
      </c>
      <c r="CX5581" s="174">
        <v>1182.9269999999999</v>
      </c>
    </row>
    <row r="5582" spans="84:102" x14ac:dyDescent="0.25">
      <c r="CF5582" s="3" t="s">
        <v>3073</v>
      </c>
      <c r="CG5582" s="174">
        <v>1779</v>
      </c>
      <c r="CH5582" s="174">
        <v>56669</v>
      </c>
      <c r="CI5582" s="174">
        <v>5</v>
      </c>
      <c r="CJ5582" s="174">
        <v>1182.857</v>
      </c>
      <c r="CK5582" s="174">
        <v>1182.857</v>
      </c>
      <c r="CU5582" s="174">
        <v>1779</v>
      </c>
      <c r="CV5582" s="174">
        <v>56669</v>
      </c>
      <c r="CW5582" s="174">
        <v>5</v>
      </c>
      <c r="CX5582" s="174">
        <v>1182.857</v>
      </c>
    </row>
    <row r="5583" spans="84:102" x14ac:dyDescent="0.25">
      <c r="CF5583" s="3" t="s">
        <v>3073</v>
      </c>
      <c r="CG5583" s="174">
        <v>3282</v>
      </c>
      <c r="CH5583" s="174">
        <v>161322</v>
      </c>
      <c r="CI5583" s="174">
        <v>5</v>
      </c>
      <c r="CJ5583" s="174">
        <v>1182.77</v>
      </c>
      <c r="CK5583" s="174">
        <v>1182.77</v>
      </c>
      <c r="CU5583" s="174">
        <v>3282</v>
      </c>
      <c r="CV5583" s="174">
        <v>161322</v>
      </c>
      <c r="CW5583" s="174">
        <v>5</v>
      </c>
      <c r="CX5583" s="174">
        <v>1182.77</v>
      </c>
    </row>
    <row r="5584" spans="84:102" x14ac:dyDescent="0.25">
      <c r="CF5584" s="3" t="s">
        <v>3073</v>
      </c>
      <c r="CG5584" s="174">
        <v>98831</v>
      </c>
      <c r="CH5584" s="174">
        <v>764</v>
      </c>
      <c r="CI5584" s="174">
        <v>5</v>
      </c>
      <c r="CJ5584" s="174">
        <v>1182.625</v>
      </c>
      <c r="CK5584" s="174">
        <v>1182.625</v>
      </c>
      <c r="CU5584" s="174">
        <v>98831</v>
      </c>
      <c r="CV5584" s="174">
        <v>764</v>
      </c>
      <c r="CW5584" s="174">
        <v>5</v>
      </c>
      <c r="CX5584" s="174">
        <v>1182.625</v>
      </c>
    </row>
    <row r="5585" spans="84:102" x14ac:dyDescent="0.25">
      <c r="CF5585" s="3" t="s">
        <v>3073</v>
      </c>
      <c r="CG5585" s="174">
        <v>1691</v>
      </c>
      <c r="CH5585" s="174">
        <v>67997</v>
      </c>
      <c r="CI5585" s="174">
        <v>5</v>
      </c>
      <c r="CJ5585" s="174">
        <v>1182.5219999999999</v>
      </c>
      <c r="CK5585" s="174">
        <v>1182.5219999999999</v>
      </c>
      <c r="CU5585" s="174">
        <v>1691</v>
      </c>
      <c r="CV5585" s="174">
        <v>67997</v>
      </c>
      <c r="CW5585" s="174">
        <v>5</v>
      </c>
      <c r="CX5585" s="174">
        <v>1182.5219999999999</v>
      </c>
    </row>
    <row r="5586" spans="84:102" x14ac:dyDescent="0.25">
      <c r="CF5586" s="3" t="s">
        <v>3073</v>
      </c>
      <c r="CG5586" s="174">
        <v>670</v>
      </c>
      <c r="CH5586" s="174">
        <v>93133</v>
      </c>
      <c r="CI5586" s="174">
        <v>5</v>
      </c>
      <c r="CJ5586" s="174">
        <v>1182.402</v>
      </c>
      <c r="CK5586" s="174">
        <v>1182.402</v>
      </c>
      <c r="CU5586" s="174">
        <v>670</v>
      </c>
      <c r="CV5586" s="174">
        <v>93133</v>
      </c>
      <c r="CW5586" s="174">
        <v>5</v>
      </c>
      <c r="CX5586" s="174">
        <v>1182.402</v>
      </c>
    </row>
    <row r="5587" spans="84:102" x14ac:dyDescent="0.25">
      <c r="CF5587" s="3" t="s">
        <v>3073</v>
      </c>
      <c r="CG5587" s="174">
        <v>103003</v>
      </c>
      <c r="CH5587" s="174">
        <v>791</v>
      </c>
      <c r="CI5587" s="174">
        <v>5</v>
      </c>
      <c r="CJ5587" s="174">
        <v>1182.002</v>
      </c>
      <c r="CK5587" s="174">
        <v>1182.002</v>
      </c>
      <c r="CU5587" s="174">
        <v>103003</v>
      </c>
      <c r="CV5587" s="174">
        <v>791</v>
      </c>
      <c r="CW5587" s="174">
        <v>5</v>
      </c>
      <c r="CX5587" s="174">
        <v>1182.002</v>
      </c>
    </row>
    <row r="5588" spans="84:102" x14ac:dyDescent="0.25">
      <c r="CF5588" s="3" t="s">
        <v>3073</v>
      </c>
      <c r="CG5588" s="174">
        <v>3110</v>
      </c>
      <c r="CH5588" s="174">
        <v>151955</v>
      </c>
      <c r="CI5588" s="174">
        <v>5</v>
      </c>
      <c r="CJ5588" s="174">
        <v>1181.8910000000001</v>
      </c>
      <c r="CK5588" s="174">
        <v>1181.8910000000001</v>
      </c>
      <c r="CU5588" s="174">
        <v>3110</v>
      </c>
      <c r="CV5588" s="174">
        <v>151955</v>
      </c>
      <c r="CW5588" s="174">
        <v>5</v>
      </c>
      <c r="CX5588" s="174">
        <v>1181.8910000000001</v>
      </c>
    </row>
    <row r="5589" spans="84:102" x14ac:dyDescent="0.25">
      <c r="CF5589" s="3" t="s">
        <v>3073</v>
      </c>
      <c r="CG5589" s="174">
        <v>2619</v>
      </c>
      <c r="CH5589" s="174">
        <v>46281</v>
      </c>
      <c r="CI5589" s="174">
        <v>5</v>
      </c>
      <c r="CJ5589" s="174">
        <v>1181.606</v>
      </c>
      <c r="CK5589" s="174">
        <v>1181.606</v>
      </c>
      <c r="CU5589" s="174">
        <v>2619</v>
      </c>
      <c r="CV5589" s="174">
        <v>46281</v>
      </c>
      <c r="CW5589" s="174">
        <v>5</v>
      </c>
      <c r="CX5589" s="174">
        <v>1181.606</v>
      </c>
    </row>
    <row r="5590" spans="84:102" x14ac:dyDescent="0.25">
      <c r="CF5590" s="3" t="s">
        <v>3073</v>
      </c>
      <c r="CG5590" s="174">
        <v>3430</v>
      </c>
      <c r="CH5590" s="174">
        <v>177826</v>
      </c>
      <c r="CI5590" s="174">
        <v>5</v>
      </c>
      <c r="CJ5590" s="174">
        <v>1181.4359999999999</v>
      </c>
      <c r="CK5590" s="174">
        <v>1181.4359999999999</v>
      </c>
      <c r="CU5590" s="174">
        <v>3430</v>
      </c>
      <c r="CV5590" s="174">
        <v>177826</v>
      </c>
      <c r="CW5590" s="174">
        <v>5</v>
      </c>
      <c r="CX5590" s="174">
        <v>1181.4359999999999</v>
      </c>
    </row>
    <row r="5591" spans="84:102" x14ac:dyDescent="0.25">
      <c r="CF5591" s="3" t="s">
        <v>3073</v>
      </c>
      <c r="CG5591" s="174">
        <v>59241</v>
      </c>
      <c r="CH5591" s="174">
        <v>1750</v>
      </c>
      <c r="CI5591" s="174">
        <v>5</v>
      </c>
      <c r="CJ5591" s="174">
        <v>1181.2260000000001</v>
      </c>
      <c r="CK5591" s="174">
        <v>1181.2260000000001</v>
      </c>
      <c r="CU5591" s="174">
        <v>59241</v>
      </c>
      <c r="CV5591" s="174">
        <v>1750</v>
      </c>
      <c r="CW5591" s="174">
        <v>5</v>
      </c>
      <c r="CX5591" s="174">
        <v>1181.2260000000001</v>
      </c>
    </row>
    <row r="5592" spans="84:102" x14ac:dyDescent="0.25">
      <c r="CF5592" s="3" t="s">
        <v>3073</v>
      </c>
      <c r="CG5592" s="174">
        <v>2678</v>
      </c>
      <c r="CH5592" s="174">
        <v>130733</v>
      </c>
      <c r="CI5592" s="174">
        <v>5</v>
      </c>
      <c r="CJ5592" s="174">
        <v>1179.6679999999999</v>
      </c>
      <c r="CK5592" s="174">
        <v>1179.6679999999999</v>
      </c>
      <c r="CU5592" s="174">
        <v>2678</v>
      </c>
      <c r="CV5592" s="174">
        <v>130733</v>
      </c>
      <c r="CW5592" s="174">
        <v>5</v>
      </c>
      <c r="CX5592" s="174">
        <v>1179.6679999999999</v>
      </c>
    </row>
    <row r="5593" spans="84:102" x14ac:dyDescent="0.25">
      <c r="CF5593" s="3" t="s">
        <v>3073</v>
      </c>
      <c r="CG5593" s="174">
        <v>1809</v>
      </c>
      <c r="CH5593" s="174">
        <v>54020</v>
      </c>
      <c r="CI5593" s="174">
        <v>5</v>
      </c>
      <c r="CJ5593" s="174">
        <v>1179.614</v>
      </c>
      <c r="CK5593" s="174">
        <v>1179.614</v>
      </c>
      <c r="CU5593" s="174">
        <v>1809</v>
      </c>
      <c r="CV5593" s="174">
        <v>54020</v>
      </c>
      <c r="CW5593" s="174">
        <v>5</v>
      </c>
      <c r="CX5593" s="174">
        <v>1179.614</v>
      </c>
    </row>
    <row r="5594" spans="84:102" x14ac:dyDescent="0.25">
      <c r="CF5594" s="3" t="s">
        <v>3073</v>
      </c>
      <c r="CG5594" s="174">
        <v>2489</v>
      </c>
      <c r="CH5594" s="174">
        <v>36840</v>
      </c>
      <c r="CI5594" s="174">
        <v>5</v>
      </c>
      <c r="CJ5594" s="174">
        <v>1179.4970000000001</v>
      </c>
      <c r="CK5594" s="174">
        <v>1179.4970000000001</v>
      </c>
      <c r="CU5594" s="174">
        <v>2489</v>
      </c>
      <c r="CV5594" s="174">
        <v>36840</v>
      </c>
      <c r="CW5594" s="174">
        <v>5</v>
      </c>
      <c r="CX5594" s="174">
        <v>1179.4970000000001</v>
      </c>
    </row>
    <row r="5595" spans="84:102" x14ac:dyDescent="0.25">
      <c r="CF5595" s="3" t="s">
        <v>3073</v>
      </c>
      <c r="CG5595" s="174">
        <v>1153</v>
      </c>
      <c r="CH5595" s="174">
        <v>147621</v>
      </c>
      <c r="CI5595" s="174">
        <v>5</v>
      </c>
      <c r="CJ5595" s="174">
        <v>1179.4649999999999</v>
      </c>
      <c r="CK5595" s="174">
        <v>1179.4649999999999</v>
      </c>
      <c r="CU5595" s="174">
        <v>1153</v>
      </c>
      <c r="CV5595" s="174">
        <v>147621</v>
      </c>
      <c r="CW5595" s="174">
        <v>5</v>
      </c>
      <c r="CX5595" s="174">
        <v>1179.4649999999999</v>
      </c>
    </row>
    <row r="5596" spans="84:102" x14ac:dyDescent="0.25">
      <c r="CF5596" s="3" t="s">
        <v>3073</v>
      </c>
      <c r="CG5596" s="174">
        <v>282</v>
      </c>
      <c r="CH5596" s="174">
        <v>73132</v>
      </c>
      <c r="CI5596" s="174">
        <v>5</v>
      </c>
      <c r="CJ5596" s="174">
        <v>1179.4110000000001</v>
      </c>
      <c r="CK5596" s="174">
        <v>1179.4110000000001</v>
      </c>
      <c r="CU5596" s="174">
        <v>282</v>
      </c>
      <c r="CV5596" s="174">
        <v>73132</v>
      </c>
      <c r="CW5596" s="174">
        <v>5</v>
      </c>
      <c r="CX5596" s="174">
        <v>1179.4110000000001</v>
      </c>
    </row>
    <row r="5597" spans="84:102" x14ac:dyDescent="0.25">
      <c r="CF5597" s="3" t="s">
        <v>3073</v>
      </c>
      <c r="CG5597" s="174">
        <v>3221</v>
      </c>
      <c r="CH5597" s="174">
        <v>156421</v>
      </c>
      <c r="CI5597" s="174">
        <v>5</v>
      </c>
      <c r="CJ5597" s="174">
        <v>1179.3130000000001</v>
      </c>
      <c r="CK5597" s="174">
        <v>1179.3130000000001</v>
      </c>
      <c r="CU5597" s="174">
        <v>3221</v>
      </c>
      <c r="CV5597" s="174">
        <v>156421</v>
      </c>
      <c r="CW5597" s="174">
        <v>5</v>
      </c>
      <c r="CX5597" s="174">
        <v>1179.3130000000001</v>
      </c>
    </row>
    <row r="5598" spans="84:102" x14ac:dyDescent="0.25">
      <c r="CF5598" s="3" t="s">
        <v>3073</v>
      </c>
      <c r="CG5598" s="174">
        <v>118707</v>
      </c>
      <c r="CH5598" s="174">
        <v>3678</v>
      </c>
      <c r="CI5598" s="174">
        <v>5</v>
      </c>
      <c r="CJ5598" s="174">
        <v>1178.8599999999999</v>
      </c>
      <c r="CK5598" s="174">
        <v>1178.8599999999999</v>
      </c>
      <c r="CU5598" s="174">
        <v>118707</v>
      </c>
      <c r="CV5598" s="174">
        <v>3678</v>
      </c>
      <c r="CW5598" s="174">
        <v>5</v>
      </c>
      <c r="CX5598" s="174">
        <v>1178.8599999999999</v>
      </c>
    </row>
    <row r="5599" spans="84:102" x14ac:dyDescent="0.25">
      <c r="CF5599" s="3" t="s">
        <v>3073</v>
      </c>
      <c r="CG5599" s="174">
        <v>3152</v>
      </c>
      <c r="CH5599" s="174">
        <v>150459</v>
      </c>
      <c r="CI5599" s="174">
        <v>5</v>
      </c>
      <c r="CJ5599" s="174">
        <v>1178.8140000000001</v>
      </c>
      <c r="CK5599" s="174">
        <v>1178.8140000000001</v>
      </c>
      <c r="CU5599" s="174">
        <v>3152</v>
      </c>
      <c r="CV5599" s="174">
        <v>150459</v>
      </c>
      <c r="CW5599" s="174">
        <v>5</v>
      </c>
      <c r="CX5599" s="174">
        <v>1178.8140000000001</v>
      </c>
    </row>
    <row r="5600" spans="84:102" x14ac:dyDescent="0.25">
      <c r="CF5600" s="3" t="s">
        <v>3073</v>
      </c>
      <c r="CG5600" s="174">
        <v>1934</v>
      </c>
      <c r="CH5600" s="174">
        <v>77448</v>
      </c>
      <c r="CI5600" s="174">
        <v>5</v>
      </c>
      <c r="CJ5600" s="174">
        <v>1178.732</v>
      </c>
      <c r="CK5600" s="174">
        <v>1178.732</v>
      </c>
      <c r="CU5600" s="174">
        <v>1934</v>
      </c>
      <c r="CV5600" s="174">
        <v>77448</v>
      </c>
      <c r="CW5600" s="174">
        <v>5</v>
      </c>
      <c r="CX5600" s="174">
        <v>1178.732</v>
      </c>
    </row>
    <row r="5601" spans="84:102" x14ac:dyDescent="0.25">
      <c r="CF5601" s="3" t="s">
        <v>3073</v>
      </c>
      <c r="CG5601" s="174">
        <v>73108</v>
      </c>
      <c r="CH5601" s="174">
        <v>280</v>
      </c>
      <c r="CI5601" s="174">
        <v>5</v>
      </c>
      <c r="CJ5601" s="174">
        <v>1178.671</v>
      </c>
      <c r="CK5601" s="174">
        <v>1178.671</v>
      </c>
      <c r="CU5601" s="174">
        <v>73108</v>
      </c>
      <c r="CV5601" s="174">
        <v>280</v>
      </c>
      <c r="CW5601" s="174">
        <v>5</v>
      </c>
      <c r="CX5601" s="174">
        <v>1178.671</v>
      </c>
    </row>
    <row r="5602" spans="84:102" x14ac:dyDescent="0.25">
      <c r="CF5602" s="3" t="s">
        <v>3073</v>
      </c>
      <c r="CG5602" s="174">
        <v>160</v>
      </c>
      <c r="CH5602" s="174">
        <v>68235</v>
      </c>
      <c r="CI5602" s="174">
        <v>5</v>
      </c>
      <c r="CJ5602" s="174">
        <v>1178.6600000000001</v>
      </c>
      <c r="CK5602" s="174">
        <v>1178.6600000000001</v>
      </c>
      <c r="CU5602" s="174">
        <v>160</v>
      </c>
      <c r="CV5602" s="174">
        <v>68235</v>
      </c>
      <c r="CW5602" s="174">
        <v>5</v>
      </c>
      <c r="CX5602" s="174">
        <v>1178.6600000000001</v>
      </c>
    </row>
    <row r="5603" spans="84:102" x14ac:dyDescent="0.25">
      <c r="CF5603" s="3" t="s">
        <v>3073</v>
      </c>
      <c r="CG5603" s="174">
        <v>3643</v>
      </c>
      <c r="CH5603" s="174">
        <v>100960</v>
      </c>
      <c r="CI5603" s="174">
        <v>5</v>
      </c>
      <c r="CJ5603" s="174">
        <v>1178.5139999999999</v>
      </c>
      <c r="CK5603" s="174">
        <v>1178.5139999999999</v>
      </c>
      <c r="CU5603" s="174">
        <v>3643</v>
      </c>
      <c r="CV5603" s="174">
        <v>100960</v>
      </c>
      <c r="CW5603" s="174">
        <v>5</v>
      </c>
      <c r="CX5603" s="174">
        <v>1178.5139999999999</v>
      </c>
    </row>
    <row r="5604" spans="84:102" x14ac:dyDescent="0.25">
      <c r="CF5604" s="3" t="s">
        <v>3073</v>
      </c>
      <c r="CG5604" s="174">
        <v>5030</v>
      </c>
      <c r="CH5604" s="174">
        <v>2091</v>
      </c>
      <c r="CI5604" s="174">
        <v>5</v>
      </c>
      <c r="CJ5604" s="174">
        <v>1178.174</v>
      </c>
      <c r="CK5604" s="174">
        <v>1178.174</v>
      </c>
      <c r="CU5604" s="174">
        <v>5030</v>
      </c>
      <c r="CV5604" s="174">
        <v>2091</v>
      </c>
      <c r="CW5604" s="174">
        <v>5</v>
      </c>
      <c r="CX5604" s="174">
        <v>1178.174</v>
      </c>
    </row>
    <row r="5605" spans="84:102" x14ac:dyDescent="0.25">
      <c r="CF5605" s="3" t="s">
        <v>3073</v>
      </c>
      <c r="CG5605" s="174">
        <v>1405</v>
      </c>
      <c r="CH5605" s="174">
        <v>110298</v>
      </c>
      <c r="CI5605" s="174">
        <v>5</v>
      </c>
      <c r="CJ5605" s="174">
        <v>1178.17</v>
      </c>
      <c r="CK5605" s="174">
        <v>1178.17</v>
      </c>
      <c r="CU5605" s="174">
        <v>1405</v>
      </c>
      <c r="CV5605" s="174">
        <v>110298</v>
      </c>
      <c r="CW5605" s="174">
        <v>5</v>
      </c>
      <c r="CX5605" s="174">
        <v>1178.17</v>
      </c>
    </row>
    <row r="5606" spans="84:102" x14ac:dyDescent="0.25">
      <c r="CF5606" s="3" t="s">
        <v>3073</v>
      </c>
      <c r="CG5606" s="174">
        <v>93084</v>
      </c>
      <c r="CH5606" s="174">
        <v>667</v>
      </c>
      <c r="CI5606" s="174">
        <v>5</v>
      </c>
      <c r="CJ5606" s="174">
        <v>1178.06</v>
      </c>
      <c r="CK5606" s="174">
        <v>1178.06</v>
      </c>
      <c r="CU5606" s="174">
        <v>93084</v>
      </c>
      <c r="CV5606" s="174">
        <v>667</v>
      </c>
      <c r="CW5606" s="174">
        <v>5</v>
      </c>
      <c r="CX5606" s="174">
        <v>1178.06</v>
      </c>
    </row>
    <row r="5607" spans="84:102" x14ac:dyDescent="0.25">
      <c r="CF5607" s="3" t="s">
        <v>3073</v>
      </c>
      <c r="CG5607" s="174">
        <v>15386</v>
      </c>
      <c r="CH5607" s="174">
        <v>2213</v>
      </c>
      <c r="CI5607" s="174">
        <v>5</v>
      </c>
      <c r="CJ5607" s="174">
        <v>1178.03</v>
      </c>
      <c r="CK5607" s="174">
        <v>1178.03</v>
      </c>
      <c r="CU5607" s="174">
        <v>15386</v>
      </c>
      <c r="CV5607" s="174">
        <v>2213</v>
      </c>
      <c r="CW5607" s="174">
        <v>5</v>
      </c>
      <c r="CX5607" s="174">
        <v>1178.03</v>
      </c>
    </row>
    <row r="5608" spans="84:102" x14ac:dyDescent="0.25">
      <c r="CF5608" s="3" t="s">
        <v>3073</v>
      </c>
      <c r="CG5608" s="174">
        <v>86968</v>
      </c>
      <c r="CH5608" s="174">
        <v>3570</v>
      </c>
      <c r="CI5608" s="174">
        <v>5</v>
      </c>
      <c r="CJ5608" s="174">
        <v>1177.7629999999999</v>
      </c>
      <c r="CK5608" s="174">
        <v>1177.7629999999999</v>
      </c>
      <c r="CU5608" s="174">
        <v>86968</v>
      </c>
      <c r="CV5608" s="174">
        <v>3570</v>
      </c>
      <c r="CW5608" s="174">
        <v>5</v>
      </c>
      <c r="CX5608" s="174">
        <v>1177.7629999999999</v>
      </c>
    </row>
    <row r="5609" spans="84:102" x14ac:dyDescent="0.25">
      <c r="CF5609" s="3" t="s">
        <v>3073</v>
      </c>
      <c r="CG5609" s="174">
        <v>2078</v>
      </c>
      <c r="CH5609" s="174">
        <v>161031</v>
      </c>
      <c r="CI5609" s="174">
        <v>5</v>
      </c>
      <c r="CJ5609" s="174">
        <v>1177.414</v>
      </c>
      <c r="CK5609" s="174">
        <v>1177.414</v>
      </c>
      <c r="CU5609" s="174">
        <v>2078</v>
      </c>
      <c r="CV5609" s="174">
        <v>161031</v>
      </c>
      <c r="CW5609" s="174">
        <v>5</v>
      </c>
      <c r="CX5609" s="174">
        <v>1177.414</v>
      </c>
    </row>
    <row r="5610" spans="84:102" x14ac:dyDescent="0.25">
      <c r="CF5610" s="3" t="s">
        <v>3073</v>
      </c>
      <c r="CG5610" s="174">
        <v>69555</v>
      </c>
      <c r="CH5610" s="174">
        <v>214</v>
      </c>
      <c r="CI5610" s="174">
        <v>5</v>
      </c>
      <c r="CJ5610" s="174">
        <v>1177.3150000000001</v>
      </c>
      <c r="CK5610" s="174">
        <v>1177.3150000000001</v>
      </c>
      <c r="CU5610" s="174">
        <v>69555</v>
      </c>
      <c r="CV5610" s="174">
        <v>214</v>
      </c>
      <c r="CW5610" s="174">
        <v>5</v>
      </c>
      <c r="CX5610" s="174">
        <v>1177.3150000000001</v>
      </c>
    </row>
    <row r="5611" spans="84:102" x14ac:dyDescent="0.25">
      <c r="CF5611" s="3" t="s">
        <v>3073</v>
      </c>
      <c r="CG5611" s="174">
        <v>1652</v>
      </c>
      <c r="CH5611" s="174">
        <v>70910</v>
      </c>
      <c r="CI5611" s="174">
        <v>5</v>
      </c>
      <c r="CJ5611" s="174">
        <v>1177.1489999999999</v>
      </c>
      <c r="CK5611" s="174">
        <v>1177.1489999999999</v>
      </c>
      <c r="CU5611" s="174">
        <v>1652</v>
      </c>
      <c r="CV5611" s="174">
        <v>70910</v>
      </c>
      <c r="CW5611" s="174">
        <v>5</v>
      </c>
      <c r="CX5611" s="174">
        <v>1177.1489999999999</v>
      </c>
    </row>
    <row r="5612" spans="84:102" x14ac:dyDescent="0.25">
      <c r="CF5612" s="3" t="s">
        <v>3073</v>
      </c>
      <c r="CG5612" s="174">
        <v>1182</v>
      </c>
      <c r="CH5612" s="174">
        <v>140011</v>
      </c>
      <c r="CI5612" s="174">
        <v>5</v>
      </c>
      <c r="CJ5612" s="174">
        <v>1177.011</v>
      </c>
      <c r="CK5612" s="174">
        <v>1177.011</v>
      </c>
      <c r="CU5612" s="174">
        <v>1182</v>
      </c>
      <c r="CV5612" s="174">
        <v>140011</v>
      </c>
      <c r="CW5612" s="174">
        <v>5</v>
      </c>
      <c r="CX5612" s="174">
        <v>1177.011</v>
      </c>
    </row>
    <row r="5613" spans="84:102" x14ac:dyDescent="0.25">
      <c r="CF5613" s="3" t="s">
        <v>3073</v>
      </c>
      <c r="CG5613" s="174">
        <v>102643</v>
      </c>
      <c r="CH5613" s="174">
        <v>812</v>
      </c>
      <c r="CI5613" s="174">
        <v>5</v>
      </c>
      <c r="CJ5613" s="174">
        <v>1176.8889999999999</v>
      </c>
      <c r="CK5613" s="174">
        <v>1176.8889999999999</v>
      </c>
      <c r="CU5613" s="174">
        <v>102643</v>
      </c>
      <c r="CV5613" s="174">
        <v>812</v>
      </c>
      <c r="CW5613" s="174">
        <v>5</v>
      </c>
      <c r="CX5613" s="174">
        <v>1176.8889999999999</v>
      </c>
    </row>
    <row r="5614" spans="84:102" x14ac:dyDescent="0.25">
      <c r="CF5614" s="3" t="s">
        <v>3073</v>
      </c>
      <c r="CG5614" s="174">
        <v>3161</v>
      </c>
      <c r="CH5614" s="174">
        <v>151166</v>
      </c>
      <c r="CI5614" s="174">
        <v>5</v>
      </c>
      <c r="CJ5614" s="174">
        <v>1176.7159999999999</v>
      </c>
      <c r="CK5614" s="174">
        <v>1176.7159999999999</v>
      </c>
      <c r="CU5614" s="174">
        <v>3161</v>
      </c>
      <c r="CV5614" s="174">
        <v>151166</v>
      </c>
      <c r="CW5614" s="174">
        <v>5</v>
      </c>
      <c r="CX5614" s="174">
        <v>1176.7159999999999</v>
      </c>
    </row>
    <row r="5615" spans="84:102" x14ac:dyDescent="0.25">
      <c r="CF5615" s="3" t="s">
        <v>3073</v>
      </c>
      <c r="CG5615" s="174">
        <v>84461</v>
      </c>
      <c r="CH5615" s="174">
        <v>470</v>
      </c>
      <c r="CI5615" s="174">
        <v>5</v>
      </c>
      <c r="CJ5615" s="174">
        <v>1176.6790000000001</v>
      </c>
      <c r="CK5615" s="174">
        <v>1176.6790000000001</v>
      </c>
      <c r="CU5615" s="174">
        <v>84461</v>
      </c>
      <c r="CV5615" s="174">
        <v>470</v>
      </c>
      <c r="CW5615" s="174">
        <v>5</v>
      </c>
      <c r="CX5615" s="174">
        <v>1176.6790000000001</v>
      </c>
    </row>
    <row r="5616" spans="84:102" x14ac:dyDescent="0.25">
      <c r="CF5616" s="3" t="s">
        <v>3073</v>
      </c>
      <c r="CG5616" s="174">
        <v>3010</v>
      </c>
      <c r="CH5616" s="174">
        <v>162594</v>
      </c>
      <c r="CI5616" s="174">
        <v>5</v>
      </c>
      <c r="CJ5616" s="174">
        <v>1176.376</v>
      </c>
      <c r="CK5616" s="174">
        <v>1176.376</v>
      </c>
      <c r="CU5616" s="174">
        <v>3010</v>
      </c>
      <c r="CV5616" s="174">
        <v>162594</v>
      </c>
      <c r="CW5616" s="174">
        <v>5</v>
      </c>
      <c r="CX5616" s="174">
        <v>1176.376</v>
      </c>
    </row>
    <row r="5617" spans="84:102" x14ac:dyDescent="0.25">
      <c r="CF5617" s="3" t="s">
        <v>3073</v>
      </c>
      <c r="CG5617" s="174">
        <v>42445</v>
      </c>
      <c r="CH5617" s="174">
        <v>2596</v>
      </c>
      <c r="CI5617" s="174">
        <v>5</v>
      </c>
      <c r="CJ5617" s="174">
        <v>1176.2570000000001</v>
      </c>
      <c r="CK5617" s="174">
        <v>1176.2570000000001</v>
      </c>
      <c r="CU5617" s="174">
        <v>42445</v>
      </c>
      <c r="CV5617" s="174">
        <v>2596</v>
      </c>
      <c r="CW5617" s="174">
        <v>5</v>
      </c>
      <c r="CX5617" s="174">
        <v>1176.2570000000001</v>
      </c>
    </row>
    <row r="5618" spans="84:102" x14ac:dyDescent="0.25">
      <c r="CF5618" s="3" t="s">
        <v>3073</v>
      </c>
      <c r="CG5618" s="174">
        <v>72323</v>
      </c>
      <c r="CH5618" s="174">
        <v>259</v>
      </c>
      <c r="CI5618" s="174">
        <v>5</v>
      </c>
      <c r="CJ5618" s="174">
        <v>1176.2280000000001</v>
      </c>
      <c r="CK5618" s="174">
        <v>1176.2280000000001</v>
      </c>
      <c r="CU5618" s="174">
        <v>72323</v>
      </c>
      <c r="CV5618" s="174">
        <v>259</v>
      </c>
      <c r="CW5618" s="174">
        <v>5</v>
      </c>
      <c r="CX5618" s="174">
        <v>1176.2280000000001</v>
      </c>
    </row>
    <row r="5619" spans="84:102" x14ac:dyDescent="0.25">
      <c r="CF5619" s="3" t="s">
        <v>3073</v>
      </c>
      <c r="CG5619" s="174">
        <v>2369</v>
      </c>
      <c r="CH5619" s="174">
        <v>31020</v>
      </c>
      <c r="CI5619" s="174">
        <v>5</v>
      </c>
      <c r="CJ5619" s="174">
        <v>1176.1579999999999</v>
      </c>
      <c r="CK5619" s="174">
        <v>1176.1579999999999</v>
      </c>
      <c r="CU5619" s="174">
        <v>2369</v>
      </c>
      <c r="CV5619" s="174">
        <v>31020</v>
      </c>
      <c r="CW5619" s="174">
        <v>5</v>
      </c>
      <c r="CX5619" s="174">
        <v>1176.1579999999999</v>
      </c>
    </row>
    <row r="5620" spans="84:102" x14ac:dyDescent="0.25">
      <c r="CF5620" s="3" t="s">
        <v>3073</v>
      </c>
      <c r="CG5620" s="174">
        <v>77359</v>
      </c>
      <c r="CH5620" s="174">
        <v>355</v>
      </c>
      <c r="CI5620" s="174">
        <v>5</v>
      </c>
      <c r="CJ5620" s="174">
        <v>1176.056</v>
      </c>
      <c r="CK5620" s="174">
        <v>1176.056</v>
      </c>
      <c r="CU5620" s="174">
        <v>77359</v>
      </c>
      <c r="CV5620" s="174">
        <v>355</v>
      </c>
      <c r="CW5620" s="174">
        <v>5</v>
      </c>
      <c r="CX5620" s="174">
        <v>1176.056</v>
      </c>
    </row>
    <row r="5621" spans="84:102" x14ac:dyDescent="0.25">
      <c r="CF5621" s="3" t="s">
        <v>3073</v>
      </c>
      <c r="CG5621" s="174">
        <v>770</v>
      </c>
      <c r="CH5621" s="174">
        <v>101079</v>
      </c>
      <c r="CI5621" s="174">
        <v>5</v>
      </c>
      <c r="CJ5621" s="174">
        <v>1175.8979999999999</v>
      </c>
      <c r="CK5621" s="174">
        <v>1175.8979999999999</v>
      </c>
      <c r="CU5621" s="174">
        <v>770</v>
      </c>
      <c r="CV5621" s="174">
        <v>101079</v>
      </c>
      <c r="CW5621" s="174">
        <v>5</v>
      </c>
      <c r="CX5621" s="174">
        <v>1175.8979999999999</v>
      </c>
    </row>
    <row r="5622" spans="84:102" x14ac:dyDescent="0.25">
      <c r="CF5622" s="3" t="s">
        <v>3073</v>
      </c>
      <c r="CG5622" s="174">
        <v>3051</v>
      </c>
      <c r="CH5622" s="174">
        <v>167609</v>
      </c>
      <c r="CI5622" s="174">
        <v>5</v>
      </c>
      <c r="CJ5622" s="174">
        <v>1175.549</v>
      </c>
      <c r="CK5622" s="174">
        <v>1175.549</v>
      </c>
      <c r="CU5622" s="174">
        <v>3051</v>
      </c>
      <c r="CV5622" s="174">
        <v>167609</v>
      </c>
      <c r="CW5622" s="174">
        <v>5</v>
      </c>
      <c r="CX5622" s="174">
        <v>1175.549</v>
      </c>
    </row>
    <row r="5623" spans="84:102" x14ac:dyDescent="0.25">
      <c r="CF5623" s="3" t="s">
        <v>3073</v>
      </c>
      <c r="CG5623" s="174">
        <v>729</v>
      </c>
      <c r="CH5623" s="174">
        <v>97449</v>
      </c>
      <c r="CI5623" s="174">
        <v>5</v>
      </c>
      <c r="CJ5623" s="174">
        <v>1175.498</v>
      </c>
      <c r="CK5623" s="174">
        <v>1175.498</v>
      </c>
      <c r="CU5623" s="174">
        <v>729</v>
      </c>
      <c r="CV5623" s="174">
        <v>97449</v>
      </c>
      <c r="CW5623" s="174">
        <v>5</v>
      </c>
      <c r="CX5623" s="174">
        <v>1175.498</v>
      </c>
    </row>
    <row r="5624" spans="84:102" x14ac:dyDescent="0.25">
      <c r="CF5624" s="3" t="s">
        <v>3073</v>
      </c>
      <c r="CG5624" s="174">
        <v>107842</v>
      </c>
      <c r="CH5624" s="174">
        <v>857</v>
      </c>
      <c r="CI5624" s="174">
        <v>5</v>
      </c>
      <c r="CJ5624" s="174">
        <v>1175.0170000000001</v>
      </c>
      <c r="CK5624" s="174">
        <v>1175.0170000000001</v>
      </c>
      <c r="CU5624" s="174">
        <v>107842</v>
      </c>
      <c r="CV5624" s="174">
        <v>857</v>
      </c>
      <c r="CW5624" s="174">
        <v>5</v>
      </c>
      <c r="CX5624" s="174">
        <v>1175.0170000000001</v>
      </c>
    </row>
    <row r="5625" spans="84:102" x14ac:dyDescent="0.25">
      <c r="CF5625" s="3" t="s">
        <v>3073</v>
      </c>
      <c r="CG5625" s="174">
        <v>1508</v>
      </c>
      <c r="CH5625" s="174">
        <v>88253</v>
      </c>
      <c r="CI5625" s="174">
        <v>5</v>
      </c>
      <c r="CJ5625" s="174">
        <v>1174.702</v>
      </c>
      <c r="CK5625" s="174">
        <v>1174.702</v>
      </c>
      <c r="CU5625" s="174">
        <v>1508</v>
      </c>
      <c r="CV5625" s="174">
        <v>88253</v>
      </c>
      <c r="CW5625" s="174">
        <v>5</v>
      </c>
      <c r="CX5625" s="174">
        <v>1174.702</v>
      </c>
    </row>
    <row r="5626" spans="84:102" x14ac:dyDescent="0.25">
      <c r="CF5626" s="3" t="s">
        <v>3073</v>
      </c>
      <c r="CG5626" s="174">
        <v>84377</v>
      </c>
      <c r="CH5626" s="174">
        <v>505</v>
      </c>
      <c r="CI5626" s="174">
        <v>5</v>
      </c>
      <c r="CJ5626" s="174">
        <v>1174.0909999999999</v>
      </c>
      <c r="CK5626" s="174">
        <v>1174.0909999999999</v>
      </c>
      <c r="CU5626" s="174">
        <v>84377</v>
      </c>
      <c r="CV5626" s="174">
        <v>505</v>
      </c>
      <c r="CW5626" s="174">
        <v>5</v>
      </c>
      <c r="CX5626" s="174">
        <v>1174.0909999999999</v>
      </c>
    </row>
    <row r="5627" spans="84:102" x14ac:dyDescent="0.25">
      <c r="CF5627" s="3" t="s">
        <v>3073</v>
      </c>
      <c r="CG5627" s="174">
        <v>1421</v>
      </c>
      <c r="CH5627" s="174">
        <v>104971</v>
      </c>
      <c r="CI5627" s="174">
        <v>5</v>
      </c>
      <c r="CJ5627" s="174">
        <v>1174.0630000000001</v>
      </c>
      <c r="CK5627" s="174">
        <v>1174.0630000000001</v>
      </c>
      <c r="CU5627" s="174">
        <v>1421</v>
      </c>
      <c r="CV5627" s="174">
        <v>104971</v>
      </c>
      <c r="CW5627" s="174">
        <v>5</v>
      </c>
      <c r="CX5627" s="174">
        <v>1174.0630000000001</v>
      </c>
    </row>
    <row r="5628" spans="84:102" x14ac:dyDescent="0.25">
      <c r="CF5628" s="3" t="s">
        <v>3073</v>
      </c>
      <c r="CG5628" s="174">
        <v>151025</v>
      </c>
      <c r="CH5628" s="174">
        <v>2822</v>
      </c>
      <c r="CI5628" s="174">
        <v>5</v>
      </c>
      <c r="CJ5628" s="174">
        <v>1174.0530000000001</v>
      </c>
      <c r="CK5628" s="174">
        <v>1174.0530000000001</v>
      </c>
      <c r="CU5628" s="174">
        <v>151025</v>
      </c>
      <c r="CV5628" s="174">
        <v>2822</v>
      </c>
      <c r="CW5628" s="174">
        <v>5</v>
      </c>
      <c r="CX5628" s="174">
        <v>1174.0530000000001</v>
      </c>
    </row>
    <row r="5629" spans="84:102" x14ac:dyDescent="0.25">
      <c r="CF5629" s="3" t="s">
        <v>3073</v>
      </c>
      <c r="CG5629" s="174">
        <v>76612</v>
      </c>
      <c r="CH5629" s="174">
        <v>363</v>
      </c>
      <c r="CI5629" s="174">
        <v>5</v>
      </c>
      <c r="CJ5629" s="174">
        <v>1174.0419999999999</v>
      </c>
      <c r="CK5629" s="174">
        <v>1174.0419999999999</v>
      </c>
      <c r="CU5629" s="174">
        <v>76612</v>
      </c>
      <c r="CV5629" s="174">
        <v>363</v>
      </c>
      <c r="CW5629" s="174">
        <v>5</v>
      </c>
      <c r="CX5629" s="174">
        <v>1174.0419999999999</v>
      </c>
    </row>
    <row r="5630" spans="84:102" x14ac:dyDescent="0.25">
      <c r="CF5630" s="3" t="s">
        <v>3073</v>
      </c>
      <c r="CG5630" s="174">
        <v>3578</v>
      </c>
      <c r="CH5630" s="174">
        <v>87750</v>
      </c>
      <c r="CI5630" s="174">
        <v>5</v>
      </c>
      <c r="CJ5630" s="174">
        <v>1173.9010000000001</v>
      </c>
      <c r="CK5630" s="174">
        <v>1173.9010000000001</v>
      </c>
      <c r="CU5630" s="174">
        <v>3578</v>
      </c>
      <c r="CV5630" s="174">
        <v>87750</v>
      </c>
      <c r="CW5630" s="174">
        <v>5</v>
      </c>
      <c r="CX5630" s="174">
        <v>1173.9010000000001</v>
      </c>
    </row>
    <row r="5631" spans="84:102" x14ac:dyDescent="0.25">
      <c r="CF5631" s="3" t="s">
        <v>3073</v>
      </c>
      <c r="CG5631" s="174">
        <v>9808</v>
      </c>
      <c r="CH5631" s="174">
        <v>2127</v>
      </c>
      <c r="CI5631" s="174">
        <v>5</v>
      </c>
      <c r="CJ5631" s="174">
        <v>1173.6769999999999</v>
      </c>
      <c r="CK5631" s="174">
        <v>1173.6769999999999</v>
      </c>
      <c r="CU5631" s="174">
        <v>9808</v>
      </c>
      <c r="CV5631" s="174">
        <v>2127</v>
      </c>
      <c r="CW5631" s="174">
        <v>5</v>
      </c>
      <c r="CX5631" s="174">
        <v>1173.6769999999999</v>
      </c>
    </row>
    <row r="5632" spans="84:102" x14ac:dyDescent="0.25">
      <c r="CF5632" s="3" t="s">
        <v>3073</v>
      </c>
      <c r="CG5632" s="174">
        <v>3330</v>
      </c>
      <c r="CH5632" s="174">
        <v>167424</v>
      </c>
      <c r="CI5632" s="174">
        <v>5</v>
      </c>
      <c r="CJ5632" s="174">
        <v>1173.4069999999999</v>
      </c>
      <c r="CK5632" s="174">
        <v>1173.4069999999999</v>
      </c>
      <c r="CU5632" s="174">
        <v>3330</v>
      </c>
      <c r="CV5632" s="174">
        <v>167424</v>
      </c>
      <c r="CW5632" s="174">
        <v>5</v>
      </c>
      <c r="CX5632" s="174">
        <v>1173.4069999999999</v>
      </c>
    </row>
    <row r="5633" spans="84:102" x14ac:dyDescent="0.25">
      <c r="CF5633" s="3" t="s">
        <v>3073</v>
      </c>
      <c r="CG5633" s="174">
        <v>92905</v>
      </c>
      <c r="CH5633" s="174">
        <v>3592</v>
      </c>
      <c r="CI5633" s="174">
        <v>5</v>
      </c>
      <c r="CJ5633" s="174">
        <v>1173.1479999999999</v>
      </c>
      <c r="CK5633" s="174">
        <v>1173.1479999999999</v>
      </c>
      <c r="CU5633" s="174">
        <v>92905</v>
      </c>
      <c r="CV5633" s="174">
        <v>3592</v>
      </c>
      <c r="CW5633" s="174">
        <v>5</v>
      </c>
      <c r="CX5633" s="174">
        <v>1173.1479999999999</v>
      </c>
    </row>
    <row r="5634" spans="84:102" x14ac:dyDescent="0.25">
      <c r="CF5634" s="3" t="s">
        <v>3073</v>
      </c>
      <c r="CG5634" s="174">
        <v>159392</v>
      </c>
      <c r="CH5634" s="174">
        <v>3257</v>
      </c>
      <c r="CI5634" s="174">
        <v>5</v>
      </c>
      <c r="CJ5634" s="174">
        <v>1172.8209999999999</v>
      </c>
      <c r="CK5634" s="174">
        <v>1172.8209999999999</v>
      </c>
      <c r="CU5634" s="174">
        <v>159392</v>
      </c>
      <c r="CV5634" s="174">
        <v>3257</v>
      </c>
      <c r="CW5634" s="174">
        <v>5</v>
      </c>
      <c r="CX5634" s="174">
        <v>1172.8209999999999</v>
      </c>
    </row>
    <row r="5635" spans="84:102" x14ac:dyDescent="0.25">
      <c r="CF5635" s="3" t="s">
        <v>3073</v>
      </c>
      <c r="CG5635" s="174">
        <v>67959</v>
      </c>
      <c r="CH5635" s="174">
        <v>1684</v>
      </c>
      <c r="CI5635" s="174">
        <v>5</v>
      </c>
      <c r="CJ5635" s="174">
        <v>1172.7460000000001</v>
      </c>
      <c r="CK5635" s="174">
        <v>1172.7460000000001</v>
      </c>
      <c r="CU5635" s="174">
        <v>67959</v>
      </c>
      <c r="CV5635" s="174">
        <v>1684</v>
      </c>
      <c r="CW5635" s="174">
        <v>5</v>
      </c>
      <c r="CX5635" s="174">
        <v>1172.7460000000001</v>
      </c>
    </row>
    <row r="5636" spans="84:102" x14ac:dyDescent="0.25">
      <c r="CF5636" s="3" t="s">
        <v>3073</v>
      </c>
      <c r="CG5636" s="174">
        <v>5</v>
      </c>
      <c r="CH5636" s="174">
        <v>58885</v>
      </c>
      <c r="CI5636" s="174">
        <v>5</v>
      </c>
      <c r="CJ5636" s="174">
        <v>1172.2149999999999</v>
      </c>
      <c r="CK5636" s="174">
        <v>1172.2149999999999</v>
      </c>
      <c r="CU5636" s="174">
        <v>5</v>
      </c>
      <c r="CV5636" s="174">
        <v>58885</v>
      </c>
      <c r="CW5636" s="174">
        <v>5</v>
      </c>
      <c r="CX5636" s="174">
        <v>1172.2149999999999</v>
      </c>
    </row>
    <row r="5637" spans="84:102" x14ac:dyDescent="0.25">
      <c r="CF5637" s="3" t="s">
        <v>3073</v>
      </c>
      <c r="CG5637" s="174">
        <v>134297</v>
      </c>
      <c r="CH5637" s="174">
        <v>2032</v>
      </c>
      <c r="CI5637" s="174">
        <v>5</v>
      </c>
      <c r="CJ5637" s="174">
        <v>1171.7149999999999</v>
      </c>
      <c r="CK5637" s="174">
        <v>1171.7149999999999</v>
      </c>
      <c r="CU5637" s="174">
        <v>134297</v>
      </c>
      <c r="CV5637" s="174">
        <v>2032</v>
      </c>
      <c r="CW5637" s="174">
        <v>5</v>
      </c>
      <c r="CX5637" s="174">
        <v>1171.7149999999999</v>
      </c>
    </row>
    <row r="5638" spans="84:102" x14ac:dyDescent="0.25">
      <c r="CF5638" s="3" t="s">
        <v>3073</v>
      </c>
      <c r="CG5638" s="174">
        <v>134504</v>
      </c>
      <c r="CH5638" s="174">
        <v>1093</v>
      </c>
      <c r="CI5638" s="174">
        <v>5</v>
      </c>
      <c r="CJ5638" s="174">
        <v>1171.5989999999999</v>
      </c>
      <c r="CK5638" s="174">
        <v>1171.5989999999999</v>
      </c>
      <c r="CU5638" s="174">
        <v>134504</v>
      </c>
      <c r="CV5638" s="174">
        <v>1093</v>
      </c>
      <c r="CW5638" s="174">
        <v>5</v>
      </c>
      <c r="CX5638" s="174">
        <v>1171.5989999999999</v>
      </c>
    </row>
    <row r="5639" spans="84:102" x14ac:dyDescent="0.25">
      <c r="CF5639" s="3" t="s">
        <v>3073</v>
      </c>
      <c r="CG5639" s="174">
        <v>49934</v>
      </c>
      <c r="CH5639" s="174">
        <v>2659</v>
      </c>
      <c r="CI5639" s="174">
        <v>5</v>
      </c>
      <c r="CJ5639" s="174">
        <v>1171.4960000000001</v>
      </c>
      <c r="CK5639" s="174">
        <v>1171.4960000000001</v>
      </c>
      <c r="CU5639" s="174">
        <v>49934</v>
      </c>
      <c r="CV5639" s="174">
        <v>2659</v>
      </c>
      <c r="CW5639" s="174">
        <v>5</v>
      </c>
      <c r="CX5639" s="174">
        <v>1171.4960000000001</v>
      </c>
    </row>
    <row r="5640" spans="84:102" x14ac:dyDescent="0.25">
      <c r="CF5640" s="3" t="s">
        <v>3073</v>
      </c>
      <c r="CG5640" s="174">
        <v>152658</v>
      </c>
      <c r="CH5640" s="174">
        <v>3185</v>
      </c>
      <c r="CI5640" s="174">
        <v>5</v>
      </c>
      <c r="CJ5640" s="174">
        <v>1171.309</v>
      </c>
      <c r="CK5640" s="174">
        <v>1171.309</v>
      </c>
      <c r="CU5640" s="174">
        <v>152658</v>
      </c>
      <c r="CV5640" s="174">
        <v>3185</v>
      </c>
      <c r="CW5640" s="174">
        <v>5</v>
      </c>
      <c r="CX5640" s="174">
        <v>1171.309</v>
      </c>
    </row>
    <row r="5641" spans="84:102" x14ac:dyDescent="0.25">
      <c r="CF5641" s="3" t="s">
        <v>3073</v>
      </c>
      <c r="CG5641" s="174">
        <v>1020</v>
      </c>
      <c r="CH5641" s="174">
        <v>119294</v>
      </c>
      <c r="CI5641" s="174">
        <v>5</v>
      </c>
      <c r="CJ5641" s="174">
        <v>1170.8800000000001</v>
      </c>
      <c r="CK5641" s="174">
        <v>1170.8800000000001</v>
      </c>
      <c r="CU5641" s="174">
        <v>1020</v>
      </c>
      <c r="CV5641" s="174">
        <v>119294</v>
      </c>
      <c r="CW5641" s="174">
        <v>5</v>
      </c>
      <c r="CX5641" s="174">
        <v>1170.8800000000001</v>
      </c>
    </row>
    <row r="5642" spans="84:102" x14ac:dyDescent="0.25">
      <c r="CF5642" s="3" t="s">
        <v>3073</v>
      </c>
      <c r="CG5642" s="174">
        <v>42436</v>
      </c>
      <c r="CH5642" s="174">
        <v>2595</v>
      </c>
      <c r="CI5642" s="174">
        <v>5</v>
      </c>
      <c r="CJ5642" s="174">
        <v>1170.5730000000001</v>
      </c>
      <c r="CK5642" s="174">
        <v>1170.5730000000001</v>
      </c>
      <c r="CU5642" s="174">
        <v>42436</v>
      </c>
      <c r="CV5642" s="174">
        <v>2595</v>
      </c>
      <c r="CW5642" s="174">
        <v>5</v>
      </c>
      <c r="CX5642" s="174">
        <v>1170.5730000000001</v>
      </c>
    </row>
    <row r="5643" spans="84:102" x14ac:dyDescent="0.25">
      <c r="CF5643" s="3" t="s">
        <v>3073</v>
      </c>
      <c r="CG5643" s="174">
        <v>45</v>
      </c>
      <c r="CH5643" s="174">
        <v>63298</v>
      </c>
      <c r="CI5643" s="174">
        <v>5</v>
      </c>
      <c r="CJ5643" s="174">
        <v>1170.164</v>
      </c>
      <c r="CK5643" s="174">
        <v>1170.164</v>
      </c>
      <c r="CU5643" s="174">
        <v>45</v>
      </c>
      <c r="CV5643" s="174">
        <v>63298</v>
      </c>
      <c r="CW5643" s="174">
        <v>5</v>
      </c>
      <c r="CX5643" s="174">
        <v>1170.164</v>
      </c>
    </row>
    <row r="5644" spans="84:102" x14ac:dyDescent="0.25">
      <c r="CF5644" s="3" t="s">
        <v>3073</v>
      </c>
      <c r="CG5644" s="174">
        <v>185176</v>
      </c>
      <c r="CH5644" s="174">
        <v>1344</v>
      </c>
      <c r="CI5644" s="174">
        <v>5</v>
      </c>
      <c r="CJ5644" s="174">
        <v>1169.953</v>
      </c>
      <c r="CK5644" s="174">
        <v>1169.953</v>
      </c>
      <c r="CU5644" s="174">
        <v>185176</v>
      </c>
      <c r="CV5644" s="174">
        <v>1344</v>
      </c>
      <c r="CW5644" s="174">
        <v>5</v>
      </c>
      <c r="CX5644" s="174">
        <v>1169.953</v>
      </c>
    </row>
    <row r="5645" spans="84:102" x14ac:dyDescent="0.25">
      <c r="CF5645" s="3" t="s">
        <v>3073</v>
      </c>
      <c r="CG5645" s="174">
        <v>151447</v>
      </c>
      <c r="CH5645" s="174">
        <v>3132</v>
      </c>
      <c r="CI5645" s="174">
        <v>5</v>
      </c>
      <c r="CJ5645" s="174">
        <v>1169.8620000000001</v>
      </c>
      <c r="CK5645" s="174">
        <v>1169.8620000000001</v>
      </c>
      <c r="CU5645" s="174">
        <v>151447</v>
      </c>
      <c r="CV5645" s="174">
        <v>3132</v>
      </c>
      <c r="CW5645" s="174">
        <v>5</v>
      </c>
      <c r="CX5645" s="174">
        <v>1169.8620000000001</v>
      </c>
    </row>
    <row r="5646" spans="84:102" x14ac:dyDescent="0.25">
      <c r="CF5646" s="3" t="s">
        <v>3073</v>
      </c>
      <c r="CG5646" s="174">
        <v>45</v>
      </c>
      <c r="CH5646" s="174">
        <v>63642</v>
      </c>
      <c r="CI5646" s="174">
        <v>5</v>
      </c>
      <c r="CJ5646" s="174">
        <v>1169.7929999999999</v>
      </c>
      <c r="CK5646" s="174">
        <v>1169.7929999999999</v>
      </c>
      <c r="CU5646" s="174">
        <v>45</v>
      </c>
      <c r="CV5646" s="174">
        <v>63642</v>
      </c>
      <c r="CW5646" s="174">
        <v>5</v>
      </c>
      <c r="CX5646" s="174">
        <v>1169.7929999999999</v>
      </c>
    </row>
    <row r="5647" spans="84:102" x14ac:dyDescent="0.25">
      <c r="CF5647" s="3" t="s">
        <v>3073</v>
      </c>
      <c r="CG5647" s="174">
        <v>718</v>
      </c>
      <c r="CH5647" s="174">
        <v>98098</v>
      </c>
      <c r="CI5647" s="174">
        <v>5</v>
      </c>
      <c r="CJ5647" s="174">
        <v>1169.57</v>
      </c>
      <c r="CK5647" s="174">
        <v>1169.57</v>
      </c>
      <c r="CU5647" s="174">
        <v>718</v>
      </c>
      <c r="CV5647" s="174">
        <v>98098</v>
      </c>
      <c r="CW5647" s="174">
        <v>5</v>
      </c>
      <c r="CX5647" s="174">
        <v>1169.57</v>
      </c>
    </row>
    <row r="5648" spans="84:102" x14ac:dyDescent="0.25">
      <c r="CF5648" s="3" t="s">
        <v>3073</v>
      </c>
      <c r="CG5648" s="174">
        <v>81713</v>
      </c>
      <c r="CH5648" s="174">
        <v>1593</v>
      </c>
      <c r="CI5648" s="174">
        <v>5</v>
      </c>
      <c r="CJ5648" s="174">
        <v>1169.4680000000001</v>
      </c>
      <c r="CK5648" s="174">
        <v>1169.4680000000001</v>
      </c>
      <c r="CU5648" s="174">
        <v>81713</v>
      </c>
      <c r="CV5648" s="174">
        <v>1593</v>
      </c>
      <c r="CW5648" s="174">
        <v>5</v>
      </c>
      <c r="CX5648" s="174">
        <v>1169.4680000000001</v>
      </c>
    </row>
    <row r="5649" spans="84:102" x14ac:dyDescent="0.25">
      <c r="CF5649" s="3" t="s">
        <v>3073</v>
      </c>
      <c r="CG5649" s="174">
        <v>153995</v>
      </c>
      <c r="CH5649" s="174">
        <v>3191</v>
      </c>
      <c r="CI5649" s="174">
        <v>5</v>
      </c>
      <c r="CJ5649" s="174">
        <v>1169.2909999999999</v>
      </c>
      <c r="CK5649" s="174">
        <v>1169.2909999999999</v>
      </c>
      <c r="CU5649" s="174">
        <v>153995</v>
      </c>
      <c r="CV5649" s="174">
        <v>3191</v>
      </c>
      <c r="CW5649" s="174">
        <v>5</v>
      </c>
      <c r="CX5649" s="174">
        <v>1169.2909999999999</v>
      </c>
    </row>
    <row r="5650" spans="84:102" x14ac:dyDescent="0.25">
      <c r="CF5650" s="3" t="s">
        <v>3073</v>
      </c>
      <c r="CG5650" s="174">
        <v>325</v>
      </c>
      <c r="CH5650" s="174">
        <v>72721</v>
      </c>
      <c r="CI5650" s="174">
        <v>5</v>
      </c>
      <c r="CJ5650" s="174">
        <v>1169.2249999999999</v>
      </c>
      <c r="CK5650" s="174">
        <v>1169.2249999999999</v>
      </c>
      <c r="CU5650" s="174">
        <v>325</v>
      </c>
      <c r="CV5650" s="174">
        <v>72721</v>
      </c>
      <c r="CW5650" s="174">
        <v>5</v>
      </c>
      <c r="CX5650" s="174">
        <v>1169.2249999999999</v>
      </c>
    </row>
    <row r="5651" spans="84:102" x14ac:dyDescent="0.25">
      <c r="CF5651" s="3" t="s">
        <v>3073</v>
      </c>
      <c r="CG5651" s="174">
        <v>128452</v>
      </c>
      <c r="CH5651" s="174">
        <v>1244</v>
      </c>
      <c r="CI5651" s="174">
        <v>5</v>
      </c>
      <c r="CJ5651" s="174">
        <v>1168.8330000000001</v>
      </c>
      <c r="CK5651" s="174">
        <v>1168.8330000000001</v>
      </c>
      <c r="CU5651" s="174">
        <v>128452</v>
      </c>
      <c r="CV5651" s="174">
        <v>1244</v>
      </c>
      <c r="CW5651" s="174">
        <v>5</v>
      </c>
      <c r="CX5651" s="174">
        <v>1168.8330000000001</v>
      </c>
    </row>
    <row r="5652" spans="84:102" x14ac:dyDescent="0.25">
      <c r="CF5652" s="3" t="s">
        <v>3073</v>
      </c>
      <c r="CG5652" s="174">
        <v>147</v>
      </c>
      <c r="CH5652" s="174">
        <v>66670</v>
      </c>
      <c r="CI5652" s="174">
        <v>5</v>
      </c>
      <c r="CJ5652" s="174">
        <v>1168.625</v>
      </c>
      <c r="CK5652" s="174">
        <v>1168.625</v>
      </c>
      <c r="CU5652" s="174">
        <v>147</v>
      </c>
      <c r="CV5652" s="174">
        <v>66670</v>
      </c>
      <c r="CW5652" s="174">
        <v>5</v>
      </c>
      <c r="CX5652" s="174">
        <v>1168.625</v>
      </c>
    </row>
    <row r="5653" spans="84:102" x14ac:dyDescent="0.25">
      <c r="CF5653" s="3" t="s">
        <v>3073</v>
      </c>
      <c r="CG5653" s="174">
        <v>121901</v>
      </c>
      <c r="CH5653" s="174">
        <v>1035</v>
      </c>
      <c r="CI5653" s="174">
        <v>5</v>
      </c>
      <c r="CJ5653" s="174">
        <v>1168.5920000000001</v>
      </c>
      <c r="CK5653" s="174">
        <v>1168.5920000000001</v>
      </c>
      <c r="CU5653" s="174">
        <v>121901</v>
      </c>
      <c r="CV5653" s="174">
        <v>1035</v>
      </c>
      <c r="CW5653" s="174">
        <v>5</v>
      </c>
      <c r="CX5653" s="174">
        <v>1168.5920000000001</v>
      </c>
    </row>
    <row r="5654" spans="84:102" x14ac:dyDescent="0.25">
      <c r="CF5654" s="3" t="s">
        <v>3073</v>
      </c>
      <c r="CG5654" s="174">
        <v>3648</v>
      </c>
      <c r="CH5654" s="174">
        <v>103299</v>
      </c>
      <c r="CI5654" s="174">
        <v>5</v>
      </c>
      <c r="CJ5654" s="174">
        <v>1168.4849999999999</v>
      </c>
      <c r="CK5654" s="174">
        <v>1168.4849999999999</v>
      </c>
      <c r="CU5654" s="174">
        <v>3648</v>
      </c>
      <c r="CV5654" s="174">
        <v>103299</v>
      </c>
      <c r="CW5654" s="174">
        <v>5</v>
      </c>
      <c r="CX5654" s="174">
        <v>1168.4849999999999</v>
      </c>
    </row>
    <row r="5655" spans="84:102" x14ac:dyDescent="0.25">
      <c r="CF5655" s="3" t="s">
        <v>3073</v>
      </c>
      <c r="CG5655" s="174">
        <v>95649</v>
      </c>
      <c r="CH5655" s="174">
        <v>698</v>
      </c>
      <c r="CI5655" s="174">
        <v>5</v>
      </c>
      <c r="CJ5655" s="174">
        <v>1168.4670000000001</v>
      </c>
      <c r="CK5655" s="174">
        <v>1168.4670000000001</v>
      </c>
      <c r="CU5655" s="174">
        <v>95649</v>
      </c>
      <c r="CV5655" s="174">
        <v>698</v>
      </c>
      <c r="CW5655" s="174">
        <v>5</v>
      </c>
      <c r="CX5655" s="174">
        <v>1168.4670000000001</v>
      </c>
    </row>
    <row r="5656" spans="84:102" x14ac:dyDescent="0.25">
      <c r="CF5656" s="3" t="s">
        <v>3073</v>
      </c>
      <c r="CG5656" s="174">
        <v>170717</v>
      </c>
      <c r="CH5656" s="174">
        <v>3416</v>
      </c>
      <c r="CI5656" s="174">
        <v>5</v>
      </c>
      <c r="CJ5656" s="174">
        <v>1168.4010000000001</v>
      </c>
      <c r="CK5656" s="174">
        <v>1168.4010000000001</v>
      </c>
      <c r="CU5656" s="174">
        <v>170717</v>
      </c>
      <c r="CV5656" s="174">
        <v>3416</v>
      </c>
      <c r="CW5656" s="174">
        <v>5</v>
      </c>
      <c r="CX5656" s="174">
        <v>1168.4010000000001</v>
      </c>
    </row>
    <row r="5657" spans="84:102" x14ac:dyDescent="0.25">
      <c r="CF5657" s="3" t="s">
        <v>3073</v>
      </c>
      <c r="CG5657" s="174">
        <v>5165</v>
      </c>
      <c r="CH5657" s="174">
        <v>2093</v>
      </c>
      <c r="CI5657" s="174">
        <v>5</v>
      </c>
      <c r="CJ5657" s="174">
        <v>1168.3119999999999</v>
      </c>
      <c r="CK5657" s="174">
        <v>1168.3119999999999</v>
      </c>
      <c r="CU5657" s="174">
        <v>5165</v>
      </c>
      <c r="CV5657" s="174">
        <v>2093</v>
      </c>
      <c r="CW5657" s="174">
        <v>5</v>
      </c>
      <c r="CX5657" s="174">
        <v>1168.3119999999999</v>
      </c>
    </row>
    <row r="5658" spans="84:102" x14ac:dyDescent="0.25">
      <c r="CF5658" s="3" t="s">
        <v>3073</v>
      </c>
      <c r="CG5658" s="174">
        <v>2346</v>
      </c>
      <c r="CH5658" s="174">
        <v>22609</v>
      </c>
      <c r="CI5658" s="174">
        <v>5</v>
      </c>
      <c r="CJ5658" s="174">
        <v>1168.2950000000001</v>
      </c>
      <c r="CK5658" s="174">
        <v>1168.2950000000001</v>
      </c>
      <c r="CU5658" s="174">
        <v>2346</v>
      </c>
      <c r="CV5658" s="174">
        <v>22609</v>
      </c>
      <c r="CW5658" s="174">
        <v>5</v>
      </c>
      <c r="CX5658" s="174">
        <v>1168.2950000000001</v>
      </c>
    </row>
    <row r="5659" spans="84:102" x14ac:dyDescent="0.25">
      <c r="CF5659" s="3" t="s">
        <v>3073</v>
      </c>
      <c r="CG5659" s="174">
        <v>288</v>
      </c>
      <c r="CH5659" s="174">
        <v>71541</v>
      </c>
      <c r="CI5659" s="174">
        <v>5</v>
      </c>
      <c r="CJ5659" s="174">
        <v>1168.1690000000001</v>
      </c>
      <c r="CK5659" s="174">
        <v>1168.1690000000001</v>
      </c>
      <c r="CU5659" s="174">
        <v>288</v>
      </c>
      <c r="CV5659" s="174">
        <v>71541</v>
      </c>
      <c r="CW5659" s="174">
        <v>5</v>
      </c>
      <c r="CX5659" s="174">
        <v>1168.1690000000001</v>
      </c>
    </row>
    <row r="5660" spans="84:102" x14ac:dyDescent="0.25">
      <c r="CF5660" s="3" t="s">
        <v>3073</v>
      </c>
      <c r="CG5660" s="174">
        <v>2045</v>
      </c>
      <c r="CH5660" s="174">
        <v>140259</v>
      </c>
      <c r="CI5660" s="174">
        <v>5</v>
      </c>
      <c r="CJ5660" s="174">
        <v>1168.1089999999999</v>
      </c>
      <c r="CK5660" s="174">
        <v>1168.1089999999999</v>
      </c>
      <c r="CU5660" s="174">
        <v>2045</v>
      </c>
      <c r="CV5660" s="174">
        <v>140259</v>
      </c>
      <c r="CW5660" s="174">
        <v>5</v>
      </c>
      <c r="CX5660" s="174">
        <v>1168.1089999999999</v>
      </c>
    </row>
    <row r="5661" spans="84:102" x14ac:dyDescent="0.25">
      <c r="CF5661" s="3" t="s">
        <v>3073</v>
      </c>
      <c r="CG5661" s="174">
        <v>2765</v>
      </c>
      <c r="CH5661" s="174">
        <v>144264</v>
      </c>
      <c r="CI5661" s="174">
        <v>5</v>
      </c>
      <c r="CJ5661" s="174">
        <v>1168.0899999999999</v>
      </c>
      <c r="CK5661" s="174">
        <v>1168.0899999999999</v>
      </c>
      <c r="CU5661" s="174">
        <v>2765</v>
      </c>
      <c r="CV5661" s="174">
        <v>144264</v>
      </c>
      <c r="CW5661" s="174">
        <v>5</v>
      </c>
      <c r="CX5661" s="174">
        <v>1168.0899999999999</v>
      </c>
    </row>
    <row r="5662" spans="84:102" x14ac:dyDescent="0.25">
      <c r="CF5662" s="3" t="s">
        <v>3073</v>
      </c>
      <c r="CG5662" s="174">
        <v>577</v>
      </c>
      <c r="CH5662" s="174">
        <v>85592</v>
      </c>
      <c r="CI5662" s="174">
        <v>5</v>
      </c>
      <c r="CJ5662" s="174">
        <v>1167.944</v>
      </c>
      <c r="CK5662" s="174">
        <v>1167.944</v>
      </c>
      <c r="CU5662" s="174">
        <v>577</v>
      </c>
      <c r="CV5662" s="174">
        <v>85592</v>
      </c>
      <c r="CW5662" s="174">
        <v>5</v>
      </c>
      <c r="CX5662" s="174">
        <v>1167.944</v>
      </c>
    </row>
    <row r="5663" spans="84:102" x14ac:dyDescent="0.25">
      <c r="CF5663" s="3" t="s">
        <v>3073</v>
      </c>
      <c r="CG5663" s="174">
        <v>16191</v>
      </c>
      <c r="CH5663" s="174">
        <v>2191</v>
      </c>
      <c r="CI5663" s="174">
        <v>5</v>
      </c>
      <c r="CJ5663" s="174">
        <v>1167.799</v>
      </c>
      <c r="CK5663" s="174">
        <v>1167.799</v>
      </c>
      <c r="CU5663" s="174">
        <v>16191</v>
      </c>
      <c r="CV5663" s="174">
        <v>2191</v>
      </c>
      <c r="CW5663" s="174">
        <v>5</v>
      </c>
      <c r="CX5663" s="174">
        <v>1167.799</v>
      </c>
    </row>
    <row r="5664" spans="84:102" x14ac:dyDescent="0.25">
      <c r="CF5664" s="3" t="s">
        <v>3073</v>
      </c>
      <c r="CG5664" s="174">
        <v>140209</v>
      </c>
      <c r="CH5664" s="174">
        <v>1115</v>
      </c>
      <c r="CI5664" s="174">
        <v>5</v>
      </c>
      <c r="CJ5664" s="174">
        <v>1166.9839999999999</v>
      </c>
      <c r="CK5664" s="174">
        <v>1166.9839999999999</v>
      </c>
      <c r="CU5664" s="174">
        <v>140209</v>
      </c>
      <c r="CV5664" s="174">
        <v>1115</v>
      </c>
      <c r="CW5664" s="174">
        <v>5</v>
      </c>
      <c r="CX5664" s="174">
        <v>1166.9839999999999</v>
      </c>
    </row>
    <row r="5665" spans="84:102" x14ac:dyDescent="0.25">
      <c r="CF5665" s="3" t="s">
        <v>3073</v>
      </c>
      <c r="CG5665" s="174">
        <v>857</v>
      </c>
      <c r="CH5665" s="174">
        <v>107842</v>
      </c>
      <c r="CI5665" s="174">
        <v>5</v>
      </c>
      <c r="CJ5665" s="174">
        <v>1166.7139999999999</v>
      </c>
      <c r="CK5665" s="174">
        <v>1166.7139999999999</v>
      </c>
      <c r="CU5665" s="174">
        <v>857</v>
      </c>
      <c r="CV5665" s="174">
        <v>107842</v>
      </c>
      <c r="CW5665" s="174">
        <v>5</v>
      </c>
      <c r="CX5665" s="174">
        <v>1166.7139999999999</v>
      </c>
    </row>
    <row r="5666" spans="84:102" x14ac:dyDescent="0.25">
      <c r="CF5666" s="3" t="s">
        <v>3073</v>
      </c>
      <c r="CG5666" s="174">
        <v>3592</v>
      </c>
      <c r="CH5666" s="174">
        <v>92905</v>
      </c>
      <c r="CI5666" s="174">
        <v>5</v>
      </c>
      <c r="CJ5666" s="174">
        <v>1166.5730000000001</v>
      </c>
      <c r="CK5666" s="174">
        <v>1166.5730000000001</v>
      </c>
      <c r="CU5666" s="174">
        <v>3592</v>
      </c>
      <c r="CV5666" s="174">
        <v>92905</v>
      </c>
      <c r="CW5666" s="174">
        <v>5</v>
      </c>
      <c r="CX5666" s="174">
        <v>1166.5730000000001</v>
      </c>
    </row>
    <row r="5667" spans="84:102" x14ac:dyDescent="0.25">
      <c r="CF5667" s="3" t="s">
        <v>3073</v>
      </c>
      <c r="CG5667" s="174">
        <v>67299</v>
      </c>
      <c r="CH5667" s="174">
        <v>1908</v>
      </c>
      <c r="CI5667" s="174">
        <v>5</v>
      </c>
      <c r="CJ5667" s="174">
        <v>1165.634</v>
      </c>
      <c r="CK5667" s="174">
        <v>1165.634</v>
      </c>
      <c r="CU5667" s="174">
        <v>67299</v>
      </c>
      <c r="CV5667" s="174">
        <v>1908</v>
      </c>
      <c r="CW5667" s="174">
        <v>5</v>
      </c>
      <c r="CX5667" s="174">
        <v>1165.634</v>
      </c>
    </row>
    <row r="5668" spans="84:102" x14ac:dyDescent="0.25">
      <c r="CF5668" s="3" t="s">
        <v>3073</v>
      </c>
      <c r="CG5668" s="174">
        <v>178150</v>
      </c>
      <c r="CH5668" s="174">
        <v>3429</v>
      </c>
      <c r="CI5668" s="174">
        <v>5</v>
      </c>
      <c r="CJ5668" s="174">
        <v>1165.5709999999999</v>
      </c>
      <c r="CK5668" s="174">
        <v>1165.5709999999999</v>
      </c>
      <c r="CU5668" s="174">
        <v>178150</v>
      </c>
      <c r="CV5668" s="174">
        <v>3429</v>
      </c>
      <c r="CW5668" s="174">
        <v>5</v>
      </c>
      <c r="CX5668" s="174">
        <v>1165.5709999999999</v>
      </c>
    </row>
    <row r="5669" spans="84:102" x14ac:dyDescent="0.25">
      <c r="CF5669" s="3" t="s">
        <v>3073</v>
      </c>
      <c r="CG5669" s="174">
        <v>40086</v>
      </c>
      <c r="CH5669" s="174">
        <v>2525</v>
      </c>
      <c r="CI5669" s="174">
        <v>5</v>
      </c>
      <c r="CJ5669" s="174">
        <v>1165.5650000000001</v>
      </c>
      <c r="CK5669" s="174">
        <v>1165.5650000000001</v>
      </c>
      <c r="CU5669" s="174">
        <v>40086</v>
      </c>
      <c r="CV5669" s="174">
        <v>2525</v>
      </c>
      <c r="CW5669" s="174">
        <v>5</v>
      </c>
      <c r="CX5669" s="174">
        <v>1165.5650000000001</v>
      </c>
    </row>
    <row r="5670" spans="84:102" x14ac:dyDescent="0.25">
      <c r="CF5670" s="3" t="s">
        <v>3073</v>
      </c>
      <c r="CG5670" s="174">
        <v>189</v>
      </c>
      <c r="CH5670" s="174">
        <v>68101</v>
      </c>
      <c r="CI5670" s="174">
        <v>5</v>
      </c>
      <c r="CJ5670" s="174">
        <v>1165.3800000000001</v>
      </c>
      <c r="CK5670" s="174">
        <v>1165.3800000000001</v>
      </c>
      <c r="CU5670" s="174">
        <v>189</v>
      </c>
      <c r="CV5670" s="174">
        <v>68101</v>
      </c>
      <c r="CW5670" s="174">
        <v>5</v>
      </c>
      <c r="CX5670" s="174">
        <v>1165.3800000000001</v>
      </c>
    </row>
    <row r="5671" spans="84:102" x14ac:dyDescent="0.25">
      <c r="CF5671" s="3" t="s">
        <v>3073</v>
      </c>
      <c r="CG5671" s="174">
        <v>61115</v>
      </c>
      <c r="CH5671" s="174">
        <v>24</v>
      </c>
      <c r="CI5671" s="174">
        <v>5</v>
      </c>
      <c r="CJ5671" s="174">
        <v>1164.9190000000001</v>
      </c>
      <c r="CK5671" s="174">
        <v>1164.9190000000001</v>
      </c>
      <c r="CU5671" s="174">
        <v>61115</v>
      </c>
      <c r="CV5671" s="174">
        <v>24</v>
      </c>
      <c r="CW5671" s="174">
        <v>5</v>
      </c>
      <c r="CX5671" s="174">
        <v>1164.9190000000001</v>
      </c>
    </row>
    <row r="5672" spans="84:102" x14ac:dyDescent="0.25">
      <c r="CF5672" s="3" t="s">
        <v>3073</v>
      </c>
      <c r="CG5672" s="174">
        <v>42159</v>
      </c>
      <c r="CH5672" s="174">
        <v>2584</v>
      </c>
      <c r="CI5672" s="174">
        <v>5</v>
      </c>
      <c r="CJ5672" s="174">
        <v>1164.615</v>
      </c>
      <c r="CK5672" s="174">
        <v>1164.615</v>
      </c>
      <c r="CU5672" s="174">
        <v>42159</v>
      </c>
      <c r="CV5672" s="174">
        <v>2584</v>
      </c>
      <c r="CW5672" s="174">
        <v>5</v>
      </c>
      <c r="CX5672" s="174">
        <v>1164.615</v>
      </c>
    </row>
    <row r="5673" spans="84:102" x14ac:dyDescent="0.25">
      <c r="CF5673" s="3" t="s">
        <v>3073</v>
      </c>
      <c r="CG5673" s="174">
        <v>3736</v>
      </c>
      <c r="CH5673" s="174">
        <v>183163</v>
      </c>
      <c r="CI5673" s="174">
        <v>5</v>
      </c>
      <c r="CJ5673" s="174">
        <v>1164.279</v>
      </c>
      <c r="CK5673" s="174">
        <v>1164.279</v>
      </c>
      <c r="CU5673" s="174">
        <v>3736</v>
      </c>
      <c r="CV5673" s="174">
        <v>183163</v>
      </c>
      <c r="CW5673" s="174">
        <v>5</v>
      </c>
      <c r="CX5673" s="174">
        <v>1164.279</v>
      </c>
    </row>
    <row r="5674" spans="84:102" x14ac:dyDescent="0.25">
      <c r="CF5674" s="3" t="s">
        <v>3073</v>
      </c>
      <c r="CG5674" s="174">
        <v>1849</v>
      </c>
      <c r="CH5674" s="174">
        <v>55336</v>
      </c>
      <c r="CI5674" s="174">
        <v>5</v>
      </c>
      <c r="CJ5674" s="174">
        <v>1164.0360000000001</v>
      </c>
      <c r="CK5674" s="174">
        <v>1164.0360000000001</v>
      </c>
      <c r="CU5674" s="174">
        <v>1849</v>
      </c>
      <c r="CV5674" s="174">
        <v>55336</v>
      </c>
      <c r="CW5674" s="174">
        <v>5</v>
      </c>
      <c r="CX5674" s="174">
        <v>1164.0360000000001</v>
      </c>
    </row>
    <row r="5675" spans="84:102" x14ac:dyDescent="0.25">
      <c r="CF5675" s="3" t="s">
        <v>3073</v>
      </c>
      <c r="CG5675" s="174">
        <v>88253</v>
      </c>
      <c r="CH5675" s="174">
        <v>1508</v>
      </c>
      <c r="CI5675" s="174">
        <v>5</v>
      </c>
      <c r="CJ5675" s="174">
        <v>1163.941</v>
      </c>
      <c r="CK5675" s="174">
        <v>1163.941</v>
      </c>
      <c r="CU5675" s="174">
        <v>88253</v>
      </c>
      <c r="CV5675" s="174">
        <v>1508</v>
      </c>
      <c r="CW5675" s="174">
        <v>5</v>
      </c>
      <c r="CX5675" s="174">
        <v>1163.941</v>
      </c>
    </row>
    <row r="5676" spans="84:102" x14ac:dyDescent="0.25">
      <c r="CF5676" s="3" t="s">
        <v>3073</v>
      </c>
      <c r="CG5676" s="174">
        <v>1749</v>
      </c>
      <c r="CH5676" s="174">
        <v>59452</v>
      </c>
      <c r="CI5676" s="174">
        <v>5</v>
      </c>
      <c r="CJ5676" s="174">
        <v>1163.212</v>
      </c>
      <c r="CK5676" s="174">
        <v>1163.212</v>
      </c>
      <c r="CU5676" s="174">
        <v>1749</v>
      </c>
      <c r="CV5676" s="174">
        <v>59452</v>
      </c>
      <c r="CW5676" s="174">
        <v>5</v>
      </c>
      <c r="CX5676" s="174">
        <v>1163.212</v>
      </c>
    </row>
    <row r="5677" spans="84:102" x14ac:dyDescent="0.25">
      <c r="CF5677" s="3" t="s">
        <v>3073</v>
      </c>
      <c r="CG5677" s="174">
        <v>69727</v>
      </c>
      <c r="CH5677" s="174">
        <v>231</v>
      </c>
      <c r="CI5677" s="174">
        <v>5</v>
      </c>
      <c r="CJ5677" s="174">
        <v>1163.115</v>
      </c>
      <c r="CK5677" s="174">
        <v>1163.115</v>
      </c>
      <c r="CU5677" s="174">
        <v>69727</v>
      </c>
      <c r="CV5677" s="174">
        <v>231</v>
      </c>
      <c r="CW5677" s="174">
        <v>5</v>
      </c>
      <c r="CX5677" s="174">
        <v>1163.115</v>
      </c>
    </row>
    <row r="5678" spans="84:102" x14ac:dyDescent="0.25">
      <c r="CF5678" s="3" t="s">
        <v>3073</v>
      </c>
      <c r="CG5678" s="174">
        <v>1336</v>
      </c>
      <c r="CH5678" s="174">
        <v>117714</v>
      </c>
      <c r="CI5678" s="174">
        <v>5</v>
      </c>
      <c r="CJ5678" s="174">
        <v>1162.53</v>
      </c>
      <c r="CK5678" s="174">
        <v>1162.53</v>
      </c>
      <c r="CU5678" s="174">
        <v>1336</v>
      </c>
      <c r="CV5678" s="174">
        <v>117714</v>
      </c>
      <c r="CW5678" s="174">
        <v>5</v>
      </c>
      <c r="CX5678" s="174">
        <v>1162.53</v>
      </c>
    </row>
    <row r="5679" spans="84:102" x14ac:dyDescent="0.25">
      <c r="CF5679" s="3" t="s">
        <v>3073</v>
      </c>
      <c r="CG5679" s="174">
        <v>44520</v>
      </c>
      <c r="CH5679" s="174">
        <v>2613</v>
      </c>
      <c r="CI5679" s="174">
        <v>5</v>
      </c>
      <c r="CJ5679" s="174">
        <v>1162.154</v>
      </c>
      <c r="CK5679" s="174">
        <v>1162.154</v>
      </c>
      <c r="CU5679" s="174">
        <v>44520</v>
      </c>
      <c r="CV5679" s="174">
        <v>2613</v>
      </c>
      <c r="CW5679" s="174">
        <v>5</v>
      </c>
      <c r="CX5679" s="174">
        <v>1162.154</v>
      </c>
    </row>
    <row r="5680" spans="84:102" x14ac:dyDescent="0.25">
      <c r="CF5680" s="3" t="s">
        <v>3073</v>
      </c>
      <c r="CG5680" s="174">
        <v>3362</v>
      </c>
      <c r="CH5680" s="174">
        <v>168868</v>
      </c>
      <c r="CI5680" s="174">
        <v>5</v>
      </c>
      <c r="CJ5680" s="174">
        <v>1162.057</v>
      </c>
      <c r="CK5680" s="174">
        <v>1162.057</v>
      </c>
      <c r="CU5680" s="174">
        <v>3362</v>
      </c>
      <c r="CV5680" s="174">
        <v>168868</v>
      </c>
      <c r="CW5680" s="174">
        <v>5</v>
      </c>
      <c r="CX5680" s="174">
        <v>1162.057</v>
      </c>
    </row>
    <row r="5681" spans="84:102" x14ac:dyDescent="0.25">
      <c r="CF5681" s="3" t="s">
        <v>3073</v>
      </c>
      <c r="CG5681" s="174">
        <v>66014</v>
      </c>
      <c r="CH5681" s="174">
        <v>101</v>
      </c>
      <c r="CI5681" s="174">
        <v>5</v>
      </c>
      <c r="CJ5681" s="174">
        <v>1161.8869999999999</v>
      </c>
      <c r="CK5681" s="174">
        <v>1161.8869999999999</v>
      </c>
      <c r="CU5681" s="174">
        <v>66014</v>
      </c>
      <c r="CV5681" s="174">
        <v>101</v>
      </c>
      <c r="CW5681" s="174">
        <v>5</v>
      </c>
      <c r="CX5681" s="174">
        <v>1161.8869999999999</v>
      </c>
    </row>
    <row r="5682" spans="84:102" x14ac:dyDescent="0.25">
      <c r="CF5682" s="3" t="s">
        <v>3073</v>
      </c>
      <c r="CG5682" s="174">
        <v>2880</v>
      </c>
      <c r="CH5682" s="174">
        <v>150771</v>
      </c>
      <c r="CI5682" s="174">
        <v>5</v>
      </c>
      <c r="CJ5682" s="174">
        <v>1161.748</v>
      </c>
      <c r="CK5682" s="174">
        <v>1161.748</v>
      </c>
      <c r="CU5682" s="174">
        <v>2880</v>
      </c>
      <c r="CV5682" s="174">
        <v>150771</v>
      </c>
      <c r="CW5682" s="174">
        <v>5</v>
      </c>
      <c r="CX5682" s="174">
        <v>1161.748</v>
      </c>
    </row>
    <row r="5683" spans="84:102" x14ac:dyDescent="0.25">
      <c r="CF5683" s="3" t="s">
        <v>3073</v>
      </c>
      <c r="CG5683" s="174">
        <v>698</v>
      </c>
      <c r="CH5683" s="174">
        <v>95649</v>
      </c>
      <c r="CI5683" s="174">
        <v>5</v>
      </c>
      <c r="CJ5683" s="174">
        <v>1161.606</v>
      </c>
      <c r="CK5683" s="174">
        <v>1161.606</v>
      </c>
      <c r="CU5683" s="174">
        <v>698</v>
      </c>
      <c r="CV5683" s="174">
        <v>95649</v>
      </c>
      <c r="CW5683" s="174">
        <v>5</v>
      </c>
      <c r="CX5683" s="174">
        <v>1161.606</v>
      </c>
    </row>
    <row r="5684" spans="84:102" x14ac:dyDescent="0.25">
      <c r="CF5684" s="3" t="s">
        <v>3073</v>
      </c>
      <c r="CG5684" s="174">
        <v>12008</v>
      </c>
      <c r="CH5684" s="174">
        <v>2142</v>
      </c>
      <c r="CI5684" s="174">
        <v>5</v>
      </c>
      <c r="CJ5684" s="174">
        <v>1161.49</v>
      </c>
      <c r="CK5684" s="174">
        <v>1161.49</v>
      </c>
      <c r="CU5684" s="174">
        <v>12008</v>
      </c>
      <c r="CV5684" s="174">
        <v>2142</v>
      </c>
      <c r="CW5684" s="174">
        <v>5</v>
      </c>
      <c r="CX5684" s="174">
        <v>1161.49</v>
      </c>
    </row>
    <row r="5685" spans="84:102" x14ac:dyDescent="0.25">
      <c r="CF5685" s="3" t="s">
        <v>3073</v>
      </c>
      <c r="CG5685" s="174">
        <v>114014</v>
      </c>
      <c r="CH5685" s="174">
        <v>952</v>
      </c>
      <c r="CI5685" s="174">
        <v>5</v>
      </c>
      <c r="CJ5685" s="174">
        <v>1161.42</v>
      </c>
      <c r="CK5685" s="174">
        <v>1161.42</v>
      </c>
      <c r="CU5685" s="174">
        <v>114014</v>
      </c>
      <c r="CV5685" s="174">
        <v>952</v>
      </c>
      <c r="CW5685" s="174">
        <v>5</v>
      </c>
      <c r="CX5685" s="174">
        <v>1161.42</v>
      </c>
    </row>
    <row r="5686" spans="84:102" x14ac:dyDescent="0.25">
      <c r="CF5686" s="3" t="s">
        <v>3073</v>
      </c>
      <c r="CG5686" s="174">
        <v>372</v>
      </c>
      <c r="CH5686" s="174">
        <v>77808</v>
      </c>
      <c r="CI5686" s="174">
        <v>5</v>
      </c>
      <c r="CJ5686" s="174">
        <v>1161.357</v>
      </c>
      <c r="CK5686" s="174">
        <v>1161.357</v>
      </c>
      <c r="CU5686" s="174">
        <v>372</v>
      </c>
      <c r="CV5686" s="174">
        <v>77808</v>
      </c>
      <c r="CW5686" s="174">
        <v>5</v>
      </c>
      <c r="CX5686" s="174">
        <v>1161.357</v>
      </c>
    </row>
    <row r="5687" spans="84:102" x14ac:dyDescent="0.25">
      <c r="CF5687" s="3" t="s">
        <v>3073</v>
      </c>
      <c r="CG5687" s="174">
        <v>121684</v>
      </c>
      <c r="CH5687" s="174">
        <v>1030</v>
      </c>
      <c r="CI5687" s="174">
        <v>5</v>
      </c>
      <c r="CJ5687" s="174">
        <v>1161.02</v>
      </c>
      <c r="CK5687" s="174">
        <v>1161.02</v>
      </c>
      <c r="CU5687" s="174">
        <v>121684</v>
      </c>
      <c r="CV5687" s="174">
        <v>1030</v>
      </c>
      <c r="CW5687" s="174">
        <v>5</v>
      </c>
      <c r="CX5687" s="174">
        <v>1161.02</v>
      </c>
    </row>
    <row r="5688" spans="84:102" x14ac:dyDescent="0.25">
      <c r="CF5688" s="3" t="s">
        <v>3073</v>
      </c>
      <c r="CG5688" s="174">
        <v>159635</v>
      </c>
      <c r="CH5688" s="174">
        <v>2070</v>
      </c>
      <c r="CI5688" s="174">
        <v>5</v>
      </c>
      <c r="CJ5688" s="174">
        <v>1160.9010000000001</v>
      </c>
      <c r="CK5688" s="174">
        <v>1160.9010000000001</v>
      </c>
      <c r="CU5688" s="174">
        <v>159635</v>
      </c>
      <c r="CV5688" s="174">
        <v>2070</v>
      </c>
      <c r="CW5688" s="174">
        <v>5</v>
      </c>
      <c r="CX5688" s="174">
        <v>1160.9010000000001</v>
      </c>
    </row>
    <row r="5689" spans="84:102" x14ac:dyDescent="0.25">
      <c r="CF5689" s="3" t="s">
        <v>3073</v>
      </c>
      <c r="CG5689" s="174">
        <v>111</v>
      </c>
      <c r="CH5689" s="174">
        <v>68126</v>
      </c>
      <c r="CI5689" s="174">
        <v>5</v>
      </c>
      <c r="CJ5689" s="174">
        <v>1160.819</v>
      </c>
      <c r="CK5689" s="174">
        <v>1160.819</v>
      </c>
      <c r="CU5689" s="174">
        <v>111</v>
      </c>
      <c r="CV5689" s="174">
        <v>68126</v>
      </c>
      <c r="CW5689" s="174">
        <v>5</v>
      </c>
      <c r="CX5689" s="174">
        <v>1160.819</v>
      </c>
    </row>
    <row r="5690" spans="84:102" x14ac:dyDescent="0.25">
      <c r="CF5690" s="3" t="s">
        <v>3073</v>
      </c>
      <c r="CG5690" s="174">
        <v>2034</v>
      </c>
      <c r="CH5690" s="174">
        <v>132349</v>
      </c>
      <c r="CI5690" s="174">
        <v>5</v>
      </c>
      <c r="CJ5690" s="174">
        <v>1160.694</v>
      </c>
      <c r="CK5690" s="174">
        <v>1160.694</v>
      </c>
      <c r="CU5690" s="174">
        <v>2034</v>
      </c>
      <c r="CV5690" s="174">
        <v>132349</v>
      </c>
      <c r="CW5690" s="174">
        <v>5</v>
      </c>
      <c r="CX5690" s="174">
        <v>1160.694</v>
      </c>
    </row>
    <row r="5691" spans="84:102" x14ac:dyDescent="0.25">
      <c r="CF5691" s="3" t="s">
        <v>3073</v>
      </c>
      <c r="CG5691" s="174">
        <v>36765</v>
      </c>
      <c r="CH5691" s="174">
        <v>3874</v>
      </c>
      <c r="CI5691" s="174">
        <v>5</v>
      </c>
      <c r="CJ5691" s="174">
        <v>1160.548</v>
      </c>
      <c r="CK5691" s="174">
        <v>1160.548</v>
      </c>
      <c r="CU5691" s="174">
        <v>36765</v>
      </c>
      <c r="CV5691" s="174">
        <v>3874</v>
      </c>
      <c r="CW5691" s="174">
        <v>5</v>
      </c>
      <c r="CX5691" s="174">
        <v>1160.548</v>
      </c>
    </row>
    <row r="5692" spans="84:102" x14ac:dyDescent="0.25">
      <c r="CF5692" s="3" t="s">
        <v>3073</v>
      </c>
      <c r="CG5692" s="174">
        <v>84065</v>
      </c>
      <c r="CH5692" s="174">
        <v>565</v>
      </c>
      <c r="CI5692" s="174">
        <v>5</v>
      </c>
      <c r="CJ5692" s="174">
        <v>1159.326</v>
      </c>
      <c r="CK5692" s="174">
        <v>1159.326</v>
      </c>
      <c r="CU5692" s="174">
        <v>84065</v>
      </c>
      <c r="CV5692" s="174">
        <v>565</v>
      </c>
      <c r="CW5692" s="174">
        <v>5</v>
      </c>
      <c r="CX5692" s="174">
        <v>1159.326</v>
      </c>
    </row>
    <row r="5693" spans="84:102" x14ac:dyDescent="0.25">
      <c r="CF5693" s="3" t="s">
        <v>3073</v>
      </c>
      <c r="CG5693" s="174">
        <v>41693</v>
      </c>
      <c r="CH5693" s="174">
        <v>2579</v>
      </c>
      <c r="CI5693" s="174">
        <v>5</v>
      </c>
      <c r="CJ5693" s="174">
        <v>1159.2529999999999</v>
      </c>
      <c r="CK5693" s="174">
        <v>1159.2529999999999</v>
      </c>
      <c r="CU5693" s="174">
        <v>41693</v>
      </c>
      <c r="CV5693" s="174">
        <v>2579</v>
      </c>
      <c r="CW5693" s="174">
        <v>5</v>
      </c>
      <c r="CX5693" s="174">
        <v>1159.2529999999999</v>
      </c>
    </row>
    <row r="5694" spans="84:102" x14ac:dyDescent="0.25">
      <c r="CF5694" s="3" t="s">
        <v>3073</v>
      </c>
      <c r="CG5694" s="174">
        <v>3571</v>
      </c>
      <c r="CH5694" s="174">
        <v>84901</v>
      </c>
      <c r="CI5694" s="174">
        <v>5</v>
      </c>
      <c r="CJ5694" s="174">
        <v>1158.6010000000001</v>
      </c>
      <c r="CK5694" s="174">
        <v>1158.6010000000001</v>
      </c>
      <c r="CU5694" s="174">
        <v>3571</v>
      </c>
      <c r="CV5694" s="174">
        <v>84901</v>
      </c>
      <c r="CW5694" s="174">
        <v>5</v>
      </c>
      <c r="CX5694" s="174">
        <v>1158.6010000000001</v>
      </c>
    </row>
    <row r="5695" spans="84:102" x14ac:dyDescent="0.25">
      <c r="CF5695" s="3" t="s">
        <v>3073</v>
      </c>
      <c r="CG5695" s="174">
        <v>76227</v>
      </c>
      <c r="CH5695" s="174">
        <v>3689</v>
      </c>
      <c r="CI5695" s="174">
        <v>5</v>
      </c>
      <c r="CJ5695" s="174">
        <v>1158.4680000000001</v>
      </c>
      <c r="CK5695" s="174">
        <v>1158.4680000000001</v>
      </c>
      <c r="CU5695" s="174">
        <v>76227</v>
      </c>
      <c r="CV5695" s="174">
        <v>3689</v>
      </c>
      <c r="CW5695" s="174">
        <v>5</v>
      </c>
      <c r="CX5695" s="174">
        <v>1158.4680000000001</v>
      </c>
    </row>
    <row r="5696" spans="84:102" x14ac:dyDescent="0.25">
      <c r="CF5696" s="3" t="s">
        <v>3073</v>
      </c>
      <c r="CG5696" s="174">
        <v>1042</v>
      </c>
      <c r="CH5696" s="174">
        <v>122261</v>
      </c>
      <c r="CI5696" s="174">
        <v>5</v>
      </c>
      <c r="CJ5696" s="174">
        <v>1158.422</v>
      </c>
      <c r="CK5696" s="174">
        <v>1158.422</v>
      </c>
      <c r="CU5696" s="174">
        <v>1042</v>
      </c>
      <c r="CV5696" s="174">
        <v>122261</v>
      </c>
      <c r="CW5696" s="174">
        <v>5</v>
      </c>
      <c r="CX5696" s="174">
        <v>1158.422</v>
      </c>
    </row>
    <row r="5697" spans="84:102" x14ac:dyDescent="0.25">
      <c r="CF5697" s="3" t="s">
        <v>3073</v>
      </c>
      <c r="CG5697" s="174">
        <v>124722</v>
      </c>
      <c r="CH5697" s="174">
        <v>1065</v>
      </c>
      <c r="CI5697" s="174">
        <v>5</v>
      </c>
      <c r="CJ5697" s="174">
        <v>1158.2909999999999</v>
      </c>
      <c r="CK5697" s="174">
        <v>1158.2909999999999</v>
      </c>
      <c r="CU5697" s="174">
        <v>124722</v>
      </c>
      <c r="CV5697" s="174">
        <v>1065</v>
      </c>
      <c r="CW5697" s="174">
        <v>5</v>
      </c>
      <c r="CX5697" s="174">
        <v>1158.2909999999999</v>
      </c>
    </row>
    <row r="5698" spans="84:102" x14ac:dyDescent="0.25">
      <c r="CF5698" s="3" t="s">
        <v>3073</v>
      </c>
      <c r="CG5698" s="174">
        <v>1038</v>
      </c>
      <c r="CH5698" s="174">
        <v>123139</v>
      </c>
      <c r="CI5698" s="174">
        <v>5</v>
      </c>
      <c r="CJ5698" s="174">
        <v>1157.9839999999999</v>
      </c>
      <c r="CK5698" s="174">
        <v>1157.9839999999999</v>
      </c>
      <c r="CU5698" s="174">
        <v>1038</v>
      </c>
      <c r="CV5698" s="174">
        <v>123139</v>
      </c>
      <c r="CW5698" s="174">
        <v>5</v>
      </c>
      <c r="CX5698" s="174">
        <v>1157.9839999999999</v>
      </c>
    </row>
    <row r="5699" spans="84:102" x14ac:dyDescent="0.25">
      <c r="CF5699" s="3" t="s">
        <v>3073</v>
      </c>
      <c r="CG5699" s="174">
        <v>150771</v>
      </c>
      <c r="CH5699" s="174">
        <v>2880</v>
      </c>
      <c r="CI5699" s="174">
        <v>5</v>
      </c>
      <c r="CJ5699" s="174">
        <v>1157.797</v>
      </c>
      <c r="CK5699" s="174">
        <v>1157.797</v>
      </c>
      <c r="CU5699" s="174">
        <v>150771</v>
      </c>
      <c r="CV5699" s="174">
        <v>2880</v>
      </c>
      <c r="CW5699" s="174">
        <v>5</v>
      </c>
      <c r="CX5699" s="174">
        <v>1157.797</v>
      </c>
    </row>
    <row r="5700" spans="84:102" x14ac:dyDescent="0.25">
      <c r="CF5700" s="3" t="s">
        <v>3073</v>
      </c>
      <c r="CG5700" s="174">
        <v>3429</v>
      </c>
      <c r="CH5700" s="174">
        <v>178150</v>
      </c>
      <c r="CI5700" s="174">
        <v>5</v>
      </c>
      <c r="CJ5700" s="174">
        <v>1156.9649999999999</v>
      </c>
      <c r="CK5700" s="174">
        <v>1156.9649999999999</v>
      </c>
      <c r="CU5700" s="174">
        <v>3429</v>
      </c>
      <c r="CV5700" s="174">
        <v>178150</v>
      </c>
      <c r="CW5700" s="174">
        <v>5</v>
      </c>
      <c r="CX5700" s="174">
        <v>1156.9649999999999</v>
      </c>
    </row>
    <row r="5701" spans="84:102" x14ac:dyDescent="0.25">
      <c r="CF5701" s="3" t="s">
        <v>3073</v>
      </c>
      <c r="CG5701" s="174">
        <v>2218</v>
      </c>
      <c r="CH5701" s="174">
        <v>22931</v>
      </c>
      <c r="CI5701" s="174">
        <v>5</v>
      </c>
      <c r="CJ5701" s="174">
        <v>1156.9059999999999</v>
      </c>
      <c r="CK5701" s="174">
        <v>1156.9059999999999</v>
      </c>
      <c r="CU5701" s="174">
        <v>2218</v>
      </c>
      <c r="CV5701" s="174">
        <v>22931</v>
      </c>
      <c r="CW5701" s="174">
        <v>5</v>
      </c>
      <c r="CX5701" s="174">
        <v>1156.9059999999999</v>
      </c>
    </row>
    <row r="5702" spans="84:102" x14ac:dyDescent="0.25">
      <c r="CF5702" s="3" t="s">
        <v>3073</v>
      </c>
      <c r="CG5702" s="174">
        <v>3015</v>
      </c>
      <c r="CH5702" s="174">
        <v>160993</v>
      </c>
      <c r="CI5702" s="174">
        <v>5</v>
      </c>
      <c r="CJ5702" s="174">
        <v>1156.8119999999999</v>
      </c>
      <c r="CK5702" s="174">
        <v>1156.8119999999999</v>
      </c>
      <c r="CU5702" s="174">
        <v>3015</v>
      </c>
      <c r="CV5702" s="174">
        <v>160993</v>
      </c>
      <c r="CW5702" s="174">
        <v>5</v>
      </c>
      <c r="CX5702" s="174">
        <v>1156.8119999999999</v>
      </c>
    </row>
    <row r="5703" spans="84:102" x14ac:dyDescent="0.25">
      <c r="CF5703" s="3" t="s">
        <v>3073</v>
      </c>
      <c r="CG5703" s="174">
        <v>158</v>
      </c>
      <c r="CH5703" s="174">
        <v>68214</v>
      </c>
      <c r="CI5703" s="174">
        <v>5</v>
      </c>
      <c r="CJ5703" s="174">
        <v>1156.499</v>
      </c>
      <c r="CK5703" s="174">
        <v>1156.499</v>
      </c>
      <c r="CU5703" s="174">
        <v>158</v>
      </c>
      <c r="CV5703" s="174">
        <v>68214</v>
      </c>
      <c r="CW5703" s="174">
        <v>5</v>
      </c>
      <c r="CX5703" s="174">
        <v>1156.499</v>
      </c>
    </row>
    <row r="5704" spans="84:102" x14ac:dyDescent="0.25">
      <c r="CF5704" s="3" t="s">
        <v>3073</v>
      </c>
      <c r="CG5704" s="174">
        <v>1033</v>
      </c>
      <c r="CH5704" s="174">
        <v>121635</v>
      </c>
      <c r="CI5704" s="174">
        <v>5</v>
      </c>
      <c r="CJ5704" s="174">
        <v>1156.4849999999999</v>
      </c>
      <c r="CK5704" s="174">
        <v>1156.4849999999999</v>
      </c>
      <c r="CU5704" s="174">
        <v>1033</v>
      </c>
      <c r="CV5704" s="174">
        <v>121635</v>
      </c>
      <c r="CW5704" s="174">
        <v>5</v>
      </c>
      <c r="CX5704" s="174">
        <v>1156.4849999999999</v>
      </c>
    </row>
    <row r="5705" spans="84:102" x14ac:dyDescent="0.25">
      <c r="CF5705" s="3" t="s">
        <v>3073</v>
      </c>
      <c r="CG5705" s="174">
        <v>2622</v>
      </c>
      <c r="CH5705" s="174">
        <v>45357</v>
      </c>
      <c r="CI5705" s="174">
        <v>5</v>
      </c>
      <c r="CJ5705" s="174">
        <v>1156.384</v>
      </c>
      <c r="CK5705" s="174">
        <v>1156.384</v>
      </c>
      <c r="CU5705" s="174">
        <v>2622</v>
      </c>
      <c r="CV5705" s="174">
        <v>45357</v>
      </c>
      <c r="CW5705" s="174">
        <v>5</v>
      </c>
      <c r="CX5705" s="174">
        <v>1156.384</v>
      </c>
    </row>
    <row r="5706" spans="84:102" x14ac:dyDescent="0.25">
      <c r="CF5706" s="3" t="s">
        <v>3073</v>
      </c>
      <c r="CG5706" s="174">
        <v>3438</v>
      </c>
      <c r="CH5706" s="174">
        <v>178720</v>
      </c>
      <c r="CI5706" s="174">
        <v>5</v>
      </c>
      <c r="CJ5706" s="174">
        <v>1156.316</v>
      </c>
      <c r="CK5706" s="174">
        <v>1156.316</v>
      </c>
      <c r="CU5706" s="174">
        <v>3438</v>
      </c>
      <c r="CV5706" s="174">
        <v>178720</v>
      </c>
      <c r="CW5706" s="174">
        <v>5</v>
      </c>
      <c r="CX5706" s="174">
        <v>1156.316</v>
      </c>
    </row>
    <row r="5707" spans="84:102" x14ac:dyDescent="0.25">
      <c r="CF5707" s="3" t="s">
        <v>3073</v>
      </c>
      <c r="CG5707" s="174">
        <v>95469</v>
      </c>
      <c r="CH5707" s="174">
        <v>695</v>
      </c>
      <c r="CI5707" s="174">
        <v>5</v>
      </c>
      <c r="CJ5707" s="174">
        <v>1156.127</v>
      </c>
      <c r="CK5707" s="174">
        <v>1156.127</v>
      </c>
      <c r="CU5707" s="174">
        <v>95469</v>
      </c>
      <c r="CV5707" s="174">
        <v>695</v>
      </c>
      <c r="CW5707" s="174">
        <v>5</v>
      </c>
      <c r="CX5707" s="174">
        <v>1156.127</v>
      </c>
    </row>
    <row r="5708" spans="84:102" x14ac:dyDescent="0.25">
      <c r="CF5708" s="3" t="s">
        <v>3073</v>
      </c>
      <c r="CG5708" s="174">
        <v>1925</v>
      </c>
      <c r="CH5708" s="174">
        <v>77179</v>
      </c>
      <c r="CI5708" s="174">
        <v>5</v>
      </c>
      <c r="CJ5708" s="174">
        <v>1156.057</v>
      </c>
      <c r="CK5708" s="174">
        <v>1156.057</v>
      </c>
      <c r="CU5708" s="174">
        <v>1925</v>
      </c>
      <c r="CV5708" s="174">
        <v>77179</v>
      </c>
      <c r="CW5708" s="174">
        <v>5</v>
      </c>
      <c r="CX5708" s="174">
        <v>1156.057</v>
      </c>
    </row>
    <row r="5709" spans="84:102" x14ac:dyDescent="0.25">
      <c r="CF5709" s="3" t="s">
        <v>3073</v>
      </c>
      <c r="CG5709" s="174">
        <v>70033</v>
      </c>
      <c r="CH5709" s="174">
        <v>3519</v>
      </c>
      <c r="CI5709" s="174">
        <v>5</v>
      </c>
      <c r="CJ5709" s="174">
        <v>1155.9760000000001</v>
      </c>
      <c r="CK5709" s="174">
        <v>1155.9760000000001</v>
      </c>
      <c r="CU5709" s="174">
        <v>70033</v>
      </c>
      <c r="CV5709" s="174">
        <v>3519</v>
      </c>
      <c r="CW5709" s="174">
        <v>5</v>
      </c>
      <c r="CX5709" s="174">
        <v>1155.9760000000001</v>
      </c>
    </row>
    <row r="5710" spans="84:102" x14ac:dyDescent="0.25">
      <c r="CF5710" s="3" t="s">
        <v>3073</v>
      </c>
      <c r="CG5710" s="174">
        <v>2536</v>
      </c>
      <c r="CH5710" s="174">
        <v>41850</v>
      </c>
      <c r="CI5710" s="174">
        <v>5</v>
      </c>
      <c r="CJ5710" s="174">
        <v>1155.9559999999999</v>
      </c>
      <c r="CK5710" s="174">
        <v>1155.9559999999999</v>
      </c>
      <c r="CU5710" s="174">
        <v>2536</v>
      </c>
      <c r="CV5710" s="174">
        <v>41850</v>
      </c>
      <c r="CW5710" s="174">
        <v>5</v>
      </c>
      <c r="CX5710" s="174">
        <v>1155.9559999999999</v>
      </c>
    </row>
    <row r="5711" spans="84:102" x14ac:dyDescent="0.25">
      <c r="CF5711" s="3" t="s">
        <v>3073</v>
      </c>
      <c r="CG5711" s="174">
        <v>97449</v>
      </c>
      <c r="CH5711" s="174">
        <v>729</v>
      </c>
      <c r="CI5711" s="174">
        <v>5</v>
      </c>
      <c r="CJ5711" s="174">
        <v>1155.6469999999999</v>
      </c>
      <c r="CK5711" s="174">
        <v>1155.6469999999999</v>
      </c>
      <c r="CU5711" s="174">
        <v>97449</v>
      </c>
      <c r="CV5711" s="174">
        <v>729</v>
      </c>
      <c r="CW5711" s="174">
        <v>5</v>
      </c>
      <c r="CX5711" s="174">
        <v>1155.6469999999999</v>
      </c>
    </row>
    <row r="5712" spans="84:102" x14ac:dyDescent="0.25">
      <c r="CF5712" s="3" t="s">
        <v>3073</v>
      </c>
      <c r="CG5712" s="174">
        <v>23420</v>
      </c>
      <c r="CH5712" s="174">
        <v>2303</v>
      </c>
      <c r="CI5712" s="174">
        <v>5</v>
      </c>
      <c r="CJ5712" s="174">
        <v>1155.511</v>
      </c>
      <c r="CK5712" s="174">
        <v>1155.511</v>
      </c>
      <c r="CU5712" s="174">
        <v>23420</v>
      </c>
      <c r="CV5712" s="174">
        <v>2303</v>
      </c>
      <c r="CW5712" s="174">
        <v>5</v>
      </c>
      <c r="CX5712" s="174">
        <v>1155.511</v>
      </c>
    </row>
    <row r="5713" spans="84:102" x14ac:dyDescent="0.25">
      <c r="CF5713" s="3" t="s">
        <v>3073</v>
      </c>
      <c r="CG5713" s="174">
        <v>164584</v>
      </c>
      <c r="CH5713" s="174">
        <v>3289</v>
      </c>
      <c r="CI5713" s="174">
        <v>5</v>
      </c>
      <c r="CJ5713" s="174">
        <v>1155.4690000000001</v>
      </c>
      <c r="CK5713" s="174">
        <v>1155.4690000000001</v>
      </c>
      <c r="CU5713" s="174">
        <v>164584</v>
      </c>
      <c r="CV5713" s="174">
        <v>3289</v>
      </c>
      <c r="CW5713" s="174">
        <v>5</v>
      </c>
      <c r="CX5713" s="174">
        <v>1155.4690000000001</v>
      </c>
    </row>
    <row r="5714" spans="84:102" x14ac:dyDescent="0.25">
      <c r="CF5714" s="3" t="s">
        <v>3073</v>
      </c>
      <c r="CG5714" s="174">
        <v>2937</v>
      </c>
      <c r="CH5714" s="174">
        <v>152023</v>
      </c>
      <c r="CI5714" s="174">
        <v>5</v>
      </c>
      <c r="CJ5714" s="174">
        <v>1155.058</v>
      </c>
      <c r="CK5714" s="174">
        <v>1155.058</v>
      </c>
      <c r="CU5714" s="174">
        <v>2937</v>
      </c>
      <c r="CV5714" s="174">
        <v>152023</v>
      </c>
      <c r="CW5714" s="174">
        <v>5</v>
      </c>
      <c r="CX5714" s="174">
        <v>1155.058</v>
      </c>
    </row>
    <row r="5715" spans="84:102" x14ac:dyDescent="0.25">
      <c r="CF5715" s="3" t="s">
        <v>3073</v>
      </c>
      <c r="CG5715" s="174">
        <v>1102</v>
      </c>
      <c r="CH5715" s="174">
        <v>137267</v>
      </c>
      <c r="CI5715" s="174">
        <v>5</v>
      </c>
      <c r="CJ5715" s="174">
        <v>1155.011</v>
      </c>
      <c r="CK5715" s="174">
        <v>1155.011</v>
      </c>
      <c r="CU5715" s="174">
        <v>1102</v>
      </c>
      <c r="CV5715" s="174">
        <v>137267</v>
      </c>
      <c r="CW5715" s="174">
        <v>5</v>
      </c>
      <c r="CX5715" s="174">
        <v>1155.011</v>
      </c>
    </row>
    <row r="5716" spans="84:102" x14ac:dyDescent="0.25">
      <c r="CF5716" s="3" t="s">
        <v>3073</v>
      </c>
      <c r="CG5716" s="174">
        <v>16381</v>
      </c>
      <c r="CH5716" s="174">
        <v>2204</v>
      </c>
      <c r="CI5716" s="174">
        <v>5</v>
      </c>
      <c r="CJ5716" s="174">
        <v>1154.0360000000001</v>
      </c>
      <c r="CK5716" s="174">
        <v>1154.0360000000001</v>
      </c>
      <c r="CU5716" s="174">
        <v>16381</v>
      </c>
      <c r="CV5716" s="174">
        <v>2204</v>
      </c>
      <c r="CW5716" s="174">
        <v>5</v>
      </c>
      <c r="CX5716" s="174">
        <v>1154.0360000000001</v>
      </c>
    </row>
    <row r="5717" spans="84:102" x14ac:dyDescent="0.25">
      <c r="CF5717" s="3" t="s">
        <v>3073</v>
      </c>
      <c r="CG5717" s="174">
        <v>108442</v>
      </c>
      <c r="CH5717" s="174">
        <v>882</v>
      </c>
      <c r="CI5717" s="174">
        <v>5</v>
      </c>
      <c r="CJ5717" s="174">
        <v>1154.0350000000001</v>
      </c>
      <c r="CK5717" s="174">
        <v>1154.0350000000001</v>
      </c>
      <c r="CU5717" s="174">
        <v>108442</v>
      </c>
      <c r="CV5717" s="174">
        <v>882</v>
      </c>
      <c r="CW5717" s="174">
        <v>5</v>
      </c>
      <c r="CX5717" s="174">
        <v>1154.0350000000001</v>
      </c>
    </row>
    <row r="5718" spans="84:102" x14ac:dyDescent="0.25">
      <c r="CF5718" s="3" t="s">
        <v>3073</v>
      </c>
      <c r="CG5718" s="174">
        <v>2800</v>
      </c>
      <c r="CH5718" s="174">
        <v>146741</v>
      </c>
      <c r="CI5718" s="174">
        <v>5</v>
      </c>
      <c r="CJ5718" s="174">
        <v>1154.0170000000001</v>
      </c>
      <c r="CK5718" s="174">
        <v>1154.0170000000001</v>
      </c>
      <c r="CU5718" s="174">
        <v>2800</v>
      </c>
      <c r="CV5718" s="174">
        <v>146741</v>
      </c>
      <c r="CW5718" s="174">
        <v>5</v>
      </c>
      <c r="CX5718" s="174">
        <v>1154.0170000000001</v>
      </c>
    </row>
    <row r="5719" spans="84:102" x14ac:dyDescent="0.25">
      <c r="CF5719" s="3" t="s">
        <v>3073</v>
      </c>
      <c r="CG5719" s="174">
        <v>41251</v>
      </c>
      <c r="CH5719" s="174">
        <v>2543</v>
      </c>
      <c r="CI5719" s="174">
        <v>5</v>
      </c>
      <c r="CJ5719" s="174">
        <v>1153.104</v>
      </c>
      <c r="CK5719" s="174">
        <v>1153.104</v>
      </c>
      <c r="CU5719" s="174">
        <v>41251</v>
      </c>
      <c r="CV5719" s="174">
        <v>2543</v>
      </c>
      <c r="CW5719" s="174">
        <v>5</v>
      </c>
      <c r="CX5719" s="174">
        <v>1153.104</v>
      </c>
    </row>
    <row r="5720" spans="84:102" x14ac:dyDescent="0.25">
      <c r="CF5720" s="3" t="s">
        <v>3073</v>
      </c>
      <c r="CG5720" s="174">
        <v>79127</v>
      </c>
      <c r="CH5720" s="174">
        <v>392</v>
      </c>
      <c r="CI5720" s="174">
        <v>5</v>
      </c>
      <c r="CJ5720" s="174">
        <v>1153.0509999999999</v>
      </c>
      <c r="CK5720" s="174">
        <v>1153.0509999999999</v>
      </c>
      <c r="CU5720" s="174">
        <v>79127</v>
      </c>
      <c r="CV5720" s="174">
        <v>392</v>
      </c>
      <c r="CW5720" s="174">
        <v>5</v>
      </c>
      <c r="CX5720" s="174">
        <v>1153.0509999999999</v>
      </c>
    </row>
    <row r="5721" spans="84:102" x14ac:dyDescent="0.25">
      <c r="CF5721" s="3" t="s">
        <v>3073</v>
      </c>
      <c r="CG5721" s="174">
        <v>76571</v>
      </c>
      <c r="CH5721" s="174">
        <v>3539</v>
      </c>
      <c r="CI5721" s="174">
        <v>5</v>
      </c>
      <c r="CJ5721" s="174">
        <v>1152.3720000000001</v>
      </c>
      <c r="CK5721" s="174">
        <v>1152.3720000000001</v>
      </c>
      <c r="CU5721" s="174">
        <v>76571</v>
      </c>
      <c r="CV5721" s="174">
        <v>3539</v>
      </c>
      <c r="CW5721" s="174">
        <v>5</v>
      </c>
      <c r="CX5721" s="174">
        <v>1152.3720000000001</v>
      </c>
    </row>
    <row r="5722" spans="84:102" x14ac:dyDescent="0.25">
      <c r="CF5722" s="3" t="s">
        <v>3073</v>
      </c>
      <c r="CG5722" s="174">
        <v>40133</v>
      </c>
      <c r="CH5722" s="174">
        <v>2580</v>
      </c>
      <c r="CI5722" s="174">
        <v>5</v>
      </c>
      <c r="CJ5722" s="174">
        <v>1152.328</v>
      </c>
      <c r="CK5722" s="174">
        <v>1152.328</v>
      </c>
      <c r="CU5722" s="174">
        <v>40133</v>
      </c>
      <c r="CV5722" s="174">
        <v>2580</v>
      </c>
      <c r="CW5722" s="174">
        <v>5</v>
      </c>
      <c r="CX5722" s="174">
        <v>1152.328</v>
      </c>
    </row>
    <row r="5723" spans="84:102" x14ac:dyDescent="0.25">
      <c r="CF5723" s="3" t="s">
        <v>3073</v>
      </c>
      <c r="CG5723" s="174">
        <v>1856</v>
      </c>
      <c r="CH5723" s="174">
        <v>54029</v>
      </c>
      <c r="CI5723" s="174">
        <v>5</v>
      </c>
      <c r="CJ5723" s="174">
        <v>1152.316</v>
      </c>
      <c r="CK5723" s="174">
        <v>1152.316</v>
      </c>
      <c r="CU5723" s="174">
        <v>1856</v>
      </c>
      <c r="CV5723" s="174">
        <v>54029</v>
      </c>
      <c r="CW5723" s="174">
        <v>5</v>
      </c>
      <c r="CX5723" s="174">
        <v>1152.316</v>
      </c>
    </row>
    <row r="5724" spans="84:102" x14ac:dyDescent="0.25">
      <c r="CF5724" s="3" t="s">
        <v>3073</v>
      </c>
      <c r="CG5724" s="174">
        <v>606</v>
      </c>
      <c r="CH5724" s="174">
        <v>86051</v>
      </c>
      <c r="CI5724" s="174">
        <v>5</v>
      </c>
      <c r="CJ5724" s="174">
        <v>1152.306</v>
      </c>
      <c r="CK5724" s="174">
        <v>1152.306</v>
      </c>
      <c r="CU5724" s="174">
        <v>606</v>
      </c>
      <c r="CV5724" s="174">
        <v>86051</v>
      </c>
      <c r="CW5724" s="174">
        <v>5</v>
      </c>
      <c r="CX5724" s="174">
        <v>1152.306</v>
      </c>
    </row>
    <row r="5725" spans="84:102" x14ac:dyDescent="0.25">
      <c r="CF5725" s="3" t="s">
        <v>3073</v>
      </c>
      <c r="CG5725" s="174">
        <v>62422</v>
      </c>
      <c r="CH5725" s="174">
        <v>47</v>
      </c>
      <c r="CI5725" s="174">
        <v>5</v>
      </c>
      <c r="CJ5725" s="174">
        <v>1152.172</v>
      </c>
      <c r="CK5725" s="174">
        <v>1152.172</v>
      </c>
      <c r="CU5725" s="174">
        <v>62422</v>
      </c>
      <c r="CV5725" s="174">
        <v>47</v>
      </c>
      <c r="CW5725" s="174">
        <v>5</v>
      </c>
      <c r="CX5725" s="174">
        <v>1152.172</v>
      </c>
    </row>
    <row r="5726" spans="84:102" x14ac:dyDescent="0.25">
      <c r="CF5726" s="3" t="s">
        <v>3073</v>
      </c>
      <c r="CG5726" s="174">
        <v>27405</v>
      </c>
      <c r="CH5726" s="174">
        <v>2353</v>
      </c>
      <c r="CI5726" s="174">
        <v>5</v>
      </c>
      <c r="CJ5726" s="174">
        <v>1152.135</v>
      </c>
      <c r="CK5726" s="174">
        <v>1152.135</v>
      </c>
      <c r="CU5726" s="174">
        <v>27405</v>
      </c>
      <c r="CV5726" s="174">
        <v>2353</v>
      </c>
      <c r="CW5726" s="174">
        <v>5</v>
      </c>
      <c r="CX5726" s="174">
        <v>1152.135</v>
      </c>
    </row>
    <row r="5727" spans="84:102" x14ac:dyDescent="0.25">
      <c r="CF5727" s="3" t="s">
        <v>3073</v>
      </c>
      <c r="CG5727" s="174">
        <v>1927</v>
      </c>
      <c r="CH5727" s="174">
        <v>75712</v>
      </c>
      <c r="CI5727" s="174">
        <v>5</v>
      </c>
      <c r="CJ5727" s="174">
        <v>1151.9749999999999</v>
      </c>
      <c r="CK5727" s="174">
        <v>1151.9749999999999</v>
      </c>
      <c r="CU5727" s="174">
        <v>1927</v>
      </c>
      <c r="CV5727" s="174">
        <v>75712</v>
      </c>
      <c r="CW5727" s="174">
        <v>5</v>
      </c>
      <c r="CX5727" s="174">
        <v>1151.9749999999999</v>
      </c>
    </row>
    <row r="5728" spans="84:102" x14ac:dyDescent="0.25">
      <c r="CF5728" s="3" t="s">
        <v>3073</v>
      </c>
      <c r="CG5728" s="174">
        <v>2783</v>
      </c>
      <c r="CH5728" s="174">
        <v>147206</v>
      </c>
      <c r="CI5728" s="174">
        <v>5</v>
      </c>
      <c r="CJ5728" s="174">
        <v>1151.9459999999999</v>
      </c>
      <c r="CK5728" s="174">
        <v>1151.9459999999999</v>
      </c>
      <c r="CU5728" s="174">
        <v>2783</v>
      </c>
      <c r="CV5728" s="174">
        <v>147206</v>
      </c>
      <c r="CW5728" s="174">
        <v>5</v>
      </c>
      <c r="CX5728" s="174">
        <v>1151.9459999999999</v>
      </c>
    </row>
    <row r="5729" spans="84:102" x14ac:dyDescent="0.25">
      <c r="CF5729" s="3" t="s">
        <v>3073</v>
      </c>
      <c r="CG5729" s="174">
        <v>152023</v>
      </c>
      <c r="CH5729" s="174">
        <v>2937</v>
      </c>
      <c r="CI5729" s="174">
        <v>5</v>
      </c>
      <c r="CJ5729" s="174">
        <v>1151.94</v>
      </c>
      <c r="CK5729" s="174">
        <v>1151.94</v>
      </c>
      <c r="CU5729" s="174">
        <v>152023</v>
      </c>
      <c r="CV5729" s="174">
        <v>2937</v>
      </c>
      <c r="CW5729" s="174">
        <v>5</v>
      </c>
      <c r="CX5729" s="174">
        <v>1151.94</v>
      </c>
    </row>
    <row r="5730" spans="84:102" x14ac:dyDescent="0.25">
      <c r="CF5730" s="3" t="s">
        <v>3073</v>
      </c>
      <c r="CG5730" s="174">
        <v>126132</v>
      </c>
      <c r="CH5730" s="174">
        <v>1060</v>
      </c>
      <c r="CI5730" s="174">
        <v>5</v>
      </c>
      <c r="CJ5730" s="174">
        <v>1151.9390000000001</v>
      </c>
      <c r="CK5730" s="174">
        <v>1151.9390000000001</v>
      </c>
      <c r="CU5730" s="174">
        <v>126132</v>
      </c>
      <c r="CV5730" s="174">
        <v>1060</v>
      </c>
      <c r="CW5730" s="174">
        <v>5</v>
      </c>
      <c r="CX5730" s="174">
        <v>1151.9390000000001</v>
      </c>
    </row>
    <row r="5731" spans="84:102" x14ac:dyDescent="0.25">
      <c r="CF5731" s="3" t="s">
        <v>3073</v>
      </c>
      <c r="CG5731" s="174">
        <v>70121</v>
      </c>
      <c r="CH5731" s="174">
        <v>218</v>
      </c>
      <c r="CI5731" s="174">
        <v>5</v>
      </c>
      <c r="CJ5731" s="174">
        <v>1151.693</v>
      </c>
      <c r="CK5731" s="174">
        <v>1151.693</v>
      </c>
      <c r="CU5731" s="174">
        <v>70121</v>
      </c>
      <c r="CV5731" s="174">
        <v>218</v>
      </c>
      <c r="CW5731" s="174">
        <v>5</v>
      </c>
      <c r="CX5731" s="174">
        <v>1151.693</v>
      </c>
    </row>
    <row r="5732" spans="84:102" x14ac:dyDescent="0.25">
      <c r="CF5732" s="3" t="s">
        <v>3073</v>
      </c>
      <c r="CG5732" s="174">
        <v>108868</v>
      </c>
      <c r="CH5732" s="174">
        <v>903</v>
      </c>
      <c r="CI5732" s="174">
        <v>5</v>
      </c>
      <c r="CJ5732" s="174">
        <v>1151.6310000000001</v>
      </c>
      <c r="CK5732" s="174">
        <v>1151.6310000000001</v>
      </c>
      <c r="CU5732" s="174">
        <v>108868</v>
      </c>
      <c r="CV5732" s="174">
        <v>903</v>
      </c>
      <c r="CW5732" s="174">
        <v>5</v>
      </c>
      <c r="CX5732" s="174">
        <v>1151.6310000000001</v>
      </c>
    </row>
    <row r="5733" spans="84:102" x14ac:dyDescent="0.25">
      <c r="CF5733" s="3" t="s">
        <v>3073</v>
      </c>
      <c r="CG5733" s="174">
        <v>1590</v>
      </c>
      <c r="CH5733" s="174">
        <v>82080</v>
      </c>
      <c r="CI5733" s="174">
        <v>5</v>
      </c>
      <c r="CJ5733" s="174">
        <v>1151.6179999999999</v>
      </c>
      <c r="CK5733" s="174">
        <v>1151.6179999999999</v>
      </c>
      <c r="CU5733" s="174">
        <v>1590</v>
      </c>
      <c r="CV5733" s="174">
        <v>82080</v>
      </c>
      <c r="CW5733" s="174">
        <v>5</v>
      </c>
      <c r="CX5733" s="174">
        <v>1151.6179999999999</v>
      </c>
    </row>
    <row r="5734" spans="84:102" x14ac:dyDescent="0.25">
      <c r="CF5734" s="3" t="s">
        <v>3073</v>
      </c>
      <c r="CG5734" s="174">
        <v>31771</v>
      </c>
      <c r="CH5734" s="174">
        <v>2482</v>
      </c>
      <c r="CI5734" s="174">
        <v>5</v>
      </c>
      <c r="CJ5734" s="174">
        <v>1151.5229999999999</v>
      </c>
      <c r="CK5734" s="174">
        <v>1151.5229999999999</v>
      </c>
      <c r="CU5734" s="174">
        <v>31771</v>
      </c>
      <c r="CV5734" s="174">
        <v>2482</v>
      </c>
      <c r="CW5734" s="174">
        <v>5</v>
      </c>
      <c r="CX5734" s="174">
        <v>1151.5229999999999</v>
      </c>
    </row>
    <row r="5735" spans="84:102" x14ac:dyDescent="0.25">
      <c r="CF5735" s="3" t="s">
        <v>3073</v>
      </c>
      <c r="CG5735" s="174">
        <v>58651</v>
      </c>
      <c r="CH5735" s="174">
        <v>6</v>
      </c>
      <c r="CI5735" s="174">
        <v>5</v>
      </c>
      <c r="CJ5735" s="174">
        <v>1151.3219999999999</v>
      </c>
      <c r="CK5735" s="174">
        <v>1151.3219999999999</v>
      </c>
      <c r="CU5735" s="174">
        <v>58651</v>
      </c>
      <c r="CV5735" s="174">
        <v>6</v>
      </c>
      <c r="CW5735" s="174">
        <v>5</v>
      </c>
      <c r="CX5735" s="174">
        <v>1151.3219999999999</v>
      </c>
    </row>
    <row r="5736" spans="84:102" x14ac:dyDescent="0.25">
      <c r="CF5736" s="3" t="s">
        <v>3073</v>
      </c>
      <c r="CG5736" s="174">
        <v>2681</v>
      </c>
      <c r="CH5736" s="174">
        <v>134651</v>
      </c>
      <c r="CI5736" s="174">
        <v>5</v>
      </c>
      <c r="CJ5736" s="174">
        <v>1151.181</v>
      </c>
      <c r="CK5736" s="174">
        <v>1151.181</v>
      </c>
      <c r="CU5736" s="174">
        <v>2681</v>
      </c>
      <c r="CV5736" s="174">
        <v>134651</v>
      </c>
      <c r="CW5736" s="174">
        <v>5</v>
      </c>
      <c r="CX5736" s="174">
        <v>1151.181</v>
      </c>
    </row>
    <row r="5737" spans="84:102" x14ac:dyDescent="0.25">
      <c r="CF5737" s="3" t="s">
        <v>3073</v>
      </c>
      <c r="CG5737" s="174">
        <v>80172</v>
      </c>
      <c r="CH5737" s="174">
        <v>395</v>
      </c>
      <c r="CI5737" s="174">
        <v>5</v>
      </c>
      <c r="CJ5737" s="174">
        <v>1151.1310000000001</v>
      </c>
      <c r="CK5737" s="174">
        <v>1151.1310000000001</v>
      </c>
      <c r="CU5737" s="174">
        <v>80172</v>
      </c>
      <c r="CV5737" s="174">
        <v>395</v>
      </c>
      <c r="CW5737" s="174">
        <v>5</v>
      </c>
      <c r="CX5737" s="174">
        <v>1151.1310000000001</v>
      </c>
    </row>
    <row r="5738" spans="84:102" x14ac:dyDescent="0.25">
      <c r="CF5738" s="3" t="s">
        <v>3073</v>
      </c>
      <c r="CG5738" s="174">
        <v>2296</v>
      </c>
      <c r="CH5738" s="174">
        <v>22498</v>
      </c>
      <c r="CI5738" s="174">
        <v>5</v>
      </c>
      <c r="CJ5738" s="174">
        <v>1150.9849999999999</v>
      </c>
      <c r="CK5738" s="174">
        <v>1150.9849999999999</v>
      </c>
      <c r="CU5738" s="174">
        <v>2296</v>
      </c>
      <c r="CV5738" s="174">
        <v>22498</v>
      </c>
      <c r="CW5738" s="174">
        <v>5</v>
      </c>
      <c r="CX5738" s="174">
        <v>1150.9849999999999</v>
      </c>
    </row>
    <row r="5739" spans="84:102" x14ac:dyDescent="0.25">
      <c r="CF5739" s="3" t="s">
        <v>3073</v>
      </c>
      <c r="CG5739" s="174">
        <v>84453</v>
      </c>
      <c r="CH5739" s="174">
        <v>3551</v>
      </c>
      <c r="CI5739" s="174">
        <v>5</v>
      </c>
      <c r="CJ5739" s="174">
        <v>1150.904</v>
      </c>
      <c r="CK5739" s="174">
        <v>1150.904</v>
      </c>
      <c r="CU5739" s="174">
        <v>84453</v>
      </c>
      <c r="CV5739" s="174">
        <v>3551</v>
      </c>
      <c r="CW5739" s="174">
        <v>5</v>
      </c>
      <c r="CX5739" s="174">
        <v>1150.904</v>
      </c>
    </row>
    <row r="5740" spans="84:102" x14ac:dyDescent="0.25">
      <c r="CF5740" s="3" t="s">
        <v>3073</v>
      </c>
      <c r="CG5740" s="174">
        <v>165849</v>
      </c>
      <c r="CH5740" s="174">
        <v>3326</v>
      </c>
      <c r="CI5740" s="174">
        <v>5</v>
      </c>
      <c r="CJ5740" s="174">
        <v>1150.8689999999999</v>
      </c>
      <c r="CK5740" s="174">
        <v>1150.8689999999999</v>
      </c>
      <c r="CU5740" s="174">
        <v>165849</v>
      </c>
      <c r="CV5740" s="174">
        <v>3326</v>
      </c>
      <c r="CW5740" s="174">
        <v>5</v>
      </c>
      <c r="CX5740" s="174">
        <v>1150.8689999999999</v>
      </c>
    </row>
    <row r="5741" spans="84:102" x14ac:dyDescent="0.25">
      <c r="CF5741" s="3" t="s">
        <v>3073</v>
      </c>
      <c r="CG5741" s="174">
        <v>2525</v>
      </c>
      <c r="CH5741" s="174">
        <v>40086</v>
      </c>
      <c r="CI5741" s="174">
        <v>5</v>
      </c>
      <c r="CJ5741" s="174">
        <v>1150.6579999999999</v>
      </c>
      <c r="CK5741" s="174">
        <v>1150.6579999999999</v>
      </c>
      <c r="CU5741" s="174">
        <v>2525</v>
      </c>
      <c r="CV5741" s="174">
        <v>40086</v>
      </c>
      <c r="CW5741" s="174">
        <v>5</v>
      </c>
      <c r="CX5741" s="174">
        <v>1150.6579999999999</v>
      </c>
    </row>
    <row r="5742" spans="84:102" x14ac:dyDescent="0.25">
      <c r="CF5742" s="3" t="s">
        <v>3073</v>
      </c>
      <c r="CG5742" s="174">
        <v>167424</v>
      </c>
      <c r="CH5742" s="174">
        <v>3330</v>
      </c>
      <c r="CI5742" s="174">
        <v>5</v>
      </c>
      <c r="CJ5742" s="174">
        <v>1150.6010000000001</v>
      </c>
      <c r="CK5742" s="174">
        <v>1150.6010000000001</v>
      </c>
      <c r="CU5742" s="174">
        <v>167424</v>
      </c>
      <c r="CV5742" s="174">
        <v>3330</v>
      </c>
      <c r="CW5742" s="174">
        <v>5</v>
      </c>
      <c r="CX5742" s="174">
        <v>1150.6010000000001</v>
      </c>
    </row>
    <row r="5743" spans="84:102" x14ac:dyDescent="0.25">
      <c r="CF5743" s="3" t="s">
        <v>3073</v>
      </c>
      <c r="CG5743" s="174">
        <v>75654</v>
      </c>
      <c r="CH5743" s="174">
        <v>315</v>
      </c>
      <c r="CI5743" s="174">
        <v>5</v>
      </c>
      <c r="CJ5743" s="174">
        <v>1150.3820000000001</v>
      </c>
      <c r="CK5743" s="174">
        <v>1150.3820000000001</v>
      </c>
      <c r="CU5743" s="174">
        <v>75654</v>
      </c>
      <c r="CV5743" s="174">
        <v>315</v>
      </c>
      <c r="CW5743" s="174">
        <v>5</v>
      </c>
      <c r="CX5743" s="174">
        <v>1150.3820000000001</v>
      </c>
    </row>
    <row r="5744" spans="84:102" x14ac:dyDescent="0.25">
      <c r="CF5744" s="3" t="s">
        <v>3073</v>
      </c>
      <c r="CG5744" s="174">
        <v>109730</v>
      </c>
      <c r="CH5744" s="174">
        <v>912</v>
      </c>
      <c r="CI5744" s="174">
        <v>5</v>
      </c>
      <c r="CJ5744" s="174">
        <v>1150.05</v>
      </c>
      <c r="CK5744" s="174">
        <v>1150.05</v>
      </c>
      <c r="CU5744" s="174">
        <v>109730</v>
      </c>
      <c r="CV5744" s="174">
        <v>912</v>
      </c>
      <c r="CW5744" s="174">
        <v>5</v>
      </c>
      <c r="CX5744" s="174">
        <v>1150.05</v>
      </c>
    </row>
    <row r="5745" spans="84:102" x14ac:dyDescent="0.25">
      <c r="CF5745" s="3" t="s">
        <v>3073</v>
      </c>
      <c r="CG5745" s="174">
        <v>1636</v>
      </c>
      <c r="CH5745" s="174">
        <v>74321</v>
      </c>
      <c r="CI5745" s="174">
        <v>5</v>
      </c>
      <c r="CJ5745" s="174">
        <v>1149.9760000000001</v>
      </c>
      <c r="CK5745" s="174">
        <v>1149.9760000000001</v>
      </c>
      <c r="CU5745" s="174">
        <v>1636</v>
      </c>
      <c r="CV5745" s="174">
        <v>74321</v>
      </c>
      <c r="CW5745" s="174">
        <v>5</v>
      </c>
      <c r="CX5745" s="174">
        <v>1149.9760000000001</v>
      </c>
    </row>
    <row r="5746" spans="84:102" x14ac:dyDescent="0.25">
      <c r="CF5746" s="3" t="s">
        <v>3073</v>
      </c>
      <c r="CG5746" s="174">
        <v>74321</v>
      </c>
      <c r="CH5746" s="174">
        <v>1636</v>
      </c>
      <c r="CI5746" s="174">
        <v>5</v>
      </c>
      <c r="CJ5746" s="174">
        <v>1149.8910000000001</v>
      </c>
      <c r="CK5746" s="174">
        <v>1149.8910000000001</v>
      </c>
      <c r="CU5746" s="174">
        <v>74321</v>
      </c>
      <c r="CV5746" s="174">
        <v>1636</v>
      </c>
      <c r="CW5746" s="174">
        <v>5</v>
      </c>
      <c r="CX5746" s="174">
        <v>1149.8910000000001</v>
      </c>
    </row>
    <row r="5747" spans="84:102" x14ac:dyDescent="0.25">
      <c r="CF5747" s="3" t="s">
        <v>3073</v>
      </c>
      <c r="CG5747" s="174">
        <v>806</v>
      </c>
      <c r="CH5747" s="174">
        <v>104072</v>
      </c>
      <c r="CI5747" s="174">
        <v>5</v>
      </c>
      <c r="CJ5747" s="174">
        <v>1149.731</v>
      </c>
      <c r="CK5747" s="174">
        <v>1149.731</v>
      </c>
      <c r="CU5747" s="174">
        <v>806</v>
      </c>
      <c r="CV5747" s="174">
        <v>104072</v>
      </c>
      <c r="CW5747" s="174">
        <v>5</v>
      </c>
      <c r="CX5747" s="174">
        <v>1149.731</v>
      </c>
    </row>
    <row r="5748" spans="84:102" x14ac:dyDescent="0.25">
      <c r="CF5748" s="3" t="s">
        <v>3073</v>
      </c>
      <c r="CG5748" s="174">
        <v>369</v>
      </c>
      <c r="CH5748" s="174">
        <v>77604</v>
      </c>
      <c r="CI5748" s="174">
        <v>5</v>
      </c>
      <c r="CJ5748" s="174">
        <v>1149.184</v>
      </c>
      <c r="CK5748" s="174">
        <v>1149.184</v>
      </c>
      <c r="CU5748" s="174">
        <v>369</v>
      </c>
      <c r="CV5748" s="174">
        <v>77604</v>
      </c>
      <c r="CW5748" s="174">
        <v>5</v>
      </c>
      <c r="CX5748" s="174">
        <v>1149.184</v>
      </c>
    </row>
    <row r="5749" spans="84:102" x14ac:dyDescent="0.25">
      <c r="CF5749" s="3" t="s">
        <v>3073</v>
      </c>
      <c r="CG5749" s="174">
        <v>154718</v>
      </c>
      <c r="CH5749" s="174">
        <v>2963</v>
      </c>
      <c r="CI5749" s="174">
        <v>5</v>
      </c>
      <c r="CJ5749" s="174">
        <v>1149.1590000000001</v>
      </c>
      <c r="CK5749" s="174">
        <v>1149.1590000000001</v>
      </c>
      <c r="CU5749" s="174">
        <v>154718</v>
      </c>
      <c r="CV5749" s="174">
        <v>2963</v>
      </c>
      <c r="CW5749" s="174">
        <v>5</v>
      </c>
      <c r="CX5749" s="174">
        <v>1149.1590000000001</v>
      </c>
    </row>
    <row r="5750" spans="84:102" x14ac:dyDescent="0.25">
      <c r="CF5750" s="3" t="s">
        <v>3073</v>
      </c>
      <c r="CG5750" s="174">
        <v>2091</v>
      </c>
      <c r="CH5750" s="174">
        <v>5030</v>
      </c>
      <c r="CI5750" s="174">
        <v>5</v>
      </c>
      <c r="CJ5750" s="174">
        <v>1149.1120000000001</v>
      </c>
      <c r="CK5750" s="174">
        <v>1149.1120000000001</v>
      </c>
      <c r="CU5750" s="174">
        <v>2091</v>
      </c>
      <c r="CV5750" s="174">
        <v>5030</v>
      </c>
      <c r="CW5750" s="174">
        <v>5</v>
      </c>
      <c r="CX5750" s="174">
        <v>1149.1120000000001</v>
      </c>
    </row>
    <row r="5751" spans="84:102" x14ac:dyDescent="0.25">
      <c r="CF5751" s="3" t="s">
        <v>3073</v>
      </c>
      <c r="CG5751" s="174">
        <v>173200</v>
      </c>
      <c r="CH5751" s="174">
        <v>3399</v>
      </c>
      <c r="CI5751" s="174">
        <v>5</v>
      </c>
      <c r="CJ5751" s="174">
        <v>1148.9110000000001</v>
      </c>
      <c r="CK5751" s="174">
        <v>1148.9110000000001</v>
      </c>
      <c r="CU5751" s="174">
        <v>173200</v>
      </c>
      <c r="CV5751" s="174">
        <v>3399</v>
      </c>
      <c r="CW5751" s="174">
        <v>5</v>
      </c>
      <c r="CX5751" s="174">
        <v>1148.9110000000001</v>
      </c>
    </row>
    <row r="5752" spans="84:102" x14ac:dyDescent="0.25">
      <c r="CF5752" s="3" t="s">
        <v>3073</v>
      </c>
      <c r="CG5752" s="174">
        <v>155086</v>
      </c>
      <c r="CH5752" s="174">
        <v>3198</v>
      </c>
      <c r="CI5752" s="174">
        <v>5</v>
      </c>
      <c r="CJ5752" s="174">
        <v>1148.77</v>
      </c>
      <c r="CK5752" s="174">
        <v>1148.77</v>
      </c>
      <c r="CU5752" s="174">
        <v>155086</v>
      </c>
      <c r="CV5752" s="174">
        <v>3198</v>
      </c>
      <c r="CW5752" s="174">
        <v>5</v>
      </c>
      <c r="CX5752" s="174">
        <v>1148.77</v>
      </c>
    </row>
    <row r="5753" spans="84:102" x14ac:dyDescent="0.25">
      <c r="CF5753" s="3" t="s">
        <v>3073</v>
      </c>
      <c r="CG5753" s="174">
        <v>163936</v>
      </c>
      <c r="CH5753" s="174">
        <v>3342</v>
      </c>
      <c r="CI5753" s="174">
        <v>5</v>
      </c>
      <c r="CJ5753" s="174">
        <v>1148.5650000000001</v>
      </c>
      <c r="CK5753" s="174">
        <v>1148.5650000000001</v>
      </c>
      <c r="CU5753" s="174">
        <v>163936</v>
      </c>
      <c r="CV5753" s="174">
        <v>3342</v>
      </c>
      <c r="CW5753" s="174">
        <v>5</v>
      </c>
      <c r="CX5753" s="174">
        <v>1148.5650000000001</v>
      </c>
    </row>
    <row r="5754" spans="84:102" x14ac:dyDescent="0.25">
      <c r="CF5754" s="3" t="s">
        <v>3073</v>
      </c>
      <c r="CG5754" s="174">
        <v>1933</v>
      </c>
      <c r="CH5754" s="174">
        <v>74824</v>
      </c>
      <c r="CI5754" s="174">
        <v>5</v>
      </c>
      <c r="CJ5754" s="174">
        <v>1148.5630000000001</v>
      </c>
      <c r="CK5754" s="174">
        <v>1148.5630000000001</v>
      </c>
      <c r="CU5754" s="174">
        <v>1933</v>
      </c>
      <c r="CV5754" s="174">
        <v>74824</v>
      </c>
      <c r="CW5754" s="174">
        <v>5</v>
      </c>
      <c r="CX5754" s="174">
        <v>1148.5630000000001</v>
      </c>
    </row>
    <row r="5755" spans="84:102" x14ac:dyDescent="0.25">
      <c r="CF5755" s="3" t="s">
        <v>3073</v>
      </c>
      <c r="CG5755" s="174">
        <v>82402</v>
      </c>
      <c r="CH5755" s="174">
        <v>437</v>
      </c>
      <c r="CI5755" s="174">
        <v>5</v>
      </c>
      <c r="CJ5755" s="174">
        <v>1148.5129999999999</v>
      </c>
      <c r="CK5755" s="174">
        <v>1148.5129999999999</v>
      </c>
      <c r="CU5755" s="174">
        <v>82402</v>
      </c>
      <c r="CV5755" s="174">
        <v>437</v>
      </c>
      <c r="CW5755" s="174">
        <v>5</v>
      </c>
      <c r="CX5755" s="174">
        <v>1148.5129999999999</v>
      </c>
    </row>
    <row r="5756" spans="84:102" x14ac:dyDescent="0.25">
      <c r="CF5756" s="3" t="s">
        <v>3073</v>
      </c>
      <c r="CG5756" s="174">
        <v>3284</v>
      </c>
      <c r="CH5756" s="174">
        <v>161123</v>
      </c>
      <c r="CI5756" s="174">
        <v>5</v>
      </c>
      <c r="CJ5756" s="174">
        <v>1148.1679999999999</v>
      </c>
      <c r="CK5756" s="174">
        <v>1148.1679999999999</v>
      </c>
      <c r="CU5756" s="174">
        <v>3284</v>
      </c>
      <c r="CV5756" s="174">
        <v>161123</v>
      </c>
      <c r="CW5756" s="174">
        <v>5</v>
      </c>
      <c r="CX5756" s="174">
        <v>1148.1679999999999</v>
      </c>
    </row>
    <row r="5757" spans="84:102" x14ac:dyDescent="0.25">
      <c r="CF5757" s="3" t="s">
        <v>3073</v>
      </c>
      <c r="CG5757" s="174">
        <v>2543</v>
      </c>
      <c r="CH5757" s="174">
        <v>41251</v>
      </c>
      <c r="CI5757" s="174">
        <v>5</v>
      </c>
      <c r="CJ5757" s="174">
        <v>1147.93</v>
      </c>
      <c r="CK5757" s="174">
        <v>1147.93</v>
      </c>
      <c r="CU5757" s="174">
        <v>2543</v>
      </c>
      <c r="CV5757" s="174">
        <v>41251</v>
      </c>
      <c r="CW5757" s="174">
        <v>5</v>
      </c>
      <c r="CX5757" s="174">
        <v>1147.93</v>
      </c>
    </row>
    <row r="5758" spans="84:102" x14ac:dyDescent="0.25">
      <c r="CF5758" s="3" t="s">
        <v>3073</v>
      </c>
      <c r="CG5758" s="174">
        <v>20386</v>
      </c>
      <c r="CH5758" s="174">
        <v>2256</v>
      </c>
      <c r="CI5758" s="174">
        <v>5</v>
      </c>
      <c r="CJ5758" s="174">
        <v>1147.8910000000001</v>
      </c>
      <c r="CK5758" s="174">
        <v>1147.8910000000001</v>
      </c>
      <c r="CU5758" s="174">
        <v>20386</v>
      </c>
      <c r="CV5758" s="174">
        <v>2256</v>
      </c>
      <c r="CW5758" s="174">
        <v>5</v>
      </c>
      <c r="CX5758" s="174">
        <v>1147.8910000000001</v>
      </c>
    </row>
    <row r="5759" spans="84:102" x14ac:dyDescent="0.25">
      <c r="CF5759" s="3" t="s">
        <v>3073</v>
      </c>
      <c r="CG5759" s="174">
        <v>148768</v>
      </c>
      <c r="CH5759" s="174">
        <v>2057</v>
      </c>
      <c r="CI5759" s="174">
        <v>5</v>
      </c>
      <c r="CJ5759" s="174">
        <v>1147.81</v>
      </c>
      <c r="CK5759" s="174">
        <v>1147.81</v>
      </c>
      <c r="CU5759" s="174">
        <v>148768</v>
      </c>
      <c r="CV5759" s="174">
        <v>2057</v>
      </c>
      <c r="CW5759" s="174">
        <v>5</v>
      </c>
      <c r="CX5759" s="174">
        <v>1147.81</v>
      </c>
    </row>
    <row r="5760" spans="84:102" x14ac:dyDescent="0.25">
      <c r="CF5760" s="3" t="s">
        <v>3073</v>
      </c>
      <c r="CG5760" s="174">
        <v>70280</v>
      </c>
      <c r="CH5760" s="174">
        <v>1666</v>
      </c>
      <c r="CI5760" s="174">
        <v>5</v>
      </c>
      <c r="CJ5760" s="174">
        <v>1147.336</v>
      </c>
      <c r="CK5760" s="174">
        <v>1147.336</v>
      </c>
      <c r="CU5760" s="174">
        <v>70280</v>
      </c>
      <c r="CV5760" s="174">
        <v>1666</v>
      </c>
      <c r="CW5760" s="174">
        <v>5</v>
      </c>
      <c r="CX5760" s="174">
        <v>1147.336</v>
      </c>
    </row>
    <row r="5761" spans="84:102" x14ac:dyDescent="0.25">
      <c r="CF5761" s="3" t="s">
        <v>3073</v>
      </c>
      <c r="CG5761" s="174">
        <v>185836</v>
      </c>
      <c r="CH5761" s="174">
        <v>3832</v>
      </c>
      <c r="CI5761" s="174">
        <v>5</v>
      </c>
      <c r="CJ5761" s="174">
        <v>1146.952</v>
      </c>
      <c r="CK5761" s="174">
        <v>1146.952</v>
      </c>
      <c r="CU5761" s="174">
        <v>185836</v>
      </c>
      <c r="CV5761" s="174">
        <v>3832</v>
      </c>
      <c r="CW5761" s="174">
        <v>5</v>
      </c>
      <c r="CX5761" s="174">
        <v>1146.952</v>
      </c>
    </row>
    <row r="5762" spans="84:102" x14ac:dyDescent="0.25">
      <c r="CF5762" s="3" t="s">
        <v>3073</v>
      </c>
      <c r="CG5762" s="174">
        <v>56507</v>
      </c>
      <c r="CH5762" s="174">
        <v>1869</v>
      </c>
      <c r="CI5762" s="174">
        <v>5</v>
      </c>
      <c r="CJ5762" s="174">
        <v>1146.8320000000001</v>
      </c>
      <c r="CK5762" s="174">
        <v>1146.8320000000001</v>
      </c>
      <c r="CU5762" s="174">
        <v>56507</v>
      </c>
      <c r="CV5762" s="174">
        <v>1869</v>
      </c>
      <c r="CW5762" s="174">
        <v>5</v>
      </c>
      <c r="CX5762" s="174">
        <v>1146.8320000000001</v>
      </c>
    </row>
    <row r="5763" spans="84:102" x14ac:dyDescent="0.25">
      <c r="CF5763" s="3" t="s">
        <v>3073</v>
      </c>
      <c r="CG5763" s="174">
        <v>433</v>
      </c>
      <c r="CH5763" s="174">
        <v>82622</v>
      </c>
      <c r="CI5763" s="174">
        <v>5</v>
      </c>
      <c r="CJ5763" s="174">
        <v>1146.4690000000001</v>
      </c>
      <c r="CK5763" s="174">
        <v>1146.4690000000001</v>
      </c>
      <c r="CU5763" s="174">
        <v>433</v>
      </c>
      <c r="CV5763" s="174">
        <v>82622</v>
      </c>
      <c r="CW5763" s="174">
        <v>5</v>
      </c>
      <c r="CX5763" s="174">
        <v>1146.4690000000001</v>
      </c>
    </row>
    <row r="5764" spans="84:102" x14ac:dyDescent="0.25">
      <c r="CF5764" s="3" t="s">
        <v>3073</v>
      </c>
      <c r="CG5764" s="174">
        <v>153710</v>
      </c>
      <c r="CH5764" s="174">
        <v>3194</v>
      </c>
      <c r="CI5764" s="174">
        <v>5</v>
      </c>
      <c r="CJ5764" s="174">
        <v>1146.32</v>
      </c>
      <c r="CK5764" s="174">
        <v>1146.32</v>
      </c>
      <c r="CU5764" s="174">
        <v>153710</v>
      </c>
      <c r="CV5764" s="174">
        <v>3194</v>
      </c>
      <c r="CW5764" s="174">
        <v>5</v>
      </c>
      <c r="CX5764" s="174">
        <v>1146.32</v>
      </c>
    </row>
    <row r="5765" spans="84:102" x14ac:dyDescent="0.25">
      <c r="CF5765" s="3" t="s">
        <v>3073</v>
      </c>
      <c r="CG5765" s="174">
        <v>3678</v>
      </c>
      <c r="CH5765" s="174">
        <v>118707</v>
      </c>
      <c r="CI5765" s="174">
        <v>5</v>
      </c>
      <c r="CJ5765" s="174">
        <v>1146.288</v>
      </c>
      <c r="CK5765" s="174">
        <v>1146.288</v>
      </c>
      <c r="CU5765" s="174">
        <v>3678</v>
      </c>
      <c r="CV5765" s="174">
        <v>118707</v>
      </c>
      <c r="CW5765" s="174">
        <v>5</v>
      </c>
      <c r="CX5765" s="174">
        <v>1146.288</v>
      </c>
    </row>
    <row r="5766" spans="84:102" x14ac:dyDescent="0.25">
      <c r="CF5766" s="3" t="s">
        <v>3073</v>
      </c>
      <c r="CG5766" s="174">
        <v>3668</v>
      </c>
      <c r="CH5766" s="174">
        <v>113785</v>
      </c>
      <c r="CI5766" s="174">
        <v>5</v>
      </c>
      <c r="CJ5766" s="174">
        <v>1145.96</v>
      </c>
      <c r="CK5766" s="174">
        <v>1145.96</v>
      </c>
      <c r="CU5766" s="174">
        <v>3668</v>
      </c>
      <c r="CV5766" s="174">
        <v>113785</v>
      </c>
      <c r="CW5766" s="174">
        <v>5</v>
      </c>
      <c r="CX5766" s="174">
        <v>1145.96</v>
      </c>
    </row>
    <row r="5767" spans="84:102" x14ac:dyDescent="0.25">
      <c r="CF5767" s="3" t="s">
        <v>3073</v>
      </c>
      <c r="CG5767" s="174">
        <v>162594</v>
      </c>
      <c r="CH5767" s="174">
        <v>3010</v>
      </c>
      <c r="CI5767" s="174">
        <v>5</v>
      </c>
      <c r="CJ5767" s="174">
        <v>1145.7270000000001</v>
      </c>
      <c r="CK5767" s="174">
        <v>1145.7270000000001</v>
      </c>
      <c r="CU5767" s="174">
        <v>162594</v>
      </c>
      <c r="CV5767" s="174">
        <v>3010</v>
      </c>
      <c r="CW5767" s="174">
        <v>5</v>
      </c>
      <c r="CX5767" s="174">
        <v>1145.7270000000001</v>
      </c>
    </row>
    <row r="5768" spans="84:102" x14ac:dyDescent="0.25">
      <c r="CF5768" s="3" t="s">
        <v>3073</v>
      </c>
      <c r="CG5768" s="174">
        <v>75079</v>
      </c>
      <c r="CH5768" s="174">
        <v>1628</v>
      </c>
      <c r="CI5768" s="174">
        <v>5</v>
      </c>
      <c r="CJ5768" s="174">
        <v>1145.43</v>
      </c>
      <c r="CK5768" s="174">
        <v>1145.43</v>
      </c>
      <c r="CU5768" s="174">
        <v>75079</v>
      </c>
      <c r="CV5768" s="174">
        <v>1628</v>
      </c>
      <c r="CW5768" s="174">
        <v>5</v>
      </c>
      <c r="CX5768" s="174">
        <v>1145.43</v>
      </c>
    </row>
    <row r="5769" spans="84:102" x14ac:dyDescent="0.25">
      <c r="CF5769" s="3" t="s">
        <v>3073</v>
      </c>
      <c r="CG5769" s="174">
        <v>98193</v>
      </c>
      <c r="CH5769" s="174">
        <v>734</v>
      </c>
      <c r="CI5769" s="174">
        <v>5</v>
      </c>
      <c r="CJ5769" s="174">
        <v>1145.2829999999999</v>
      </c>
      <c r="CK5769" s="174">
        <v>1145.2829999999999</v>
      </c>
      <c r="CU5769" s="174">
        <v>98193</v>
      </c>
      <c r="CV5769" s="174">
        <v>734</v>
      </c>
      <c r="CW5769" s="174">
        <v>5</v>
      </c>
      <c r="CX5769" s="174">
        <v>1145.2829999999999</v>
      </c>
    </row>
    <row r="5770" spans="84:102" x14ac:dyDescent="0.25">
      <c r="CF5770" s="3" t="s">
        <v>3073</v>
      </c>
      <c r="CG5770" s="174">
        <v>80819</v>
      </c>
      <c r="CH5770" s="174">
        <v>411</v>
      </c>
      <c r="CI5770" s="174">
        <v>5</v>
      </c>
      <c r="CJ5770" s="174">
        <v>1145.0719999999999</v>
      </c>
      <c r="CK5770" s="174">
        <v>1145.0719999999999</v>
      </c>
      <c r="CU5770" s="174">
        <v>80819</v>
      </c>
      <c r="CV5770" s="174">
        <v>411</v>
      </c>
      <c r="CW5770" s="174">
        <v>5</v>
      </c>
      <c r="CX5770" s="174">
        <v>1145.0719999999999</v>
      </c>
    </row>
    <row r="5771" spans="84:102" x14ac:dyDescent="0.25">
      <c r="CF5771" s="3" t="s">
        <v>3073</v>
      </c>
      <c r="CG5771" s="174">
        <v>149923</v>
      </c>
      <c r="CH5771" s="174">
        <v>2840</v>
      </c>
      <c r="CI5771" s="174">
        <v>5</v>
      </c>
      <c r="CJ5771" s="174">
        <v>1144.99</v>
      </c>
      <c r="CK5771" s="174">
        <v>1144.99</v>
      </c>
      <c r="CU5771" s="174">
        <v>149923</v>
      </c>
      <c r="CV5771" s="174">
        <v>2840</v>
      </c>
      <c r="CW5771" s="174">
        <v>5</v>
      </c>
      <c r="CX5771" s="174">
        <v>1144.99</v>
      </c>
    </row>
    <row r="5772" spans="84:102" x14ac:dyDescent="0.25">
      <c r="CF5772" s="3" t="s">
        <v>3073</v>
      </c>
      <c r="CG5772" s="174">
        <v>88935</v>
      </c>
      <c r="CH5772" s="174">
        <v>653</v>
      </c>
      <c r="CI5772" s="174">
        <v>5</v>
      </c>
      <c r="CJ5772" s="174">
        <v>1144.9860000000001</v>
      </c>
      <c r="CK5772" s="174">
        <v>1144.9860000000001</v>
      </c>
      <c r="CU5772" s="174">
        <v>88935</v>
      </c>
      <c r="CV5772" s="174">
        <v>653</v>
      </c>
      <c r="CW5772" s="174">
        <v>5</v>
      </c>
      <c r="CX5772" s="174">
        <v>1144.9860000000001</v>
      </c>
    </row>
    <row r="5773" spans="84:102" x14ac:dyDescent="0.25">
      <c r="CF5773" s="3" t="s">
        <v>3073</v>
      </c>
      <c r="CG5773" s="174">
        <v>1248</v>
      </c>
      <c r="CH5773" s="174">
        <v>126633</v>
      </c>
      <c r="CI5773" s="174">
        <v>5</v>
      </c>
      <c r="CJ5773" s="174">
        <v>1144.8209999999999</v>
      </c>
      <c r="CK5773" s="174">
        <v>1144.8209999999999</v>
      </c>
      <c r="CU5773" s="174">
        <v>1248</v>
      </c>
      <c r="CV5773" s="174">
        <v>126633</v>
      </c>
      <c r="CW5773" s="174">
        <v>5</v>
      </c>
      <c r="CX5773" s="174">
        <v>1144.8209999999999</v>
      </c>
    </row>
    <row r="5774" spans="84:102" x14ac:dyDescent="0.25">
      <c r="CF5774" s="3" t="s">
        <v>3073</v>
      </c>
      <c r="CG5774" s="174">
        <v>177539</v>
      </c>
      <c r="CH5774" s="174">
        <v>3431</v>
      </c>
      <c r="CI5774" s="174">
        <v>5</v>
      </c>
      <c r="CJ5774" s="174">
        <v>1144.6189999999999</v>
      </c>
      <c r="CK5774" s="174">
        <v>1144.6189999999999</v>
      </c>
      <c r="CU5774" s="174">
        <v>177539</v>
      </c>
      <c r="CV5774" s="174">
        <v>3431</v>
      </c>
      <c r="CW5774" s="174">
        <v>5</v>
      </c>
      <c r="CX5774" s="174">
        <v>1144.6189999999999</v>
      </c>
    </row>
    <row r="5775" spans="84:102" x14ac:dyDescent="0.25">
      <c r="CF5775" s="3" t="s">
        <v>3073</v>
      </c>
      <c r="CG5775" s="174">
        <v>271</v>
      </c>
      <c r="CH5775" s="174">
        <v>72081</v>
      </c>
      <c r="CI5775" s="174">
        <v>5</v>
      </c>
      <c r="CJ5775" s="174">
        <v>1144.24</v>
      </c>
      <c r="CK5775" s="174">
        <v>1144.24</v>
      </c>
      <c r="CU5775" s="174">
        <v>271</v>
      </c>
      <c r="CV5775" s="174">
        <v>72081</v>
      </c>
      <c r="CW5775" s="174">
        <v>5</v>
      </c>
      <c r="CX5775" s="174">
        <v>1144.24</v>
      </c>
    </row>
    <row r="5776" spans="84:102" x14ac:dyDescent="0.25">
      <c r="CF5776" s="3" t="s">
        <v>3073</v>
      </c>
      <c r="CG5776" s="174">
        <v>3289</v>
      </c>
      <c r="CH5776" s="174">
        <v>164584</v>
      </c>
      <c r="CI5776" s="174">
        <v>5</v>
      </c>
      <c r="CJ5776" s="174">
        <v>1144.117</v>
      </c>
      <c r="CK5776" s="174">
        <v>1144.117</v>
      </c>
      <c r="CU5776" s="174">
        <v>3289</v>
      </c>
      <c r="CV5776" s="174">
        <v>164584</v>
      </c>
      <c r="CW5776" s="174">
        <v>5</v>
      </c>
      <c r="CX5776" s="174">
        <v>1144.117</v>
      </c>
    </row>
    <row r="5777" spans="84:102" x14ac:dyDescent="0.25">
      <c r="CF5777" s="3" t="s">
        <v>3073</v>
      </c>
      <c r="CG5777" s="174">
        <v>110160</v>
      </c>
      <c r="CH5777" s="174">
        <v>916</v>
      </c>
      <c r="CI5777" s="174">
        <v>5</v>
      </c>
      <c r="CJ5777" s="174">
        <v>1143.787</v>
      </c>
      <c r="CK5777" s="174">
        <v>1143.787</v>
      </c>
      <c r="CU5777" s="174">
        <v>110160</v>
      </c>
      <c r="CV5777" s="174">
        <v>916</v>
      </c>
      <c r="CW5777" s="174">
        <v>5</v>
      </c>
      <c r="CX5777" s="174">
        <v>1143.787</v>
      </c>
    </row>
    <row r="5778" spans="84:102" x14ac:dyDescent="0.25">
      <c r="CF5778" s="3" t="s">
        <v>3073</v>
      </c>
      <c r="CG5778" s="174">
        <v>1457</v>
      </c>
      <c r="CH5778" s="174">
        <v>96717</v>
      </c>
      <c r="CI5778" s="174">
        <v>5</v>
      </c>
      <c r="CJ5778" s="174">
        <v>1143.7460000000001</v>
      </c>
      <c r="CK5778" s="174">
        <v>1143.7460000000001</v>
      </c>
      <c r="CU5778" s="174">
        <v>1457</v>
      </c>
      <c r="CV5778" s="174">
        <v>96717</v>
      </c>
      <c r="CW5778" s="174">
        <v>5</v>
      </c>
      <c r="CX5778" s="174">
        <v>1143.7460000000001</v>
      </c>
    </row>
    <row r="5779" spans="84:102" x14ac:dyDescent="0.25">
      <c r="CF5779" s="3" t="s">
        <v>3073</v>
      </c>
      <c r="CG5779" s="174">
        <v>3089</v>
      </c>
      <c r="CH5779" s="174">
        <v>142832</v>
      </c>
      <c r="CI5779" s="174">
        <v>5</v>
      </c>
      <c r="CJ5779" s="174">
        <v>1143.653</v>
      </c>
      <c r="CK5779" s="174">
        <v>1143.653</v>
      </c>
      <c r="CU5779" s="174">
        <v>3089</v>
      </c>
      <c r="CV5779" s="174">
        <v>142832</v>
      </c>
      <c r="CW5779" s="174">
        <v>5</v>
      </c>
      <c r="CX5779" s="174">
        <v>1143.653</v>
      </c>
    </row>
    <row r="5780" spans="84:102" x14ac:dyDescent="0.25">
      <c r="CF5780" s="3" t="s">
        <v>3073</v>
      </c>
      <c r="CG5780" s="174">
        <v>3658</v>
      </c>
      <c r="CH5780" s="174">
        <v>104649</v>
      </c>
      <c r="CI5780" s="174">
        <v>5</v>
      </c>
      <c r="CJ5780" s="174">
        <v>1143.175</v>
      </c>
      <c r="CK5780" s="174">
        <v>1143.175</v>
      </c>
      <c r="CU5780" s="174">
        <v>3658</v>
      </c>
      <c r="CV5780" s="174">
        <v>104649</v>
      </c>
      <c r="CW5780" s="174">
        <v>5</v>
      </c>
      <c r="CX5780" s="174">
        <v>1143.175</v>
      </c>
    </row>
    <row r="5781" spans="84:102" x14ac:dyDescent="0.25">
      <c r="CF5781" s="3" t="s">
        <v>3073</v>
      </c>
      <c r="CG5781" s="174">
        <v>1440</v>
      </c>
      <c r="CH5781" s="174">
        <v>102744</v>
      </c>
      <c r="CI5781" s="174">
        <v>5</v>
      </c>
      <c r="CJ5781" s="174">
        <v>1143.126</v>
      </c>
      <c r="CK5781" s="174">
        <v>1143.126</v>
      </c>
      <c r="CU5781" s="174">
        <v>1440</v>
      </c>
      <c r="CV5781" s="174">
        <v>102744</v>
      </c>
      <c r="CW5781" s="174">
        <v>5</v>
      </c>
      <c r="CX5781" s="174">
        <v>1143.126</v>
      </c>
    </row>
    <row r="5782" spans="84:102" x14ac:dyDescent="0.25">
      <c r="CF5782" s="3" t="s">
        <v>3073</v>
      </c>
      <c r="CG5782" s="174">
        <v>134651</v>
      </c>
      <c r="CH5782" s="174">
        <v>2681</v>
      </c>
      <c r="CI5782" s="174">
        <v>5</v>
      </c>
      <c r="CJ5782" s="174">
        <v>1143.0630000000001</v>
      </c>
      <c r="CK5782" s="174">
        <v>1143.0630000000001</v>
      </c>
      <c r="CU5782" s="174">
        <v>134651</v>
      </c>
      <c r="CV5782" s="174">
        <v>2681</v>
      </c>
      <c r="CW5782" s="174">
        <v>5</v>
      </c>
      <c r="CX5782" s="174">
        <v>1143.0630000000001</v>
      </c>
    </row>
    <row r="5783" spans="84:102" x14ac:dyDescent="0.25">
      <c r="CF5783" s="3" t="s">
        <v>3073</v>
      </c>
      <c r="CG5783" s="174">
        <v>41529</v>
      </c>
      <c r="CH5783" s="174">
        <v>2540</v>
      </c>
      <c r="CI5783" s="174">
        <v>5</v>
      </c>
      <c r="CJ5783" s="174">
        <v>1142.883</v>
      </c>
      <c r="CK5783" s="174">
        <v>1142.883</v>
      </c>
      <c r="CU5783" s="174">
        <v>41529</v>
      </c>
      <c r="CV5783" s="174">
        <v>2540</v>
      </c>
      <c r="CW5783" s="174">
        <v>5</v>
      </c>
      <c r="CX5783" s="174">
        <v>1142.883</v>
      </c>
    </row>
    <row r="5784" spans="84:102" x14ac:dyDescent="0.25">
      <c r="CF5784" s="3" t="s">
        <v>3073</v>
      </c>
      <c r="CG5784" s="174">
        <v>161078</v>
      </c>
      <c r="CH5784" s="174">
        <v>3228</v>
      </c>
      <c r="CI5784" s="174">
        <v>5</v>
      </c>
      <c r="CJ5784" s="174">
        <v>1142.673</v>
      </c>
      <c r="CK5784" s="174">
        <v>1142.673</v>
      </c>
      <c r="CU5784" s="174">
        <v>161078</v>
      </c>
      <c r="CV5784" s="174">
        <v>3228</v>
      </c>
      <c r="CW5784" s="174">
        <v>5</v>
      </c>
      <c r="CX5784" s="174">
        <v>1142.673</v>
      </c>
    </row>
    <row r="5785" spans="84:102" x14ac:dyDescent="0.25">
      <c r="CF5785" s="3" t="s">
        <v>3073</v>
      </c>
      <c r="CG5785" s="174">
        <v>3132</v>
      </c>
      <c r="CH5785" s="174">
        <v>151447</v>
      </c>
      <c r="CI5785" s="174">
        <v>5</v>
      </c>
      <c r="CJ5785" s="174">
        <v>1142.5340000000001</v>
      </c>
      <c r="CK5785" s="174">
        <v>1142.5340000000001</v>
      </c>
      <c r="CU5785" s="174">
        <v>3132</v>
      </c>
      <c r="CV5785" s="174">
        <v>151447</v>
      </c>
      <c r="CW5785" s="174">
        <v>5</v>
      </c>
      <c r="CX5785" s="174">
        <v>1142.5340000000001</v>
      </c>
    </row>
    <row r="5786" spans="84:102" x14ac:dyDescent="0.25">
      <c r="CF5786" s="3" t="s">
        <v>3073</v>
      </c>
      <c r="CG5786" s="174">
        <v>53311</v>
      </c>
      <c r="CH5786" s="174">
        <v>1844</v>
      </c>
      <c r="CI5786" s="174">
        <v>5</v>
      </c>
      <c r="CJ5786" s="174">
        <v>1142.336</v>
      </c>
      <c r="CK5786" s="174">
        <v>1142.336</v>
      </c>
      <c r="CU5786" s="174">
        <v>53311</v>
      </c>
      <c r="CV5786" s="174">
        <v>1844</v>
      </c>
      <c r="CW5786" s="174">
        <v>5</v>
      </c>
      <c r="CX5786" s="174">
        <v>1142.336</v>
      </c>
    </row>
    <row r="5787" spans="84:102" x14ac:dyDescent="0.25">
      <c r="CF5787" s="3" t="s">
        <v>3073</v>
      </c>
      <c r="CG5787" s="174">
        <v>25946</v>
      </c>
      <c r="CH5787" s="174">
        <v>2324</v>
      </c>
      <c r="CI5787" s="174">
        <v>5</v>
      </c>
      <c r="CJ5787" s="174">
        <v>1142.3109999999999</v>
      </c>
      <c r="CK5787" s="174">
        <v>1142.3109999999999</v>
      </c>
      <c r="CU5787" s="174">
        <v>25946</v>
      </c>
      <c r="CV5787" s="174">
        <v>2324</v>
      </c>
      <c r="CW5787" s="174">
        <v>5</v>
      </c>
      <c r="CX5787" s="174">
        <v>1142.3109999999999</v>
      </c>
    </row>
    <row r="5788" spans="84:102" x14ac:dyDescent="0.25">
      <c r="CF5788" s="3" t="s">
        <v>3073</v>
      </c>
      <c r="CG5788" s="174">
        <v>110367</v>
      </c>
      <c r="CH5788" s="174">
        <v>1394</v>
      </c>
      <c r="CI5788" s="174">
        <v>5</v>
      </c>
      <c r="CJ5788" s="174">
        <v>1142.075</v>
      </c>
      <c r="CK5788" s="174">
        <v>1142.075</v>
      </c>
      <c r="CU5788" s="174">
        <v>110367</v>
      </c>
      <c r="CV5788" s="174">
        <v>1394</v>
      </c>
      <c r="CW5788" s="174">
        <v>5</v>
      </c>
      <c r="CX5788" s="174">
        <v>1142.075</v>
      </c>
    </row>
    <row r="5789" spans="84:102" x14ac:dyDescent="0.25">
      <c r="CF5789" s="3" t="s">
        <v>3073</v>
      </c>
      <c r="CG5789" s="174">
        <v>670</v>
      </c>
      <c r="CH5789" s="174">
        <v>91987</v>
      </c>
      <c r="CI5789" s="174">
        <v>5</v>
      </c>
      <c r="CJ5789" s="174">
        <v>1141.9110000000001</v>
      </c>
      <c r="CK5789" s="174">
        <v>1141.9110000000001</v>
      </c>
      <c r="CU5789" s="174">
        <v>670</v>
      </c>
      <c r="CV5789" s="174">
        <v>91987</v>
      </c>
      <c r="CW5789" s="174">
        <v>5</v>
      </c>
      <c r="CX5789" s="174">
        <v>1141.9110000000001</v>
      </c>
    </row>
    <row r="5790" spans="84:102" x14ac:dyDescent="0.25">
      <c r="CF5790" s="3" t="s">
        <v>3073</v>
      </c>
      <c r="CG5790" s="174">
        <v>67581</v>
      </c>
      <c r="CH5790" s="174">
        <v>128</v>
      </c>
      <c r="CI5790" s="174">
        <v>5</v>
      </c>
      <c r="CJ5790" s="174">
        <v>1141.7190000000001</v>
      </c>
      <c r="CK5790" s="174">
        <v>1141.7190000000001</v>
      </c>
      <c r="CU5790" s="174">
        <v>67581</v>
      </c>
      <c r="CV5790" s="174">
        <v>128</v>
      </c>
      <c r="CW5790" s="174">
        <v>5</v>
      </c>
      <c r="CX5790" s="174">
        <v>1141.7190000000001</v>
      </c>
    </row>
    <row r="5791" spans="84:102" x14ac:dyDescent="0.25">
      <c r="CF5791" s="3" t="s">
        <v>3073</v>
      </c>
      <c r="CG5791" s="174">
        <v>62782</v>
      </c>
      <c r="CH5791" s="174">
        <v>52</v>
      </c>
      <c r="CI5791" s="174">
        <v>5</v>
      </c>
      <c r="CJ5791" s="174">
        <v>1141.5619999999999</v>
      </c>
      <c r="CK5791" s="174">
        <v>1141.5619999999999</v>
      </c>
      <c r="CU5791" s="174">
        <v>62782</v>
      </c>
      <c r="CV5791" s="174">
        <v>52</v>
      </c>
      <c r="CW5791" s="174">
        <v>5</v>
      </c>
      <c r="CX5791" s="174">
        <v>1141.5619999999999</v>
      </c>
    </row>
    <row r="5792" spans="84:102" x14ac:dyDescent="0.25">
      <c r="CF5792" s="3" t="s">
        <v>3073</v>
      </c>
      <c r="CG5792" s="174">
        <v>135884</v>
      </c>
      <c r="CH5792" s="174">
        <v>1206</v>
      </c>
      <c r="CI5792" s="174">
        <v>5</v>
      </c>
      <c r="CJ5792" s="174">
        <v>1141.5619999999999</v>
      </c>
      <c r="CK5792" s="174">
        <v>1141.5619999999999</v>
      </c>
      <c r="CU5792" s="174">
        <v>135884</v>
      </c>
      <c r="CV5792" s="174">
        <v>1206</v>
      </c>
      <c r="CW5792" s="174">
        <v>5</v>
      </c>
      <c r="CX5792" s="174">
        <v>1141.5619999999999</v>
      </c>
    </row>
    <row r="5793" spans="84:102" x14ac:dyDescent="0.25">
      <c r="CF5793" s="3" t="s">
        <v>3073</v>
      </c>
      <c r="CG5793" s="174">
        <v>2185</v>
      </c>
      <c r="CH5793" s="174">
        <v>16751</v>
      </c>
      <c r="CI5793" s="174">
        <v>5</v>
      </c>
      <c r="CJ5793" s="174">
        <v>1141.5239999999999</v>
      </c>
      <c r="CK5793" s="174">
        <v>1141.5239999999999</v>
      </c>
      <c r="CU5793" s="174">
        <v>2185</v>
      </c>
      <c r="CV5793" s="174">
        <v>16751</v>
      </c>
      <c r="CW5793" s="174">
        <v>5</v>
      </c>
      <c r="CX5793" s="174">
        <v>1141.5239999999999</v>
      </c>
    </row>
    <row r="5794" spans="84:102" x14ac:dyDescent="0.25">
      <c r="CF5794" s="3" t="s">
        <v>3073</v>
      </c>
      <c r="CG5794" s="174">
        <v>3570</v>
      </c>
      <c r="CH5794" s="174">
        <v>86968</v>
      </c>
      <c r="CI5794" s="174">
        <v>5</v>
      </c>
      <c r="CJ5794" s="174">
        <v>1141.3820000000001</v>
      </c>
      <c r="CK5794" s="174">
        <v>1141.3820000000001</v>
      </c>
      <c r="CU5794" s="174">
        <v>3570</v>
      </c>
      <c r="CV5794" s="174">
        <v>86968</v>
      </c>
      <c r="CW5794" s="174">
        <v>5</v>
      </c>
      <c r="CX5794" s="174">
        <v>1141.3820000000001</v>
      </c>
    </row>
    <row r="5795" spans="84:102" x14ac:dyDescent="0.25">
      <c r="CF5795" s="3" t="s">
        <v>3073</v>
      </c>
      <c r="CG5795" s="174">
        <v>84644</v>
      </c>
      <c r="CH5795" s="174">
        <v>561</v>
      </c>
      <c r="CI5795" s="174">
        <v>5</v>
      </c>
      <c r="CJ5795" s="174">
        <v>1141.241</v>
      </c>
      <c r="CK5795" s="174">
        <v>1141.241</v>
      </c>
      <c r="CU5795" s="174">
        <v>84644</v>
      </c>
      <c r="CV5795" s="174">
        <v>561</v>
      </c>
      <c r="CW5795" s="174">
        <v>5</v>
      </c>
      <c r="CX5795" s="174">
        <v>1141.241</v>
      </c>
    </row>
    <row r="5796" spans="84:102" x14ac:dyDescent="0.25">
      <c r="CF5796" s="3" t="s">
        <v>3073</v>
      </c>
      <c r="CG5796" s="174">
        <v>2517</v>
      </c>
      <c r="CH5796" s="174">
        <v>39194</v>
      </c>
      <c r="CI5796" s="174">
        <v>5</v>
      </c>
      <c r="CJ5796" s="174">
        <v>1141.039</v>
      </c>
      <c r="CK5796" s="174">
        <v>1141.039</v>
      </c>
      <c r="CU5796" s="174">
        <v>2517</v>
      </c>
      <c r="CV5796" s="174">
        <v>39194</v>
      </c>
      <c r="CW5796" s="174">
        <v>5</v>
      </c>
      <c r="CX5796" s="174">
        <v>1141.039</v>
      </c>
    </row>
    <row r="5797" spans="84:102" x14ac:dyDescent="0.25">
      <c r="CF5797" s="3" t="s">
        <v>3073</v>
      </c>
      <c r="CG5797" s="174">
        <v>3278</v>
      </c>
      <c r="CH5797" s="174">
        <v>161711</v>
      </c>
      <c r="CI5797" s="174">
        <v>5</v>
      </c>
      <c r="CJ5797" s="174">
        <v>1140.873</v>
      </c>
      <c r="CK5797" s="174">
        <v>1140.873</v>
      </c>
      <c r="CU5797" s="174">
        <v>3278</v>
      </c>
      <c r="CV5797" s="174">
        <v>161711</v>
      </c>
      <c r="CW5797" s="174">
        <v>5</v>
      </c>
      <c r="CX5797" s="174">
        <v>1140.873</v>
      </c>
    </row>
    <row r="5798" spans="84:102" x14ac:dyDescent="0.25">
      <c r="CF5798" s="3" t="s">
        <v>3073</v>
      </c>
      <c r="CG5798" s="174">
        <v>3551</v>
      </c>
      <c r="CH5798" s="174">
        <v>84453</v>
      </c>
      <c r="CI5798" s="174">
        <v>5</v>
      </c>
      <c r="CJ5798" s="174">
        <v>1140.857</v>
      </c>
      <c r="CK5798" s="174">
        <v>1140.857</v>
      </c>
      <c r="CU5798" s="174">
        <v>3551</v>
      </c>
      <c r="CV5798" s="174">
        <v>84453</v>
      </c>
      <c r="CW5798" s="174">
        <v>5</v>
      </c>
      <c r="CX5798" s="174">
        <v>1140.857</v>
      </c>
    </row>
    <row r="5799" spans="84:102" x14ac:dyDescent="0.25">
      <c r="CF5799" s="3" t="s">
        <v>3073</v>
      </c>
      <c r="CG5799" s="174">
        <v>49986</v>
      </c>
      <c r="CH5799" s="174">
        <v>2653</v>
      </c>
      <c r="CI5799" s="174">
        <v>5</v>
      </c>
      <c r="CJ5799" s="174">
        <v>1140.6179999999999</v>
      </c>
      <c r="CK5799" s="174">
        <v>1140.6179999999999</v>
      </c>
      <c r="CU5799" s="174">
        <v>49986</v>
      </c>
      <c r="CV5799" s="174">
        <v>2653</v>
      </c>
      <c r="CW5799" s="174">
        <v>5</v>
      </c>
      <c r="CX5799" s="174">
        <v>1140.6179999999999</v>
      </c>
    </row>
    <row r="5800" spans="84:102" x14ac:dyDescent="0.25">
      <c r="CF5800" s="3" t="s">
        <v>3073</v>
      </c>
      <c r="CG5800" s="174">
        <v>3539</v>
      </c>
      <c r="CH5800" s="174">
        <v>76571</v>
      </c>
      <c r="CI5800" s="174">
        <v>5</v>
      </c>
      <c r="CJ5800" s="174">
        <v>1140.5340000000001</v>
      </c>
      <c r="CK5800" s="174">
        <v>1140.5340000000001</v>
      </c>
      <c r="CU5800" s="174">
        <v>3539</v>
      </c>
      <c r="CV5800" s="174">
        <v>76571</v>
      </c>
      <c r="CW5800" s="174">
        <v>5</v>
      </c>
      <c r="CX5800" s="174">
        <v>1140.5340000000001</v>
      </c>
    </row>
    <row r="5801" spans="84:102" x14ac:dyDescent="0.25">
      <c r="CF5801" s="3" t="s">
        <v>3073</v>
      </c>
      <c r="CG5801" s="174">
        <v>100960</v>
      </c>
      <c r="CH5801" s="174">
        <v>3643</v>
      </c>
      <c r="CI5801" s="174">
        <v>5</v>
      </c>
      <c r="CJ5801" s="174">
        <v>1140.424</v>
      </c>
      <c r="CK5801" s="174">
        <v>1140.424</v>
      </c>
      <c r="CU5801" s="174">
        <v>100960</v>
      </c>
      <c r="CV5801" s="174">
        <v>3643</v>
      </c>
      <c r="CW5801" s="174">
        <v>5</v>
      </c>
      <c r="CX5801" s="174">
        <v>1140.424</v>
      </c>
    </row>
    <row r="5802" spans="84:102" x14ac:dyDescent="0.25">
      <c r="CF5802" s="3" t="s">
        <v>3073</v>
      </c>
      <c r="CG5802" s="174">
        <v>148093</v>
      </c>
      <c r="CH5802" s="174">
        <v>2807</v>
      </c>
      <c r="CI5802" s="174">
        <v>5</v>
      </c>
      <c r="CJ5802" s="174">
        <v>1140.395</v>
      </c>
      <c r="CK5802" s="174">
        <v>1140.395</v>
      </c>
      <c r="CU5802" s="174">
        <v>148093</v>
      </c>
      <c r="CV5802" s="174">
        <v>2807</v>
      </c>
      <c r="CW5802" s="174">
        <v>5</v>
      </c>
      <c r="CX5802" s="174">
        <v>1140.395</v>
      </c>
    </row>
    <row r="5803" spans="84:102" x14ac:dyDescent="0.25">
      <c r="CF5803" s="3" t="s">
        <v>3073</v>
      </c>
      <c r="CG5803" s="174">
        <v>2722</v>
      </c>
      <c r="CH5803" s="174">
        <v>135567</v>
      </c>
      <c r="CI5803" s="174">
        <v>5</v>
      </c>
      <c r="CJ5803" s="174">
        <v>1140.3409999999999</v>
      </c>
      <c r="CK5803" s="174">
        <v>1140.3409999999999</v>
      </c>
      <c r="CU5803" s="174">
        <v>2722</v>
      </c>
      <c r="CV5803" s="174">
        <v>135567</v>
      </c>
      <c r="CW5803" s="174">
        <v>5</v>
      </c>
      <c r="CX5803" s="174">
        <v>1140.3409999999999</v>
      </c>
    </row>
    <row r="5804" spans="84:102" x14ac:dyDescent="0.25">
      <c r="CF5804" s="3" t="s">
        <v>3073</v>
      </c>
      <c r="CG5804" s="174">
        <v>2204</v>
      </c>
      <c r="CH5804" s="174">
        <v>16381</v>
      </c>
      <c r="CI5804" s="174">
        <v>5</v>
      </c>
      <c r="CJ5804" s="174">
        <v>1140.2819999999999</v>
      </c>
      <c r="CK5804" s="174">
        <v>1140.2819999999999</v>
      </c>
      <c r="CU5804" s="174">
        <v>2204</v>
      </c>
      <c r="CV5804" s="174">
        <v>16381</v>
      </c>
      <c r="CW5804" s="174">
        <v>5</v>
      </c>
      <c r="CX5804" s="174">
        <v>1140.2819999999999</v>
      </c>
    </row>
    <row r="5805" spans="84:102" x14ac:dyDescent="0.25">
      <c r="CF5805" s="3" t="s">
        <v>3073</v>
      </c>
      <c r="CG5805" s="174">
        <v>54029</v>
      </c>
      <c r="CH5805" s="174">
        <v>1856</v>
      </c>
      <c r="CI5805" s="174">
        <v>5</v>
      </c>
      <c r="CJ5805" s="174">
        <v>1140.0530000000001</v>
      </c>
      <c r="CK5805" s="174">
        <v>1140.0530000000001</v>
      </c>
      <c r="CU5805" s="174">
        <v>54029</v>
      </c>
      <c r="CV5805" s="174">
        <v>1856</v>
      </c>
      <c r="CW5805" s="174">
        <v>5</v>
      </c>
      <c r="CX5805" s="174">
        <v>1140.0530000000001</v>
      </c>
    </row>
    <row r="5806" spans="84:102" x14ac:dyDescent="0.25">
      <c r="CF5806" s="3" t="s">
        <v>3073</v>
      </c>
      <c r="CG5806" s="174">
        <v>151491</v>
      </c>
      <c r="CH5806" s="174">
        <v>2932</v>
      </c>
      <c r="CI5806" s="174">
        <v>5</v>
      </c>
      <c r="CJ5806" s="174">
        <v>1140.0129999999999</v>
      </c>
      <c r="CK5806" s="174">
        <v>1140.0129999999999</v>
      </c>
      <c r="CU5806" s="174">
        <v>151491</v>
      </c>
      <c r="CV5806" s="174">
        <v>2932</v>
      </c>
      <c r="CW5806" s="174">
        <v>5</v>
      </c>
      <c r="CX5806" s="174">
        <v>1140.0129999999999</v>
      </c>
    </row>
    <row r="5807" spans="84:102" x14ac:dyDescent="0.25">
      <c r="CF5807" s="3" t="s">
        <v>3073</v>
      </c>
      <c r="CG5807" s="174">
        <v>42107</v>
      </c>
      <c r="CH5807" s="174">
        <v>2545</v>
      </c>
      <c r="CI5807" s="174">
        <v>5</v>
      </c>
      <c r="CJ5807" s="174">
        <v>1140.01</v>
      </c>
      <c r="CK5807" s="174">
        <v>1140.01</v>
      </c>
      <c r="CU5807" s="174">
        <v>42107</v>
      </c>
      <c r="CV5807" s="174">
        <v>2545</v>
      </c>
      <c r="CW5807" s="174">
        <v>5</v>
      </c>
      <c r="CX5807" s="174">
        <v>1140.01</v>
      </c>
    </row>
    <row r="5808" spans="84:102" x14ac:dyDescent="0.25">
      <c r="CF5808" s="3" t="s">
        <v>3073</v>
      </c>
      <c r="CG5808" s="174">
        <v>87226</v>
      </c>
      <c r="CH5808" s="174">
        <v>1537</v>
      </c>
      <c r="CI5808" s="174">
        <v>5</v>
      </c>
      <c r="CJ5808" s="174">
        <v>1139.867</v>
      </c>
      <c r="CK5808" s="174">
        <v>1139.867</v>
      </c>
      <c r="CU5808" s="174">
        <v>87226</v>
      </c>
      <c r="CV5808" s="174">
        <v>1537</v>
      </c>
      <c r="CW5808" s="174">
        <v>5</v>
      </c>
      <c r="CX5808" s="174">
        <v>1139.867</v>
      </c>
    </row>
    <row r="5809" spans="84:102" x14ac:dyDescent="0.25">
      <c r="CF5809" s="3" t="s">
        <v>3073</v>
      </c>
      <c r="CG5809" s="174">
        <v>186179</v>
      </c>
      <c r="CH5809" s="174">
        <v>3876</v>
      </c>
      <c r="CI5809" s="174">
        <v>5</v>
      </c>
      <c r="CJ5809" s="174">
        <v>1139.6669999999999</v>
      </c>
      <c r="CK5809" s="174">
        <v>1139.6669999999999</v>
      </c>
      <c r="CU5809" s="174">
        <v>186179</v>
      </c>
      <c r="CV5809" s="174">
        <v>3876</v>
      </c>
      <c r="CW5809" s="174">
        <v>5</v>
      </c>
      <c r="CX5809" s="174">
        <v>1139.6669999999999</v>
      </c>
    </row>
    <row r="5810" spans="84:102" x14ac:dyDescent="0.25">
      <c r="CF5810" s="3" t="s">
        <v>3073</v>
      </c>
      <c r="CG5810" s="174">
        <v>3260</v>
      </c>
      <c r="CH5810" s="174">
        <v>159263</v>
      </c>
      <c r="CI5810" s="174">
        <v>5</v>
      </c>
      <c r="CJ5810" s="174">
        <v>1139.4970000000001</v>
      </c>
      <c r="CK5810" s="174">
        <v>1139.4970000000001</v>
      </c>
      <c r="CU5810" s="174">
        <v>3260</v>
      </c>
      <c r="CV5810" s="174">
        <v>159263</v>
      </c>
      <c r="CW5810" s="174">
        <v>5</v>
      </c>
      <c r="CX5810" s="174">
        <v>1139.4970000000001</v>
      </c>
    </row>
    <row r="5811" spans="84:102" x14ac:dyDescent="0.25">
      <c r="CF5811" s="3" t="s">
        <v>3073</v>
      </c>
      <c r="CG5811" s="174">
        <v>89931</v>
      </c>
      <c r="CH5811" s="174">
        <v>645</v>
      </c>
      <c r="CI5811" s="174">
        <v>5</v>
      </c>
      <c r="CJ5811" s="174">
        <v>1138.874</v>
      </c>
      <c r="CK5811" s="174">
        <v>1138.874</v>
      </c>
      <c r="CU5811" s="174">
        <v>89931</v>
      </c>
      <c r="CV5811" s="174">
        <v>645</v>
      </c>
      <c r="CW5811" s="174">
        <v>5</v>
      </c>
      <c r="CX5811" s="174">
        <v>1138.874</v>
      </c>
    </row>
    <row r="5812" spans="84:102" x14ac:dyDescent="0.25">
      <c r="CF5812" s="3" t="s">
        <v>3073</v>
      </c>
      <c r="CG5812" s="174">
        <v>819</v>
      </c>
      <c r="CH5812" s="174">
        <v>103747</v>
      </c>
      <c r="CI5812" s="174">
        <v>5</v>
      </c>
      <c r="CJ5812" s="174">
        <v>1138.4770000000001</v>
      </c>
      <c r="CK5812" s="174">
        <v>1138.4770000000001</v>
      </c>
      <c r="CU5812" s="174">
        <v>819</v>
      </c>
      <c r="CV5812" s="174">
        <v>103747</v>
      </c>
      <c r="CW5812" s="174">
        <v>5</v>
      </c>
      <c r="CX5812" s="174">
        <v>1138.4770000000001</v>
      </c>
    </row>
    <row r="5813" spans="84:102" x14ac:dyDescent="0.25">
      <c r="CF5813" s="3" t="s">
        <v>3073</v>
      </c>
      <c r="CG5813" s="174">
        <v>71842</v>
      </c>
      <c r="CH5813" s="174">
        <v>285</v>
      </c>
      <c r="CI5813" s="174">
        <v>5</v>
      </c>
      <c r="CJ5813" s="174">
        <v>1138.29</v>
      </c>
      <c r="CK5813" s="174">
        <v>1138.29</v>
      </c>
      <c r="CU5813" s="174">
        <v>71842</v>
      </c>
      <c r="CV5813" s="174">
        <v>285</v>
      </c>
      <c r="CW5813" s="174">
        <v>5</v>
      </c>
      <c r="CX5813" s="174">
        <v>1138.29</v>
      </c>
    </row>
    <row r="5814" spans="84:102" x14ac:dyDescent="0.25">
      <c r="CF5814" s="3" t="s">
        <v>3073</v>
      </c>
      <c r="CG5814" s="174">
        <v>2057</v>
      </c>
      <c r="CH5814" s="174">
        <v>148768</v>
      </c>
      <c r="CI5814" s="174">
        <v>5</v>
      </c>
      <c r="CJ5814" s="174">
        <v>1138.213</v>
      </c>
      <c r="CK5814" s="174">
        <v>1138.213</v>
      </c>
      <c r="CU5814" s="174">
        <v>2057</v>
      </c>
      <c r="CV5814" s="174">
        <v>148768</v>
      </c>
      <c r="CW5814" s="174">
        <v>5</v>
      </c>
      <c r="CX5814" s="174">
        <v>1138.213</v>
      </c>
    </row>
    <row r="5815" spans="84:102" x14ac:dyDescent="0.25">
      <c r="CF5815" s="3" t="s">
        <v>3073</v>
      </c>
      <c r="CG5815" s="174">
        <v>1053</v>
      </c>
      <c r="CH5815" s="174">
        <v>126897</v>
      </c>
      <c r="CI5815" s="174">
        <v>5</v>
      </c>
      <c r="CJ5815" s="174">
        <v>1138.0440000000001</v>
      </c>
      <c r="CK5815" s="174">
        <v>1138.0440000000001</v>
      </c>
      <c r="CU5815" s="174">
        <v>1053</v>
      </c>
      <c r="CV5815" s="174">
        <v>126897</v>
      </c>
      <c r="CW5815" s="174">
        <v>5</v>
      </c>
      <c r="CX5815" s="174">
        <v>1138.0440000000001</v>
      </c>
    </row>
    <row r="5816" spans="84:102" x14ac:dyDescent="0.25">
      <c r="CF5816" s="3" t="s">
        <v>3073</v>
      </c>
      <c r="CG5816" s="174">
        <v>2142</v>
      </c>
      <c r="CH5816" s="174">
        <v>12008</v>
      </c>
      <c r="CI5816" s="174">
        <v>5</v>
      </c>
      <c r="CJ5816" s="174">
        <v>1137.82</v>
      </c>
      <c r="CK5816" s="174">
        <v>1137.82</v>
      </c>
      <c r="CU5816" s="174">
        <v>2142</v>
      </c>
      <c r="CV5816" s="174">
        <v>12008</v>
      </c>
      <c r="CW5816" s="174">
        <v>5</v>
      </c>
      <c r="CX5816" s="174">
        <v>1137.82</v>
      </c>
    </row>
    <row r="5817" spans="84:102" x14ac:dyDescent="0.25">
      <c r="CF5817" s="3" t="s">
        <v>3073</v>
      </c>
      <c r="CG5817" s="174">
        <v>67997</v>
      </c>
      <c r="CH5817" s="174">
        <v>1691</v>
      </c>
      <c r="CI5817" s="174">
        <v>5</v>
      </c>
      <c r="CJ5817" s="174">
        <v>1137.8019999999999</v>
      </c>
      <c r="CK5817" s="174">
        <v>1137.8019999999999</v>
      </c>
      <c r="CU5817" s="174">
        <v>67997</v>
      </c>
      <c r="CV5817" s="174">
        <v>1691</v>
      </c>
      <c r="CW5817" s="174">
        <v>5</v>
      </c>
      <c r="CX5817" s="174">
        <v>1137.8019999999999</v>
      </c>
    </row>
    <row r="5818" spans="84:102" x14ac:dyDescent="0.25">
      <c r="CF5818" s="3" t="s">
        <v>3073</v>
      </c>
      <c r="CG5818" s="174">
        <v>1529</v>
      </c>
      <c r="CH5818" s="174">
        <v>88585</v>
      </c>
      <c r="CI5818" s="174">
        <v>5</v>
      </c>
      <c r="CJ5818" s="174">
        <v>1137.7170000000001</v>
      </c>
      <c r="CK5818" s="174">
        <v>1137.7170000000001</v>
      </c>
      <c r="CU5818" s="174">
        <v>1529</v>
      </c>
      <c r="CV5818" s="174">
        <v>88585</v>
      </c>
      <c r="CW5818" s="174">
        <v>5</v>
      </c>
      <c r="CX5818" s="174">
        <v>1137.7170000000001</v>
      </c>
    </row>
    <row r="5819" spans="84:102" x14ac:dyDescent="0.25">
      <c r="CF5819" s="3" t="s">
        <v>3073</v>
      </c>
      <c r="CG5819" s="174">
        <v>2822</v>
      </c>
      <c r="CH5819" s="174">
        <v>151025</v>
      </c>
      <c r="CI5819" s="174">
        <v>5</v>
      </c>
      <c r="CJ5819" s="174">
        <v>1137.653</v>
      </c>
      <c r="CK5819" s="174">
        <v>1137.653</v>
      </c>
      <c r="CU5819" s="174">
        <v>2822</v>
      </c>
      <c r="CV5819" s="174">
        <v>151025</v>
      </c>
      <c r="CW5819" s="174">
        <v>5</v>
      </c>
      <c r="CX5819" s="174">
        <v>1137.653</v>
      </c>
    </row>
    <row r="5820" spans="84:102" x14ac:dyDescent="0.25">
      <c r="CF5820" s="3" t="s">
        <v>3073</v>
      </c>
      <c r="CG5820" s="174">
        <v>426</v>
      </c>
      <c r="CH5820" s="174">
        <v>82917</v>
      </c>
      <c r="CI5820" s="174">
        <v>5</v>
      </c>
      <c r="CJ5820" s="174">
        <v>1137.5450000000001</v>
      </c>
      <c r="CK5820" s="174">
        <v>1137.5450000000001</v>
      </c>
      <c r="CU5820" s="174">
        <v>426</v>
      </c>
      <c r="CV5820" s="174">
        <v>82917</v>
      </c>
      <c r="CW5820" s="174">
        <v>5</v>
      </c>
      <c r="CX5820" s="174">
        <v>1137.5450000000001</v>
      </c>
    </row>
    <row r="5821" spans="84:102" x14ac:dyDescent="0.25">
      <c r="CF5821" s="3" t="s">
        <v>3073</v>
      </c>
      <c r="CG5821" s="174">
        <v>1611</v>
      </c>
      <c r="CH5821" s="174">
        <v>79885</v>
      </c>
      <c r="CI5821" s="174">
        <v>5</v>
      </c>
      <c r="CJ5821" s="174">
        <v>1137.5</v>
      </c>
      <c r="CK5821" s="174">
        <v>1137.5</v>
      </c>
      <c r="CU5821" s="174">
        <v>1611</v>
      </c>
      <c r="CV5821" s="174">
        <v>79885</v>
      </c>
      <c r="CW5821" s="174">
        <v>5</v>
      </c>
      <c r="CX5821" s="174">
        <v>1137.5</v>
      </c>
    </row>
    <row r="5822" spans="84:102" x14ac:dyDescent="0.25">
      <c r="CF5822" s="3" t="s">
        <v>3073</v>
      </c>
      <c r="CG5822" s="174">
        <v>3137</v>
      </c>
      <c r="CH5822" s="174">
        <v>150741</v>
      </c>
      <c r="CI5822" s="174">
        <v>5</v>
      </c>
      <c r="CJ5822" s="174">
        <v>1136.96</v>
      </c>
      <c r="CK5822" s="174">
        <v>1136.96</v>
      </c>
      <c r="CU5822" s="174">
        <v>3137</v>
      </c>
      <c r="CV5822" s="174">
        <v>150741</v>
      </c>
      <c r="CW5822" s="174">
        <v>5</v>
      </c>
      <c r="CX5822" s="174">
        <v>1136.96</v>
      </c>
    </row>
    <row r="5823" spans="84:102" x14ac:dyDescent="0.25">
      <c r="CF5823" s="3" t="s">
        <v>3073</v>
      </c>
      <c r="CG5823" s="174">
        <v>85720</v>
      </c>
      <c r="CH5823" s="174">
        <v>510</v>
      </c>
      <c r="CI5823" s="174">
        <v>5</v>
      </c>
      <c r="CJ5823" s="174">
        <v>1136.877</v>
      </c>
      <c r="CK5823" s="174">
        <v>1136.877</v>
      </c>
      <c r="CU5823" s="174">
        <v>85720</v>
      </c>
      <c r="CV5823" s="174">
        <v>510</v>
      </c>
      <c r="CW5823" s="174">
        <v>5</v>
      </c>
      <c r="CX5823" s="174">
        <v>1136.877</v>
      </c>
    </row>
    <row r="5824" spans="84:102" x14ac:dyDescent="0.25">
      <c r="CF5824" s="3" t="s">
        <v>3073</v>
      </c>
      <c r="CG5824" s="174">
        <v>127581</v>
      </c>
      <c r="CH5824" s="174">
        <v>1257</v>
      </c>
      <c r="CI5824" s="174">
        <v>5</v>
      </c>
      <c r="CJ5824" s="174">
        <v>1136.83</v>
      </c>
      <c r="CK5824" s="174">
        <v>1136.83</v>
      </c>
      <c r="CU5824" s="174">
        <v>127581</v>
      </c>
      <c r="CV5824" s="174">
        <v>1257</v>
      </c>
      <c r="CW5824" s="174">
        <v>5</v>
      </c>
      <c r="CX5824" s="174">
        <v>1136.83</v>
      </c>
    </row>
    <row r="5825" spans="84:102" x14ac:dyDescent="0.25">
      <c r="CF5825" s="3" t="s">
        <v>3073</v>
      </c>
      <c r="CG5825" s="174">
        <v>133221</v>
      </c>
      <c r="CH5825" s="174">
        <v>2714</v>
      </c>
      <c r="CI5825" s="174">
        <v>5</v>
      </c>
      <c r="CJ5825" s="174">
        <v>1136.789</v>
      </c>
      <c r="CK5825" s="174">
        <v>1136.789</v>
      </c>
      <c r="CU5825" s="174">
        <v>133221</v>
      </c>
      <c r="CV5825" s="174">
        <v>2714</v>
      </c>
      <c r="CW5825" s="174">
        <v>5</v>
      </c>
      <c r="CX5825" s="174">
        <v>1136.789</v>
      </c>
    </row>
    <row r="5826" spans="84:102" x14ac:dyDescent="0.25">
      <c r="CF5826" s="3" t="s">
        <v>3073</v>
      </c>
      <c r="CG5826" s="174">
        <v>87157</v>
      </c>
      <c r="CH5826" s="174">
        <v>611</v>
      </c>
      <c r="CI5826" s="174">
        <v>5</v>
      </c>
      <c r="CJ5826" s="174">
        <v>1136.3330000000001</v>
      </c>
      <c r="CK5826" s="174">
        <v>1136.3330000000001</v>
      </c>
      <c r="CU5826" s="174">
        <v>87157</v>
      </c>
      <c r="CV5826" s="174">
        <v>611</v>
      </c>
      <c r="CW5826" s="174">
        <v>5</v>
      </c>
      <c r="CX5826" s="174">
        <v>1136.3330000000001</v>
      </c>
    </row>
    <row r="5827" spans="84:102" x14ac:dyDescent="0.25">
      <c r="CF5827" s="3" t="s">
        <v>3073</v>
      </c>
      <c r="CG5827" s="174">
        <v>103506</v>
      </c>
      <c r="CH5827" s="174">
        <v>792</v>
      </c>
      <c r="CI5827" s="174">
        <v>5</v>
      </c>
      <c r="CJ5827" s="174">
        <v>1136.2</v>
      </c>
      <c r="CK5827" s="174">
        <v>1136.2</v>
      </c>
      <c r="CU5827" s="174">
        <v>103506</v>
      </c>
      <c r="CV5827" s="174">
        <v>792</v>
      </c>
      <c r="CW5827" s="174">
        <v>5</v>
      </c>
      <c r="CX5827" s="174">
        <v>1136.2</v>
      </c>
    </row>
    <row r="5828" spans="84:102" x14ac:dyDescent="0.25">
      <c r="CF5828" s="3" t="s">
        <v>3073</v>
      </c>
      <c r="CG5828" s="174">
        <v>119646</v>
      </c>
      <c r="CH5828" s="174">
        <v>1288</v>
      </c>
      <c r="CI5828" s="174">
        <v>5</v>
      </c>
      <c r="CJ5828" s="174">
        <v>1136.1859999999999</v>
      </c>
      <c r="CK5828" s="174">
        <v>1136.1859999999999</v>
      </c>
      <c r="CU5828" s="174">
        <v>119646</v>
      </c>
      <c r="CV5828" s="174">
        <v>1288</v>
      </c>
      <c r="CW5828" s="174">
        <v>5</v>
      </c>
      <c r="CX5828" s="174">
        <v>1136.1859999999999</v>
      </c>
    </row>
    <row r="5829" spans="84:102" x14ac:dyDescent="0.25">
      <c r="CF5829" s="3" t="s">
        <v>3073</v>
      </c>
      <c r="CG5829" s="174">
        <v>2132</v>
      </c>
      <c r="CH5829" s="174">
        <v>9364</v>
      </c>
      <c r="CI5829" s="174">
        <v>5</v>
      </c>
      <c r="CJ5829" s="174">
        <v>1136.153</v>
      </c>
      <c r="CK5829" s="174">
        <v>1136.153</v>
      </c>
      <c r="CU5829" s="174">
        <v>2132</v>
      </c>
      <c r="CV5829" s="174">
        <v>9364</v>
      </c>
      <c r="CW5829" s="174">
        <v>5</v>
      </c>
      <c r="CX5829" s="174">
        <v>1136.153</v>
      </c>
    </row>
    <row r="5830" spans="84:102" x14ac:dyDescent="0.25">
      <c r="CF5830" s="3" t="s">
        <v>3073</v>
      </c>
      <c r="CG5830" s="174">
        <v>1908</v>
      </c>
      <c r="CH5830" s="174">
        <v>67299</v>
      </c>
      <c r="CI5830" s="174">
        <v>5</v>
      </c>
      <c r="CJ5830" s="174">
        <v>1136.1500000000001</v>
      </c>
      <c r="CK5830" s="174">
        <v>1136.1500000000001</v>
      </c>
      <c r="CU5830" s="174">
        <v>1908</v>
      </c>
      <c r="CV5830" s="174">
        <v>67299</v>
      </c>
      <c r="CW5830" s="174">
        <v>5</v>
      </c>
      <c r="CX5830" s="174">
        <v>1136.1500000000001</v>
      </c>
    </row>
    <row r="5831" spans="84:102" x14ac:dyDescent="0.25">
      <c r="CF5831" s="3" t="s">
        <v>3073</v>
      </c>
      <c r="CG5831" s="174">
        <v>85701</v>
      </c>
      <c r="CH5831" s="174">
        <v>508</v>
      </c>
      <c r="CI5831" s="174">
        <v>5</v>
      </c>
      <c r="CJ5831" s="174">
        <v>1136.018</v>
      </c>
      <c r="CK5831" s="174">
        <v>1136.018</v>
      </c>
      <c r="CU5831" s="174">
        <v>85701</v>
      </c>
      <c r="CV5831" s="174">
        <v>508</v>
      </c>
      <c r="CW5831" s="174">
        <v>5</v>
      </c>
      <c r="CX5831" s="174">
        <v>1136.018</v>
      </c>
    </row>
    <row r="5832" spans="84:102" x14ac:dyDescent="0.25">
      <c r="CF5832" s="3" t="s">
        <v>3073</v>
      </c>
      <c r="CG5832" s="174">
        <v>26301</v>
      </c>
      <c r="CH5832" s="174">
        <v>2351</v>
      </c>
      <c r="CI5832" s="174">
        <v>5</v>
      </c>
      <c r="CJ5832" s="174">
        <v>1135.9190000000001</v>
      </c>
      <c r="CK5832" s="174">
        <v>1135.9190000000001</v>
      </c>
      <c r="CU5832" s="174">
        <v>26301</v>
      </c>
      <c r="CV5832" s="174">
        <v>2351</v>
      </c>
      <c r="CW5832" s="174">
        <v>5</v>
      </c>
      <c r="CX5832" s="174">
        <v>1135.9190000000001</v>
      </c>
    </row>
    <row r="5833" spans="84:102" x14ac:dyDescent="0.25">
      <c r="CF5833" s="3" t="s">
        <v>3073</v>
      </c>
      <c r="CG5833" s="174">
        <v>3321</v>
      </c>
      <c r="CH5833" s="174">
        <v>166101</v>
      </c>
      <c r="CI5833" s="174">
        <v>5</v>
      </c>
      <c r="CJ5833" s="174">
        <v>1135.846</v>
      </c>
      <c r="CK5833" s="174">
        <v>1135.846</v>
      </c>
      <c r="CU5833" s="174">
        <v>3321</v>
      </c>
      <c r="CV5833" s="174">
        <v>166101</v>
      </c>
      <c r="CW5833" s="174">
        <v>5</v>
      </c>
      <c r="CX5833" s="174">
        <v>1135.846</v>
      </c>
    </row>
    <row r="5834" spans="84:102" x14ac:dyDescent="0.25">
      <c r="CF5834" s="3" t="s">
        <v>3073</v>
      </c>
      <c r="CG5834" s="174">
        <v>1238</v>
      </c>
      <c r="CH5834" s="174">
        <v>128005</v>
      </c>
      <c r="CI5834" s="174">
        <v>5</v>
      </c>
      <c r="CJ5834" s="174">
        <v>1135.8320000000001</v>
      </c>
      <c r="CK5834" s="174">
        <v>1135.8320000000001</v>
      </c>
      <c r="CU5834" s="174">
        <v>1238</v>
      </c>
      <c r="CV5834" s="174">
        <v>128005</v>
      </c>
      <c r="CW5834" s="174">
        <v>5</v>
      </c>
      <c r="CX5834" s="174">
        <v>1135.8320000000001</v>
      </c>
    </row>
    <row r="5835" spans="84:102" x14ac:dyDescent="0.25">
      <c r="CF5835" s="3" t="s">
        <v>3073</v>
      </c>
      <c r="CG5835" s="174">
        <v>83634</v>
      </c>
      <c r="CH5835" s="174">
        <v>463</v>
      </c>
      <c r="CI5835" s="174">
        <v>5</v>
      </c>
      <c r="CJ5835" s="174">
        <v>1135.829</v>
      </c>
      <c r="CK5835" s="174">
        <v>1135.829</v>
      </c>
      <c r="CU5835" s="174">
        <v>83634</v>
      </c>
      <c r="CV5835" s="174">
        <v>463</v>
      </c>
      <c r="CW5835" s="174">
        <v>5</v>
      </c>
      <c r="CX5835" s="174">
        <v>1135.829</v>
      </c>
    </row>
    <row r="5836" spans="84:102" x14ac:dyDescent="0.25">
      <c r="CF5836" s="3" t="s">
        <v>3073</v>
      </c>
      <c r="CG5836" s="174">
        <v>1365</v>
      </c>
      <c r="CH5836" s="174">
        <v>111054</v>
      </c>
      <c r="CI5836" s="174">
        <v>5</v>
      </c>
      <c r="CJ5836" s="174">
        <v>1135.742</v>
      </c>
      <c r="CK5836" s="174">
        <v>1135.742</v>
      </c>
      <c r="CU5836" s="174">
        <v>1365</v>
      </c>
      <c r="CV5836" s="174">
        <v>111054</v>
      </c>
      <c r="CW5836" s="174">
        <v>5</v>
      </c>
      <c r="CX5836" s="174">
        <v>1135.742</v>
      </c>
    </row>
    <row r="5837" spans="84:102" x14ac:dyDescent="0.25">
      <c r="CF5837" s="3" t="s">
        <v>3073</v>
      </c>
      <c r="CG5837" s="174">
        <v>63571</v>
      </c>
      <c r="CH5837" s="174">
        <v>1715</v>
      </c>
      <c r="CI5837" s="174">
        <v>5</v>
      </c>
      <c r="CJ5837" s="174">
        <v>1135.6990000000001</v>
      </c>
      <c r="CK5837" s="174">
        <v>1135.6990000000001</v>
      </c>
      <c r="CU5837" s="174">
        <v>63571</v>
      </c>
      <c r="CV5837" s="174">
        <v>1715</v>
      </c>
      <c r="CW5837" s="174">
        <v>5</v>
      </c>
      <c r="CX5837" s="174">
        <v>1135.6990000000001</v>
      </c>
    </row>
    <row r="5838" spans="84:102" x14ac:dyDescent="0.25">
      <c r="CF5838" s="3" t="s">
        <v>3073</v>
      </c>
      <c r="CG5838" s="174">
        <v>1155</v>
      </c>
      <c r="CH5838" s="174">
        <v>148320</v>
      </c>
      <c r="CI5838" s="174">
        <v>5</v>
      </c>
      <c r="CJ5838" s="174">
        <v>1135.425</v>
      </c>
      <c r="CK5838" s="174">
        <v>1135.425</v>
      </c>
      <c r="CU5838" s="174">
        <v>1155</v>
      </c>
      <c r="CV5838" s="174">
        <v>148320</v>
      </c>
      <c r="CW5838" s="174">
        <v>5</v>
      </c>
      <c r="CX5838" s="174">
        <v>1135.425</v>
      </c>
    </row>
    <row r="5839" spans="84:102" x14ac:dyDescent="0.25">
      <c r="CF5839" s="3" t="s">
        <v>3073</v>
      </c>
      <c r="CG5839" s="174">
        <v>86390</v>
      </c>
      <c r="CH5839" s="174">
        <v>1536</v>
      </c>
      <c r="CI5839" s="174">
        <v>5</v>
      </c>
      <c r="CJ5839" s="174">
        <v>1135.365</v>
      </c>
      <c r="CK5839" s="174">
        <v>1135.365</v>
      </c>
      <c r="CU5839" s="174">
        <v>86390</v>
      </c>
      <c r="CV5839" s="174">
        <v>1536</v>
      </c>
      <c r="CW5839" s="174">
        <v>5</v>
      </c>
      <c r="CX5839" s="174">
        <v>1135.365</v>
      </c>
    </row>
    <row r="5840" spans="84:102" x14ac:dyDescent="0.25">
      <c r="CF5840" s="3" t="s">
        <v>3073</v>
      </c>
      <c r="CG5840" s="174">
        <v>65572</v>
      </c>
      <c r="CH5840" s="174">
        <v>87</v>
      </c>
      <c r="CI5840" s="174">
        <v>5</v>
      </c>
      <c r="CJ5840" s="174">
        <v>1134.8620000000001</v>
      </c>
      <c r="CK5840" s="174">
        <v>1134.8620000000001</v>
      </c>
      <c r="CU5840" s="174">
        <v>65572</v>
      </c>
      <c r="CV5840" s="174">
        <v>87</v>
      </c>
      <c r="CW5840" s="174">
        <v>5</v>
      </c>
      <c r="CX5840" s="174">
        <v>1134.8620000000001</v>
      </c>
    </row>
    <row r="5841" spans="84:102" x14ac:dyDescent="0.25">
      <c r="CF5841" s="3" t="s">
        <v>3073</v>
      </c>
      <c r="CG5841" s="174">
        <v>24791</v>
      </c>
      <c r="CH5841" s="174">
        <v>2320</v>
      </c>
      <c r="CI5841" s="174">
        <v>5</v>
      </c>
      <c r="CJ5841" s="174">
        <v>1134.7439999999999</v>
      </c>
      <c r="CK5841" s="174">
        <v>1134.7439999999999</v>
      </c>
      <c r="CU5841" s="174">
        <v>24791</v>
      </c>
      <c r="CV5841" s="174">
        <v>2320</v>
      </c>
      <c r="CW5841" s="174">
        <v>5</v>
      </c>
      <c r="CX5841" s="174">
        <v>1134.7439999999999</v>
      </c>
    </row>
    <row r="5842" spans="84:102" x14ac:dyDescent="0.25">
      <c r="CF5842" s="3" t="s">
        <v>3073</v>
      </c>
      <c r="CG5842" s="174">
        <v>3410</v>
      </c>
      <c r="CH5842" s="174">
        <v>175702</v>
      </c>
      <c r="CI5842" s="174">
        <v>5</v>
      </c>
      <c r="CJ5842" s="174">
        <v>1134.7260000000001</v>
      </c>
      <c r="CK5842" s="174">
        <v>1134.7260000000001</v>
      </c>
      <c r="CU5842" s="174">
        <v>3410</v>
      </c>
      <c r="CV5842" s="174">
        <v>175702</v>
      </c>
      <c r="CW5842" s="174">
        <v>5</v>
      </c>
      <c r="CX5842" s="174">
        <v>1134.7260000000001</v>
      </c>
    </row>
    <row r="5843" spans="84:102" x14ac:dyDescent="0.25">
      <c r="CF5843" s="3" t="s">
        <v>3073</v>
      </c>
      <c r="CG5843" s="174">
        <v>1536</v>
      </c>
      <c r="CH5843" s="174">
        <v>86390</v>
      </c>
      <c r="CI5843" s="174">
        <v>5</v>
      </c>
      <c r="CJ5843" s="174">
        <v>1134.72</v>
      </c>
      <c r="CK5843" s="174">
        <v>1134.72</v>
      </c>
      <c r="CU5843" s="174">
        <v>1536</v>
      </c>
      <c r="CV5843" s="174">
        <v>86390</v>
      </c>
      <c r="CW5843" s="174">
        <v>5</v>
      </c>
      <c r="CX5843" s="174">
        <v>1134.72</v>
      </c>
    </row>
    <row r="5844" spans="84:102" x14ac:dyDescent="0.25">
      <c r="CF5844" s="3" t="s">
        <v>3073</v>
      </c>
      <c r="CG5844" s="174">
        <v>111071</v>
      </c>
      <c r="CH5844" s="174">
        <v>1387</v>
      </c>
      <c r="CI5844" s="174">
        <v>5</v>
      </c>
      <c r="CJ5844" s="174">
        <v>1134.126</v>
      </c>
      <c r="CK5844" s="174">
        <v>1134.126</v>
      </c>
      <c r="CU5844" s="174">
        <v>111071</v>
      </c>
      <c r="CV5844" s="174">
        <v>1387</v>
      </c>
      <c r="CW5844" s="174">
        <v>5</v>
      </c>
      <c r="CX5844" s="174">
        <v>1134.126</v>
      </c>
    </row>
    <row r="5845" spans="84:102" x14ac:dyDescent="0.25">
      <c r="CF5845" s="3" t="s">
        <v>3073</v>
      </c>
      <c r="CG5845" s="174">
        <v>2545</v>
      </c>
      <c r="CH5845" s="174">
        <v>42107</v>
      </c>
      <c r="CI5845" s="174">
        <v>5</v>
      </c>
      <c r="CJ5845" s="174">
        <v>1133.9380000000001</v>
      </c>
      <c r="CK5845" s="174">
        <v>1133.9380000000001</v>
      </c>
      <c r="CU5845" s="174">
        <v>2545</v>
      </c>
      <c r="CV5845" s="174">
        <v>42107</v>
      </c>
      <c r="CW5845" s="174">
        <v>5</v>
      </c>
      <c r="CX5845" s="174">
        <v>1133.9380000000001</v>
      </c>
    </row>
    <row r="5846" spans="84:102" x14ac:dyDescent="0.25">
      <c r="CF5846" s="3" t="s">
        <v>3073</v>
      </c>
      <c r="CG5846" s="174">
        <v>43782</v>
      </c>
      <c r="CH5846" s="174">
        <v>2600</v>
      </c>
      <c r="CI5846" s="174">
        <v>5</v>
      </c>
      <c r="CJ5846" s="174">
        <v>1133.9269999999999</v>
      </c>
      <c r="CK5846" s="174">
        <v>1133.9269999999999</v>
      </c>
      <c r="CU5846" s="174">
        <v>43782</v>
      </c>
      <c r="CV5846" s="174">
        <v>2600</v>
      </c>
      <c r="CW5846" s="174">
        <v>5</v>
      </c>
      <c r="CX5846" s="174">
        <v>1133.9269999999999</v>
      </c>
    </row>
    <row r="5847" spans="84:102" x14ac:dyDescent="0.25">
      <c r="CF5847" s="3" t="s">
        <v>3073</v>
      </c>
      <c r="CG5847" s="174">
        <v>16184</v>
      </c>
      <c r="CH5847" s="174">
        <v>2203</v>
      </c>
      <c r="CI5847" s="174">
        <v>5</v>
      </c>
      <c r="CJ5847" s="174">
        <v>1133.845</v>
      </c>
      <c r="CK5847" s="174">
        <v>1133.845</v>
      </c>
      <c r="CU5847" s="174">
        <v>16184</v>
      </c>
      <c r="CV5847" s="174">
        <v>2203</v>
      </c>
      <c r="CW5847" s="174">
        <v>5</v>
      </c>
      <c r="CX5847" s="174">
        <v>1133.845</v>
      </c>
    </row>
    <row r="5848" spans="84:102" x14ac:dyDescent="0.25">
      <c r="CF5848" s="3" t="s">
        <v>3073</v>
      </c>
      <c r="CG5848" s="174">
        <v>1659</v>
      </c>
      <c r="CH5848" s="174">
        <v>71240</v>
      </c>
      <c r="CI5848" s="174">
        <v>5</v>
      </c>
      <c r="CJ5848" s="174">
        <v>1133.838</v>
      </c>
      <c r="CK5848" s="174">
        <v>1133.838</v>
      </c>
      <c r="CU5848" s="174">
        <v>1659</v>
      </c>
      <c r="CV5848" s="174">
        <v>71240</v>
      </c>
      <c r="CW5848" s="174">
        <v>5</v>
      </c>
      <c r="CX5848" s="174">
        <v>1133.838</v>
      </c>
    </row>
    <row r="5849" spans="84:102" x14ac:dyDescent="0.25">
      <c r="CF5849" s="3" t="s">
        <v>3073</v>
      </c>
      <c r="CG5849" s="174">
        <v>2356</v>
      </c>
      <c r="CH5849" s="174">
        <v>26925</v>
      </c>
      <c r="CI5849" s="174">
        <v>5</v>
      </c>
      <c r="CJ5849" s="174">
        <v>1133.7829999999999</v>
      </c>
      <c r="CK5849" s="174">
        <v>1133.7829999999999</v>
      </c>
      <c r="CU5849" s="174">
        <v>2356</v>
      </c>
      <c r="CV5849" s="174">
        <v>26925</v>
      </c>
      <c r="CW5849" s="174">
        <v>5</v>
      </c>
      <c r="CX5849" s="174">
        <v>1133.7829999999999</v>
      </c>
    </row>
    <row r="5850" spans="84:102" x14ac:dyDescent="0.25">
      <c r="CF5850" s="3" t="s">
        <v>3073</v>
      </c>
      <c r="CG5850" s="174">
        <v>65635</v>
      </c>
      <c r="CH5850" s="174">
        <v>90</v>
      </c>
      <c r="CI5850" s="174">
        <v>5</v>
      </c>
      <c r="CJ5850" s="174">
        <v>1133.4079999999999</v>
      </c>
      <c r="CK5850" s="174">
        <v>1133.4079999999999</v>
      </c>
      <c r="CU5850" s="174">
        <v>65635</v>
      </c>
      <c r="CV5850" s="174">
        <v>90</v>
      </c>
      <c r="CW5850" s="174">
        <v>5</v>
      </c>
      <c r="CX5850" s="174">
        <v>1133.4079999999999</v>
      </c>
    </row>
    <row r="5851" spans="84:102" x14ac:dyDescent="0.25">
      <c r="CF5851" s="3" t="s">
        <v>3073</v>
      </c>
      <c r="CG5851" s="174">
        <v>438</v>
      </c>
      <c r="CH5851" s="174">
        <v>81745</v>
      </c>
      <c r="CI5851" s="174">
        <v>5</v>
      </c>
      <c r="CJ5851" s="174">
        <v>1133.3119999999999</v>
      </c>
      <c r="CK5851" s="174">
        <v>1133.3119999999999</v>
      </c>
      <c r="CU5851" s="174">
        <v>438</v>
      </c>
      <c r="CV5851" s="174">
        <v>81745</v>
      </c>
      <c r="CW5851" s="174">
        <v>5</v>
      </c>
      <c r="CX5851" s="174">
        <v>1133.3119999999999</v>
      </c>
    </row>
    <row r="5852" spans="84:102" x14ac:dyDescent="0.25">
      <c r="CF5852" s="3" t="s">
        <v>3073</v>
      </c>
      <c r="CG5852" s="174">
        <v>1522</v>
      </c>
      <c r="CH5852" s="174">
        <v>87055</v>
      </c>
      <c r="CI5852" s="174">
        <v>5</v>
      </c>
      <c r="CJ5852" s="174">
        <v>1132.7670000000001</v>
      </c>
      <c r="CK5852" s="174">
        <v>1132.7670000000001</v>
      </c>
      <c r="CU5852" s="174">
        <v>1522</v>
      </c>
      <c r="CV5852" s="174">
        <v>87055</v>
      </c>
      <c r="CW5852" s="174">
        <v>5</v>
      </c>
      <c r="CX5852" s="174">
        <v>1132.7670000000001</v>
      </c>
    </row>
    <row r="5853" spans="84:102" x14ac:dyDescent="0.25">
      <c r="CF5853" s="3" t="s">
        <v>3073</v>
      </c>
      <c r="CG5853" s="174">
        <v>170164</v>
      </c>
      <c r="CH5853" s="174">
        <v>3383</v>
      </c>
      <c r="CI5853" s="174">
        <v>5</v>
      </c>
      <c r="CJ5853" s="174">
        <v>1132.569</v>
      </c>
      <c r="CK5853" s="174">
        <v>1132.569</v>
      </c>
      <c r="CU5853" s="174">
        <v>170164</v>
      </c>
      <c r="CV5853" s="174">
        <v>3383</v>
      </c>
      <c r="CW5853" s="174">
        <v>5</v>
      </c>
      <c r="CX5853" s="174">
        <v>1132.569</v>
      </c>
    </row>
    <row r="5854" spans="84:102" x14ac:dyDescent="0.25">
      <c r="CF5854" s="3" t="s">
        <v>3073</v>
      </c>
      <c r="CG5854" s="174">
        <v>23557</v>
      </c>
      <c r="CH5854" s="174">
        <v>2322</v>
      </c>
      <c r="CI5854" s="174">
        <v>5</v>
      </c>
      <c r="CJ5854" s="174">
        <v>1132.29</v>
      </c>
      <c r="CK5854" s="174">
        <v>1132.29</v>
      </c>
      <c r="CU5854" s="174">
        <v>23557</v>
      </c>
      <c r="CV5854" s="174">
        <v>2322</v>
      </c>
      <c r="CW5854" s="174">
        <v>5</v>
      </c>
      <c r="CX5854" s="174">
        <v>1132.29</v>
      </c>
    </row>
    <row r="5855" spans="84:102" x14ac:dyDescent="0.25">
      <c r="CF5855" s="3" t="s">
        <v>3073</v>
      </c>
      <c r="CG5855" s="174">
        <v>68214</v>
      </c>
      <c r="CH5855" s="174">
        <v>156</v>
      </c>
      <c r="CI5855" s="174">
        <v>5</v>
      </c>
      <c r="CJ5855" s="174">
        <v>1132.1479999999999</v>
      </c>
      <c r="CK5855" s="174">
        <v>1132.1479999999999</v>
      </c>
      <c r="CU5855" s="174">
        <v>68214</v>
      </c>
      <c r="CV5855" s="174">
        <v>156</v>
      </c>
      <c r="CW5855" s="174">
        <v>5</v>
      </c>
      <c r="CX5855" s="174">
        <v>1132.1479999999999</v>
      </c>
    </row>
    <row r="5856" spans="84:102" x14ac:dyDescent="0.25">
      <c r="CF5856" s="3" t="s">
        <v>3073</v>
      </c>
      <c r="CG5856" s="174">
        <v>3228</v>
      </c>
      <c r="CH5856" s="174">
        <v>161078</v>
      </c>
      <c r="CI5856" s="174">
        <v>5</v>
      </c>
      <c r="CJ5856" s="174">
        <v>1131.972</v>
      </c>
      <c r="CK5856" s="174">
        <v>1131.972</v>
      </c>
      <c r="CU5856" s="174">
        <v>3228</v>
      </c>
      <c r="CV5856" s="174">
        <v>161078</v>
      </c>
      <c r="CW5856" s="174">
        <v>5</v>
      </c>
      <c r="CX5856" s="174">
        <v>1131.972</v>
      </c>
    </row>
    <row r="5857" spans="84:102" x14ac:dyDescent="0.25">
      <c r="CF5857" s="3" t="s">
        <v>3073</v>
      </c>
      <c r="CG5857" s="174">
        <v>21384</v>
      </c>
      <c r="CH5857" s="174">
        <v>2283</v>
      </c>
      <c r="CI5857" s="174">
        <v>5</v>
      </c>
      <c r="CJ5857" s="174">
        <v>1131.9590000000001</v>
      </c>
      <c r="CK5857" s="174">
        <v>1131.9590000000001</v>
      </c>
      <c r="CU5857" s="174">
        <v>21384</v>
      </c>
      <c r="CV5857" s="174">
        <v>2283</v>
      </c>
      <c r="CW5857" s="174">
        <v>5</v>
      </c>
      <c r="CX5857" s="174">
        <v>1131.9590000000001</v>
      </c>
    </row>
    <row r="5858" spans="84:102" x14ac:dyDescent="0.25">
      <c r="CF5858" s="3" t="s">
        <v>3073</v>
      </c>
      <c r="CG5858" s="174">
        <v>2295</v>
      </c>
      <c r="CH5858" s="174">
        <v>22024</v>
      </c>
      <c r="CI5858" s="174">
        <v>5</v>
      </c>
      <c r="CJ5858" s="174">
        <v>1131.8720000000001</v>
      </c>
      <c r="CK5858" s="174">
        <v>1131.8720000000001</v>
      </c>
      <c r="CU5858" s="174">
        <v>2295</v>
      </c>
      <c r="CV5858" s="174">
        <v>22024</v>
      </c>
      <c r="CW5858" s="174">
        <v>5</v>
      </c>
      <c r="CX5858" s="174">
        <v>1131.8720000000001</v>
      </c>
    </row>
    <row r="5859" spans="84:102" x14ac:dyDescent="0.25">
      <c r="CF5859" s="3" t="s">
        <v>3073</v>
      </c>
      <c r="CG5859" s="174">
        <v>22931</v>
      </c>
      <c r="CH5859" s="174">
        <v>2218</v>
      </c>
      <c r="CI5859" s="174">
        <v>5</v>
      </c>
      <c r="CJ5859" s="174">
        <v>1131.33</v>
      </c>
      <c r="CK5859" s="174">
        <v>1131.33</v>
      </c>
      <c r="CU5859" s="174">
        <v>22931</v>
      </c>
      <c r="CV5859" s="174">
        <v>2218</v>
      </c>
      <c r="CW5859" s="174">
        <v>5</v>
      </c>
      <c r="CX5859" s="174">
        <v>1131.33</v>
      </c>
    </row>
    <row r="5860" spans="84:102" x14ac:dyDescent="0.25">
      <c r="CF5860" s="3" t="s">
        <v>3073</v>
      </c>
      <c r="CG5860" s="174">
        <v>128666</v>
      </c>
      <c r="CH5860" s="174">
        <v>1245</v>
      </c>
      <c r="CI5860" s="174">
        <v>5</v>
      </c>
      <c r="CJ5860" s="174">
        <v>1131.221</v>
      </c>
      <c r="CK5860" s="174">
        <v>1131.221</v>
      </c>
      <c r="CU5860" s="174">
        <v>128666</v>
      </c>
      <c r="CV5860" s="174">
        <v>1245</v>
      </c>
      <c r="CW5860" s="174">
        <v>5</v>
      </c>
      <c r="CX5860" s="174">
        <v>1131.221</v>
      </c>
    </row>
    <row r="5861" spans="84:102" x14ac:dyDescent="0.25">
      <c r="CF5861" s="3" t="s">
        <v>3073</v>
      </c>
      <c r="CG5861" s="174">
        <v>3186</v>
      </c>
      <c r="CH5861" s="174">
        <v>154234</v>
      </c>
      <c r="CI5861" s="174">
        <v>5</v>
      </c>
      <c r="CJ5861" s="174">
        <v>1130.8440000000001</v>
      </c>
      <c r="CK5861" s="174">
        <v>1130.8440000000001</v>
      </c>
      <c r="CU5861" s="174">
        <v>3186</v>
      </c>
      <c r="CV5861" s="174">
        <v>154234</v>
      </c>
      <c r="CW5861" s="174">
        <v>5</v>
      </c>
      <c r="CX5861" s="174">
        <v>1130.8440000000001</v>
      </c>
    </row>
    <row r="5862" spans="84:102" x14ac:dyDescent="0.25">
      <c r="CF5862" s="3" t="s">
        <v>3073</v>
      </c>
      <c r="CG5862" s="174">
        <v>50042</v>
      </c>
      <c r="CH5862" s="174">
        <v>2665</v>
      </c>
      <c r="CI5862" s="174">
        <v>5</v>
      </c>
      <c r="CJ5862" s="174">
        <v>1130.798</v>
      </c>
      <c r="CK5862" s="174">
        <v>1130.798</v>
      </c>
      <c r="CU5862" s="174">
        <v>50042</v>
      </c>
      <c r="CV5862" s="174">
        <v>2665</v>
      </c>
      <c r="CW5862" s="174">
        <v>5</v>
      </c>
      <c r="CX5862" s="174">
        <v>1130.798</v>
      </c>
    </row>
    <row r="5863" spans="84:102" x14ac:dyDescent="0.25">
      <c r="CF5863" s="3" t="s">
        <v>3073</v>
      </c>
      <c r="CG5863" s="174">
        <v>561</v>
      </c>
      <c r="CH5863" s="174">
        <v>84644</v>
      </c>
      <c r="CI5863" s="174">
        <v>5</v>
      </c>
      <c r="CJ5863" s="174">
        <v>1130.67</v>
      </c>
      <c r="CK5863" s="174">
        <v>1130.67</v>
      </c>
      <c r="CU5863" s="174">
        <v>561</v>
      </c>
      <c r="CV5863" s="174">
        <v>84644</v>
      </c>
      <c r="CW5863" s="174">
        <v>5</v>
      </c>
      <c r="CX5863" s="174">
        <v>1130.67</v>
      </c>
    </row>
    <row r="5864" spans="84:102" x14ac:dyDescent="0.25">
      <c r="CF5864" s="3" t="s">
        <v>3073</v>
      </c>
      <c r="CG5864" s="174">
        <v>750</v>
      </c>
      <c r="CH5864" s="174">
        <v>100890</v>
      </c>
      <c r="CI5864" s="174">
        <v>5</v>
      </c>
      <c r="CJ5864" s="174">
        <v>1130.453</v>
      </c>
      <c r="CK5864" s="174">
        <v>1130.453</v>
      </c>
      <c r="CU5864" s="174">
        <v>750</v>
      </c>
      <c r="CV5864" s="174">
        <v>100890</v>
      </c>
      <c r="CW5864" s="174">
        <v>5</v>
      </c>
      <c r="CX5864" s="174">
        <v>1130.453</v>
      </c>
    </row>
    <row r="5865" spans="84:102" x14ac:dyDescent="0.25">
      <c r="CF5865" s="3" t="s">
        <v>3073</v>
      </c>
      <c r="CG5865" s="174">
        <v>157462</v>
      </c>
      <c r="CH5865" s="174">
        <v>3210</v>
      </c>
      <c r="CI5865" s="174">
        <v>5</v>
      </c>
      <c r="CJ5865" s="174">
        <v>1130.288</v>
      </c>
      <c r="CK5865" s="174">
        <v>1130.288</v>
      </c>
      <c r="CU5865" s="174">
        <v>157462</v>
      </c>
      <c r="CV5865" s="174">
        <v>3210</v>
      </c>
      <c r="CW5865" s="174">
        <v>5</v>
      </c>
      <c r="CX5865" s="174">
        <v>1130.288</v>
      </c>
    </row>
    <row r="5866" spans="84:102" x14ac:dyDescent="0.25">
      <c r="CF5866" s="3" t="s">
        <v>3073</v>
      </c>
      <c r="CG5866" s="174">
        <v>154</v>
      </c>
      <c r="CH5866" s="174">
        <v>69029</v>
      </c>
      <c r="CI5866" s="174">
        <v>5</v>
      </c>
      <c r="CJ5866" s="174">
        <v>1129.7860000000001</v>
      </c>
      <c r="CK5866" s="174">
        <v>1129.7860000000001</v>
      </c>
      <c r="CU5866" s="174">
        <v>154</v>
      </c>
      <c r="CV5866" s="174">
        <v>69029</v>
      </c>
      <c r="CW5866" s="174">
        <v>5</v>
      </c>
      <c r="CX5866" s="174">
        <v>1129.7860000000001</v>
      </c>
    </row>
    <row r="5867" spans="84:102" x14ac:dyDescent="0.25">
      <c r="CF5867" s="3" t="s">
        <v>3073</v>
      </c>
      <c r="CG5867" s="174">
        <v>2982</v>
      </c>
      <c r="CH5867" s="174">
        <v>156896</v>
      </c>
      <c r="CI5867" s="174">
        <v>5</v>
      </c>
      <c r="CJ5867" s="174">
        <v>1129.751</v>
      </c>
      <c r="CK5867" s="174">
        <v>1129.751</v>
      </c>
      <c r="CU5867" s="174">
        <v>2982</v>
      </c>
      <c r="CV5867" s="174">
        <v>156896</v>
      </c>
      <c r="CW5867" s="174">
        <v>5</v>
      </c>
      <c r="CX5867" s="174">
        <v>1129.751</v>
      </c>
    </row>
    <row r="5868" spans="84:102" x14ac:dyDescent="0.25">
      <c r="CF5868" s="3" t="s">
        <v>3073</v>
      </c>
      <c r="CG5868" s="174">
        <v>87854</v>
      </c>
      <c r="CH5868" s="174">
        <v>621</v>
      </c>
      <c r="CI5868" s="174">
        <v>5</v>
      </c>
      <c r="CJ5868" s="174">
        <v>1129.5540000000001</v>
      </c>
      <c r="CK5868" s="174">
        <v>1129.5540000000001</v>
      </c>
      <c r="CU5868" s="174">
        <v>87854</v>
      </c>
      <c r="CV5868" s="174">
        <v>621</v>
      </c>
      <c r="CW5868" s="174">
        <v>5</v>
      </c>
      <c r="CX5868" s="174">
        <v>1129.5540000000001</v>
      </c>
    </row>
    <row r="5869" spans="84:102" x14ac:dyDescent="0.25">
      <c r="CF5869" s="3" t="s">
        <v>3073</v>
      </c>
      <c r="CG5869" s="174">
        <v>125861</v>
      </c>
      <c r="CH5869" s="174">
        <v>1265</v>
      </c>
      <c r="CI5869" s="174">
        <v>5</v>
      </c>
      <c r="CJ5869" s="174">
        <v>1129.5129999999999</v>
      </c>
      <c r="CK5869" s="174">
        <v>1129.5129999999999</v>
      </c>
      <c r="CU5869" s="174">
        <v>125861</v>
      </c>
      <c r="CV5869" s="174">
        <v>1265</v>
      </c>
      <c r="CW5869" s="174">
        <v>5</v>
      </c>
      <c r="CX5869" s="174">
        <v>1129.5129999999999</v>
      </c>
    </row>
    <row r="5870" spans="84:102" x14ac:dyDescent="0.25">
      <c r="CF5870" s="3" t="s">
        <v>3073</v>
      </c>
      <c r="CG5870" s="174">
        <v>151868</v>
      </c>
      <c r="CH5870" s="174">
        <v>2940</v>
      </c>
      <c r="CI5870" s="174">
        <v>5</v>
      </c>
      <c r="CJ5870" s="174">
        <v>1129.1079999999999</v>
      </c>
      <c r="CK5870" s="174">
        <v>1129.1079999999999</v>
      </c>
      <c r="CU5870" s="174">
        <v>151868</v>
      </c>
      <c r="CV5870" s="174">
        <v>2940</v>
      </c>
      <c r="CW5870" s="174">
        <v>5</v>
      </c>
      <c r="CX5870" s="174">
        <v>1129.1079999999999</v>
      </c>
    </row>
    <row r="5871" spans="84:102" x14ac:dyDescent="0.25">
      <c r="CF5871" s="3" t="s">
        <v>3073</v>
      </c>
      <c r="CG5871" s="174">
        <v>2428</v>
      </c>
      <c r="CH5871" s="174">
        <v>31008</v>
      </c>
      <c r="CI5871" s="174">
        <v>5</v>
      </c>
      <c r="CJ5871" s="174">
        <v>1129.0139999999999</v>
      </c>
      <c r="CK5871" s="174">
        <v>1129.0139999999999</v>
      </c>
      <c r="CU5871" s="174">
        <v>2428</v>
      </c>
      <c r="CV5871" s="174">
        <v>31008</v>
      </c>
      <c r="CW5871" s="174">
        <v>5</v>
      </c>
      <c r="CX5871" s="174">
        <v>1129.0139999999999</v>
      </c>
    </row>
    <row r="5872" spans="84:102" x14ac:dyDescent="0.25">
      <c r="CF5872" s="3" t="s">
        <v>3073</v>
      </c>
      <c r="CG5872" s="174">
        <v>52203</v>
      </c>
      <c r="CH5872" s="174">
        <v>1834</v>
      </c>
      <c r="CI5872" s="174">
        <v>5</v>
      </c>
      <c r="CJ5872" s="174">
        <v>1129.0060000000001</v>
      </c>
      <c r="CK5872" s="174">
        <v>1129.0060000000001</v>
      </c>
      <c r="CU5872" s="174">
        <v>52203</v>
      </c>
      <c r="CV5872" s="174">
        <v>1834</v>
      </c>
      <c r="CW5872" s="174">
        <v>5</v>
      </c>
      <c r="CX5872" s="174">
        <v>1129.0060000000001</v>
      </c>
    </row>
    <row r="5873" spans="84:102" x14ac:dyDescent="0.25">
      <c r="CF5873" s="3" t="s">
        <v>3073</v>
      </c>
      <c r="CG5873" s="174">
        <v>72997</v>
      </c>
      <c r="CH5873" s="174">
        <v>272</v>
      </c>
      <c r="CI5873" s="174">
        <v>5</v>
      </c>
      <c r="CJ5873" s="174">
        <v>1128.7840000000001</v>
      </c>
      <c r="CK5873" s="174">
        <v>1128.7840000000001</v>
      </c>
      <c r="CU5873" s="174">
        <v>72997</v>
      </c>
      <c r="CV5873" s="174">
        <v>272</v>
      </c>
      <c r="CW5873" s="174">
        <v>5</v>
      </c>
      <c r="CX5873" s="174">
        <v>1128.7840000000001</v>
      </c>
    </row>
    <row r="5874" spans="84:102" x14ac:dyDescent="0.25">
      <c r="CF5874" s="3" t="s">
        <v>3073</v>
      </c>
      <c r="CG5874" s="174">
        <v>1684</v>
      </c>
      <c r="CH5874" s="174">
        <v>67959</v>
      </c>
      <c r="CI5874" s="174">
        <v>5</v>
      </c>
      <c r="CJ5874" s="174">
        <v>1127.9639999999999</v>
      </c>
      <c r="CK5874" s="174">
        <v>1127.9639999999999</v>
      </c>
      <c r="CU5874" s="174">
        <v>1684</v>
      </c>
      <c r="CV5874" s="174">
        <v>67959</v>
      </c>
      <c r="CW5874" s="174">
        <v>5</v>
      </c>
      <c r="CX5874" s="174">
        <v>1127.9639999999999</v>
      </c>
    </row>
    <row r="5875" spans="84:102" x14ac:dyDescent="0.25">
      <c r="CF5875" s="3" t="s">
        <v>3073</v>
      </c>
      <c r="CG5875" s="174">
        <v>1344</v>
      </c>
      <c r="CH5875" s="174">
        <v>185176</v>
      </c>
      <c r="CI5875" s="174">
        <v>5</v>
      </c>
      <c r="CJ5875" s="174">
        <v>1127.6510000000001</v>
      </c>
      <c r="CK5875" s="174">
        <v>1127.6510000000001</v>
      </c>
      <c r="CU5875" s="174">
        <v>1344</v>
      </c>
      <c r="CV5875" s="174">
        <v>185176</v>
      </c>
      <c r="CW5875" s="174">
        <v>5</v>
      </c>
      <c r="CX5875" s="174">
        <v>1127.6510000000001</v>
      </c>
    </row>
    <row r="5876" spans="84:102" x14ac:dyDescent="0.25">
      <c r="CF5876" s="3" t="s">
        <v>3073</v>
      </c>
      <c r="CG5876" s="174">
        <v>156403</v>
      </c>
      <c r="CH5876" s="174">
        <v>2971</v>
      </c>
      <c r="CI5876" s="174">
        <v>5</v>
      </c>
      <c r="CJ5876" s="174">
        <v>1127.415</v>
      </c>
      <c r="CK5876" s="174">
        <v>1127.415</v>
      </c>
      <c r="CU5876" s="174">
        <v>156403</v>
      </c>
      <c r="CV5876" s="174">
        <v>2971</v>
      </c>
      <c r="CW5876" s="174">
        <v>5</v>
      </c>
      <c r="CX5876" s="174">
        <v>1127.415</v>
      </c>
    </row>
    <row r="5877" spans="84:102" x14ac:dyDescent="0.25">
      <c r="CF5877" s="3" t="s">
        <v>3073</v>
      </c>
      <c r="CG5877" s="174">
        <v>882</v>
      </c>
      <c r="CH5877" s="174">
        <v>108442</v>
      </c>
      <c r="CI5877" s="174">
        <v>5</v>
      </c>
      <c r="CJ5877" s="174">
        <v>1127.2070000000001</v>
      </c>
      <c r="CK5877" s="174">
        <v>1127.2070000000001</v>
      </c>
      <c r="CU5877" s="174">
        <v>882</v>
      </c>
      <c r="CV5877" s="174">
        <v>108442</v>
      </c>
      <c r="CW5877" s="174">
        <v>5</v>
      </c>
      <c r="CX5877" s="174">
        <v>1127.2070000000001</v>
      </c>
    </row>
    <row r="5878" spans="84:102" x14ac:dyDescent="0.25">
      <c r="CF5878" s="3" t="s">
        <v>3073</v>
      </c>
      <c r="CG5878" s="174">
        <v>1409</v>
      </c>
      <c r="CH5878" s="174">
        <v>110608</v>
      </c>
      <c r="CI5878" s="174">
        <v>5</v>
      </c>
      <c r="CJ5878" s="174">
        <v>1127.182</v>
      </c>
      <c r="CK5878" s="174">
        <v>1127.182</v>
      </c>
      <c r="CU5878" s="174">
        <v>1409</v>
      </c>
      <c r="CV5878" s="174">
        <v>110608</v>
      </c>
      <c r="CW5878" s="174">
        <v>5</v>
      </c>
      <c r="CX5878" s="174">
        <v>1127.182</v>
      </c>
    </row>
    <row r="5879" spans="84:102" x14ac:dyDescent="0.25">
      <c r="CF5879" s="3" t="s">
        <v>3073</v>
      </c>
      <c r="CG5879" s="174">
        <v>964</v>
      </c>
      <c r="CH5879" s="174">
        <v>114235</v>
      </c>
      <c r="CI5879" s="174">
        <v>5</v>
      </c>
      <c r="CJ5879" s="174">
        <v>1126.5550000000001</v>
      </c>
      <c r="CK5879" s="174">
        <v>1126.5550000000001</v>
      </c>
      <c r="CU5879" s="174">
        <v>964</v>
      </c>
      <c r="CV5879" s="174">
        <v>114235</v>
      </c>
      <c r="CW5879" s="174">
        <v>5</v>
      </c>
      <c r="CX5879" s="174">
        <v>1126.5550000000001</v>
      </c>
    </row>
    <row r="5880" spans="84:102" x14ac:dyDescent="0.25">
      <c r="CF5880" s="3" t="s">
        <v>3073</v>
      </c>
      <c r="CG5880" s="174">
        <v>51244</v>
      </c>
      <c r="CH5880" s="174">
        <v>1829</v>
      </c>
      <c r="CI5880" s="174">
        <v>5</v>
      </c>
      <c r="CJ5880" s="174">
        <v>1126.413</v>
      </c>
      <c r="CK5880" s="174">
        <v>1126.413</v>
      </c>
      <c r="CU5880" s="174">
        <v>51244</v>
      </c>
      <c r="CV5880" s="174">
        <v>1829</v>
      </c>
      <c r="CW5880" s="174">
        <v>5</v>
      </c>
      <c r="CX5880" s="174">
        <v>1126.413</v>
      </c>
    </row>
    <row r="5881" spans="84:102" x14ac:dyDescent="0.25">
      <c r="CF5881" s="3" t="s">
        <v>3073</v>
      </c>
      <c r="CG5881" s="174">
        <v>2032</v>
      </c>
      <c r="CH5881" s="174">
        <v>134297</v>
      </c>
      <c r="CI5881" s="174">
        <v>5</v>
      </c>
      <c r="CJ5881" s="174">
        <v>1125.9269999999999</v>
      </c>
      <c r="CK5881" s="174">
        <v>1125.9269999999999</v>
      </c>
      <c r="CU5881" s="174">
        <v>2032</v>
      </c>
      <c r="CV5881" s="174">
        <v>134297</v>
      </c>
      <c r="CW5881" s="174">
        <v>5</v>
      </c>
      <c r="CX5881" s="174">
        <v>1125.9269999999999</v>
      </c>
    </row>
    <row r="5882" spans="84:102" x14ac:dyDescent="0.25">
      <c r="CF5882" s="3" t="s">
        <v>3073</v>
      </c>
      <c r="CG5882" s="174">
        <v>67480</v>
      </c>
      <c r="CH5882" s="174">
        <v>1905</v>
      </c>
      <c r="CI5882" s="174">
        <v>5</v>
      </c>
      <c r="CJ5882" s="174">
        <v>1125.575</v>
      </c>
      <c r="CK5882" s="174">
        <v>1125.575</v>
      </c>
      <c r="CU5882" s="174">
        <v>67480</v>
      </c>
      <c r="CV5882" s="174">
        <v>1905</v>
      </c>
      <c r="CW5882" s="174">
        <v>5</v>
      </c>
      <c r="CX5882" s="174">
        <v>1125.575</v>
      </c>
    </row>
    <row r="5883" spans="84:102" x14ac:dyDescent="0.25">
      <c r="CF5883" s="3" t="s">
        <v>3073</v>
      </c>
      <c r="CG5883" s="174">
        <v>69029</v>
      </c>
      <c r="CH5883" s="174">
        <v>154</v>
      </c>
      <c r="CI5883" s="174">
        <v>5</v>
      </c>
      <c r="CJ5883" s="174">
        <v>1125.4359999999999</v>
      </c>
      <c r="CK5883" s="174">
        <v>1125.4359999999999</v>
      </c>
      <c r="CU5883" s="174">
        <v>69029</v>
      </c>
      <c r="CV5883" s="174">
        <v>154</v>
      </c>
      <c r="CW5883" s="174">
        <v>5</v>
      </c>
      <c r="CX5883" s="174">
        <v>1125.4359999999999</v>
      </c>
    </row>
    <row r="5884" spans="84:102" x14ac:dyDescent="0.25">
      <c r="CF5884" s="3" t="s">
        <v>3073</v>
      </c>
      <c r="CG5884" s="174">
        <v>575</v>
      </c>
      <c r="CH5884" s="174">
        <v>85171</v>
      </c>
      <c r="CI5884" s="174">
        <v>5</v>
      </c>
      <c r="CJ5884" s="174">
        <v>1125.2449999999999</v>
      </c>
      <c r="CK5884" s="174">
        <v>1125.2449999999999</v>
      </c>
      <c r="CU5884" s="174">
        <v>575</v>
      </c>
      <c r="CV5884" s="174">
        <v>85171</v>
      </c>
      <c r="CW5884" s="174">
        <v>5</v>
      </c>
      <c r="CX5884" s="174">
        <v>1125.2449999999999</v>
      </c>
    </row>
    <row r="5885" spans="84:102" x14ac:dyDescent="0.25">
      <c r="CF5885" s="3" t="s">
        <v>3073</v>
      </c>
      <c r="CG5885" s="174">
        <v>156896</v>
      </c>
      <c r="CH5885" s="174">
        <v>2982</v>
      </c>
      <c r="CI5885" s="174">
        <v>5</v>
      </c>
      <c r="CJ5885" s="174">
        <v>1125.0409999999999</v>
      </c>
      <c r="CK5885" s="174">
        <v>1125.0409999999999</v>
      </c>
      <c r="CU5885" s="174">
        <v>156896</v>
      </c>
      <c r="CV5885" s="174">
        <v>2982</v>
      </c>
      <c r="CW5885" s="174">
        <v>5</v>
      </c>
      <c r="CX5885" s="174">
        <v>1125.0409999999999</v>
      </c>
    </row>
    <row r="5886" spans="84:102" x14ac:dyDescent="0.25">
      <c r="CF5886" s="3" t="s">
        <v>3073</v>
      </c>
      <c r="CG5886" s="174">
        <v>347</v>
      </c>
      <c r="CH5886" s="174">
        <v>77300</v>
      </c>
      <c r="CI5886" s="174">
        <v>5</v>
      </c>
      <c r="CJ5886" s="174">
        <v>1124.9929999999999</v>
      </c>
      <c r="CK5886" s="174">
        <v>1124.9929999999999</v>
      </c>
      <c r="CU5886" s="174">
        <v>347</v>
      </c>
      <c r="CV5886" s="174">
        <v>77300</v>
      </c>
      <c r="CW5886" s="174">
        <v>5</v>
      </c>
      <c r="CX5886" s="174">
        <v>1124.9929999999999</v>
      </c>
    </row>
    <row r="5887" spans="84:102" x14ac:dyDescent="0.25">
      <c r="CF5887" s="3" t="s">
        <v>3073</v>
      </c>
      <c r="CG5887" s="174">
        <v>133843</v>
      </c>
      <c r="CH5887" s="174">
        <v>1094</v>
      </c>
      <c r="CI5887" s="174">
        <v>5</v>
      </c>
      <c r="CJ5887" s="174">
        <v>1124.6300000000001</v>
      </c>
      <c r="CK5887" s="174">
        <v>1124.6300000000001</v>
      </c>
      <c r="CU5887" s="174">
        <v>133843</v>
      </c>
      <c r="CV5887" s="174">
        <v>1094</v>
      </c>
      <c r="CW5887" s="174">
        <v>5</v>
      </c>
      <c r="CX5887" s="174">
        <v>1124.6300000000001</v>
      </c>
    </row>
    <row r="5888" spans="84:102" x14ac:dyDescent="0.25">
      <c r="CF5888" s="3" t="s">
        <v>3073</v>
      </c>
      <c r="CG5888" s="174">
        <v>568</v>
      </c>
      <c r="CH5888" s="174">
        <v>84037</v>
      </c>
      <c r="CI5888" s="174">
        <v>5</v>
      </c>
      <c r="CJ5888" s="174">
        <v>1124.6220000000001</v>
      </c>
      <c r="CK5888" s="174">
        <v>1124.6220000000001</v>
      </c>
      <c r="CU5888" s="174">
        <v>568</v>
      </c>
      <c r="CV5888" s="174">
        <v>84037</v>
      </c>
      <c r="CW5888" s="174">
        <v>5</v>
      </c>
      <c r="CX5888" s="174">
        <v>1124.6220000000001</v>
      </c>
    </row>
    <row r="5889" spans="84:102" x14ac:dyDescent="0.25">
      <c r="CF5889" s="3" t="s">
        <v>3073</v>
      </c>
      <c r="CG5889" s="174">
        <v>137267</v>
      </c>
      <c r="CH5889" s="174">
        <v>1102</v>
      </c>
      <c r="CI5889" s="174">
        <v>5</v>
      </c>
      <c r="CJ5889" s="174">
        <v>1124.239</v>
      </c>
      <c r="CK5889" s="174">
        <v>1124.239</v>
      </c>
      <c r="CU5889" s="174">
        <v>137267</v>
      </c>
      <c r="CV5889" s="174">
        <v>1102</v>
      </c>
      <c r="CW5889" s="174">
        <v>5</v>
      </c>
      <c r="CX5889" s="174">
        <v>1124.239</v>
      </c>
    </row>
    <row r="5890" spans="84:102" x14ac:dyDescent="0.25">
      <c r="CF5890" s="3" t="s">
        <v>3073</v>
      </c>
      <c r="CG5890" s="174">
        <v>150741</v>
      </c>
      <c r="CH5890" s="174">
        <v>3137</v>
      </c>
      <c r="CI5890" s="174">
        <v>5</v>
      </c>
      <c r="CJ5890" s="174">
        <v>1124.23</v>
      </c>
      <c r="CK5890" s="174">
        <v>1124.23</v>
      </c>
      <c r="CU5890" s="174">
        <v>150741</v>
      </c>
      <c r="CV5890" s="174">
        <v>3137</v>
      </c>
      <c r="CW5890" s="174">
        <v>5</v>
      </c>
      <c r="CX5890" s="174">
        <v>1124.23</v>
      </c>
    </row>
    <row r="5891" spans="84:102" x14ac:dyDescent="0.25">
      <c r="CF5891" s="3" t="s">
        <v>3073</v>
      </c>
      <c r="CG5891" s="174">
        <v>137755</v>
      </c>
      <c r="CH5891" s="174">
        <v>1184</v>
      </c>
      <c r="CI5891" s="174">
        <v>5</v>
      </c>
      <c r="CJ5891" s="174">
        <v>1123.9960000000001</v>
      </c>
      <c r="CK5891" s="174">
        <v>1123.9960000000001</v>
      </c>
      <c r="CU5891" s="174">
        <v>137755</v>
      </c>
      <c r="CV5891" s="174">
        <v>1184</v>
      </c>
      <c r="CW5891" s="174">
        <v>5</v>
      </c>
      <c r="CX5891" s="174">
        <v>1123.9960000000001</v>
      </c>
    </row>
    <row r="5892" spans="84:102" x14ac:dyDescent="0.25">
      <c r="CF5892" s="3" t="s">
        <v>3073</v>
      </c>
      <c r="CG5892" s="174">
        <v>1695</v>
      </c>
      <c r="CH5892" s="174">
        <v>64794</v>
      </c>
      <c r="CI5892" s="174">
        <v>5</v>
      </c>
      <c r="CJ5892" s="174">
        <v>1123.865</v>
      </c>
      <c r="CK5892" s="174">
        <v>1123.865</v>
      </c>
      <c r="CU5892" s="174">
        <v>1695</v>
      </c>
      <c r="CV5892" s="174">
        <v>64794</v>
      </c>
      <c r="CW5892" s="174">
        <v>5</v>
      </c>
      <c r="CX5892" s="174">
        <v>1123.865</v>
      </c>
    </row>
    <row r="5893" spans="84:102" x14ac:dyDescent="0.25">
      <c r="CF5893" s="3" t="s">
        <v>3073</v>
      </c>
      <c r="CG5893" s="174">
        <v>74824</v>
      </c>
      <c r="CH5893" s="174">
        <v>1933</v>
      </c>
      <c r="CI5893" s="174">
        <v>5</v>
      </c>
      <c r="CJ5893" s="174">
        <v>1123.5450000000001</v>
      </c>
      <c r="CK5893" s="174">
        <v>1123.5450000000001</v>
      </c>
      <c r="CU5893" s="174">
        <v>74824</v>
      </c>
      <c r="CV5893" s="174">
        <v>1933</v>
      </c>
      <c r="CW5893" s="174">
        <v>5</v>
      </c>
      <c r="CX5893" s="174">
        <v>1123.5450000000001</v>
      </c>
    </row>
    <row r="5894" spans="84:102" x14ac:dyDescent="0.25">
      <c r="CF5894" s="3" t="s">
        <v>3073</v>
      </c>
      <c r="CG5894" s="174">
        <v>1473</v>
      </c>
      <c r="CH5894" s="174">
        <v>97267</v>
      </c>
      <c r="CI5894" s="174">
        <v>5</v>
      </c>
      <c r="CJ5894" s="174">
        <v>1123.5070000000001</v>
      </c>
      <c r="CK5894" s="174">
        <v>1123.5070000000001</v>
      </c>
      <c r="CU5894" s="174">
        <v>1473</v>
      </c>
      <c r="CV5894" s="174">
        <v>97267</v>
      </c>
      <c r="CW5894" s="174">
        <v>5</v>
      </c>
      <c r="CX5894" s="174">
        <v>1123.5070000000001</v>
      </c>
    </row>
    <row r="5895" spans="84:102" x14ac:dyDescent="0.25">
      <c r="CF5895" s="3" t="s">
        <v>3073</v>
      </c>
      <c r="CG5895" s="174">
        <v>3743</v>
      </c>
      <c r="CH5895" s="174">
        <v>4038</v>
      </c>
      <c r="CI5895" s="174">
        <v>5</v>
      </c>
      <c r="CJ5895" s="174">
        <v>1123.431</v>
      </c>
      <c r="CK5895" s="174">
        <v>1123.431</v>
      </c>
      <c r="CU5895" s="174">
        <v>3743</v>
      </c>
      <c r="CV5895" s="174">
        <v>4038</v>
      </c>
      <c r="CW5895" s="174">
        <v>5</v>
      </c>
      <c r="CX5895" s="174">
        <v>1123.431</v>
      </c>
    </row>
    <row r="5896" spans="84:102" x14ac:dyDescent="0.25">
      <c r="CF5896" s="3" t="s">
        <v>3073</v>
      </c>
      <c r="CG5896" s="174">
        <v>3598</v>
      </c>
      <c r="CH5896" s="174">
        <v>91562</v>
      </c>
      <c r="CI5896" s="174">
        <v>5</v>
      </c>
      <c r="CJ5896" s="174">
        <v>1123.165</v>
      </c>
      <c r="CK5896" s="174">
        <v>1123.165</v>
      </c>
      <c r="CU5896" s="174">
        <v>3598</v>
      </c>
      <c r="CV5896" s="174">
        <v>91562</v>
      </c>
      <c r="CW5896" s="174">
        <v>5</v>
      </c>
      <c r="CX5896" s="174">
        <v>1123.165</v>
      </c>
    </row>
    <row r="5897" spans="84:102" x14ac:dyDescent="0.25">
      <c r="CF5897" s="3" t="s">
        <v>3073</v>
      </c>
      <c r="CG5897" s="174">
        <v>88459</v>
      </c>
      <c r="CH5897" s="174">
        <v>3582</v>
      </c>
      <c r="CI5897" s="174">
        <v>5</v>
      </c>
      <c r="CJ5897" s="174">
        <v>1123.1600000000001</v>
      </c>
      <c r="CK5897" s="174">
        <v>1123.1600000000001</v>
      </c>
      <c r="CU5897" s="174">
        <v>88459</v>
      </c>
      <c r="CV5897" s="174">
        <v>3582</v>
      </c>
      <c r="CW5897" s="174">
        <v>5</v>
      </c>
      <c r="CX5897" s="174">
        <v>1123.1600000000001</v>
      </c>
    </row>
    <row r="5898" spans="84:102" x14ac:dyDescent="0.25">
      <c r="CF5898" s="3" t="s">
        <v>3073</v>
      </c>
      <c r="CG5898" s="174">
        <v>1687</v>
      </c>
      <c r="CH5898" s="174">
        <v>68183</v>
      </c>
      <c r="CI5898" s="174">
        <v>5</v>
      </c>
      <c r="CJ5898" s="174">
        <v>1123.0989999999999</v>
      </c>
      <c r="CK5898" s="174">
        <v>1123.0989999999999</v>
      </c>
      <c r="CU5898" s="174">
        <v>1687</v>
      </c>
      <c r="CV5898" s="174">
        <v>68183</v>
      </c>
      <c r="CW5898" s="174">
        <v>5</v>
      </c>
      <c r="CX5898" s="174">
        <v>1123.0989999999999</v>
      </c>
    </row>
    <row r="5899" spans="84:102" x14ac:dyDescent="0.25">
      <c r="CF5899" s="3" t="s">
        <v>3073</v>
      </c>
      <c r="CG5899" s="174">
        <v>52</v>
      </c>
      <c r="CH5899" s="174">
        <v>62782</v>
      </c>
      <c r="CI5899" s="174">
        <v>5</v>
      </c>
      <c r="CJ5899" s="174">
        <v>1122.675</v>
      </c>
      <c r="CK5899" s="174">
        <v>1122.675</v>
      </c>
      <c r="CU5899" s="174">
        <v>52</v>
      </c>
      <c r="CV5899" s="174">
        <v>62782</v>
      </c>
      <c r="CW5899" s="174">
        <v>5</v>
      </c>
      <c r="CX5899" s="174">
        <v>1122.675</v>
      </c>
    </row>
    <row r="5900" spans="84:102" x14ac:dyDescent="0.25">
      <c r="CF5900" s="3" t="s">
        <v>3073</v>
      </c>
      <c r="CG5900" s="174">
        <v>2722</v>
      </c>
      <c r="CH5900" s="174">
        <v>134799</v>
      </c>
      <c r="CI5900" s="174">
        <v>5</v>
      </c>
      <c r="CJ5900" s="174">
        <v>1122.633</v>
      </c>
      <c r="CK5900" s="174">
        <v>1122.633</v>
      </c>
      <c r="CU5900" s="174">
        <v>2722</v>
      </c>
      <c r="CV5900" s="174">
        <v>134799</v>
      </c>
      <c r="CW5900" s="174">
        <v>5</v>
      </c>
      <c r="CX5900" s="174">
        <v>1122.633</v>
      </c>
    </row>
    <row r="5901" spans="84:102" x14ac:dyDescent="0.25">
      <c r="CF5901" s="3" t="s">
        <v>3073</v>
      </c>
      <c r="CG5901" s="174">
        <v>464</v>
      </c>
      <c r="CH5901" s="174">
        <v>83448</v>
      </c>
      <c r="CI5901" s="174">
        <v>5</v>
      </c>
      <c r="CJ5901" s="174">
        <v>1122.124</v>
      </c>
      <c r="CK5901" s="174">
        <v>1122.124</v>
      </c>
      <c r="CU5901" s="174">
        <v>464</v>
      </c>
      <c r="CV5901" s="174">
        <v>83448</v>
      </c>
      <c r="CW5901" s="174">
        <v>5</v>
      </c>
      <c r="CX5901" s="174">
        <v>1122.124</v>
      </c>
    </row>
    <row r="5902" spans="84:102" x14ac:dyDescent="0.25">
      <c r="CF5902" s="3" t="s">
        <v>3073</v>
      </c>
      <c r="CG5902" s="174">
        <v>3185</v>
      </c>
      <c r="CH5902" s="174">
        <v>152658</v>
      </c>
      <c r="CI5902" s="174">
        <v>5</v>
      </c>
      <c r="CJ5902" s="174">
        <v>1121.8030000000001</v>
      </c>
      <c r="CK5902" s="174">
        <v>1121.8030000000001</v>
      </c>
      <c r="CU5902" s="174">
        <v>3185</v>
      </c>
      <c r="CV5902" s="174">
        <v>152658</v>
      </c>
      <c r="CW5902" s="174">
        <v>5</v>
      </c>
      <c r="CX5902" s="174">
        <v>1121.8030000000001</v>
      </c>
    </row>
    <row r="5903" spans="84:102" x14ac:dyDescent="0.25">
      <c r="CF5903" s="3" t="s">
        <v>3073</v>
      </c>
      <c r="CG5903" s="174">
        <v>117893</v>
      </c>
      <c r="CH5903" s="174">
        <v>1345</v>
      </c>
      <c r="CI5903" s="174">
        <v>5</v>
      </c>
      <c r="CJ5903" s="174">
        <v>1121.665</v>
      </c>
      <c r="CK5903" s="174">
        <v>1121.665</v>
      </c>
      <c r="CU5903" s="174">
        <v>117893</v>
      </c>
      <c r="CV5903" s="174">
        <v>1345</v>
      </c>
      <c r="CW5903" s="174">
        <v>5</v>
      </c>
      <c r="CX5903" s="174">
        <v>1121.665</v>
      </c>
    </row>
    <row r="5904" spans="84:102" x14ac:dyDescent="0.25">
      <c r="CF5904" s="3" t="s">
        <v>3073</v>
      </c>
      <c r="CG5904" s="174">
        <v>1124</v>
      </c>
      <c r="CH5904" s="174">
        <v>139506</v>
      </c>
      <c r="CI5904" s="174">
        <v>5</v>
      </c>
      <c r="CJ5904" s="174">
        <v>1121.6210000000001</v>
      </c>
      <c r="CK5904" s="174">
        <v>1121.6210000000001</v>
      </c>
      <c r="CU5904" s="174">
        <v>1124</v>
      </c>
      <c r="CV5904" s="174">
        <v>139506</v>
      </c>
      <c r="CW5904" s="174">
        <v>5</v>
      </c>
      <c r="CX5904" s="174">
        <v>1121.6210000000001</v>
      </c>
    </row>
    <row r="5905" spans="84:102" x14ac:dyDescent="0.25">
      <c r="CF5905" s="3" t="s">
        <v>3073</v>
      </c>
      <c r="CG5905" s="174">
        <v>3342</v>
      </c>
      <c r="CH5905" s="174">
        <v>163936</v>
      </c>
      <c r="CI5905" s="174">
        <v>5</v>
      </c>
      <c r="CJ5905" s="174">
        <v>1121.5650000000001</v>
      </c>
      <c r="CK5905" s="174">
        <v>1121.5650000000001</v>
      </c>
      <c r="CU5905" s="174">
        <v>3342</v>
      </c>
      <c r="CV5905" s="174">
        <v>163936</v>
      </c>
      <c r="CW5905" s="174">
        <v>5</v>
      </c>
      <c r="CX5905" s="174">
        <v>1121.5650000000001</v>
      </c>
    </row>
    <row r="5906" spans="84:102" x14ac:dyDescent="0.25">
      <c r="CF5906" s="3" t="s">
        <v>3073</v>
      </c>
      <c r="CG5906" s="174">
        <v>70687</v>
      </c>
      <c r="CH5906" s="174">
        <v>3522</v>
      </c>
      <c r="CI5906" s="174">
        <v>5</v>
      </c>
      <c r="CJ5906" s="174">
        <v>1121.4069999999999</v>
      </c>
      <c r="CK5906" s="174">
        <v>1121.4069999999999</v>
      </c>
      <c r="CU5906" s="174">
        <v>70687</v>
      </c>
      <c r="CV5906" s="174">
        <v>3522</v>
      </c>
      <c r="CW5906" s="174">
        <v>5</v>
      </c>
      <c r="CX5906" s="174">
        <v>1121.4069999999999</v>
      </c>
    </row>
    <row r="5907" spans="84:102" x14ac:dyDescent="0.25">
      <c r="CF5907" s="3" t="s">
        <v>3073</v>
      </c>
      <c r="CG5907" s="174">
        <v>158146</v>
      </c>
      <c r="CH5907" s="174">
        <v>2070</v>
      </c>
      <c r="CI5907" s="174">
        <v>5</v>
      </c>
      <c r="CJ5907" s="174">
        <v>1121.4000000000001</v>
      </c>
      <c r="CK5907" s="174">
        <v>1121.4000000000001</v>
      </c>
      <c r="CU5907" s="174">
        <v>158146</v>
      </c>
      <c r="CV5907" s="174">
        <v>2070</v>
      </c>
      <c r="CW5907" s="174">
        <v>5</v>
      </c>
      <c r="CX5907" s="174">
        <v>1121.4000000000001</v>
      </c>
    </row>
    <row r="5908" spans="84:102" x14ac:dyDescent="0.25">
      <c r="CF5908" s="3" t="s">
        <v>3073</v>
      </c>
      <c r="CG5908" s="174">
        <v>71453</v>
      </c>
      <c r="CH5908" s="174">
        <v>3689</v>
      </c>
      <c r="CI5908" s="174">
        <v>5</v>
      </c>
      <c r="CJ5908" s="174">
        <v>1121.3579999999999</v>
      </c>
      <c r="CK5908" s="174">
        <v>1121.3579999999999</v>
      </c>
      <c r="CU5908" s="174">
        <v>71453</v>
      </c>
      <c r="CV5908" s="174">
        <v>3689</v>
      </c>
      <c r="CW5908" s="174">
        <v>5</v>
      </c>
      <c r="CX5908" s="174">
        <v>1121.3579999999999</v>
      </c>
    </row>
    <row r="5909" spans="84:102" x14ac:dyDescent="0.25">
      <c r="CF5909" s="3" t="s">
        <v>3073</v>
      </c>
      <c r="CG5909" s="174">
        <v>470</v>
      </c>
      <c r="CH5909" s="174">
        <v>84461</v>
      </c>
      <c r="CI5909" s="174">
        <v>5</v>
      </c>
      <c r="CJ5909" s="174">
        <v>1121.019</v>
      </c>
      <c r="CK5909" s="174">
        <v>1121.019</v>
      </c>
      <c r="CU5909" s="174">
        <v>470</v>
      </c>
      <c r="CV5909" s="174">
        <v>84461</v>
      </c>
      <c r="CW5909" s="174">
        <v>5</v>
      </c>
      <c r="CX5909" s="174">
        <v>1121.019</v>
      </c>
    </row>
    <row r="5910" spans="84:102" x14ac:dyDescent="0.25">
      <c r="CF5910" s="3" t="s">
        <v>3073</v>
      </c>
      <c r="CG5910" s="174">
        <v>67271</v>
      </c>
      <c r="CH5910" s="174">
        <v>118</v>
      </c>
      <c r="CI5910" s="174">
        <v>5</v>
      </c>
      <c r="CJ5910" s="174">
        <v>1121.009</v>
      </c>
      <c r="CK5910" s="174">
        <v>1121.009</v>
      </c>
      <c r="CU5910" s="174">
        <v>67271</v>
      </c>
      <c r="CV5910" s="174">
        <v>118</v>
      </c>
      <c r="CW5910" s="174">
        <v>5</v>
      </c>
      <c r="CX5910" s="174">
        <v>1121.009</v>
      </c>
    </row>
    <row r="5911" spans="84:102" x14ac:dyDescent="0.25">
      <c r="CF5911" s="3" t="s">
        <v>3073</v>
      </c>
      <c r="CG5911" s="174">
        <v>3399</v>
      </c>
      <c r="CH5911" s="174">
        <v>173200</v>
      </c>
      <c r="CI5911" s="174">
        <v>5</v>
      </c>
      <c r="CJ5911" s="174">
        <v>1120.8309999999999</v>
      </c>
      <c r="CK5911" s="174">
        <v>1120.8309999999999</v>
      </c>
      <c r="CU5911" s="174">
        <v>3399</v>
      </c>
      <c r="CV5911" s="174">
        <v>173200</v>
      </c>
      <c r="CW5911" s="174">
        <v>5</v>
      </c>
      <c r="CX5911" s="174">
        <v>1120.8309999999999</v>
      </c>
    </row>
    <row r="5912" spans="84:102" x14ac:dyDescent="0.25">
      <c r="CF5912" s="3" t="s">
        <v>3073</v>
      </c>
      <c r="CG5912" s="174">
        <v>1189</v>
      </c>
      <c r="CH5912" s="174">
        <v>137092</v>
      </c>
      <c r="CI5912" s="174">
        <v>5</v>
      </c>
      <c r="CJ5912" s="174">
        <v>1120.366</v>
      </c>
      <c r="CK5912" s="174">
        <v>1120.366</v>
      </c>
      <c r="CU5912" s="174">
        <v>1189</v>
      </c>
      <c r="CV5912" s="174">
        <v>137092</v>
      </c>
      <c r="CW5912" s="174">
        <v>5</v>
      </c>
      <c r="CX5912" s="174">
        <v>1120.366</v>
      </c>
    </row>
    <row r="5913" spans="84:102" x14ac:dyDescent="0.25">
      <c r="CF5913" s="3" t="s">
        <v>3073</v>
      </c>
      <c r="CG5913" s="174">
        <v>75715</v>
      </c>
      <c r="CH5913" s="174">
        <v>352</v>
      </c>
      <c r="CI5913" s="174">
        <v>5</v>
      </c>
      <c r="CJ5913" s="174">
        <v>1120.348</v>
      </c>
      <c r="CK5913" s="174">
        <v>1120.348</v>
      </c>
      <c r="CU5913" s="174">
        <v>75715</v>
      </c>
      <c r="CV5913" s="174">
        <v>352</v>
      </c>
      <c r="CW5913" s="174">
        <v>5</v>
      </c>
      <c r="CX5913" s="174">
        <v>1120.348</v>
      </c>
    </row>
    <row r="5914" spans="84:102" x14ac:dyDescent="0.25">
      <c r="CF5914" s="3" t="s">
        <v>3073</v>
      </c>
      <c r="CG5914" s="174">
        <v>3279</v>
      </c>
      <c r="CH5914" s="174">
        <v>162958</v>
      </c>
      <c r="CI5914" s="174">
        <v>5</v>
      </c>
      <c r="CJ5914" s="174">
        <v>1120.021</v>
      </c>
      <c r="CK5914" s="174">
        <v>1120.021</v>
      </c>
      <c r="CU5914" s="174">
        <v>3279</v>
      </c>
      <c r="CV5914" s="174">
        <v>162958</v>
      </c>
      <c r="CW5914" s="174">
        <v>5</v>
      </c>
      <c r="CX5914" s="174">
        <v>1120.021</v>
      </c>
    </row>
    <row r="5915" spans="84:102" x14ac:dyDescent="0.25">
      <c r="CF5915" s="3" t="s">
        <v>3073</v>
      </c>
      <c r="CG5915" s="174">
        <v>73638</v>
      </c>
      <c r="CH5915" s="174">
        <v>3525</v>
      </c>
      <c r="CI5915" s="174">
        <v>5</v>
      </c>
      <c r="CJ5915" s="174">
        <v>1119.8009999999999</v>
      </c>
      <c r="CK5915" s="174">
        <v>1119.8009999999999</v>
      </c>
      <c r="CU5915" s="174">
        <v>73638</v>
      </c>
      <c r="CV5915" s="174">
        <v>3525</v>
      </c>
      <c r="CW5915" s="174">
        <v>5</v>
      </c>
      <c r="CX5915" s="174">
        <v>1119.8009999999999</v>
      </c>
    </row>
    <row r="5916" spans="84:102" x14ac:dyDescent="0.25">
      <c r="CF5916" s="3" t="s">
        <v>3073</v>
      </c>
      <c r="CG5916" s="174">
        <v>125624</v>
      </c>
      <c r="CH5916" s="174">
        <v>1066</v>
      </c>
      <c r="CI5916" s="174">
        <v>5</v>
      </c>
      <c r="CJ5916" s="174">
        <v>1119.796</v>
      </c>
      <c r="CK5916" s="174">
        <v>1119.796</v>
      </c>
      <c r="CU5916" s="174">
        <v>125624</v>
      </c>
      <c r="CV5916" s="174">
        <v>1066</v>
      </c>
      <c r="CW5916" s="174">
        <v>5</v>
      </c>
      <c r="CX5916" s="174">
        <v>1119.796</v>
      </c>
    </row>
    <row r="5917" spans="84:102" x14ac:dyDescent="0.25">
      <c r="CF5917" s="3" t="s">
        <v>3073</v>
      </c>
      <c r="CG5917" s="174">
        <v>83138</v>
      </c>
      <c r="CH5917" s="174">
        <v>1572</v>
      </c>
      <c r="CI5917" s="174">
        <v>5</v>
      </c>
      <c r="CJ5917" s="174">
        <v>1119.723</v>
      </c>
      <c r="CK5917" s="174">
        <v>1119.723</v>
      </c>
      <c r="CU5917" s="174">
        <v>83138</v>
      </c>
      <c r="CV5917" s="174">
        <v>1572</v>
      </c>
      <c r="CW5917" s="174">
        <v>5</v>
      </c>
      <c r="CX5917" s="174">
        <v>1119.723</v>
      </c>
    </row>
    <row r="5918" spans="84:102" x14ac:dyDescent="0.25">
      <c r="CF5918" s="3" t="s">
        <v>3073</v>
      </c>
      <c r="CG5918" s="174">
        <v>111671</v>
      </c>
      <c r="CH5918" s="174">
        <v>3788</v>
      </c>
      <c r="CI5918" s="174">
        <v>5</v>
      </c>
      <c r="CJ5918" s="174">
        <v>1119.4079999999999</v>
      </c>
      <c r="CK5918" s="174">
        <v>1119.4079999999999</v>
      </c>
      <c r="CU5918" s="174">
        <v>111671</v>
      </c>
      <c r="CV5918" s="174">
        <v>3788</v>
      </c>
      <c r="CW5918" s="174">
        <v>5</v>
      </c>
      <c r="CX5918" s="174">
        <v>1119.4079999999999</v>
      </c>
    </row>
    <row r="5919" spans="84:102" x14ac:dyDescent="0.25">
      <c r="CF5919" s="3" t="s">
        <v>3073</v>
      </c>
      <c r="CG5919" s="174">
        <v>119094</v>
      </c>
      <c r="CH5919" s="174">
        <v>1019</v>
      </c>
      <c r="CI5919" s="174">
        <v>5</v>
      </c>
      <c r="CJ5919" s="174">
        <v>1119.3399999999999</v>
      </c>
      <c r="CK5919" s="174">
        <v>1119.3399999999999</v>
      </c>
      <c r="CU5919" s="174">
        <v>119094</v>
      </c>
      <c r="CV5919" s="174">
        <v>1019</v>
      </c>
      <c r="CW5919" s="174">
        <v>5</v>
      </c>
      <c r="CX5919" s="174">
        <v>1119.3399999999999</v>
      </c>
    </row>
    <row r="5920" spans="84:102" x14ac:dyDescent="0.25">
      <c r="CF5920" s="3" t="s">
        <v>3073</v>
      </c>
      <c r="CG5920" s="174">
        <v>3388</v>
      </c>
      <c r="CH5920" s="174">
        <v>170348</v>
      </c>
      <c r="CI5920" s="174">
        <v>5</v>
      </c>
      <c r="CJ5920" s="174">
        <v>1119.278</v>
      </c>
      <c r="CK5920" s="174">
        <v>1119.278</v>
      </c>
      <c r="CU5920" s="174">
        <v>3388</v>
      </c>
      <c r="CV5920" s="174">
        <v>170348</v>
      </c>
      <c r="CW5920" s="174">
        <v>5</v>
      </c>
      <c r="CX5920" s="174">
        <v>1119.278</v>
      </c>
    </row>
    <row r="5921" spans="84:102" x14ac:dyDescent="0.25">
      <c r="CF5921" s="3" t="s">
        <v>3073</v>
      </c>
      <c r="CG5921" s="174">
        <v>161031</v>
      </c>
      <c r="CH5921" s="174">
        <v>2078</v>
      </c>
      <c r="CI5921" s="174">
        <v>5</v>
      </c>
      <c r="CJ5921" s="174">
        <v>1118.723</v>
      </c>
      <c r="CK5921" s="174">
        <v>1118.723</v>
      </c>
      <c r="CU5921" s="174">
        <v>161031</v>
      </c>
      <c r="CV5921" s="174">
        <v>2078</v>
      </c>
      <c r="CW5921" s="174">
        <v>5</v>
      </c>
      <c r="CX5921" s="174">
        <v>1118.723</v>
      </c>
    </row>
    <row r="5922" spans="84:102" x14ac:dyDescent="0.25">
      <c r="CF5922" s="3" t="s">
        <v>3073</v>
      </c>
      <c r="CG5922" s="174">
        <v>37471</v>
      </c>
      <c r="CH5922" s="174">
        <v>2513</v>
      </c>
      <c r="CI5922" s="174">
        <v>5</v>
      </c>
      <c r="CJ5922" s="174">
        <v>1118.7149999999999</v>
      </c>
      <c r="CK5922" s="174">
        <v>1118.7149999999999</v>
      </c>
      <c r="CU5922" s="174">
        <v>37471</v>
      </c>
      <c r="CV5922" s="174">
        <v>2513</v>
      </c>
      <c r="CW5922" s="174">
        <v>5</v>
      </c>
      <c r="CX5922" s="174">
        <v>1118.7149999999999</v>
      </c>
    </row>
    <row r="5923" spans="84:102" x14ac:dyDescent="0.25">
      <c r="CF5923" s="3" t="s">
        <v>3073</v>
      </c>
      <c r="CG5923" s="174">
        <v>68162</v>
      </c>
      <c r="CH5923" s="174">
        <v>107</v>
      </c>
      <c r="CI5923" s="174">
        <v>5</v>
      </c>
      <c r="CJ5923" s="174">
        <v>1118.6420000000001</v>
      </c>
      <c r="CK5923" s="174">
        <v>1118.6420000000001</v>
      </c>
      <c r="CU5923" s="174">
        <v>68162</v>
      </c>
      <c r="CV5923" s="174">
        <v>107</v>
      </c>
      <c r="CW5923" s="174">
        <v>5</v>
      </c>
      <c r="CX5923" s="174">
        <v>1118.6420000000001</v>
      </c>
    </row>
    <row r="5924" spans="84:102" x14ac:dyDescent="0.25">
      <c r="CF5924" s="3" t="s">
        <v>3073</v>
      </c>
      <c r="CG5924" s="174">
        <v>164</v>
      </c>
      <c r="CH5924" s="174">
        <v>68258</v>
      </c>
      <c r="CI5924" s="174">
        <v>5</v>
      </c>
      <c r="CJ5924" s="174">
        <v>1118.521</v>
      </c>
      <c r="CK5924" s="174">
        <v>1118.521</v>
      </c>
      <c r="CU5924" s="174">
        <v>164</v>
      </c>
      <c r="CV5924" s="174">
        <v>68258</v>
      </c>
      <c r="CW5924" s="174">
        <v>5</v>
      </c>
      <c r="CX5924" s="174">
        <v>1118.521</v>
      </c>
    </row>
    <row r="5925" spans="84:102" x14ac:dyDescent="0.25">
      <c r="CF5925" s="3" t="s">
        <v>3073</v>
      </c>
      <c r="CG5925" s="174">
        <v>170348</v>
      </c>
      <c r="CH5925" s="174">
        <v>3388</v>
      </c>
      <c r="CI5925" s="174">
        <v>5</v>
      </c>
      <c r="CJ5925" s="174">
        <v>1118.4849999999999</v>
      </c>
      <c r="CK5925" s="174">
        <v>1118.4849999999999</v>
      </c>
      <c r="CU5925" s="174">
        <v>170348</v>
      </c>
      <c r="CV5925" s="174">
        <v>3388</v>
      </c>
      <c r="CW5925" s="174">
        <v>5</v>
      </c>
      <c r="CX5925" s="174">
        <v>1118.4849999999999</v>
      </c>
    </row>
    <row r="5926" spans="84:102" x14ac:dyDescent="0.25">
      <c r="CF5926" s="3" t="s">
        <v>3073</v>
      </c>
      <c r="CG5926" s="174">
        <v>111054</v>
      </c>
      <c r="CH5926" s="174">
        <v>1365</v>
      </c>
      <c r="CI5926" s="174">
        <v>5</v>
      </c>
      <c r="CJ5926" s="174">
        <v>1118.3969999999999</v>
      </c>
      <c r="CK5926" s="174">
        <v>1118.3969999999999</v>
      </c>
      <c r="CU5926" s="174">
        <v>111054</v>
      </c>
      <c r="CV5926" s="174">
        <v>1365</v>
      </c>
      <c r="CW5926" s="174">
        <v>5</v>
      </c>
      <c r="CX5926" s="174">
        <v>1118.3969999999999</v>
      </c>
    </row>
    <row r="5927" spans="84:102" x14ac:dyDescent="0.25">
      <c r="CF5927" s="3" t="s">
        <v>3073</v>
      </c>
      <c r="CG5927" s="174">
        <v>131697</v>
      </c>
      <c r="CH5927" s="174">
        <v>2026</v>
      </c>
      <c r="CI5927" s="174">
        <v>5</v>
      </c>
      <c r="CJ5927" s="174">
        <v>1118.1859999999999</v>
      </c>
      <c r="CK5927" s="174">
        <v>1118.1859999999999</v>
      </c>
      <c r="CU5927" s="174">
        <v>131697</v>
      </c>
      <c r="CV5927" s="174">
        <v>2026</v>
      </c>
      <c r="CW5927" s="174">
        <v>5</v>
      </c>
      <c r="CX5927" s="174">
        <v>1118.1859999999999</v>
      </c>
    </row>
    <row r="5928" spans="84:102" x14ac:dyDescent="0.25">
      <c r="CF5928" s="3" t="s">
        <v>3073</v>
      </c>
      <c r="CG5928" s="174">
        <v>9364</v>
      </c>
      <c r="CH5928" s="174">
        <v>2132</v>
      </c>
      <c r="CI5928" s="174">
        <v>5</v>
      </c>
      <c r="CJ5928" s="174">
        <v>1118.0999999999999</v>
      </c>
      <c r="CK5928" s="174">
        <v>1118.0999999999999</v>
      </c>
      <c r="CU5928" s="174">
        <v>9364</v>
      </c>
      <c r="CV5928" s="174">
        <v>2132</v>
      </c>
      <c r="CW5928" s="174">
        <v>5</v>
      </c>
      <c r="CX5928" s="174">
        <v>1118.0999999999999</v>
      </c>
    </row>
    <row r="5929" spans="84:102" x14ac:dyDescent="0.25">
      <c r="CF5929" s="3" t="s">
        <v>3073</v>
      </c>
      <c r="CG5929" s="174">
        <v>118662</v>
      </c>
      <c r="CH5929" s="174">
        <v>3675</v>
      </c>
      <c r="CI5929" s="174">
        <v>5</v>
      </c>
      <c r="CJ5929" s="174">
        <v>1117.808</v>
      </c>
      <c r="CK5929" s="174">
        <v>1117.808</v>
      </c>
      <c r="CU5929" s="174">
        <v>118662</v>
      </c>
      <c r="CV5929" s="174">
        <v>3675</v>
      </c>
      <c r="CW5929" s="174">
        <v>5</v>
      </c>
      <c r="CX5929" s="174">
        <v>1117.808</v>
      </c>
    </row>
    <row r="5930" spans="84:102" x14ac:dyDescent="0.25">
      <c r="CF5930" s="3" t="s">
        <v>3073</v>
      </c>
      <c r="CG5930" s="174">
        <v>113042</v>
      </c>
      <c r="CH5930" s="174">
        <v>1370</v>
      </c>
      <c r="CI5930" s="174">
        <v>5</v>
      </c>
      <c r="CJ5930" s="174">
        <v>1117.7650000000001</v>
      </c>
      <c r="CK5930" s="174">
        <v>1117.7650000000001</v>
      </c>
      <c r="CU5930" s="174">
        <v>113042</v>
      </c>
      <c r="CV5930" s="174">
        <v>1370</v>
      </c>
      <c r="CW5930" s="174">
        <v>5</v>
      </c>
      <c r="CX5930" s="174">
        <v>1117.7650000000001</v>
      </c>
    </row>
    <row r="5931" spans="84:102" x14ac:dyDescent="0.25">
      <c r="CF5931" s="3" t="s">
        <v>3073</v>
      </c>
      <c r="CG5931" s="174">
        <v>73026</v>
      </c>
      <c r="CH5931" s="174">
        <v>275</v>
      </c>
      <c r="CI5931" s="174">
        <v>5</v>
      </c>
      <c r="CJ5931" s="174">
        <v>1117.4459999999999</v>
      </c>
      <c r="CK5931" s="174">
        <v>1117.4459999999999</v>
      </c>
      <c r="CU5931" s="174">
        <v>73026</v>
      </c>
      <c r="CV5931" s="174">
        <v>275</v>
      </c>
      <c r="CW5931" s="174">
        <v>5</v>
      </c>
      <c r="CX5931" s="174">
        <v>1117.4459999999999</v>
      </c>
    </row>
    <row r="5932" spans="84:102" x14ac:dyDescent="0.25">
      <c r="CF5932" s="3" t="s">
        <v>3073</v>
      </c>
      <c r="CG5932" s="174">
        <v>612</v>
      </c>
      <c r="CH5932" s="174">
        <v>87006</v>
      </c>
      <c r="CI5932" s="174">
        <v>5</v>
      </c>
      <c r="CJ5932" s="174">
        <v>1117.328</v>
      </c>
      <c r="CK5932" s="174">
        <v>1117.328</v>
      </c>
      <c r="CU5932" s="174">
        <v>612</v>
      </c>
      <c r="CV5932" s="174">
        <v>87006</v>
      </c>
      <c r="CW5932" s="174">
        <v>5</v>
      </c>
      <c r="CX5932" s="174">
        <v>1117.328</v>
      </c>
    </row>
    <row r="5933" spans="84:102" x14ac:dyDescent="0.25">
      <c r="CF5933" s="3" t="s">
        <v>3073</v>
      </c>
      <c r="CG5933" s="174">
        <v>3537</v>
      </c>
      <c r="CH5933" s="174">
        <v>75137</v>
      </c>
      <c r="CI5933" s="174">
        <v>5</v>
      </c>
      <c r="CJ5933" s="174">
        <v>1116.93</v>
      </c>
      <c r="CK5933" s="174">
        <v>1116.93</v>
      </c>
      <c r="CU5933" s="174">
        <v>3537</v>
      </c>
      <c r="CV5933" s="174">
        <v>75137</v>
      </c>
      <c r="CW5933" s="174">
        <v>5</v>
      </c>
      <c r="CX5933" s="174">
        <v>1116.93</v>
      </c>
    </row>
    <row r="5934" spans="84:102" x14ac:dyDescent="0.25">
      <c r="CF5934" s="3" t="s">
        <v>3073</v>
      </c>
      <c r="CG5934" s="174">
        <v>1472</v>
      </c>
      <c r="CH5934" s="174">
        <v>93124</v>
      </c>
      <c r="CI5934" s="174">
        <v>5</v>
      </c>
      <c r="CJ5934" s="174">
        <v>1116.5029999999999</v>
      </c>
      <c r="CK5934" s="174">
        <v>1116.5029999999999</v>
      </c>
      <c r="CU5934" s="174">
        <v>1472</v>
      </c>
      <c r="CV5934" s="174">
        <v>93124</v>
      </c>
      <c r="CW5934" s="174">
        <v>5</v>
      </c>
      <c r="CX5934" s="174">
        <v>1116.5029999999999</v>
      </c>
    </row>
    <row r="5935" spans="84:102" x14ac:dyDescent="0.25">
      <c r="CF5935" s="3" t="s">
        <v>3073</v>
      </c>
      <c r="CG5935" s="174">
        <v>2621</v>
      </c>
      <c r="CH5935" s="174">
        <v>47246</v>
      </c>
      <c r="CI5935" s="174">
        <v>5</v>
      </c>
      <c r="CJ5935" s="174">
        <v>1116.4929999999999</v>
      </c>
      <c r="CK5935" s="174">
        <v>1116.4929999999999</v>
      </c>
      <c r="CU5935" s="174">
        <v>2621</v>
      </c>
      <c r="CV5935" s="174">
        <v>47246</v>
      </c>
      <c r="CW5935" s="174">
        <v>5</v>
      </c>
      <c r="CX5935" s="174">
        <v>1116.4929999999999</v>
      </c>
    </row>
    <row r="5936" spans="84:102" x14ac:dyDescent="0.25">
      <c r="CF5936" s="3" t="s">
        <v>3073</v>
      </c>
      <c r="CG5936" s="174">
        <v>3600</v>
      </c>
      <c r="CH5936" s="174">
        <v>89276</v>
      </c>
      <c r="CI5936" s="174">
        <v>5</v>
      </c>
      <c r="CJ5936" s="174">
        <v>1116.4829999999999</v>
      </c>
      <c r="CK5936" s="174">
        <v>1116.4829999999999</v>
      </c>
      <c r="CU5936" s="174">
        <v>3600</v>
      </c>
      <c r="CV5936" s="174">
        <v>89276</v>
      </c>
      <c r="CW5936" s="174">
        <v>5</v>
      </c>
      <c r="CX5936" s="174">
        <v>1116.4829999999999</v>
      </c>
    </row>
    <row r="5937" spans="84:102" x14ac:dyDescent="0.25">
      <c r="CF5937" s="3" t="s">
        <v>3073</v>
      </c>
      <c r="CG5937" s="174">
        <v>295</v>
      </c>
      <c r="CH5937" s="174">
        <v>71817</v>
      </c>
      <c r="CI5937" s="174">
        <v>5</v>
      </c>
      <c r="CJ5937" s="174">
        <v>1116.1780000000001</v>
      </c>
      <c r="CK5937" s="174">
        <v>1116.1780000000001</v>
      </c>
      <c r="CU5937" s="174">
        <v>295</v>
      </c>
      <c r="CV5937" s="174">
        <v>71817</v>
      </c>
      <c r="CW5937" s="174">
        <v>5</v>
      </c>
      <c r="CX5937" s="174">
        <v>1116.1780000000001</v>
      </c>
    </row>
    <row r="5938" spans="84:102" x14ac:dyDescent="0.25">
      <c r="CF5938" s="3" t="s">
        <v>3073</v>
      </c>
      <c r="CG5938" s="174">
        <v>505</v>
      </c>
      <c r="CH5938" s="174">
        <v>84377</v>
      </c>
      <c r="CI5938" s="174">
        <v>5</v>
      </c>
      <c r="CJ5938" s="174">
        <v>1115.4949999999999</v>
      </c>
      <c r="CK5938" s="174">
        <v>1115.4949999999999</v>
      </c>
      <c r="CU5938" s="174">
        <v>505</v>
      </c>
      <c r="CV5938" s="174">
        <v>84377</v>
      </c>
      <c r="CW5938" s="174">
        <v>5</v>
      </c>
      <c r="CX5938" s="174">
        <v>1115.4949999999999</v>
      </c>
    </row>
    <row r="5939" spans="84:102" x14ac:dyDescent="0.25">
      <c r="CF5939" s="3" t="s">
        <v>3073</v>
      </c>
      <c r="CG5939" s="174">
        <v>98962</v>
      </c>
      <c r="CH5939" s="174">
        <v>719</v>
      </c>
      <c r="CI5939" s="174">
        <v>5</v>
      </c>
      <c r="CJ5939" s="174">
        <v>1115.01</v>
      </c>
      <c r="CK5939" s="174">
        <v>1115.01</v>
      </c>
      <c r="CU5939" s="174">
        <v>98962</v>
      </c>
      <c r="CV5939" s="174">
        <v>719</v>
      </c>
      <c r="CW5939" s="174">
        <v>5</v>
      </c>
      <c r="CX5939" s="174">
        <v>1115.01</v>
      </c>
    </row>
    <row r="5940" spans="84:102" x14ac:dyDescent="0.25">
      <c r="CF5940" s="3" t="s">
        <v>3073</v>
      </c>
      <c r="CG5940" s="174">
        <v>1924</v>
      </c>
      <c r="CH5940" s="174">
        <v>75023</v>
      </c>
      <c r="CI5940" s="174">
        <v>5</v>
      </c>
      <c r="CJ5940" s="174">
        <v>1114.8579999999999</v>
      </c>
      <c r="CK5940" s="174">
        <v>1114.8579999999999</v>
      </c>
      <c r="CU5940" s="174">
        <v>1924</v>
      </c>
      <c r="CV5940" s="174">
        <v>75023</v>
      </c>
      <c r="CW5940" s="174">
        <v>5</v>
      </c>
      <c r="CX5940" s="174">
        <v>1114.8579999999999</v>
      </c>
    </row>
    <row r="5941" spans="84:102" x14ac:dyDescent="0.25">
      <c r="CF5941" s="3" t="s">
        <v>3073</v>
      </c>
      <c r="CG5941" s="174">
        <v>1968</v>
      </c>
      <c r="CH5941" s="174">
        <v>94390</v>
      </c>
      <c r="CI5941" s="174">
        <v>5</v>
      </c>
      <c r="CJ5941" s="174">
        <v>1114.546</v>
      </c>
      <c r="CK5941" s="174">
        <v>1114.546</v>
      </c>
      <c r="CU5941" s="174">
        <v>1968</v>
      </c>
      <c r="CV5941" s="174">
        <v>94390</v>
      </c>
      <c r="CW5941" s="174">
        <v>5</v>
      </c>
      <c r="CX5941" s="174">
        <v>1114.546</v>
      </c>
    </row>
    <row r="5942" spans="84:102" x14ac:dyDescent="0.25">
      <c r="CF5942" s="3" t="s">
        <v>3073</v>
      </c>
      <c r="CG5942" s="174">
        <v>3263</v>
      </c>
      <c r="CH5942" s="174">
        <v>163968</v>
      </c>
      <c r="CI5942" s="174">
        <v>5</v>
      </c>
      <c r="CJ5942" s="174">
        <v>1114.4179999999999</v>
      </c>
      <c r="CK5942" s="174">
        <v>1114.4179999999999</v>
      </c>
      <c r="CU5942" s="174">
        <v>3263</v>
      </c>
      <c r="CV5942" s="174">
        <v>163968</v>
      </c>
      <c r="CW5942" s="174">
        <v>5</v>
      </c>
      <c r="CX5942" s="174">
        <v>1114.4179999999999</v>
      </c>
    </row>
    <row r="5943" spans="84:102" x14ac:dyDescent="0.25">
      <c r="CF5943" s="3" t="s">
        <v>3073</v>
      </c>
      <c r="CG5943" s="174">
        <v>3078</v>
      </c>
      <c r="CH5943" s="174">
        <v>137525</v>
      </c>
      <c r="CI5943" s="174">
        <v>5</v>
      </c>
      <c r="CJ5943" s="174">
        <v>1113.999</v>
      </c>
      <c r="CK5943" s="174">
        <v>1113.999</v>
      </c>
      <c r="CU5943" s="174">
        <v>3078</v>
      </c>
      <c r="CV5943" s="174">
        <v>137525</v>
      </c>
      <c r="CW5943" s="174">
        <v>5</v>
      </c>
      <c r="CX5943" s="174">
        <v>1113.999</v>
      </c>
    </row>
    <row r="5944" spans="84:102" x14ac:dyDescent="0.25">
      <c r="CF5944" s="3" t="s">
        <v>3073</v>
      </c>
      <c r="CG5944" s="174">
        <v>2584</v>
      </c>
      <c r="CH5944" s="174">
        <v>42159</v>
      </c>
      <c r="CI5944" s="174">
        <v>5</v>
      </c>
      <c r="CJ5944" s="174">
        <v>1113.8330000000001</v>
      </c>
      <c r="CK5944" s="174">
        <v>1113.8330000000001</v>
      </c>
      <c r="CU5944" s="174">
        <v>2584</v>
      </c>
      <c r="CV5944" s="174">
        <v>42159</v>
      </c>
      <c r="CW5944" s="174">
        <v>5</v>
      </c>
      <c r="CX5944" s="174">
        <v>1113.8330000000001</v>
      </c>
    </row>
    <row r="5945" spans="84:102" x14ac:dyDescent="0.25">
      <c r="CF5945" s="3" t="s">
        <v>3073</v>
      </c>
      <c r="CG5945" s="174">
        <v>91562</v>
      </c>
      <c r="CH5945" s="174">
        <v>3598</v>
      </c>
      <c r="CI5945" s="174">
        <v>5</v>
      </c>
      <c r="CJ5945" s="174">
        <v>1113.4849999999999</v>
      </c>
      <c r="CK5945" s="174">
        <v>1113.4849999999999</v>
      </c>
      <c r="CU5945" s="174">
        <v>91562</v>
      </c>
      <c r="CV5945" s="174">
        <v>3598</v>
      </c>
      <c r="CW5945" s="174">
        <v>5</v>
      </c>
      <c r="CX5945" s="174">
        <v>1113.4849999999999</v>
      </c>
    </row>
    <row r="5946" spans="84:102" x14ac:dyDescent="0.25">
      <c r="CF5946" s="3" t="s">
        <v>3073</v>
      </c>
      <c r="CG5946" s="174">
        <v>104649</v>
      </c>
      <c r="CH5946" s="174">
        <v>3658</v>
      </c>
      <c r="CI5946" s="174">
        <v>5</v>
      </c>
      <c r="CJ5946" s="174">
        <v>1113.4079999999999</v>
      </c>
      <c r="CK5946" s="174">
        <v>1113.4079999999999</v>
      </c>
      <c r="CU5946" s="174">
        <v>104649</v>
      </c>
      <c r="CV5946" s="174">
        <v>3658</v>
      </c>
      <c r="CW5946" s="174">
        <v>5</v>
      </c>
      <c r="CX5946" s="174">
        <v>1113.4079999999999</v>
      </c>
    </row>
    <row r="5947" spans="84:102" x14ac:dyDescent="0.25">
      <c r="CF5947" s="3" t="s">
        <v>3073</v>
      </c>
      <c r="CG5947" s="174">
        <v>15</v>
      </c>
      <c r="CH5947" s="174">
        <v>58418</v>
      </c>
      <c r="CI5947" s="174">
        <v>5</v>
      </c>
      <c r="CJ5947" s="174">
        <v>1112.2670000000001</v>
      </c>
      <c r="CK5947" s="174">
        <v>1112.2670000000001</v>
      </c>
      <c r="CU5947" s="174">
        <v>15</v>
      </c>
      <c r="CV5947" s="174">
        <v>58418</v>
      </c>
      <c r="CW5947" s="174">
        <v>5</v>
      </c>
      <c r="CX5947" s="174">
        <v>1112.2670000000001</v>
      </c>
    </row>
    <row r="5948" spans="84:102" x14ac:dyDescent="0.25">
      <c r="CF5948" s="3" t="s">
        <v>3073</v>
      </c>
      <c r="CG5948" s="174">
        <v>2432</v>
      </c>
      <c r="CH5948" s="174">
        <v>30247</v>
      </c>
      <c r="CI5948" s="174">
        <v>5</v>
      </c>
      <c r="CJ5948" s="174">
        <v>1111.8699999999999</v>
      </c>
      <c r="CK5948" s="174">
        <v>1111.8699999999999</v>
      </c>
      <c r="CU5948" s="174">
        <v>2432</v>
      </c>
      <c r="CV5948" s="174">
        <v>30247</v>
      </c>
      <c r="CW5948" s="174">
        <v>5</v>
      </c>
      <c r="CX5948" s="174">
        <v>1111.8699999999999</v>
      </c>
    </row>
    <row r="5949" spans="84:102" x14ac:dyDescent="0.25">
      <c r="CF5949" s="3" t="s">
        <v>3073</v>
      </c>
      <c r="CG5949" s="174">
        <v>28771</v>
      </c>
      <c r="CH5949" s="174">
        <v>3467</v>
      </c>
      <c r="CI5949" s="174">
        <v>5</v>
      </c>
      <c r="CJ5949" s="174">
        <v>1111.6469999999999</v>
      </c>
      <c r="CK5949" s="174">
        <v>1111.6469999999999</v>
      </c>
      <c r="CU5949" s="174">
        <v>28771</v>
      </c>
      <c r="CV5949" s="174">
        <v>3467</v>
      </c>
      <c r="CW5949" s="174">
        <v>5</v>
      </c>
      <c r="CX5949" s="174">
        <v>1111.6469999999999</v>
      </c>
    </row>
    <row r="5950" spans="84:102" x14ac:dyDescent="0.25">
      <c r="CF5950" s="3" t="s">
        <v>3073</v>
      </c>
      <c r="CG5950" s="174">
        <v>2454</v>
      </c>
      <c r="CH5950" s="174">
        <v>32204</v>
      </c>
      <c r="CI5950" s="174">
        <v>5</v>
      </c>
      <c r="CJ5950" s="174">
        <v>1111.5909999999999</v>
      </c>
      <c r="CK5950" s="174">
        <v>1111.5909999999999</v>
      </c>
      <c r="CU5950" s="174">
        <v>2454</v>
      </c>
      <c r="CV5950" s="174">
        <v>32204</v>
      </c>
      <c r="CW5950" s="174">
        <v>5</v>
      </c>
      <c r="CX5950" s="174">
        <v>1111.5909999999999</v>
      </c>
    </row>
    <row r="5951" spans="84:102" x14ac:dyDescent="0.25">
      <c r="CF5951" s="3" t="s">
        <v>3073</v>
      </c>
      <c r="CG5951" s="174">
        <v>1844</v>
      </c>
      <c r="CH5951" s="174">
        <v>53311</v>
      </c>
      <c r="CI5951" s="174">
        <v>5</v>
      </c>
      <c r="CJ5951" s="174">
        <v>1111.5419999999999</v>
      </c>
      <c r="CK5951" s="174">
        <v>1111.5419999999999</v>
      </c>
      <c r="CU5951" s="174">
        <v>1844</v>
      </c>
      <c r="CV5951" s="174">
        <v>53311</v>
      </c>
      <c r="CW5951" s="174">
        <v>5</v>
      </c>
      <c r="CX5951" s="174">
        <v>1111.5419999999999</v>
      </c>
    </row>
    <row r="5952" spans="84:102" x14ac:dyDescent="0.25">
      <c r="CF5952" s="3" t="s">
        <v>3073</v>
      </c>
      <c r="CG5952" s="174">
        <v>52135</v>
      </c>
      <c r="CH5952" s="174">
        <v>1832</v>
      </c>
      <c r="CI5952" s="174">
        <v>5</v>
      </c>
      <c r="CJ5952" s="174">
        <v>1111.479</v>
      </c>
      <c r="CK5952" s="174">
        <v>1111.479</v>
      </c>
      <c r="CU5952" s="174">
        <v>52135</v>
      </c>
      <c r="CV5952" s="174">
        <v>1832</v>
      </c>
      <c r="CW5952" s="174">
        <v>5</v>
      </c>
      <c r="CX5952" s="174">
        <v>1111.479</v>
      </c>
    </row>
    <row r="5953" spans="84:102" x14ac:dyDescent="0.25">
      <c r="CF5953" s="3" t="s">
        <v>3073</v>
      </c>
      <c r="CG5953" s="174">
        <v>132349</v>
      </c>
      <c r="CH5953" s="174">
        <v>2034</v>
      </c>
      <c r="CI5953" s="174">
        <v>5</v>
      </c>
      <c r="CJ5953" s="174">
        <v>1111.453</v>
      </c>
      <c r="CK5953" s="174">
        <v>1111.453</v>
      </c>
      <c r="CU5953" s="174">
        <v>132349</v>
      </c>
      <c r="CV5953" s="174">
        <v>2034</v>
      </c>
      <c r="CW5953" s="174">
        <v>5</v>
      </c>
      <c r="CX5953" s="174">
        <v>1111.453</v>
      </c>
    </row>
    <row r="5954" spans="84:102" x14ac:dyDescent="0.25">
      <c r="CF5954" s="3" t="s">
        <v>3073</v>
      </c>
      <c r="CG5954" s="174">
        <v>116773</v>
      </c>
      <c r="CH5954" s="174">
        <v>966</v>
      </c>
      <c r="CI5954" s="174">
        <v>5</v>
      </c>
      <c r="CJ5954" s="174">
        <v>1110.943</v>
      </c>
      <c r="CK5954" s="174">
        <v>1110.943</v>
      </c>
      <c r="CU5954" s="174">
        <v>116773</v>
      </c>
      <c r="CV5954" s="174">
        <v>966</v>
      </c>
      <c r="CW5954" s="174">
        <v>5</v>
      </c>
      <c r="CX5954" s="174">
        <v>1110.943</v>
      </c>
    </row>
    <row r="5955" spans="84:102" x14ac:dyDescent="0.25">
      <c r="CF5955" s="3" t="s">
        <v>3073</v>
      </c>
      <c r="CG5955" s="174">
        <v>69978</v>
      </c>
      <c r="CH5955" s="174">
        <v>241</v>
      </c>
      <c r="CI5955" s="174">
        <v>5</v>
      </c>
      <c r="CJ5955" s="174">
        <v>1110.9010000000001</v>
      </c>
      <c r="CK5955" s="174">
        <v>1110.9010000000001</v>
      </c>
      <c r="CU5955" s="174">
        <v>69978</v>
      </c>
      <c r="CV5955" s="174">
        <v>241</v>
      </c>
      <c r="CW5955" s="174">
        <v>5</v>
      </c>
      <c r="CX5955" s="174">
        <v>1110.9010000000001</v>
      </c>
    </row>
    <row r="5956" spans="84:102" x14ac:dyDescent="0.25">
      <c r="CF5956" s="3" t="s">
        <v>3073</v>
      </c>
      <c r="CG5956" s="174">
        <v>110566</v>
      </c>
      <c r="CH5956" s="174">
        <v>1410</v>
      </c>
      <c r="CI5956" s="174">
        <v>5</v>
      </c>
      <c r="CJ5956" s="174">
        <v>1110.6759999999999</v>
      </c>
      <c r="CK5956" s="174">
        <v>1110.6759999999999</v>
      </c>
      <c r="CU5956" s="174">
        <v>110566</v>
      </c>
      <c r="CV5956" s="174">
        <v>1410</v>
      </c>
      <c r="CW5956" s="174">
        <v>5</v>
      </c>
      <c r="CX5956" s="174">
        <v>1110.6759999999999</v>
      </c>
    </row>
    <row r="5957" spans="84:102" x14ac:dyDescent="0.25">
      <c r="CF5957" s="3" t="s">
        <v>3073</v>
      </c>
      <c r="CG5957" s="174">
        <v>104931</v>
      </c>
      <c r="CH5957" s="174">
        <v>872</v>
      </c>
      <c r="CI5957" s="174">
        <v>5</v>
      </c>
      <c r="CJ5957" s="174">
        <v>1110.3240000000001</v>
      </c>
      <c r="CK5957" s="174">
        <v>1110.3240000000001</v>
      </c>
      <c r="CU5957" s="174">
        <v>104931</v>
      </c>
      <c r="CV5957" s="174">
        <v>872</v>
      </c>
      <c r="CW5957" s="174">
        <v>5</v>
      </c>
      <c r="CX5957" s="174">
        <v>1110.3240000000001</v>
      </c>
    </row>
    <row r="5958" spans="84:102" x14ac:dyDescent="0.25">
      <c r="CF5958" s="3" t="s">
        <v>3073</v>
      </c>
      <c r="CG5958" s="174">
        <v>594</v>
      </c>
      <c r="CH5958" s="174">
        <v>86036</v>
      </c>
      <c r="CI5958" s="174">
        <v>5</v>
      </c>
      <c r="CJ5958" s="174">
        <v>1110.1030000000001</v>
      </c>
      <c r="CK5958" s="174">
        <v>1110.1030000000001</v>
      </c>
      <c r="CU5958" s="174">
        <v>594</v>
      </c>
      <c r="CV5958" s="174">
        <v>86036</v>
      </c>
      <c r="CW5958" s="174">
        <v>5</v>
      </c>
      <c r="CX5958" s="174">
        <v>1110.1030000000001</v>
      </c>
    </row>
    <row r="5959" spans="84:102" x14ac:dyDescent="0.25">
      <c r="CF5959" s="3" t="s">
        <v>3073</v>
      </c>
      <c r="CG5959" s="174">
        <v>1633</v>
      </c>
      <c r="CH5959" s="174">
        <v>75309</v>
      </c>
      <c r="CI5959" s="174">
        <v>5</v>
      </c>
      <c r="CJ5959" s="174">
        <v>1110.058</v>
      </c>
      <c r="CK5959" s="174">
        <v>1110.058</v>
      </c>
      <c r="CU5959" s="174">
        <v>1633</v>
      </c>
      <c r="CV5959" s="174">
        <v>75309</v>
      </c>
      <c r="CW5959" s="174">
        <v>5</v>
      </c>
      <c r="CX5959" s="174">
        <v>1110.058</v>
      </c>
    </row>
    <row r="5960" spans="84:102" x14ac:dyDescent="0.25">
      <c r="CF5960" s="3" t="s">
        <v>3073</v>
      </c>
      <c r="CG5960" s="174">
        <v>1646</v>
      </c>
      <c r="CH5960" s="174">
        <v>71952</v>
      </c>
      <c r="CI5960" s="174">
        <v>5</v>
      </c>
      <c r="CJ5960" s="174">
        <v>1109.73</v>
      </c>
      <c r="CK5960" s="174">
        <v>1109.73</v>
      </c>
      <c r="CU5960" s="174">
        <v>1646</v>
      </c>
      <c r="CV5960" s="174">
        <v>71952</v>
      </c>
      <c r="CW5960" s="174">
        <v>5</v>
      </c>
      <c r="CX5960" s="174">
        <v>1109.73</v>
      </c>
    </row>
    <row r="5961" spans="84:102" x14ac:dyDescent="0.25">
      <c r="CF5961" s="3" t="s">
        <v>3073</v>
      </c>
      <c r="CG5961" s="174">
        <v>49071</v>
      </c>
      <c r="CH5961" s="174">
        <v>2667</v>
      </c>
      <c r="CI5961" s="174">
        <v>5</v>
      </c>
      <c r="CJ5961" s="174">
        <v>1109.546</v>
      </c>
      <c r="CK5961" s="174">
        <v>1109.546</v>
      </c>
      <c r="CU5961" s="174">
        <v>49071</v>
      </c>
      <c r="CV5961" s="174">
        <v>2667</v>
      </c>
      <c r="CW5961" s="174">
        <v>5</v>
      </c>
      <c r="CX5961" s="174">
        <v>1109.546</v>
      </c>
    </row>
    <row r="5962" spans="84:102" x14ac:dyDescent="0.25">
      <c r="CF5962" s="3" t="s">
        <v>3073</v>
      </c>
      <c r="CG5962" s="174">
        <v>141456</v>
      </c>
      <c r="CH5962" s="174">
        <v>1143</v>
      </c>
      <c r="CI5962" s="174">
        <v>5</v>
      </c>
      <c r="CJ5962" s="174">
        <v>1109.328</v>
      </c>
      <c r="CK5962" s="174">
        <v>1109.328</v>
      </c>
      <c r="CU5962" s="174">
        <v>141456</v>
      </c>
      <c r="CV5962" s="174">
        <v>1143</v>
      </c>
      <c r="CW5962" s="174">
        <v>5</v>
      </c>
      <c r="CX5962" s="174">
        <v>1109.328</v>
      </c>
    </row>
    <row r="5963" spans="84:102" x14ac:dyDescent="0.25">
      <c r="CF5963" s="3" t="s">
        <v>3073</v>
      </c>
      <c r="CG5963" s="174">
        <v>382</v>
      </c>
      <c r="CH5963" s="174">
        <v>79092</v>
      </c>
      <c r="CI5963" s="174">
        <v>5</v>
      </c>
      <c r="CJ5963" s="174">
        <v>1109.1420000000001</v>
      </c>
      <c r="CK5963" s="174">
        <v>1109.1420000000001</v>
      </c>
      <c r="CU5963" s="174">
        <v>382</v>
      </c>
      <c r="CV5963" s="174">
        <v>79092</v>
      </c>
      <c r="CW5963" s="174">
        <v>5</v>
      </c>
      <c r="CX5963" s="174">
        <v>1109.1420000000001</v>
      </c>
    </row>
    <row r="5964" spans="84:102" x14ac:dyDescent="0.25">
      <c r="CF5964" s="3" t="s">
        <v>3073</v>
      </c>
      <c r="CG5964" s="174">
        <v>334</v>
      </c>
      <c r="CH5964" s="174">
        <v>73119</v>
      </c>
      <c r="CI5964" s="174">
        <v>5</v>
      </c>
      <c r="CJ5964" s="174">
        <v>1108.848</v>
      </c>
      <c r="CK5964" s="174">
        <v>1108.848</v>
      </c>
      <c r="CU5964" s="174">
        <v>334</v>
      </c>
      <c r="CV5964" s="174">
        <v>73119</v>
      </c>
      <c r="CW5964" s="174">
        <v>5</v>
      </c>
      <c r="CX5964" s="174">
        <v>1108.848</v>
      </c>
    </row>
    <row r="5965" spans="84:102" x14ac:dyDescent="0.25">
      <c r="CF5965" s="3" t="s">
        <v>3073</v>
      </c>
      <c r="CG5965" s="174">
        <v>1394</v>
      </c>
      <c r="CH5965" s="174">
        <v>110367</v>
      </c>
      <c r="CI5965" s="174">
        <v>5</v>
      </c>
      <c r="CJ5965" s="174">
        <v>1108.8240000000001</v>
      </c>
      <c r="CK5965" s="174">
        <v>1108.8240000000001</v>
      </c>
      <c r="CU5965" s="174">
        <v>1394</v>
      </c>
      <c r="CV5965" s="174">
        <v>110367</v>
      </c>
      <c r="CW5965" s="174">
        <v>5</v>
      </c>
      <c r="CX5965" s="174">
        <v>1108.8240000000001</v>
      </c>
    </row>
    <row r="5966" spans="84:102" x14ac:dyDescent="0.25">
      <c r="CF5966" s="3" t="s">
        <v>3073</v>
      </c>
      <c r="CG5966" s="174">
        <v>31008</v>
      </c>
      <c r="CH5966" s="174">
        <v>2428</v>
      </c>
      <c r="CI5966" s="174">
        <v>5</v>
      </c>
      <c r="CJ5966" s="174">
        <v>1108.7929999999999</v>
      </c>
      <c r="CK5966" s="174">
        <v>1108.7929999999999</v>
      </c>
      <c r="CU5966" s="174">
        <v>31008</v>
      </c>
      <c r="CV5966" s="174">
        <v>2428</v>
      </c>
      <c r="CW5966" s="174">
        <v>5</v>
      </c>
      <c r="CX5966" s="174">
        <v>1108.7929999999999</v>
      </c>
    </row>
    <row r="5967" spans="84:102" x14ac:dyDescent="0.25">
      <c r="CF5967" s="3" t="s">
        <v>3073</v>
      </c>
      <c r="CG5967" s="174">
        <v>17287</v>
      </c>
      <c r="CH5967" s="174">
        <v>2200</v>
      </c>
      <c r="CI5967" s="174">
        <v>5</v>
      </c>
      <c r="CJ5967" s="174">
        <v>1108.49</v>
      </c>
      <c r="CK5967" s="174">
        <v>1108.49</v>
      </c>
      <c r="CU5967" s="174">
        <v>17287</v>
      </c>
      <c r="CV5967" s="174">
        <v>2200</v>
      </c>
      <c r="CW5967" s="174">
        <v>5</v>
      </c>
      <c r="CX5967" s="174">
        <v>1108.49</v>
      </c>
    </row>
    <row r="5968" spans="84:102" x14ac:dyDescent="0.25">
      <c r="CF5968" s="3" t="s">
        <v>3073</v>
      </c>
      <c r="CG5968" s="174">
        <v>1915</v>
      </c>
      <c r="CH5968" s="174">
        <v>71499</v>
      </c>
      <c r="CI5968" s="174">
        <v>5</v>
      </c>
      <c r="CJ5968" s="174">
        <v>1108.258</v>
      </c>
      <c r="CK5968" s="174">
        <v>1108.258</v>
      </c>
      <c r="CU5968" s="174">
        <v>1915</v>
      </c>
      <c r="CV5968" s="174">
        <v>71499</v>
      </c>
      <c r="CW5968" s="174">
        <v>5</v>
      </c>
      <c r="CX5968" s="174">
        <v>1108.258</v>
      </c>
    </row>
    <row r="5969" spans="84:102" x14ac:dyDescent="0.25">
      <c r="CF5969" s="3" t="s">
        <v>3073</v>
      </c>
      <c r="CG5969" s="174">
        <v>160046</v>
      </c>
      <c r="CH5969" s="174">
        <v>3239</v>
      </c>
      <c r="CI5969" s="174">
        <v>5</v>
      </c>
      <c r="CJ5969" s="174">
        <v>1108.232</v>
      </c>
      <c r="CK5969" s="174">
        <v>1108.232</v>
      </c>
      <c r="CU5969" s="174">
        <v>160046</v>
      </c>
      <c r="CV5969" s="174">
        <v>3239</v>
      </c>
      <c r="CW5969" s="174">
        <v>5</v>
      </c>
      <c r="CX5969" s="174">
        <v>1108.232</v>
      </c>
    </row>
    <row r="5970" spans="84:102" x14ac:dyDescent="0.25">
      <c r="CF5970" s="3" t="s">
        <v>3073</v>
      </c>
      <c r="CG5970" s="174">
        <v>100890</v>
      </c>
      <c r="CH5970" s="174">
        <v>750</v>
      </c>
      <c r="CI5970" s="174">
        <v>5</v>
      </c>
      <c r="CJ5970" s="174">
        <v>1107.9469999999999</v>
      </c>
      <c r="CK5970" s="174">
        <v>1107.9469999999999</v>
      </c>
      <c r="CU5970" s="174">
        <v>100890</v>
      </c>
      <c r="CV5970" s="174">
        <v>750</v>
      </c>
      <c r="CW5970" s="174">
        <v>5</v>
      </c>
      <c r="CX5970" s="174">
        <v>1107.9469999999999</v>
      </c>
    </row>
    <row r="5971" spans="84:102" x14ac:dyDescent="0.25">
      <c r="CF5971" s="3" t="s">
        <v>3073</v>
      </c>
      <c r="CG5971" s="174">
        <v>2070</v>
      </c>
      <c r="CH5971" s="174">
        <v>159635</v>
      </c>
      <c r="CI5971" s="174">
        <v>5</v>
      </c>
      <c r="CJ5971" s="174">
        <v>1107.7660000000001</v>
      </c>
      <c r="CK5971" s="174">
        <v>1107.7660000000001</v>
      </c>
      <c r="CU5971" s="174">
        <v>2070</v>
      </c>
      <c r="CV5971" s="174">
        <v>159635</v>
      </c>
      <c r="CW5971" s="174">
        <v>5</v>
      </c>
      <c r="CX5971" s="174">
        <v>1107.7660000000001</v>
      </c>
    </row>
    <row r="5972" spans="84:102" x14ac:dyDescent="0.25">
      <c r="CF5972" s="3" t="s">
        <v>3073</v>
      </c>
      <c r="CG5972" s="174">
        <v>75309</v>
      </c>
      <c r="CH5972" s="174">
        <v>1633</v>
      </c>
      <c r="CI5972" s="174">
        <v>5</v>
      </c>
      <c r="CJ5972" s="174">
        <v>1107.71</v>
      </c>
      <c r="CK5972" s="174">
        <v>1107.71</v>
      </c>
      <c r="CU5972" s="174">
        <v>75309</v>
      </c>
      <c r="CV5972" s="174">
        <v>1633</v>
      </c>
      <c r="CW5972" s="174">
        <v>5</v>
      </c>
      <c r="CX5972" s="174">
        <v>1107.71</v>
      </c>
    </row>
    <row r="5973" spans="84:102" x14ac:dyDescent="0.25">
      <c r="CF5973" s="3" t="s">
        <v>3073</v>
      </c>
      <c r="CG5973" s="174">
        <v>3090</v>
      </c>
      <c r="CH5973" s="174">
        <v>143094</v>
      </c>
      <c r="CI5973" s="174">
        <v>5</v>
      </c>
      <c r="CJ5973" s="174">
        <v>1107.701</v>
      </c>
      <c r="CK5973" s="174">
        <v>1107.701</v>
      </c>
      <c r="CU5973" s="174">
        <v>3090</v>
      </c>
      <c r="CV5973" s="174">
        <v>143094</v>
      </c>
      <c r="CW5973" s="174">
        <v>5</v>
      </c>
      <c r="CX5973" s="174">
        <v>1107.701</v>
      </c>
    </row>
    <row r="5974" spans="84:102" x14ac:dyDescent="0.25">
      <c r="CF5974" s="3" t="s">
        <v>3073</v>
      </c>
      <c r="CG5974" s="174">
        <v>1090</v>
      </c>
      <c r="CH5974" s="174">
        <v>134448</v>
      </c>
      <c r="CI5974" s="174">
        <v>5</v>
      </c>
      <c r="CJ5974" s="174">
        <v>1107.6959999999999</v>
      </c>
      <c r="CK5974" s="174">
        <v>1107.6959999999999</v>
      </c>
      <c r="CU5974" s="174">
        <v>1090</v>
      </c>
      <c r="CV5974" s="174">
        <v>134448</v>
      </c>
      <c r="CW5974" s="174">
        <v>5</v>
      </c>
      <c r="CX5974" s="174">
        <v>1107.6959999999999</v>
      </c>
    </row>
    <row r="5975" spans="84:102" x14ac:dyDescent="0.25">
      <c r="CF5975" s="3" t="s">
        <v>3073</v>
      </c>
      <c r="CG5975" s="174">
        <v>198771</v>
      </c>
      <c r="CH5975" s="174">
        <v>651</v>
      </c>
      <c r="CI5975" s="174">
        <v>5</v>
      </c>
      <c r="CJ5975" s="174">
        <v>1107.576</v>
      </c>
      <c r="CK5975" s="174">
        <v>1107.576</v>
      </c>
      <c r="CU5975" s="174">
        <v>198771</v>
      </c>
      <c r="CV5975" s="174">
        <v>651</v>
      </c>
      <c r="CW5975" s="174">
        <v>5</v>
      </c>
      <c r="CX5975" s="174">
        <v>1107.576</v>
      </c>
    </row>
    <row r="5976" spans="84:102" x14ac:dyDescent="0.25">
      <c r="CF5976" s="3" t="s">
        <v>3073</v>
      </c>
      <c r="CG5976" s="174">
        <v>104030</v>
      </c>
      <c r="CH5976" s="174">
        <v>1439</v>
      </c>
      <c r="CI5976" s="174">
        <v>5</v>
      </c>
      <c r="CJ5976" s="174">
        <v>1107.5409999999999</v>
      </c>
      <c r="CK5976" s="174">
        <v>1107.5409999999999</v>
      </c>
      <c r="CU5976" s="174">
        <v>104030</v>
      </c>
      <c r="CV5976" s="174">
        <v>1439</v>
      </c>
      <c r="CW5976" s="174">
        <v>5</v>
      </c>
      <c r="CX5976" s="174">
        <v>1107.5409999999999</v>
      </c>
    </row>
    <row r="5977" spans="84:102" x14ac:dyDescent="0.25">
      <c r="CF5977" s="3" t="s">
        <v>3073</v>
      </c>
      <c r="CG5977" s="174">
        <v>170801</v>
      </c>
      <c r="CH5977" s="174">
        <v>3392</v>
      </c>
      <c r="CI5977" s="174">
        <v>5</v>
      </c>
      <c r="CJ5977" s="174">
        <v>1107.4659999999999</v>
      </c>
      <c r="CK5977" s="174">
        <v>1107.4659999999999</v>
      </c>
      <c r="CU5977" s="174">
        <v>170801</v>
      </c>
      <c r="CV5977" s="174">
        <v>3392</v>
      </c>
      <c r="CW5977" s="174">
        <v>5</v>
      </c>
      <c r="CX5977" s="174">
        <v>1107.4659999999999</v>
      </c>
    </row>
    <row r="5978" spans="84:102" x14ac:dyDescent="0.25">
      <c r="CF5978" s="3" t="s">
        <v>3073</v>
      </c>
      <c r="CG5978" s="174">
        <v>68258</v>
      </c>
      <c r="CH5978" s="174">
        <v>164</v>
      </c>
      <c r="CI5978" s="174">
        <v>5</v>
      </c>
      <c r="CJ5978" s="174">
        <v>1107.4549999999999</v>
      </c>
      <c r="CK5978" s="174">
        <v>1107.4549999999999</v>
      </c>
      <c r="CU5978" s="174">
        <v>68258</v>
      </c>
      <c r="CV5978" s="174">
        <v>164</v>
      </c>
      <c r="CW5978" s="174">
        <v>5</v>
      </c>
      <c r="CX5978" s="174">
        <v>1107.4549999999999</v>
      </c>
    </row>
    <row r="5979" spans="84:102" x14ac:dyDescent="0.25">
      <c r="CF5979" s="3" t="s">
        <v>3073</v>
      </c>
      <c r="CG5979" s="174">
        <v>28522</v>
      </c>
      <c r="CH5979" s="174">
        <v>2392</v>
      </c>
      <c r="CI5979" s="174">
        <v>5</v>
      </c>
      <c r="CJ5979" s="174">
        <v>1107.374</v>
      </c>
      <c r="CK5979" s="174">
        <v>1107.374</v>
      </c>
      <c r="CU5979" s="174">
        <v>28522</v>
      </c>
      <c r="CV5979" s="174">
        <v>2392</v>
      </c>
      <c r="CW5979" s="174">
        <v>5</v>
      </c>
      <c r="CX5979" s="174">
        <v>1107.374</v>
      </c>
    </row>
    <row r="5980" spans="84:102" x14ac:dyDescent="0.25">
      <c r="CF5980" s="3" t="s">
        <v>3073</v>
      </c>
      <c r="CG5980" s="174">
        <v>3307</v>
      </c>
      <c r="CH5980" s="174">
        <v>169291</v>
      </c>
      <c r="CI5980" s="174">
        <v>5</v>
      </c>
      <c r="CJ5980" s="174">
        <v>1107.325</v>
      </c>
      <c r="CK5980" s="174">
        <v>1107.325</v>
      </c>
      <c r="CU5980" s="174">
        <v>3307</v>
      </c>
      <c r="CV5980" s="174">
        <v>169291</v>
      </c>
      <c r="CW5980" s="174">
        <v>5</v>
      </c>
      <c r="CX5980" s="174">
        <v>1107.325</v>
      </c>
    </row>
    <row r="5981" spans="84:102" x14ac:dyDescent="0.25">
      <c r="CF5981" s="3" t="s">
        <v>3073</v>
      </c>
      <c r="CG5981" s="174">
        <v>1537</v>
      </c>
      <c r="CH5981" s="174">
        <v>87226</v>
      </c>
      <c r="CI5981" s="174">
        <v>5</v>
      </c>
      <c r="CJ5981" s="174">
        <v>1107.28</v>
      </c>
      <c r="CK5981" s="174">
        <v>1107.28</v>
      </c>
      <c r="CU5981" s="174">
        <v>1537</v>
      </c>
      <c r="CV5981" s="174">
        <v>87226</v>
      </c>
      <c r="CW5981" s="174">
        <v>5</v>
      </c>
      <c r="CX5981" s="174">
        <v>1107.28</v>
      </c>
    </row>
    <row r="5982" spans="84:102" x14ac:dyDescent="0.25">
      <c r="CF5982" s="3" t="s">
        <v>3073</v>
      </c>
      <c r="CG5982" s="174">
        <v>72100</v>
      </c>
      <c r="CH5982" s="174">
        <v>274</v>
      </c>
      <c r="CI5982" s="174">
        <v>5</v>
      </c>
      <c r="CJ5982" s="174">
        <v>1106.771</v>
      </c>
      <c r="CK5982" s="174">
        <v>1106.771</v>
      </c>
      <c r="CU5982" s="174">
        <v>72100</v>
      </c>
      <c r="CV5982" s="174">
        <v>274</v>
      </c>
      <c r="CW5982" s="174">
        <v>5</v>
      </c>
      <c r="CX5982" s="174">
        <v>1106.771</v>
      </c>
    </row>
    <row r="5983" spans="84:102" x14ac:dyDescent="0.25">
      <c r="CF5983" s="3" t="s">
        <v>3073</v>
      </c>
      <c r="CG5983" s="174">
        <v>116504</v>
      </c>
      <c r="CH5983" s="174">
        <v>990</v>
      </c>
      <c r="CI5983" s="174">
        <v>5</v>
      </c>
      <c r="CJ5983" s="174">
        <v>1106.6969999999999</v>
      </c>
      <c r="CK5983" s="174">
        <v>1106.6969999999999</v>
      </c>
      <c r="CU5983" s="174">
        <v>116504</v>
      </c>
      <c r="CV5983" s="174">
        <v>990</v>
      </c>
      <c r="CW5983" s="174">
        <v>5</v>
      </c>
      <c r="CX5983" s="174">
        <v>1106.6969999999999</v>
      </c>
    </row>
    <row r="5984" spans="84:102" x14ac:dyDescent="0.25">
      <c r="CF5984" s="3" t="s">
        <v>3073</v>
      </c>
      <c r="CG5984" s="174">
        <v>134</v>
      </c>
      <c r="CH5984" s="174">
        <v>67568</v>
      </c>
      <c r="CI5984" s="174">
        <v>5</v>
      </c>
      <c r="CJ5984" s="174">
        <v>1106.644</v>
      </c>
      <c r="CK5984" s="174">
        <v>1106.644</v>
      </c>
      <c r="CU5984" s="174">
        <v>134</v>
      </c>
      <c r="CV5984" s="174">
        <v>67568</v>
      </c>
      <c r="CW5984" s="174">
        <v>5</v>
      </c>
      <c r="CX5984" s="174">
        <v>1106.644</v>
      </c>
    </row>
    <row r="5985" spans="84:102" x14ac:dyDescent="0.25">
      <c r="CF5985" s="3" t="s">
        <v>3073</v>
      </c>
      <c r="CG5985" s="174">
        <v>1257</v>
      </c>
      <c r="CH5985" s="174">
        <v>127581</v>
      </c>
      <c r="CI5985" s="174">
        <v>5</v>
      </c>
      <c r="CJ5985" s="174">
        <v>1106.6389999999999</v>
      </c>
      <c r="CK5985" s="174">
        <v>1106.6389999999999</v>
      </c>
      <c r="CU5985" s="174">
        <v>1257</v>
      </c>
      <c r="CV5985" s="174">
        <v>127581</v>
      </c>
      <c r="CW5985" s="174">
        <v>5</v>
      </c>
      <c r="CX5985" s="174">
        <v>1106.6389999999999</v>
      </c>
    </row>
    <row r="5986" spans="84:102" x14ac:dyDescent="0.25">
      <c r="CF5986" s="3" t="s">
        <v>3073</v>
      </c>
      <c r="CG5986" s="174">
        <v>107</v>
      </c>
      <c r="CH5986" s="174">
        <v>68162</v>
      </c>
      <c r="CI5986" s="174">
        <v>5</v>
      </c>
      <c r="CJ5986" s="174">
        <v>1106.4159999999999</v>
      </c>
      <c r="CK5986" s="174">
        <v>1106.4159999999999</v>
      </c>
      <c r="CU5986" s="174">
        <v>107</v>
      </c>
      <c r="CV5986" s="174">
        <v>68162</v>
      </c>
      <c r="CW5986" s="174">
        <v>5</v>
      </c>
      <c r="CX5986" s="174">
        <v>1106.4159999999999</v>
      </c>
    </row>
    <row r="5987" spans="84:102" x14ac:dyDescent="0.25">
      <c r="CF5987" s="3" t="s">
        <v>3073</v>
      </c>
      <c r="CG5987" s="174">
        <v>71900</v>
      </c>
      <c r="CH5987" s="174">
        <v>1642</v>
      </c>
      <c r="CI5987" s="174">
        <v>5</v>
      </c>
      <c r="CJ5987" s="174">
        <v>1106.3219999999999</v>
      </c>
      <c r="CK5987" s="174">
        <v>1106.3219999999999</v>
      </c>
      <c r="CU5987" s="174">
        <v>71900</v>
      </c>
      <c r="CV5987" s="174">
        <v>1642</v>
      </c>
      <c r="CW5987" s="174">
        <v>5</v>
      </c>
      <c r="CX5987" s="174">
        <v>1106.3219999999999</v>
      </c>
    </row>
    <row r="5988" spans="84:102" x14ac:dyDescent="0.25">
      <c r="CF5988" s="3" t="s">
        <v>3073</v>
      </c>
      <c r="CG5988" s="174">
        <v>115165</v>
      </c>
      <c r="CH5988" s="174">
        <v>978</v>
      </c>
      <c r="CI5988" s="174">
        <v>5</v>
      </c>
      <c r="CJ5988" s="174">
        <v>1106.27</v>
      </c>
      <c r="CK5988" s="174">
        <v>1106.27</v>
      </c>
      <c r="CU5988" s="174">
        <v>115165</v>
      </c>
      <c r="CV5988" s="174">
        <v>978</v>
      </c>
      <c r="CW5988" s="174">
        <v>5</v>
      </c>
      <c r="CX5988" s="174">
        <v>1106.27</v>
      </c>
    </row>
    <row r="5989" spans="84:102" x14ac:dyDescent="0.25">
      <c r="CF5989" s="3" t="s">
        <v>3073</v>
      </c>
      <c r="CG5989" s="174">
        <v>71129</v>
      </c>
      <c r="CH5989" s="174">
        <v>1658</v>
      </c>
      <c r="CI5989" s="174">
        <v>5</v>
      </c>
      <c r="CJ5989" s="174">
        <v>1106.0029999999999</v>
      </c>
      <c r="CK5989" s="174">
        <v>1106.0029999999999</v>
      </c>
      <c r="CU5989" s="174">
        <v>71129</v>
      </c>
      <c r="CV5989" s="174">
        <v>1658</v>
      </c>
      <c r="CW5989" s="174">
        <v>5</v>
      </c>
      <c r="CX5989" s="174">
        <v>1106.0029999999999</v>
      </c>
    </row>
    <row r="5990" spans="84:102" x14ac:dyDescent="0.25">
      <c r="CF5990" s="3" t="s">
        <v>3073</v>
      </c>
      <c r="CG5990" s="174">
        <v>150098</v>
      </c>
      <c r="CH5990" s="174">
        <v>2689</v>
      </c>
      <c r="CI5990" s="174">
        <v>5</v>
      </c>
      <c r="CJ5990" s="174">
        <v>1105.864</v>
      </c>
      <c r="CK5990" s="174">
        <v>1105.864</v>
      </c>
      <c r="CU5990" s="174">
        <v>150098</v>
      </c>
      <c r="CV5990" s="174">
        <v>2689</v>
      </c>
      <c r="CW5990" s="174">
        <v>5</v>
      </c>
      <c r="CX5990" s="174">
        <v>1105.864</v>
      </c>
    </row>
    <row r="5991" spans="84:102" x14ac:dyDescent="0.25">
      <c r="CF5991" s="3" t="s">
        <v>3073</v>
      </c>
      <c r="CG5991" s="174">
        <v>1810</v>
      </c>
      <c r="CH5991" s="174">
        <v>50957</v>
      </c>
      <c r="CI5991" s="174">
        <v>5</v>
      </c>
      <c r="CJ5991" s="174">
        <v>1105.566</v>
      </c>
      <c r="CK5991" s="174">
        <v>1105.566</v>
      </c>
      <c r="CU5991" s="174">
        <v>1810</v>
      </c>
      <c r="CV5991" s="174">
        <v>50957</v>
      </c>
      <c r="CW5991" s="174">
        <v>5</v>
      </c>
      <c r="CX5991" s="174">
        <v>1105.566</v>
      </c>
    </row>
    <row r="5992" spans="84:102" x14ac:dyDescent="0.25">
      <c r="CF5992" s="3" t="s">
        <v>3073</v>
      </c>
      <c r="CG5992" s="174">
        <v>80275</v>
      </c>
      <c r="CH5992" s="174">
        <v>1593</v>
      </c>
      <c r="CI5992" s="174">
        <v>5</v>
      </c>
      <c r="CJ5992" s="174">
        <v>1105.539</v>
      </c>
      <c r="CK5992" s="174">
        <v>1105.539</v>
      </c>
      <c r="CU5992" s="174">
        <v>80275</v>
      </c>
      <c r="CV5992" s="174">
        <v>1593</v>
      </c>
      <c r="CW5992" s="174">
        <v>5</v>
      </c>
      <c r="CX5992" s="174">
        <v>1105.539</v>
      </c>
    </row>
    <row r="5993" spans="84:102" x14ac:dyDescent="0.25">
      <c r="CF5993" s="3" t="s">
        <v>3073</v>
      </c>
      <c r="CG5993" s="174">
        <v>2600</v>
      </c>
      <c r="CH5993" s="174">
        <v>44763</v>
      </c>
      <c r="CI5993" s="174">
        <v>5</v>
      </c>
      <c r="CJ5993" s="174">
        <v>1105.309</v>
      </c>
      <c r="CK5993" s="174">
        <v>1105.309</v>
      </c>
      <c r="CU5993" s="174">
        <v>2600</v>
      </c>
      <c r="CV5993" s="174">
        <v>44763</v>
      </c>
      <c r="CW5993" s="174">
        <v>5</v>
      </c>
      <c r="CX5993" s="174">
        <v>1105.309</v>
      </c>
    </row>
    <row r="5994" spans="84:102" x14ac:dyDescent="0.25">
      <c r="CF5994" s="3" t="s">
        <v>3073</v>
      </c>
      <c r="CG5994" s="174">
        <v>630</v>
      </c>
      <c r="CH5994" s="174">
        <v>88180</v>
      </c>
      <c r="CI5994" s="174">
        <v>5</v>
      </c>
      <c r="CJ5994" s="174">
        <v>1105.2860000000001</v>
      </c>
      <c r="CK5994" s="174">
        <v>1105.2860000000001</v>
      </c>
      <c r="CU5994" s="174">
        <v>630</v>
      </c>
      <c r="CV5994" s="174">
        <v>88180</v>
      </c>
      <c r="CW5994" s="174">
        <v>5</v>
      </c>
      <c r="CX5994" s="174">
        <v>1105.2860000000001</v>
      </c>
    </row>
    <row r="5995" spans="84:102" x14ac:dyDescent="0.25">
      <c r="CF5995" s="3" t="s">
        <v>3073</v>
      </c>
      <c r="CG5995" s="174">
        <v>179323</v>
      </c>
      <c r="CH5995" s="174">
        <v>3438</v>
      </c>
      <c r="CI5995" s="174">
        <v>5</v>
      </c>
      <c r="CJ5995" s="174">
        <v>1105.24</v>
      </c>
      <c r="CK5995" s="174">
        <v>1105.24</v>
      </c>
      <c r="CU5995" s="174">
        <v>179323</v>
      </c>
      <c r="CV5995" s="174">
        <v>3438</v>
      </c>
      <c r="CW5995" s="174">
        <v>5</v>
      </c>
      <c r="CX5995" s="174">
        <v>1105.24</v>
      </c>
    </row>
    <row r="5996" spans="84:102" x14ac:dyDescent="0.25">
      <c r="CF5996" s="3" t="s">
        <v>3073</v>
      </c>
      <c r="CG5996" s="174">
        <v>101607</v>
      </c>
      <c r="CH5996" s="174">
        <v>784</v>
      </c>
      <c r="CI5996" s="174">
        <v>5</v>
      </c>
      <c r="CJ5996" s="174">
        <v>1104.8900000000001</v>
      </c>
      <c r="CK5996" s="174">
        <v>1104.8900000000001</v>
      </c>
      <c r="CU5996" s="174">
        <v>101607</v>
      </c>
      <c r="CV5996" s="174">
        <v>784</v>
      </c>
      <c r="CW5996" s="174">
        <v>5</v>
      </c>
      <c r="CX5996" s="174">
        <v>1104.8900000000001</v>
      </c>
    </row>
    <row r="5997" spans="84:102" x14ac:dyDescent="0.25">
      <c r="CF5997" s="3" t="s">
        <v>3073</v>
      </c>
      <c r="CG5997" s="174">
        <v>2064</v>
      </c>
      <c r="CH5997" s="174">
        <v>154546</v>
      </c>
      <c r="CI5997" s="174">
        <v>5</v>
      </c>
      <c r="CJ5997" s="174">
        <v>1104.6189999999999</v>
      </c>
      <c r="CK5997" s="174">
        <v>1104.6189999999999</v>
      </c>
      <c r="CU5997" s="174">
        <v>2064</v>
      </c>
      <c r="CV5997" s="174">
        <v>154546</v>
      </c>
      <c r="CW5997" s="174">
        <v>5</v>
      </c>
      <c r="CX5997" s="174">
        <v>1104.6189999999999</v>
      </c>
    </row>
    <row r="5998" spans="84:102" x14ac:dyDescent="0.25">
      <c r="CF5998" s="3" t="s">
        <v>3073</v>
      </c>
      <c r="CG5998" s="174">
        <v>31520</v>
      </c>
      <c r="CH5998" s="174">
        <v>3834</v>
      </c>
      <c r="CI5998" s="174">
        <v>5</v>
      </c>
      <c r="CJ5998" s="174">
        <v>1104.5909999999999</v>
      </c>
      <c r="CK5998" s="174">
        <v>1104.5909999999999</v>
      </c>
      <c r="CU5998" s="174">
        <v>31520</v>
      </c>
      <c r="CV5998" s="174">
        <v>3834</v>
      </c>
      <c r="CW5998" s="174">
        <v>5</v>
      </c>
      <c r="CX5998" s="174">
        <v>1104.5909999999999</v>
      </c>
    </row>
    <row r="5999" spans="84:102" x14ac:dyDescent="0.25">
      <c r="CF5999" s="3" t="s">
        <v>3073</v>
      </c>
      <c r="CG5999" s="174">
        <v>99271</v>
      </c>
      <c r="CH5999" s="174">
        <v>1446</v>
      </c>
      <c r="CI5999" s="174">
        <v>5</v>
      </c>
      <c r="CJ5999" s="174">
        <v>1104.2809999999999</v>
      </c>
      <c r="CK5999" s="174">
        <v>1104.2809999999999</v>
      </c>
      <c r="CU5999" s="174">
        <v>99271</v>
      </c>
      <c r="CV5999" s="174">
        <v>1446</v>
      </c>
      <c r="CW5999" s="174">
        <v>5</v>
      </c>
      <c r="CX5999" s="174">
        <v>1104.2809999999999</v>
      </c>
    </row>
    <row r="6000" spans="84:102" x14ac:dyDescent="0.25">
      <c r="CF6000" s="3" t="s">
        <v>3073</v>
      </c>
      <c r="CG6000" s="174">
        <v>512</v>
      </c>
      <c r="CH6000" s="174">
        <v>85203</v>
      </c>
      <c r="CI6000" s="174">
        <v>5</v>
      </c>
      <c r="CJ6000" s="174">
        <v>1104.2380000000001</v>
      </c>
      <c r="CK6000" s="174">
        <v>1104.2380000000001</v>
      </c>
      <c r="CU6000" s="174">
        <v>512</v>
      </c>
      <c r="CV6000" s="174">
        <v>85203</v>
      </c>
      <c r="CW6000" s="174">
        <v>5</v>
      </c>
      <c r="CX6000" s="174">
        <v>1104.2380000000001</v>
      </c>
    </row>
    <row r="6001" spans="84:102" x14ac:dyDescent="0.25">
      <c r="CF6001" s="3" t="s">
        <v>3073</v>
      </c>
      <c r="CG6001" s="174">
        <v>1753</v>
      </c>
      <c r="CH6001" s="174">
        <v>58799</v>
      </c>
      <c r="CI6001" s="174">
        <v>5</v>
      </c>
      <c r="CJ6001" s="174">
        <v>1104.0820000000001</v>
      </c>
      <c r="CK6001" s="174">
        <v>1104.0820000000001</v>
      </c>
      <c r="CU6001" s="174">
        <v>1753</v>
      </c>
      <c r="CV6001" s="174">
        <v>58799</v>
      </c>
      <c r="CW6001" s="174">
        <v>5</v>
      </c>
      <c r="CX6001" s="174">
        <v>1104.0820000000001</v>
      </c>
    </row>
    <row r="6002" spans="84:102" x14ac:dyDescent="0.25">
      <c r="CF6002" s="3" t="s">
        <v>3073</v>
      </c>
      <c r="CG6002" s="174">
        <v>137306</v>
      </c>
      <c r="CH6002" s="174">
        <v>1194</v>
      </c>
      <c r="CI6002" s="174">
        <v>5</v>
      </c>
      <c r="CJ6002" s="174">
        <v>1103.662</v>
      </c>
      <c r="CK6002" s="174">
        <v>1103.662</v>
      </c>
      <c r="CU6002" s="174">
        <v>137306</v>
      </c>
      <c r="CV6002" s="174">
        <v>1194</v>
      </c>
      <c r="CW6002" s="174">
        <v>5</v>
      </c>
      <c r="CX6002" s="174">
        <v>1103.662</v>
      </c>
    </row>
    <row r="6003" spans="84:102" x14ac:dyDescent="0.25">
      <c r="CF6003" s="3" t="s">
        <v>3073</v>
      </c>
      <c r="CG6003" s="174">
        <v>141902</v>
      </c>
      <c r="CH6003" s="174">
        <v>2744</v>
      </c>
      <c r="CI6003" s="174">
        <v>5</v>
      </c>
      <c r="CJ6003" s="174">
        <v>1103.6400000000001</v>
      </c>
      <c r="CK6003" s="174">
        <v>1103.6400000000001</v>
      </c>
      <c r="CU6003" s="174">
        <v>141902</v>
      </c>
      <c r="CV6003" s="174">
        <v>2744</v>
      </c>
      <c r="CW6003" s="174">
        <v>5</v>
      </c>
      <c r="CX6003" s="174">
        <v>1103.6400000000001</v>
      </c>
    </row>
    <row r="6004" spans="84:102" x14ac:dyDescent="0.25">
      <c r="CF6004" s="3" t="s">
        <v>3073</v>
      </c>
      <c r="CG6004" s="174">
        <v>1265</v>
      </c>
      <c r="CH6004" s="174">
        <v>125861</v>
      </c>
      <c r="CI6004" s="174">
        <v>5</v>
      </c>
      <c r="CJ6004" s="174">
        <v>1103.623</v>
      </c>
      <c r="CK6004" s="174">
        <v>1103.623</v>
      </c>
      <c r="CU6004" s="174">
        <v>1265</v>
      </c>
      <c r="CV6004" s="174">
        <v>125861</v>
      </c>
      <c r="CW6004" s="174">
        <v>5</v>
      </c>
      <c r="CX6004" s="174">
        <v>1103.623</v>
      </c>
    </row>
    <row r="6005" spans="84:102" x14ac:dyDescent="0.25">
      <c r="CF6005" s="3" t="s">
        <v>3073</v>
      </c>
      <c r="CG6005" s="174">
        <v>2689</v>
      </c>
      <c r="CH6005" s="174">
        <v>150098</v>
      </c>
      <c r="CI6005" s="174">
        <v>5</v>
      </c>
      <c r="CJ6005" s="174">
        <v>1103.3430000000001</v>
      </c>
      <c r="CK6005" s="174">
        <v>1103.3430000000001</v>
      </c>
      <c r="CU6005" s="174">
        <v>2689</v>
      </c>
      <c r="CV6005" s="174">
        <v>150098</v>
      </c>
      <c r="CW6005" s="174">
        <v>5</v>
      </c>
      <c r="CX6005" s="174">
        <v>1103.3430000000001</v>
      </c>
    </row>
    <row r="6006" spans="84:102" x14ac:dyDescent="0.25">
      <c r="CF6006" s="3" t="s">
        <v>3073</v>
      </c>
      <c r="CG6006" s="174">
        <v>3252</v>
      </c>
      <c r="CH6006" s="174">
        <v>157187</v>
      </c>
      <c r="CI6006" s="174">
        <v>5</v>
      </c>
      <c r="CJ6006" s="174">
        <v>1102.972</v>
      </c>
      <c r="CK6006" s="174">
        <v>1102.972</v>
      </c>
      <c r="CU6006" s="174">
        <v>3252</v>
      </c>
      <c r="CV6006" s="174">
        <v>157187</v>
      </c>
      <c r="CW6006" s="174">
        <v>5</v>
      </c>
      <c r="CX6006" s="174">
        <v>1102.972</v>
      </c>
    </row>
    <row r="6007" spans="84:102" x14ac:dyDescent="0.25">
      <c r="CF6007" s="3" t="s">
        <v>3073</v>
      </c>
      <c r="CG6007" s="174">
        <v>514</v>
      </c>
      <c r="CH6007" s="174">
        <v>85328</v>
      </c>
      <c r="CI6007" s="174">
        <v>5</v>
      </c>
      <c r="CJ6007" s="174">
        <v>1102.896</v>
      </c>
      <c r="CK6007" s="174">
        <v>1102.896</v>
      </c>
      <c r="CU6007" s="174">
        <v>514</v>
      </c>
      <c r="CV6007" s="174">
        <v>85328</v>
      </c>
      <c r="CW6007" s="174">
        <v>5</v>
      </c>
      <c r="CX6007" s="174">
        <v>1102.896</v>
      </c>
    </row>
    <row r="6008" spans="84:102" x14ac:dyDescent="0.25">
      <c r="CF6008" s="3" t="s">
        <v>3073</v>
      </c>
      <c r="CG6008" s="174">
        <v>245</v>
      </c>
      <c r="CH6008" s="174">
        <v>69934</v>
      </c>
      <c r="CI6008" s="174">
        <v>5</v>
      </c>
      <c r="CJ6008" s="174">
        <v>1102.646</v>
      </c>
      <c r="CK6008" s="174">
        <v>1102.646</v>
      </c>
      <c r="CU6008" s="174">
        <v>245</v>
      </c>
      <c r="CV6008" s="174">
        <v>69934</v>
      </c>
      <c r="CW6008" s="174">
        <v>5</v>
      </c>
      <c r="CX6008" s="174">
        <v>1102.646</v>
      </c>
    </row>
    <row r="6009" spans="84:102" x14ac:dyDescent="0.25">
      <c r="CF6009" s="3" t="s">
        <v>3073</v>
      </c>
      <c r="CG6009" s="174">
        <v>214</v>
      </c>
      <c r="CH6009" s="174">
        <v>69555</v>
      </c>
      <c r="CI6009" s="174">
        <v>5</v>
      </c>
      <c r="CJ6009" s="174">
        <v>1102.5509999999999</v>
      </c>
      <c r="CK6009" s="174">
        <v>1102.5509999999999</v>
      </c>
      <c r="CU6009" s="174">
        <v>214</v>
      </c>
      <c r="CV6009" s="174">
        <v>69555</v>
      </c>
      <c r="CW6009" s="174">
        <v>5</v>
      </c>
      <c r="CX6009" s="174">
        <v>1102.5509999999999</v>
      </c>
    </row>
    <row r="6010" spans="84:102" x14ac:dyDescent="0.25">
      <c r="CF6010" s="3" t="s">
        <v>3073</v>
      </c>
      <c r="CG6010" s="174">
        <v>77300</v>
      </c>
      <c r="CH6010" s="174">
        <v>347</v>
      </c>
      <c r="CI6010" s="174">
        <v>5</v>
      </c>
      <c r="CJ6010" s="174">
        <v>1102.376</v>
      </c>
      <c r="CK6010" s="174">
        <v>1102.376</v>
      </c>
      <c r="CU6010" s="174">
        <v>77300</v>
      </c>
      <c r="CV6010" s="174">
        <v>347</v>
      </c>
      <c r="CW6010" s="174">
        <v>5</v>
      </c>
      <c r="CX6010" s="174">
        <v>1102.376</v>
      </c>
    </row>
    <row r="6011" spans="84:102" x14ac:dyDescent="0.25">
      <c r="CF6011" s="3" t="s">
        <v>3073</v>
      </c>
      <c r="CG6011" s="174">
        <v>65</v>
      </c>
      <c r="CH6011" s="174">
        <v>63704</v>
      </c>
      <c r="CI6011" s="174">
        <v>5</v>
      </c>
      <c r="CJ6011" s="174">
        <v>1101.827</v>
      </c>
      <c r="CK6011" s="174">
        <v>1101.827</v>
      </c>
      <c r="CU6011" s="174">
        <v>65</v>
      </c>
      <c r="CV6011" s="174">
        <v>63704</v>
      </c>
      <c r="CW6011" s="174">
        <v>5</v>
      </c>
      <c r="CX6011" s="174">
        <v>1101.827</v>
      </c>
    </row>
    <row r="6012" spans="84:102" x14ac:dyDescent="0.25">
      <c r="CF6012" s="3" t="s">
        <v>3073</v>
      </c>
      <c r="CG6012" s="174">
        <v>1726</v>
      </c>
      <c r="CH6012" s="174">
        <v>59853</v>
      </c>
      <c r="CI6012" s="174">
        <v>5</v>
      </c>
      <c r="CJ6012" s="174">
        <v>1101.586</v>
      </c>
      <c r="CK6012" s="174">
        <v>1101.586</v>
      </c>
      <c r="CU6012" s="174">
        <v>1726</v>
      </c>
      <c r="CV6012" s="174">
        <v>59853</v>
      </c>
      <c r="CW6012" s="174">
        <v>5</v>
      </c>
      <c r="CX6012" s="174">
        <v>1101.586</v>
      </c>
    </row>
    <row r="6013" spans="84:102" x14ac:dyDescent="0.25">
      <c r="CF6013" s="3" t="s">
        <v>3073</v>
      </c>
      <c r="CG6013" s="174">
        <v>69139</v>
      </c>
      <c r="CH6013" s="174">
        <v>176</v>
      </c>
      <c r="CI6013" s="174">
        <v>5</v>
      </c>
      <c r="CJ6013" s="174">
        <v>1101.5429999999999</v>
      </c>
      <c r="CK6013" s="174">
        <v>1101.5429999999999</v>
      </c>
      <c r="CU6013" s="174">
        <v>69139</v>
      </c>
      <c r="CV6013" s="174">
        <v>176</v>
      </c>
      <c r="CW6013" s="174">
        <v>5</v>
      </c>
      <c r="CX6013" s="174">
        <v>1101.5429999999999</v>
      </c>
    </row>
    <row r="6014" spans="84:102" x14ac:dyDescent="0.25">
      <c r="CF6014" s="3" t="s">
        <v>3073</v>
      </c>
      <c r="CG6014" s="174">
        <v>138398</v>
      </c>
      <c r="CH6014" s="174">
        <v>1117</v>
      </c>
      <c r="CI6014" s="174">
        <v>5</v>
      </c>
      <c r="CJ6014" s="174">
        <v>1101.1210000000001</v>
      </c>
      <c r="CK6014" s="174">
        <v>1101.1210000000001</v>
      </c>
      <c r="CU6014" s="174">
        <v>138398</v>
      </c>
      <c r="CV6014" s="174">
        <v>1117</v>
      </c>
      <c r="CW6014" s="174">
        <v>5</v>
      </c>
      <c r="CX6014" s="174">
        <v>1101.1210000000001</v>
      </c>
    </row>
    <row r="6015" spans="84:102" x14ac:dyDescent="0.25">
      <c r="CF6015" s="3" t="s">
        <v>3073</v>
      </c>
      <c r="CG6015" s="174">
        <v>318</v>
      </c>
      <c r="CH6015" s="174">
        <v>75744</v>
      </c>
      <c r="CI6015" s="174">
        <v>5</v>
      </c>
      <c r="CJ6015" s="174">
        <v>1100.5450000000001</v>
      </c>
      <c r="CK6015" s="174">
        <v>1100.5450000000001</v>
      </c>
      <c r="CU6015" s="174">
        <v>318</v>
      </c>
      <c r="CV6015" s="174">
        <v>75744</v>
      </c>
      <c r="CW6015" s="174">
        <v>5</v>
      </c>
      <c r="CX6015" s="174">
        <v>1100.5450000000001</v>
      </c>
    </row>
    <row r="6016" spans="84:102" x14ac:dyDescent="0.25">
      <c r="CF6016" s="3" t="s">
        <v>3073</v>
      </c>
      <c r="CG6016" s="174">
        <v>59</v>
      </c>
      <c r="CH6016" s="174">
        <v>63782</v>
      </c>
      <c r="CI6016" s="174">
        <v>5</v>
      </c>
      <c r="CJ6016" s="174">
        <v>1100.347</v>
      </c>
      <c r="CK6016" s="174">
        <v>1100.347</v>
      </c>
      <c r="CU6016" s="174">
        <v>59</v>
      </c>
      <c r="CV6016" s="174">
        <v>63782</v>
      </c>
      <c r="CW6016" s="174">
        <v>5</v>
      </c>
      <c r="CX6016" s="174">
        <v>1100.347</v>
      </c>
    </row>
    <row r="6017" spans="84:102" x14ac:dyDescent="0.25">
      <c r="CF6017" s="3" t="s">
        <v>3073</v>
      </c>
      <c r="CG6017" s="174">
        <v>2579</v>
      </c>
      <c r="CH6017" s="174">
        <v>41693</v>
      </c>
      <c r="CI6017" s="174">
        <v>5</v>
      </c>
      <c r="CJ6017" s="174">
        <v>1100.336</v>
      </c>
      <c r="CK6017" s="174">
        <v>1100.336</v>
      </c>
      <c r="CU6017" s="174">
        <v>2579</v>
      </c>
      <c r="CV6017" s="174">
        <v>41693</v>
      </c>
      <c r="CW6017" s="174">
        <v>5</v>
      </c>
      <c r="CX6017" s="174">
        <v>1100.336</v>
      </c>
    </row>
    <row r="6018" spans="84:102" x14ac:dyDescent="0.25">
      <c r="CF6018" s="3" t="s">
        <v>3073</v>
      </c>
      <c r="CG6018" s="174">
        <v>1117</v>
      </c>
      <c r="CH6018" s="174">
        <v>138398</v>
      </c>
      <c r="CI6018" s="174">
        <v>5</v>
      </c>
      <c r="CJ6018" s="174">
        <v>1100.3</v>
      </c>
      <c r="CK6018" s="174">
        <v>1100.3</v>
      </c>
      <c r="CU6018" s="174">
        <v>1117</v>
      </c>
      <c r="CV6018" s="174">
        <v>138398</v>
      </c>
      <c r="CW6018" s="174">
        <v>5</v>
      </c>
      <c r="CX6018" s="174">
        <v>1100.3</v>
      </c>
    </row>
    <row r="6019" spans="84:102" x14ac:dyDescent="0.25">
      <c r="CF6019" s="3" t="s">
        <v>3073</v>
      </c>
      <c r="CG6019" s="174">
        <v>45357</v>
      </c>
      <c r="CH6019" s="174">
        <v>2622</v>
      </c>
      <c r="CI6019" s="174">
        <v>5</v>
      </c>
      <c r="CJ6019" s="174">
        <v>1100.097</v>
      </c>
      <c r="CK6019" s="174">
        <v>1100.097</v>
      </c>
      <c r="CU6019" s="174">
        <v>45357</v>
      </c>
      <c r="CV6019" s="174">
        <v>2622</v>
      </c>
      <c r="CW6019" s="174">
        <v>5</v>
      </c>
      <c r="CX6019" s="174">
        <v>1100.097</v>
      </c>
    </row>
    <row r="6020" spans="84:102" x14ac:dyDescent="0.25">
      <c r="CF6020" s="3" t="s">
        <v>3073</v>
      </c>
      <c r="CG6020" s="174">
        <v>29683</v>
      </c>
      <c r="CH6020" s="174">
        <v>2396</v>
      </c>
      <c r="CI6020" s="174">
        <v>5</v>
      </c>
      <c r="CJ6020" s="174">
        <v>1100.086</v>
      </c>
      <c r="CK6020" s="174">
        <v>1100.086</v>
      </c>
      <c r="CU6020" s="174">
        <v>29683</v>
      </c>
      <c r="CV6020" s="174">
        <v>2396</v>
      </c>
      <c r="CW6020" s="174">
        <v>5</v>
      </c>
      <c r="CX6020" s="174">
        <v>1100.086</v>
      </c>
    </row>
    <row r="6021" spans="84:102" x14ac:dyDescent="0.25">
      <c r="CF6021" s="3" t="s">
        <v>3073</v>
      </c>
      <c r="CG6021" s="174">
        <v>89445</v>
      </c>
      <c r="CH6021" s="174">
        <v>648</v>
      </c>
      <c r="CI6021" s="174">
        <v>5</v>
      </c>
      <c r="CJ6021" s="174">
        <v>1099.088</v>
      </c>
      <c r="CK6021" s="174">
        <v>1099.088</v>
      </c>
      <c r="CU6021" s="174">
        <v>89445</v>
      </c>
      <c r="CV6021" s="174">
        <v>648</v>
      </c>
      <c r="CW6021" s="174">
        <v>5</v>
      </c>
      <c r="CX6021" s="174">
        <v>1099.088</v>
      </c>
    </row>
    <row r="6022" spans="84:102" x14ac:dyDescent="0.25">
      <c r="CF6022" s="3" t="s">
        <v>3073</v>
      </c>
      <c r="CG6022" s="174">
        <v>156</v>
      </c>
      <c r="CH6022" s="174">
        <v>68214</v>
      </c>
      <c r="CI6022" s="174">
        <v>5</v>
      </c>
      <c r="CJ6022" s="174">
        <v>1098.9000000000001</v>
      </c>
      <c r="CK6022" s="174">
        <v>1098.9000000000001</v>
      </c>
      <c r="CU6022" s="174">
        <v>156</v>
      </c>
      <c r="CV6022" s="174">
        <v>68214</v>
      </c>
      <c r="CW6022" s="174">
        <v>5</v>
      </c>
      <c r="CX6022" s="174">
        <v>1098.9000000000001</v>
      </c>
    </row>
    <row r="6023" spans="84:102" x14ac:dyDescent="0.25">
      <c r="CF6023" s="3" t="s">
        <v>3073</v>
      </c>
      <c r="CG6023" s="174">
        <v>136702</v>
      </c>
      <c r="CH6023" s="174">
        <v>1087</v>
      </c>
      <c r="CI6023" s="174">
        <v>5</v>
      </c>
      <c r="CJ6023" s="174">
        <v>1098.8340000000001</v>
      </c>
      <c r="CK6023" s="174">
        <v>1098.8340000000001</v>
      </c>
      <c r="CU6023" s="174">
        <v>136702</v>
      </c>
      <c r="CV6023" s="174">
        <v>1087</v>
      </c>
      <c r="CW6023" s="174">
        <v>5</v>
      </c>
      <c r="CX6023" s="174">
        <v>1098.8340000000001</v>
      </c>
    </row>
    <row r="6024" spans="84:102" x14ac:dyDescent="0.25">
      <c r="CF6024" s="3" t="s">
        <v>3073</v>
      </c>
      <c r="CG6024" s="174">
        <v>1834</v>
      </c>
      <c r="CH6024" s="174">
        <v>52203</v>
      </c>
      <c r="CI6024" s="174">
        <v>5</v>
      </c>
      <c r="CJ6024" s="174">
        <v>1098.5920000000001</v>
      </c>
      <c r="CK6024" s="174">
        <v>1098.5920000000001</v>
      </c>
      <c r="CU6024" s="174">
        <v>1834</v>
      </c>
      <c r="CV6024" s="174">
        <v>52203</v>
      </c>
      <c r="CW6024" s="174">
        <v>5</v>
      </c>
      <c r="CX6024" s="174">
        <v>1098.5920000000001</v>
      </c>
    </row>
    <row r="6025" spans="84:102" x14ac:dyDescent="0.25">
      <c r="CF6025" s="3" t="s">
        <v>3073</v>
      </c>
      <c r="CG6025" s="174">
        <v>158751</v>
      </c>
      <c r="CH6025" s="174">
        <v>2990</v>
      </c>
      <c r="CI6025" s="174">
        <v>5</v>
      </c>
      <c r="CJ6025" s="174">
        <v>1098.5440000000001</v>
      </c>
      <c r="CK6025" s="174">
        <v>1098.5440000000001</v>
      </c>
      <c r="CU6025" s="174">
        <v>158751</v>
      </c>
      <c r="CV6025" s="174">
        <v>2990</v>
      </c>
      <c r="CW6025" s="174">
        <v>5</v>
      </c>
      <c r="CX6025" s="174">
        <v>1098.5440000000001</v>
      </c>
    </row>
    <row r="6026" spans="84:102" x14ac:dyDescent="0.25">
      <c r="CF6026" s="3" t="s">
        <v>3073</v>
      </c>
      <c r="CG6026" s="174">
        <v>156459</v>
      </c>
      <c r="CH6026" s="174">
        <v>3199</v>
      </c>
      <c r="CI6026" s="174">
        <v>5</v>
      </c>
      <c r="CJ6026" s="174">
        <v>1098.335</v>
      </c>
      <c r="CK6026" s="174">
        <v>1098.335</v>
      </c>
      <c r="CU6026" s="174">
        <v>156459</v>
      </c>
      <c r="CV6026" s="174">
        <v>3199</v>
      </c>
      <c r="CW6026" s="174">
        <v>5</v>
      </c>
      <c r="CX6026" s="174">
        <v>1098.335</v>
      </c>
    </row>
    <row r="6027" spans="84:102" x14ac:dyDescent="0.25">
      <c r="CF6027" s="3" t="s">
        <v>3073</v>
      </c>
      <c r="CG6027" s="174">
        <v>83290</v>
      </c>
      <c r="CH6027" s="174">
        <v>1555</v>
      </c>
      <c r="CI6027" s="174">
        <v>5</v>
      </c>
      <c r="CJ6027" s="174">
        <v>1098.076</v>
      </c>
      <c r="CK6027" s="174">
        <v>1098.076</v>
      </c>
      <c r="CU6027" s="174">
        <v>83290</v>
      </c>
      <c r="CV6027" s="174">
        <v>1555</v>
      </c>
      <c r="CW6027" s="174">
        <v>5</v>
      </c>
      <c r="CX6027" s="174">
        <v>1098.076</v>
      </c>
    </row>
    <row r="6028" spans="84:102" x14ac:dyDescent="0.25">
      <c r="CF6028" s="3" t="s">
        <v>3073</v>
      </c>
      <c r="CG6028" s="174">
        <v>160230</v>
      </c>
      <c r="CH6028" s="174">
        <v>3014</v>
      </c>
      <c r="CI6028" s="174">
        <v>5</v>
      </c>
      <c r="CJ6028" s="174">
        <v>1098.068</v>
      </c>
      <c r="CK6028" s="174">
        <v>1098.068</v>
      </c>
      <c r="CU6028" s="174">
        <v>160230</v>
      </c>
      <c r="CV6028" s="174">
        <v>3014</v>
      </c>
      <c r="CW6028" s="174">
        <v>5</v>
      </c>
      <c r="CX6028" s="174">
        <v>1098.068</v>
      </c>
    </row>
    <row r="6029" spans="84:102" x14ac:dyDescent="0.25">
      <c r="CF6029" s="3" t="s">
        <v>3073</v>
      </c>
      <c r="CG6029" s="174">
        <v>119626</v>
      </c>
      <c r="CH6029" s="174">
        <v>1006</v>
      </c>
      <c r="CI6029" s="174">
        <v>5</v>
      </c>
      <c r="CJ6029" s="174">
        <v>1097.877</v>
      </c>
      <c r="CK6029" s="174">
        <v>1097.877</v>
      </c>
      <c r="CU6029" s="174">
        <v>119626</v>
      </c>
      <c r="CV6029" s="174">
        <v>1006</v>
      </c>
      <c r="CW6029" s="174">
        <v>5</v>
      </c>
      <c r="CX6029" s="174">
        <v>1097.877</v>
      </c>
    </row>
    <row r="6030" spans="84:102" x14ac:dyDescent="0.25">
      <c r="CF6030" s="3" t="s">
        <v>3073</v>
      </c>
      <c r="CG6030" s="174">
        <v>2454</v>
      </c>
      <c r="CH6030" s="174">
        <v>33412</v>
      </c>
      <c r="CI6030" s="174">
        <v>5</v>
      </c>
      <c r="CJ6030" s="174">
        <v>1097.5119999999999</v>
      </c>
      <c r="CK6030" s="174">
        <v>1097.5119999999999</v>
      </c>
      <c r="CU6030" s="174">
        <v>2454</v>
      </c>
      <c r="CV6030" s="174">
        <v>33412</v>
      </c>
      <c r="CW6030" s="174">
        <v>5</v>
      </c>
      <c r="CX6030" s="174">
        <v>1097.5119999999999</v>
      </c>
    </row>
    <row r="6031" spans="84:102" x14ac:dyDescent="0.25">
      <c r="CF6031" s="3" t="s">
        <v>3073</v>
      </c>
      <c r="CG6031" s="174">
        <v>64</v>
      </c>
      <c r="CH6031" s="174">
        <v>65087</v>
      </c>
      <c r="CI6031" s="174">
        <v>5</v>
      </c>
      <c r="CJ6031" s="174">
        <v>1097.47</v>
      </c>
      <c r="CK6031" s="174">
        <v>1097.47</v>
      </c>
      <c r="CU6031" s="174">
        <v>64</v>
      </c>
      <c r="CV6031" s="174">
        <v>65087</v>
      </c>
      <c r="CW6031" s="174">
        <v>5</v>
      </c>
      <c r="CX6031" s="174">
        <v>1097.47</v>
      </c>
    </row>
    <row r="6032" spans="84:102" x14ac:dyDescent="0.25">
      <c r="CF6032" s="3" t="s">
        <v>3073</v>
      </c>
      <c r="CG6032" s="174">
        <v>84219</v>
      </c>
      <c r="CH6032" s="174">
        <v>459</v>
      </c>
      <c r="CI6032" s="174">
        <v>5</v>
      </c>
      <c r="CJ6032" s="174">
        <v>1097.3710000000001</v>
      </c>
      <c r="CK6032" s="174">
        <v>1097.3710000000001</v>
      </c>
      <c r="CU6032" s="174">
        <v>84219</v>
      </c>
      <c r="CV6032" s="174">
        <v>459</v>
      </c>
      <c r="CW6032" s="174">
        <v>5</v>
      </c>
      <c r="CX6032" s="174">
        <v>1097.3710000000001</v>
      </c>
    </row>
    <row r="6033" spans="84:102" x14ac:dyDescent="0.25">
      <c r="CF6033" s="3" t="s">
        <v>3073</v>
      </c>
      <c r="CG6033" s="174">
        <v>49095</v>
      </c>
      <c r="CH6033" s="174">
        <v>2652</v>
      </c>
      <c r="CI6033" s="174">
        <v>5</v>
      </c>
      <c r="CJ6033" s="174">
        <v>1097.21</v>
      </c>
      <c r="CK6033" s="174">
        <v>1097.21</v>
      </c>
      <c r="CU6033" s="174">
        <v>49095</v>
      </c>
      <c r="CV6033" s="174">
        <v>2652</v>
      </c>
      <c r="CW6033" s="174">
        <v>5</v>
      </c>
      <c r="CX6033" s="174">
        <v>1097.21</v>
      </c>
    </row>
    <row r="6034" spans="84:102" x14ac:dyDescent="0.25">
      <c r="CF6034" s="3" t="s">
        <v>3073</v>
      </c>
      <c r="CG6034" s="174">
        <v>159966</v>
      </c>
      <c r="CH6034" s="174">
        <v>3236</v>
      </c>
      <c r="CI6034" s="174">
        <v>5</v>
      </c>
      <c r="CJ6034" s="174">
        <v>1096.768</v>
      </c>
      <c r="CK6034" s="174">
        <v>1096.768</v>
      </c>
      <c r="CU6034" s="174">
        <v>159966</v>
      </c>
      <c r="CV6034" s="174">
        <v>3236</v>
      </c>
      <c r="CW6034" s="174">
        <v>5</v>
      </c>
      <c r="CX6034" s="174">
        <v>1096.768</v>
      </c>
    </row>
    <row r="6035" spans="84:102" x14ac:dyDescent="0.25">
      <c r="CF6035" s="3" t="s">
        <v>3073</v>
      </c>
      <c r="CG6035" s="174">
        <v>65087</v>
      </c>
      <c r="CH6035" s="174">
        <v>64</v>
      </c>
      <c r="CI6035" s="174">
        <v>5</v>
      </c>
      <c r="CJ6035" s="174">
        <v>1096.5989999999999</v>
      </c>
      <c r="CK6035" s="174">
        <v>1096.5989999999999</v>
      </c>
      <c r="CU6035" s="174">
        <v>65087</v>
      </c>
      <c r="CV6035" s="174">
        <v>64</v>
      </c>
      <c r="CW6035" s="174">
        <v>5</v>
      </c>
      <c r="CX6035" s="174">
        <v>1096.5989999999999</v>
      </c>
    </row>
    <row r="6036" spans="84:102" x14ac:dyDescent="0.25">
      <c r="CF6036" s="3" t="s">
        <v>3073</v>
      </c>
      <c r="CG6036" s="174">
        <v>1006</v>
      </c>
      <c r="CH6036" s="174">
        <v>119626</v>
      </c>
      <c r="CI6036" s="174">
        <v>5</v>
      </c>
      <c r="CJ6036" s="174">
        <v>1096.5730000000001</v>
      </c>
      <c r="CK6036" s="174">
        <v>1096.5730000000001</v>
      </c>
      <c r="CU6036" s="174">
        <v>1006</v>
      </c>
      <c r="CV6036" s="174">
        <v>119626</v>
      </c>
      <c r="CW6036" s="174">
        <v>5</v>
      </c>
      <c r="CX6036" s="174">
        <v>1096.5730000000001</v>
      </c>
    </row>
    <row r="6037" spans="84:102" x14ac:dyDescent="0.25">
      <c r="CF6037" s="3" t="s">
        <v>3073</v>
      </c>
      <c r="CG6037" s="174">
        <v>2827</v>
      </c>
      <c r="CH6037" s="174">
        <v>151076</v>
      </c>
      <c r="CI6037" s="174">
        <v>5</v>
      </c>
      <c r="CJ6037" s="174">
        <v>1096.393</v>
      </c>
      <c r="CK6037" s="174">
        <v>1096.393</v>
      </c>
      <c r="CU6037" s="174">
        <v>2827</v>
      </c>
      <c r="CV6037" s="174">
        <v>151076</v>
      </c>
      <c r="CW6037" s="174">
        <v>5</v>
      </c>
      <c r="CX6037" s="174">
        <v>1096.393</v>
      </c>
    </row>
    <row r="6038" spans="84:102" x14ac:dyDescent="0.25">
      <c r="CF6038" s="3" t="s">
        <v>3073</v>
      </c>
      <c r="CG6038" s="174">
        <v>154567</v>
      </c>
      <c r="CH6038" s="174">
        <v>2977</v>
      </c>
      <c r="CI6038" s="174">
        <v>5</v>
      </c>
      <c r="CJ6038" s="174">
        <v>1096.3869999999999</v>
      </c>
      <c r="CK6038" s="174">
        <v>1096.3869999999999</v>
      </c>
      <c r="CU6038" s="174">
        <v>154567</v>
      </c>
      <c r="CV6038" s="174">
        <v>2977</v>
      </c>
      <c r="CW6038" s="174">
        <v>5</v>
      </c>
      <c r="CX6038" s="174">
        <v>1096.3869999999999</v>
      </c>
    </row>
    <row r="6039" spans="84:102" x14ac:dyDescent="0.25">
      <c r="CF6039" s="3" t="s">
        <v>3073</v>
      </c>
      <c r="CG6039" s="174">
        <v>14055</v>
      </c>
      <c r="CH6039" s="174">
        <v>2159</v>
      </c>
      <c r="CI6039" s="174">
        <v>5</v>
      </c>
      <c r="CJ6039" s="174">
        <v>1096.3119999999999</v>
      </c>
      <c r="CK6039" s="174">
        <v>1096.3119999999999</v>
      </c>
      <c r="CU6039" s="174">
        <v>14055</v>
      </c>
      <c r="CV6039" s="174">
        <v>2159</v>
      </c>
      <c r="CW6039" s="174">
        <v>5</v>
      </c>
      <c r="CX6039" s="174">
        <v>1096.3119999999999</v>
      </c>
    </row>
    <row r="6040" spans="84:102" x14ac:dyDescent="0.25">
      <c r="CF6040" s="3" t="s">
        <v>3073</v>
      </c>
      <c r="CG6040" s="174">
        <v>47246</v>
      </c>
      <c r="CH6040" s="174">
        <v>2621</v>
      </c>
      <c r="CI6040" s="174">
        <v>5</v>
      </c>
      <c r="CJ6040" s="174">
        <v>1096.259</v>
      </c>
      <c r="CK6040" s="174">
        <v>1096.259</v>
      </c>
      <c r="CU6040" s="174">
        <v>47246</v>
      </c>
      <c r="CV6040" s="174">
        <v>2621</v>
      </c>
      <c r="CW6040" s="174">
        <v>5</v>
      </c>
      <c r="CX6040" s="174">
        <v>1096.259</v>
      </c>
    </row>
    <row r="6041" spans="84:102" x14ac:dyDescent="0.25">
      <c r="CF6041" s="3" t="s">
        <v>3073</v>
      </c>
      <c r="CG6041" s="174">
        <v>117714</v>
      </c>
      <c r="CH6041" s="174">
        <v>1336</v>
      </c>
      <c r="CI6041" s="174">
        <v>5</v>
      </c>
      <c r="CJ6041" s="174">
        <v>1095.7619999999999</v>
      </c>
      <c r="CK6041" s="174">
        <v>1095.7619999999999</v>
      </c>
      <c r="CU6041" s="174">
        <v>117714</v>
      </c>
      <c r="CV6041" s="174">
        <v>1336</v>
      </c>
      <c r="CW6041" s="174">
        <v>5</v>
      </c>
      <c r="CX6041" s="174">
        <v>1095.7619999999999</v>
      </c>
    </row>
    <row r="6042" spans="84:102" x14ac:dyDescent="0.25">
      <c r="CF6042" s="3" t="s">
        <v>3073</v>
      </c>
      <c r="CG6042" s="174">
        <v>72581</v>
      </c>
      <c r="CH6042" s="174">
        <v>1641</v>
      </c>
      <c r="CI6042" s="174">
        <v>5</v>
      </c>
      <c r="CJ6042" s="174">
        <v>1095.711</v>
      </c>
      <c r="CK6042" s="174">
        <v>1095.711</v>
      </c>
      <c r="CU6042" s="174">
        <v>72581</v>
      </c>
      <c r="CV6042" s="174">
        <v>1641</v>
      </c>
      <c r="CW6042" s="174">
        <v>5</v>
      </c>
      <c r="CX6042" s="174">
        <v>1095.711</v>
      </c>
    </row>
    <row r="6043" spans="84:102" x14ac:dyDescent="0.25">
      <c r="CF6043" s="3" t="s">
        <v>3073</v>
      </c>
      <c r="CG6043" s="174">
        <v>83858</v>
      </c>
      <c r="CH6043" s="174">
        <v>560</v>
      </c>
      <c r="CI6043" s="174">
        <v>5</v>
      </c>
      <c r="CJ6043" s="174">
        <v>1095.5940000000001</v>
      </c>
      <c r="CK6043" s="174">
        <v>1095.5940000000001</v>
      </c>
      <c r="CU6043" s="174">
        <v>83858</v>
      </c>
      <c r="CV6043" s="174">
        <v>560</v>
      </c>
      <c r="CW6043" s="174">
        <v>5</v>
      </c>
      <c r="CX6043" s="174">
        <v>1095.5940000000001</v>
      </c>
    </row>
    <row r="6044" spans="84:102" x14ac:dyDescent="0.25">
      <c r="CF6044" s="3" t="s">
        <v>3073</v>
      </c>
      <c r="CG6044" s="174">
        <v>111723</v>
      </c>
      <c r="CH6044" s="174">
        <v>2082</v>
      </c>
      <c r="CI6044" s="174">
        <v>5</v>
      </c>
      <c r="CJ6044" s="174">
        <v>1095.5650000000001</v>
      </c>
      <c r="CK6044" s="174">
        <v>1095.5650000000001</v>
      </c>
      <c r="CU6044" s="174">
        <v>111723</v>
      </c>
      <c r="CV6044" s="174">
        <v>2082</v>
      </c>
      <c r="CW6044" s="174">
        <v>5</v>
      </c>
      <c r="CX6044" s="174">
        <v>1095.5650000000001</v>
      </c>
    </row>
    <row r="6045" spans="84:102" x14ac:dyDescent="0.25">
      <c r="CF6045" s="3" t="s">
        <v>3073</v>
      </c>
      <c r="CG6045" s="174">
        <v>968</v>
      </c>
      <c r="CH6045" s="174">
        <v>117137</v>
      </c>
      <c r="CI6045" s="174">
        <v>5</v>
      </c>
      <c r="CJ6045" s="174">
        <v>1095.4390000000001</v>
      </c>
      <c r="CK6045" s="174">
        <v>1095.4390000000001</v>
      </c>
      <c r="CU6045" s="174">
        <v>968</v>
      </c>
      <c r="CV6045" s="174">
        <v>117137</v>
      </c>
      <c r="CW6045" s="174">
        <v>5</v>
      </c>
      <c r="CX6045" s="174">
        <v>1095.4390000000001</v>
      </c>
    </row>
    <row r="6046" spans="84:102" x14ac:dyDescent="0.25">
      <c r="CF6046" s="3" t="s">
        <v>3073</v>
      </c>
      <c r="CG6046" s="174">
        <v>3633</v>
      </c>
      <c r="CH6046" s="174">
        <v>104617</v>
      </c>
      <c r="CI6046" s="174">
        <v>5</v>
      </c>
      <c r="CJ6046" s="174">
        <v>1095.0820000000001</v>
      </c>
      <c r="CK6046" s="174">
        <v>1095.0820000000001</v>
      </c>
      <c r="CU6046" s="174">
        <v>3633</v>
      </c>
      <c r="CV6046" s="174">
        <v>104617</v>
      </c>
      <c r="CW6046" s="174">
        <v>5</v>
      </c>
      <c r="CX6046" s="174">
        <v>1095.0820000000001</v>
      </c>
    </row>
    <row r="6047" spans="84:102" x14ac:dyDescent="0.25">
      <c r="CF6047" s="3" t="s">
        <v>3073</v>
      </c>
      <c r="CG6047" s="174">
        <v>57</v>
      </c>
      <c r="CH6047" s="174">
        <v>65204</v>
      </c>
      <c r="CI6047" s="174">
        <v>5</v>
      </c>
      <c r="CJ6047" s="174">
        <v>1094.96</v>
      </c>
      <c r="CK6047" s="174">
        <v>1094.96</v>
      </c>
      <c r="CU6047" s="174">
        <v>57</v>
      </c>
      <c r="CV6047" s="174">
        <v>65204</v>
      </c>
      <c r="CW6047" s="174">
        <v>5</v>
      </c>
      <c r="CX6047" s="174">
        <v>1094.96</v>
      </c>
    </row>
    <row r="6048" spans="84:102" x14ac:dyDescent="0.25">
      <c r="CF6048" s="3" t="s">
        <v>3073</v>
      </c>
      <c r="CG6048" s="174">
        <v>2065</v>
      </c>
      <c r="CH6048" s="174">
        <v>158600</v>
      </c>
      <c r="CI6048" s="174">
        <v>5</v>
      </c>
      <c r="CJ6048" s="174">
        <v>1094.777</v>
      </c>
      <c r="CK6048" s="174">
        <v>1094.777</v>
      </c>
      <c r="CU6048" s="174">
        <v>2065</v>
      </c>
      <c r="CV6048" s="174">
        <v>158600</v>
      </c>
      <c r="CW6048" s="174">
        <v>5</v>
      </c>
      <c r="CX6048" s="174">
        <v>1094.777</v>
      </c>
    </row>
    <row r="6049" spans="84:102" x14ac:dyDescent="0.25">
      <c r="CF6049" s="3" t="s">
        <v>3073</v>
      </c>
      <c r="CG6049" s="174">
        <v>912</v>
      </c>
      <c r="CH6049" s="174">
        <v>109730</v>
      </c>
      <c r="CI6049" s="174">
        <v>5</v>
      </c>
      <c r="CJ6049" s="174">
        <v>1094.6569999999999</v>
      </c>
      <c r="CK6049" s="174">
        <v>1094.6569999999999</v>
      </c>
      <c r="CU6049" s="174">
        <v>912</v>
      </c>
      <c r="CV6049" s="174">
        <v>109730</v>
      </c>
      <c r="CW6049" s="174">
        <v>5</v>
      </c>
      <c r="CX6049" s="174">
        <v>1094.6569999999999</v>
      </c>
    </row>
    <row r="6050" spans="84:102" x14ac:dyDescent="0.25">
      <c r="CF6050" s="3" t="s">
        <v>3073</v>
      </c>
      <c r="CG6050" s="174">
        <v>169181</v>
      </c>
      <c r="CH6050" s="174">
        <v>3368</v>
      </c>
      <c r="CI6050" s="174">
        <v>5</v>
      </c>
      <c r="CJ6050" s="174">
        <v>1094.6559999999999</v>
      </c>
      <c r="CK6050" s="174">
        <v>1094.6559999999999</v>
      </c>
      <c r="CU6050" s="174">
        <v>169181</v>
      </c>
      <c r="CV6050" s="174">
        <v>3368</v>
      </c>
      <c r="CW6050" s="174">
        <v>5</v>
      </c>
      <c r="CX6050" s="174">
        <v>1094.6559999999999</v>
      </c>
    </row>
    <row r="6051" spans="84:102" x14ac:dyDescent="0.25">
      <c r="CF6051" s="3" t="s">
        <v>3073</v>
      </c>
      <c r="CG6051" s="174">
        <v>3014</v>
      </c>
      <c r="CH6051" s="174">
        <v>160230</v>
      </c>
      <c r="CI6051" s="174">
        <v>5</v>
      </c>
      <c r="CJ6051" s="174">
        <v>1094.499</v>
      </c>
      <c r="CK6051" s="174">
        <v>1094.499</v>
      </c>
      <c r="CU6051" s="174">
        <v>3014</v>
      </c>
      <c r="CV6051" s="174">
        <v>160230</v>
      </c>
      <c r="CW6051" s="174">
        <v>5</v>
      </c>
      <c r="CX6051" s="174">
        <v>1094.499</v>
      </c>
    </row>
    <row r="6052" spans="84:102" x14ac:dyDescent="0.25">
      <c r="CF6052" s="3" t="s">
        <v>3073</v>
      </c>
      <c r="CG6052" s="174">
        <v>556</v>
      </c>
      <c r="CH6052" s="174">
        <v>83524</v>
      </c>
      <c r="CI6052" s="174">
        <v>5</v>
      </c>
      <c r="CJ6052" s="174">
        <v>1094.0840000000001</v>
      </c>
      <c r="CK6052" s="174">
        <v>1094.0840000000001</v>
      </c>
      <c r="CU6052" s="174">
        <v>556</v>
      </c>
      <c r="CV6052" s="174">
        <v>83524</v>
      </c>
      <c r="CW6052" s="174">
        <v>5</v>
      </c>
      <c r="CX6052" s="174">
        <v>1094.0840000000001</v>
      </c>
    </row>
    <row r="6053" spans="84:102" x14ac:dyDescent="0.25">
      <c r="CF6053" s="3" t="s">
        <v>3073</v>
      </c>
      <c r="CG6053" s="174">
        <v>84044</v>
      </c>
      <c r="CH6053" s="174">
        <v>552</v>
      </c>
      <c r="CI6053" s="174">
        <v>5</v>
      </c>
      <c r="CJ6053" s="174">
        <v>1093.9780000000001</v>
      </c>
      <c r="CK6053" s="174">
        <v>1093.9780000000001</v>
      </c>
      <c r="CU6053" s="174">
        <v>84044</v>
      </c>
      <c r="CV6053" s="174">
        <v>552</v>
      </c>
      <c r="CW6053" s="174">
        <v>5</v>
      </c>
      <c r="CX6053" s="174">
        <v>1093.9780000000001</v>
      </c>
    </row>
    <row r="6054" spans="84:102" x14ac:dyDescent="0.25">
      <c r="CF6054" s="3" t="s">
        <v>3073</v>
      </c>
      <c r="CG6054" s="174">
        <v>3106</v>
      </c>
      <c r="CH6054" s="174">
        <v>150542</v>
      </c>
      <c r="CI6054" s="174">
        <v>5</v>
      </c>
      <c r="CJ6054" s="174">
        <v>1093.835</v>
      </c>
      <c r="CK6054" s="174">
        <v>1093.835</v>
      </c>
      <c r="CU6054" s="174">
        <v>3106</v>
      </c>
      <c r="CV6054" s="174">
        <v>150542</v>
      </c>
      <c r="CW6054" s="174">
        <v>5</v>
      </c>
      <c r="CX6054" s="174">
        <v>1093.835</v>
      </c>
    </row>
    <row r="6055" spans="84:102" x14ac:dyDescent="0.25">
      <c r="CF6055" s="3" t="s">
        <v>3073</v>
      </c>
      <c r="CG6055" s="174">
        <v>71113</v>
      </c>
      <c r="CH6055" s="174">
        <v>258</v>
      </c>
      <c r="CI6055" s="174">
        <v>5</v>
      </c>
      <c r="CJ6055" s="174">
        <v>1093.827</v>
      </c>
      <c r="CK6055" s="174">
        <v>1093.827</v>
      </c>
      <c r="CU6055" s="174">
        <v>71113</v>
      </c>
      <c r="CV6055" s="174">
        <v>258</v>
      </c>
      <c r="CW6055" s="174">
        <v>5</v>
      </c>
      <c r="CX6055" s="174">
        <v>1093.827</v>
      </c>
    </row>
    <row r="6056" spans="84:102" x14ac:dyDescent="0.25">
      <c r="CF6056" s="3" t="s">
        <v>3073</v>
      </c>
      <c r="CG6056" s="174">
        <v>22113</v>
      </c>
      <c r="CH6056" s="174">
        <v>2297</v>
      </c>
      <c r="CI6056" s="174">
        <v>5</v>
      </c>
      <c r="CJ6056" s="174">
        <v>1093.777</v>
      </c>
      <c r="CK6056" s="174">
        <v>1093.777</v>
      </c>
      <c r="CU6056" s="174">
        <v>22113</v>
      </c>
      <c r="CV6056" s="174">
        <v>2297</v>
      </c>
      <c r="CW6056" s="174">
        <v>5</v>
      </c>
      <c r="CX6056" s="174">
        <v>1093.777</v>
      </c>
    </row>
    <row r="6057" spans="84:102" x14ac:dyDescent="0.25">
      <c r="CF6057" s="3" t="s">
        <v>3073</v>
      </c>
      <c r="CG6057" s="174">
        <v>3675</v>
      </c>
      <c r="CH6057" s="174">
        <v>118662</v>
      </c>
      <c r="CI6057" s="174">
        <v>5</v>
      </c>
      <c r="CJ6057" s="174">
        <v>1093.5730000000001</v>
      </c>
      <c r="CK6057" s="174">
        <v>1093.5730000000001</v>
      </c>
      <c r="CU6057" s="174">
        <v>3675</v>
      </c>
      <c r="CV6057" s="174">
        <v>118662</v>
      </c>
      <c r="CW6057" s="174">
        <v>5</v>
      </c>
      <c r="CX6057" s="174">
        <v>1093.5730000000001</v>
      </c>
    </row>
    <row r="6058" spans="84:102" x14ac:dyDescent="0.25">
      <c r="CF6058" s="3" t="s">
        <v>3073</v>
      </c>
      <c r="CG6058" s="174">
        <v>125801</v>
      </c>
      <c r="CH6058" s="174">
        <v>1055</v>
      </c>
      <c r="CI6058" s="174">
        <v>5</v>
      </c>
      <c r="CJ6058" s="174">
        <v>1093.5</v>
      </c>
      <c r="CK6058" s="174">
        <v>1093.5</v>
      </c>
      <c r="CU6058" s="174">
        <v>125801</v>
      </c>
      <c r="CV6058" s="174">
        <v>1055</v>
      </c>
      <c r="CW6058" s="174">
        <v>5</v>
      </c>
      <c r="CX6058" s="174">
        <v>1093.5</v>
      </c>
    </row>
    <row r="6059" spans="84:102" x14ac:dyDescent="0.25">
      <c r="CF6059" s="3" t="s">
        <v>3073</v>
      </c>
      <c r="CG6059" s="174">
        <v>872</v>
      </c>
      <c r="CH6059" s="174">
        <v>104931</v>
      </c>
      <c r="CI6059" s="174">
        <v>5</v>
      </c>
      <c r="CJ6059" s="174">
        <v>1093.3330000000001</v>
      </c>
      <c r="CK6059" s="174">
        <v>1093.3330000000001</v>
      </c>
      <c r="CU6059" s="174">
        <v>872</v>
      </c>
      <c r="CV6059" s="174">
        <v>104931</v>
      </c>
      <c r="CW6059" s="174">
        <v>5</v>
      </c>
      <c r="CX6059" s="174">
        <v>1093.3330000000001</v>
      </c>
    </row>
    <row r="6060" spans="84:102" x14ac:dyDescent="0.25">
      <c r="CF6060" s="3" t="s">
        <v>3073</v>
      </c>
      <c r="CG6060" s="174">
        <v>53275</v>
      </c>
      <c r="CH6060" s="174">
        <v>1801</v>
      </c>
      <c r="CI6060" s="174">
        <v>5</v>
      </c>
      <c r="CJ6060" s="174">
        <v>1093.2280000000001</v>
      </c>
      <c r="CK6060" s="174">
        <v>1093.2280000000001</v>
      </c>
      <c r="CU6060" s="174">
        <v>53275</v>
      </c>
      <c r="CV6060" s="174">
        <v>1801</v>
      </c>
      <c r="CW6060" s="174">
        <v>5</v>
      </c>
      <c r="CX6060" s="174">
        <v>1093.2280000000001</v>
      </c>
    </row>
    <row r="6061" spans="84:102" x14ac:dyDescent="0.25">
      <c r="CF6061" s="3" t="s">
        <v>3073</v>
      </c>
      <c r="CG6061" s="174">
        <v>86318</v>
      </c>
      <c r="CH6061" s="174">
        <v>605</v>
      </c>
      <c r="CI6061" s="174">
        <v>5</v>
      </c>
      <c r="CJ6061" s="174">
        <v>1093.1780000000001</v>
      </c>
      <c r="CK6061" s="174">
        <v>1093.1780000000001</v>
      </c>
      <c r="CU6061" s="174">
        <v>86318</v>
      </c>
      <c r="CV6061" s="174">
        <v>605</v>
      </c>
      <c r="CW6061" s="174">
        <v>5</v>
      </c>
      <c r="CX6061" s="174">
        <v>1093.1780000000001</v>
      </c>
    </row>
    <row r="6062" spans="84:102" x14ac:dyDescent="0.25">
      <c r="CF6062" s="3" t="s">
        <v>3073</v>
      </c>
      <c r="CG6062" s="174">
        <v>106281</v>
      </c>
      <c r="CH6062" s="174">
        <v>863</v>
      </c>
      <c r="CI6062" s="174">
        <v>5</v>
      </c>
      <c r="CJ6062" s="174">
        <v>1092.867</v>
      </c>
      <c r="CK6062" s="174">
        <v>1092.867</v>
      </c>
      <c r="CU6062" s="174">
        <v>106281</v>
      </c>
      <c r="CV6062" s="174">
        <v>863</v>
      </c>
      <c r="CW6062" s="174">
        <v>5</v>
      </c>
      <c r="CX6062" s="174">
        <v>1092.867</v>
      </c>
    </row>
    <row r="6063" spans="84:102" x14ac:dyDescent="0.25">
      <c r="CF6063" s="3" t="s">
        <v>3073</v>
      </c>
      <c r="CG6063" s="174">
        <v>89700</v>
      </c>
      <c r="CH6063" s="174">
        <v>1510</v>
      </c>
      <c r="CI6063" s="174">
        <v>5</v>
      </c>
      <c r="CJ6063" s="174">
        <v>1092.5340000000001</v>
      </c>
      <c r="CK6063" s="174">
        <v>1092.5340000000001</v>
      </c>
      <c r="CU6063" s="174">
        <v>89700</v>
      </c>
      <c r="CV6063" s="174">
        <v>1510</v>
      </c>
      <c r="CW6063" s="174">
        <v>5</v>
      </c>
      <c r="CX6063" s="174">
        <v>1092.5340000000001</v>
      </c>
    </row>
    <row r="6064" spans="84:102" x14ac:dyDescent="0.25">
      <c r="CF6064" s="3" t="s">
        <v>3073</v>
      </c>
      <c r="CG6064" s="174">
        <v>75023</v>
      </c>
      <c r="CH6064" s="174">
        <v>1924</v>
      </c>
      <c r="CI6064" s="174">
        <v>5</v>
      </c>
      <c r="CJ6064" s="174">
        <v>1092.519</v>
      </c>
      <c r="CK6064" s="174">
        <v>1092.519</v>
      </c>
      <c r="CU6064" s="174">
        <v>75023</v>
      </c>
      <c r="CV6064" s="174">
        <v>1924</v>
      </c>
      <c r="CW6064" s="174">
        <v>5</v>
      </c>
      <c r="CX6064" s="174">
        <v>1092.519</v>
      </c>
    </row>
    <row r="6065" spans="84:102" x14ac:dyDescent="0.25">
      <c r="CF6065" s="3" t="s">
        <v>3073</v>
      </c>
      <c r="CG6065" s="174">
        <v>164127</v>
      </c>
      <c r="CH6065" s="174">
        <v>3024</v>
      </c>
      <c r="CI6065" s="174">
        <v>5</v>
      </c>
      <c r="CJ6065" s="174">
        <v>1092.44</v>
      </c>
      <c r="CK6065" s="174">
        <v>1092.44</v>
      </c>
      <c r="CU6065" s="174">
        <v>164127</v>
      </c>
      <c r="CV6065" s="174">
        <v>3024</v>
      </c>
      <c r="CW6065" s="174">
        <v>5</v>
      </c>
      <c r="CX6065" s="174">
        <v>1092.44</v>
      </c>
    </row>
    <row r="6066" spans="84:102" x14ac:dyDescent="0.25">
      <c r="CF6066" s="3" t="s">
        <v>3073</v>
      </c>
      <c r="CG6066" s="174">
        <v>100918</v>
      </c>
      <c r="CH6066" s="174">
        <v>1424</v>
      </c>
      <c r="CI6066" s="174">
        <v>5</v>
      </c>
      <c r="CJ6066" s="174">
        <v>1092.1389999999999</v>
      </c>
      <c r="CK6066" s="174">
        <v>1092.1389999999999</v>
      </c>
      <c r="CU6066" s="174">
        <v>100918</v>
      </c>
      <c r="CV6066" s="174">
        <v>1424</v>
      </c>
      <c r="CW6066" s="174">
        <v>5</v>
      </c>
      <c r="CX6066" s="174">
        <v>1092.1389999999999</v>
      </c>
    </row>
    <row r="6067" spans="84:102" x14ac:dyDescent="0.25">
      <c r="CF6067" s="3" t="s">
        <v>3073</v>
      </c>
      <c r="CG6067" s="174">
        <v>1524</v>
      </c>
      <c r="CH6067" s="174">
        <v>85738</v>
      </c>
      <c r="CI6067" s="174">
        <v>5</v>
      </c>
      <c r="CJ6067" s="174">
        <v>1092.0160000000001</v>
      </c>
      <c r="CK6067" s="174">
        <v>1092.0160000000001</v>
      </c>
      <c r="CU6067" s="174">
        <v>1524</v>
      </c>
      <c r="CV6067" s="174">
        <v>85738</v>
      </c>
      <c r="CW6067" s="174">
        <v>5</v>
      </c>
      <c r="CX6067" s="174">
        <v>1092.0160000000001</v>
      </c>
    </row>
    <row r="6068" spans="84:102" x14ac:dyDescent="0.25">
      <c r="CF6068" s="3" t="s">
        <v>3073</v>
      </c>
      <c r="CG6068" s="174">
        <v>3467</v>
      </c>
      <c r="CH6068" s="174">
        <v>28771</v>
      </c>
      <c r="CI6068" s="174">
        <v>5</v>
      </c>
      <c r="CJ6068" s="174">
        <v>1091.874</v>
      </c>
      <c r="CK6068" s="174">
        <v>1091.874</v>
      </c>
      <c r="CU6068" s="174">
        <v>3467</v>
      </c>
      <c r="CV6068" s="174">
        <v>28771</v>
      </c>
      <c r="CW6068" s="174">
        <v>5</v>
      </c>
      <c r="CX6068" s="174">
        <v>1091.874</v>
      </c>
    </row>
    <row r="6069" spans="84:102" x14ac:dyDescent="0.25">
      <c r="CF6069" s="3" t="s">
        <v>3073</v>
      </c>
      <c r="CG6069" s="174">
        <v>88204</v>
      </c>
      <c r="CH6069" s="174">
        <v>638</v>
      </c>
      <c r="CI6069" s="174">
        <v>5</v>
      </c>
      <c r="CJ6069" s="174">
        <v>1091.5920000000001</v>
      </c>
      <c r="CK6069" s="174">
        <v>1091.5920000000001</v>
      </c>
      <c r="CU6069" s="174">
        <v>88204</v>
      </c>
      <c r="CV6069" s="174">
        <v>638</v>
      </c>
      <c r="CW6069" s="174">
        <v>5</v>
      </c>
      <c r="CX6069" s="174">
        <v>1091.5920000000001</v>
      </c>
    </row>
    <row r="6070" spans="84:102" x14ac:dyDescent="0.25">
      <c r="CF6070" s="3" t="s">
        <v>3073</v>
      </c>
      <c r="CG6070" s="174">
        <v>33952</v>
      </c>
      <c r="CH6070" s="174">
        <v>2468</v>
      </c>
      <c r="CI6070" s="174">
        <v>5</v>
      </c>
      <c r="CJ6070" s="174">
        <v>1091.153</v>
      </c>
      <c r="CK6070" s="174">
        <v>1091.153</v>
      </c>
      <c r="CU6070" s="174">
        <v>33952</v>
      </c>
      <c r="CV6070" s="174">
        <v>2468</v>
      </c>
      <c r="CW6070" s="174">
        <v>5</v>
      </c>
      <c r="CX6070" s="174">
        <v>1091.153</v>
      </c>
    </row>
    <row r="6071" spans="84:102" x14ac:dyDescent="0.25">
      <c r="CF6071" s="3" t="s">
        <v>3073</v>
      </c>
      <c r="CG6071" s="174">
        <v>162831</v>
      </c>
      <c r="CH6071" s="174">
        <v>3277</v>
      </c>
      <c r="CI6071" s="174">
        <v>5</v>
      </c>
      <c r="CJ6071" s="174">
        <v>1091.046</v>
      </c>
      <c r="CK6071" s="174">
        <v>1091.046</v>
      </c>
      <c r="CU6071" s="174">
        <v>162831</v>
      </c>
      <c r="CV6071" s="174">
        <v>3277</v>
      </c>
      <c r="CW6071" s="174">
        <v>5</v>
      </c>
      <c r="CX6071" s="174">
        <v>1091.046</v>
      </c>
    </row>
    <row r="6072" spans="84:102" x14ac:dyDescent="0.25">
      <c r="CF6072" s="3" t="s">
        <v>3073</v>
      </c>
      <c r="CG6072" s="174">
        <v>64023</v>
      </c>
      <c r="CH6072" s="174">
        <v>77</v>
      </c>
      <c r="CI6072" s="174">
        <v>5</v>
      </c>
      <c r="CJ6072" s="174">
        <v>1090.876</v>
      </c>
      <c r="CK6072" s="174">
        <v>1090.876</v>
      </c>
      <c r="CU6072" s="174">
        <v>64023</v>
      </c>
      <c r="CV6072" s="174">
        <v>77</v>
      </c>
      <c r="CW6072" s="174">
        <v>5</v>
      </c>
      <c r="CX6072" s="174">
        <v>1090.876</v>
      </c>
    </row>
    <row r="6073" spans="84:102" x14ac:dyDescent="0.25">
      <c r="CF6073" s="3" t="s">
        <v>3073</v>
      </c>
      <c r="CG6073" s="174">
        <v>2159</v>
      </c>
      <c r="CH6073" s="174">
        <v>14055</v>
      </c>
      <c r="CI6073" s="174">
        <v>5</v>
      </c>
      <c r="CJ6073" s="174">
        <v>1090.644</v>
      </c>
      <c r="CK6073" s="174">
        <v>1090.644</v>
      </c>
      <c r="CU6073" s="174">
        <v>2159</v>
      </c>
      <c r="CV6073" s="174">
        <v>14055</v>
      </c>
      <c r="CW6073" s="174">
        <v>5</v>
      </c>
      <c r="CX6073" s="174">
        <v>1090.644</v>
      </c>
    </row>
    <row r="6074" spans="84:102" x14ac:dyDescent="0.25">
      <c r="CF6074" s="3" t="s">
        <v>3073</v>
      </c>
      <c r="CG6074" s="174">
        <v>74986</v>
      </c>
      <c r="CH6074" s="174">
        <v>321</v>
      </c>
      <c r="CI6074" s="174">
        <v>5</v>
      </c>
      <c r="CJ6074" s="174">
        <v>1090.095</v>
      </c>
      <c r="CK6074" s="174">
        <v>1090.095</v>
      </c>
      <c r="CU6074" s="174">
        <v>74986</v>
      </c>
      <c r="CV6074" s="174">
        <v>321</v>
      </c>
      <c r="CW6074" s="174">
        <v>5</v>
      </c>
      <c r="CX6074" s="174">
        <v>1090.095</v>
      </c>
    </row>
    <row r="6075" spans="84:102" x14ac:dyDescent="0.25">
      <c r="CF6075" s="3" t="s">
        <v>3073</v>
      </c>
      <c r="CG6075" s="174">
        <v>96970</v>
      </c>
      <c r="CH6075" s="174">
        <v>1950</v>
      </c>
      <c r="CI6075" s="174">
        <v>5</v>
      </c>
      <c r="CJ6075" s="174">
        <v>1090.037</v>
      </c>
      <c r="CK6075" s="174">
        <v>1090.037</v>
      </c>
      <c r="CU6075" s="174">
        <v>96970</v>
      </c>
      <c r="CV6075" s="174">
        <v>1950</v>
      </c>
      <c r="CW6075" s="174">
        <v>5</v>
      </c>
      <c r="CX6075" s="174">
        <v>1090.037</v>
      </c>
    </row>
    <row r="6076" spans="84:102" x14ac:dyDescent="0.25">
      <c r="CF6076" s="3" t="s">
        <v>3073</v>
      </c>
      <c r="CG6076" s="174">
        <v>177826</v>
      </c>
      <c r="CH6076" s="174">
        <v>3430</v>
      </c>
      <c r="CI6076" s="174">
        <v>5</v>
      </c>
      <c r="CJ6076" s="174">
        <v>1089.9190000000001</v>
      </c>
      <c r="CK6076" s="174">
        <v>1089.9190000000001</v>
      </c>
      <c r="CU6076" s="174">
        <v>177826</v>
      </c>
      <c r="CV6076" s="174">
        <v>3430</v>
      </c>
      <c r="CW6076" s="174">
        <v>5</v>
      </c>
      <c r="CX6076" s="174">
        <v>1089.9190000000001</v>
      </c>
    </row>
    <row r="6077" spans="84:102" x14ac:dyDescent="0.25">
      <c r="CF6077" s="3" t="s">
        <v>3073</v>
      </c>
      <c r="CG6077" s="174">
        <v>89276</v>
      </c>
      <c r="CH6077" s="174">
        <v>3600</v>
      </c>
      <c r="CI6077" s="174">
        <v>5</v>
      </c>
      <c r="CJ6077" s="174">
        <v>1089.6980000000001</v>
      </c>
      <c r="CK6077" s="174">
        <v>1089.6980000000001</v>
      </c>
      <c r="CU6077" s="174">
        <v>89276</v>
      </c>
      <c r="CV6077" s="174">
        <v>3600</v>
      </c>
      <c r="CW6077" s="174">
        <v>5</v>
      </c>
      <c r="CX6077" s="174">
        <v>1089.6980000000001</v>
      </c>
    </row>
    <row r="6078" spans="84:102" x14ac:dyDescent="0.25">
      <c r="CF6078" s="3" t="s">
        <v>3073</v>
      </c>
      <c r="CG6078" s="174">
        <v>139506</v>
      </c>
      <c r="CH6078" s="174">
        <v>1124</v>
      </c>
      <c r="CI6078" s="174">
        <v>5</v>
      </c>
      <c r="CJ6078" s="174">
        <v>1089.6369999999999</v>
      </c>
      <c r="CK6078" s="174">
        <v>1089.6369999999999</v>
      </c>
      <c r="CU6078" s="174">
        <v>139506</v>
      </c>
      <c r="CV6078" s="174">
        <v>1124</v>
      </c>
      <c r="CW6078" s="174">
        <v>5</v>
      </c>
      <c r="CX6078" s="174">
        <v>1089.6369999999999</v>
      </c>
    </row>
    <row r="6079" spans="84:102" x14ac:dyDescent="0.25">
      <c r="CF6079" s="3" t="s">
        <v>3073</v>
      </c>
      <c r="CG6079" s="174">
        <v>274</v>
      </c>
      <c r="CH6079" s="174">
        <v>72100</v>
      </c>
      <c r="CI6079" s="174">
        <v>5</v>
      </c>
      <c r="CJ6079" s="174">
        <v>1089.5650000000001</v>
      </c>
      <c r="CK6079" s="174">
        <v>1089.5650000000001</v>
      </c>
      <c r="CU6079" s="174">
        <v>274</v>
      </c>
      <c r="CV6079" s="174">
        <v>72100</v>
      </c>
      <c r="CW6079" s="174">
        <v>5</v>
      </c>
      <c r="CX6079" s="174">
        <v>1089.5650000000001</v>
      </c>
    </row>
    <row r="6080" spans="84:102" x14ac:dyDescent="0.25">
      <c r="CF6080" s="3" t="s">
        <v>3073</v>
      </c>
      <c r="CG6080" s="174">
        <v>2969</v>
      </c>
      <c r="CH6080" s="174">
        <v>154088</v>
      </c>
      <c r="CI6080" s="174">
        <v>5</v>
      </c>
      <c r="CJ6080" s="174">
        <v>1089.0070000000001</v>
      </c>
      <c r="CK6080" s="174">
        <v>1089.0070000000001</v>
      </c>
      <c r="CU6080" s="174">
        <v>2969</v>
      </c>
      <c r="CV6080" s="174">
        <v>154088</v>
      </c>
      <c r="CW6080" s="174">
        <v>5</v>
      </c>
      <c r="CX6080" s="174">
        <v>1089.0070000000001</v>
      </c>
    </row>
    <row r="6081" spans="84:102" x14ac:dyDescent="0.25">
      <c r="CF6081" s="3" t="s">
        <v>3073</v>
      </c>
      <c r="CG6081" s="174">
        <v>77448</v>
      </c>
      <c r="CH6081" s="174">
        <v>1934</v>
      </c>
      <c r="CI6081" s="174">
        <v>5</v>
      </c>
      <c r="CJ6081" s="174">
        <v>1088.8050000000001</v>
      </c>
      <c r="CK6081" s="174">
        <v>1088.8050000000001</v>
      </c>
      <c r="CU6081" s="174">
        <v>77448</v>
      </c>
      <c r="CV6081" s="174">
        <v>1934</v>
      </c>
      <c r="CW6081" s="174">
        <v>5</v>
      </c>
      <c r="CX6081" s="174">
        <v>1088.8050000000001</v>
      </c>
    </row>
    <row r="6082" spans="84:102" x14ac:dyDescent="0.25">
      <c r="CF6082" s="3" t="s">
        <v>3073</v>
      </c>
      <c r="CG6082" s="174">
        <v>86752</v>
      </c>
      <c r="CH6082" s="174">
        <v>1532</v>
      </c>
      <c r="CI6082" s="174">
        <v>5</v>
      </c>
      <c r="CJ6082" s="174">
        <v>1088.7460000000001</v>
      </c>
      <c r="CK6082" s="174">
        <v>1088.7460000000001</v>
      </c>
      <c r="CU6082" s="174">
        <v>86752</v>
      </c>
      <c r="CV6082" s="174">
        <v>1532</v>
      </c>
      <c r="CW6082" s="174">
        <v>5</v>
      </c>
      <c r="CX6082" s="174">
        <v>1088.7460000000001</v>
      </c>
    </row>
    <row r="6083" spans="84:102" x14ac:dyDescent="0.25">
      <c r="CF6083" s="3" t="s">
        <v>3073</v>
      </c>
      <c r="CG6083" s="174">
        <v>135431</v>
      </c>
      <c r="CH6083" s="174">
        <v>1087</v>
      </c>
      <c r="CI6083" s="174">
        <v>5</v>
      </c>
      <c r="CJ6083" s="174">
        <v>1088.4490000000001</v>
      </c>
      <c r="CK6083" s="174">
        <v>1088.4490000000001</v>
      </c>
      <c r="CU6083" s="174">
        <v>135431</v>
      </c>
      <c r="CV6083" s="174">
        <v>1087</v>
      </c>
      <c r="CW6083" s="174">
        <v>5</v>
      </c>
      <c r="CX6083" s="174">
        <v>1088.4490000000001</v>
      </c>
    </row>
    <row r="6084" spans="84:102" x14ac:dyDescent="0.25">
      <c r="CF6084" s="3" t="s">
        <v>3073</v>
      </c>
      <c r="CG6084" s="174">
        <v>2613</v>
      </c>
      <c r="CH6084" s="174">
        <v>44520</v>
      </c>
      <c r="CI6084" s="174">
        <v>5</v>
      </c>
      <c r="CJ6084" s="174">
        <v>1088.432</v>
      </c>
      <c r="CK6084" s="174">
        <v>1088.432</v>
      </c>
      <c r="CU6084" s="174">
        <v>2613</v>
      </c>
      <c r="CV6084" s="174">
        <v>44520</v>
      </c>
      <c r="CW6084" s="174">
        <v>5</v>
      </c>
      <c r="CX6084" s="174">
        <v>1088.432</v>
      </c>
    </row>
    <row r="6085" spans="84:102" x14ac:dyDescent="0.25">
      <c r="CF6085" s="3" t="s">
        <v>3073</v>
      </c>
      <c r="CG6085" s="174">
        <v>1618</v>
      </c>
      <c r="CH6085" s="174">
        <v>80736</v>
      </c>
      <c r="CI6085" s="174">
        <v>5</v>
      </c>
      <c r="CJ6085" s="174">
        <v>1087.9480000000001</v>
      </c>
      <c r="CK6085" s="174">
        <v>1087.9480000000001</v>
      </c>
      <c r="CU6085" s="174">
        <v>1618</v>
      </c>
      <c r="CV6085" s="174">
        <v>80736</v>
      </c>
      <c r="CW6085" s="174">
        <v>5</v>
      </c>
      <c r="CX6085" s="174">
        <v>1087.9480000000001</v>
      </c>
    </row>
    <row r="6086" spans="84:102" x14ac:dyDescent="0.25">
      <c r="CF6086" s="3" t="s">
        <v>3073</v>
      </c>
      <c r="CG6086" s="174">
        <v>153241</v>
      </c>
      <c r="CH6086" s="174">
        <v>3189</v>
      </c>
      <c r="CI6086" s="174">
        <v>5</v>
      </c>
      <c r="CJ6086" s="174">
        <v>1087.875</v>
      </c>
      <c r="CK6086" s="174">
        <v>1087.875</v>
      </c>
      <c r="CU6086" s="174">
        <v>153241</v>
      </c>
      <c r="CV6086" s="174">
        <v>3189</v>
      </c>
      <c r="CW6086" s="174">
        <v>5</v>
      </c>
      <c r="CX6086" s="174">
        <v>1087.875</v>
      </c>
    </row>
    <row r="6087" spans="84:102" x14ac:dyDescent="0.25">
      <c r="CF6087" s="3" t="s">
        <v>3073</v>
      </c>
      <c r="CG6087" s="174">
        <v>2840</v>
      </c>
      <c r="CH6087" s="174">
        <v>149923</v>
      </c>
      <c r="CI6087" s="174">
        <v>5</v>
      </c>
      <c r="CJ6087" s="174">
        <v>1087.732</v>
      </c>
      <c r="CK6087" s="174">
        <v>1087.732</v>
      </c>
      <c r="CU6087" s="174">
        <v>2840</v>
      </c>
      <c r="CV6087" s="174">
        <v>149923</v>
      </c>
      <c r="CW6087" s="174">
        <v>5</v>
      </c>
      <c r="CX6087" s="174">
        <v>1087.732</v>
      </c>
    </row>
    <row r="6088" spans="84:102" x14ac:dyDescent="0.25">
      <c r="CF6088" s="3" t="s">
        <v>3073</v>
      </c>
      <c r="CG6088" s="174">
        <v>3363</v>
      </c>
      <c r="CH6088" s="174">
        <v>168080</v>
      </c>
      <c r="CI6088" s="174">
        <v>5</v>
      </c>
      <c r="CJ6088" s="174">
        <v>1087.6220000000001</v>
      </c>
      <c r="CK6088" s="174">
        <v>1087.6220000000001</v>
      </c>
      <c r="CU6088" s="174">
        <v>3363</v>
      </c>
      <c r="CV6088" s="174">
        <v>168080</v>
      </c>
      <c r="CW6088" s="174">
        <v>5</v>
      </c>
      <c r="CX6088" s="174">
        <v>1087.6220000000001</v>
      </c>
    </row>
    <row r="6089" spans="84:102" x14ac:dyDescent="0.25">
      <c r="CF6089" s="3" t="s">
        <v>3073</v>
      </c>
      <c r="CG6089" s="174">
        <v>2410</v>
      </c>
      <c r="CH6089" s="174">
        <v>29631</v>
      </c>
      <c r="CI6089" s="174">
        <v>5</v>
      </c>
      <c r="CJ6089" s="174">
        <v>1087.6189999999999</v>
      </c>
      <c r="CK6089" s="174">
        <v>1087.6189999999999</v>
      </c>
      <c r="CU6089" s="174">
        <v>2410</v>
      </c>
      <c r="CV6089" s="174">
        <v>29631</v>
      </c>
      <c r="CW6089" s="174">
        <v>5</v>
      </c>
      <c r="CX6089" s="174">
        <v>1087.6189999999999</v>
      </c>
    </row>
    <row r="6090" spans="84:102" x14ac:dyDescent="0.25">
      <c r="CF6090" s="3" t="s">
        <v>3073</v>
      </c>
      <c r="CG6090" s="174">
        <v>116134</v>
      </c>
      <c r="CH6090" s="174">
        <v>973</v>
      </c>
      <c r="CI6090" s="174">
        <v>5</v>
      </c>
      <c r="CJ6090" s="174">
        <v>1087.364</v>
      </c>
      <c r="CK6090" s="174">
        <v>1087.364</v>
      </c>
      <c r="CU6090" s="174">
        <v>116134</v>
      </c>
      <c r="CV6090" s="174">
        <v>973</v>
      </c>
      <c r="CW6090" s="174">
        <v>5</v>
      </c>
      <c r="CX6090" s="174">
        <v>1087.364</v>
      </c>
    </row>
    <row r="6091" spans="84:102" x14ac:dyDescent="0.25">
      <c r="CF6091" s="3" t="s">
        <v>3073</v>
      </c>
      <c r="CG6091" s="174">
        <v>1041</v>
      </c>
      <c r="CH6091" s="174">
        <v>123543</v>
      </c>
      <c r="CI6091" s="174">
        <v>5</v>
      </c>
      <c r="CJ6091" s="174">
        <v>1087.354</v>
      </c>
      <c r="CK6091" s="174">
        <v>1087.354</v>
      </c>
      <c r="CU6091" s="174">
        <v>1041</v>
      </c>
      <c r="CV6091" s="174">
        <v>123543</v>
      </c>
      <c r="CW6091" s="174">
        <v>5</v>
      </c>
      <c r="CX6091" s="174">
        <v>1087.354</v>
      </c>
    </row>
    <row r="6092" spans="84:102" x14ac:dyDescent="0.25">
      <c r="CF6092" s="3" t="s">
        <v>3073</v>
      </c>
      <c r="CG6092" s="174">
        <v>2744</v>
      </c>
      <c r="CH6092" s="174">
        <v>141902</v>
      </c>
      <c r="CI6092" s="174">
        <v>5</v>
      </c>
      <c r="CJ6092" s="174">
        <v>1087.2439999999999</v>
      </c>
      <c r="CK6092" s="174">
        <v>1087.2439999999999</v>
      </c>
      <c r="CU6092" s="174">
        <v>2744</v>
      </c>
      <c r="CV6092" s="174">
        <v>141902</v>
      </c>
      <c r="CW6092" s="174">
        <v>5</v>
      </c>
      <c r="CX6092" s="174">
        <v>1087.2439999999999</v>
      </c>
    </row>
    <row r="6093" spans="84:102" x14ac:dyDescent="0.25">
      <c r="CF6093" s="3" t="s">
        <v>3073</v>
      </c>
      <c r="CG6093" s="174">
        <v>71952</v>
      </c>
      <c r="CH6093" s="174">
        <v>1646</v>
      </c>
      <c r="CI6093" s="174">
        <v>5</v>
      </c>
      <c r="CJ6093" s="174">
        <v>1087.1659999999999</v>
      </c>
      <c r="CK6093" s="174">
        <v>1087.1659999999999</v>
      </c>
      <c r="CU6093" s="174">
        <v>71952</v>
      </c>
      <c r="CV6093" s="174">
        <v>1646</v>
      </c>
      <c r="CW6093" s="174">
        <v>5</v>
      </c>
      <c r="CX6093" s="174">
        <v>1087.1659999999999</v>
      </c>
    </row>
    <row r="6094" spans="84:102" x14ac:dyDescent="0.25">
      <c r="CF6094" s="3" t="s">
        <v>3073</v>
      </c>
      <c r="CG6094" s="174">
        <v>80736</v>
      </c>
      <c r="CH6094" s="174">
        <v>1618</v>
      </c>
      <c r="CI6094" s="174">
        <v>5</v>
      </c>
      <c r="CJ6094" s="174">
        <v>1087.097</v>
      </c>
      <c r="CK6094" s="174">
        <v>1087.097</v>
      </c>
      <c r="CU6094" s="174">
        <v>80736</v>
      </c>
      <c r="CV6094" s="174">
        <v>1618</v>
      </c>
      <c r="CW6094" s="174">
        <v>5</v>
      </c>
      <c r="CX6094" s="174">
        <v>1087.097</v>
      </c>
    </row>
    <row r="6095" spans="84:102" x14ac:dyDescent="0.25">
      <c r="CF6095" s="3" t="s">
        <v>3073</v>
      </c>
      <c r="CG6095" s="174">
        <v>113785</v>
      </c>
      <c r="CH6095" s="174">
        <v>3668</v>
      </c>
      <c r="CI6095" s="174">
        <v>5</v>
      </c>
      <c r="CJ6095" s="174">
        <v>1086.97</v>
      </c>
      <c r="CK6095" s="174">
        <v>1086.97</v>
      </c>
      <c r="CU6095" s="174">
        <v>113785</v>
      </c>
      <c r="CV6095" s="174">
        <v>3668</v>
      </c>
      <c r="CW6095" s="174">
        <v>5</v>
      </c>
      <c r="CX6095" s="174">
        <v>1086.97</v>
      </c>
    </row>
    <row r="6096" spans="84:102" x14ac:dyDescent="0.25">
      <c r="CF6096" s="3" t="s">
        <v>3073</v>
      </c>
      <c r="CG6096" s="174">
        <v>1973</v>
      </c>
      <c r="CH6096" s="174">
        <v>95969</v>
      </c>
      <c r="CI6096" s="174">
        <v>5</v>
      </c>
      <c r="CJ6096" s="174">
        <v>1086.82</v>
      </c>
      <c r="CK6096" s="174">
        <v>1086.82</v>
      </c>
      <c r="CU6096" s="174">
        <v>1973</v>
      </c>
      <c r="CV6096" s="174">
        <v>95969</v>
      </c>
      <c r="CW6096" s="174">
        <v>5</v>
      </c>
      <c r="CX6096" s="174">
        <v>1086.82</v>
      </c>
    </row>
    <row r="6097" spans="84:102" x14ac:dyDescent="0.25">
      <c r="CF6097" s="3" t="s">
        <v>3073</v>
      </c>
      <c r="CG6097" s="174">
        <v>1959</v>
      </c>
      <c r="CH6097" s="174">
        <v>84964</v>
      </c>
      <c r="CI6097" s="174">
        <v>5</v>
      </c>
      <c r="CJ6097" s="174">
        <v>1086.758</v>
      </c>
      <c r="CK6097" s="174">
        <v>1086.758</v>
      </c>
      <c r="CU6097" s="174">
        <v>1959</v>
      </c>
      <c r="CV6097" s="174">
        <v>84964</v>
      </c>
      <c r="CW6097" s="174">
        <v>5</v>
      </c>
      <c r="CX6097" s="174">
        <v>1086.758</v>
      </c>
    </row>
    <row r="6098" spans="84:102" x14ac:dyDescent="0.25">
      <c r="CF6098" s="3" t="s">
        <v>3073</v>
      </c>
      <c r="CG6098" s="174">
        <v>75714</v>
      </c>
      <c r="CH6098" s="174">
        <v>341</v>
      </c>
      <c r="CI6098" s="174">
        <v>5</v>
      </c>
      <c r="CJ6098" s="174">
        <v>1086.7439999999999</v>
      </c>
      <c r="CK6098" s="174">
        <v>1086.7439999999999</v>
      </c>
      <c r="CU6098" s="174">
        <v>75714</v>
      </c>
      <c r="CV6098" s="174">
        <v>341</v>
      </c>
      <c r="CW6098" s="174">
        <v>5</v>
      </c>
      <c r="CX6098" s="174">
        <v>1086.7439999999999</v>
      </c>
    </row>
    <row r="6099" spans="84:102" x14ac:dyDescent="0.25">
      <c r="CF6099" s="3" t="s">
        <v>3073</v>
      </c>
      <c r="CG6099" s="174">
        <v>126607</v>
      </c>
      <c r="CH6099" s="174">
        <v>1256</v>
      </c>
      <c r="CI6099" s="174">
        <v>5</v>
      </c>
      <c r="CJ6099" s="174">
        <v>1086.386</v>
      </c>
      <c r="CK6099" s="174">
        <v>1086.386</v>
      </c>
      <c r="CU6099" s="174">
        <v>126607</v>
      </c>
      <c r="CV6099" s="174">
        <v>1256</v>
      </c>
      <c r="CW6099" s="174">
        <v>5</v>
      </c>
      <c r="CX6099" s="174">
        <v>1086.386</v>
      </c>
    </row>
    <row r="6100" spans="84:102" x14ac:dyDescent="0.25">
      <c r="CF6100" s="3" t="s">
        <v>3073</v>
      </c>
      <c r="CG6100" s="174">
        <v>1950</v>
      </c>
      <c r="CH6100" s="174">
        <v>96970</v>
      </c>
      <c r="CI6100" s="174">
        <v>5</v>
      </c>
      <c r="CJ6100" s="174">
        <v>1086.1880000000001</v>
      </c>
      <c r="CK6100" s="174">
        <v>1086.1880000000001</v>
      </c>
      <c r="CU6100" s="174">
        <v>1950</v>
      </c>
      <c r="CV6100" s="174">
        <v>96970</v>
      </c>
      <c r="CW6100" s="174">
        <v>5</v>
      </c>
      <c r="CX6100" s="174">
        <v>1086.1880000000001</v>
      </c>
    </row>
    <row r="6101" spans="84:102" x14ac:dyDescent="0.25">
      <c r="CF6101" s="3" t="s">
        <v>3073</v>
      </c>
      <c r="CG6101" s="174">
        <v>2708</v>
      </c>
      <c r="CH6101" s="174">
        <v>131190</v>
      </c>
      <c r="CI6101" s="174">
        <v>5</v>
      </c>
      <c r="CJ6101" s="174">
        <v>1085.3979999999999</v>
      </c>
      <c r="CK6101" s="174">
        <v>1085.3979999999999</v>
      </c>
      <c r="CU6101" s="174">
        <v>2708</v>
      </c>
      <c r="CV6101" s="174">
        <v>131190</v>
      </c>
      <c r="CW6101" s="174">
        <v>5</v>
      </c>
      <c r="CX6101" s="174">
        <v>1085.3979999999999</v>
      </c>
    </row>
    <row r="6102" spans="84:102" x14ac:dyDescent="0.25">
      <c r="CF6102" s="3" t="s">
        <v>3073</v>
      </c>
      <c r="CG6102" s="174">
        <v>88309</v>
      </c>
      <c r="CH6102" s="174">
        <v>637</v>
      </c>
      <c r="CI6102" s="174">
        <v>5</v>
      </c>
      <c r="CJ6102" s="174">
        <v>1085.2059999999999</v>
      </c>
      <c r="CK6102" s="174">
        <v>1085.2059999999999</v>
      </c>
      <c r="CU6102" s="174">
        <v>88309</v>
      </c>
      <c r="CV6102" s="174">
        <v>637</v>
      </c>
      <c r="CW6102" s="174">
        <v>5</v>
      </c>
      <c r="CX6102" s="174">
        <v>1085.2059999999999</v>
      </c>
    </row>
    <row r="6103" spans="84:102" x14ac:dyDescent="0.25">
      <c r="CF6103" s="3" t="s">
        <v>3073</v>
      </c>
      <c r="CG6103" s="174">
        <v>69376</v>
      </c>
      <c r="CH6103" s="174">
        <v>231</v>
      </c>
      <c r="CI6103" s="174">
        <v>5</v>
      </c>
      <c r="CJ6103" s="174">
        <v>1085.1130000000001</v>
      </c>
      <c r="CK6103" s="174">
        <v>1085.1130000000001</v>
      </c>
      <c r="CU6103" s="174">
        <v>69376</v>
      </c>
      <c r="CV6103" s="174">
        <v>231</v>
      </c>
      <c r="CW6103" s="174">
        <v>5</v>
      </c>
      <c r="CX6103" s="174">
        <v>1085.1130000000001</v>
      </c>
    </row>
    <row r="6104" spans="84:102" x14ac:dyDescent="0.25">
      <c r="CF6104" s="3" t="s">
        <v>3073</v>
      </c>
      <c r="CG6104" s="174">
        <v>135335</v>
      </c>
      <c r="CH6104" s="174">
        <v>2716</v>
      </c>
      <c r="CI6104" s="174">
        <v>5</v>
      </c>
      <c r="CJ6104" s="174">
        <v>1084.98</v>
      </c>
      <c r="CK6104" s="174">
        <v>1084.98</v>
      </c>
      <c r="CU6104" s="174">
        <v>135335</v>
      </c>
      <c r="CV6104" s="174">
        <v>2716</v>
      </c>
      <c r="CW6104" s="174">
        <v>5</v>
      </c>
      <c r="CX6104" s="174">
        <v>1084.98</v>
      </c>
    </row>
    <row r="6105" spans="84:102" x14ac:dyDescent="0.25">
      <c r="CF6105" s="3" t="s">
        <v>3073</v>
      </c>
      <c r="CG6105" s="174">
        <v>75036</v>
      </c>
      <c r="CH6105" s="174">
        <v>342</v>
      </c>
      <c r="CI6105" s="174">
        <v>5</v>
      </c>
      <c r="CJ6105" s="174">
        <v>1084.8879999999999</v>
      </c>
      <c r="CK6105" s="174">
        <v>1084.8879999999999</v>
      </c>
      <c r="CU6105" s="174">
        <v>75036</v>
      </c>
      <c r="CV6105" s="174">
        <v>342</v>
      </c>
      <c r="CW6105" s="174">
        <v>5</v>
      </c>
      <c r="CX6105" s="174">
        <v>1084.8879999999999</v>
      </c>
    </row>
    <row r="6106" spans="84:102" x14ac:dyDescent="0.25">
      <c r="CF6106" s="3" t="s">
        <v>3073</v>
      </c>
      <c r="CG6106" s="174">
        <v>128005</v>
      </c>
      <c r="CH6106" s="174">
        <v>1238</v>
      </c>
      <c r="CI6106" s="174">
        <v>5</v>
      </c>
      <c r="CJ6106" s="174">
        <v>1084.412</v>
      </c>
      <c r="CK6106" s="174">
        <v>1084.412</v>
      </c>
      <c r="CU6106" s="174">
        <v>128005</v>
      </c>
      <c r="CV6106" s="174">
        <v>1238</v>
      </c>
      <c r="CW6106" s="174">
        <v>5</v>
      </c>
      <c r="CX6106" s="174">
        <v>1084.412</v>
      </c>
    </row>
    <row r="6107" spans="84:102" x14ac:dyDescent="0.25">
      <c r="CF6107" s="3" t="s">
        <v>3073</v>
      </c>
      <c r="CG6107" s="174">
        <v>3689</v>
      </c>
      <c r="CH6107" s="174">
        <v>76227</v>
      </c>
      <c r="CI6107" s="174">
        <v>5</v>
      </c>
      <c r="CJ6107" s="174">
        <v>1084.364</v>
      </c>
      <c r="CK6107" s="174">
        <v>1084.364</v>
      </c>
      <c r="CU6107" s="174">
        <v>3689</v>
      </c>
      <c r="CV6107" s="174">
        <v>76227</v>
      </c>
      <c r="CW6107" s="174">
        <v>5</v>
      </c>
      <c r="CX6107" s="174">
        <v>1084.364</v>
      </c>
    </row>
    <row r="6108" spans="84:102" x14ac:dyDescent="0.25">
      <c r="CF6108" s="3" t="s">
        <v>3073</v>
      </c>
      <c r="CG6108" s="174">
        <v>2362</v>
      </c>
      <c r="CH6108" s="174">
        <v>27312</v>
      </c>
      <c r="CI6108" s="174">
        <v>5</v>
      </c>
      <c r="CJ6108" s="174">
        <v>1084.2950000000001</v>
      </c>
      <c r="CK6108" s="174">
        <v>1084.2950000000001</v>
      </c>
      <c r="CU6108" s="174">
        <v>2362</v>
      </c>
      <c r="CV6108" s="174">
        <v>27312</v>
      </c>
      <c r="CW6108" s="174">
        <v>5</v>
      </c>
      <c r="CX6108" s="174">
        <v>1084.2950000000001</v>
      </c>
    </row>
    <row r="6109" spans="84:102" x14ac:dyDescent="0.25">
      <c r="CF6109" s="3" t="s">
        <v>3073</v>
      </c>
      <c r="CG6109" s="174">
        <v>3210</v>
      </c>
      <c r="CH6109" s="174">
        <v>157462</v>
      </c>
      <c r="CI6109" s="174">
        <v>5</v>
      </c>
      <c r="CJ6109" s="174">
        <v>1084.1559999999999</v>
      </c>
      <c r="CK6109" s="174">
        <v>1084.1559999999999</v>
      </c>
      <c r="CU6109" s="174">
        <v>3210</v>
      </c>
      <c r="CV6109" s="174">
        <v>157462</v>
      </c>
      <c r="CW6109" s="174">
        <v>5</v>
      </c>
      <c r="CX6109" s="174">
        <v>1084.1559999999999</v>
      </c>
    </row>
    <row r="6110" spans="84:102" x14ac:dyDescent="0.25">
      <c r="CF6110" s="3" t="s">
        <v>3073</v>
      </c>
      <c r="CG6110" s="174">
        <v>181953</v>
      </c>
      <c r="CH6110" s="174">
        <v>3459</v>
      </c>
      <c r="CI6110" s="174">
        <v>5</v>
      </c>
      <c r="CJ6110" s="174">
        <v>1084.0650000000001</v>
      </c>
      <c r="CK6110" s="174">
        <v>1084.0650000000001</v>
      </c>
      <c r="CU6110" s="174">
        <v>181953</v>
      </c>
      <c r="CV6110" s="174">
        <v>3459</v>
      </c>
      <c r="CW6110" s="174">
        <v>5</v>
      </c>
      <c r="CX6110" s="174">
        <v>1084.0650000000001</v>
      </c>
    </row>
    <row r="6111" spans="84:102" x14ac:dyDescent="0.25">
      <c r="CF6111" s="3" t="s">
        <v>3073</v>
      </c>
      <c r="CG6111" s="174">
        <v>3175</v>
      </c>
      <c r="CH6111" s="174">
        <v>154494</v>
      </c>
      <c r="CI6111" s="174">
        <v>5</v>
      </c>
      <c r="CJ6111" s="174">
        <v>1083.9280000000001</v>
      </c>
      <c r="CK6111" s="174">
        <v>1083.9280000000001</v>
      </c>
      <c r="CU6111" s="174">
        <v>3175</v>
      </c>
      <c r="CV6111" s="174">
        <v>154494</v>
      </c>
      <c r="CW6111" s="174">
        <v>5</v>
      </c>
      <c r="CX6111" s="174">
        <v>1083.9280000000001</v>
      </c>
    </row>
    <row r="6112" spans="84:102" x14ac:dyDescent="0.25">
      <c r="CF6112" s="3" t="s">
        <v>3073</v>
      </c>
      <c r="CG6112" s="174">
        <v>2716</v>
      </c>
      <c r="CH6112" s="174">
        <v>135335</v>
      </c>
      <c r="CI6112" s="174">
        <v>5</v>
      </c>
      <c r="CJ6112" s="174">
        <v>1083.78</v>
      </c>
      <c r="CK6112" s="174">
        <v>1083.78</v>
      </c>
      <c r="CU6112" s="174">
        <v>2716</v>
      </c>
      <c r="CV6112" s="174">
        <v>135335</v>
      </c>
      <c r="CW6112" s="174">
        <v>5</v>
      </c>
      <c r="CX6112" s="174">
        <v>1083.78</v>
      </c>
    </row>
    <row r="6113" spans="84:102" x14ac:dyDescent="0.25">
      <c r="CF6113" s="3" t="s">
        <v>3073</v>
      </c>
      <c r="CG6113" s="174">
        <v>1355</v>
      </c>
      <c r="CH6113" s="174">
        <v>111503</v>
      </c>
      <c r="CI6113" s="174">
        <v>5</v>
      </c>
      <c r="CJ6113" s="174">
        <v>1083.7260000000001</v>
      </c>
      <c r="CK6113" s="174">
        <v>1083.7260000000001</v>
      </c>
      <c r="CU6113" s="174">
        <v>1355</v>
      </c>
      <c r="CV6113" s="174">
        <v>111503</v>
      </c>
      <c r="CW6113" s="174">
        <v>5</v>
      </c>
      <c r="CX6113" s="174">
        <v>1083.7260000000001</v>
      </c>
    </row>
    <row r="6114" spans="84:102" x14ac:dyDescent="0.25">
      <c r="CF6114" s="3" t="s">
        <v>3073</v>
      </c>
      <c r="CG6114" s="174">
        <v>610</v>
      </c>
      <c r="CH6114" s="174">
        <v>87150</v>
      </c>
      <c r="CI6114" s="174">
        <v>5</v>
      </c>
      <c r="CJ6114" s="174">
        <v>1083.6959999999999</v>
      </c>
      <c r="CK6114" s="174">
        <v>1083.6959999999999</v>
      </c>
      <c r="CU6114" s="174">
        <v>610</v>
      </c>
      <c r="CV6114" s="174">
        <v>87150</v>
      </c>
      <c r="CW6114" s="174">
        <v>5</v>
      </c>
      <c r="CX6114" s="174">
        <v>1083.6959999999999</v>
      </c>
    </row>
    <row r="6115" spans="84:102" x14ac:dyDescent="0.25">
      <c r="CF6115" s="3" t="s">
        <v>3073</v>
      </c>
      <c r="CG6115" s="174">
        <v>85900</v>
      </c>
      <c r="CH6115" s="174">
        <v>530</v>
      </c>
      <c r="CI6115" s="174">
        <v>5</v>
      </c>
      <c r="CJ6115" s="174">
        <v>1083.607</v>
      </c>
      <c r="CK6115" s="174">
        <v>1083.607</v>
      </c>
      <c r="CU6115" s="174">
        <v>85900</v>
      </c>
      <c r="CV6115" s="174">
        <v>530</v>
      </c>
      <c r="CW6115" s="174">
        <v>5</v>
      </c>
      <c r="CX6115" s="174">
        <v>1083.607</v>
      </c>
    </row>
    <row r="6116" spans="84:102" x14ac:dyDescent="0.25">
      <c r="CF6116" s="3" t="s">
        <v>3073</v>
      </c>
      <c r="CG6116" s="174">
        <v>2713</v>
      </c>
      <c r="CH6116" s="174">
        <v>134856</v>
      </c>
      <c r="CI6116" s="174">
        <v>5</v>
      </c>
      <c r="CJ6116" s="174">
        <v>1083.55</v>
      </c>
      <c r="CK6116" s="174">
        <v>1083.55</v>
      </c>
      <c r="CU6116" s="174">
        <v>2713</v>
      </c>
      <c r="CV6116" s="174">
        <v>134856</v>
      </c>
      <c r="CW6116" s="174">
        <v>5</v>
      </c>
      <c r="CX6116" s="174">
        <v>1083.55</v>
      </c>
    </row>
    <row r="6117" spans="84:102" x14ac:dyDescent="0.25">
      <c r="CF6117" s="3" t="s">
        <v>3073</v>
      </c>
      <c r="CG6117" s="174">
        <v>3277</v>
      </c>
      <c r="CH6117" s="174">
        <v>162831</v>
      </c>
      <c r="CI6117" s="174">
        <v>5</v>
      </c>
      <c r="CJ6117" s="174">
        <v>1083.4169999999999</v>
      </c>
      <c r="CK6117" s="174">
        <v>1083.4169999999999</v>
      </c>
      <c r="CU6117" s="174">
        <v>3277</v>
      </c>
      <c r="CV6117" s="174">
        <v>162831</v>
      </c>
      <c r="CW6117" s="174">
        <v>5</v>
      </c>
      <c r="CX6117" s="174">
        <v>1083.4169999999999</v>
      </c>
    </row>
    <row r="6118" spans="84:102" x14ac:dyDescent="0.25">
      <c r="CF6118" s="3" t="s">
        <v>3073</v>
      </c>
      <c r="CG6118" s="174">
        <v>21121</v>
      </c>
      <c r="CH6118" s="174">
        <v>2272</v>
      </c>
      <c r="CI6118" s="174">
        <v>5</v>
      </c>
      <c r="CJ6118" s="174">
        <v>1083.2760000000001</v>
      </c>
      <c r="CK6118" s="174">
        <v>1083.2760000000001</v>
      </c>
      <c r="CU6118" s="174">
        <v>21121</v>
      </c>
      <c r="CV6118" s="174">
        <v>2272</v>
      </c>
      <c r="CW6118" s="174">
        <v>5</v>
      </c>
      <c r="CX6118" s="174">
        <v>1083.2760000000001</v>
      </c>
    </row>
    <row r="6119" spans="84:102" x14ac:dyDescent="0.25">
      <c r="CF6119" s="3" t="s">
        <v>3073</v>
      </c>
      <c r="CG6119" s="174">
        <v>152705</v>
      </c>
      <c r="CH6119" s="174">
        <v>2926</v>
      </c>
      <c r="CI6119" s="174">
        <v>5</v>
      </c>
      <c r="CJ6119" s="174">
        <v>1083.2560000000001</v>
      </c>
      <c r="CK6119" s="174">
        <v>1083.2560000000001</v>
      </c>
      <c r="CU6119" s="174">
        <v>152705</v>
      </c>
      <c r="CV6119" s="174">
        <v>2926</v>
      </c>
      <c r="CW6119" s="174">
        <v>5</v>
      </c>
      <c r="CX6119" s="174">
        <v>1083.2560000000001</v>
      </c>
    </row>
    <row r="6120" spans="84:102" x14ac:dyDescent="0.25">
      <c r="CF6120" s="3" t="s">
        <v>3073</v>
      </c>
      <c r="CG6120" s="174">
        <v>147421</v>
      </c>
      <c r="CH6120" s="174">
        <v>2795</v>
      </c>
      <c r="CI6120" s="174">
        <v>5</v>
      </c>
      <c r="CJ6120" s="174">
        <v>1083.0119999999999</v>
      </c>
      <c r="CK6120" s="174">
        <v>1083.0119999999999</v>
      </c>
      <c r="CU6120" s="174">
        <v>147421</v>
      </c>
      <c r="CV6120" s="174">
        <v>2795</v>
      </c>
      <c r="CW6120" s="174">
        <v>5</v>
      </c>
      <c r="CX6120" s="174">
        <v>1083.0119999999999</v>
      </c>
    </row>
    <row r="6121" spans="84:102" x14ac:dyDescent="0.25">
      <c r="CF6121" s="3" t="s">
        <v>3073</v>
      </c>
      <c r="CG6121" s="174">
        <v>1548</v>
      </c>
      <c r="CH6121" s="174">
        <v>84318</v>
      </c>
      <c r="CI6121" s="174">
        <v>5</v>
      </c>
      <c r="CJ6121" s="174">
        <v>1082.749</v>
      </c>
      <c r="CK6121" s="174">
        <v>1082.749</v>
      </c>
      <c r="CU6121" s="174">
        <v>1548</v>
      </c>
      <c r="CV6121" s="174">
        <v>84318</v>
      </c>
      <c r="CW6121" s="174">
        <v>5</v>
      </c>
      <c r="CX6121" s="174">
        <v>1082.749</v>
      </c>
    </row>
    <row r="6122" spans="84:102" x14ac:dyDescent="0.25">
      <c r="CF6122" s="3" t="s">
        <v>3073</v>
      </c>
      <c r="CG6122" s="174">
        <v>1115</v>
      </c>
      <c r="CH6122" s="174">
        <v>140209</v>
      </c>
      <c r="CI6122" s="174">
        <v>5</v>
      </c>
      <c r="CJ6122" s="174">
        <v>1082.6610000000001</v>
      </c>
      <c r="CK6122" s="174">
        <v>1082.6610000000001</v>
      </c>
      <c r="CU6122" s="174">
        <v>1115</v>
      </c>
      <c r="CV6122" s="174">
        <v>140209</v>
      </c>
      <c r="CW6122" s="174">
        <v>5</v>
      </c>
      <c r="CX6122" s="174">
        <v>1082.6610000000001</v>
      </c>
    </row>
    <row r="6123" spans="84:102" x14ac:dyDescent="0.25">
      <c r="CF6123" s="3" t="s">
        <v>3073</v>
      </c>
      <c r="CG6123" s="174">
        <v>1005</v>
      </c>
      <c r="CH6123" s="174">
        <v>119541</v>
      </c>
      <c r="CI6123" s="174">
        <v>5</v>
      </c>
      <c r="CJ6123" s="174">
        <v>1082.5329999999999</v>
      </c>
      <c r="CK6123" s="174">
        <v>1082.5329999999999</v>
      </c>
      <c r="CU6123" s="174">
        <v>1005</v>
      </c>
      <c r="CV6123" s="174">
        <v>119541</v>
      </c>
      <c r="CW6123" s="174">
        <v>5</v>
      </c>
      <c r="CX6123" s="174">
        <v>1082.5329999999999</v>
      </c>
    </row>
    <row r="6124" spans="84:102" x14ac:dyDescent="0.25">
      <c r="CF6124" s="3" t="s">
        <v>3073</v>
      </c>
      <c r="CG6124" s="174">
        <v>39828</v>
      </c>
      <c r="CH6124" s="174">
        <v>2458</v>
      </c>
      <c r="CI6124" s="174">
        <v>5</v>
      </c>
      <c r="CJ6124" s="174">
        <v>1082.345</v>
      </c>
      <c r="CK6124" s="174">
        <v>1082.345</v>
      </c>
      <c r="CU6124" s="174">
        <v>39828</v>
      </c>
      <c r="CV6124" s="174">
        <v>2458</v>
      </c>
      <c r="CW6124" s="174">
        <v>5</v>
      </c>
      <c r="CX6124" s="174">
        <v>1082.345</v>
      </c>
    </row>
    <row r="6125" spans="84:102" x14ac:dyDescent="0.25">
      <c r="CF6125" s="3" t="s">
        <v>3073</v>
      </c>
      <c r="CG6125" s="174">
        <v>3255</v>
      </c>
      <c r="CH6125" s="174">
        <v>159126</v>
      </c>
      <c r="CI6125" s="174">
        <v>5</v>
      </c>
      <c r="CJ6125" s="174">
        <v>1081.845</v>
      </c>
      <c r="CK6125" s="174">
        <v>1081.845</v>
      </c>
      <c r="CU6125" s="174">
        <v>3255</v>
      </c>
      <c r="CV6125" s="174">
        <v>159126</v>
      </c>
      <c r="CW6125" s="174">
        <v>5</v>
      </c>
      <c r="CX6125" s="174">
        <v>1081.845</v>
      </c>
    </row>
    <row r="6126" spans="84:102" x14ac:dyDescent="0.25">
      <c r="CF6126" s="3" t="s">
        <v>3073</v>
      </c>
      <c r="CG6126" s="174">
        <v>3385</v>
      </c>
      <c r="CH6126" s="174">
        <v>172442</v>
      </c>
      <c r="CI6126" s="174">
        <v>5</v>
      </c>
      <c r="CJ6126" s="174">
        <v>1081.567</v>
      </c>
      <c r="CK6126" s="174">
        <v>1081.567</v>
      </c>
      <c r="CU6126" s="174">
        <v>3385</v>
      </c>
      <c r="CV6126" s="174">
        <v>172442</v>
      </c>
      <c r="CW6126" s="174">
        <v>5</v>
      </c>
      <c r="CX6126" s="174">
        <v>1081.567</v>
      </c>
    </row>
    <row r="6127" spans="84:102" x14ac:dyDescent="0.25">
      <c r="CF6127" s="3" t="s">
        <v>3073</v>
      </c>
      <c r="CG6127" s="174">
        <v>1785</v>
      </c>
      <c r="CH6127" s="174">
        <v>53871</v>
      </c>
      <c r="CI6127" s="174">
        <v>5</v>
      </c>
      <c r="CJ6127" s="174">
        <v>1081.402</v>
      </c>
      <c r="CK6127" s="174">
        <v>1081.402</v>
      </c>
      <c r="CU6127" s="174">
        <v>1785</v>
      </c>
      <c r="CV6127" s="174">
        <v>53871</v>
      </c>
      <c r="CW6127" s="174">
        <v>5</v>
      </c>
      <c r="CX6127" s="174">
        <v>1081.402</v>
      </c>
    </row>
    <row r="6128" spans="84:102" x14ac:dyDescent="0.25">
      <c r="CF6128" s="3" t="s">
        <v>3073</v>
      </c>
      <c r="CG6128" s="174">
        <v>3671</v>
      </c>
      <c r="CH6128" s="174">
        <v>118992</v>
      </c>
      <c r="CI6128" s="174">
        <v>5</v>
      </c>
      <c r="CJ6128" s="174">
        <v>1081.153</v>
      </c>
      <c r="CK6128" s="174">
        <v>1081.153</v>
      </c>
      <c r="CU6128" s="174">
        <v>3671</v>
      </c>
      <c r="CV6128" s="174">
        <v>118992</v>
      </c>
      <c r="CW6128" s="174">
        <v>5</v>
      </c>
      <c r="CX6128" s="174">
        <v>1081.153</v>
      </c>
    </row>
    <row r="6129" spans="84:102" x14ac:dyDescent="0.25">
      <c r="CF6129" s="3" t="s">
        <v>3073</v>
      </c>
      <c r="CG6129" s="174">
        <v>105007</v>
      </c>
      <c r="CH6129" s="174">
        <v>832</v>
      </c>
      <c r="CI6129" s="174">
        <v>5</v>
      </c>
      <c r="CJ6129" s="174">
        <v>1080.6120000000001</v>
      </c>
      <c r="CK6129" s="174">
        <v>1080.6120000000001</v>
      </c>
      <c r="CU6129" s="174">
        <v>105007</v>
      </c>
      <c r="CV6129" s="174">
        <v>832</v>
      </c>
      <c r="CW6129" s="174">
        <v>5</v>
      </c>
      <c r="CX6129" s="174">
        <v>1080.6120000000001</v>
      </c>
    </row>
    <row r="6130" spans="84:102" x14ac:dyDescent="0.25">
      <c r="CF6130" s="3" t="s">
        <v>3073</v>
      </c>
      <c r="CG6130" s="174">
        <v>63298</v>
      </c>
      <c r="CH6130" s="174">
        <v>45</v>
      </c>
      <c r="CI6130" s="174">
        <v>5</v>
      </c>
      <c r="CJ6130" s="174">
        <v>1080.414</v>
      </c>
      <c r="CK6130" s="174">
        <v>1080.414</v>
      </c>
      <c r="CU6130" s="174">
        <v>63298</v>
      </c>
      <c r="CV6130" s="174">
        <v>45</v>
      </c>
      <c r="CW6130" s="174">
        <v>5</v>
      </c>
      <c r="CX6130" s="174">
        <v>1080.414</v>
      </c>
    </row>
    <row r="6131" spans="84:102" x14ac:dyDescent="0.25">
      <c r="CF6131" s="3" t="s">
        <v>3073</v>
      </c>
      <c r="CG6131" s="174">
        <v>86051</v>
      </c>
      <c r="CH6131" s="174">
        <v>606</v>
      </c>
      <c r="CI6131" s="174">
        <v>5</v>
      </c>
      <c r="CJ6131" s="174">
        <v>1079.8630000000001</v>
      </c>
      <c r="CK6131" s="174">
        <v>1079.8630000000001</v>
      </c>
      <c r="CU6131" s="174">
        <v>86051</v>
      </c>
      <c r="CV6131" s="174">
        <v>606</v>
      </c>
      <c r="CW6131" s="174">
        <v>5</v>
      </c>
      <c r="CX6131" s="174">
        <v>1079.8630000000001</v>
      </c>
    </row>
    <row r="6132" spans="84:102" x14ac:dyDescent="0.25">
      <c r="CF6132" s="3" t="s">
        <v>3073</v>
      </c>
      <c r="CG6132" s="174">
        <v>916</v>
      </c>
      <c r="CH6132" s="174">
        <v>110160</v>
      </c>
      <c r="CI6132" s="174">
        <v>5</v>
      </c>
      <c r="CJ6132" s="174">
        <v>1079.7729999999999</v>
      </c>
      <c r="CK6132" s="174">
        <v>1079.7729999999999</v>
      </c>
      <c r="CU6132" s="174">
        <v>916</v>
      </c>
      <c r="CV6132" s="174">
        <v>110160</v>
      </c>
      <c r="CW6132" s="174">
        <v>5</v>
      </c>
      <c r="CX6132" s="174">
        <v>1079.7729999999999</v>
      </c>
    </row>
    <row r="6133" spans="84:102" x14ac:dyDescent="0.25">
      <c r="CF6133" s="3" t="s">
        <v>3073</v>
      </c>
      <c r="CG6133" s="174">
        <v>2926</v>
      </c>
      <c r="CH6133" s="174">
        <v>152705</v>
      </c>
      <c r="CI6133" s="174">
        <v>5</v>
      </c>
      <c r="CJ6133" s="174">
        <v>1079.577</v>
      </c>
      <c r="CK6133" s="174">
        <v>1079.577</v>
      </c>
      <c r="CU6133" s="174">
        <v>2926</v>
      </c>
      <c r="CV6133" s="174">
        <v>152705</v>
      </c>
      <c r="CW6133" s="174">
        <v>5</v>
      </c>
      <c r="CX6133" s="174">
        <v>1079.577</v>
      </c>
    </row>
    <row r="6134" spans="84:102" x14ac:dyDescent="0.25">
      <c r="CF6134" s="3" t="s">
        <v>3073</v>
      </c>
      <c r="CG6134" s="174">
        <v>92009</v>
      </c>
      <c r="CH6134" s="174">
        <v>670</v>
      </c>
      <c r="CI6134" s="174">
        <v>5</v>
      </c>
      <c r="CJ6134" s="174">
        <v>1079.385</v>
      </c>
      <c r="CK6134" s="174">
        <v>1079.385</v>
      </c>
      <c r="CU6134" s="174">
        <v>92009</v>
      </c>
      <c r="CV6134" s="174">
        <v>670</v>
      </c>
      <c r="CW6134" s="174">
        <v>5</v>
      </c>
      <c r="CX6134" s="174">
        <v>1079.385</v>
      </c>
    </row>
    <row r="6135" spans="84:102" x14ac:dyDescent="0.25">
      <c r="CF6135" s="3" t="s">
        <v>3073</v>
      </c>
      <c r="CG6135" s="174">
        <v>166101</v>
      </c>
      <c r="CH6135" s="174">
        <v>3321</v>
      </c>
      <c r="CI6135" s="174">
        <v>5</v>
      </c>
      <c r="CJ6135" s="174">
        <v>1079.3800000000001</v>
      </c>
      <c r="CK6135" s="174">
        <v>1079.3800000000001</v>
      </c>
      <c r="CU6135" s="174">
        <v>166101</v>
      </c>
      <c r="CV6135" s="174">
        <v>3321</v>
      </c>
      <c r="CW6135" s="174">
        <v>5</v>
      </c>
      <c r="CX6135" s="174">
        <v>1079.3800000000001</v>
      </c>
    </row>
    <row r="6136" spans="84:102" x14ac:dyDescent="0.25">
      <c r="CF6136" s="3" t="s">
        <v>3073</v>
      </c>
      <c r="CG6136" s="174">
        <v>8867</v>
      </c>
      <c r="CH6136" s="174">
        <v>2121</v>
      </c>
      <c r="CI6136" s="174">
        <v>5</v>
      </c>
      <c r="CJ6136" s="174">
        <v>1079.1869999999999</v>
      </c>
      <c r="CK6136" s="174">
        <v>1079.1869999999999</v>
      </c>
      <c r="CU6136" s="174">
        <v>8867</v>
      </c>
      <c r="CV6136" s="174">
        <v>2121</v>
      </c>
      <c r="CW6136" s="174">
        <v>5</v>
      </c>
      <c r="CX6136" s="174">
        <v>1079.1869999999999</v>
      </c>
    </row>
    <row r="6137" spans="84:102" x14ac:dyDescent="0.25">
      <c r="CF6137" s="3" t="s">
        <v>3073</v>
      </c>
      <c r="CG6137" s="174">
        <v>2458</v>
      </c>
      <c r="CH6137" s="174">
        <v>39828</v>
      </c>
      <c r="CI6137" s="174">
        <v>5</v>
      </c>
      <c r="CJ6137" s="174">
        <v>1078.9480000000001</v>
      </c>
      <c r="CK6137" s="174">
        <v>1078.9480000000001</v>
      </c>
      <c r="CU6137" s="174">
        <v>2458</v>
      </c>
      <c r="CV6137" s="174">
        <v>39828</v>
      </c>
      <c r="CW6137" s="174">
        <v>5</v>
      </c>
      <c r="CX6137" s="174">
        <v>1078.9480000000001</v>
      </c>
    </row>
    <row r="6138" spans="84:102" x14ac:dyDescent="0.25">
      <c r="CF6138" s="3" t="s">
        <v>3073</v>
      </c>
      <c r="CG6138" s="174">
        <v>2575</v>
      </c>
      <c r="CH6138" s="174">
        <v>41769</v>
      </c>
      <c r="CI6138" s="174">
        <v>5</v>
      </c>
      <c r="CJ6138" s="174">
        <v>1078.8130000000001</v>
      </c>
      <c r="CK6138" s="174">
        <v>1078.8130000000001</v>
      </c>
      <c r="CU6138" s="174">
        <v>2575</v>
      </c>
      <c r="CV6138" s="174">
        <v>41769</v>
      </c>
      <c r="CW6138" s="174">
        <v>5</v>
      </c>
      <c r="CX6138" s="174">
        <v>1078.8130000000001</v>
      </c>
    </row>
    <row r="6139" spans="84:102" x14ac:dyDescent="0.25">
      <c r="CF6139" s="3" t="s">
        <v>3073</v>
      </c>
      <c r="CG6139" s="174">
        <v>3571</v>
      </c>
      <c r="CH6139" s="174">
        <v>85807</v>
      </c>
      <c r="CI6139" s="174">
        <v>5</v>
      </c>
      <c r="CJ6139" s="174">
        <v>1078.806</v>
      </c>
      <c r="CK6139" s="174">
        <v>1078.806</v>
      </c>
      <c r="CU6139" s="174">
        <v>3571</v>
      </c>
      <c r="CV6139" s="174">
        <v>85807</v>
      </c>
      <c r="CW6139" s="174">
        <v>5</v>
      </c>
      <c r="CX6139" s="174">
        <v>1078.806</v>
      </c>
    </row>
    <row r="6140" spans="84:102" x14ac:dyDescent="0.25">
      <c r="CF6140" s="3" t="s">
        <v>3073</v>
      </c>
      <c r="CG6140" s="174">
        <v>3459</v>
      </c>
      <c r="CH6140" s="174">
        <v>181953</v>
      </c>
      <c r="CI6140" s="174">
        <v>5</v>
      </c>
      <c r="CJ6140" s="174">
        <v>1078.8009999999999</v>
      </c>
      <c r="CK6140" s="174">
        <v>1078.8009999999999</v>
      </c>
      <c r="CU6140" s="174">
        <v>3459</v>
      </c>
      <c r="CV6140" s="174">
        <v>181953</v>
      </c>
      <c r="CW6140" s="174">
        <v>5</v>
      </c>
      <c r="CX6140" s="174">
        <v>1078.8009999999999</v>
      </c>
    </row>
    <row r="6141" spans="84:102" x14ac:dyDescent="0.25">
      <c r="CF6141" s="3" t="s">
        <v>3073</v>
      </c>
      <c r="CG6141" s="174">
        <v>2468</v>
      </c>
      <c r="CH6141" s="174">
        <v>33952</v>
      </c>
      <c r="CI6141" s="174">
        <v>5</v>
      </c>
      <c r="CJ6141" s="174">
        <v>1078.2850000000001</v>
      </c>
      <c r="CK6141" s="174">
        <v>1078.2850000000001</v>
      </c>
      <c r="CU6141" s="174">
        <v>2468</v>
      </c>
      <c r="CV6141" s="174">
        <v>33952</v>
      </c>
      <c r="CW6141" s="174">
        <v>5</v>
      </c>
      <c r="CX6141" s="174">
        <v>1078.2850000000001</v>
      </c>
    </row>
    <row r="6142" spans="84:102" x14ac:dyDescent="0.25">
      <c r="CF6142" s="3" t="s">
        <v>3073</v>
      </c>
      <c r="CG6142" s="174">
        <v>1087</v>
      </c>
      <c r="CH6142" s="174">
        <v>136702</v>
      </c>
      <c r="CI6142" s="174">
        <v>5</v>
      </c>
      <c r="CJ6142" s="174">
        <v>1077.913</v>
      </c>
      <c r="CK6142" s="174">
        <v>1077.913</v>
      </c>
      <c r="CU6142" s="174">
        <v>1087</v>
      </c>
      <c r="CV6142" s="174">
        <v>136702</v>
      </c>
      <c r="CW6142" s="174">
        <v>5</v>
      </c>
      <c r="CX6142" s="174">
        <v>1077.913</v>
      </c>
    </row>
    <row r="6143" spans="84:102" x14ac:dyDescent="0.25">
      <c r="CF6143" s="3" t="s">
        <v>3073</v>
      </c>
      <c r="CG6143" s="174">
        <v>1878</v>
      </c>
      <c r="CH6143" s="174">
        <v>56785</v>
      </c>
      <c r="CI6143" s="174">
        <v>5</v>
      </c>
      <c r="CJ6143" s="174">
        <v>1077.894</v>
      </c>
      <c r="CK6143" s="174">
        <v>1077.894</v>
      </c>
      <c r="CU6143" s="174">
        <v>1878</v>
      </c>
      <c r="CV6143" s="174">
        <v>56785</v>
      </c>
      <c r="CW6143" s="174">
        <v>5</v>
      </c>
      <c r="CX6143" s="174">
        <v>1077.894</v>
      </c>
    </row>
    <row r="6144" spans="84:102" x14ac:dyDescent="0.25">
      <c r="CF6144" s="3" t="s">
        <v>3073</v>
      </c>
      <c r="CG6144" s="174">
        <v>126720</v>
      </c>
      <c r="CH6144" s="174">
        <v>2701</v>
      </c>
      <c r="CI6144" s="174">
        <v>5</v>
      </c>
      <c r="CJ6144" s="174">
        <v>1077.3879999999999</v>
      </c>
      <c r="CK6144" s="174">
        <v>1077.3879999999999</v>
      </c>
      <c r="CU6144" s="174">
        <v>126720</v>
      </c>
      <c r="CV6144" s="174">
        <v>2701</v>
      </c>
      <c r="CW6144" s="174">
        <v>5</v>
      </c>
      <c r="CX6144" s="174">
        <v>1077.3879999999999</v>
      </c>
    </row>
    <row r="6145" spans="84:102" x14ac:dyDescent="0.25">
      <c r="CF6145" s="3" t="s">
        <v>3073</v>
      </c>
      <c r="CG6145" s="174">
        <v>175702</v>
      </c>
      <c r="CH6145" s="174">
        <v>3410</v>
      </c>
      <c r="CI6145" s="174">
        <v>5</v>
      </c>
      <c r="CJ6145" s="174">
        <v>1077.1120000000001</v>
      </c>
      <c r="CK6145" s="174">
        <v>1077.1120000000001</v>
      </c>
      <c r="CU6145" s="174">
        <v>175702</v>
      </c>
      <c r="CV6145" s="174">
        <v>3410</v>
      </c>
      <c r="CW6145" s="174">
        <v>5</v>
      </c>
      <c r="CX6145" s="174">
        <v>1077.1120000000001</v>
      </c>
    </row>
    <row r="6146" spans="84:102" x14ac:dyDescent="0.25">
      <c r="CF6146" s="3" t="s">
        <v>3073</v>
      </c>
      <c r="CG6146" s="174">
        <v>71584</v>
      </c>
      <c r="CH6146" s="174">
        <v>264</v>
      </c>
      <c r="CI6146" s="174">
        <v>5</v>
      </c>
      <c r="CJ6146" s="174">
        <v>1076.8399999999999</v>
      </c>
      <c r="CK6146" s="174">
        <v>1076.8399999999999</v>
      </c>
      <c r="CU6146" s="174">
        <v>71584</v>
      </c>
      <c r="CV6146" s="174">
        <v>264</v>
      </c>
      <c r="CW6146" s="174">
        <v>5</v>
      </c>
      <c r="CX6146" s="174">
        <v>1076.8399999999999</v>
      </c>
    </row>
    <row r="6147" spans="84:102" x14ac:dyDescent="0.25">
      <c r="CF6147" s="3" t="s">
        <v>3073</v>
      </c>
      <c r="CG6147" s="174">
        <v>54473</v>
      </c>
      <c r="CH6147" s="174">
        <v>1853</v>
      </c>
      <c r="CI6147" s="174">
        <v>5</v>
      </c>
      <c r="CJ6147" s="174">
        <v>1076.7729999999999</v>
      </c>
      <c r="CK6147" s="174">
        <v>1076.7729999999999</v>
      </c>
      <c r="CU6147" s="174">
        <v>54473</v>
      </c>
      <c r="CV6147" s="174">
        <v>1853</v>
      </c>
      <c r="CW6147" s="174">
        <v>5</v>
      </c>
      <c r="CX6147" s="174">
        <v>1076.7729999999999</v>
      </c>
    </row>
    <row r="6148" spans="84:102" x14ac:dyDescent="0.25">
      <c r="CF6148" s="3" t="s">
        <v>3073</v>
      </c>
      <c r="CG6148" s="174">
        <v>131190</v>
      </c>
      <c r="CH6148" s="174">
        <v>2708</v>
      </c>
      <c r="CI6148" s="174">
        <v>5</v>
      </c>
      <c r="CJ6148" s="174">
        <v>1076.4159999999999</v>
      </c>
      <c r="CK6148" s="174">
        <v>1076.4159999999999</v>
      </c>
      <c r="CU6148" s="174">
        <v>131190</v>
      </c>
      <c r="CV6148" s="174">
        <v>2708</v>
      </c>
      <c r="CW6148" s="174">
        <v>5</v>
      </c>
      <c r="CX6148" s="174">
        <v>1076.4159999999999</v>
      </c>
    </row>
    <row r="6149" spans="84:102" x14ac:dyDescent="0.25">
      <c r="CF6149" s="3" t="s">
        <v>3073</v>
      </c>
      <c r="CG6149" s="174">
        <v>421</v>
      </c>
      <c r="CH6149" s="174">
        <v>82631</v>
      </c>
      <c r="CI6149" s="174">
        <v>5</v>
      </c>
      <c r="CJ6149" s="174">
        <v>1076.2629999999999</v>
      </c>
      <c r="CK6149" s="174">
        <v>1076.2629999999999</v>
      </c>
      <c r="CU6149" s="174">
        <v>421</v>
      </c>
      <c r="CV6149" s="174">
        <v>82631</v>
      </c>
      <c r="CW6149" s="174">
        <v>5</v>
      </c>
      <c r="CX6149" s="174">
        <v>1076.2629999999999</v>
      </c>
    </row>
    <row r="6150" spans="84:102" x14ac:dyDescent="0.25">
      <c r="CF6150" s="3" t="s">
        <v>3073</v>
      </c>
      <c r="CG6150" s="174">
        <v>131</v>
      </c>
      <c r="CH6150" s="174">
        <v>66825</v>
      </c>
      <c r="CI6150" s="174">
        <v>5</v>
      </c>
      <c r="CJ6150" s="174">
        <v>1076.23</v>
      </c>
      <c r="CK6150" s="174">
        <v>1076.23</v>
      </c>
      <c r="CU6150" s="174">
        <v>131</v>
      </c>
      <c r="CV6150" s="174">
        <v>66825</v>
      </c>
      <c r="CW6150" s="174">
        <v>5</v>
      </c>
      <c r="CX6150" s="174">
        <v>1076.23</v>
      </c>
    </row>
    <row r="6151" spans="84:102" x14ac:dyDescent="0.25">
      <c r="CF6151" s="3" t="s">
        <v>3073</v>
      </c>
      <c r="CG6151" s="174">
        <v>103450</v>
      </c>
      <c r="CH6151" s="174">
        <v>821</v>
      </c>
      <c r="CI6151" s="174">
        <v>5</v>
      </c>
      <c r="CJ6151" s="174">
        <v>1076.0519999999999</v>
      </c>
      <c r="CK6151" s="174">
        <v>1076.0519999999999</v>
      </c>
      <c r="CU6151" s="174">
        <v>103450</v>
      </c>
      <c r="CV6151" s="174">
        <v>821</v>
      </c>
      <c r="CW6151" s="174">
        <v>5</v>
      </c>
      <c r="CX6151" s="174">
        <v>1076.0519999999999</v>
      </c>
    </row>
    <row r="6152" spans="84:102" x14ac:dyDescent="0.25">
      <c r="CF6152" s="3" t="s">
        <v>3073</v>
      </c>
      <c r="CG6152" s="174">
        <v>1885</v>
      </c>
      <c r="CH6152" s="174">
        <v>55477</v>
      </c>
      <c r="CI6152" s="174">
        <v>5</v>
      </c>
      <c r="CJ6152" s="174">
        <v>1075.93</v>
      </c>
      <c r="CK6152" s="174">
        <v>1075.93</v>
      </c>
      <c r="CU6152" s="174">
        <v>1885</v>
      </c>
      <c r="CV6152" s="174">
        <v>55477</v>
      </c>
      <c r="CW6152" s="174">
        <v>5</v>
      </c>
      <c r="CX6152" s="174">
        <v>1075.93</v>
      </c>
    </row>
    <row r="6153" spans="84:102" x14ac:dyDescent="0.25">
      <c r="CF6153" s="3" t="s">
        <v>3073</v>
      </c>
      <c r="CG6153" s="174">
        <v>3500</v>
      </c>
      <c r="CH6153" s="174">
        <v>58336</v>
      </c>
      <c r="CI6153" s="174">
        <v>5</v>
      </c>
      <c r="CJ6153" s="174">
        <v>1075.4649999999999</v>
      </c>
      <c r="CK6153" s="174">
        <v>1075.4649999999999</v>
      </c>
      <c r="CU6153" s="174">
        <v>3500</v>
      </c>
      <c r="CV6153" s="174">
        <v>58336</v>
      </c>
      <c r="CW6153" s="174">
        <v>5</v>
      </c>
      <c r="CX6153" s="174">
        <v>1075.4649999999999</v>
      </c>
    </row>
    <row r="6154" spans="84:102" x14ac:dyDescent="0.25">
      <c r="CF6154" s="3" t="s">
        <v>3073</v>
      </c>
      <c r="CG6154" s="174">
        <v>734</v>
      </c>
      <c r="CH6154" s="174">
        <v>98193</v>
      </c>
      <c r="CI6154" s="174">
        <v>5</v>
      </c>
      <c r="CJ6154" s="174">
        <v>1075.1869999999999</v>
      </c>
      <c r="CK6154" s="174">
        <v>1075.1869999999999</v>
      </c>
      <c r="CU6154" s="174">
        <v>734</v>
      </c>
      <c r="CV6154" s="174">
        <v>98193</v>
      </c>
      <c r="CW6154" s="174">
        <v>5</v>
      </c>
      <c r="CX6154" s="174">
        <v>1075.1869999999999</v>
      </c>
    </row>
    <row r="6155" spans="84:102" x14ac:dyDescent="0.25">
      <c r="CF6155" s="3" t="s">
        <v>3073</v>
      </c>
      <c r="CG6155" s="174">
        <v>84901</v>
      </c>
      <c r="CH6155" s="174">
        <v>3571</v>
      </c>
      <c r="CI6155" s="174">
        <v>5</v>
      </c>
      <c r="CJ6155" s="174">
        <v>1075.07</v>
      </c>
      <c r="CK6155" s="174">
        <v>1075.07</v>
      </c>
      <c r="CU6155" s="174">
        <v>84901</v>
      </c>
      <c r="CV6155" s="174">
        <v>3571</v>
      </c>
      <c r="CW6155" s="174">
        <v>5</v>
      </c>
      <c r="CX6155" s="174">
        <v>1075.07</v>
      </c>
    </row>
    <row r="6156" spans="84:102" x14ac:dyDescent="0.25">
      <c r="CF6156" s="3" t="s">
        <v>3073</v>
      </c>
      <c r="CG6156" s="174">
        <v>3582</v>
      </c>
      <c r="CH6156" s="174">
        <v>88459</v>
      </c>
      <c r="CI6156" s="174">
        <v>5</v>
      </c>
      <c r="CJ6156" s="174">
        <v>1074.8009999999999</v>
      </c>
      <c r="CK6156" s="174">
        <v>1074.8009999999999</v>
      </c>
      <c r="CU6156" s="174">
        <v>3582</v>
      </c>
      <c r="CV6156" s="174">
        <v>88459</v>
      </c>
      <c r="CW6156" s="174">
        <v>5</v>
      </c>
      <c r="CX6156" s="174">
        <v>1074.8009999999999</v>
      </c>
    </row>
    <row r="6157" spans="84:102" x14ac:dyDescent="0.25">
      <c r="CF6157" s="3" t="s">
        <v>3073</v>
      </c>
      <c r="CG6157" s="174">
        <v>55586</v>
      </c>
      <c r="CH6157" s="174">
        <v>1783</v>
      </c>
      <c r="CI6157" s="174">
        <v>5</v>
      </c>
      <c r="CJ6157" s="174">
        <v>1074.7180000000001</v>
      </c>
      <c r="CK6157" s="174">
        <v>1074.7180000000001</v>
      </c>
      <c r="CU6157" s="174">
        <v>55586</v>
      </c>
      <c r="CV6157" s="174">
        <v>1783</v>
      </c>
      <c r="CW6157" s="174">
        <v>5</v>
      </c>
      <c r="CX6157" s="174">
        <v>1074.7180000000001</v>
      </c>
    </row>
    <row r="6158" spans="84:102" x14ac:dyDescent="0.25">
      <c r="CF6158" s="3" t="s">
        <v>3073</v>
      </c>
      <c r="CG6158" s="174">
        <v>3574</v>
      </c>
      <c r="CH6158" s="174">
        <v>85993</v>
      </c>
      <c r="CI6158" s="174">
        <v>5</v>
      </c>
      <c r="CJ6158" s="174">
        <v>1074.6030000000001</v>
      </c>
      <c r="CK6158" s="174">
        <v>1074.6030000000001</v>
      </c>
      <c r="CU6158" s="174">
        <v>3574</v>
      </c>
      <c r="CV6158" s="174">
        <v>85993</v>
      </c>
      <c r="CW6158" s="174">
        <v>5</v>
      </c>
      <c r="CX6158" s="174">
        <v>1074.6030000000001</v>
      </c>
    </row>
    <row r="6159" spans="84:102" x14ac:dyDescent="0.25">
      <c r="CF6159" s="3" t="s">
        <v>3073</v>
      </c>
      <c r="CG6159" s="174">
        <v>139708</v>
      </c>
      <c r="CH6159" s="174">
        <v>2740</v>
      </c>
      <c r="CI6159" s="174">
        <v>5</v>
      </c>
      <c r="CJ6159" s="174">
        <v>1074.5730000000001</v>
      </c>
      <c r="CK6159" s="174">
        <v>1074.5730000000001</v>
      </c>
      <c r="CU6159" s="174">
        <v>139708</v>
      </c>
      <c r="CV6159" s="174">
        <v>2740</v>
      </c>
      <c r="CW6159" s="174">
        <v>5</v>
      </c>
      <c r="CX6159" s="174">
        <v>1074.5730000000001</v>
      </c>
    </row>
    <row r="6160" spans="84:102" x14ac:dyDescent="0.25">
      <c r="CF6160" s="3" t="s">
        <v>3073</v>
      </c>
      <c r="CG6160" s="174">
        <v>85738</v>
      </c>
      <c r="CH6160" s="174">
        <v>1524</v>
      </c>
      <c r="CI6160" s="174">
        <v>5</v>
      </c>
      <c r="CJ6160" s="174">
        <v>1074.5409999999999</v>
      </c>
      <c r="CK6160" s="174">
        <v>1074.5409999999999</v>
      </c>
      <c r="CU6160" s="174">
        <v>85738</v>
      </c>
      <c r="CV6160" s="174">
        <v>1524</v>
      </c>
      <c r="CW6160" s="174">
        <v>5</v>
      </c>
      <c r="CX6160" s="174">
        <v>1074.5409999999999</v>
      </c>
    </row>
    <row r="6161" spans="84:102" x14ac:dyDescent="0.25">
      <c r="CF6161" s="3" t="s">
        <v>3073</v>
      </c>
      <c r="CG6161" s="174">
        <v>74972</v>
      </c>
      <c r="CH6161" s="174">
        <v>1630</v>
      </c>
      <c r="CI6161" s="174">
        <v>5</v>
      </c>
      <c r="CJ6161" s="174">
        <v>1074.47</v>
      </c>
      <c r="CK6161" s="174">
        <v>1074.47</v>
      </c>
      <c r="CU6161" s="174">
        <v>74972</v>
      </c>
      <c r="CV6161" s="174">
        <v>1630</v>
      </c>
      <c r="CW6161" s="174">
        <v>5</v>
      </c>
      <c r="CX6161" s="174">
        <v>1074.47</v>
      </c>
    </row>
    <row r="6162" spans="84:102" x14ac:dyDescent="0.25">
      <c r="CF6162" s="3" t="s">
        <v>3073</v>
      </c>
      <c r="CG6162" s="174">
        <v>3651</v>
      </c>
      <c r="CH6162" s="174">
        <v>106701</v>
      </c>
      <c r="CI6162" s="174">
        <v>5</v>
      </c>
      <c r="CJ6162" s="174">
        <v>1074.203</v>
      </c>
      <c r="CK6162" s="174">
        <v>1074.203</v>
      </c>
      <c r="CU6162" s="174">
        <v>3651</v>
      </c>
      <c r="CV6162" s="174">
        <v>106701</v>
      </c>
      <c r="CW6162" s="174">
        <v>5</v>
      </c>
      <c r="CX6162" s="174">
        <v>1074.203</v>
      </c>
    </row>
    <row r="6163" spans="84:102" x14ac:dyDescent="0.25">
      <c r="CF6163" s="3" t="s">
        <v>3073</v>
      </c>
      <c r="CG6163" s="174">
        <v>1641</v>
      </c>
      <c r="CH6163" s="174">
        <v>72301</v>
      </c>
      <c r="CI6163" s="174">
        <v>5</v>
      </c>
      <c r="CJ6163" s="174">
        <v>1073.816</v>
      </c>
      <c r="CK6163" s="174">
        <v>1073.816</v>
      </c>
      <c r="CU6163" s="174">
        <v>1641</v>
      </c>
      <c r="CV6163" s="174">
        <v>72301</v>
      </c>
      <c r="CW6163" s="174">
        <v>5</v>
      </c>
      <c r="CX6163" s="174">
        <v>1073.816</v>
      </c>
    </row>
    <row r="6164" spans="84:102" x14ac:dyDescent="0.25">
      <c r="CF6164" s="3" t="s">
        <v>3073</v>
      </c>
      <c r="CG6164" s="174">
        <v>154234</v>
      </c>
      <c r="CH6164" s="174">
        <v>3186</v>
      </c>
      <c r="CI6164" s="174">
        <v>5</v>
      </c>
      <c r="CJ6164" s="174">
        <v>1073.7349999999999</v>
      </c>
      <c r="CK6164" s="174">
        <v>1073.7349999999999</v>
      </c>
      <c r="CU6164" s="174">
        <v>154234</v>
      </c>
      <c r="CV6164" s="174">
        <v>3186</v>
      </c>
      <c r="CW6164" s="174">
        <v>5</v>
      </c>
      <c r="CX6164" s="174">
        <v>1073.7349999999999</v>
      </c>
    </row>
    <row r="6165" spans="84:102" x14ac:dyDescent="0.25">
      <c r="CF6165" s="3" t="s">
        <v>3073</v>
      </c>
      <c r="CG6165" s="174">
        <v>812</v>
      </c>
      <c r="CH6165" s="174">
        <v>102643</v>
      </c>
      <c r="CI6165" s="174">
        <v>5</v>
      </c>
      <c r="CJ6165" s="174">
        <v>1073.72</v>
      </c>
      <c r="CK6165" s="174">
        <v>1073.72</v>
      </c>
      <c r="CU6165" s="174">
        <v>812</v>
      </c>
      <c r="CV6165" s="174">
        <v>102643</v>
      </c>
      <c r="CW6165" s="174">
        <v>5</v>
      </c>
      <c r="CX6165" s="174">
        <v>1073.72</v>
      </c>
    </row>
    <row r="6166" spans="84:102" x14ac:dyDescent="0.25">
      <c r="CF6166" s="3" t="s">
        <v>3073</v>
      </c>
      <c r="CG6166" s="174">
        <v>748</v>
      </c>
      <c r="CH6166" s="174">
        <v>100057</v>
      </c>
      <c r="CI6166" s="174">
        <v>5</v>
      </c>
      <c r="CJ6166" s="174">
        <v>1073.6220000000001</v>
      </c>
      <c r="CK6166" s="174">
        <v>1073.6220000000001</v>
      </c>
      <c r="CU6166" s="174">
        <v>748</v>
      </c>
      <c r="CV6166" s="174">
        <v>100057</v>
      </c>
      <c r="CW6166" s="174">
        <v>5</v>
      </c>
      <c r="CX6166" s="174">
        <v>1073.6220000000001</v>
      </c>
    </row>
    <row r="6167" spans="84:102" x14ac:dyDescent="0.25">
      <c r="CF6167" s="3" t="s">
        <v>3073</v>
      </c>
      <c r="CG6167" s="174">
        <v>82631</v>
      </c>
      <c r="CH6167" s="174">
        <v>421</v>
      </c>
      <c r="CI6167" s="174">
        <v>5</v>
      </c>
      <c r="CJ6167" s="174">
        <v>1073.4490000000001</v>
      </c>
      <c r="CK6167" s="174">
        <v>1073.4490000000001</v>
      </c>
      <c r="CU6167" s="174">
        <v>82631</v>
      </c>
      <c r="CV6167" s="174">
        <v>421</v>
      </c>
      <c r="CW6167" s="174">
        <v>5</v>
      </c>
      <c r="CX6167" s="174">
        <v>1073.4490000000001</v>
      </c>
    </row>
    <row r="6168" spans="84:102" x14ac:dyDescent="0.25">
      <c r="CF6168" s="3" t="s">
        <v>3073</v>
      </c>
      <c r="CG6168" s="174">
        <v>172442</v>
      </c>
      <c r="CH6168" s="174">
        <v>3385</v>
      </c>
      <c r="CI6168" s="174">
        <v>5</v>
      </c>
      <c r="CJ6168" s="174">
        <v>1073.403</v>
      </c>
      <c r="CK6168" s="174">
        <v>1073.403</v>
      </c>
      <c r="CU6168" s="174">
        <v>172442</v>
      </c>
      <c r="CV6168" s="174">
        <v>3385</v>
      </c>
      <c r="CW6168" s="174">
        <v>5</v>
      </c>
      <c r="CX6168" s="174">
        <v>1073.403</v>
      </c>
    </row>
    <row r="6169" spans="84:102" x14ac:dyDescent="0.25">
      <c r="CF6169" s="3" t="s">
        <v>3073</v>
      </c>
      <c r="CG6169" s="174">
        <v>2592</v>
      </c>
      <c r="CH6169" s="174">
        <v>41767</v>
      </c>
      <c r="CI6169" s="174">
        <v>5</v>
      </c>
      <c r="CJ6169" s="174">
        <v>1073.2560000000001</v>
      </c>
      <c r="CK6169" s="174">
        <v>1073.2560000000001</v>
      </c>
      <c r="CU6169" s="174">
        <v>2592</v>
      </c>
      <c r="CV6169" s="174">
        <v>41767</v>
      </c>
      <c r="CW6169" s="174">
        <v>5</v>
      </c>
      <c r="CX6169" s="174">
        <v>1073.2560000000001</v>
      </c>
    </row>
    <row r="6170" spans="84:102" x14ac:dyDescent="0.25">
      <c r="CF6170" s="3" t="s">
        <v>3073</v>
      </c>
      <c r="CG6170" s="174">
        <v>87392</v>
      </c>
      <c r="CH6170" s="174">
        <v>618</v>
      </c>
      <c r="CI6170" s="174">
        <v>5</v>
      </c>
      <c r="CJ6170" s="174">
        <v>1073.0250000000001</v>
      </c>
      <c r="CK6170" s="174">
        <v>1073.0250000000001</v>
      </c>
      <c r="CU6170" s="174">
        <v>87392</v>
      </c>
      <c r="CV6170" s="174">
        <v>618</v>
      </c>
      <c r="CW6170" s="174">
        <v>5</v>
      </c>
      <c r="CX6170" s="174">
        <v>1073.0250000000001</v>
      </c>
    </row>
    <row r="6171" spans="84:102" x14ac:dyDescent="0.25">
      <c r="CF6171" s="3" t="s">
        <v>3073</v>
      </c>
      <c r="CG6171" s="174">
        <v>73119</v>
      </c>
      <c r="CH6171" s="174">
        <v>334</v>
      </c>
      <c r="CI6171" s="174">
        <v>5</v>
      </c>
      <c r="CJ6171" s="174">
        <v>1072.8679999999999</v>
      </c>
      <c r="CK6171" s="174">
        <v>1072.8679999999999</v>
      </c>
      <c r="CU6171" s="174">
        <v>73119</v>
      </c>
      <c r="CV6171" s="174">
        <v>334</v>
      </c>
      <c r="CW6171" s="174">
        <v>5</v>
      </c>
      <c r="CX6171" s="174">
        <v>1072.8679999999999</v>
      </c>
    </row>
    <row r="6172" spans="84:102" x14ac:dyDescent="0.25">
      <c r="CF6172" s="3" t="s">
        <v>3073</v>
      </c>
      <c r="CG6172" s="174">
        <v>1019</v>
      </c>
      <c r="CH6172" s="174">
        <v>119094</v>
      </c>
      <c r="CI6172" s="174">
        <v>5</v>
      </c>
      <c r="CJ6172" s="174">
        <v>1072.694</v>
      </c>
      <c r="CK6172" s="174">
        <v>1072.694</v>
      </c>
      <c r="CU6172" s="174">
        <v>1019</v>
      </c>
      <c r="CV6172" s="174">
        <v>119094</v>
      </c>
      <c r="CW6172" s="174">
        <v>5</v>
      </c>
      <c r="CX6172" s="174">
        <v>1072.694</v>
      </c>
    </row>
    <row r="6173" spans="84:102" x14ac:dyDescent="0.25">
      <c r="CF6173" s="3" t="s">
        <v>3073</v>
      </c>
      <c r="CG6173" s="174">
        <v>437</v>
      </c>
      <c r="CH6173" s="174">
        <v>82402</v>
      </c>
      <c r="CI6173" s="174">
        <v>5</v>
      </c>
      <c r="CJ6173" s="174">
        <v>1072.2449999999999</v>
      </c>
      <c r="CK6173" s="174">
        <v>1072.2449999999999</v>
      </c>
      <c r="CU6173" s="174">
        <v>437</v>
      </c>
      <c r="CV6173" s="174">
        <v>82402</v>
      </c>
      <c r="CW6173" s="174">
        <v>5</v>
      </c>
      <c r="CX6173" s="174">
        <v>1072.2449999999999</v>
      </c>
    </row>
    <row r="6174" spans="84:102" x14ac:dyDescent="0.25">
      <c r="CF6174" s="3" t="s">
        <v>3073</v>
      </c>
      <c r="CG6174" s="174">
        <v>2256</v>
      </c>
      <c r="CH6174" s="174">
        <v>20386</v>
      </c>
      <c r="CI6174" s="174">
        <v>5</v>
      </c>
      <c r="CJ6174" s="174">
        <v>1071.9749999999999</v>
      </c>
      <c r="CK6174" s="174">
        <v>1071.9749999999999</v>
      </c>
      <c r="CU6174" s="174">
        <v>2256</v>
      </c>
      <c r="CV6174" s="174">
        <v>20386</v>
      </c>
      <c r="CW6174" s="174">
        <v>5</v>
      </c>
      <c r="CX6174" s="174">
        <v>1071.9749999999999</v>
      </c>
    </row>
    <row r="6175" spans="84:102" x14ac:dyDescent="0.25">
      <c r="CF6175" s="3" t="s">
        <v>3073</v>
      </c>
      <c r="CG6175" s="174">
        <v>1174</v>
      </c>
      <c r="CH6175" s="174">
        <v>142000</v>
      </c>
      <c r="CI6175" s="174">
        <v>5</v>
      </c>
      <c r="CJ6175" s="174">
        <v>1071.5840000000001</v>
      </c>
      <c r="CK6175" s="174">
        <v>1071.5840000000001</v>
      </c>
      <c r="CU6175" s="174">
        <v>1174</v>
      </c>
      <c r="CV6175" s="174">
        <v>142000</v>
      </c>
      <c r="CW6175" s="174">
        <v>5</v>
      </c>
      <c r="CX6175" s="174">
        <v>1071.5840000000001</v>
      </c>
    </row>
    <row r="6176" spans="84:102" x14ac:dyDescent="0.25">
      <c r="CF6176" s="3" t="s">
        <v>3073</v>
      </c>
      <c r="CG6176" s="174">
        <v>863</v>
      </c>
      <c r="CH6176" s="174">
        <v>106281</v>
      </c>
      <c r="CI6176" s="174">
        <v>5</v>
      </c>
      <c r="CJ6176" s="174">
        <v>1071.5609999999999</v>
      </c>
      <c r="CK6176" s="174">
        <v>1071.5609999999999</v>
      </c>
      <c r="CU6176" s="174">
        <v>863</v>
      </c>
      <c r="CV6176" s="174">
        <v>106281</v>
      </c>
      <c r="CW6176" s="174">
        <v>5</v>
      </c>
      <c r="CX6176" s="174">
        <v>1071.5609999999999</v>
      </c>
    </row>
    <row r="6177" spans="84:102" x14ac:dyDescent="0.25">
      <c r="CF6177" s="3" t="s">
        <v>3073</v>
      </c>
      <c r="CG6177" s="174">
        <v>151760</v>
      </c>
      <c r="CH6177" s="174">
        <v>2938</v>
      </c>
      <c r="CI6177" s="174">
        <v>5</v>
      </c>
      <c r="CJ6177" s="174">
        <v>1071.5229999999999</v>
      </c>
      <c r="CK6177" s="174">
        <v>1071.5229999999999</v>
      </c>
      <c r="CU6177" s="174">
        <v>151760</v>
      </c>
      <c r="CV6177" s="174">
        <v>2938</v>
      </c>
      <c r="CW6177" s="174">
        <v>5</v>
      </c>
      <c r="CX6177" s="174">
        <v>1071.5229999999999</v>
      </c>
    </row>
    <row r="6178" spans="84:102" x14ac:dyDescent="0.25">
      <c r="CF6178" s="3" t="s">
        <v>3073</v>
      </c>
      <c r="CG6178" s="174">
        <v>126897</v>
      </c>
      <c r="CH6178" s="174">
        <v>1053</v>
      </c>
      <c r="CI6178" s="174">
        <v>5</v>
      </c>
      <c r="CJ6178" s="174">
        <v>1071.1669999999999</v>
      </c>
      <c r="CK6178" s="174">
        <v>1071.1669999999999</v>
      </c>
      <c r="CU6178" s="174">
        <v>126897</v>
      </c>
      <c r="CV6178" s="174">
        <v>1053</v>
      </c>
      <c r="CW6178" s="174">
        <v>5</v>
      </c>
      <c r="CX6178" s="174">
        <v>1071.1669999999999</v>
      </c>
    </row>
    <row r="6179" spans="84:102" x14ac:dyDescent="0.25">
      <c r="CF6179" s="3" t="s">
        <v>3073</v>
      </c>
      <c r="CG6179" s="174">
        <v>85449</v>
      </c>
      <c r="CH6179" s="174">
        <v>572</v>
      </c>
      <c r="CI6179" s="174">
        <v>5</v>
      </c>
      <c r="CJ6179" s="174">
        <v>1071.1189999999999</v>
      </c>
      <c r="CK6179" s="174">
        <v>1071.1189999999999</v>
      </c>
      <c r="CU6179" s="174">
        <v>85449</v>
      </c>
      <c r="CV6179" s="174">
        <v>572</v>
      </c>
      <c r="CW6179" s="174">
        <v>5</v>
      </c>
      <c r="CX6179" s="174">
        <v>1071.1189999999999</v>
      </c>
    </row>
    <row r="6180" spans="84:102" x14ac:dyDescent="0.25">
      <c r="CF6180" s="3" t="s">
        <v>3073</v>
      </c>
      <c r="CG6180" s="174">
        <v>1332</v>
      </c>
      <c r="CH6180" s="174">
        <v>117276</v>
      </c>
      <c r="CI6180" s="174">
        <v>5</v>
      </c>
      <c r="CJ6180" s="174">
        <v>1070.799</v>
      </c>
      <c r="CK6180" s="174">
        <v>1070.799</v>
      </c>
      <c r="CU6180" s="174">
        <v>1332</v>
      </c>
      <c r="CV6180" s="174">
        <v>117276</v>
      </c>
      <c r="CW6180" s="174">
        <v>5</v>
      </c>
      <c r="CX6180" s="174">
        <v>1070.799</v>
      </c>
    </row>
    <row r="6181" spans="84:102" x14ac:dyDescent="0.25">
      <c r="CF6181" s="3" t="s">
        <v>3073</v>
      </c>
      <c r="CG6181" s="174">
        <v>32218</v>
      </c>
      <c r="CH6181" s="174">
        <v>2474</v>
      </c>
      <c r="CI6181" s="174">
        <v>5</v>
      </c>
      <c r="CJ6181" s="174">
        <v>1070.7449999999999</v>
      </c>
      <c r="CK6181" s="174">
        <v>1070.7449999999999</v>
      </c>
      <c r="CU6181" s="174">
        <v>32218</v>
      </c>
      <c r="CV6181" s="174">
        <v>2474</v>
      </c>
      <c r="CW6181" s="174">
        <v>5</v>
      </c>
      <c r="CX6181" s="174">
        <v>1070.7449999999999</v>
      </c>
    </row>
    <row r="6182" spans="84:102" x14ac:dyDescent="0.25">
      <c r="CF6182" s="3" t="s">
        <v>3073</v>
      </c>
      <c r="CG6182" s="174">
        <v>1087</v>
      </c>
      <c r="CH6182" s="174">
        <v>135431</v>
      </c>
      <c r="CI6182" s="174">
        <v>5</v>
      </c>
      <c r="CJ6182" s="174">
        <v>1070.6469999999999</v>
      </c>
      <c r="CK6182" s="174">
        <v>1070.6469999999999</v>
      </c>
      <c r="CU6182" s="174">
        <v>1087</v>
      </c>
      <c r="CV6182" s="174">
        <v>135431</v>
      </c>
      <c r="CW6182" s="174">
        <v>5</v>
      </c>
      <c r="CX6182" s="174">
        <v>1070.6469999999999</v>
      </c>
    </row>
    <row r="6183" spans="84:102" x14ac:dyDescent="0.25">
      <c r="CF6183" s="3" t="s">
        <v>3073</v>
      </c>
      <c r="CG6183" s="174">
        <v>1134</v>
      </c>
      <c r="CH6183" s="174">
        <v>142410</v>
      </c>
      <c r="CI6183" s="174">
        <v>5</v>
      </c>
      <c r="CJ6183" s="174">
        <v>1070.364</v>
      </c>
      <c r="CK6183" s="174">
        <v>1070.364</v>
      </c>
      <c r="CU6183" s="174">
        <v>1134</v>
      </c>
      <c r="CV6183" s="174">
        <v>142410</v>
      </c>
      <c r="CW6183" s="174">
        <v>5</v>
      </c>
      <c r="CX6183" s="174">
        <v>1070.364</v>
      </c>
    </row>
    <row r="6184" spans="84:102" x14ac:dyDescent="0.25">
      <c r="CF6184" s="3" t="s">
        <v>3073</v>
      </c>
      <c r="CG6184" s="174">
        <v>3378</v>
      </c>
      <c r="CH6184" s="174">
        <v>171352</v>
      </c>
      <c r="CI6184" s="174">
        <v>5</v>
      </c>
      <c r="CJ6184" s="174">
        <v>1070.25</v>
      </c>
      <c r="CK6184" s="174">
        <v>1070.25</v>
      </c>
      <c r="CU6184" s="174">
        <v>3378</v>
      </c>
      <c r="CV6184" s="174">
        <v>171352</v>
      </c>
      <c r="CW6184" s="174">
        <v>5</v>
      </c>
      <c r="CX6184" s="174">
        <v>1070.25</v>
      </c>
    </row>
    <row r="6185" spans="84:102" x14ac:dyDescent="0.25">
      <c r="CF6185" s="3" t="s">
        <v>3073</v>
      </c>
      <c r="CG6185" s="174">
        <v>87055</v>
      </c>
      <c r="CH6185" s="174">
        <v>1522</v>
      </c>
      <c r="CI6185" s="174">
        <v>5</v>
      </c>
      <c r="CJ6185" s="174">
        <v>1070.1099999999999</v>
      </c>
      <c r="CK6185" s="174">
        <v>1070.1099999999999</v>
      </c>
      <c r="CU6185" s="174">
        <v>87055</v>
      </c>
      <c r="CV6185" s="174">
        <v>1522</v>
      </c>
      <c r="CW6185" s="174">
        <v>5</v>
      </c>
      <c r="CX6185" s="174">
        <v>1070.1099999999999</v>
      </c>
    </row>
    <row r="6186" spans="84:102" x14ac:dyDescent="0.25">
      <c r="CF6186" s="3" t="s">
        <v>3073</v>
      </c>
      <c r="CG6186" s="174">
        <v>71448</v>
      </c>
      <c r="CH6186" s="174">
        <v>3687</v>
      </c>
      <c r="CI6186" s="174">
        <v>5</v>
      </c>
      <c r="CJ6186" s="174">
        <v>1069.8240000000001</v>
      </c>
      <c r="CK6186" s="174">
        <v>1069.8240000000001</v>
      </c>
      <c r="CU6186" s="174">
        <v>71448</v>
      </c>
      <c r="CV6186" s="174">
        <v>3687</v>
      </c>
      <c r="CW6186" s="174">
        <v>5</v>
      </c>
      <c r="CX6186" s="174">
        <v>1069.8240000000001</v>
      </c>
    </row>
    <row r="6187" spans="84:102" x14ac:dyDescent="0.25">
      <c r="CF6187" s="3" t="s">
        <v>3073</v>
      </c>
      <c r="CG6187" s="174">
        <v>158483</v>
      </c>
      <c r="CH6187" s="174">
        <v>2993</v>
      </c>
      <c r="CI6187" s="174">
        <v>5</v>
      </c>
      <c r="CJ6187" s="174">
        <v>1069.7919999999999</v>
      </c>
      <c r="CK6187" s="174">
        <v>1069.7919999999999</v>
      </c>
      <c r="CU6187" s="174">
        <v>158483</v>
      </c>
      <c r="CV6187" s="174">
        <v>2993</v>
      </c>
      <c r="CW6187" s="174">
        <v>5</v>
      </c>
      <c r="CX6187" s="174">
        <v>1069.7919999999999</v>
      </c>
    </row>
    <row r="6188" spans="84:102" x14ac:dyDescent="0.25">
      <c r="CF6188" s="3" t="s">
        <v>3073</v>
      </c>
      <c r="CG6188" s="174">
        <v>1622</v>
      </c>
      <c r="CH6188" s="174">
        <v>80043</v>
      </c>
      <c r="CI6188" s="174">
        <v>5</v>
      </c>
      <c r="CJ6188" s="174">
        <v>1069.548</v>
      </c>
      <c r="CK6188" s="174">
        <v>1069.548</v>
      </c>
      <c r="CU6188" s="174">
        <v>1622</v>
      </c>
      <c r="CV6188" s="174">
        <v>80043</v>
      </c>
      <c r="CW6188" s="174">
        <v>5</v>
      </c>
      <c r="CX6188" s="174">
        <v>1069.548</v>
      </c>
    </row>
    <row r="6189" spans="84:102" x14ac:dyDescent="0.25">
      <c r="CF6189" s="3" t="s">
        <v>3073</v>
      </c>
      <c r="CG6189" s="174">
        <v>7</v>
      </c>
      <c r="CH6189" s="174">
        <v>60335</v>
      </c>
      <c r="CI6189" s="174">
        <v>5</v>
      </c>
      <c r="CJ6189" s="174">
        <v>1069.4059999999999</v>
      </c>
      <c r="CK6189" s="174">
        <v>1069.4059999999999</v>
      </c>
      <c r="CU6189" s="174">
        <v>7</v>
      </c>
      <c r="CV6189" s="174">
        <v>60335</v>
      </c>
      <c r="CW6189" s="174">
        <v>5</v>
      </c>
      <c r="CX6189" s="174">
        <v>1069.4059999999999</v>
      </c>
    </row>
    <row r="6190" spans="84:102" x14ac:dyDescent="0.25">
      <c r="CF6190" s="3" t="s">
        <v>3073</v>
      </c>
      <c r="CG6190" s="174">
        <v>84172</v>
      </c>
      <c r="CH6190" s="174">
        <v>1566</v>
      </c>
      <c r="CI6190" s="174">
        <v>5</v>
      </c>
      <c r="CJ6190" s="174">
        <v>1069.1880000000001</v>
      </c>
      <c r="CK6190" s="174">
        <v>1069.1880000000001</v>
      </c>
      <c r="CU6190" s="174">
        <v>84172</v>
      </c>
      <c r="CV6190" s="174">
        <v>1566</v>
      </c>
      <c r="CW6190" s="174">
        <v>5</v>
      </c>
      <c r="CX6190" s="174">
        <v>1069.1880000000001</v>
      </c>
    </row>
    <row r="6191" spans="84:102" x14ac:dyDescent="0.25">
      <c r="CF6191" s="3" t="s">
        <v>3073</v>
      </c>
      <c r="CG6191" s="174">
        <v>86889</v>
      </c>
      <c r="CH6191" s="174">
        <v>599</v>
      </c>
      <c r="CI6191" s="174">
        <v>5</v>
      </c>
      <c r="CJ6191" s="174">
        <v>1069.182</v>
      </c>
      <c r="CK6191" s="174">
        <v>1069.182</v>
      </c>
      <c r="CU6191" s="174">
        <v>86889</v>
      </c>
      <c r="CV6191" s="174">
        <v>599</v>
      </c>
      <c r="CW6191" s="174">
        <v>5</v>
      </c>
      <c r="CX6191" s="174">
        <v>1069.182</v>
      </c>
    </row>
    <row r="6192" spans="84:102" x14ac:dyDescent="0.25">
      <c r="CF6192" s="3" t="s">
        <v>3073</v>
      </c>
      <c r="CG6192" s="174">
        <v>653</v>
      </c>
      <c r="CH6192" s="174">
        <v>88935</v>
      </c>
      <c r="CI6192" s="174">
        <v>5</v>
      </c>
      <c r="CJ6192" s="174">
        <v>1069.0029999999999</v>
      </c>
      <c r="CK6192" s="174">
        <v>1069.0029999999999</v>
      </c>
      <c r="CU6192" s="174">
        <v>653</v>
      </c>
      <c r="CV6192" s="174">
        <v>88935</v>
      </c>
      <c r="CW6192" s="174">
        <v>5</v>
      </c>
      <c r="CX6192" s="174">
        <v>1069.0029999999999</v>
      </c>
    </row>
    <row r="6193" spans="84:102" x14ac:dyDescent="0.25">
      <c r="CF6193" s="3" t="s">
        <v>3073</v>
      </c>
      <c r="CG6193" s="174">
        <v>1302</v>
      </c>
      <c r="CH6193" s="174">
        <v>120968</v>
      </c>
      <c r="CI6193" s="174">
        <v>5</v>
      </c>
      <c r="CJ6193" s="174">
        <v>1068.819</v>
      </c>
      <c r="CK6193" s="174">
        <v>1068.819</v>
      </c>
      <c r="CU6193" s="174">
        <v>1302</v>
      </c>
      <c r="CV6193" s="174">
        <v>120968</v>
      </c>
      <c r="CW6193" s="174">
        <v>5</v>
      </c>
      <c r="CX6193" s="174">
        <v>1068.819</v>
      </c>
    </row>
    <row r="6194" spans="84:102" x14ac:dyDescent="0.25">
      <c r="CF6194" s="3" t="s">
        <v>3073</v>
      </c>
      <c r="CG6194" s="174">
        <v>16751</v>
      </c>
      <c r="CH6194" s="174">
        <v>2185</v>
      </c>
      <c r="CI6194" s="174">
        <v>5</v>
      </c>
      <c r="CJ6194" s="174">
        <v>1068.6420000000001</v>
      </c>
      <c r="CK6194" s="174">
        <v>1068.6420000000001</v>
      </c>
      <c r="CU6194" s="174">
        <v>16751</v>
      </c>
      <c r="CV6194" s="174">
        <v>2185</v>
      </c>
      <c r="CW6194" s="174">
        <v>5</v>
      </c>
      <c r="CX6194" s="174">
        <v>1068.6420000000001</v>
      </c>
    </row>
    <row r="6195" spans="84:102" x14ac:dyDescent="0.25">
      <c r="CF6195" s="3" t="s">
        <v>3073</v>
      </c>
      <c r="CG6195" s="174">
        <v>342</v>
      </c>
      <c r="CH6195" s="174">
        <v>75036</v>
      </c>
      <c r="CI6195" s="174">
        <v>5</v>
      </c>
      <c r="CJ6195" s="174">
        <v>1068.6099999999999</v>
      </c>
      <c r="CK6195" s="174">
        <v>1068.6099999999999</v>
      </c>
      <c r="CU6195" s="174">
        <v>342</v>
      </c>
      <c r="CV6195" s="174">
        <v>75036</v>
      </c>
      <c r="CW6195" s="174">
        <v>5</v>
      </c>
      <c r="CX6195" s="174">
        <v>1068.6099999999999</v>
      </c>
    </row>
    <row r="6196" spans="84:102" x14ac:dyDescent="0.25">
      <c r="CF6196" s="3" t="s">
        <v>3073</v>
      </c>
      <c r="CG6196" s="174">
        <v>560</v>
      </c>
      <c r="CH6196" s="174">
        <v>83858</v>
      </c>
      <c r="CI6196" s="174">
        <v>5</v>
      </c>
      <c r="CJ6196" s="174">
        <v>1068.173</v>
      </c>
      <c r="CK6196" s="174">
        <v>1068.173</v>
      </c>
      <c r="CU6196" s="174">
        <v>560</v>
      </c>
      <c r="CV6196" s="174">
        <v>83858</v>
      </c>
      <c r="CW6196" s="174">
        <v>5</v>
      </c>
      <c r="CX6196" s="174">
        <v>1068.173</v>
      </c>
    </row>
    <row r="6197" spans="84:102" x14ac:dyDescent="0.25">
      <c r="CF6197" s="3" t="s">
        <v>3073</v>
      </c>
      <c r="CG6197" s="174">
        <v>2807</v>
      </c>
      <c r="CH6197" s="174">
        <v>148093</v>
      </c>
      <c r="CI6197" s="174">
        <v>5</v>
      </c>
      <c r="CJ6197" s="174">
        <v>1067.9929999999999</v>
      </c>
      <c r="CK6197" s="174">
        <v>1067.9929999999999</v>
      </c>
      <c r="CU6197" s="174">
        <v>2807</v>
      </c>
      <c r="CV6197" s="174">
        <v>148093</v>
      </c>
      <c r="CW6197" s="174">
        <v>5</v>
      </c>
      <c r="CX6197" s="174">
        <v>1067.9929999999999</v>
      </c>
    </row>
    <row r="6198" spans="84:102" x14ac:dyDescent="0.25">
      <c r="CF6198" s="3" t="s">
        <v>3073</v>
      </c>
      <c r="CG6198" s="174">
        <v>170194</v>
      </c>
      <c r="CH6198" s="174">
        <v>3381</v>
      </c>
      <c r="CI6198" s="174">
        <v>5</v>
      </c>
      <c r="CJ6198" s="174">
        <v>1067.952</v>
      </c>
      <c r="CK6198" s="174">
        <v>1067.952</v>
      </c>
      <c r="CU6198" s="174">
        <v>170194</v>
      </c>
      <c r="CV6198" s="174">
        <v>3381</v>
      </c>
      <c r="CW6198" s="174">
        <v>5</v>
      </c>
      <c r="CX6198" s="174">
        <v>1067.952</v>
      </c>
    </row>
    <row r="6199" spans="84:102" x14ac:dyDescent="0.25">
      <c r="CF6199" s="3" t="s">
        <v>3073</v>
      </c>
      <c r="CG6199" s="174">
        <v>84731</v>
      </c>
      <c r="CH6199" s="174">
        <v>468</v>
      </c>
      <c r="CI6199" s="174">
        <v>5</v>
      </c>
      <c r="CJ6199" s="174">
        <v>1067.741</v>
      </c>
      <c r="CK6199" s="174">
        <v>1067.741</v>
      </c>
      <c r="CU6199" s="174">
        <v>84731</v>
      </c>
      <c r="CV6199" s="174">
        <v>468</v>
      </c>
      <c r="CW6199" s="174">
        <v>5</v>
      </c>
      <c r="CX6199" s="174">
        <v>1067.741</v>
      </c>
    </row>
    <row r="6200" spans="84:102" x14ac:dyDescent="0.25">
      <c r="CF6200" s="3" t="s">
        <v>3073</v>
      </c>
      <c r="CG6200" s="174">
        <v>164599</v>
      </c>
      <c r="CH6200" s="174">
        <v>3313</v>
      </c>
      <c r="CI6200" s="174">
        <v>5</v>
      </c>
      <c r="CJ6200" s="174">
        <v>1067.6420000000001</v>
      </c>
      <c r="CK6200" s="174">
        <v>1067.6420000000001</v>
      </c>
      <c r="CU6200" s="174">
        <v>164599</v>
      </c>
      <c r="CV6200" s="174">
        <v>3313</v>
      </c>
      <c r="CW6200" s="174">
        <v>5</v>
      </c>
      <c r="CX6200" s="174">
        <v>1067.6420000000001</v>
      </c>
    </row>
    <row r="6201" spans="84:102" x14ac:dyDescent="0.25">
      <c r="CF6201" s="3" t="s">
        <v>3073</v>
      </c>
      <c r="CG6201" s="174">
        <v>160086</v>
      </c>
      <c r="CH6201" s="174">
        <v>3011</v>
      </c>
      <c r="CI6201" s="174">
        <v>5</v>
      </c>
      <c r="CJ6201" s="174">
        <v>1067.3340000000001</v>
      </c>
      <c r="CK6201" s="174">
        <v>1067.3340000000001</v>
      </c>
      <c r="CU6201" s="174">
        <v>160086</v>
      </c>
      <c r="CV6201" s="174">
        <v>3011</v>
      </c>
      <c r="CW6201" s="174">
        <v>5</v>
      </c>
      <c r="CX6201" s="174">
        <v>1067.3340000000001</v>
      </c>
    </row>
    <row r="6202" spans="84:102" x14ac:dyDescent="0.25">
      <c r="CF6202" s="3" t="s">
        <v>3073</v>
      </c>
      <c r="CG6202" s="174">
        <v>125864</v>
      </c>
      <c r="CH6202" s="174">
        <v>1256</v>
      </c>
      <c r="CI6202" s="174">
        <v>5</v>
      </c>
      <c r="CJ6202" s="174">
        <v>1067.231</v>
      </c>
      <c r="CK6202" s="174">
        <v>1067.231</v>
      </c>
      <c r="CU6202" s="174">
        <v>125864</v>
      </c>
      <c r="CV6202" s="174">
        <v>1256</v>
      </c>
      <c r="CW6202" s="174">
        <v>5</v>
      </c>
      <c r="CX6202" s="174">
        <v>1067.231</v>
      </c>
    </row>
    <row r="6203" spans="84:102" x14ac:dyDescent="0.25">
      <c r="CF6203" s="3" t="s">
        <v>3073</v>
      </c>
      <c r="CG6203" s="174">
        <v>2082</v>
      </c>
      <c r="CH6203" s="174">
        <v>111723</v>
      </c>
      <c r="CI6203" s="174">
        <v>5</v>
      </c>
      <c r="CJ6203" s="174">
        <v>1066.817</v>
      </c>
      <c r="CK6203" s="174">
        <v>1066.817</v>
      </c>
      <c r="CU6203" s="174">
        <v>2082</v>
      </c>
      <c r="CV6203" s="174">
        <v>111723</v>
      </c>
      <c r="CW6203" s="174">
        <v>5</v>
      </c>
      <c r="CX6203" s="174">
        <v>1066.817</v>
      </c>
    </row>
    <row r="6204" spans="84:102" x14ac:dyDescent="0.25">
      <c r="CF6204" s="3" t="s">
        <v>3073</v>
      </c>
      <c r="CG6204" s="174">
        <v>1601</v>
      </c>
      <c r="CH6204" s="174">
        <v>79102</v>
      </c>
      <c r="CI6204" s="174">
        <v>5</v>
      </c>
      <c r="CJ6204" s="174">
        <v>1066.5429999999999</v>
      </c>
      <c r="CK6204" s="174">
        <v>1066.5429999999999</v>
      </c>
      <c r="CU6204" s="174">
        <v>1601</v>
      </c>
      <c r="CV6204" s="174">
        <v>79102</v>
      </c>
      <c r="CW6204" s="174">
        <v>5</v>
      </c>
      <c r="CX6204" s="174">
        <v>1066.5429999999999</v>
      </c>
    </row>
    <row r="6205" spans="84:102" x14ac:dyDescent="0.25">
      <c r="CF6205" s="3" t="s">
        <v>3073</v>
      </c>
      <c r="CG6205" s="174">
        <v>88534</v>
      </c>
      <c r="CH6205" s="174">
        <v>631</v>
      </c>
      <c r="CI6205" s="174">
        <v>5</v>
      </c>
      <c r="CJ6205" s="174">
        <v>1066.2070000000001</v>
      </c>
      <c r="CK6205" s="174">
        <v>1066.2070000000001</v>
      </c>
      <c r="CU6205" s="174">
        <v>88534</v>
      </c>
      <c r="CV6205" s="174">
        <v>631</v>
      </c>
      <c r="CW6205" s="174">
        <v>5</v>
      </c>
      <c r="CX6205" s="174">
        <v>1066.2070000000001</v>
      </c>
    </row>
    <row r="6206" spans="84:102" x14ac:dyDescent="0.25">
      <c r="CF6206" s="3" t="s">
        <v>3073</v>
      </c>
      <c r="CG6206" s="174">
        <v>118992</v>
      </c>
      <c r="CH6206" s="174">
        <v>3671</v>
      </c>
      <c r="CI6206" s="174">
        <v>5</v>
      </c>
      <c r="CJ6206" s="174">
        <v>1066.1959999999999</v>
      </c>
      <c r="CK6206" s="174">
        <v>1066.1959999999999</v>
      </c>
      <c r="CU6206" s="174">
        <v>118992</v>
      </c>
      <c r="CV6206" s="174">
        <v>3671</v>
      </c>
      <c r="CW6206" s="174">
        <v>5</v>
      </c>
      <c r="CX6206" s="174">
        <v>1066.1959999999999</v>
      </c>
    </row>
    <row r="6207" spans="84:102" x14ac:dyDescent="0.25">
      <c r="CF6207" s="3" t="s">
        <v>3073</v>
      </c>
      <c r="CG6207" s="174">
        <v>98379</v>
      </c>
      <c r="CH6207" s="174">
        <v>722</v>
      </c>
      <c r="CI6207" s="174">
        <v>5</v>
      </c>
      <c r="CJ6207" s="174">
        <v>1066.184</v>
      </c>
      <c r="CK6207" s="174">
        <v>1066.184</v>
      </c>
      <c r="CU6207" s="174">
        <v>98379</v>
      </c>
      <c r="CV6207" s="174">
        <v>722</v>
      </c>
      <c r="CW6207" s="174">
        <v>5</v>
      </c>
      <c r="CX6207" s="174">
        <v>1066.184</v>
      </c>
    </row>
    <row r="6208" spans="84:102" x14ac:dyDescent="0.25">
      <c r="CF6208" s="3" t="s">
        <v>3073</v>
      </c>
      <c r="CG6208" s="174">
        <v>118976</v>
      </c>
      <c r="CH6208" s="174">
        <v>1014</v>
      </c>
      <c r="CI6208" s="174">
        <v>5</v>
      </c>
      <c r="CJ6208" s="174">
        <v>1065.8789999999999</v>
      </c>
      <c r="CK6208" s="174">
        <v>1065.8789999999999</v>
      </c>
      <c r="CU6208" s="174">
        <v>118976</v>
      </c>
      <c r="CV6208" s="174">
        <v>1014</v>
      </c>
      <c r="CW6208" s="174">
        <v>5</v>
      </c>
      <c r="CX6208" s="174">
        <v>1065.8789999999999</v>
      </c>
    </row>
    <row r="6209" spans="84:102" x14ac:dyDescent="0.25">
      <c r="CF6209" s="3" t="s">
        <v>3073</v>
      </c>
      <c r="CG6209" s="174">
        <v>56785</v>
      </c>
      <c r="CH6209" s="174">
        <v>1878</v>
      </c>
      <c r="CI6209" s="174">
        <v>5</v>
      </c>
      <c r="CJ6209" s="174">
        <v>1065.5820000000001</v>
      </c>
      <c r="CK6209" s="174">
        <v>1065.5820000000001</v>
      </c>
      <c r="CU6209" s="174">
        <v>56785</v>
      </c>
      <c r="CV6209" s="174">
        <v>1878</v>
      </c>
      <c r="CW6209" s="174">
        <v>5</v>
      </c>
      <c r="CX6209" s="174">
        <v>1065.5820000000001</v>
      </c>
    </row>
    <row r="6210" spans="84:102" x14ac:dyDescent="0.25">
      <c r="CF6210" s="3" t="s">
        <v>3073</v>
      </c>
      <c r="CG6210" s="174">
        <v>85203</v>
      </c>
      <c r="CH6210" s="174">
        <v>512</v>
      </c>
      <c r="CI6210" s="174">
        <v>5</v>
      </c>
      <c r="CJ6210" s="174">
        <v>1065.4960000000001</v>
      </c>
      <c r="CK6210" s="174">
        <v>1065.4960000000001</v>
      </c>
      <c r="CU6210" s="174">
        <v>85203</v>
      </c>
      <c r="CV6210" s="174">
        <v>512</v>
      </c>
      <c r="CW6210" s="174">
        <v>5</v>
      </c>
      <c r="CX6210" s="174">
        <v>1065.4960000000001</v>
      </c>
    </row>
    <row r="6211" spans="84:102" x14ac:dyDescent="0.25">
      <c r="CF6211" s="3" t="s">
        <v>3073</v>
      </c>
      <c r="CG6211" s="174">
        <v>1547</v>
      </c>
      <c r="CH6211" s="174">
        <v>84712</v>
      </c>
      <c r="CI6211" s="174">
        <v>5</v>
      </c>
      <c r="CJ6211" s="174">
        <v>1065.471</v>
      </c>
      <c r="CK6211" s="174">
        <v>1065.471</v>
      </c>
      <c r="CU6211" s="174">
        <v>1547</v>
      </c>
      <c r="CV6211" s="174">
        <v>84712</v>
      </c>
      <c r="CW6211" s="174">
        <v>5</v>
      </c>
      <c r="CX6211" s="174">
        <v>1065.471</v>
      </c>
    </row>
    <row r="6212" spans="84:102" x14ac:dyDescent="0.25">
      <c r="CF6212" s="3" t="s">
        <v>3073</v>
      </c>
      <c r="CG6212" s="174">
        <v>25741</v>
      </c>
      <c r="CH6212" s="174">
        <v>2351</v>
      </c>
      <c r="CI6212" s="174">
        <v>5</v>
      </c>
      <c r="CJ6212" s="174">
        <v>1065.44</v>
      </c>
      <c r="CK6212" s="174">
        <v>1065.44</v>
      </c>
      <c r="CU6212" s="174">
        <v>25741</v>
      </c>
      <c r="CV6212" s="174">
        <v>2351</v>
      </c>
      <c r="CW6212" s="174">
        <v>5</v>
      </c>
      <c r="CX6212" s="174">
        <v>1065.44</v>
      </c>
    </row>
    <row r="6213" spans="84:102" x14ac:dyDescent="0.25">
      <c r="CF6213" s="3" t="s">
        <v>3073</v>
      </c>
      <c r="CG6213" s="174">
        <v>686</v>
      </c>
      <c r="CH6213" s="174">
        <v>94722</v>
      </c>
      <c r="CI6213" s="174">
        <v>5</v>
      </c>
      <c r="CJ6213" s="174">
        <v>1065.3599999999999</v>
      </c>
      <c r="CK6213" s="174">
        <v>1065.3599999999999</v>
      </c>
      <c r="CU6213" s="174">
        <v>686</v>
      </c>
      <c r="CV6213" s="174">
        <v>94722</v>
      </c>
      <c r="CW6213" s="174">
        <v>5</v>
      </c>
      <c r="CX6213" s="174">
        <v>1065.3599999999999</v>
      </c>
    </row>
    <row r="6214" spans="84:102" x14ac:dyDescent="0.25">
      <c r="CF6214" s="3" t="s">
        <v>3073</v>
      </c>
      <c r="CG6214" s="174">
        <v>158600</v>
      </c>
      <c r="CH6214" s="174">
        <v>2065</v>
      </c>
      <c r="CI6214" s="174">
        <v>5</v>
      </c>
      <c r="CJ6214" s="174">
        <v>1065.1220000000001</v>
      </c>
      <c r="CK6214" s="174">
        <v>1065.1220000000001</v>
      </c>
      <c r="CU6214" s="174">
        <v>158600</v>
      </c>
      <c r="CV6214" s="174">
        <v>2065</v>
      </c>
      <c r="CW6214" s="174">
        <v>5</v>
      </c>
      <c r="CX6214" s="174">
        <v>1065.1220000000001</v>
      </c>
    </row>
    <row r="6215" spans="84:102" x14ac:dyDescent="0.25">
      <c r="CF6215" s="3" t="s">
        <v>3073</v>
      </c>
      <c r="CG6215" s="174">
        <v>171409</v>
      </c>
      <c r="CH6215" s="174">
        <v>3377</v>
      </c>
      <c r="CI6215" s="174">
        <v>5</v>
      </c>
      <c r="CJ6215" s="174">
        <v>1065.085</v>
      </c>
      <c r="CK6215" s="174">
        <v>1065.085</v>
      </c>
      <c r="CU6215" s="174">
        <v>171409</v>
      </c>
      <c r="CV6215" s="174">
        <v>3377</v>
      </c>
      <c r="CW6215" s="174">
        <v>5</v>
      </c>
      <c r="CX6215" s="174">
        <v>1065.085</v>
      </c>
    </row>
    <row r="6216" spans="84:102" x14ac:dyDescent="0.25">
      <c r="CF6216" s="3" t="s">
        <v>3073</v>
      </c>
      <c r="CG6216" s="174">
        <v>8289</v>
      </c>
      <c r="CH6216" s="174">
        <v>2117</v>
      </c>
      <c r="CI6216" s="174">
        <v>5</v>
      </c>
      <c r="CJ6216" s="174">
        <v>1064.8610000000001</v>
      </c>
      <c r="CK6216" s="174">
        <v>1064.8610000000001</v>
      </c>
      <c r="CU6216" s="174">
        <v>8289</v>
      </c>
      <c r="CV6216" s="174">
        <v>2117</v>
      </c>
      <c r="CW6216" s="174">
        <v>5</v>
      </c>
      <c r="CX6216" s="174">
        <v>1064.8610000000001</v>
      </c>
    </row>
    <row r="6217" spans="84:102" x14ac:dyDescent="0.25">
      <c r="CF6217" s="3" t="s">
        <v>3073</v>
      </c>
      <c r="CG6217" s="174">
        <v>600</v>
      </c>
      <c r="CH6217" s="174">
        <v>85994</v>
      </c>
      <c r="CI6217" s="174">
        <v>5</v>
      </c>
      <c r="CJ6217" s="174">
        <v>1064.67</v>
      </c>
      <c r="CK6217" s="174">
        <v>1064.67</v>
      </c>
      <c r="CU6217" s="174">
        <v>600</v>
      </c>
      <c r="CV6217" s="174">
        <v>85994</v>
      </c>
      <c r="CW6217" s="174">
        <v>5</v>
      </c>
      <c r="CX6217" s="174">
        <v>1064.67</v>
      </c>
    </row>
    <row r="6218" spans="84:102" x14ac:dyDescent="0.25">
      <c r="CF6218" s="3" t="s">
        <v>3073</v>
      </c>
      <c r="CG6218" s="174">
        <v>114532</v>
      </c>
      <c r="CH6218" s="174">
        <v>1348</v>
      </c>
      <c r="CI6218" s="174">
        <v>5</v>
      </c>
      <c r="CJ6218" s="174">
        <v>1064.5740000000001</v>
      </c>
      <c r="CK6218" s="174">
        <v>1064.5740000000001</v>
      </c>
      <c r="CU6218" s="174">
        <v>114532</v>
      </c>
      <c r="CV6218" s="174">
        <v>1348</v>
      </c>
      <c r="CW6218" s="174">
        <v>5</v>
      </c>
      <c r="CX6218" s="174">
        <v>1064.5740000000001</v>
      </c>
    </row>
    <row r="6219" spans="84:102" x14ac:dyDescent="0.25">
      <c r="CF6219" s="3" t="s">
        <v>3073</v>
      </c>
      <c r="CG6219" s="174">
        <v>389</v>
      </c>
      <c r="CH6219" s="174">
        <v>77993</v>
      </c>
      <c r="CI6219" s="174">
        <v>5</v>
      </c>
      <c r="CJ6219" s="174">
        <v>1064.1020000000001</v>
      </c>
      <c r="CK6219" s="174">
        <v>1064.1020000000001</v>
      </c>
      <c r="CU6219" s="174">
        <v>389</v>
      </c>
      <c r="CV6219" s="174">
        <v>77993</v>
      </c>
      <c r="CW6219" s="174">
        <v>5</v>
      </c>
      <c r="CX6219" s="174">
        <v>1064.1020000000001</v>
      </c>
    </row>
    <row r="6220" spans="84:102" x14ac:dyDescent="0.25">
      <c r="CF6220" s="3" t="s">
        <v>3073</v>
      </c>
      <c r="CG6220" s="174">
        <v>66825</v>
      </c>
      <c r="CH6220" s="174">
        <v>131</v>
      </c>
      <c r="CI6220" s="174">
        <v>5</v>
      </c>
      <c r="CJ6220" s="174">
        <v>1064.067</v>
      </c>
      <c r="CK6220" s="174">
        <v>1064.067</v>
      </c>
      <c r="CU6220" s="174">
        <v>66825</v>
      </c>
      <c r="CV6220" s="174">
        <v>131</v>
      </c>
      <c r="CW6220" s="174">
        <v>5</v>
      </c>
      <c r="CX6220" s="174">
        <v>1064.067</v>
      </c>
    </row>
    <row r="6221" spans="84:102" x14ac:dyDescent="0.25">
      <c r="CF6221" s="3" t="s">
        <v>3073</v>
      </c>
      <c r="CG6221" s="174">
        <v>906</v>
      </c>
      <c r="CH6221" s="174">
        <v>110493</v>
      </c>
      <c r="CI6221" s="174">
        <v>5</v>
      </c>
      <c r="CJ6221" s="174">
        <v>1063.729</v>
      </c>
      <c r="CK6221" s="174">
        <v>1063.729</v>
      </c>
      <c r="CU6221" s="174">
        <v>906</v>
      </c>
      <c r="CV6221" s="174">
        <v>110493</v>
      </c>
      <c r="CW6221" s="174">
        <v>5</v>
      </c>
      <c r="CX6221" s="174">
        <v>1063.729</v>
      </c>
    </row>
    <row r="6222" spans="84:102" x14ac:dyDescent="0.25">
      <c r="CF6222" s="3" t="s">
        <v>3073</v>
      </c>
      <c r="CG6222" s="174">
        <v>1625</v>
      </c>
      <c r="CH6222" s="174">
        <v>75104</v>
      </c>
      <c r="CI6222" s="174">
        <v>5</v>
      </c>
      <c r="CJ6222" s="174">
        <v>1063.5740000000001</v>
      </c>
      <c r="CK6222" s="174">
        <v>1063.5740000000001</v>
      </c>
      <c r="CU6222" s="174">
        <v>1625</v>
      </c>
      <c r="CV6222" s="174">
        <v>75104</v>
      </c>
      <c r="CW6222" s="174">
        <v>5</v>
      </c>
      <c r="CX6222" s="174">
        <v>1063.5740000000001</v>
      </c>
    </row>
    <row r="6223" spans="84:102" x14ac:dyDescent="0.25">
      <c r="CF6223" s="3" t="s">
        <v>3073</v>
      </c>
      <c r="CG6223" s="174">
        <v>104617</v>
      </c>
      <c r="CH6223" s="174">
        <v>3633</v>
      </c>
      <c r="CI6223" s="174">
        <v>5</v>
      </c>
      <c r="CJ6223" s="174">
        <v>1063.1849999999999</v>
      </c>
      <c r="CK6223" s="174">
        <v>1063.1849999999999</v>
      </c>
      <c r="CU6223" s="174">
        <v>104617</v>
      </c>
      <c r="CV6223" s="174">
        <v>3633</v>
      </c>
      <c r="CW6223" s="174">
        <v>5</v>
      </c>
      <c r="CX6223" s="174">
        <v>1063.1849999999999</v>
      </c>
    </row>
    <row r="6224" spans="84:102" x14ac:dyDescent="0.25">
      <c r="CF6224" s="3" t="s">
        <v>3073</v>
      </c>
      <c r="CG6224" s="174">
        <v>2243</v>
      </c>
      <c r="CH6224" s="174">
        <v>20227</v>
      </c>
      <c r="CI6224" s="174">
        <v>5</v>
      </c>
      <c r="CJ6224" s="174">
        <v>1063.0450000000001</v>
      </c>
      <c r="CK6224" s="174">
        <v>1063.0450000000001</v>
      </c>
      <c r="CU6224" s="174">
        <v>2243</v>
      </c>
      <c r="CV6224" s="174">
        <v>20227</v>
      </c>
      <c r="CW6224" s="174">
        <v>5</v>
      </c>
      <c r="CX6224" s="174">
        <v>1063.0450000000001</v>
      </c>
    </row>
    <row r="6225" spans="84:102" x14ac:dyDescent="0.25">
      <c r="CF6225" s="3" t="s">
        <v>3073</v>
      </c>
      <c r="CG6225" s="174">
        <v>71824</v>
      </c>
      <c r="CH6225" s="174">
        <v>1661</v>
      </c>
      <c r="CI6225" s="174">
        <v>5</v>
      </c>
      <c r="CJ6225" s="174">
        <v>1063.0170000000001</v>
      </c>
      <c r="CK6225" s="174">
        <v>1063.0170000000001</v>
      </c>
      <c r="CU6225" s="174">
        <v>71824</v>
      </c>
      <c r="CV6225" s="174">
        <v>1661</v>
      </c>
      <c r="CW6225" s="174">
        <v>5</v>
      </c>
      <c r="CX6225" s="174">
        <v>1063.0170000000001</v>
      </c>
    </row>
    <row r="6226" spans="84:102" x14ac:dyDescent="0.25">
      <c r="CF6226" s="3" t="s">
        <v>3073</v>
      </c>
      <c r="CG6226" s="174">
        <v>3572</v>
      </c>
      <c r="CH6226" s="174">
        <v>87163</v>
      </c>
      <c r="CI6226" s="174">
        <v>5</v>
      </c>
      <c r="CJ6226" s="174">
        <v>1062.586</v>
      </c>
      <c r="CK6226" s="174">
        <v>1062.586</v>
      </c>
      <c r="CU6226" s="174">
        <v>3572</v>
      </c>
      <c r="CV6226" s="174">
        <v>87163</v>
      </c>
      <c r="CW6226" s="174">
        <v>5</v>
      </c>
      <c r="CX6226" s="174">
        <v>1062.586</v>
      </c>
    </row>
    <row r="6227" spans="84:102" x14ac:dyDescent="0.25">
      <c r="CF6227" s="3" t="s">
        <v>3073</v>
      </c>
      <c r="CG6227" s="174">
        <v>87158</v>
      </c>
      <c r="CH6227" s="174">
        <v>3580</v>
      </c>
      <c r="CI6227" s="174">
        <v>5</v>
      </c>
      <c r="CJ6227" s="174">
        <v>1062.566</v>
      </c>
      <c r="CK6227" s="174">
        <v>1062.566</v>
      </c>
      <c r="CU6227" s="174">
        <v>87158</v>
      </c>
      <c r="CV6227" s="174">
        <v>3580</v>
      </c>
      <c r="CW6227" s="174">
        <v>5</v>
      </c>
      <c r="CX6227" s="174">
        <v>1062.566</v>
      </c>
    </row>
    <row r="6228" spans="84:102" x14ac:dyDescent="0.25">
      <c r="CF6228" s="3" t="s">
        <v>3073</v>
      </c>
      <c r="CG6228" s="174">
        <v>166094</v>
      </c>
      <c r="CH6228" s="174">
        <v>3320</v>
      </c>
      <c r="CI6228" s="174">
        <v>5</v>
      </c>
      <c r="CJ6228" s="174">
        <v>1062.471</v>
      </c>
      <c r="CK6228" s="174">
        <v>1062.471</v>
      </c>
      <c r="CU6228" s="174">
        <v>166094</v>
      </c>
      <c r="CV6228" s="174">
        <v>3320</v>
      </c>
      <c r="CW6228" s="174">
        <v>5</v>
      </c>
      <c r="CX6228" s="174">
        <v>1062.471</v>
      </c>
    </row>
    <row r="6229" spans="84:102" x14ac:dyDescent="0.25">
      <c r="CF6229" s="3" t="s">
        <v>3073</v>
      </c>
      <c r="CG6229" s="174">
        <v>119958</v>
      </c>
      <c r="CH6229" s="174">
        <v>1305</v>
      </c>
      <c r="CI6229" s="174">
        <v>5</v>
      </c>
      <c r="CJ6229" s="174">
        <v>1062.4069999999999</v>
      </c>
      <c r="CK6229" s="174">
        <v>1062.4069999999999</v>
      </c>
      <c r="CU6229" s="174">
        <v>119958</v>
      </c>
      <c r="CV6229" s="174">
        <v>1305</v>
      </c>
      <c r="CW6229" s="174">
        <v>5</v>
      </c>
      <c r="CX6229" s="174">
        <v>1062.4069999999999</v>
      </c>
    </row>
    <row r="6230" spans="84:102" x14ac:dyDescent="0.25">
      <c r="CF6230" s="3" t="s">
        <v>3073</v>
      </c>
      <c r="CG6230" s="174">
        <v>177327</v>
      </c>
      <c r="CH6230" s="174">
        <v>3420</v>
      </c>
      <c r="CI6230" s="174">
        <v>5</v>
      </c>
      <c r="CJ6230" s="174">
        <v>1062.067</v>
      </c>
      <c r="CK6230" s="174">
        <v>1062.067</v>
      </c>
      <c r="CU6230" s="174">
        <v>177327</v>
      </c>
      <c r="CV6230" s="174">
        <v>3420</v>
      </c>
      <c r="CW6230" s="174">
        <v>5</v>
      </c>
      <c r="CX6230" s="174">
        <v>1062.067</v>
      </c>
    </row>
    <row r="6231" spans="84:102" x14ac:dyDescent="0.25">
      <c r="CF6231" s="3" t="s">
        <v>3073</v>
      </c>
      <c r="CG6231" s="174">
        <v>637</v>
      </c>
      <c r="CH6231" s="174">
        <v>88309</v>
      </c>
      <c r="CI6231" s="174">
        <v>5</v>
      </c>
      <c r="CJ6231" s="174">
        <v>1061.425</v>
      </c>
      <c r="CK6231" s="174">
        <v>1061.425</v>
      </c>
      <c r="CU6231" s="174">
        <v>637</v>
      </c>
      <c r="CV6231" s="174">
        <v>88309</v>
      </c>
      <c r="CW6231" s="174">
        <v>5</v>
      </c>
      <c r="CX6231" s="174">
        <v>1061.425</v>
      </c>
    </row>
    <row r="6232" spans="84:102" x14ac:dyDescent="0.25">
      <c r="CF6232" s="3" t="s">
        <v>3073</v>
      </c>
      <c r="CG6232" s="174">
        <v>2117</v>
      </c>
      <c r="CH6232" s="174">
        <v>8289</v>
      </c>
      <c r="CI6232" s="174">
        <v>5</v>
      </c>
      <c r="CJ6232" s="174">
        <v>1061.1289999999999</v>
      </c>
      <c r="CK6232" s="174">
        <v>1061.1289999999999</v>
      </c>
      <c r="CU6232" s="174">
        <v>2117</v>
      </c>
      <c r="CV6232" s="174">
        <v>8289</v>
      </c>
      <c r="CW6232" s="174">
        <v>5</v>
      </c>
      <c r="CX6232" s="174">
        <v>1061.1289999999999</v>
      </c>
    </row>
    <row r="6233" spans="84:102" x14ac:dyDescent="0.25">
      <c r="CF6233" s="3" t="s">
        <v>3073</v>
      </c>
      <c r="CG6233" s="174">
        <v>3522</v>
      </c>
      <c r="CH6233" s="174">
        <v>70687</v>
      </c>
      <c r="CI6233" s="174">
        <v>5</v>
      </c>
      <c r="CJ6233" s="174">
        <v>1061.0440000000001</v>
      </c>
      <c r="CK6233" s="174">
        <v>1061.0440000000001</v>
      </c>
      <c r="CU6233" s="174">
        <v>3522</v>
      </c>
      <c r="CV6233" s="174">
        <v>70687</v>
      </c>
      <c r="CW6233" s="174">
        <v>5</v>
      </c>
      <c r="CX6233" s="174">
        <v>1061.0440000000001</v>
      </c>
    </row>
    <row r="6234" spans="84:102" x14ac:dyDescent="0.25">
      <c r="CF6234" s="3" t="s">
        <v>3073</v>
      </c>
      <c r="CG6234" s="174">
        <v>100070</v>
      </c>
      <c r="CH6234" s="174">
        <v>1486</v>
      </c>
      <c r="CI6234" s="174">
        <v>5</v>
      </c>
      <c r="CJ6234" s="174">
        <v>1060.2909999999999</v>
      </c>
      <c r="CK6234" s="174">
        <v>1060.2909999999999</v>
      </c>
      <c r="CU6234" s="174">
        <v>100070</v>
      </c>
      <c r="CV6234" s="174">
        <v>1486</v>
      </c>
      <c r="CW6234" s="174">
        <v>5</v>
      </c>
      <c r="CX6234" s="174">
        <v>1060.2909999999999</v>
      </c>
    </row>
    <row r="6235" spans="84:102" x14ac:dyDescent="0.25">
      <c r="CF6235" s="3" t="s">
        <v>3073</v>
      </c>
      <c r="CG6235" s="174">
        <v>85993</v>
      </c>
      <c r="CH6235" s="174">
        <v>3574</v>
      </c>
      <c r="CI6235" s="174">
        <v>5</v>
      </c>
      <c r="CJ6235" s="174">
        <v>1059.8789999999999</v>
      </c>
      <c r="CK6235" s="174">
        <v>1059.8789999999999</v>
      </c>
      <c r="CU6235" s="174">
        <v>85993</v>
      </c>
      <c r="CV6235" s="174">
        <v>3574</v>
      </c>
      <c r="CW6235" s="174">
        <v>5</v>
      </c>
      <c r="CX6235" s="174">
        <v>1059.8789999999999</v>
      </c>
    </row>
    <row r="6236" spans="84:102" x14ac:dyDescent="0.25">
      <c r="CF6236" s="3" t="s">
        <v>3073</v>
      </c>
      <c r="CG6236" s="174">
        <v>792</v>
      </c>
      <c r="CH6236" s="174">
        <v>104628</v>
      </c>
      <c r="CI6236" s="174">
        <v>5</v>
      </c>
      <c r="CJ6236" s="174">
        <v>1059.462</v>
      </c>
      <c r="CK6236" s="174">
        <v>1059.462</v>
      </c>
      <c r="CU6236" s="174">
        <v>792</v>
      </c>
      <c r="CV6236" s="174">
        <v>104628</v>
      </c>
      <c r="CW6236" s="174">
        <v>5</v>
      </c>
      <c r="CX6236" s="174">
        <v>1059.462</v>
      </c>
    </row>
    <row r="6237" spans="84:102" x14ac:dyDescent="0.25">
      <c r="CF6237" s="3" t="s">
        <v>3073</v>
      </c>
      <c r="CG6237" s="174">
        <v>1561</v>
      </c>
      <c r="CH6237" s="174">
        <v>82985</v>
      </c>
      <c r="CI6237" s="174">
        <v>5</v>
      </c>
      <c r="CJ6237" s="174">
        <v>1059.231</v>
      </c>
      <c r="CK6237" s="174">
        <v>1059.231</v>
      </c>
      <c r="CU6237" s="174">
        <v>1561</v>
      </c>
      <c r="CV6237" s="174">
        <v>82985</v>
      </c>
      <c r="CW6237" s="174">
        <v>5</v>
      </c>
      <c r="CX6237" s="174">
        <v>1059.231</v>
      </c>
    </row>
    <row r="6238" spans="84:102" x14ac:dyDescent="0.25">
      <c r="CF6238" s="3" t="s">
        <v>3073</v>
      </c>
      <c r="CG6238" s="174">
        <v>1014</v>
      </c>
      <c r="CH6238" s="174">
        <v>118976</v>
      </c>
      <c r="CI6238" s="174">
        <v>5</v>
      </c>
      <c r="CJ6238" s="174">
        <v>1059.23</v>
      </c>
      <c r="CK6238" s="174">
        <v>1059.23</v>
      </c>
      <c r="CU6238" s="174">
        <v>1014</v>
      </c>
      <c r="CV6238" s="174">
        <v>118976</v>
      </c>
      <c r="CW6238" s="174">
        <v>5</v>
      </c>
      <c r="CX6238" s="174">
        <v>1059.23</v>
      </c>
    </row>
    <row r="6239" spans="84:102" x14ac:dyDescent="0.25">
      <c r="CF6239" s="3" t="s">
        <v>3073</v>
      </c>
      <c r="CG6239" s="174">
        <v>65204</v>
      </c>
      <c r="CH6239" s="174">
        <v>57</v>
      </c>
      <c r="CI6239" s="174">
        <v>5</v>
      </c>
      <c r="CJ6239" s="174">
        <v>1059.0429999999999</v>
      </c>
      <c r="CK6239" s="174">
        <v>1059.0429999999999</v>
      </c>
      <c r="CU6239" s="174">
        <v>65204</v>
      </c>
      <c r="CV6239" s="174">
        <v>57</v>
      </c>
      <c r="CW6239" s="174">
        <v>5</v>
      </c>
      <c r="CX6239" s="174">
        <v>1059.0429999999999</v>
      </c>
    </row>
    <row r="6240" spans="84:102" x14ac:dyDescent="0.25">
      <c r="CF6240" s="3" t="s">
        <v>3073</v>
      </c>
      <c r="CG6240" s="174">
        <v>84964</v>
      </c>
      <c r="CH6240" s="174">
        <v>1959</v>
      </c>
      <c r="CI6240" s="174">
        <v>5</v>
      </c>
      <c r="CJ6240" s="174">
        <v>1058.721</v>
      </c>
      <c r="CK6240" s="174">
        <v>1058.721</v>
      </c>
      <c r="CU6240" s="174">
        <v>84964</v>
      </c>
      <c r="CV6240" s="174">
        <v>1959</v>
      </c>
      <c r="CW6240" s="174">
        <v>5</v>
      </c>
      <c r="CX6240" s="174">
        <v>1058.721</v>
      </c>
    </row>
    <row r="6241" spans="84:102" x14ac:dyDescent="0.25">
      <c r="CF6241" s="3" t="s">
        <v>3073</v>
      </c>
      <c r="CG6241" s="174">
        <v>1486</v>
      </c>
      <c r="CH6241" s="174">
        <v>100070</v>
      </c>
      <c r="CI6241" s="174">
        <v>5</v>
      </c>
      <c r="CJ6241" s="174">
        <v>1058.479</v>
      </c>
      <c r="CK6241" s="174">
        <v>1058.479</v>
      </c>
      <c r="CU6241" s="174">
        <v>1486</v>
      </c>
      <c r="CV6241" s="174">
        <v>100070</v>
      </c>
      <c r="CW6241" s="174">
        <v>5</v>
      </c>
      <c r="CX6241" s="174">
        <v>1058.479</v>
      </c>
    </row>
    <row r="6242" spans="84:102" x14ac:dyDescent="0.25">
      <c r="CF6242" s="3" t="s">
        <v>3073</v>
      </c>
      <c r="CG6242" s="174">
        <v>79207</v>
      </c>
      <c r="CH6242" s="174">
        <v>378</v>
      </c>
      <c r="CI6242" s="174">
        <v>5</v>
      </c>
      <c r="CJ6242" s="174">
        <v>1058.0450000000001</v>
      </c>
      <c r="CK6242" s="174">
        <v>1058.0450000000001</v>
      </c>
      <c r="CU6242" s="174">
        <v>79207</v>
      </c>
      <c r="CV6242" s="174">
        <v>378</v>
      </c>
      <c r="CW6242" s="174">
        <v>5</v>
      </c>
      <c r="CX6242" s="174">
        <v>1058.0450000000001</v>
      </c>
    </row>
    <row r="6243" spans="84:102" x14ac:dyDescent="0.25">
      <c r="CF6243" s="3" t="s">
        <v>3073</v>
      </c>
      <c r="CG6243" s="174">
        <v>68462</v>
      </c>
      <c r="CH6243" s="174">
        <v>178</v>
      </c>
      <c r="CI6243" s="174">
        <v>5</v>
      </c>
      <c r="CJ6243" s="174">
        <v>1057.973</v>
      </c>
      <c r="CK6243" s="174">
        <v>1057.973</v>
      </c>
      <c r="CU6243" s="174">
        <v>68462</v>
      </c>
      <c r="CV6243" s="174">
        <v>178</v>
      </c>
      <c r="CW6243" s="174">
        <v>5</v>
      </c>
      <c r="CX6243" s="174">
        <v>1057.973</v>
      </c>
    </row>
    <row r="6244" spans="84:102" x14ac:dyDescent="0.25">
      <c r="CF6244" s="3" t="s">
        <v>3073</v>
      </c>
      <c r="CG6244" s="174">
        <v>2963</v>
      </c>
      <c r="CH6244" s="174">
        <v>154718</v>
      </c>
      <c r="CI6244" s="174">
        <v>5</v>
      </c>
      <c r="CJ6244" s="174">
        <v>1057.7180000000001</v>
      </c>
      <c r="CK6244" s="174">
        <v>1057.7180000000001</v>
      </c>
      <c r="CU6244" s="174">
        <v>2963</v>
      </c>
      <c r="CV6244" s="174">
        <v>154718</v>
      </c>
      <c r="CW6244" s="174">
        <v>5</v>
      </c>
      <c r="CX6244" s="174">
        <v>1057.7180000000001</v>
      </c>
    </row>
    <row r="6245" spans="84:102" x14ac:dyDescent="0.25">
      <c r="CF6245" s="3" t="s">
        <v>3073</v>
      </c>
      <c r="CG6245" s="174">
        <v>152024</v>
      </c>
      <c r="CH6245" s="174">
        <v>2935</v>
      </c>
      <c r="CI6245" s="174">
        <v>5</v>
      </c>
      <c r="CJ6245" s="174">
        <v>1057.662</v>
      </c>
      <c r="CK6245" s="174">
        <v>1057.662</v>
      </c>
      <c r="CU6245" s="174">
        <v>152024</v>
      </c>
      <c r="CV6245" s="174">
        <v>2935</v>
      </c>
      <c r="CW6245" s="174">
        <v>5</v>
      </c>
      <c r="CX6245" s="174">
        <v>1057.662</v>
      </c>
    </row>
    <row r="6246" spans="84:102" x14ac:dyDescent="0.25">
      <c r="CF6246" s="3" t="s">
        <v>3073</v>
      </c>
      <c r="CG6246" s="174">
        <v>1890</v>
      </c>
      <c r="CH6246" s="174">
        <v>54130</v>
      </c>
      <c r="CI6246" s="174">
        <v>5</v>
      </c>
      <c r="CJ6246" s="174">
        <v>1057.616</v>
      </c>
      <c r="CK6246" s="174">
        <v>1057.616</v>
      </c>
      <c r="CU6246" s="174">
        <v>1890</v>
      </c>
      <c r="CV6246" s="174">
        <v>54130</v>
      </c>
      <c r="CW6246" s="174">
        <v>5</v>
      </c>
      <c r="CX6246" s="174">
        <v>1057.616</v>
      </c>
    </row>
    <row r="6247" spans="84:102" x14ac:dyDescent="0.25">
      <c r="CF6247" s="3" t="s">
        <v>3073</v>
      </c>
      <c r="CG6247" s="174">
        <v>135153</v>
      </c>
      <c r="CH6247" s="174">
        <v>1207</v>
      </c>
      <c r="CI6247" s="174">
        <v>5</v>
      </c>
      <c r="CJ6247" s="174">
        <v>1057.4849999999999</v>
      </c>
      <c r="CK6247" s="174">
        <v>1057.4849999999999</v>
      </c>
      <c r="CU6247" s="174">
        <v>135153</v>
      </c>
      <c r="CV6247" s="174">
        <v>1207</v>
      </c>
      <c r="CW6247" s="174">
        <v>5</v>
      </c>
      <c r="CX6247" s="174">
        <v>1057.4849999999999</v>
      </c>
    </row>
    <row r="6248" spans="84:102" x14ac:dyDescent="0.25">
      <c r="CF6248" s="3" t="s">
        <v>3073</v>
      </c>
      <c r="CG6248" s="174">
        <v>441</v>
      </c>
      <c r="CH6248" s="174">
        <v>82557</v>
      </c>
      <c r="CI6248" s="174">
        <v>5</v>
      </c>
      <c r="CJ6248" s="174">
        <v>1057.0719999999999</v>
      </c>
      <c r="CK6248" s="174">
        <v>1057.0719999999999</v>
      </c>
      <c r="CU6248" s="174">
        <v>441</v>
      </c>
      <c r="CV6248" s="174">
        <v>82557</v>
      </c>
      <c r="CW6248" s="174">
        <v>5</v>
      </c>
      <c r="CX6248" s="174">
        <v>1057.0719999999999</v>
      </c>
    </row>
    <row r="6249" spans="84:102" x14ac:dyDescent="0.25">
      <c r="CF6249" s="3" t="s">
        <v>3073</v>
      </c>
      <c r="CG6249" s="174">
        <v>146105</v>
      </c>
      <c r="CH6249" s="174">
        <v>2774</v>
      </c>
      <c r="CI6249" s="174">
        <v>5</v>
      </c>
      <c r="CJ6249" s="174">
        <v>1056.9449999999999</v>
      </c>
      <c r="CK6249" s="174">
        <v>1056.9449999999999</v>
      </c>
      <c r="CU6249" s="174">
        <v>146105</v>
      </c>
      <c r="CV6249" s="174">
        <v>2774</v>
      </c>
      <c r="CW6249" s="174">
        <v>5</v>
      </c>
      <c r="CX6249" s="174">
        <v>1056.9449999999999</v>
      </c>
    </row>
    <row r="6250" spans="84:102" x14ac:dyDescent="0.25">
      <c r="CF6250" s="3" t="s">
        <v>3073</v>
      </c>
      <c r="CG6250" s="174">
        <v>2519</v>
      </c>
      <c r="CH6250" s="174">
        <v>38129</v>
      </c>
      <c r="CI6250" s="174">
        <v>5</v>
      </c>
      <c r="CJ6250" s="174">
        <v>1056.874</v>
      </c>
      <c r="CK6250" s="174">
        <v>1056.874</v>
      </c>
      <c r="CU6250" s="174">
        <v>2519</v>
      </c>
      <c r="CV6250" s="174">
        <v>38129</v>
      </c>
      <c r="CW6250" s="174">
        <v>5</v>
      </c>
      <c r="CX6250" s="174">
        <v>1056.874</v>
      </c>
    </row>
    <row r="6251" spans="84:102" x14ac:dyDescent="0.25">
      <c r="CF6251" s="3" t="s">
        <v>3073</v>
      </c>
      <c r="CG6251" s="174">
        <v>146931</v>
      </c>
      <c r="CH6251" s="174">
        <v>2794</v>
      </c>
      <c r="CI6251" s="174">
        <v>5</v>
      </c>
      <c r="CJ6251" s="174">
        <v>1056.7080000000001</v>
      </c>
      <c r="CK6251" s="174">
        <v>1056.7080000000001</v>
      </c>
      <c r="CU6251" s="174">
        <v>146931</v>
      </c>
      <c r="CV6251" s="174">
        <v>2794</v>
      </c>
      <c r="CW6251" s="174">
        <v>5</v>
      </c>
      <c r="CX6251" s="174">
        <v>1056.7080000000001</v>
      </c>
    </row>
    <row r="6252" spans="84:102" x14ac:dyDescent="0.25">
      <c r="CF6252" s="3" t="s">
        <v>3073</v>
      </c>
      <c r="CG6252" s="174">
        <v>101</v>
      </c>
      <c r="CH6252" s="174">
        <v>66014</v>
      </c>
      <c r="CI6252" s="174">
        <v>5</v>
      </c>
      <c r="CJ6252" s="174">
        <v>1056.5650000000001</v>
      </c>
      <c r="CK6252" s="174">
        <v>1056.5650000000001</v>
      </c>
      <c r="CU6252" s="174">
        <v>101</v>
      </c>
      <c r="CV6252" s="174">
        <v>66014</v>
      </c>
      <c r="CW6252" s="174">
        <v>5</v>
      </c>
      <c r="CX6252" s="174">
        <v>1056.5650000000001</v>
      </c>
    </row>
    <row r="6253" spans="84:102" x14ac:dyDescent="0.25">
      <c r="CF6253" s="3" t="s">
        <v>3073</v>
      </c>
      <c r="CG6253" s="174">
        <v>2701</v>
      </c>
      <c r="CH6253" s="174">
        <v>126720</v>
      </c>
      <c r="CI6253" s="174">
        <v>5</v>
      </c>
      <c r="CJ6253" s="174">
        <v>1056.549</v>
      </c>
      <c r="CK6253" s="174">
        <v>1056.549</v>
      </c>
      <c r="CU6253" s="174">
        <v>2701</v>
      </c>
      <c r="CV6253" s="174">
        <v>126720</v>
      </c>
      <c r="CW6253" s="174">
        <v>5</v>
      </c>
      <c r="CX6253" s="174">
        <v>1056.549</v>
      </c>
    </row>
    <row r="6254" spans="84:102" x14ac:dyDescent="0.25">
      <c r="CF6254" s="3" t="s">
        <v>3073</v>
      </c>
      <c r="CG6254" s="174">
        <v>2200</v>
      </c>
      <c r="CH6254" s="174">
        <v>17287</v>
      </c>
      <c r="CI6254" s="174">
        <v>5</v>
      </c>
      <c r="CJ6254" s="174">
        <v>1056.335</v>
      </c>
      <c r="CK6254" s="174">
        <v>1056.335</v>
      </c>
      <c r="CU6254" s="174">
        <v>2200</v>
      </c>
      <c r="CV6254" s="174">
        <v>17287</v>
      </c>
      <c r="CW6254" s="174">
        <v>5</v>
      </c>
      <c r="CX6254" s="174">
        <v>1056.335</v>
      </c>
    </row>
    <row r="6255" spans="84:102" x14ac:dyDescent="0.25">
      <c r="CF6255" s="3" t="s">
        <v>3073</v>
      </c>
      <c r="CG6255" s="174">
        <v>81745</v>
      </c>
      <c r="CH6255" s="174">
        <v>438</v>
      </c>
      <c r="CI6255" s="174">
        <v>5</v>
      </c>
      <c r="CJ6255" s="174">
        <v>1056.3150000000001</v>
      </c>
      <c r="CK6255" s="174">
        <v>1056.3150000000001</v>
      </c>
      <c r="CU6255" s="174">
        <v>81745</v>
      </c>
      <c r="CV6255" s="174">
        <v>438</v>
      </c>
      <c r="CW6255" s="174">
        <v>5</v>
      </c>
      <c r="CX6255" s="174">
        <v>1056.3150000000001</v>
      </c>
    </row>
    <row r="6256" spans="84:102" x14ac:dyDescent="0.25">
      <c r="CF6256" s="3" t="s">
        <v>3073</v>
      </c>
      <c r="CG6256" s="174">
        <v>168688</v>
      </c>
      <c r="CH6256" s="174">
        <v>3362</v>
      </c>
      <c r="CI6256" s="174">
        <v>5</v>
      </c>
      <c r="CJ6256" s="174">
        <v>1056.277</v>
      </c>
      <c r="CK6256" s="174">
        <v>1056.277</v>
      </c>
      <c r="CU6256" s="174">
        <v>168688</v>
      </c>
      <c r="CV6256" s="174">
        <v>3362</v>
      </c>
      <c r="CW6256" s="174">
        <v>5</v>
      </c>
      <c r="CX6256" s="174">
        <v>1056.277</v>
      </c>
    </row>
    <row r="6257" spans="84:102" x14ac:dyDescent="0.25">
      <c r="CF6257" s="3" t="s">
        <v>3073</v>
      </c>
      <c r="CG6257" s="174">
        <v>2740</v>
      </c>
      <c r="CH6257" s="174">
        <v>139708</v>
      </c>
      <c r="CI6257" s="174">
        <v>5</v>
      </c>
      <c r="CJ6257" s="174">
        <v>1056.0630000000001</v>
      </c>
      <c r="CK6257" s="174">
        <v>1056.0630000000001</v>
      </c>
      <c r="CU6257" s="174">
        <v>2740</v>
      </c>
      <c r="CV6257" s="174">
        <v>139708</v>
      </c>
      <c r="CW6257" s="174">
        <v>5</v>
      </c>
      <c r="CX6257" s="174">
        <v>1056.0630000000001</v>
      </c>
    </row>
    <row r="6258" spans="84:102" x14ac:dyDescent="0.25">
      <c r="CF6258" s="3" t="s">
        <v>3073</v>
      </c>
      <c r="CG6258" s="174">
        <v>2599</v>
      </c>
      <c r="CH6258" s="174">
        <v>41866</v>
      </c>
      <c r="CI6258" s="174">
        <v>5</v>
      </c>
      <c r="CJ6258" s="174">
        <v>1056.0550000000001</v>
      </c>
      <c r="CK6258" s="174">
        <v>1056.0550000000001</v>
      </c>
      <c r="CU6258" s="174">
        <v>2599</v>
      </c>
      <c r="CV6258" s="174">
        <v>41866</v>
      </c>
      <c r="CW6258" s="174">
        <v>5</v>
      </c>
      <c r="CX6258" s="174">
        <v>1056.0550000000001</v>
      </c>
    </row>
    <row r="6259" spans="84:102" x14ac:dyDescent="0.25">
      <c r="CF6259" s="3" t="s">
        <v>3073</v>
      </c>
      <c r="CG6259" s="174">
        <v>2460</v>
      </c>
      <c r="CH6259" s="174">
        <v>31928</v>
      </c>
      <c r="CI6259" s="174">
        <v>5</v>
      </c>
      <c r="CJ6259" s="174">
        <v>1055.8109999999999</v>
      </c>
      <c r="CK6259" s="174">
        <v>1055.8109999999999</v>
      </c>
      <c r="CU6259" s="174">
        <v>2460</v>
      </c>
      <c r="CV6259" s="174">
        <v>31928</v>
      </c>
      <c r="CW6259" s="174">
        <v>5</v>
      </c>
      <c r="CX6259" s="174">
        <v>1055.8109999999999</v>
      </c>
    </row>
    <row r="6260" spans="84:102" x14ac:dyDescent="0.25">
      <c r="CF6260" s="3" t="s">
        <v>3073</v>
      </c>
      <c r="CG6260" s="174">
        <v>1541</v>
      </c>
      <c r="CH6260" s="174">
        <v>83376</v>
      </c>
      <c r="CI6260" s="174">
        <v>5</v>
      </c>
      <c r="CJ6260" s="174">
        <v>1055.693</v>
      </c>
      <c r="CK6260" s="174">
        <v>1055.693</v>
      </c>
      <c r="CU6260" s="174">
        <v>1541</v>
      </c>
      <c r="CV6260" s="174">
        <v>83376</v>
      </c>
      <c r="CW6260" s="174">
        <v>5</v>
      </c>
      <c r="CX6260" s="174">
        <v>1055.693</v>
      </c>
    </row>
    <row r="6261" spans="84:102" x14ac:dyDescent="0.25">
      <c r="CF6261" s="3" t="s">
        <v>3073</v>
      </c>
      <c r="CG6261" s="174">
        <v>2808</v>
      </c>
      <c r="CH6261" s="174">
        <v>148184</v>
      </c>
      <c r="CI6261" s="174">
        <v>5</v>
      </c>
      <c r="CJ6261" s="174">
        <v>1055.2190000000001</v>
      </c>
      <c r="CK6261" s="174">
        <v>1055.2190000000001</v>
      </c>
      <c r="CU6261" s="174">
        <v>2808</v>
      </c>
      <c r="CV6261" s="174">
        <v>148184</v>
      </c>
      <c r="CW6261" s="174">
        <v>5</v>
      </c>
      <c r="CX6261" s="174">
        <v>1055.2190000000001</v>
      </c>
    </row>
    <row r="6262" spans="84:102" x14ac:dyDescent="0.25">
      <c r="CF6262" s="3" t="s">
        <v>3073</v>
      </c>
      <c r="CG6262" s="174">
        <v>83269</v>
      </c>
      <c r="CH6262" s="174">
        <v>549</v>
      </c>
      <c r="CI6262" s="174">
        <v>5</v>
      </c>
      <c r="CJ6262" s="174">
        <v>1054.921</v>
      </c>
      <c r="CK6262" s="174">
        <v>1054.921</v>
      </c>
      <c r="CU6262" s="174">
        <v>83269</v>
      </c>
      <c r="CV6262" s="174">
        <v>549</v>
      </c>
      <c r="CW6262" s="174">
        <v>5</v>
      </c>
      <c r="CX6262" s="174">
        <v>1054.921</v>
      </c>
    </row>
    <row r="6263" spans="84:102" x14ac:dyDescent="0.25">
      <c r="CF6263" s="3" t="s">
        <v>3073</v>
      </c>
      <c r="CG6263" s="174">
        <v>33827</v>
      </c>
      <c r="CH6263" s="174">
        <v>2479</v>
      </c>
      <c r="CI6263" s="174">
        <v>5</v>
      </c>
      <c r="CJ6263" s="174">
        <v>1054.8219999999999</v>
      </c>
      <c r="CK6263" s="174">
        <v>1054.8219999999999</v>
      </c>
      <c r="CU6263" s="174">
        <v>33827</v>
      </c>
      <c r="CV6263" s="174">
        <v>2479</v>
      </c>
      <c r="CW6263" s="174">
        <v>5</v>
      </c>
      <c r="CX6263" s="174">
        <v>1054.8219999999999</v>
      </c>
    </row>
    <row r="6264" spans="84:102" x14ac:dyDescent="0.25">
      <c r="CF6264" s="3" t="s">
        <v>3073</v>
      </c>
      <c r="CG6264" s="174">
        <v>821</v>
      </c>
      <c r="CH6264" s="174">
        <v>103450</v>
      </c>
      <c r="CI6264" s="174">
        <v>5</v>
      </c>
      <c r="CJ6264" s="174">
        <v>1054.5419999999999</v>
      </c>
      <c r="CK6264" s="174">
        <v>1054.5419999999999</v>
      </c>
      <c r="CU6264" s="174">
        <v>821</v>
      </c>
      <c r="CV6264" s="174">
        <v>103450</v>
      </c>
      <c r="CW6264" s="174">
        <v>5</v>
      </c>
      <c r="CX6264" s="174">
        <v>1054.5419999999999</v>
      </c>
    </row>
    <row r="6265" spans="84:102" x14ac:dyDescent="0.25">
      <c r="CF6265" s="3" t="s">
        <v>3073</v>
      </c>
      <c r="CG6265" s="174">
        <v>171953</v>
      </c>
      <c r="CH6265" s="174">
        <v>3060</v>
      </c>
      <c r="CI6265" s="174">
        <v>5</v>
      </c>
      <c r="CJ6265" s="174">
        <v>1054.502</v>
      </c>
      <c r="CK6265" s="174">
        <v>1054.502</v>
      </c>
      <c r="CU6265" s="174">
        <v>171953</v>
      </c>
      <c r="CV6265" s="174">
        <v>3060</v>
      </c>
      <c r="CW6265" s="174">
        <v>5</v>
      </c>
      <c r="CX6265" s="174">
        <v>1054.502</v>
      </c>
    </row>
    <row r="6266" spans="84:102" x14ac:dyDescent="0.25">
      <c r="CF6266" s="3" t="s">
        <v>3073</v>
      </c>
      <c r="CG6266" s="174">
        <v>150588</v>
      </c>
      <c r="CH6266" s="174">
        <v>2842</v>
      </c>
      <c r="CI6266" s="174">
        <v>5</v>
      </c>
      <c r="CJ6266" s="174">
        <v>1054.316</v>
      </c>
      <c r="CK6266" s="174">
        <v>1054.316</v>
      </c>
      <c r="CU6266" s="174">
        <v>150588</v>
      </c>
      <c r="CV6266" s="174">
        <v>2842</v>
      </c>
      <c r="CW6266" s="174">
        <v>5</v>
      </c>
      <c r="CX6266" s="174">
        <v>1054.316</v>
      </c>
    </row>
    <row r="6267" spans="84:102" x14ac:dyDescent="0.25">
      <c r="CF6267" s="3" t="s">
        <v>3073</v>
      </c>
      <c r="CG6267" s="174">
        <v>1549</v>
      </c>
      <c r="CH6267" s="174">
        <v>185782</v>
      </c>
      <c r="CI6267" s="174">
        <v>5</v>
      </c>
      <c r="CJ6267" s="174">
        <v>1054.1099999999999</v>
      </c>
      <c r="CK6267" s="174">
        <v>1054.1099999999999</v>
      </c>
      <c r="CU6267" s="174">
        <v>1549</v>
      </c>
      <c r="CV6267" s="174">
        <v>185782</v>
      </c>
      <c r="CW6267" s="174">
        <v>5</v>
      </c>
      <c r="CX6267" s="174">
        <v>1054.1099999999999</v>
      </c>
    </row>
    <row r="6268" spans="84:102" x14ac:dyDescent="0.25">
      <c r="CF6268" s="3" t="s">
        <v>3073</v>
      </c>
      <c r="CG6268" s="174">
        <v>2197</v>
      </c>
      <c r="CH6268" s="174">
        <v>16588</v>
      </c>
      <c r="CI6268" s="174">
        <v>5</v>
      </c>
      <c r="CJ6268" s="174">
        <v>1053.991</v>
      </c>
      <c r="CK6268" s="174">
        <v>1053.991</v>
      </c>
      <c r="CU6268" s="174">
        <v>2197</v>
      </c>
      <c r="CV6268" s="174">
        <v>16588</v>
      </c>
      <c r="CW6268" s="174">
        <v>5</v>
      </c>
      <c r="CX6268" s="174">
        <v>1053.991</v>
      </c>
    </row>
    <row r="6269" spans="84:102" x14ac:dyDescent="0.25">
      <c r="CF6269" s="3" t="s">
        <v>3073</v>
      </c>
      <c r="CG6269" s="174">
        <v>2228</v>
      </c>
      <c r="CH6269" s="174">
        <v>18910</v>
      </c>
      <c r="CI6269" s="174">
        <v>5</v>
      </c>
      <c r="CJ6269" s="174">
        <v>1053.6199999999999</v>
      </c>
      <c r="CK6269" s="174">
        <v>1053.6199999999999</v>
      </c>
      <c r="CU6269" s="174">
        <v>2228</v>
      </c>
      <c r="CV6269" s="174">
        <v>18910</v>
      </c>
      <c r="CW6269" s="174">
        <v>5</v>
      </c>
      <c r="CX6269" s="174">
        <v>1053.6199999999999</v>
      </c>
    </row>
    <row r="6270" spans="84:102" x14ac:dyDescent="0.25">
      <c r="CF6270" s="3" t="s">
        <v>3073</v>
      </c>
      <c r="CG6270" s="174">
        <v>128761</v>
      </c>
      <c r="CH6270" s="174">
        <v>1231</v>
      </c>
      <c r="CI6270" s="174">
        <v>5</v>
      </c>
      <c r="CJ6270" s="174">
        <v>1053.5419999999999</v>
      </c>
      <c r="CK6270" s="174">
        <v>1053.5419999999999</v>
      </c>
      <c r="CU6270" s="174">
        <v>128761</v>
      </c>
      <c r="CV6270" s="174">
        <v>1231</v>
      </c>
      <c r="CW6270" s="174">
        <v>5</v>
      </c>
      <c r="CX6270" s="174">
        <v>1053.5419999999999</v>
      </c>
    </row>
    <row r="6271" spans="84:102" x14ac:dyDescent="0.25">
      <c r="CF6271" s="3" t="s">
        <v>3073</v>
      </c>
      <c r="CG6271" s="174">
        <v>1034</v>
      </c>
      <c r="CH6271" s="174">
        <v>120831</v>
      </c>
      <c r="CI6271" s="174">
        <v>5</v>
      </c>
      <c r="CJ6271" s="174">
        <v>1053.3630000000001</v>
      </c>
      <c r="CK6271" s="174">
        <v>1053.3630000000001</v>
      </c>
      <c r="CU6271" s="174">
        <v>1034</v>
      </c>
      <c r="CV6271" s="174">
        <v>120831</v>
      </c>
      <c r="CW6271" s="174">
        <v>5</v>
      </c>
      <c r="CX6271" s="174">
        <v>1053.3630000000001</v>
      </c>
    </row>
    <row r="6272" spans="84:102" x14ac:dyDescent="0.25">
      <c r="CF6272" s="3" t="s">
        <v>3073</v>
      </c>
      <c r="CG6272" s="174">
        <v>70349</v>
      </c>
      <c r="CH6272" s="174">
        <v>221</v>
      </c>
      <c r="CI6272" s="174">
        <v>5</v>
      </c>
      <c r="CJ6272" s="174">
        <v>1053.1559999999999</v>
      </c>
      <c r="CK6272" s="174">
        <v>1053.1559999999999</v>
      </c>
      <c r="CU6272" s="174">
        <v>70349</v>
      </c>
      <c r="CV6272" s="174">
        <v>221</v>
      </c>
      <c r="CW6272" s="174">
        <v>5</v>
      </c>
      <c r="CX6272" s="174">
        <v>1053.1559999999999</v>
      </c>
    </row>
    <row r="6273" spans="84:102" x14ac:dyDescent="0.25">
      <c r="CF6273" s="3" t="s">
        <v>3073</v>
      </c>
      <c r="CG6273" s="174">
        <v>165999</v>
      </c>
      <c r="CH6273" s="174">
        <v>3323</v>
      </c>
      <c r="CI6273" s="174">
        <v>5</v>
      </c>
      <c r="CJ6273" s="174">
        <v>1053.117</v>
      </c>
      <c r="CK6273" s="174">
        <v>1053.117</v>
      </c>
      <c r="CU6273" s="174">
        <v>165999</v>
      </c>
      <c r="CV6273" s="174">
        <v>3323</v>
      </c>
      <c r="CW6273" s="174">
        <v>5</v>
      </c>
      <c r="CX6273" s="174">
        <v>1053.117</v>
      </c>
    </row>
    <row r="6274" spans="84:102" x14ac:dyDescent="0.25">
      <c r="CF6274" s="3" t="s">
        <v>3073</v>
      </c>
      <c r="CG6274" s="174">
        <v>162958</v>
      </c>
      <c r="CH6274" s="174">
        <v>3279</v>
      </c>
      <c r="CI6274" s="174">
        <v>5</v>
      </c>
      <c r="CJ6274" s="174">
        <v>1052.982</v>
      </c>
      <c r="CK6274" s="174">
        <v>1052.982</v>
      </c>
      <c r="CU6274" s="174">
        <v>162958</v>
      </c>
      <c r="CV6274" s="174">
        <v>3279</v>
      </c>
      <c r="CW6274" s="174">
        <v>5</v>
      </c>
      <c r="CX6274" s="174">
        <v>1052.982</v>
      </c>
    </row>
    <row r="6275" spans="84:102" x14ac:dyDescent="0.25">
      <c r="CF6275" s="3" t="s">
        <v>3073</v>
      </c>
      <c r="CG6275" s="174">
        <v>31856</v>
      </c>
      <c r="CH6275" s="174">
        <v>2427</v>
      </c>
      <c r="CI6275" s="174">
        <v>5</v>
      </c>
      <c r="CJ6275" s="174">
        <v>1052.981</v>
      </c>
      <c r="CK6275" s="174">
        <v>1052.981</v>
      </c>
      <c r="CU6275" s="174">
        <v>31856</v>
      </c>
      <c r="CV6275" s="174">
        <v>2427</v>
      </c>
      <c r="CW6275" s="174">
        <v>5</v>
      </c>
      <c r="CX6275" s="174">
        <v>1052.981</v>
      </c>
    </row>
    <row r="6276" spans="84:102" x14ac:dyDescent="0.25">
      <c r="CF6276" s="3" t="s">
        <v>3073</v>
      </c>
      <c r="CG6276" s="174">
        <v>80133</v>
      </c>
      <c r="CH6276" s="174">
        <v>3691</v>
      </c>
      <c r="CI6276" s="174">
        <v>5</v>
      </c>
      <c r="CJ6276" s="174">
        <v>1052.9390000000001</v>
      </c>
      <c r="CK6276" s="174">
        <v>1052.9390000000001</v>
      </c>
      <c r="CU6276" s="174">
        <v>80133</v>
      </c>
      <c r="CV6276" s="174">
        <v>3691</v>
      </c>
      <c r="CW6276" s="174">
        <v>5</v>
      </c>
      <c r="CX6276" s="174">
        <v>1052.9390000000001</v>
      </c>
    </row>
    <row r="6277" spans="84:102" x14ac:dyDescent="0.25">
      <c r="CF6277" s="3" t="s">
        <v>3073</v>
      </c>
      <c r="CG6277" s="174">
        <v>1169</v>
      </c>
      <c r="CH6277" s="174">
        <v>143798</v>
      </c>
      <c r="CI6277" s="174">
        <v>5</v>
      </c>
      <c r="CJ6277" s="174">
        <v>1052.7670000000001</v>
      </c>
      <c r="CK6277" s="174">
        <v>1052.7670000000001</v>
      </c>
      <c r="CU6277" s="174">
        <v>1169</v>
      </c>
      <c r="CV6277" s="174">
        <v>143798</v>
      </c>
      <c r="CW6277" s="174">
        <v>5</v>
      </c>
      <c r="CX6277" s="174">
        <v>1052.7670000000001</v>
      </c>
    </row>
    <row r="6278" spans="84:102" x14ac:dyDescent="0.25">
      <c r="CF6278" s="3" t="s">
        <v>3073</v>
      </c>
      <c r="CG6278" s="174">
        <v>166</v>
      </c>
      <c r="CH6278" s="174">
        <v>68396</v>
      </c>
      <c r="CI6278" s="174">
        <v>5</v>
      </c>
      <c r="CJ6278" s="174">
        <v>1052.546</v>
      </c>
      <c r="CK6278" s="174">
        <v>1052.546</v>
      </c>
      <c r="CU6278" s="174">
        <v>166</v>
      </c>
      <c r="CV6278" s="174">
        <v>68396</v>
      </c>
      <c r="CW6278" s="174">
        <v>5</v>
      </c>
      <c r="CX6278" s="174">
        <v>1052.546</v>
      </c>
    </row>
    <row r="6279" spans="84:102" x14ac:dyDescent="0.25">
      <c r="CF6279" s="3" t="s">
        <v>3073</v>
      </c>
      <c r="CG6279" s="174">
        <v>2990</v>
      </c>
      <c r="CH6279" s="174">
        <v>158751</v>
      </c>
      <c r="CI6279" s="174">
        <v>5</v>
      </c>
      <c r="CJ6279" s="174">
        <v>1052.2660000000001</v>
      </c>
      <c r="CK6279" s="174">
        <v>1052.2660000000001</v>
      </c>
      <c r="CU6279" s="174">
        <v>2990</v>
      </c>
      <c r="CV6279" s="174">
        <v>158751</v>
      </c>
      <c r="CW6279" s="174">
        <v>5</v>
      </c>
      <c r="CX6279" s="174">
        <v>1052.2660000000001</v>
      </c>
    </row>
    <row r="6280" spans="84:102" x14ac:dyDescent="0.25">
      <c r="CF6280" s="3" t="s">
        <v>3073</v>
      </c>
      <c r="CG6280" s="174">
        <v>20227</v>
      </c>
      <c r="CH6280" s="174">
        <v>2243</v>
      </c>
      <c r="CI6280" s="174">
        <v>5</v>
      </c>
      <c r="CJ6280" s="174">
        <v>1052.261</v>
      </c>
      <c r="CK6280" s="174">
        <v>1052.261</v>
      </c>
      <c r="CU6280" s="174">
        <v>20227</v>
      </c>
      <c r="CV6280" s="174">
        <v>2243</v>
      </c>
      <c r="CW6280" s="174">
        <v>5</v>
      </c>
      <c r="CX6280" s="174">
        <v>1052.261</v>
      </c>
    </row>
    <row r="6281" spans="84:102" x14ac:dyDescent="0.25">
      <c r="CF6281" s="3" t="s">
        <v>3073</v>
      </c>
      <c r="CG6281" s="174">
        <v>85672</v>
      </c>
      <c r="CH6281" s="174">
        <v>1528</v>
      </c>
      <c r="CI6281" s="174">
        <v>5</v>
      </c>
      <c r="CJ6281" s="174">
        <v>1052.106</v>
      </c>
      <c r="CK6281" s="174">
        <v>1052.106</v>
      </c>
      <c r="CU6281" s="174">
        <v>85672</v>
      </c>
      <c r="CV6281" s="174">
        <v>1528</v>
      </c>
      <c r="CW6281" s="174">
        <v>5</v>
      </c>
      <c r="CX6281" s="174">
        <v>1052.106</v>
      </c>
    </row>
    <row r="6282" spans="84:102" x14ac:dyDescent="0.25">
      <c r="CF6282" s="3" t="s">
        <v>3073</v>
      </c>
      <c r="CG6282" s="174">
        <v>3420</v>
      </c>
      <c r="CH6282" s="174">
        <v>177327</v>
      </c>
      <c r="CI6282" s="174">
        <v>5</v>
      </c>
      <c r="CJ6282" s="174">
        <v>1052.0999999999999</v>
      </c>
      <c r="CK6282" s="174">
        <v>1052.0999999999999</v>
      </c>
      <c r="CU6282" s="174">
        <v>3420</v>
      </c>
      <c r="CV6282" s="174">
        <v>177327</v>
      </c>
      <c r="CW6282" s="174">
        <v>5</v>
      </c>
      <c r="CX6282" s="174">
        <v>1052.0999999999999</v>
      </c>
    </row>
    <row r="6283" spans="84:102" x14ac:dyDescent="0.25">
      <c r="CF6283" s="3" t="s">
        <v>3073</v>
      </c>
      <c r="CG6283" s="174">
        <v>2758</v>
      </c>
      <c r="CH6283" s="174">
        <v>142586</v>
      </c>
      <c r="CI6283" s="174">
        <v>5</v>
      </c>
      <c r="CJ6283" s="174">
        <v>1052.0519999999999</v>
      </c>
      <c r="CK6283" s="174">
        <v>1052.0519999999999</v>
      </c>
      <c r="CU6283" s="174">
        <v>2758</v>
      </c>
      <c r="CV6283" s="174">
        <v>142586</v>
      </c>
      <c r="CW6283" s="174">
        <v>5</v>
      </c>
      <c r="CX6283" s="174">
        <v>1052.0519999999999</v>
      </c>
    </row>
    <row r="6284" spans="84:102" x14ac:dyDescent="0.25">
      <c r="CF6284" s="3" t="s">
        <v>3073</v>
      </c>
      <c r="CG6284" s="174">
        <v>675</v>
      </c>
      <c r="CH6284" s="174">
        <v>93472</v>
      </c>
      <c r="CI6284" s="174">
        <v>5</v>
      </c>
      <c r="CJ6284" s="174">
        <v>1051.8699999999999</v>
      </c>
      <c r="CK6284" s="174">
        <v>1051.8699999999999</v>
      </c>
      <c r="CU6284" s="174">
        <v>675</v>
      </c>
      <c r="CV6284" s="174">
        <v>93472</v>
      </c>
      <c r="CW6284" s="174">
        <v>5</v>
      </c>
      <c r="CX6284" s="174">
        <v>1051.8699999999999</v>
      </c>
    </row>
    <row r="6285" spans="84:102" x14ac:dyDescent="0.25">
      <c r="CF6285" s="3" t="s">
        <v>3073</v>
      </c>
      <c r="CG6285" s="174">
        <v>903</v>
      </c>
      <c r="CH6285" s="174">
        <v>109708</v>
      </c>
      <c r="CI6285" s="174">
        <v>5</v>
      </c>
      <c r="CJ6285" s="174">
        <v>1051.8530000000001</v>
      </c>
      <c r="CK6285" s="174">
        <v>1051.8530000000001</v>
      </c>
      <c r="CU6285" s="174">
        <v>903</v>
      </c>
      <c r="CV6285" s="174">
        <v>109708</v>
      </c>
      <c r="CW6285" s="174">
        <v>5</v>
      </c>
      <c r="CX6285" s="174">
        <v>1051.8530000000001</v>
      </c>
    </row>
    <row r="6286" spans="84:102" x14ac:dyDescent="0.25">
      <c r="CF6286" s="3" t="s">
        <v>3073</v>
      </c>
      <c r="CG6286" s="174">
        <v>89363</v>
      </c>
      <c r="CH6286" s="174">
        <v>1500</v>
      </c>
      <c r="CI6286" s="174">
        <v>5</v>
      </c>
      <c r="CJ6286" s="174">
        <v>1051.7239999999999</v>
      </c>
      <c r="CK6286" s="174">
        <v>1051.7239999999999</v>
      </c>
      <c r="CU6286" s="174">
        <v>89363</v>
      </c>
      <c r="CV6286" s="174">
        <v>1500</v>
      </c>
      <c r="CW6286" s="174">
        <v>5</v>
      </c>
      <c r="CX6286" s="174">
        <v>1051.7239999999999</v>
      </c>
    </row>
    <row r="6287" spans="84:102" x14ac:dyDescent="0.25">
      <c r="CF6287" s="3" t="s">
        <v>3073</v>
      </c>
      <c r="CG6287" s="174">
        <v>94722</v>
      </c>
      <c r="CH6287" s="174">
        <v>686</v>
      </c>
      <c r="CI6287" s="174">
        <v>5</v>
      </c>
      <c r="CJ6287" s="174">
        <v>1051.722</v>
      </c>
      <c r="CK6287" s="174">
        <v>1051.722</v>
      </c>
      <c r="CU6287" s="174">
        <v>94722</v>
      </c>
      <c r="CV6287" s="174">
        <v>686</v>
      </c>
      <c r="CW6287" s="174">
        <v>5</v>
      </c>
      <c r="CX6287" s="174">
        <v>1051.722</v>
      </c>
    </row>
    <row r="6288" spans="84:102" x14ac:dyDescent="0.25">
      <c r="CF6288" s="3" t="s">
        <v>3073</v>
      </c>
      <c r="CG6288" s="174">
        <v>18322</v>
      </c>
      <c r="CH6288" s="174">
        <v>2221</v>
      </c>
      <c r="CI6288" s="174">
        <v>5</v>
      </c>
      <c r="CJ6288" s="174">
        <v>1051.5619999999999</v>
      </c>
      <c r="CK6288" s="174">
        <v>1051.5619999999999</v>
      </c>
      <c r="CU6288" s="174">
        <v>18322</v>
      </c>
      <c r="CV6288" s="174">
        <v>2221</v>
      </c>
      <c r="CW6288" s="174">
        <v>5</v>
      </c>
      <c r="CX6288" s="174">
        <v>1051.5619999999999</v>
      </c>
    </row>
    <row r="6289" spans="84:102" x14ac:dyDescent="0.25">
      <c r="CF6289" s="3" t="s">
        <v>3073</v>
      </c>
      <c r="CG6289" s="174">
        <v>3276</v>
      </c>
      <c r="CH6289" s="174">
        <v>161632</v>
      </c>
      <c r="CI6289" s="174">
        <v>5</v>
      </c>
      <c r="CJ6289" s="174">
        <v>1051.0630000000001</v>
      </c>
      <c r="CK6289" s="174">
        <v>1051.0630000000001</v>
      </c>
      <c r="CU6289" s="174">
        <v>3276</v>
      </c>
      <c r="CV6289" s="174">
        <v>161632</v>
      </c>
      <c r="CW6289" s="174">
        <v>5</v>
      </c>
      <c r="CX6289" s="174">
        <v>1051.0630000000001</v>
      </c>
    </row>
    <row r="6290" spans="84:102" x14ac:dyDescent="0.25">
      <c r="CF6290" s="3" t="s">
        <v>3073</v>
      </c>
      <c r="CG6290" s="174">
        <v>3313</v>
      </c>
      <c r="CH6290" s="174">
        <v>164599</v>
      </c>
      <c r="CI6290" s="174">
        <v>5</v>
      </c>
      <c r="CJ6290" s="174">
        <v>1050.8679999999999</v>
      </c>
      <c r="CK6290" s="174">
        <v>1050.8679999999999</v>
      </c>
      <c r="CU6290" s="174">
        <v>3313</v>
      </c>
      <c r="CV6290" s="174">
        <v>164599</v>
      </c>
      <c r="CW6290" s="174">
        <v>5</v>
      </c>
      <c r="CX6290" s="174">
        <v>1050.8679999999999</v>
      </c>
    </row>
    <row r="6291" spans="84:102" x14ac:dyDescent="0.25">
      <c r="CF6291" s="3" t="s">
        <v>3073</v>
      </c>
      <c r="CG6291" s="174">
        <v>100057</v>
      </c>
      <c r="CH6291" s="174">
        <v>748</v>
      </c>
      <c r="CI6291" s="174">
        <v>5</v>
      </c>
      <c r="CJ6291" s="174">
        <v>1050.857</v>
      </c>
      <c r="CK6291" s="174">
        <v>1050.857</v>
      </c>
      <c r="CU6291" s="174">
        <v>100057</v>
      </c>
      <c r="CV6291" s="174">
        <v>748</v>
      </c>
      <c r="CW6291" s="174">
        <v>5</v>
      </c>
      <c r="CX6291" s="174">
        <v>1050.857</v>
      </c>
    </row>
    <row r="6292" spans="84:102" x14ac:dyDescent="0.25">
      <c r="CF6292" s="3" t="s">
        <v>3073</v>
      </c>
      <c r="CG6292" s="174">
        <v>27312</v>
      </c>
      <c r="CH6292" s="174">
        <v>2362</v>
      </c>
      <c r="CI6292" s="174">
        <v>5</v>
      </c>
      <c r="CJ6292" s="174">
        <v>1050.7539999999999</v>
      </c>
      <c r="CK6292" s="174">
        <v>1050.7539999999999</v>
      </c>
      <c r="CU6292" s="174">
        <v>27312</v>
      </c>
      <c r="CV6292" s="174">
        <v>2362</v>
      </c>
      <c r="CW6292" s="174">
        <v>5</v>
      </c>
      <c r="CX6292" s="174">
        <v>1050.7539999999999</v>
      </c>
    </row>
    <row r="6293" spans="84:102" x14ac:dyDescent="0.25">
      <c r="CF6293" s="3" t="s">
        <v>3073</v>
      </c>
      <c r="CG6293" s="174">
        <v>764</v>
      </c>
      <c r="CH6293" s="174">
        <v>98831</v>
      </c>
      <c r="CI6293" s="174">
        <v>5</v>
      </c>
      <c r="CJ6293" s="174">
        <v>1050.518</v>
      </c>
      <c r="CK6293" s="174">
        <v>1050.518</v>
      </c>
      <c r="CU6293" s="174">
        <v>764</v>
      </c>
      <c r="CV6293" s="174">
        <v>98831</v>
      </c>
      <c r="CW6293" s="174">
        <v>5</v>
      </c>
      <c r="CX6293" s="174">
        <v>1050.518</v>
      </c>
    </row>
    <row r="6294" spans="84:102" x14ac:dyDescent="0.25">
      <c r="CF6294" s="3" t="s">
        <v>3073</v>
      </c>
      <c r="CG6294" s="174">
        <v>232</v>
      </c>
      <c r="CH6294" s="174">
        <v>72049</v>
      </c>
      <c r="CI6294" s="174">
        <v>5</v>
      </c>
      <c r="CJ6294" s="174">
        <v>1050.4670000000001</v>
      </c>
      <c r="CK6294" s="174">
        <v>1050.4670000000001</v>
      </c>
      <c r="CU6294" s="174">
        <v>232</v>
      </c>
      <c r="CV6294" s="174">
        <v>72049</v>
      </c>
      <c r="CW6294" s="174">
        <v>5</v>
      </c>
      <c r="CX6294" s="174">
        <v>1050.4670000000001</v>
      </c>
    </row>
    <row r="6295" spans="84:102" x14ac:dyDescent="0.25">
      <c r="CF6295" s="3" t="s">
        <v>3073</v>
      </c>
      <c r="CG6295" s="174">
        <v>183163</v>
      </c>
      <c r="CH6295" s="174">
        <v>3736</v>
      </c>
      <c r="CI6295" s="174">
        <v>5</v>
      </c>
      <c r="CJ6295" s="174">
        <v>1050.451</v>
      </c>
      <c r="CK6295" s="174">
        <v>1050.451</v>
      </c>
      <c r="CU6295" s="174">
        <v>183163</v>
      </c>
      <c r="CV6295" s="174">
        <v>3736</v>
      </c>
      <c r="CW6295" s="174">
        <v>5</v>
      </c>
      <c r="CX6295" s="174">
        <v>1050.451</v>
      </c>
    </row>
    <row r="6296" spans="84:102" x14ac:dyDescent="0.25">
      <c r="CF6296" s="3" t="s">
        <v>3073</v>
      </c>
      <c r="CG6296" s="174">
        <v>3377</v>
      </c>
      <c r="CH6296" s="174">
        <v>171409</v>
      </c>
      <c r="CI6296" s="174">
        <v>5</v>
      </c>
      <c r="CJ6296" s="174">
        <v>1050.299</v>
      </c>
      <c r="CK6296" s="174">
        <v>1050.299</v>
      </c>
      <c r="CU6296" s="174">
        <v>3377</v>
      </c>
      <c r="CV6296" s="174">
        <v>171409</v>
      </c>
      <c r="CW6296" s="174">
        <v>5</v>
      </c>
      <c r="CX6296" s="174">
        <v>1050.299</v>
      </c>
    </row>
    <row r="6297" spans="84:102" x14ac:dyDescent="0.25">
      <c r="CF6297" s="3" t="s">
        <v>3073</v>
      </c>
      <c r="CG6297" s="174">
        <v>1997</v>
      </c>
      <c r="CH6297" s="174">
        <v>115799</v>
      </c>
      <c r="CI6297" s="174">
        <v>5</v>
      </c>
      <c r="CJ6297" s="174">
        <v>1050.184</v>
      </c>
      <c r="CK6297" s="174">
        <v>1050.184</v>
      </c>
      <c r="CU6297" s="174">
        <v>1997</v>
      </c>
      <c r="CV6297" s="174">
        <v>115799</v>
      </c>
      <c r="CW6297" s="174">
        <v>5</v>
      </c>
      <c r="CX6297" s="174">
        <v>1050.184</v>
      </c>
    </row>
    <row r="6298" spans="84:102" x14ac:dyDescent="0.25">
      <c r="CF6298" s="3" t="s">
        <v>3073</v>
      </c>
      <c r="CG6298" s="174">
        <v>86011</v>
      </c>
      <c r="CH6298" s="174">
        <v>598</v>
      </c>
      <c r="CI6298" s="174">
        <v>5</v>
      </c>
      <c r="CJ6298" s="174">
        <v>1050.039</v>
      </c>
      <c r="CK6298" s="174">
        <v>1050.039</v>
      </c>
      <c r="CU6298" s="174">
        <v>86011</v>
      </c>
      <c r="CV6298" s="174">
        <v>598</v>
      </c>
      <c r="CW6298" s="174">
        <v>5</v>
      </c>
      <c r="CX6298" s="174">
        <v>1050.039</v>
      </c>
    </row>
    <row r="6299" spans="84:102" x14ac:dyDescent="0.25">
      <c r="CF6299" s="3" t="s">
        <v>3073</v>
      </c>
      <c r="CG6299" s="174">
        <v>2652</v>
      </c>
      <c r="CH6299" s="174">
        <v>49095</v>
      </c>
      <c r="CI6299" s="174">
        <v>5</v>
      </c>
      <c r="CJ6299" s="174">
        <v>1049.83</v>
      </c>
      <c r="CK6299" s="174">
        <v>1049.83</v>
      </c>
      <c r="CU6299" s="174">
        <v>2652</v>
      </c>
      <c r="CV6299" s="174">
        <v>49095</v>
      </c>
      <c r="CW6299" s="174">
        <v>5</v>
      </c>
      <c r="CX6299" s="174">
        <v>1049.83</v>
      </c>
    </row>
    <row r="6300" spans="84:102" x14ac:dyDescent="0.25">
      <c r="CF6300" s="3" t="s">
        <v>3073</v>
      </c>
      <c r="CG6300" s="174">
        <v>85171</v>
      </c>
      <c r="CH6300" s="174">
        <v>575</v>
      </c>
      <c r="CI6300" s="174">
        <v>5</v>
      </c>
      <c r="CJ6300" s="174">
        <v>1049.768</v>
      </c>
      <c r="CK6300" s="174">
        <v>1049.768</v>
      </c>
      <c r="CU6300" s="174">
        <v>85171</v>
      </c>
      <c r="CV6300" s="174">
        <v>575</v>
      </c>
      <c r="CW6300" s="174">
        <v>5</v>
      </c>
      <c r="CX6300" s="174">
        <v>1049.768</v>
      </c>
    </row>
    <row r="6301" spans="84:102" x14ac:dyDescent="0.25">
      <c r="CF6301" s="3" t="s">
        <v>3073</v>
      </c>
      <c r="CG6301" s="174">
        <v>1305</v>
      </c>
      <c r="CH6301" s="174">
        <v>119958</v>
      </c>
      <c r="CI6301" s="174">
        <v>5</v>
      </c>
      <c r="CJ6301" s="174">
        <v>1049.6880000000001</v>
      </c>
      <c r="CK6301" s="174">
        <v>1049.6880000000001</v>
      </c>
      <c r="CU6301" s="174">
        <v>1305</v>
      </c>
      <c r="CV6301" s="174">
        <v>119958</v>
      </c>
      <c r="CW6301" s="174">
        <v>5</v>
      </c>
      <c r="CX6301" s="174">
        <v>1049.6880000000001</v>
      </c>
    </row>
    <row r="6302" spans="84:102" x14ac:dyDescent="0.25">
      <c r="CF6302" s="3" t="s">
        <v>3073</v>
      </c>
      <c r="CG6302" s="174">
        <v>92951</v>
      </c>
      <c r="CH6302" s="174">
        <v>685</v>
      </c>
      <c r="CI6302" s="174">
        <v>5</v>
      </c>
      <c r="CJ6302" s="174">
        <v>1049.662</v>
      </c>
      <c r="CK6302" s="174">
        <v>1049.662</v>
      </c>
      <c r="CU6302" s="174">
        <v>92951</v>
      </c>
      <c r="CV6302" s="174">
        <v>685</v>
      </c>
      <c r="CW6302" s="174">
        <v>5</v>
      </c>
      <c r="CX6302" s="174">
        <v>1049.662</v>
      </c>
    </row>
    <row r="6303" spans="84:102" x14ac:dyDescent="0.25">
      <c r="CF6303" s="3" t="s">
        <v>3073</v>
      </c>
      <c r="CG6303" s="174">
        <v>87397</v>
      </c>
      <c r="CH6303" s="174">
        <v>624</v>
      </c>
      <c r="CI6303" s="174">
        <v>5</v>
      </c>
      <c r="CJ6303" s="174">
        <v>1049.6559999999999</v>
      </c>
      <c r="CK6303" s="174">
        <v>1049.6559999999999</v>
      </c>
      <c r="CU6303" s="174">
        <v>87397</v>
      </c>
      <c r="CV6303" s="174">
        <v>624</v>
      </c>
      <c r="CW6303" s="174">
        <v>5</v>
      </c>
      <c r="CX6303" s="174">
        <v>1049.6559999999999</v>
      </c>
    </row>
    <row r="6304" spans="84:102" x14ac:dyDescent="0.25">
      <c r="CF6304" s="3" t="s">
        <v>3073</v>
      </c>
      <c r="CG6304" s="174">
        <v>178</v>
      </c>
      <c r="CH6304" s="174">
        <v>68462</v>
      </c>
      <c r="CI6304" s="174">
        <v>5</v>
      </c>
      <c r="CJ6304" s="174">
        <v>1049.6320000000001</v>
      </c>
      <c r="CK6304" s="174">
        <v>1049.6320000000001</v>
      </c>
      <c r="CU6304" s="174">
        <v>178</v>
      </c>
      <c r="CV6304" s="174">
        <v>68462</v>
      </c>
      <c r="CW6304" s="174">
        <v>5</v>
      </c>
      <c r="CX6304" s="174">
        <v>1049.6320000000001</v>
      </c>
    </row>
    <row r="6305" spans="84:102" x14ac:dyDescent="0.25">
      <c r="CF6305" s="3" t="s">
        <v>3073</v>
      </c>
      <c r="CG6305" s="174">
        <v>2001</v>
      </c>
      <c r="CH6305" s="174">
        <v>120904</v>
      </c>
      <c r="CI6305" s="174">
        <v>5</v>
      </c>
      <c r="CJ6305" s="174">
        <v>1049.605</v>
      </c>
      <c r="CK6305" s="174">
        <v>1049.605</v>
      </c>
      <c r="CU6305" s="174">
        <v>2001</v>
      </c>
      <c r="CV6305" s="174">
        <v>120904</v>
      </c>
      <c r="CW6305" s="174">
        <v>5</v>
      </c>
      <c r="CX6305" s="174">
        <v>1049.605</v>
      </c>
    </row>
    <row r="6306" spans="84:102" x14ac:dyDescent="0.25">
      <c r="CF6306" s="3" t="s">
        <v>3073</v>
      </c>
      <c r="CG6306" s="174">
        <v>1891</v>
      </c>
      <c r="CH6306" s="174">
        <v>55102</v>
      </c>
      <c r="CI6306" s="174">
        <v>5</v>
      </c>
      <c r="CJ6306" s="174">
        <v>1049.317</v>
      </c>
      <c r="CK6306" s="174">
        <v>1049.317</v>
      </c>
      <c r="CU6306" s="174">
        <v>1891</v>
      </c>
      <c r="CV6306" s="174">
        <v>55102</v>
      </c>
      <c r="CW6306" s="174">
        <v>5</v>
      </c>
      <c r="CX6306" s="174">
        <v>1049.317</v>
      </c>
    </row>
    <row r="6307" spans="84:102" x14ac:dyDescent="0.25">
      <c r="CF6307" s="3" t="s">
        <v>3073</v>
      </c>
      <c r="CG6307" s="174">
        <v>21738</v>
      </c>
      <c r="CH6307" s="174">
        <v>2337</v>
      </c>
      <c r="CI6307" s="174">
        <v>5</v>
      </c>
      <c r="CJ6307" s="174">
        <v>1049.2090000000001</v>
      </c>
      <c r="CK6307" s="174">
        <v>1049.2090000000001</v>
      </c>
      <c r="CU6307" s="174">
        <v>21738</v>
      </c>
      <c r="CV6307" s="174">
        <v>2337</v>
      </c>
      <c r="CW6307" s="174">
        <v>5</v>
      </c>
      <c r="CX6307" s="174">
        <v>1049.2090000000001</v>
      </c>
    </row>
    <row r="6308" spans="84:102" x14ac:dyDescent="0.25">
      <c r="CF6308" s="3" t="s">
        <v>3073</v>
      </c>
      <c r="CG6308" s="174">
        <v>352</v>
      </c>
      <c r="CH6308" s="174">
        <v>75715</v>
      </c>
      <c r="CI6308" s="174">
        <v>5</v>
      </c>
      <c r="CJ6308" s="174">
        <v>1049.0350000000001</v>
      </c>
      <c r="CK6308" s="174">
        <v>1049.0350000000001</v>
      </c>
      <c r="CU6308" s="174">
        <v>352</v>
      </c>
      <c r="CV6308" s="174">
        <v>75715</v>
      </c>
      <c r="CW6308" s="174">
        <v>5</v>
      </c>
      <c r="CX6308" s="174">
        <v>1049.0350000000001</v>
      </c>
    </row>
    <row r="6309" spans="84:102" x14ac:dyDescent="0.25">
      <c r="CF6309" s="3" t="s">
        <v>3073</v>
      </c>
      <c r="CG6309" s="174">
        <v>3687</v>
      </c>
      <c r="CH6309" s="174">
        <v>71448</v>
      </c>
      <c r="CI6309" s="174">
        <v>5</v>
      </c>
      <c r="CJ6309" s="174">
        <v>1048.8530000000001</v>
      </c>
      <c r="CK6309" s="174">
        <v>1048.8530000000001</v>
      </c>
      <c r="CU6309" s="174">
        <v>3687</v>
      </c>
      <c r="CV6309" s="174">
        <v>71448</v>
      </c>
      <c r="CW6309" s="174">
        <v>5</v>
      </c>
      <c r="CX6309" s="174">
        <v>1048.8530000000001</v>
      </c>
    </row>
    <row r="6310" spans="84:102" x14ac:dyDescent="0.25">
      <c r="CF6310" s="3" t="s">
        <v>3073</v>
      </c>
      <c r="CG6310" s="174">
        <v>3368</v>
      </c>
      <c r="CH6310" s="174">
        <v>169181</v>
      </c>
      <c r="CI6310" s="174">
        <v>5</v>
      </c>
      <c r="CJ6310" s="174">
        <v>1048.684</v>
      </c>
      <c r="CK6310" s="174">
        <v>1048.684</v>
      </c>
      <c r="CU6310" s="174">
        <v>3368</v>
      </c>
      <c r="CV6310" s="174">
        <v>169181</v>
      </c>
      <c r="CW6310" s="174">
        <v>5</v>
      </c>
      <c r="CX6310" s="174">
        <v>1048.684</v>
      </c>
    </row>
    <row r="6311" spans="84:102" x14ac:dyDescent="0.25">
      <c r="CF6311" s="3" t="s">
        <v>3073</v>
      </c>
      <c r="CG6311" s="174">
        <v>1593</v>
      </c>
      <c r="CH6311" s="174">
        <v>80275</v>
      </c>
      <c r="CI6311" s="174">
        <v>5</v>
      </c>
      <c r="CJ6311" s="174">
        <v>1048.5050000000001</v>
      </c>
      <c r="CK6311" s="174">
        <v>1048.5050000000001</v>
      </c>
      <c r="CU6311" s="174">
        <v>1593</v>
      </c>
      <c r="CV6311" s="174">
        <v>80275</v>
      </c>
      <c r="CW6311" s="174">
        <v>5</v>
      </c>
      <c r="CX6311" s="174">
        <v>1048.5050000000001</v>
      </c>
    </row>
    <row r="6312" spans="84:102" x14ac:dyDescent="0.25">
      <c r="CF6312" s="3" t="s">
        <v>3073</v>
      </c>
      <c r="CG6312" s="174">
        <v>2971</v>
      </c>
      <c r="CH6312" s="174">
        <v>156403</v>
      </c>
      <c r="CI6312" s="174">
        <v>5</v>
      </c>
      <c r="CJ6312" s="174">
        <v>1048.3599999999999</v>
      </c>
      <c r="CK6312" s="174">
        <v>1048.3599999999999</v>
      </c>
      <c r="CU6312" s="174">
        <v>2971</v>
      </c>
      <c r="CV6312" s="174">
        <v>156403</v>
      </c>
      <c r="CW6312" s="174">
        <v>5</v>
      </c>
      <c r="CX6312" s="174">
        <v>1048.3599999999999</v>
      </c>
    </row>
    <row r="6313" spans="84:102" x14ac:dyDescent="0.25">
      <c r="CF6313" s="3" t="s">
        <v>3073</v>
      </c>
      <c r="CG6313" s="174">
        <v>1783</v>
      </c>
      <c r="CH6313" s="174">
        <v>55586</v>
      </c>
      <c r="CI6313" s="174">
        <v>5</v>
      </c>
      <c r="CJ6313" s="174">
        <v>1048.0989999999999</v>
      </c>
      <c r="CK6313" s="174">
        <v>1048.0989999999999</v>
      </c>
      <c r="CU6313" s="174">
        <v>1783</v>
      </c>
      <c r="CV6313" s="174">
        <v>55586</v>
      </c>
      <c r="CW6313" s="174">
        <v>5</v>
      </c>
      <c r="CX6313" s="174">
        <v>1048.0989999999999</v>
      </c>
    </row>
    <row r="6314" spans="84:102" x14ac:dyDescent="0.25">
      <c r="CF6314" s="3" t="s">
        <v>3073</v>
      </c>
      <c r="CG6314" s="174">
        <v>69586</v>
      </c>
      <c r="CH6314" s="174">
        <v>210</v>
      </c>
      <c r="CI6314" s="174">
        <v>5</v>
      </c>
      <c r="CJ6314" s="174">
        <v>1047.8920000000001</v>
      </c>
      <c r="CK6314" s="174">
        <v>1047.8920000000001</v>
      </c>
      <c r="CU6314" s="174">
        <v>69586</v>
      </c>
      <c r="CV6314" s="174">
        <v>210</v>
      </c>
      <c r="CW6314" s="174">
        <v>5</v>
      </c>
      <c r="CX6314" s="174">
        <v>1047.8920000000001</v>
      </c>
    </row>
    <row r="6315" spans="84:102" x14ac:dyDescent="0.25">
      <c r="CF6315" s="3" t="s">
        <v>3073</v>
      </c>
      <c r="CG6315" s="174">
        <v>143094</v>
      </c>
      <c r="CH6315" s="174">
        <v>3090</v>
      </c>
      <c r="CI6315" s="174">
        <v>5</v>
      </c>
      <c r="CJ6315" s="174">
        <v>1047.723</v>
      </c>
      <c r="CK6315" s="174">
        <v>1047.723</v>
      </c>
      <c r="CU6315" s="174">
        <v>143094</v>
      </c>
      <c r="CV6315" s="174">
        <v>3090</v>
      </c>
      <c r="CW6315" s="174">
        <v>5</v>
      </c>
      <c r="CX6315" s="174">
        <v>1047.723</v>
      </c>
    </row>
    <row r="6316" spans="84:102" x14ac:dyDescent="0.25">
      <c r="CF6316" s="3" t="s">
        <v>3073</v>
      </c>
      <c r="CG6316" s="174">
        <v>33847</v>
      </c>
      <c r="CH6316" s="174">
        <v>2501</v>
      </c>
      <c r="CI6316" s="174">
        <v>5</v>
      </c>
      <c r="CJ6316" s="174">
        <v>1047.626</v>
      </c>
      <c r="CK6316" s="174">
        <v>1047.626</v>
      </c>
      <c r="CU6316" s="174">
        <v>33847</v>
      </c>
      <c r="CV6316" s="174">
        <v>2501</v>
      </c>
      <c r="CW6316" s="174">
        <v>5</v>
      </c>
      <c r="CX6316" s="174">
        <v>1047.626</v>
      </c>
    </row>
    <row r="6317" spans="84:102" x14ac:dyDescent="0.25">
      <c r="CF6317" s="3" t="s">
        <v>3073</v>
      </c>
      <c r="CG6317" s="174">
        <v>105941</v>
      </c>
      <c r="CH6317" s="174">
        <v>849</v>
      </c>
      <c r="CI6317" s="174">
        <v>5</v>
      </c>
      <c r="CJ6317" s="174">
        <v>1047.623</v>
      </c>
      <c r="CK6317" s="174">
        <v>1047.623</v>
      </c>
      <c r="CU6317" s="174">
        <v>105941</v>
      </c>
      <c r="CV6317" s="174">
        <v>849</v>
      </c>
      <c r="CW6317" s="174">
        <v>5</v>
      </c>
      <c r="CX6317" s="174">
        <v>1047.623</v>
      </c>
    </row>
    <row r="6318" spans="84:102" x14ac:dyDescent="0.25">
      <c r="CF6318" s="3" t="s">
        <v>3073</v>
      </c>
      <c r="CG6318" s="174">
        <v>96717</v>
      </c>
      <c r="CH6318" s="174">
        <v>1457</v>
      </c>
      <c r="CI6318" s="174">
        <v>5</v>
      </c>
      <c r="CJ6318" s="174">
        <v>1047.443</v>
      </c>
      <c r="CK6318" s="174">
        <v>1047.443</v>
      </c>
      <c r="CU6318" s="174">
        <v>96717</v>
      </c>
      <c r="CV6318" s="174">
        <v>1457</v>
      </c>
      <c r="CW6318" s="174">
        <v>5</v>
      </c>
      <c r="CX6318" s="174">
        <v>1047.443</v>
      </c>
    </row>
    <row r="6319" spans="84:102" x14ac:dyDescent="0.25">
      <c r="CF6319" s="3" t="s">
        <v>3073</v>
      </c>
      <c r="CG6319" s="174">
        <v>82985</v>
      </c>
      <c r="CH6319" s="174">
        <v>1561</v>
      </c>
      <c r="CI6319" s="174">
        <v>5</v>
      </c>
      <c r="CJ6319" s="174">
        <v>1047.056</v>
      </c>
      <c r="CK6319" s="174">
        <v>1047.056</v>
      </c>
      <c r="CU6319" s="174">
        <v>82985</v>
      </c>
      <c r="CV6319" s="174">
        <v>1561</v>
      </c>
      <c r="CW6319" s="174">
        <v>5</v>
      </c>
      <c r="CX6319" s="174">
        <v>1047.056</v>
      </c>
    </row>
    <row r="6320" spans="84:102" x14ac:dyDescent="0.25">
      <c r="CF6320" s="3" t="s">
        <v>3073</v>
      </c>
      <c r="CG6320" s="174">
        <v>54130</v>
      </c>
      <c r="CH6320" s="174">
        <v>1890</v>
      </c>
      <c r="CI6320" s="174">
        <v>5</v>
      </c>
      <c r="CJ6320" s="174">
        <v>1046.9559999999999</v>
      </c>
      <c r="CK6320" s="174">
        <v>1046.9559999999999</v>
      </c>
      <c r="CU6320" s="174">
        <v>54130</v>
      </c>
      <c r="CV6320" s="174">
        <v>1890</v>
      </c>
      <c r="CW6320" s="174">
        <v>5</v>
      </c>
      <c r="CX6320" s="174">
        <v>1046.9559999999999</v>
      </c>
    </row>
    <row r="6321" spans="84:102" x14ac:dyDescent="0.25">
      <c r="CF6321" s="3" t="s">
        <v>3073</v>
      </c>
      <c r="CG6321" s="174">
        <v>535</v>
      </c>
      <c r="CH6321" s="174">
        <v>86571</v>
      </c>
      <c r="CI6321" s="174">
        <v>5</v>
      </c>
      <c r="CJ6321" s="174">
        <v>1046.8969999999999</v>
      </c>
      <c r="CK6321" s="174">
        <v>1046.8969999999999</v>
      </c>
      <c r="CU6321" s="174">
        <v>535</v>
      </c>
      <c r="CV6321" s="174">
        <v>86571</v>
      </c>
      <c r="CW6321" s="174">
        <v>5</v>
      </c>
      <c r="CX6321" s="174">
        <v>1046.8969999999999</v>
      </c>
    </row>
    <row r="6322" spans="84:102" x14ac:dyDescent="0.25">
      <c r="CF6322" s="3" t="s">
        <v>3073</v>
      </c>
      <c r="CG6322" s="174">
        <v>56177</v>
      </c>
      <c r="CH6322" s="174">
        <v>1772</v>
      </c>
      <c r="CI6322" s="174">
        <v>5</v>
      </c>
      <c r="CJ6322" s="174">
        <v>1046.8810000000001</v>
      </c>
      <c r="CK6322" s="174">
        <v>1046.8810000000001</v>
      </c>
      <c r="CU6322" s="174">
        <v>56177</v>
      </c>
      <c r="CV6322" s="174">
        <v>1772</v>
      </c>
      <c r="CW6322" s="174">
        <v>5</v>
      </c>
      <c r="CX6322" s="174">
        <v>1046.8810000000001</v>
      </c>
    </row>
    <row r="6323" spans="84:102" x14ac:dyDescent="0.25">
      <c r="CF6323" s="3" t="s">
        <v>3073</v>
      </c>
      <c r="CG6323" s="174">
        <v>1356</v>
      </c>
      <c r="CH6323" s="174">
        <v>111650</v>
      </c>
      <c r="CI6323" s="174">
        <v>5</v>
      </c>
      <c r="CJ6323" s="174">
        <v>1046.8589999999999</v>
      </c>
      <c r="CK6323" s="174">
        <v>1046.8589999999999</v>
      </c>
      <c r="CU6323" s="174">
        <v>1356</v>
      </c>
      <c r="CV6323" s="174">
        <v>111650</v>
      </c>
      <c r="CW6323" s="174">
        <v>5</v>
      </c>
      <c r="CX6323" s="174">
        <v>1046.8589999999999</v>
      </c>
    </row>
    <row r="6324" spans="84:102" x14ac:dyDescent="0.25">
      <c r="CF6324" s="3" t="s">
        <v>3073</v>
      </c>
      <c r="CG6324" s="174">
        <v>96075</v>
      </c>
      <c r="CH6324" s="174">
        <v>732</v>
      </c>
      <c r="CI6324" s="174">
        <v>5</v>
      </c>
      <c r="CJ6324" s="174">
        <v>1046.502</v>
      </c>
      <c r="CK6324" s="174">
        <v>1046.502</v>
      </c>
      <c r="CU6324" s="174">
        <v>96075</v>
      </c>
      <c r="CV6324" s="174">
        <v>732</v>
      </c>
      <c r="CW6324" s="174">
        <v>5</v>
      </c>
      <c r="CX6324" s="174">
        <v>1046.502</v>
      </c>
    </row>
    <row r="6325" spans="84:102" x14ac:dyDescent="0.25">
      <c r="CF6325" s="3" t="s">
        <v>3073</v>
      </c>
      <c r="CG6325" s="174">
        <v>1658</v>
      </c>
      <c r="CH6325" s="174">
        <v>71653</v>
      </c>
      <c r="CI6325" s="174">
        <v>5</v>
      </c>
      <c r="CJ6325" s="174">
        <v>1045.454</v>
      </c>
      <c r="CK6325" s="174">
        <v>1045.454</v>
      </c>
      <c r="CU6325" s="174">
        <v>1658</v>
      </c>
      <c r="CV6325" s="174">
        <v>71653</v>
      </c>
      <c r="CW6325" s="174">
        <v>5</v>
      </c>
      <c r="CX6325" s="174">
        <v>1045.454</v>
      </c>
    </row>
    <row r="6326" spans="84:102" x14ac:dyDescent="0.25">
      <c r="CF6326" s="3" t="s">
        <v>3073</v>
      </c>
      <c r="CG6326" s="174">
        <v>3323</v>
      </c>
      <c r="CH6326" s="174">
        <v>165999</v>
      </c>
      <c r="CI6326" s="174">
        <v>5</v>
      </c>
      <c r="CJ6326" s="174">
        <v>1044.8910000000001</v>
      </c>
      <c r="CK6326" s="174">
        <v>1044.8910000000001</v>
      </c>
      <c r="CU6326" s="174">
        <v>3323</v>
      </c>
      <c r="CV6326" s="174">
        <v>165999</v>
      </c>
      <c r="CW6326" s="174">
        <v>5</v>
      </c>
      <c r="CX6326" s="174">
        <v>1044.8910000000001</v>
      </c>
    </row>
    <row r="6327" spans="84:102" x14ac:dyDescent="0.25">
      <c r="CF6327" s="3" t="s">
        <v>3073</v>
      </c>
      <c r="CG6327" s="174">
        <v>43</v>
      </c>
      <c r="CH6327" s="174">
        <v>62937</v>
      </c>
      <c r="CI6327" s="174">
        <v>5</v>
      </c>
      <c r="CJ6327" s="174">
        <v>1044.7</v>
      </c>
      <c r="CK6327" s="174">
        <v>1044.7</v>
      </c>
      <c r="CU6327" s="174">
        <v>43</v>
      </c>
      <c r="CV6327" s="174">
        <v>62937</v>
      </c>
      <c r="CW6327" s="174">
        <v>5</v>
      </c>
      <c r="CX6327" s="174">
        <v>1044.7</v>
      </c>
    </row>
    <row r="6328" spans="84:102" x14ac:dyDescent="0.25">
      <c r="CF6328" s="3" t="s">
        <v>3073</v>
      </c>
      <c r="CG6328" s="174">
        <v>90415</v>
      </c>
      <c r="CH6328" s="174">
        <v>657</v>
      </c>
      <c r="CI6328" s="174">
        <v>5</v>
      </c>
      <c r="CJ6328" s="174">
        <v>1044.5530000000001</v>
      </c>
      <c r="CK6328" s="174">
        <v>1044.5530000000001</v>
      </c>
      <c r="CU6328" s="174">
        <v>90415</v>
      </c>
      <c r="CV6328" s="174">
        <v>657</v>
      </c>
      <c r="CW6328" s="174">
        <v>5</v>
      </c>
      <c r="CX6328" s="174">
        <v>1044.5530000000001</v>
      </c>
    </row>
    <row r="6329" spans="84:102" x14ac:dyDescent="0.25">
      <c r="CF6329" s="3" t="s">
        <v>3073</v>
      </c>
      <c r="CG6329" s="174">
        <v>2267</v>
      </c>
      <c r="CH6329" s="174">
        <v>20638</v>
      </c>
      <c r="CI6329" s="174">
        <v>5</v>
      </c>
      <c r="CJ6329" s="174">
        <v>1044.453</v>
      </c>
      <c r="CK6329" s="174">
        <v>1044.453</v>
      </c>
      <c r="CU6329" s="174">
        <v>2267</v>
      </c>
      <c r="CV6329" s="174">
        <v>20638</v>
      </c>
      <c r="CW6329" s="174">
        <v>5</v>
      </c>
      <c r="CX6329" s="174">
        <v>1044.453</v>
      </c>
    </row>
    <row r="6330" spans="84:102" x14ac:dyDescent="0.25">
      <c r="CF6330" s="3" t="s">
        <v>3073</v>
      </c>
      <c r="CG6330" s="174">
        <v>59452</v>
      </c>
      <c r="CH6330" s="174">
        <v>1749</v>
      </c>
      <c r="CI6330" s="174">
        <v>5</v>
      </c>
      <c r="CJ6330" s="174">
        <v>1044.3630000000001</v>
      </c>
      <c r="CK6330" s="174">
        <v>1044.3630000000001</v>
      </c>
      <c r="CU6330" s="174">
        <v>59452</v>
      </c>
      <c r="CV6330" s="174">
        <v>1749</v>
      </c>
      <c r="CW6330" s="174">
        <v>5</v>
      </c>
      <c r="CX6330" s="174">
        <v>1044.3630000000001</v>
      </c>
    </row>
    <row r="6331" spans="84:102" x14ac:dyDescent="0.25">
      <c r="CF6331" s="3" t="s">
        <v>3073</v>
      </c>
      <c r="CG6331" s="174">
        <v>2727</v>
      </c>
      <c r="CH6331" s="174">
        <v>137680</v>
      </c>
      <c r="CI6331" s="174">
        <v>5</v>
      </c>
      <c r="CJ6331" s="174">
        <v>1044.123</v>
      </c>
      <c r="CK6331" s="174">
        <v>1044.123</v>
      </c>
      <c r="CU6331" s="174">
        <v>2727</v>
      </c>
      <c r="CV6331" s="174">
        <v>137680</v>
      </c>
      <c r="CW6331" s="174">
        <v>5</v>
      </c>
      <c r="CX6331" s="174">
        <v>1044.123</v>
      </c>
    </row>
    <row r="6332" spans="84:102" x14ac:dyDescent="0.25">
      <c r="CF6332" s="3" t="s">
        <v>3073</v>
      </c>
      <c r="CG6332" s="174">
        <v>2834</v>
      </c>
      <c r="CH6332" s="174">
        <v>149856</v>
      </c>
      <c r="CI6332" s="174">
        <v>5</v>
      </c>
      <c r="CJ6332" s="174">
        <v>1044.0309999999999</v>
      </c>
      <c r="CK6332" s="174">
        <v>1044.0309999999999</v>
      </c>
      <c r="CU6332" s="174">
        <v>2834</v>
      </c>
      <c r="CV6332" s="174">
        <v>149856</v>
      </c>
      <c r="CW6332" s="174">
        <v>5</v>
      </c>
      <c r="CX6332" s="174">
        <v>1044.0309999999999</v>
      </c>
    </row>
    <row r="6333" spans="84:102" x14ac:dyDescent="0.25">
      <c r="CF6333" s="3" t="s">
        <v>3073</v>
      </c>
      <c r="CG6333" s="174">
        <v>7050</v>
      </c>
      <c r="CH6333" s="174">
        <v>2102</v>
      </c>
      <c r="CI6333" s="174">
        <v>5</v>
      </c>
      <c r="CJ6333" s="174">
        <v>1043.943</v>
      </c>
      <c r="CK6333" s="174">
        <v>1043.943</v>
      </c>
      <c r="CU6333" s="174">
        <v>7050</v>
      </c>
      <c r="CV6333" s="174">
        <v>2102</v>
      </c>
      <c r="CW6333" s="174">
        <v>5</v>
      </c>
      <c r="CX6333" s="174">
        <v>1043.943</v>
      </c>
    </row>
    <row r="6334" spans="84:102" x14ac:dyDescent="0.25">
      <c r="CF6334" s="3" t="s">
        <v>3073</v>
      </c>
      <c r="CG6334" s="174">
        <v>341</v>
      </c>
      <c r="CH6334" s="174">
        <v>75714</v>
      </c>
      <c r="CI6334" s="174">
        <v>5</v>
      </c>
      <c r="CJ6334" s="174">
        <v>1043.829</v>
      </c>
      <c r="CK6334" s="174">
        <v>1043.829</v>
      </c>
      <c r="CU6334" s="174">
        <v>341</v>
      </c>
      <c r="CV6334" s="174">
        <v>75714</v>
      </c>
      <c r="CW6334" s="174">
        <v>5</v>
      </c>
      <c r="CX6334" s="174">
        <v>1043.829</v>
      </c>
    </row>
    <row r="6335" spans="84:102" x14ac:dyDescent="0.25">
      <c r="CF6335" s="3" t="s">
        <v>3073</v>
      </c>
      <c r="CG6335" s="174">
        <v>166855</v>
      </c>
      <c r="CH6335" s="174">
        <v>3338</v>
      </c>
      <c r="CI6335" s="174">
        <v>5</v>
      </c>
      <c r="CJ6335" s="174">
        <v>1043.797</v>
      </c>
      <c r="CK6335" s="174">
        <v>1043.797</v>
      </c>
      <c r="CU6335" s="174">
        <v>166855</v>
      </c>
      <c r="CV6335" s="174">
        <v>3338</v>
      </c>
      <c r="CW6335" s="174">
        <v>5</v>
      </c>
      <c r="CX6335" s="174">
        <v>1043.797</v>
      </c>
    </row>
    <row r="6336" spans="84:102" x14ac:dyDescent="0.25">
      <c r="CF6336" s="3" t="s">
        <v>3073</v>
      </c>
      <c r="CG6336" s="174">
        <v>3689</v>
      </c>
      <c r="CH6336" s="174">
        <v>71453</v>
      </c>
      <c r="CI6336" s="174">
        <v>5</v>
      </c>
      <c r="CJ6336" s="174">
        <v>1043.6869999999999</v>
      </c>
      <c r="CK6336" s="174">
        <v>1043.6869999999999</v>
      </c>
      <c r="CU6336" s="174">
        <v>3689</v>
      </c>
      <c r="CV6336" s="174">
        <v>71453</v>
      </c>
      <c r="CW6336" s="174">
        <v>5</v>
      </c>
      <c r="CX6336" s="174">
        <v>1043.6869999999999</v>
      </c>
    </row>
    <row r="6337" spans="84:102" x14ac:dyDescent="0.25">
      <c r="CF6337" s="3" t="s">
        <v>3073</v>
      </c>
      <c r="CG6337" s="174">
        <v>522</v>
      </c>
      <c r="CH6337" s="174">
        <v>85609</v>
      </c>
      <c r="CI6337" s="174">
        <v>5</v>
      </c>
      <c r="CJ6337" s="174">
        <v>1043.434</v>
      </c>
      <c r="CK6337" s="174">
        <v>1043.434</v>
      </c>
      <c r="CU6337" s="174">
        <v>522</v>
      </c>
      <c r="CV6337" s="174">
        <v>85609</v>
      </c>
      <c r="CW6337" s="174">
        <v>5</v>
      </c>
      <c r="CX6337" s="174">
        <v>1043.434</v>
      </c>
    </row>
    <row r="6338" spans="84:102" x14ac:dyDescent="0.25">
      <c r="CF6338" s="3" t="s">
        <v>3073</v>
      </c>
      <c r="CG6338" s="174">
        <v>82729</v>
      </c>
      <c r="CH6338" s="174">
        <v>1563</v>
      </c>
      <c r="CI6338" s="174">
        <v>5</v>
      </c>
      <c r="CJ6338" s="174">
        <v>1043.183</v>
      </c>
      <c r="CK6338" s="174">
        <v>1043.183</v>
      </c>
      <c r="CU6338" s="174">
        <v>82729</v>
      </c>
      <c r="CV6338" s="174">
        <v>1563</v>
      </c>
      <c r="CW6338" s="174">
        <v>5</v>
      </c>
      <c r="CX6338" s="174">
        <v>1043.183</v>
      </c>
    </row>
    <row r="6339" spans="84:102" x14ac:dyDescent="0.25">
      <c r="CF6339" s="3" t="s">
        <v>3073</v>
      </c>
      <c r="CG6339" s="174">
        <v>1348</v>
      </c>
      <c r="CH6339" s="174">
        <v>114532</v>
      </c>
      <c r="CI6339" s="174">
        <v>5</v>
      </c>
      <c r="CJ6339" s="174">
        <v>1043.1369999999999</v>
      </c>
      <c r="CK6339" s="174">
        <v>1043.1369999999999</v>
      </c>
      <c r="CU6339" s="174">
        <v>1348</v>
      </c>
      <c r="CV6339" s="174">
        <v>114532</v>
      </c>
      <c r="CW6339" s="174">
        <v>5</v>
      </c>
      <c r="CX6339" s="174">
        <v>1043.1369999999999</v>
      </c>
    </row>
    <row r="6340" spans="84:102" x14ac:dyDescent="0.25">
      <c r="CF6340" s="3" t="s">
        <v>3073</v>
      </c>
      <c r="CG6340" s="174">
        <v>1529</v>
      </c>
      <c r="CH6340" s="174">
        <v>87580</v>
      </c>
      <c r="CI6340" s="174">
        <v>5</v>
      </c>
      <c r="CJ6340" s="174">
        <v>1043.133</v>
      </c>
      <c r="CK6340" s="174">
        <v>1043.133</v>
      </c>
      <c r="CU6340" s="174">
        <v>1529</v>
      </c>
      <c r="CV6340" s="174">
        <v>87580</v>
      </c>
      <c r="CW6340" s="174">
        <v>5</v>
      </c>
      <c r="CX6340" s="174">
        <v>1043.133</v>
      </c>
    </row>
    <row r="6341" spans="84:102" x14ac:dyDescent="0.25">
      <c r="CF6341" s="3" t="s">
        <v>3073</v>
      </c>
      <c r="CG6341" s="174">
        <v>99</v>
      </c>
      <c r="CH6341" s="174">
        <v>65984</v>
      </c>
      <c r="CI6341" s="174">
        <v>5</v>
      </c>
      <c r="CJ6341" s="174">
        <v>1043.056</v>
      </c>
      <c r="CK6341" s="174">
        <v>1043.056</v>
      </c>
      <c r="CU6341" s="174">
        <v>99</v>
      </c>
      <c r="CV6341" s="174">
        <v>65984</v>
      </c>
      <c r="CW6341" s="174">
        <v>5</v>
      </c>
      <c r="CX6341" s="174">
        <v>1043.056</v>
      </c>
    </row>
    <row r="6342" spans="84:102" x14ac:dyDescent="0.25">
      <c r="CF6342" s="3" t="s">
        <v>3073</v>
      </c>
      <c r="CG6342" s="174">
        <v>2321</v>
      </c>
      <c r="CH6342" s="174">
        <v>25839</v>
      </c>
      <c r="CI6342" s="174">
        <v>5</v>
      </c>
      <c r="CJ6342" s="174">
        <v>1042.9760000000001</v>
      </c>
      <c r="CK6342" s="174">
        <v>1042.9760000000001</v>
      </c>
      <c r="CU6342" s="174">
        <v>2321</v>
      </c>
      <c r="CV6342" s="174">
        <v>25839</v>
      </c>
      <c r="CW6342" s="174">
        <v>5</v>
      </c>
      <c r="CX6342" s="174">
        <v>1042.9760000000001</v>
      </c>
    </row>
    <row r="6343" spans="84:102" x14ac:dyDescent="0.25">
      <c r="CF6343" s="3" t="s">
        <v>3073</v>
      </c>
      <c r="CG6343" s="174">
        <v>27435</v>
      </c>
      <c r="CH6343" s="174">
        <v>2343</v>
      </c>
      <c r="CI6343" s="174">
        <v>5</v>
      </c>
      <c r="CJ6343" s="174">
        <v>1042.711</v>
      </c>
      <c r="CK6343" s="174">
        <v>1042.711</v>
      </c>
      <c r="CU6343" s="174">
        <v>27435</v>
      </c>
      <c r="CV6343" s="174">
        <v>2343</v>
      </c>
      <c r="CW6343" s="174">
        <v>5</v>
      </c>
      <c r="CX6343" s="174">
        <v>1042.711</v>
      </c>
    </row>
    <row r="6344" spans="84:102" x14ac:dyDescent="0.25">
      <c r="CF6344" s="3" t="s">
        <v>3073</v>
      </c>
      <c r="CG6344" s="174">
        <v>3453</v>
      </c>
      <c r="CH6344" s="174">
        <v>182001</v>
      </c>
      <c r="CI6344" s="174">
        <v>5</v>
      </c>
      <c r="CJ6344" s="174">
        <v>1042.605</v>
      </c>
      <c r="CK6344" s="174">
        <v>1042.605</v>
      </c>
      <c r="CU6344" s="174">
        <v>3453</v>
      </c>
      <c r="CV6344" s="174">
        <v>182001</v>
      </c>
      <c r="CW6344" s="174">
        <v>5</v>
      </c>
      <c r="CX6344" s="174">
        <v>1042.605</v>
      </c>
    </row>
    <row r="6345" spans="84:102" x14ac:dyDescent="0.25">
      <c r="CF6345" s="3" t="s">
        <v>3073</v>
      </c>
      <c r="CG6345" s="174">
        <v>2802</v>
      </c>
      <c r="CH6345" s="174">
        <v>146946</v>
      </c>
      <c r="CI6345" s="174">
        <v>5</v>
      </c>
      <c r="CJ6345" s="174">
        <v>1042.444</v>
      </c>
      <c r="CK6345" s="174">
        <v>1042.444</v>
      </c>
      <c r="CU6345" s="174">
        <v>2802</v>
      </c>
      <c r="CV6345" s="174">
        <v>146946</v>
      </c>
      <c r="CW6345" s="174">
        <v>5</v>
      </c>
      <c r="CX6345" s="174">
        <v>1042.444</v>
      </c>
    </row>
    <row r="6346" spans="84:102" x14ac:dyDescent="0.25">
      <c r="CF6346" s="3" t="s">
        <v>3073</v>
      </c>
      <c r="CG6346" s="174">
        <v>2155</v>
      </c>
      <c r="CH6346" s="174">
        <v>13219</v>
      </c>
      <c r="CI6346" s="174">
        <v>5</v>
      </c>
      <c r="CJ6346" s="174">
        <v>1042.4190000000001</v>
      </c>
      <c r="CK6346" s="174">
        <v>1042.4190000000001</v>
      </c>
      <c r="CU6346" s="174">
        <v>2155</v>
      </c>
      <c r="CV6346" s="174">
        <v>13219</v>
      </c>
      <c r="CW6346" s="174">
        <v>5</v>
      </c>
      <c r="CX6346" s="174">
        <v>1042.4190000000001</v>
      </c>
    </row>
    <row r="6347" spans="84:102" x14ac:dyDescent="0.25">
      <c r="CF6347" s="3" t="s">
        <v>3073</v>
      </c>
      <c r="CG6347" s="174">
        <v>510</v>
      </c>
      <c r="CH6347" s="174">
        <v>85720</v>
      </c>
      <c r="CI6347" s="174">
        <v>5</v>
      </c>
      <c r="CJ6347" s="174">
        <v>1041.7059999999999</v>
      </c>
      <c r="CK6347" s="174">
        <v>1041.7059999999999</v>
      </c>
      <c r="CU6347" s="174">
        <v>510</v>
      </c>
      <c r="CV6347" s="174">
        <v>85720</v>
      </c>
      <c r="CW6347" s="174">
        <v>5</v>
      </c>
      <c r="CX6347" s="174">
        <v>1041.7059999999999</v>
      </c>
    </row>
    <row r="6348" spans="84:102" x14ac:dyDescent="0.25">
      <c r="CF6348" s="3" t="s">
        <v>3073</v>
      </c>
      <c r="CG6348" s="174">
        <v>96065</v>
      </c>
      <c r="CH6348" s="174">
        <v>715</v>
      </c>
      <c r="CI6348" s="174">
        <v>5</v>
      </c>
      <c r="CJ6348" s="174">
        <v>1041.68</v>
      </c>
      <c r="CK6348" s="174">
        <v>1041.68</v>
      </c>
      <c r="CU6348" s="174">
        <v>96065</v>
      </c>
      <c r="CV6348" s="174">
        <v>715</v>
      </c>
      <c r="CW6348" s="174">
        <v>5</v>
      </c>
      <c r="CX6348" s="174">
        <v>1041.68</v>
      </c>
    </row>
    <row r="6349" spans="84:102" x14ac:dyDescent="0.25">
      <c r="CF6349" s="3" t="s">
        <v>3073</v>
      </c>
      <c r="CG6349" s="174">
        <v>167570</v>
      </c>
      <c r="CH6349" s="174">
        <v>3065</v>
      </c>
      <c r="CI6349" s="174">
        <v>5</v>
      </c>
      <c r="CJ6349" s="174">
        <v>1041.4929999999999</v>
      </c>
      <c r="CK6349" s="174">
        <v>1041.4929999999999</v>
      </c>
      <c r="CU6349" s="174">
        <v>167570</v>
      </c>
      <c r="CV6349" s="174">
        <v>3065</v>
      </c>
      <c r="CW6349" s="174">
        <v>5</v>
      </c>
      <c r="CX6349" s="174">
        <v>1041.4929999999999</v>
      </c>
    </row>
    <row r="6350" spans="84:102" x14ac:dyDescent="0.25">
      <c r="CF6350" s="3" t="s">
        <v>3073</v>
      </c>
      <c r="CG6350" s="174">
        <v>150175</v>
      </c>
      <c r="CH6350" s="174">
        <v>2878</v>
      </c>
      <c r="CI6350" s="174">
        <v>5</v>
      </c>
      <c r="CJ6350" s="174">
        <v>1041.287</v>
      </c>
      <c r="CK6350" s="174">
        <v>1041.287</v>
      </c>
      <c r="CU6350" s="174">
        <v>150175</v>
      </c>
      <c r="CV6350" s="174">
        <v>2878</v>
      </c>
      <c r="CW6350" s="174">
        <v>5</v>
      </c>
      <c r="CX6350" s="174">
        <v>1041.287</v>
      </c>
    </row>
    <row r="6351" spans="84:102" x14ac:dyDescent="0.25">
      <c r="CF6351" s="3" t="s">
        <v>3073</v>
      </c>
      <c r="CG6351" s="174">
        <v>1651</v>
      </c>
      <c r="CH6351" s="174">
        <v>71401</v>
      </c>
      <c r="CI6351" s="174">
        <v>5</v>
      </c>
      <c r="CJ6351" s="174">
        <v>1041.2349999999999</v>
      </c>
      <c r="CK6351" s="174">
        <v>1041.2349999999999</v>
      </c>
      <c r="CU6351" s="174">
        <v>1651</v>
      </c>
      <c r="CV6351" s="174">
        <v>71401</v>
      </c>
      <c r="CW6351" s="174">
        <v>5</v>
      </c>
      <c r="CX6351" s="174">
        <v>1041.2349999999999</v>
      </c>
    </row>
    <row r="6352" spans="84:102" x14ac:dyDescent="0.25">
      <c r="CF6352" s="3" t="s">
        <v>3073</v>
      </c>
      <c r="CG6352" s="174">
        <v>122571</v>
      </c>
      <c r="CH6352" s="174">
        <v>1281</v>
      </c>
      <c r="CI6352" s="174">
        <v>5</v>
      </c>
      <c r="CJ6352" s="174">
        <v>1040.691</v>
      </c>
      <c r="CK6352" s="174">
        <v>1040.691</v>
      </c>
      <c r="CU6352" s="174">
        <v>122571</v>
      </c>
      <c r="CV6352" s="174">
        <v>1281</v>
      </c>
      <c r="CW6352" s="174">
        <v>5</v>
      </c>
      <c r="CX6352" s="174">
        <v>1040.691</v>
      </c>
    </row>
    <row r="6353" spans="84:102" x14ac:dyDescent="0.25">
      <c r="CF6353" s="3" t="s">
        <v>3073</v>
      </c>
      <c r="CG6353" s="174">
        <v>42205</v>
      </c>
      <c r="CH6353" s="174">
        <v>2590</v>
      </c>
      <c r="CI6353" s="174">
        <v>5</v>
      </c>
      <c r="CJ6353" s="174">
        <v>1040.568</v>
      </c>
      <c r="CK6353" s="174">
        <v>1040.568</v>
      </c>
      <c r="CU6353" s="174">
        <v>42205</v>
      </c>
      <c r="CV6353" s="174">
        <v>2590</v>
      </c>
      <c r="CW6353" s="174">
        <v>5</v>
      </c>
      <c r="CX6353" s="174">
        <v>1040.568</v>
      </c>
    </row>
    <row r="6354" spans="84:102" x14ac:dyDescent="0.25">
      <c r="CF6354" s="3" t="s">
        <v>3073</v>
      </c>
      <c r="CG6354" s="174">
        <v>39</v>
      </c>
      <c r="CH6354" s="174">
        <v>64192</v>
      </c>
      <c r="CI6354" s="174">
        <v>5</v>
      </c>
      <c r="CJ6354" s="174">
        <v>1040.385</v>
      </c>
      <c r="CK6354" s="174">
        <v>1040.385</v>
      </c>
      <c r="CU6354" s="174">
        <v>39</v>
      </c>
      <c r="CV6354" s="174">
        <v>64192</v>
      </c>
      <c r="CW6354" s="174">
        <v>5</v>
      </c>
      <c r="CX6354" s="174">
        <v>1040.385</v>
      </c>
    </row>
    <row r="6355" spans="84:102" x14ac:dyDescent="0.25">
      <c r="CF6355" s="3" t="s">
        <v>3073</v>
      </c>
      <c r="CG6355" s="174">
        <v>2187</v>
      </c>
      <c r="CH6355" s="174">
        <v>16616</v>
      </c>
      <c r="CI6355" s="174">
        <v>5</v>
      </c>
      <c r="CJ6355" s="174">
        <v>1040.32</v>
      </c>
      <c r="CK6355" s="174">
        <v>1040.32</v>
      </c>
      <c r="CU6355" s="174">
        <v>2187</v>
      </c>
      <c r="CV6355" s="174">
        <v>16616</v>
      </c>
      <c r="CW6355" s="174">
        <v>5</v>
      </c>
      <c r="CX6355" s="174">
        <v>1040.32</v>
      </c>
    </row>
    <row r="6356" spans="84:102" x14ac:dyDescent="0.25">
      <c r="CF6356" s="3" t="s">
        <v>3073</v>
      </c>
      <c r="CG6356" s="174">
        <v>1184</v>
      </c>
      <c r="CH6356" s="174">
        <v>137755</v>
      </c>
      <c r="CI6356" s="174">
        <v>5</v>
      </c>
      <c r="CJ6356" s="174">
        <v>1040.32</v>
      </c>
      <c r="CK6356" s="174">
        <v>1040.32</v>
      </c>
      <c r="CU6356" s="174">
        <v>1184</v>
      </c>
      <c r="CV6356" s="174">
        <v>137755</v>
      </c>
      <c r="CW6356" s="174">
        <v>5</v>
      </c>
      <c r="CX6356" s="174">
        <v>1040.32</v>
      </c>
    </row>
    <row r="6357" spans="84:102" x14ac:dyDescent="0.25">
      <c r="CF6357" s="3" t="s">
        <v>3073</v>
      </c>
      <c r="CG6357" s="174">
        <v>144785</v>
      </c>
      <c r="CH6357" s="174">
        <v>1170</v>
      </c>
      <c r="CI6357" s="174">
        <v>5</v>
      </c>
      <c r="CJ6357" s="174">
        <v>1039.9829999999999</v>
      </c>
      <c r="CK6357" s="174">
        <v>1039.9829999999999</v>
      </c>
      <c r="CU6357" s="174">
        <v>144785</v>
      </c>
      <c r="CV6357" s="174">
        <v>1170</v>
      </c>
      <c r="CW6357" s="174">
        <v>5</v>
      </c>
      <c r="CX6357" s="174">
        <v>1039.9829999999999</v>
      </c>
    </row>
    <row r="6358" spans="84:102" x14ac:dyDescent="0.25">
      <c r="CF6358" s="3" t="s">
        <v>3073</v>
      </c>
      <c r="CG6358" s="174">
        <v>598</v>
      </c>
      <c r="CH6358" s="174">
        <v>86011</v>
      </c>
      <c r="CI6358" s="174">
        <v>5</v>
      </c>
      <c r="CJ6358" s="174">
        <v>1039.8800000000001</v>
      </c>
      <c r="CK6358" s="174">
        <v>1039.8800000000001</v>
      </c>
      <c r="CU6358" s="174">
        <v>598</v>
      </c>
      <c r="CV6358" s="174">
        <v>86011</v>
      </c>
      <c r="CW6358" s="174">
        <v>5</v>
      </c>
      <c r="CX6358" s="174">
        <v>1039.8800000000001</v>
      </c>
    </row>
    <row r="6359" spans="84:102" x14ac:dyDescent="0.25">
      <c r="CF6359" s="3" t="s">
        <v>3073</v>
      </c>
      <c r="CG6359" s="174">
        <v>262</v>
      </c>
      <c r="CH6359" s="174">
        <v>71145</v>
      </c>
      <c r="CI6359" s="174">
        <v>5</v>
      </c>
      <c r="CJ6359" s="174">
        <v>1039.7149999999999</v>
      </c>
      <c r="CK6359" s="174">
        <v>1039.7149999999999</v>
      </c>
      <c r="CU6359" s="174">
        <v>262</v>
      </c>
      <c r="CV6359" s="174">
        <v>71145</v>
      </c>
      <c r="CW6359" s="174">
        <v>5</v>
      </c>
      <c r="CX6359" s="174">
        <v>1039.7149999999999</v>
      </c>
    </row>
    <row r="6360" spans="84:102" x14ac:dyDescent="0.25">
      <c r="CF6360" s="3" t="s">
        <v>3073</v>
      </c>
      <c r="CG6360" s="174">
        <v>1446</v>
      </c>
      <c r="CH6360" s="174">
        <v>99271</v>
      </c>
      <c r="CI6360" s="174">
        <v>5</v>
      </c>
      <c r="CJ6360" s="174">
        <v>1039.596</v>
      </c>
      <c r="CK6360" s="174">
        <v>1039.596</v>
      </c>
      <c r="CU6360" s="174">
        <v>1446</v>
      </c>
      <c r="CV6360" s="174">
        <v>99271</v>
      </c>
      <c r="CW6360" s="174">
        <v>5</v>
      </c>
      <c r="CX6360" s="174">
        <v>1039.596</v>
      </c>
    </row>
    <row r="6361" spans="84:102" x14ac:dyDescent="0.25">
      <c r="CF6361" s="3" t="s">
        <v>3073</v>
      </c>
      <c r="CG6361" s="174">
        <v>161632</v>
      </c>
      <c r="CH6361" s="174">
        <v>3276</v>
      </c>
      <c r="CI6361" s="174">
        <v>5</v>
      </c>
      <c r="CJ6361" s="174">
        <v>1039.5319999999999</v>
      </c>
      <c r="CK6361" s="174">
        <v>1039.5319999999999</v>
      </c>
      <c r="CU6361" s="174">
        <v>161632</v>
      </c>
      <c r="CV6361" s="174">
        <v>3276</v>
      </c>
      <c r="CW6361" s="174">
        <v>5</v>
      </c>
      <c r="CX6361" s="174">
        <v>1039.5319999999999</v>
      </c>
    </row>
    <row r="6362" spans="84:102" x14ac:dyDescent="0.25">
      <c r="CF6362" s="3" t="s">
        <v>3073</v>
      </c>
      <c r="CG6362" s="174">
        <v>1555</v>
      </c>
      <c r="CH6362" s="174">
        <v>83290</v>
      </c>
      <c r="CI6362" s="174">
        <v>5</v>
      </c>
      <c r="CJ6362" s="174">
        <v>1039.4880000000001</v>
      </c>
      <c r="CK6362" s="174">
        <v>1039.4880000000001</v>
      </c>
      <c r="CU6362" s="174">
        <v>1555</v>
      </c>
      <c r="CV6362" s="174">
        <v>83290</v>
      </c>
      <c r="CW6362" s="174">
        <v>5</v>
      </c>
      <c r="CX6362" s="174">
        <v>1039.4880000000001</v>
      </c>
    </row>
    <row r="6363" spans="84:102" x14ac:dyDescent="0.25">
      <c r="CF6363" s="3" t="s">
        <v>3073</v>
      </c>
      <c r="CG6363" s="174">
        <v>2297</v>
      </c>
      <c r="CH6363" s="174">
        <v>22113</v>
      </c>
      <c r="CI6363" s="174">
        <v>5</v>
      </c>
      <c r="CJ6363" s="174">
        <v>1039.482</v>
      </c>
      <c r="CK6363" s="174">
        <v>1039.482</v>
      </c>
      <c r="CU6363" s="174">
        <v>2297</v>
      </c>
      <c r="CV6363" s="174">
        <v>22113</v>
      </c>
      <c r="CW6363" s="174">
        <v>5</v>
      </c>
      <c r="CX6363" s="174">
        <v>1039.482</v>
      </c>
    </row>
    <row r="6364" spans="84:102" x14ac:dyDescent="0.25">
      <c r="CF6364" s="3" t="s">
        <v>3073</v>
      </c>
      <c r="CG6364" s="174">
        <v>2506</v>
      </c>
      <c r="CH6364" s="174">
        <v>39487</v>
      </c>
      <c r="CI6364" s="174">
        <v>5</v>
      </c>
      <c r="CJ6364" s="174">
        <v>1039.251</v>
      </c>
      <c r="CK6364" s="174">
        <v>1039.251</v>
      </c>
      <c r="CU6364" s="174">
        <v>2506</v>
      </c>
      <c r="CV6364" s="174">
        <v>39487</v>
      </c>
      <c r="CW6364" s="174">
        <v>5</v>
      </c>
      <c r="CX6364" s="174">
        <v>1039.251</v>
      </c>
    </row>
    <row r="6365" spans="84:102" x14ac:dyDescent="0.25">
      <c r="CF6365" s="3" t="s">
        <v>3073</v>
      </c>
      <c r="CG6365" s="174">
        <v>85807</v>
      </c>
      <c r="CH6365" s="174">
        <v>3571</v>
      </c>
      <c r="CI6365" s="174">
        <v>5</v>
      </c>
      <c r="CJ6365" s="174">
        <v>1039.1949999999999</v>
      </c>
      <c r="CK6365" s="174">
        <v>1039.1949999999999</v>
      </c>
      <c r="CU6365" s="174">
        <v>85807</v>
      </c>
      <c r="CV6365" s="174">
        <v>3571</v>
      </c>
      <c r="CW6365" s="174">
        <v>5</v>
      </c>
      <c r="CX6365" s="174">
        <v>1039.1949999999999</v>
      </c>
    </row>
    <row r="6366" spans="84:102" x14ac:dyDescent="0.25">
      <c r="CF6366" s="3" t="s">
        <v>3073</v>
      </c>
      <c r="CG6366" s="174">
        <v>1459</v>
      </c>
      <c r="CH6366" s="174">
        <v>99503</v>
      </c>
      <c r="CI6366" s="174">
        <v>5</v>
      </c>
      <c r="CJ6366" s="174">
        <v>1039.1379999999999</v>
      </c>
      <c r="CK6366" s="174">
        <v>1039.1379999999999</v>
      </c>
      <c r="CU6366" s="174">
        <v>1459</v>
      </c>
      <c r="CV6366" s="174">
        <v>99503</v>
      </c>
      <c r="CW6366" s="174">
        <v>5</v>
      </c>
      <c r="CX6366" s="174">
        <v>1039.1379999999999</v>
      </c>
    </row>
    <row r="6367" spans="84:102" x14ac:dyDescent="0.25">
      <c r="CF6367" s="3" t="s">
        <v>3073</v>
      </c>
      <c r="CG6367" s="174">
        <v>1694</v>
      </c>
      <c r="CH6367" s="174">
        <v>66550</v>
      </c>
      <c r="CI6367" s="174">
        <v>5</v>
      </c>
      <c r="CJ6367" s="174">
        <v>1039.08</v>
      </c>
      <c r="CK6367" s="174">
        <v>1039.08</v>
      </c>
      <c r="CU6367" s="174">
        <v>1694</v>
      </c>
      <c r="CV6367" s="174">
        <v>66550</v>
      </c>
      <c r="CW6367" s="174">
        <v>5</v>
      </c>
      <c r="CX6367" s="174">
        <v>1039.08</v>
      </c>
    </row>
    <row r="6368" spans="84:102" x14ac:dyDescent="0.25">
      <c r="CF6368" s="3" t="s">
        <v>3073</v>
      </c>
      <c r="CG6368" s="174">
        <v>1170</v>
      </c>
      <c r="CH6368" s="174">
        <v>144785</v>
      </c>
      <c r="CI6368" s="174">
        <v>5</v>
      </c>
      <c r="CJ6368" s="174">
        <v>1038.931</v>
      </c>
      <c r="CK6368" s="174">
        <v>1038.931</v>
      </c>
      <c r="CU6368" s="174">
        <v>1170</v>
      </c>
      <c r="CV6368" s="174">
        <v>144785</v>
      </c>
      <c r="CW6368" s="174">
        <v>5</v>
      </c>
      <c r="CX6368" s="174">
        <v>1038.931</v>
      </c>
    </row>
    <row r="6369" spans="84:102" x14ac:dyDescent="0.25">
      <c r="CF6369" s="3" t="s">
        <v>3073</v>
      </c>
      <c r="CG6369" s="174">
        <v>3580</v>
      </c>
      <c r="CH6369" s="174">
        <v>87158</v>
      </c>
      <c r="CI6369" s="174">
        <v>5</v>
      </c>
      <c r="CJ6369" s="174">
        <v>1038.914</v>
      </c>
      <c r="CK6369" s="174">
        <v>1038.914</v>
      </c>
      <c r="CU6369" s="174">
        <v>3580</v>
      </c>
      <c r="CV6369" s="174">
        <v>87158</v>
      </c>
      <c r="CW6369" s="174">
        <v>5</v>
      </c>
      <c r="CX6369" s="174">
        <v>1038.914</v>
      </c>
    </row>
    <row r="6370" spans="84:102" x14ac:dyDescent="0.25">
      <c r="CF6370" s="3" t="s">
        <v>3073</v>
      </c>
      <c r="CG6370" s="174">
        <v>83376</v>
      </c>
      <c r="CH6370" s="174">
        <v>1541</v>
      </c>
      <c r="CI6370" s="174">
        <v>5</v>
      </c>
      <c r="CJ6370" s="174">
        <v>1038.827</v>
      </c>
      <c r="CK6370" s="174">
        <v>1038.827</v>
      </c>
      <c r="CU6370" s="174">
        <v>83376</v>
      </c>
      <c r="CV6370" s="174">
        <v>1541</v>
      </c>
      <c r="CW6370" s="174">
        <v>5</v>
      </c>
      <c r="CX6370" s="174">
        <v>1038.827</v>
      </c>
    </row>
    <row r="6371" spans="84:102" x14ac:dyDescent="0.25">
      <c r="CF6371" s="3" t="s">
        <v>3073</v>
      </c>
      <c r="CG6371" s="174">
        <v>116792</v>
      </c>
      <c r="CH6371" s="174">
        <v>1344</v>
      </c>
      <c r="CI6371" s="174">
        <v>5</v>
      </c>
      <c r="CJ6371" s="174">
        <v>1038.769</v>
      </c>
      <c r="CK6371" s="174">
        <v>1038.769</v>
      </c>
      <c r="CU6371" s="174">
        <v>116792</v>
      </c>
      <c r="CV6371" s="174">
        <v>1344</v>
      </c>
      <c r="CW6371" s="174">
        <v>5</v>
      </c>
      <c r="CX6371" s="174">
        <v>1038.769</v>
      </c>
    </row>
    <row r="6372" spans="84:102" x14ac:dyDescent="0.25">
      <c r="CF6372" s="3" t="s">
        <v>3073</v>
      </c>
      <c r="CG6372" s="174">
        <v>55997</v>
      </c>
      <c r="CH6372" s="174">
        <v>1881</v>
      </c>
      <c r="CI6372" s="174">
        <v>5</v>
      </c>
      <c r="CJ6372" s="174">
        <v>1038.7470000000001</v>
      </c>
      <c r="CK6372" s="174">
        <v>1038.7470000000001</v>
      </c>
      <c r="CU6372" s="174">
        <v>55997</v>
      </c>
      <c r="CV6372" s="174">
        <v>1881</v>
      </c>
      <c r="CW6372" s="174">
        <v>5</v>
      </c>
      <c r="CX6372" s="174">
        <v>1038.7470000000001</v>
      </c>
    </row>
    <row r="6373" spans="84:102" x14ac:dyDescent="0.25">
      <c r="CF6373" s="3" t="s">
        <v>3073</v>
      </c>
      <c r="CG6373" s="174">
        <v>138108</v>
      </c>
      <c r="CH6373" s="174">
        <v>1105</v>
      </c>
      <c r="CI6373" s="174">
        <v>5</v>
      </c>
      <c r="CJ6373" s="174">
        <v>1038.3</v>
      </c>
      <c r="CK6373" s="174">
        <v>1038.3</v>
      </c>
      <c r="CU6373" s="174">
        <v>138108</v>
      </c>
      <c r="CV6373" s="174">
        <v>1105</v>
      </c>
      <c r="CW6373" s="174">
        <v>5</v>
      </c>
      <c r="CX6373" s="174">
        <v>1038.3</v>
      </c>
    </row>
    <row r="6374" spans="84:102" x14ac:dyDescent="0.25">
      <c r="CF6374" s="3" t="s">
        <v>3073</v>
      </c>
      <c r="CG6374" s="174">
        <v>3342</v>
      </c>
      <c r="CH6374" s="174">
        <v>164619</v>
      </c>
      <c r="CI6374" s="174">
        <v>5</v>
      </c>
      <c r="CJ6374" s="174">
        <v>1038.2629999999999</v>
      </c>
      <c r="CK6374" s="174">
        <v>1038.2629999999999</v>
      </c>
      <c r="CU6374" s="174">
        <v>3342</v>
      </c>
      <c r="CV6374" s="174">
        <v>164619</v>
      </c>
      <c r="CW6374" s="174">
        <v>5</v>
      </c>
      <c r="CX6374" s="174">
        <v>1038.2629999999999</v>
      </c>
    </row>
    <row r="6375" spans="84:102" x14ac:dyDescent="0.25">
      <c r="CF6375" s="3" t="s">
        <v>3073</v>
      </c>
      <c r="CG6375" s="174">
        <v>326</v>
      </c>
      <c r="CH6375" s="174">
        <v>74683</v>
      </c>
      <c r="CI6375" s="174">
        <v>5</v>
      </c>
      <c r="CJ6375" s="174">
        <v>1038.1300000000001</v>
      </c>
      <c r="CK6375" s="174">
        <v>1038.1300000000001</v>
      </c>
      <c r="CU6375" s="174">
        <v>326</v>
      </c>
      <c r="CV6375" s="174">
        <v>74683</v>
      </c>
      <c r="CW6375" s="174">
        <v>5</v>
      </c>
      <c r="CX6375" s="174">
        <v>1038.1300000000001</v>
      </c>
    </row>
    <row r="6376" spans="84:102" x14ac:dyDescent="0.25">
      <c r="CF6376" s="3" t="s">
        <v>3073</v>
      </c>
      <c r="CG6376" s="174">
        <v>167525</v>
      </c>
      <c r="CH6376" s="174">
        <v>3044</v>
      </c>
      <c r="CI6376" s="174">
        <v>5</v>
      </c>
      <c r="CJ6376" s="174">
        <v>1038.087</v>
      </c>
      <c r="CK6376" s="174">
        <v>1038.087</v>
      </c>
      <c r="CU6376" s="174">
        <v>167525</v>
      </c>
      <c r="CV6376" s="174">
        <v>3044</v>
      </c>
      <c r="CW6376" s="174">
        <v>5</v>
      </c>
      <c r="CX6376" s="174">
        <v>1038.087</v>
      </c>
    </row>
    <row r="6377" spans="84:102" x14ac:dyDescent="0.25">
      <c r="CF6377" s="3" t="s">
        <v>3073</v>
      </c>
      <c r="CG6377" s="174">
        <v>3024</v>
      </c>
      <c r="CH6377" s="174">
        <v>164127</v>
      </c>
      <c r="CI6377" s="174">
        <v>5</v>
      </c>
      <c r="CJ6377" s="174">
        <v>1037.605</v>
      </c>
      <c r="CK6377" s="174">
        <v>1037.605</v>
      </c>
      <c r="CU6377" s="174">
        <v>3024</v>
      </c>
      <c r="CV6377" s="174">
        <v>164127</v>
      </c>
      <c r="CW6377" s="174">
        <v>5</v>
      </c>
      <c r="CX6377" s="174">
        <v>1037.605</v>
      </c>
    </row>
    <row r="6378" spans="84:102" x14ac:dyDescent="0.25">
      <c r="CF6378" s="3" t="s">
        <v>3073</v>
      </c>
      <c r="CG6378" s="174">
        <v>85994</v>
      </c>
      <c r="CH6378" s="174">
        <v>600</v>
      </c>
      <c r="CI6378" s="174">
        <v>5</v>
      </c>
      <c r="CJ6378" s="174">
        <v>1037.585</v>
      </c>
      <c r="CK6378" s="174">
        <v>1037.585</v>
      </c>
      <c r="CU6378" s="174">
        <v>85994</v>
      </c>
      <c r="CV6378" s="174">
        <v>600</v>
      </c>
      <c r="CW6378" s="174">
        <v>5</v>
      </c>
      <c r="CX6378" s="174">
        <v>1037.585</v>
      </c>
    </row>
    <row r="6379" spans="84:102" x14ac:dyDescent="0.25">
      <c r="CF6379" s="3" t="s">
        <v>3073</v>
      </c>
      <c r="CG6379" s="174">
        <v>1009</v>
      </c>
      <c r="CH6379" s="174">
        <v>119338</v>
      </c>
      <c r="CI6379" s="174">
        <v>5</v>
      </c>
      <c r="CJ6379" s="174">
        <v>1037.3109999999999</v>
      </c>
      <c r="CK6379" s="174">
        <v>1037.3109999999999</v>
      </c>
      <c r="CU6379" s="174">
        <v>1009</v>
      </c>
      <c r="CV6379" s="174">
        <v>119338</v>
      </c>
      <c r="CW6379" s="174">
        <v>5</v>
      </c>
      <c r="CX6379" s="174">
        <v>1037.3109999999999</v>
      </c>
    </row>
    <row r="6380" spans="84:102" x14ac:dyDescent="0.25">
      <c r="CF6380" s="3" t="s">
        <v>3073</v>
      </c>
      <c r="CG6380" s="174">
        <v>385</v>
      </c>
      <c r="CH6380" s="174">
        <v>78166</v>
      </c>
      <c r="CI6380" s="174">
        <v>5</v>
      </c>
      <c r="CJ6380" s="174">
        <v>1037.0820000000001</v>
      </c>
      <c r="CK6380" s="174">
        <v>1037.0820000000001</v>
      </c>
      <c r="CU6380" s="174">
        <v>385</v>
      </c>
      <c r="CV6380" s="174">
        <v>78166</v>
      </c>
      <c r="CW6380" s="174">
        <v>5</v>
      </c>
      <c r="CX6380" s="174">
        <v>1037.0820000000001</v>
      </c>
    </row>
    <row r="6381" spans="84:102" x14ac:dyDescent="0.25">
      <c r="CF6381" s="3" t="s">
        <v>3073</v>
      </c>
      <c r="CG6381" s="174">
        <v>1344</v>
      </c>
      <c r="CH6381" s="174">
        <v>116792</v>
      </c>
      <c r="CI6381" s="174">
        <v>5</v>
      </c>
      <c r="CJ6381" s="174">
        <v>1036.136</v>
      </c>
      <c r="CK6381" s="174">
        <v>1036.136</v>
      </c>
      <c r="CU6381" s="174">
        <v>1344</v>
      </c>
      <c r="CV6381" s="174">
        <v>116792</v>
      </c>
      <c r="CW6381" s="174">
        <v>5</v>
      </c>
      <c r="CX6381" s="174">
        <v>1036.136</v>
      </c>
    </row>
    <row r="6382" spans="84:102" x14ac:dyDescent="0.25">
      <c r="CF6382" s="3" t="s">
        <v>3073</v>
      </c>
      <c r="CG6382" s="174">
        <v>102643</v>
      </c>
      <c r="CH6382" s="174">
        <v>813</v>
      </c>
      <c r="CI6382" s="174">
        <v>5</v>
      </c>
      <c r="CJ6382" s="174">
        <v>1036.018</v>
      </c>
      <c r="CK6382" s="174">
        <v>1036.018</v>
      </c>
      <c r="CU6382" s="174">
        <v>102643</v>
      </c>
      <c r="CV6382" s="174">
        <v>813</v>
      </c>
      <c r="CW6382" s="174">
        <v>5</v>
      </c>
      <c r="CX6382" s="174">
        <v>1036.018</v>
      </c>
    </row>
    <row r="6383" spans="84:102" x14ac:dyDescent="0.25">
      <c r="CF6383" s="3" t="s">
        <v>3073</v>
      </c>
      <c r="CG6383" s="174">
        <v>621</v>
      </c>
      <c r="CH6383" s="174">
        <v>87854</v>
      </c>
      <c r="CI6383" s="174">
        <v>5</v>
      </c>
      <c r="CJ6383" s="174">
        <v>1035.787</v>
      </c>
      <c r="CK6383" s="174">
        <v>1035.787</v>
      </c>
      <c r="CU6383" s="174">
        <v>621</v>
      </c>
      <c r="CV6383" s="174">
        <v>87854</v>
      </c>
      <c r="CW6383" s="174">
        <v>5</v>
      </c>
      <c r="CX6383" s="174">
        <v>1035.787</v>
      </c>
    </row>
    <row r="6384" spans="84:102" x14ac:dyDescent="0.25">
      <c r="CF6384" s="3" t="s">
        <v>3073</v>
      </c>
      <c r="CG6384" s="174">
        <v>370</v>
      </c>
      <c r="CH6384" s="174">
        <v>77404</v>
      </c>
      <c r="CI6384" s="174">
        <v>5</v>
      </c>
      <c r="CJ6384" s="174">
        <v>1035.6120000000001</v>
      </c>
      <c r="CK6384" s="174">
        <v>1035.6120000000001</v>
      </c>
      <c r="CU6384" s="174">
        <v>370</v>
      </c>
      <c r="CV6384" s="174">
        <v>77404</v>
      </c>
      <c r="CW6384" s="174">
        <v>5</v>
      </c>
      <c r="CX6384" s="174">
        <v>1035.6120000000001</v>
      </c>
    </row>
    <row r="6385" spans="84:102" x14ac:dyDescent="0.25">
      <c r="CF6385" s="3" t="s">
        <v>3073</v>
      </c>
      <c r="CG6385" s="174">
        <v>1288</v>
      </c>
      <c r="CH6385" s="174">
        <v>119646</v>
      </c>
      <c r="CI6385" s="174">
        <v>5</v>
      </c>
      <c r="CJ6385" s="174">
        <v>1035.6110000000001</v>
      </c>
      <c r="CK6385" s="174">
        <v>1035.6110000000001</v>
      </c>
      <c r="CU6385" s="174">
        <v>1288</v>
      </c>
      <c r="CV6385" s="174">
        <v>119646</v>
      </c>
      <c r="CW6385" s="174">
        <v>5</v>
      </c>
      <c r="CX6385" s="174">
        <v>1035.6110000000001</v>
      </c>
    </row>
    <row r="6386" spans="84:102" x14ac:dyDescent="0.25">
      <c r="CF6386" s="3" t="s">
        <v>3073</v>
      </c>
      <c r="CG6386" s="174">
        <v>100555</v>
      </c>
      <c r="CH6386" s="174">
        <v>752</v>
      </c>
      <c r="CI6386" s="174">
        <v>5</v>
      </c>
      <c r="CJ6386" s="174">
        <v>1035.308</v>
      </c>
      <c r="CK6386" s="174">
        <v>1035.308</v>
      </c>
      <c r="CU6386" s="174">
        <v>100555</v>
      </c>
      <c r="CV6386" s="174">
        <v>752</v>
      </c>
      <c r="CW6386" s="174">
        <v>5</v>
      </c>
      <c r="CX6386" s="174">
        <v>1035.308</v>
      </c>
    </row>
    <row r="6387" spans="84:102" x14ac:dyDescent="0.25">
      <c r="CF6387" s="3" t="s">
        <v>3073</v>
      </c>
      <c r="CG6387" s="174">
        <v>638</v>
      </c>
      <c r="CH6387" s="174">
        <v>88204</v>
      </c>
      <c r="CI6387" s="174">
        <v>5</v>
      </c>
      <c r="CJ6387" s="174">
        <v>1035.298</v>
      </c>
      <c r="CK6387" s="174">
        <v>1035.298</v>
      </c>
      <c r="CU6387" s="174">
        <v>638</v>
      </c>
      <c r="CV6387" s="174">
        <v>88204</v>
      </c>
      <c r="CW6387" s="174">
        <v>5</v>
      </c>
      <c r="CX6387" s="174">
        <v>1035.298</v>
      </c>
    </row>
    <row r="6388" spans="84:102" x14ac:dyDescent="0.25">
      <c r="CF6388" s="3" t="s">
        <v>3073</v>
      </c>
      <c r="CG6388" s="174">
        <v>62937</v>
      </c>
      <c r="CH6388" s="174">
        <v>43</v>
      </c>
      <c r="CI6388" s="174">
        <v>5</v>
      </c>
      <c r="CJ6388" s="174">
        <v>1035.115</v>
      </c>
      <c r="CK6388" s="174">
        <v>1035.115</v>
      </c>
      <c r="CU6388" s="174">
        <v>62937</v>
      </c>
      <c r="CV6388" s="174">
        <v>43</v>
      </c>
      <c r="CW6388" s="174">
        <v>5</v>
      </c>
      <c r="CX6388" s="174">
        <v>1035.115</v>
      </c>
    </row>
    <row r="6389" spans="84:102" x14ac:dyDescent="0.25">
      <c r="CF6389" s="3" t="s">
        <v>3073</v>
      </c>
      <c r="CG6389" s="174">
        <v>752</v>
      </c>
      <c r="CH6389" s="174">
        <v>100555</v>
      </c>
      <c r="CI6389" s="174">
        <v>5</v>
      </c>
      <c r="CJ6389" s="174">
        <v>1034.7380000000001</v>
      </c>
      <c r="CK6389" s="174">
        <v>1034.7380000000001</v>
      </c>
      <c r="CU6389" s="174">
        <v>752</v>
      </c>
      <c r="CV6389" s="174">
        <v>100555</v>
      </c>
      <c r="CW6389" s="174">
        <v>5</v>
      </c>
      <c r="CX6389" s="174">
        <v>1034.7380000000001</v>
      </c>
    </row>
    <row r="6390" spans="84:102" x14ac:dyDescent="0.25">
      <c r="CF6390" s="3" t="s">
        <v>3073</v>
      </c>
      <c r="CG6390" s="174">
        <v>161524</v>
      </c>
      <c r="CH6390" s="174">
        <v>3285</v>
      </c>
      <c r="CI6390" s="174">
        <v>5</v>
      </c>
      <c r="CJ6390" s="174">
        <v>1034.51</v>
      </c>
      <c r="CK6390" s="174">
        <v>1034.51</v>
      </c>
      <c r="CU6390" s="174">
        <v>161524</v>
      </c>
      <c r="CV6390" s="174">
        <v>3285</v>
      </c>
      <c r="CW6390" s="174">
        <v>5</v>
      </c>
      <c r="CX6390" s="174">
        <v>1034.51</v>
      </c>
    </row>
    <row r="6391" spans="84:102" x14ac:dyDescent="0.25">
      <c r="CF6391" s="3" t="s">
        <v>3073</v>
      </c>
      <c r="CG6391" s="174">
        <v>79611</v>
      </c>
      <c r="CH6391" s="174">
        <v>395</v>
      </c>
      <c r="CI6391" s="174">
        <v>5</v>
      </c>
      <c r="CJ6391" s="174">
        <v>1034.498</v>
      </c>
      <c r="CK6391" s="174">
        <v>1034.498</v>
      </c>
      <c r="CU6391" s="174">
        <v>79611</v>
      </c>
      <c r="CV6391" s="174">
        <v>395</v>
      </c>
      <c r="CW6391" s="174">
        <v>5</v>
      </c>
      <c r="CX6391" s="174">
        <v>1034.498</v>
      </c>
    </row>
    <row r="6392" spans="84:102" x14ac:dyDescent="0.25">
      <c r="CF6392" s="3" t="s">
        <v>3073</v>
      </c>
      <c r="CG6392" s="174">
        <v>2385</v>
      </c>
      <c r="CH6392" s="174">
        <v>29031</v>
      </c>
      <c r="CI6392" s="174">
        <v>5</v>
      </c>
      <c r="CJ6392" s="174">
        <v>1034.3489999999999</v>
      </c>
      <c r="CK6392" s="174">
        <v>1034.3489999999999</v>
      </c>
      <c r="CU6392" s="174">
        <v>2385</v>
      </c>
      <c r="CV6392" s="174">
        <v>29031</v>
      </c>
      <c r="CW6392" s="174">
        <v>5</v>
      </c>
      <c r="CX6392" s="174">
        <v>1034.3489999999999</v>
      </c>
    </row>
    <row r="6393" spans="84:102" x14ac:dyDescent="0.25">
      <c r="CF6393" s="3" t="s">
        <v>3073</v>
      </c>
      <c r="CG6393" s="174">
        <v>65984</v>
      </c>
      <c r="CH6393" s="174">
        <v>99</v>
      </c>
      <c r="CI6393" s="174">
        <v>5</v>
      </c>
      <c r="CJ6393" s="174">
        <v>1034.337</v>
      </c>
      <c r="CK6393" s="174">
        <v>1034.337</v>
      </c>
      <c r="CU6393" s="174">
        <v>65984</v>
      </c>
      <c r="CV6393" s="174">
        <v>99</v>
      </c>
      <c r="CW6393" s="174">
        <v>5</v>
      </c>
      <c r="CX6393" s="174">
        <v>1034.337</v>
      </c>
    </row>
    <row r="6394" spans="84:102" x14ac:dyDescent="0.25">
      <c r="CF6394" s="3" t="s">
        <v>3073</v>
      </c>
      <c r="CG6394" s="174">
        <v>146741</v>
      </c>
      <c r="CH6394" s="174">
        <v>2800</v>
      </c>
      <c r="CI6394" s="174">
        <v>5</v>
      </c>
      <c r="CJ6394" s="174">
        <v>1033.635</v>
      </c>
      <c r="CK6394" s="174">
        <v>1033.635</v>
      </c>
      <c r="CU6394" s="174">
        <v>146741</v>
      </c>
      <c r="CV6394" s="174">
        <v>2800</v>
      </c>
      <c r="CW6394" s="174">
        <v>5</v>
      </c>
      <c r="CX6394" s="174">
        <v>1033.635</v>
      </c>
    </row>
    <row r="6395" spans="84:102" x14ac:dyDescent="0.25">
      <c r="CF6395" s="3" t="s">
        <v>3073</v>
      </c>
      <c r="CG6395" s="174">
        <v>115799</v>
      </c>
      <c r="CH6395" s="174">
        <v>1997</v>
      </c>
      <c r="CI6395" s="174">
        <v>5</v>
      </c>
      <c r="CJ6395" s="174">
        <v>1033.4749999999999</v>
      </c>
      <c r="CK6395" s="174">
        <v>1033.4749999999999</v>
      </c>
      <c r="CU6395" s="174">
        <v>115799</v>
      </c>
      <c r="CV6395" s="174">
        <v>1997</v>
      </c>
      <c r="CW6395" s="174">
        <v>5</v>
      </c>
      <c r="CX6395" s="174">
        <v>1033.4749999999999</v>
      </c>
    </row>
    <row r="6396" spans="84:102" x14ac:dyDescent="0.25">
      <c r="CF6396" s="3" t="s">
        <v>3073</v>
      </c>
      <c r="CG6396" s="174">
        <v>2742</v>
      </c>
      <c r="CH6396" s="174">
        <v>142116</v>
      </c>
      <c r="CI6396" s="174">
        <v>5</v>
      </c>
      <c r="CJ6396" s="174">
        <v>1033.2560000000001</v>
      </c>
      <c r="CK6396" s="174">
        <v>1033.2560000000001</v>
      </c>
      <c r="CU6396" s="174">
        <v>2742</v>
      </c>
      <c r="CV6396" s="174">
        <v>142116</v>
      </c>
      <c r="CW6396" s="174">
        <v>5</v>
      </c>
      <c r="CX6396" s="174">
        <v>1033.2560000000001</v>
      </c>
    </row>
    <row r="6397" spans="84:102" x14ac:dyDescent="0.25">
      <c r="CF6397" s="3" t="s">
        <v>3073</v>
      </c>
      <c r="CG6397" s="174">
        <v>1563</v>
      </c>
      <c r="CH6397" s="174">
        <v>82729</v>
      </c>
      <c r="CI6397" s="174">
        <v>5</v>
      </c>
      <c r="CJ6397" s="174">
        <v>1033.213</v>
      </c>
      <c r="CK6397" s="174">
        <v>1033.213</v>
      </c>
      <c r="CU6397" s="174">
        <v>1563</v>
      </c>
      <c r="CV6397" s="174">
        <v>82729</v>
      </c>
      <c r="CW6397" s="174">
        <v>5</v>
      </c>
      <c r="CX6397" s="174">
        <v>1033.213</v>
      </c>
    </row>
    <row r="6398" spans="84:102" x14ac:dyDescent="0.25">
      <c r="CF6398" s="3" t="s">
        <v>3073</v>
      </c>
      <c r="CG6398" s="174">
        <v>886</v>
      </c>
      <c r="CH6398" s="174">
        <v>107662</v>
      </c>
      <c r="CI6398" s="174">
        <v>5</v>
      </c>
      <c r="CJ6398" s="174">
        <v>1033.117</v>
      </c>
      <c r="CK6398" s="174">
        <v>1033.117</v>
      </c>
      <c r="CU6398" s="174">
        <v>886</v>
      </c>
      <c r="CV6398" s="174">
        <v>107662</v>
      </c>
      <c r="CW6398" s="174">
        <v>5</v>
      </c>
      <c r="CX6398" s="174">
        <v>1033.117</v>
      </c>
    </row>
    <row r="6399" spans="84:102" x14ac:dyDescent="0.25">
      <c r="CF6399" s="3" t="s">
        <v>3073</v>
      </c>
      <c r="CG6399" s="174">
        <v>1410</v>
      </c>
      <c r="CH6399" s="174">
        <v>110566</v>
      </c>
      <c r="CI6399" s="174">
        <v>5</v>
      </c>
      <c r="CJ6399" s="174">
        <v>1032.9649999999999</v>
      </c>
      <c r="CK6399" s="174">
        <v>1032.9649999999999</v>
      </c>
      <c r="CU6399" s="174">
        <v>1410</v>
      </c>
      <c r="CV6399" s="174">
        <v>110566</v>
      </c>
      <c r="CW6399" s="174">
        <v>5</v>
      </c>
      <c r="CX6399" s="174">
        <v>1032.9649999999999</v>
      </c>
    </row>
    <row r="6400" spans="84:102" x14ac:dyDescent="0.25">
      <c r="CF6400" s="3" t="s">
        <v>3073</v>
      </c>
      <c r="CG6400" s="174">
        <v>182</v>
      </c>
      <c r="CH6400" s="174">
        <v>69218</v>
      </c>
      <c r="CI6400" s="174">
        <v>5</v>
      </c>
      <c r="CJ6400" s="174">
        <v>1032.925</v>
      </c>
      <c r="CK6400" s="174">
        <v>1032.925</v>
      </c>
      <c r="CU6400" s="174">
        <v>182</v>
      </c>
      <c r="CV6400" s="174">
        <v>69218</v>
      </c>
      <c r="CW6400" s="174">
        <v>5</v>
      </c>
      <c r="CX6400" s="174">
        <v>1032.925</v>
      </c>
    </row>
    <row r="6401" spans="84:102" x14ac:dyDescent="0.25">
      <c r="CF6401" s="3" t="s">
        <v>3073</v>
      </c>
      <c r="CG6401" s="174">
        <v>161870</v>
      </c>
      <c r="CH6401" s="174">
        <v>3227</v>
      </c>
      <c r="CI6401" s="174">
        <v>5</v>
      </c>
      <c r="CJ6401" s="174">
        <v>1032.913</v>
      </c>
      <c r="CK6401" s="174">
        <v>1032.913</v>
      </c>
      <c r="CU6401" s="174">
        <v>161870</v>
      </c>
      <c r="CV6401" s="174">
        <v>3227</v>
      </c>
      <c r="CW6401" s="174">
        <v>5</v>
      </c>
      <c r="CX6401" s="174">
        <v>1032.913</v>
      </c>
    </row>
    <row r="6402" spans="84:102" x14ac:dyDescent="0.25">
      <c r="CF6402" s="3" t="s">
        <v>3073</v>
      </c>
      <c r="CG6402" s="174">
        <v>33842</v>
      </c>
      <c r="CH6402" s="174">
        <v>2460</v>
      </c>
      <c r="CI6402" s="174">
        <v>5</v>
      </c>
      <c r="CJ6402" s="174">
        <v>1032.854</v>
      </c>
      <c r="CK6402" s="174">
        <v>1032.854</v>
      </c>
      <c r="CU6402" s="174">
        <v>33842</v>
      </c>
      <c r="CV6402" s="174">
        <v>2460</v>
      </c>
      <c r="CW6402" s="174">
        <v>5</v>
      </c>
      <c r="CX6402" s="174">
        <v>1032.854</v>
      </c>
    </row>
    <row r="6403" spans="84:102" x14ac:dyDescent="0.25">
      <c r="CF6403" s="3" t="s">
        <v>3073</v>
      </c>
      <c r="CG6403" s="174">
        <v>3577</v>
      </c>
      <c r="CH6403" s="174">
        <v>87245</v>
      </c>
      <c r="CI6403" s="174">
        <v>5</v>
      </c>
      <c r="CJ6403" s="174">
        <v>1032.559</v>
      </c>
      <c r="CK6403" s="174">
        <v>1032.559</v>
      </c>
      <c r="CU6403" s="174">
        <v>3577</v>
      </c>
      <c r="CV6403" s="174">
        <v>87245</v>
      </c>
      <c r="CW6403" s="174">
        <v>5</v>
      </c>
      <c r="CX6403" s="174">
        <v>1032.559</v>
      </c>
    </row>
    <row r="6404" spans="84:102" x14ac:dyDescent="0.25">
      <c r="CF6404" s="3" t="s">
        <v>3073</v>
      </c>
      <c r="CG6404" s="174">
        <v>38438</v>
      </c>
      <c r="CH6404" s="174">
        <v>2514</v>
      </c>
      <c r="CI6404" s="174">
        <v>5</v>
      </c>
      <c r="CJ6404" s="174">
        <v>1031.9580000000001</v>
      </c>
      <c r="CK6404" s="174">
        <v>1031.9580000000001</v>
      </c>
      <c r="CU6404" s="174">
        <v>38438</v>
      </c>
      <c r="CV6404" s="174">
        <v>2514</v>
      </c>
      <c r="CW6404" s="174">
        <v>5</v>
      </c>
      <c r="CX6404" s="174">
        <v>1031.9580000000001</v>
      </c>
    </row>
    <row r="6405" spans="84:102" x14ac:dyDescent="0.25">
      <c r="CF6405" s="3" t="s">
        <v>3073</v>
      </c>
      <c r="CG6405" s="174">
        <v>53871</v>
      </c>
      <c r="CH6405" s="174">
        <v>1785</v>
      </c>
      <c r="CI6405" s="174">
        <v>5</v>
      </c>
      <c r="CJ6405" s="174">
        <v>1031.8520000000001</v>
      </c>
      <c r="CK6405" s="174">
        <v>1031.8520000000001</v>
      </c>
      <c r="CU6405" s="174">
        <v>53871</v>
      </c>
      <c r="CV6405" s="174">
        <v>1785</v>
      </c>
      <c r="CW6405" s="174">
        <v>5</v>
      </c>
      <c r="CX6405" s="174">
        <v>1031.8520000000001</v>
      </c>
    </row>
    <row r="6406" spans="84:102" x14ac:dyDescent="0.25">
      <c r="CF6406" s="3" t="s">
        <v>3073</v>
      </c>
      <c r="CG6406" s="174">
        <v>2997</v>
      </c>
      <c r="CH6406" s="174">
        <v>158746</v>
      </c>
      <c r="CI6406" s="174">
        <v>5</v>
      </c>
      <c r="CJ6406" s="174">
        <v>1030.566</v>
      </c>
      <c r="CK6406" s="174">
        <v>1030.566</v>
      </c>
      <c r="CU6406" s="174">
        <v>2997</v>
      </c>
      <c r="CV6406" s="174">
        <v>158746</v>
      </c>
      <c r="CW6406" s="174">
        <v>5</v>
      </c>
      <c r="CX6406" s="174">
        <v>1030.566</v>
      </c>
    </row>
    <row r="6407" spans="84:102" x14ac:dyDescent="0.25">
      <c r="CF6407" s="3" t="s">
        <v>3073</v>
      </c>
      <c r="CG6407" s="174">
        <v>49797</v>
      </c>
      <c r="CH6407" s="174">
        <v>2654</v>
      </c>
      <c r="CI6407" s="174">
        <v>5</v>
      </c>
      <c r="CJ6407" s="174">
        <v>1030.049</v>
      </c>
      <c r="CK6407" s="174">
        <v>1030.049</v>
      </c>
      <c r="CU6407" s="174">
        <v>49797</v>
      </c>
      <c r="CV6407" s="174">
        <v>2654</v>
      </c>
      <c r="CW6407" s="174">
        <v>5</v>
      </c>
      <c r="CX6407" s="174">
        <v>1030.049</v>
      </c>
    </row>
    <row r="6408" spans="84:102" x14ac:dyDescent="0.25">
      <c r="CF6408" s="3" t="s">
        <v>3073</v>
      </c>
      <c r="CG6408" s="174">
        <v>1126</v>
      </c>
      <c r="CH6408" s="174">
        <v>140058</v>
      </c>
      <c r="CI6408" s="174">
        <v>5</v>
      </c>
      <c r="CJ6408" s="174">
        <v>1029.7670000000001</v>
      </c>
      <c r="CK6408" s="174">
        <v>1029.7670000000001</v>
      </c>
      <c r="CU6408" s="174">
        <v>1126</v>
      </c>
      <c r="CV6408" s="174">
        <v>140058</v>
      </c>
      <c r="CW6408" s="174">
        <v>5</v>
      </c>
      <c r="CX6408" s="174">
        <v>1029.7670000000001</v>
      </c>
    </row>
    <row r="6409" spans="84:102" x14ac:dyDescent="0.25">
      <c r="CF6409" s="3" t="s">
        <v>3073</v>
      </c>
      <c r="CG6409" s="174">
        <v>1369</v>
      </c>
      <c r="CH6409" s="174">
        <v>111668</v>
      </c>
      <c r="CI6409" s="174">
        <v>5</v>
      </c>
      <c r="CJ6409" s="174">
        <v>1029.674</v>
      </c>
      <c r="CK6409" s="174">
        <v>1029.674</v>
      </c>
      <c r="CU6409" s="174">
        <v>1369</v>
      </c>
      <c r="CV6409" s="174">
        <v>111668</v>
      </c>
      <c r="CW6409" s="174">
        <v>5</v>
      </c>
      <c r="CX6409" s="174">
        <v>1029.674</v>
      </c>
    </row>
    <row r="6410" spans="84:102" x14ac:dyDescent="0.25">
      <c r="CF6410" s="3" t="s">
        <v>3073</v>
      </c>
      <c r="CG6410" s="174">
        <v>119558</v>
      </c>
      <c r="CH6410" s="174">
        <v>1305</v>
      </c>
      <c r="CI6410" s="174">
        <v>5</v>
      </c>
      <c r="CJ6410" s="174">
        <v>1029.617</v>
      </c>
      <c r="CK6410" s="174">
        <v>1029.617</v>
      </c>
      <c r="CU6410" s="174">
        <v>119558</v>
      </c>
      <c r="CV6410" s="174">
        <v>1305</v>
      </c>
      <c r="CW6410" s="174">
        <v>5</v>
      </c>
      <c r="CX6410" s="174">
        <v>1029.617</v>
      </c>
    </row>
    <row r="6411" spans="84:102" x14ac:dyDescent="0.25">
      <c r="CF6411" s="3" t="s">
        <v>3073</v>
      </c>
      <c r="CG6411" s="174">
        <v>816</v>
      </c>
      <c r="CH6411" s="174">
        <v>103659</v>
      </c>
      <c r="CI6411" s="174">
        <v>5</v>
      </c>
      <c r="CJ6411" s="174">
        <v>1028.9780000000001</v>
      </c>
      <c r="CK6411" s="174">
        <v>1028.9780000000001</v>
      </c>
      <c r="CU6411" s="174">
        <v>816</v>
      </c>
      <c r="CV6411" s="174">
        <v>103659</v>
      </c>
      <c r="CW6411" s="174">
        <v>5</v>
      </c>
      <c r="CX6411" s="174">
        <v>1028.9780000000001</v>
      </c>
    </row>
    <row r="6412" spans="84:102" x14ac:dyDescent="0.25">
      <c r="CF6412" s="3" t="s">
        <v>3073</v>
      </c>
      <c r="CG6412" s="174">
        <v>86571</v>
      </c>
      <c r="CH6412" s="174">
        <v>535</v>
      </c>
      <c r="CI6412" s="174">
        <v>5</v>
      </c>
      <c r="CJ6412" s="174">
        <v>1028.921</v>
      </c>
      <c r="CK6412" s="174">
        <v>1028.921</v>
      </c>
      <c r="CU6412" s="174">
        <v>86571</v>
      </c>
      <c r="CV6412" s="174">
        <v>535</v>
      </c>
      <c r="CW6412" s="174">
        <v>5</v>
      </c>
      <c r="CX6412" s="174">
        <v>1028.921</v>
      </c>
    </row>
    <row r="6413" spans="84:102" x14ac:dyDescent="0.25">
      <c r="CF6413" s="3" t="s">
        <v>3073</v>
      </c>
      <c r="CG6413" s="174">
        <v>578</v>
      </c>
      <c r="CH6413" s="174">
        <v>86157</v>
      </c>
      <c r="CI6413" s="174">
        <v>5</v>
      </c>
      <c r="CJ6413" s="174">
        <v>1028.425</v>
      </c>
      <c r="CK6413" s="174">
        <v>1028.425</v>
      </c>
      <c r="CU6413" s="174">
        <v>578</v>
      </c>
      <c r="CV6413" s="174">
        <v>86157</v>
      </c>
      <c r="CW6413" s="174">
        <v>5</v>
      </c>
      <c r="CX6413" s="174">
        <v>1028.425</v>
      </c>
    </row>
    <row r="6414" spans="84:102" x14ac:dyDescent="0.25">
      <c r="CF6414" s="3" t="s">
        <v>3073</v>
      </c>
      <c r="CG6414" s="174">
        <v>83662</v>
      </c>
      <c r="CH6414" s="174">
        <v>453</v>
      </c>
      <c r="CI6414" s="174">
        <v>5</v>
      </c>
      <c r="CJ6414" s="174">
        <v>1028.338</v>
      </c>
      <c r="CK6414" s="174">
        <v>1028.338</v>
      </c>
      <c r="CU6414" s="174">
        <v>83662</v>
      </c>
      <c r="CV6414" s="174">
        <v>453</v>
      </c>
      <c r="CW6414" s="174">
        <v>5</v>
      </c>
      <c r="CX6414" s="174">
        <v>1028.338</v>
      </c>
    </row>
    <row r="6415" spans="84:102" x14ac:dyDescent="0.25">
      <c r="CF6415" s="3" t="s">
        <v>3073</v>
      </c>
      <c r="CG6415" s="174">
        <v>71499</v>
      </c>
      <c r="CH6415" s="174">
        <v>1915</v>
      </c>
      <c r="CI6415" s="174">
        <v>5</v>
      </c>
      <c r="CJ6415" s="174">
        <v>1028.297</v>
      </c>
      <c r="CK6415" s="174">
        <v>1028.297</v>
      </c>
      <c r="CU6415" s="174">
        <v>71499</v>
      </c>
      <c r="CV6415" s="174">
        <v>1915</v>
      </c>
      <c r="CW6415" s="174">
        <v>5</v>
      </c>
      <c r="CX6415" s="174">
        <v>1028.297</v>
      </c>
    </row>
    <row r="6416" spans="84:102" x14ac:dyDescent="0.25">
      <c r="CF6416" s="3" t="s">
        <v>3073</v>
      </c>
      <c r="CG6416" s="174">
        <v>13219</v>
      </c>
      <c r="CH6416" s="174">
        <v>2155</v>
      </c>
      <c r="CI6416" s="174">
        <v>5</v>
      </c>
      <c r="CJ6416" s="174">
        <v>1028.261</v>
      </c>
      <c r="CK6416" s="174">
        <v>1028.261</v>
      </c>
      <c r="CU6416" s="174">
        <v>13219</v>
      </c>
      <c r="CV6416" s="174">
        <v>2155</v>
      </c>
      <c r="CW6416" s="174">
        <v>5</v>
      </c>
      <c r="CX6416" s="174">
        <v>1028.261</v>
      </c>
    </row>
    <row r="6417" spans="84:102" x14ac:dyDescent="0.25">
      <c r="CF6417" s="3" t="s">
        <v>3073</v>
      </c>
      <c r="CG6417" s="174">
        <v>112769</v>
      </c>
      <c r="CH6417" s="174">
        <v>961</v>
      </c>
      <c r="CI6417" s="174">
        <v>5</v>
      </c>
      <c r="CJ6417" s="174">
        <v>1028.2170000000001</v>
      </c>
      <c r="CK6417" s="174">
        <v>1028.2170000000001</v>
      </c>
      <c r="CU6417" s="174">
        <v>112769</v>
      </c>
      <c r="CV6417" s="174">
        <v>961</v>
      </c>
      <c r="CW6417" s="174">
        <v>5</v>
      </c>
      <c r="CX6417" s="174">
        <v>1028.2170000000001</v>
      </c>
    </row>
    <row r="6418" spans="84:102" x14ac:dyDescent="0.25">
      <c r="CF6418" s="3" t="s">
        <v>3073</v>
      </c>
      <c r="CG6418" s="174">
        <v>3237</v>
      </c>
      <c r="CH6418" s="174">
        <v>160744</v>
      </c>
      <c r="CI6418" s="174">
        <v>5</v>
      </c>
      <c r="CJ6418" s="174">
        <v>1028.201</v>
      </c>
      <c r="CK6418" s="174">
        <v>1028.201</v>
      </c>
      <c r="CU6418" s="174">
        <v>3237</v>
      </c>
      <c r="CV6418" s="174">
        <v>160744</v>
      </c>
      <c r="CW6418" s="174">
        <v>5</v>
      </c>
      <c r="CX6418" s="174">
        <v>1028.201</v>
      </c>
    </row>
    <row r="6419" spans="84:102" x14ac:dyDescent="0.25">
      <c r="CF6419" s="3" t="s">
        <v>3073</v>
      </c>
      <c r="CG6419" s="174">
        <v>2813</v>
      </c>
      <c r="CH6419" s="174">
        <v>148397</v>
      </c>
      <c r="CI6419" s="174">
        <v>5</v>
      </c>
      <c r="CJ6419" s="174">
        <v>1027.8040000000001</v>
      </c>
      <c r="CK6419" s="174">
        <v>1027.8040000000001</v>
      </c>
      <c r="CU6419" s="174">
        <v>2813</v>
      </c>
      <c r="CV6419" s="174">
        <v>148397</v>
      </c>
      <c r="CW6419" s="174">
        <v>5</v>
      </c>
      <c r="CX6419" s="174">
        <v>1027.8040000000001</v>
      </c>
    </row>
    <row r="6420" spans="84:102" x14ac:dyDescent="0.25">
      <c r="CF6420" s="3" t="s">
        <v>3073</v>
      </c>
      <c r="CG6420" s="174">
        <v>90935</v>
      </c>
      <c r="CH6420" s="174">
        <v>657</v>
      </c>
      <c r="CI6420" s="174">
        <v>5</v>
      </c>
      <c r="CJ6420" s="174">
        <v>1027.7260000000001</v>
      </c>
      <c r="CK6420" s="174">
        <v>1027.7260000000001</v>
      </c>
      <c r="CU6420" s="174">
        <v>90935</v>
      </c>
      <c r="CV6420" s="174">
        <v>657</v>
      </c>
      <c r="CW6420" s="174">
        <v>5</v>
      </c>
      <c r="CX6420" s="174">
        <v>1027.7260000000001</v>
      </c>
    </row>
    <row r="6421" spans="84:102" x14ac:dyDescent="0.25">
      <c r="CF6421" s="3" t="s">
        <v>3073</v>
      </c>
      <c r="CG6421" s="174">
        <v>136644</v>
      </c>
      <c r="CH6421" s="174">
        <v>1101</v>
      </c>
      <c r="CI6421" s="174">
        <v>5</v>
      </c>
      <c r="CJ6421" s="174">
        <v>1027.6959999999999</v>
      </c>
      <c r="CK6421" s="174">
        <v>1027.6959999999999</v>
      </c>
      <c r="CU6421" s="174">
        <v>136644</v>
      </c>
      <c r="CV6421" s="174">
        <v>1101</v>
      </c>
      <c r="CW6421" s="174">
        <v>5</v>
      </c>
      <c r="CX6421" s="174">
        <v>1027.6959999999999</v>
      </c>
    </row>
    <row r="6422" spans="84:102" x14ac:dyDescent="0.25">
      <c r="CF6422" s="3" t="s">
        <v>3073</v>
      </c>
      <c r="CG6422" s="174">
        <v>83256</v>
      </c>
      <c r="CH6422" s="174">
        <v>1549</v>
      </c>
      <c r="CI6422" s="174">
        <v>5</v>
      </c>
      <c r="CJ6422" s="174">
        <v>1027.5930000000001</v>
      </c>
      <c r="CK6422" s="174">
        <v>1027.5930000000001</v>
      </c>
      <c r="CU6422" s="174">
        <v>83256</v>
      </c>
      <c r="CV6422" s="174">
        <v>1549</v>
      </c>
      <c r="CW6422" s="174">
        <v>5</v>
      </c>
      <c r="CX6422" s="174">
        <v>1027.5930000000001</v>
      </c>
    </row>
    <row r="6423" spans="84:102" x14ac:dyDescent="0.25">
      <c r="CF6423" s="3" t="s">
        <v>3073</v>
      </c>
      <c r="CG6423" s="174">
        <v>31928</v>
      </c>
      <c r="CH6423" s="174">
        <v>2460</v>
      </c>
      <c r="CI6423" s="174">
        <v>5</v>
      </c>
      <c r="CJ6423" s="174">
        <v>1027.4659999999999</v>
      </c>
      <c r="CK6423" s="174">
        <v>1027.4659999999999</v>
      </c>
      <c r="CU6423" s="174">
        <v>31928</v>
      </c>
      <c r="CV6423" s="174">
        <v>2460</v>
      </c>
      <c r="CW6423" s="174">
        <v>5</v>
      </c>
      <c r="CX6423" s="174">
        <v>1027.4659999999999</v>
      </c>
    </row>
    <row r="6424" spans="84:102" x14ac:dyDescent="0.25">
      <c r="CF6424" s="3" t="s">
        <v>3073</v>
      </c>
      <c r="CG6424" s="174">
        <v>28094</v>
      </c>
      <c r="CH6424" s="174">
        <v>2355</v>
      </c>
      <c r="CI6424" s="174">
        <v>5</v>
      </c>
      <c r="CJ6424" s="174">
        <v>1027.261</v>
      </c>
      <c r="CK6424" s="174">
        <v>1027.261</v>
      </c>
      <c r="CU6424" s="174">
        <v>28094</v>
      </c>
      <c r="CV6424" s="174">
        <v>2355</v>
      </c>
      <c r="CW6424" s="174">
        <v>5</v>
      </c>
      <c r="CX6424" s="174">
        <v>1027.261</v>
      </c>
    </row>
    <row r="6425" spans="84:102" x14ac:dyDescent="0.25">
      <c r="CF6425" s="3" t="s">
        <v>3073</v>
      </c>
      <c r="CG6425" s="174">
        <v>2977</v>
      </c>
      <c r="CH6425" s="174">
        <v>155628</v>
      </c>
      <c r="CI6425" s="174">
        <v>5</v>
      </c>
      <c r="CJ6425" s="174">
        <v>1027.2380000000001</v>
      </c>
      <c r="CK6425" s="174">
        <v>1027.2380000000001</v>
      </c>
      <c r="CU6425" s="174">
        <v>2977</v>
      </c>
      <c r="CV6425" s="174">
        <v>155628</v>
      </c>
      <c r="CW6425" s="174">
        <v>5</v>
      </c>
      <c r="CX6425" s="174">
        <v>1027.2380000000001</v>
      </c>
    </row>
    <row r="6426" spans="84:102" x14ac:dyDescent="0.25">
      <c r="CF6426" s="3" t="s">
        <v>3073</v>
      </c>
      <c r="CG6426" s="174">
        <v>121430</v>
      </c>
      <c r="CH6426" s="174">
        <v>1301</v>
      </c>
      <c r="CI6426" s="174">
        <v>5</v>
      </c>
      <c r="CJ6426" s="174">
        <v>1027.057</v>
      </c>
      <c r="CK6426" s="174">
        <v>1027.057</v>
      </c>
      <c r="CU6426" s="174">
        <v>121430</v>
      </c>
      <c r="CV6426" s="174">
        <v>1301</v>
      </c>
      <c r="CW6426" s="174">
        <v>5</v>
      </c>
      <c r="CX6426" s="174">
        <v>1027.057</v>
      </c>
    </row>
    <row r="6427" spans="84:102" x14ac:dyDescent="0.25">
      <c r="CF6427" s="3" t="s">
        <v>3073</v>
      </c>
      <c r="CG6427" s="174">
        <v>11377</v>
      </c>
      <c r="CH6427" s="174">
        <v>2150</v>
      </c>
      <c r="CI6427" s="174">
        <v>5</v>
      </c>
      <c r="CJ6427" s="174">
        <v>1026.7819999999999</v>
      </c>
      <c r="CK6427" s="174">
        <v>1026.7819999999999</v>
      </c>
      <c r="CU6427" s="174">
        <v>11377</v>
      </c>
      <c r="CV6427" s="174">
        <v>2150</v>
      </c>
      <c r="CW6427" s="174">
        <v>5</v>
      </c>
      <c r="CX6427" s="174">
        <v>1026.7819999999999</v>
      </c>
    </row>
    <row r="6428" spans="84:102" x14ac:dyDescent="0.25">
      <c r="CF6428" s="3" t="s">
        <v>3073</v>
      </c>
      <c r="CG6428" s="174">
        <v>224</v>
      </c>
      <c r="CH6428" s="174">
        <v>70018</v>
      </c>
      <c r="CI6428" s="174">
        <v>5</v>
      </c>
      <c r="CJ6428" s="174">
        <v>1026.6890000000001</v>
      </c>
      <c r="CK6428" s="174">
        <v>1026.6890000000001</v>
      </c>
      <c r="CU6428" s="174">
        <v>224</v>
      </c>
      <c r="CV6428" s="174">
        <v>70018</v>
      </c>
      <c r="CW6428" s="174">
        <v>5</v>
      </c>
      <c r="CX6428" s="174">
        <v>1026.6890000000001</v>
      </c>
    </row>
    <row r="6429" spans="84:102" x14ac:dyDescent="0.25">
      <c r="CF6429" s="3" t="s">
        <v>3073</v>
      </c>
      <c r="CG6429" s="174">
        <v>112229</v>
      </c>
      <c r="CH6429" s="174">
        <v>930</v>
      </c>
      <c r="CI6429" s="174">
        <v>5</v>
      </c>
      <c r="CJ6429" s="174">
        <v>1026.6880000000001</v>
      </c>
      <c r="CK6429" s="174">
        <v>1026.6880000000001</v>
      </c>
      <c r="CU6429" s="174">
        <v>112229</v>
      </c>
      <c r="CV6429" s="174">
        <v>930</v>
      </c>
      <c r="CW6429" s="174">
        <v>5</v>
      </c>
      <c r="CX6429" s="174">
        <v>1026.6880000000001</v>
      </c>
    </row>
    <row r="6430" spans="84:102" x14ac:dyDescent="0.25">
      <c r="CF6430" s="3" t="s">
        <v>3073</v>
      </c>
      <c r="CG6430" s="174">
        <v>83916</v>
      </c>
      <c r="CH6430" s="174">
        <v>488</v>
      </c>
      <c r="CI6430" s="174">
        <v>5</v>
      </c>
      <c r="CJ6430" s="174">
        <v>1026.3050000000001</v>
      </c>
      <c r="CK6430" s="174">
        <v>1026.3050000000001</v>
      </c>
      <c r="CU6430" s="174">
        <v>83916</v>
      </c>
      <c r="CV6430" s="174">
        <v>488</v>
      </c>
      <c r="CW6430" s="174">
        <v>5</v>
      </c>
      <c r="CX6430" s="174">
        <v>1026.3050000000001</v>
      </c>
    </row>
    <row r="6431" spans="84:102" x14ac:dyDescent="0.25">
      <c r="CF6431" s="3" t="s">
        <v>3073</v>
      </c>
      <c r="CG6431" s="174">
        <v>18910</v>
      </c>
      <c r="CH6431" s="174">
        <v>2228</v>
      </c>
      <c r="CI6431" s="174">
        <v>5</v>
      </c>
      <c r="CJ6431" s="174">
        <v>1026.1990000000001</v>
      </c>
      <c r="CK6431" s="174">
        <v>1026.1990000000001</v>
      </c>
      <c r="CU6431" s="174">
        <v>18910</v>
      </c>
      <c r="CV6431" s="174">
        <v>2228</v>
      </c>
      <c r="CW6431" s="174">
        <v>5</v>
      </c>
      <c r="CX6431" s="174">
        <v>1026.1990000000001</v>
      </c>
    </row>
    <row r="6432" spans="84:102" x14ac:dyDescent="0.25">
      <c r="CF6432" s="3" t="s">
        <v>3073</v>
      </c>
      <c r="CG6432" s="174">
        <v>136740</v>
      </c>
      <c r="CH6432" s="174">
        <v>1106</v>
      </c>
      <c r="CI6432" s="174">
        <v>5</v>
      </c>
      <c r="CJ6432" s="174">
        <v>1026.08</v>
      </c>
      <c r="CK6432" s="174">
        <v>1026.08</v>
      </c>
      <c r="CU6432" s="174">
        <v>136740</v>
      </c>
      <c r="CV6432" s="174">
        <v>1106</v>
      </c>
      <c r="CW6432" s="174">
        <v>5</v>
      </c>
      <c r="CX6432" s="174">
        <v>1026.08</v>
      </c>
    </row>
    <row r="6433" spans="84:102" x14ac:dyDescent="0.25">
      <c r="CF6433" s="3" t="s">
        <v>3073</v>
      </c>
      <c r="CG6433" s="174">
        <v>1352</v>
      </c>
      <c r="CH6433" s="174">
        <v>112420</v>
      </c>
      <c r="CI6433" s="174">
        <v>5</v>
      </c>
      <c r="CJ6433" s="174">
        <v>1026.05</v>
      </c>
      <c r="CK6433" s="174">
        <v>1026.05</v>
      </c>
      <c r="CU6433" s="174">
        <v>1352</v>
      </c>
      <c r="CV6433" s="174">
        <v>112420</v>
      </c>
      <c r="CW6433" s="174">
        <v>5</v>
      </c>
      <c r="CX6433" s="174">
        <v>1026.05</v>
      </c>
    </row>
    <row r="6434" spans="84:102" x14ac:dyDescent="0.25">
      <c r="CF6434" s="3" t="s">
        <v>3073</v>
      </c>
      <c r="CG6434" s="174">
        <v>825</v>
      </c>
      <c r="CH6434" s="174">
        <v>104776</v>
      </c>
      <c r="CI6434" s="174">
        <v>5</v>
      </c>
      <c r="CJ6434" s="174">
        <v>1025.9469999999999</v>
      </c>
      <c r="CK6434" s="174">
        <v>1025.9469999999999</v>
      </c>
      <c r="CU6434" s="174">
        <v>825</v>
      </c>
      <c r="CV6434" s="174">
        <v>104776</v>
      </c>
      <c r="CW6434" s="174">
        <v>5</v>
      </c>
      <c r="CX6434" s="174">
        <v>1025.9469999999999</v>
      </c>
    </row>
    <row r="6435" spans="84:102" x14ac:dyDescent="0.25">
      <c r="CF6435" s="3" t="s">
        <v>3073</v>
      </c>
      <c r="CG6435" s="174">
        <v>2528</v>
      </c>
      <c r="CH6435" s="174">
        <v>40872</v>
      </c>
      <c r="CI6435" s="174">
        <v>5</v>
      </c>
      <c r="CJ6435" s="174">
        <v>1025.875</v>
      </c>
      <c r="CK6435" s="174">
        <v>1025.875</v>
      </c>
      <c r="CU6435" s="174">
        <v>2528</v>
      </c>
      <c r="CV6435" s="174">
        <v>40872</v>
      </c>
      <c r="CW6435" s="174">
        <v>5</v>
      </c>
      <c r="CX6435" s="174">
        <v>1025.875</v>
      </c>
    </row>
    <row r="6436" spans="84:102" x14ac:dyDescent="0.25">
      <c r="CF6436" s="3" t="s">
        <v>3073</v>
      </c>
      <c r="CG6436" s="174">
        <v>2428</v>
      </c>
      <c r="CH6436" s="174">
        <v>30205</v>
      </c>
      <c r="CI6436" s="174">
        <v>5</v>
      </c>
      <c r="CJ6436" s="174">
        <v>1025.867</v>
      </c>
      <c r="CK6436" s="174">
        <v>1025.867</v>
      </c>
      <c r="CU6436" s="174">
        <v>2428</v>
      </c>
      <c r="CV6436" s="174">
        <v>30205</v>
      </c>
      <c r="CW6436" s="174">
        <v>5</v>
      </c>
      <c r="CX6436" s="174">
        <v>1025.867</v>
      </c>
    </row>
    <row r="6437" spans="84:102" x14ac:dyDescent="0.25">
      <c r="CF6437" s="3" t="s">
        <v>3073</v>
      </c>
      <c r="CG6437" s="174">
        <v>113959</v>
      </c>
      <c r="CH6437" s="174">
        <v>1335</v>
      </c>
      <c r="CI6437" s="174">
        <v>5</v>
      </c>
      <c r="CJ6437" s="174">
        <v>1025.751</v>
      </c>
      <c r="CK6437" s="174">
        <v>1025.751</v>
      </c>
      <c r="CU6437" s="174">
        <v>113959</v>
      </c>
      <c r="CV6437" s="174">
        <v>1335</v>
      </c>
      <c r="CW6437" s="174">
        <v>5</v>
      </c>
      <c r="CX6437" s="174">
        <v>1025.751</v>
      </c>
    </row>
    <row r="6438" spans="84:102" x14ac:dyDescent="0.25">
      <c r="CF6438" s="3" t="s">
        <v>3073</v>
      </c>
      <c r="CG6438" s="174">
        <v>118445</v>
      </c>
      <c r="CH6438" s="174">
        <v>1311</v>
      </c>
      <c r="CI6438" s="174">
        <v>5</v>
      </c>
      <c r="CJ6438" s="174">
        <v>1025.5170000000001</v>
      </c>
      <c r="CK6438" s="174">
        <v>1025.5170000000001</v>
      </c>
      <c r="CU6438" s="174">
        <v>118445</v>
      </c>
      <c r="CV6438" s="174">
        <v>1311</v>
      </c>
      <c r="CW6438" s="174">
        <v>5</v>
      </c>
      <c r="CX6438" s="174">
        <v>1025.5170000000001</v>
      </c>
    </row>
    <row r="6439" spans="84:102" x14ac:dyDescent="0.25">
      <c r="CF6439" s="3" t="s">
        <v>3073</v>
      </c>
      <c r="CG6439" s="174">
        <v>2977</v>
      </c>
      <c r="CH6439" s="174">
        <v>154567</v>
      </c>
      <c r="CI6439" s="174">
        <v>5</v>
      </c>
      <c r="CJ6439" s="174">
        <v>1025.4090000000001</v>
      </c>
      <c r="CK6439" s="174">
        <v>1025.4090000000001</v>
      </c>
      <c r="CU6439" s="174">
        <v>2977</v>
      </c>
      <c r="CV6439" s="174">
        <v>154567</v>
      </c>
      <c r="CW6439" s="174">
        <v>5</v>
      </c>
      <c r="CX6439" s="174">
        <v>1025.4090000000001</v>
      </c>
    </row>
    <row r="6440" spans="84:102" x14ac:dyDescent="0.25">
      <c r="CF6440" s="3" t="s">
        <v>3073</v>
      </c>
      <c r="CG6440" s="174">
        <v>67791</v>
      </c>
      <c r="CH6440" s="174">
        <v>1686</v>
      </c>
      <c r="CI6440" s="174">
        <v>5</v>
      </c>
      <c r="CJ6440" s="174">
        <v>1025.316</v>
      </c>
      <c r="CK6440" s="174">
        <v>1025.316</v>
      </c>
      <c r="CU6440" s="174">
        <v>67791</v>
      </c>
      <c r="CV6440" s="174">
        <v>1686</v>
      </c>
      <c r="CW6440" s="174">
        <v>5</v>
      </c>
      <c r="CX6440" s="174">
        <v>1025.316</v>
      </c>
    </row>
    <row r="6441" spans="84:102" x14ac:dyDescent="0.25">
      <c r="CF6441" s="3" t="s">
        <v>3073</v>
      </c>
      <c r="CG6441" s="174">
        <v>140932</v>
      </c>
      <c r="CH6441" s="174">
        <v>2757</v>
      </c>
      <c r="CI6441" s="174">
        <v>5</v>
      </c>
      <c r="CJ6441" s="174">
        <v>1024.548</v>
      </c>
      <c r="CK6441" s="174">
        <v>1024.548</v>
      </c>
      <c r="CU6441" s="174">
        <v>140932</v>
      </c>
      <c r="CV6441" s="174">
        <v>2757</v>
      </c>
      <c r="CW6441" s="174">
        <v>5</v>
      </c>
      <c r="CX6441" s="174">
        <v>1024.548</v>
      </c>
    </row>
    <row r="6442" spans="84:102" x14ac:dyDescent="0.25">
      <c r="CF6442" s="3" t="s">
        <v>3073</v>
      </c>
      <c r="CG6442" s="174">
        <v>46132</v>
      </c>
      <c r="CH6442" s="174">
        <v>2625</v>
      </c>
      <c r="CI6442" s="174">
        <v>5</v>
      </c>
      <c r="CJ6442" s="174">
        <v>1024.4559999999999</v>
      </c>
      <c r="CK6442" s="174">
        <v>1024.4559999999999</v>
      </c>
      <c r="CU6442" s="174">
        <v>46132</v>
      </c>
      <c r="CV6442" s="174">
        <v>2625</v>
      </c>
      <c r="CW6442" s="174">
        <v>5</v>
      </c>
      <c r="CX6442" s="174">
        <v>1024.4559999999999</v>
      </c>
    </row>
    <row r="6443" spans="84:102" x14ac:dyDescent="0.25">
      <c r="CF6443" s="3" t="s">
        <v>3073</v>
      </c>
      <c r="CG6443" s="174">
        <v>1335</v>
      </c>
      <c r="CH6443" s="174">
        <v>113959</v>
      </c>
      <c r="CI6443" s="174">
        <v>5</v>
      </c>
      <c r="CJ6443" s="174">
        <v>1024.0809999999999</v>
      </c>
      <c r="CK6443" s="174">
        <v>1024.0809999999999</v>
      </c>
      <c r="CU6443" s="174">
        <v>1335</v>
      </c>
      <c r="CV6443" s="174">
        <v>113959</v>
      </c>
      <c r="CW6443" s="174">
        <v>5</v>
      </c>
      <c r="CX6443" s="174">
        <v>1024.0809999999999</v>
      </c>
    </row>
    <row r="6444" spans="84:102" x14ac:dyDescent="0.25">
      <c r="CF6444" s="3" t="s">
        <v>3073</v>
      </c>
      <c r="CG6444" s="174">
        <v>185782</v>
      </c>
      <c r="CH6444" s="174">
        <v>1549</v>
      </c>
      <c r="CI6444" s="174">
        <v>5</v>
      </c>
      <c r="CJ6444" s="174">
        <v>1023.9160000000001</v>
      </c>
      <c r="CK6444" s="174">
        <v>1023.9160000000001</v>
      </c>
      <c r="CU6444" s="174">
        <v>185782</v>
      </c>
      <c r="CV6444" s="174">
        <v>1549</v>
      </c>
      <c r="CW6444" s="174">
        <v>5</v>
      </c>
      <c r="CX6444" s="174">
        <v>1023.9160000000001</v>
      </c>
    </row>
    <row r="6445" spans="84:102" x14ac:dyDescent="0.25">
      <c r="CF6445" s="3" t="s">
        <v>3073</v>
      </c>
      <c r="CG6445" s="174">
        <v>142586</v>
      </c>
      <c r="CH6445" s="174">
        <v>2758</v>
      </c>
      <c r="CI6445" s="174">
        <v>5</v>
      </c>
      <c r="CJ6445" s="174">
        <v>1023.907</v>
      </c>
      <c r="CK6445" s="174">
        <v>1023.907</v>
      </c>
      <c r="CU6445" s="174">
        <v>142586</v>
      </c>
      <c r="CV6445" s="174">
        <v>2758</v>
      </c>
      <c r="CW6445" s="174">
        <v>5</v>
      </c>
      <c r="CX6445" s="174">
        <v>1023.907</v>
      </c>
    </row>
    <row r="6446" spans="84:102" x14ac:dyDescent="0.25">
      <c r="CF6446" s="3" t="s">
        <v>3073</v>
      </c>
      <c r="CG6446" s="174">
        <v>160471</v>
      </c>
      <c r="CH6446" s="174">
        <v>3288</v>
      </c>
      <c r="CI6446" s="174">
        <v>5</v>
      </c>
      <c r="CJ6446" s="174">
        <v>1023.81</v>
      </c>
      <c r="CK6446" s="174">
        <v>1023.81</v>
      </c>
      <c r="CU6446" s="174">
        <v>160471</v>
      </c>
      <c r="CV6446" s="174">
        <v>3288</v>
      </c>
      <c r="CW6446" s="174">
        <v>5</v>
      </c>
      <c r="CX6446" s="174">
        <v>1023.81</v>
      </c>
    </row>
    <row r="6447" spans="84:102" x14ac:dyDescent="0.25">
      <c r="CF6447" s="3" t="s">
        <v>3073</v>
      </c>
      <c r="CG6447" s="174">
        <v>126875</v>
      </c>
      <c r="CH6447" s="174">
        <v>1255</v>
      </c>
      <c r="CI6447" s="174">
        <v>5</v>
      </c>
      <c r="CJ6447" s="174">
        <v>1023.5309999999999</v>
      </c>
      <c r="CK6447" s="174">
        <v>1023.5309999999999</v>
      </c>
      <c r="CU6447" s="174">
        <v>126875</v>
      </c>
      <c r="CV6447" s="174">
        <v>1255</v>
      </c>
      <c r="CW6447" s="174">
        <v>5</v>
      </c>
      <c r="CX6447" s="174">
        <v>1023.5309999999999</v>
      </c>
    </row>
    <row r="6448" spans="84:102" x14ac:dyDescent="0.25">
      <c r="CF6448" s="3" t="s">
        <v>3073</v>
      </c>
      <c r="CG6448" s="174">
        <v>3198</v>
      </c>
      <c r="CH6448" s="174">
        <v>155086</v>
      </c>
      <c r="CI6448" s="174">
        <v>5</v>
      </c>
      <c r="CJ6448" s="174">
        <v>1023.26</v>
      </c>
      <c r="CK6448" s="174">
        <v>1023.26</v>
      </c>
      <c r="CU6448" s="174">
        <v>3198</v>
      </c>
      <c r="CV6448" s="174">
        <v>155086</v>
      </c>
      <c r="CW6448" s="174">
        <v>5</v>
      </c>
      <c r="CX6448" s="174">
        <v>1023.26</v>
      </c>
    </row>
    <row r="6449" spans="84:102" x14ac:dyDescent="0.25">
      <c r="CF6449" s="3" t="s">
        <v>3073</v>
      </c>
      <c r="CG6449" s="174">
        <v>531</v>
      </c>
      <c r="CH6449" s="174">
        <v>86013</v>
      </c>
      <c r="CI6449" s="174">
        <v>5</v>
      </c>
      <c r="CJ6449" s="174">
        <v>1023.237</v>
      </c>
      <c r="CK6449" s="174">
        <v>1023.237</v>
      </c>
      <c r="CU6449" s="174">
        <v>531</v>
      </c>
      <c r="CV6449" s="174">
        <v>86013</v>
      </c>
      <c r="CW6449" s="174">
        <v>5</v>
      </c>
      <c r="CX6449" s="174">
        <v>1023.237</v>
      </c>
    </row>
    <row r="6450" spans="84:102" x14ac:dyDescent="0.25">
      <c r="CF6450" s="3" t="s">
        <v>3073</v>
      </c>
      <c r="CG6450" s="174">
        <v>3227</v>
      </c>
      <c r="CH6450" s="174">
        <v>161870</v>
      </c>
      <c r="CI6450" s="174">
        <v>5</v>
      </c>
      <c r="CJ6450" s="174">
        <v>1023.23</v>
      </c>
      <c r="CK6450" s="174">
        <v>1023.23</v>
      </c>
      <c r="CU6450" s="174">
        <v>3227</v>
      </c>
      <c r="CV6450" s="174">
        <v>161870</v>
      </c>
      <c r="CW6450" s="174">
        <v>5</v>
      </c>
      <c r="CX6450" s="174">
        <v>1023.23</v>
      </c>
    </row>
    <row r="6451" spans="84:102" x14ac:dyDescent="0.25">
      <c r="CF6451" s="3" t="s">
        <v>3073</v>
      </c>
      <c r="CG6451" s="174">
        <v>85078</v>
      </c>
      <c r="CH6451" s="174">
        <v>499</v>
      </c>
      <c r="CI6451" s="174">
        <v>5</v>
      </c>
      <c r="CJ6451" s="174">
        <v>1023.106</v>
      </c>
      <c r="CK6451" s="174">
        <v>1023.106</v>
      </c>
      <c r="CU6451" s="174">
        <v>85078</v>
      </c>
      <c r="CV6451" s="174">
        <v>499</v>
      </c>
      <c r="CW6451" s="174">
        <v>5</v>
      </c>
      <c r="CX6451" s="174">
        <v>1023.106</v>
      </c>
    </row>
    <row r="6452" spans="84:102" x14ac:dyDescent="0.25">
      <c r="CF6452" s="3" t="s">
        <v>3073</v>
      </c>
      <c r="CG6452" s="174">
        <v>155628</v>
      </c>
      <c r="CH6452" s="174">
        <v>2977</v>
      </c>
      <c r="CI6452" s="174">
        <v>5</v>
      </c>
      <c r="CJ6452" s="174">
        <v>1023</v>
      </c>
      <c r="CK6452" s="174">
        <v>1023</v>
      </c>
      <c r="CU6452" s="174">
        <v>155628</v>
      </c>
      <c r="CV6452" s="174">
        <v>2977</v>
      </c>
      <c r="CW6452" s="174">
        <v>5</v>
      </c>
      <c r="CX6452" s="174">
        <v>1023</v>
      </c>
    </row>
    <row r="6453" spans="84:102" x14ac:dyDescent="0.25">
      <c r="CF6453" s="3" t="s">
        <v>3073</v>
      </c>
      <c r="CG6453" s="174">
        <v>457</v>
      </c>
      <c r="CH6453" s="174">
        <v>84519</v>
      </c>
      <c r="CI6453" s="174">
        <v>5</v>
      </c>
      <c r="CJ6453" s="174">
        <v>1022.905</v>
      </c>
      <c r="CK6453" s="174">
        <v>1022.905</v>
      </c>
      <c r="CU6453" s="174">
        <v>457</v>
      </c>
      <c r="CV6453" s="174">
        <v>84519</v>
      </c>
      <c r="CW6453" s="174">
        <v>5</v>
      </c>
      <c r="CX6453" s="174">
        <v>1022.905</v>
      </c>
    </row>
    <row r="6454" spans="84:102" x14ac:dyDescent="0.25">
      <c r="CF6454" s="3" t="s">
        <v>3073</v>
      </c>
      <c r="CG6454" s="174">
        <v>2195</v>
      </c>
      <c r="CH6454" s="174">
        <v>14989</v>
      </c>
      <c r="CI6454" s="174">
        <v>5</v>
      </c>
      <c r="CJ6454" s="174">
        <v>1022.394</v>
      </c>
      <c r="CK6454" s="174">
        <v>1022.394</v>
      </c>
      <c r="CU6454" s="174">
        <v>2195</v>
      </c>
      <c r="CV6454" s="174">
        <v>14989</v>
      </c>
      <c r="CW6454" s="174">
        <v>5</v>
      </c>
      <c r="CX6454" s="174">
        <v>1022.394</v>
      </c>
    </row>
    <row r="6455" spans="84:102" x14ac:dyDescent="0.25">
      <c r="CF6455" s="3" t="s">
        <v>3073</v>
      </c>
      <c r="CG6455" s="174">
        <v>79102</v>
      </c>
      <c r="CH6455" s="174">
        <v>1601</v>
      </c>
      <c r="CI6455" s="174">
        <v>5</v>
      </c>
      <c r="CJ6455" s="174">
        <v>1022.293</v>
      </c>
      <c r="CK6455" s="174">
        <v>1022.293</v>
      </c>
      <c r="CU6455" s="174">
        <v>79102</v>
      </c>
      <c r="CV6455" s="174">
        <v>1601</v>
      </c>
      <c r="CW6455" s="174">
        <v>5</v>
      </c>
      <c r="CX6455" s="174">
        <v>1022.293</v>
      </c>
    </row>
    <row r="6456" spans="84:102" x14ac:dyDescent="0.25">
      <c r="CF6456" s="3" t="s">
        <v>3073</v>
      </c>
      <c r="CG6456" s="174">
        <v>743</v>
      </c>
      <c r="CH6456" s="174">
        <v>99807</v>
      </c>
      <c r="CI6456" s="174">
        <v>5</v>
      </c>
      <c r="CJ6456" s="174">
        <v>1022.05</v>
      </c>
      <c r="CK6456" s="174">
        <v>1022.05</v>
      </c>
      <c r="CU6456" s="174">
        <v>743</v>
      </c>
      <c r="CV6456" s="174">
        <v>99807</v>
      </c>
      <c r="CW6456" s="174">
        <v>5</v>
      </c>
      <c r="CX6456" s="174">
        <v>1022.05</v>
      </c>
    </row>
    <row r="6457" spans="84:102" x14ac:dyDescent="0.25">
      <c r="CF6457" s="3" t="s">
        <v>3073</v>
      </c>
      <c r="CG6457" s="174">
        <v>1956</v>
      </c>
      <c r="CH6457" s="174">
        <v>84523</v>
      </c>
      <c r="CI6457" s="174">
        <v>5</v>
      </c>
      <c r="CJ6457" s="174">
        <v>1022.042</v>
      </c>
      <c r="CK6457" s="174">
        <v>1022.042</v>
      </c>
      <c r="CU6457" s="174">
        <v>1956</v>
      </c>
      <c r="CV6457" s="174">
        <v>84523</v>
      </c>
      <c r="CW6457" s="174">
        <v>5</v>
      </c>
      <c r="CX6457" s="174">
        <v>1022.042</v>
      </c>
    </row>
    <row r="6458" spans="84:102" x14ac:dyDescent="0.25">
      <c r="CF6458" s="3" t="s">
        <v>3073</v>
      </c>
      <c r="CG6458" s="174">
        <v>688</v>
      </c>
      <c r="CH6458" s="174">
        <v>93392</v>
      </c>
      <c r="CI6458" s="174">
        <v>5</v>
      </c>
      <c r="CJ6458" s="174">
        <v>1022.001</v>
      </c>
      <c r="CK6458" s="174">
        <v>1022.001</v>
      </c>
      <c r="CU6458" s="174">
        <v>688</v>
      </c>
      <c r="CV6458" s="174">
        <v>93392</v>
      </c>
      <c r="CW6458" s="174">
        <v>5</v>
      </c>
      <c r="CX6458" s="174">
        <v>1022.001</v>
      </c>
    </row>
    <row r="6459" spans="84:102" x14ac:dyDescent="0.25">
      <c r="CF6459" s="3" t="s">
        <v>3073</v>
      </c>
      <c r="CG6459" s="174">
        <v>1658</v>
      </c>
      <c r="CH6459" s="174">
        <v>71129</v>
      </c>
      <c r="CI6459" s="174">
        <v>5</v>
      </c>
      <c r="CJ6459" s="174">
        <v>1021.938</v>
      </c>
      <c r="CK6459" s="174">
        <v>1021.938</v>
      </c>
      <c r="CU6459" s="174">
        <v>1658</v>
      </c>
      <c r="CV6459" s="174">
        <v>71129</v>
      </c>
      <c r="CW6459" s="174">
        <v>5</v>
      </c>
      <c r="CX6459" s="174">
        <v>1021.938</v>
      </c>
    </row>
    <row r="6460" spans="84:102" x14ac:dyDescent="0.25">
      <c r="CF6460" s="3" t="s">
        <v>3073</v>
      </c>
      <c r="CG6460" s="174">
        <v>64716</v>
      </c>
      <c r="CH6460" s="174">
        <v>68</v>
      </c>
      <c r="CI6460" s="174">
        <v>5</v>
      </c>
      <c r="CJ6460" s="174">
        <v>1021.741</v>
      </c>
      <c r="CK6460" s="174">
        <v>1021.741</v>
      </c>
      <c r="CU6460" s="174">
        <v>64716</v>
      </c>
      <c r="CV6460" s="174">
        <v>68</v>
      </c>
      <c r="CW6460" s="174">
        <v>5</v>
      </c>
      <c r="CX6460" s="174">
        <v>1021.741</v>
      </c>
    </row>
    <row r="6461" spans="84:102" x14ac:dyDescent="0.25">
      <c r="CF6461" s="3" t="s">
        <v>3073</v>
      </c>
      <c r="CG6461" s="174">
        <v>56081</v>
      </c>
      <c r="CH6461" s="174">
        <v>1875</v>
      </c>
      <c r="CI6461" s="174">
        <v>5</v>
      </c>
      <c r="CJ6461" s="174">
        <v>1021.686</v>
      </c>
      <c r="CK6461" s="174">
        <v>1021.686</v>
      </c>
      <c r="CU6461" s="174">
        <v>56081</v>
      </c>
      <c r="CV6461" s="174">
        <v>1875</v>
      </c>
      <c r="CW6461" s="174">
        <v>5</v>
      </c>
      <c r="CX6461" s="174">
        <v>1021.686</v>
      </c>
    </row>
    <row r="6462" spans="84:102" x14ac:dyDescent="0.25">
      <c r="CF6462" s="3" t="s">
        <v>3073</v>
      </c>
      <c r="CG6462" s="174">
        <v>74683</v>
      </c>
      <c r="CH6462" s="174">
        <v>326</v>
      </c>
      <c r="CI6462" s="174">
        <v>5</v>
      </c>
      <c r="CJ6462" s="174">
        <v>1021.546</v>
      </c>
      <c r="CK6462" s="174">
        <v>1021.546</v>
      </c>
      <c r="CU6462" s="174">
        <v>74683</v>
      </c>
      <c r="CV6462" s="174">
        <v>326</v>
      </c>
      <c r="CW6462" s="174">
        <v>5</v>
      </c>
      <c r="CX6462" s="174">
        <v>1021.546</v>
      </c>
    </row>
    <row r="6463" spans="84:102" x14ac:dyDescent="0.25">
      <c r="CF6463" s="3" t="s">
        <v>3073</v>
      </c>
      <c r="CG6463" s="174">
        <v>30588</v>
      </c>
      <c r="CH6463" s="174">
        <v>2433</v>
      </c>
      <c r="CI6463" s="174">
        <v>5</v>
      </c>
      <c r="CJ6463" s="174">
        <v>1021.163</v>
      </c>
      <c r="CK6463" s="174">
        <v>1021.163</v>
      </c>
      <c r="CU6463" s="174">
        <v>30588</v>
      </c>
      <c r="CV6463" s="174">
        <v>2433</v>
      </c>
      <c r="CW6463" s="174">
        <v>5</v>
      </c>
      <c r="CX6463" s="174">
        <v>1021.163</v>
      </c>
    </row>
    <row r="6464" spans="84:102" x14ac:dyDescent="0.25">
      <c r="CF6464" s="3" t="s">
        <v>3073</v>
      </c>
      <c r="CG6464" s="174">
        <v>2964</v>
      </c>
      <c r="CH6464" s="174">
        <v>155547</v>
      </c>
      <c r="CI6464" s="174">
        <v>5</v>
      </c>
      <c r="CJ6464" s="174">
        <v>1020.933</v>
      </c>
      <c r="CK6464" s="174">
        <v>1020.933</v>
      </c>
      <c r="CU6464" s="174">
        <v>2964</v>
      </c>
      <c r="CV6464" s="174">
        <v>155547</v>
      </c>
      <c r="CW6464" s="174">
        <v>5</v>
      </c>
      <c r="CX6464" s="174">
        <v>1020.933</v>
      </c>
    </row>
    <row r="6465" spans="84:102" x14ac:dyDescent="0.25">
      <c r="CF6465" s="3" t="s">
        <v>3073</v>
      </c>
      <c r="CG6465" s="174">
        <v>68396</v>
      </c>
      <c r="CH6465" s="174">
        <v>166</v>
      </c>
      <c r="CI6465" s="174">
        <v>5</v>
      </c>
      <c r="CJ6465" s="174">
        <v>1020.776</v>
      </c>
      <c r="CK6465" s="174">
        <v>1020.776</v>
      </c>
      <c r="CU6465" s="174">
        <v>68396</v>
      </c>
      <c r="CV6465" s="174">
        <v>166</v>
      </c>
      <c r="CW6465" s="174">
        <v>5</v>
      </c>
      <c r="CX6465" s="174">
        <v>1020.776</v>
      </c>
    </row>
    <row r="6466" spans="84:102" x14ac:dyDescent="0.25">
      <c r="CF6466" s="3" t="s">
        <v>3073</v>
      </c>
      <c r="CG6466" s="174">
        <v>3288</v>
      </c>
      <c r="CH6466" s="174">
        <v>160471</v>
      </c>
      <c r="CI6466" s="174">
        <v>5</v>
      </c>
      <c r="CJ6466" s="174">
        <v>1020.486</v>
      </c>
      <c r="CK6466" s="174">
        <v>1020.486</v>
      </c>
      <c r="CU6466" s="174">
        <v>3288</v>
      </c>
      <c r="CV6466" s="174">
        <v>160471</v>
      </c>
      <c r="CW6466" s="174">
        <v>5</v>
      </c>
      <c r="CX6466" s="174">
        <v>1020.486</v>
      </c>
    </row>
    <row r="6467" spans="84:102" x14ac:dyDescent="0.25">
      <c r="CF6467" s="3" t="s">
        <v>3073</v>
      </c>
      <c r="CG6467" s="174">
        <v>98971</v>
      </c>
      <c r="CH6467" s="174">
        <v>766</v>
      </c>
      <c r="CI6467" s="174">
        <v>5</v>
      </c>
      <c r="CJ6467" s="174">
        <v>1020.275</v>
      </c>
      <c r="CK6467" s="174">
        <v>1020.275</v>
      </c>
      <c r="CU6467" s="174">
        <v>98971</v>
      </c>
      <c r="CV6467" s="174">
        <v>766</v>
      </c>
      <c r="CW6467" s="174">
        <v>5</v>
      </c>
      <c r="CX6467" s="174">
        <v>1020.275</v>
      </c>
    </row>
    <row r="6468" spans="84:102" x14ac:dyDescent="0.25">
      <c r="CF6468" s="3" t="s">
        <v>3073</v>
      </c>
      <c r="CG6468" s="174">
        <v>63650</v>
      </c>
      <c r="CH6468" s="174">
        <v>73</v>
      </c>
      <c r="CI6468" s="174">
        <v>5</v>
      </c>
      <c r="CJ6468" s="174">
        <v>1020.19</v>
      </c>
      <c r="CK6468" s="174">
        <v>1020.19</v>
      </c>
      <c r="CU6468" s="174">
        <v>63650</v>
      </c>
      <c r="CV6468" s="174">
        <v>73</v>
      </c>
      <c r="CW6468" s="174">
        <v>5</v>
      </c>
      <c r="CX6468" s="174">
        <v>1020.19</v>
      </c>
    </row>
    <row r="6469" spans="84:102" x14ac:dyDescent="0.25">
      <c r="CF6469" s="3" t="s">
        <v>3073</v>
      </c>
      <c r="CG6469" s="174">
        <v>182851</v>
      </c>
      <c r="CH6469" s="174">
        <v>3465</v>
      </c>
      <c r="CI6469" s="174">
        <v>5</v>
      </c>
      <c r="CJ6469" s="174">
        <v>1019.997</v>
      </c>
      <c r="CK6469" s="174">
        <v>1019.997</v>
      </c>
      <c r="CU6469" s="174">
        <v>182851</v>
      </c>
      <c r="CV6469" s="174">
        <v>3465</v>
      </c>
      <c r="CW6469" s="174">
        <v>5</v>
      </c>
      <c r="CX6469" s="174">
        <v>1019.997</v>
      </c>
    </row>
    <row r="6470" spans="84:102" x14ac:dyDescent="0.25">
      <c r="CF6470" s="3" t="s">
        <v>3073</v>
      </c>
      <c r="CG6470" s="174">
        <v>53742</v>
      </c>
      <c r="CH6470" s="174">
        <v>1807</v>
      </c>
      <c r="CI6470" s="174">
        <v>5</v>
      </c>
      <c r="CJ6470" s="174">
        <v>1019.841</v>
      </c>
      <c r="CK6470" s="174">
        <v>1019.841</v>
      </c>
      <c r="CU6470" s="174">
        <v>53742</v>
      </c>
      <c r="CV6470" s="174">
        <v>1807</v>
      </c>
      <c r="CW6470" s="174">
        <v>5</v>
      </c>
      <c r="CX6470" s="174">
        <v>1019.841</v>
      </c>
    </row>
    <row r="6471" spans="84:102" x14ac:dyDescent="0.25">
      <c r="CF6471" s="3" t="s">
        <v>3073</v>
      </c>
      <c r="CG6471" s="174">
        <v>2761</v>
      </c>
      <c r="CH6471" s="174">
        <v>144349</v>
      </c>
      <c r="CI6471" s="174">
        <v>5</v>
      </c>
      <c r="CJ6471" s="174">
        <v>1019.528</v>
      </c>
      <c r="CK6471" s="174">
        <v>1019.528</v>
      </c>
      <c r="CU6471" s="174">
        <v>2761</v>
      </c>
      <c r="CV6471" s="174">
        <v>144349</v>
      </c>
      <c r="CW6471" s="174">
        <v>5</v>
      </c>
      <c r="CX6471" s="174">
        <v>1019.528</v>
      </c>
    </row>
    <row r="6472" spans="84:102" x14ac:dyDescent="0.25">
      <c r="CF6472" s="3" t="s">
        <v>3073</v>
      </c>
      <c r="CG6472" s="174">
        <v>2501</v>
      </c>
      <c r="CH6472" s="174">
        <v>33847</v>
      </c>
      <c r="CI6472" s="174">
        <v>5</v>
      </c>
      <c r="CJ6472" s="174">
        <v>1019.05</v>
      </c>
      <c r="CK6472" s="174">
        <v>1019.05</v>
      </c>
      <c r="CU6472" s="174">
        <v>2501</v>
      </c>
      <c r="CV6472" s="174">
        <v>33847</v>
      </c>
      <c r="CW6472" s="174">
        <v>5</v>
      </c>
      <c r="CX6472" s="174">
        <v>1019.05</v>
      </c>
    </row>
    <row r="6473" spans="84:102" x14ac:dyDescent="0.25">
      <c r="CF6473" s="3" t="s">
        <v>3073</v>
      </c>
      <c r="CG6473" s="174">
        <v>96328</v>
      </c>
      <c r="CH6473" s="174">
        <v>1488</v>
      </c>
      <c r="CI6473" s="174">
        <v>5</v>
      </c>
      <c r="CJ6473" s="174">
        <v>1019.022</v>
      </c>
      <c r="CK6473" s="174">
        <v>1019.022</v>
      </c>
      <c r="CU6473" s="174">
        <v>96328</v>
      </c>
      <c r="CV6473" s="174">
        <v>1488</v>
      </c>
      <c r="CW6473" s="174">
        <v>5</v>
      </c>
      <c r="CX6473" s="174">
        <v>1019.022</v>
      </c>
    </row>
    <row r="6474" spans="84:102" x14ac:dyDescent="0.25">
      <c r="CF6474" s="3" t="s">
        <v>3073</v>
      </c>
      <c r="CG6474" s="174">
        <v>1911</v>
      </c>
      <c r="CH6474" s="174">
        <v>69599</v>
      </c>
      <c r="CI6474" s="174">
        <v>5</v>
      </c>
      <c r="CJ6474" s="174">
        <v>1018.572</v>
      </c>
      <c r="CK6474" s="174">
        <v>1018.572</v>
      </c>
      <c r="CU6474" s="174">
        <v>1911</v>
      </c>
      <c r="CV6474" s="174">
        <v>69599</v>
      </c>
      <c r="CW6474" s="174">
        <v>5</v>
      </c>
      <c r="CX6474" s="174">
        <v>1018.572</v>
      </c>
    </row>
    <row r="6475" spans="84:102" x14ac:dyDescent="0.25">
      <c r="CF6475" s="3" t="s">
        <v>3073</v>
      </c>
      <c r="CG6475" s="174">
        <v>22</v>
      </c>
      <c r="CH6475" s="174">
        <v>62223</v>
      </c>
      <c r="CI6475" s="174">
        <v>5</v>
      </c>
      <c r="CJ6475" s="174">
        <v>1018.563</v>
      </c>
      <c r="CK6475" s="174">
        <v>1018.563</v>
      </c>
      <c r="CU6475" s="174">
        <v>22</v>
      </c>
      <c r="CV6475" s="174">
        <v>62223</v>
      </c>
      <c r="CW6475" s="174">
        <v>5</v>
      </c>
      <c r="CX6475" s="174">
        <v>1018.563</v>
      </c>
    </row>
    <row r="6476" spans="84:102" x14ac:dyDescent="0.25">
      <c r="CF6476" s="3" t="s">
        <v>3073</v>
      </c>
      <c r="CG6476" s="174">
        <v>87163</v>
      </c>
      <c r="CH6476" s="174">
        <v>3572</v>
      </c>
      <c r="CI6476" s="174">
        <v>5</v>
      </c>
      <c r="CJ6476" s="174">
        <v>1017.984</v>
      </c>
      <c r="CK6476" s="174">
        <v>1017.984</v>
      </c>
      <c r="CU6476" s="174">
        <v>87163</v>
      </c>
      <c r="CV6476" s="174">
        <v>3572</v>
      </c>
      <c r="CW6476" s="174">
        <v>5</v>
      </c>
      <c r="CX6476" s="174">
        <v>1017.984</v>
      </c>
    </row>
    <row r="6477" spans="84:102" x14ac:dyDescent="0.25">
      <c r="CF6477" s="3" t="s">
        <v>3073</v>
      </c>
      <c r="CG6477" s="174">
        <v>372</v>
      </c>
      <c r="CH6477" s="174">
        <v>80564</v>
      </c>
      <c r="CI6477" s="174">
        <v>5</v>
      </c>
      <c r="CJ6477" s="174">
        <v>1017.9829999999999</v>
      </c>
      <c r="CK6477" s="174">
        <v>1017.9829999999999</v>
      </c>
      <c r="CU6477" s="174">
        <v>372</v>
      </c>
      <c r="CV6477" s="174">
        <v>80564</v>
      </c>
      <c r="CW6477" s="174">
        <v>5</v>
      </c>
      <c r="CX6477" s="174">
        <v>1017.9829999999999</v>
      </c>
    </row>
    <row r="6478" spans="84:102" x14ac:dyDescent="0.25">
      <c r="CF6478" s="3" t="s">
        <v>3073</v>
      </c>
      <c r="CG6478" s="174">
        <v>1246</v>
      </c>
      <c r="CH6478" s="174">
        <v>126687</v>
      </c>
      <c r="CI6478" s="174">
        <v>5</v>
      </c>
      <c r="CJ6478" s="174">
        <v>1017.967</v>
      </c>
      <c r="CK6478" s="174">
        <v>1017.967</v>
      </c>
      <c r="CU6478" s="174">
        <v>1246</v>
      </c>
      <c r="CV6478" s="174">
        <v>126687</v>
      </c>
      <c r="CW6478" s="174">
        <v>5</v>
      </c>
      <c r="CX6478" s="174">
        <v>1017.967</v>
      </c>
    </row>
    <row r="6479" spans="84:102" x14ac:dyDescent="0.25">
      <c r="CF6479" s="3" t="s">
        <v>3073</v>
      </c>
      <c r="CG6479" s="174">
        <v>134799</v>
      </c>
      <c r="CH6479" s="174">
        <v>2722</v>
      </c>
      <c r="CI6479" s="174">
        <v>5</v>
      </c>
      <c r="CJ6479" s="174">
        <v>1017.864</v>
      </c>
      <c r="CK6479" s="174">
        <v>1017.864</v>
      </c>
      <c r="CU6479" s="174">
        <v>134799</v>
      </c>
      <c r="CV6479" s="174">
        <v>2722</v>
      </c>
      <c r="CW6479" s="174">
        <v>5</v>
      </c>
      <c r="CX6479" s="174">
        <v>1017.864</v>
      </c>
    </row>
    <row r="6480" spans="84:102" x14ac:dyDescent="0.25">
      <c r="CF6480" s="3" t="s">
        <v>3073</v>
      </c>
      <c r="CG6480" s="174">
        <v>1807</v>
      </c>
      <c r="CH6480" s="174">
        <v>53742</v>
      </c>
      <c r="CI6480" s="174">
        <v>5</v>
      </c>
      <c r="CJ6480" s="174">
        <v>1017.6660000000001</v>
      </c>
      <c r="CK6480" s="174">
        <v>1017.6660000000001</v>
      </c>
      <c r="CU6480" s="174">
        <v>1807</v>
      </c>
      <c r="CV6480" s="174">
        <v>53742</v>
      </c>
      <c r="CW6480" s="174">
        <v>5</v>
      </c>
      <c r="CX6480" s="174">
        <v>1017.6660000000001</v>
      </c>
    </row>
    <row r="6481" spans="84:102" x14ac:dyDescent="0.25">
      <c r="CF6481" s="3" t="s">
        <v>3073</v>
      </c>
      <c r="CG6481" s="174">
        <v>182001</v>
      </c>
      <c r="CH6481" s="174">
        <v>3453</v>
      </c>
      <c r="CI6481" s="174">
        <v>5</v>
      </c>
      <c r="CJ6481" s="174">
        <v>1017.3869999999999</v>
      </c>
      <c r="CK6481" s="174">
        <v>1017.3869999999999</v>
      </c>
      <c r="CU6481" s="174">
        <v>182001</v>
      </c>
      <c r="CV6481" s="174">
        <v>3453</v>
      </c>
      <c r="CW6481" s="174">
        <v>5</v>
      </c>
      <c r="CX6481" s="174">
        <v>1017.3869999999999</v>
      </c>
    </row>
    <row r="6482" spans="84:102" x14ac:dyDescent="0.25">
      <c r="CF6482" s="3" t="s">
        <v>3073</v>
      </c>
      <c r="CG6482" s="174">
        <v>98882</v>
      </c>
      <c r="CH6482" s="174">
        <v>749</v>
      </c>
      <c r="CI6482" s="174">
        <v>5</v>
      </c>
      <c r="CJ6482" s="174">
        <v>1017.336</v>
      </c>
      <c r="CK6482" s="174">
        <v>1017.336</v>
      </c>
      <c r="CU6482" s="174">
        <v>98882</v>
      </c>
      <c r="CV6482" s="174">
        <v>749</v>
      </c>
      <c r="CW6482" s="174">
        <v>5</v>
      </c>
      <c r="CX6482" s="174">
        <v>1017.336</v>
      </c>
    </row>
    <row r="6483" spans="84:102" x14ac:dyDescent="0.25">
      <c r="CF6483" s="3" t="s">
        <v>3073</v>
      </c>
      <c r="CG6483" s="174">
        <v>70868</v>
      </c>
      <c r="CH6483" s="174">
        <v>1662</v>
      </c>
      <c r="CI6483" s="174">
        <v>5</v>
      </c>
      <c r="CJ6483" s="174">
        <v>1017.1660000000001</v>
      </c>
      <c r="CK6483" s="174">
        <v>1017.1660000000001</v>
      </c>
      <c r="CU6483" s="174">
        <v>70868</v>
      </c>
      <c r="CV6483" s="174">
        <v>1662</v>
      </c>
      <c r="CW6483" s="174">
        <v>5</v>
      </c>
      <c r="CX6483" s="174">
        <v>1017.1660000000001</v>
      </c>
    </row>
    <row r="6484" spans="84:102" x14ac:dyDescent="0.25">
      <c r="CF6484" s="3" t="s">
        <v>3073</v>
      </c>
      <c r="CG6484" s="174">
        <v>3258</v>
      </c>
      <c r="CH6484" s="174">
        <v>157924</v>
      </c>
      <c r="CI6484" s="174">
        <v>5</v>
      </c>
      <c r="CJ6484" s="174">
        <v>1017.12</v>
      </c>
      <c r="CK6484" s="174">
        <v>1017.12</v>
      </c>
      <c r="CU6484" s="174">
        <v>3258</v>
      </c>
      <c r="CV6484" s="174">
        <v>157924</v>
      </c>
      <c r="CW6484" s="174">
        <v>5</v>
      </c>
      <c r="CX6484" s="174">
        <v>1017.12</v>
      </c>
    </row>
    <row r="6485" spans="84:102" x14ac:dyDescent="0.25">
      <c r="CF6485" s="3" t="s">
        <v>3073</v>
      </c>
      <c r="CG6485" s="174">
        <v>389</v>
      </c>
      <c r="CH6485" s="174">
        <v>78009</v>
      </c>
      <c r="CI6485" s="174">
        <v>5</v>
      </c>
      <c r="CJ6485" s="174">
        <v>1016.981</v>
      </c>
      <c r="CK6485" s="174">
        <v>1016.981</v>
      </c>
      <c r="CU6485" s="174">
        <v>389</v>
      </c>
      <c r="CV6485" s="174">
        <v>78009</v>
      </c>
      <c r="CW6485" s="174">
        <v>5</v>
      </c>
      <c r="CX6485" s="174">
        <v>1016.981</v>
      </c>
    </row>
    <row r="6486" spans="84:102" x14ac:dyDescent="0.25">
      <c r="CF6486" s="3" t="s">
        <v>3073</v>
      </c>
      <c r="CG6486" s="174">
        <v>120904</v>
      </c>
      <c r="CH6486" s="174">
        <v>2001</v>
      </c>
      <c r="CI6486" s="174">
        <v>5</v>
      </c>
      <c r="CJ6486" s="174">
        <v>1016.89</v>
      </c>
      <c r="CK6486" s="174">
        <v>1016.89</v>
      </c>
      <c r="CU6486" s="174">
        <v>120904</v>
      </c>
      <c r="CV6486" s="174">
        <v>2001</v>
      </c>
      <c r="CW6486" s="174">
        <v>5</v>
      </c>
      <c r="CX6486" s="174">
        <v>1016.89</v>
      </c>
    </row>
    <row r="6487" spans="84:102" x14ac:dyDescent="0.25">
      <c r="CF6487" s="3" t="s">
        <v>3073</v>
      </c>
      <c r="CG6487" s="174">
        <v>6967</v>
      </c>
      <c r="CH6487" s="174">
        <v>2105</v>
      </c>
      <c r="CI6487" s="174">
        <v>5</v>
      </c>
      <c r="CJ6487" s="174">
        <v>1016.8819999999999</v>
      </c>
      <c r="CK6487" s="174">
        <v>1016.8819999999999</v>
      </c>
      <c r="CU6487" s="174">
        <v>6967</v>
      </c>
      <c r="CV6487" s="174">
        <v>2105</v>
      </c>
      <c r="CW6487" s="174">
        <v>5</v>
      </c>
      <c r="CX6487" s="174">
        <v>1016.8819999999999</v>
      </c>
    </row>
    <row r="6488" spans="84:102" x14ac:dyDescent="0.25">
      <c r="CF6488" s="3" t="s">
        <v>3073</v>
      </c>
      <c r="CG6488" s="174">
        <v>142116</v>
      </c>
      <c r="CH6488" s="174">
        <v>2742</v>
      </c>
      <c r="CI6488" s="174">
        <v>5</v>
      </c>
      <c r="CJ6488" s="174">
        <v>1016.85</v>
      </c>
      <c r="CK6488" s="174">
        <v>1016.85</v>
      </c>
      <c r="CU6488" s="174">
        <v>142116</v>
      </c>
      <c r="CV6488" s="174">
        <v>2742</v>
      </c>
      <c r="CW6488" s="174">
        <v>5</v>
      </c>
      <c r="CX6488" s="174">
        <v>1016.85</v>
      </c>
    </row>
    <row r="6489" spans="84:102" x14ac:dyDescent="0.25">
      <c r="CF6489" s="3" t="s">
        <v>3073</v>
      </c>
      <c r="CG6489" s="174">
        <v>3626</v>
      </c>
      <c r="CH6489" s="174">
        <v>95021</v>
      </c>
      <c r="CI6489" s="174">
        <v>5</v>
      </c>
      <c r="CJ6489" s="174">
        <v>1016.378</v>
      </c>
      <c r="CK6489" s="174">
        <v>1016.378</v>
      </c>
      <c r="CU6489" s="174">
        <v>3626</v>
      </c>
      <c r="CV6489" s="174">
        <v>95021</v>
      </c>
      <c r="CW6489" s="174">
        <v>5</v>
      </c>
      <c r="CX6489" s="174">
        <v>1016.378</v>
      </c>
    </row>
    <row r="6490" spans="84:102" x14ac:dyDescent="0.25">
      <c r="CF6490" s="3" t="s">
        <v>3073</v>
      </c>
      <c r="CG6490" s="174">
        <v>188</v>
      </c>
      <c r="CH6490" s="174">
        <v>69201</v>
      </c>
      <c r="CI6490" s="174">
        <v>5</v>
      </c>
      <c r="CJ6490" s="174">
        <v>1016.35</v>
      </c>
      <c r="CK6490" s="174">
        <v>1016.35</v>
      </c>
      <c r="CU6490" s="174">
        <v>188</v>
      </c>
      <c r="CV6490" s="174">
        <v>69201</v>
      </c>
      <c r="CW6490" s="174">
        <v>5</v>
      </c>
      <c r="CX6490" s="174">
        <v>1016.35</v>
      </c>
    </row>
    <row r="6491" spans="84:102" x14ac:dyDescent="0.25">
      <c r="CF6491" s="3" t="s">
        <v>3073</v>
      </c>
      <c r="CG6491" s="174">
        <v>59853</v>
      </c>
      <c r="CH6491" s="174">
        <v>1726</v>
      </c>
      <c r="CI6491" s="174">
        <v>5</v>
      </c>
      <c r="CJ6491" s="174">
        <v>1016.258</v>
      </c>
      <c r="CK6491" s="174">
        <v>1016.258</v>
      </c>
      <c r="CU6491" s="174">
        <v>59853</v>
      </c>
      <c r="CV6491" s="174">
        <v>1726</v>
      </c>
      <c r="CW6491" s="174">
        <v>5</v>
      </c>
      <c r="CX6491" s="174">
        <v>1016.258</v>
      </c>
    </row>
    <row r="6492" spans="84:102" x14ac:dyDescent="0.25">
      <c r="CF6492" s="3" t="s">
        <v>3073</v>
      </c>
      <c r="CG6492" s="174">
        <v>82080</v>
      </c>
      <c r="CH6492" s="174">
        <v>1590</v>
      </c>
      <c r="CI6492" s="174">
        <v>5</v>
      </c>
      <c r="CJ6492" s="174">
        <v>1016.216</v>
      </c>
      <c r="CK6492" s="174">
        <v>1016.216</v>
      </c>
      <c r="CU6492" s="174">
        <v>82080</v>
      </c>
      <c r="CV6492" s="174">
        <v>1590</v>
      </c>
      <c r="CW6492" s="174">
        <v>5</v>
      </c>
      <c r="CX6492" s="174">
        <v>1016.216</v>
      </c>
    </row>
    <row r="6493" spans="84:102" x14ac:dyDescent="0.25">
      <c r="CF6493" s="3" t="s">
        <v>3073</v>
      </c>
      <c r="CG6493" s="174">
        <v>3202</v>
      </c>
      <c r="CH6493" s="174">
        <v>156746</v>
      </c>
      <c r="CI6493" s="174">
        <v>5</v>
      </c>
      <c r="CJ6493" s="174">
        <v>1016.093</v>
      </c>
      <c r="CK6493" s="174">
        <v>1016.093</v>
      </c>
      <c r="CU6493" s="174">
        <v>3202</v>
      </c>
      <c r="CV6493" s="174">
        <v>156746</v>
      </c>
      <c r="CW6493" s="174">
        <v>5</v>
      </c>
      <c r="CX6493" s="174">
        <v>1016.093</v>
      </c>
    </row>
    <row r="6494" spans="84:102" x14ac:dyDescent="0.25">
      <c r="CF6494" s="3" t="s">
        <v>3073</v>
      </c>
      <c r="CG6494" s="174">
        <v>1261</v>
      </c>
      <c r="CH6494" s="174">
        <v>125452</v>
      </c>
      <c r="CI6494" s="174">
        <v>5</v>
      </c>
      <c r="CJ6494" s="174">
        <v>1015.929</v>
      </c>
      <c r="CK6494" s="174">
        <v>1015.929</v>
      </c>
      <c r="CU6494" s="174">
        <v>1261</v>
      </c>
      <c r="CV6494" s="174">
        <v>125452</v>
      </c>
      <c r="CW6494" s="174">
        <v>5</v>
      </c>
      <c r="CX6494" s="174">
        <v>1015.929</v>
      </c>
    </row>
    <row r="6495" spans="84:102" x14ac:dyDescent="0.25">
      <c r="CF6495" s="3" t="s">
        <v>3073</v>
      </c>
      <c r="CG6495" s="174">
        <v>1212</v>
      </c>
      <c r="CH6495" s="174">
        <v>132932</v>
      </c>
      <c r="CI6495" s="174">
        <v>5</v>
      </c>
      <c r="CJ6495" s="174">
        <v>1015.814</v>
      </c>
      <c r="CK6495" s="174">
        <v>1015.814</v>
      </c>
      <c r="CU6495" s="174">
        <v>1212</v>
      </c>
      <c r="CV6495" s="174">
        <v>132932</v>
      </c>
      <c r="CW6495" s="174">
        <v>5</v>
      </c>
      <c r="CX6495" s="174">
        <v>1015.814</v>
      </c>
    </row>
    <row r="6496" spans="84:102" x14ac:dyDescent="0.25">
      <c r="CF6496" s="3" t="s">
        <v>3073</v>
      </c>
      <c r="CG6496" s="174">
        <v>93392</v>
      </c>
      <c r="CH6496" s="174">
        <v>688</v>
      </c>
      <c r="CI6496" s="174">
        <v>5</v>
      </c>
      <c r="CJ6496" s="174">
        <v>1015.3440000000001</v>
      </c>
      <c r="CK6496" s="174">
        <v>1015.3440000000001</v>
      </c>
      <c r="CU6496" s="174">
        <v>93392</v>
      </c>
      <c r="CV6496" s="174">
        <v>688</v>
      </c>
      <c r="CW6496" s="174">
        <v>5</v>
      </c>
      <c r="CX6496" s="174">
        <v>1015.3440000000001</v>
      </c>
    </row>
    <row r="6497" spans="84:102" x14ac:dyDescent="0.25">
      <c r="CF6497" s="3" t="s">
        <v>3073</v>
      </c>
      <c r="CG6497" s="174">
        <v>3401</v>
      </c>
      <c r="CH6497" s="174">
        <v>173747</v>
      </c>
      <c r="CI6497" s="174">
        <v>5</v>
      </c>
      <c r="CJ6497" s="174">
        <v>1015.187</v>
      </c>
      <c r="CK6497" s="174">
        <v>1015.187</v>
      </c>
      <c r="CU6497" s="174">
        <v>3401</v>
      </c>
      <c r="CV6497" s="174">
        <v>173747</v>
      </c>
      <c r="CW6497" s="174">
        <v>5</v>
      </c>
      <c r="CX6497" s="174">
        <v>1015.187</v>
      </c>
    </row>
    <row r="6498" spans="84:102" x14ac:dyDescent="0.25">
      <c r="CF6498" s="3" t="s">
        <v>3073</v>
      </c>
      <c r="CG6498" s="174">
        <v>156746</v>
      </c>
      <c r="CH6498" s="174">
        <v>3202</v>
      </c>
      <c r="CI6498" s="174">
        <v>5</v>
      </c>
      <c r="CJ6498" s="174">
        <v>1014.811</v>
      </c>
      <c r="CK6498" s="174">
        <v>1014.811</v>
      </c>
      <c r="CU6498" s="174">
        <v>156746</v>
      </c>
      <c r="CV6498" s="174">
        <v>3202</v>
      </c>
      <c r="CW6498" s="174">
        <v>5</v>
      </c>
      <c r="CX6498" s="174">
        <v>1014.811</v>
      </c>
    </row>
    <row r="6499" spans="84:102" x14ac:dyDescent="0.25">
      <c r="CF6499" s="3" t="s">
        <v>3073</v>
      </c>
      <c r="CG6499" s="174">
        <v>481</v>
      </c>
      <c r="CH6499" s="174">
        <v>84953</v>
      </c>
      <c r="CI6499" s="174">
        <v>5</v>
      </c>
      <c r="CJ6499" s="174">
        <v>1014.138</v>
      </c>
      <c r="CK6499" s="174">
        <v>1014.138</v>
      </c>
      <c r="CU6499" s="174">
        <v>481</v>
      </c>
      <c r="CV6499" s="174">
        <v>84953</v>
      </c>
      <c r="CW6499" s="174">
        <v>5</v>
      </c>
      <c r="CX6499" s="174">
        <v>1014.138</v>
      </c>
    </row>
    <row r="6500" spans="84:102" x14ac:dyDescent="0.25">
      <c r="CF6500" s="3" t="s">
        <v>3073</v>
      </c>
      <c r="CG6500" s="174">
        <v>6395</v>
      </c>
      <c r="CH6500" s="174">
        <v>2097</v>
      </c>
      <c r="CI6500" s="174">
        <v>5</v>
      </c>
      <c r="CJ6500" s="174">
        <v>1013.8869999999999</v>
      </c>
      <c r="CK6500" s="174">
        <v>1013.8869999999999</v>
      </c>
      <c r="CU6500" s="174">
        <v>6395</v>
      </c>
      <c r="CV6500" s="174">
        <v>2097</v>
      </c>
      <c r="CW6500" s="174">
        <v>5</v>
      </c>
      <c r="CX6500" s="174">
        <v>1013.8869999999999</v>
      </c>
    </row>
    <row r="6501" spans="84:102" x14ac:dyDescent="0.25">
      <c r="CF6501" s="3" t="s">
        <v>3073</v>
      </c>
      <c r="CG6501" s="174">
        <v>67714</v>
      </c>
      <c r="CH6501" s="174">
        <v>1688</v>
      </c>
      <c r="CI6501" s="174">
        <v>5</v>
      </c>
      <c r="CJ6501" s="174">
        <v>1013.771</v>
      </c>
      <c r="CK6501" s="174">
        <v>1013.771</v>
      </c>
      <c r="CU6501" s="174">
        <v>67714</v>
      </c>
      <c r="CV6501" s="174">
        <v>1688</v>
      </c>
      <c r="CW6501" s="174">
        <v>5</v>
      </c>
      <c r="CX6501" s="174">
        <v>1013.771</v>
      </c>
    </row>
    <row r="6502" spans="84:102" x14ac:dyDescent="0.25">
      <c r="CF6502" s="3" t="s">
        <v>3073</v>
      </c>
      <c r="CG6502" s="174">
        <v>159723</v>
      </c>
      <c r="CH6502" s="174">
        <v>3239</v>
      </c>
      <c r="CI6502" s="174">
        <v>5</v>
      </c>
      <c r="CJ6502" s="174">
        <v>1013.511</v>
      </c>
      <c r="CK6502" s="174">
        <v>1013.511</v>
      </c>
      <c r="CU6502" s="174">
        <v>159723</v>
      </c>
      <c r="CV6502" s="174">
        <v>3239</v>
      </c>
      <c r="CW6502" s="174">
        <v>5</v>
      </c>
      <c r="CX6502" s="174">
        <v>1013.511</v>
      </c>
    </row>
    <row r="6503" spans="84:102" x14ac:dyDescent="0.25">
      <c r="CF6503" s="3" t="s">
        <v>3073</v>
      </c>
      <c r="CG6503" s="174">
        <v>110608</v>
      </c>
      <c r="CH6503" s="174">
        <v>1409</v>
      </c>
      <c r="CI6503" s="174">
        <v>5</v>
      </c>
      <c r="CJ6503" s="174">
        <v>1013.428</v>
      </c>
      <c r="CK6503" s="174">
        <v>1013.428</v>
      </c>
      <c r="CU6503" s="174">
        <v>110608</v>
      </c>
      <c r="CV6503" s="174">
        <v>1409</v>
      </c>
      <c r="CW6503" s="174">
        <v>5</v>
      </c>
      <c r="CX6503" s="174">
        <v>1013.428</v>
      </c>
    </row>
    <row r="6504" spans="84:102" x14ac:dyDescent="0.25">
      <c r="CF6504" s="3" t="s">
        <v>3073</v>
      </c>
      <c r="CG6504" s="174">
        <v>1106</v>
      </c>
      <c r="CH6504" s="174">
        <v>136740</v>
      </c>
      <c r="CI6504" s="174">
        <v>5</v>
      </c>
      <c r="CJ6504" s="174">
        <v>1013.384</v>
      </c>
      <c r="CK6504" s="174">
        <v>1013.384</v>
      </c>
      <c r="CU6504" s="174">
        <v>1106</v>
      </c>
      <c r="CV6504" s="174">
        <v>136740</v>
      </c>
      <c r="CW6504" s="174">
        <v>5</v>
      </c>
      <c r="CX6504" s="174">
        <v>1013.384</v>
      </c>
    </row>
    <row r="6505" spans="84:102" x14ac:dyDescent="0.25">
      <c r="CF6505" s="3" t="s">
        <v>3073</v>
      </c>
      <c r="CG6505" s="174">
        <v>1675</v>
      </c>
      <c r="CH6505" s="174">
        <v>69413</v>
      </c>
      <c r="CI6505" s="174">
        <v>5</v>
      </c>
      <c r="CJ6505" s="174">
        <v>1012.506</v>
      </c>
      <c r="CK6505" s="174">
        <v>1012.506</v>
      </c>
      <c r="CU6505" s="174">
        <v>1675</v>
      </c>
      <c r="CV6505" s="174">
        <v>69413</v>
      </c>
      <c r="CW6505" s="174">
        <v>5</v>
      </c>
      <c r="CX6505" s="174">
        <v>1012.506</v>
      </c>
    </row>
    <row r="6506" spans="84:102" x14ac:dyDescent="0.25">
      <c r="CF6506" s="3" t="s">
        <v>3073</v>
      </c>
      <c r="CG6506" s="174">
        <v>240</v>
      </c>
      <c r="CH6506" s="174">
        <v>70530</v>
      </c>
      <c r="CI6506" s="174">
        <v>5</v>
      </c>
      <c r="CJ6506" s="174">
        <v>1012.177</v>
      </c>
      <c r="CK6506" s="174">
        <v>1012.177</v>
      </c>
      <c r="CU6506" s="174">
        <v>240</v>
      </c>
      <c r="CV6506" s="174">
        <v>70530</v>
      </c>
      <c r="CW6506" s="174">
        <v>5</v>
      </c>
      <c r="CX6506" s="174">
        <v>1012.177</v>
      </c>
    </row>
    <row r="6507" spans="84:102" x14ac:dyDescent="0.25">
      <c r="CF6507" s="3" t="s">
        <v>3073</v>
      </c>
      <c r="CG6507" s="174">
        <v>151102</v>
      </c>
      <c r="CH6507" s="174">
        <v>2937</v>
      </c>
      <c r="CI6507" s="174">
        <v>5</v>
      </c>
      <c r="CJ6507" s="174">
        <v>1012.159</v>
      </c>
      <c r="CK6507" s="174">
        <v>1012.159</v>
      </c>
      <c r="CU6507" s="174">
        <v>151102</v>
      </c>
      <c r="CV6507" s="174">
        <v>2937</v>
      </c>
      <c r="CW6507" s="174">
        <v>5</v>
      </c>
      <c r="CX6507" s="174">
        <v>1012.159</v>
      </c>
    </row>
    <row r="6508" spans="84:102" x14ac:dyDescent="0.25">
      <c r="CF6508" s="3" t="s">
        <v>3073</v>
      </c>
      <c r="CG6508" s="174">
        <v>180307</v>
      </c>
      <c r="CH6508" s="174">
        <v>3455</v>
      </c>
      <c r="CI6508" s="174">
        <v>5</v>
      </c>
      <c r="CJ6508" s="174">
        <v>1012.066</v>
      </c>
      <c r="CK6508" s="174">
        <v>1012.066</v>
      </c>
      <c r="CU6508" s="174">
        <v>180307</v>
      </c>
      <c r="CV6508" s="174">
        <v>3455</v>
      </c>
      <c r="CW6508" s="174">
        <v>5</v>
      </c>
      <c r="CX6508" s="174">
        <v>1012.066</v>
      </c>
    </row>
    <row r="6509" spans="84:102" x14ac:dyDescent="0.25">
      <c r="CF6509" s="3" t="s">
        <v>3073</v>
      </c>
      <c r="CG6509" s="174">
        <v>67240</v>
      </c>
      <c r="CH6509" s="174">
        <v>123</v>
      </c>
      <c r="CI6509" s="174">
        <v>5</v>
      </c>
      <c r="CJ6509" s="174">
        <v>1011.994</v>
      </c>
      <c r="CK6509" s="174">
        <v>1011.994</v>
      </c>
      <c r="CU6509" s="174">
        <v>67240</v>
      </c>
      <c r="CV6509" s="174">
        <v>123</v>
      </c>
      <c r="CW6509" s="174">
        <v>5</v>
      </c>
      <c r="CX6509" s="174">
        <v>1011.994</v>
      </c>
    </row>
    <row r="6510" spans="84:102" x14ac:dyDescent="0.25">
      <c r="CF6510" s="3" t="s">
        <v>3073</v>
      </c>
      <c r="CG6510" s="174">
        <v>2143</v>
      </c>
      <c r="CH6510" s="174">
        <v>11508</v>
      </c>
      <c r="CI6510" s="174">
        <v>5</v>
      </c>
      <c r="CJ6510" s="174">
        <v>1011.898</v>
      </c>
      <c r="CK6510" s="174">
        <v>1011.898</v>
      </c>
      <c r="CU6510" s="174">
        <v>2143</v>
      </c>
      <c r="CV6510" s="174">
        <v>11508</v>
      </c>
      <c r="CW6510" s="174">
        <v>5</v>
      </c>
      <c r="CX6510" s="174">
        <v>1011.898</v>
      </c>
    </row>
    <row r="6511" spans="84:102" x14ac:dyDescent="0.25">
      <c r="CF6511" s="3" t="s">
        <v>3073</v>
      </c>
      <c r="CG6511" s="174">
        <v>114235</v>
      </c>
      <c r="CH6511" s="174">
        <v>964</v>
      </c>
      <c r="CI6511" s="174">
        <v>5</v>
      </c>
      <c r="CJ6511" s="174">
        <v>1011.635</v>
      </c>
      <c r="CK6511" s="174">
        <v>1011.635</v>
      </c>
      <c r="CU6511" s="174">
        <v>114235</v>
      </c>
      <c r="CV6511" s="174">
        <v>964</v>
      </c>
      <c r="CW6511" s="174">
        <v>5</v>
      </c>
      <c r="CX6511" s="174">
        <v>1011.635</v>
      </c>
    </row>
    <row r="6512" spans="84:102" x14ac:dyDescent="0.25">
      <c r="CF6512" s="3" t="s">
        <v>3073</v>
      </c>
      <c r="CG6512" s="174">
        <v>3044</v>
      </c>
      <c r="CH6512" s="174">
        <v>167525</v>
      </c>
      <c r="CI6512" s="174">
        <v>5</v>
      </c>
      <c r="CJ6512" s="174">
        <v>1011.456</v>
      </c>
      <c r="CK6512" s="174">
        <v>1011.456</v>
      </c>
      <c r="CU6512" s="174">
        <v>3044</v>
      </c>
      <c r="CV6512" s="174">
        <v>167525</v>
      </c>
      <c r="CW6512" s="174">
        <v>5</v>
      </c>
      <c r="CX6512" s="174">
        <v>1011.456</v>
      </c>
    </row>
    <row r="6513" spans="84:102" x14ac:dyDescent="0.25">
      <c r="CF6513" s="3" t="s">
        <v>3073</v>
      </c>
      <c r="CG6513" s="174">
        <v>80809</v>
      </c>
      <c r="CH6513" s="174">
        <v>1575</v>
      </c>
      <c r="CI6513" s="174">
        <v>5</v>
      </c>
      <c r="CJ6513" s="174">
        <v>1011.343</v>
      </c>
      <c r="CK6513" s="174">
        <v>1011.343</v>
      </c>
      <c r="CU6513" s="174">
        <v>80809</v>
      </c>
      <c r="CV6513" s="174">
        <v>1575</v>
      </c>
      <c r="CW6513" s="174">
        <v>5</v>
      </c>
      <c r="CX6513" s="174">
        <v>1011.343</v>
      </c>
    </row>
    <row r="6514" spans="84:102" x14ac:dyDescent="0.25">
      <c r="CF6514" s="3" t="s">
        <v>3073</v>
      </c>
      <c r="CG6514" s="174">
        <v>1776</v>
      </c>
      <c r="CH6514" s="174">
        <v>55789</v>
      </c>
      <c r="CI6514" s="174">
        <v>5</v>
      </c>
      <c r="CJ6514" s="174">
        <v>1011.136</v>
      </c>
      <c r="CK6514" s="174">
        <v>1011.136</v>
      </c>
      <c r="CU6514" s="174">
        <v>1776</v>
      </c>
      <c r="CV6514" s="174">
        <v>55789</v>
      </c>
      <c r="CW6514" s="174">
        <v>5</v>
      </c>
      <c r="CX6514" s="174">
        <v>1011.136</v>
      </c>
    </row>
    <row r="6515" spans="84:102" x14ac:dyDescent="0.25">
      <c r="CF6515" s="3" t="s">
        <v>3073</v>
      </c>
      <c r="CG6515" s="174">
        <v>61333</v>
      </c>
      <c r="CH6515" s="174">
        <v>3507</v>
      </c>
      <c r="CI6515" s="174">
        <v>5</v>
      </c>
      <c r="CJ6515" s="174">
        <v>1010.655</v>
      </c>
      <c r="CK6515" s="174">
        <v>1010.655</v>
      </c>
      <c r="CU6515" s="174">
        <v>61333</v>
      </c>
      <c r="CV6515" s="174">
        <v>3507</v>
      </c>
      <c r="CW6515" s="174">
        <v>5</v>
      </c>
      <c r="CX6515" s="174">
        <v>1010.655</v>
      </c>
    </row>
    <row r="6516" spans="84:102" x14ac:dyDescent="0.25">
      <c r="CF6516" s="3" t="s">
        <v>3073</v>
      </c>
      <c r="CG6516" s="174">
        <v>147724</v>
      </c>
      <c r="CH6516" s="174">
        <v>2811</v>
      </c>
      <c r="CI6516" s="174">
        <v>5</v>
      </c>
      <c r="CJ6516" s="174">
        <v>1010.615</v>
      </c>
      <c r="CK6516" s="174">
        <v>1010.615</v>
      </c>
      <c r="CU6516" s="174">
        <v>147724</v>
      </c>
      <c r="CV6516" s="174">
        <v>2811</v>
      </c>
      <c r="CW6516" s="174">
        <v>5</v>
      </c>
      <c r="CX6516" s="174">
        <v>1010.615</v>
      </c>
    </row>
    <row r="6517" spans="84:102" x14ac:dyDescent="0.25">
      <c r="CF6517" s="3" t="s">
        <v>3073</v>
      </c>
      <c r="CG6517" s="174">
        <v>3465</v>
      </c>
      <c r="CH6517" s="174">
        <v>182851</v>
      </c>
      <c r="CI6517" s="174">
        <v>5</v>
      </c>
      <c r="CJ6517" s="174">
        <v>1010.538</v>
      </c>
      <c r="CK6517" s="174">
        <v>1010.538</v>
      </c>
      <c r="CU6517" s="174">
        <v>3465</v>
      </c>
      <c r="CV6517" s="174">
        <v>182851</v>
      </c>
      <c r="CW6517" s="174">
        <v>5</v>
      </c>
      <c r="CX6517" s="174">
        <v>1010.538</v>
      </c>
    </row>
    <row r="6518" spans="84:102" x14ac:dyDescent="0.25">
      <c r="CF6518" s="3" t="s">
        <v>3073</v>
      </c>
      <c r="CG6518" s="174">
        <v>93472</v>
      </c>
      <c r="CH6518" s="174">
        <v>675</v>
      </c>
      <c r="CI6518" s="174">
        <v>5</v>
      </c>
      <c r="CJ6518" s="174">
        <v>1010.25</v>
      </c>
      <c r="CK6518" s="174">
        <v>1010.25</v>
      </c>
      <c r="CU6518" s="174">
        <v>93472</v>
      </c>
      <c r="CV6518" s="174">
        <v>675</v>
      </c>
      <c r="CW6518" s="174">
        <v>5</v>
      </c>
      <c r="CX6518" s="174">
        <v>1010.25</v>
      </c>
    </row>
    <row r="6519" spans="84:102" x14ac:dyDescent="0.25">
      <c r="CF6519" s="3" t="s">
        <v>3073</v>
      </c>
      <c r="CG6519" s="174">
        <v>2600</v>
      </c>
      <c r="CH6519" s="174">
        <v>43254</v>
      </c>
      <c r="CI6519" s="174">
        <v>5</v>
      </c>
      <c r="CJ6519" s="174">
        <v>1010.097</v>
      </c>
      <c r="CK6519" s="174">
        <v>1010.097</v>
      </c>
      <c r="CU6519" s="174">
        <v>2600</v>
      </c>
      <c r="CV6519" s="174">
        <v>43254</v>
      </c>
      <c r="CW6519" s="174">
        <v>5</v>
      </c>
      <c r="CX6519" s="174">
        <v>1010.097</v>
      </c>
    </row>
    <row r="6520" spans="84:102" x14ac:dyDescent="0.25">
      <c r="CF6520" s="3" t="s">
        <v>3073</v>
      </c>
      <c r="CG6520" s="174">
        <v>2102</v>
      </c>
      <c r="CH6520" s="174">
        <v>7050</v>
      </c>
      <c r="CI6520" s="174">
        <v>5</v>
      </c>
      <c r="CJ6520" s="174">
        <v>1009.999</v>
      </c>
      <c r="CK6520" s="174">
        <v>1009.999</v>
      </c>
      <c r="CU6520" s="174">
        <v>2102</v>
      </c>
      <c r="CV6520" s="174">
        <v>7050</v>
      </c>
      <c r="CW6520" s="174">
        <v>5</v>
      </c>
      <c r="CX6520" s="174">
        <v>1009.999</v>
      </c>
    </row>
    <row r="6521" spans="84:102" x14ac:dyDescent="0.25">
      <c r="CF6521" s="3" t="s">
        <v>3073</v>
      </c>
      <c r="CG6521" s="174">
        <v>16588</v>
      </c>
      <c r="CH6521" s="174">
        <v>2197</v>
      </c>
      <c r="CI6521" s="174">
        <v>5</v>
      </c>
      <c r="CJ6521" s="174">
        <v>1009.961</v>
      </c>
      <c r="CK6521" s="174">
        <v>1009.961</v>
      </c>
      <c r="CU6521" s="174">
        <v>16588</v>
      </c>
      <c r="CV6521" s="174">
        <v>2197</v>
      </c>
      <c r="CW6521" s="174">
        <v>5</v>
      </c>
      <c r="CX6521" s="174">
        <v>1009.961</v>
      </c>
    </row>
    <row r="6522" spans="84:102" x14ac:dyDescent="0.25">
      <c r="CF6522" s="3" t="s">
        <v>3073</v>
      </c>
      <c r="CG6522" s="174">
        <v>735</v>
      </c>
      <c r="CH6522" s="174">
        <v>96466</v>
      </c>
      <c r="CI6522" s="174">
        <v>5</v>
      </c>
      <c r="CJ6522" s="174">
        <v>1009.936</v>
      </c>
      <c r="CK6522" s="174">
        <v>1009.936</v>
      </c>
      <c r="CU6522" s="174">
        <v>735</v>
      </c>
      <c r="CV6522" s="174">
        <v>96466</v>
      </c>
      <c r="CW6522" s="174">
        <v>5</v>
      </c>
      <c r="CX6522" s="174">
        <v>1009.936</v>
      </c>
    </row>
    <row r="6523" spans="84:102" x14ac:dyDescent="0.25">
      <c r="CF6523" s="3" t="s">
        <v>3073</v>
      </c>
      <c r="CG6523" s="174">
        <v>122360</v>
      </c>
      <c r="CH6523" s="174">
        <v>1300</v>
      </c>
      <c r="CI6523" s="174">
        <v>5</v>
      </c>
      <c r="CJ6523" s="174">
        <v>1009.845</v>
      </c>
      <c r="CK6523" s="174">
        <v>1009.845</v>
      </c>
      <c r="CU6523" s="174">
        <v>122360</v>
      </c>
      <c r="CV6523" s="174">
        <v>1300</v>
      </c>
      <c r="CW6523" s="174">
        <v>5</v>
      </c>
      <c r="CX6523" s="174">
        <v>1009.845</v>
      </c>
    </row>
    <row r="6524" spans="84:102" x14ac:dyDescent="0.25">
      <c r="CF6524" s="3" t="s">
        <v>3073</v>
      </c>
      <c r="CG6524" s="174">
        <v>2221</v>
      </c>
      <c r="CH6524" s="174">
        <v>18322</v>
      </c>
      <c r="CI6524" s="174">
        <v>5</v>
      </c>
      <c r="CJ6524" s="174">
        <v>1009.505</v>
      </c>
      <c r="CK6524" s="174">
        <v>1009.505</v>
      </c>
      <c r="CU6524" s="174">
        <v>2221</v>
      </c>
      <c r="CV6524" s="174">
        <v>18322</v>
      </c>
      <c r="CW6524" s="174">
        <v>5</v>
      </c>
      <c r="CX6524" s="174">
        <v>1009.505</v>
      </c>
    </row>
    <row r="6525" spans="84:102" x14ac:dyDescent="0.25">
      <c r="CF6525" s="3" t="s">
        <v>3073</v>
      </c>
      <c r="CG6525" s="174">
        <v>84245</v>
      </c>
      <c r="CH6525" s="174">
        <v>459</v>
      </c>
      <c r="CI6525" s="174">
        <v>5</v>
      </c>
      <c r="CJ6525" s="174">
        <v>1009.155</v>
      </c>
      <c r="CK6525" s="174">
        <v>1009.155</v>
      </c>
      <c r="CU6525" s="174">
        <v>84245</v>
      </c>
      <c r="CV6525" s="174">
        <v>459</v>
      </c>
      <c r="CW6525" s="174">
        <v>5</v>
      </c>
      <c r="CX6525" s="174">
        <v>1009.155</v>
      </c>
    </row>
    <row r="6526" spans="84:102" x14ac:dyDescent="0.25">
      <c r="CF6526" s="3" t="s">
        <v>3073</v>
      </c>
      <c r="CG6526" s="174">
        <v>3383</v>
      </c>
      <c r="CH6526" s="174">
        <v>170164</v>
      </c>
      <c r="CI6526" s="174">
        <v>5</v>
      </c>
      <c r="CJ6526" s="174">
        <v>1008.869</v>
      </c>
      <c r="CK6526" s="174">
        <v>1008.869</v>
      </c>
      <c r="CU6526" s="174">
        <v>3383</v>
      </c>
      <c r="CV6526" s="174">
        <v>170164</v>
      </c>
      <c r="CW6526" s="174">
        <v>5</v>
      </c>
      <c r="CX6526" s="174">
        <v>1008.869</v>
      </c>
    </row>
    <row r="6527" spans="84:102" x14ac:dyDescent="0.25">
      <c r="CF6527" s="3" t="s">
        <v>3073</v>
      </c>
      <c r="CG6527" s="174">
        <v>135224</v>
      </c>
      <c r="CH6527" s="174">
        <v>1088</v>
      </c>
      <c r="CI6527" s="174">
        <v>5</v>
      </c>
      <c r="CJ6527" s="174">
        <v>1008.795</v>
      </c>
      <c r="CK6527" s="174">
        <v>1008.795</v>
      </c>
      <c r="CU6527" s="174">
        <v>135224</v>
      </c>
      <c r="CV6527" s="174">
        <v>1088</v>
      </c>
      <c r="CW6527" s="174">
        <v>5</v>
      </c>
      <c r="CX6527" s="174">
        <v>1008.795</v>
      </c>
    </row>
    <row r="6528" spans="84:102" x14ac:dyDescent="0.25">
      <c r="CF6528" s="3" t="s">
        <v>3073</v>
      </c>
      <c r="CG6528" s="174">
        <v>2757</v>
      </c>
      <c r="CH6528" s="174">
        <v>140932</v>
      </c>
      <c r="CI6528" s="174">
        <v>5</v>
      </c>
      <c r="CJ6528" s="174">
        <v>1008.761</v>
      </c>
      <c r="CK6528" s="174">
        <v>1008.761</v>
      </c>
      <c r="CU6528" s="174">
        <v>2757</v>
      </c>
      <c r="CV6528" s="174">
        <v>140932</v>
      </c>
      <c r="CW6528" s="174">
        <v>5</v>
      </c>
      <c r="CX6528" s="174">
        <v>1008.761</v>
      </c>
    </row>
    <row r="6529" spans="84:102" x14ac:dyDescent="0.25">
      <c r="CF6529" s="3" t="s">
        <v>3073</v>
      </c>
      <c r="CG6529" s="174">
        <v>1759</v>
      </c>
      <c r="CH6529" s="174">
        <v>56500</v>
      </c>
      <c r="CI6529" s="174">
        <v>5</v>
      </c>
      <c r="CJ6529" s="174">
        <v>1008.5839999999999</v>
      </c>
      <c r="CK6529" s="174">
        <v>1008.5839999999999</v>
      </c>
      <c r="CU6529" s="174">
        <v>1759</v>
      </c>
      <c r="CV6529" s="174">
        <v>56500</v>
      </c>
      <c r="CW6529" s="174">
        <v>5</v>
      </c>
      <c r="CX6529" s="174">
        <v>1008.5839999999999</v>
      </c>
    </row>
    <row r="6530" spans="84:102" x14ac:dyDescent="0.25">
      <c r="CF6530" s="3" t="s">
        <v>3073</v>
      </c>
      <c r="CG6530" s="174">
        <v>67</v>
      </c>
      <c r="CH6530" s="174">
        <v>63887</v>
      </c>
      <c r="CI6530" s="174">
        <v>5</v>
      </c>
      <c r="CJ6530" s="174">
        <v>1008.384</v>
      </c>
      <c r="CK6530" s="174">
        <v>1008.384</v>
      </c>
      <c r="CU6530" s="174">
        <v>67</v>
      </c>
      <c r="CV6530" s="174">
        <v>63887</v>
      </c>
      <c r="CW6530" s="174">
        <v>5</v>
      </c>
      <c r="CX6530" s="174">
        <v>1008.384</v>
      </c>
    </row>
    <row r="6531" spans="84:102" x14ac:dyDescent="0.25">
      <c r="CF6531" s="3" t="s">
        <v>3073</v>
      </c>
      <c r="CG6531" s="174">
        <v>1026</v>
      </c>
      <c r="CH6531" s="174">
        <v>119877</v>
      </c>
      <c r="CI6531" s="174">
        <v>5</v>
      </c>
      <c r="CJ6531" s="174">
        <v>1008.3579999999999</v>
      </c>
      <c r="CK6531" s="174">
        <v>1008.3579999999999</v>
      </c>
      <c r="CU6531" s="174">
        <v>1026</v>
      </c>
      <c r="CV6531" s="174">
        <v>119877</v>
      </c>
      <c r="CW6531" s="174">
        <v>5</v>
      </c>
      <c r="CX6531" s="174">
        <v>1008.3579999999999</v>
      </c>
    </row>
    <row r="6532" spans="84:102" x14ac:dyDescent="0.25">
      <c r="CF6532" s="3" t="s">
        <v>3073</v>
      </c>
      <c r="CG6532" s="174">
        <v>92730</v>
      </c>
      <c r="CH6532" s="174">
        <v>1966</v>
      </c>
      <c r="CI6532" s="174">
        <v>5</v>
      </c>
      <c r="CJ6532" s="174">
        <v>1008.279</v>
      </c>
      <c r="CK6532" s="174">
        <v>1008.279</v>
      </c>
      <c r="CU6532" s="174">
        <v>92730</v>
      </c>
      <c r="CV6532" s="174">
        <v>1966</v>
      </c>
      <c r="CW6532" s="174">
        <v>5</v>
      </c>
      <c r="CX6532" s="174">
        <v>1008.279</v>
      </c>
    </row>
    <row r="6533" spans="84:102" x14ac:dyDescent="0.25">
      <c r="CF6533" s="3" t="s">
        <v>3073</v>
      </c>
      <c r="CG6533" s="174">
        <v>60411</v>
      </c>
      <c r="CH6533" s="174">
        <v>3497</v>
      </c>
      <c r="CI6533" s="174">
        <v>5</v>
      </c>
      <c r="CJ6533" s="174">
        <v>1008.216</v>
      </c>
      <c r="CK6533" s="174">
        <v>1008.216</v>
      </c>
      <c r="CU6533" s="174">
        <v>60411</v>
      </c>
      <c r="CV6533" s="174">
        <v>3497</v>
      </c>
      <c r="CW6533" s="174">
        <v>5</v>
      </c>
      <c r="CX6533" s="174">
        <v>1008.216</v>
      </c>
    </row>
    <row r="6534" spans="84:102" x14ac:dyDescent="0.25">
      <c r="CF6534" s="3" t="s">
        <v>3073</v>
      </c>
      <c r="CG6534" s="174">
        <v>3088</v>
      </c>
      <c r="CH6534" s="174">
        <v>143484</v>
      </c>
      <c r="CI6534" s="174">
        <v>5</v>
      </c>
      <c r="CJ6534" s="174">
        <v>1008.027</v>
      </c>
      <c r="CK6534" s="174">
        <v>1008.027</v>
      </c>
      <c r="CU6534" s="174">
        <v>3088</v>
      </c>
      <c r="CV6534" s="174">
        <v>143484</v>
      </c>
      <c r="CW6534" s="174">
        <v>5</v>
      </c>
      <c r="CX6534" s="174">
        <v>1008.027</v>
      </c>
    </row>
    <row r="6535" spans="84:102" x14ac:dyDescent="0.25">
      <c r="CF6535" s="3" t="s">
        <v>3073</v>
      </c>
      <c r="CG6535" s="174">
        <v>30247</v>
      </c>
      <c r="CH6535" s="174">
        <v>2432</v>
      </c>
      <c r="CI6535" s="174">
        <v>5</v>
      </c>
      <c r="CJ6535" s="174">
        <v>1007.8150000000001</v>
      </c>
      <c r="CK6535" s="174">
        <v>1007.8150000000001</v>
      </c>
      <c r="CU6535" s="174">
        <v>30247</v>
      </c>
      <c r="CV6535" s="174">
        <v>2432</v>
      </c>
      <c r="CW6535" s="174">
        <v>5</v>
      </c>
      <c r="CX6535" s="174">
        <v>1007.8150000000001</v>
      </c>
    </row>
    <row r="6536" spans="84:102" x14ac:dyDescent="0.25">
      <c r="CF6536" s="3" t="s">
        <v>3073</v>
      </c>
      <c r="CG6536" s="174">
        <v>1183</v>
      </c>
      <c r="CH6536" s="174">
        <v>138427</v>
      </c>
      <c r="CI6536" s="174">
        <v>5</v>
      </c>
      <c r="CJ6536" s="174">
        <v>1007.338</v>
      </c>
      <c r="CK6536" s="174">
        <v>1007.338</v>
      </c>
      <c r="CU6536" s="174">
        <v>1183</v>
      </c>
      <c r="CV6536" s="174">
        <v>138427</v>
      </c>
      <c r="CW6536" s="174">
        <v>5</v>
      </c>
      <c r="CX6536" s="174">
        <v>1007.338</v>
      </c>
    </row>
    <row r="6537" spans="84:102" x14ac:dyDescent="0.25">
      <c r="CF6537" s="3" t="s">
        <v>3073</v>
      </c>
      <c r="CG6537" s="174">
        <v>1500</v>
      </c>
      <c r="CH6537" s="174">
        <v>89363</v>
      </c>
      <c r="CI6537" s="174">
        <v>5</v>
      </c>
      <c r="CJ6537" s="174">
        <v>1007.24</v>
      </c>
      <c r="CK6537" s="174">
        <v>1007.24</v>
      </c>
      <c r="CU6537" s="174">
        <v>1500</v>
      </c>
      <c r="CV6537" s="174">
        <v>89363</v>
      </c>
      <c r="CW6537" s="174">
        <v>5</v>
      </c>
      <c r="CX6537" s="174">
        <v>1007.24</v>
      </c>
    </row>
    <row r="6538" spans="84:102" x14ac:dyDescent="0.25">
      <c r="CF6538" s="3" t="s">
        <v>3073</v>
      </c>
      <c r="CG6538" s="174">
        <v>1143</v>
      </c>
      <c r="CH6538" s="174">
        <v>141456</v>
      </c>
      <c r="CI6538" s="174">
        <v>5</v>
      </c>
      <c r="CJ6538" s="174">
        <v>1007.174</v>
      </c>
      <c r="CK6538" s="174">
        <v>1007.174</v>
      </c>
      <c r="CU6538" s="174">
        <v>1143</v>
      </c>
      <c r="CV6538" s="174">
        <v>141456</v>
      </c>
      <c r="CW6538" s="174">
        <v>5</v>
      </c>
      <c r="CX6538" s="174">
        <v>1007.174</v>
      </c>
    </row>
    <row r="6539" spans="84:102" x14ac:dyDescent="0.25">
      <c r="CF6539" s="3" t="s">
        <v>3073</v>
      </c>
      <c r="CG6539" s="174">
        <v>27</v>
      </c>
      <c r="CH6539" s="174">
        <v>61776</v>
      </c>
      <c r="CI6539" s="174">
        <v>5</v>
      </c>
      <c r="CJ6539" s="174">
        <v>1006.92</v>
      </c>
      <c r="CK6539" s="174">
        <v>1006.92</v>
      </c>
      <c r="CU6539" s="174">
        <v>27</v>
      </c>
      <c r="CV6539" s="174">
        <v>61776</v>
      </c>
      <c r="CW6539" s="174">
        <v>5</v>
      </c>
      <c r="CX6539" s="174">
        <v>1006.92</v>
      </c>
    </row>
    <row r="6540" spans="84:102" x14ac:dyDescent="0.25">
      <c r="CF6540" s="3" t="s">
        <v>3073</v>
      </c>
      <c r="CG6540" s="174">
        <v>83803</v>
      </c>
      <c r="CH6540" s="174">
        <v>563</v>
      </c>
      <c r="CI6540" s="174">
        <v>5</v>
      </c>
      <c r="CJ6540" s="174">
        <v>1006.879</v>
      </c>
      <c r="CK6540" s="174">
        <v>1006.879</v>
      </c>
      <c r="CU6540" s="174">
        <v>83803</v>
      </c>
      <c r="CV6540" s="174">
        <v>563</v>
      </c>
      <c r="CW6540" s="174">
        <v>5</v>
      </c>
      <c r="CX6540" s="174">
        <v>1006.879</v>
      </c>
    </row>
    <row r="6541" spans="84:102" x14ac:dyDescent="0.25">
      <c r="CF6541" s="3" t="s">
        <v>3073</v>
      </c>
      <c r="CG6541" s="174">
        <v>1370</v>
      </c>
      <c r="CH6541" s="174">
        <v>111197</v>
      </c>
      <c r="CI6541" s="174">
        <v>5</v>
      </c>
      <c r="CJ6541" s="174">
        <v>1006.8</v>
      </c>
      <c r="CK6541" s="174">
        <v>1006.8</v>
      </c>
      <c r="CU6541" s="174">
        <v>1370</v>
      </c>
      <c r="CV6541" s="174">
        <v>111197</v>
      </c>
      <c r="CW6541" s="174">
        <v>5</v>
      </c>
      <c r="CX6541" s="174">
        <v>1006.8</v>
      </c>
    </row>
    <row r="6542" spans="84:102" x14ac:dyDescent="0.25">
      <c r="CF6542" s="3" t="s">
        <v>3073</v>
      </c>
      <c r="CG6542" s="174">
        <v>1906</v>
      </c>
      <c r="CH6542" s="174">
        <v>59634</v>
      </c>
      <c r="CI6542" s="174">
        <v>5</v>
      </c>
      <c r="CJ6542" s="174">
        <v>1006.717</v>
      </c>
      <c r="CK6542" s="174">
        <v>1006.717</v>
      </c>
      <c r="CU6542" s="174">
        <v>1906</v>
      </c>
      <c r="CV6542" s="174">
        <v>59634</v>
      </c>
      <c r="CW6542" s="174">
        <v>5</v>
      </c>
      <c r="CX6542" s="174">
        <v>1006.717</v>
      </c>
    </row>
    <row r="6543" spans="84:102" x14ac:dyDescent="0.25">
      <c r="CF6543" s="3" t="s">
        <v>3073</v>
      </c>
      <c r="CG6543" s="174">
        <v>1305</v>
      </c>
      <c r="CH6543" s="174">
        <v>119558</v>
      </c>
      <c r="CI6543" s="174">
        <v>5</v>
      </c>
      <c r="CJ6543" s="174">
        <v>1006.5940000000001</v>
      </c>
      <c r="CK6543" s="174">
        <v>1006.5940000000001</v>
      </c>
      <c r="CU6543" s="174">
        <v>1305</v>
      </c>
      <c r="CV6543" s="174">
        <v>119558</v>
      </c>
      <c r="CW6543" s="174">
        <v>5</v>
      </c>
      <c r="CX6543" s="174">
        <v>1006.5940000000001</v>
      </c>
    </row>
    <row r="6544" spans="84:102" x14ac:dyDescent="0.25">
      <c r="CF6544" s="3" t="s">
        <v>3073</v>
      </c>
      <c r="CG6544" s="174">
        <v>749</v>
      </c>
      <c r="CH6544" s="174">
        <v>98882</v>
      </c>
      <c r="CI6544" s="174">
        <v>5</v>
      </c>
      <c r="CJ6544" s="174">
        <v>1006.56</v>
      </c>
      <c r="CK6544" s="174">
        <v>1006.56</v>
      </c>
      <c r="CU6544" s="174">
        <v>749</v>
      </c>
      <c r="CV6544" s="174">
        <v>98882</v>
      </c>
      <c r="CW6544" s="174">
        <v>5</v>
      </c>
      <c r="CX6544" s="174">
        <v>1006.56</v>
      </c>
    </row>
    <row r="6545" spans="84:102" x14ac:dyDescent="0.25">
      <c r="CF6545" s="3" t="s">
        <v>3073</v>
      </c>
      <c r="CG6545" s="174">
        <v>328</v>
      </c>
      <c r="CH6545" s="174">
        <v>73547</v>
      </c>
      <c r="CI6545" s="174">
        <v>5</v>
      </c>
      <c r="CJ6545" s="174">
        <v>1006.38</v>
      </c>
      <c r="CK6545" s="174">
        <v>1006.38</v>
      </c>
      <c r="CU6545" s="174">
        <v>328</v>
      </c>
      <c r="CV6545" s="174">
        <v>73547</v>
      </c>
      <c r="CW6545" s="174">
        <v>5</v>
      </c>
      <c r="CX6545" s="174">
        <v>1006.38</v>
      </c>
    </row>
    <row r="6546" spans="84:102" x14ac:dyDescent="0.25">
      <c r="CF6546" s="3" t="s">
        <v>3073</v>
      </c>
      <c r="CG6546" s="174">
        <v>126624</v>
      </c>
      <c r="CH6546" s="174">
        <v>2005</v>
      </c>
      <c r="CI6546" s="174">
        <v>5</v>
      </c>
      <c r="CJ6546" s="174">
        <v>1006.236</v>
      </c>
      <c r="CK6546" s="174">
        <v>1006.236</v>
      </c>
      <c r="CU6546" s="174">
        <v>126624</v>
      </c>
      <c r="CV6546" s="174">
        <v>2005</v>
      </c>
      <c r="CW6546" s="174">
        <v>5</v>
      </c>
      <c r="CX6546" s="174">
        <v>1006.236</v>
      </c>
    </row>
    <row r="6547" spans="84:102" x14ac:dyDescent="0.25">
      <c r="CF6547" s="3" t="s">
        <v>3073</v>
      </c>
      <c r="CG6547" s="174">
        <v>33417</v>
      </c>
      <c r="CH6547" s="174">
        <v>2465</v>
      </c>
      <c r="CI6547" s="174">
        <v>5</v>
      </c>
      <c r="CJ6547" s="174">
        <v>1006.1420000000001</v>
      </c>
      <c r="CK6547" s="174">
        <v>1006.1420000000001</v>
      </c>
      <c r="CU6547" s="174">
        <v>33417</v>
      </c>
      <c r="CV6547" s="174">
        <v>2465</v>
      </c>
      <c r="CW6547" s="174">
        <v>5</v>
      </c>
      <c r="CX6547" s="174">
        <v>1006.1420000000001</v>
      </c>
    </row>
    <row r="6548" spans="84:102" x14ac:dyDescent="0.25">
      <c r="CF6548" s="3" t="s">
        <v>3073</v>
      </c>
      <c r="CG6548" s="174">
        <v>99807</v>
      </c>
      <c r="CH6548" s="174">
        <v>743</v>
      </c>
      <c r="CI6548" s="174">
        <v>5</v>
      </c>
      <c r="CJ6548" s="174">
        <v>1006.026</v>
      </c>
      <c r="CK6548" s="174">
        <v>1006.026</v>
      </c>
      <c r="CU6548" s="174">
        <v>99807</v>
      </c>
      <c r="CV6548" s="174">
        <v>743</v>
      </c>
      <c r="CW6548" s="174">
        <v>5</v>
      </c>
      <c r="CX6548" s="174">
        <v>1006.026</v>
      </c>
    </row>
    <row r="6549" spans="84:102" x14ac:dyDescent="0.25">
      <c r="CF6549" s="3" t="s">
        <v>3073</v>
      </c>
      <c r="CG6549" s="174">
        <v>87500</v>
      </c>
      <c r="CH6549" s="174">
        <v>630</v>
      </c>
      <c r="CI6549" s="174">
        <v>5</v>
      </c>
      <c r="CJ6549" s="174">
        <v>1005.9690000000001</v>
      </c>
      <c r="CK6549" s="174">
        <v>1005.9690000000001</v>
      </c>
      <c r="CU6549" s="174">
        <v>87500</v>
      </c>
      <c r="CV6549" s="174">
        <v>630</v>
      </c>
      <c r="CW6549" s="174">
        <v>5</v>
      </c>
      <c r="CX6549" s="174">
        <v>1005.9690000000001</v>
      </c>
    </row>
    <row r="6550" spans="84:102" x14ac:dyDescent="0.25">
      <c r="CF6550" s="3" t="s">
        <v>3073</v>
      </c>
      <c r="CG6550" s="174">
        <v>446</v>
      </c>
      <c r="CH6550" s="174">
        <v>83450</v>
      </c>
      <c r="CI6550" s="174">
        <v>5</v>
      </c>
      <c r="CJ6550" s="174">
        <v>1005.641</v>
      </c>
      <c r="CK6550" s="174">
        <v>1005.641</v>
      </c>
      <c r="CU6550" s="174">
        <v>446</v>
      </c>
      <c r="CV6550" s="174">
        <v>83450</v>
      </c>
      <c r="CW6550" s="174">
        <v>5</v>
      </c>
      <c r="CX6550" s="174">
        <v>1005.641</v>
      </c>
    </row>
    <row r="6551" spans="84:102" x14ac:dyDescent="0.25">
      <c r="CF6551" s="3" t="s">
        <v>3073</v>
      </c>
      <c r="CG6551" s="174">
        <v>2627</v>
      </c>
      <c r="CH6551" s="174">
        <v>45076</v>
      </c>
      <c r="CI6551" s="174">
        <v>5</v>
      </c>
      <c r="CJ6551" s="174">
        <v>1005.163</v>
      </c>
      <c r="CK6551" s="174">
        <v>1005.163</v>
      </c>
      <c r="CU6551" s="174">
        <v>2627</v>
      </c>
      <c r="CV6551" s="174">
        <v>45076</v>
      </c>
      <c r="CW6551" s="174">
        <v>5</v>
      </c>
      <c r="CX6551" s="174">
        <v>1005.163</v>
      </c>
    </row>
    <row r="6552" spans="84:102" x14ac:dyDescent="0.25">
      <c r="CF6552" s="3" t="s">
        <v>3073</v>
      </c>
      <c r="CG6552" s="174">
        <v>58948</v>
      </c>
      <c r="CH6552" s="174">
        <v>3</v>
      </c>
      <c r="CI6552" s="174">
        <v>5</v>
      </c>
      <c r="CJ6552" s="174">
        <v>1004.598</v>
      </c>
      <c r="CK6552" s="174">
        <v>1004.598</v>
      </c>
      <c r="CU6552" s="174">
        <v>58948</v>
      </c>
      <c r="CV6552" s="174">
        <v>3</v>
      </c>
      <c r="CW6552" s="174">
        <v>5</v>
      </c>
      <c r="CX6552" s="174">
        <v>1004.598</v>
      </c>
    </row>
    <row r="6553" spans="84:102" x14ac:dyDescent="0.25">
      <c r="CF6553" s="3" t="s">
        <v>3073</v>
      </c>
      <c r="CG6553" s="174">
        <v>66337</v>
      </c>
      <c r="CH6553" s="174">
        <v>89</v>
      </c>
      <c r="CI6553" s="174">
        <v>5</v>
      </c>
      <c r="CJ6553" s="174">
        <v>1004.485</v>
      </c>
      <c r="CK6553" s="174">
        <v>1004.485</v>
      </c>
      <c r="CU6553" s="174">
        <v>66337</v>
      </c>
      <c r="CV6553" s="174">
        <v>89</v>
      </c>
      <c r="CW6553" s="174">
        <v>5</v>
      </c>
      <c r="CX6553" s="174">
        <v>1004.485</v>
      </c>
    </row>
    <row r="6554" spans="84:102" x14ac:dyDescent="0.25">
      <c r="CF6554" s="3" t="s">
        <v>3073</v>
      </c>
      <c r="CG6554" s="174">
        <v>3512</v>
      </c>
      <c r="CH6554" s="174">
        <v>72746</v>
      </c>
      <c r="CI6554" s="174">
        <v>5</v>
      </c>
      <c r="CJ6554" s="174">
        <v>1004.329</v>
      </c>
      <c r="CK6554" s="174">
        <v>1004.329</v>
      </c>
      <c r="CU6554" s="174">
        <v>3512</v>
      </c>
      <c r="CV6554" s="174">
        <v>72746</v>
      </c>
      <c r="CW6554" s="174">
        <v>5</v>
      </c>
      <c r="CX6554" s="174">
        <v>1004.329</v>
      </c>
    </row>
    <row r="6555" spans="84:102" x14ac:dyDescent="0.25">
      <c r="CF6555" s="3" t="s">
        <v>3073</v>
      </c>
      <c r="CG6555" s="174">
        <v>834</v>
      </c>
      <c r="CH6555" s="174">
        <v>106187</v>
      </c>
      <c r="CI6555" s="174">
        <v>5</v>
      </c>
      <c r="CJ6555" s="174">
        <v>1004.13</v>
      </c>
      <c r="CK6555" s="174">
        <v>1004.13</v>
      </c>
      <c r="CU6555" s="174">
        <v>834</v>
      </c>
      <c r="CV6555" s="174">
        <v>106187</v>
      </c>
      <c r="CW6555" s="174">
        <v>5</v>
      </c>
      <c r="CX6555" s="174">
        <v>1004.13</v>
      </c>
    </row>
    <row r="6556" spans="84:102" x14ac:dyDescent="0.25">
      <c r="CF6556" s="3" t="s">
        <v>3073</v>
      </c>
      <c r="CG6556" s="174">
        <v>621</v>
      </c>
      <c r="CH6556" s="174">
        <v>86945</v>
      </c>
      <c r="CI6556" s="174">
        <v>5</v>
      </c>
      <c r="CJ6556" s="174">
        <v>1004.03</v>
      </c>
      <c r="CK6556" s="174">
        <v>1004.03</v>
      </c>
      <c r="CU6556" s="174">
        <v>621</v>
      </c>
      <c r="CV6556" s="174">
        <v>86945</v>
      </c>
      <c r="CW6556" s="174">
        <v>5</v>
      </c>
      <c r="CX6556" s="174">
        <v>1004.03</v>
      </c>
    </row>
    <row r="6557" spans="84:102" x14ac:dyDescent="0.25">
      <c r="CF6557" s="3" t="s">
        <v>3073</v>
      </c>
      <c r="CG6557" s="174">
        <v>84050</v>
      </c>
      <c r="CH6557" s="174">
        <v>567</v>
      </c>
      <c r="CI6557" s="174">
        <v>5</v>
      </c>
      <c r="CJ6557" s="174">
        <v>1003.841</v>
      </c>
      <c r="CK6557" s="174">
        <v>1003.841</v>
      </c>
      <c r="CU6557" s="174">
        <v>84050</v>
      </c>
      <c r="CV6557" s="174">
        <v>567</v>
      </c>
      <c r="CW6557" s="174">
        <v>5</v>
      </c>
      <c r="CX6557" s="174">
        <v>1003.841</v>
      </c>
    </row>
    <row r="6558" spans="84:102" x14ac:dyDescent="0.25">
      <c r="CF6558" s="3" t="s">
        <v>3073</v>
      </c>
      <c r="CG6558" s="174">
        <v>1661</v>
      </c>
      <c r="CH6558" s="174">
        <v>71408</v>
      </c>
      <c r="CI6558" s="174">
        <v>5</v>
      </c>
      <c r="CJ6558" s="174">
        <v>1003.79</v>
      </c>
      <c r="CK6558" s="174">
        <v>1003.79</v>
      </c>
      <c r="CU6558" s="174">
        <v>1661</v>
      </c>
      <c r="CV6558" s="174">
        <v>71408</v>
      </c>
      <c r="CW6558" s="174">
        <v>5</v>
      </c>
      <c r="CX6558" s="174">
        <v>1003.79</v>
      </c>
    </row>
    <row r="6559" spans="84:102" x14ac:dyDescent="0.25">
      <c r="CF6559" s="3" t="s">
        <v>3073</v>
      </c>
      <c r="CG6559" s="174">
        <v>36840</v>
      </c>
      <c r="CH6559" s="174">
        <v>2489</v>
      </c>
      <c r="CI6559" s="174">
        <v>5</v>
      </c>
      <c r="CJ6559" s="174">
        <v>1003.658</v>
      </c>
      <c r="CK6559" s="174">
        <v>1003.658</v>
      </c>
      <c r="CU6559" s="174">
        <v>36840</v>
      </c>
      <c r="CV6559" s="174">
        <v>2489</v>
      </c>
      <c r="CW6559" s="174">
        <v>5</v>
      </c>
      <c r="CX6559" s="174">
        <v>1003.658</v>
      </c>
    </row>
    <row r="6560" spans="84:102" x14ac:dyDescent="0.25">
      <c r="CF6560" s="3" t="s">
        <v>3073</v>
      </c>
      <c r="CG6560" s="174">
        <v>75568</v>
      </c>
      <c r="CH6560" s="174">
        <v>361</v>
      </c>
      <c r="CI6560" s="174">
        <v>5</v>
      </c>
      <c r="CJ6560" s="174">
        <v>1003.599</v>
      </c>
      <c r="CK6560" s="174">
        <v>1003.599</v>
      </c>
      <c r="CU6560" s="174">
        <v>75568</v>
      </c>
      <c r="CV6560" s="174">
        <v>361</v>
      </c>
      <c r="CW6560" s="174">
        <v>5</v>
      </c>
      <c r="CX6560" s="174">
        <v>1003.599</v>
      </c>
    </row>
    <row r="6561" spans="84:102" x14ac:dyDescent="0.25">
      <c r="CF6561" s="3" t="s">
        <v>3073</v>
      </c>
      <c r="CG6561" s="174">
        <v>100097</v>
      </c>
      <c r="CH6561" s="174">
        <v>3644</v>
      </c>
      <c r="CI6561" s="174">
        <v>5</v>
      </c>
      <c r="CJ6561" s="174">
        <v>1003.427</v>
      </c>
      <c r="CK6561" s="174">
        <v>1003.427</v>
      </c>
      <c r="CU6561" s="174">
        <v>100097</v>
      </c>
      <c r="CV6561" s="174">
        <v>3644</v>
      </c>
      <c r="CW6561" s="174">
        <v>5</v>
      </c>
      <c r="CX6561" s="174">
        <v>1003.427</v>
      </c>
    </row>
    <row r="6562" spans="84:102" x14ac:dyDescent="0.25">
      <c r="CF6562" s="3" t="s">
        <v>3073</v>
      </c>
      <c r="CG6562" s="174">
        <v>50957</v>
      </c>
      <c r="CH6562" s="174">
        <v>1810</v>
      </c>
      <c r="CI6562" s="174">
        <v>5</v>
      </c>
      <c r="CJ6562" s="174">
        <v>1003.348</v>
      </c>
      <c r="CK6562" s="174">
        <v>1003.348</v>
      </c>
      <c r="CU6562" s="174">
        <v>50957</v>
      </c>
      <c r="CV6562" s="174">
        <v>1810</v>
      </c>
      <c r="CW6562" s="174">
        <v>5</v>
      </c>
      <c r="CX6562" s="174">
        <v>1003.348</v>
      </c>
    </row>
    <row r="6563" spans="84:102" x14ac:dyDescent="0.25">
      <c r="CF6563" s="3" t="s">
        <v>3073</v>
      </c>
      <c r="CG6563" s="174">
        <v>3455</v>
      </c>
      <c r="CH6563" s="174">
        <v>180307</v>
      </c>
      <c r="CI6563" s="174">
        <v>5</v>
      </c>
      <c r="CJ6563" s="174">
        <v>1002.865</v>
      </c>
      <c r="CK6563" s="174">
        <v>1002.865</v>
      </c>
      <c r="CU6563" s="174">
        <v>3455</v>
      </c>
      <c r="CV6563" s="174">
        <v>180307</v>
      </c>
      <c r="CW6563" s="174">
        <v>5</v>
      </c>
      <c r="CX6563" s="174">
        <v>1002.865</v>
      </c>
    </row>
    <row r="6564" spans="84:102" x14ac:dyDescent="0.25">
      <c r="CF6564" s="3" t="s">
        <v>3073</v>
      </c>
      <c r="CG6564" s="174">
        <v>126633</v>
      </c>
      <c r="CH6564" s="174">
        <v>1248</v>
      </c>
      <c r="CI6564" s="174">
        <v>5</v>
      </c>
      <c r="CJ6564" s="174">
        <v>1002.694</v>
      </c>
      <c r="CK6564" s="174">
        <v>1002.694</v>
      </c>
      <c r="CU6564" s="174">
        <v>126633</v>
      </c>
      <c r="CV6564" s="174">
        <v>1248</v>
      </c>
      <c r="CW6564" s="174">
        <v>5</v>
      </c>
      <c r="CX6564" s="174">
        <v>1002.694</v>
      </c>
    </row>
    <row r="6565" spans="84:102" x14ac:dyDescent="0.25">
      <c r="CF6565" s="3" t="s">
        <v>3073</v>
      </c>
      <c r="CG6565" s="174">
        <v>71817</v>
      </c>
      <c r="CH6565" s="174">
        <v>295</v>
      </c>
      <c r="CI6565" s="174">
        <v>5</v>
      </c>
      <c r="CJ6565" s="174">
        <v>1002.5549999999999</v>
      </c>
      <c r="CK6565" s="174">
        <v>1002.5549999999999</v>
      </c>
      <c r="CU6565" s="174">
        <v>71817</v>
      </c>
      <c r="CV6565" s="174">
        <v>295</v>
      </c>
      <c r="CW6565" s="174">
        <v>5</v>
      </c>
      <c r="CX6565" s="174">
        <v>1002.5549999999999</v>
      </c>
    </row>
    <row r="6566" spans="84:102" x14ac:dyDescent="0.25">
      <c r="CF6566" s="3" t="s">
        <v>3073</v>
      </c>
      <c r="CG6566" s="174">
        <v>3609</v>
      </c>
      <c r="CH6566" s="174">
        <v>94805</v>
      </c>
      <c r="CI6566" s="174">
        <v>5</v>
      </c>
      <c r="CJ6566" s="174">
        <v>1002.462</v>
      </c>
      <c r="CK6566" s="174">
        <v>1002.462</v>
      </c>
      <c r="CU6566" s="174">
        <v>3609</v>
      </c>
      <c r="CV6566" s="174">
        <v>94805</v>
      </c>
      <c r="CW6566" s="174">
        <v>5</v>
      </c>
      <c r="CX6566" s="174">
        <v>1002.462</v>
      </c>
    </row>
    <row r="6567" spans="84:102" x14ac:dyDescent="0.25">
      <c r="CF6567" s="3" t="s">
        <v>3073</v>
      </c>
      <c r="CG6567" s="174">
        <v>461</v>
      </c>
      <c r="CH6567" s="174">
        <v>83914</v>
      </c>
      <c r="CI6567" s="174">
        <v>5</v>
      </c>
      <c r="CJ6567" s="174">
        <v>1002.442</v>
      </c>
      <c r="CK6567" s="174">
        <v>1002.442</v>
      </c>
      <c r="CU6567" s="174">
        <v>461</v>
      </c>
      <c r="CV6567" s="174">
        <v>83914</v>
      </c>
      <c r="CW6567" s="174">
        <v>5</v>
      </c>
      <c r="CX6567" s="174">
        <v>1002.442</v>
      </c>
    </row>
    <row r="6568" spans="84:102" x14ac:dyDescent="0.25">
      <c r="CF6568" s="3" t="s">
        <v>3073</v>
      </c>
      <c r="CG6568" s="174">
        <v>173747</v>
      </c>
      <c r="CH6568" s="174">
        <v>3401</v>
      </c>
      <c r="CI6568" s="174">
        <v>5</v>
      </c>
      <c r="CJ6568" s="174">
        <v>1002.433</v>
      </c>
      <c r="CK6568" s="174">
        <v>1002.433</v>
      </c>
      <c r="CU6568" s="174">
        <v>173747</v>
      </c>
      <c r="CV6568" s="174">
        <v>3401</v>
      </c>
      <c r="CW6568" s="174">
        <v>5</v>
      </c>
      <c r="CX6568" s="174">
        <v>1002.433</v>
      </c>
    </row>
    <row r="6569" spans="84:102" x14ac:dyDescent="0.25">
      <c r="CF6569" s="3" t="s">
        <v>3073</v>
      </c>
      <c r="CG6569" s="174">
        <v>56554</v>
      </c>
      <c r="CH6569" s="174">
        <v>3491</v>
      </c>
      <c r="CI6569" s="174">
        <v>5</v>
      </c>
      <c r="CJ6569" s="174">
        <v>1002.364</v>
      </c>
      <c r="CK6569" s="174">
        <v>1002.364</v>
      </c>
      <c r="CU6569" s="174">
        <v>56554</v>
      </c>
      <c r="CV6569" s="174">
        <v>3491</v>
      </c>
      <c r="CW6569" s="174">
        <v>5</v>
      </c>
      <c r="CX6569" s="174">
        <v>1002.364</v>
      </c>
    </row>
    <row r="6570" spans="84:102" x14ac:dyDescent="0.25">
      <c r="CF6570" s="3" t="s">
        <v>3073</v>
      </c>
      <c r="CG6570" s="174">
        <v>813</v>
      </c>
      <c r="CH6570" s="174">
        <v>102643</v>
      </c>
      <c r="CI6570" s="174">
        <v>5</v>
      </c>
      <c r="CJ6570" s="174">
        <v>1002.288</v>
      </c>
      <c r="CK6570" s="174">
        <v>1002.288</v>
      </c>
      <c r="CU6570" s="174">
        <v>813</v>
      </c>
      <c r="CV6570" s="174">
        <v>102643</v>
      </c>
      <c r="CW6570" s="174">
        <v>5</v>
      </c>
      <c r="CX6570" s="174">
        <v>1002.288</v>
      </c>
    </row>
    <row r="6571" spans="84:102" x14ac:dyDescent="0.25">
      <c r="CF6571" s="3" t="s">
        <v>3073</v>
      </c>
      <c r="CG6571" s="174">
        <v>154494</v>
      </c>
      <c r="CH6571" s="174">
        <v>3175</v>
      </c>
      <c r="CI6571" s="174">
        <v>5</v>
      </c>
      <c r="CJ6571" s="174">
        <v>1002.201</v>
      </c>
      <c r="CK6571" s="174">
        <v>1002.201</v>
      </c>
      <c r="CU6571" s="174">
        <v>154494</v>
      </c>
      <c r="CV6571" s="174">
        <v>3175</v>
      </c>
      <c r="CW6571" s="174">
        <v>5</v>
      </c>
      <c r="CX6571" s="174">
        <v>1002.201</v>
      </c>
    </row>
    <row r="6572" spans="84:102" x14ac:dyDescent="0.25">
      <c r="CF6572" s="3" t="s">
        <v>3073</v>
      </c>
      <c r="CG6572" s="174">
        <v>1643</v>
      </c>
      <c r="CH6572" s="174">
        <v>73619</v>
      </c>
      <c r="CI6572" s="174">
        <v>5</v>
      </c>
      <c r="CJ6572" s="174">
        <v>1002.17</v>
      </c>
      <c r="CK6572" s="174">
        <v>1002.17</v>
      </c>
      <c r="CU6572" s="174">
        <v>1643</v>
      </c>
      <c r="CV6572" s="174">
        <v>73619</v>
      </c>
      <c r="CW6572" s="174">
        <v>5</v>
      </c>
      <c r="CX6572" s="174">
        <v>1002.17</v>
      </c>
    </row>
    <row r="6573" spans="84:102" x14ac:dyDescent="0.25">
      <c r="CF6573" s="3" t="s">
        <v>3073</v>
      </c>
      <c r="CG6573" s="174">
        <v>132029</v>
      </c>
      <c r="CH6573" s="174">
        <v>2033</v>
      </c>
      <c r="CI6573" s="174">
        <v>5</v>
      </c>
      <c r="CJ6573" s="174">
        <v>1002.079</v>
      </c>
      <c r="CK6573" s="174">
        <v>1002.079</v>
      </c>
      <c r="CU6573" s="174">
        <v>132029</v>
      </c>
      <c r="CV6573" s="174">
        <v>2033</v>
      </c>
      <c r="CW6573" s="174">
        <v>5</v>
      </c>
      <c r="CX6573" s="174">
        <v>1002.079</v>
      </c>
    </row>
    <row r="6574" spans="84:102" x14ac:dyDescent="0.25">
      <c r="CF6574" s="3" t="s">
        <v>3073</v>
      </c>
      <c r="CG6574" s="174">
        <v>59634</v>
      </c>
      <c r="CH6574" s="174">
        <v>1906</v>
      </c>
      <c r="CI6574" s="174">
        <v>5</v>
      </c>
      <c r="CJ6574" s="174">
        <v>1002.066</v>
      </c>
      <c r="CK6574" s="174">
        <v>1002.066</v>
      </c>
      <c r="CU6574" s="174">
        <v>59634</v>
      </c>
      <c r="CV6574" s="174">
        <v>1906</v>
      </c>
      <c r="CW6574" s="174">
        <v>5</v>
      </c>
      <c r="CX6574" s="174">
        <v>1002.066</v>
      </c>
    </row>
    <row r="6575" spans="84:102" x14ac:dyDescent="0.25">
      <c r="CF6575" s="3" t="s">
        <v>3073</v>
      </c>
      <c r="CG6575" s="174">
        <v>87245</v>
      </c>
      <c r="CH6575" s="174">
        <v>3577</v>
      </c>
      <c r="CI6575" s="174">
        <v>5</v>
      </c>
      <c r="CJ6575" s="174">
        <v>1001.879</v>
      </c>
      <c r="CK6575" s="174">
        <v>1001.879</v>
      </c>
      <c r="CU6575" s="174">
        <v>87245</v>
      </c>
      <c r="CV6575" s="174">
        <v>3577</v>
      </c>
      <c r="CW6575" s="174">
        <v>5</v>
      </c>
      <c r="CX6575" s="174">
        <v>1001.879</v>
      </c>
    </row>
    <row r="6576" spans="84:102" x14ac:dyDescent="0.25">
      <c r="CF6576" s="3" t="s">
        <v>3073</v>
      </c>
      <c r="CG6576" s="174">
        <v>1772</v>
      </c>
      <c r="CH6576" s="174">
        <v>56177</v>
      </c>
      <c r="CI6576" s="174">
        <v>5</v>
      </c>
      <c r="CJ6576" s="174">
        <v>1001.511</v>
      </c>
      <c r="CK6576" s="174">
        <v>1001.511</v>
      </c>
      <c r="CU6576" s="174">
        <v>1772</v>
      </c>
      <c r="CV6576" s="174">
        <v>56177</v>
      </c>
      <c r="CW6576" s="174">
        <v>5</v>
      </c>
      <c r="CX6576" s="174">
        <v>1001.511</v>
      </c>
    </row>
    <row r="6577" spans="84:102" x14ac:dyDescent="0.25">
      <c r="CF6577" s="3" t="s">
        <v>3073</v>
      </c>
      <c r="CG6577" s="174">
        <v>1488</v>
      </c>
      <c r="CH6577" s="174">
        <v>96328</v>
      </c>
      <c r="CI6577" s="174">
        <v>5</v>
      </c>
      <c r="CJ6577" s="174">
        <v>1001.217</v>
      </c>
      <c r="CK6577" s="174">
        <v>1001.217</v>
      </c>
      <c r="CU6577" s="174">
        <v>1488</v>
      </c>
      <c r="CV6577" s="174">
        <v>96328</v>
      </c>
      <c r="CW6577" s="174">
        <v>5</v>
      </c>
      <c r="CX6577" s="174">
        <v>1001.217</v>
      </c>
    </row>
    <row r="6578" spans="84:102" x14ac:dyDescent="0.25">
      <c r="CF6578" s="3" t="s">
        <v>3073</v>
      </c>
      <c r="CG6578" s="174">
        <v>1905</v>
      </c>
      <c r="CH6578" s="174">
        <v>67480</v>
      </c>
      <c r="CI6578" s="174">
        <v>5</v>
      </c>
      <c r="CJ6578" s="174">
        <v>1001.11</v>
      </c>
      <c r="CK6578" s="174">
        <v>1001.11</v>
      </c>
      <c r="CU6578" s="174">
        <v>1905</v>
      </c>
      <c r="CV6578" s="174">
        <v>67480</v>
      </c>
      <c r="CW6578" s="174">
        <v>5</v>
      </c>
      <c r="CX6578" s="174">
        <v>1001.11</v>
      </c>
    </row>
    <row r="6579" spans="84:102" x14ac:dyDescent="0.25">
      <c r="CF6579" s="3" t="s">
        <v>3073</v>
      </c>
      <c r="CG6579" s="174">
        <v>1867</v>
      </c>
      <c r="CH6579" s="174">
        <v>56428</v>
      </c>
      <c r="CI6579" s="174">
        <v>5</v>
      </c>
      <c r="CJ6579" s="174">
        <v>1000.928</v>
      </c>
      <c r="CK6579" s="174">
        <v>1000.928</v>
      </c>
      <c r="CU6579" s="174">
        <v>1867</v>
      </c>
      <c r="CV6579" s="174">
        <v>56428</v>
      </c>
      <c r="CW6579" s="174">
        <v>5</v>
      </c>
      <c r="CX6579" s="174">
        <v>1000.928</v>
      </c>
    </row>
    <row r="6580" spans="84:102" x14ac:dyDescent="0.25">
      <c r="CF6580" s="3" t="s">
        <v>3073</v>
      </c>
      <c r="CG6580" s="174">
        <v>16</v>
      </c>
      <c r="CH6580" s="174">
        <v>60817</v>
      </c>
      <c r="CI6580" s="174">
        <v>5</v>
      </c>
      <c r="CJ6580" s="174">
        <v>1000.925</v>
      </c>
      <c r="CK6580" s="174">
        <v>1000.925</v>
      </c>
      <c r="CU6580" s="174">
        <v>16</v>
      </c>
      <c r="CV6580" s="174">
        <v>60817</v>
      </c>
      <c r="CW6580" s="174">
        <v>5</v>
      </c>
      <c r="CX6580" s="174">
        <v>1000.925</v>
      </c>
    </row>
    <row r="6581" spans="84:102" x14ac:dyDescent="0.25">
      <c r="CF6581" s="3" t="s">
        <v>3073</v>
      </c>
      <c r="CG6581" s="174">
        <v>210</v>
      </c>
      <c r="CH6581" s="174">
        <v>69586</v>
      </c>
      <c r="CI6581" s="174">
        <v>5</v>
      </c>
      <c r="CJ6581" s="174">
        <v>1000.778</v>
      </c>
      <c r="CK6581" s="174">
        <v>1000.778</v>
      </c>
      <c r="CU6581" s="174">
        <v>210</v>
      </c>
      <c r="CV6581" s="174">
        <v>69586</v>
      </c>
      <c r="CW6581" s="174">
        <v>5</v>
      </c>
      <c r="CX6581" s="174">
        <v>1000.778</v>
      </c>
    </row>
    <row r="6582" spans="84:102" x14ac:dyDescent="0.25">
      <c r="CF6582" s="3" t="s">
        <v>3073</v>
      </c>
      <c r="CG6582" s="174">
        <v>3493</v>
      </c>
      <c r="CH6582" s="174">
        <v>54713</v>
      </c>
      <c r="CI6582" s="174">
        <v>5</v>
      </c>
      <c r="CJ6582" s="174">
        <v>1000.303</v>
      </c>
      <c r="CK6582" s="174">
        <v>1000.303</v>
      </c>
      <c r="CU6582" s="174">
        <v>3493</v>
      </c>
      <c r="CV6582" s="174">
        <v>54713</v>
      </c>
      <c r="CW6582" s="174">
        <v>5</v>
      </c>
      <c r="CX6582" s="174">
        <v>1000.303</v>
      </c>
    </row>
    <row r="6583" spans="84:102" x14ac:dyDescent="0.25">
      <c r="CF6583" s="3" t="s">
        <v>3073</v>
      </c>
      <c r="CG6583" s="174">
        <v>3264</v>
      </c>
      <c r="CH6583" s="174">
        <v>159948</v>
      </c>
      <c r="CI6583" s="174">
        <v>5</v>
      </c>
      <c r="CJ6583" s="174">
        <v>1000.211</v>
      </c>
      <c r="CK6583" s="174">
        <v>1000.211</v>
      </c>
      <c r="CU6583" s="174">
        <v>3264</v>
      </c>
      <c r="CV6583" s="174">
        <v>159948</v>
      </c>
      <c r="CW6583" s="174">
        <v>5</v>
      </c>
      <c r="CX6583" s="174">
        <v>1000.211</v>
      </c>
    </row>
    <row r="6584" spans="84:102" x14ac:dyDescent="0.25">
      <c r="CF6584" s="3" t="s">
        <v>3073</v>
      </c>
      <c r="CG6584" s="174">
        <v>45027</v>
      </c>
      <c r="CH6584" s="174">
        <v>3484</v>
      </c>
      <c r="CI6584" s="174">
        <v>5</v>
      </c>
      <c r="CJ6584" s="174">
        <v>1000.0069999999999</v>
      </c>
      <c r="CK6584" s="174">
        <v>1000.0069999999999</v>
      </c>
      <c r="CU6584" s="174">
        <v>45027</v>
      </c>
      <c r="CV6584" s="174">
        <v>3484</v>
      </c>
      <c r="CW6584" s="174">
        <v>5</v>
      </c>
      <c r="CX6584" s="174">
        <v>1000.0069999999999</v>
      </c>
    </row>
    <row r="6585" spans="84:102" x14ac:dyDescent="0.25">
      <c r="CF6585" s="3" t="s">
        <v>3073</v>
      </c>
      <c r="CG6585" s="174">
        <v>1410</v>
      </c>
      <c r="CH6585" s="174">
        <v>110280</v>
      </c>
      <c r="CI6585" s="174">
        <v>5</v>
      </c>
      <c r="CJ6585" s="174">
        <v>999.80899999999997</v>
      </c>
      <c r="CK6585" s="174">
        <v>999.80899999999997</v>
      </c>
      <c r="CU6585" s="174">
        <v>1410</v>
      </c>
      <c r="CV6585" s="174">
        <v>110280</v>
      </c>
      <c r="CW6585" s="174">
        <v>5</v>
      </c>
      <c r="CX6585" s="174">
        <v>999.80899999999997</v>
      </c>
    </row>
    <row r="6586" spans="84:102" x14ac:dyDescent="0.25">
      <c r="CF6586" s="3" t="s">
        <v>3073</v>
      </c>
      <c r="CG6586" s="174">
        <v>59476</v>
      </c>
      <c r="CH6586" s="174">
        <v>10</v>
      </c>
      <c r="CI6586" s="174">
        <v>5</v>
      </c>
      <c r="CJ6586" s="174">
        <v>999.65629999999999</v>
      </c>
      <c r="CK6586" s="174">
        <v>999.65629999999999</v>
      </c>
      <c r="CU6586" s="174">
        <v>59476</v>
      </c>
      <c r="CV6586" s="174">
        <v>10</v>
      </c>
      <c r="CW6586" s="174">
        <v>5</v>
      </c>
      <c r="CX6586" s="174">
        <v>999.65629999999999</v>
      </c>
    </row>
    <row r="6587" spans="84:102" x14ac:dyDescent="0.25">
      <c r="CF6587" s="3" t="s">
        <v>3073</v>
      </c>
      <c r="CG6587" s="174">
        <v>117276</v>
      </c>
      <c r="CH6587" s="174">
        <v>1332</v>
      </c>
      <c r="CI6587" s="174">
        <v>5</v>
      </c>
      <c r="CJ6587" s="174">
        <v>999.32529999999997</v>
      </c>
      <c r="CK6587" s="174">
        <v>999.32529999999997</v>
      </c>
      <c r="CU6587" s="174">
        <v>117276</v>
      </c>
      <c r="CV6587" s="174">
        <v>1332</v>
      </c>
      <c r="CW6587" s="174">
        <v>5</v>
      </c>
      <c r="CX6587" s="174">
        <v>999.32529999999997</v>
      </c>
    </row>
    <row r="6588" spans="84:102" x14ac:dyDescent="0.25">
      <c r="CF6588" s="3" t="s">
        <v>3073</v>
      </c>
      <c r="CG6588" s="174">
        <v>57315</v>
      </c>
      <c r="CH6588" s="174">
        <v>1767</v>
      </c>
      <c r="CI6588" s="174">
        <v>5</v>
      </c>
      <c r="CJ6588" s="174">
        <v>999.15340000000003</v>
      </c>
      <c r="CK6588" s="174">
        <v>999.15340000000003</v>
      </c>
      <c r="CU6588" s="174">
        <v>57315</v>
      </c>
      <c r="CV6588" s="174">
        <v>1767</v>
      </c>
      <c r="CW6588" s="174">
        <v>5</v>
      </c>
      <c r="CX6588" s="174">
        <v>999.15340000000003</v>
      </c>
    </row>
    <row r="6589" spans="84:102" x14ac:dyDescent="0.25">
      <c r="CF6589" s="3" t="s">
        <v>3073</v>
      </c>
      <c r="CG6589" s="174">
        <v>615</v>
      </c>
      <c r="CH6589" s="174">
        <v>86850</v>
      </c>
      <c r="CI6589" s="174">
        <v>5</v>
      </c>
      <c r="CJ6589" s="174">
        <v>998.88350000000003</v>
      </c>
      <c r="CK6589" s="174">
        <v>998.88350000000003</v>
      </c>
      <c r="CU6589" s="174">
        <v>615</v>
      </c>
      <c r="CV6589" s="174">
        <v>86850</v>
      </c>
      <c r="CW6589" s="174">
        <v>5</v>
      </c>
      <c r="CX6589" s="174">
        <v>998.88350000000003</v>
      </c>
    </row>
    <row r="6590" spans="84:102" x14ac:dyDescent="0.25">
      <c r="CF6590" s="3" t="s">
        <v>3073</v>
      </c>
      <c r="CG6590" s="174">
        <v>97267</v>
      </c>
      <c r="CH6590" s="174">
        <v>1473</v>
      </c>
      <c r="CI6590" s="174">
        <v>5</v>
      </c>
      <c r="CJ6590" s="174">
        <v>998.7079</v>
      </c>
      <c r="CK6590" s="174">
        <v>998.7079</v>
      </c>
      <c r="CU6590" s="174">
        <v>97267</v>
      </c>
      <c r="CV6590" s="174">
        <v>1473</v>
      </c>
      <c r="CW6590" s="174">
        <v>5</v>
      </c>
      <c r="CX6590" s="174">
        <v>998.7079</v>
      </c>
    </row>
    <row r="6591" spans="84:102" x14ac:dyDescent="0.25">
      <c r="CF6591" s="3" t="s">
        <v>3073</v>
      </c>
      <c r="CG6591" s="174">
        <v>83873</v>
      </c>
      <c r="CH6591" s="174">
        <v>1592</v>
      </c>
      <c r="CI6591" s="174">
        <v>5</v>
      </c>
      <c r="CJ6591" s="174">
        <v>998.46370000000002</v>
      </c>
      <c r="CK6591" s="174">
        <v>998.46370000000002</v>
      </c>
      <c r="CU6591" s="174">
        <v>83873</v>
      </c>
      <c r="CV6591" s="174">
        <v>1592</v>
      </c>
      <c r="CW6591" s="174">
        <v>5</v>
      </c>
      <c r="CX6591" s="174">
        <v>998.46370000000002</v>
      </c>
    </row>
    <row r="6592" spans="84:102" x14ac:dyDescent="0.25">
      <c r="CF6592" s="3" t="s">
        <v>3073</v>
      </c>
      <c r="CG6592" s="174">
        <v>62223</v>
      </c>
      <c r="CH6592" s="174">
        <v>22</v>
      </c>
      <c r="CI6592" s="174">
        <v>5</v>
      </c>
      <c r="CJ6592" s="174">
        <v>998.30870000000004</v>
      </c>
      <c r="CK6592" s="174">
        <v>998.30870000000004</v>
      </c>
      <c r="CU6592" s="174">
        <v>62223</v>
      </c>
      <c r="CV6592" s="174">
        <v>22</v>
      </c>
      <c r="CW6592" s="174">
        <v>5</v>
      </c>
      <c r="CX6592" s="174">
        <v>998.30870000000004</v>
      </c>
    </row>
    <row r="6593" spans="84:102" x14ac:dyDescent="0.25">
      <c r="CF6593" s="3" t="s">
        <v>3073</v>
      </c>
      <c r="CG6593" s="174">
        <v>111040</v>
      </c>
      <c r="CH6593" s="174">
        <v>1390</v>
      </c>
      <c r="CI6593" s="174">
        <v>5</v>
      </c>
      <c r="CJ6593" s="174">
        <v>998.11509999999998</v>
      </c>
      <c r="CK6593" s="174">
        <v>998.11509999999998</v>
      </c>
      <c r="CU6593" s="174">
        <v>111040</v>
      </c>
      <c r="CV6593" s="174">
        <v>1390</v>
      </c>
      <c r="CW6593" s="174">
        <v>5</v>
      </c>
      <c r="CX6593" s="174">
        <v>998.11509999999998</v>
      </c>
    </row>
    <row r="6594" spans="84:102" x14ac:dyDescent="0.25">
      <c r="CF6594" s="3" t="s">
        <v>3073</v>
      </c>
      <c r="CG6594" s="174">
        <v>2604</v>
      </c>
      <c r="CH6594" s="174">
        <v>43737</v>
      </c>
      <c r="CI6594" s="174">
        <v>5</v>
      </c>
      <c r="CJ6594" s="174">
        <v>997.69380000000001</v>
      </c>
      <c r="CK6594" s="174">
        <v>997.69380000000001</v>
      </c>
      <c r="CU6594" s="174">
        <v>2604</v>
      </c>
      <c r="CV6594" s="174">
        <v>43737</v>
      </c>
      <c r="CW6594" s="174">
        <v>5</v>
      </c>
      <c r="CX6594" s="174">
        <v>997.69380000000001</v>
      </c>
    </row>
    <row r="6595" spans="84:102" x14ac:dyDescent="0.25">
      <c r="CF6595" s="3" t="s">
        <v>3073</v>
      </c>
      <c r="CG6595" s="174">
        <v>2937</v>
      </c>
      <c r="CH6595" s="174">
        <v>151102</v>
      </c>
      <c r="CI6595" s="174">
        <v>5</v>
      </c>
      <c r="CJ6595" s="174">
        <v>997.11400000000003</v>
      </c>
      <c r="CK6595" s="174">
        <v>997.11400000000003</v>
      </c>
      <c r="CU6595" s="174">
        <v>2937</v>
      </c>
      <c r="CV6595" s="174">
        <v>151102</v>
      </c>
      <c r="CW6595" s="174">
        <v>5</v>
      </c>
      <c r="CX6595" s="174">
        <v>997.11400000000003</v>
      </c>
    </row>
    <row r="6596" spans="84:102" x14ac:dyDescent="0.25">
      <c r="CF6596" s="3" t="s">
        <v>3073</v>
      </c>
      <c r="CG6596" s="174">
        <v>142410</v>
      </c>
      <c r="CH6596" s="174">
        <v>1134</v>
      </c>
      <c r="CI6596" s="174">
        <v>5</v>
      </c>
      <c r="CJ6596" s="174">
        <v>997.0924</v>
      </c>
      <c r="CK6596" s="174">
        <v>997.0924</v>
      </c>
      <c r="CU6596" s="174">
        <v>142410</v>
      </c>
      <c r="CV6596" s="174">
        <v>1134</v>
      </c>
      <c r="CW6596" s="174">
        <v>5</v>
      </c>
      <c r="CX6596" s="174">
        <v>997.0924</v>
      </c>
    </row>
    <row r="6597" spans="84:102" x14ac:dyDescent="0.25">
      <c r="CF6597" s="3" t="s">
        <v>3073</v>
      </c>
      <c r="CG6597" s="174">
        <v>2465</v>
      </c>
      <c r="CH6597" s="174">
        <v>33417</v>
      </c>
      <c r="CI6597" s="174">
        <v>5</v>
      </c>
      <c r="CJ6597" s="174">
        <v>997.02869999999996</v>
      </c>
      <c r="CK6597" s="174">
        <v>997.02869999999996</v>
      </c>
      <c r="CU6597" s="174">
        <v>2465</v>
      </c>
      <c r="CV6597" s="174">
        <v>33417</v>
      </c>
      <c r="CW6597" s="174">
        <v>5</v>
      </c>
      <c r="CX6597" s="174">
        <v>997.02869999999996</v>
      </c>
    </row>
    <row r="6598" spans="84:102" x14ac:dyDescent="0.25">
      <c r="CF6598" s="3" t="s">
        <v>3073</v>
      </c>
      <c r="CG6598" s="174">
        <v>108713</v>
      </c>
      <c r="CH6598" s="174">
        <v>1385</v>
      </c>
      <c r="CI6598" s="174">
        <v>5</v>
      </c>
      <c r="CJ6598" s="174">
        <v>996.86900000000003</v>
      </c>
      <c r="CK6598" s="174">
        <v>996.86900000000003</v>
      </c>
      <c r="CU6598" s="174">
        <v>108713</v>
      </c>
      <c r="CV6598" s="174">
        <v>1385</v>
      </c>
      <c r="CW6598" s="174">
        <v>5</v>
      </c>
      <c r="CX6598" s="174">
        <v>996.86900000000003</v>
      </c>
    </row>
    <row r="6599" spans="84:102" x14ac:dyDescent="0.25">
      <c r="CF6599" s="3" t="s">
        <v>3073</v>
      </c>
      <c r="CG6599" s="174">
        <v>2749</v>
      </c>
      <c r="CH6599" s="174">
        <v>145943</v>
      </c>
      <c r="CI6599" s="174">
        <v>5</v>
      </c>
      <c r="CJ6599" s="174">
        <v>996.82460000000003</v>
      </c>
      <c r="CK6599" s="174">
        <v>996.82460000000003</v>
      </c>
      <c r="CU6599" s="174">
        <v>2749</v>
      </c>
      <c r="CV6599" s="174">
        <v>145943</v>
      </c>
      <c r="CW6599" s="174">
        <v>5</v>
      </c>
      <c r="CX6599" s="174">
        <v>996.82460000000003</v>
      </c>
    </row>
    <row r="6600" spans="84:102" x14ac:dyDescent="0.25">
      <c r="CF6600" s="3" t="s">
        <v>3073</v>
      </c>
      <c r="CG6600" s="174">
        <v>3208</v>
      </c>
      <c r="CH6600" s="174">
        <v>185521</v>
      </c>
      <c r="CI6600" s="174">
        <v>5</v>
      </c>
      <c r="CJ6600" s="174">
        <v>996.4479</v>
      </c>
      <c r="CK6600" s="174">
        <v>996.4479</v>
      </c>
      <c r="CU6600" s="174">
        <v>3208</v>
      </c>
      <c r="CV6600" s="174">
        <v>185521</v>
      </c>
      <c r="CW6600" s="174">
        <v>5</v>
      </c>
      <c r="CX6600" s="174">
        <v>996.4479</v>
      </c>
    </row>
    <row r="6601" spans="84:102" x14ac:dyDescent="0.25">
      <c r="CF6601" s="3" t="s">
        <v>3073</v>
      </c>
      <c r="CG6601" s="174">
        <v>162261</v>
      </c>
      <c r="CH6601" s="174">
        <v>3278</v>
      </c>
      <c r="CI6601" s="174">
        <v>5</v>
      </c>
      <c r="CJ6601" s="174">
        <v>996.42190000000005</v>
      </c>
      <c r="CK6601" s="174">
        <v>996.42190000000005</v>
      </c>
      <c r="CU6601" s="174">
        <v>162261</v>
      </c>
      <c r="CV6601" s="174">
        <v>3278</v>
      </c>
      <c r="CW6601" s="174">
        <v>5</v>
      </c>
      <c r="CX6601" s="174">
        <v>996.42190000000005</v>
      </c>
    </row>
    <row r="6602" spans="84:102" x14ac:dyDescent="0.25">
      <c r="CF6602" s="3" t="s">
        <v>3073</v>
      </c>
      <c r="CG6602" s="174">
        <v>2586</v>
      </c>
      <c r="CH6602" s="174">
        <v>44472</v>
      </c>
      <c r="CI6602" s="174">
        <v>5</v>
      </c>
      <c r="CJ6602" s="174">
        <v>996.40430000000003</v>
      </c>
      <c r="CK6602" s="174">
        <v>996.40430000000003</v>
      </c>
      <c r="CU6602" s="174">
        <v>2586</v>
      </c>
      <c r="CV6602" s="174">
        <v>44472</v>
      </c>
      <c r="CW6602" s="174">
        <v>5</v>
      </c>
      <c r="CX6602" s="174">
        <v>996.40430000000003</v>
      </c>
    </row>
    <row r="6603" spans="84:102" x14ac:dyDescent="0.25">
      <c r="CF6603" s="3" t="s">
        <v>3073</v>
      </c>
      <c r="CG6603" s="174">
        <v>149986</v>
      </c>
      <c r="CH6603" s="174">
        <v>2890</v>
      </c>
      <c r="CI6603" s="174">
        <v>5</v>
      </c>
      <c r="CJ6603" s="174">
        <v>996.18709999999999</v>
      </c>
      <c r="CK6603" s="174">
        <v>996.18709999999999</v>
      </c>
      <c r="CU6603" s="174">
        <v>149986</v>
      </c>
      <c r="CV6603" s="174">
        <v>2890</v>
      </c>
      <c r="CW6603" s="174">
        <v>5</v>
      </c>
      <c r="CX6603" s="174">
        <v>996.18709999999999</v>
      </c>
    </row>
    <row r="6604" spans="84:102" x14ac:dyDescent="0.25">
      <c r="CF6604" s="3" t="s">
        <v>3073</v>
      </c>
      <c r="CG6604" s="174">
        <v>987</v>
      </c>
      <c r="CH6604" s="174">
        <v>115502</v>
      </c>
      <c r="CI6604" s="174">
        <v>5</v>
      </c>
      <c r="CJ6604" s="174">
        <v>996.12260000000003</v>
      </c>
      <c r="CK6604" s="174">
        <v>996.12260000000003</v>
      </c>
      <c r="CU6604" s="174">
        <v>987</v>
      </c>
      <c r="CV6604" s="174">
        <v>115502</v>
      </c>
      <c r="CW6604" s="174">
        <v>5</v>
      </c>
      <c r="CX6604" s="174">
        <v>996.12260000000003</v>
      </c>
    </row>
    <row r="6605" spans="84:102" x14ac:dyDescent="0.25">
      <c r="CF6605" s="3" t="s">
        <v>3073</v>
      </c>
      <c r="CG6605" s="174">
        <v>37659</v>
      </c>
      <c r="CH6605" s="174">
        <v>2516</v>
      </c>
      <c r="CI6605" s="174">
        <v>5</v>
      </c>
      <c r="CJ6605" s="174">
        <v>996.06629999999996</v>
      </c>
      <c r="CK6605" s="174">
        <v>996.06629999999996</v>
      </c>
      <c r="CU6605" s="174">
        <v>37659</v>
      </c>
      <c r="CV6605" s="174">
        <v>2516</v>
      </c>
      <c r="CW6605" s="174">
        <v>5</v>
      </c>
      <c r="CX6605" s="174">
        <v>996.06629999999996</v>
      </c>
    </row>
    <row r="6606" spans="84:102" x14ac:dyDescent="0.25">
      <c r="CF6606" s="3" t="s">
        <v>3073</v>
      </c>
      <c r="CG6606" s="174">
        <v>2779</v>
      </c>
      <c r="CH6606" s="174">
        <v>146039</v>
      </c>
      <c r="CI6606" s="174">
        <v>5</v>
      </c>
      <c r="CJ6606" s="174">
        <v>995.92769999999996</v>
      </c>
      <c r="CK6606" s="174">
        <v>995.92769999999996</v>
      </c>
      <c r="CU6606" s="174">
        <v>2779</v>
      </c>
      <c r="CV6606" s="174">
        <v>146039</v>
      </c>
      <c r="CW6606" s="174">
        <v>5</v>
      </c>
      <c r="CX6606" s="174">
        <v>995.92769999999996</v>
      </c>
    </row>
    <row r="6607" spans="84:102" x14ac:dyDescent="0.25">
      <c r="CF6607" s="3" t="s">
        <v>3073</v>
      </c>
      <c r="CG6607" s="174">
        <v>29031</v>
      </c>
      <c r="CH6607" s="174">
        <v>2385</v>
      </c>
      <c r="CI6607" s="174">
        <v>5</v>
      </c>
      <c r="CJ6607" s="174">
        <v>995.87919999999997</v>
      </c>
      <c r="CK6607" s="174">
        <v>995.87919999999997</v>
      </c>
      <c r="CU6607" s="174">
        <v>29031</v>
      </c>
      <c r="CV6607" s="174">
        <v>2385</v>
      </c>
      <c r="CW6607" s="174">
        <v>5</v>
      </c>
      <c r="CX6607" s="174">
        <v>995.87919999999997</v>
      </c>
    </row>
    <row r="6608" spans="84:102" x14ac:dyDescent="0.25">
      <c r="CF6608" s="3" t="s">
        <v>3073</v>
      </c>
      <c r="CG6608" s="174">
        <v>136688</v>
      </c>
      <c r="CH6608" s="174">
        <v>1108</v>
      </c>
      <c r="CI6608" s="174">
        <v>5</v>
      </c>
      <c r="CJ6608" s="174">
        <v>995.52030000000002</v>
      </c>
      <c r="CK6608" s="174">
        <v>995.52030000000002</v>
      </c>
      <c r="CU6608" s="174">
        <v>136688</v>
      </c>
      <c r="CV6608" s="174">
        <v>1108</v>
      </c>
      <c r="CW6608" s="174">
        <v>5</v>
      </c>
      <c r="CX6608" s="174">
        <v>995.52030000000002</v>
      </c>
    </row>
    <row r="6609" spans="84:102" x14ac:dyDescent="0.25">
      <c r="CF6609" s="3" t="s">
        <v>3073</v>
      </c>
      <c r="CG6609" s="174">
        <v>55102</v>
      </c>
      <c r="CH6609" s="174">
        <v>1891</v>
      </c>
      <c r="CI6609" s="174">
        <v>5</v>
      </c>
      <c r="CJ6609" s="174">
        <v>995.37210000000005</v>
      </c>
      <c r="CK6609" s="174">
        <v>995.37210000000005</v>
      </c>
      <c r="CU6609" s="174">
        <v>55102</v>
      </c>
      <c r="CV6609" s="174">
        <v>1891</v>
      </c>
      <c r="CW6609" s="174">
        <v>5</v>
      </c>
      <c r="CX6609" s="174">
        <v>995.37210000000005</v>
      </c>
    </row>
    <row r="6610" spans="84:102" x14ac:dyDescent="0.25">
      <c r="CF6610" s="3" t="s">
        <v>3073</v>
      </c>
      <c r="CG6610" s="174">
        <v>2033</v>
      </c>
      <c r="CH6610" s="174">
        <v>132641</v>
      </c>
      <c r="CI6610" s="174">
        <v>5</v>
      </c>
      <c r="CJ6610" s="174">
        <v>994.62369999999999</v>
      </c>
      <c r="CK6610" s="174">
        <v>994.62369999999999</v>
      </c>
      <c r="CU6610" s="174">
        <v>2033</v>
      </c>
      <c r="CV6610" s="174">
        <v>132641</v>
      </c>
      <c r="CW6610" s="174">
        <v>5</v>
      </c>
      <c r="CX6610" s="174">
        <v>994.62369999999999</v>
      </c>
    </row>
    <row r="6611" spans="84:102" x14ac:dyDescent="0.25">
      <c r="CF6611" s="3" t="s">
        <v>3073</v>
      </c>
      <c r="CG6611" s="174">
        <v>41177</v>
      </c>
      <c r="CH6611" s="174">
        <v>2541</v>
      </c>
      <c r="CI6611" s="174">
        <v>5</v>
      </c>
      <c r="CJ6611" s="174">
        <v>994.40869999999995</v>
      </c>
      <c r="CK6611" s="174">
        <v>994.40869999999995</v>
      </c>
      <c r="CU6611" s="174">
        <v>41177</v>
      </c>
      <c r="CV6611" s="174">
        <v>2541</v>
      </c>
      <c r="CW6611" s="174">
        <v>5</v>
      </c>
      <c r="CX6611" s="174">
        <v>994.40869999999995</v>
      </c>
    </row>
    <row r="6612" spans="84:102" x14ac:dyDescent="0.25">
      <c r="CF6612" s="3" t="s">
        <v>3073</v>
      </c>
      <c r="CG6612" s="174">
        <v>2150</v>
      </c>
      <c r="CH6612" s="174">
        <v>11377</v>
      </c>
      <c r="CI6612" s="174">
        <v>5</v>
      </c>
      <c r="CJ6612" s="174">
        <v>993.84829999999999</v>
      </c>
      <c r="CK6612" s="174">
        <v>993.84829999999999</v>
      </c>
      <c r="CU6612" s="174">
        <v>2150</v>
      </c>
      <c r="CV6612" s="174">
        <v>11377</v>
      </c>
      <c r="CW6612" s="174">
        <v>5</v>
      </c>
      <c r="CX6612" s="174">
        <v>993.84829999999999</v>
      </c>
    </row>
    <row r="6613" spans="84:102" x14ac:dyDescent="0.25">
      <c r="CF6613" s="3" t="s">
        <v>3073</v>
      </c>
      <c r="CG6613" s="174">
        <v>147380</v>
      </c>
      <c r="CH6613" s="174">
        <v>2801</v>
      </c>
      <c r="CI6613" s="174">
        <v>5</v>
      </c>
      <c r="CJ6613" s="174">
        <v>993.70839999999998</v>
      </c>
      <c r="CK6613" s="174">
        <v>993.70839999999998</v>
      </c>
      <c r="CU6613" s="174">
        <v>147380</v>
      </c>
      <c r="CV6613" s="174">
        <v>2801</v>
      </c>
      <c r="CW6613" s="174">
        <v>5</v>
      </c>
      <c r="CX6613" s="174">
        <v>993.70839999999998</v>
      </c>
    </row>
    <row r="6614" spans="84:102" x14ac:dyDescent="0.25">
      <c r="CF6614" s="3" t="s">
        <v>3073</v>
      </c>
      <c r="CG6614" s="174">
        <v>71408</v>
      </c>
      <c r="CH6614" s="174">
        <v>1661</v>
      </c>
      <c r="CI6614" s="174">
        <v>5</v>
      </c>
      <c r="CJ6614" s="174">
        <v>993.63530000000003</v>
      </c>
      <c r="CK6614" s="174">
        <v>993.63530000000003</v>
      </c>
      <c r="CU6614" s="174">
        <v>71408</v>
      </c>
      <c r="CV6614" s="174">
        <v>1661</v>
      </c>
      <c r="CW6614" s="174">
        <v>5</v>
      </c>
      <c r="CX6614" s="174">
        <v>993.63530000000003</v>
      </c>
    </row>
    <row r="6615" spans="84:102" x14ac:dyDescent="0.25">
      <c r="CF6615" s="3" t="s">
        <v>3073</v>
      </c>
      <c r="CG6615" s="174">
        <v>874</v>
      </c>
      <c r="CH6615" s="174">
        <v>105878</v>
      </c>
      <c r="CI6615" s="174">
        <v>5</v>
      </c>
      <c r="CJ6615" s="174">
        <v>993.43640000000005</v>
      </c>
      <c r="CK6615" s="174">
        <v>993.43640000000005</v>
      </c>
      <c r="CU6615" s="174">
        <v>874</v>
      </c>
      <c r="CV6615" s="174">
        <v>105878</v>
      </c>
      <c r="CW6615" s="174">
        <v>5</v>
      </c>
      <c r="CX6615" s="174">
        <v>993.43640000000005</v>
      </c>
    </row>
    <row r="6616" spans="84:102" x14ac:dyDescent="0.25">
      <c r="CF6616" s="3" t="s">
        <v>3073</v>
      </c>
      <c r="CG6616" s="174">
        <v>2507</v>
      </c>
      <c r="CH6616" s="174">
        <v>37434</v>
      </c>
      <c r="CI6616" s="174">
        <v>5</v>
      </c>
      <c r="CJ6616" s="174">
        <v>993.35299999999995</v>
      </c>
      <c r="CK6616" s="174">
        <v>993.35299999999995</v>
      </c>
      <c r="CU6616" s="174">
        <v>2507</v>
      </c>
      <c r="CV6616" s="174">
        <v>37434</v>
      </c>
      <c r="CW6616" s="174">
        <v>5</v>
      </c>
      <c r="CX6616" s="174">
        <v>993.35299999999995</v>
      </c>
    </row>
    <row r="6617" spans="84:102" x14ac:dyDescent="0.25">
      <c r="CF6617" s="3" t="s">
        <v>3073</v>
      </c>
      <c r="CG6617" s="174">
        <v>115832</v>
      </c>
      <c r="CH6617" s="174">
        <v>971</v>
      </c>
      <c r="CI6617" s="174">
        <v>5</v>
      </c>
      <c r="CJ6617" s="174">
        <v>993.01120000000003</v>
      </c>
      <c r="CK6617" s="174">
        <v>993.01120000000003</v>
      </c>
      <c r="CU6617" s="174">
        <v>115832</v>
      </c>
      <c r="CV6617" s="174">
        <v>971</v>
      </c>
      <c r="CW6617" s="174">
        <v>5</v>
      </c>
      <c r="CX6617" s="174">
        <v>993.01120000000003</v>
      </c>
    </row>
    <row r="6618" spans="84:102" x14ac:dyDescent="0.25">
      <c r="CF6618" s="3" t="s">
        <v>3073</v>
      </c>
      <c r="CG6618" s="174">
        <v>617</v>
      </c>
      <c r="CH6618" s="174">
        <v>86873</v>
      </c>
      <c r="CI6618" s="174">
        <v>5</v>
      </c>
      <c r="CJ6618" s="174">
        <v>992.3954</v>
      </c>
      <c r="CK6618" s="174">
        <v>992.3954</v>
      </c>
      <c r="CU6618" s="174">
        <v>617</v>
      </c>
      <c r="CV6618" s="174">
        <v>86873</v>
      </c>
      <c r="CW6618" s="174">
        <v>5</v>
      </c>
      <c r="CX6618" s="174">
        <v>992.3954</v>
      </c>
    </row>
    <row r="6619" spans="84:102" x14ac:dyDescent="0.25">
      <c r="CF6619" s="3" t="s">
        <v>3073</v>
      </c>
      <c r="CG6619" s="174">
        <v>2774</v>
      </c>
      <c r="CH6619" s="174">
        <v>146105</v>
      </c>
      <c r="CI6619" s="174">
        <v>5</v>
      </c>
      <c r="CJ6619" s="174">
        <v>992.24400000000003</v>
      </c>
      <c r="CK6619" s="174">
        <v>992.24400000000003</v>
      </c>
      <c r="CU6619" s="174">
        <v>2774</v>
      </c>
      <c r="CV6619" s="174">
        <v>146105</v>
      </c>
      <c r="CW6619" s="174">
        <v>5</v>
      </c>
      <c r="CX6619" s="174">
        <v>992.24400000000003</v>
      </c>
    </row>
    <row r="6620" spans="84:102" x14ac:dyDescent="0.25">
      <c r="CF6620" s="3" t="s">
        <v>3073</v>
      </c>
      <c r="CG6620" s="174">
        <v>3645</v>
      </c>
      <c r="CH6620" s="174">
        <v>104559</v>
      </c>
      <c r="CI6620" s="174">
        <v>5</v>
      </c>
      <c r="CJ6620" s="174">
        <v>991.85050000000001</v>
      </c>
      <c r="CK6620" s="174">
        <v>991.85050000000001</v>
      </c>
      <c r="CU6620" s="174">
        <v>3645</v>
      </c>
      <c r="CV6620" s="174">
        <v>104559</v>
      </c>
      <c r="CW6620" s="174">
        <v>5</v>
      </c>
      <c r="CX6620" s="174">
        <v>991.85050000000001</v>
      </c>
    </row>
    <row r="6621" spans="84:102" x14ac:dyDescent="0.25">
      <c r="CF6621" s="3" t="s">
        <v>3073</v>
      </c>
      <c r="CG6621" s="174">
        <v>73</v>
      </c>
      <c r="CH6621" s="174">
        <v>63650</v>
      </c>
      <c r="CI6621" s="174">
        <v>5</v>
      </c>
      <c r="CJ6621" s="174">
        <v>991.79830000000004</v>
      </c>
      <c r="CK6621" s="174">
        <v>991.79830000000004</v>
      </c>
      <c r="CU6621" s="174">
        <v>73</v>
      </c>
      <c r="CV6621" s="174">
        <v>63650</v>
      </c>
      <c r="CW6621" s="174">
        <v>5</v>
      </c>
      <c r="CX6621" s="174">
        <v>991.79830000000004</v>
      </c>
    </row>
    <row r="6622" spans="84:102" x14ac:dyDescent="0.25">
      <c r="CF6622" s="3" t="s">
        <v>3073</v>
      </c>
      <c r="CG6622" s="174">
        <v>69201</v>
      </c>
      <c r="CH6622" s="174">
        <v>188</v>
      </c>
      <c r="CI6622" s="174">
        <v>5</v>
      </c>
      <c r="CJ6622" s="174">
        <v>991.03200000000004</v>
      </c>
      <c r="CK6622" s="174">
        <v>991.03200000000004</v>
      </c>
      <c r="CU6622" s="174">
        <v>69201</v>
      </c>
      <c r="CV6622" s="174">
        <v>188</v>
      </c>
      <c r="CW6622" s="174">
        <v>5</v>
      </c>
      <c r="CX6622" s="174">
        <v>991.03200000000004</v>
      </c>
    </row>
    <row r="6623" spans="84:102" x14ac:dyDescent="0.25">
      <c r="CF6623" s="3" t="s">
        <v>3073</v>
      </c>
      <c r="CG6623" s="174">
        <v>72746</v>
      </c>
      <c r="CH6623" s="174">
        <v>3512</v>
      </c>
      <c r="CI6623" s="174">
        <v>5</v>
      </c>
      <c r="CJ6623" s="174">
        <v>990.78819999999996</v>
      </c>
      <c r="CK6623" s="174">
        <v>990.78819999999996</v>
      </c>
      <c r="CU6623" s="174">
        <v>72746</v>
      </c>
      <c r="CV6623" s="174">
        <v>3512</v>
      </c>
      <c r="CW6623" s="174">
        <v>5</v>
      </c>
      <c r="CX6623" s="174">
        <v>990.78819999999996</v>
      </c>
    </row>
    <row r="6624" spans="84:102" x14ac:dyDescent="0.25">
      <c r="CF6624" s="3" t="s">
        <v>3073</v>
      </c>
      <c r="CG6624" s="174">
        <v>81695</v>
      </c>
      <c r="CH6624" s="174">
        <v>427</v>
      </c>
      <c r="CI6624" s="174">
        <v>5</v>
      </c>
      <c r="CJ6624" s="174">
        <v>990.78809999999999</v>
      </c>
      <c r="CK6624" s="174">
        <v>990.78809999999999</v>
      </c>
      <c r="CU6624" s="174">
        <v>81695</v>
      </c>
      <c r="CV6624" s="174">
        <v>427</v>
      </c>
      <c r="CW6624" s="174">
        <v>5</v>
      </c>
      <c r="CX6624" s="174">
        <v>990.78809999999999</v>
      </c>
    </row>
    <row r="6625" spans="84:102" x14ac:dyDescent="0.25">
      <c r="CF6625" s="3" t="s">
        <v>3073</v>
      </c>
      <c r="CG6625" s="174">
        <v>43737</v>
      </c>
      <c r="CH6625" s="174">
        <v>2604</v>
      </c>
      <c r="CI6625" s="174">
        <v>5</v>
      </c>
      <c r="CJ6625" s="174">
        <v>990.67049999999995</v>
      </c>
      <c r="CK6625" s="174">
        <v>990.67049999999995</v>
      </c>
      <c r="CU6625" s="174">
        <v>43737</v>
      </c>
      <c r="CV6625" s="174">
        <v>2604</v>
      </c>
      <c r="CW6625" s="174">
        <v>5</v>
      </c>
      <c r="CX6625" s="174">
        <v>990.67049999999995</v>
      </c>
    </row>
    <row r="6626" spans="84:102" x14ac:dyDescent="0.25">
      <c r="CF6626" s="3" t="s">
        <v>3073</v>
      </c>
      <c r="CG6626" s="174">
        <v>3143</v>
      </c>
      <c r="CH6626" s="174">
        <v>150344</v>
      </c>
      <c r="CI6626" s="174">
        <v>5</v>
      </c>
      <c r="CJ6626" s="174">
        <v>990.625</v>
      </c>
      <c r="CK6626" s="174">
        <v>990.625</v>
      </c>
      <c r="CU6626" s="174">
        <v>3143</v>
      </c>
      <c r="CV6626" s="174">
        <v>150344</v>
      </c>
      <c r="CW6626" s="174">
        <v>5</v>
      </c>
      <c r="CX6626" s="174">
        <v>990.625</v>
      </c>
    </row>
    <row r="6627" spans="84:102" x14ac:dyDescent="0.25">
      <c r="CF6627" s="3" t="s">
        <v>3073</v>
      </c>
      <c r="CG6627" s="174">
        <v>3582</v>
      </c>
      <c r="CH6627" s="174">
        <v>89625</v>
      </c>
      <c r="CI6627" s="174">
        <v>5</v>
      </c>
      <c r="CJ6627" s="174">
        <v>990.59749999999997</v>
      </c>
      <c r="CK6627" s="174">
        <v>990.59749999999997</v>
      </c>
      <c r="CU6627" s="174">
        <v>3582</v>
      </c>
      <c r="CV6627" s="174">
        <v>89625</v>
      </c>
      <c r="CW6627" s="174">
        <v>5</v>
      </c>
      <c r="CX6627" s="174">
        <v>990.59749999999997</v>
      </c>
    </row>
    <row r="6628" spans="84:102" x14ac:dyDescent="0.25">
      <c r="CF6628" s="3" t="s">
        <v>3073</v>
      </c>
      <c r="CG6628" s="174">
        <v>108060</v>
      </c>
      <c r="CH6628" s="174">
        <v>1392</v>
      </c>
      <c r="CI6628" s="174">
        <v>5</v>
      </c>
      <c r="CJ6628" s="174">
        <v>990.51949999999999</v>
      </c>
      <c r="CK6628" s="174">
        <v>990.51949999999999</v>
      </c>
      <c r="CU6628" s="174">
        <v>108060</v>
      </c>
      <c r="CV6628" s="174">
        <v>1392</v>
      </c>
      <c r="CW6628" s="174">
        <v>5</v>
      </c>
      <c r="CX6628" s="174">
        <v>990.51949999999999</v>
      </c>
    </row>
    <row r="6629" spans="84:102" x14ac:dyDescent="0.25">
      <c r="CF6629" s="3" t="s">
        <v>3073</v>
      </c>
      <c r="CG6629" s="174">
        <v>133041</v>
      </c>
      <c r="CH6629" s="174">
        <v>2715</v>
      </c>
      <c r="CI6629" s="174">
        <v>5</v>
      </c>
      <c r="CJ6629" s="174">
        <v>990.5181</v>
      </c>
      <c r="CK6629" s="174">
        <v>990.5181</v>
      </c>
      <c r="CU6629" s="174">
        <v>133041</v>
      </c>
      <c r="CV6629" s="174">
        <v>2715</v>
      </c>
      <c r="CW6629" s="174">
        <v>5</v>
      </c>
      <c r="CX6629" s="174">
        <v>990.5181</v>
      </c>
    </row>
    <row r="6630" spans="84:102" x14ac:dyDescent="0.25">
      <c r="CF6630" s="3" t="s">
        <v>3073</v>
      </c>
      <c r="CG6630" s="174">
        <v>2105</v>
      </c>
      <c r="CH6630" s="174">
        <v>6967</v>
      </c>
      <c r="CI6630" s="174">
        <v>5</v>
      </c>
      <c r="CJ6630" s="174">
        <v>990.46510000000001</v>
      </c>
      <c r="CK6630" s="174">
        <v>990.46510000000001</v>
      </c>
      <c r="CU6630" s="174">
        <v>2105</v>
      </c>
      <c r="CV6630" s="174">
        <v>6967</v>
      </c>
      <c r="CW6630" s="174">
        <v>5</v>
      </c>
      <c r="CX6630" s="174">
        <v>990.46510000000001</v>
      </c>
    </row>
    <row r="6631" spans="84:102" x14ac:dyDescent="0.25">
      <c r="CF6631" s="3" t="s">
        <v>3073</v>
      </c>
      <c r="CG6631" s="174">
        <v>110720</v>
      </c>
      <c r="CH6631" s="174">
        <v>1991</v>
      </c>
      <c r="CI6631" s="174">
        <v>5</v>
      </c>
      <c r="CJ6631" s="174">
        <v>990.39350000000002</v>
      </c>
      <c r="CK6631" s="174">
        <v>990.39350000000002</v>
      </c>
      <c r="CU6631" s="174">
        <v>110720</v>
      </c>
      <c r="CV6631" s="174">
        <v>1991</v>
      </c>
      <c r="CW6631" s="174">
        <v>5</v>
      </c>
      <c r="CX6631" s="174">
        <v>990.39350000000002</v>
      </c>
    </row>
    <row r="6632" spans="84:102" x14ac:dyDescent="0.25">
      <c r="CF6632" s="3" t="s">
        <v>3073</v>
      </c>
      <c r="CG6632" s="174">
        <v>10018</v>
      </c>
      <c r="CH6632" s="174">
        <v>2136</v>
      </c>
      <c r="CI6632" s="174">
        <v>5</v>
      </c>
      <c r="CJ6632" s="174">
        <v>989.9932</v>
      </c>
      <c r="CK6632" s="174">
        <v>989.9932</v>
      </c>
      <c r="CU6632" s="174">
        <v>10018</v>
      </c>
      <c r="CV6632" s="174">
        <v>2136</v>
      </c>
      <c r="CW6632" s="174">
        <v>5</v>
      </c>
      <c r="CX6632" s="174">
        <v>989.9932</v>
      </c>
    </row>
    <row r="6633" spans="84:102" x14ac:dyDescent="0.25">
      <c r="CF6633" s="3" t="s">
        <v>3073</v>
      </c>
      <c r="CG6633" s="174">
        <v>138427</v>
      </c>
      <c r="CH6633" s="174">
        <v>1183</v>
      </c>
      <c r="CI6633" s="174">
        <v>5</v>
      </c>
      <c r="CJ6633" s="174">
        <v>989.85749999999996</v>
      </c>
      <c r="CK6633" s="174">
        <v>989.85749999999996</v>
      </c>
      <c r="CU6633" s="174">
        <v>138427</v>
      </c>
      <c r="CV6633" s="174">
        <v>1183</v>
      </c>
      <c r="CW6633" s="174">
        <v>5</v>
      </c>
      <c r="CX6633" s="174">
        <v>989.85749999999996</v>
      </c>
    </row>
    <row r="6634" spans="84:102" x14ac:dyDescent="0.25">
      <c r="CF6634" s="3" t="s">
        <v>3073</v>
      </c>
      <c r="CG6634" s="174">
        <v>1231</v>
      </c>
      <c r="CH6634" s="174">
        <v>128761</v>
      </c>
      <c r="CI6634" s="174">
        <v>5</v>
      </c>
      <c r="CJ6634" s="174">
        <v>989.12879999999996</v>
      </c>
      <c r="CK6634" s="174">
        <v>989.12879999999996</v>
      </c>
      <c r="CU6634" s="174">
        <v>1231</v>
      </c>
      <c r="CV6634" s="174">
        <v>128761</v>
      </c>
      <c r="CW6634" s="174">
        <v>5</v>
      </c>
      <c r="CX6634" s="174">
        <v>989.12879999999996</v>
      </c>
    </row>
    <row r="6635" spans="84:102" x14ac:dyDescent="0.25">
      <c r="CF6635" s="3" t="s">
        <v>3073</v>
      </c>
      <c r="CG6635" s="174">
        <v>86945</v>
      </c>
      <c r="CH6635" s="174">
        <v>621</v>
      </c>
      <c r="CI6635" s="174">
        <v>5</v>
      </c>
      <c r="CJ6635" s="174">
        <v>989.07050000000004</v>
      </c>
      <c r="CK6635" s="174">
        <v>989.07050000000004</v>
      </c>
      <c r="CU6635" s="174">
        <v>86945</v>
      </c>
      <c r="CV6635" s="174">
        <v>621</v>
      </c>
      <c r="CW6635" s="174">
        <v>5</v>
      </c>
      <c r="CX6635" s="174">
        <v>989.07050000000004</v>
      </c>
    </row>
    <row r="6636" spans="84:102" x14ac:dyDescent="0.25">
      <c r="CF6636" s="3" t="s">
        <v>3073</v>
      </c>
      <c r="CG6636" s="174">
        <v>1619</v>
      </c>
      <c r="CH6636" s="174">
        <v>77883</v>
      </c>
      <c r="CI6636" s="174">
        <v>5</v>
      </c>
      <c r="CJ6636" s="174">
        <v>988.98820000000001</v>
      </c>
      <c r="CK6636" s="174">
        <v>988.98820000000001</v>
      </c>
      <c r="CU6636" s="174">
        <v>1619</v>
      </c>
      <c r="CV6636" s="174">
        <v>77883</v>
      </c>
      <c r="CW6636" s="174">
        <v>5</v>
      </c>
      <c r="CX6636" s="174">
        <v>988.98820000000001</v>
      </c>
    </row>
    <row r="6637" spans="84:102" x14ac:dyDescent="0.25">
      <c r="CF6637" s="3" t="s">
        <v>3073</v>
      </c>
      <c r="CG6637" s="174">
        <v>151717</v>
      </c>
      <c r="CH6637" s="174">
        <v>3162</v>
      </c>
      <c r="CI6637" s="174">
        <v>5</v>
      </c>
      <c r="CJ6637" s="174">
        <v>988.95420000000001</v>
      </c>
      <c r="CK6637" s="174">
        <v>988.95420000000001</v>
      </c>
      <c r="CU6637" s="174">
        <v>151717</v>
      </c>
      <c r="CV6637" s="174">
        <v>3162</v>
      </c>
      <c r="CW6637" s="174">
        <v>5</v>
      </c>
      <c r="CX6637" s="174">
        <v>988.95420000000001</v>
      </c>
    </row>
    <row r="6638" spans="84:102" x14ac:dyDescent="0.25">
      <c r="CF6638" s="3" t="s">
        <v>3073</v>
      </c>
      <c r="CG6638" s="174">
        <v>64192</v>
      </c>
      <c r="CH6638" s="174">
        <v>39</v>
      </c>
      <c r="CI6638" s="174">
        <v>5</v>
      </c>
      <c r="CJ6638" s="174">
        <v>988.8415</v>
      </c>
      <c r="CK6638" s="174">
        <v>988.8415</v>
      </c>
      <c r="CU6638" s="174">
        <v>64192</v>
      </c>
      <c r="CV6638" s="174">
        <v>39</v>
      </c>
      <c r="CW6638" s="174">
        <v>5</v>
      </c>
      <c r="CX6638" s="174">
        <v>988.8415</v>
      </c>
    </row>
    <row r="6639" spans="84:102" x14ac:dyDescent="0.25">
      <c r="CF6639" s="3" t="s">
        <v>3073</v>
      </c>
      <c r="CG6639" s="174">
        <v>2991</v>
      </c>
      <c r="CH6639" s="174">
        <v>158019</v>
      </c>
      <c r="CI6639" s="174">
        <v>5</v>
      </c>
      <c r="CJ6639" s="174">
        <v>988.77340000000004</v>
      </c>
      <c r="CK6639" s="174">
        <v>988.77340000000004</v>
      </c>
      <c r="CU6639" s="174">
        <v>2991</v>
      </c>
      <c r="CV6639" s="174">
        <v>158019</v>
      </c>
      <c r="CW6639" s="174">
        <v>5</v>
      </c>
      <c r="CX6639" s="174">
        <v>988.77340000000004</v>
      </c>
    </row>
    <row r="6640" spans="84:102" x14ac:dyDescent="0.25">
      <c r="CF6640" s="3" t="s">
        <v>3073</v>
      </c>
      <c r="CG6640" s="174">
        <v>118095</v>
      </c>
      <c r="CH6640" s="174">
        <v>1016</v>
      </c>
      <c r="CI6640" s="174">
        <v>5</v>
      </c>
      <c r="CJ6640" s="174">
        <v>988.62919999999997</v>
      </c>
      <c r="CK6640" s="174">
        <v>988.62919999999997</v>
      </c>
      <c r="CU6640" s="174">
        <v>118095</v>
      </c>
      <c r="CV6640" s="174">
        <v>1016</v>
      </c>
      <c r="CW6640" s="174">
        <v>5</v>
      </c>
      <c r="CX6640" s="174">
        <v>988.62919999999997</v>
      </c>
    </row>
    <row r="6641" spans="84:102" x14ac:dyDescent="0.25">
      <c r="CF6641" s="3" t="s">
        <v>3073</v>
      </c>
      <c r="CG6641" s="174">
        <v>68376</v>
      </c>
      <c r="CH6641" s="174">
        <v>1678</v>
      </c>
      <c r="CI6641" s="174">
        <v>5</v>
      </c>
      <c r="CJ6641" s="174">
        <v>988.39829999999995</v>
      </c>
      <c r="CK6641" s="174">
        <v>988.39829999999995</v>
      </c>
      <c r="CU6641" s="174">
        <v>68376</v>
      </c>
      <c r="CV6641" s="174">
        <v>1678</v>
      </c>
      <c r="CW6641" s="174">
        <v>5</v>
      </c>
      <c r="CX6641" s="174">
        <v>988.39829999999995</v>
      </c>
    </row>
    <row r="6642" spans="84:102" x14ac:dyDescent="0.25">
      <c r="CF6642" s="3" t="s">
        <v>3073</v>
      </c>
      <c r="CG6642" s="174">
        <v>37434</v>
      </c>
      <c r="CH6642" s="174">
        <v>2507</v>
      </c>
      <c r="CI6642" s="174">
        <v>5</v>
      </c>
      <c r="CJ6642" s="174">
        <v>988.31500000000005</v>
      </c>
      <c r="CK6642" s="174">
        <v>988.31500000000005</v>
      </c>
      <c r="CU6642" s="174">
        <v>37434</v>
      </c>
      <c r="CV6642" s="174">
        <v>2507</v>
      </c>
      <c r="CW6642" s="174">
        <v>5</v>
      </c>
      <c r="CX6642" s="174">
        <v>988.31500000000005</v>
      </c>
    </row>
    <row r="6643" spans="84:102" x14ac:dyDescent="0.25">
      <c r="CF6643" s="3" t="s">
        <v>3073</v>
      </c>
      <c r="CG6643" s="174">
        <v>115471</v>
      </c>
      <c r="CH6643" s="174">
        <v>993</v>
      </c>
      <c r="CI6643" s="174">
        <v>5</v>
      </c>
      <c r="CJ6643" s="174">
        <v>988.18790000000001</v>
      </c>
      <c r="CK6643" s="174">
        <v>988.18790000000001</v>
      </c>
      <c r="CU6643" s="174">
        <v>115471</v>
      </c>
      <c r="CV6643" s="174">
        <v>993</v>
      </c>
      <c r="CW6643" s="174">
        <v>5</v>
      </c>
      <c r="CX6643" s="174">
        <v>988.18790000000001</v>
      </c>
    </row>
    <row r="6644" spans="84:102" x14ac:dyDescent="0.25">
      <c r="CF6644" s="3" t="s">
        <v>3073</v>
      </c>
      <c r="CG6644" s="174">
        <v>2715</v>
      </c>
      <c r="CH6644" s="174">
        <v>133041</v>
      </c>
      <c r="CI6644" s="174">
        <v>5</v>
      </c>
      <c r="CJ6644" s="174">
        <v>987.96469999999999</v>
      </c>
      <c r="CK6644" s="174">
        <v>987.96469999999999</v>
      </c>
      <c r="CU6644" s="174">
        <v>2715</v>
      </c>
      <c r="CV6644" s="174">
        <v>133041</v>
      </c>
      <c r="CW6644" s="174">
        <v>5</v>
      </c>
      <c r="CX6644" s="174">
        <v>987.96469999999999</v>
      </c>
    </row>
    <row r="6645" spans="84:102" x14ac:dyDescent="0.25">
      <c r="CF6645" s="3" t="s">
        <v>3073</v>
      </c>
      <c r="CG6645" s="174">
        <v>69934</v>
      </c>
      <c r="CH6645" s="174">
        <v>245</v>
      </c>
      <c r="CI6645" s="174">
        <v>5</v>
      </c>
      <c r="CJ6645" s="174">
        <v>987.92349999999999</v>
      </c>
      <c r="CK6645" s="174">
        <v>987.92349999999999</v>
      </c>
      <c r="CU6645" s="174">
        <v>69934</v>
      </c>
      <c r="CV6645" s="174">
        <v>245</v>
      </c>
      <c r="CW6645" s="174">
        <v>5</v>
      </c>
      <c r="CX6645" s="174">
        <v>987.92349999999999</v>
      </c>
    </row>
    <row r="6646" spans="84:102" x14ac:dyDescent="0.25">
      <c r="CF6646" s="3" t="s">
        <v>3073</v>
      </c>
      <c r="CG6646" s="174">
        <v>3507</v>
      </c>
      <c r="CH6646" s="174">
        <v>61333</v>
      </c>
      <c r="CI6646" s="174">
        <v>5</v>
      </c>
      <c r="CJ6646" s="174">
        <v>987.91499999999996</v>
      </c>
      <c r="CK6646" s="174">
        <v>987.91499999999996</v>
      </c>
      <c r="CU6646" s="174">
        <v>3507</v>
      </c>
      <c r="CV6646" s="174">
        <v>61333</v>
      </c>
      <c r="CW6646" s="174">
        <v>5</v>
      </c>
      <c r="CX6646" s="174">
        <v>987.91499999999996</v>
      </c>
    </row>
    <row r="6647" spans="84:102" x14ac:dyDescent="0.25">
      <c r="CF6647" s="3" t="s">
        <v>3073</v>
      </c>
      <c r="CG6647" s="174">
        <v>961</v>
      </c>
      <c r="CH6647" s="174">
        <v>112769</v>
      </c>
      <c r="CI6647" s="174">
        <v>5</v>
      </c>
      <c r="CJ6647" s="174">
        <v>987.7432</v>
      </c>
      <c r="CK6647" s="174">
        <v>987.7432</v>
      </c>
      <c r="CU6647" s="174">
        <v>961</v>
      </c>
      <c r="CV6647" s="174">
        <v>112769</v>
      </c>
      <c r="CW6647" s="174">
        <v>5</v>
      </c>
      <c r="CX6647" s="174">
        <v>987.7432</v>
      </c>
    </row>
    <row r="6648" spans="84:102" x14ac:dyDescent="0.25">
      <c r="CF6648" s="3" t="s">
        <v>3073</v>
      </c>
      <c r="CG6648" s="174">
        <v>82519</v>
      </c>
      <c r="CH6648" s="174">
        <v>1585</v>
      </c>
      <c r="CI6648" s="174">
        <v>5</v>
      </c>
      <c r="CJ6648" s="174">
        <v>987.72199999999998</v>
      </c>
      <c r="CK6648" s="174">
        <v>987.72199999999998</v>
      </c>
      <c r="CU6648" s="174">
        <v>82519</v>
      </c>
      <c r="CV6648" s="174">
        <v>1585</v>
      </c>
      <c r="CW6648" s="174">
        <v>5</v>
      </c>
      <c r="CX6648" s="174">
        <v>987.72199999999998</v>
      </c>
    </row>
    <row r="6649" spans="84:102" x14ac:dyDescent="0.25">
      <c r="CF6649" s="3" t="s">
        <v>3073</v>
      </c>
      <c r="CG6649" s="174">
        <v>154068</v>
      </c>
      <c r="CH6649" s="174">
        <v>2969</v>
      </c>
      <c r="CI6649" s="174">
        <v>5</v>
      </c>
      <c r="CJ6649" s="174">
        <v>987.48180000000002</v>
      </c>
      <c r="CK6649" s="174">
        <v>987.48180000000002</v>
      </c>
      <c r="CU6649" s="174">
        <v>154068</v>
      </c>
      <c r="CV6649" s="174">
        <v>2969</v>
      </c>
      <c r="CW6649" s="174">
        <v>5</v>
      </c>
      <c r="CX6649" s="174">
        <v>987.48180000000002</v>
      </c>
    </row>
    <row r="6650" spans="84:102" x14ac:dyDescent="0.25">
      <c r="CF6650" s="3" t="s">
        <v>3073</v>
      </c>
      <c r="CG6650" s="174">
        <v>2277</v>
      </c>
      <c r="CH6650" s="174">
        <v>21355</v>
      </c>
      <c r="CI6650" s="174">
        <v>5</v>
      </c>
      <c r="CJ6650" s="174">
        <v>987.0145</v>
      </c>
      <c r="CK6650" s="174">
        <v>987.0145</v>
      </c>
      <c r="CU6650" s="174">
        <v>2277</v>
      </c>
      <c r="CV6650" s="174">
        <v>21355</v>
      </c>
      <c r="CW6650" s="174">
        <v>5</v>
      </c>
      <c r="CX6650" s="174">
        <v>987.0145</v>
      </c>
    </row>
    <row r="6651" spans="84:102" x14ac:dyDescent="0.25">
      <c r="CF6651" s="3" t="s">
        <v>3073</v>
      </c>
      <c r="CG6651" s="174">
        <v>1969</v>
      </c>
      <c r="CH6651" s="174">
        <v>97992</v>
      </c>
      <c r="CI6651" s="174">
        <v>5</v>
      </c>
      <c r="CJ6651" s="174">
        <v>987.00620000000004</v>
      </c>
      <c r="CK6651" s="174">
        <v>987.00620000000004</v>
      </c>
      <c r="CU6651" s="174">
        <v>1969</v>
      </c>
      <c r="CV6651" s="174">
        <v>97992</v>
      </c>
      <c r="CW6651" s="174">
        <v>5</v>
      </c>
      <c r="CX6651" s="174">
        <v>987.00620000000004</v>
      </c>
    </row>
    <row r="6652" spans="84:102" x14ac:dyDescent="0.25">
      <c r="CF6652" s="3" t="s">
        <v>3073</v>
      </c>
      <c r="CG6652" s="174">
        <v>562</v>
      </c>
      <c r="CH6652" s="174">
        <v>84094</v>
      </c>
      <c r="CI6652" s="174">
        <v>5</v>
      </c>
      <c r="CJ6652" s="174">
        <v>986.94889999999998</v>
      </c>
      <c r="CK6652" s="174">
        <v>986.94889999999998</v>
      </c>
      <c r="CU6652" s="174">
        <v>562</v>
      </c>
      <c r="CV6652" s="174">
        <v>84094</v>
      </c>
      <c r="CW6652" s="174">
        <v>5</v>
      </c>
      <c r="CX6652" s="174">
        <v>986.94889999999998</v>
      </c>
    </row>
    <row r="6653" spans="84:102" x14ac:dyDescent="0.25">
      <c r="CF6653" s="3" t="s">
        <v>3073</v>
      </c>
      <c r="CG6653" s="174">
        <v>145943</v>
      </c>
      <c r="CH6653" s="174">
        <v>2749</v>
      </c>
      <c r="CI6653" s="174">
        <v>5</v>
      </c>
      <c r="CJ6653" s="174">
        <v>986.88570000000004</v>
      </c>
      <c r="CK6653" s="174">
        <v>986.88570000000004</v>
      </c>
      <c r="CU6653" s="174">
        <v>145943</v>
      </c>
      <c r="CV6653" s="174">
        <v>2749</v>
      </c>
      <c r="CW6653" s="174">
        <v>5</v>
      </c>
      <c r="CX6653" s="174">
        <v>986.88570000000004</v>
      </c>
    </row>
    <row r="6654" spans="84:102" x14ac:dyDescent="0.25">
      <c r="CF6654" s="3" t="s">
        <v>3073</v>
      </c>
      <c r="CG6654" s="174">
        <v>1532</v>
      </c>
      <c r="CH6654" s="174">
        <v>86752</v>
      </c>
      <c r="CI6654" s="174">
        <v>5</v>
      </c>
      <c r="CJ6654" s="174">
        <v>986.82069999999999</v>
      </c>
      <c r="CK6654" s="174">
        <v>986.82069999999999</v>
      </c>
      <c r="CU6654" s="174">
        <v>1532</v>
      </c>
      <c r="CV6654" s="174">
        <v>86752</v>
      </c>
      <c r="CW6654" s="174">
        <v>5</v>
      </c>
      <c r="CX6654" s="174">
        <v>986.82069999999999</v>
      </c>
    </row>
    <row r="6655" spans="84:102" x14ac:dyDescent="0.25">
      <c r="CF6655" s="3" t="s">
        <v>3073</v>
      </c>
      <c r="CG6655" s="174">
        <v>3511</v>
      </c>
      <c r="CH6655" s="174">
        <v>67365</v>
      </c>
      <c r="CI6655" s="174">
        <v>5</v>
      </c>
      <c r="CJ6655" s="174">
        <v>986.31389999999999</v>
      </c>
      <c r="CK6655" s="174">
        <v>986.31389999999999</v>
      </c>
      <c r="CU6655" s="174">
        <v>3511</v>
      </c>
      <c r="CV6655" s="174">
        <v>67365</v>
      </c>
      <c r="CW6655" s="174">
        <v>5</v>
      </c>
      <c r="CX6655" s="174">
        <v>986.31389999999999</v>
      </c>
    </row>
    <row r="6656" spans="84:102" x14ac:dyDescent="0.25">
      <c r="CF6656" s="3" t="s">
        <v>3073</v>
      </c>
      <c r="CG6656" s="174">
        <v>480</v>
      </c>
      <c r="CH6656" s="174">
        <v>84869</v>
      </c>
      <c r="CI6656" s="174">
        <v>5</v>
      </c>
      <c r="CJ6656" s="174">
        <v>986.31230000000005</v>
      </c>
      <c r="CK6656" s="174">
        <v>986.31230000000005</v>
      </c>
      <c r="CU6656" s="174">
        <v>480</v>
      </c>
      <c r="CV6656" s="174">
        <v>84869</v>
      </c>
      <c r="CW6656" s="174">
        <v>5</v>
      </c>
      <c r="CX6656" s="174">
        <v>986.31230000000005</v>
      </c>
    </row>
    <row r="6657" spans="84:102" x14ac:dyDescent="0.25">
      <c r="CF6657" s="3" t="s">
        <v>3073</v>
      </c>
      <c r="CG6657" s="174">
        <v>77118</v>
      </c>
      <c r="CH6657" s="174">
        <v>358</v>
      </c>
      <c r="CI6657" s="174">
        <v>5</v>
      </c>
      <c r="CJ6657" s="174">
        <v>985.7011</v>
      </c>
      <c r="CK6657" s="174">
        <v>985.7011</v>
      </c>
      <c r="CU6657" s="174">
        <v>77118</v>
      </c>
      <c r="CV6657" s="174">
        <v>358</v>
      </c>
      <c r="CW6657" s="174">
        <v>5</v>
      </c>
      <c r="CX6657" s="174">
        <v>985.7011</v>
      </c>
    </row>
    <row r="6658" spans="84:102" x14ac:dyDescent="0.25">
      <c r="CF6658" s="3" t="s">
        <v>3073</v>
      </c>
      <c r="CG6658" s="174">
        <v>84523</v>
      </c>
      <c r="CH6658" s="174">
        <v>1956</v>
      </c>
      <c r="CI6658" s="174">
        <v>5</v>
      </c>
      <c r="CJ6658" s="174">
        <v>985.35159999999996</v>
      </c>
      <c r="CK6658" s="174">
        <v>985.35159999999996</v>
      </c>
      <c r="CU6658" s="174">
        <v>84523</v>
      </c>
      <c r="CV6658" s="174">
        <v>1956</v>
      </c>
      <c r="CW6658" s="174">
        <v>5</v>
      </c>
      <c r="CX6658" s="174">
        <v>985.35159999999996</v>
      </c>
    </row>
    <row r="6659" spans="84:102" x14ac:dyDescent="0.25">
      <c r="CF6659" s="3" t="s">
        <v>3073</v>
      </c>
      <c r="CG6659" s="174">
        <v>158271</v>
      </c>
      <c r="CH6659" s="174">
        <v>2983</v>
      </c>
      <c r="CI6659" s="174">
        <v>5</v>
      </c>
      <c r="CJ6659" s="174">
        <v>985.18200000000002</v>
      </c>
      <c r="CK6659" s="174">
        <v>985.18200000000002</v>
      </c>
      <c r="CU6659" s="174">
        <v>158271</v>
      </c>
      <c r="CV6659" s="174">
        <v>2983</v>
      </c>
      <c r="CW6659" s="174">
        <v>5</v>
      </c>
      <c r="CX6659" s="174">
        <v>985.18200000000002</v>
      </c>
    </row>
    <row r="6660" spans="84:102" x14ac:dyDescent="0.25">
      <c r="CF6660" s="3" t="s">
        <v>3073</v>
      </c>
      <c r="CG6660" s="174">
        <v>110493</v>
      </c>
      <c r="CH6660" s="174">
        <v>906</v>
      </c>
      <c r="CI6660" s="174">
        <v>5</v>
      </c>
      <c r="CJ6660" s="174">
        <v>984.98929999999996</v>
      </c>
      <c r="CK6660" s="174">
        <v>984.98929999999996</v>
      </c>
      <c r="CU6660" s="174">
        <v>110493</v>
      </c>
      <c r="CV6660" s="174">
        <v>906</v>
      </c>
      <c r="CW6660" s="174">
        <v>5</v>
      </c>
      <c r="CX6660" s="174">
        <v>984.98929999999996</v>
      </c>
    </row>
    <row r="6661" spans="84:102" x14ac:dyDescent="0.25">
      <c r="CF6661" s="3" t="s">
        <v>3073</v>
      </c>
      <c r="CG6661" s="174">
        <v>16554</v>
      </c>
      <c r="CH6661" s="174">
        <v>2188</v>
      </c>
      <c r="CI6661" s="174">
        <v>5</v>
      </c>
      <c r="CJ6661" s="174">
        <v>984.86479999999995</v>
      </c>
      <c r="CK6661" s="174">
        <v>984.86479999999995</v>
      </c>
      <c r="CU6661" s="174">
        <v>16554</v>
      </c>
      <c r="CV6661" s="174">
        <v>2188</v>
      </c>
      <c r="CW6661" s="174">
        <v>5</v>
      </c>
      <c r="CX6661" s="174">
        <v>984.86479999999995</v>
      </c>
    </row>
    <row r="6662" spans="84:102" x14ac:dyDescent="0.25">
      <c r="CF6662" s="3" t="s">
        <v>3073</v>
      </c>
      <c r="CG6662" s="174">
        <v>150693</v>
      </c>
      <c r="CH6662" s="174">
        <v>2837</v>
      </c>
      <c r="CI6662" s="174">
        <v>5</v>
      </c>
      <c r="CJ6662" s="174">
        <v>984.84450000000004</v>
      </c>
      <c r="CK6662" s="174">
        <v>984.84450000000004</v>
      </c>
      <c r="CU6662" s="174">
        <v>150693</v>
      </c>
      <c r="CV6662" s="174">
        <v>2837</v>
      </c>
      <c r="CW6662" s="174">
        <v>5</v>
      </c>
      <c r="CX6662" s="174">
        <v>984.84450000000004</v>
      </c>
    </row>
    <row r="6663" spans="84:102" x14ac:dyDescent="0.25">
      <c r="CF6663" s="3" t="s">
        <v>3073</v>
      </c>
      <c r="CG6663" s="174">
        <v>18</v>
      </c>
      <c r="CH6663" s="174">
        <v>60490</v>
      </c>
      <c r="CI6663" s="174">
        <v>5</v>
      </c>
      <c r="CJ6663" s="174">
        <v>984.82249999999999</v>
      </c>
      <c r="CK6663" s="174">
        <v>984.82249999999999</v>
      </c>
      <c r="CU6663" s="174">
        <v>18</v>
      </c>
      <c r="CV6663" s="174">
        <v>60490</v>
      </c>
      <c r="CW6663" s="174">
        <v>5</v>
      </c>
      <c r="CX6663" s="174">
        <v>984.82249999999999</v>
      </c>
    </row>
    <row r="6664" spans="84:102" x14ac:dyDescent="0.25">
      <c r="CF6664" s="3" t="s">
        <v>3073</v>
      </c>
      <c r="CG6664" s="174">
        <v>67365</v>
      </c>
      <c r="CH6664" s="174">
        <v>3511</v>
      </c>
      <c r="CI6664" s="174">
        <v>5</v>
      </c>
      <c r="CJ6664" s="174">
        <v>984.74159999999995</v>
      </c>
      <c r="CK6664" s="174">
        <v>984.74159999999995</v>
      </c>
      <c r="CU6664" s="174">
        <v>67365</v>
      </c>
      <c r="CV6664" s="174">
        <v>3511</v>
      </c>
      <c r="CW6664" s="174">
        <v>5</v>
      </c>
      <c r="CX6664" s="174">
        <v>984.74159999999995</v>
      </c>
    </row>
    <row r="6665" spans="84:102" x14ac:dyDescent="0.25">
      <c r="CF6665" s="3" t="s">
        <v>3073</v>
      </c>
      <c r="CG6665" s="174">
        <v>30420</v>
      </c>
      <c r="CH6665" s="174">
        <v>2375</v>
      </c>
      <c r="CI6665" s="174">
        <v>5</v>
      </c>
      <c r="CJ6665" s="174">
        <v>984.71040000000005</v>
      </c>
      <c r="CK6665" s="174">
        <v>984.71040000000005</v>
      </c>
      <c r="CU6665" s="174">
        <v>30420</v>
      </c>
      <c r="CV6665" s="174">
        <v>2375</v>
      </c>
      <c r="CW6665" s="174">
        <v>5</v>
      </c>
      <c r="CX6665" s="174">
        <v>984.71040000000005</v>
      </c>
    </row>
    <row r="6666" spans="84:102" x14ac:dyDescent="0.25">
      <c r="CF6666" s="3" t="s">
        <v>3073</v>
      </c>
      <c r="CG6666" s="174">
        <v>2837</v>
      </c>
      <c r="CH6666" s="174">
        <v>150693</v>
      </c>
      <c r="CI6666" s="174">
        <v>5</v>
      </c>
      <c r="CJ6666" s="174">
        <v>984.56510000000003</v>
      </c>
      <c r="CK6666" s="174">
        <v>984.56510000000003</v>
      </c>
      <c r="CU6666" s="174">
        <v>2837</v>
      </c>
      <c r="CV6666" s="174">
        <v>150693</v>
      </c>
      <c r="CW6666" s="174">
        <v>5</v>
      </c>
      <c r="CX6666" s="174">
        <v>984.56510000000003</v>
      </c>
    </row>
    <row r="6667" spans="84:102" x14ac:dyDescent="0.25">
      <c r="CF6667" s="3" t="s">
        <v>3073</v>
      </c>
      <c r="CG6667" s="174">
        <v>132976</v>
      </c>
      <c r="CH6667" s="174">
        <v>1214</v>
      </c>
      <c r="CI6667" s="174">
        <v>5</v>
      </c>
      <c r="CJ6667" s="174">
        <v>984.55430000000001</v>
      </c>
      <c r="CK6667" s="174">
        <v>984.55430000000001</v>
      </c>
      <c r="CU6667" s="174">
        <v>132976</v>
      </c>
      <c r="CV6667" s="174">
        <v>1214</v>
      </c>
      <c r="CW6667" s="174">
        <v>5</v>
      </c>
      <c r="CX6667" s="174">
        <v>984.55430000000001</v>
      </c>
    </row>
    <row r="6668" spans="84:102" x14ac:dyDescent="0.25">
      <c r="CF6668" s="3" t="s">
        <v>3073</v>
      </c>
      <c r="CG6668" s="174">
        <v>96264</v>
      </c>
      <c r="CH6668" s="174">
        <v>731</v>
      </c>
      <c r="CI6668" s="174">
        <v>5</v>
      </c>
      <c r="CJ6668" s="174">
        <v>984.47900000000004</v>
      </c>
      <c r="CK6668" s="174">
        <v>984.47900000000004</v>
      </c>
      <c r="CU6668" s="174">
        <v>96264</v>
      </c>
      <c r="CV6668" s="174">
        <v>731</v>
      </c>
      <c r="CW6668" s="174">
        <v>5</v>
      </c>
      <c r="CX6668" s="174">
        <v>984.47900000000004</v>
      </c>
    </row>
    <row r="6669" spans="84:102" x14ac:dyDescent="0.25">
      <c r="CF6669" s="3" t="s">
        <v>3073</v>
      </c>
      <c r="CG6669" s="174">
        <v>1311</v>
      </c>
      <c r="CH6669" s="174">
        <v>118445</v>
      </c>
      <c r="CI6669" s="174">
        <v>5</v>
      </c>
      <c r="CJ6669" s="174">
        <v>984.07860000000005</v>
      </c>
      <c r="CK6669" s="174">
        <v>984.07860000000005</v>
      </c>
      <c r="CU6669" s="174">
        <v>1311</v>
      </c>
      <c r="CV6669" s="174">
        <v>118445</v>
      </c>
      <c r="CW6669" s="174">
        <v>5</v>
      </c>
      <c r="CX6669" s="174">
        <v>984.07860000000005</v>
      </c>
    </row>
    <row r="6670" spans="84:102" x14ac:dyDescent="0.25">
      <c r="CF6670" s="3" t="s">
        <v>3073</v>
      </c>
      <c r="CG6670" s="174">
        <v>1659</v>
      </c>
      <c r="CH6670" s="174">
        <v>70853</v>
      </c>
      <c r="CI6670" s="174">
        <v>5</v>
      </c>
      <c r="CJ6670" s="174">
        <v>983.93730000000005</v>
      </c>
      <c r="CK6670" s="174">
        <v>983.93730000000005</v>
      </c>
      <c r="CU6670" s="174">
        <v>1659</v>
      </c>
      <c r="CV6670" s="174">
        <v>70853</v>
      </c>
      <c r="CW6670" s="174">
        <v>5</v>
      </c>
      <c r="CX6670" s="174">
        <v>983.93730000000005</v>
      </c>
    </row>
    <row r="6671" spans="84:102" x14ac:dyDescent="0.25">
      <c r="CF6671" s="3" t="s">
        <v>3073</v>
      </c>
      <c r="CG6671" s="174">
        <v>51063</v>
      </c>
      <c r="CH6671" s="174">
        <v>1816</v>
      </c>
      <c r="CI6671" s="174">
        <v>5</v>
      </c>
      <c r="CJ6671" s="174">
        <v>983.10140000000001</v>
      </c>
      <c r="CK6671" s="174">
        <v>983.10140000000001</v>
      </c>
      <c r="CU6671" s="174">
        <v>51063</v>
      </c>
      <c r="CV6671" s="174">
        <v>1816</v>
      </c>
      <c r="CW6671" s="174">
        <v>5</v>
      </c>
      <c r="CX6671" s="174">
        <v>983.10140000000001</v>
      </c>
    </row>
    <row r="6672" spans="84:102" x14ac:dyDescent="0.25">
      <c r="CF6672" s="3" t="s">
        <v>3073</v>
      </c>
      <c r="CG6672" s="174">
        <v>119648</v>
      </c>
      <c r="CH6672" s="174">
        <v>1012</v>
      </c>
      <c r="CI6672" s="174">
        <v>5</v>
      </c>
      <c r="CJ6672" s="174">
        <v>982.47249999999997</v>
      </c>
      <c r="CK6672" s="174">
        <v>982.47249999999997</v>
      </c>
      <c r="CU6672" s="174">
        <v>119648</v>
      </c>
      <c r="CV6672" s="174">
        <v>1012</v>
      </c>
      <c r="CW6672" s="174">
        <v>5</v>
      </c>
      <c r="CX6672" s="174">
        <v>982.47249999999997</v>
      </c>
    </row>
    <row r="6673" spans="84:102" x14ac:dyDescent="0.25">
      <c r="CF6673" s="3" t="s">
        <v>3073</v>
      </c>
      <c r="CG6673" s="174">
        <v>2838</v>
      </c>
      <c r="CH6673" s="174">
        <v>149357</v>
      </c>
      <c r="CI6673" s="174">
        <v>5</v>
      </c>
      <c r="CJ6673" s="174">
        <v>982.43629999999996</v>
      </c>
      <c r="CK6673" s="174">
        <v>982.43629999999996</v>
      </c>
      <c r="CU6673" s="174">
        <v>2838</v>
      </c>
      <c r="CV6673" s="174">
        <v>149357</v>
      </c>
      <c r="CW6673" s="174">
        <v>5</v>
      </c>
      <c r="CX6673" s="174">
        <v>982.43629999999996</v>
      </c>
    </row>
    <row r="6674" spans="84:102" x14ac:dyDescent="0.25">
      <c r="CF6674" s="3" t="s">
        <v>3073</v>
      </c>
      <c r="CG6674" s="174">
        <v>83975</v>
      </c>
      <c r="CH6674" s="174">
        <v>1573</v>
      </c>
      <c r="CI6674" s="174">
        <v>5</v>
      </c>
      <c r="CJ6674" s="174">
        <v>982.41909999999996</v>
      </c>
      <c r="CK6674" s="174">
        <v>982.41909999999996</v>
      </c>
      <c r="CU6674" s="174">
        <v>83975</v>
      </c>
      <c r="CV6674" s="174">
        <v>1573</v>
      </c>
      <c r="CW6674" s="174">
        <v>5</v>
      </c>
      <c r="CX6674" s="174">
        <v>982.41909999999996</v>
      </c>
    </row>
    <row r="6675" spans="84:102" x14ac:dyDescent="0.25">
      <c r="CF6675" s="3" t="s">
        <v>3073</v>
      </c>
      <c r="CG6675" s="174">
        <v>130422</v>
      </c>
      <c r="CH6675" s="174">
        <v>1232</v>
      </c>
      <c r="CI6675" s="174">
        <v>5</v>
      </c>
      <c r="CJ6675" s="174">
        <v>982.38319999999999</v>
      </c>
      <c r="CK6675" s="174">
        <v>982.38319999999999</v>
      </c>
      <c r="CU6675" s="174">
        <v>130422</v>
      </c>
      <c r="CV6675" s="174">
        <v>1232</v>
      </c>
      <c r="CW6675" s="174">
        <v>5</v>
      </c>
      <c r="CX6675" s="174">
        <v>982.38319999999999</v>
      </c>
    </row>
    <row r="6676" spans="84:102" x14ac:dyDescent="0.25">
      <c r="CF6676" s="3" t="s">
        <v>3073</v>
      </c>
      <c r="CG6676" s="174">
        <v>84669</v>
      </c>
      <c r="CH6676" s="174">
        <v>502</v>
      </c>
      <c r="CI6676" s="174">
        <v>5</v>
      </c>
      <c r="CJ6676" s="174">
        <v>982.16219999999998</v>
      </c>
      <c r="CK6676" s="174">
        <v>982.16219999999998</v>
      </c>
      <c r="CU6676" s="174">
        <v>84669</v>
      </c>
      <c r="CV6676" s="174">
        <v>502</v>
      </c>
      <c r="CW6676" s="174">
        <v>5</v>
      </c>
      <c r="CX6676" s="174">
        <v>982.16219999999998</v>
      </c>
    </row>
    <row r="6677" spans="84:102" x14ac:dyDescent="0.25">
      <c r="CF6677" s="3" t="s">
        <v>3073</v>
      </c>
      <c r="CG6677" s="174">
        <v>108285</v>
      </c>
      <c r="CH6677" s="174">
        <v>855</v>
      </c>
      <c r="CI6677" s="174">
        <v>5</v>
      </c>
      <c r="CJ6677" s="174">
        <v>982.02880000000005</v>
      </c>
      <c r="CK6677" s="174">
        <v>982.02880000000005</v>
      </c>
      <c r="CU6677" s="174">
        <v>108285</v>
      </c>
      <c r="CV6677" s="174">
        <v>855</v>
      </c>
      <c r="CW6677" s="174">
        <v>5</v>
      </c>
      <c r="CX6677" s="174">
        <v>982.02880000000005</v>
      </c>
    </row>
    <row r="6678" spans="84:102" x14ac:dyDescent="0.25">
      <c r="CF6678" s="3" t="s">
        <v>3073</v>
      </c>
      <c r="CG6678" s="174">
        <v>280</v>
      </c>
      <c r="CH6678" s="174">
        <v>73108</v>
      </c>
      <c r="CI6678" s="174">
        <v>5</v>
      </c>
      <c r="CJ6678" s="174">
        <v>981.89869999999996</v>
      </c>
      <c r="CK6678" s="174">
        <v>981.89869999999996</v>
      </c>
      <c r="CU6678" s="174">
        <v>280</v>
      </c>
      <c r="CV6678" s="174">
        <v>73108</v>
      </c>
      <c r="CW6678" s="174">
        <v>5</v>
      </c>
      <c r="CX6678" s="174">
        <v>981.89869999999996</v>
      </c>
    </row>
    <row r="6679" spans="84:102" x14ac:dyDescent="0.25">
      <c r="CF6679" s="3" t="s">
        <v>3073</v>
      </c>
      <c r="CG6679" s="174">
        <v>1309</v>
      </c>
      <c r="CH6679" s="174">
        <v>118344</v>
      </c>
      <c r="CI6679" s="174">
        <v>5</v>
      </c>
      <c r="CJ6679" s="174">
        <v>981.87649999999996</v>
      </c>
      <c r="CK6679" s="174">
        <v>981.87649999999996</v>
      </c>
      <c r="CU6679" s="174">
        <v>1309</v>
      </c>
      <c r="CV6679" s="174">
        <v>118344</v>
      </c>
      <c r="CW6679" s="174">
        <v>5</v>
      </c>
      <c r="CX6679" s="174">
        <v>981.87649999999996</v>
      </c>
    </row>
    <row r="6680" spans="84:102" x14ac:dyDescent="0.25">
      <c r="CF6680" s="3" t="s">
        <v>3073</v>
      </c>
      <c r="CG6680" s="174">
        <v>143484</v>
      </c>
      <c r="CH6680" s="174">
        <v>3088</v>
      </c>
      <c r="CI6680" s="174">
        <v>5</v>
      </c>
      <c r="CJ6680" s="174">
        <v>981.76729999999998</v>
      </c>
      <c r="CK6680" s="174">
        <v>981.76729999999998</v>
      </c>
      <c r="CU6680" s="174">
        <v>143484</v>
      </c>
      <c r="CV6680" s="174">
        <v>3088</v>
      </c>
      <c r="CW6680" s="174">
        <v>5</v>
      </c>
      <c r="CX6680" s="174">
        <v>981.76729999999998</v>
      </c>
    </row>
    <row r="6681" spans="84:102" x14ac:dyDescent="0.25">
      <c r="CF6681" s="3" t="s">
        <v>3073</v>
      </c>
      <c r="CG6681" s="174">
        <v>55789</v>
      </c>
      <c r="CH6681" s="174">
        <v>1776</v>
      </c>
      <c r="CI6681" s="174">
        <v>5</v>
      </c>
      <c r="CJ6681" s="174">
        <v>981.44809999999995</v>
      </c>
      <c r="CK6681" s="174">
        <v>981.44809999999995</v>
      </c>
      <c r="CU6681" s="174">
        <v>55789</v>
      </c>
      <c r="CV6681" s="174">
        <v>1776</v>
      </c>
      <c r="CW6681" s="174">
        <v>5</v>
      </c>
      <c r="CX6681" s="174">
        <v>981.44809999999995</v>
      </c>
    </row>
    <row r="6682" spans="84:102" x14ac:dyDescent="0.25">
      <c r="CF6682" s="3" t="s">
        <v>3073</v>
      </c>
      <c r="CG6682" s="174">
        <v>24905</v>
      </c>
      <c r="CH6682" s="174">
        <v>2317</v>
      </c>
      <c r="CI6682" s="174">
        <v>5</v>
      </c>
      <c r="CJ6682" s="174">
        <v>981.29330000000004</v>
      </c>
      <c r="CK6682" s="174">
        <v>981.29330000000004</v>
      </c>
      <c r="CU6682" s="174">
        <v>24905</v>
      </c>
      <c r="CV6682" s="174">
        <v>2317</v>
      </c>
      <c r="CW6682" s="174">
        <v>5</v>
      </c>
      <c r="CX6682" s="174">
        <v>981.29330000000004</v>
      </c>
    </row>
    <row r="6683" spans="84:102" x14ac:dyDescent="0.25">
      <c r="CF6683" s="3" t="s">
        <v>3073</v>
      </c>
      <c r="CG6683" s="174">
        <v>145234</v>
      </c>
      <c r="CH6683" s="174">
        <v>1152</v>
      </c>
      <c r="CI6683" s="174">
        <v>5</v>
      </c>
      <c r="CJ6683" s="174">
        <v>981.07529999999997</v>
      </c>
      <c r="CK6683" s="174">
        <v>981.07529999999997</v>
      </c>
      <c r="CU6683" s="174">
        <v>145234</v>
      </c>
      <c r="CV6683" s="174">
        <v>1152</v>
      </c>
      <c r="CW6683" s="174">
        <v>5</v>
      </c>
      <c r="CX6683" s="174">
        <v>981.07529999999997</v>
      </c>
    </row>
    <row r="6684" spans="84:102" x14ac:dyDescent="0.25">
      <c r="CF6684" s="3" t="s">
        <v>3073</v>
      </c>
      <c r="CG6684" s="174">
        <v>3011</v>
      </c>
      <c r="CH6684" s="174">
        <v>160086</v>
      </c>
      <c r="CI6684" s="174">
        <v>5</v>
      </c>
      <c r="CJ6684" s="174">
        <v>980.78809999999999</v>
      </c>
      <c r="CK6684" s="174">
        <v>980.78809999999999</v>
      </c>
      <c r="CU6684" s="174">
        <v>3011</v>
      </c>
      <c r="CV6684" s="174">
        <v>160086</v>
      </c>
      <c r="CW6684" s="174">
        <v>5</v>
      </c>
      <c r="CX6684" s="174">
        <v>980.78809999999999</v>
      </c>
    </row>
    <row r="6685" spans="84:102" x14ac:dyDescent="0.25">
      <c r="CF6685" s="3" t="s">
        <v>3073</v>
      </c>
      <c r="CG6685" s="174">
        <v>2618</v>
      </c>
      <c r="CH6685" s="174">
        <v>44717</v>
      </c>
      <c r="CI6685" s="174">
        <v>5</v>
      </c>
      <c r="CJ6685" s="174">
        <v>980.76160000000004</v>
      </c>
      <c r="CK6685" s="174">
        <v>980.76160000000004</v>
      </c>
      <c r="CU6685" s="174">
        <v>2618</v>
      </c>
      <c r="CV6685" s="174">
        <v>44717</v>
      </c>
      <c r="CW6685" s="174">
        <v>5</v>
      </c>
      <c r="CX6685" s="174">
        <v>980.76160000000004</v>
      </c>
    </row>
    <row r="6686" spans="84:102" x14ac:dyDescent="0.25">
      <c r="CF6686" s="3" t="s">
        <v>3073</v>
      </c>
      <c r="CG6686" s="174">
        <v>169933</v>
      </c>
      <c r="CH6686" s="174">
        <v>3362</v>
      </c>
      <c r="CI6686" s="174">
        <v>5</v>
      </c>
      <c r="CJ6686" s="174">
        <v>980.52089999999998</v>
      </c>
      <c r="CK6686" s="174">
        <v>980.52089999999998</v>
      </c>
      <c r="CU6686" s="174">
        <v>169933</v>
      </c>
      <c r="CV6686" s="174">
        <v>3362</v>
      </c>
      <c r="CW6686" s="174">
        <v>5</v>
      </c>
      <c r="CX6686" s="174">
        <v>980.52089999999998</v>
      </c>
    </row>
    <row r="6687" spans="84:102" x14ac:dyDescent="0.25">
      <c r="CF6687" s="3" t="s">
        <v>3073</v>
      </c>
      <c r="CG6687" s="174">
        <v>95969</v>
      </c>
      <c r="CH6687" s="174">
        <v>1973</v>
      </c>
      <c r="CI6687" s="174">
        <v>5</v>
      </c>
      <c r="CJ6687" s="174">
        <v>980.43129999999996</v>
      </c>
      <c r="CK6687" s="174">
        <v>980.43129999999996</v>
      </c>
      <c r="CU6687" s="174">
        <v>95969</v>
      </c>
      <c r="CV6687" s="174">
        <v>1973</v>
      </c>
      <c r="CW6687" s="174">
        <v>5</v>
      </c>
      <c r="CX6687" s="174">
        <v>980.43129999999996</v>
      </c>
    </row>
    <row r="6688" spans="84:102" x14ac:dyDescent="0.25">
      <c r="CF6688" s="3" t="s">
        <v>3073</v>
      </c>
      <c r="CG6688" s="174">
        <v>1686</v>
      </c>
      <c r="CH6688" s="174">
        <v>67791</v>
      </c>
      <c r="CI6688" s="174">
        <v>5</v>
      </c>
      <c r="CJ6688" s="174">
        <v>980.36069999999995</v>
      </c>
      <c r="CK6688" s="174">
        <v>980.36069999999995</v>
      </c>
      <c r="CU6688" s="174">
        <v>1686</v>
      </c>
      <c r="CV6688" s="174">
        <v>67791</v>
      </c>
      <c r="CW6688" s="174">
        <v>5</v>
      </c>
      <c r="CX6688" s="174">
        <v>980.36069999999995</v>
      </c>
    </row>
    <row r="6689" spans="84:102" x14ac:dyDescent="0.25">
      <c r="CF6689" s="3" t="s">
        <v>3073</v>
      </c>
      <c r="CG6689" s="174">
        <v>99503</v>
      </c>
      <c r="CH6689" s="174">
        <v>1459</v>
      </c>
      <c r="CI6689" s="174">
        <v>5</v>
      </c>
      <c r="CJ6689" s="174">
        <v>980.17610000000002</v>
      </c>
      <c r="CK6689" s="174">
        <v>980.17610000000002</v>
      </c>
      <c r="CU6689" s="174">
        <v>99503</v>
      </c>
      <c r="CV6689" s="174">
        <v>1459</v>
      </c>
      <c r="CW6689" s="174">
        <v>5</v>
      </c>
      <c r="CX6689" s="174">
        <v>980.17610000000002</v>
      </c>
    </row>
    <row r="6690" spans="84:102" x14ac:dyDescent="0.25">
      <c r="CF6690" s="3" t="s">
        <v>3073</v>
      </c>
      <c r="CG6690" s="174">
        <v>50548</v>
      </c>
      <c r="CH6690" s="174">
        <v>1819</v>
      </c>
      <c r="CI6690" s="174">
        <v>5</v>
      </c>
      <c r="CJ6690" s="174">
        <v>980.17550000000006</v>
      </c>
      <c r="CK6690" s="174">
        <v>980.17550000000006</v>
      </c>
      <c r="CU6690" s="174">
        <v>50548</v>
      </c>
      <c r="CV6690" s="174">
        <v>1819</v>
      </c>
      <c r="CW6690" s="174">
        <v>5</v>
      </c>
      <c r="CX6690" s="174">
        <v>980.17550000000006</v>
      </c>
    </row>
    <row r="6691" spans="84:102" x14ac:dyDescent="0.25">
      <c r="CF6691" s="3" t="s">
        <v>3073</v>
      </c>
      <c r="CG6691" s="174">
        <v>26925</v>
      </c>
      <c r="CH6691" s="174">
        <v>2356</v>
      </c>
      <c r="CI6691" s="174">
        <v>5</v>
      </c>
      <c r="CJ6691" s="174">
        <v>980.13260000000002</v>
      </c>
      <c r="CK6691" s="174">
        <v>980.13260000000002</v>
      </c>
      <c r="CU6691" s="174">
        <v>26925</v>
      </c>
      <c r="CV6691" s="174">
        <v>2356</v>
      </c>
      <c r="CW6691" s="174">
        <v>5</v>
      </c>
      <c r="CX6691" s="174">
        <v>980.13260000000002</v>
      </c>
    </row>
    <row r="6692" spans="84:102" x14ac:dyDescent="0.25">
      <c r="CF6692" s="3" t="s">
        <v>3073</v>
      </c>
      <c r="CG6692" s="174">
        <v>86013</v>
      </c>
      <c r="CH6692" s="174">
        <v>531</v>
      </c>
      <c r="CI6692" s="174">
        <v>5</v>
      </c>
      <c r="CJ6692" s="174">
        <v>980.06150000000002</v>
      </c>
      <c r="CK6692" s="174">
        <v>980.06150000000002</v>
      </c>
      <c r="CU6692" s="174">
        <v>86013</v>
      </c>
      <c r="CV6692" s="174">
        <v>531</v>
      </c>
      <c r="CW6692" s="174">
        <v>5</v>
      </c>
      <c r="CX6692" s="174">
        <v>980.06150000000002</v>
      </c>
    </row>
    <row r="6693" spans="84:102" x14ac:dyDescent="0.25">
      <c r="CF6693" s="3" t="s">
        <v>3073</v>
      </c>
      <c r="CG6693" s="174">
        <v>614</v>
      </c>
      <c r="CH6693" s="174">
        <v>86831</v>
      </c>
      <c r="CI6693" s="174">
        <v>5</v>
      </c>
      <c r="CJ6693" s="174">
        <v>980.03920000000005</v>
      </c>
      <c r="CK6693" s="174">
        <v>980.03920000000005</v>
      </c>
      <c r="CU6693" s="174">
        <v>614</v>
      </c>
      <c r="CV6693" s="174">
        <v>86831</v>
      </c>
      <c r="CW6693" s="174">
        <v>5</v>
      </c>
      <c r="CX6693" s="174">
        <v>980.03920000000005</v>
      </c>
    </row>
    <row r="6694" spans="84:102" x14ac:dyDescent="0.25">
      <c r="CF6694" s="3" t="s">
        <v>3073</v>
      </c>
      <c r="CG6694" s="174">
        <v>85470</v>
      </c>
      <c r="CH6694" s="174">
        <v>581</v>
      </c>
      <c r="CI6694" s="174">
        <v>5</v>
      </c>
      <c r="CJ6694" s="174">
        <v>979.69500000000005</v>
      </c>
      <c r="CK6694" s="174">
        <v>979.69500000000005</v>
      </c>
      <c r="CU6694" s="174">
        <v>85470</v>
      </c>
      <c r="CV6694" s="174">
        <v>581</v>
      </c>
      <c r="CW6694" s="174">
        <v>5</v>
      </c>
      <c r="CX6694" s="174">
        <v>979.69500000000005</v>
      </c>
    </row>
    <row r="6695" spans="84:102" x14ac:dyDescent="0.25">
      <c r="CF6695" s="3" t="s">
        <v>3073</v>
      </c>
      <c r="CG6695" s="174">
        <v>2721</v>
      </c>
      <c r="CH6695" s="174">
        <v>136203</v>
      </c>
      <c r="CI6695" s="174">
        <v>5</v>
      </c>
      <c r="CJ6695" s="174">
        <v>979.68870000000004</v>
      </c>
      <c r="CK6695" s="174">
        <v>979.68870000000004</v>
      </c>
      <c r="CU6695" s="174">
        <v>2721</v>
      </c>
      <c r="CV6695" s="174">
        <v>136203</v>
      </c>
      <c r="CW6695" s="174">
        <v>5</v>
      </c>
      <c r="CX6695" s="174">
        <v>979.68870000000004</v>
      </c>
    </row>
    <row r="6696" spans="84:102" x14ac:dyDescent="0.25">
      <c r="CF6696" s="3" t="s">
        <v>3073</v>
      </c>
      <c r="CG6696" s="174">
        <v>75251</v>
      </c>
      <c r="CH6696" s="174">
        <v>3523</v>
      </c>
      <c r="CI6696" s="174">
        <v>5</v>
      </c>
      <c r="CJ6696" s="174">
        <v>979.47370000000001</v>
      </c>
      <c r="CK6696" s="174">
        <v>979.47370000000001</v>
      </c>
      <c r="CU6696" s="174">
        <v>75251</v>
      </c>
      <c r="CV6696" s="174">
        <v>3523</v>
      </c>
      <c r="CW6696" s="174">
        <v>5</v>
      </c>
      <c r="CX6696" s="174">
        <v>979.47370000000001</v>
      </c>
    </row>
    <row r="6697" spans="84:102" x14ac:dyDescent="0.25">
      <c r="CF6697" s="3" t="s">
        <v>3073</v>
      </c>
      <c r="CG6697" s="174">
        <v>1824</v>
      </c>
      <c r="CH6697" s="174">
        <v>52178</v>
      </c>
      <c r="CI6697" s="174">
        <v>5</v>
      </c>
      <c r="CJ6697" s="174">
        <v>979.34320000000002</v>
      </c>
      <c r="CK6697" s="174">
        <v>979.34320000000002</v>
      </c>
      <c r="CU6697" s="174">
        <v>1824</v>
      </c>
      <c r="CV6697" s="174">
        <v>52178</v>
      </c>
      <c r="CW6697" s="174">
        <v>5</v>
      </c>
      <c r="CX6697" s="174">
        <v>979.34320000000002</v>
      </c>
    </row>
    <row r="6698" spans="84:102" x14ac:dyDescent="0.25">
      <c r="CF6698" s="3" t="s">
        <v>3073</v>
      </c>
      <c r="CG6698" s="174">
        <v>89625</v>
      </c>
      <c r="CH6698" s="174">
        <v>3582</v>
      </c>
      <c r="CI6698" s="174">
        <v>5</v>
      </c>
      <c r="CJ6698" s="174">
        <v>979.00220000000002</v>
      </c>
      <c r="CK6698" s="174">
        <v>979.00220000000002</v>
      </c>
      <c r="CU6698" s="174">
        <v>89625</v>
      </c>
      <c r="CV6698" s="174">
        <v>3582</v>
      </c>
      <c r="CW6698" s="174">
        <v>5</v>
      </c>
      <c r="CX6698" s="174">
        <v>979.00220000000002</v>
      </c>
    </row>
    <row r="6699" spans="84:102" x14ac:dyDescent="0.25">
      <c r="CF6699" s="3" t="s">
        <v>3073</v>
      </c>
      <c r="CG6699" s="174">
        <v>137393</v>
      </c>
      <c r="CH6699" s="174">
        <v>2042</v>
      </c>
      <c r="CI6699" s="174">
        <v>5</v>
      </c>
      <c r="CJ6699" s="174">
        <v>978.9085</v>
      </c>
      <c r="CK6699" s="174">
        <v>978.9085</v>
      </c>
      <c r="CU6699" s="174">
        <v>137393</v>
      </c>
      <c r="CV6699" s="174">
        <v>2042</v>
      </c>
      <c r="CW6699" s="174">
        <v>5</v>
      </c>
      <c r="CX6699" s="174">
        <v>978.9085</v>
      </c>
    </row>
    <row r="6700" spans="84:102" x14ac:dyDescent="0.25">
      <c r="CF6700" s="3" t="s">
        <v>3073</v>
      </c>
      <c r="CG6700" s="174">
        <v>3236</v>
      </c>
      <c r="CH6700" s="174">
        <v>159993</v>
      </c>
      <c r="CI6700" s="174">
        <v>5</v>
      </c>
      <c r="CJ6700" s="174">
        <v>977.85969999999998</v>
      </c>
      <c r="CK6700" s="174">
        <v>977.85969999999998</v>
      </c>
      <c r="CU6700" s="174">
        <v>3236</v>
      </c>
      <c r="CV6700" s="174">
        <v>159993</v>
      </c>
      <c r="CW6700" s="174">
        <v>5</v>
      </c>
      <c r="CX6700" s="174">
        <v>977.85969999999998</v>
      </c>
    </row>
    <row r="6701" spans="84:102" x14ac:dyDescent="0.25">
      <c r="CF6701" s="3" t="s">
        <v>3073</v>
      </c>
      <c r="CG6701" s="174">
        <v>137030</v>
      </c>
      <c r="CH6701" s="174">
        <v>1203</v>
      </c>
      <c r="CI6701" s="174">
        <v>5</v>
      </c>
      <c r="CJ6701" s="174">
        <v>977.75080000000003</v>
      </c>
      <c r="CK6701" s="174">
        <v>977.75080000000003</v>
      </c>
      <c r="CU6701" s="174">
        <v>137030</v>
      </c>
      <c r="CV6701" s="174">
        <v>1203</v>
      </c>
      <c r="CW6701" s="174">
        <v>5</v>
      </c>
      <c r="CX6701" s="174">
        <v>977.75080000000003</v>
      </c>
    </row>
    <row r="6702" spans="84:102" x14ac:dyDescent="0.25">
      <c r="CF6702" s="3" t="s">
        <v>3073</v>
      </c>
      <c r="CG6702" s="174">
        <v>77743</v>
      </c>
      <c r="CH6702" s="174">
        <v>388</v>
      </c>
      <c r="CI6702" s="174">
        <v>5</v>
      </c>
      <c r="CJ6702" s="174">
        <v>977.63919999999996</v>
      </c>
      <c r="CK6702" s="174">
        <v>977.63919999999996</v>
      </c>
      <c r="CU6702" s="174">
        <v>77743</v>
      </c>
      <c r="CV6702" s="174">
        <v>388</v>
      </c>
      <c r="CW6702" s="174">
        <v>5</v>
      </c>
      <c r="CX6702" s="174">
        <v>977.63919999999996</v>
      </c>
    </row>
    <row r="6703" spans="84:102" x14ac:dyDescent="0.25">
      <c r="CF6703" s="3" t="s">
        <v>3073</v>
      </c>
      <c r="CG6703" s="174">
        <v>2801</v>
      </c>
      <c r="CH6703" s="174">
        <v>147380</v>
      </c>
      <c r="CI6703" s="174">
        <v>5</v>
      </c>
      <c r="CJ6703" s="174">
        <v>977.62099999999998</v>
      </c>
      <c r="CK6703" s="174">
        <v>977.62099999999998</v>
      </c>
      <c r="CU6703" s="174">
        <v>2801</v>
      </c>
      <c r="CV6703" s="174">
        <v>147380</v>
      </c>
      <c r="CW6703" s="174">
        <v>5</v>
      </c>
      <c r="CX6703" s="174">
        <v>977.62099999999998</v>
      </c>
    </row>
    <row r="6704" spans="84:102" x14ac:dyDescent="0.25">
      <c r="CF6704" s="3" t="s">
        <v>3073</v>
      </c>
      <c r="CG6704" s="174">
        <v>660</v>
      </c>
      <c r="CH6704" s="174">
        <v>91219</v>
      </c>
      <c r="CI6704" s="174">
        <v>5</v>
      </c>
      <c r="CJ6704" s="174">
        <v>977.39499999999998</v>
      </c>
      <c r="CK6704" s="174">
        <v>977.39499999999998</v>
      </c>
      <c r="CU6704" s="174">
        <v>660</v>
      </c>
      <c r="CV6704" s="174">
        <v>91219</v>
      </c>
      <c r="CW6704" s="174">
        <v>5</v>
      </c>
      <c r="CX6704" s="174">
        <v>977.39499999999998</v>
      </c>
    </row>
    <row r="6705" spans="84:102" x14ac:dyDescent="0.25">
      <c r="CF6705" s="3" t="s">
        <v>3073</v>
      </c>
      <c r="CG6705" s="174">
        <v>111616</v>
      </c>
      <c r="CH6705" s="174">
        <v>1364</v>
      </c>
      <c r="CI6705" s="174">
        <v>5</v>
      </c>
      <c r="CJ6705" s="174">
        <v>977.36800000000005</v>
      </c>
      <c r="CK6705" s="174">
        <v>977.36800000000005</v>
      </c>
      <c r="CU6705" s="174">
        <v>111616</v>
      </c>
      <c r="CV6705" s="174">
        <v>1364</v>
      </c>
      <c r="CW6705" s="174">
        <v>5</v>
      </c>
      <c r="CX6705" s="174">
        <v>977.36800000000005</v>
      </c>
    </row>
    <row r="6706" spans="84:102" x14ac:dyDescent="0.25">
      <c r="CF6706" s="3" t="s">
        <v>3073</v>
      </c>
      <c r="CG6706" s="174">
        <v>855</v>
      </c>
      <c r="CH6706" s="174">
        <v>108285</v>
      </c>
      <c r="CI6706" s="174">
        <v>5</v>
      </c>
      <c r="CJ6706" s="174">
        <v>977.24069999999995</v>
      </c>
      <c r="CK6706" s="174">
        <v>977.24069999999995</v>
      </c>
      <c r="CU6706" s="174">
        <v>855</v>
      </c>
      <c r="CV6706" s="174">
        <v>108285</v>
      </c>
      <c r="CW6706" s="174">
        <v>5</v>
      </c>
      <c r="CX6706" s="174">
        <v>977.24069999999995</v>
      </c>
    </row>
    <row r="6707" spans="84:102" x14ac:dyDescent="0.25">
      <c r="CF6707" s="3" t="s">
        <v>3073</v>
      </c>
      <c r="CG6707" s="174">
        <v>128712</v>
      </c>
      <c r="CH6707" s="174">
        <v>1229</v>
      </c>
      <c r="CI6707" s="174">
        <v>5</v>
      </c>
      <c r="CJ6707" s="174">
        <v>977.08849999999995</v>
      </c>
      <c r="CK6707" s="174">
        <v>977.08849999999995</v>
      </c>
      <c r="CU6707" s="174">
        <v>128712</v>
      </c>
      <c r="CV6707" s="174">
        <v>1229</v>
      </c>
      <c r="CW6707" s="174">
        <v>5</v>
      </c>
      <c r="CX6707" s="174">
        <v>977.08849999999995</v>
      </c>
    </row>
    <row r="6708" spans="84:102" x14ac:dyDescent="0.25">
      <c r="CF6708" s="3" t="s">
        <v>3073</v>
      </c>
      <c r="CG6708" s="174">
        <v>1232</v>
      </c>
      <c r="CH6708" s="174">
        <v>130422</v>
      </c>
      <c r="CI6708" s="174">
        <v>5</v>
      </c>
      <c r="CJ6708" s="174">
        <v>976.88340000000005</v>
      </c>
      <c r="CK6708" s="174">
        <v>976.88340000000005</v>
      </c>
      <c r="CU6708" s="174">
        <v>1232</v>
      </c>
      <c r="CV6708" s="174">
        <v>130422</v>
      </c>
      <c r="CW6708" s="174">
        <v>5</v>
      </c>
      <c r="CX6708" s="174">
        <v>976.88340000000005</v>
      </c>
    </row>
    <row r="6709" spans="84:102" x14ac:dyDescent="0.25">
      <c r="CF6709" s="3" t="s">
        <v>3073</v>
      </c>
      <c r="CG6709" s="174">
        <v>17</v>
      </c>
      <c r="CH6709" s="174">
        <v>59612</v>
      </c>
      <c r="CI6709" s="174">
        <v>5</v>
      </c>
      <c r="CJ6709" s="174">
        <v>976.84059999999999</v>
      </c>
      <c r="CK6709" s="174">
        <v>976.84059999999999</v>
      </c>
      <c r="CU6709" s="174">
        <v>17</v>
      </c>
      <c r="CV6709" s="174">
        <v>59612</v>
      </c>
      <c r="CW6709" s="174">
        <v>5</v>
      </c>
      <c r="CX6709" s="174">
        <v>976.84059999999999</v>
      </c>
    </row>
    <row r="6710" spans="84:102" x14ac:dyDescent="0.25">
      <c r="CF6710" s="3" t="s">
        <v>3073</v>
      </c>
      <c r="CG6710" s="174">
        <v>831</v>
      </c>
      <c r="CH6710" s="174">
        <v>105669</v>
      </c>
      <c r="CI6710" s="174">
        <v>5</v>
      </c>
      <c r="CJ6710" s="174">
        <v>976.64710000000002</v>
      </c>
      <c r="CK6710" s="174">
        <v>976.64710000000002</v>
      </c>
      <c r="CU6710" s="174">
        <v>831</v>
      </c>
      <c r="CV6710" s="174">
        <v>105669</v>
      </c>
      <c r="CW6710" s="174">
        <v>5</v>
      </c>
      <c r="CX6710" s="174">
        <v>976.64710000000002</v>
      </c>
    </row>
    <row r="6711" spans="84:102" x14ac:dyDescent="0.25">
      <c r="CF6711" s="3" t="s">
        <v>3073</v>
      </c>
      <c r="CG6711" s="174">
        <v>159730</v>
      </c>
      <c r="CH6711" s="174">
        <v>3239</v>
      </c>
      <c r="CI6711" s="174">
        <v>5</v>
      </c>
      <c r="CJ6711" s="174">
        <v>976.38710000000003</v>
      </c>
      <c r="CK6711" s="174">
        <v>976.38710000000003</v>
      </c>
      <c r="CU6711" s="174">
        <v>159730</v>
      </c>
      <c r="CV6711" s="174">
        <v>3239</v>
      </c>
      <c r="CW6711" s="174">
        <v>5</v>
      </c>
      <c r="CX6711" s="174">
        <v>976.38710000000003</v>
      </c>
    </row>
    <row r="6712" spans="84:102" x14ac:dyDescent="0.25">
      <c r="CF6712" s="3" t="s">
        <v>3073</v>
      </c>
      <c r="CG6712" s="174">
        <v>1004</v>
      </c>
      <c r="CH6712" s="174">
        <v>117553</v>
      </c>
      <c r="CI6712" s="174">
        <v>5</v>
      </c>
      <c r="CJ6712" s="174">
        <v>976.1232</v>
      </c>
      <c r="CK6712" s="174">
        <v>976.1232</v>
      </c>
      <c r="CU6712" s="174">
        <v>1004</v>
      </c>
      <c r="CV6712" s="174">
        <v>117553</v>
      </c>
      <c r="CW6712" s="174">
        <v>5</v>
      </c>
      <c r="CX6712" s="174">
        <v>976.1232</v>
      </c>
    </row>
    <row r="6713" spans="84:102" x14ac:dyDescent="0.25">
      <c r="CF6713" s="3" t="s">
        <v>3073</v>
      </c>
      <c r="CG6713" s="174">
        <v>1678</v>
      </c>
      <c r="CH6713" s="174">
        <v>68376</v>
      </c>
      <c r="CI6713" s="174">
        <v>5</v>
      </c>
      <c r="CJ6713" s="174">
        <v>975.8365</v>
      </c>
      <c r="CK6713" s="174">
        <v>975.8365</v>
      </c>
      <c r="CU6713" s="174">
        <v>1678</v>
      </c>
      <c r="CV6713" s="174">
        <v>68376</v>
      </c>
      <c r="CW6713" s="174">
        <v>5</v>
      </c>
      <c r="CX6713" s="174">
        <v>975.8365</v>
      </c>
    </row>
    <row r="6714" spans="84:102" x14ac:dyDescent="0.25">
      <c r="CF6714" s="3" t="s">
        <v>3073</v>
      </c>
      <c r="CG6714" s="174">
        <v>3499</v>
      </c>
      <c r="CH6714" s="174">
        <v>63924</v>
      </c>
      <c r="CI6714" s="174">
        <v>5</v>
      </c>
      <c r="CJ6714" s="174">
        <v>975.65210000000002</v>
      </c>
      <c r="CK6714" s="174">
        <v>975.65210000000002</v>
      </c>
      <c r="CU6714" s="174">
        <v>3499</v>
      </c>
      <c r="CV6714" s="174">
        <v>63924</v>
      </c>
      <c r="CW6714" s="174">
        <v>5</v>
      </c>
      <c r="CX6714" s="174">
        <v>975.65210000000002</v>
      </c>
    </row>
    <row r="6715" spans="84:102" x14ac:dyDescent="0.25">
      <c r="CF6715" s="3" t="s">
        <v>3073</v>
      </c>
      <c r="CG6715" s="174">
        <v>157924</v>
      </c>
      <c r="CH6715" s="174">
        <v>3258</v>
      </c>
      <c r="CI6715" s="174">
        <v>5</v>
      </c>
      <c r="CJ6715" s="174">
        <v>975.46349999999995</v>
      </c>
      <c r="CK6715" s="174">
        <v>975.46349999999995</v>
      </c>
      <c r="CU6715" s="174">
        <v>157924</v>
      </c>
      <c r="CV6715" s="174">
        <v>3258</v>
      </c>
      <c r="CW6715" s="174">
        <v>5</v>
      </c>
      <c r="CX6715" s="174">
        <v>975.46349999999995</v>
      </c>
    </row>
    <row r="6716" spans="84:102" x14ac:dyDescent="0.25">
      <c r="CF6716" s="3" t="s">
        <v>3073</v>
      </c>
      <c r="CG6716" s="174">
        <v>1805</v>
      </c>
      <c r="CH6716" s="174">
        <v>52093</v>
      </c>
      <c r="CI6716" s="174">
        <v>5</v>
      </c>
      <c r="CJ6716" s="174">
        <v>975.42359999999996</v>
      </c>
      <c r="CK6716" s="174">
        <v>975.42359999999996</v>
      </c>
      <c r="CU6716" s="174">
        <v>1805</v>
      </c>
      <c r="CV6716" s="174">
        <v>52093</v>
      </c>
      <c r="CW6716" s="174">
        <v>5</v>
      </c>
      <c r="CX6716" s="174">
        <v>975.42359999999996</v>
      </c>
    </row>
    <row r="6717" spans="84:102" x14ac:dyDescent="0.25">
      <c r="CF6717" s="3" t="s">
        <v>3073</v>
      </c>
      <c r="CG6717" s="174">
        <v>52093</v>
      </c>
      <c r="CH6717" s="174">
        <v>1805</v>
      </c>
      <c r="CI6717" s="174">
        <v>5</v>
      </c>
      <c r="CJ6717" s="174">
        <v>975.10450000000003</v>
      </c>
      <c r="CK6717" s="174">
        <v>975.10450000000003</v>
      </c>
      <c r="CU6717" s="174">
        <v>52093</v>
      </c>
      <c r="CV6717" s="174">
        <v>1805</v>
      </c>
      <c r="CW6717" s="174">
        <v>5</v>
      </c>
      <c r="CX6717" s="174">
        <v>975.10450000000003</v>
      </c>
    </row>
    <row r="6718" spans="84:102" x14ac:dyDescent="0.25">
      <c r="CF6718" s="3" t="s">
        <v>3073</v>
      </c>
      <c r="CG6718" s="174">
        <v>164619</v>
      </c>
      <c r="CH6718" s="174">
        <v>3342</v>
      </c>
      <c r="CI6718" s="174">
        <v>5</v>
      </c>
      <c r="CJ6718" s="174">
        <v>975.02610000000004</v>
      </c>
      <c r="CK6718" s="174">
        <v>975.02610000000004</v>
      </c>
      <c r="CU6718" s="174">
        <v>164619</v>
      </c>
      <c r="CV6718" s="174">
        <v>3342</v>
      </c>
      <c r="CW6718" s="174">
        <v>5</v>
      </c>
      <c r="CX6718" s="174">
        <v>975.02610000000004</v>
      </c>
    </row>
    <row r="6719" spans="84:102" x14ac:dyDescent="0.25">
      <c r="CF6719" s="3" t="s">
        <v>3073</v>
      </c>
      <c r="CG6719" s="174">
        <v>43617</v>
      </c>
      <c r="CH6719" s="174">
        <v>2591</v>
      </c>
      <c r="CI6719" s="174">
        <v>5</v>
      </c>
      <c r="CJ6719" s="174">
        <v>974.93650000000002</v>
      </c>
      <c r="CK6719" s="174">
        <v>974.93650000000002</v>
      </c>
      <c r="CU6719" s="174">
        <v>43617</v>
      </c>
      <c r="CV6719" s="174">
        <v>2591</v>
      </c>
      <c r="CW6719" s="174">
        <v>5</v>
      </c>
      <c r="CX6719" s="174">
        <v>974.93650000000002</v>
      </c>
    </row>
    <row r="6720" spans="84:102" x14ac:dyDescent="0.25">
      <c r="CF6720" s="3" t="s">
        <v>3073</v>
      </c>
      <c r="CG6720" s="174">
        <v>163911</v>
      </c>
      <c r="CH6720" s="174">
        <v>3016</v>
      </c>
      <c r="CI6720" s="174">
        <v>5</v>
      </c>
      <c r="CJ6720" s="174">
        <v>974.89459999999997</v>
      </c>
      <c r="CK6720" s="174">
        <v>974.89459999999997</v>
      </c>
      <c r="CU6720" s="174">
        <v>163911</v>
      </c>
      <c r="CV6720" s="174">
        <v>3016</v>
      </c>
      <c r="CW6720" s="174">
        <v>5</v>
      </c>
      <c r="CX6720" s="174">
        <v>974.89459999999997</v>
      </c>
    </row>
    <row r="6721" spans="84:102" x14ac:dyDescent="0.25">
      <c r="CF6721" s="3" t="s">
        <v>3073</v>
      </c>
      <c r="CG6721" s="174">
        <v>137680</v>
      </c>
      <c r="CH6721" s="174">
        <v>2727</v>
      </c>
      <c r="CI6721" s="174">
        <v>5</v>
      </c>
      <c r="CJ6721" s="174">
        <v>974.84199999999998</v>
      </c>
      <c r="CK6721" s="174">
        <v>974.84199999999998</v>
      </c>
      <c r="CU6721" s="174">
        <v>137680</v>
      </c>
      <c r="CV6721" s="174">
        <v>2727</v>
      </c>
      <c r="CW6721" s="174">
        <v>5</v>
      </c>
      <c r="CX6721" s="174">
        <v>974.84199999999998</v>
      </c>
    </row>
    <row r="6722" spans="84:102" x14ac:dyDescent="0.25">
      <c r="CF6722" s="3" t="s">
        <v>3073</v>
      </c>
      <c r="CG6722" s="174">
        <v>420</v>
      </c>
      <c r="CH6722" s="174">
        <v>82311</v>
      </c>
      <c r="CI6722" s="174">
        <v>5</v>
      </c>
      <c r="CJ6722" s="174">
        <v>974.74549999999999</v>
      </c>
      <c r="CK6722" s="174">
        <v>974.74549999999999</v>
      </c>
      <c r="CU6722" s="174">
        <v>420</v>
      </c>
      <c r="CV6722" s="174">
        <v>82311</v>
      </c>
      <c r="CW6722" s="174">
        <v>5</v>
      </c>
      <c r="CX6722" s="174">
        <v>974.74549999999999</v>
      </c>
    </row>
    <row r="6723" spans="84:102" x14ac:dyDescent="0.25">
      <c r="CF6723" s="3" t="s">
        <v>3073</v>
      </c>
      <c r="CG6723" s="174">
        <v>71404</v>
      </c>
      <c r="CH6723" s="174">
        <v>288</v>
      </c>
      <c r="CI6723" s="174">
        <v>5</v>
      </c>
      <c r="CJ6723" s="174">
        <v>974.51840000000004</v>
      </c>
      <c r="CK6723" s="174">
        <v>974.51840000000004</v>
      </c>
      <c r="CU6723" s="174">
        <v>71404</v>
      </c>
      <c r="CV6723" s="174">
        <v>288</v>
      </c>
      <c r="CW6723" s="174">
        <v>5</v>
      </c>
      <c r="CX6723" s="174">
        <v>974.51840000000004</v>
      </c>
    </row>
    <row r="6724" spans="84:102" x14ac:dyDescent="0.25">
      <c r="CF6724" s="3" t="s">
        <v>3073</v>
      </c>
      <c r="CG6724" s="174">
        <v>3523</v>
      </c>
      <c r="CH6724" s="174">
        <v>75251</v>
      </c>
      <c r="CI6724" s="174">
        <v>5</v>
      </c>
      <c r="CJ6724" s="174">
        <v>974.43240000000003</v>
      </c>
      <c r="CK6724" s="174">
        <v>974.43240000000003</v>
      </c>
      <c r="CU6724" s="174">
        <v>3523</v>
      </c>
      <c r="CV6724" s="174">
        <v>75251</v>
      </c>
      <c r="CW6724" s="174">
        <v>5</v>
      </c>
      <c r="CX6724" s="174">
        <v>974.43240000000003</v>
      </c>
    </row>
    <row r="6725" spans="84:102" x14ac:dyDescent="0.25">
      <c r="CF6725" s="3" t="s">
        <v>3073</v>
      </c>
      <c r="CG6725" s="174">
        <v>2746</v>
      </c>
      <c r="CH6725" s="174">
        <v>141754</v>
      </c>
      <c r="CI6725" s="174">
        <v>5</v>
      </c>
      <c r="CJ6725" s="174">
        <v>973.89120000000003</v>
      </c>
      <c r="CK6725" s="174">
        <v>973.89120000000003</v>
      </c>
      <c r="CU6725" s="174">
        <v>2746</v>
      </c>
      <c r="CV6725" s="174">
        <v>141754</v>
      </c>
      <c r="CW6725" s="174">
        <v>5</v>
      </c>
      <c r="CX6725" s="174">
        <v>973.89120000000003</v>
      </c>
    </row>
    <row r="6726" spans="84:102" x14ac:dyDescent="0.25">
      <c r="CF6726" s="3" t="s">
        <v>3073</v>
      </c>
      <c r="CG6726" s="174">
        <v>165</v>
      </c>
      <c r="CH6726" s="174">
        <v>69014</v>
      </c>
      <c r="CI6726" s="174">
        <v>5</v>
      </c>
      <c r="CJ6726" s="174">
        <v>973.65729999999996</v>
      </c>
      <c r="CK6726" s="174">
        <v>973.65729999999996</v>
      </c>
      <c r="CU6726" s="174">
        <v>165</v>
      </c>
      <c r="CV6726" s="174">
        <v>69014</v>
      </c>
      <c r="CW6726" s="174">
        <v>5</v>
      </c>
      <c r="CX6726" s="174">
        <v>973.65729999999996</v>
      </c>
    </row>
    <row r="6727" spans="84:102" x14ac:dyDescent="0.25">
      <c r="CF6727" s="3" t="s">
        <v>3073</v>
      </c>
      <c r="CG6727" s="174">
        <v>3497</v>
      </c>
      <c r="CH6727" s="174">
        <v>60411</v>
      </c>
      <c r="CI6727" s="174">
        <v>5</v>
      </c>
      <c r="CJ6727" s="174">
        <v>973.34950000000003</v>
      </c>
      <c r="CK6727" s="174">
        <v>973.34950000000003</v>
      </c>
      <c r="CU6727" s="174">
        <v>3497</v>
      </c>
      <c r="CV6727" s="174">
        <v>60411</v>
      </c>
      <c r="CW6727" s="174">
        <v>5</v>
      </c>
      <c r="CX6727" s="174">
        <v>973.34950000000003</v>
      </c>
    </row>
    <row r="6728" spans="84:102" x14ac:dyDescent="0.25">
      <c r="CF6728" s="3" t="s">
        <v>3073</v>
      </c>
      <c r="CG6728" s="174">
        <v>2811</v>
      </c>
      <c r="CH6728" s="174">
        <v>147724</v>
      </c>
      <c r="CI6728" s="174">
        <v>5</v>
      </c>
      <c r="CJ6728" s="174">
        <v>973.3433</v>
      </c>
      <c r="CK6728" s="174">
        <v>973.3433</v>
      </c>
      <c r="CU6728" s="174">
        <v>2811</v>
      </c>
      <c r="CV6728" s="174">
        <v>147724</v>
      </c>
      <c r="CW6728" s="174">
        <v>5</v>
      </c>
      <c r="CX6728" s="174">
        <v>973.3433</v>
      </c>
    </row>
    <row r="6729" spans="84:102" x14ac:dyDescent="0.25">
      <c r="CF6729" s="3" t="s">
        <v>3073</v>
      </c>
      <c r="CG6729" s="174">
        <v>3162</v>
      </c>
      <c r="CH6729" s="174">
        <v>151717</v>
      </c>
      <c r="CI6729" s="174">
        <v>5</v>
      </c>
      <c r="CJ6729" s="174">
        <v>972.91510000000005</v>
      </c>
      <c r="CK6729" s="174">
        <v>972.91510000000005</v>
      </c>
      <c r="CU6729" s="174">
        <v>3162</v>
      </c>
      <c r="CV6729" s="174">
        <v>151717</v>
      </c>
      <c r="CW6729" s="174">
        <v>5</v>
      </c>
      <c r="CX6729" s="174">
        <v>972.91510000000005</v>
      </c>
    </row>
    <row r="6730" spans="84:102" x14ac:dyDescent="0.25">
      <c r="CF6730" s="3" t="s">
        <v>3073</v>
      </c>
      <c r="CG6730" s="174">
        <v>1628</v>
      </c>
      <c r="CH6730" s="174">
        <v>75079</v>
      </c>
      <c r="CI6730" s="174">
        <v>5</v>
      </c>
      <c r="CJ6730" s="174">
        <v>972.63499999999999</v>
      </c>
      <c r="CK6730" s="174">
        <v>972.63499999999999</v>
      </c>
      <c r="CU6730" s="174">
        <v>1628</v>
      </c>
      <c r="CV6730" s="174">
        <v>75079</v>
      </c>
      <c r="CW6730" s="174">
        <v>5</v>
      </c>
      <c r="CX6730" s="174">
        <v>972.63499999999999</v>
      </c>
    </row>
    <row r="6731" spans="84:102" x14ac:dyDescent="0.25">
      <c r="CF6731" s="3" t="s">
        <v>3073</v>
      </c>
      <c r="CG6731" s="174">
        <v>353</v>
      </c>
      <c r="CH6731" s="174">
        <v>76814</v>
      </c>
      <c r="CI6731" s="174">
        <v>5</v>
      </c>
      <c r="CJ6731" s="174">
        <v>972.23829999999998</v>
      </c>
      <c r="CK6731" s="174">
        <v>972.23829999999998</v>
      </c>
      <c r="CU6731" s="174">
        <v>353</v>
      </c>
      <c r="CV6731" s="174">
        <v>76814</v>
      </c>
      <c r="CW6731" s="174">
        <v>5</v>
      </c>
      <c r="CX6731" s="174">
        <v>972.23829999999998</v>
      </c>
    </row>
    <row r="6732" spans="84:102" x14ac:dyDescent="0.25">
      <c r="CF6732" s="3" t="s">
        <v>3073</v>
      </c>
      <c r="CG6732" s="174">
        <v>333</v>
      </c>
      <c r="CH6732" s="174">
        <v>74583</v>
      </c>
      <c r="CI6732" s="174">
        <v>5</v>
      </c>
      <c r="CJ6732" s="174">
        <v>972.21400000000006</v>
      </c>
      <c r="CK6732" s="174">
        <v>972.21400000000006</v>
      </c>
      <c r="CU6732" s="174">
        <v>333</v>
      </c>
      <c r="CV6732" s="174">
        <v>74583</v>
      </c>
      <c r="CW6732" s="174">
        <v>5</v>
      </c>
      <c r="CX6732" s="174">
        <v>972.21400000000006</v>
      </c>
    </row>
    <row r="6733" spans="84:102" x14ac:dyDescent="0.25">
      <c r="CF6733" s="3" t="s">
        <v>3073</v>
      </c>
      <c r="CG6733" s="174">
        <v>1039</v>
      </c>
      <c r="CH6733" s="174">
        <v>123980</v>
      </c>
      <c r="CI6733" s="174">
        <v>5</v>
      </c>
      <c r="CJ6733" s="174">
        <v>972.20839999999998</v>
      </c>
      <c r="CK6733" s="174">
        <v>972.20839999999998</v>
      </c>
      <c r="CU6733" s="174">
        <v>1039</v>
      </c>
      <c r="CV6733" s="174">
        <v>123980</v>
      </c>
      <c r="CW6733" s="174">
        <v>5</v>
      </c>
      <c r="CX6733" s="174">
        <v>972.20839999999998</v>
      </c>
    </row>
    <row r="6734" spans="84:102" x14ac:dyDescent="0.25">
      <c r="CF6734" s="3" t="s">
        <v>3073</v>
      </c>
      <c r="CG6734" s="174">
        <v>73547</v>
      </c>
      <c r="CH6734" s="174">
        <v>328</v>
      </c>
      <c r="CI6734" s="174">
        <v>5</v>
      </c>
      <c r="CJ6734" s="174">
        <v>972.11300000000006</v>
      </c>
      <c r="CK6734" s="174">
        <v>972.11300000000006</v>
      </c>
      <c r="CU6734" s="174">
        <v>73547</v>
      </c>
      <c r="CV6734" s="174">
        <v>328</v>
      </c>
      <c r="CW6734" s="174">
        <v>5</v>
      </c>
      <c r="CX6734" s="174">
        <v>972.11300000000006</v>
      </c>
    </row>
    <row r="6735" spans="84:102" x14ac:dyDescent="0.25">
      <c r="CF6735" s="3" t="s">
        <v>3073</v>
      </c>
      <c r="CG6735" s="174">
        <v>2969</v>
      </c>
      <c r="CH6735" s="174">
        <v>154068</v>
      </c>
      <c r="CI6735" s="174">
        <v>5</v>
      </c>
      <c r="CJ6735" s="174">
        <v>972.09159999999997</v>
      </c>
      <c r="CK6735" s="174">
        <v>972.09159999999997</v>
      </c>
      <c r="CU6735" s="174">
        <v>2969</v>
      </c>
      <c r="CV6735" s="174">
        <v>154068</v>
      </c>
      <c r="CW6735" s="174">
        <v>5</v>
      </c>
      <c r="CX6735" s="174">
        <v>972.09159999999997</v>
      </c>
    </row>
    <row r="6736" spans="84:102" x14ac:dyDescent="0.25">
      <c r="CF6736" s="3" t="s">
        <v>3073</v>
      </c>
      <c r="CG6736" s="174">
        <v>3026</v>
      </c>
      <c r="CH6736" s="174">
        <v>163067</v>
      </c>
      <c r="CI6736" s="174">
        <v>5</v>
      </c>
      <c r="CJ6736" s="174">
        <v>972.0838</v>
      </c>
      <c r="CK6736" s="174">
        <v>972.0838</v>
      </c>
      <c r="CU6736" s="174">
        <v>3026</v>
      </c>
      <c r="CV6736" s="174">
        <v>163067</v>
      </c>
      <c r="CW6736" s="174">
        <v>5</v>
      </c>
      <c r="CX6736" s="174">
        <v>972.0838</v>
      </c>
    </row>
    <row r="6737" spans="84:102" x14ac:dyDescent="0.25">
      <c r="CF6737" s="3" t="s">
        <v>3073</v>
      </c>
      <c r="CG6737" s="174">
        <v>2042</v>
      </c>
      <c r="CH6737" s="174">
        <v>137393</v>
      </c>
      <c r="CI6737" s="174">
        <v>5</v>
      </c>
      <c r="CJ6737" s="174">
        <v>971.89110000000005</v>
      </c>
      <c r="CK6737" s="174">
        <v>971.89110000000005</v>
      </c>
      <c r="CU6737" s="174">
        <v>2042</v>
      </c>
      <c r="CV6737" s="174">
        <v>137393</v>
      </c>
      <c r="CW6737" s="174">
        <v>5</v>
      </c>
      <c r="CX6737" s="174">
        <v>971.89110000000005</v>
      </c>
    </row>
    <row r="6738" spans="84:102" x14ac:dyDescent="0.25">
      <c r="CF6738" s="3" t="s">
        <v>3073</v>
      </c>
      <c r="CG6738" s="174">
        <v>159263</v>
      </c>
      <c r="CH6738" s="174">
        <v>3260</v>
      </c>
      <c r="CI6738" s="174">
        <v>5</v>
      </c>
      <c r="CJ6738" s="174">
        <v>971.77670000000001</v>
      </c>
      <c r="CK6738" s="174">
        <v>971.77670000000001</v>
      </c>
      <c r="CU6738" s="174">
        <v>159263</v>
      </c>
      <c r="CV6738" s="174">
        <v>3260</v>
      </c>
      <c r="CW6738" s="174">
        <v>5</v>
      </c>
      <c r="CX6738" s="174">
        <v>971.77670000000001</v>
      </c>
    </row>
    <row r="6739" spans="84:102" x14ac:dyDescent="0.25">
      <c r="CF6739" s="3" t="s">
        <v>3073</v>
      </c>
      <c r="CG6739" s="174">
        <v>1412</v>
      </c>
      <c r="CH6739" s="174">
        <v>186332</v>
      </c>
      <c r="CI6739" s="174">
        <v>5</v>
      </c>
      <c r="CJ6739" s="174">
        <v>971.65499999999997</v>
      </c>
      <c r="CK6739" s="174">
        <v>971.65499999999997</v>
      </c>
      <c r="CU6739" s="174">
        <v>1412</v>
      </c>
      <c r="CV6739" s="174">
        <v>186332</v>
      </c>
      <c r="CW6739" s="174">
        <v>5</v>
      </c>
      <c r="CX6739" s="174">
        <v>971.65499999999997</v>
      </c>
    </row>
    <row r="6740" spans="84:102" x14ac:dyDescent="0.25">
      <c r="CF6740" s="3" t="s">
        <v>3073</v>
      </c>
      <c r="CG6740" s="174">
        <v>1114</v>
      </c>
      <c r="CH6740" s="174">
        <v>139054</v>
      </c>
      <c r="CI6740" s="174">
        <v>5</v>
      </c>
      <c r="CJ6740" s="174">
        <v>971.19970000000001</v>
      </c>
      <c r="CK6740" s="174">
        <v>971.19970000000001</v>
      </c>
      <c r="CU6740" s="174">
        <v>1114</v>
      </c>
      <c r="CV6740" s="174">
        <v>139054</v>
      </c>
      <c r="CW6740" s="174">
        <v>5</v>
      </c>
      <c r="CX6740" s="174">
        <v>971.19970000000001</v>
      </c>
    </row>
    <row r="6741" spans="84:102" x14ac:dyDescent="0.25">
      <c r="CF6741" s="3" t="s">
        <v>3073</v>
      </c>
      <c r="CG6741" s="174">
        <v>680</v>
      </c>
      <c r="CH6741" s="174">
        <v>90209</v>
      </c>
      <c r="CI6741" s="174">
        <v>5</v>
      </c>
      <c r="CJ6741" s="174">
        <v>971.18119999999999</v>
      </c>
      <c r="CK6741" s="174">
        <v>971.18119999999999</v>
      </c>
      <c r="CU6741" s="174">
        <v>680</v>
      </c>
      <c r="CV6741" s="174">
        <v>90209</v>
      </c>
      <c r="CW6741" s="174">
        <v>5</v>
      </c>
      <c r="CX6741" s="174">
        <v>971.18119999999999</v>
      </c>
    </row>
    <row r="6742" spans="84:102" x14ac:dyDescent="0.25">
      <c r="CF6742" s="3" t="s">
        <v>3073</v>
      </c>
      <c r="CG6742" s="174">
        <v>162501</v>
      </c>
      <c r="CH6742" s="174">
        <v>3025</v>
      </c>
      <c r="CI6742" s="174">
        <v>5</v>
      </c>
      <c r="CJ6742" s="174">
        <v>971.17809999999997</v>
      </c>
      <c r="CK6742" s="174">
        <v>971.17809999999997</v>
      </c>
      <c r="CU6742" s="174">
        <v>162501</v>
      </c>
      <c r="CV6742" s="174">
        <v>3025</v>
      </c>
      <c r="CW6742" s="174">
        <v>5</v>
      </c>
      <c r="CX6742" s="174">
        <v>971.17809999999997</v>
      </c>
    </row>
    <row r="6743" spans="84:102" x14ac:dyDescent="0.25">
      <c r="CF6743" s="3" t="s">
        <v>3073</v>
      </c>
      <c r="CG6743" s="174">
        <v>907</v>
      </c>
      <c r="CH6743" s="174">
        <v>109637</v>
      </c>
      <c r="CI6743" s="174">
        <v>5</v>
      </c>
      <c r="CJ6743" s="174">
        <v>970.96479999999997</v>
      </c>
      <c r="CK6743" s="174">
        <v>970.96479999999997</v>
      </c>
      <c r="CU6743" s="174">
        <v>907</v>
      </c>
      <c r="CV6743" s="174">
        <v>109637</v>
      </c>
      <c r="CW6743" s="174">
        <v>5</v>
      </c>
      <c r="CX6743" s="174">
        <v>970.96479999999997</v>
      </c>
    </row>
    <row r="6744" spans="84:102" x14ac:dyDescent="0.25">
      <c r="CF6744" s="3" t="s">
        <v>3073</v>
      </c>
      <c r="CG6744" s="174">
        <v>55131</v>
      </c>
      <c r="CH6744" s="174">
        <v>1861</v>
      </c>
      <c r="CI6744" s="174">
        <v>5</v>
      </c>
      <c r="CJ6744" s="174">
        <v>970.86189999999999</v>
      </c>
      <c r="CK6744" s="174">
        <v>970.86189999999999</v>
      </c>
      <c r="CU6744" s="174">
        <v>55131</v>
      </c>
      <c r="CV6744" s="174">
        <v>1861</v>
      </c>
      <c r="CW6744" s="174">
        <v>5</v>
      </c>
      <c r="CX6744" s="174">
        <v>970.86189999999999</v>
      </c>
    </row>
    <row r="6745" spans="84:102" x14ac:dyDescent="0.25">
      <c r="CF6745" s="3" t="s">
        <v>3073</v>
      </c>
      <c r="CG6745" s="174">
        <v>217</v>
      </c>
      <c r="CH6745" s="174">
        <v>71109</v>
      </c>
      <c r="CI6745" s="174">
        <v>5</v>
      </c>
      <c r="CJ6745" s="174">
        <v>970.81299999999999</v>
      </c>
      <c r="CK6745" s="174">
        <v>970.81299999999999</v>
      </c>
      <c r="CU6745" s="174">
        <v>217</v>
      </c>
      <c r="CV6745" s="174">
        <v>71109</v>
      </c>
      <c r="CW6745" s="174">
        <v>5</v>
      </c>
      <c r="CX6745" s="174">
        <v>970.81299999999999</v>
      </c>
    </row>
    <row r="6746" spans="84:102" x14ac:dyDescent="0.25">
      <c r="CF6746" s="3" t="s">
        <v>3073</v>
      </c>
      <c r="CG6746" s="174">
        <v>3622</v>
      </c>
      <c r="CH6746" s="174">
        <v>93148</v>
      </c>
      <c r="CI6746" s="174">
        <v>5</v>
      </c>
      <c r="CJ6746" s="174">
        <v>970.50620000000004</v>
      </c>
      <c r="CK6746" s="174">
        <v>970.50620000000004</v>
      </c>
      <c r="CU6746" s="174">
        <v>3622</v>
      </c>
      <c r="CV6746" s="174">
        <v>93148</v>
      </c>
      <c r="CW6746" s="174">
        <v>5</v>
      </c>
      <c r="CX6746" s="174">
        <v>970.50620000000004</v>
      </c>
    </row>
    <row r="6747" spans="84:102" x14ac:dyDescent="0.25">
      <c r="CF6747" s="3" t="s">
        <v>3073</v>
      </c>
      <c r="CG6747" s="174">
        <v>87629</v>
      </c>
      <c r="CH6747" s="174">
        <v>629</v>
      </c>
      <c r="CI6747" s="174">
        <v>5</v>
      </c>
      <c r="CJ6747" s="174">
        <v>970.26750000000004</v>
      </c>
      <c r="CK6747" s="174">
        <v>970.26750000000004</v>
      </c>
      <c r="CU6747" s="174">
        <v>87629</v>
      </c>
      <c r="CV6747" s="174">
        <v>629</v>
      </c>
      <c r="CW6747" s="174">
        <v>5</v>
      </c>
      <c r="CX6747" s="174">
        <v>970.26750000000004</v>
      </c>
    </row>
    <row r="6748" spans="84:102" x14ac:dyDescent="0.25">
      <c r="CF6748" s="3" t="s">
        <v>3073</v>
      </c>
      <c r="CG6748" s="174">
        <v>2983</v>
      </c>
      <c r="CH6748" s="174">
        <v>158271</v>
      </c>
      <c r="CI6748" s="174">
        <v>5</v>
      </c>
      <c r="CJ6748" s="174">
        <v>970.21460000000002</v>
      </c>
      <c r="CK6748" s="174">
        <v>970.21460000000002</v>
      </c>
      <c r="CU6748" s="174">
        <v>2983</v>
      </c>
      <c r="CV6748" s="174">
        <v>158271</v>
      </c>
      <c r="CW6748" s="174">
        <v>5</v>
      </c>
      <c r="CX6748" s="174">
        <v>970.21460000000002</v>
      </c>
    </row>
    <row r="6749" spans="84:102" x14ac:dyDescent="0.25">
      <c r="CF6749" s="3" t="s">
        <v>3073</v>
      </c>
      <c r="CG6749" s="174">
        <v>89</v>
      </c>
      <c r="CH6749" s="174">
        <v>66337</v>
      </c>
      <c r="CI6749" s="174">
        <v>5</v>
      </c>
      <c r="CJ6749" s="174">
        <v>969.72919999999999</v>
      </c>
      <c r="CK6749" s="174">
        <v>969.72919999999999</v>
      </c>
      <c r="CU6749" s="174">
        <v>89</v>
      </c>
      <c r="CV6749" s="174">
        <v>66337</v>
      </c>
      <c r="CW6749" s="174">
        <v>5</v>
      </c>
      <c r="CX6749" s="174">
        <v>969.72919999999999</v>
      </c>
    </row>
    <row r="6750" spans="84:102" x14ac:dyDescent="0.25">
      <c r="CF6750" s="3" t="s">
        <v>3073</v>
      </c>
      <c r="CG6750" s="174">
        <v>72049</v>
      </c>
      <c r="CH6750" s="174">
        <v>232</v>
      </c>
      <c r="CI6750" s="174">
        <v>5</v>
      </c>
      <c r="CJ6750" s="174">
        <v>969.66819999999996</v>
      </c>
      <c r="CK6750" s="174">
        <v>969.66819999999996</v>
      </c>
      <c r="CU6750" s="174">
        <v>72049</v>
      </c>
      <c r="CV6750" s="174">
        <v>232</v>
      </c>
      <c r="CW6750" s="174">
        <v>5</v>
      </c>
      <c r="CX6750" s="174">
        <v>969.66819999999996</v>
      </c>
    </row>
    <row r="6751" spans="84:102" x14ac:dyDescent="0.25">
      <c r="CF6751" s="3" t="s">
        <v>3073</v>
      </c>
      <c r="CG6751" s="174">
        <v>479</v>
      </c>
      <c r="CH6751" s="174">
        <v>85215</v>
      </c>
      <c r="CI6751" s="174">
        <v>5</v>
      </c>
      <c r="CJ6751" s="174">
        <v>969.51310000000001</v>
      </c>
      <c r="CK6751" s="174">
        <v>969.51310000000001</v>
      </c>
      <c r="CU6751" s="174">
        <v>479</v>
      </c>
      <c r="CV6751" s="174">
        <v>85215</v>
      </c>
      <c r="CW6751" s="174">
        <v>5</v>
      </c>
      <c r="CX6751" s="174">
        <v>969.51310000000001</v>
      </c>
    </row>
    <row r="6752" spans="84:102" x14ac:dyDescent="0.25">
      <c r="CF6752" s="3" t="s">
        <v>3073</v>
      </c>
      <c r="CG6752" s="174">
        <v>150455</v>
      </c>
      <c r="CH6752" s="174">
        <v>2839</v>
      </c>
      <c r="CI6752" s="174">
        <v>5</v>
      </c>
      <c r="CJ6752" s="174">
        <v>969.01969999999994</v>
      </c>
      <c r="CK6752" s="174">
        <v>969.01969999999994</v>
      </c>
      <c r="CU6752" s="174">
        <v>150455</v>
      </c>
      <c r="CV6752" s="174">
        <v>2839</v>
      </c>
      <c r="CW6752" s="174">
        <v>5</v>
      </c>
      <c r="CX6752" s="174">
        <v>969.01969999999994</v>
      </c>
    </row>
    <row r="6753" spans="84:102" x14ac:dyDescent="0.25">
      <c r="CF6753" s="3" t="s">
        <v>3073</v>
      </c>
      <c r="CG6753" s="174">
        <v>1881</v>
      </c>
      <c r="CH6753" s="174">
        <v>55997</v>
      </c>
      <c r="CI6753" s="174">
        <v>5</v>
      </c>
      <c r="CJ6753" s="174">
        <v>968.97050000000002</v>
      </c>
      <c r="CK6753" s="174">
        <v>968.97050000000002</v>
      </c>
      <c r="CU6753" s="174">
        <v>1881</v>
      </c>
      <c r="CV6753" s="174">
        <v>55997</v>
      </c>
      <c r="CW6753" s="174">
        <v>5</v>
      </c>
      <c r="CX6753" s="174">
        <v>968.97050000000002</v>
      </c>
    </row>
    <row r="6754" spans="84:102" x14ac:dyDescent="0.25">
      <c r="CF6754" s="3" t="s">
        <v>3073</v>
      </c>
      <c r="CG6754" s="174">
        <v>1527</v>
      </c>
      <c r="CH6754" s="174">
        <v>87708</v>
      </c>
      <c r="CI6754" s="174">
        <v>5</v>
      </c>
      <c r="CJ6754" s="174">
        <v>968.84190000000001</v>
      </c>
      <c r="CK6754" s="174">
        <v>968.84190000000001</v>
      </c>
      <c r="CU6754" s="174">
        <v>1527</v>
      </c>
      <c r="CV6754" s="174">
        <v>87708</v>
      </c>
      <c r="CW6754" s="174">
        <v>5</v>
      </c>
      <c r="CX6754" s="174">
        <v>968.84190000000001</v>
      </c>
    </row>
    <row r="6755" spans="84:102" x14ac:dyDescent="0.25">
      <c r="CF6755" s="3" t="s">
        <v>3073</v>
      </c>
      <c r="CG6755" s="174">
        <v>19828</v>
      </c>
      <c r="CH6755" s="174">
        <v>2259</v>
      </c>
      <c r="CI6755" s="174">
        <v>5</v>
      </c>
      <c r="CJ6755" s="174">
        <v>968.79610000000002</v>
      </c>
      <c r="CK6755" s="174">
        <v>968.79610000000002</v>
      </c>
      <c r="CU6755" s="174">
        <v>19828</v>
      </c>
      <c r="CV6755" s="174">
        <v>2259</v>
      </c>
      <c r="CW6755" s="174">
        <v>5</v>
      </c>
      <c r="CX6755" s="174">
        <v>968.79610000000002</v>
      </c>
    </row>
    <row r="6756" spans="84:102" x14ac:dyDescent="0.25">
      <c r="CF6756" s="3" t="s">
        <v>3073</v>
      </c>
      <c r="CG6756" s="174">
        <v>521</v>
      </c>
      <c r="CH6756" s="174">
        <v>85720</v>
      </c>
      <c r="CI6756" s="174">
        <v>5</v>
      </c>
      <c r="CJ6756" s="174">
        <v>968.42319999999995</v>
      </c>
      <c r="CK6756" s="174">
        <v>968.42319999999995</v>
      </c>
      <c r="CU6756" s="174">
        <v>521</v>
      </c>
      <c r="CV6756" s="174">
        <v>85720</v>
      </c>
      <c r="CW6756" s="174">
        <v>5</v>
      </c>
      <c r="CX6756" s="174">
        <v>968.42319999999995</v>
      </c>
    </row>
    <row r="6757" spans="84:102" x14ac:dyDescent="0.25">
      <c r="CF6757" s="3" t="s">
        <v>3073</v>
      </c>
      <c r="CG6757" s="174">
        <v>134647</v>
      </c>
      <c r="CH6757" s="174">
        <v>1085</v>
      </c>
      <c r="CI6757" s="174">
        <v>5</v>
      </c>
      <c r="CJ6757" s="174">
        <v>968.14949999999999</v>
      </c>
      <c r="CK6757" s="174">
        <v>968.14949999999999</v>
      </c>
      <c r="CU6757" s="174">
        <v>134647</v>
      </c>
      <c r="CV6757" s="174">
        <v>1085</v>
      </c>
      <c r="CW6757" s="174">
        <v>5</v>
      </c>
      <c r="CX6757" s="174">
        <v>968.14949999999999</v>
      </c>
    </row>
    <row r="6758" spans="84:102" x14ac:dyDescent="0.25">
      <c r="CF6758" s="3" t="s">
        <v>3073</v>
      </c>
      <c r="CG6758" s="174">
        <v>2080</v>
      </c>
      <c r="CH6758" s="174">
        <v>159747</v>
      </c>
      <c r="CI6758" s="174">
        <v>5</v>
      </c>
      <c r="CJ6758" s="174">
        <v>968.1155</v>
      </c>
      <c r="CK6758" s="174">
        <v>968.1155</v>
      </c>
      <c r="CU6758" s="174">
        <v>2080</v>
      </c>
      <c r="CV6758" s="174">
        <v>159747</v>
      </c>
      <c r="CW6758" s="174">
        <v>5</v>
      </c>
      <c r="CX6758" s="174">
        <v>968.1155</v>
      </c>
    </row>
    <row r="6759" spans="84:102" x14ac:dyDescent="0.25">
      <c r="CF6759" s="3" t="s">
        <v>3073</v>
      </c>
      <c r="CG6759" s="174">
        <v>107662</v>
      </c>
      <c r="CH6759" s="174">
        <v>886</v>
      </c>
      <c r="CI6759" s="174">
        <v>5</v>
      </c>
      <c r="CJ6759" s="174">
        <v>968.03189999999995</v>
      </c>
      <c r="CK6759" s="174">
        <v>968.03189999999995</v>
      </c>
      <c r="CU6759" s="174">
        <v>107662</v>
      </c>
      <c r="CV6759" s="174">
        <v>886</v>
      </c>
      <c r="CW6759" s="174">
        <v>5</v>
      </c>
      <c r="CX6759" s="174">
        <v>968.03189999999995</v>
      </c>
    </row>
    <row r="6760" spans="84:102" x14ac:dyDescent="0.25">
      <c r="CF6760" s="3" t="s">
        <v>3073</v>
      </c>
      <c r="CG6760" s="174">
        <v>3236</v>
      </c>
      <c r="CH6760" s="174">
        <v>159966</v>
      </c>
      <c r="CI6760" s="174">
        <v>5</v>
      </c>
      <c r="CJ6760" s="174">
        <v>967.8596</v>
      </c>
      <c r="CK6760" s="174">
        <v>967.8596</v>
      </c>
      <c r="CU6760" s="174">
        <v>3236</v>
      </c>
      <c r="CV6760" s="174">
        <v>159966</v>
      </c>
      <c r="CW6760" s="174">
        <v>5</v>
      </c>
      <c r="CX6760" s="174">
        <v>967.8596</v>
      </c>
    </row>
    <row r="6761" spans="84:102" x14ac:dyDescent="0.25">
      <c r="CF6761" s="3" t="s">
        <v>3073</v>
      </c>
      <c r="CG6761" s="174">
        <v>83914</v>
      </c>
      <c r="CH6761" s="174">
        <v>461</v>
      </c>
      <c r="CI6761" s="174">
        <v>5</v>
      </c>
      <c r="CJ6761" s="174">
        <v>967.77229999999997</v>
      </c>
      <c r="CK6761" s="174">
        <v>967.77229999999997</v>
      </c>
      <c r="CU6761" s="174">
        <v>83914</v>
      </c>
      <c r="CV6761" s="174">
        <v>461</v>
      </c>
      <c r="CW6761" s="174">
        <v>5</v>
      </c>
      <c r="CX6761" s="174">
        <v>967.77229999999997</v>
      </c>
    </row>
    <row r="6762" spans="84:102" x14ac:dyDescent="0.25">
      <c r="CF6762" s="3" t="s">
        <v>3073</v>
      </c>
      <c r="CG6762" s="174">
        <v>3693</v>
      </c>
      <c r="CH6762" s="174">
        <v>80066</v>
      </c>
      <c r="CI6762" s="174">
        <v>5</v>
      </c>
      <c r="CJ6762" s="174">
        <v>967.75130000000001</v>
      </c>
      <c r="CK6762" s="174">
        <v>967.75130000000001</v>
      </c>
      <c r="CU6762" s="174">
        <v>3693</v>
      </c>
      <c r="CV6762" s="174">
        <v>80066</v>
      </c>
      <c r="CW6762" s="174">
        <v>5</v>
      </c>
      <c r="CX6762" s="174">
        <v>967.75130000000001</v>
      </c>
    </row>
    <row r="6763" spans="84:102" x14ac:dyDescent="0.25">
      <c r="CF6763" s="3" t="s">
        <v>3073</v>
      </c>
      <c r="CG6763" s="174">
        <v>2272</v>
      </c>
      <c r="CH6763" s="174">
        <v>21121</v>
      </c>
      <c r="CI6763" s="174">
        <v>5</v>
      </c>
      <c r="CJ6763" s="174">
        <v>967.37729999999999</v>
      </c>
      <c r="CK6763" s="174">
        <v>967.37729999999999</v>
      </c>
      <c r="CU6763" s="174">
        <v>2272</v>
      </c>
      <c r="CV6763" s="174">
        <v>21121</v>
      </c>
      <c r="CW6763" s="174">
        <v>5</v>
      </c>
      <c r="CX6763" s="174">
        <v>967.37729999999999</v>
      </c>
    </row>
    <row r="6764" spans="84:102" x14ac:dyDescent="0.25">
      <c r="CF6764" s="3" t="s">
        <v>3073</v>
      </c>
      <c r="CG6764" s="174">
        <v>44717</v>
      </c>
      <c r="CH6764" s="174">
        <v>2618</v>
      </c>
      <c r="CI6764" s="174">
        <v>5</v>
      </c>
      <c r="CJ6764" s="174">
        <v>967.31889999999999</v>
      </c>
      <c r="CK6764" s="174">
        <v>967.31889999999999</v>
      </c>
      <c r="CU6764" s="174">
        <v>44717</v>
      </c>
      <c r="CV6764" s="174">
        <v>2618</v>
      </c>
      <c r="CW6764" s="174">
        <v>5</v>
      </c>
      <c r="CX6764" s="174">
        <v>967.31889999999999</v>
      </c>
    </row>
    <row r="6765" spans="84:102" x14ac:dyDescent="0.25">
      <c r="CF6765" s="3" t="s">
        <v>3073</v>
      </c>
      <c r="CG6765" s="174">
        <v>1413</v>
      </c>
      <c r="CH6765" s="174">
        <v>108842</v>
      </c>
      <c r="CI6765" s="174">
        <v>5</v>
      </c>
      <c r="CJ6765" s="174">
        <v>966.99289999999996</v>
      </c>
      <c r="CK6765" s="174">
        <v>966.99289999999996</v>
      </c>
      <c r="CU6765" s="174">
        <v>1413</v>
      </c>
      <c r="CV6765" s="174">
        <v>108842</v>
      </c>
      <c r="CW6765" s="174">
        <v>5</v>
      </c>
      <c r="CX6765" s="174">
        <v>966.99289999999996</v>
      </c>
    </row>
    <row r="6766" spans="84:102" x14ac:dyDescent="0.25">
      <c r="CF6766" s="3" t="s">
        <v>3073</v>
      </c>
      <c r="CG6766" s="174">
        <v>3644</v>
      </c>
      <c r="CH6766" s="174">
        <v>100097</v>
      </c>
      <c r="CI6766" s="174">
        <v>5</v>
      </c>
      <c r="CJ6766" s="174">
        <v>966.91459999999995</v>
      </c>
      <c r="CK6766" s="174">
        <v>966.91459999999995</v>
      </c>
      <c r="CU6766" s="174">
        <v>3644</v>
      </c>
      <c r="CV6766" s="174">
        <v>100097</v>
      </c>
      <c r="CW6766" s="174">
        <v>5</v>
      </c>
      <c r="CX6766" s="174">
        <v>966.91459999999995</v>
      </c>
    </row>
    <row r="6767" spans="84:102" x14ac:dyDescent="0.25">
      <c r="CF6767" s="3" t="s">
        <v>3073</v>
      </c>
      <c r="CG6767" s="174">
        <v>789</v>
      </c>
      <c r="CH6767" s="174">
        <v>103471</v>
      </c>
      <c r="CI6767" s="174">
        <v>5</v>
      </c>
      <c r="CJ6767" s="174">
        <v>966.19949999999994</v>
      </c>
      <c r="CK6767" s="174">
        <v>966.19949999999994</v>
      </c>
      <c r="CU6767" s="174">
        <v>789</v>
      </c>
      <c r="CV6767" s="174">
        <v>103471</v>
      </c>
      <c r="CW6767" s="174">
        <v>5</v>
      </c>
      <c r="CX6767" s="174">
        <v>966.19949999999994</v>
      </c>
    </row>
    <row r="6768" spans="84:102" x14ac:dyDescent="0.25">
      <c r="CF6768" s="3" t="s">
        <v>3073</v>
      </c>
      <c r="CG6768" s="174">
        <v>168005</v>
      </c>
      <c r="CH6768" s="174">
        <v>3361</v>
      </c>
      <c r="CI6768" s="174">
        <v>5</v>
      </c>
      <c r="CJ6768" s="174">
        <v>965.78639999999996</v>
      </c>
      <c r="CK6768" s="174">
        <v>965.78639999999996</v>
      </c>
      <c r="CU6768" s="174">
        <v>168005</v>
      </c>
      <c r="CV6768" s="174">
        <v>3361</v>
      </c>
      <c r="CW6768" s="174">
        <v>5</v>
      </c>
      <c r="CX6768" s="174">
        <v>965.78639999999996</v>
      </c>
    </row>
    <row r="6769" spans="84:102" x14ac:dyDescent="0.25">
      <c r="CF6769" s="3" t="s">
        <v>3073</v>
      </c>
      <c r="CG6769" s="174">
        <v>87001</v>
      </c>
      <c r="CH6769" s="174">
        <v>612</v>
      </c>
      <c r="CI6769" s="174">
        <v>5</v>
      </c>
      <c r="CJ6769" s="174">
        <v>965.65779999999995</v>
      </c>
      <c r="CK6769" s="174">
        <v>965.65779999999995</v>
      </c>
      <c r="CU6769" s="174">
        <v>87001</v>
      </c>
      <c r="CV6769" s="174">
        <v>612</v>
      </c>
      <c r="CW6769" s="174">
        <v>5</v>
      </c>
      <c r="CX6769" s="174">
        <v>965.65779999999995</v>
      </c>
    </row>
    <row r="6770" spans="84:102" x14ac:dyDescent="0.25">
      <c r="CF6770" s="3" t="s">
        <v>3073</v>
      </c>
      <c r="CG6770" s="174">
        <v>1731</v>
      </c>
      <c r="CH6770" s="174">
        <v>61568</v>
      </c>
      <c r="CI6770" s="174">
        <v>5</v>
      </c>
      <c r="CJ6770" s="174">
        <v>965.47900000000004</v>
      </c>
      <c r="CK6770" s="174">
        <v>965.47900000000004</v>
      </c>
      <c r="CU6770" s="174">
        <v>1731</v>
      </c>
      <c r="CV6770" s="174">
        <v>61568</v>
      </c>
      <c r="CW6770" s="174">
        <v>5</v>
      </c>
      <c r="CX6770" s="174">
        <v>965.47900000000004</v>
      </c>
    </row>
    <row r="6771" spans="84:102" x14ac:dyDescent="0.25">
      <c r="CF6771" s="3" t="s">
        <v>3073</v>
      </c>
      <c r="CG6771" s="174">
        <v>56781</v>
      </c>
      <c r="CH6771" s="174">
        <v>1877</v>
      </c>
      <c r="CI6771" s="174">
        <v>5</v>
      </c>
      <c r="CJ6771" s="174">
        <v>965.4701</v>
      </c>
      <c r="CK6771" s="174">
        <v>965.4701</v>
      </c>
      <c r="CU6771" s="174">
        <v>56781</v>
      </c>
      <c r="CV6771" s="174">
        <v>1877</v>
      </c>
      <c r="CW6771" s="174">
        <v>5</v>
      </c>
      <c r="CX6771" s="174">
        <v>965.4701</v>
      </c>
    </row>
    <row r="6772" spans="84:102" x14ac:dyDescent="0.25">
      <c r="CF6772" s="3" t="s">
        <v>3073</v>
      </c>
      <c r="CG6772" s="174">
        <v>1160</v>
      </c>
      <c r="CH6772" s="174">
        <v>144775</v>
      </c>
      <c r="CI6772" s="174">
        <v>5</v>
      </c>
      <c r="CJ6772" s="174">
        <v>965.44899999999996</v>
      </c>
      <c r="CK6772" s="174">
        <v>965.44899999999996</v>
      </c>
      <c r="CU6772" s="174">
        <v>1160</v>
      </c>
      <c r="CV6772" s="174">
        <v>144775</v>
      </c>
      <c r="CW6772" s="174">
        <v>5</v>
      </c>
      <c r="CX6772" s="174">
        <v>965.44899999999996</v>
      </c>
    </row>
    <row r="6773" spans="84:102" x14ac:dyDescent="0.25">
      <c r="CF6773" s="3" t="s">
        <v>3073</v>
      </c>
      <c r="CG6773" s="174">
        <v>1244</v>
      </c>
      <c r="CH6773" s="174">
        <v>128668</v>
      </c>
      <c r="CI6773" s="174">
        <v>5</v>
      </c>
      <c r="CJ6773" s="174">
        <v>965.42679999999996</v>
      </c>
      <c r="CK6773" s="174">
        <v>965.42679999999996</v>
      </c>
      <c r="CU6773" s="174">
        <v>1244</v>
      </c>
      <c r="CV6773" s="174">
        <v>128668</v>
      </c>
      <c r="CW6773" s="174">
        <v>5</v>
      </c>
      <c r="CX6773" s="174">
        <v>965.42679999999996</v>
      </c>
    </row>
    <row r="6774" spans="84:102" x14ac:dyDescent="0.25">
      <c r="CF6774" s="3" t="s">
        <v>3073</v>
      </c>
      <c r="CG6774" s="174">
        <v>51903</v>
      </c>
      <c r="CH6774" s="174">
        <v>1820</v>
      </c>
      <c r="CI6774" s="174">
        <v>5</v>
      </c>
      <c r="CJ6774" s="174">
        <v>965.41279999999995</v>
      </c>
      <c r="CK6774" s="174">
        <v>965.41279999999995</v>
      </c>
      <c r="CU6774" s="174">
        <v>51903</v>
      </c>
      <c r="CV6774" s="174">
        <v>1820</v>
      </c>
      <c r="CW6774" s="174">
        <v>5</v>
      </c>
      <c r="CX6774" s="174">
        <v>965.41279999999995</v>
      </c>
    </row>
    <row r="6775" spans="84:102" x14ac:dyDescent="0.25">
      <c r="CF6775" s="3" t="s">
        <v>3073</v>
      </c>
      <c r="CG6775" s="174">
        <v>618</v>
      </c>
      <c r="CH6775" s="174">
        <v>87392</v>
      </c>
      <c r="CI6775" s="174">
        <v>5</v>
      </c>
      <c r="CJ6775" s="174">
        <v>965.18979999999999</v>
      </c>
      <c r="CK6775" s="174">
        <v>965.18979999999999</v>
      </c>
      <c r="CU6775" s="174">
        <v>618</v>
      </c>
      <c r="CV6775" s="174">
        <v>87392</v>
      </c>
      <c r="CW6775" s="174">
        <v>5</v>
      </c>
      <c r="CX6775" s="174">
        <v>965.18979999999999</v>
      </c>
    </row>
    <row r="6776" spans="84:102" x14ac:dyDescent="0.25">
      <c r="CF6776" s="3" t="s">
        <v>3073</v>
      </c>
      <c r="CG6776" s="174">
        <v>30205</v>
      </c>
      <c r="CH6776" s="174">
        <v>2428</v>
      </c>
      <c r="CI6776" s="174">
        <v>5</v>
      </c>
      <c r="CJ6776" s="174">
        <v>965.17589999999996</v>
      </c>
      <c r="CK6776" s="174">
        <v>965.17589999999996</v>
      </c>
      <c r="CU6776" s="174">
        <v>30205</v>
      </c>
      <c r="CV6776" s="174">
        <v>2428</v>
      </c>
      <c r="CW6776" s="174">
        <v>5</v>
      </c>
      <c r="CX6776" s="174">
        <v>965.17589999999996</v>
      </c>
    </row>
    <row r="6777" spans="84:102" x14ac:dyDescent="0.25">
      <c r="CF6777" s="3" t="s">
        <v>3073</v>
      </c>
      <c r="CG6777" s="174">
        <v>69014</v>
      </c>
      <c r="CH6777" s="174">
        <v>165</v>
      </c>
      <c r="CI6777" s="174">
        <v>5</v>
      </c>
      <c r="CJ6777" s="174">
        <v>965.05870000000004</v>
      </c>
      <c r="CK6777" s="174">
        <v>965.05870000000004</v>
      </c>
      <c r="CU6777" s="174">
        <v>69014</v>
      </c>
      <c r="CV6777" s="174">
        <v>165</v>
      </c>
      <c r="CW6777" s="174">
        <v>5</v>
      </c>
      <c r="CX6777" s="174">
        <v>965.05870000000004</v>
      </c>
    </row>
    <row r="6778" spans="84:102" x14ac:dyDescent="0.25">
      <c r="CF6778" s="3" t="s">
        <v>3073</v>
      </c>
      <c r="CG6778" s="174">
        <v>102272</v>
      </c>
      <c r="CH6778" s="174">
        <v>781</v>
      </c>
      <c r="CI6778" s="174">
        <v>5</v>
      </c>
      <c r="CJ6778" s="174">
        <v>964.96979999999996</v>
      </c>
      <c r="CK6778" s="174">
        <v>964.96979999999996</v>
      </c>
      <c r="CU6778" s="174">
        <v>102272</v>
      </c>
      <c r="CV6778" s="174">
        <v>781</v>
      </c>
      <c r="CW6778" s="174">
        <v>5</v>
      </c>
      <c r="CX6778" s="174">
        <v>964.96979999999996</v>
      </c>
    </row>
    <row r="6779" spans="84:102" x14ac:dyDescent="0.25">
      <c r="CF6779" s="3" t="s">
        <v>3073</v>
      </c>
      <c r="CG6779" s="174">
        <v>141754</v>
      </c>
      <c r="CH6779" s="174">
        <v>2746</v>
      </c>
      <c r="CI6779" s="174">
        <v>5</v>
      </c>
      <c r="CJ6779" s="174">
        <v>964.94529999999997</v>
      </c>
      <c r="CK6779" s="174">
        <v>964.94529999999997</v>
      </c>
      <c r="CU6779" s="174">
        <v>141754</v>
      </c>
      <c r="CV6779" s="174">
        <v>2746</v>
      </c>
      <c r="CW6779" s="174">
        <v>5</v>
      </c>
      <c r="CX6779" s="174">
        <v>964.94529999999997</v>
      </c>
    </row>
    <row r="6780" spans="84:102" x14ac:dyDescent="0.25">
      <c r="CF6780" s="3" t="s">
        <v>3073</v>
      </c>
      <c r="CG6780" s="174">
        <v>3065</v>
      </c>
      <c r="CH6780" s="174">
        <v>167570</v>
      </c>
      <c r="CI6780" s="174">
        <v>5</v>
      </c>
      <c r="CJ6780" s="174">
        <v>964.87109999999996</v>
      </c>
      <c r="CK6780" s="174">
        <v>964.87109999999996</v>
      </c>
      <c r="CU6780" s="174">
        <v>3065</v>
      </c>
      <c r="CV6780" s="174">
        <v>167570</v>
      </c>
      <c r="CW6780" s="174">
        <v>5</v>
      </c>
      <c r="CX6780" s="174">
        <v>964.87109999999996</v>
      </c>
    </row>
    <row r="6781" spans="84:102" x14ac:dyDescent="0.25">
      <c r="CF6781" s="3" t="s">
        <v>3073</v>
      </c>
      <c r="CG6781" s="174">
        <v>785</v>
      </c>
      <c r="CH6781" s="174">
        <v>101422</v>
      </c>
      <c r="CI6781" s="174">
        <v>5</v>
      </c>
      <c r="CJ6781" s="174">
        <v>964.61779999999999</v>
      </c>
      <c r="CK6781" s="174">
        <v>964.61779999999999</v>
      </c>
      <c r="CU6781" s="174">
        <v>785</v>
      </c>
      <c r="CV6781" s="174">
        <v>101422</v>
      </c>
      <c r="CW6781" s="174">
        <v>5</v>
      </c>
      <c r="CX6781" s="174">
        <v>964.61779999999999</v>
      </c>
    </row>
    <row r="6782" spans="84:102" x14ac:dyDescent="0.25">
      <c r="CF6782" s="3" t="s">
        <v>3073</v>
      </c>
      <c r="CG6782" s="174">
        <v>3422</v>
      </c>
      <c r="CH6782" s="174">
        <v>176275</v>
      </c>
      <c r="CI6782" s="174">
        <v>5</v>
      </c>
      <c r="CJ6782" s="174">
        <v>964.50710000000004</v>
      </c>
      <c r="CK6782" s="174">
        <v>964.50710000000004</v>
      </c>
      <c r="CU6782" s="174">
        <v>3422</v>
      </c>
      <c r="CV6782" s="174">
        <v>176275</v>
      </c>
      <c r="CW6782" s="174">
        <v>5</v>
      </c>
      <c r="CX6782" s="174">
        <v>964.50710000000004</v>
      </c>
    </row>
    <row r="6783" spans="84:102" x14ac:dyDescent="0.25">
      <c r="CF6783" s="3" t="s">
        <v>3073</v>
      </c>
      <c r="CG6783" s="174">
        <v>548</v>
      </c>
      <c r="CH6783" s="174">
        <v>83915</v>
      </c>
      <c r="CI6783" s="174">
        <v>5</v>
      </c>
      <c r="CJ6783" s="174">
        <v>964.43399999999997</v>
      </c>
      <c r="CK6783" s="174">
        <v>964.43399999999997</v>
      </c>
      <c r="CU6783" s="174">
        <v>548</v>
      </c>
      <c r="CV6783" s="174">
        <v>83915</v>
      </c>
      <c r="CW6783" s="174">
        <v>5</v>
      </c>
      <c r="CX6783" s="174">
        <v>964.43399999999997</v>
      </c>
    </row>
    <row r="6784" spans="84:102" x14ac:dyDescent="0.25">
      <c r="CF6784" s="3" t="s">
        <v>3073</v>
      </c>
      <c r="CG6784" s="174">
        <v>1300</v>
      </c>
      <c r="CH6784" s="174">
        <v>122360</v>
      </c>
      <c r="CI6784" s="174">
        <v>5</v>
      </c>
      <c r="CJ6784" s="174">
        <v>964.23</v>
      </c>
      <c r="CK6784" s="174">
        <v>964.23</v>
      </c>
      <c r="CU6784" s="174">
        <v>1300</v>
      </c>
      <c r="CV6784" s="174">
        <v>122360</v>
      </c>
      <c r="CW6784" s="174">
        <v>5</v>
      </c>
      <c r="CX6784" s="174">
        <v>964.23</v>
      </c>
    </row>
    <row r="6785" spans="84:102" x14ac:dyDescent="0.25">
      <c r="CF6785" s="3" t="s">
        <v>3073</v>
      </c>
      <c r="CG6785" s="174">
        <v>361</v>
      </c>
      <c r="CH6785" s="174">
        <v>75568</v>
      </c>
      <c r="CI6785" s="174">
        <v>5</v>
      </c>
      <c r="CJ6785" s="174">
        <v>964.11860000000001</v>
      </c>
      <c r="CK6785" s="174">
        <v>964.11860000000001</v>
      </c>
      <c r="CU6785" s="174">
        <v>361</v>
      </c>
      <c r="CV6785" s="174">
        <v>75568</v>
      </c>
      <c r="CW6785" s="174">
        <v>5</v>
      </c>
      <c r="CX6785" s="174">
        <v>964.11860000000001</v>
      </c>
    </row>
    <row r="6786" spans="84:102" x14ac:dyDescent="0.25">
      <c r="CF6786" s="3" t="s">
        <v>3073</v>
      </c>
      <c r="CG6786" s="174">
        <v>1538</v>
      </c>
      <c r="CH6786" s="174">
        <v>87299</v>
      </c>
      <c r="CI6786" s="174">
        <v>5</v>
      </c>
      <c r="CJ6786" s="174">
        <v>963.84230000000002</v>
      </c>
      <c r="CK6786" s="174">
        <v>963.84230000000002</v>
      </c>
      <c r="CU6786" s="174">
        <v>1538</v>
      </c>
      <c r="CV6786" s="174">
        <v>87299</v>
      </c>
      <c r="CW6786" s="174">
        <v>5</v>
      </c>
      <c r="CX6786" s="174">
        <v>963.84230000000002</v>
      </c>
    </row>
    <row r="6787" spans="84:102" x14ac:dyDescent="0.25">
      <c r="CF6787" s="3" t="s">
        <v>3073</v>
      </c>
      <c r="CG6787" s="174">
        <v>1430</v>
      </c>
      <c r="CH6787" s="174">
        <v>101028</v>
      </c>
      <c r="CI6787" s="174">
        <v>5</v>
      </c>
      <c r="CJ6787" s="174">
        <v>963.82899999999995</v>
      </c>
      <c r="CK6787" s="174">
        <v>963.82899999999995</v>
      </c>
      <c r="CU6787" s="174">
        <v>1430</v>
      </c>
      <c r="CV6787" s="174">
        <v>101028</v>
      </c>
      <c r="CW6787" s="174">
        <v>5</v>
      </c>
      <c r="CX6787" s="174">
        <v>963.82899999999995</v>
      </c>
    </row>
    <row r="6788" spans="84:102" x14ac:dyDescent="0.25">
      <c r="CF6788" s="3" t="s">
        <v>3073</v>
      </c>
      <c r="CG6788" s="174">
        <v>43</v>
      </c>
      <c r="CH6788" s="174">
        <v>63600</v>
      </c>
      <c r="CI6788" s="174">
        <v>5</v>
      </c>
      <c r="CJ6788" s="174">
        <v>963.82039999999995</v>
      </c>
      <c r="CK6788" s="174">
        <v>963.82039999999995</v>
      </c>
      <c r="CU6788" s="174">
        <v>43</v>
      </c>
      <c r="CV6788" s="174">
        <v>63600</v>
      </c>
      <c r="CW6788" s="174">
        <v>5</v>
      </c>
      <c r="CX6788" s="174">
        <v>963.82039999999995</v>
      </c>
    </row>
    <row r="6789" spans="84:102" x14ac:dyDescent="0.25">
      <c r="CF6789" s="3" t="s">
        <v>3073</v>
      </c>
      <c r="CG6789" s="174">
        <v>3191</v>
      </c>
      <c r="CH6789" s="174">
        <v>153425</v>
      </c>
      <c r="CI6789" s="174">
        <v>5</v>
      </c>
      <c r="CJ6789" s="174">
        <v>963.80129999999997</v>
      </c>
      <c r="CK6789" s="174">
        <v>963.80129999999997</v>
      </c>
      <c r="CU6789" s="174">
        <v>3191</v>
      </c>
      <c r="CV6789" s="174">
        <v>153425</v>
      </c>
      <c r="CW6789" s="174">
        <v>5</v>
      </c>
      <c r="CX6789" s="174">
        <v>963.80129999999997</v>
      </c>
    </row>
    <row r="6790" spans="84:102" x14ac:dyDescent="0.25">
      <c r="CF6790" s="3" t="s">
        <v>3073</v>
      </c>
      <c r="CG6790" s="174">
        <v>63924</v>
      </c>
      <c r="CH6790" s="174">
        <v>3499</v>
      </c>
      <c r="CI6790" s="174">
        <v>5</v>
      </c>
      <c r="CJ6790" s="174">
        <v>963.64359999999999</v>
      </c>
      <c r="CK6790" s="174">
        <v>963.64359999999999</v>
      </c>
      <c r="CU6790" s="174">
        <v>63924</v>
      </c>
      <c r="CV6790" s="174">
        <v>3499</v>
      </c>
      <c r="CW6790" s="174">
        <v>5</v>
      </c>
      <c r="CX6790" s="174">
        <v>963.64359999999999</v>
      </c>
    </row>
    <row r="6791" spans="84:102" x14ac:dyDescent="0.25">
      <c r="CF6791" s="3" t="s">
        <v>3073</v>
      </c>
      <c r="CG6791" s="174">
        <v>123980</v>
      </c>
      <c r="CH6791" s="174">
        <v>1039</v>
      </c>
      <c r="CI6791" s="174">
        <v>5</v>
      </c>
      <c r="CJ6791" s="174">
        <v>963.54870000000005</v>
      </c>
      <c r="CK6791" s="174">
        <v>963.54870000000005</v>
      </c>
      <c r="CU6791" s="174">
        <v>123980</v>
      </c>
      <c r="CV6791" s="174">
        <v>1039</v>
      </c>
      <c r="CW6791" s="174">
        <v>5</v>
      </c>
      <c r="CX6791" s="174">
        <v>963.54870000000005</v>
      </c>
    </row>
    <row r="6792" spans="84:102" x14ac:dyDescent="0.25">
      <c r="CF6792" s="3" t="s">
        <v>3073</v>
      </c>
      <c r="CG6792" s="174">
        <v>86831</v>
      </c>
      <c r="CH6792" s="174">
        <v>614</v>
      </c>
      <c r="CI6792" s="174">
        <v>5</v>
      </c>
      <c r="CJ6792" s="174">
        <v>963.45820000000003</v>
      </c>
      <c r="CK6792" s="174">
        <v>963.45820000000003</v>
      </c>
      <c r="CU6792" s="174">
        <v>86831</v>
      </c>
      <c r="CV6792" s="174">
        <v>614</v>
      </c>
      <c r="CW6792" s="174">
        <v>5</v>
      </c>
      <c r="CX6792" s="174">
        <v>963.45820000000003</v>
      </c>
    </row>
    <row r="6793" spans="84:102" x14ac:dyDescent="0.25">
      <c r="CF6793" s="3" t="s">
        <v>3073</v>
      </c>
      <c r="CG6793" s="174">
        <v>1809</v>
      </c>
      <c r="CH6793" s="174">
        <v>54505</v>
      </c>
      <c r="CI6793" s="174">
        <v>5</v>
      </c>
      <c r="CJ6793" s="174">
        <v>963.42</v>
      </c>
      <c r="CK6793" s="174">
        <v>963.42</v>
      </c>
      <c r="CU6793" s="174">
        <v>1809</v>
      </c>
      <c r="CV6793" s="174">
        <v>54505</v>
      </c>
      <c r="CW6793" s="174">
        <v>5</v>
      </c>
      <c r="CX6793" s="174">
        <v>963.42</v>
      </c>
    </row>
    <row r="6794" spans="84:102" x14ac:dyDescent="0.25">
      <c r="CF6794" s="3" t="s">
        <v>3073</v>
      </c>
      <c r="CG6794" s="174">
        <v>1152</v>
      </c>
      <c r="CH6794" s="174">
        <v>145234</v>
      </c>
      <c r="CI6794" s="174">
        <v>5</v>
      </c>
      <c r="CJ6794" s="174">
        <v>963.32399999999996</v>
      </c>
      <c r="CK6794" s="174">
        <v>963.32399999999996</v>
      </c>
      <c r="CU6794" s="174">
        <v>1152</v>
      </c>
      <c r="CV6794" s="174">
        <v>145234</v>
      </c>
      <c r="CW6794" s="174">
        <v>5</v>
      </c>
      <c r="CX6794" s="174">
        <v>963.32399999999996</v>
      </c>
    </row>
    <row r="6795" spans="84:102" x14ac:dyDescent="0.25">
      <c r="CF6795" s="3" t="s">
        <v>3073</v>
      </c>
      <c r="CG6795" s="174">
        <v>3257</v>
      </c>
      <c r="CH6795" s="174">
        <v>159978</v>
      </c>
      <c r="CI6795" s="174">
        <v>5</v>
      </c>
      <c r="CJ6795" s="174">
        <v>963.30899999999997</v>
      </c>
      <c r="CK6795" s="174">
        <v>963.30899999999997</v>
      </c>
      <c r="CU6795" s="174">
        <v>3257</v>
      </c>
      <c r="CV6795" s="174">
        <v>159978</v>
      </c>
      <c r="CW6795" s="174">
        <v>5</v>
      </c>
      <c r="CX6795" s="174">
        <v>963.30899999999997</v>
      </c>
    </row>
    <row r="6796" spans="84:102" x14ac:dyDescent="0.25">
      <c r="CF6796" s="3" t="s">
        <v>3073</v>
      </c>
      <c r="CG6796" s="174">
        <v>160578</v>
      </c>
      <c r="CH6796" s="174">
        <v>3272</v>
      </c>
      <c r="CI6796" s="174">
        <v>5</v>
      </c>
      <c r="CJ6796" s="174">
        <v>963.18880000000001</v>
      </c>
      <c r="CK6796" s="174">
        <v>963.18880000000001</v>
      </c>
      <c r="CU6796" s="174">
        <v>160578</v>
      </c>
      <c r="CV6796" s="174">
        <v>3272</v>
      </c>
      <c r="CW6796" s="174">
        <v>5</v>
      </c>
      <c r="CX6796" s="174">
        <v>963.18880000000001</v>
      </c>
    </row>
    <row r="6797" spans="84:102" x14ac:dyDescent="0.25">
      <c r="CF6797" s="3" t="s">
        <v>3073</v>
      </c>
      <c r="CG6797" s="174">
        <v>159217</v>
      </c>
      <c r="CH6797" s="174">
        <v>3225</v>
      </c>
      <c r="CI6797" s="174">
        <v>5</v>
      </c>
      <c r="CJ6797" s="174">
        <v>963.17430000000002</v>
      </c>
      <c r="CK6797" s="174">
        <v>963.17430000000002</v>
      </c>
      <c r="CU6797" s="174">
        <v>159217</v>
      </c>
      <c r="CV6797" s="174">
        <v>3225</v>
      </c>
      <c r="CW6797" s="174">
        <v>5</v>
      </c>
      <c r="CX6797" s="174">
        <v>963.17430000000002</v>
      </c>
    </row>
    <row r="6798" spans="84:102" x14ac:dyDescent="0.25">
      <c r="CF6798" s="3" t="s">
        <v>3073</v>
      </c>
      <c r="CG6798" s="174">
        <v>178758</v>
      </c>
      <c r="CH6798" s="174">
        <v>3441</v>
      </c>
      <c r="CI6798" s="174">
        <v>5</v>
      </c>
      <c r="CJ6798" s="174">
        <v>963.10329999999999</v>
      </c>
      <c r="CK6798" s="174">
        <v>963.10329999999999</v>
      </c>
      <c r="CU6798" s="174">
        <v>178758</v>
      </c>
      <c r="CV6798" s="174">
        <v>3441</v>
      </c>
      <c r="CW6798" s="174">
        <v>5</v>
      </c>
      <c r="CX6798" s="174">
        <v>963.10329999999999</v>
      </c>
    </row>
    <row r="6799" spans="84:102" x14ac:dyDescent="0.25">
      <c r="CF6799" s="3" t="s">
        <v>3073</v>
      </c>
      <c r="CG6799" s="174">
        <v>1091</v>
      </c>
      <c r="CH6799" s="174">
        <v>135631</v>
      </c>
      <c r="CI6799" s="174">
        <v>5</v>
      </c>
      <c r="CJ6799" s="174">
        <v>962.93790000000001</v>
      </c>
      <c r="CK6799" s="174">
        <v>962.93790000000001</v>
      </c>
      <c r="CU6799" s="174">
        <v>1091</v>
      </c>
      <c r="CV6799" s="174">
        <v>135631</v>
      </c>
      <c r="CW6799" s="174">
        <v>5</v>
      </c>
      <c r="CX6799" s="174">
        <v>962.93790000000001</v>
      </c>
    </row>
    <row r="6800" spans="84:102" x14ac:dyDescent="0.25">
      <c r="CF6800" s="3" t="s">
        <v>3073</v>
      </c>
      <c r="CG6800" s="174">
        <v>2842</v>
      </c>
      <c r="CH6800" s="174">
        <v>150588</v>
      </c>
      <c r="CI6800" s="174">
        <v>5</v>
      </c>
      <c r="CJ6800" s="174">
        <v>962.92790000000002</v>
      </c>
      <c r="CK6800" s="174">
        <v>962.92790000000002</v>
      </c>
      <c r="CU6800" s="174">
        <v>2842</v>
      </c>
      <c r="CV6800" s="174">
        <v>150588</v>
      </c>
      <c r="CW6800" s="174">
        <v>5</v>
      </c>
      <c r="CX6800" s="174">
        <v>962.92790000000002</v>
      </c>
    </row>
    <row r="6801" spans="84:102" x14ac:dyDescent="0.25">
      <c r="CF6801" s="3" t="s">
        <v>3073</v>
      </c>
      <c r="CG6801" s="174">
        <v>134</v>
      </c>
      <c r="CH6801" s="174">
        <v>67125</v>
      </c>
      <c r="CI6801" s="174">
        <v>5</v>
      </c>
      <c r="CJ6801" s="174">
        <v>962.74839999999995</v>
      </c>
      <c r="CK6801" s="174">
        <v>962.74839999999995</v>
      </c>
      <c r="CU6801" s="174">
        <v>134</v>
      </c>
      <c r="CV6801" s="174">
        <v>67125</v>
      </c>
      <c r="CW6801" s="174">
        <v>5</v>
      </c>
      <c r="CX6801" s="174">
        <v>962.74839999999995</v>
      </c>
    </row>
    <row r="6802" spans="84:102" x14ac:dyDescent="0.25">
      <c r="CF6802" s="3" t="s">
        <v>3073</v>
      </c>
      <c r="CG6802" s="174">
        <v>2252</v>
      </c>
      <c r="CH6802" s="174">
        <v>19584</v>
      </c>
      <c r="CI6802" s="174">
        <v>5</v>
      </c>
      <c r="CJ6802" s="174">
        <v>962.69309999999996</v>
      </c>
      <c r="CK6802" s="174">
        <v>962.69309999999996</v>
      </c>
      <c r="CU6802" s="174">
        <v>2252</v>
      </c>
      <c r="CV6802" s="174">
        <v>19584</v>
      </c>
      <c r="CW6802" s="174">
        <v>5</v>
      </c>
      <c r="CX6802" s="174">
        <v>962.69309999999996</v>
      </c>
    </row>
    <row r="6803" spans="84:102" x14ac:dyDescent="0.25">
      <c r="CF6803" s="3" t="s">
        <v>3073</v>
      </c>
      <c r="CG6803" s="174">
        <v>727</v>
      </c>
      <c r="CH6803" s="174">
        <v>97508</v>
      </c>
      <c r="CI6803" s="174">
        <v>5</v>
      </c>
      <c r="CJ6803" s="174">
        <v>962.58749999999998</v>
      </c>
      <c r="CK6803" s="174">
        <v>962.58749999999998</v>
      </c>
      <c r="CU6803" s="174">
        <v>727</v>
      </c>
      <c r="CV6803" s="174">
        <v>97508</v>
      </c>
      <c r="CW6803" s="174">
        <v>5</v>
      </c>
      <c r="CX6803" s="174">
        <v>962.58749999999998</v>
      </c>
    </row>
    <row r="6804" spans="84:102" x14ac:dyDescent="0.25">
      <c r="CF6804" s="3" t="s">
        <v>3073</v>
      </c>
      <c r="CG6804" s="174">
        <v>101028</v>
      </c>
      <c r="CH6804" s="174">
        <v>1430</v>
      </c>
      <c r="CI6804" s="174">
        <v>5</v>
      </c>
      <c r="CJ6804" s="174">
        <v>962.32010000000002</v>
      </c>
      <c r="CK6804" s="174">
        <v>962.32010000000002</v>
      </c>
      <c r="CU6804" s="174">
        <v>101028</v>
      </c>
      <c r="CV6804" s="174">
        <v>1430</v>
      </c>
      <c r="CW6804" s="174">
        <v>5</v>
      </c>
      <c r="CX6804" s="174">
        <v>962.32010000000002</v>
      </c>
    </row>
    <row r="6805" spans="84:102" x14ac:dyDescent="0.25">
      <c r="CF6805" s="3" t="s">
        <v>3073</v>
      </c>
      <c r="CG6805" s="174">
        <v>176275</v>
      </c>
      <c r="CH6805" s="174">
        <v>3422</v>
      </c>
      <c r="CI6805" s="174">
        <v>5</v>
      </c>
      <c r="CJ6805" s="174">
        <v>962.26980000000003</v>
      </c>
      <c r="CK6805" s="174">
        <v>962.26980000000003</v>
      </c>
      <c r="CU6805" s="174">
        <v>176275</v>
      </c>
      <c r="CV6805" s="174">
        <v>3422</v>
      </c>
      <c r="CW6805" s="174">
        <v>5</v>
      </c>
      <c r="CX6805" s="174">
        <v>962.26980000000003</v>
      </c>
    </row>
    <row r="6806" spans="84:102" x14ac:dyDescent="0.25">
      <c r="CF6806" s="3" t="s">
        <v>3073</v>
      </c>
      <c r="CG6806" s="174">
        <v>134448</v>
      </c>
      <c r="CH6806" s="174">
        <v>1090</v>
      </c>
      <c r="CI6806" s="174">
        <v>5</v>
      </c>
      <c r="CJ6806" s="174">
        <v>962.19680000000005</v>
      </c>
      <c r="CK6806" s="174">
        <v>962.19680000000005</v>
      </c>
      <c r="CU6806" s="174">
        <v>134448</v>
      </c>
      <c r="CV6806" s="174">
        <v>1090</v>
      </c>
      <c r="CW6806" s="174">
        <v>5</v>
      </c>
      <c r="CX6806" s="174">
        <v>962.19680000000005</v>
      </c>
    </row>
    <row r="6807" spans="84:102" x14ac:dyDescent="0.25">
      <c r="CF6807" s="3" t="s">
        <v>3073</v>
      </c>
      <c r="CG6807" s="174">
        <v>2304</v>
      </c>
      <c r="CH6807" s="174">
        <v>24232</v>
      </c>
      <c r="CI6807" s="174">
        <v>5</v>
      </c>
      <c r="CJ6807" s="174">
        <v>962.09770000000003</v>
      </c>
      <c r="CK6807" s="174">
        <v>962.09770000000003</v>
      </c>
      <c r="CU6807" s="174">
        <v>2304</v>
      </c>
      <c r="CV6807" s="174">
        <v>24232</v>
      </c>
      <c r="CW6807" s="174">
        <v>5</v>
      </c>
      <c r="CX6807" s="174">
        <v>962.09770000000003</v>
      </c>
    </row>
    <row r="6808" spans="84:102" x14ac:dyDescent="0.25">
      <c r="CF6808" s="3" t="s">
        <v>3073</v>
      </c>
      <c r="CG6808" s="174">
        <v>55477</v>
      </c>
      <c r="CH6808" s="174">
        <v>1885</v>
      </c>
      <c r="CI6808" s="174">
        <v>5</v>
      </c>
      <c r="CJ6808" s="174">
        <v>961.87</v>
      </c>
      <c r="CK6808" s="174">
        <v>961.87</v>
      </c>
      <c r="CU6808" s="174">
        <v>55477</v>
      </c>
      <c r="CV6808" s="174">
        <v>1885</v>
      </c>
      <c r="CW6808" s="174">
        <v>5</v>
      </c>
      <c r="CX6808" s="174">
        <v>961.87</v>
      </c>
    </row>
    <row r="6809" spans="84:102" x14ac:dyDescent="0.25">
      <c r="CF6809" s="3" t="s">
        <v>3073</v>
      </c>
      <c r="CG6809" s="174">
        <v>26</v>
      </c>
      <c r="CH6809" s="174">
        <v>61055</v>
      </c>
      <c r="CI6809" s="174">
        <v>5</v>
      </c>
      <c r="CJ6809" s="174">
        <v>961.69359999999995</v>
      </c>
      <c r="CK6809" s="174">
        <v>961.69359999999995</v>
      </c>
      <c r="CU6809" s="174">
        <v>26</v>
      </c>
      <c r="CV6809" s="174">
        <v>61055</v>
      </c>
      <c r="CW6809" s="174">
        <v>5</v>
      </c>
      <c r="CX6809" s="174">
        <v>961.69359999999995</v>
      </c>
    </row>
    <row r="6810" spans="84:102" x14ac:dyDescent="0.25">
      <c r="CF6810" s="3" t="s">
        <v>3073</v>
      </c>
      <c r="CG6810" s="174">
        <v>150806</v>
      </c>
      <c r="CH6810" s="174">
        <v>2833</v>
      </c>
      <c r="CI6810" s="174">
        <v>5</v>
      </c>
      <c r="CJ6810" s="174">
        <v>961.68200000000002</v>
      </c>
      <c r="CK6810" s="174">
        <v>961.68200000000002</v>
      </c>
      <c r="CU6810" s="174">
        <v>150806</v>
      </c>
      <c r="CV6810" s="174">
        <v>2833</v>
      </c>
      <c r="CW6810" s="174">
        <v>5</v>
      </c>
      <c r="CX6810" s="174">
        <v>961.68200000000002</v>
      </c>
    </row>
    <row r="6811" spans="84:102" x14ac:dyDescent="0.25">
      <c r="CF6811" s="3" t="s">
        <v>3073</v>
      </c>
      <c r="CG6811" s="174">
        <v>2359</v>
      </c>
      <c r="CH6811" s="174">
        <v>22911</v>
      </c>
      <c r="CI6811" s="174">
        <v>5</v>
      </c>
      <c r="CJ6811" s="174">
        <v>961.63789999999995</v>
      </c>
      <c r="CK6811" s="174">
        <v>961.63789999999995</v>
      </c>
      <c r="CU6811" s="174">
        <v>2359</v>
      </c>
      <c r="CV6811" s="174">
        <v>22911</v>
      </c>
      <c r="CW6811" s="174">
        <v>5</v>
      </c>
      <c r="CX6811" s="174">
        <v>961.63789999999995</v>
      </c>
    </row>
    <row r="6812" spans="84:102" x14ac:dyDescent="0.25">
      <c r="CF6812" s="3" t="s">
        <v>3073</v>
      </c>
      <c r="CG6812" s="174">
        <v>569</v>
      </c>
      <c r="CH6812" s="174">
        <v>84314</v>
      </c>
      <c r="CI6812" s="174">
        <v>5</v>
      </c>
      <c r="CJ6812" s="174">
        <v>961.25819999999999</v>
      </c>
      <c r="CK6812" s="174">
        <v>961.25819999999999</v>
      </c>
      <c r="CU6812" s="174">
        <v>569</v>
      </c>
      <c r="CV6812" s="174">
        <v>84314</v>
      </c>
      <c r="CW6812" s="174">
        <v>5</v>
      </c>
      <c r="CX6812" s="174">
        <v>961.25819999999999</v>
      </c>
    </row>
    <row r="6813" spans="84:102" x14ac:dyDescent="0.25">
      <c r="CF6813" s="3" t="s">
        <v>3073</v>
      </c>
      <c r="CG6813" s="174">
        <v>2495</v>
      </c>
      <c r="CH6813" s="174">
        <v>33913</v>
      </c>
      <c r="CI6813" s="174">
        <v>5</v>
      </c>
      <c r="CJ6813" s="174">
        <v>961.20050000000003</v>
      </c>
      <c r="CK6813" s="174">
        <v>961.20050000000003</v>
      </c>
      <c r="CU6813" s="174">
        <v>2495</v>
      </c>
      <c r="CV6813" s="174">
        <v>33913</v>
      </c>
      <c r="CW6813" s="174">
        <v>5</v>
      </c>
      <c r="CX6813" s="174">
        <v>961.20050000000003</v>
      </c>
    </row>
    <row r="6814" spans="84:102" x14ac:dyDescent="0.25">
      <c r="CF6814" s="3" t="s">
        <v>3073</v>
      </c>
      <c r="CG6814" s="174">
        <v>110298</v>
      </c>
      <c r="CH6814" s="174">
        <v>1405</v>
      </c>
      <c r="CI6814" s="174">
        <v>5</v>
      </c>
      <c r="CJ6814" s="174">
        <v>961.14139999999998</v>
      </c>
      <c r="CK6814" s="174">
        <v>961.14139999999998</v>
      </c>
      <c r="CU6814" s="174">
        <v>110298</v>
      </c>
      <c r="CV6814" s="174">
        <v>1405</v>
      </c>
      <c r="CW6814" s="174">
        <v>5</v>
      </c>
      <c r="CX6814" s="174">
        <v>961.14139999999998</v>
      </c>
    </row>
    <row r="6815" spans="84:102" x14ac:dyDescent="0.25">
      <c r="CF6815" s="3" t="s">
        <v>3073</v>
      </c>
      <c r="CG6815" s="174">
        <v>3519</v>
      </c>
      <c r="CH6815" s="174">
        <v>70033</v>
      </c>
      <c r="CI6815" s="174">
        <v>5</v>
      </c>
      <c r="CJ6815" s="174">
        <v>960.84379999999999</v>
      </c>
      <c r="CK6815" s="174">
        <v>960.84379999999999</v>
      </c>
      <c r="CU6815" s="174">
        <v>3519</v>
      </c>
      <c r="CV6815" s="174">
        <v>70033</v>
      </c>
      <c r="CW6815" s="174">
        <v>5</v>
      </c>
      <c r="CX6815" s="174">
        <v>960.84379999999999</v>
      </c>
    </row>
    <row r="6816" spans="84:102" x14ac:dyDescent="0.25">
      <c r="CF6816" s="3" t="s">
        <v>3073</v>
      </c>
      <c r="CG6816" s="174">
        <v>84953</v>
      </c>
      <c r="CH6816" s="174">
        <v>481</v>
      </c>
      <c r="CI6816" s="174">
        <v>5</v>
      </c>
      <c r="CJ6816" s="174">
        <v>960.82619999999997</v>
      </c>
      <c r="CK6816" s="174">
        <v>960.82619999999997</v>
      </c>
      <c r="CU6816" s="174">
        <v>84953</v>
      </c>
      <c r="CV6816" s="174">
        <v>481</v>
      </c>
      <c r="CW6816" s="174">
        <v>5</v>
      </c>
      <c r="CX6816" s="174">
        <v>960.82619999999997</v>
      </c>
    </row>
    <row r="6817" spans="84:102" x14ac:dyDescent="0.25">
      <c r="CF6817" s="3" t="s">
        <v>3073</v>
      </c>
      <c r="CG6817" s="174">
        <v>77404</v>
      </c>
      <c r="CH6817" s="174">
        <v>370</v>
      </c>
      <c r="CI6817" s="174">
        <v>5</v>
      </c>
      <c r="CJ6817" s="174">
        <v>960.69809999999995</v>
      </c>
      <c r="CK6817" s="174">
        <v>960.69809999999995</v>
      </c>
      <c r="CU6817" s="174">
        <v>77404</v>
      </c>
      <c r="CV6817" s="174">
        <v>370</v>
      </c>
      <c r="CW6817" s="174">
        <v>5</v>
      </c>
      <c r="CX6817" s="174">
        <v>960.69809999999995</v>
      </c>
    </row>
    <row r="6818" spans="84:102" x14ac:dyDescent="0.25">
      <c r="CF6818" s="3" t="s">
        <v>3073</v>
      </c>
      <c r="CG6818" s="174">
        <v>37089</v>
      </c>
      <c r="CH6818" s="174">
        <v>2527</v>
      </c>
      <c r="CI6818" s="174">
        <v>5</v>
      </c>
      <c r="CJ6818" s="174">
        <v>960.31769999999995</v>
      </c>
      <c r="CK6818" s="174">
        <v>960.31769999999995</v>
      </c>
      <c r="CU6818" s="174">
        <v>37089</v>
      </c>
      <c r="CV6818" s="174">
        <v>2527</v>
      </c>
      <c r="CW6818" s="174">
        <v>5</v>
      </c>
      <c r="CX6818" s="174">
        <v>960.31769999999995</v>
      </c>
    </row>
    <row r="6819" spans="84:102" x14ac:dyDescent="0.25">
      <c r="CF6819" s="3" t="s">
        <v>3073</v>
      </c>
      <c r="CG6819" s="174">
        <v>169291</v>
      </c>
      <c r="CH6819" s="174">
        <v>3307</v>
      </c>
      <c r="CI6819" s="174">
        <v>5</v>
      </c>
      <c r="CJ6819" s="174">
        <v>960.07479999999998</v>
      </c>
      <c r="CK6819" s="174">
        <v>960.07479999999998</v>
      </c>
      <c r="CU6819" s="174">
        <v>169291</v>
      </c>
      <c r="CV6819" s="174">
        <v>3307</v>
      </c>
      <c r="CW6819" s="174">
        <v>5</v>
      </c>
      <c r="CX6819" s="174">
        <v>960.07479999999998</v>
      </c>
    </row>
    <row r="6820" spans="84:102" x14ac:dyDescent="0.25">
      <c r="CF6820" s="3" t="s">
        <v>3073</v>
      </c>
      <c r="CG6820" s="174">
        <v>29631</v>
      </c>
      <c r="CH6820" s="174">
        <v>2410</v>
      </c>
      <c r="CI6820" s="174">
        <v>5</v>
      </c>
      <c r="CJ6820" s="174">
        <v>959.81119999999999</v>
      </c>
      <c r="CK6820" s="174">
        <v>959.81119999999999</v>
      </c>
      <c r="CU6820" s="174">
        <v>29631</v>
      </c>
      <c r="CV6820" s="174">
        <v>2410</v>
      </c>
      <c r="CW6820" s="174">
        <v>5</v>
      </c>
      <c r="CX6820" s="174">
        <v>959.81119999999999</v>
      </c>
    </row>
    <row r="6821" spans="84:102" x14ac:dyDescent="0.25">
      <c r="CF6821" s="3" t="s">
        <v>3073</v>
      </c>
      <c r="CG6821" s="174">
        <v>1301</v>
      </c>
      <c r="CH6821" s="174">
        <v>121430</v>
      </c>
      <c r="CI6821" s="174">
        <v>5</v>
      </c>
      <c r="CJ6821" s="174">
        <v>959.64580000000001</v>
      </c>
      <c r="CK6821" s="174">
        <v>959.64580000000001</v>
      </c>
      <c r="CU6821" s="174">
        <v>1301</v>
      </c>
      <c r="CV6821" s="174">
        <v>121430</v>
      </c>
      <c r="CW6821" s="174">
        <v>5</v>
      </c>
      <c r="CX6821" s="174">
        <v>959.64580000000001</v>
      </c>
    </row>
    <row r="6822" spans="84:102" x14ac:dyDescent="0.25">
      <c r="CF6822" s="3" t="s">
        <v>3073</v>
      </c>
      <c r="CG6822" s="174">
        <v>2578</v>
      </c>
      <c r="CH6822" s="174">
        <v>41062</v>
      </c>
      <c r="CI6822" s="174">
        <v>5</v>
      </c>
      <c r="CJ6822" s="174">
        <v>959.58270000000005</v>
      </c>
      <c r="CK6822" s="174">
        <v>959.58270000000005</v>
      </c>
      <c r="CU6822" s="174">
        <v>2578</v>
      </c>
      <c r="CV6822" s="174">
        <v>41062</v>
      </c>
      <c r="CW6822" s="174">
        <v>5</v>
      </c>
      <c r="CX6822" s="174">
        <v>959.58270000000005</v>
      </c>
    </row>
    <row r="6823" spans="84:102" x14ac:dyDescent="0.25">
      <c r="CF6823" s="3" t="s">
        <v>3073</v>
      </c>
      <c r="CG6823" s="174">
        <v>33913</v>
      </c>
      <c r="CH6823" s="174">
        <v>2495</v>
      </c>
      <c r="CI6823" s="174">
        <v>5</v>
      </c>
      <c r="CJ6823" s="174">
        <v>959.52639999999997</v>
      </c>
      <c r="CK6823" s="174">
        <v>959.52639999999997</v>
      </c>
      <c r="CU6823" s="174">
        <v>33913</v>
      </c>
      <c r="CV6823" s="174">
        <v>2495</v>
      </c>
      <c r="CW6823" s="174">
        <v>5</v>
      </c>
      <c r="CX6823" s="174">
        <v>959.52639999999997</v>
      </c>
    </row>
    <row r="6824" spans="84:102" x14ac:dyDescent="0.25">
      <c r="CF6824" s="3" t="s">
        <v>3073</v>
      </c>
      <c r="CG6824" s="174">
        <v>1869</v>
      </c>
      <c r="CH6824" s="174">
        <v>56507</v>
      </c>
      <c r="CI6824" s="174">
        <v>5</v>
      </c>
      <c r="CJ6824" s="174">
        <v>959.47649999999999</v>
      </c>
      <c r="CK6824" s="174">
        <v>959.47649999999999</v>
      </c>
      <c r="CU6824" s="174">
        <v>1869</v>
      </c>
      <c r="CV6824" s="174">
        <v>56507</v>
      </c>
      <c r="CW6824" s="174">
        <v>5</v>
      </c>
      <c r="CX6824" s="174">
        <v>959.47649999999999</v>
      </c>
    </row>
    <row r="6825" spans="84:102" x14ac:dyDescent="0.25">
      <c r="CF6825" s="3" t="s">
        <v>3073</v>
      </c>
      <c r="CG6825" s="174">
        <v>1767</v>
      </c>
      <c r="CH6825" s="174">
        <v>57315</v>
      </c>
      <c r="CI6825" s="174">
        <v>5</v>
      </c>
      <c r="CJ6825" s="174">
        <v>959.36580000000004</v>
      </c>
      <c r="CK6825" s="174">
        <v>959.36580000000004</v>
      </c>
      <c r="CU6825" s="174">
        <v>1767</v>
      </c>
      <c r="CV6825" s="174">
        <v>57315</v>
      </c>
      <c r="CW6825" s="174">
        <v>5</v>
      </c>
      <c r="CX6825" s="174">
        <v>959.36580000000004</v>
      </c>
    </row>
    <row r="6826" spans="84:102" x14ac:dyDescent="0.25">
      <c r="CF6826" s="3" t="s">
        <v>3073</v>
      </c>
      <c r="CG6826" s="174">
        <v>170426</v>
      </c>
      <c r="CH6826" s="174">
        <v>3414</v>
      </c>
      <c r="CI6826" s="174">
        <v>5</v>
      </c>
      <c r="CJ6826" s="174">
        <v>959.36360000000002</v>
      </c>
      <c r="CK6826" s="174">
        <v>959.36360000000002</v>
      </c>
      <c r="CU6826" s="174">
        <v>170426</v>
      </c>
      <c r="CV6826" s="174">
        <v>3414</v>
      </c>
      <c r="CW6826" s="174">
        <v>5</v>
      </c>
      <c r="CX6826" s="174">
        <v>959.36360000000002</v>
      </c>
    </row>
    <row r="6827" spans="84:102" x14ac:dyDescent="0.25">
      <c r="CF6827" s="3" t="s">
        <v>3073</v>
      </c>
      <c r="CG6827" s="174">
        <v>94805</v>
      </c>
      <c r="CH6827" s="174">
        <v>3609</v>
      </c>
      <c r="CI6827" s="174">
        <v>5</v>
      </c>
      <c r="CJ6827" s="174">
        <v>959.13120000000004</v>
      </c>
      <c r="CK6827" s="174">
        <v>959.13120000000004</v>
      </c>
      <c r="CU6827" s="174">
        <v>94805</v>
      </c>
      <c r="CV6827" s="174">
        <v>3609</v>
      </c>
      <c r="CW6827" s="174">
        <v>5</v>
      </c>
      <c r="CX6827" s="174">
        <v>959.13120000000004</v>
      </c>
    </row>
    <row r="6828" spans="84:102" x14ac:dyDescent="0.25">
      <c r="CF6828" s="3" t="s">
        <v>3073</v>
      </c>
      <c r="CG6828" s="174">
        <v>31227</v>
      </c>
      <c r="CH6828" s="174">
        <v>2434</v>
      </c>
      <c r="CI6828" s="174">
        <v>5</v>
      </c>
      <c r="CJ6828" s="174">
        <v>959.10260000000005</v>
      </c>
      <c r="CK6828" s="174">
        <v>959.10260000000005</v>
      </c>
      <c r="CU6828" s="174">
        <v>31227</v>
      </c>
      <c r="CV6828" s="174">
        <v>2434</v>
      </c>
      <c r="CW6828" s="174">
        <v>5</v>
      </c>
      <c r="CX6828" s="174">
        <v>959.10260000000005</v>
      </c>
    </row>
    <row r="6829" spans="84:102" x14ac:dyDescent="0.25">
      <c r="CF6829" s="3" t="s">
        <v>3073</v>
      </c>
      <c r="CG6829" s="174">
        <v>85825</v>
      </c>
      <c r="CH6829" s="174">
        <v>522</v>
      </c>
      <c r="CI6829" s="174">
        <v>5</v>
      </c>
      <c r="CJ6829" s="174">
        <v>959.0992</v>
      </c>
      <c r="CK6829" s="174">
        <v>959.0992</v>
      </c>
      <c r="CU6829" s="174">
        <v>85825</v>
      </c>
      <c r="CV6829" s="174">
        <v>522</v>
      </c>
      <c r="CW6829" s="174">
        <v>5</v>
      </c>
      <c r="CX6829" s="174">
        <v>959.0992</v>
      </c>
    </row>
    <row r="6830" spans="84:102" x14ac:dyDescent="0.25">
      <c r="CF6830" s="3" t="s">
        <v>3073</v>
      </c>
      <c r="CG6830" s="174">
        <v>688</v>
      </c>
      <c r="CH6830" s="174">
        <v>92422</v>
      </c>
      <c r="CI6830" s="174">
        <v>5</v>
      </c>
      <c r="CJ6830" s="174">
        <v>959.03819999999996</v>
      </c>
      <c r="CK6830" s="174">
        <v>959.03819999999996</v>
      </c>
      <c r="CU6830" s="174">
        <v>688</v>
      </c>
      <c r="CV6830" s="174">
        <v>92422</v>
      </c>
      <c r="CW6830" s="174">
        <v>5</v>
      </c>
      <c r="CX6830" s="174">
        <v>959.03819999999996</v>
      </c>
    </row>
    <row r="6831" spans="84:102" x14ac:dyDescent="0.25">
      <c r="CF6831" s="3" t="s">
        <v>3073</v>
      </c>
      <c r="CG6831" s="174">
        <v>69098</v>
      </c>
      <c r="CH6831" s="174">
        <v>182</v>
      </c>
      <c r="CI6831" s="174">
        <v>5</v>
      </c>
      <c r="CJ6831" s="174">
        <v>958.68439999999998</v>
      </c>
      <c r="CK6831" s="174">
        <v>958.68439999999998</v>
      </c>
      <c r="CU6831" s="174">
        <v>69098</v>
      </c>
      <c r="CV6831" s="174">
        <v>182</v>
      </c>
      <c r="CW6831" s="174">
        <v>5</v>
      </c>
      <c r="CX6831" s="174">
        <v>958.68439999999998</v>
      </c>
    </row>
    <row r="6832" spans="84:102" x14ac:dyDescent="0.25">
      <c r="CF6832" s="3" t="s">
        <v>3073</v>
      </c>
      <c r="CG6832" s="174">
        <v>90105</v>
      </c>
      <c r="CH6832" s="174">
        <v>1509</v>
      </c>
      <c r="CI6832" s="174">
        <v>5</v>
      </c>
      <c r="CJ6832" s="174">
        <v>958.63340000000005</v>
      </c>
      <c r="CK6832" s="174">
        <v>958.63340000000005</v>
      </c>
      <c r="CU6832" s="174">
        <v>90105</v>
      </c>
      <c r="CV6832" s="174">
        <v>1509</v>
      </c>
      <c r="CW6832" s="174">
        <v>5</v>
      </c>
      <c r="CX6832" s="174">
        <v>958.63340000000005</v>
      </c>
    </row>
    <row r="6833" spans="84:102" x14ac:dyDescent="0.25">
      <c r="CF6833" s="3" t="s">
        <v>3073</v>
      </c>
      <c r="CG6833" s="174">
        <v>77834</v>
      </c>
      <c r="CH6833" s="174">
        <v>358</v>
      </c>
      <c r="CI6833" s="174">
        <v>5</v>
      </c>
      <c r="CJ6833" s="174">
        <v>958.59580000000005</v>
      </c>
      <c r="CK6833" s="174">
        <v>958.59580000000005</v>
      </c>
      <c r="CU6833" s="174">
        <v>77834</v>
      </c>
      <c r="CV6833" s="174">
        <v>358</v>
      </c>
      <c r="CW6833" s="174">
        <v>5</v>
      </c>
      <c r="CX6833" s="174">
        <v>958.59580000000005</v>
      </c>
    </row>
    <row r="6834" spans="84:102" x14ac:dyDescent="0.25">
      <c r="CF6834" s="3" t="s">
        <v>3073</v>
      </c>
      <c r="CG6834" s="174">
        <v>133904</v>
      </c>
      <c r="CH6834" s="174">
        <v>1202</v>
      </c>
      <c r="CI6834" s="174">
        <v>5</v>
      </c>
      <c r="CJ6834" s="174">
        <v>958.59519999999998</v>
      </c>
      <c r="CK6834" s="174">
        <v>958.59519999999998</v>
      </c>
      <c r="CU6834" s="174">
        <v>133904</v>
      </c>
      <c r="CV6834" s="174">
        <v>1202</v>
      </c>
      <c r="CW6834" s="174">
        <v>5</v>
      </c>
      <c r="CX6834" s="174">
        <v>958.59519999999998</v>
      </c>
    </row>
    <row r="6835" spans="84:102" x14ac:dyDescent="0.25">
      <c r="CF6835" s="3" t="s">
        <v>3073</v>
      </c>
      <c r="CG6835" s="174">
        <v>146946</v>
      </c>
      <c r="CH6835" s="174">
        <v>2802</v>
      </c>
      <c r="CI6835" s="174">
        <v>5</v>
      </c>
      <c r="CJ6835" s="174">
        <v>958.54650000000004</v>
      </c>
      <c r="CK6835" s="174">
        <v>958.54650000000004</v>
      </c>
      <c r="CU6835" s="174">
        <v>146946</v>
      </c>
      <c r="CV6835" s="174">
        <v>2802</v>
      </c>
      <c r="CW6835" s="174">
        <v>5</v>
      </c>
      <c r="CX6835" s="174">
        <v>958.54650000000004</v>
      </c>
    </row>
    <row r="6836" spans="84:102" x14ac:dyDescent="0.25">
      <c r="CF6836" s="3" t="s">
        <v>3073</v>
      </c>
      <c r="CG6836" s="174">
        <v>83615</v>
      </c>
      <c r="CH6836" s="174">
        <v>1572</v>
      </c>
      <c r="CI6836" s="174">
        <v>5</v>
      </c>
      <c r="CJ6836" s="174">
        <v>958.48869999999999</v>
      </c>
      <c r="CK6836" s="174">
        <v>958.48869999999999</v>
      </c>
      <c r="CU6836" s="174">
        <v>83615</v>
      </c>
      <c r="CV6836" s="174">
        <v>1572</v>
      </c>
      <c r="CW6836" s="174">
        <v>5</v>
      </c>
      <c r="CX6836" s="174">
        <v>958.48869999999999</v>
      </c>
    </row>
    <row r="6837" spans="84:102" x14ac:dyDescent="0.25">
      <c r="CF6837" s="3" t="s">
        <v>3073</v>
      </c>
      <c r="CG6837" s="174">
        <v>1966</v>
      </c>
      <c r="CH6837" s="174">
        <v>92730</v>
      </c>
      <c r="CI6837" s="174">
        <v>5</v>
      </c>
      <c r="CJ6837" s="174">
        <v>958.41030000000001</v>
      </c>
      <c r="CK6837" s="174">
        <v>958.41030000000001</v>
      </c>
      <c r="CU6837" s="174">
        <v>1966</v>
      </c>
      <c r="CV6837" s="174">
        <v>92730</v>
      </c>
      <c r="CW6837" s="174">
        <v>5</v>
      </c>
      <c r="CX6837" s="174">
        <v>958.41030000000001</v>
      </c>
    </row>
    <row r="6838" spans="84:102" x14ac:dyDescent="0.25">
      <c r="CF6838" s="3" t="s">
        <v>3073</v>
      </c>
      <c r="CG6838" s="174">
        <v>159889</v>
      </c>
      <c r="CH6838" s="174">
        <v>3242</v>
      </c>
      <c r="CI6838" s="174">
        <v>5</v>
      </c>
      <c r="CJ6838" s="174">
        <v>958.28740000000005</v>
      </c>
      <c r="CK6838" s="174">
        <v>958.28740000000005</v>
      </c>
      <c r="CU6838" s="174">
        <v>159889</v>
      </c>
      <c r="CV6838" s="174">
        <v>3242</v>
      </c>
      <c r="CW6838" s="174">
        <v>5</v>
      </c>
      <c r="CX6838" s="174">
        <v>958.28740000000005</v>
      </c>
    </row>
    <row r="6839" spans="84:102" x14ac:dyDescent="0.25">
      <c r="CF6839" s="3" t="s">
        <v>3073</v>
      </c>
      <c r="CG6839" s="174">
        <v>130</v>
      </c>
      <c r="CH6839" s="174">
        <v>67289</v>
      </c>
      <c r="CI6839" s="174">
        <v>5</v>
      </c>
      <c r="CJ6839" s="174">
        <v>958.25160000000005</v>
      </c>
      <c r="CK6839" s="174">
        <v>958.25160000000005</v>
      </c>
      <c r="CU6839" s="174">
        <v>130</v>
      </c>
      <c r="CV6839" s="174">
        <v>67289</v>
      </c>
      <c r="CW6839" s="174">
        <v>5</v>
      </c>
      <c r="CX6839" s="174">
        <v>958.25160000000005</v>
      </c>
    </row>
    <row r="6840" spans="84:102" x14ac:dyDescent="0.25">
      <c r="CF6840" s="3" t="s">
        <v>3073</v>
      </c>
      <c r="CG6840" s="174">
        <v>2169</v>
      </c>
      <c r="CH6840" s="174">
        <v>13859</v>
      </c>
      <c r="CI6840" s="174">
        <v>5</v>
      </c>
      <c r="CJ6840" s="174">
        <v>958.17769999999996</v>
      </c>
      <c r="CK6840" s="174">
        <v>958.17769999999996</v>
      </c>
      <c r="CU6840" s="174">
        <v>2169</v>
      </c>
      <c r="CV6840" s="174">
        <v>13859</v>
      </c>
      <c r="CW6840" s="174">
        <v>5</v>
      </c>
      <c r="CX6840" s="174">
        <v>958.17769999999996</v>
      </c>
    </row>
    <row r="6841" spans="84:102" x14ac:dyDescent="0.25">
      <c r="CF6841" s="3" t="s">
        <v>3073</v>
      </c>
      <c r="CG6841" s="174">
        <v>1385</v>
      </c>
      <c r="CH6841" s="174">
        <v>108713</v>
      </c>
      <c r="CI6841" s="174">
        <v>5</v>
      </c>
      <c r="CJ6841" s="174">
        <v>958.06169999999997</v>
      </c>
      <c r="CK6841" s="174">
        <v>958.06169999999997</v>
      </c>
      <c r="CU6841" s="174">
        <v>1385</v>
      </c>
      <c r="CV6841" s="174">
        <v>108713</v>
      </c>
      <c r="CW6841" s="174">
        <v>5</v>
      </c>
      <c r="CX6841" s="174">
        <v>958.06169999999997</v>
      </c>
    </row>
    <row r="6842" spans="84:102" x14ac:dyDescent="0.25">
      <c r="CF6842" s="3" t="s">
        <v>3073</v>
      </c>
      <c r="CG6842" s="174">
        <v>110306</v>
      </c>
      <c r="CH6842" s="174">
        <v>1401</v>
      </c>
      <c r="CI6842" s="174">
        <v>5</v>
      </c>
      <c r="CJ6842" s="174">
        <v>957.63419999999996</v>
      </c>
      <c r="CK6842" s="174">
        <v>957.63419999999996</v>
      </c>
      <c r="CU6842" s="174">
        <v>110306</v>
      </c>
      <c r="CV6842" s="174">
        <v>1401</v>
      </c>
      <c r="CW6842" s="174">
        <v>5</v>
      </c>
      <c r="CX6842" s="174">
        <v>957.63419999999996</v>
      </c>
    </row>
    <row r="6843" spans="84:102" x14ac:dyDescent="0.25">
      <c r="CF6843" s="3" t="s">
        <v>3073</v>
      </c>
      <c r="CG6843" s="174">
        <v>54333</v>
      </c>
      <c r="CH6843" s="174">
        <v>1760</v>
      </c>
      <c r="CI6843" s="174">
        <v>5</v>
      </c>
      <c r="CJ6843" s="174">
        <v>957.32439999999997</v>
      </c>
      <c r="CK6843" s="174">
        <v>957.32439999999997</v>
      </c>
      <c r="CU6843" s="174">
        <v>54333</v>
      </c>
      <c r="CV6843" s="174">
        <v>1760</v>
      </c>
      <c r="CW6843" s="174">
        <v>5</v>
      </c>
      <c r="CX6843" s="174">
        <v>957.32439999999997</v>
      </c>
    </row>
    <row r="6844" spans="84:102" x14ac:dyDescent="0.25">
      <c r="CF6844" s="3" t="s">
        <v>3073</v>
      </c>
      <c r="CG6844" s="174">
        <v>1281</v>
      </c>
      <c r="CH6844" s="174">
        <v>122571</v>
      </c>
      <c r="CI6844" s="174">
        <v>5</v>
      </c>
      <c r="CJ6844" s="174">
        <v>957.29060000000004</v>
      </c>
      <c r="CK6844" s="174">
        <v>957.29060000000004</v>
      </c>
      <c r="CU6844" s="174">
        <v>1281</v>
      </c>
      <c r="CV6844" s="174">
        <v>122571</v>
      </c>
      <c r="CW6844" s="174">
        <v>5</v>
      </c>
      <c r="CX6844" s="174">
        <v>957.29060000000004</v>
      </c>
    </row>
    <row r="6845" spans="84:102" x14ac:dyDescent="0.25">
      <c r="CF6845" s="3" t="s">
        <v>3073</v>
      </c>
      <c r="CG6845" s="174">
        <v>93026</v>
      </c>
      <c r="CH6845" s="174">
        <v>1518</v>
      </c>
      <c r="CI6845" s="174">
        <v>5</v>
      </c>
      <c r="CJ6845" s="174">
        <v>957.1721</v>
      </c>
      <c r="CK6845" s="174">
        <v>957.1721</v>
      </c>
      <c r="CU6845" s="174">
        <v>93026</v>
      </c>
      <c r="CV6845" s="174">
        <v>1518</v>
      </c>
      <c r="CW6845" s="174">
        <v>5</v>
      </c>
      <c r="CX6845" s="174">
        <v>957.1721</v>
      </c>
    </row>
    <row r="6846" spans="84:102" x14ac:dyDescent="0.25">
      <c r="CF6846" s="3" t="s">
        <v>3073</v>
      </c>
      <c r="CG6846" s="174">
        <v>762</v>
      </c>
      <c r="CH6846" s="174">
        <v>99521</v>
      </c>
      <c r="CI6846" s="174">
        <v>5</v>
      </c>
      <c r="CJ6846" s="174">
        <v>957.09879999999998</v>
      </c>
      <c r="CK6846" s="174">
        <v>957.09879999999998</v>
      </c>
      <c r="CU6846" s="174">
        <v>762</v>
      </c>
      <c r="CV6846" s="174">
        <v>99521</v>
      </c>
      <c r="CW6846" s="174">
        <v>5</v>
      </c>
      <c r="CX6846" s="174">
        <v>957.09879999999998</v>
      </c>
    </row>
    <row r="6847" spans="84:102" x14ac:dyDescent="0.25">
      <c r="CF6847" s="3" t="s">
        <v>3073</v>
      </c>
      <c r="CG6847" s="174">
        <v>92422</v>
      </c>
      <c r="CH6847" s="174">
        <v>688</v>
      </c>
      <c r="CI6847" s="174">
        <v>5</v>
      </c>
      <c r="CJ6847" s="174">
        <v>957.02110000000005</v>
      </c>
      <c r="CK6847" s="174">
        <v>957.02110000000005</v>
      </c>
      <c r="CU6847" s="174">
        <v>92422</v>
      </c>
      <c r="CV6847" s="174">
        <v>688</v>
      </c>
      <c r="CW6847" s="174">
        <v>5</v>
      </c>
      <c r="CX6847" s="174">
        <v>957.02110000000005</v>
      </c>
    </row>
    <row r="6848" spans="84:102" x14ac:dyDescent="0.25">
      <c r="CF6848" s="3" t="s">
        <v>3073</v>
      </c>
      <c r="CG6848" s="174">
        <v>659</v>
      </c>
      <c r="CH6848" s="174">
        <v>91122</v>
      </c>
      <c r="CI6848" s="174">
        <v>5</v>
      </c>
      <c r="CJ6848" s="174">
        <v>956.673</v>
      </c>
      <c r="CK6848" s="174">
        <v>956.673</v>
      </c>
      <c r="CU6848" s="174">
        <v>659</v>
      </c>
      <c r="CV6848" s="174">
        <v>91122</v>
      </c>
      <c r="CW6848" s="174">
        <v>5</v>
      </c>
      <c r="CX6848" s="174">
        <v>956.673</v>
      </c>
    </row>
    <row r="6849" spans="84:102" x14ac:dyDescent="0.25">
      <c r="CF6849" s="3" t="s">
        <v>3073</v>
      </c>
      <c r="CG6849" s="174">
        <v>2121</v>
      </c>
      <c r="CH6849" s="174">
        <v>8867</v>
      </c>
      <c r="CI6849" s="174">
        <v>5</v>
      </c>
      <c r="CJ6849" s="174">
        <v>956.2242</v>
      </c>
      <c r="CK6849" s="174">
        <v>956.2242</v>
      </c>
      <c r="CU6849" s="174">
        <v>2121</v>
      </c>
      <c r="CV6849" s="174">
        <v>8867</v>
      </c>
      <c r="CW6849" s="174">
        <v>5</v>
      </c>
      <c r="CX6849" s="174">
        <v>956.2242</v>
      </c>
    </row>
    <row r="6850" spans="84:102" x14ac:dyDescent="0.25">
      <c r="CF6850" s="3" t="s">
        <v>3073</v>
      </c>
      <c r="CG6850" s="174">
        <v>71294</v>
      </c>
      <c r="CH6850" s="174">
        <v>205</v>
      </c>
      <c r="CI6850" s="174">
        <v>5</v>
      </c>
      <c r="CJ6850" s="174">
        <v>955.74879999999996</v>
      </c>
      <c r="CK6850" s="174">
        <v>955.74879999999996</v>
      </c>
      <c r="CU6850" s="174">
        <v>71294</v>
      </c>
      <c r="CV6850" s="174">
        <v>205</v>
      </c>
      <c r="CW6850" s="174">
        <v>5</v>
      </c>
      <c r="CX6850" s="174">
        <v>955.74879999999996</v>
      </c>
    </row>
    <row r="6851" spans="84:102" x14ac:dyDescent="0.25">
      <c r="CF6851" s="3" t="s">
        <v>3073</v>
      </c>
      <c r="CG6851" s="174">
        <v>4038</v>
      </c>
      <c r="CH6851" s="174">
        <v>3743</v>
      </c>
      <c r="CI6851" s="174">
        <v>5</v>
      </c>
      <c r="CJ6851" s="174">
        <v>955.69370000000004</v>
      </c>
      <c r="CK6851" s="174">
        <v>955.69370000000004</v>
      </c>
      <c r="CU6851" s="174">
        <v>4038</v>
      </c>
      <c r="CV6851" s="174">
        <v>3743</v>
      </c>
      <c r="CW6851" s="174">
        <v>5</v>
      </c>
      <c r="CX6851" s="174">
        <v>955.69370000000004</v>
      </c>
    </row>
    <row r="6852" spans="84:102" x14ac:dyDescent="0.25">
      <c r="CF6852" s="3" t="s">
        <v>3073</v>
      </c>
      <c r="CG6852" s="174">
        <v>97508</v>
      </c>
      <c r="CH6852" s="174">
        <v>727</v>
      </c>
      <c r="CI6852" s="174">
        <v>5</v>
      </c>
      <c r="CJ6852" s="174">
        <v>955.58230000000003</v>
      </c>
      <c r="CK6852" s="174">
        <v>955.58230000000003</v>
      </c>
      <c r="CU6852" s="174">
        <v>97508</v>
      </c>
      <c r="CV6852" s="174">
        <v>727</v>
      </c>
      <c r="CW6852" s="174">
        <v>5</v>
      </c>
      <c r="CX6852" s="174">
        <v>955.58230000000003</v>
      </c>
    </row>
    <row r="6853" spans="84:102" x14ac:dyDescent="0.25">
      <c r="CF6853" s="3" t="s">
        <v>3073</v>
      </c>
      <c r="CG6853" s="174">
        <v>52178</v>
      </c>
      <c r="CH6853" s="174">
        <v>1824</v>
      </c>
      <c r="CI6853" s="174">
        <v>5</v>
      </c>
      <c r="CJ6853" s="174">
        <v>955.28949999999998</v>
      </c>
      <c r="CK6853" s="174">
        <v>955.28949999999998</v>
      </c>
      <c r="CU6853" s="174">
        <v>52178</v>
      </c>
      <c r="CV6853" s="174">
        <v>1824</v>
      </c>
      <c r="CW6853" s="174">
        <v>5</v>
      </c>
      <c r="CX6853" s="174">
        <v>955.28949999999998</v>
      </c>
    </row>
    <row r="6854" spans="84:102" x14ac:dyDescent="0.25">
      <c r="CF6854" s="3" t="s">
        <v>3073</v>
      </c>
      <c r="CG6854" s="174">
        <v>73557</v>
      </c>
      <c r="CH6854" s="174">
        <v>307</v>
      </c>
      <c r="CI6854" s="174">
        <v>5</v>
      </c>
      <c r="CJ6854" s="174">
        <v>955.11540000000002</v>
      </c>
      <c r="CK6854" s="174">
        <v>955.11540000000002</v>
      </c>
      <c r="CU6854" s="174">
        <v>73557</v>
      </c>
      <c r="CV6854" s="174">
        <v>307</v>
      </c>
      <c r="CW6854" s="174">
        <v>5</v>
      </c>
      <c r="CX6854" s="174">
        <v>955.11540000000002</v>
      </c>
    </row>
    <row r="6855" spans="84:102" x14ac:dyDescent="0.25">
      <c r="CF6855" s="3" t="s">
        <v>3073</v>
      </c>
      <c r="CG6855" s="174">
        <v>1752</v>
      </c>
      <c r="CH6855" s="174">
        <v>58842</v>
      </c>
      <c r="CI6855" s="174">
        <v>5</v>
      </c>
      <c r="CJ6855" s="174">
        <v>955.0883</v>
      </c>
      <c r="CK6855" s="174">
        <v>955.0883</v>
      </c>
      <c r="CU6855" s="174">
        <v>1752</v>
      </c>
      <c r="CV6855" s="174">
        <v>58842</v>
      </c>
      <c r="CW6855" s="174">
        <v>5</v>
      </c>
      <c r="CX6855" s="174">
        <v>955.0883</v>
      </c>
    </row>
    <row r="6856" spans="84:102" x14ac:dyDescent="0.25">
      <c r="CF6856" s="3" t="s">
        <v>3073</v>
      </c>
      <c r="CG6856" s="174">
        <v>2817</v>
      </c>
      <c r="CH6856" s="174">
        <v>148799</v>
      </c>
      <c r="CI6856" s="174">
        <v>5</v>
      </c>
      <c r="CJ6856" s="174">
        <v>954.77229999999997</v>
      </c>
      <c r="CK6856" s="174">
        <v>954.77229999999997</v>
      </c>
      <c r="CU6856" s="174">
        <v>2817</v>
      </c>
      <c r="CV6856" s="174">
        <v>148799</v>
      </c>
      <c r="CW6856" s="174">
        <v>5</v>
      </c>
      <c r="CX6856" s="174">
        <v>954.77229999999997</v>
      </c>
    </row>
    <row r="6857" spans="84:102" x14ac:dyDescent="0.25">
      <c r="CF6857" s="3" t="s">
        <v>3073</v>
      </c>
      <c r="CG6857" s="174">
        <v>862</v>
      </c>
      <c r="CH6857" s="174">
        <v>106565</v>
      </c>
      <c r="CI6857" s="174">
        <v>5</v>
      </c>
      <c r="CJ6857" s="174">
        <v>954.68290000000002</v>
      </c>
      <c r="CK6857" s="174">
        <v>954.68290000000002</v>
      </c>
      <c r="CU6857" s="174">
        <v>862</v>
      </c>
      <c r="CV6857" s="174">
        <v>106565</v>
      </c>
      <c r="CW6857" s="174">
        <v>5</v>
      </c>
      <c r="CX6857" s="174">
        <v>954.68290000000002</v>
      </c>
    </row>
    <row r="6858" spans="84:102" x14ac:dyDescent="0.25">
      <c r="CF6858" s="3" t="s">
        <v>3073</v>
      </c>
      <c r="CG6858" s="174">
        <v>87150</v>
      </c>
      <c r="CH6858" s="174">
        <v>610</v>
      </c>
      <c r="CI6858" s="174">
        <v>5</v>
      </c>
      <c r="CJ6858" s="174">
        <v>954.59889999999996</v>
      </c>
      <c r="CK6858" s="174">
        <v>954.59889999999996</v>
      </c>
      <c r="CU6858" s="174">
        <v>87150</v>
      </c>
      <c r="CV6858" s="174">
        <v>610</v>
      </c>
      <c r="CW6858" s="174">
        <v>5</v>
      </c>
      <c r="CX6858" s="174">
        <v>954.59889999999996</v>
      </c>
    </row>
    <row r="6859" spans="84:102" x14ac:dyDescent="0.25">
      <c r="CF6859" s="3" t="s">
        <v>3073</v>
      </c>
      <c r="CG6859" s="174">
        <v>128858</v>
      </c>
      <c r="CH6859" s="174">
        <v>1238</v>
      </c>
      <c r="CI6859" s="174">
        <v>5</v>
      </c>
      <c r="CJ6859" s="174">
        <v>954.36019999999996</v>
      </c>
      <c r="CK6859" s="174">
        <v>954.36019999999996</v>
      </c>
      <c r="CU6859" s="174">
        <v>128858</v>
      </c>
      <c r="CV6859" s="174">
        <v>1238</v>
      </c>
      <c r="CW6859" s="174">
        <v>5</v>
      </c>
      <c r="CX6859" s="174">
        <v>954.36019999999996</v>
      </c>
    </row>
    <row r="6860" spans="84:102" x14ac:dyDescent="0.25">
      <c r="CF6860" s="3" t="s">
        <v>3073</v>
      </c>
      <c r="CG6860" s="174">
        <v>2527</v>
      </c>
      <c r="CH6860" s="174">
        <v>37089</v>
      </c>
      <c r="CI6860" s="174">
        <v>5</v>
      </c>
      <c r="CJ6860" s="174">
        <v>953.98339999999996</v>
      </c>
      <c r="CK6860" s="174">
        <v>953.98339999999996</v>
      </c>
      <c r="CU6860" s="174">
        <v>2527</v>
      </c>
      <c r="CV6860" s="174">
        <v>37089</v>
      </c>
      <c r="CW6860" s="174">
        <v>5</v>
      </c>
      <c r="CX6860" s="174">
        <v>953.98339999999996</v>
      </c>
    </row>
    <row r="6861" spans="84:102" x14ac:dyDescent="0.25">
      <c r="CF6861" s="3" t="s">
        <v>3073</v>
      </c>
      <c r="CG6861" s="174">
        <v>2605</v>
      </c>
      <c r="CH6861" s="174">
        <v>42459</v>
      </c>
      <c r="CI6861" s="174">
        <v>5</v>
      </c>
      <c r="CJ6861" s="174">
        <v>953.88559999999995</v>
      </c>
      <c r="CK6861" s="174">
        <v>953.88559999999995</v>
      </c>
      <c r="CU6861" s="174">
        <v>2605</v>
      </c>
      <c r="CV6861" s="174">
        <v>42459</v>
      </c>
      <c r="CW6861" s="174">
        <v>5</v>
      </c>
      <c r="CX6861" s="174">
        <v>953.88559999999995</v>
      </c>
    </row>
    <row r="6862" spans="84:102" x14ac:dyDescent="0.25">
      <c r="CF6862" s="3" t="s">
        <v>3073</v>
      </c>
      <c r="CG6862" s="174">
        <v>74695</v>
      </c>
      <c r="CH6862" s="174">
        <v>323</v>
      </c>
      <c r="CI6862" s="174">
        <v>5</v>
      </c>
      <c r="CJ6862" s="174">
        <v>953.77880000000005</v>
      </c>
      <c r="CK6862" s="174">
        <v>953.77880000000005</v>
      </c>
      <c r="CU6862" s="174">
        <v>74695</v>
      </c>
      <c r="CV6862" s="174">
        <v>323</v>
      </c>
      <c r="CW6862" s="174">
        <v>5</v>
      </c>
      <c r="CX6862" s="174">
        <v>953.77880000000005</v>
      </c>
    </row>
    <row r="6863" spans="84:102" x14ac:dyDescent="0.25">
      <c r="CF6863" s="3" t="s">
        <v>3073</v>
      </c>
      <c r="CG6863" s="174">
        <v>3484</v>
      </c>
      <c r="CH6863" s="174">
        <v>45027</v>
      </c>
      <c r="CI6863" s="174">
        <v>5</v>
      </c>
      <c r="CJ6863" s="174">
        <v>953.49760000000003</v>
      </c>
      <c r="CK6863" s="174">
        <v>953.49760000000003</v>
      </c>
      <c r="CU6863" s="174">
        <v>3484</v>
      </c>
      <c r="CV6863" s="174">
        <v>45027</v>
      </c>
      <c r="CW6863" s="174">
        <v>5</v>
      </c>
      <c r="CX6863" s="174">
        <v>953.49760000000003</v>
      </c>
    </row>
    <row r="6864" spans="84:102" x14ac:dyDescent="0.25">
      <c r="CF6864" s="3" t="s">
        <v>3073</v>
      </c>
      <c r="CG6864" s="174">
        <v>1816</v>
      </c>
      <c r="CH6864" s="174">
        <v>51063</v>
      </c>
      <c r="CI6864" s="174">
        <v>5</v>
      </c>
      <c r="CJ6864" s="174">
        <v>952.98400000000004</v>
      </c>
      <c r="CK6864" s="174">
        <v>952.98400000000004</v>
      </c>
      <c r="CU6864" s="174">
        <v>1816</v>
      </c>
      <c r="CV6864" s="174">
        <v>51063</v>
      </c>
      <c r="CW6864" s="174">
        <v>5</v>
      </c>
      <c r="CX6864" s="174">
        <v>952.98400000000004</v>
      </c>
    </row>
    <row r="6865" spans="84:102" x14ac:dyDescent="0.25">
      <c r="CF6865" s="3" t="s">
        <v>3073</v>
      </c>
      <c r="CG6865" s="174">
        <v>14989</v>
      </c>
      <c r="CH6865" s="174">
        <v>2195</v>
      </c>
      <c r="CI6865" s="174">
        <v>5</v>
      </c>
      <c r="CJ6865" s="174">
        <v>952.73400000000004</v>
      </c>
      <c r="CK6865" s="174">
        <v>952.73400000000004</v>
      </c>
      <c r="CU6865" s="174">
        <v>14989</v>
      </c>
      <c r="CV6865" s="174">
        <v>2195</v>
      </c>
      <c r="CW6865" s="174">
        <v>5</v>
      </c>
      <c r="CX6865" s="174">
        <v>952.73400000000004</v>
      </c>
    </row>
    <row r="6866" spans="84:102" x14ac:dyDescent="0.25">
      <c r="CF6866" s="3" t="s">
        <v>3073</v>
      </c>
      <c r="CG6866" s="174">
        <v>2433</v>
      </c>
      <c r="CH6866" s="174">
        <v>30588</v>
      </c>
      <c r="CI6866" s="174">
        <v>5</v>
      </c>
      <c r="CJ6866" s="174">
        <v>952.66219999999998</v>
      </c>
      <c r="CK6866" s="174">
        <v>952.66219999999998</v>
      </c>
      <c r="CU6866" s="174">
        <v>2433</v>
      </c>
      <c r="CV6866" s="174">
        <v>30588</v>
      </c>
      <c r="CW6866" s="174">
        <v>5</v>
      </c>
      <c r="CX6866" s="174">
        <v>952.66219999999998</v>
      </c>
    </row>
    <row r="6867" spans="84:102" x14ac:dyDescent="0.25">
      <c r="CF6867" s="3" t="s">
        <v>3073</v>
      </c>
      <c r="CG6867" s="174">
        <v>1644</v>
      </c>
      <c r="CH6867" s="174">
        <v>73423</v>
      </c>
      <c r="CI6867" s="174">
        <v>5</v>
      </c>
      <c r="CJ6867" s="174">
        <v>952.61310000000003</v>
      </c>
      <c r="CK6867" s="174">
        <v>952.61310000000003</v>
      </c>
      <c r="CU6867" s="174">
        <v>1644</v>
      </c>
      <c r="CV6867" s="174">
        <v>73423</v>
      </c>
      <c r="CW6867" s="174">
        <v>5</v>
      </c>
      <c r="CX6867" s="174">
        <v>952.61310000000003</v>
      </c>
    </row>
    <row r="6868" spans="84:102" x14ac:dyDescent="0.25">
      <c r="CF6868" s="3" t="s">
        <v>3073</v>
      </c>
      <c r="CG6868" s="174">
        <v>731</v>
      </c>
      <c r="CH6868" s="174">
        <v>96264</v>
      </c>
      <c r="CI6868" s="174">
        <v>5</v>
      </c>
      <c r="CJ6868" s="174">
        <v>952.56700000000001</v>
      </c>
      <c r="CK6868" s="174">
        <v>952.56700000000001</v>
      </c>
      <c r="CU6868" s="174">
        <v>731</v>
      </c>
      <c r="CV6868" s="174">
        <v>96264</v>
      </c>
      <c r="CW6868" s="174">
        <v>5</v>
      </c>
      <c r="CX6868" s="174">
        <v>952.56700000000001</v>
      </c>
    </row>
    <row r="6869" spans="84:102" x14ac:dyDescent="0.25">
      <c r="CF6869" s="3" t="s">
        <v>3073</v>
      </c>
      <c r="CG6869" s="174">
        <v>1801</v>
      </c>
      <c r="CH6869" s="174">
        <v>53966</v>
      </c>
      <c r="CI6869" s="174">
        <v>5</v>
      </c>
      <c r="CJ6869" s="174">
        <v>952.41049999999996</v>
      </c>
      <c r="CK6869" s="174">
        <v>952.41049999999996</v>
      </c>
      <c r="CU6869" s="174">
        <v>1801</v>
      </c>
      <c r="CV6869" s="174">
        <v>53966</v>
      </c>
      <c r="CW6869" s="174">
        <v>5</v>
      </c>
      <c r="CX6869" s="174">
        <v>952.41049999999996</v>
      </c>
    </row>
    <row r="6870" spans="84:102" x14ac:dyDescent="0.25">
      <c r="CF6870" s="3" t="s">
        <v>3073</v>
      </c>
      <c r="CG6870" s="174">
        <v>54339</v>
      </c>
      <c r="CH6870" s="174">
        <v>1798</v>
      </c>
      <c r="CI6870" s="174">
        <v>5</v>
      </c>
      <c r="CJ6870" s="174">
        <v>952.39890000000003</v>
      </c>
      <c r="CK6870" s="174">
        <v>952.39890000000003</v>
      </c>
      <c r="CU6870" s="174">
        <v>54339</v>
      </c>
      <c r="CV6870" s="174">
        <v>1798</v>
      </c>
      <c r="CW6870" s="174">
        <v>5</v>
      </c>
      <c r="CX6870" s="174">
        <v>952.39890000000003</v>
      </c>
    </row>
    <row r="6871" spans="84:102" x14ac:dyDescent="0.25">
      <c r="CF6871" s="3" t="s">
        <v>3073</v>
      </c>
      <c r="CG6871" s="174">
        <v>1352</v>
      </c>
      <c r="CH6871" s="174">
        <v>112583</v>
      </c>
      <c r="CI6871" s="174">
        <v>5</v>
      </c>
      <c r="CJ6871" s="174">
        <v>952.39089999999999</v>
      </c>
      <c r="CK6871" s="174">
        <v>952.39089999999999</v>
      </c>
      <c r="CU6871" s="174">
        <v>1352</v>
      </c>
      <c r="CV6871" s="174">
        <v>112583</v>
      </c>
      <c r="CW6871" s="174">
        <v>5</v>
      </c>
      <c r="CX6871" s="174">
        <v>952.39089999999999</v>
      </c>
    </row>
    <row r="6872" spans="84:102" x14ac:dyDescent="0.25">
      <c r="CF6872" s="3" t="s">
        <v>3073</v>
      </c>
      <c r="CG6872" s="174">
        <v>1845</v>
      </c>
      <c r="CH6872" s="174">
        <v>54832</v>
      </c>
      <c r="CI6872" s="174">
        <v>5</v>
      </c>
      <c r="CJ6872" s="174">
        <v>952.32429999999999</v>
      </c>
      <c r="CK6872" s="174">
        <v>952.32429999999999</v>
      </c>
      <c r="CU6872" s="174">
        <v>1845</v>
      </c>
      <c r="CV6872" s="174">
        <v>54832</v>
      </c>
      <c r="CW6872" s="174">
        <v>5</v>
      </c>
      <c r="CX6872" s="174">
        <v>952.32429999999999</v>
      </c>
    </row>
    <row r="6873" spans="84:102" x14ac:dyDescent="0.25">
      <c r="CF6873" s="3" t="s">
        <v>3073</v>
      </c>
      <c r="CG6873" s="174">
        <v>982</v>
      </c>
      <c r="CH6873" s="174">
        <v>117547</v>
      </c>
      <c r="CI6873" s="174">
        <v>5</v>
      </c>
      <c r="CJ6873" s="174">
        <v>952.31619999999998</v>
      </c>
      <c r="CK6873" s="174">
        <v>952.31619999999998</v>
      </c>
      <c r="CU6873" s="174">
        <v>982</v>
      </c>
      <c r="CV6873" s="174">
        <v>117547</v>
      </c>
      <c r="CW6873" s="174">
        <v>5</v>
      </c>
      <c r="CX6873" s="174">
        <v>952.31619999999998</v>
      </c>
    </row>
    <row r="6874" spans="84:102" x14ac:dyDescent="0.25">
      <c r="CF6874" s="3" t="s">
        <v>3073</v>
      </c>
      <c r="CG6874" s="174">
        <v>2136</v>
      </c>
      <c r="CH6874" s="174">
        <v>10018</v>
      </c>
      <c r="CI6874" s="174">
        <v>5</v>
      </c>
      <c r="CJ6874" s="174">
        <v>952.26559999999995</v>
      </c>
      <c r="CK6874" s="174">
        <v>952.26559999999995</v>
      </c>
      <c r="CU6874" s="174">
        <v>2136</v>
      </c>
      <c r="CV6874" s="174">
        <v>10018</v>
      </c>
      <c r="CW6874" s="174">
        <v>5</v>
      </c>
      <c r="CX6874" s="174">
        <v>952.26559999999995</v>
      </c>
    </row>
    <row r="6875" spans="84:102" x14ac:dyDescent="0.25">
      <c r="CF6875" s="3" t="s">
        <v>3073</v>
      </c>
      <c r="CG6875" s="174">
        <v>3189</v>
      </c>
      <c r="CH6875" s="174">
        <v>153241</v>
      </c>
      <c r="CI6875" s="174">
        <v>5</v>
      </c>
      <c r="CJ6875" s="174">
        <v>952.26020000000005</v>
      </c>
      <c r="CK6875" s="174">
        <v>952.26020000000005</v>
      </c>
      <c r="CU6875" s="174">
        <v>3189</v>
      </c>
      <c r="CV6875" s="174">
        <v>153241</v>
      </c>
      <c r="CW6875" s="174">
        <v>5</v>
      </c>
      <c r="CX6875" s="174">
        <v>952.26020000000005</v>
      </c>
    </row>
    <row r="6876" spans="84:102" x14ac:dyDescent="0.25">
      <c r="CF6876" s="3" t="s">
        <v>3073</v>
      </c>
      <c r="CG6876" s="174">
        <v>132932</v>
      </c>
      <c r="CH6876" s="174">
        <v>1212</v>
      </c>
      <c r="CI6876" s="174">
        <v>5</v>
      </c>
      <c r="CJ6876" s="174">
        <v>952.24879999999996</v>
      </c>
      <c r="CK6876" s="174">
        <v>952.24879999999996</v>
      </c>
      <c r="CU6876" s="174">
        <v>132932</v>
      </c>
      <c r="CV6876" s="174">
        <v>1212</v>
      </c>
      <c r="CW6876" s="174">
        <v>5</v>
      </c>
      <c r="CX6876" s="174">
        <v>952.24879999999996</v>
      </c>
    </row>
    <row r="6877" spans="84:102" x14ac:dyDescent="0.25">
      <c r="CF6877" s="3" t="s">
        <v>3073</v>
      </c>
      <c r="CG6877" s="174">
        <v>36193</v>
      </c>
      <c r="CH6877" s="174">
        <v>2442</v>
      </c>
      <c r="CI6877" s="174">
        <v>5</v>
      </c>
      <c r="CJ6877" s="174">
        <v>952.17520000000002</v>
      </c>
      <c r="CK6877" s="174">
        <v>952.17520000000002</v>
      </c>
      <c r="CU6877" s="174">
        <v>36193</v>
      </c>
      <c r="CV6877" s="174">
        <v>2442</v>
      </c>
      <c r="CW6877" s="174">
        <v>5</v>
      </c>
      <c r="CX6877" s="174">
        <v>952.17520000000002</v>
      </c>
    </row>
    <row r="6878" spans="84:102" x14ac:dyDescent="0.25">
      <c r="CF6878" s="3" t="s">
        <v>3073</v>
      </c>
      <c r="CG6878" s="174">
        <v>101422</v>
      </c>
      <c r="CH6878" s="174">
        <v>785</v>
      </c>
      <c r="CI6878" s="174">
        <v>5</v>
      </c>
      <c r="CJ6878" s="174">
        <v>951.67719999999997</v>
      </c>
      <c r="CK6878" s="174">
        <v>951.67719999999997</v>
      </c>
      <c r="CU6878" s="174">
        <v>101422</v>
      </c>
      <c r="CV6878" s="174">
        <v>785</v>
      </c>
      <c r="CW6878" s="174">
        <v>5</v>
      </c>
      <c r="CX6878" s="174">
        <v>951.67719999999997</v>
      </c>
    </row>
    <row r="6879" spans="84:102" x14ac:dyDescent="0.25">
      <c r="CF6879" s="3" t="s">
        <v>3073</v>
      </c>
      <c r="CG6879" s="174">
        <v>1499</v>
      </c>
      <c r="CH6879" s="174">
        <v>90538</v>
      </c>
      <c r="CI6879" s="174">
        <v>5</v>
      </c>
      <c r="CJ6879" s="174">
        <v>951.58789999999999</v>
      </c>
      <c r="CK6879" s="174">
        <v>951.58789999999999</v>
      </c>
      <c r="CU6879" s="174">
        <v>1499</v>
      </c>
      <c r="CV6879" s="174">
        <v>90538</v>
      </c>
      <c r="CW6879" s="174">
        <v>5</v>
      </c>
      <c r="CX6879" s="174">
        <v>951.58789999999999</v>
      </c>
    </row>
    <row r="6880" spans="84:102" x14ac:dyDescent="0.25">
      <c r="CF6880" s="3" t="s">
        <v>3073</v>
      </c>
      <c r="CG6880" s="174">
        <v>971</v>
      </c>
      <c r="CH6880" s="174">
        <v>115333</v>
      </c>
      <c r="CI6880" s="174">
        <v>5</v>
      </c>
      <c r="CJ6880" s="174">
        <v>951.43619999999999</v>
      </c>
      <c r="CK6880" s="174">
        <v>951.43619999999999</v>
      </c>
      <c r="CU6880" s="174">
        <v>971</v>
      </c>
      <c r="CV6880" s="174">
        <v>115333</v>
      </c>
      <c r="CW6880" s="174">
        <v>5</v>
      </c>
      <c r="CX6880" s="174">
        <v>951.43619999999999</v>
      </c>
    </row>
    <row r="6881" spans="84:102" x14ac:dyDescent="0.25">
      <c r="CF6881" s="3" t="s">
        <v>3073</v>
      </c>
      <c r="CG6881" s="174">
        <v>31320</v>
      </c>
      <c r="CH6881" s="174">
        <v>2481</v>
      </c>
      <c r="CI6881" s="174">
        <v>5</v>
      </c>
      <c r="CJ6881" s="174">
        <v>951.23099999999999</v>
      </c>
      <c r="CK6881" s="174">
        <v>951.23099999999999</v>
      </c>
      <c r="CU6881" s="174">
        <v>31320</v>
      </c>
      <c r="CV6881" s="174">
        <v>2481</v>
      </c>
      <c r="CW6881" s="174">
        <v>5</v>
      </c>
      <c r="CX6881" s="174">
        <v>951.23099999999999</v>
      </c>
    </row>
    <row r="6882" spans="84:102" x14ac:dyDescent="0.25">
      <c r="CF6882" s="3" t="s">
        <v>3073</v>
      </c>
      <c r="CG6882" s="174">
        <v>80043</v>
      </c>
      <c r="CH6882" s="174">
        <v>1622</v>
      </c>
      <c r="CI6882" s="174">
        <v>5</v>
      </c>
      <c r="CJ6882" s="174">
        <v>951.15409999999997</v>
      </c>
      <c r="CK6882" s="174">
        <v>951.15409999999997</v>
      </c>
      <c r="CU6882" s="174">
        <v>80043</v>
      </c>
      <c r="CV6882" s="174">
        <v>1622</v>
      </c>
      <c r="CW6882" s="174">
        <v>5</v>
      </c>
      <c r="CX6882" s="174">
        <v>951.15409999999997</v>
      </c>
    </row>
    <row r="6883" spans="84:102" x14ac:dyDescent="0.25">
      <c r="CF6883" s="3" t="s">
        <v>3073</v>
      </c>
      <c r="CG6883" s="174">
        <v>1630</v>
      </c>
      <c r="CH6883" s="174">
        <v>74972</v>
      </c>
      <c r="CI6883" s="174">
        <v>5</v>
      </c>
      <c r="CJ6883" s="174">
        <v>951.09209999999996</v>
      </c>
      <c r="CK6883" s="174">
        <v>951.09209999999996</v>
      </c>
      <c r="CU6883" s="174">
        <v>1630</v>
      </c>
      <c r="CV6883" s="174">
        <v>74972</v>
      </c>
      <c r="CW6883" s="174">
        <v>5</v>
      </c>
      <c r="CX6883" s="174">
        <v>951.09209999999996</v>
      </c>
    </row>
    <row r="6884" spans="84:102" x14ac:dyDescent="0.25">
      <c r="CF6884" s="3" t="s">
        <v>3073</v>
      </c>
      <c r="CG6884" s="174">
        <v>1437</v>
      </c>
      <c r="CH6884" s="174">
        <v>104347</v>
      </c>
      <c r="CI6884" s="174">
        <v>5</v>
      </c>
      <c r="CJ6884" s="174">
        <v>951.06349999999998</v>
      </c>
      <c r="CK6884" s="174">
        <v>951.06349999999998</v>
      </c>
      <c r="CU6884" s="174">
        <v>1437</v>
      </c>
      <c r="CV6884" s="174">
        <v>104347</v>
      </c>
      <c r="CW6884" s="174">
        <v>5</v>
      </c>
      <c r="CX6884" s="174">
        <v>951.06349999999998</v>
      </c>
    </row>
    <row r="6885" spans="84:102" x14ac:dyDescent="0.25">
      <c r="CF6885" s="3" t="s">
        <v>3073</v>
      </c>
      <c r="CG6885" s="174">
        <v>3834</v>
      </c>
      <c r="CH6885" s="174">
        <v>31520</v>
      </c>
      <c r="CI6885" s="174">
        <v>5</v>
      </c>
      <c r="CJ6885" s="174">
        <v>950.76559999999995</v>
      </c>
      <c r="CK6885" s="174">
        <v>950.76559999999995</v>
      </c>
      <c r="CU6885" s="174">
        <v>3834</v>
      </c>
      <c r="CV6885" s="174">
        <v>31520</v>
      </c>
      <c r="CW6885" s="174">
        <v>5</v>
      </c>
      <c r="CX6885" s="174">
        <v>950.76559999999995</v>
      </c>
    </row>
    <row r="6886" spans="84:102" x14ac:dyDescent="0.25">
      <c r="CF6886" s="3" t="s">
        <v>3073</v>
      </c>
      <c r="CG6886" s="174">
        <v>69013</v>
      </c>
      <c r="CH6886" s="174">
        <v>1671</v>
      </c>
      <c r="CI6886" s="174">
        <v>5</v>
      </c>
      <c r="CJ6886" s="174">
        <v>950.67880000000002</v>
      </c>
      <c r="CK6886" s="174">
        <v>950.67880000000002</v>
      </c>
      <c r="CU6886" s="174">
        <v>69013</v>
      </c>
      <c r="CV6886" s="174">
        <v>1671</v>
      </c>
      <c r="CW6886" s="174">
        <v>5</v>
      </c>
      <c r="CX6886" s="174">
        <v>950.67880000000002</v>
      </c>
    </row>
    <row r="6887" spans="84:102" x14ac:dyDescent="0.25">
      <c r="CF6887" s="3" t="s">
        <v>3073</v>
      </c>
      <c r="CG6887" s="174">
        <v>2515</v>
      </c>
      <c r="CH6887" s="174">
        <v>39882</v>
      </c>
      <c r="CI6887" s="174">
        <v>5</v>
      </c>
      <c r="CJ6887" s="174">
        <v>950.43550000000005</v>
      </c>
      <c r="CK6887" s="174">
        <v>950.43550000000005</v>
      </c>
      <c r="CU6887" s="174">
        <v>2515</v>
      </c>
      <c r="CV6887" s="174">
        <v>39882</v>
      </c>
      <c r="CW6887" s="174">
        <v>5</v>
      </c>
      <c r="CX6887" s="174">
        <v>950.43550000000005</v>
      </c>
    </row>
    <row r="6888" spans="84:102" x14ac:dyDescent="0.25">
      <c r="CF6888" s="3" t="s">
        <v>3073</v>
      </c>
      <c r="CG6888" s="174">
        <v>3441</v>
      </c>
      <c r="CH6888" s="174">
        <v>178758</v>
      </c>
      <c r="CI6888" s="174">
        <v>5</v>
      </c>
      <c r="CJ6888" s="174">
        <v>950.41679999999997</v>
      </c>
      <c r="CK6888" s="174">
        <v>950.41679999999997</v>
      </c>
      <c r="CU6888" s="174">
        <v>3441</v>
      </c>
      <c r="CV6888" s="174">
        <v>178758</v>
      </c>
      <c r="CW6888" s="174">
        <v>5</v>
      </c>
      <c r="CX6888" s="174">
        <v>950.41679999999997</v>
      </c>
    </row>
    <row r="6889" spans="84:102" x14ac:dyDescent="0.25">
      <c r="CF6889" s="3" t="s">
        <v>3073</v>
      </c>
      <c r="CG6889" s="174">
        <v>205</v>
      </c>
      <c r="CH6889" s="174">
        <v>71294</v>
      </c>
      <c r="CI6889" s="174">
        <v>5</v>
      </c>
      <c r="CJ6889" s="174">
        <v>950.38469999999995</v>
      </c>
      <c r="CK6889" s="174">
        <v>950.38469999999995</v>
      </c>
      <c r="CU6889" s="174">
        <v>205</v>
      </c>
      <c r="CV6889" s="174">
        <v>71294</v>
      </c>
      <c r="CW6889" s="174">
        <v>5</v>
      </c>
      <c r="CX6889" s="174">
        <v>950.38469999999995</v>
      </c>
    </row>
    <row r="6890" spans="84:102" x14ac:dyDescent="0.25">
      <c r="CF6890" s="3" t="s">
        <v>3073</v>
      </c>
      <c r="CG6890" s="174">
        <v>1666</v>
      </c>
      <c r="CH6890" s="174">
        <v>70280</v>
      </c>
      <c r="CI6890" s="174">
        <v>5</v>
      </c>
      <c r="CJ6890" s="174">
        <v>950.27930000000003</v>
      </c>
      <c r="CK6890" s="174">
        <v>950.27930000000003</v>
      </c>
      <c r="CU6890" s="174">
        <v>1666</v>
      </c>
      <c r="CV6890" s="174">
        <v>70280</v>
      </c>
      <c r="CW6890" s="174">
        <v>5</v>
      </c>
      <c r="CX6890" s="174">
        <v>950.27930000000003</v>
      </c>
    </row>
    <row r="6891" spans="84:102" x14ac:dyDescent="0.25">
      <c r="CF6891" s="3" t="s">
        <v>3073</v>
      </c>
      <c r="CG6891" s="174">
        <v>1089</v>
      </c>
      <c r="CH6891" s="174">
        <v>136764</v>
      </c>
      <c r="CI6891" s="174">
        <v>5</v>
      </c>
      <c r="CJ6891" s="174">
        <v>950.17769999999996</v>
      </c>
      <c r="CK6891" s="174">
        <v>950.17769999999996</v>
      </c>
      <c r="CU6891" s="174">
        <v>1089</v>
      </c>
      <c r="CV6891" s="174">
        <v>136764</v>
      </c>
      <c r="CW6891" s="174">
        <v>5</v>
      </c>
      <c r="CX6891" s="174">
        <v>950.17769999999996</v>
      </c>
    </row>
    <row r="6892" spans="84:102" x14ac:dyDescent="0.25">
      <c r="CF6892" s="3" t="s">
        <v>3073</v>
      </c>
      <c r="CG6892" s="174">
        <v>72593</v>
      </c>
      <c r="CH6892" s="174">
        <v>282</v>
      </c>
      <c r="CI6892" s="174">
        <v>5</v>
      </c>
      <c r="CJ6892" s="174">
        <v>949.51310000000001</v>
      </c>
      <c r="CK6892" s="174">
        <v>949.51310000000001</v>
      </c>
      <c r="CU6892" s="174">
        <v>72593</v>
      </c>
      <c r="CV6892" s="174">
        <v>282</v>
      </c>
      <c r="CW6892" s="174">
        <v>5</v>
      </c>
      <c r="CX6892" s="174">
        <v>949.51310000000001</v>
      </c>
    </row>
    <row r="6893" spans="84:102" x14ac:dyDescent="0.25">
      <c r="CF6893" s="3" t="s">
        <v>3073</v>
      </c>
      <c r="CG6893" s="174">
        <v>71321</v>
      </c>
      <c r="CH6893" s="174">
        <v>1657</v>
      </c>
      <c r="CI6893" s="174">
        <v>5</v>
      </c>
      <c r="CJ6893" s="174">
        <v>949.13639999999998</v>
      </c>
      <c r="CK6893" s="174">
        <v>949.13639999999998</v>
      </c>
      <c r="CU6893" s="174">
        <v>71321</v>
      </c>
      <c r="CV6893" s="174">
        <v>1657</v>
      </c>
      <c r="CW6893" s="174">
        <v>5</v>
      </c>
      <c r="CX6893" s="174">
        <v>949.13639999999998</v>
      </c>
    </row>
    <row r="6894" spans="84:102" x14ac:dyDescent="0.25">
      <c r="CF6894" s="3" t="s">
        <v>3073</v>
      </c>
      <c r="CG6894" s="174">
        <v>3257</v>
      </c>
      <c r="CH6894" s="174">
        <v>159392</v>
      </c>
      <c r="CI6894" s="174">
        <v>5</v>
      </c>
      <c r="CJ6894" s="174">
        <v>948.928</v>
      </c>
      <c r="CK6894" s="174">
        <v>948.928</v>
      </c>
      <c r="CU6894" s="174">
        <v>3257</v>
      </c>
      <c r="CV6894" s="174">
        <v>159392</v>
      </c>
      <c r="CW6894" s="174">
        <v>5</v>
      </c>
      <c r="CX6894" s="174">
        <v>948.928</v>
      </c>
    </row>
    <row r="6895" spans="84:102" x14ac:dyDescent="0.25">
      <c r="CF6895" s="3" t="s">
        <v>3073</v>
      </c>
      <c r="CG6895" s="174">
        <v>36189</v>
      </c>
      <c r="CH6895" s="174">
        <v>2441</v>
      </c>
      <c r="CI6895" s="174">
        <v>5</v>
      </c>
      <c r="CJ6895" s="174">
        <v>948.58410000000003</v>
      </c>
      <c r="CK6895" s="174">
        <v>948.58410000000003</v>
      </c>
      <c r="CU6895" s="174">
        <v>36189</v>
      </c>
      <c r="CV6895" s="174">
        <v>2441</v>
      </c>
      <c r="CW6895" s="174">
        <v>5</v>
      </c>
      <c r="CX6895" s="174">
        <v>948.58410000000003</v>
      </c>
    </row>
    <row r="6896" spans="84:102" x14ac:dyDescent="0.25">
      <c r="CF6896" s="3" t="s">
        <v>3073</v>
      </c>
      <c r="CG6896" s="174">
        <v>2097</v>
      </c>
      <c r="CH6896" s="174">
        <v>6395</v>
      </c>
      <c r="CI6896" s="174">
        <v>5</v>
      </c>
      <c r="CJ6896" s="174">
        <v>948.41039999999998</v>
      </c>
      <c r="CK6896" s="174">
        <v>948.41039999999998</v>
      </c>
      <c r="CU6896" s="174">
        <v>2097</v>
      </c>
      <c r="CV6896" s="174">
        <v>6395</v>
      </c>
      <c r="CW6896" s="174">
        <v>5</v>
      </c>
      <c r="CX6896" s="174">
        <v>948.41039999999998</v>
      </c>
    </row>
    <row r="6897" spans="84:102" x14ac:dyDescent="0.25">
      <c r="CF6897" s="3" t="s">
        <v>3073</v>
      </c>
      <c r="CG6897" s="174">
        <v>3874</v>
      </c>
      <c r="CH6897" s="174">
        <v>36765</v>
      </c>
      <c r="CI6897" s="174">
        <v>5</v>
      </c>
      <c r="CJ6897" s="174">
        <v>948.26660000000004</v>
      </c>
      <c r="CK6897" s="174">
        <v>948.26660000000004</v>
      </c>
      <c r="CU6897" s="174">
        <v>3874</v>
      </c>
      <c r="CV6897" s="174">
        <v>36765</v>
      </c>
      <c r="CW6897" s="174">
        <v>5</v>
      </c>
      <c r="CX6897" s="174">
        <v>948.26660000000004</v>
      </c>
    </row>
    <row r="6898" spans="84:102" x14ac:dyDescent="0.25">
      <c r="CF6898" s="3" t="s">
        <v>3073</v>
      </c>
      <c r="CG6898" s="174">
        <v>1965</v>
      </c>
      <c r="CH6898" s="174">
        <v>92486</v>
      </c>
      <c r="CI6898" s="174">
        <v>5</v>
      </c>
      <c r="CJ6898" s="174">
        <v>948.18169999999998</v>
      </c>
      <c r="CK6898" s="174">
        <v>948.18169999999998</v>
      </c>
      <c r="CU6898" s="174">
        <v>1965</v>
      </c>
      <c r="CV6898" s="174">
        <v>92486</v>
      </c>
      <c r="CW6898" s="174">
        <v>5</v>
      </c>
      <c r="CX6898" s="174">
        <v>948.18169999999998</v>
      </c>
    </row>
    <row r="6899" spans="84:102" x14ac:dyDescent="0.25">
      <c r="CF6899" s="3" t="s">
        <v>3073</v>
      </c>
      <c r="CG6899" s="174">
        <v>168855</v>
      </c>
      <c r="CH6899" s="174">
        <v>3064</v>
      </c>
      <c r="CI6899" s="174">
        <v>5</v>
      </c>
      <c r="CJ6899" s="174">
        <v>948.17520000000002</v>
      </c>
      <c r="CK6899" s="174">
        <v>948.17520000000002</v>
      </c>
      <c r="CU6899" s="174">
        <v>168855</v>
      </c>
      <c r="CV6899" s="174">
        <v>3064</v>
      </c>
      <c r="CW6899" s="174">
        <v>5</v>
      </c>
      <c r="CX6899" s="174">
        <v>948.17520000000002</v>
      </c>
    </row>
    <row r="6900" spans="84:102" x14ac:dyDescent="0.25">
      <c r="CF6900" s="3" t="s">
        <v>3073</v>
      </c>
      <c r="CG6900" s="174">
        <v>121481</v>
      </c>
      <c r="CH6900" s="174">
        <v>1035</v>
      </c>
      <c r="CI6900" s="174">
        <v>5</v>
      </c>
      <c r="CJ6900" s="174">
        <v>947.86120000000005</v>
      </c>
      <c r="CK6900" s="174">
        <v>947.86120000000005</v>
      </c>
      <c r="CU6900" s="174">
        <v>121481</v>
      </c>
      <c r="CV6900" s="174">
        <v>1035</v>
      </c>
      <c r="CW6900" s="174">
        <v>5</v>
      </c>
      <c r="CX6900" s="174">
        <v>947.86120000000005</v>
      </c>
    </row>
    <row r="6901" spans="84:102" x14ac:dyDescent="0.25">
      <c r="CF6901" s="3" t="s">
        <v>3073</v>
      </c>
      <c r="CG6901" s="174">
        <v>1542</v>
      </c>
      <c r="CH6901" s="174">
        <v>84057</v>
      </c>
      <c r="CI6901" s="174">
        <v>5</v>
      </c>
      <c r="CJ6901" s="174">
        <v>947.70849999999996</v>
      </c>
      <c r="CK6901" s="174">
        <v>947.70849999999996</v>
      </c>
      <c r="CU6901" s="174">
        <v>1542</v>
      </c>
      <c r="CV6901" s="174">
        <v>84057</v>
      </c>
      <c r="CW6901" s="174">
        <v>5</v>
      </c>
      <c r="CX6901" s="174">
        <v>947.70849999999996</v>
      </c>
    </row>
    <row r="6902" spans="84:102" x14ac:dyDescent="0.25">
      <c r="CF6902" s="3" t="s">
        <v>3073</v>
      </c>
      <c r="CG6902" s="174">
        <v>2371</v>
      </c>
      <c r="CH6902" s="174">
        <v>34558</v>
      </c>
      <c r="CI6902" s="174">
        <v>5</v>
      </c>
      <c r="CJ6902" s="174">
        <v>947.32209999999998</v>
      </c>
      <c r="CK6902" s="174">
        <v>947.32209999999998</v>
      </c>
      <c r="CU6902" s="174">
        <v>2371</v>
      </c>
      <c r="CV6902" s="174">
        <v>34558</v>
      </c>
      <c r="CW6902" s="174">
        <v>5</v>
      </c>
      <c r="CX6902" s="174">
        <v>947.32209999999998</v>
      </c>
    </row>
    <row r="6903" spans="84:102" x14ac:dyDescent="0.25">
      <c r="CF6903" s="3" t="s">
        <v>3073</v>
      </c>
      <c r="CG6903" s="174">
        <v>2933</v>
      </c>
      <c r="CH6903" s="174">
        <v>151204</v>
      </c>
      <c r="CI6903" s="174">
        <v>5</v>
      </c>
      <c r="CJ6903" s="174">
        <v>947.30939999999998</v>
      </c>
      <c r="CK6903" s="174">
        <v>947.30939999999998</v>
      </c>
      <c r="CU6903" s="174">
        <v>2933</v>
      </c>
      <c r="CV6903" s="174">
        <v>151204</v>
      </c>
      <c r="CW6903" s="174">
        <v>5</v>
      </c>
      <c r="CX6903" s="174">
        <v>947.30939999999998</v>
      </c>
    </row>
    <row r="6904" spans="84:102" x14ac:dyDescent="0.25">
      <c r="CF6904" s="3" t="s">
        <v>3073</v>
      </c>
      <c r="CG6904" s="174">
        <v>3384</v>
      </c>
      <c r="CH6904" s="174">
        <v>172026</v>
      </c>
      <c r="CI6904" s="174">
        <v>5</v>
      </c>
      <c r="CJ6904" s="174">
        <v>947.27239999999995</v>
      </c>
      <c r="CK6904" s="174">
        <v>947.27239999999995</v>
      </c>
      <c r="CU6904" s="174">
        <v>3384</v>
      </c>
      <c r="CV6904" s="174">
        <v>172026</v>
      </c>
      <c r="CW6904" s="174">
        <v>5</v>
      </c>
      <c r="CX6904" s="174">
        <v>947.27239999999995</v>
      </c>
    </row>
    <row r="6905" spans="84:102" x14ac:dyDescent="0.25">
      <c r="CF6905" s="3" t="s">
        <v>3073</v>
      </c>
      <c r="CG6905" s="174">
        <v>1572</v>
      </c>
      <c r="CH6905" s="174">
        <v>83138</v>
      </c>
      <c r="CI6905" s="174">
        <v>5</v>
      </c>
      <c r="CJ6905" s="174">
        <v>947.14290000000005</v>
      </c>
      <c r="CK6905" s="174">
        <v>947.14290000000005</v>
      </c>
      <c r="CU6905" s="174">
        <v>1572</v>
      </c>
      <c r="CV6905" s="174">
        <v>83138</v>
      </c>
      <c r="CW6905" s="174">
        <v>5</v>
      </c>
      <c r="CX6905" s="174">
        <v>947.14290000000005</v>
      </c>
    </row>
    <row r="6906" spans="84:102" x14ac:dyDescent="0.25">
      <c r="CF6906" s="3" t="s">
        <v>3073</v>
      </c>
      <c r="CG6906" s="174">
        <v>54713</v>
      </c>
      <c r="CH6906" s="174">
        <v>3493</v>
      </c>
      <c r="CI6906" s="174">
        <v>5</v>
      </c>
      <c r="CJ6906" s="174">
        <v>947.14229999999998</v>
      </c>
      <c r="CK6906" s="174">
        <v>947.14229999999998</v>
      </c>
      <c r="CU6906" s="174">
        <v>54713</v>
      </c>
      <c r="CV6906" s="174">
        <v>3493</v>
      </c>
      <c r="CW6906" s="174">
        <v>5</v>
      </c>
      <c r="CX6906" s="174">
        <v>947.14229999999998</v>
      </c>
    </row>
    <row r="6907" spans="84:102" x14ac:dyDescent="0.25">
      <c r="CF6907" s="3" t="s">
        <v>3073</v>
      </c>
      <c r="CG6907" s="174">
        <v>128863</v>
      </c>
      <c r="CH6907" s="174">
        <v>1234</v>
      </c>
      <c r="CI6907" s="174">
        <v>5</v>
      </c>
      <c r="CJ6907" s="174">
        <v>947.01769999999999</v>
      </c>
      <c r="CK6907" s="174">
        <v>947.01769999999999</v>
      </c>
      <c r="CU6907" s="174">
        <v>128863</v>
      </c>
      <c r="CV6907" s="174">
        <v>1234</v>
      </c>
      <c r="CW6907" s="174">
        <v>5</v>
      </c>
      <c r="CX6907" s="174">
        <v>947.01769999999999</v>
      </c>
    </row>
    <row r="6908" spans="84:102" x14ac:dyDescent="0.25">
      <c r="CF6908" s="3" t="s">
        <v>3073</v>
      </c>
      <c r="CG6908" s="174">
        <v>170900</v>
      </c>
      <c r="CH6908" s="174">
        <v>3383</v>
      </c>
      <c r="CI6908" s="174">
        <v>5</v>
      </c>
      <c r="CJ6908" s="174">
        <v>947.00419999999997</v>
      </c>
      <c r="CK6908" s="174">
        <v>947.00419999999997</v>
      </c>
      <c r="CU6908" s="174">
        <v>170900</v>
      </c>
      <c r="CV6908" s="174">
        <v>3383</v>
      </c>
      <c r="CW6908" s="174">
        <v>5</v>
      </c>
      <c r="CX6908" s="174">
        <v>947.00419999999997</v>
      </c>
    </row>
    <row r="6909" spans="84:102" x14ac:dyDescent="0.25">
      <c r="CF6909" s="3" t="s">
        <v>3073</v>
      </c>
      <c r="CG6909" s="174">
        <v>1527</v>
      </c>
      <c r="CH6909" s="174">
        <v>87088</v>
      </c>
      <c r="CI6909" s="174">
        <v>5</v>
      </c>
      <c r="CJ6909" s="174">
        <v>946.99350000000004</v>
      </c>
      <c r="CK6909" s="174">
        <v>946.99350000000004</v>
      </c>
      <c r="CU6909" s="174">
        <v>1527</v>
      </c>
      <c r="CV6909" s="174">
        <v>87088</v>
      </c>
      <c r="CW6909" s="174">
        <v>5</v>
      </c>
      <c r="CX6909" s="174">
        <v>946.99350000000004</v>
      </c>
    </row>
    <row r="6910" spans="84:102" x14ac:dyDescent="0.25">
      <c r="CF6910" s="3" t="s">
        <v>3073</v>
      </c>
      <c r="CG6910" s="174">
        <v>1229</v>
      </c>
      <c r="CH6910" s="174">
        <v>128712</v>
      </c>
      <c r="CI6910" s="174">
        <v>5</v>
      </c>
      <c r="CJ6910" s="174">
        <v>946.98030000000006</v>
      </c>
      <c r="CK6910" s="174">
        <v>946.98030000000006</v>
      </c>
      <c r="CU6910" s="174">
        <v>1229</v>
      </c>
      <c r="CV6910" s="174">
        <v>128712</v>
      </c>
      <c r="CW6910" s="174">
        <v>5</v>
      </c>
      <c r="CX6910" s="174">
        <v>946.98030000000006</v>
      </c>
    </row>
    <row r="6911" spans="84:102" x14ac:dyDescent="0.25">
      <c r="CF6911" s="3" t="s">
        <v>3073</v>
      </c>
      <c r="CG6911" s="174">
        <v>671</v>
      </c>
      <c r="CH6911" s="174">
        <v>92585</v>
      </c>
      <c r="CI6911" s="174">
        <v>5</v>
      </c>
      <c r="CJ6911" s="174">
        <v>946.85440000000006</v>
      </c>
      <c r="CK6911" s="174">
        <v>946.85440000000006</v>
      </c>
      <c r="CU6911" s="174">
        <v>671</v>
      </c>
      <c r="CV6911" s="174">
        <v>92585</v>
      </c>
      <c r="CW6911" s="174">
        <v>5</v>
      </c>
      <c r="CX6911" s="174">
        <v>946.85440000000006</v>
      </c>
    </row>
    <row r="6912" spans="84:102" x14ac:dyDescent="0.25">
      <c r="CF6912" s="3" t="s">
        <v>3073</v>
      </c>
      <c r="CG6912" s="174">
        <v>113460</v>
      </c>
      <c r="CH6912" s="174">
        <v>949</v>
      </c>
      <c r="CI6912" s="174">
        <v>5</v>
      </c>
      <c r="CJ6912" s="174">
        <v>946.65719999999999</v>
      </c>
      <c r="CK6912" s="174">
        <v>946.65719999999999</v>
      </c>
      <c r="CU6912" s="174">
        <v>113460</v>
      </c>
      <c r="CV6912" s="174">
        <v>949</v>
      </c>
      <c r="CW6912" s="174">
        <v>5</v>
      </c>
      <c r="CX6912" s="174">
        <v>946.65719999999999</v>
      </c>
    </row>
    <row r="6913" spans="84:102" x14ac:dyDescent="0.25">
      <c r="CF6913" s="3" t="s">
        <v>3073</v>
      </c>
      <c r="CG6913" s="174">
        <v>42507</v>
      </c>
      <c r="CH6913" s="174">
        <v>2541</v>
      </c>
      <c r="CI6913" s="174">
        <v>5</v>
      </c>
      <c r="CJ6913" s="174">
        <v>946.58370000000002</v>
      </c>
      <c r="CK6913" s="174">
        <v>946.58370000000002</v>
      </c>
      <c r="CU6913" s="174">
        <v>42507</v>
      </c>
      <c r="CV6913" s="174">
        <v>2541</v>
      </c>
      <c r="CW6913" s="174">
        <v>5</v>
      </c>
      <c r="CX6913" s="174">
        <v>946.58370000000002</v>
      </c>
    </row>
    <row r="6914" spans="84:102" x14ac:dyDescent="0.25">
      <c r="CF6914" s="3" t="s">
        <v>3073</v>
      </c>
      <c r="CG6914" s="174">
        <v>2355</v>
      </c>
      <c r="CH6914" s="174">
        <v>28094</v>
      </c>
      <c r="CI6914" s="174">
        <v>5</v>
      </c>
      <c r="CJ6914" s="174">
        <v>946.5403</v>
      </c>
      <c r="CK6914" s="174">
        <v>946.5403</v>
      </c>
      <c r="CU6914" s="174">
        <v>2355</v>
      </c>
      <c r="CV6914" s="174">
        <v>28094</v>
      </c>
      <c r="CW6914" s="174">
        <v>5</v>
      </c>
      <c r="CX6914" s="174">
        <v>946.5403</v>
      </c>
    </row>
    <row r="6915" spans="84:102" x14ac:dyDescent="0.25">
      <c r="CF6915" s="3" t="s">
        <v>3073</v>
      </c>
      <c r="CG6915" s="174">
        <v>903</v>
      </c>
      <c r="CH6915" s="174">
        <v>108868</v>
      </c>
      <c r="CI6915" s="174">
        <v>5</v>
      </c>
      <c r="CJ6915" s="174">
        <v>946.48710000000005</v>
      </c>
      <c r="CK6915" s="174">
        <v>946.48710000000005</v>
      </c>
      <c r="CU6915" s="174">
        <v>903</v>
      </c>
      <c r="CV6915" s="174">
        <v>108868</v>
      </c>
      <c r="CW6915" s="174">
        <v>5</v>
      </c>
      <c r="CX6915" s="174">
        <v>946.48710000000005</v>
      </c>
    </row>
    <row r="6916" spans="84:102" x14ac:dyDescent="0.25">
      <c r="CF6916" s="3" t="s">
        <v>3073</v>
      </c>
      <c r="CG6916" s="174">
        <v>85032</v>
      </c>
      <c r="CH6916" s="174">
        <v>514</v>
      </c>
      <c r="CI6916" s="174">
        <v>5</v>
      </c>
      <c r="CJ6916" s="174">
        <v>946.47720000000004</v>
      </c>
      <c r="CK6916" s="174">
        <v>946.47720000000004</v>
      </c>
      <c r="CU6916" s="174">
        <v>85032</v>
      </c>
      <c r="CV6916" s="174">
        <v>514</v>
      </c>
      <c r="CW6916" s="174">
        <v>5</v>
      </c>
      <c r="CX6916" s="174">
        <v>946.47720000000004</v>
      </c>
    </row>
    <row r="6917" spans="84:102" x14ac:dyDescent="0.25">
      <c r="CF6917" s="3" t="s">
        <v>3073</v>
      </c>
      <c r="CG6917" s="174">
        <v>198783</v>
      </c>
      <c r="CH6917" s="174">
        <v>1052</v>
      </c>
      <c r="CI6917" s="174">
        <v>5</v>
      </c>
      <c r="CJ6917" s="174">
        <v>946.12339999999995</v>
      </c>
      <c r="CK6917" s="174">
        <v>946.12339999999995</v>
      </c>
      <c r="CU6917" s="174">
        <v>198783</v>
      </c>
      <c r="CV6917" s="174">
        <v>1052</v>
      </c>
      <c r="CW6917" s="174">
        <v>5</v>
      </c>
      <c r="CX6917" s="174">
        <v>946.12339999999995</v>
      </c>
    </row>
    <row r="6918" spans="84:102" x14ac:dyDescent="0.25">
      <c r="CF6918" s="3" t="s">
        <v>3073</v>
      </c>
      <c r="CG6918" s="174">
        <v>24098</v>
      </c>
      <c r="CH6918" s="174">
        <v>2360</v>
      </c>
      <c r="CI6918" s="174">
        <v>5</v>
      </c>
      <c r="CJ6918" s="174">
        <v>946.00879999999995</v>
      </c>
      <c r="CK6918" s="174">
        <v>946.00879999999995</v>
      </c>
      <c r="CU6918" s="174">
        <v>24098</v>
      </c>
      <c r="CV6918" s="174">
        <v>2360</v>
      </c>
      <c r="CW6918" s="174">
        <v>5</v>
      </c>
      <c r="CX6918" s="174">
        <v>946.00879999999995</v>
      </c>
    </row>
    <row r="6919" spans="84:102" x14ac:dyDescent="0.25">
      <c r="CF6919" s="3" t="s">
        <v>3073</v>
      </c>
      <c r="CG6919" s="174">
        <v>63600</v>
      </c>
      <c r="CH6919" s="174">
        <v>43</v>
      </c>
      <c r="CI6919" s="174">
        <v>5</v>
      </c>
      <c r="CJ6919" s="174">
        <v>945.74249999999995</v>
      </c>
      <c r="CK6919" s="174">
        <v>945.74249999999995</v>
      </c>
      <c r="CU6919" s="174">
        <v>63600</v>
      </c>
      <c r="CV6919" s="174">
        <v>43</v>
      </c>
      <c r="CW6919" s="174">
        <v>5</v>
      </c>
      <c r="CX6919" s="174">
        <v>945.74249999999995</v>
      </c>
    </row>
    <row r="6920" spans="84:102" x14ac:dyDescent="0.25">
      <c r="CF6920" s="3" t="s">
        <v>3073</v>
      </c>
      <c r="CG6920" s="174">
        <v>104816</v>
      </c>
      <c r="CH6920" s="174">
        <v>846</v>
      </c>
      <c r="CI6920" s="174">
        <v>5</v>
      </c>
      <c r="CJ6920" s="174">
        <v>945.67780000000005</v>
      </c>
      <c r="CK6920" s="174">
        <v>945.67780000000005</v>
      </c>
      <c r="CU6920" s="174">
        <v>104816</v>
      </c>
      <c r="CV6920" s="174">
        <v>846</v>
      </c>
      <c r="CW6920" s="174">
        <v>5</v>
      </c>
      <c r="CX6920" s="174">
        <v>945.67780000000005</v>
      </c>
    </row>
    <row r="6921" spans="84:102" x14ac:dyDescent="0.25">
      <c r="CF6921" s="3" t="s">
        <v>3073</v>
      </c>
      <c r="CG6921" s="174">
        <v>2210</v>
      </c>
      <c r="CH6921" s="174">
        <v>15369</v>
      </c>
      <c r="CI6921" s="174">
        <v>5</v>
      </c>
      <c r="CJ6921" s="174">
        <v>945.5933</v>
      </c>
      <c r="CK6921" s="174">
        <v>945.5933</v>
      </c>
      <c r="CU6921" s="174">
        <v>2210</v>
      </c>
      <c r="CV6921" s="174">
        <v>15369</v>
      </c>
      <c r="CW6921" s="174">
        <v>5</v>
      </c>
      <c r="CX6921" s="174">
        <v>945.5933</v>
      </c>
    </row>
    <row r="6922" spans="84:102" x14ac:dyDescent="0.25">
      <c r="CF6922" s="3" t="s">
        <v>3073</v>
      </c>
      <c r="CG6922" s="174">
        <v>563</v>
      </c>
      <c r="CH6922" s="174">
        <v>83803</v>
      </c>
      <c r="CI6922" s="174">
        <v>5</v>
      </c>
      <c r="CJ6922" s="174">
        <v>945.48379999999997</v>
      </c>
      <c r="CK6922" s="174">
        <v>945.48379999999997</v>
      </c>
      <c r="CU6922" s="174">
        <v>563</v>
      </c>
      <c r="CV6922" s="174">
        <v>83803</v>
      </c>
      <c r="CW6922" s="174">
        <v>5</v>
      </c>
      <c r="CX6922" s="174">
        <v>945.48379999999997</v>
      </c>
    </row>
    <row r="6923" spans="84:102" x14ac:dyDescent="0.25">
      <c r="CF6923" s="3" t="s">
        <v>3073</v>
      </c>
      <c r="CG6923" s="174">
        <v>3742</v>
      </c>
      <c r="CH6923" s="174">
        <v>4169</v>
      </c>
      <c r="CI6923" s="174">
        <v>5</v>
      </c>
      <c r="CJ6923" s="174">
        <v>945.46799999999996</v>
      </c>
      <c r="CK6923" s="174">
        <v>945.46799999999996</v>
      </c>
      <c r="CU6923" s="174">
        <v>3742</v>
      </c>
      <c r="CV6923" s="174">
        <v>4169</v>
      </c>
      <c r="CW6923" s="174">
        <v>5</v>
      </c>
      <c r="CX6923" s="174">
        <v>945.46799999999996</v>
      </c>
    </row>
    <row r="6924" spans="84:102" x14ac:dyDescent="0.25">
      <c r="CF6924" s="3" t="s">
        <v>3073</v>
      </c>
      <c r="CG6924" s="174">
        <v>14955</v>
      </c>
      <c r="CH6924" s="174">
        <v>2164</v>
      </c>
      <c r="CI6924" s="174">
        <v>5</v>
      </c>
      <c r="CJ6924" s="174">
        <v>945.45090000000005</v>
      </c>
      <c r="CK6924" s="174">
        <v>945.45090000000005</v>
      </c>
      <c r="CU6924" s="174">
        <v>14955</v>
      </c>
      <c r="CV6924" s="174">
        <v>2164</v>
      </c>
      <c r="CW6924" s="174">
        <v>5</v>
      </c>
      <c r="CX6924" s="174">
        <v>945.45090000000005</v>
      </c>
    </row>
    <row r="6925" spans="84:102" x14ac:dyDescent="0.25">
      <c r="CF6925" s="3" t="s">
        <v>3073</v>
      </c>
      <c r="CG6925" s="174">
        <v>3199</v>
      </c>
      <c r="CH6925" s="174">
        <v>156459</v>
      </c>
      <c r="CI6925" s="174">
        <v>5</v>
      </c>
      <c r="CJ6925" s="174">
        <v>945.43119999999999</v>
      </c>
      <c r="CK6925" s="174">
        <v>945.43119999999999</v>
      </c>
      <c r="CU6925" s="174">
        <v>3199</v>
      </c>
      <c r="CV6925" s="174">
        <v>156459</v>
      </c>
      <c r="CW6925" s="174">
        <v>5</v>
      </c>
      <c r="CX6925" s="174">
        <v>945.43119999999999</v>
      </c>
    </row>
    <row r="6926" spans="84:102" x14ac:dyDescent="0.25">
      <c r="CF6926" s="3" t="s">
        <v>3073</v>
      </c>
      <c r="CG6926" s="174">
        <v>2375</v>
      </c>
      <c r="CH6926" s="174">
        <v>30420</v>
      </c>
      <c r="CI6926" s="174">
        <v>5</v>
      </c>
      <c r="CJ6926" s="174">
        <v>945.33669999999995</v>
      </c>
      <c r="CK6926" s="174">
        <v>945.33669999999995</v>
      </c>
      <c r="CU6926" s="174">
        <v>2375</v>
      </c>
      <c r="CV6926" s="174">
        <v>30420</v>
      </c>
      <c r="CW6926" s="174">
        <v>5</v>
      </c>
      <c r="CX6926" s="174">
        <v>945.33669999999995</v>
      </c>
    </row>
    <row r="6927" spans="84:102" x14ac:dyDescent="0.25">
      <c r="CF6927" s="3" t="s">
        <v>3073</v>
      </c>
      <c r="CG6927" s="174">
        <v>157345</v>
      </c>
      <c r="CH6927" s="174">
        <v>2071</v>
      </c>
      <c r="CI6927" s="174">
        <v>5</v>
      </c>
      <c r="CJ6927" s="174">
        <v>945.24180000000001</v>
      </c>
      <c r="CK6927" s="174">
        <v>945.24180000000001</v>
      </c>
      <c r="CU6927" s="174">
        <v>157345</v>
      </c>
      <c r="CV6927" s="174">
        <v>2071</v>
      </c>
      <c r="CW6927" s="174">
        <v>5</v>
      </c>
      <c r="CX6927" s="174">
        <v>945.24180000000001</v>
      </c>
    </row>
    <row r="6928" spans="84:102" x14ac:dyDescent="0.25">
      <c r="CF6928" s="3" t="s">
        <v>3073</v>
      </c>
      <c r="CG6928" s="174">
        <v>755</v>
      </c>
      <c r="CH6928" s="174">
        <v>100395</v>
      </c>
      <c r="CI6928" s="174">
        <v>5</v>
      </c>
      <c r="CJ6928" s="174">
        <v>945.0471</v>
      </c>
      <c r="CK6928" s="174">
        <v>945.0471</v>
      </c>
      <c r="CU6928" s="174">
        <v>755</v>
      </c>
      <c r="CV6928" s="174">
        <v>100395</v>
      </c>
      <c r="CW6928" s="174">
        <v>5</v>
      </c>
      <c r="CX6928" s="174">
        <v>945.0471</v>
      </c>
    </row>
    <row r="6929" spans="84:102" x14ac:dyDescent="0.25">
      <c r="CF6929" s="3" t="s">
        <v>3073</v>
      </c>
      <c r="CG6929" s="174">
        <v>83190</v>
      </c>
      <c r="CH6929" s="174">
        <v>477</v>
      </c>
      <c r="CI6929" s="174">
        <v>5</v>
      </c>
      <c r="CJ6929" s="174">
        <v>944.89469999999994</v>
      </c>
      <c r="CK6929" s="174">
        <v>944.89469999999994</v>
      </c>
      <c r="CU6929" s="174">
        <v>83190</v>
      </c>
      <c r="CV6929" s="174">
        <v>477</v>
      </c>
      <c r="CW6929" s="174">
        <v>5</v>
      </c>
      <c r="CX6929" s="174">
        <v>944.89469999999994</v>
      </c>
    </row>
    <row r="6930" spans="84:102" x14ac:dyDescent="0.25">
      <c r="CF6930" s="3" t="s">
        <v>3073</v>
      </c>
      <c r="CG6930" s="174">
        <v>725</v>
      </c>
      <c r="CH6930" s="174">
        <v>96978</v>
      </c>
      <c r="CI6930" s="174">
        <v>5</v>
      </c>
      <c r="CJ6930" s="174">
        <v>944.64750000000004</v>
      </c>
      <c r="CK6930" s="174">
        <v>944.64750000000004</v>
      </c>
      <c r="CU6930" s="174">
        <v>725</v>
      </c>
      <c r="CV6930" s="174">
        <v>96978</v>
      </c>
      <c r="CW6930" s="174">
        <v>5</v>
      </c>
      <c r="CX6930" s="174">
        <v>944.64750000000004</v>
      </c>
    </row>
    <row r="6931" spans="84:102" x14ac:dyDescent="0.25">
      <c r="CF6931" s="3" t="s">
        <v>3073</v>
      </c>
      <c r="CG6931" s="174">
        <v>100395</v>
      </c>
      <c r="CH6931" s="174">
        <v>755</v>
      </c>
      <c r="CI6931" s="174">
        <v>5</v>
      </c>
      <c r="CJ6931" s="174">
        <v>944.62369999999999</v>
      </c>
      <c r="CK6931" s="174">
        <v>944.62369999999999</v>
      </c>
      <c r="CU6931" s="174">
        <v>100395</v>
      </c>
      <c r="CV6931" s="174">
        <v>755</v>
      </c>
      <c r="CW6931" s="174">
        <v>5</v>
      </c>
      <c r="CX6931" s="174">
        <v>944.62369999999999</v>
      </c>
    </row>
    <row r="6932" spans="84:102" x14ac:dyDescent="0.25">
      <c r="CF6932" s="3" t="s">
        <v>3073</v>
      </c>
      <c r="CG6932" s="174">
        <v>1875</v>
      </c>
      <c r="CH6932" s="174">
        <v>56081</v>
      </c>
      <c r="CI6932" s="174">
        <v>5</v>
      </c>
      <c r="CJ6932" s="174">
        <v>944.56449999999995</v>
      </c>
      <c r="CK6932" s="174">
        <v>944.56449999999995</v>
      </c>
      <c r="CU6932" s="174">
        <v>1875</v>
      </c>
      <c r="CV6932" s="174">
        <v>56081</v>
      </c>
      <c r="CW6932" s="174">
        <v>5</v>
      </c>
      <c r="CX6932" s="174">
        <v>944.56449999999995</v>
      </c>
    </row>
    <row r="6933" spans="84:102" x14ac:dyDescent="0.25">
      <c r="CF6933" s="3" t="s">
        <v>3073</v>
      </c>
      <c r="CG6933" s="174">
        <v>732</v>
      </c>
      <c r="CH6933" s="174">
        <v>95978</v>
      </c>
      <c r="CI6933" s="174">
        <v>5</v>
      </c>
      <c r="CJ6933" s="174">
        <v>944.23050000000001</v>
      </c>
      <c r="CK6933" s="174">
        <v>944.23050000000001</v>
      </c>
      <c r="CU6933" s="174">
        <v>732</v>
      </c>
      <c r="CV6933" s="174">
        <v>95978</v>
      </c>
      <c r="CW6933" s="174">
        <v>5</v>
      </c>
      <c r="CX6933" s="174">
        <v>944.23050000000001</v>
      </c>
    </row>
    <row r="6934" spans="84:102" x14ac:dyDescent="0.25">
      <c r="CF6934" s="3" t="s">
        <v>3073</v>
      </c>
      <c r="CG6934" s="174">
        <v>930</v>
      </c>
      <c r="CH6934" s="174">
        <v>112229</v>
      </c>
      <c r="CI6934" s="174">
        <v>5</v>
      </c>
      <c r="CJ6934" s="174">
        <v>944.15599999999995</v>
      </c>
      <c r="CK6934" s="174">
        <v>944.15599999999995</v>
      </c>
      <c r="CU6934" s="174">
        <v>930</v>
      </c>
      <c r="CV6934" s="174">
        <v>112229</v>
      </c>
      <c r="CW6934" s="174">
        <v>5</v>
      </c>
      <c r="CX6934" s="174">
        <v>944.15599999999995</v>
      </c>
    </row>
    <row r="6935" spans="84:102" x14ac:dyDescent="0.25">
      <c r="CF6935" s="3" t="s">
        <v>3073</v>
      </c>
      <c r="CG6935" s="174">
        <v>3054</v>
      </c>
      <c r="CH6935" s="174">
        <v>168980</v>
      </c>
      <c r="CI6935" s="174">
        <v>5</v>
      </c>
      <c r="CJ6935" s="174">
        <v>943.99900000000002</v>
      </c>
      <c r="CK6935" s="174">
        <v>943.99900000000002</v>
      </c>
      <c r="CU6935" s="174">
        <v>3054</v>
      </c>
      <c r="CV6935" s="174">
        <v>168980</v>
      </c>
      <c r="CW6935" s="174">
        <v>5</v>
      </c>
      <c r="CX6935" s="174">
        <v>943.99900000000002</v>
      </c>
    </row>
    <row r="6936" spans="84:102" x14ac:dyDescent="0.25">
      <c r="CF6936" s="3" t="s">
        <v>3073</v>
      </c>
      <c r="CG6936" s="174">
        <v>1573</v>
      </c>
      <c r="CH6936" s="174">
        <v>83975</v>
      </c>
      <c r="CI6936" s="174">
        <v>5</v>
      </c>
      <c r="CJ6936" s="174">
        <v>943.82550000000003</v>
      </c>
      <c r="CK6936" s="174">
        <v>943.82550000000003</v>
      </c>
      <c r="CU6936" s="174">
        <v>1573</v>
      </c>
      <c r="CV6936" s="174">
        <v>83975</v>
      </c>
      <c r="CW6936" s="174">
        <v>5</v>
      </c>
      <c r="CX6936" s="174">
        <v>943.82550000000003</v>
      </c>
    </row>
    <row r="6937" spans="84:102" x14ac:dyDescent="0.25">
      <c r="CF6937" s="3" t="s">
        <v>3073</v>
      </c>
      <c r="CG6937" s="174">
        <v>73619</v>
      </c>
      <c r="CH6937" s="174">
        <v>1643</v>
      </c>
      <c r="CI6937" s="174">
        <v>5</v>
      </c>
      <c r="CJ6937" s="174">
        <v>943.50120000000004</v>
      </c>
      <c r="CK6937" s="174">
        <v>943.50120000000004</v>
      </c>
      <c r="CU6937" s="174">
        <v>73619</v>
      </c>
      <c r="CV6937" s="174">
        <v>1643</v>
      </c>
      <c r="CW6937" s="174">
        <v>5</v>
      </c>
      <c r="CX6937" s="174">
        <v>943.50120000000004</v>
      </c>
    </row>
    <row r="6938" spans="84:102" x14ac:dyDescent="0.25">
      <c r="CF6938" s="3" t="s">
        <v>3073</v>
      </c>
      <c r="CG6938" s="174">
        <v>87495</v>
      </c>
      <c r="CH6938" s="174">
        <v>632</v>
      </c>
      <c r="CI6938" s="174">
        <v>5</v>
      </c>
      <c r="CJ6938" s="174">
        <v>943.40219999999999</v>
      </c>
      <c r="CK6938" s="174">
        <v>943.40219999999999</v>
      </c>
      <c r="CU6938" s="174">
        <v>87495</v>
      </c>
      <c r="CV6938" s="174">
        <v>632</v>
      </c>
      <c r="CW6938" s="174">
        <v>5</v>
      </c>
      <c r="CX6938" s="174">
        <v>943.40219999999999</v>
      </c>
    </row>
    <row r="6939" spans="84:102" x14ac:dyDescent="0.25">
      <c r="CF6939" s="3" t="s">
        <v>3073</v>
      </c>
      <c r="CG6939" s="174">
        <v>159747</v>
      </c>
      <c r="CH6939" s="174">
        <v>2080</v>
      </c>
      <c r="CI6939" s="174">
        <v>5</v>
      </c>
      <c r="CJ6939" s="174">
        <v>943.35599999999999</v>
      </c>
      <c r="CK6939" s="174">
        <v>943.35599999999999</v>
      </c>
      <c r="CU6939" s="174">
        <v>159747</v>
      </c>
      <c r="CV6939" s="174">
        <v>2080</v>
      </c>
      <c r="CW6939" s="174">
        <v>5</v>
      </c>
      <c r="CX6939" s="174">
        <v>943.35599999999999</v>
      </c>
    </row>
    <row r="6940" spans="84:102" x14ac:dyDescent="0.25">
      <c r="CF6940" s="3" t="s">
        <v>3073</v>
      </c>
      <c r="CG6940" s="174">
        <v>96978</v>
      </c>
      <c r="CH6940" s="174">
        <v>725</v>
      </c>
      <c r="CI6940" s="174">
        <v>5</v>
      </c>
      <c r="CJ6940" s="174">
        <v>942.88930000000005</v>
      </c>
      <c r="CK6940" s="174">
        <v>942.88930000000005</v>
      </c>
      <c r="CU6940" s="174">
        <v>96978</v>
      </c>
      <c r="CV6940" s="174">
        <v>725</v>
      </c>
      <c r="CW6940" s="174">
        <v>5</v>
      </c>
      <c r="CX6940" s="174">
        <v>942.88930000000005</v>
      </c>
    </row>
    <row r="6941" spans="84:102" x14ac:dyDescent="0.25">
      <c r="CF6941" s="3" t="s">
        <v>3073</v>
      </c>
      <c r="CG6941" s="174">
        <v>1055</v>
      </c>
      <c r="CH6941" s="174">
        <v>125801</v>
      </c>
      <c r="CI6941" s="174">
        <v>5</v>
      </c>
      <c r="CJ6941" s="174">
        <v>942.40779999999995</v>
      </c>
      <c r="CK6941" s="174">
        <v>942.40779999999995</v>
      </c>
      <c r="CU6941" s="174">
        <v>1055</v>
      </c>
      <c r="CV6941" s="174">
        <v>125801</v>
      </c>
      <c r="CW6941" s="174">
        <v>5</v>
      </c>
      <c r="CX6941" s="174">
        <v>942.40779999999995</v>
      </c>
    </row>
    <row r="6942" spans="84:102" x14ac:dyDescent="0.25">
      <c r="CF6942" s="3" t="s">
        <v>3073</v>
      </c>
      <c r="CG6942" s="174">
        <v>3691</v>
      </c>
      <c r="CH6942" s="174">
        <v>80133</v>
      </c>
      <c r="CI6942" s="174">
        <v>5</v>
      </c>
      <c r="CJ6942" s="174">
        <v>942.31380000000001</v>
      </c>
      <c r="CK6942" s="174">
        <v>942.31380000000001</v>
      </c>
      <c r="CU6942" s="174">
        <v>3691</v>
      </c>
      <c r="CV6942" s="174">
        <v>80133</v>
      </c>
      <c r="CW6942" s="174">
        <v>5</v>
      </c>
      <c r="CX6942" s="174">
        <v>942.31380000000001</v>
      </c>
    </row>
    <row r="6943" spans="84:102" x14ac:dyDescent="0.25">
      <c r="CF6943" s="3" t="s">
        <v>3073</v>
      </c>
      <c r="CG6943" s="174">
        <v>90538</v>
      </c>
      <c r="CH6943" s="174">
        <v>1499</v>
      </c>
      <c r="CI6943" s="174">
        <v>5</v>
      </c>
      <c r="CJ6943" s="174">
        <v>942.24919999999997</v>
      </c>
      <c r="CK6943" s="174">
        <v>942.24919999999997</v>
      </c>
      <c r="CU6943" s="174">
        <v>90538</v>
      </c>
      <c r="CV6943" s="174">
        <v>1499</v>
      </c>
      <c r="CW6943" s="174">
        <v>5</v>
      </c>
      <c r="CX6943" s="174">
        <v>942.24919999999997</v>
      </c>
    </row>
    <row r="6944" spans="84:102" x14ac:dyDescent="0.25">
      <c r="CF6944" s="3" t="s">
        <v>3073</v>
      </c>
      <c r="CG6944" s="174">
        <v>12</v>
      </c>
      <c r="CH6944" s="174">
        <v>60432</v>
      </c>
      <c r="CI6944" s="174">
        <v>5</v>
      </c>
      <c r="CJ6944" s="174">
        <v>942.11900000000003</v>
      </c>
      <c r="CK6944" s="174">
        <v>942.11900000000003</v>
      </c>
      <c r="CU6944" s="174">
        <v>12</v>
      </c>
      <c r="CV6944" s="174">
        <v>60432</v>
      </c>
      <c r="CW6944" s="174">
        <v>5</v>
      </c>
      <c r="CX6944" s="174">
        <v>942.11900000000003</v>
      </c>
    </row>
    <row r="6945" spans="84:102" x14ac:dyDescent="0.25">
      <c r="CF6945" s="3" t="s">
        <v>3073</v>
      </c>
      <c r="CG6945" s="174">
        <v>624</v>
      </c>
      <c r="CH6945" s="174">
        <v>87621</v>
      </c>
      <c r="CI6945" s="174">
        <v>5</v>
      </c>
      <c r="CJ6945" s="174">
        <v>942.10239999999999</v>
      </c>
      <c r="CK6945" s="174">
        <v>942.10239999999999</v>
      </c>
      <c r="CU6945" s="174">
        <v>624</v>
      </c>
      <c r="CV6945" s="174">
        <v>87621</v>
      </c>
      <c r="CW6945" s="174">
        <v>5</v>
      </c>
      <c r="CX6945" s="174">
        <v>942.10239999999999</v>
      </c>
    </row>
    <row r="6946" spans="84:102" x14ac:dyDescent="0.25">
      <c r="CF6946" s="3" t="s">
        <v>3073</v>
      </c>
      <c r="CG6946" s="174">
        <v>567</v>
      </c>
      <c r="CH6946" s="174">
        <v>84304</v>
      </c>
      <c r="CI6946" s="174">
        <v>5</v>
      </c>
      <c r="CJ6946" s="174">
        <v>942.05830000000003</v>
      </c>
      <c r="CK6946" s="174">
        <v>942.05830000000003</v>
      </c>
      <c r="CU6946" s="174">
        <v>567</v>
      </c>
      <c r="CV6946" s="174">
        <v>84304</v>
      </c>
      <c r="CW6946" s="174">
        <v>5</v>
      </c>
      <c r="CX6946" s="174">
        <v>942.05830000000003</v>
      </c>
    </row>
    <row r="6947" spans="84:102" x14ac:dyDescent="0.25">
      <c r="CF6947" s="3" t="s">
        <v>3073</v>
      </c>
      <c r="CG6947" s="174">
        <v>2441</v>
      </c>
      <c r="CH6947" s="174">
        <v>36189</v>
      </c>
      <c r="CI6947" s="174">
        <v>5</v>
      </c>
      <c r="CJ6947" s="174">
        <v>941.82730000000004</v>
      </c>
      <c r="CK6947" s="174">
        <v>941.82730000000004</v>
      </c>
      <c r="CU6947" s="174">
        <v>2441</v>
      </c>
      <c r="CV6947" s="174">
        <v>36189</v>
      </c>
      <c r="CW6947" s="174">
        <v>5</v>
      </c>
      <c r="CX6947" s="174">
        <v>941.82730000000004</v>
      </c>
    </row>
    <row r="6948" spans="84:102" x14ac:dyDescent="0.25">
      <c r="CF6948" s="3" t="s">
        <v>3073</v>
      </c>
      <c r="CG6948" s="174">
        <v>3361</v>
      </c>
      <c r="CH6948" s="174">
        <v>168005</v>
      </c>
      <c r="CI6948" s="174">
        <v>5</v>
      </c>
      <c r="CJ6948" s="174">
        <v>941.7509</v>
      </c>
      <c r="CK6948" s="174">
        <v>941.7509</v>
      </c>
      <c r="CU6948" s="174">
        <v>3361</v>
      </c>
      <c r="CV6948" s="174">
        <v>168005</v>
      </c>
      <c r="CW6948" s="174">
        <v>5</v>
      </c>
      <c r="CX6948" s="174">
        <v>941.7509</v>
      </c>
    </row>
    <row r="6949" spans="84:102" x14ac:dyDescent="0.25">
      <c r="CF6949" s="3" t="s">
        <v>3073</v>
      </c>
      <c r="CG6949" s="174">
        <v>159470</v>
      </c>
      <c r="CH6949" s="174">
        <v>3231</v>
      </c>
      <c r="CI6949" s="174">
        <v>5</v>
      </c>
      <c r="CJ6949" s="174">
        <v>941.69200000000001</v>
      </c>
      <c r="CK6949" s="174">
        <v>941.69200000000001</v>
      </c>
      <c r="CU6949" s="174">
        <v>159470</v>
      </c>
      <c r="CV6949" s="174">
        <v>3231</v>
      </c>
      <c r="CW6949" s="174">
        <v>5</v>
      </c>
      <c r="CX6949" s="174">
        <v>941.69200000000001</v>
      </c>
    </row>
    <row r="6950" spans="84:102" x14ac:dyDescent="0.25">
      <c r="CF6950" s="3" t="s">
        <v>3073</v>
      </c>
      <c r="CG6950" s="174">
        <v>3025</v>
      </c>
      <c r="CH6950" s="174">
        <v>162501</v>
      </c>
      <c r="CI6950" s="174">
        <v>5</v>
      </c>
      <c r="CJ6950" s="174">
        <v>941.31690000000003</v>
      </c>
      <c r="CK6950" s="174">
        <v>941.31690000000003</v>
      </c>
      <c r="CU6950" s="174">
        <v>3025</v>
      </c>
      <c r="CV6950" s="174">
        <v>162501</v>
      </c>
      <c r="CW6950" s="174">
        <v>5</v>
      </c>
      <c r="CX6950" s="174">
        <v>941.31690000000003</v>
      </c>
    </row>
    <row r="6951" spans="84:102" x14ac:dyDescent="0.25">
      <c r="CF6951" s="3" t="s">
        <v>3073</v>
      </c>
      <c r="CG6951" s="174">
        <v>3876</v>
      </c>
      <c r="CH6951" s="174">
        <v>186179</v>
      </c>
      <c r="CI6951" s="174">
        <v>5</v>
      </c>
      <c r="CJ6951" s="174">
        <v>941.23119999999994</v>
      </c>
      <c r="CK6951" s="174">
        <v>941.23119999999994</v>
      </c>
      <c r="CU6951" s="174">
        <v>3876</v>
      </c>
      <c r="CV6951" s="174">
        <v>186179</v>
      </c>
      <c r="CW6951" s="174">
        <v>5</v>
      </c>
      <c r="CX6951" s="174">
        <v>941.23119999999994</v>
      </c>
    </row>
    <row r="6952" spans="84:102" x14ac:dyDescent="0.25">
      <c r="CF6952" s="3" t="s">
        <v>3073</v>
      </c>
      <c r="CG6952" s="174">
        <v>2434</v>
      </c>
      <c r="CH6952" s="174">
        <v>31227</v>
      </c>
      <c r="CI6952" s="174">
        <v>5</v>
      </c>
      <c r="CJ6952" s="174">
        <v>941.06020000000001</v>
      </c>
      <c r="CK6952" s="174">
        <v>941.06020000000001</v>
      </c>
      <c r="CU6952" s="174">
        <v>2434</v>
      </c>
      <c r="CV6952" s="174">
        <v>31227</v>
      </c>
      <c r="CW6952" s="174">
        <v>5</v>
      </c>
      <c r="CX6952" s="174">
        <v>941.06020000000001</v>
      </c>
    </row>
    <row r="6953" spans="84:102" x14ac:dyDescent="0.25">
      <c r="CF6953" s="3" t="s">
        <v>3073</v>
      </c>
      <c r="CG6953" s="174">
        <v>71333</v>
      </c>
      <c r="CH6953" s="174">
        <v>219</v>
      </c>
      <c r="CI6953" s="174">
        <v>5</v>
      </c>
      <c r="CJ6953" s="174">
        <v>940.78750000000002</v>
      </c>
      <c r="CK6953" s="174">
        <v>940.78750000000002</v>
      </c>
      <c r="CU6953" s="174">
        <v>71333</v>
      </c>
      <c r="CV6953" s="174">
        <v>219</v>
      </c>
      <c r="CW6953" s="174">
        <v>5</v>
      </c>
      <c r="CX6953" s="174">
        <v>940.78750000000002</v>
      </c>
    </row>
    <row r="6954" spans="84:102" x14ac:dyDescent="0.25">
      <c r="CF6954" s="3" t="s">
        <v>3073</v>
      </c>
      <c r="CG6954" s="174">
        <v>66950</v>
      </c>
      <c r="CH6954" s="174">
        <v>114</v>
      </c>
      <c r="CI6954" s="174">
        <v>5</v>
      </c>
      <c r="CJ6954" s="174">
        <v>940.77869999999996</v>
      </c>
      <c r="CK6954" s="174">
        <v>940.77869999999996</v>
      </c>
      <c r="CU6954" s="174">
        <v>66950</v>
      </c>
      <c r="CV6954" s="174">
        <v>114</v>
      </c>
      <c r="CW6954" s="174">
        <v>5</v>
      </c>
      <c r="CX6954" s="174">
        <v>940.77869999999996</v>
      </c>
    </row>
    <row r="6955" spans="84:102" x14ac:dyDescent="0.25">
      <c r="CF6955" s="3" t="s">
        <v>3073</v>
      </c>
      <c r="CG6955" s="174">
        <v>94545</v>
      </c>
      <c r="CH6955" s="174">
        <v>707</v>
      </c>
      <c r="CI6955" s="174">
        <v>5</v>
      </c>
      <c r="CJ6955" s="174">
        <v>940.36869999999999</v>
      </c>
      <c r="CK6955" s="174">
        <v>940.36869999999999</v>
      </c>
      <c r="CU6955" s="174">
        <v>94545</v>
      </c>
      <c r="CV6955" s="174">
        <v>707</v>
      </c>
      <c r="CW6955" s="174">
        <v>5</v>
      </c>
      <c r="CX6955" s="174">
        <v>940.36869999999999</v>
      </c>
    </row>
    <row r="6956" spans="84:102" x14ac:dyDescent="0.25">
      <c r="CF6956" s="3" t="s">
        <v>3073</v>
      </c>
      <c r="CG6956" s="174">
        <v>90892</v>
      </c>
      <c r="CH6956" s="174">
        <v>656</v>
      </c>
      <c r="CI6956" s="174">
        <v>5</v>
      </c>
      <c r="CJ6956" s="174">
        <v>940.19</v>
      </c>
      <c r="CK6956" s="174">
        <v>940.19</v>
      </c>
      <c r="CU6956" s="174">
        <v>90892</v>
      </c>
      <c r="CV6956" s="174">
        <v>656</v>
      </c>
      <c r="CW6956" s="174">
        <v>5</v>
      </c>
      <c r="CX6956" s="174">
        <v>940.19</v>
      </c>
    </row>
    <row r="6957" spans="84:102" x14ac:dyDescent="0.25">
      <c r="CF6957" s="3" t="s">
        <v>3073</v>
      </c>
      <c r="CG6957" s="174">
        <v>3362</v>
      </c>
      <c r="CH6957" s="174">
        <v>168688</v>
      </c>
      <c r="CI6957" s="174">
        <v>5</v>
      </c>
      <c r="CJ6957" s="174">
        <v>939.90589999999997</v>
      </c>
      <c r="CK6957" s="174">
        <v>939.90589999999997</v>
      </c>
      <c r="CU6957" s="174">
        <v>3362</v>
      </c>
      <c r="CV6957" s="174">
        <v>168688</v>
      </c>
      <c r="CW6957" s="174">
        <v>5</v>
      </c>
      <c r="CX6957" s="174">
        <v>939.90589999999997</v>
      </c>
    </row>
    <row r="6958" spans="84:102" x14ac:dyDescent="0.25">
      <c r="CF6958" s="3" t="s">
        <v>3073</v>
      </c>
      <c r="CG6958" s="174">
        <v>41767</v>
      </c>
      <c r="CH6958" s="174">
        <v>2592</v>
      </c>
      <c r="CI6958" s="174">
        <v>5</v>
      </c>
      <c r="CJ6958" s="174">
        <v>939.42790000000002</v>
      </c>
      <c r="CK6958" s="174">
        <v>939.42790000000002</v>
      </c>
      <c r="CU6958" s="174">
        <v>41767</v>
      </c>
      <c r="CV6958" s="174">
        <v>2592</v>
      </c>
      <c r="CW6958" s="174">
        <v>5</v>
      </c>
      <c r="CX6958" s="174">
        <v>939.42790000000002</v>
      </c>
    </row>
    <row r="6959" spans="84:102" x14ac:dyDescent="0.25">
      <c r="CF6959" s="3" t="s">
        <v>3073</v>
      </c>
      <c r="CG6959" s="174">
        <v>767</v>
      </c>
      <c r="CH6959" s="174">
        <v>99185</v>
      </c>
      <c r="CI6959" s="174">
        <v>5</v>
      </c>
      <c r="CJ6959" s="174">
        <v>939.31629999999996</v>
      </c>
      <c r="CK6959" s="174">
        <v>939.31629999999996</v>
      </c>
      <c r="CU6959" s="174">
        <v>767</v>
      </c>
      <c r="CV6959" s="174">
        <v>99185</v>
      </c>
      <c r="CW6959" s="174">
        <v>5</v>
      </c>
      <c r="CX6959" s="174">
        <v>939.31629999999996</v>
      </c>
    </row>
    <row r="6960" spans="84:102" x14ac:dyDescent="0.25">
      <c r="CF6960" s="3" t="s">
        <v>3073</v>
      </c>
      <c r="CG6960" s="174">
        <v>1384</v>
      </c>
      <c r="CH6960" s="174">
        <v>111176</v>
      </c>
      <c r="CI6960" s="174">
        <v>5</v>
      </c>
      <c r="CJ6960" s="174">
        <v>939.17520000000002</v>
      </c>
      <c r="CK6960" s="174">
        <v>939.17520000000002</v>
      </c>
      <c r="CU6960" s="174">
        <v>1384</v>
      </c>
      <c r="CV6960" s="174">
        <v>111176</v>
      </c>
      <c r="CW6960" s="174">
        <v>5</v>
      </c>
      <c r="CX6960" s="174">
        <v>939.17520000000002</v>
      </c>
    </row>
    <row r="6961" spans="84:102" x14ac:dyDescent="0.25">
      <c r="CF6961" s="3" t="s">
        <v>3073</v>
      </c>
      <c r="CG6961" s="174">
        <v>859</v>
      </c>
      <c r="CH6961" s="174">
        <v>106252</v>
      </c>
      <c r="CI6961" s="174">
        <v>5</v>
      </c>
      <c r="CJ6961" s="174">
        <v>939.11710000000005</v>
      </c>
      <c r="CK6961" s="174">
        <v>939.11710000000005</v>
      </c>
      <c r="CU6961" s="174">
        <v>859</v>
      </c>
      <c r="CV6961" s="174">
        <v>106252</v>
      </c>
      <c r="CW6961" s="174">
        <v>5</v>
      </c>
      <c r="CX6961" s="174">
        <v>939.11710000000005</v>
      </c>
    </row>
    <row r="6962" spans="84:102" x14ac:dyDescent="0.25">
      <c r="CF6962" s="3" t="s">
        <v>3073</v>
      </c>
      <c r="CG6962" s="174">
        <v>2176</v>
      </c>
      <c r="CH6962" s="174">
        <v>15498</v>
      </c>
      <c r="CI6962" s="174">
        <v>5</v>
      </c>
      <c r="CJ6962" s="174">
        <v>939.0018</v>
      </c>
      <c r="CK6962" s="174">
        <v>939.0018</v>
      </c>
      <c r="CU6962" s="174">
        <v>2176</v>
      </c>
      <c r="CV6962" s="174">
        <v>15498</v>
      </c>
      <c r="CW6962" s="174">
        <v>5</v>
      </c>
      <c r="CX6962" s="174">
        <v>939.0018</v>
      </c>
    </row>
    <row r="6963" spans="84:102" x14ac:dyDescent="0.25">
      <c r="CF6963" s="3" t="s">
        <v>3073</v>
      </c>
      <c r="CG6963" s="174">
        <v>2442</v>
      </c>
      <c r="CH6963" s="174">
        <v>36193</v>
      </c>
      <c r="CI6963" s="174">
        <v>5</v>
      </c>
      <c r="CJ6963" s="174">
        <v>938.91980000000001</v>
      </c>
      <c r="CK6963" s="174">
        <v>938.91980000000001</v>
      </c>
      <c r="CU6963" s="174">
        <v>2442</v>
      </c>
      <c r="CV6963" s="174">
        <v>36193</v>
      </c>
      <c r="CW6963" s="174">
        <v>5</v>
      </c>
      <c r="CX6963" s="174">
        <v>938.91980000000001</v>
      </c>
    </row>
    <row r="6964" spans="84:102" x14ac:dyDescent="0.25">
      <c r="CF6964" s="3" t="s">
        <v>3073</v>
      </c>
      <c r="CG6964" s="174">
        <v>48242</v>
      </c>
      <c r="CH6964" s="174">
        <v>2561</v>
      </c>
      <c r="CI6964" s="174">
        <v>5</v>
      </c>
      <c r="CJ6964" s="174">
        <v>938.81889999999999</v>
      </c>
      <c r="CK6964" s="174">
        <v>938.81889999999999</v>
      </c>
      <c r="CU6964" s="174">
        <v>48242</v>
      </c>
      <c r="CV6964" s="174">
        <v>2561</v>
      </c>
      <c r="CW6964" s="174">
        <v>5</v>
      </c>
      <c r="CX6964" s="174">
        <v>938.81889999999999</v>
      </c>
    </row>
    <row r="6965" spans="84:102" x14ac:dyDescent="0.25">
      <c r="CF6965" s="3" t="s">
        <v>3073</v>
      </c>
      <c r="CG6965" s="174">
        <v>2058</v>
      </c>
      <c r="CH6965" s="174">
        <v>141610</v>
      </c>
      <c r="CI6965" s="174">
        <v>5</v>
      </c>
      <c r="CJ6965" s="174">
        <v>938.80359999999996</v>
      </c>
      <c r="CK6965" s="174">
        <v>938.80359999999996</v>
      </c>
      <c r="CU6965" s="174">
        <v>2058</v>
      </c>
      <c r="CV6965" s="174">
        <v>141610</v>
      </c>
      <c r="CW6965" s="174">
        <v>5</v>
      </c>
      <c r="CX6965" s="174">
        <v>938.80359999999996</v>
      </c>
    </row>
    <row r="6966" spans="84:102" x14ac:dyDescent="0.25">
      <c r="CF6966" s="3" t="s">
        <v>3073</v>
      </c>
      <c r="CG6966" s="174">
        <v>3491</v>
      </c>
      <c r="CH6966" s="174">
        <v>56554</v>
      </c>
      <c r="CI6966" s="174">
        <v>5</v>
      </c>
      <c r="CJ6966" s="174">
        <v>938.75530000000003</v>
      </c>
      <c r="CK6966" s="174">
        <v>938.75530000000003</v>
      </c>
      <c r="CU6966" s="174">
        <v>3491</v>
      </c>
      <c r="CV6966" s="174">
        <v>56554</v>
      </c>
      <c r="CW6966" s="174">
        <v>5</v>
      </c>
      <c r="CX6966" s="174">
        <v>938.75530000000003</v>
      </c>
    </row>
    <row r="6967" spans="84:102" x14ac:dyDescent="0.25">
      <c r="CF6967" s="3" t="s">
        <v>3073</v>
      </c>
      <c r="CG6967" s="174">
        <v>104703</v>
      </c>
      <c r="CH6967" s="174">
        <v>790</v>
      </c>
      <c r="CI6967" s="174">
        <v>5</v>
      </c>
      <c r="CJ6967" s="174">
        <v>938.60889999999995</v>
      </c>
      <c r="CK6967" s="174">
        <v>938.60889999999995</v>
      </c>
      <c r="CU6967" s="174">
        <v>104703</v>
      </c>
      <c r="CV6967" s="174">
        <v>790</v>
      </c>
      <c r="CW6967" s="174">
        <v>5</v>
      </c>
      <c r="CX6967" s="174">
        <v>938.60889999999995</v>
      </c>
    </row>
    <row r="6968" spans="84:102" x14ac:dyDescent="0.25">
      <c r="CF6968" s="3" t="s">
        <v>3073</v>
      </c>
      <c r="CG6968" s="174">
        <v>3073</v>
      </c>
      <c r="CH6968" s="174">
        <v>173623</v>
      </c>
      <c r="CI6968" s="174">
        <v>5</v>
      </c>
      <c r="CJ6968" s="174">
        <v>938.51930000000004</v>
      </c>
      <c r="CK6968" s="174">
        <v>938.51930000000004</v>
      </c>
      <c r="CU6968" s="174">
        <v>3073</v>
      </c>
      <c r="CV6968" s="174">
        <v>173623</v>
      </c>
      <c r="CW6968" s="174">
        <v>5</v>
      </c>
      <c r="CX6968" s="174">
        <v>938.51930000000004</v>
      </c>
    </row>
    <row r="6969" spans="84:102" x14ac:dyDescent="0.25">
      <c r="CF6969" s="3" t="s">
        <v>3073</v>
      </c>
      <c r="CG6969" s="174">
        <v>74626</v>
      </c>
      <c r="CH6969" s="174">
        <v>334</v>
      </c>
      <c r="CI6969" s="174">
        <v>5</v>
      </c>
      <c r="CJ6969" s="174">
        <v>938.51130000000001</v>
      </c>
      <c r="CK6969" s="174">
        <v>938.51130000000001</v>
      </c>
      <c r="CU6969" s="174">
        <v>74626</v>
      </c>
      <c r="CV6969" s="174">
        <v>334</v>
      </c>
      <c r="CW6969" s="174">
        <v>5</v>
      </c>
      <c r="CX6969" s="174">
        <v>938.51130000000001</v>
      </c>
    </row>
    <row r="6970" spans="84:102" x14ac:dyDescent="0.25">
      <c r="CF6970" s="3" t="s">
        <v>3073</v>
      </c>
      <c r="CG6970" s="174">
        <v>70</v>
      </c>
      <c r="CH6970" s="174">
        <v>65049</v>
      </c>
      <c r="CI6970" s="174">
        <v>5</v>
      </c>
      <c r="CJ6970" s="174">
        <v>938.43979999999999</v>
      </c>
      <c r="CK6970" s="174">
        <v>938.43979999999999</v>
      </c>
      <c r="CU6970" s="174">
        <v>70</v>
      </c>
      <c r="CV6970" s="174">
        <v>65049</v>
      </c>
      <c r="CW6970" s="174">
        <v>5</v>
      </c>
      <c r="CX6970" s="174">
        <v>938.43979999999999</v>
      </c>
    </row>
    <row r="6971" spans="84:102" x14ac:dyDescent="0.25">
      <c r="CF6971" s="3" t="s">
        <v>3073</v>
      </c>
      <c r="CG6971" s="174">
        <v>484</v>
      </c>
      <c r="CH6971" s="174">
        <v>84522</v>
      </c>
      <c r="CI6971" s="174">
        <v>5</v>
      </c>
      <c r="CJ6971" s="174">
        <v>938.08519999999999</v>
      </c>
      <c r="CK6971" s="174">
        <v>938.08519999999999</v>
      </c>
      <c r="CU6971" s="174">
        <v>484</v>
      </c>
      <c r="CV6971" s="174">
        <v>84522</v>
      </c>
      <c r="CW6971" s="174">
        <v>5</v>
      </c>
      <c r="CX6971" s="174">
        <v>938.08519999999999</v>
      </c>
    </row>
    <row r="6972" spans="84:102" x14ac:dyDescent="0.25">
      <c r="CF6972" s="3" t="s">
        <v>3073</v>
      </c>
      <c r="CG6972" s="174">
        <v>87299</v>
      </c>
      <c r="CH6972" s="174">
        <v>1538</v>
      </c>
      <c r="CI6972" s="174">
        <v>5</v>
      </c>
      <c r="CJ6972" s="174">
        <v>938.07360000000006</v>
      </c>
      <c r="CK6972" s="174">
        <v>938.07360000000006</v>
      </c>
      <c r="CU6972" s="174">
        <v>87299</v>
      </c>
      <c r="CV6972" s="174">
        <v>1538</v>
      </c>
      <c r="CW6972" s="174">
        <v>5</v>
      </c>
      <c r="CX6972" s="174">
        <v>938.07360000000006</v>
      </c>
    </row>
    <row r="6973" spans="84:102" x14ac:dyDescent="0.25">
      <c r="CF6973" s="3" t="s">
        <v>3073</v>
      </c>
      <c r="CG6973" s="174">
        <v>84273</v>
      </c>
      <c r="CH6973" s="174">
        <v>493</v>
      </c>
      <c r="CI6973" s="174">
        <v>5</v>
      </c>
      <c r="CJ6973" s="174">
        <v>938.07339999999999</v>
      </c>
      <c r="CK6973" s="174">
        <v>938.07339999999999</v>
      </c>
      <c r="CU6973" s="174">
        <v>84273</v>
      </c>
      <c r="CV6973" s="174">
        <v>493</v>
      </c>
      <c r="CW6973" s="174">
        <v>5</v>
      </c>
      <c r="CX6973" s="174">
        <v>938.07339999999999</v>
      </c>
    </row>
    <row r="6974" spans="84:102" x14ac:dyDescent="0.25">
      <c r="CF6974" s="3" t="s">
        <v>3073</v>
      </c>
      <c r="CG6974" s="174">
        <v>3414</v>
      </c>
      <c r="CH6974" s="174">
        <v>170426</v>
      </c>
      <c r="CI6974" s="174">
        <v>5</v>
      </c>
      <c r="CJ6974" s="174">
        <v>938.03380000000004</v>
      </c>
      <c r="CK6974" s="174">
        <v>938.03380000000004</v>
      </c>
      <c r="CU6974" s="174">
        <v>3414</v>
      </c>
      <c r="CV6974" s="174">
        <v>170426</v>
      </c>
      <c r="CW6974" s="174">
        <v>5</v>
      </c>
      <c r="CX6974" s="174">
        <v>938.03380000000004</v>
      </c>
    </row>
    <row r="6975" spans="84:102" x14ac:dyDescent="0.25">
      <c r="CF6975" s="3" t="s">
        <v>3073</v>
      </c>
      <c r="CG6975" s="174">
        <v>1877</v>
      </c>
      <c r="CH6975" s="174">
        <v>56244</v>
      </c>
      <c r="CI6975" s="174">
        <v>5</v>
      </c>
      <c r="CJ6975" s="174">
        <v>938.03</v>
      </c>
      <c r="CK6975" s="174">
        <v>938.03</v>
      </c>
      <c r="CU6975" s="174">
        <v>1877</v>
      </c>
      <c r="CV6975" s="174">
        <v>56244</v>
      </c>
      <c r="CW6975" s="174">
        <v>5</v>
      </c>
      <c r="CX6975" s="174">
        <v>938.03</v>
      </c>
    </row>
    <row r="6976" spans="84:102" x14ac:dyDescent="0.25">
      <c r="CF6976" s="3" t="s">
        <v>3073</v>
      </c>
      <c r="CG6976" s="174">
        <v>61776</v>
      </c>
      <c r="CH6976" s="174">
        <v>27</v>
      </c>
      <c r="CI6976" s="174">
        <v>5</v>
      </c>
      <c r="CJ6976" s="174">
        <v>938.00229999999999</v>
      </c>
      <c r="CK6976" s="174">
        <v>938.00229999999999</v>
      </c>
      <c r="CU6976" s="174">
        <v>61776</v>
      </c>
      <c r="CV6976" s="174">
        <v>27</v>
      </c>
      <c r="CW6976" s="174">
        <v>5</v>
      </c>
      <c r="CX6976" s="174">
        <v>938.00229999999999</v>
      </c>
    </row>
    <row r="6977" spans="84:102" x14ac:dyDescent="0.25">
      <c r="CF6977" s="3" t="s">
        <v>3073</v>
      </c>
      <c r="CG6977" s="174">
        <v>136203</v>
      </c>
      <c r="CH6977" s="174">
        <v>2721</v>
      </c>
      <c r="CI6977" s="174">
        <v>5</v>
      </c>
      <c r="CJ6977" s="174">
        <v>937.90790000000004</v>
      </c>
      <c r="CK6977" s="174">
        <v>937.90790000000004</v>
      </c>
      <c r="CU6977" s="174">
        <v>136203</v>
      </c>
      <c r="CV6977" s="174">
        <v>2721</v>
      </c>
      <c r="CW6977" s="174">
        <v>5</v>
      </c>
      <c r="CX6977" s="174">
        <v>937.90790000000004</v>
      </c>
    </row>
    <row r="6978" spans="84:102" x14ac:dyDescent="0.25">
      <c r="CF6978" s="3" t="s">
        <v>3073</v>
      </c>
      <c r="CG6978" s="174">
        <v>984</v>
      </c>
      <c r="CH6978" s="174">
        <v>186215</v>
      </c>
      <c r="CI6978" s="174">
        <v>5</v>
      </c>
      <c r="CJ6978" s="174">
        <v>937.51480000000004</v>
      </c>
      <c r="CK6978" s="174">
        <v>937.51480000000004</v>
      </c>
      <c r="CU6978" s="174">
        <v>984</v>
      </c>
      <c r="CV6978" s="174">
        <v>186215</v>
      </c>
      <c r="CW6978" s="174">
        <v>5</v>
      </c>
      <c r="CX6978" s="174">
        <v>937.51480000000004</v>
      </c>
    </row>
    <row r="6979" spans="84:102" x14ac:dyDescent="0.25">
      <c r="CF6979" s="3" t="s">
        <v>3073</v>
      </c>
      <c r="CG6979" s="174">
        <v>5027</v>
      </c>
      <c r="CH6979" s="174">
        <v>2098</v>
      </c>
      <c r="CI6979" s="174">
        <v>5</v>
      </c>
      <c r="CJ6979" s="174">
        <v>937.4633</v>
      </c>
      <c r="CK6979" s="174">
        <v>937.4633</v>
      </c>
      <c r="CU6979" s="174">
        <v>5027</v>
      </c>
      <c r="CV6979" s="174">
        <v>2098</v>
      </c>
      <c r="CW6979" s="174">
        <v>5</v>
      </c>
      <c r="CX6979" s="174">
        <v>937.4633</v>
      </c>
    </row>
    <row r="6980" spans="84:102" x14ac:dyDescent="0.25">
      <c r="CF6980" s="3" t="s">
        <v>3073</v>
      </c>
      <c r="CG6980" s="174">
        <v>163067</v>
      </c>
      <c r="CH6980" s="174">
        <v>3026</v>
      </c>
      <c r="CI6980" s="174">
        <v>5</v>
      </c>
      <c r="CJ6980" s="174">
        <v>937.40949999999998</v>
      </c>
      <c r="CK6980" s="174">
        <v>937.40949999999998</v>
      </c>
      <c r="CU6980" s="174">
        <v>163067</v>
      </c>
      <c r="CV6980" s="174">
        <v>3026</v>
      </c>
      <c r="CW6980" s="174">
        <v>5</v>
      </c>
      <c r="CX6980" s="174">
        <v>937.40949999999998</v>
      </c>
    </row>
    <row r="6981" spans="84:102" x14ac:dyDescent="0.25">
      <c r="CF6981" s="3" t="s">
        <v>3073</v>
      </c>
      <c r="CG6981" s="174">
        <v>989</v>
      </c>
      <c r="CH6981" s="174">
        <v>115478</v>
      </c>
      <c r="CI6981" s="174">
        <v>5</v>
      </c>
      <c r="CJ6981" s="174">
        <v>937.20479999999998</v>
      </c>
      <c r="CK6981" s="174">
        <v>937.20479999999998</v>
      </c>
      <c r="CU6981" s="174">
        <v>989</v>
      </c>
      <c r="CV6981" s="174">
        <v>115478</v>
      </c>
      <c r="CW6981" s="174">
        <v>5</v>
      </c>
      <c r="CX6981" s="174">
        <v>937.20479999999998</v>
      </c>
    </row>
    <row r="6982" spans="84:102" x14ac:dyDescent="0.25">
      <c r="CF6982" s="3" t="s">
        <v>3073</v>
      </c>
      <c r="CG6982" s="174">
        <v>2357</v>
      </c>
      <c r="CH6982" s="174">
        <v>28367</v>
      </c>
      <c r="CI6982" s="174">
        <v>5</v>
      </c>
      <c r="CJ6982" s="174">
        <v>936.61350000000004</v>
      </c>
      <c r="CK6982" s="174">
        <v>936.61350000000004</v>
      </c>
      <c r="CU6982" s="174">
        <v>2357</v>
      </c>
      <c r="CV6982" s="174">
        <v>28367</v>
      </c>
      <c r="CW6982" s="174">
        <v>5</v>
      </c>
      <c r="CX6982" s="174">
        <v>936.61350000000004</v>
      </c>
    </row>
    <row r="6983" spans="84:102" x14ac:dyDescent="0.25">
      <c r="CF6983" s="3" t="s">
        <v>3073</v>
      </c>
      <c r="CG6983" s="174">
        <v>45075</v>
      </c>
      <c r="CH6983" s="174">
        <v>2620</v>
      </c>
      <c r="CI6983" s="174">
        <v>5</v>
      </c>
      <c r="CJ6983" s="174">
        <v>936.50869999999998</v>
      </c>
      <c r="CK6983" s="174">
        <v>936.50869999999998</v>
      </c>
      <c r="CU6983" s="174">
        <v>45075</v>
      </c>
      <c r="CV6983" s="174">
        <v>2620</v>
      </c>
      <c r="CW6983" s="174">
        <v>5</v>
      </c>
      <c r="CX6983" s="174">
        <v>936.50869999999998</v>
      </c>
    </row>
    <row r="6984" spans="84:102" x14ac:dyDescent="0.25">
      <c r="CF6984" s="3" t="s">
        <v>3073</v>
      </c>
      <c r="CG6984" s="174">
        <v>104559</v>
      </c>
      <c r="CH6984" s="174">
        <v>3645</v>
      </c>
      <c r="CI6984" s="174">
        <v>5</v>
      </c>
      <c r="CJ6984" s="174">
        <v>936.34670000000006</v>
      </c>
      <c r="CK6984" s="174">
        <v>936.34670000000006</v>
      </c>
      <c r="CU6984" s="174">
        <v>104559</v>
      </c>
      <c r="CV6984" s="174">
        <v>3645</v>
      </c>
      <c r="CW6984" s="174">
        <v>5</v>
      </c>
      <c r="CX6984" s="174">
        <v>936.34670000000006</v>
      </c>
    </row>
    <row r="6985" spans="84:102" x14ac:dyDescent="0.25">
      <c r="CF6985" s="3" t="s">
        <v>3073</v>
      </c>
      <c r="CG6985" s="174">
        <v>72721</v>
      </c>
      <c r="CH6985" s="174">
        <v>325</v>
      </c>
      <c r="CI6985" s="174">
        <v>5</v>
      </c>
      <c r="CJ6985" s="174">
        <v>936.32870000000003</v>
      </c>
      <c r="CK6985" s="174">
        <v>936.32870000000003</v>
      </c>
      <c r="CU6985" s="174">
        <v>72721</v>
      </c>
      <c r="CV6985" s="174">
        <v>325</v>
      </c>
      <c r="CW6985" s="174">
        <v>5</v>
      </c>
      <c r="CX6985" s="174">
        <v>936.32870000000003</v>
      </c>
    </row>
    <row r="6986" spans="84:102" x14ac:dyDescent="0.25">
      <c r="CF6986" s="3" t="s">
        <v>3073</v>
      </c>
      <c r="CG6986" s="174">
        <v>15498</v>
      </c>
      <c r="CH6986" s="174">
        <v>2176</v>
      </c>
      <c r="CI6986" s="174">
        <v>5</v>
      </c>
      <c r="CJ6986" s="174">
        <v>936.077</v>
      </c>
      <c r="CK6986" s="174">
        <v>936.077</v>
      </c>
      <c r="CU6986" s="174">
        <v>15498</v>
      </c>
      <c r="CV6986" s="174">
        <v>2176</v>
      </c>
      <c r="CW6986" s="174">
        <v>5</v>
      </c>
      <c r="CX6986" s="174">
        <v>936.077</v>
      </c>
    </row>
    <row r="6987" spans="84:102" x14ac:dyDescent="0.25">
      <c r="CF6987" s="3" t="s">
        <v>3073</v>
      </c>
      <c r="CG6987" s="174">
        <v>570</v>
      </c>
      <c r="CH6987" s="174">
        <v>84533</v>
      </c>
      <c r="CI6987" s="174">
        <v>5</v>
      </c>
      <c r="CJ6987" s="174">
        <v>935.94</v>
      </c>
      <c r="CK6987" s="174">
        <v>935.94</v>
      </c>
      <c r="CU6987" s="174">
        <v>570</v>
      </c>
      <c r="CV6987" s="174">
        <v>84533</v>
      </c>
      <c r="CW6987" s="174">
        <v>5</v>
      </c>
      <c r="CX6987" s="174">
        <v>935.94</v>
      </c>
    </row>
    <row r="6988" spans="84:102" x14ac:dyDescent="0.25">
      <c r="CF6988" s="3" t="s">
        <v>3073</v>
      </c>
      <c r="CG6988" s="174">
        <v>2474</v>
      </c>
      <c r="CH6988" s="174">
        <v>32218</v>
      </c>
      <c r="CI6988" s="174">
        <v>5</v>
      </c>
      <c r="CJ6988" s="174">
        <v>935.80650000000003</v>
      </c>
      <c r="CK6988" s="174">
        <v>935.80650000000003</v>
      </c>
      <c r="CU6988" s="174">
        <v>2474</v>
      </c>
      <c r="CV6988" s="174">
        <v>32218</v>
      </c>
      <c r="CW6988" s="174">
        <v>5</v>
      </c>
      <c r="CX6988" s="174">
        <v>935.80650000000003</v>
      </c>
    </row>
    <row r="6989" spans="84:102" x14ac:dyDescent="0.25">
      <c r="CF6989" s="3" t="s">
        <v>3073</v>
      </c>
      <c r="CG6989" s="174">
        <v>39603</v>
      </c>
      <c r="CH6989" s="174">
        <v>2509</v>
      </c>
      <c r="CI6989" s="174">
        <v>5</v>
      </c>
      <c r="CJ6989" s="174">
        <v>935.73360000000002</v>
      </c>
      <c r="CK6989" s="174">
        <v>935.73360000000002</v>
      </c>
      <c r="CU6989" s="174">
        <v>39603</v>
      </c>
      <c r="CV6989" s="174">
        <v>2509</v>
      </c>
      <c r="CW6989" s="174">
        <v>5</v>
      </c>
      <c r="CX6989" s="174">
        <v>935.73360000000002</v>
      </c>
    </row>
    <row r="6990" spans="84:102" x14ac:dyDescent="0.25">
      <c r="CF6990" s="3" t="s">
        <v>3073</v>
      </c>
      <c r="CG6990" s="174">
        <v>81603</v>
      </c>
      <c r="CH6990" s="174">
        <v>408</v>
      </c>
      <c r="CI6990" s="174">
        <v>5</v>
      </c>
      <c r="CJ6990" s="174">
        <v>935.6943</v>
      </c>
      <c r="CK6990" s="174">
        <v>935.6943</v>
      </c>
      <c r="CU6990" s="174">
        <v>81603</v>
      </c>
      <c r="CV6990" s="174">
        <v>408</v>
      </c>
      <c r="CW6990" s="174">
        <v>5</v>
      </c>
      <c r="CX6990" s="174">
        <v>935.6943</v>
      </c>
    </row>
    <row r="6991" spans="84:102" x14ac:dyDescent="0.25">
      <c r="CF6991" s="3" t="s">
        <v>3073</v>
      </c>
      <c r="CG6991" s="174">
        <v>73866</v>
      </c>
      <c r="CH6991" s="174">
        <v>311</v>
      </c>
      <c r="CI6991" s="174">
        <v>5</v>
      </c>
      <c r="CJ6991" s="174">
        <v>935.36270000000002</v>
      </c>
      <c r="CK6991" s="174">
        <v>935.36270000000002</v>
      </c>
      <c r="CU6991" s="174">
        <v>73866</v>
      </c>
      <c r="CV6991" s="174">
        <v>311</v>
      </c>
      <c r="CW6991" s="174">
        <v>5</v>
      </c>
      <c r="CX6991" s="174">
        <v>935.36270000000002</v>
      </c>
    </row>
    <row r="6992" spans="84:102" x14ac:dyDescent="0.25">
      <c r="CF6992" s="3" t="s">
        <v>3073</v>
      </c>
      <c r="CG6992" s="174">
        <v>175787</v>
      </c>
      <c r="CH6992" s="174">
        <v>3406</v>
      </c>
      <c r="CI6992" s="174">
        <v>5</v>
      </c>
      <c r="CJ6992" s="174">
        <v>935.25070000000005</v>
      </c>
      <c r="CK6992" s="174">
        <v>935.25070000000005</v>
      </c>
      <c r="CU6992" s="174">
        <v>175787</v>
      </c>
      <c r="CV6992" s="174">
        <v>3406</v>
      </c>
      <c r="CW6992" s="174">
        <v>5</v>
      </c>
      <c r="CX6992" s="174">
        <v>935.25070000000005</v>
      </c>
    </row>
    <row r="6993" spans="84:102" x14ac:dyDescent="0.25">
      <c r="CF6993" s="3" t="s">
        <v>3073</v>
      </c>
      <c r="CG6993" s="174">
        <v>54832</v>
      </c>
      <c r="CH6993" s="174">
        <v>1845</v>
      </c>
      <c r="CI6993" s="174">
        <v>5</v>
      </c>
      <c r="CJ6993" s="174">
        <v>935.12120000000004</v>
      </c>
      <c r="CK6993" s="174">
        <v>935.12120000000004</v>
      </c>
      <c r="CU6993" s="174">
        <v>54832</v>
      </c>
      <c r="CV6993" s="174">
        <v>1845</v>
      </c>
      <c r="CW6993" s="174">
        <v>5</v>
      </c>
      <c r="CX6993" s="174">
        <v>935.12120000000004</v>
      </c>
    </row>
    <row r="6994" spans="84:102" x14ac:dyDescent="0.25">
      <c r="CF6994" s="3" t="s">
        <v>3073</v>
      </c>
      <c r="CG6994" s="174">
        <v>97973</v>
      </c>
      <c r="CH6994" s="174">
        <v>723</v>
      </c>
      <c r="CI6994" s="174">
        <v>5</v>
      </c>
      <c r="CJ6994" s="174">
        <v>934.6087</v>
      </c>
      <c r="CK6994" s="174">
        <v>934.6087</v>
      </c>
      <c r="CU6994" s="174">
        <v>97973</v>
      </c>
      <c r="CV6994" s="174">
        <v>723</v>
      </c>
      <c r="CW6994" s="174">
        <v>5</v>
      </c>
      <c r="CX6994" s="174">
        <v>934.6087</v>
      </c>
    </row>
    <row r="6995" spans="84:102" x14ac:dyDescent="0.25">
      <c r="CF6995" s="3" t="s">
        <v>3073</v>
      </c>
      <c r="CG6995" s="174">
        <v>2337</v>
      </c>
      <c r="CH6995" s="174">
        <v>21738</v>
      </c>
      <c r="CI6995" s="174">
        <v>5</v>
      </c>
      <c r="CJ6995" s="174">
        <v>934.56859999999995</v>
      </c>
      <c r="CK6995" s="174">
        <v>934.56859999999995</v>
      </c>
      <c r="CU6995" s="174">
        <v>2337</v>
      </c>
      <c r="CV6995" s="174">
        <v>21738</v>
      </c>
      <c r="CW6995" s="174">
        <v>5</v>
      </c>
      <c r="CX6995" s="174">
        <v>934.56859999999995</v>
      </c>
    </row>
    <row r="6996" spans="84:102" x14ac:dyDescent="0.25">
      <c r="CF6996" s="3" t="s">
        <v>3073</v>
      </c>
      <c r="CG6996" s="174">
        <v>3788</v>
      </c>
      <c r="CH6996" s="174">
        <v>111671</v>
      </c>
      <c r="CI6996" s="174">
        <v>5</v>
      </c>
      <c r="CJ6996" s="174">
        <v>934.3075</v>
      </c>
      <c r="CK6996" s="174">
        <v>934.3075</v>
      </c>
      <c r="CU6996" s="174">
        <v>3788</v>
      </c>
      <c r="CV6996" s="174">
        <v>111671</v>
      </c>
      <c r="CW6996" s="174">
        <v>5</v>
      </c>
      <c r="CX6996" s="174">
        <v>934.3075</v>
      </c>
    </row>
    <row r="6997" spans="84:102" x14ac:dyDescent="0.25">
      <c r="CF6997" s="3" t="s">
        <v>3073</v>
      </c>
      <c r="CG6997" s="174">
        <v>981</v>
      </c>
      <c r="CH6997" s="174">
        <v>116791</v>
      </c>
      <c r="CI6997" s="174">
        <v>5</v>
      </c>
      <c r="CJ6997" s="174">
        <v>934.28380000000004</v>
      </c>
      <c r="CK6997" s="174">
        <v>934.28380000000004</v>
      </c>
      <c r="CU6997" s="174">
        <v>981</v>
      </c>
      <c r="CV6997" s="174">
        <v>116791</v>
      </c>
      <c r="CW6997" s="174">
        <v>5</v>
      </c>
      <c r="CX6997" s="174">
        <v>934.28380000000004</v>
      </c>
    </row>
    <row r="6998" spans="84:102" x14ac:dyDescent="0.25">
      <c r="CF6998" s="3" t="s">
        <v>3073</v>
      </c>
      <c r="CG6998" s="174">
        <v>80564</v>
      </c>
      <c r="CH6998" s="174">
        <v>372</v>
      </c>
      <c r="CI6998" s="174">
        <v>5</v>
      </c>
      <c r="CJ6998" s="174">
        <v>934.26199999999994</v>
      </c>
      <c r="CK6998" s="174">
        <v>934.26199999999994</v>
      </c>
      <c r="CU6998" s="174">
        <v>80564</v>
      </c>
      <c r="CV6998" s="174">
        <v>372</v>
      </c>
      <c r="CW6998" s="174">
        <v>5</v>
      </c>
      <c r="CX6998" s="174">
        <v>934.26199999999994</v>
      </c>
    </row>
    <row r="6999" spans="84:102" x14ac:dyDescent="0.25">
      <c r="CF6999" s="3" t="s">
        <v>3073</v>
      </c>
      <c r="CG6999" s="174">
        <v>453</v>
      </c>
      <c r="CH6999" s="174">
        <v>83662</v>
      </c>
      <c r="CI6999" s="174">
        <v>5</v>
      </c>
      <c r="CJ6999" s="174">
        <v>934.13499999999999</v>
      </c>
      <c r="CK6999" s="174">
        <v>934.13499999999999</v>
      </c>
      <c r="CU6999" s="174">
        <v>453</v>
      </c>
      <c r="CV6999" s="174">
        <v>83662</v>
      </c>
      <c r="CW6999" s="174">
        <v>5</v>
      </c>
      <c r="CX6999" s="174">
        <v>934.13499999999999</v>
      </c>
    </row>
    <row r="7000" spans="84:102" x14ac:dyDescent="0.25">
      <c r="CF7000" s="3" t="s">
        <v>3073</v>
      </c>
      <c r="CG7000" s="174">
        <v>82989</v>
      </c>
      <c r="CH7000" s="174">
        <v>429</v>
      </c>
      <c r="CI7000" s="174">
        <v>5</v>
      </c>
      <c r="CJ7000" s="174">
        <v>934.08479999999997</v>
      </c>
      <c r="CK7000" s="174">
        <v>934.08479999999997</v>
      </c>
      <c r="CU7000" s="174">
        <v>82989</v>
      </c>
      <c r="CV7000" s="174">
        <v>429</v>
      </c>
      <c r="CW7000" s="174">
        <v>5</v>
      </c>
      <c r="CX7000" s="174">
        <v>934.08479999999997</v>
      </c>
    </row>
    <row r="7001" spans="84:102" x14ac:dyDescent="0.25">
      <c r="CF7001" s="3" t="s">
        <v>3073</v>
      </c>
      <c r="CG7001" s="174">
        <v>153336</v>
      </c>
      <c r="CH7001" s="174">
        <v>3180</v>
      </c>
      <c r="CI7001" s="174">
        <v>5</v>
      </c>
      <c r="CJ7001" s="174">
        <v>933.87850000000003</v>
      </c>
      <c r="CK7001" s="174">
        <v>933.87850000000003</v>
      </c>
      <c r="CU7001" s="174">
        <v>153336</v>
      </c>
      <c r="CV7001" s="174">
        <v>3180</v>
      </c>
      <c r="CW7001" s="174">
        <v>5</v>
      </c>
      <c r="CX7001" s="174">
        <v>933.87850000000003</v>
      </c>
    </row>
    <row r="7002" spans="84:102" x14ac:dyDescent="0.25">
      <c r="CF7002" s="3" t="s">
        <v>3073</v>
      </c>
      <c r="CG7002" s="174">
        <v>139078</v>
      </c>
      <c r="CH7002" s="174">
        <v>1119</v>
      </c>
      <c r="CI7002" s="174">
        <v>5</v>
      </c>
      <c r="CJ7002" s="174">
        <v>933.77610000000004</v>
      </c>
      <c r="CK7002" s="174">
        <v>933.77610000000004</v>
      </c>
      <c r="CU7002" s="174">
        <v>139078</v>
      </c>
      <c r="CV7002" s="174">
        <v>1119</v>
      </c>
      <c r="CW7002" s="174">
        <v>5</v>
      </c>
      <c r="CX7002" s="174">
        <v>933.77610000000004</v>
      </c>
    </row>
    <row r="7003" spans="84:102" x14ac:dyDescent="0.25">
      <c r="CF7003" s="3" t="s">
        <v>3073</v>
      </c>
      <c r="CG7003" s="174">
        <v>765</v>
      </c>
      <c r="CH7003" s="174">
        <v>99886</v>
      </c>
      <c r="CI7003" s="174">
        <v>5</v>
      </c>
      <c r="CJ7003" s="174">
        <v>933.76779999999997</v>
      </c>
      <c r="CK7003" s="174">
        <v>933.76779999999997</v>
      </c>
      <c r="CU7003" s="174">
        <v>765</v>
      </c>
      <c r="CV7003" s="174">
        <v>99886</v>
      </c>
      <c r="CW7003" s="174">
        <v>5</v>
      </c>
      <c r="CX7003" s="174">
        <v>933.76779999999997</v>
      </c>
    </row>
    <row r="7004" spans="84:102" x14ac:dyDescent="0.25">
      <c r="CF7004" s="3" t="s">
        <v>3073</v>
      </c>
      <c r="CG7004" s="174">
        <v>112115</v>
      </c>
      <c r="CH7004" s="174">
        <v>1352</v>
      </c>
      <c r="CI7004" s="174">
        <v>5</v>
      </c>
      <c r="CJ7004" s="174">
        <v>933.64729999999997</v>
      </c>
      <c r="CK7004" s="174">
        <v>933.64729999999997</v>
      </c>
      <c r="CU7004" s="174">
        <v>112115</v>
      </c>
      <c r="CV7004" s="174">
        <v>1352</v>
      </c>
      <c r="CW7004" s="174">
        <v>5</v>
      </c>
      <c r="CX7004" s="174">
        <v>933.64729999999997</v>
      </c>
    </row>
    <row r="7005" spans="84:102" x14ac:dyDescent="0.25">
      <c r="CF7005" s="3" t="s">
        <v>3073</v>
      </c>
      <c r="CG7005" s="174">
        <v>43290</v>
      </c>
      <c r="CH7005" s="174">
        <v>2601</v>
      </c>
      <c r="CI7005" s="174">
        <v>5</v>
      </c>
      <c r="CJ7005" s="174">
        <v>933.63490000000002</v>
      </c>
      <c r="CK7005" s="174">
        <v>933.63490000000002</v>
      </c>
      <c r="CU7005" s="174">
        <v>43290</v>
      </c>
      <c r="CV7005" s="174">
        <v>2601</v>
      </c>
      <c r="CW7005" s="174">
        <v>5</v>
      </c>
      <c r="CX7005" s="174">
        <v>933.63490000000002</v>
      </c>
    </row>
    <row r="7006" spans="84:102" x14ac:dyDescent="0.25">
      <c r="CF7006" s="3" t="s">
        <v>3073</v>
      </c>
      <c r="CG7006" s="174">
        <v>3</v>
      </c>
      <c r="CH7006" s="174">
        <v>58948</v>
      </c>
      <c r="CI7006" s="174">
        <v>5</v>
      </c>
      <c r="CJ7006" s="174">
        <v>933.59619999999995</v>
      </c>
      <c r="CK7006" s="174">
        <v>933.59619999999995</v>
      </c>
      <c r="CU7006" s="174">
        <v>3</v>
      </c>
      <c r="CV7006" s="174">
        <v>58948</v>
      </c>
      <c r="CW7006" s="174">
        <v>5</v>
      </c>
      <c r="CX7006" s="174">
        <v>933.59619999999995</v>
      </c>
    </row>
    <row r="7007" spans="84:102" x14ac:dyDescent="0.25">
      <c r="CF7007" s="3" t="s">
        <v>3073</v>
      </c>
      <c r="CG7007" s="174">
        <v>1578</v>
      </c>
      <c r="CH7007" s="174">
        <v>80661</v>
      </c>
      <c r="CI7007" s="174">
        <v>5</v>
      </c>
      <c r="CJ7007" s="174">
        <v>933.25340000000006</v>
      </c>
      <c r="CK7007" s="174">
        <v>933.25340000000006</v>
      </c>
      <c r="CU7007" s="174">
        <v>1578</v>
      </c>
      <c r="CV7007" s="174">
        <v>80661</v>
      </c>
      <c r="CW7007" s="174">
        <v>5</v>
      </c>
      <c r="CX7007" s="174">
        <v>933.25340000000006</v>
      </c>
    </row>
    <row r="7008" spans="84:102" x14ac:dyDescent="0.25">
      <c r="CF7008" s="3" t="s">
        <v>3073</v>
      </c>
      <c r="CG7008" s="174">
        <v>72168</v>
      </c>
      <c r="CH7008" s="174">
        <v>279</v>
      </c>
      <c r="CI7008" s="174">
        <v>5</v>
      </c>
      <c r="CJ7008" s="174">
        <v>933.24360000000001</v>
      </c>
      <c r="CK7008" s="174">
        <v>933.24360000000001</v>
      </c>
      <c r="CU7008" s="174">
        <v>72168</v>
      </c>
      <c r="CV7008" s="174">
        <v>279</v>
      </c>
      <c r="CW7008" s="174">
        <v>5</v>
      </c>
      <c r="CX7008" s="174">
        <v>933.24360000000001</v>
      </c>
    </row>
    <row r="7009" spans="84:102" x14ac:dyDescent="0.25">
      <c r="CF7009" s="3" t="s">
        <v>3073</v>
      </c>
      <c r="CG7009" s="174">
        <v>8112</v>
      </c>
      <c r="CH7009" s="174">
        <v>2101</v>
      </c>
      <c r="CI7009" s="174">
        <v>5</v>
      </c>
      <c r="CJ7009" s="174">
        <v>933.08169999999996</v>
      </c>
      <c r="CK7009" s="174">
        <v>933.08169999999996</v>
      </c>
      <c r="CU7009" s="174">
        <v>8112</v>
      </c>
      <c r="CV7009" s="174">
        <v>2101</v>
      </c>
      <c r="CW7009" s="174">
        <v>5</v>
      </c>
      <c r="CX7009" s="174">
        <v>933.08169999999996</v>
      </c>
    </row>
    <row r="7010" spans="84:102" x14ac:dyDescent="0.25">
      <c r="CF7010" s="3" t="s">
        <v>3073</v>
      </c>
      <c r="CG7010" s="174">
        <v>92486</v>
      </c>
      <c r="CH7010" s="174">
        <v>1965</v>
      </c>
      <c r="CI7010" s="174">
        <v>5</v>
      </c>
      <c r="CJ7010" s="174">
        <v>933.05259999999998</v>
      </c>
      <c r="CK7010" s="174">
        <v>933.05259999999998</v>
      </c>
      <c r="CU7010" s="174">
        <v>92486</v>
      </c>
      <c r="CV7010" s="174">
        <v>1965</v>
      </c>
      <c r="CW7010" s="174">
        <v>5</v>
      </c>
      <c r="CX7010" s="174">
        <v>933.05259999999998</v>
      </c>
    </row>
    <row r="7011" spans="84:102" x14ac:dyDescent="0.25">
      <c r="CF7011" s="3" t="s">
        <v>3073</v>
      </c>
      <c r="CG7011" s="174">
        <v>22911</v>
      </c>
      <c r="CH7011" s="174">
        <v>2359</v>
      </c>
      <c r="CI7011" s="174">
        <v>5</v>
      </c>
      <c r="CJ7011" s="174">
        <v>932.94090000000006</v>
      </c>
      <c r="CK7011" s="174">
        <v>932.94090000000006</v>
      </c>
      <c r="CU7011" s="174">
        <v>22911</v>
      </c>
      <c r="CV7011" s="174">
        <v>2359</v>
      </c>
      <c r="CW7011" s="174">
        <v>5</v>
      </c>
      <c r="CX7011" s="174">
        <v>932.94090000000006</v>
      </c>
    </row>
    <row r="7012" spans="84:102" x14ac:dyDescent="0.25">
      <c r="CF7012" s="3" t="s">
        <v>3073</v>
      </c>
      <c r="CG7012" s="174">
        <v>640</v>
      </c>
      <c r="CH7012" s="174">
        <v>88421</v>
      </c>
      <c r="CI7012" s="174">
        <v>5</v>
      </c>
      <c r="CJ7012" s="174">
        <v>932.78440000000001</v>
      </c>
      <c r="CK7012" s="174">
        <v>932.78440000000001</v>
      </c>
      <c r="CU7012" s="174">
        <v>640</v>
      </c>
      <c r="CV7012" s="174">
        <v>88421</v>
      </c>
      <c r="CW7012" s="174">
        <v>5</v>
      </c>
      <c r="CX7012" s="174">
        <v>932.78440000000001</v>
      </c>
    </row>
    <row r="7013" spans="84:102" x14ac:dyDescent="0.25">
      <c r="CF7013" s="3" t="s">
        <v>3073</v>
      </c>
      <c r="CG7013" s="174">
        <v>1307</v>
      </c>
      <c r="CH7013" s="174">
        <v>117764</v>
      </c>
      <c r="CI7013" s="174">
        <v>5</v>
      </c>
      <c r="CJ7013" s="174">
        <v>932.71090000000004</v>
      </c>
      <c r="CK7013" s="174">
        <v>932.71090000000004</v>
      </c>
      <c r="CU7013" s="174">
        <v>1307</v>
      </c>
      <c r="CV7013" s="174">
        <v>117764</v>
      </c>
      <c r="CW7013" s="174">
        <v>5</v>
      </c>
      <c r="CX7013" s="174">
        <v>932.71090000000004</v>
      </c>
    </row>
    <row r="7014" spans="84:102" x14ac:dyDescent="0.25">
      <c r="CF7014" s="3" t="s">
        <v>3073</v>
      </c>
      <c r="CG7014" s="174">
        <v>166985</v>
      </c>
      <c r="CH7014" s="174">
        <v>3053</v>
      </c>
      <c r="CI7014" s="174">
        <v>5</v>
      </c>
      <c r="CJ7014" s="174">
        <v>932.44640000000004</v>
      </c>
      <c r="CK7014" s="174">
        <v>932.44640000000004</v>
      </c>
      <c r="CU7014" s="174">
        <v>166985</v>
      </c>
      <c r="CV7014" s="174">
        <v>3053</v>
      </c>
      <c r="CW7014" s="174">
        <v>5</v>
      </c>
      <c r="CX7014" s="174">
        <v>932.44640000000004</v>
      </c>
    </row>
    <row r="7015" spans="84:102" x14ac:dyDescent="0.25">
      <c r="CF7015" s="3" t="s">
        <v>3073</v>
      </c>
      <c r="CG7015" s="174">
        <v>144349</v>
      </c>
      <c r="CH7015" s="174">
        <v>2761</v>
      </c>
      <c r="CI7015" s="174">
        <v>5</v>
      </c>
      <c r="CJ7015" s="174">
        <v>932.22810000000004</v>
      </c>
      <c r="CK7015" s="174">
        <v>932.22810000000004</v>
      </c>
      <c r="CU7015" s="174">
        <v>144349</v>
      </c>
      <c r="CV7015" s="174">
        <v>2761</v>
      </c>
      <c r="CW7015" s="174">
        <v>5</v>
      </c>
      <c r="CX7015" s="174">
        <v>932.22810000000004</v>
      </c>
    </row>
    <row r="7016" spans="84:102" x14ac:dyDescent="0.25">
      <c r="CF7016" s="3" t="s">
        <v>3073</v>
      </c>
      <c r="CG7016" s="174">
        <v>83999</v>
      </c>
      <c r="CH7016" s="174">
        <v>451</v>
      </c>
      <c r="CI7016" s="174">
        <v>5</v>
      </c>
      <c r="CJ7016" s="174">
        <v>931.80830000000003</v>
      </c>
      <c r="CK7016" s="174">
        <v>931.80830000000003</v>
      </c>
      <c r="CU7016" s="174">
        <v>83999</v>
      </c>
      <c r="CV7016" s="174">
        <v>451</v>
      </c>
      <c r="CW7016" s="174">
        <v>5</v>
      </c>
      <c r="CX7016" s="174">
        <v>931.80830000000003</v>
      </c>
    </row>
    <row r="7017" spans="84:102" x14ac:dyDescent="0.25">
      <c r="CF7017" s="3" t="s">
        <v>3073</v>
      </c>
      <c r="CG7017" s="174">
        <v>52376</v>
      </c>
      <c r="CH7017" s="174">
        <v>3824</v>
      </c>
      <c r="CI7017" s="174">
        <v>5</v>
      </c>
      <c r="CJ7017" s="174">
        <v>931.63340000000005</v>
      </c>
      <c r="CK7017" s="174">
        <v>931.63340000000005</v>
      </c>
      <c r="CU7017" s="174">
        <v>52376</v>
      </c>
      <c r="CV7017" s="174">
        <v>3824</v>
      </c>
      <c r="CW7017" s="174">
        <v>5</v>
      </c>
      <c r="CX7017" s="174">
        <v>931.63340000000005</v>
      </c>
    </row>
    <row r="7018" spans="84:102" x14ac:dyDescent="0.25">
      <c r="CF7018" s="3" t="s">
        <v>3073</v>
      </c>
      <c r="CG7018" s="174">
        <v>51349</v>
      </c>
      <c r="CH7018" s="174">
        <v>1815</v>
      </c>
      <c r="CI7018" s="174">
        <v>5</v>
      </c>
      <c r="CJ7018" s="174">
        <v>931.49279999999999</v>
      </c>
      <c r="CK7018" s="174">
        <v>931.49279999999999</v>
      </c>
      <c r="CU7018" s="174">
        <v>51349</v>
      </c>
      <c r="CV7018" s="174">
        <v>1815</v>
      </c>
      <c r="CW7018" s="174">
        <v>5</v>
      </c>
      <c r="CX7018" s="174">
        <v>931.49279999999999</v>
      </c>
    </row>
    <row r="7019" spans="84:102" x14ac:dyDescent="0.25">
      <c r="CF7019" s="3" t="s">
        <v>3073</v>
      </c>
      <c r="CG7019" s="174">
        <v>84720</v>
      </c>
      <c r="CH7019" s="174">
        <v>576</v>
      </c>
      <c r="CI7019" s="174">
        <v>5</v>
      </c>
      <c r="CJ7019" s="174">
        <v>931.46630000000005</v>
      </c>
      <c r="CK7019" s="174">
        <v>931.46630000000005</v>
      </c>
      <c r="CU7019" s="174">
        <v>84720</v>
      </c>
      <c r="CV7019" s="174">
        <v>576</v>
      </c>
      <c r="CW7019" s="174">
        <v>5</v>
      </c>
      <c r="CX7019" s="174">
        <v>931.46630000000005</v>
      </c>
    </row>
    <row r="7020" spans="84:102" x14ac:dyDescent="0.25">
      <c r="CF7020" s="3" t="s">
        <v>3073</v>
      </c>
      <c r="CG7020" s="174">
        <v>108036</v>
      </c>
      <c r="CH7020" s="174">
        <v>886</v>
      </c>
      <c r="CI7020" s="174">
        <v>5</v>
      </c>
      <c r="CJ7020" s="174">
        <v>931.25649999999996</v>
      </c>
      <c r="CK7020" s="174">
        <v>931.25649999999996</v>
      </c>
      <c r="CU7020" s="174">
        <v>108036</v>
      </c>
      <c r="CV7020" s="174">
        <v>886</v>
      </c>
      <c r="CW7020" s="174">
        <v>5</v>
      </c>
      <c r="CX7020" s="174">
        <v>931.25649999999996</v>
      </c>
    </row>
    <row r="7021" spans="84:102" x14ac:dyDescent="0.25">
      <c r="CF7021" s="3" t="s">
        <v>3073</v>
      </c>
      <c r="CG7021" s="174">
        <v>1724</v>
      </c>
      <c r="CH7021" s="174">
        <v>62092</v>
      </c>
      <c r="CI7021" s="174">
        <v>5</v>
      </c>
      <c r="CJ7021" s="174">
        <v>930.86800000000005</v>
      </c>
      <c r="CK7021" s="174">
        <v>930.86800000000005</v>
      </c>
      <c r="CU7021" s="174">
        <v>1724</v>
      </c>
      <c r="CV7021" s="174">
        <v>62092</v>
      </c>
      <c r="CW7021" s="174">
        <v>5</v>
      </c>
      <c r="CX7021" s="174">
        <v>930.86800000000005</v>
      </c>
    </row>
    <row r="7022" spans="84:102" x14ac:dyDescent="0.25">
      <c r="CF7022" s="3" t="s">
        <v>3073</v>
      </c>
      <c r="CG7022" s="174">
        <v>581</v>
      </c>
      <c r="CH7022" s="174">
        <v>85470</v>
      </c>
      <c r="CI7022" s="174">
        <v>5</v>
      </c>
      <c r="CJ7022" s="174">
        <v>930.85540000000003</v>
      </c>
      <c r="CK7022" s="174">
        <v>930.85540000000003</v>
      </c>
      <c r="CU7022" s="174">
        <v>581</v>
      </c>
      <c r="CV7022" s="174">
        <v>85470</v>
      </c>
      <c r="CW7022" s="174">
        <v>5</v>
      </c>
      <c r="CX7022" s="174">
        <v>930.85540000000003</v>
      </c>
    </row>
    <row r="7023" spans="84:102" x14ac:dyDescent="0.25">
      <c r="CF7023" s="3" t="s">
        <v>3073</v>
      </c>
      <c r="CG7023" s="174">
        <v>1734</v>
      </c>
      <c r="CH7023" s="174">
        <v>60656</v>
      </c>
      <c r="CI7023" s="174">
        <v>5</v>
      </c>
      <c r="CJ7023" s="174">
        <v>930.77340000000004</v>
      </c>
      <c r="CK7023" s="174">
        <v>930.77340000000004</v>
      </c>
      <c r="CU7023" s="174">
        <v>1734</v>
      </c>
      <c r="CV7023" s="174">
        <v>60656</v>
      </c>
      <c r="CW7023" s="174">
        <v>5</v>
      </c>
      <c r="CX7023" s="174">
        <v>930.77340000000004</v>
      </c>
    </row>
    <row r="7024" spans="84:102" x14ac:dyDescent="0.25">
      <c r="CF7024" s="3" t="s">
        <v>3073</v>
      </c>
      <c r="CG7024" s="174">
        <v>87580</v>
      </c>
      <c r="CH7024" s="174">
        <v>1529</v>
      </c>
      <c r="CI7024" s="174">
        <v>5</v>
      </c>
      <c r="CJ7024" s="174">
        <v>930.68619999999999</v>
      </c>
      <c r="CK7024" s="174">
        <v>930.68619999999999</v>
      </c>
      <c r="CU7024" s="174">
        <v>87580</v>
      </c>
      <c r="CV7024" s="174">
        <v>1529</v>
      </c>
      <c r="CW7024" s="174">
        <v>5</v>
      </c>
      <c r="CX7024" s="174">
        <v>930.68619999999999</v>
      </c>
    </row>
    <row r="7025" spans="84:102" x14ac:dyDescent="0.25">
      <c r="CF7025" s="3" t="s">
        <v>3073</v>
      </c>
      <c r="CG7025" s="174">
        <v>149640</v>
      </c>
      <c r="CH7025" s="174">
        <v>2865</v>
      </c>
      <c r="CI7025" s="174">
        <v>5</v>
      </c>
      <c r="CJ7025" s="174">
        <v>930.42039999999997</v>
      </c>
      <c r="CK7025" s="174">
        <v>930.42039999999997</v>
      </c>
      <c r="CU7025" s="174">
        <v>149640</v>
      </c>
      <c r="CV7025" s="174">
        <v>2865</v>
      </c>
      <c r="CW7025" s="174">
        <v>5</v>
      </c>
      <c r="CX7025" s="174">
        <v>930.42039999999997</v>
      </c>
    </row>
    <row r="7026" spans="84:102" x14ac:dyDescent="0.25">
      <c r="CF7026" s="3" t="s">
        <v>3073</v>
      </c>
      <c r="CG7026" s="174">
        <v>2118</v>
      </c>
      <c r="CH7026" s="174">
        <v>8363</v>
      </c>
      <c r="CI7026" s="174">
        <v>5</v>
      </c>
      <c r="CJ7026" s="174">
        <v>930.30010000000004</v>
      </c>
      <c r="CK7026" s="174">
        <v>930.30010000000004</v>
      </c>
      <c r="CU7026" s="174">
        <v>2118</v>
      </c>
      <c r="CV7026" s="174">
        <v>8363</v>
      </c>
      <c r="CW7026" s="174">
        <v>5</v>
      </c>
      <c r="CX7026" s="174">
        <v>930.30010000000004</v>
      </c>
    </row>
    <row r="7027" spans="84:102" x14ac:dyDescent="0.25">
      <c r="CF7027" s="3" t="s">
        <v>3073</v>
      </c>
      <c r="CG7027" s="174">
        <v>918</v>
      </c>
      <c r="CH7027" s="174">
        <v>111283</v>
      </c>
      <c r="CI7027" s="174">
        <v>5</v>
      </c>
      <c r="CJ7027" s="174">
        <v>929.95899999999995</v>
      </c>
      <c r="CK7027" s="174">
        <v>929.95899999999995</v>
      </c>
      <c r="CU7027" s="174">
        <v>918</v>
      </c>
      <c r="CV7027" s="174">
        <v>111283</v>
      </c>
      <c r="CW7027" s="174">
        <v>5</v>
      </c>
      <c r="CX7027" s="174">
        <v>929.95899999999995</v>
      </c>
    </row>
    <row r="7028" spans="84:102" x14ac:dyDescent="0.25">
      <c r="CF7028" s="3" t="s">
        <v>3073</v>
      </c>
      <c r="CG7028" s="174">
        <v>85340</v>
      </c>
      <c r="CH7028" s="174">
        <v>573</v>
      </c>
      <c r="CI7028" s="174">
        <v>5</v>
      </c>
      <c r="CJ7028" s="174">
        <v>929.81870000000004</v>
      </c>
      <c r="CK7028" s="174">
        <v>929.81870000000004</v>
      </c>
      <c r="CU7028" s="174">
        <v>85340</v>
      </c>
      <c r="CV7028" s="174">
        <v>573</v>
      </c>
      <c r="CW7028" s="174">
        <v>5</v>
      </c>
      <c r="CX7028" s="174">
        <v>929.81870000000004</v>
      </c>
    </row>
    <row r="7029" spans="84:102" x14ac:dyDescent="0.25">
      <c r="CF7029" s="3" t="s">
        <v>3073</v>
      </c>
      <c r="CG7029" s="174">
        <v>86894</v>
      </c>
      <c r="CH7029" s="174">
        <v>1523</v>
      </c>
      <c r="CI7029" s="174">
        <v>5</v>
      </c>
      <c r="CJ7029" s="174">
        <v>929.65440000000001</v>
      </c>
      <c r="CK7029" s="174">
        <v>929.65440000000001</v>
      </c>
      <c r="CU7029" s="174">
        <v>86894</v>
      </c>
      <c r="CV7029" s="174">
        <v>1523</v>
      </c>
      <c r="CW7029" s="174">
        <v>5</v>
      </c>
      <c r="CX7029" s="174">
        <v>929.65440000000001</v>
      </c>
    </row>
    <row r="7030" spans="84:102" x14ac:dyDescent="0.25">
      <c r="CF7030" s="3" t="s">
        <v>3073</v>
      </c>
      <c r="CG7030" s="174">
        <v>82311</v>
      </c>
      <c r="CH7030" s="174">
        <v>420</v>
      </c>
      <c r="CI7030" s="174">
        <v>5</v>
      </c>
      <c r="CJ7030" s="174">
        <v>929.39419999999996</v>
      </c>
      <c r="CK7030" s="174">
        <v>929.39419999999996</v>
      </c>
      <c r="CU7030" s="174">
        <v>82311</v>
      </c>
      <c r="CV7030" s="174">
        <v>420</v>
      </c>
      <c r="CW7030" s="174">
        <v>5</v>
      </c>
      <c r="CX7030" s="174">
        <v>929.39419999999996</v>
      </c>
    </row>
    <row r="7031" spans="84:102" x14ac:dyDescent="0.25">
      <c r="CF7031" s="3" t="s">
        <v>3073</v>
      </c>
      <c r="CG7031" s="174">
        <v>121322</v>
      </c>
      <c r="CH7031" s="174">
        <v>1292</v>
      </c>
      <c r="CI7031" s="174">
        <v>5</v>
      </c>
      <c r="CJ7031" s="174">
        <v>929.3732</v>
      </c>
      <c r="CK7031" s="174">
        <v>929.3732</v>
      </c>
      <c r="CU7031" s="174">
        <v>121322</v>
      </c>
      <c r="CV7031" s="174">
        <v>1292</v>
      </c>
      <c r="CW7031" s="174">
        <v>5</v>
      </c>
      <c r="CX7031" s="174">
        <v>929.3732</v>
      </c>
    </row>
    <row r="7032" spans="84:102" x14ac:dyDescent="0.25">
      <c r="CF7032" s="3" t="s">
        <v>3073</v>
      </c>
      <c r="CG7032" s="174">
        <v>85239</v>
      </c>
      <c r="CH7032" s="174">
        <v>588</v>
      </c>
      <c r="CI7032" s="174">
        <v>5</v>
      </c>
      <c r="CJ7032" s="174">
        <v>929.36559999999997</v>
      </c>
      <c r="CK7032" s="174">
        <v>929.36559999999997</v>
      </c>
      <c r="CU7032" s="174">
        <v>85239</v>
      </c>
      <c r="CV7032" s="174">
        <v>588</v>
      </c>
      <c r="CW7032" s="174">
        <v>5</v>
      </c>
      <c r="CX7032" s="174">
        <v>929.36559999999997</v>
      </c>
    </row>
    <row r="7033" spans="84:102" x14ac:dyDescent="0.25">
      <c r="CF7033" s="3" t="s">
        <v>3073</v>
      </c>
      <c r="CG7033" s="174">
        <v>790</v>
      </c>
      <c r="CH7033" s="174">
        <v>104703</v>
      </c>
      <c r="CI7033" s="174">
        <v>5</v>
      </c>
      <c r="CJ7033" s="174">
        <v>929.28729999999996</v>
      </c>
      <c r="CK7033" s="174">
        <v>929.28729999999996</v>
      </c>
      <c r="CU7033" s="174">
        <v>790</v>
      </c>
      <c r="CV7033" s="174">
        <v>104703</v>
      </c>
      <c r="CW7033" s="174">
        <v>5</v>
      </c>
      <c r="CX7033" s="174">
        <v>929.28729999999996</v>
      </c>
    </row>
    <row r="7034" spans="84:102" x14ac:dyDescent="0.25">
      <c r="CF7034" s="3" t="s">
        <v>3073</v>
      </c>
      <c r="CG7034" s="174">
        <v>185069</v>
      </c>
      <c r="CH7034" s="174">
        <v>1259</v>
      </c>
      <c r="CI7034" s="174">
        <v>5</v>
      </c>
      <c r="CJ7034" s="174">
        <v>929.26930000000004</v>
      </c>
      <c r="CK7034" s="174">
        <v>929.26930000000004</v>
      </c>
      <c r="CU7034" s="174">
        <v>185069</v>
      </c>
      <c r="CV7034" s="174">
        <v>1259</v>
      </c>
      <c r="CW7034" s="174">
        <v>5</v>
      </c>
      <c r="CX7034" s="174">
        <v>929.26930000000004</v>
      </c>
    </row>
    <row r="7035" spans="84:102" x14ac:dyDescent="0.25">
      <c r="CF7035" s="3" t="s">
        <v>3073</v>
      </c>
      <c r="CG7035" s="174">
        <v>89756</v>
      </c>
      <c r="CH7035" s="174">
        <v>3600</v>
      </c>
      <c r="CI7035" s="174">
        <v>5</v>
      </c>
      <c r="CJ7035" s="174">
        <v>929.2405</v>
      </c>
      <c r="CK7035" s="174">
        <v>929.2405</v>
      </c>
      <c r="CU7035" s="174">
        <v>89756</v>
      </c>
      <c r="CV7035" s="174">
        <v>3600</v>
      </c>
      <c r="CW7035" s="174">
        <v>5</v>
      </c>
      <c r="CX7035" s="174">
        <v>929.2405</v>
      </c>
    </row>
    <row r="7036" spans="84:102" x14ac:dyDescent="0.25">
      <c r="CF7036" s="3" t="s">
        <v>3073</v>
      </c>
      <c r="CG7036" s="174">
        <v>122762</v>
      </c>
      <c r="CH7036" s="174">
        <v>1038</v>
      </c>
      <c r="CI7036" s="174">
        <v>5</v>
      </c>
      <c r="CJ7036" s="174">
        <v>928.8646</v>
      </c>
      <c r="CK7036" s="174">
        <v>928.8646</v>
      </c>
      <c r="CU7036" s="174">
        <v>122762</v>
      </c>
      <c r="CV7036" s="174">
        <v>1038</v>
      </c>
      <c r="CW7036" s="174">
        <v>5</v>
      </c>
      <c r="CX7036" s="174">
        <v>928.8646</v>
      </c>
    </row>
    <row r="7037" spans="84:102" x14ac:dyDescent="0.25">
      <c r="CF7037" s="3" t="s">
        <v>3073</v>
      </c>
      <c r="CG7037" s="174">
        <v>76814</v>
      </c>
      <c r="CH7037" s="174">
        <v>353</v>
      </c>
      <c r="CI7037" s="174">
        <v>5</v>
      </c>
      <c r="CJ7037" s="174">
        <v>928.67849999999999</v>
      </c>
      <c r="CK7037" s="174">
        <v>928.67849999999999</v>
      </c>
      <c r="CU7037" s="174">
        <v>76814</v>
      </c>
      <c r="CV7037" s="174">
        <v>353</v>
      </c>
      <c r="CW7037" s="174">
        <v>5</v>
      </c>
      <c r="CX7037" s="174">
        <v>928.67849999999999</v>
      </c>
    </row>
    <row r="7038" spans="84:102" x14ac:dyDescent="0.25">
      <c r="CF7038" s="3" t="s">
        <v>3073</v>
      </c>
      <c r="CG7038" s="174">
        <v>2283</v>
      </c>
      <c r="CH7038" s="174">
        <v>21384</v>
      </c>
      <c r="CI7038" s="174">
        <v>5</v>
      </c>
      <c r="CJ7038" s="174">
        <v>928.39030000000002</v>
      </c>
      <c r="CK7038" s="174">
        <v>928.39030000000002</v>
      </c>
      <c r="CU7038" s="174">
        <v>2283</v>
      </c>
      <c r="CV7038" s="174">
        <v>21384</v>
      </c>
      <c r="CW7038" s="174">
        <v>5</v>
      </c>
      <c r="CX7038" s="174">
        <v>928.39030000000002</v>
      </c>
    </row>
    <row r="7039" spans="84:102" x14ac:dyDescent="0.25">
      <c r="CF7039" s="3" t="s">
        <v>3073</v>
      </c>
      <c r="CG7039" s="174">
        <v>84495</v>
      </c>
      <c r="CH7039" s="174">
        <v>565</v>
      </c>
      <c r="CI7039" s="174">
        <v>5</v>
      </c>
      <c r="CJ7039" s="174">
        <v>928.29880000000003</v>
      </c>
      <c r="CK7039" s="174">
        <v>928.29880000000003</v>
      </c>
      <c r="CU7039" s="174">
        <v>84495</v>
      </c>
      <c r="CV7039" s="174">
        <v>565</v>
      </c>
      <c r="CW7039" s="174">
        <v>5</v>
      </c>
      <c r="CX7039" s="174">
        <v>928.29880000000003</v>
      </c>
    </row>
    <row r="7040" spans="84:102" x14ac:dyDescent="0.25">
      <c r="CF7040" s="3" t="s">
        <v>3073</v>
      </c>
      <c r="CG7040" s="174">
        <v>84304</v>
      </c>
      <c r="CH7040" s="174">
        <v>567</v>
      </c>
      <c r="CI7040" s="174">
        <v>5</v>
      </c>
      <c r="CJ7040" s="174">
        <v>928.28689999999995</v>
      </c>
      <c r="CK7040" s="174">
        <v>928.28689999999995</v>
      </c>
      <c r="CU7040" s="174">
        <v>84304</v>
      </c>
      <c r="CV7040" s="174">
        <v>567</v>
      </c>
      <c r="CW7040" s="174">
        <v>5</v>
      </c>
      <c r="CX7040" s="174">
        <v>928.28689999999995</v>
      </c>
    </row>
    <row r="7041" spans="84:102" x14ac:dyDescent="0.25">
      <c r="CF7041" s="3" t="s">
        <v>3073</v>
      </c>
      <c r="CG7041" s="174">
        <v>65762</v>
      </c>
      <c r="CH7041" s="174">
        <v>97</v>
      </c>
      <c r="CI7041" s="174">
        <v>5</v>
      </c>
      <c r="CJ7041" s="174">
        <v>928.01900000000001</v>
      </c>
      <c r="CK7041" s="174">
        <v>928.01900000000001</v>
      </c>
      <c r="CU7041" s="174">
        <v>65762</v>
      </c>
      <c r="CV7041" s="174">
        <v>97</v>
      </c>
      <c r="CW7041" s="174">
        <v>5</v>
      </c>
      <c r="CX7041" s="174">
        <v>928.01900000000001</v>
      </c>
    </row>
    <row r="7042" spans="84:102" x14ac:dyDescent="0.25">
      <c r="CF7042" s="3" t="s">
        <v>3073</v>
      </c>
      <c r="CG7042" s="174">
        <v>128176</v>
      </c>
      <c r="CH7042" s="174">
        <v>1058</v>
      </c>
      <c r="CI7042" s="174">
        <v>5</v>
      </c>
      <c r="CJ7042" s="174">
        <v>927.99670000000003</v>
      </c>
      <c r="CK7042" s="174">
        <v>927.99670000000003</v>
      </c>
      <c r="CU7042" s="174">
        <v>128176</v>
      </c>
      <c r="CV7042" s="174">
        <v>1058</v>
      </c>
      <c r="CW7042" s="174">
        <v>5</v>
      </c>
      <c r="CX7042" s="174">
        <v>927.99670000000003</v>
      </c>
    </row>
    <row r="7043" spans="84:102" x14ac:dyDescent="0.25">
      <c r="CF7043" s="3" t="s">
        <v>3073</v>
      </c>
      <c r="CG7043" s="174">
        <v>2833</v>
      </c>
      <c r="CH7043" s="174">
        <v>149801</v>
      </c>
      <c r="CI7043" s="174">
        <v>5</v>
      </c>
      <c r="CJ7043" s="174">
        <v>927.31200000000001</v>
      </c>
      <c r="CK7043" s="174">
        <v>927.31200000000001</v>
      </c>
      <c r="CU7043" s="174">
        <v>2833</v>
      </c>
      <c r="CV7043" s="174">
        <v>149801</v>
      </c>
      <c r="CW7043" s="174">
        <v>5</v>
      </c>
      <c r="CX7043" s="174">
        <v>927.31200000000001</v>
      </c>
    </row>
    <row r="7044" spans="84:102" x14ac:dyDescent="0.25">
      <c r="CF7044" s="3" t="s">
        <v>3073</v>
      </c>
      <c r="CG7044" s="174">
        <v>66423</v>
      </c>
      <c r="CH7044" s="174">
        <v>129</v>
      </c>
      <c r="CI7044" s="174">
        <v>5</v>
      </c>
      <c r="CJ7044" s="174">
        <v>927.10910000000001</v>
      </c>
      <c r="CK7044" s="174">
        <v>927.10910000000001</v>
      </c>
      <c r="CU7044" s="174">
        <v>66423</v>
      </c>
      <c r="CV7044" s="174">
        <v>129</v>
      </c>
      <c r="CW7044" s="174">
        <v>5</v>
      </c>
      <c r="CX7044" s="174">
        <v>927.10910000000001</v>
      </c>
    </row>
    <row r="7045" spans="84:102" x14ac:dyDescent="0.25">
      <c r="CF7045" s="3" t="s">
        <v>3073</v>
      </c>
      <c r="CG7045" s="174">
        <v>500</v>
      </c>
      <c r="CH7045" s="174">
        <v>85203</v>
      </c>
      <c r="CI7045" s="174">
        <v>5</v>
      </c>
      <c r="CJ7045" s="174">
        <v>926.91049999999996</v>
      </c>
      <c r="CK7045" s="174">
        <v>926.91049999999996</v>
      </c>
      <c r="CU7045" s="174">
        <v>500</v>
      </c>
      <c r="CV7045" s="174">
        <v>85203</v>
      </c>
      <c r="CW7045" s="174">
        <v>5</v>
      </c>
      <c r="CX7045" s="174">
        <v>926.91049999999996</v>
      </c>
    </row>
    <row r="7046" spans="84:102" x14ac:dyDescent="0.25">
      <c r="CF7046" s="3" t="s">
        <v>3073</v>
      </c>
      <c r="CG7046" s="174">
        <v>1401</v>
      </c>
      <c r="CH7046" s="174">
        <v>110306</v>
      </c>
      <c r="CI7046" s="174">
        <v>5</v>
      </c>
      <c r="CJ7046" s="174">
        <v>926.8546</v>
      </c>
      <c r="CK7046" s="174">
        <v>926.8546</v>
      </c>
      <c r="CU7046" s="174">
        <v>1401</v>
      </c>
      <c r="CV7046" s="174">
        <v>110306</v>
      </c>
      <c r="CW7046" s="174">
        <v>5</v>
      </c>
      <c r="CX7046" s="174">
        <v>926.8546</v>
      </c>
    </row>
    <row r="7047" spans="84:102" x14ac:dyDescent="0.25">
      <c r="CF7047" s="3" t="s">
        <v>3073</v>
      </c>
      <c r="CG7047" s="174">
        <v>39599</v>
      </c>
      <c r="CH7047" s="174">
        <v>2473</v>
      </c>
      <c r="CI7047" s="174">
        <v>5</v>
      </c>
      <c r="CJ7047" s="174">
        <v>926.17049999999995</v>
      </c>
      <c r="CK7047" s="174">
        <v>926.17049999999995</v>
      </c>
      <c r="CU7047" s="174">
        <v>39599</v>
      </c>
      <c r="CV7047" s="174">
        <v>2473</v>
      </c>
      <c r="CW7047" s="174">
        <v>5</v>
      </c>
      <c r="CX7047" s="174">
        <v>926.17049999999995</v>
      </c>
    </row>
    <row r="7048" spans="84:102" x14ac:dyDescent="0.25">
      <c r="CF7048" s="3" t="s">
        <v>3073</v>
      </c>
      <c r="CG7048" s="174">
        <v>1604</v>
      </c>
      <c r="CH7048" s="174">
        <v>80438</v>
      </c>
      <c r="CI7048" s="174">
        <v>5</v>
      </c>
      <c r="CJ7048" s="174">
        <v>926.15930000000003</v>
      </c>
      <c r="CK7048" s="174">
        <v>926.15930000000003</v>
      </c>
      <c r="CU7048" s="174">
        <v>1604</v>
      </c>
      <c r="CV7048" s="174">
        <v>80438</v>
      </c>
      <c r="CW7048" s="174">
        <v>5</v>
      </c>
      <c r="CX7048" s="174">
        <v>926.15930000000003</v>
      </c>
    </row>
    <row r="7049" spans="84:102" x14ac:dyDescent="0.25">
      <c r="CF7049" s="3" t="s">
        <v>3073</v>
      </c>
      <c r="CG7049" s="174">
        <v>123139</v>
      </c>
      <c r="CH7049" s="174">
        <v>1038</v>
      </c>
      <c r="CI7049" s="174">
        <v>5</v>
      </c>
      <c r="CJ7049" s="174">
        <v>926.12019999999995</v>
      </c>
      <c r="CK7049" s="174">
        <v>926.12019999999995</v>
      </c>
      <c r="CU7049" s="174">
        <v>123139</v>
      </c>
      <c r="CV7049" s="174">
        <v>1038</v>
      </c>
      <c r="CW7049" s="174">
        <v>5</v>
      </c>
      <c r="CX7049" s="174">
        <v>926.12019999999995</v>
      </c>
    </row>
    <row r="7050" spans="84:102" x14ac:dyDescent="0.25">
      <c r="CF7050" s="3" t="s">
        <v>3073</v>
      </c>
      <c r="CG7050" s="174">
        <v>148320</v>
      </c>
      <c r="CH7050" s="174">
        <v>1155</v>
      </c>
      <c r="CI7050" s="174">
        <v>5</v>
      </c>
      <c r="CJ7050" s="174">
        <v>926.09659999999997</v>
      </c>
      <c r="CK7050" s="174">
        <v>926.09659999999997</v>
      </c>
      <c r="CU7050" s="174">
        <v>148320</v>
      </c>
      <c r="CV7050" s="174">
        <v>1155</v>
      </c>
      <c r="CW7050" s="174">
        <v>5</v>
      </c>
      <c r="CX7050" s="174">
        <v>926.09659999999997</v>
      </c>
    </row>
    <row r="7051" spans="84:102" x14ac:dyDescent="0.25">
      <c r="CF7051" s="3" t="s">
        <v>3073</v>
      </c>
      <c r="CG7051" s="174">
        <v>1830</v>
      </c>
      <c r="CH7051" s="174">
        <v>52230</v>
      </c>
      <c r="CI7051" s="174">
        <v>5</v>
      </c>
      <c r="CJ7051" s="174">
        <v>926.053</v>
      </c>
      <c r="CK7051" s="174">
        <v>926.053</v>
      </c>
      <c r="CU7051" s="174">
        <v>1830</v>
      </c>
      <c r="CV7051" s="174">
        <v>52230</v>
      </c>
      <c r="CW7051" s="174">
        <v>5</v>
      </c>
      <c r="CX7051" s="174">
        <v>926.053</v>
      </c>
    </row>
    <row r="7052" spans="84:102" x14ac:dyDescent="0.25">
      <c r="CF7052" s="3" t="s">
        <v>3073</v>
      </c>
      <c r="CG7052" s="174">
        <v>151599</v>
      </c>
      <c r="CH7052" s="174">
        <v>3144</v>
      </c>
      <c r="CI7052" s="174">
        <v>5</v>
      </c>
      <c r="CJ7052" s="174">
        <v>925.76260000000002</v>
      </c>
      <c r="CK7052" s="174">
        <v>925.76260000000002</v>
      </c>
      <c r="CU7052" s="174">
        <v>151599</v>
      </c>
      <c r="CV7052" s="174">
        <v>3144</v>
      </c>
      <c r="CW7052" s="174">
        <v>5</v>
      </c>
      <c r="CX7052" s="174">
        <v>925.76260000000002</v>
      </c>
    </row>
    <row r="7053" spans="84:102" x14ac:dyDescent="0.25">
      <c r="CF7053" s="3" t="s">
        <v>3073</v>
      </c>
      <c r="CG7053" s="174">
        <v>1085</v>
      </c>
      <c r="CH7053" s="174">
        <v>134647</v>
      </c>
      <c r="CI7053" s="174">
        <v>5</v>
      </c>
      <c r="CJ7053" s="174">
        <v>925.66459999999995</v>
      </c>
      <c r="CK7053" s="174">
        <v>925.66459999999995</v>
      </c>
      <c r="CU7053" s="174">
        <v>1085</v>
      </c>
      <c r="CV7053" s="174">
        <v>134647</v>
      </c>
      <c r="CW7053" s="174">
        <v>5</v>
      </c>
      <c r="CX7053" s="174">
        <v>925.66459999999995</v>
      </c>
    </row>
    <row r="7054" spans="84:102" x14ac:dyDescent="0.25">
      <c r="CF7054" s="3" t="s">
        <v>3073</v>
      </c>
      <c r="CG7054" s="174">
        <v>87501</v>
      </c>
      <c r="CH7054" s="174">
        <v>631</v>
      </c>
      <c r="CI7054" s="174">
        <v>5</v>
      </c>
      <c r="CJ7054" s="174">
        <v>925.41459999999995</v>
      </c>
      <c r="CK7054" s="174">
        <v>925.41459999999995</v>
      </c>
      <c r="CU7054" s="174">
        <v>87501</v>
      </c>
      <c r="CV7054" s="174">
        <v>631</v>
      </c>
      <c r="CW7054" s="174">
        <v>5</v>
      </c>
      <c r="CX7054" s="174">
        <v>925.41459999999995</v>
      </c>
    </row>
    <row r="7055" spans="84:102" x14ac:dyDescent="0.25">
      <c r="CF7055" s="3" t="s">
        <v>3073</v>
      </c>
      <c r="CG7055" s="174">
        <v>650</v>
      </c>
      <c r="CH7055" s="174">
        <v>183844</v>
      </c>
      <c r="CI7055" s="174">
        <v>5</v>
      </c>
      <c r="CJ7055" s="174">
        <v>925.24519999999995</v>
      </c>
      <c r="CK7055" s="174">
        <v>925.24519999999995</v>
      </c>
      <c r="CU7055" s="174">
        <v>650</v>
      </c>
      <c r="CV7055" s="174">
        <v>183844</v>
      </c>
      <c r="CW7055" s="174">
        <v>5</v>
      </c>
      <c r="CX7055" s="174">
        <v>925.24519999999995</v>
      </c>
    </row>
    <row r="7056" spans="84:102" x14ac:dyDescent="0.25">
      <c r="CF7056" s="3" t="s">
        <v>3073</v>
      </c>
      <c r="CG7056" s="174">
        <v>72344</v>
      </c>
      <c r="CH7056" s="174">
        <v>1644</v>
      </c>
      <c r="CI7056" s="174">
        <v>5</v>
      </c>
      <c r="CJ7056" s="174">
        <v>924.92539999999997</v>
      </c>
      <c r="CK7056" s="174">
        <v>924.92539999999997</v>
      </c>
      <c r="CU7056" s="174">
        <v>72344</v>
      </c>
      <c r="CV7056" s="174">
        <v>1644</v>
      </c>
      <c r="CW7056" s="174">
        <v>5</v>
      </c>
      <c r="CX7056" s="174">
        <v>924.92539999999997</v>
      </c>
    </row>
    <row r="7057" spans="84:102" x14ac:dyDescent="0.25">
      <c r="CF7057" s="3" t="s">
        <v>3073</v>
      </c>
      <c r="CG7057" s="174">
        <v>78009</v>
      </c>
      <c r="CH7057" s="174">
        <v>389</v>
      </c>
      <c r="CI7057" s="174">
        <v>5</v>
      </c>
      <c r="CJ7057" s="174">
        <v>924.87080000000003</v>
      </c>
      <c r="CK7057" s="174">
        <v>924.87080000000003</v>
      </c>
      <c r="CU7057" s="174">
        <v>78009</v>
      </c>
      <c r="CV7057" s="174">
        <v>389</v>
      </c>
      <c r="CW7057" s="174">
        <v>5</v>
      </c>
      <c r="CX7057" s="174">
        <v>924.87080000000003</v>
      </c>
    </row>
    <row r="7058" spans="84:102" x14ac:dyDescent="0.25">
      <c r="CF7058" s="3" t="s">
        <v>3073</v>
      </c>
      <c r="CG7058" s="174">
        <v>83355</v>
      </c>
      <c r="CH7058" s="174">
        <v>455</v>
      </c>
      <c r="CI7058" s="174">
        <v>5</v>
      </c>
      <c r="CJ7058" s="174">
        <v>924.66300000000001</v>
      </c>
      <c r="CK7058" s="174">
        <v>924.66300000000001</v>
      </c>
      <c r="CU7058" s="174">
        <v>83355</v>
      </c>
      <c r="CV7058" s="174">
        <v>455</v>
      </c>
      <c r="CW7058" s="174">
        <v>5</v>
      </c>
      <c r="CX7058" s="174">
        <v>924.66300000000001</v>
      </c>
    </row>
    <row r="7059" spans="84:102" x14ac:dyDescent="0.25">
      <c r="CF7059" s="3" t="s">
        <v>3073</v>
      </c>
      <c r="CG7059" s="174">
        <v>101</v>
      </c>
      <c r="CH7059" s="174">
        <v>65135</v>
      </c>
      <c r="CI7059" s="174">
        <v>5</v>
      </c>
      <c r="CJ7059" s="174">
        <v>924.60069999999996</v>
      </c>
      <c r="CK7059" s="174">
        <v>924.60069999999996</v>
      </c>
      <c r="CU7059" s="174">
        <v>101</v>
      </c>
      <c r="CV7059" s="174">
        <v>65135</v>
      </c>
      <c r="CW7059" s="174">
        <v>5</v>
      </c>
      <c r="CX7059" s="174">
        <v>924.60069999999996</v>
      </c>
    </row>
    <row r="7060" spans="84:102" x14ac:dyDescent="0.25">
      <c r="CF7060" s="3" t="s">
        <v>3073</v>
      </c>
      <c r="CG7060" s="174">
        <v>1202</v>
      </c>
      <c r="CH7060" s="174">
        <v>133904</v>
      </c>
      <c r="CI7060" s="174">
        <v>5</v>
      </c>
      <c r="CJ7060" s="174">
        <v>924.55640000000005</v>
      </c>
      <c r="CK7060" s="174">
        <v>924.55640000000005</v>
      </c>
      <c r="CU7060" s="174">
        <v>1202</v>
      </c>
      <c r="CV7060" s="174">
        <v>133904</v>
      </c>
      <c r="CW7060" s="174">
        <v>5</v>
      </c>
      <c r="CX7060" s="174">
        <v>924.55640000000005</v>
      </c>
    </row>
    <row r="7061" spans="84:102" x14ac:dyDescent="0.25">
      <c r="CF7061" s="3" t="s">
        <v>3073</v>
      </c>
      <c r="CG7061" s="174">
        <v>71143</v>
      </c>
      <c r="CH7061" s="174">
        <v>236</v>
      </c>
      <c r="CI7061" s="174">
        <v>5</v>
      </c>
      <c r="CJ7061" s="174">
        <v>924.48860000000002</v>
      </c>
      <c r="CK7061" s="174">
        <v>924.48860000000002</v>
      </c>
      <c r="CU7061" s="174">
        <v>71143</v>
      </c>
      <c r="CV7061" s="174">
        <v>236</v>
      </c>
      <c r="CW7061" s="174">
        <v>5</v>
      </c>
      <c r="CX7061" s="174">
        <v>924.48860000000002</v>
      </c>
    </row>
    <row r="7062" spans="84:102" x14ac:dyDescent="0.25">
      <c r="CF7062" s="3" t="s">
        <v>3073</v>
      </c>
      <c r="CG7062" s="174">
        <v>1525</v>
      </c>
      <c r="CH7062" s="174">
        <v>88281</v>
      </c>
      <c r="CI7062" s="174">
        <v>5</v>
      </c>
      <c r="CJ7062" s="174">
        <v>924.45759999999996</v>
      </c>
      <c r="CK7062" s="174">
        <v>924.45759999999996</v>
      </c>
      <c r="CU7062" s="174">
        <v>1525</v>
      </c>
      <c r="CV7062" s="174">
        <v>88281</v>
      </c>
      <c r="CW7062" s="174">
        <v>5</v>
      </c>
      <c r="CX7062" s="174">
        <v>924.45759999999996</v>
      </c>
    </row>
    <row r="7063" spans="84:102" x14ac:dyDescent="0.25">
      <c r="CF7063" s="3" t="s">
        <v>3073</v>
      </c>
      <c r="CG7063" s="174">
        <v>96315</v>
      </c>
      <c r="CH7063" s="174">
        <v>1978</v>
      </c>
      <c r="CI7063" s="174">
        <v>5</v>
      </c>
      <c r="CJ7063" s="174">
        <v>924.29380000000003</v>
      </c>
      <c r="CK7063" s="174">
        <v>924.29380000000003</v>
      </c>
      <c r="CU7063" s="174">
        <v>96315</v>
      </c>
      <c r="CV7063" s="174">
        <v>1978</v>
      </c>
      <c r="CW7063" s="174">
        <v>5</v>
      </c>
      <c r="CX7063" s="174">
        <v>924.29380000000003</v>
      </c>
    </row>
    <row r="7064" spans="84:102" x14ac:dyDescent="0.25">
      <c r="CF7064" s="3" t="s">
        <v>3073</v>
      </c>
      <c r="CG7064" s="174">
        <v>1052</v>
      </c>
      <c r="CH7064" s="174">
        <v>198783</v>
      </c>
      <c r="CI7064" s="174">
        <v>5</v>
      </c>
      <c r="CJ7064" s="174">
        <v>924.22400000000005</v>
      </c>
      <c r="CK7064" s="174">
        <v>924.22400000000005</v>
      </c>
      <c r="CU7064" s="174">
        <v>1052</v>
      </c>
      <c r="CV7064" s="174">
        <v>198783</v>
      </c>
      <c r="CW7064" s="174">
        <v>5</v>
      </c>
      <c r="CX7064" s="174">
        <v>924.22400000000005</v>
      </c>
    </row>
    <row r="7065" spans="84:102" x14ac:dyDescent="0.25">
      <c r="CF7065" s="3" t="s">
        <v>3073</v>
      </c>
      <c r="CG7065" s="174">
        <v>69486</v>
      </c>
      <c r="CH7065" s="174">
        <v>177</v>
      </c>
      <c r="CI7065" s="174">
        <v>5</v>
      </c>
      <c r="CJ7065" s="174">
        <v>924.20029999999997</v>
      </c>
      <c r="CK7065" s="174">
        <v>924.20029999999997</v>
      </c>
      <c r="CU7065" s="174">
        <v>69486</v>
      </c>
      <c r="CV7065" s="174">
        <v>177</v>
      </c>
      <c r="CW7065" s="174">
        <v>5</v>
      </c>
      <c r="CX7065" s="174">
        <v>924.20029999999997</v>
      </c>
    </row>
    <row r="7066" spans="84:102" x14ac:dyDescent="0.25">
      <c r="CF7066" s="3" t="s">
        <v>3073</v>
      </c>
      <c r="CG7066" s="174">
        <v>2026</v>
      </c>
      <c r="CH7066" s="174">
        <v>131697</v>
      </c>
      <c r="CI7066" s="174">
        <v>5</v>
      </c>
      <c r="CJ7066" s="174">
        <v>924.08780000000002</v>
      </c>
      <c r="CK7066" s="174">
        <v>924.08780000000002</v>
      </c>
      <c r="CU7066" s="174">
        <v>2026</v>
      </c>
      <c r="CV7066" s="174">
        <v>131697</v>
      </c>
      <c r="CW7066" s="174">
        <v>5</v>
      </c>
      <c r="CX7066" s="174">
        <v>924.08780000000002</v>
      </c>
    </row>
    <row r="7067" spans="84:102" x14ac:dyDescent="0.25">
      <c r="CF7067" s="3" t="s">
        <v>3073</v>
      </c>
      <c r="CG7067" s="174">
        <v>168980</v>
      </c>
      <c r="CH7067" s="174">
        <v>3054</v>
      </c>
      <c r="CI7067" s="174">
        <v>5</v>
      </c>
      <c r="CJ7067" s="174">
        <v>924.04420000000005</v>
      </c>
      <c r="CK7067" s="174">
        <v>924.04420000000005</v>
      </c>
      <c r="CU7067" s="174">
        <v>168980</v>
      </c>
      <c r="CV7067" s="174">
        <v>3054</v>
      </c>
      <c r="CW7067" s="174">
        <v>5</v>
      </c>
      <c r="CX7067" s="174">
        <v>924.04420000000005</v>
      </c>
    </row>
    <row r="7068" spans="84:102" x14ac:dyDescent="0.25">
      <c r="CF7068" s="3" t="s">
        <v>3073</v>
      </c>
      <c r="CG7068" s="174">
        <v>3064</v>
      </c>
      <c r="CH7068" s="174">
        <v>168855</v>
      </c>
      <c r="CI7068" s="174">
        <v>5</v>
      </c>
      <c r="CJ7068" s="174">
        <v>923.89949999999999</v>
      </c>
      <c r="CK7068" s="174">
        <v>923.89949999999999</v>
      </c>
      <c r="CU7068" s="174">
        <v>3064</v>
      </c>
      <c r="CV7068" s="174">
        <v>168855</v>
      </c>
      <c r="CW7068" s="174">
        <v>5</v>
      </c>
      <c r="CX7068" s="174">
        <v>923.89949999999999</v>
      </c>
    </row>
    <row r="7069" spans="84:102" x14ac:dyDescent="0.25">
      <c r="CF7069" s="3" t="s">
        <v>3073</v>
      </c>
      <c r="CG7069" s="174">
        <v>3383</v>
      </c>
      <c r="CH7069" s="174">
        <v>170900</v>
      </c>
      <c r="CI7069" s="174">
        <v>5</v>
      </c>
      <c r="CJ7069" s="174">
        <v>923.86599999999999</v>
      </c>
      <c r="CK7069" s="174">
        <v>923.86599999999999</v>
      </c>
      <c r="CU7069" s="174">
        <v>3383</v>
      </c>
      <c r="CV7069" s="174">
        <v>170900</v>
      </c>
      <c r="CW7069" s="174">
        <v>5</v>
      </c>
      <c r="CX7069" s="174">
        <v>923.86599999999999</v>
      </c>
    </row>
    <row r="7070" spans="84:102" x14ac:dyDescent="0.25">
      <c r="CF7070" s="3" t="s">
        <v>3073</v>
      </c>
      <c r="CG7070" s="174">
        <v>83529</v>
      </c>
      <c r="CH7070" s="174">
        <v>454</v>
      </c>
      <c r="CI7070" s="174">
        <v>5</v>
      </c>
      <c r="CJ7070" s="174">
        <v>923.84720000000004</v>
      </c>
      <c r="CK7070" s="174">
        <v>923.84720000000004</v>
      </c>
      <c r="CU7070" s="174">
        <v>83529</v>
      </c>
      <c r="CV7070" s="174">
        <v>454</v>
      </c>
      <c r="CW7070" s="174">
        <v>5</v>
      </c>
      <c r="CX7070" s="174">
        <v>923.84720000000004</v>
      </c>
    </row>
    <row r="7071" spans="84:102" x14ac:dyDescent="0.25">
      <c r="CF7071" s="3" t="s">
        <v>3073</v>
      </c>
      <c r="CG7071" s="174">
        <v>2541</v>
      </c>
      <c r="CH7071" s="174">
        <v>42507</v>
      </c>
      <c r="CI7071" s="174">
        <v>5</v>
      </c>
      <c r="CJ7071" s="174">
        <v>923.73379999999997</v>
      </c>
      <c r="CK7071" s="174">
        <v>923.73379999999997</v>
      </c>
      <c r="CU7071" s="174">
        <v>2541</v>
      </c>
      <c r="CV7071" s="174">
        <v>42507</v>
      </c>
      <c r="CW7071" s="174">
        <v>5</v>
      </c>
      <c r="CX7071" s="174">
        <v>923.73379999999997</v>
      </c>
    </row>
    <row r="7072" spans="84:102" x14ac:dyDescent="0.25">
      <c r="CF7072" s="3" t="s">
        <v>3073</v>
      </c>
      <c r="CG7072" s="174">
        <v>1119</v>
      </c>
      <c r="CH7072" s="174">
        <v>139078</v>
      </c>
      <c r="CI7072" s="174">
        <v>5</v>
      </c>
      <c r="CJ7072" s="174">
        <v>923.64570000000003</v>
      </c>
      <c r="CK7072" s="174">
        <v>923.64570000000003</v>
      </c>
      <c r="CU7072" s="174">
        <v>1119</v>
      </c>
      <c r="CV7072" s="174">
        <v>139078</v>
      </c>
      <c r="CW7072" s="174">
        <v>5</v>
      </c>
      <c r="CX7072" s="174">
        <v>923.64570000000003</v>
      </c>
    </row>
    <row r="7073" spans="84:102" x14ac:dyDescent="0.25">
      <c r="CF7073" s="3" t="s">
        <v>3073</v>
      </c>
      <c r="CG7073" s="174">
        <v>31490</v>
      </c>
      <c r="CH7073" s="174">
        <v>2408</v>
      </c>
      <c r="CI7073" s="174">
        <v>5</v>
      </c>
      <c r="CJ7073" s="174">
        <v>923.63840000000005</v>
      </c>
      <c r="CK7073" s="174">
        <v>923.63840000000005</v>
      </c>
      <c r="CU7073" s="174">
        <v>31490</v>
      </c>
      <c r="CV7073" s="174">
        <v>2408</v>
      </c>
      <c r="CW7073" s="174">
        <v>5</v>
      </c>
      <c r="CX7073" s="174">
        <v>923.63840000000005</v>
      </c>
    </row>
    <row r="7074" spans="84:102" x14ac:dyDescent="0.25">
      <c r="CF7074" s="3" t="s">
        <v>3073</v>
      </c>
      <c r="CG7074" s="174">
        <v>87280</v>
      </c>
      <c r="CH7074" s="174">
        <v>3576</v>
      </c>
      <c r="CI7074" s="174">
        <v>5</v>
      </c>
      <c r="CJ7074" s="174">
        <v>923.36739999999998</v>
      </c>
      <c r="CK7074" s="174">
        <v>923.36739999999998</v>
      </c>
      <c r="CU7074" s="174">
        <v>87280</v>
      </c>
      <c r="CV7074" s="174">
        <v>3576</v>
      </c>
      <c r="CW7074" s="174">
        <v>5</v>
      </c>
      <c r="CX7074" s="174">
        <v>923.36739999999998</v>
      </c>
    </row>
    <row r="7075" spans="84:102" x14ac:dyDescent="0.25">
      <c r="CF7075" s="3" t="s">
        <v>3073</v>
      </c>
      <c r="CG7075" s="174">
        <v>2509</v>
      </c>
      <c r="CH7075" s="174">
        <v>39603</v>
      </c>
      <c r="CI7075" s="174">
        <v>5</v>
      </c>
      <c r="CJ7075" s="174">
        <v>923.27509999999995</v>
      </c>
      <c r="CK7075" s="174">
        <v>923.27509999999995</v>
      </c>
      <c r="CU7075" s="174">
        <v>2509</v>
      </c>
      <c r="CV7075" s="174">
        <v>39603</v>
      </c>
      <c r="CW7075" s="174">
        <v>5</v>
      </c>
      <c r="CX7075" s="174">
        <v>923.27509999999995</v>
      </c>
    </row>
    <row r="7076" spans="84:102" x14ac:dyDescent="0.25">
      <c r="CF7076" s="3" t="s">
        <v>3073</v>
      </c>
      <c r="CG7076" s="174">
        <v>75586</v>
      </c>
      <c r="CH7076" s="174">
        <v>1635</v>
      </c>
      <c r="CI7076" s="174">
        <v>5</v>
      </c>
      <c r="CJ7076" s="174">
        <v>923.2586</v>
      </c>
      <c r="CK7076" s="174">
        <v>923.2586</v>
      </c>
      <c r="CU7076" s="174">
        <v>75586</v>
      </c>
      <c r="CV7076" s="174">
        <v>1635</v>
      </c>
      <c r="CW7076" s="174">
        <v>5</v>
      </c>
      <c r="CX7076" s="174">
        <v>923.2586</v>
      </c>
    </row>
    <row r="7077" spans="84:102" x14ac:dyDescent="0.25">
      <c r="CF7077" s="3" t="s">
        <v>3073</v>
      </c>
      <c r="CG7077" s="174">
        <v>172026</v>
      </c>
      <c r="CH7077" s="174">
        <v>3384</v>
      </c>
      <c r="CI7077" s="174">
        <v>5</v>
      </c>
      <c r="CJ7077" s="174">
        <v>923.16499999999996</v>
      </c>
      <c r="CK7077" s="174">
        <v>923.16499999999996</v>
      </c>
      <c r="CU7077" s="174">
        <v>172026</v>
      </c>
      <c r="CV7077" s="174">
        <v>3384</v>
      </c>
      <c r="CW7077" s="174">
        <v>5</v>
      </c>
      <c r="CX7077" s="174">
        <v>923.16499999999996</v>
      </c>
    </row>
    <row r="7078" spans="84:102" x14ac:dyDescent="0.25">
      <c r="CF7078" s="3" t="s">
        <v>3073</v>
      </c>
      <c r="CG7078" s="174">
        <v>85237</v>
      </c>
      <c r="CH7078" s="174">
        <v>479</v>
      </c>
      <c r="CI7078" s="174">
        <v>5</v>
      </c>
      <c r="CJ7078" s="174">
        <v>922.94090000000006</v>
      </c>
      <c r="CK7078" s="174">
        <v>922.94090000000006</v>
      </c>
      <c r="CU7078" s="174">
        <v>85237</v>
      </c>
      <c r="CV7078" s="174">
        <v>479</v>
      </c>
      <c r="CW7078" s="174">
        <v>5</v>
      </c>
      <c r="CX7078" s="174">
        <v>922.94090000000006</v>
      </c>
    </row>
    <row r="7079" spans="84:102" x14ac:dyDescent="0.25">
      <c r="CF7079" s="3" t="s">
        <v>3073</v>
      </c>
      <c r="CG7079" s="174">
        <v>2360</v>
      </c>
      <c r="CH7079" s="174">
        <v>24098</v>
      </c>
      <c r="CI7079" s="174">
        <v>5</v>
      </c>
      <c r="CJ7079" s="174">
        <v>922.89620000000002</v>
      </c>
      <c r="CK7079" s="174">
        <v>922.89620000000002</v>
      </c>
      <c r="CU7079" s="174">
        <v>2360</v>
      </c>
      <c r="CV7079" s="174">
        <v>24098</v>
      </c>
      <c r="CW7079" s="174">
        <v>5</v>
      </c>
      <c r="CX7079" s="174">
        <v>922.89620000000002</v>
      </c>
    </row>
    <row r="7080" spans="84:102" x14ac:dyDescent="0.25">
      <c r="CF7080" s="3" t="s">
        <v>3073</v>
      </c>
      <c r="CG7080" s="174">
        <v>58859</v>
      </c>
      <c r="CH7080" s="174">
        <v>5</v>
      </c>
      <c r="CI7080" s="174">
        <v>5</v>
      </c>
      <c r="CJ7080" s="174">
        <v>922.68889999999999</v>
      </c>
      <c r="CK7080" s="174">
        <v>922.68889999999999</v>
      </c>
      <c r="CU7080" s="174">
        <v>58859</v>
      </c>
      <c r="CV7080" s="174">
        <v>5</v>
      </c>
      <c r="CW7080" s="174">
        <v>5</v>
      </c>
      <c r="CX7080" s="174">
        <v>922.68889999999999</v>
      </c>
    </row>
    <row r="7081" spans="84:102" x14ac:dyDescent="0.25">
      <c r="CF7081" s="3" t="s">
        <v>3073</v>
      </c>
      <c r="CG7081" s="174">
        <v>111283</v>
      </c>
      <c r="CH7081" s="174">
        <v>918</v>
      </c>
      <c r="CI7081" s="174">
        <v>5</v>
      </c>
      <c r="CJ7081" s="174">
        <v>922.68089999999995</v>
      </c>
      <c r="CK7081" s="174">
        <v>922.68089999999995</v>
      </c>
      <c r="CU7081" s="174">
        <v>111283</v>
      </c>
      <c r="CV7081" s="174">
        <v>918</v>
      </c>
      <c r="CW7081" s="174">
        <v>5</v>
      </c>
      <c r="CX7081" s="174">
        <v>922.68089999999995</v>
      </c>
    </row>
    <row r="7082" spans="84:102" x14ac:dyDescent="0.25">
      <c r="CF7082" s="3" t="s">
        <v>3073</v>
      </c>
      <c r="CG7082" s="174">
        <v>1861</v>
      </c>
      <c r="CH7082" s="174">
        <v>55842</v>
      </c>
      <c r="CI7082" s="174">
        <v>5</v>
      </c>
      <c r="CJ7082" s="174">
        <v>922.59270000000004</v>
      </c>
      <c r="CK7082" s="174">
        <v>922.59270000000004</v>
      </c>
      <c r="CU7082" s="174">
        <v>1861</v>
      </c>
      <c r="CV7082" s="174">
        <v>55842</v>
      </c>
      <c r="CW7082" s="174">
        <v>5</v>
      </c>
      <c r="CX7082" s="174">
        <v>922.59270000000004</v>
      </c>
    </row>
    <row r="7083" spans="84:102" x14ac:dyDescent="0.25">
      <c r="CF7083" s="3" t="s">
        <v>3073</v>
      </c>
      <c r="CG7083" s="174">
        <v>2071</v>
      </c>
      <c r="CH7083" s="174">
        <v>157345</v>
      </c>
      <c r="CI7083" s="174">
        <v>5</v>
      </c>
      <c r="CJ7083" s="174">
        <v>922.34659999999997</v>
      </c>
      <c r="CK7083" s="174">
        <v>922.34659999999997</v>
      </c>
      <c r="CU7083" s="174">
        <v>2071</v>
      </c>
      <c r="CV7083" s="174">
        <v>157345</v>
      </c>
      <c r="CW7083" s="174">
        <v>5</v>
      </c>
      <c r="CX7083" s="174">
        <v>922.34659999999997</v>
      </c>
    </row>
    <row r="7084" spans="84:102" x14ac:dyDescent="0.25">
      <c r="CF7084" s="3" t="s">
        <v>3073</v>
      </c>
      <c r="CG7084" s="174">
        <v>87006</v>
      </c>
      <c r="CH7084" s="174">
        <v>612</v>
      </c>
      <c r="CI7084" s="174">
        <v>5</v>
      </c>
      <c r="CJ7084" s="174">
        <v>922.32439999999997</v>
      </c>
      <c r="CK7084" s="174">
        <v>922.32439999999997</v>
      </c>
      <c r="CU7084" s="174">
        <v>87006</v>
      </c>
      <c r="CV7084" s="174">
        <v>612</v>
      </c>
      <c r="CW7084" s="174">
        <v>5</v>
      </c>
      <c r="CX7084" s="174">
        <v>922.32439999999997</v>
      </c>
    </row>
    <row r="7085" spans="84:102" x14ac:dyDescent="0.25">
      <c r="CF7085" s="3" t="s">
        <v>3073</v>
      </c>
      <c r="CG7085" s="174">
        <v>351</v>
      </c>
      <c r="CH7085" s="174">
        <v>78423</v>
      </c>
      <c r="CI7085" s="174">
        <v>5</v>
      </c>
      <c r="CJ7085" s="174">
        <v>921.89890000000003</v>
      </c>
      <c r="CK7085" s="174">
        <v>921.89890000000003</v>
      </c>
      <c r="CU7085" s="174">
        <v>351</v>
      </c>
      <c r="CV7085" s="174">
        <v>78423</v>
      </c>
      <c r="CW7085" s="174">
        <v>5</v>
      </c>
      <c r="CX7085" s="174">
        <v>921.89890000000003</v>
      </c>
    </row>
    <row r="7086" spans="84:102" x14ac:dyDescent="0.25">
      <c r="CF7086" s="3" t="s">
        <v>3073</v>
      </c>
      <c r="CG7086" s="174">
        <v>2585</v>
      </c>
      <c r="CH7086" s="174">
        <v>42601</v>
      </c>
      <c r="CI7086" s="174">
        <v>5</v>
      </c>
      <c r="CJ7086" s="174">
        <v>921.83950000000004</v>
      </c>
      <c r="CK7086" s="174">
        <v>921.83950000000004</v>
      </c>
      <c r="CU7086" s="174">
        <v>2585</v>
      </c>
      <c r="CV7086" s="174">
        <v>42601</v>
      </c>
      <c r="CW7086" s="174">
        <v>5</v>
      </c>
      <c r="CX7086" s="174">
        <v>921.83950000000004</v>
      </c>
    </row>
    <row r="7087" spans="84:102" x14ac:dyDescent="0.25">
      <c r="CF7087" s="3" t="s">
        <v>3073</v>
      </c>
      <c r="CG7087" s="174">
        <v>69381</v>
      </c>
      <c r="CH7087" s="174">
        <v>171</v>
      </c>
      <c r="CI7087" s="174">
        <v>5</v>
      </c>
      <c r="CJ7087" s="174">
        <v>921.7758</v>
      </c>
      <c r="CK7087" s="174">
        <v>921.7758</v>
      </c>
      <c r="CU7087" s="174">
        <v>69381</v>
      </c>
      <c r="CV7087" s="174">
        <v>171</v>
      </c>
      <c r="CW7087" s="174">
        <v>5</v>
      </c>
      <c r="CX7087" s="174">
        <v>921.7758</v>
      </c>
    </row>
    <row r="7088" spans="84:102" x14ac:dyDescent="0.25">
      <c r="CF7088" s="3" t="s">
        <v>3073</v>
      </c>
      <c r="CG7088" s="174">
        <v>149856</v>
      </c>
      <c r="CH7088" s="174">
        <v>2834</v>
      </c>
      <c r="CI7088" s="174">
        <v>5</v>
      </c>
      <c r="CJ7088" s="174">
        <v>921.6508</v>
      </c>
      <c r="CK7088" s="174">
        <v>921.6508</v>
      </c>
      <c r="CU7088" s="174">
        <v>149856</v>
      </c>
      <c r="CV7088" s="174">
        <v>2834</v>
      </c>
      <c r="CW7088" s="174">
        <v>5</v>
      </c>
      <c r="CX7088" s="174">
        <v>921.6508</v>
      </c>
    </row>
    <row r="7089" spans="84:102" x14ac:dyDescent="0.25">
      <c r="CF7089" s="3" t="s">
        <v>3073</v>
      </c>
      <c r="CG7089" s="174">
        <v>554</v>
      </c>
      <c r="CH7089" s="174">
        <v>83778</v>
      </c>
      <c r="CI7089" s="174">
        <v>5</v>
      </c>
      <c r="CJ7089" s="174">
        <v>921.53779999999995</v>
      </c>
      <c r="CK7089" s="174">
        <v>921.53779999999995</v>
      </c>
      <c r="CU7089" s="174">
        <v>554</v>
      </c>
      <c r="CV7089" s="174">
        <v>83778</v>
      </c>
      <c r="CW7089" s="174">
        <v>5</v>
      </c>
      <c r="CX7089" s="174">
        <v>921.53779999999995</v>
      </c>
    </row>
    <row r="7090" spans="84:102" x14ac:dyDescent="0.25">
      <c r="CF7090" s="3" t="s">
        <v>3073</v>
      </c>
      <c r="CG7090" s="174">
        <v>1593</v>
      </c>
      <c r="CH7090" s="174">
        <v>81713</v>
      </c>
      <c r="CI7090" s="174">
        <v>5</v>
      </c>
      <c r="CJ7090" s="174">
        <v>921.45529999999997</v>
      </c>
      <c r="CK7090" s="174">
        <v>921.45529999999997</v>
      </c>
      <c r="CU7090" s="174">
        <v>1593</v>
      </c>
      <c r="CV7090" s="174">
        <v>81713</v>
      </c>
      <c r="CW7090" s="174">
        <v>5</v>
      </c>
      <c r="CX7090" s="174">
        <v>921.45529999999997</v>
      </c>
    </row>
    <row r="7091" spans="84:102" x14ac:dyDescent="0.25">
      <c r="CF7091" s="3" t="s">
        <v>3073</v>
      </c>
      <c r="CG7091" s="174">
        <v>146039</v>
      </c>
      <c r="CH7091" s="174">
        <v>2779</v>
      </c>
      <c r="CI7091" s="174">
        <v>5</v>
      </c>
      <c r="CJ7091" s="174">
        <v>921.22709999999995</v>
      </c>
      <c r="CK7091" s="174">
        <v>921.22709999999995</v>
      </c>
      <c r="CU7091" s="174">
        <v>146039</v>
      </c>
      <c r="CV7091" s="174">
        <v>2779</v>
      </c>
      <c r="CW7091" s="174">
        <v>5</v>
      </c>
      <c r="CX7091" s="174">
        <v>921.22709999999995</v>
      </c>
    </row>
    <row r="7092" spans="84:102" x14ac:dyDescent="0.25">
      <c r="CF7092" s="3" t="s">
        <v>3073</v>
      </c>
      <c r="CG7092" s="174">
        <v>1259</v>
      </c>
      <c r="CH7092" s="174">
        <v>185069</v>
      </c>
      <c r="CI7092" s="174">
        <v>5</v>
      </c>
      <c r="CJ7092" s="174">
        <v>921.11659999999995</v>
      </c>
      <c r="CK7092" s="174">
        <v>921.11659999999995</v>
      </c>
      <c r="CU7092" s="174">
        <v>1259</v>
      </c>
      <c r="CV7092" s="174">
        <v>185069</v>
      </c>
      <c r="CW7092" s="174">
        <v>5</v>
      </c>
      <c r="CX7092" s="174">
        <v>921.11659999999995</v>
      </c>
    </row>
    <row r="7093" spans="84:102" x14ac:dyDescent="0.25">
      <c r="CF7093" s="3" t="s">
        <v>3073</v>
      </c>
      <c r="CG7093" s="174">
        <v>139054</v>
      </c>
      <c r="CH7093" s="174">
        <v>1114</v>
      </c>
      <c r="CI7093" s="174">
        <v>5</v>
      </c>
      <c r="CJ7093" s="174">
        <v>920.89430000000004</v>
      </c>
      <c r="CK7093" s="174">
        <v>920.89430000000004</v>
      </c>
      <c r="CU7093" s="174">
        <v>139054</v>
      </c>
      <c r="CV7093" s="174">
        <v>1114</v>
      </c>
      <c r="CW7093" s="174">
        <v>5</v>
      </c>
      <c r="CX7093" s="174">
        <v>920.89430000000004</v>
      </c>
    </row>
    <row r="7094" spans="84:102" x14ac:dyDescent="0.25">
      <c r="CF7094" s="3" t="s">
        <v>3073</v>
      </c>
      <c r="CG7094" s="174">
        <v>1016</v>
      </c>
      <c r="CH7094" s="174">
        <v>118095</v>
      </c>
      <c r="CI7094" s="174">
        <v>5</v>
      </c>
      <c r="CJ7094" s="174">
        <v>920.78470000000004</v>
      </c>
      <c r="CK7094" s="174">
        <v>920.78470000000004</v>
      </c>
      <c r="CU7094" s="174">
        <v>1016</v>
      </c>
      <c r="CV7094" s="174">
        <v>118095</v>
      </c>
      <c r="CW7094" s="174">
        <v>5</v>
      </c>
      <c r="CX7094" s="174">
        <v>920.78470000000004</v>
      </c>
    </row>
    <row r="7095" spans="84:102" x14ac:dyDescent="0.25">
      <c r="CF7095" s="3" t="s">
        <v>3073</v>
      </c>
      <c r="CG7095" s="174">
        <v>65062</v>
      </c>
      <c r="CH7095" s="174">
        <v>68</v>
      </c>
      <c r="CI7095" s="174">
        <v>5</v>
      </c>
      <c r="CJ7095" s="174">
        <v>920.71820000000002</v>
      </c>
      <c r="CK7095" s="174">
        <v>920.71820000000002</v>
      </c>
      <c r="CU7095" s="174">
        <v>65062</v>
      </c>
      <c r="CV7095" s="174">
        <v>68</v>
      </c>
      <c r="CW7095" s="174">
        <v>5</v>
      </c>
      <c r="CX7095" s="174">
        <v>920.71820000000002</v>
      </c>
    </row>
    <row r="7096" spans="84:102" x14ac:dyDescent="0.25">
      <c r="CF7096" s="3" t="s">
        <v>3073</v>
      </c>
      <c r="CG7096" s="174">
        <v>229</v>
      </c>
      <c r="CH7096" s="174">
        <v>70305</v>
      </c>
      <c r="CI7096" s="174">
        <v>5</v>
      </c>
      <c r="CJ7096" s="174">
        <v>920.60019999999997</v>
      </c>
      <c r="CK7096" s="174">
        <v>920.60019999999997</v>
      </c>
      <c r="CU7096" s="174">
        <v>229</v>
      </c>
      <c r="CV7096" s="174">
        <v>70305</v>
      </c>
      <c r="CW7096" s="174">
        <v>5</v>
      </c>
      <c r="CX7096" s="174">
        <v>920.60019999999997</v>
      </c>
    </row>
    <row r="7097" spans="84:102" x14ac:dyDescent="0.25">
      <c r="CF7097" s="3" t="s">
        <v>3073</v>
      </c>
      <c r="CG7097" s="174">
        <v>114439</v>
      </c>
      <c r="CH7097" s="174">
        <v>1366</v>
      </c>
      <c r="CI7097" s="174">
        <v>5</v>
      </c>
      <c r="CJ7097" s="174">
        <v>920.55880000000002</v>
      </c>
      <c r="CK7097" s="174">
        <v>920.55880000000002</v>
      </c>
      <c r="CU7097" s="174">
        <v>114439</v>
      </c>
      <c r="CV7097" s="174">
        <v>1366</v>
      </c>
      <c r="CW7097" s="174">
        <v>5</v>
      </c>
      <c r="CX7097" s="174">
        <v>920.55880000000002</v>
      </c>
    </row>
    <row r="7098" spans="84:102" x14ac:dyDescent="0.25">
      <c r="CF7098" s="3" t="s">
        <v>3073</v>
      </c>
      <c r="CG7098" s="174">
        <v>3624</v>
      </c>
      <c r="CH7098" s="174">
        <v>92987</v>
      </c>
      <c r="CI7098" s="174">
        <v>5</v>
      </c>
      <c r="CJ7098" s="174">
        <v>920.55870000000004</v>
      </c>
      <c r="CK7098" s="174">
        <v>920.55870000000004</v>
      </c>
      <c r="CU7098" s="174">
        <v>3624</v>
      </c>
      <c r="CV7098" s="174">
        <v>92987</v>
      </c>
      <c r="CW7098" s="174">
        <v>5</v>
      </c>
      <c r="CX7098" s="174">
        <v>920.55870000000004</v>
      </c>
    </row>
    <row r="7099" spans="84:102" x14ac:dyDescent="0.25">
      <c r="CF7099" s="3" t="s">
        <v>3073</v>
      </c>
      <c r="CG7099" s="174">
        <v>70364</v>
      </c>
      <c r="CH7099" s="174">
        <v>1656</v>
      </c>
      <c r="CI7099" s="174">
        <v>5</v>
      </c>
      <c r="CJ7099" s="174">
        <v>920.54349999999999</v>
      </c>
      <c r="CK7099" s="174">
        <v>920.54349999999999</v>
      </c>
      <c r="CU7099" s="174">
        <v>70364</v>
      </c>
      <c r="CV7099" s="174">
        <v>1656</v>
      </c>
      <c r="CW7099" s="174">
        <v>5</v>
      </c>
      <c r="CX7099" s="174">
        <v>920.54349999999999</v>
      </c>
    </row>
    <row r="7100" spans="84:102" x14ac:dyDescent="0.25">
      <c r="CF7100" s="3" t="s">
        <v>3073</v>
      </c>
      <c r="CG7100" s="174">
        <v>36161</v>
      </c>
      <c r="CH7100" s="174">
        <v>2451</v>
      </c>
      <c r="CI7100" s="174">
        <v>5</v>
      </c>
      <c r="CJ7100" s="174">
        <v>920.4828</v>
      </c>
      <c r="CK7100" s="174">
        <v>920.4828</v>
      </c>
      <c r="CU7100" s="174">
        <v>36161</v>
      </c>
      <c r="CV7100" s="174">
        <v>2451</v>
      </c>
      <c r="CW7100" s="174">
        <v>5</v>
      </c>
      <c r="CX7100" s="174">
        <v>920.4828</v>
      </c>
    </row>
    <row r="7101" spans="84:102" x14ac:dyDescent="0.25">
      <c r="CF7101" s="3" t="s">
        <v>3073</v>
      </c>
      <c r="CG7101" s="174">
        <v>1139</v>
      </c>
      <c r="CH7101" s="174">
        <v>142445</v>
      </c>
      <c r="CI7101" s="174">
        <v>5</v>
      </c>
      <c r="CJ7101" s="174">
        <v>920.25300000000004</v>
      </c>
      <c r="CK7101" s="174">
        <v>920.25300000000004</v>
      </c>
      <c r="CU7101" s="174">
        <v>1139</v>
      </c>
      <c r="CV7101" s="174">
        <v>142445</v>
      </c>
      <c r="CW7101" s="174">
        <v>5</v>
      </c>
      <c r="CX7101" s="174">
        <v>920.25300000000004</v>
      </c>
    </row>
    <row r="7102" spans="84:102" x14ac:dyDescent="0.25">
      <c r="CF7102" s="3" t="s">
        <v>3073</v>
      </c>
      <c r="CG7102" s="174">
        <v>2595</v>
      </c>
      <c r="CH7102" s="174">
        <v>42436</v>
      </c>
      <c r="CI7102" s="174">
        <v>5</v>
      </c>
      <c r="CJ7102" s="174">
        <v>919.76969999999994</v>
      </c>
      <c r="CK7102" s="174">
        <v>919.76969999999994</v>
      </c>
      <c r="CU7102" s="174">
        <v>2595</v>
      </c>
      <c r="CV7102" s="174">
        <v>42436</v>
      </c>
      <c r="CW7102" s="174">
        <v>5</v>
      </c>
      <c r="CX7102" s="174">
        <v>919.76969999999994</v>
      </c>
    </row>
    <row r="7103" spans="84:102" x14ac:dyDescent="0.25">
      <c r="CF7103" s="3" t="s">
        <v>3073</v>
      </c>
      <c r="CG7103" s="174">
        <v>3180</v>
      </c>
      <c r="CH7103" s="174">
        <v>153336</v>
      </c>
      <c r="CI7103" s="174">
        <v>5</v>
      </c>
      <c r="CJ7103" s="174">
        <v>919.72889999999995</v>
      </c>
      <c r="CK7103" s="174">
        <v>919.72889999999995</v>
      </c>
      <c r="CU7103" s="174">
        <v>3180</v>
      </c>
      <c r="CV7103" s="174">
        <v>153336</v>
      </c>
      <c r="CW7103" s="174">
        <v>5</v>
      </c>
      <c r="CX7103" s="174">
        <v>919.72889999999995</v>
      </c>
    </row>
    <row r="7104" spans="84:102" x14ac:dyDescent="0.25">
      <c r="CF7104" s="3" t="s">
        <v>3073</v>
      </c>
      <c r="CG7104" s="174">
        <v>52230</v>
      </c>
      <c r="CH7104" s="174">
        <v>1830</v>
      </c>
      <c r="CI7104" s="174">
        <v>5</v>
      </c>
      <c r="CJ7104" s="174">
        <v>919.70650000000001</v>
      </c>
      <c r="CK7104" s="174">
        <v>919.70650000000001</v>
      </c>
      <c r="CU7104" s="174">
        <v>52230</v>
      </c>
      <c r="CV7104" s="174">
        <v>1830</v>
      </c>
      <c r="CW7104" s="174">
        <v>5</v>
      </c>
      <c r="CX7104" s="174">
        <v>919.70650000000001</v>
      </c>
    </row>
    <row r="7105" spans="84:102" x14ac:dyDescent="0.25">
      <c r="CF7105" s="3" t="s">
        <v>3073</v>
      </c>
      <c r="CG7105" s="174">
        <v>68982</v>
      </c>
      <c r="CH7105" s="174">
        <v>163</v>
      </c>
      <c r="CI7105" s="174">
        <v>5</v>
      </c>
      <c r="CJ7105" s="174">
        <v>919.68349999999998</v>
      </c>
      <c r="CK7105" s="174">
        <v>919.68349999999998</v>
      </c>
      <c r="CU7105" s="174">
        <v>68982</v>
      </c>
      <c r="CV7105" s="174">
        <v>163</v>
      </c>
      <c r="CW7105" s="174">
        <v>5</v>
      </c>
      <c r="CX7105" s="174">
        <v>919.68349999999998</v>
      </c>
    </row>
    <row r="7106" spans="84:102" x14ac:dyDescent="0.25">
      <c r="CF7106" s="3" t="s">
        <v>3073</v>
      </c>
      <c r="CG7106" s="174">
        <v>153425</v>
      </c>
      <c r="CH7106" s="174">
        <v>3191</v>
      </c>
      <c r="CI7106" s="174">
        <v>5</v>
      </c>
      <c r="CJ7106" s="174">
        <v>919.42909999999995</v>
      </c>
      <c r="CK7106" s="174">
        <v>919.42909999999995</v>
      </c>
      <c r="CU7106" s="174">
        <v>153425</v>
      </c>
      <c r="CV7106" s="174">
        <v>3191</v>
      </c>
      <c r="CW7106" s="174">
        <v>5</v>
      </c>
      <c r="CX7106" s="174">
        <v>919.42909999999995</v>
      </c>
    </row>
    <row r="7107" spans="84:102" x14ac:dyDescent="0.25">
      <c r="CF7107" s="3" t="s">
        <v>3073</v>
      </c>
      <c r="CG7107" s="174">
        <v>96466</v>
      </c>
      <c r="CH7107" s="174">
        <v>735</v>
      </c>
      <c r="CI7107" s="174">
        <v>5</v>
      </c>
      <c r="CJ7107" s="174">
        <v>919.3836</v>
      </c>
      <c r="CK7107" s="174">
        <v>919.3836</v>
      </c>
      <c r="CU7107" s="174">
        <v>96466</v>
      </c>
      <c r="CV7107" s="174">
        <v>735</v>
      </c>
      <c r="CW7107" s="174">
        <v>5</v>
      </c>
      <c r="CX7107" s="174">
        <v>919.3836</v>
      </c>
    </row>
    <row r="7108" spans="84:102" x14ac:dyDescent="0.25">
      <c r="CF7108" s="3" t="s">
        <v>3073</v>
      </c>
      <c r="CG7108" s="174">
        <v>2675</v>
      </c>
      <c r="CH7108" s="174">
        <v>126926</v>
      </c>
      <c r="CI7108" s="174">
        <v>5</v>
      </c>
      <c r="CJ7108" s="174">
        <v>918.8134</v>
      </c>
      <c r="CK7108" s="174">
        <v>918.8134</v>
      </c>
      <c r="CU7108" s="174">
        <v>2675</v>
      </c>
      <c r="CV7108" s="174">
        <v>126926</v>
      </c>
      <c r="CW7108" s="174">
        <v>5</v>
      </c>
      <c r="CX7108" s="174">
        <v>918.8134</v>
      </c>
    </row>
    <row r="7109" spans="84:102" x14ac:dyDescent="0.25">
      <c r="CF7109" s="3" t="s">
        <v>3073</v>
      </c>
      <c r="CG7109" s="174">
        <v>142778</v>
      </c>
      <c r="CH7109" s="174">
        <v>1168</v>
      </c>
      <c r="CI7109" s="174">
        <v>5</v>
      </c>
      <c r="CJ7109" s="174">
        <v>918.76210000000003</v>
      </c>
      <c r="CK7109" s="174">
        <v>918.76210000000003</v>
      </c>
      <c r="CU7109" s="174">
        <v>142778</v>
      </c>
      <c r="CV7109" s="174">
        <v>1168</v>
      </c>
      <c r="CW7109" s="174">
        <v>5</v>
      </c>
      <c r="CX7109" s="174">
        <v>918.76210000000003</v>
      </c>
    </row>
    <row r="7110" spans="84:102" x14ac:dyDescent="0.25">
      <c r="CF7110" s="3" t="s">
        <v>3073</v>
      </c>
      <c r="CG7110" s="174">
        <v>28036</v>
      </c>
      <c r="CH7110" s="174">
        <v>2354</v>
      </c>
      <c r="CI7110" s="174">
        <v>5</v>
      </c>
      <c r="CJ7110" s="174">
        <v>918.58339999999998</v>
      </c>
      <c r="CK7110" s="174">
        <v>918.58339999999998</v>
      </c>
      <c r="CU7110" s="174">
        <v>28036</v>
      </c>
      <c r="CV7110" s="174">
        <v>2354</v>
      </c>
      <c r="CW7110" s="174">
        <v>5</v>
      </c>
      <c r="CX7110" s="174">
        <v>918.58339999999998</v>
      </c>
    </row>
    <row r="7111" spans="84:102" x14ac:dyDescent="0.25">
      <c r="CF7111" s="3" t="s">
        <v>3073</v>
      </c>
      <c r="CG7111" s="174">
        <v>272</v>
      </c>
      <c r="CH7111" s="174">
        <v>72429</v>
      </c>
      <c r="CI7111" s="174">
        <v>5</v>
      </c>
      <c r="CJ7111" s="174">
        <v>918.3356</v>
      </c>
      <c r="CK7111" s="174">
        <v>918.3356</v>
      </c>
      <c r="CU7111" s="174">
        <v>272</v>
      </c>
      <c r="CV7111" s="174">
        <v>72429</v>
      </c>
      <c r="CW7111" s="174">
        <v>5</v>
      </c>
      <c r="CX7111" s="174">
        <v>918.3356</v>
      </c>
    </row>
    <row r="7112" spans="84:102" x14ac:dyDescent="0.25">
      <c r="CF7112" s="3" t="s">
        <v>3073</v>
      </c>
      <c r="CG7112" s="174">
        <v>141610</v>
      </c>
      <c r="CH7112" s="174">
        <v>2058</v>
      </c>
      <c r="CI7112" s="174">
        <v>5</v>
      </c>
      <c r="CJ7112" s="174">
        <v>918.06730000000005</v>
      </c>
      <c r="CK7112" s="174">
        <v>918.06730000000005</v>
      </c>
      <c r="CU7112" s="174">
        <v>141610</v>
      </c>
      <c r="CV7112" s="174">
        <v>2058</v>
      </c>
      <c r="CW7112" s="174">
        <v>5</v>
      </c>
      <c r="CX7112" s="174">
        <v>918.06730000000005</v>
      </c>
    </row>
    <row r="7113" spans="84:102" x14ac:dyDescent="0.25">
      <c r="CF7113" s="3" t="s">
        <v>3073</v>
      </c>
      <c r="CG7113" s="174">
        <v>1635</v>
      </c>
      <c r="CH7113" s="174">
        <v>75586</v>
      </c>
      <c r="CI7113" s="174">
        <v>5</v>
      </c>
      <c r="CJ7113" s="174">
        <v>917.86339999999996</v>
      </c>
      <c r="CK7113" s="174">
        <v>917.86339999999996</v>
      </c>
      <c r="CU7113" s="174">
        <v>1635</v>
      </c>
      <c r="CV7113" s="174">
        <v>75586</v>
      </c>
      <c r="CW7113" s="174">
        <v>5</v>
      </c>
      <c r="CX7113" s="174">
        <v>917.86339999999996</v>
      </c>
    </row>
    <row r="7114" spans="84:102" x14ac:dyDescent="0.25">
      <c r="CF7114" s="3" t="s">
        <v>3073</v>
      </c>
      <c r="CG7114" s="174">
        <v>400</v>
      </c>
      <c r="CH7114" s="174">
        <v>81040</v>
      </c>
      <c r="CI7114" s="174">
        <v>5</v>
      </c>
      <c r="CJ7114" s="174">
        <v>917.83630000000005</v>
      </c>
      <c r="CK7114" s="174">
        <v>917.83630000000005</v>
      </c>
      <c r="CU7114" s="174">
        <v>400</v>
      </c>
      <c r="CV7114" s="174">
        <v>81040</v>
      </c>
      <c r="CW7114" s="174">
        <v>5</v>
      </c>
      <c r="CX7114" s="174">
        <v>917.83630000000005</v>
      </c>
    </row>
    <row r="7115" spans="84:102" x14ac:dyDescent="0.25">
      <c r="CF7115" s="3" t="s">
        <v>3073</v>
      </c>
      <c r="CG7115" s="174">
        <v>103471</v>
      </c>
      <c r="CH7115" s="174">
        <v>789</v>
      </c>
      <c r="CI7115" s="174">
        <v>5</v>
      </c>
      <c r="CJ7115" s="174">
        <v>917.72680000000003</v>
      </c>
      <c r="CK7115" s="174">
        <v>917.72680000000003</v>
      </c>
      <c r="CU7115" s="174">
        <v>103471</v>
      </c>
      <c r="CV7115" s="174">
        <v>789</v>
      </c>
      <c r="CW7115" s="174">
        <v>5</v>
      </c>
      <c r="CX7115" s="174">
        <v>917.72680000000003</v>
      </c>
    </row>
    <row r="7116" spans="84:102" x14ac:dyDescent="0.25">
      <c r="CF7116" s="3" t="s">
        <v>3073</v>
      </c>
      <c r="CG7116" s="174">
        <v>3036</v>
      </c>
      <c r="CH7116" s="174">
        <v>164181</v>
      </c>
      <c r="CI7116" s="174">
        <v>5</v>
      </c>
      <c r="CJ7116" s="174">
        <v>917.50890000000004</v>
      </c>
      <c r="CK7116" s="174">
        <v>917.50890000000004</v>
      </c>
      <c r="CU7116" s="174">
        <v>3036</v>
      </c>
      <c r="CV7116" s="174">
        <v>164181</v>
      </c>
      <c r="CW7116" s="174">
        <v>5</v>
      </c>
      <c r="CX7116" s="174">
        <v>917.50890000000004</v>
      </c>
    </row>
    <row r="7117" spans="84:102" x14ac:dyDescent="0.25">
      <c r="CF7117" s="3" t="s">
        <v>3073</v>
      </c>
      <c r="CG7117" s="174">
        <v>468</v>
      </c>
      <c r="CH7117" s="174">
        <v>84731</v>
      </c>
      <c r="CI7117" s="174">
        <v>5</v>
      </c>
      <c r="CJ7117" s="174">
        <v>917.47839999999997</v>
      </c>
      <c r="CK7117" s="174">
        <v>917.47839999999997</v>
      </c>
      <c r="CU7117" s="174">
        <v>468</v>
      </c>
      <c r="CV7117" s="174">
        <v>84731</v>
      </c>
      <c r="CW7117" s="174">
        <v>5</v>
      </c>
      <c r="CX7117" s="174">
        <v>917.47839999999997</v>
      </c>
    </row>
    <row r="7118" spans="84:102" x14ac:dyDescent="0.25">
      <c r="CF7118" s="3" t="s">
        <v>3073</v>
      </c>
      <c r="CG7118" s="174">
        <v>28789</v>
      </c>
      <c r="CH7118" s="174">
        <v>2375</v>
      </c>
      <c r="CI7118" s="174">
        <v>5</v>
      </c>
      <c r="CJ7118" s="174">
        <v>917.36149999999998</v>
      </c>
      <c r="CK7118" s="174">
        <v>917.36149999999998</v>
      </c>
      <c r="CU7118" s="174">
        <v>28789</v>
      </c>
      <c r="CV7118" s="174">
        <v>2375</v>
      </c>
      <c r="CW7118" s="174">
        <v>5</v>
      </c>
      <c r="CX7118" s="174">
        <v>917.36149999999998</v>
      </c>
    </row>
    <row r="7119" spans="84:102" x14ac:dyDescent="0.25">
      <c r="CF7119" s="3" t="s">
        <v>3073</v>
      </c>
      <c r="CG7119" s="174">
        <v>252</v>
      </c>
      <c r="CH7119" s="174">
        <v>71251</v>
      </c>
      <c r="CI7119" s="174">
        <v>5</v>
      </c>
      <c r="CJ7119" s="174">
        <v>916.72119999999995</v>
      </c>
      <c r="CK7119" s="174">
        <v>916.72119999999995</v>
      </c>
      <c r="CU7119" s="174">
        <v>252</v>
      </c>
      <c r="CV7119" s="174">
        <v>71251</v>
      </c>
      <c r="CW7119" s="174">
        <v>5</v>
      </c>
      <c r="CX7119" s="174">
        <v>916.72119999999995</v>
      </c>
    </row>
    <row r="7120" spans="84:102" x14ac:dyDescent="0.25">
      <c r="CF7120" s="3" t="s">
        <v>3073</v>
      </c>
      <c r="CG7120" s="174">
        <v>378</v>
      </c>
      <c r="CH7120" s="174">
        <v>79207</v>
      </c>
      <c r="CI7120" s="174">
        <v>5</v>
      </c>
      <c r="CJ7120" s="174">
        <v>916.7056</v>
      </c>
      <c r="CK7120" s="174">
        <v>916.7056</v>
      </c>
      <c r="CU7120" s="174">
        <v>378</v>
      </c>
      <c r="CV7120" s="174">
        <v>79207</v>
      </c>
      <c r="CW7120" s="174">
        <v>5</v>
      </c>
      <c r="CX7120" s="174">
        <v>916.7056</v>
      </c>
    </row>
    <row r="7121" spans="84:102" x14ac:dyDescent="0.25">
      <c r="CF7121" s="3" t="s">
        <v>3073</v>
      </c>
      <c r="CG7121" s="174">
        <v>87373</v>
      </c>
      <c r="CH7121" s="174">
        <v>615</v>
      </c>
      <c r="CI7121" s="174">
        <v>5</v>
      </c>
      <c r="CJ7121" s="174">
        <v>916.38919999999996</v>
      </c>
      <c r="CK7121" s="174">
        <v>916.38919999999996</v>
      </c>
      <c r="CU7121" s="174">
        <v>87373</v>
      </c>
      <c r="CV7121" s="174">
        <v>615</v>
      </c>
      <c r="CW7121" s="174">
        <v>5</v>
      </c>
      <c r="CX7121" s="174">
        <v>916.38919999999996</v>
      </c>
    </row>
    <row r="7122" spans="84:102" x14ac:dyDescent="0.25">
      <c r="CF7122" s="3" t="s">
        <v>3073</v>
      </c>
      <c r="CG7122" s="174">
        <v>22449</v>
      </c>
      <c r="CH7122" s="174">
        <v>2300</v>
      </c>
      <c r="CI7122" s="174">
        <v>5</v>
      </c>
      <c r="CJ7122" s="174">
        <v>915.46010000000001</v>
      </c>
      <c r="CK7122" s="174">
        <v>915.46010000000001</v>
      </c>
      <c r="CU7122" s="174">
        <v>22449</v>
      </c>
      <c r="CV7122" s="174">
        <v>2300</v>
      </c>
      <c r="CW7122" s="174">
        <v>5</v>
      </c>
      <c r="CX7122" s="174">
        <v>915.46010000000001</v>
      </c>
    </row>
    <row r="7123" spans="84:102" x14ac:dyDescent="0.25">
      <c r="CF7123" s="3" t="s">
        <v>3073</v>
      </c>
      <c r="CG7123" s="174">
        <v>50001</v>
      </c>
      <c r="CH7123" s="174">
        <v>2641</v>
      </c>
      <c r="CI7123" s="174">
        <v>5</v>
      </c>
      <c r="CJ7123" s="174">
        <v>915.44399999999996</v>
      </c>
      <c r="CK7123" s="174">
        <v>915.44399999999996</v>
      </c>
      <c r="CU7123" s="174">
        <v>50001</v>
      </c>
      <c r="CV7123" s="174">
        <v>2641</v>
      </c>
      <c r="CW7123" s="174">
        <v>5</v>
      </c>
      <c r="CX7123" s="174">
        <v>915.44399999999996</v>
      </c>
    </row>
    <row r="7124" spans="84:102" x14ac:dyDescent="0.25">
      <c r="CF7124" s="3" t="s">
        <v>3073</v>
      </c>
      <c r="CG7124" s="174">
        <v>3406</v>
      </c>
      <c r="CH7124" s="174">
        <v>175787</v>
      </c>
      <c r="CI7124" s="174">
        <v>5</v>
      </c>
      <c r="CJ7124" s="174">
        <v>915.40949999999998</v>
      </c>
      <c r="CK7124" s="174">
        <v>915.40949999999998</v>
      </c>
      <c r="CU7124" s="174">
        <v>3406</v>
      </c>
      <c r="CV7124" s="174">
        <v>175787</v>
      </c>
      <c r="CW7124" s="174">
        <v>5</v>
      </c>
      <c r="CX7124" s="174">
        <v>915.40949999999998</v>
      </c>
    </row>
    <row r="7125" spans="84:102" x14ac:dyDescent="0.25">
      <c r="CF7125" s="3" t="s">
        <v>3073</v>
      </c>
      <c r="CG7125" s="174">
        <v>55062</v>
      </c>
      <c r="CH7125" s="174">
        <v>1843</v>
      </c>
      <c r="CI7125" s="174">
        <v>5</v>
      </c>
      <c r="CJ7125" s="174">
        <v>915.21109999999999</v>
      </c>
      <c r="CK7125" s="174">
        <v>915.21109999999999</v>
      </c>
      <c r="CU7125" s="174">
        <v>55062</v>
      </c>
      <c r="CV7125" s="174">
        <v>1843</v>
      </c>
      <c r="CW7125" s="174">
        <v>5</v>
      </c>
      <c r="CX7125" s="174">
        <v>915.21109999999999</v>
      </c>
    </row>
    <row r="7126" spans="84:102" x14ac:dyDescent="0.25">
      <c r="CF7126" s="3" t="s">
        <v>3073</v>
      </c>
      <c r="CG7126" s="174">
        <v>84057</v>
      </c>
      <c r="CH7126" s="174">
        <v>1542</v>
      </c>
      <c r="CI7126" s="174">
        <v>5</v>
      </c>
      <c r="CJ7126" s="174">
        <v>915.17809999999997</v>
      </c>
      <c r="CK7126" s="174">
        <v>915.17809999999997</v>
      </c>
      <c r="CU7126" s="174">
        <v>84057</v>
      </c>
      <c r="CV7126" s="174">
        <v>1542</v>
      </c>
      <c r="CW7126" s="174">
        <v>5</v>
      </c>
      <c r="CX7126" s="174">
        <v>915.17809999999997</v>
      </c>
    </row>
    <row r="7127" spans="84:102" x14ac:dyDescent="0.25">
      <c r="CF7127" s="3" t="s">
        <v>3073</v>
      </c>
      <c r="CG7127" s="174">
        <v>153736</v>
      </c>
      <c r="CH7127" s="174">
        <v>3168</v>
      </c>
      <c r="CI7127" s="174">
        <v>5</v>
      </c>
      <c r="CJ7127" s="174">
        <v>914.81230000000005</v>
      </c>
      <c r="CK7127" s="174">
        <v>914.81230000000005</v>
      </c>
      <c r="CU7127" s="174">
        <v>153736</v>
      </c>
      <c r="CV7127" s="174">
        <v>3168</v>
      </c>
      <c r="CW7127" s="174">
        <v>5</v>
      </c>
      <c r="CX7127" s="174">
        <v>914.81230000000005</v>
      </c>
    </row>
    <row r="7128" spans="84:102" x14ac:dyDescent="0.25">
      <c r="CF7128" s="3" t="s">
        <v>3073</v>
      </c>
      <c r="CG7128" s="174">
        <v>125898</v>
      </c>
      <c r="CH7128" s="174">
        <v>1250</v>
      </c>
      <c r="CI7128" s="174">
        <v>5</v>
      </c>
      <c r="CJ7128" s="174">
        <v>914.77869999999996</v>
      </c>
      <c r="CK7128" s="174">
        <v>914.77869999999996</v>
      </c>
      <c r="CU7128" s="174">
        <v>125898</v>
      </c>
      <c r="CV7128" s="174">
        <v>1250</v>
      </c>
      <c r="CW7128" s="174">
        <v>5</v>
      </c>
      <c r="CX7128" s="174">
        <v>914.77869999999996</v>
      </c>
    </row>
    <row r="7129" spans="84:102" x14ac:dyDescent="0.25">
      <c r="CF7129" s="3" t="s">
        <v>3073</v>
      </c>
      <c r="CG7129" s="174">
        <v>81057</v>
      </c>
      <c r="CH7129" s="174">
        <v>414</v>
      </c>
      <c r="CI7129" s="174">
        <v>5</v>
      </c>
      <c r="CJ7129" s="174">
        <v>914.53930000000003</v>
      </c>
      <c r="CK7129" s="174">
        <v>914.53930000000003</v>
      </c>
      <c r="CU7129" s="174">
        <v>81057</v>
      </c>
      <c r="CV7129" s="174">
        <v>414</v>
      </c>
      <c r="CW7129" s="174">
        <v>5</v>
      </c>
      <c r="CX7129" s="174">
        <v>914.53930000000003</v>
      </c>
    </row>
    <row r="7130" spans="84:102" x14ac:dyDescent="0.25">
      <c r="CF7130" s="3" t="s">
        <v>3073</v>
      </c>
      <c r="CG7130" s="174">
        <v>769</v>
      </c>
      <c r="CH7130" s="174">
        <v>99243</v>
      </c>
      <c r="CI7130" s="174">
        <v>5</v>
      </c>
      <c r="CJ7130" s="174">
        <v>914.4597</v>
      </c>
      <c r="CK7130" s="174">
        <v>914.4597</v>
      </c>
      <c r="CU7130" s="174">
        <v>769</v>
      </c>
      <c r="CV7130" s="174">
        <v>99243</v>
      </c>
      <c r="CW7130" s="174">
        <v>5</v>
      </c>
      <c r="CX7130" s="174">
        <v>914.4597</v>
      </c>
    </row>
    <row r="7131" spans="84:102" x14ac:dyDescent="0.25">
      <c r="CF7131" s="3" t="s">
        <v>3073</v>
      </c>
      <c r="CG7131" s="174">
        <v>2343</v>
      </c>
      <c r="CH7131" s="174">
        <v>27435</v>
      </c>
      <c r="CI7131" s="174">
        <v>5</v>
      </c>
      <c r="CJ7131" s="174">
        <v>914.31700000000001</v>
      </c>
      <c r="CK7131" s="174">
        <v>914.31700000000001</v>
      </c>
      <c r="CU7131" s="174">
        <v>2343</v>
      </c>
      <c r="CV7131" s="174">
        <v>27435</v>
      </c>
      <c r="CW7131" s="174">
        <v>5</v>
      </c>
      <c r="CX7131" s="174">
        <v>914.31700000000001</v>
      </c>
    </row>
    <row r="7132" spans="84:102" x14ac:dyDescent="0.25">
      <c r="CF7132" s="3" t="s">
        <v>3073</v>
      </c>
      <c r="CG7132" s="174">
        <v>62724</v>
      </c>
      <c r="CH7132" s="174">
        <v>48</v>
      </c>
      <c r="CI7132" s="174">
        <v>5</v>
      </c>
      <c r="CJ7132" s="174">
        <v>914.18550000000005</v>
      </c>
      <c r="CK7132" s="174">
        <v>914.18550000000005</v>
      </c>
      <c r="CU7132" s="174">
        <v>62724</v>
      </c>
      <c r="CV7132" s="174">
        <v>48</v>
      </c>
      <c r="CW7132" s="174">
        <v>5</v>
      </c>
      <c r="CX7132" s="174">
        <v>914.18550000000005</v>
      </c>
    </row>
    <row r="7133" spans="84:102" x14ac:dyDescent="0.25">
      <c r="CF7133" s="3" t="s">
        <v>3073</v>
      </c>
      <c r="CG7133" s="174">
        <v>89268</v>
      </c>
      <c r="CH7133" s="174">
        <v>641</v>
      </c>
      <c r="CI7133" s="174">
        <v>5</v>
      </c>
      <c r="CJ7133" s="174">
        <v>914.17499999999995</v>
      </c>
      <c r="CK7133" s="174">
        <v>914.17499999999995</v>
      </c>
      <c r="CU7133" s="174">
        <v>89268</v>
      </c>
      <c r="CV7133" s="174">
        <v>641</v>
      </c>
      <c r="CW7133" s="174">
        <v>5</v>
      </c>
      <c r="CX7133" s="174">
        <v>914.17499999999995</v>
      </c>
    </row>
    <row r="7134" spans="84:102" x14ac:dyDescent="0.25">
      <c r="CF7134" s="3" t="s">
        <v>3073</v>
      </c>
      <c r="CG7134" s="174">
        <v>132069</v>
      </c>
      <c r="CH7134" s="174">
        <v>1219</v>
      </c>
      <c r="CI7134" s="174">
        <v>5</v>
      </c>
      <c r="CJ7134" s="174">
        <v>914.05129999999997</v>
      </c>
      <c r="CK7134" s="174">
        <v>914.05129999999997</v>
      </c>
      <c r="CU7134" s="174">
        <v>132069</v>
      </c>
      <c r="CV7134" s="174">
        <v>1219</v>
      </c>
      <c r="CW7134" s="174">
        <v>5</v>
      </c>
      <c r="CX7134" s="174">
        <v>914.05129999999997</v>
      </c>
    </row>
    <row r="7135" spans="84:102" x14ac:dyDescent="0.25">
      <c r="CF7135" s="3" t="s">
        <v>3073</v>
      </c>
      <c r="CG7135" s="174">
        <v>47793</v>
      </c>
      <c r="CH7135" s="174">
        <v>2617</v>
      </c>
      <c r="CI7135" s="174">
        <v>5</v>
      </c>
      <c r="CJ7135" s="174">
        <v>913.91020000000003</v>
      </c>
      <c r="CK7135" s="174">
        <v>913.91020000000003</v>
      </c>
      <c r="CU7135" s="174">
        <v>47793</v>
      </c>
      <c r="CV7135" s="174">
        <v>2617</v>
      </c>
      <c r="CW7135" s="174">
        <v>5</v>
      </c>
      <c r="CX7135" s="174">
        <v>913.91020000000003</v>
      </c>
    </row>
    <row r="7136" spans="84:102" x14ac:dyDescent="0.25">
      <c r="CF7136" s="3" t="s">
        <v>3073</v>
      </c>
      <c r="CG7136" s="174">
        <v>65049</v>
      </c>
      <c r="CH7136" s="174">
        <v>70</v>
      </c>
      <c r="CI7136" s="174">
        <v>5</v>
      </c>
      <c r="CJ7136" s="174">
        <v>913.65790000000004</v>
      </c>
      <c r="CK7136" s="174">
        <v>913.65790000000004</v>
      </c>
      <c r="CU7136" s="174">
        <v>65049</v>
      </c>
      <c r="CV7136" s="174">
        <v>70</v>
      </c>
      <c r="CW7136" s="174">
        <v>5</v>
      </c>
      <c r="CX7136" s="174">
        <v>913.65790000000004</v>
      </c>
    </row>
    <row r="7137" spans="84:102" x14ac:dyDescent="0.25">
      <c r="CF7137" s="3" t="s">
        <v>3073</v>
      </c>
      <c r="CG7137" s="174">
        <v>2361</v>
      </c>
      <c r="CH7137" s="174">
        <v>23412</v>
      </c>
      <c r="CI7137" s="174">
        <v>5</v>
      </c>
      <c r="CJ7137" s="174">
        <v>913.54660000000001</v>
      </c>
      <c r="CK7137" s="174">
        <v>913.54660000000001</v>
      </c>
      <c r="CU7137" s="174">
        <v>2361</v>
      </c>
      <c r="CV7137" s="174">
        <v>23412</v>
      </c>
      <c r="CW7137" s="174">
        <v>5</v>
      </c>
      <c r="CX7137" s="174">
        <v>913.54660000000001</v>
      </c>
    </row>
    <row r="7138" spans="84:102" x14ac:dyDescent="0.25">
      <c r="CF7138" s="3" t="s">
        <v>3073</v>
      </c>
      <c r="CG7138" s="174">
        <v>3832</v>
      </c>
      <c r="CH7138" s="174">
        <v>185836</v>
      </c>
      <c r="CI7138" s="174">
        <v>5</v>
      </c>
      <c r="CJ7138" s="174">
        <v>913.54459999999995</v>
      </c>
      <c r="CK7138" s="174">
        <v>913.54459999999995</v>
      </c>
      <c r="CU7138" s="174">
        <v>3832</v>
      </c>
      <c r="CV7138" s="174">
        <v>185836</v>
      </c>
      <c r="CW7138" s="174">
        <v>5</v>
      </c>
      <c r="CX7138" s="174">
        <v>913.54459999999995</v>
      </c>
    </row>
    <row r="7139" spans="84:102" x14ac:dyDescent="0.25">
      <c r="CF7139" s="3" t="s">
        <v>3073</v>
      </c>
      <c r="CG7139" s="174">
        <v>72523</v>
      </c>
      <c r="CH7139" s="174">
        <v>291</v>
      </c>
      <c r="CI7139" s="174">
        <v>5</v>
      </c>
      <c r="CJ7139" s="174">
        <v>913.54369999999994</v>
      </c>
      <c r="CK7139" s="174">
        <v>913.54369999999994</v>
      </c>
      <c r="CU7139" s="174">
        <v>72523</v>
      </c>
      <c r="CV7139" s="174">
        <v>291</v>
      </c>
      <c r="CW7139" s="174">
        <v>5</v>
      </c>
      <c r="CX7139" s="174">
        <v>913.54369999999994</v>
      </c>
    </row>
    <row r="7140" spans="84:102" x14ac:dyDescent="0.25">
      <c r="CF7140" s="3" t="s">
        <v>3073</v>
      </c>
      <c r="CG7140" s="174">
        <v>323</v>
      </c>
      <c r="CH7140" s="174">
        <v>74695</v>
      </c>
      <c r="CI7140" s="174">
        <v>5</v>
      </c>
      <c r="CJ7140" s="174">
        <v>913.5376</v>
      </c>
      <c r="CK7140" s="174">
        <v>913.5376</v>
      </c>
      <c r="CU7140" s="174">
        <v>323</v>
      </c>
      <c r="CV7140" s="174">
        <v>74695</v>
      </c>
      <c r="CW7140" s="174">
        <v>5</v>
      </c>
      <c r="CX7140" s="174">
        <v>913.5376</v>
      </c>
    </row>
    <row r="7141" spans="84:102" x14ac:dyDescent="0.25">
      <c r="CF7141" s="3" t="s">
        <v>3073</v>
      </c>
      <c r="CG7141" s="174">
        <v>106187</v>
      </c>
      <c r="CH7141" s="174">
        <v>834</v>
      </c>
      <c r="CI7141" s="174">
        <v>5</v>
      </c>
      <c r="CJ7141" s="174">
        <v>913.51419999999996</v>
      </c>
      <c r="CK7141" s="174">
        <v>913.51419999999996</v>
      </c>
      <c r="CU7141" s="174">
        <v>106187</v>
      </c>
      <c r="CV7141" s="174">
        <v>834</v>
      </c>
      <c r="CW7141" s="174">
        <v>5</v>
      </c>
      <c r="CX7141" s="174">
        <v>913.51419999999996</v>
      </c>
    </row>
    <row r="7142" spans="84:102" x14ac:dyDescent="0.25">
      <c r="CF7142" s="3" t="s">
        <v>3073</v>
      </c>
      <c r="CG7142" s="174">
        <v>80066</v>
      </c>
      <c r="CH7142" s="174">
        <v>3693</v>
      </c>
      <c r="CI7142" s="174">
        <v>5</v>
      </c>
      <c r="CJ7142" s="174">
        <v>913.33849999999995</v>
      </c>
      <c r="CK7142" s="174">
        <v>913.33849999999995</v>
      </c>
      <c r="CU7142" s="174">
        <v>80066</v>
      </c>
      <c r="CV7142" s="174">
        <v>3693</v>
      </c>
      <c r="CW7142" s="174">
        <v>5</v>
      </c>
      <c r="CX7142" s="174">
        <v>913.33849999999995</v>
      </c>
    </row>
    <row r="7143" spans="84:102" x14ac:dyDescent="0.25">
      <c r="CF7143" s="3" t="s">
        <v>3073</v>
      </c>
      <c r="CG7143" s="174">
        <v>60432</v>
      </c>
      <c r="CH7143" s="174">
        <v>12</v>
      </c>
      <c r="CI7143" s="174">
        <v>5</v>
      </c>
      <c r="CJ7143" s="174">
        <v>913.12019999999995</v>
      </c>
      <c r="CK7143" s="174">
        <v>913.12019999999995</v>
      </c>
      <c r="CU7143" s="174">
        <v>60432</v>
      </c>
      <c r="CV7143" s="174">
        <v>12</v>
      </c>
      <c r="CW7143" s="174">
        <v>5</v>
      </c>
      <c r="CX7143" s="174">
        <v>913.12019999999995</v>
      </c>
    </row>
    <row r="7144" spans="84:102" x14ac:dyDescent="0.25">
      <c r="CF7144" s="3" t="s">
        <v>3073</v>
      </c>
      <c r="CG7144" s="174">
        <v>3231</v>
      </c>
      <c r="CH7144" s="174">
        <v>159470</v>
      </c>
      <c r="CI7144" s="174">
        <v>5</v>
      </c>
      <c r="CJ7144" s="174">
        <v>913.10550000000001</v>
      </c>
      <c r="CK7144" s="174">
        <v>913.10550000000001</v>
      </c>
      <c r="CU7144" s="174">
        <v>3231</v>
      </c>
      <c r="CV7144" s="174">
        <v>159470</v>
      </c>
      <c r="CW7144" s="174">
        <v>5</v>
      </c>
      <c r="CX7144" s="174">
        <v>913.10550000000001</v>
      </c>
    </row>
    <row r="7145" spans="84:102" x14ac:dyDescent="0.25">
      <c r="CF7145" s="3" t="s">
        <v>3073</v>
      </c>
      <c r="CG7145" s="174">
        <v>41850</v>
      </c>
      <c r="CH7145" s="174">
        <v>2536</v>
      </c>
      <c r="CI7145" s="174">
        <v>5</v>
      </c>
      <c r="CJ7145" s="174">
        <v>913.08309999999994</v>
      </c>
      <c r="CK7145" s="174">
        <v>913.08309999999994</v>
      </c>
      <c r="CU7145" s="174">
        <v>41850</v>
      </c>
      <c r="CV7145" s="174">
        <v>2536</v>
      </c>
      <c r="CW7145" s="174">
        <v>5</v>
      </c>
      <c r="CX7145" s="174">
        <v>913.08309999999994</v>
      </c>
    </row>
    <row r="7146" spans="84:102" x14ac:dyDescent="0.25">
      <c r="CF7146" s="3" t="s">
        <v>3073</v>
      </c>
      <c r="CG7146" s="174">
        <v>146690</v>
      </c>
      <c r="CH7146" s="174">
        <v>3097</v>
      </c>
      <c r="CI7146" s="174">
        <v>5</v>
      </c>
      <c r="CJ7146" s="174">
        <v>913.03579999999999</v>
      </c>
      <c r="CK7146" s="174">
        <v>913.03579999999999</v>
      </c>
      <c r="CU7146" s="174">
        <v>146690</v>
      </c>
      <c r="CV7146" s="174">
        <v>3097</v>
      </c>
      <c r="CW7146" s="174">
        <v>5</v>
      </c>
      <c r="CX7146" s="174">
        <v>913.03579999999999</v>
      </c>
    </row>
    <row r="7147" spans="84:102" x14ac:dyDescent="0.25">
      <c r="CF7147" s="3" t="s">
        <v>3073</v>
      </c>
      <c r="CG7147" s="174">
        <v>66550</v>
      </c>
      <c r="CH7147" s="174">
        <v>1694</v>
      </c>
      <c r="CI7147" s="174">
        <v>5</v>
      </c>
      <c r="CJ7147" s="174">
        <v>912.72940000000006</v>
      </c>
      <c r="CK7147" s="174">
        <v>912.72940000000006</v>
      </c>
      <c r="CU7147" s="174">
        <v>66550</v>
      </c>
      <c r="CV7147" s="174">
        <v>1694</v>
      </c>
      <c r="CW7147" s="174">
        <v>5</v>
      </c>
      <c r="CX7147" s="174">
        <v>912.72940000000006</v>
      </c>
    </row>
    <row r="7148" spans="84:102" x14ac:dyDescent="0.25">
      <c r="CF7148" s="3" t="s">
        <v>3073</v>
      </c>
      <c r="CG7148" s="174">
        <v>88281</v>
      </c>
      <c r="CH7148" s="174">
        <v>1525</v>
      </c>
      <c r="CI7148" s="174">
        <v>5</v>
      </c>
      <c r="CJ7148" s="174">
        <v>912.6182</v>
      </c>
      <c r="CK7148" s="174">
        <v>912.6182</v>
      </c>
      <c r="CU7148" s="174">
        <v>88281</v>
      </c>
      <c r="CV7148" s="174">
        <v>1525</v>
      </c>
      <c r="CW7148" s="174">
        <v>5</v>
      </c>
      <c r="CX7148" s="174">
        <v>912.6182</v>
      </c>
    </row>
    <row r="7149" spans="84:102" x14ac:dyDescent="0.25">
      <c r="CF7149" s="3" t="s">
        <v>3073</v>
      </c>
      <c r="CG7149" s="174">
        <v>69769</v>
      </c>
      <c r="CH7149" s="174">
        <v>235</v>
      </c>
      <c r="CI7149" s="174">
        <v>5</v>
      </c>
      <c r="CJ7149" s="174">
        <v>912.60670000000005</v>
      </c>
      <c r="CK7149" s="174">
        <v>912.60670000000005</v>
      </c>
      <c r="CU7149" s="174">
        <v>69769</v>
      </c>
      <c r="CV7149" s="174">
        <v>235</v>
      </c>
      <c r="CW7149" s="174">
        <v>5</v>
      </c>
      <c r="CX7149" s="174">
        <v>912.60670000000005</v>
      </c>
    </row>
    <row r="7150" spans="84:102" x14ac:dyDescent="0.25">
      <c r="CF7150" s="3" t="s">
        <v>3073</v>
      </c>
      <c r="CG7150" s="174">
        <v>63104</v>
      </c>
      <c r="CH7150" s="174">
        <v>1716</v>
      </c>
      <c r="CI7150" s="174">
        <v>5</v>
      </c>
      <c r="CJ7150" s="174">
        <v>911.93539999999996</v>
      </c>
      <c r="CK7150" s="174">
        <v>911.93539999999996</v>
      </c>
      <c r="CU7150" s="174">
        <v>63104</v>
      </c>
      <c r="CV7150" s="174">
        <v>1716</v>
      </c>
      <c r="CW7150" s="174">
        <v>5</v>
      </c>
      <c r="CX7150" s="174">
        <v>911.93539999999996</v>
      </c>
    </row>
    <row r="7151" spans="84:102" x14ac:dyDescent="0.25">
      <c r="CF7151" s="3" t="s">
        <v>3073</v>
      </c>
      <c r="CG7151" s="174">
        <v>1562</v>
      </c>
      <c r="CH7151" s="174">
        <v>84075</v>
      </c>
      <c r="CI7151" s="174">
        <v>5</v>
      </c>
      <c r="CJ7151" s="174">
        <v>911.93060000000003</v>
      </c>
      <c r="CK7151" s="174">
        <v>911.93060000000003</v>
      </c>
      <c r="CU7151" s="174">
        <v>1562</v>
      </c>
      <c r="CV7151" s="174">
        <v>84075</v>
      </c>
      <c r="CW7151" s="174">
        <v>5</v>
      </c>
      <c r="CX7151" s="174">
        <v>911.93060000000003</v>
      </c>
    </row>
    <row r="7152" spans="84:102" x14ac:dyDescent="0.25">
      <c r="CF7152" s="3" t="s">
        <v>3073</v>
      </c>
      <c r="CG7152" s="174">
        <v>632</v>
      </c>
      <c r="CH7152" s="174">
        <v>87495</v>
      </c>
      <c r="CI7152" s="174">
        <v>5</v>
      </c>
      <c r="CJ7152" s="174">
        <v>911.88289999999995</v>
      </c>
      <c r="CK7152" s="174">
        <v>911.88289999999995</v>
      </c>
      <c r="CU7152" s="174">
        <v>632</v>
      </c>
      <c r="CV7152" s="174">
        <v>87495</v>
      </c>
      <c r="CW7152" s="174">
        <v>5</v>
      </c>
      <c r="CX7152" s="174">
        <v>911.88289999999995</v>
      </c>
    </row>
    <row r="7153" spans="84:102" x14ac:dyDescent="0.25">
      <c r="CF7153" s="3" t="s">
        <v>3073</v>
      </c>
      <c r="CG7153" s="174">
        <v>1592</v>
      </c>
      <c r="CH7153" s="174">
        <v>83873</v>
      </c>
      <c r="CI7153" s="174">
        <v>5</v>
      </c>
      <c r="CJ7153" s="174">
        <v>911.62519999999995</v>
      </c>
      <c r="CK7153" s="174">
        <v>911.62519999999995</v>
      </c>
      <c r="CU7153" s="174">
        <v>1592</v>
      </c>
      <c r="CV7153" s="174">
        <v>83873</v>
      </c>
      <c r="CW7153" s="174">
        <v>5</v>
      </c>
      <c r="CX7153" s="174">
        <v>911.62519999999995</v>
      </c>
    </row>
    <row r="7154" spans="84:102" x14ac:dyDescent="0.25">
      <c r="CF7154" s="3" t="s">
        <v>3073</v>
      </c>
      <c r="CG7154" s="174">
        <v>164655</v>
      </c>
      <c r="CH7154" s="174">
        <v>3029</v>
      </c>
      <c r="CI7154" s="174">
        <v>5</v>
      </c>
      <c r="CJ7154" s="174">
        <v>911.39170000000001</v>
      </c>
      <c r="CK7154" s="174">
        <v>911.39170000000001</v>
      </c>
      <c r="CU7154" s="174">
        <v>164655</v>
      </c>
      <c r="CV7154" s="174">
        <v>3029</v>
      </c>
      <c r="CW7154" s="174">
        <v>5</v>
      </c>
      <c r="CX7154" s="174">
        <v>911.39170000000001</v>
      </c>
    </row>
    <row r="7155" spans="84:102" x14ac:dyDescent="0.25">
      <c r="CF7155" s="3" t="s">
        <v>3073</v>
      </c>
      <c r="CG7155" s="174">
        <v>67171</v>
      </c>
      <c r="CH7155" s="174">
        <v>110</v>
      </c>
      <c r="CI7155" s="174">
        <v>5</v>
      </c>
      <c r="CJ7155" s="174">
        <v>911.38760000000002</v>
      </c>
      <c r="CK7155" s="174">
        <v>911.38760000000002</v>
      </c>
      <c r="CU7155" s="174">
        <v>67171</v>
      </c>
      <c r="CV7155" s="174">
        <v>110</v>
      </c>
      <c r="CW7155" s="174">
        <v>5</v>
      </c>
      <c r="CX7155" s="174">
        <v>911.38760000000002</v>
      </c>
    </row>
    <row r="7156" spans="84:102" x14ac:dyDescent="0.25">
      <c r="CF7156" s="3" t="s">
        <v>3073</v>
      </c>
      <c r="CG7156" s="174">
        <v>74040</v>
      </c>
      <c r="CH7156" s="174">
        <v>329</v>
      </c>
      <c r="CI7156" s="174">
        <v>5</v>
      </c>
      <c r="CJ7156" s="174">
        <v>910.95090000000005</v>
      </c>
      <c r="CK7156" s="174">
        <v>910.95090000000005</v>
      </c>
      <c r="CU7156" s="174">
        <v>74040</v>
      </c>
      <c r="CV7156" s="174">
        <v>329</v>
      </c>
      <c r="CW7156" s="174">
        <v>5</v>
      </c>
      <c r="CX7156" s="174">
        <v>910.95090000000005</v>
      </c>
    </row>
    <row r="7157" spans="84:102" x14ac:dyDescent="0.25">
      <c r="CF7157" s="3" t="s">
        <v>3073</v>
      </c>
      <c r="CG7157" s="174">
        <v>38</v>
      </c>
      <c r="CH7157" s="174">
        <v>61652</v>
      </c>
      <c r="CI7157" s="174">
        <v>5</v>
      </c>
      <c r="CJ7157" s="174">
        <v>910.91459999999995</v>
      </c>
      <c r="CK7157" s="174">
        <v>910.91459999999995</v>
      </c>
      <c r="CU7157" s="174">
        <v>38</v>
      </c>
      <c r="CV7157" s="174">
        <v>61652</v>
      </c>
      <c r="CW7157" s="174">
        <v>5</v>
      </c>
      <c r="CX7157" s="174">
        <v>910.91459999999995</v>
      </c>
    </row>
    <row r="7158" spans="84:102" x14ac:dyDescent="0.25">
      <c r="CF7158" s="3" t="s">
        <v>3073</v>
      </c>
      <c r="CG7158" s="174">
        <v>105669</v>
      </c>
      <c r="CH7158" s="174">
        <v>831</v>
      </c>
      <c r="CI7158" s="174">
        <v>5</v>
      </c>
      <c r="CJ7158" s="174">
        <v>910.50940000000003</v>
      </c>
      <c r="CK7158" s="174">
        <v>910.50940000000003</v>
      </c>
      <c r="CU7158" s="174">
        <v>105669</v>
      </c>
      <c r="CV7158" s="174">
        <v>831</v>
      </c>
      <c r="CW7158" s="174">
        <v>5</v>
      </c>
      <c r="CX7158" s="174">
        <v>910.50940000000003</v>
      </c>
    </row>
    <row r="7159" spans="84:102" x14ac:dyDescent="0.25">
      <c r="CF7159" s="3" t="s">
        <v>3073</v>
      </c>
      <c r="CG7159" s="174">
        <v>814</v>
      </c>
      <c r="CH7159" s="174">
        <v>102624</v>
      </c>
      <c r="CI7159" s="174">
        <v>5</v>
      </c>
      <c r="CJ7159" s="174">
        <v>910.44039999999995</v>
      </c>
      <c r="CK7159" s="174">
        <v>910.44039999999995</v>
      </c>
      <c r="CU7159" s="174">
        <v>814</v>
      </c>
      <c r="CV7159" s="174">
        <v>102624</v>
      </c>
      <c r="CW7159" s="174">
        <v>5</v>
      </c>
      <c r="CX7159" s="174">
        <v>910.44039999999995</v>
      </c>
    </row>
    <row r="7160" spans="84:102" x14ac:dyDescent="0.25">
      <c r="CF7160" s="3" t="s">
        <v>3073</v>
      </c>
      <c r="CG7160" s="174">
        <v>163968</v>
      </c>
      <c r="CH7160" s="174">
        <v>3263</v>
      </c>
      <c r="CI7160" s="174">
        <v>5</v>
      </c>
      <c r="CJ7160" s="174">
        <v>910.28970000000004</v>
      </c>
      <c r="CK7160" s="174">
        <v>910.28970000000004</v>
      </c>
      <c r="CU7160" s="174">
        <v>163968</v>
      </c>
      <c r="CV7160" s="174">
        <v>3263</v>
      </c>
      <c r="CW7160" s="174">
        <v>5</v>
      </c>
      <c r="CX7160" s="174">
        <v>910.28970000000004</v>
      </c>
    </row>
    <row r="7161" spans="84:102" x14ac:dyDescent="0.25">
      <c r="CF7161" s="3" t="s">
        <v>3073</v>
      </c>
      <c r="CG7161" s="174">
        <v>150344</v>
      </c>
      <c r="CH7161" s="174">
        <v>3143</v>
      </c>
      <c r="CI7161" s="174">
        <v>5</v>
      </c>
      <c r="CJ7161" s="174">
        <v>910.11590000000001</v>
      </c>
      <c r="CK7161" s="174">
        <v>910.11590000000001</v>
      </c>
      <c r="CU7161" s="174">
        <v>150344</v>
      </c>
      <c r="CV7161" s="174">
        <v>3143</v>
      </c>
      <c r="CW7161" s="174">
        <v>5</v>
      </c>
      <c r="CX7161" s="174">
        <v>910.11590000000001</v>
      </c>
    </row>
    <row r="7162" spans="84:102" x14ac:dyDescent="0.25">
      <c r="CF7162" s="3" t="s">
        <v>3073</v>
      </c>
      <c r="CG7162" s="174">
        <v>157</v>
      </c>
      <c r="CH7162" s="174">
        <v>69283</v>
      </c>
      <c r="CI7162" s="174">
        <v>5</v>
      </c>
      <c r="CJ7162" s="174">
        <v>910.11429999999996</v>
      </c>
      <c r="CK7162" s="174">
        <v>910.11429999999996</v>
      </c>
      <c r="CU7162" s="174">
        <v>157</v>
      </c>
      <c r="CV7162" s="174">
        <v>69283</v>
      </c>
      <c r="CW7162" s="174">
        <v>5</v>
      </c>
      <c r="CX7162" s="174">
        <v>910.11429999999996</v>
      </c>
    </row>
    <row r="7163" spans="84:102" x14ac:dyDescent="0.25">
      <c r="CF7163" s="3" t="s">
        <v>3073</v>
      </c>
      <c r="CG7163" s="174">
        <v>534</v>
      </c>
      <c r="CH7163" s="174">
        <v>86659</v>
      </c>
      <c r="CI7163" s="174">
        <v>5</v>
      </c>
      <c r="CJ7163" s="174">
        <v>910.0009</v>
      </c>
      <c r="CK7163" s="174">
        <v>910.0009</v>
      </c>
      <c r="CU7163" s="174">
        <v>534</v>
      </c>
      <c r="CV7163" s="174">
        <v>86659</v>
      </c>
      <c r="CW7163" s="174">
        <v>5</v>
      </c>
      <c r="CX7163" s="174">
        <v>910.0009</v>
      </c>
    </row>
    <row r="7164" spans="84:102" x14ac:dyDescent="0.25">
      <c r="CF7164" s="3" t="s">
        <v>3073</v>
      </c>
      <c r="CG7164" s="174">
        <v>68422</v>
      </c>
      <c r="CH7164" s="174">
        <v>183</v>
      </c>
      <c r="CI7164" s="174">
        <v>5</v>
      </c>
      <c r="CJ7164" s="174">
        <v>909.87710000000004</v>
      </c>
      <c r="CK7164" s="174">
        <v>909.87710000000004</v>
      </c>
      <c r="CU7164" s="174">
        <v>68422</v>
      </c>
      <c r="CV7164" s="174">
        <v>183</v>
      </c>
      <c r="CW7164" s="174">
        <v>5</v>
      </c>
      <c r="CX7164" s="174">
        <v>909.87710000000004</v>
      </c>
    </row>
    <row r="7165" spans="84:102" x14ac:dyDescent="0.25">
      <c r="CF7165" s="3" t="s">
        <v>3073</v>
      </c>
      <c r="CG7165" s="174">
        <v>54505</v>
      </c>
      <c r="CH7165" s="174">
        <v>1809</v>
      </c>
      <c r="CI7165" s="174">
        <v>5</v>
      </c>
      <c r="CJ7165" s="174">
        <v>909.82029999999997</v>
      </c>
      <c r="CK7165" s="174">
        <v>909.82029999999997</v>
      </c>
      <c r="CU7165" s="174">
        <v>54505</v>
      </c>
      <c r="CV7165" s="174">
        <v>1809</v>
      </c>
      <c r="CW7165" s="174">
        <v>5</v>
      </c>
      <c r="CX7165" s="174">
        <v>909.82029999999997</v>
      </c>
    </row>
    <row r="7166" spans="84:102" x14ac:dyDescent="0.25">
      <c r="CF7166" s="3" t="s">
        <v>3073</v>
      </c>
      <c r="CG7166" s="174">
        <v>3600</v>
      </c>
      <c r="CH7166" s="174">
        <v>89756</v>
      </c>
      <c r="CI7166" s="174">
        <v>5</v>
      </c>
      <c r="CJ7166" s="174">
        <v>909.70240000000001</v>
      </c>
      <c r="CK7166" s="174">
        <v>909.70240000000001</v>
      </c>
      <c r="CU7166" s="174">
        <v>3600</v>
      </c>
      <c r="CV7166" s="174">
        <v>89756</v>
      </c>
      <c r="CW7166" s="174">
        <v>5</v>
      </c>
      <c r="CX7166" s="174">
        <v>909.70240000000001</v>
      </c>
    </row>
    <row r="7167" spans="84:102" x14ac:dyDescent="0.25">
      <c r="CF7167" s="3" t="s">
        <v>3073</v>
      </c>
      <c r="CG7167" s="174">
        <v>1585</v>
      </c>
      <c r="CH7167" s="174">
        <v>82519</v>
      </c>
      <c r="CI7167" s="174">
        <v>5</v>
      </c>
      <c r="CJ7167" s="174">
        <v>909.6934</v>
      </c>
      <c r="CK7167" s="174">
        <v>909.6934</v>
      </c>
      <c r="CU7167" s="174">
        <v>1585</v>
      </c>
      <c r="CV7167" s="174">
        <v>82519</v>
      </c>
      <c r="CW7167" s="174">
        <v>5</v>
      </c>
      <c r="CX7167" s="174">
        <v>909.6934</v>
      </c>
    </row>
    <row r="7168" spans="84:102" x14ac:dyDescent="0.25">
      <c r="CF7168" s="3" t="s">
        <v>3073</v>
      </c>
      <c r="CG7168" s="174">
        <v>152043</v>
      </c>
      <c r="CH7168" s="174">
        <v>2061</v>
      </c>
      <c r="CI7168" s="174">
        <v>5</v>
      </c>
      <c r="CJ7168" s="174">
        <v>909.63620000000003</v>
      </c>
      <c r="CK7168" s="174">
        <v>909.63620000000003</v>
      </c>
      <c r="CU7168" s="174">
        <v>152043</v>
      </c>
      <c r="CV7168" s="174">
        <v>2061</v>
      </c>
      <c r="CW7168" s="174">
        <v>5</v>
      </c>
      <c r="CX7168" s="174">
        <v>909.63620000000003</v>
      </c>
    </row>
    <row r="7169" spans="84:102" x14ac:dyDescent="0.25">
      <c r="CF7169" s="3" t="s">
        <v>3073</v>
      </c>
      <c r="CG7169" s="174">
        <v>2973</v>
      </c>
      <c r="CH7169" s="174">
        <v>155062</v>
      </c>
      <c r="CI7169" s="174">
        <v>5</v>
      </c>
      <c r="CJ7169" s="174">
        <v>909.59400000000005</v>
      </c>
      <c r="CK7169" s="174">
        <v>909.59400000000005</v>
      </c>
      <c r="CU7169" s="174">
        <v>2973</v>
      </c>
      <c r="CV7169" s="174">
        <v>155062</v>
      </c>
      <c r="CW7169" s="174">
        <v>5</v>
      </c>
      <c r="CX7169" s="174">
        <v>909.59400000000005</v>
      </c>
    </row>
    <row r="7170" spans="84:102" x14ac:dyDescent="0.25">
      <c r="CF7170" s="3" t="s">
        <v>3073</v>
      </c>
      <c r="CG7170" s="174">
        <v>83629</v>
      </c>
      <c r="CH7170" s="174">
        <v>563</v>
      </c>
      <c r="CI7170" s="174">
        <v>5</v>
      </c>
      <c r="CJ7170" s="174">
        <v>909.37220000000002</v>
      </c>
      <c r="CK7170" s="174">
        <v>909.37220000000002</v>
      </c>
      <c r="CU7170" s="174">
        <v>83629</v>
      </c>
      <c r="CV7170" s="174">
        <v>563</v>
      </c>
      <c r="CW7170" s="174">
        <v>5</v>
      </c>
      <c r="CX7170" s="174">
        <v>909.37220000000002</v>
      </c>
    </row>
    <row r="7171" spans="84:102" x14ac:dyDescent="0.25">
      <c r="CF7171" s="3" t="s">
        <v>3073</v>
      </c>
      <c r="CG7171" s="174">
        <v>1685</v>
      </c>
      <c r="CH7171" s="174">
        <v>69920</v>
      </c>
      <c r="CI7171" s="174">
        <v>5</v>
      </c>
      <c r="CJ7171" s="174">
        <v>909.14620000000002</v>
      </c>
      <c r="CK7171" s="174">
        <v>909.14620000000002</v>
      </c>
      <c r="CU7171" s="174">
        <v>1685</v>
      </c>
      <c r="CV7171" s="174">
        <v>69920</v>
      </c>
      <c r="CW7171" s="174">
        <v>5</v>
      </c>
      <c r="CX7171" s="174">
        <v>909.14620000000002</v>
      </c>
    </row>
    <row r="7172" spans="84:102" x14ac:dyDescent="0.25">
      <c r="CF7172" s="3" t="s">
        <v>3073</v>
      </c>
      <c r="CG7172" s="174">
        <v>154612</v>
      </c>
      <c r="CH7172" s="174">
        <v>2967</v>
      </c>
      <c r="CI7172" s="174">
        <v>5</v>
      </c>
      <c r="CJ7172" s="174">
        <v>909.00210000000004</v>
      </c>
      <c r="CK7172" s="174">
        <v>909.00210000000004</v>
      </c>
      <c r="CU7172" s="174">
        <v>154612</v>
      </c>
      <c r="CV7172" s="174">
        <v>2967</v>
      </c>
      <c r="CW7172" s="174">
        <v>5</v>
      </c>
      <c r="CX7172" s="174">
        <v>909.00210000000004</v>
      </c>
    </row>
    <row r="7173" spans="84:102" x14ac:dyDescent="0.25">
      <c r="CF7173" s="3" t="s">
        <v>3073</v>
      </c>
      <c r="CG7173" s="174">
        <v>151166</v>
      </c>
      <c r="CH7173" s="174">
        <v>3161</v>
      </c>
      <c r="CI7173" s="174">
        <v>5</v>
      </c>
      <c r="CJ7173" s="174">
        <v>908.90329999999994</v>
      </c>
      <c r="CK7173" s="174">
        <v>908.90329999999994</v>
      </c>
      <c r="CU7173" s="174">
        <v>151166</v>
      </c>
      <c r="CV7173" s="174">
        <v>3161</v>
      </c>
      <c r="CW7173" s="174">
        <v>5</v>
      </c>
      <c r="CX7173" s="174">
        <v>908.90329999999994</v>
      </c>
    </row>
    <row r="7174" spans="84:102" x14ac:dyDescent="0.25">
      <c r="CF7174" s="3" t="s">
        <v>3073</v>
      </c>
      <c r="CG7174" s="174">
        <v>1672</v>
      </c>
      <c r="CH7174" s="174">
        <v>69235</v>
      </c>
      <c r="CI7174" s="174">
        <v>5</v>
      </c>
      <c r="CJ7174" s="174">
        <v>908.78250000000003</v>
      </c>
      <c r="CK7174" s="174">
        <v>908.78250000000003</v>
      </c>
      <c r="CU7174" s="174">
        <v>1672</v>
      </c>
      <c r="CV7174" s="174">
        <v>69235</v>
      </c>
      <c r="CW7174" s="174">
        <v>5</v>
      </c>
      <c r="CX7174" s="174">
        <v>908.78250000000003</v>
      </c>
    </row>
    <row r="7175" spans="84:102" x14ac:dyDescent="0.25">
      <c r="CF7175" s="3" t="s">
        <v>3073</v>
      </c>
      <c r="CG7175" s="174">
        <v>68183</v>
      </c>
      <c r="CH7175" s="174">
        <v>1687</v>
      </c>
      <c r="CI7175" s="174">
        <v>5</v>
      </c>
      <c r="CJ7175" s="174">
        <v>908.42070000000001</v>
      </c>
      <c r="CK7175" s="174">
        <v>908.42070000000001</v>
      </c>
      <c r="CU7175" s="174">
        <v>68183</v>
      </c>
      <c r="CV7175" s="174">
        <v>1687</v>
      </c>
      <c r="CW7175" s="174">
        <v>5</v>
      </c>
      <c r="CX7175" s="174">
        <v>908.42070000000001</v>
      </c>
    </row>
    <row r="7176" spans="84:102" x14ac:dyDescent="0.25">
      <c r="CF7176" s="3" t="s">
        <v>3073</v>
      </c>
      <c r="CG7176" s="174">
        <v>1366</v>
      </c>
      <c r="CH7176" s="174">
        <v>114439</v>
      </c>
      <c r="CI7176" s="174">
        <v>5</v>
      </c>
      <c r="CJ7176" s="174">
        <v>908.36670000000004</v>
      </c>
      <c r="CK7176" s="174">
        <v>908.36670000000004</v>
      </c>
      <c r="CU7176" s="174">
        <v>1366</v>
      </c>
      <c r="CV7176" s="174">
        <v>114439</v>
      </c>
      <c r="CW7176" s="174">
        <v>5</v>
      </c>
      <c r="CX7176" s="174">
        <v>908.36670000000004</v>
      </c>
    </row>
    <row r="7177" spans="84:102" x14ac:dyDescent="0.25">
      <c r="CF7177" s="3" t="s">
        <v>3073</v>
      </c>
      <c r="CG7177" s="174">
        <v>2470</v>
      </c>
      <c r="CH7177" s="174">
        <v>36872</v>
      </c>
      <c r="CI7177" s="174">
        <v>5</v>
      </c>
      <c r="CJ7177" s="174">
        <v>908.11760000000004</v>
      </c>
      <c r="CK7177" s="174">
        <v>908.11760000000004</v>
      </c>
      <c r="CU7177" s="174">
        <v>2470</v>
      </c>
      <c r="CV7177" s="174">
        <v>36872</v>
      </c>
      <c r="CW7177" s="174">
        <v>5</v>
      </c>
      <c r="CX7177" s="174">
        <v>908.11760000000004</v>
      </c>
    </row>
    <row r="7178" spans="84:102" x14ac:dyDescent="0.25">
      <c r="CF7178" s="3" t="s">
        <v>3073</v>
      </c>
      <c r="CG7178" s="174">
        <v>2354</v>
      </c>
      <c r="CH7178" s="174">
        <v>28036</v>
      </c>
      <c r="CI7178" s="174">
        <v>5</v>
      </c>
      <c r="CJ7178" s="174">
        <v>908.00049999999999</v>
      </c>
      <c r="CK7178" s="174">
        <v>908.00049999999999</v>
      </c>
      <c r="CU7178" s="174">
        <v>2354</v>
      </c>
      <c r="CV7178" s="174">
        <v>28036</v>
      </c>
      <c r="CW7178" s="174">
        <v>5</v>
      </c>
      <c r="CX7178" s="174">
        <v>908.00049999999999</v>
      </c>
    </row>
    <row r="7179" spans="84:102" x14ac:dyDescent="0.25">
      <c r="CF7179" s="3" t="s">
        <v>3073</v>
      </c>
      <c r="CG7179" s="174">
        <v>2396</v>
      </c>
      <c r="CH7179" s="174">
        <v>29683</v>
      </c>
      <c r="CI7179" s="174">
        <v>5</v>
      </c>
      <c r="CJ7179" s="174">
        <v>907.99599999999998</v>
      </c>
      <c r="CK7179" s="174">
        <v>907.99599999999998</v>
      </c>
      <c r="CU7179" s="174">
        <v>2396</v>
      </c>
      <c r="CV7179" s="174">
        <v>29683</v>
      </c>
      <c r="CW7179" s="174">
        <v>5</v>
      </c>
      <c r="CX7179" s="174">
        <v>907.99599999999998</v>
      </c>
    </row>
    <row r="7180" spans="84:102" x14ac:dyDescent="0.25">
      <c r="CF7180" s="3" t="s">
        <v>3073</v>
      </c>
      <c r="CG7180" s="174">
        <v>94803</v>
      </c>
      <c r="CH7180" s="174">
        <v>1464</v>
      </c>
      <c r="CI7180" s="174">
        <v>5</v>
      </c>
      <c r="CJ7180" s="174">
        <v>907.97739999999999</v>
      </c>
      <c r="CK7180" s="174">
        <v>907.97739999999999</v>
      </c>
      <c r="CU7180" s="174">
        <v>94803</v>
      </c>
      <c r="CV7180" s="174">
        <v>1464</v>
      </c>
      <c r="CW7180" s="174">
        <v>5</v>
      </c>
      <c r="CX7180" s="174">
        <v>907.97739999999999</v>
      </c>
    </row>
    <row r="7181" spans="84:102" x14ac:dyDescent="0.25">
      <c r="CF7181" s="3" t="s">
        <v>3073</v>
      </c>
      <c r="CG7181" s="174">
        <v>2192</v>
      </c>
      <c r="CH7181" s="174">
        <v>16188</v>
      </c>
      <c r="CI7181" s="174">
        <v>5</v>
      </c>
      <c r="CJ7181" s="174">
        <v>907.71339999999998</v>
      </c>
      <c r="CK7181" s="174">
        <v>907.71339999999998</v>
      </c>
      <c r="CU7181" s="174">
        <v>2192</v>
      </c>
      <c r="CV7181" s="174">
        <v>16188</v>
      </c>
      <c r="CW7181" s="174">
        <v>5</v>
      </c>
      <c r="CX7181" s="174">
        <v>907.71339999999998</v>
      </c>
    </row>
    <row r="7182" spans="84:102" x14ac:dyDescent="0.25">
      <c r="CF7182" s="3" t="s">
        <v>3073</v>
      </c>
      <c r="CG7182" s="174">
        <v>2683</v>
      </c>
      <c r="CH7182" s="174">
        <v>135782</v>
      </c>
      <c r="CI7182" s="174">
        <v>5</v>
      </c>
      <c r="CJ7182" s="174">
        <v>907.65049999999997</v>
      </c>
      <c r="CK7182" s="174">
        <v>907.65049999999997</v>
      </c>
      <c r="CU7182" s="174">
        <v>2683</v>
      </c>
      <c r="CV7182" s="174">
        <v>135782</v>
      </c>
      <c r="CW7182" s="174">
        <v>5</v>
      </c>
      <c r="CX7182" s="174">
        <v>907.65049999999997</v>
      </c>
    </row>
    <row r="7183" spans="84:102" x14ac:dyDescent="0.25">
      <c r="CF7183" s="3" t="s">
        <v>3073</v>
      </c>
      <c r="CG7183" s="174">
        <v>71015</v>
      </c>
      <c r="CH7183" s="174">
        <v>1651</v>
      </c>
      <c r="CI7183" s="174">
        <v>5</v>
      </c>
      <c r="CJ7183" s="174">
        <v>907.5172</v>
      </c>
      <c r="CK7183" s="174">
        <v>907.5172</v>
      </c>
      <c r="CU7183" s="174">
        <v>71015</v>
      </c>
      <c r="CV7183" s="174">
        <v>1651</v>
      </c>
      <c r="CW7183" s="174">
        <v>5</v>
      </c>
      <c r="CX7183" s="174">
        <v>907.5172</v>
      </c>
    </row>
    <row r="7184" spans="84:102" x14ac:dyDescent="0.25">
      <c r="CF7184" s="3" t="s">
        <v>3073</v>
      </c>
      <c r="CG7184" s="174">
        <v>99243</v>
      </c>
      <c r="CH7184" s="174">
        <v>769</v>
      </c>
      <c r="CI7184" s="174">
        <v>5</v>
      </c>
      <c r="CJ7184" s="174">
        <v>907.2894</v>
      </c>
      <c r="CK7184" s="174">
        <v>907.2894</v>
      </c>
      <c r="CU7184" s="174">
        <v>99243</v>
      </c>
      <c r="CV7184" s="174">
        <v>769</v>
      </c>
      <c r="CW7184" s="174">
        <v>5</v>
      </c>
      <c r="CX7184" s="174">
        <v>907.2894</v>
      </c>
    </row>
    <row r="7185" spans="84:102" x14ac:dyDescent="0.25">
      <c r="CF7185" s="3" t="s">
        <v>3073</v>
      </c>
      <c r="CG7185" s="174">
        <v>54377</v>
      </c>
      <c r="CH7185" s="174">
        <v>1760</v>
      </c>
      <c r="CI7185" s="174">
        <v>5</v>
      </c>
      <c r="CJ7185" s="174">
        <v>907.13319999999999</v>
      </c>
      <c r="CK7185" s="174">
        <v>907.13319999999999</v>
      </c>
      <c r="CU7185" s="174">
        <v>54377</v>
      </c>
      <c r="CV7185" s="174">
        <v>1760</v>
      </c>
      <c r="CW7185" s="174">
        <v>5</v>
      </c>
      <c r="CX7185" s="174">
        <v>907.13319999999999</v>
      </c>
    </row>
    <row r="7186" spans="84:102" x14ac:dyDescent="0.25">
      <c r="CF7186" s="3" t="s">
        <v>3073</v>
      </c>
      <c r="CG7186" s="174">
        <v>236</v>
      </c>
      <c r="CH7186" s="174">
        <v>71143</v>
      </c>
      <c r="CI7186" s="174">
        <v>5</v>
      </c>
      <c r="CJ7186" s="174">
        <v>906.87149999999997</v>
      </c>
      <c r="CK7186" s="174">
        <v>906.87149999999997</v>
      </c>
      <c r="CU7186" s="174">
        <v>236</v>
      </c>
      <c r="CV7186" s="174">
        <v>71143</v>
      </c>
      <c r="CW7186" s="174">
        <v>5</v>
      </c>
      <c r="CX7186" s="174">
        <v>906.87149999999997</v>
      </c>
    </row>
    <row r="7187" spans="84:102" x14ac:dyDescent="0.25">
      <c r="CF7187" s="3" t="s">
        <v>3073</v>
      </c>
      <c r="CG7187" s="174">
        <v>108546</v>
      </c>
      <c r="CH7187" s="174">
        <v>3634</v>
      </c>
      <c r="CI7187" s="174">
        <v>5</v>
      </c>
      <c r="CJ7187" s="174">
        <v>906.85889999999995</v>
      </c>
      <c r="CK7187" s="174">
        <v>906.85889999999995</v>
      </c>
      <c r="CU7187" s="174">
        <v>108546</v>
      </c>
      <c r="CV7187" s="174">
        <v>3634</v>
      </c>
      <c r="CW7187" s="174">
        <v>5</v>
      </c>
      <c r="CX7187" s="174">
        <v>906.85889999999995</v>
      </c>
    </row>
    <row r="7188" spans="84:102" x14ac:dyDescent="0.25">
      <c r="CF7188" s="3" t="s">
        <v>3073</v>
      </c>
      <c r="CG7188" s="174">
        <v>65123</v>
      </c>
      <c r="CH7188" s="174">
        <v>100</v>
      </c>
      <c r="CI7188" s="174">
        <v>5</v>
      </c>
      <c r="CJ7188" s="174">
        <v>906.84140000000002</v>
      </c>
      <c r="CK7188" s="174">
        <v>906.84140000000002</v>
      </c>
      <c r="CU7188" s="174">
        <v>65123</v>
      </c>
      <c r="CV7188" s="174">
        <v>100</v>
      </c>
      <c r="CW7188" s="174">
        <v>5</v>
      </c>
      <c r="CX7188" s="174">
        <v>906.84140000000002</v>
      </c>
    </row>
    <row r="7189" spans="84:102" x14ac:dyDescent="0.25">
      <c r="CF7189" s="3" t="s">
        <v>3073</v>
      </c>
      <c r="CG7189" s="174">
        <v>1510</v>
      </c>
      <c r="CH7189" s="174">
        <v>89700</v>
      </c>
      <c r="CI7189" s="174">
        <v>5</v>
      </c>
      <c r="CJ7189" s="174">
        <v>906.32860000000005</v>
      </c>
      <c r="CK7189" s="174">
        <v>906.32860000000005</v>
      </c>
      <c r="CU7189" s="174">
        <v>1510</v>
      </c>
      <c r="CV7189" s="174">
        <v>89700</v>
      </c>
      <c r="CW7189" s="174">
        <v>5</v>
      </c>
      <c r="CX7189" s="174">
        <v>906.32860000000005</v>
      </c>
    </row>
    <row r="7190" spans="84:102" x14ac:dyDescent="0.25">
      <c r="CF7190" s="3" t="s">
        <v>3073</v>
      </c>
      <c r="CG7190" s="174">
        <v>173623</v>
      </c>
      <c r="CH7190" s="174">
        <v>3073</v>
      </c>
      <c r="CI7190" s="174">
        <v>5</v>
      </c>
      <c r="CJ7190" s="174">
        <v>906.19179999999994</v>
      </c>
      <c r="CK7190" s="174">
        <v>906.19179999999994</v>
      </c>
      <c r="CU7190" s="174">
        <v>173623</v>
      </c>
      <c r="CV7190" s="174">
        <v>3073</v>
      </c>
      <c r="CW7190" s="174">
        <v>5</v>
      </c>
      <c r="CX7190" s="174">
        <v>906.19179999999994</v>
      </c>
    </row>
    <row r="7191" spans="84:102" x14ac:dyDescent="0.25">
      <c r="CF7191" s="3" t="s">
        <v>3073</v>
      </c>
      <c r="CG7191" s="174">
        <v>16188</v>
      </c>
      <c r="CH7191" s="174">
        <v>2192</v>
      </c>
      <c r="CI7191" s="174">
        <v>5</v>
      </c>
      <c r="CJ7191" s="174">
        <v>905.93259999999998</v>
      </c>
      <c r="CK7191" s="174">
        <v>905.93259999999998</v>
      </c>
      <c r="CU7191" s="174">
        <v>16188</v>
      </c>
      <c r="CV7191" s="174">
        <v>2192</v>
      </c>
      <c r="CW7191" s="174">
        <v>5</v>
      </c>
      <c r="CX7191" s="174">
        <v>905.93259999999998</v>
      </c>
    </row>
    <row r="7192" spans="84:102" x14ac:dyDescent="0.25">
      <c r="CF7192" s="3" t="s">
        <v>3073</v>
      </c>
      <c r="CG7192" s="174">
        <v>23412</v>
      </c>
      <c r="CH7192" s="174">
        <v>2361</v>
      </c>
      <c r="CI7192" s="174">
        <v>5</v>
      </c>
      <c r="CJ7192" s="174">
        <v>905.8546</v>
      </c>
      <c r="CK7192" s="174">
        <v>905.8546</v>
      </c>
      <c r="CU7192" s="174">
        <v>23412</v>
      </c>
      <c r="CV7192" s="174">
        <v>2361</v>
      </c>
      <c r="CW7192" s="174">
        <v>5</v>
      </c>
      <c r="CX7192" s="174">
        <v>905.8546</v>
      </c>
    </row>
    <row r="7193" spans="84:102" x14ac:dyDescent="0.25">
      <c r="CF7193" s="3" t="s">
        <v>3073</v>
      </c>
      <c r="CG7193" s="174">
        <v>47085</v>
      </c>
      <c r="CH7193" s="174">
        <v>2619</v>
      </c>
      <c r="CI7193" s="174">
        <v>5</v>
      </c>
      <c r="CJ7193" s="174">
        <v>905.6816</v>
      </c>
      <c r="CK7193" s="174">
        <v>905.6816</v>
      </c>
      <c r="CU7193" s="174">
        <v>47085</v>
      </c>
      <c r="CV7193" s="174">
        <v>2619</v>
      </c>
      <c r="CW7193" s="174">
        <v>5</v>
      </c>
      <c r="CX7193" s="174">
        <v>905.6816</v>
      </c>
    </row>
    <row r="7194" spans="84:102" x14ac:dyDescent="0.25">
      <c r="CF7194" s="3" t="s">
        <v>3073</v>
      </c>
      <c r="CG7194" s="174">
        <v>92987</v>
      </c>
      <c r="CH7194" s="174">
        <v>3624</v>
      </c>
      <c r="CI7194" s="174">
        <v>5</v>
      </c>
      <c r="CJ7194" s="174">
        <v>905.48990000000003</v>
      </c>
      <c r="CK7194" s="174">
        <v>905.48990000000003</v>
      </c>
      <c r="CU7194" s="174">
        <v>92987</v>
      </c>
      <c r="CV7194" s="174">
        <v>3624</v>
      </c>
      <c r="CW7194" s="174">
        <v>5</v>
      </c>
      <c r="CX7194" s="174">
        <v>905.48990000000003</v>
      </c>
    </row>
    <row r="7195" spans="84:102" x14ac:dyDescent="0.25">
      <c r="CF7195" s="3" t="s">
        <v>3073</v>
      </c>
      <c r="CG7195" s="174">
        <v>398</v>
      </c>
      <c r="CH7195" s="174">
        <v>80806</v>
      </c>
      <c r="CI7195" s="174">
        <v>5</v>
      </c>
      <c r="CJ7195" s="174">
        <v>905.41219999999998</v>
      </c>
      <c r="CK7195" s="174">
        <v>905.41219999999998</v>
      </c>
      <c r="CU7195" s="174">
        <v>398</v>
      </c>
      <c r="CV7195" s="174">
        <v>80806</v>
      </c>
      <c r="CW7195" s="174">
        <v>5</v>
      </c>
      <c r="CX7195" s="174">
        <v>905.41219999999998</v>
      </c>
    </row>
    <row r="7196" spans="84:102" x14ac:dyDescent="0.25">
      <c r="CF7196" s="3" t="s">
        <v>3073</v>
      </c>
      <c r="CG7196" s="174">
        <v>1250</v>
      </c>
      <c r="CH7196" s="174">
        <v>125898</v>
      </c>
      <c r="CI7196" s="174">
        <v>5</v>
      </c>
      <c r="CJ7196" s="174">
        <v>904.89700000000005</v>
      </c>
      <c r="CK7196" s="174">
        <v>904.89700000000005</v>
      </c>
      <c r="CU7196" s="174">
        <v>1250</v>
      </c>
      <c r="CV7196" s="174">
        <v>125898</v>
      </c>
      <c r="CW7196" s="174">
        <v>5</v>
      </c>
      <c r="CX7196" s="174">
        <v>904.89700000000005</v>
      </c>
    </row>
    <row r="7197" spans="84:102" x14ac:dyDescent="0.25">
      <c r="CF7197" s="3" t="s">
        <v>3073</v>
      </c>
      <c r="CG7197" s="174">
        <v>46968</v>
      </c>
      <c r="CH7197" s="174">
        <v>2616</v>
      </c>
      <c r="CI7197" s="174">
        <v>5</v>
      </c>
      <c r="CJ7197" s="174">
        <v>904.58450000000005</v>
      </c>
      <c r="CK7197" s="174">
        <v>904.58450000000005</v>
      </c>
      <c r="CU7197" s="174">
        <v>46968</v>
      </c>
      <c r="CV7197" s="174">
        <v>2616</v>
      </c>
      <c r="CW7197" s="174">
        <v>5</v>
      </c>
      <c r="CX7197" s="174">
        <v>904.58450000000005</v>
      </c>
    </row>
    <row r="7198" spans="84:102" x14ac:dyDescent="0.25">
      <c r="CF7198" s="3" t="s">
        <v>3073</v>
      </c>
      <c r="CG7198" s="174">
        <v>80818</v>
      </c>
      <c r="CH7198" s="174">
        <v>1622</v>
      </c>
      <c r="CI7198" s="174">
        <v>5</v>
      </c>
      <c r="CJ7198" s="174">
        <v>904.16980000000001</v>
      </c>
      <c r="CK7198" s="174">
        <v>904.16980000000001</v>
      </c>
      <c r="CU7198" s="174">
        <v>80818</v>
      </c>
      <c r="CV7198" s="174">
        <v>1622</v>
      </c>
      <c r="CW7198" s="174">
        <v>5</v>
      </c>
      <c r="CX7198" s="174">
        <v>904.16980000000001</v>
      </c>
    </row>
    <row r="7199" spans="84:102" x14ac:dyDescent="0.25">
      <c r="CF7199" s="3" t="s">
        <v>3073</v>
      </c>
      <c r="CG7199" s="174">
        <v>57181</v>
      </c>
      <c r="CH7199" s="174">
        <v>3813</v>
      </c>
      <c r="CI7199" s="174">
        <v>5</v>
      </c>
      <c r="CJ7199" s="174">
        <v>903.92089999999996</v>
      </c>
      <c r="CK7199" s="174">
        <v>903.92089999999996</v>
      </c>
      <c r="CU7199" s="174">
        <v>57181</v>
      </c>
      <c r="CV7199" s="174">
        <v>3813</v>
      </c>
      <c r="CW7199" s="174">
        <v>5</v>
      </c>
      <c r="CX7199" s="174">
        <v>903.92089999999996</v>
      </c>
    </row>
    <row r="7200" spans="84:102" x14ac:dyDescent="0.25">
      <c r="CF7200" s="3" t="s">
        <v>3073</v>
      </c>
      <c r="CG7200" s="174">
        <v>2101</v>
      </c>
      <c r="CH7200" s="174">
        <v>8112</v>
      </c>
      <c r="CI7200" s="174">
        <v>5</v>
      </c>
      <c r="CJ7200" s="174">
        <v>903.80060000000003</v>
      </c>
      <c r="CK7200" s="174">
        <v>903.80060000000003</v>
      </c>
      <c r="CU7200" s="174">
        <v>2101</v>
      </c>
      <c r="CV7200" s="174">
        <v>8112</v>
      </c>
      <c r="CW7200" s="174">
        <v>5</v>
      </c>
      <c r="CX7200" s="174">
        <v>903.80060000000003</v>
      </c>
    </row>
    <row r="7201" spans="84:102" x14ac:dyDescent="0.25">
      <c r="CF7201" s="3" t="s">
        <v>3073</v>
      </c>
      <c r="CG7201" s="174">
        <v>69306</v>
      </c>
      <c r="CH7201" s="174">
        <v>241</v>
      </c>
      <c r="CI7201" s="174">
        <v>5</v>
      </c>
      <c r="CJ7201" s="174">
        <v>903.71439999999996</v>
      </c>
      <c r="CK7201" s="174">
        <v>903.71439999999996</v>
      </c>
      <c r="CU7201" s="174">
        <v>69306</v>
      </c>
      <c r="CV7201" s="174">
        <v>241</v>
      </c>
      <c r="CW7201" s="174">
        <v>5</v>
      </c>
      <c r="CX7201" s="174">
        <v>903.71439999999996</v>
      </c>
    </row>
    <row r="7202" spans="84:102" x14ac:dyDescent="0.25">
      <c r="CF7202" s="3" t="s">
        <v>3073</v>
      </c>
      <c r="CG7202" s="174">
        <v>70305</v>
      </c>
      <c r="CH7202" s="174">
        <v>229</v>
      </c>
      <c r="CI7202" s="174">
        <v>5</v>
      </c>
      <c r="CJ7202" s="174">
        <v>903.44010000000003</v>
      </c>
      <c r="CK7202" s="174">
        <v>903.44010000000003</v>
      </c>
      <c r="CU7202" s="174">
        <v>70305</v>
      </c>
      <c r="CV7202" s="174">
        <v>229</v>
      </c>
      <c r="CW7202" s="174">
        <v>5</v>
      </c>
      <c r="CX7202" s="174">
        <v>903.44010000000003</v>
      </c>
    </row>
    <row r="7203" spans="84:102" x14ac:dyDescent="0.25">
      <c r="CF7203" s="3" t="s">
        <v>3073</v>
      </c>
      <c r="CG7203" s="174">
        <v>2601</v>
      </c>
      <c r="CH7203" s="174">
        <v>43290</v>
      </c>
      <c r="CI7203" s="174">
        <v>5</v>
      </c>
      <c r="CJ7203" s="174">
        <v>903.28390000000002</v>
      </c>
      <c r="CK7203" s="174">
        <v>903.28390000000002</v>
      </c>
      <c r="CU7203" s="174">
        <v>2601</v>
      </c>
      <c r="CV7203" s="174">
        <v>43290</v>
      </c>
      <c r="CW7203" s="174">
        <v>5</v>
      </c>
      <c r="CX7203" s="174">
        <v>903.28390000000002</v>
      </c>
    </row>
    <row r="7204" spans="84:102" x14ac:dyDescent="0.25">
      <c r="CF7204" s="3" t="s">
        <v>3073</v>
      </c>
      <c r="CG7204" s="174">
        <v>334</v>
      </c>
      <c r="CH7204" s="174">
        <v>74626</v>
      </c>
      <c r="CI7204" s="174">
        <v>5</v>
      </c>
      <c r="CJ7204" s="174">
        <v>903.25239999999997</v>
      </c>
      <c r="CK7204" s="174">
        <v>903.25239999999997</v>
      </c>
      <c r="CU7204" s="174">
        <v>334</v>
      </c>
      <c r="CV7204" s="174">
        <v>74626</v>
      </c>
      <c r="CW7204" s="174">
        <v>5</v>
      </c>
      <c r="CX7204" s="174">
        <v>903.25239999999997</v>
      </c>
    </row>
    <row r="7205" spans="84:102" x14ac:dyDescent="0.25">
      <c r="CF7205" s="3" t="s">
        <v>3073</v>
      </c>
      <c r="CG7205" s="174">
        <v>194</v>
      </c>
      <c r="CH7205" s="174">
        <v>69626</v>
      </c>
      <c r="CI7205" s="174">
        <v>5</v>
      </c>
      <c r="CJ7205" s="174">
        <v>902.93589999999995</v>
      </c>
      <c r="CK7205" s="174">
        <v>902.93589999999995</v>
      </c>
      <c r="CU7205" s="174">
        <v>194</v>
      </c>
      <c r="CV7205" s="174">
        <v>69626</v>
      </c>
      <c r="CW7205" s="174">
        <v>5</v>
      </c>
      <c r="CX7205" s="174">
        <v>902.93589999999995</v>
      </c>
    </row>
    <row r="7206" spans="84:102" x14ac:dyDescent="0.25">
      <c r="CF7206" s="3" t="s">
        <v>3073</v>
      </c>
      <c r="CG7206" s="174">
        <v>599</v>
      </c>
      <c r="CH7206" s="174">
        <v>86889</v>
      </c>
      <c r="CI7206" s="174">
        <v>5</v>
      </c>
      <c r="CJ7206" s="174">
        <v>902.39269999999999</v>
      </c>
      <c r="CK7206" s="174">
        <v>902.39269999999999</v>
      </c>
      <c r="CU7206" s="174">
        <v>599</v>
      </c>
      <c r="CV7206" s="174">
        <v>86889</v>
      </c>
      <c r="CW7206" s="174">
        <v>5</v>
      </c>
      <c r="CX7206" s="174">
        <v>902.39269999999999</v>
      </c>
    </row>
    <row r="7207" spans="84:102" x14ac:dyDescent="0.25">
      <c r="CF7207" s="3" t="s">
        <v>3073</v>
      </c>
      <c r="CG7207" s="174">
        <v>2513</v>
      </c>
      <c r="CH7207" s="174">
        <v>38312</v>
      </c>
      <c r="CI7207" s="174">
        <v>5</v>
      </c>
      <c r="CJ7207" s="174">
        <v>902.17989999999998</v>
      </c>
      <c r="CK7207" s="174">
        <v>902.17989999999998</v>
      </c>
      <c r="CU7207" s="174">
        <v>2513</v>
      </c>
      <c r="CV7207" s="174">
        <v>38312</v>
      </c>
      <c r="CW7207" s="174">
        <v>5</v>
      </c>
      <c r="CX7207" s="174">
        <v>902.17989999999998</v>
      </c>
    </row>
    <row r="7208" spans="84:102" x14ac:dyDescent="0.25">
      <c r="CF7208" s="3" t="s">
        <v>3073</v>
      </c>
      <c r="CG7208" s="174">
        <v>150472</v>
      </c>
      <c r="CH7208" s="174">
        <v>3151</v>
      </c>
      <c r="CI7208" s="174">
        <v>5</v>
      </c>
      <c r="CJ7208" s="174">
        <v>902.11130000000003</v>
      </c>
      <c r="CK7208" s="174">
        <v>902.11130000000003</v>
      </c>
      <c r="CU7208" s="174">
        <v>150472</v>
      </c>
      <c r="CV7208" s="174">
        <v>3151</v>
      </c>
      <c r="CW7208" s="174">
        <v>5</v>
      </c>
      <c r="CX7208" s="174">
        <v>902.11130000000003</v>
      </c>
    </row>
    <row r="7209" spans="84:102" x14ac:dyDescent="0.25">
      <c r="CF7209" s="3" t="s">
        <v>3073</v>
      </c>
      <c r="CG7209" s="174">
        <v>315</v>
      </c>
      <c r="CH7209" s="174">
        <v>76101</v>
      </c>
      <c r="CI7209" s="174">
        <v>5</v>
      </c>
      <c r="CJ7209" s="174">
        <v>902.06150000000002</v>
      </c>
      <c r="CK7209" s="174">
        <v>902.06150000000002</v>
      </c>
      <c r="CU7209" s="174">
        <v>315</v>
      </c>
      <c r="CV7209" s="174">
        <v>76101</v>
      </c>
      <c r="CW7209" s="174">
        <v>5</v>
      </c>
      <c r="CX7209" s="174">
        <v>902.06150000000002</v>
      </c>
    </row>
    <row r="7210" spans="84:102" x14ac:dyDescent="0.25">
      <c r="CF7210" s="3" t="s">
        <v>3073</v>
      </c>
      <c r="CG7210" s="174">
        <v>1065</v>
      </c>
      <c r="CH7210" s="174">
        <v>125625</v>
      </c>
      <c r="CI7210" s="174">
        <v>5</v>
      </c>
      <c r="CJ7210" s="174">
        <v>902.03</v>
      </c>
      <c r="CK7210" s="174">
        <v>902.03</v>
      </c>
      <c r="CU7210" s="174">
        <v>1065</v>
      </c>
      <c r="CV7210" s="174">
        <v>125625</v>
      </c>
      <c r="CW7210" s="174">
        <v>5</v>
      </c>
      <c r="CX7210" s="174">
        <v>902.03</v>
      </c>
    </row>
    <row r="7211" spans="84:102" x14ac:dyDescent="0.25">
      <c r="CF7211" s="3" t="s">
        <v>3073</v>
      </c>
      <c r="CG7211" s="174">
        <v>1167</v>
      </c>
      <c r="CH7211" s="174">
        <v>142339</v>
      </c>
      <c r="CI7211" s="174">
        <v>5</v>
      </c>
      <c r="CJ7211" s="174">
        <v>901.8732</v>
      </c>
      <c r="CK7211" s="174">
        <v>901.8732</v>
      </c>
      <c r="CU7211" s="174">
        <v>1167</v>
      </c>
      <c r="CV7211" s="174">
        <v>142339</v>
      </c>
      <c r="CW7211" s="174">
        <v>5</v>
      </c>
      <c r="CX7211" s="174">
        <v>901.8732</v>
      </c>
    </row>
    <row r="7212" spans="84:102" x14ac:dyDescent="0.25">
      <c r="CF7212" s="3" t="s">
        <v>3073</v>
      </c>
      <c r="CG7212" s="174">
        <v>2602</v>
      </c>
      <c r="CH7212" s="174">
        <v>43330</v>
      </c>
      <c r="CI7212" s="174">
        <v>5</v>
      </c>
      <c r="CJ7212" s="174">
        <v>901.78309999999999</v>
      </c>
      <c r="CK7212" s="174">
        <v>901.78309999999999</v>
      </c>
      <c r="CU7212" s="174">
        <v>2602</v>
      </c>
      <c r="CV7212" s="174">
        <v>43330</v>
      </c>
      <c r="CW7212" s="174">
        <v>5</v>
      </c>
      <c r="CX7212" s="174">
        <v>901.78309999999999</v>
      </c>
    </row>
    <row r="7213" spans="84:102" x14ac:dyDescent="0.25">
      <c r="CF7213" s="3" t="s">
        <v>3073</v>
      </c>
      <c r="CG7213" s="174">
        <v>171352</v>
      </c>
      <c r="CH7213" s="174">
        <v>3378</v>
      </c>
      <c r="CI7213" s="174">
        <v>5</v>
      </c>
      <c r="CJ7213" s="174">
        <v>901.4846</v>
      </c>
      <c r="CK7213" s="174">
        <v>901.4846</v>
      </c>
      <c r="CU7213" s="174">
        <v>171352</v>
      </c>
      <c r="CV7213" s="174">
        <v>3378</v>
      </c>
      <c r="CW7213" s="174">
        <v>5</v>
      </c>
      <c r="CX7213" s="174">
        <v>901.4846</v>
      </c>
    </row>
    <row r="7214" spans="84:102" x14ac:dyDescent="0.25">
      <c r="CF7214" s="3" t="s">
        <v>3073</v>
      </c>
      <c r="CG7214" s="174">
        <v>110036</v>
      </c>
      <c r="CH7214" s="174">
        <v>1992</v>
      </c>
      <c r="CI7214" s="174">
        <v>5</v>
      </c>
      <c r="CJ7214" s="174">
        <v>901.45079999999996</v>
      </c>
      <c r="CK7214" s="174">
        <v>901.45079999999996</v>
      </c>
      <c r="CU7214" s="174">
        <v>110036</v>
      </c>
      <c r="CV7214" s="174">
        <v>1992</v>
      </c>
      <c r="CW7214" s="174">
        <v>5</v>
      </c>
      <c r="CX7214" s="174">
        <v>901.45079999999996</v>
      </c>
    </row>
    <row r="7215" spans="84:102" x14ac:dyDescent="0.25">
      <c r="CF7215" s="3" t="s">
        <v>3073</v>
      </c>
      <c r="CG7215" s="174">
        <v>168781</v>
      </c>
      <c r="CH7215" s="174">
        <v>3369</v>
      </c>
      <c r="CI7215" s="174">
        <v>5</v>
      </c>
      <c r="CJ7215" s="174">
        <v>901.06949999999995</v>
      </c>
      <c r="CK7215" s="174">
        <v>901.06949999999995</v>
      </c>
      <c r="CU7215" s="174">
        <v>168781</v>
      </c>
      <c r="CV7215" s="174">
        <v>3369</v>
      </c>
      <c r="CW7215" s="174">
        <v>5</v>
      </c>
      <c r="CX7215" s="174">
        <v>901.06949999999995</v>
      </c>
    </row>
    <row r="7216" spans="84:102" x14ac:dyDescent="0.25">
      <c r="CF7216" s="3" t="s">
        <v>3073</v>
      </c>
      <c r="CG7216" s="174">
        <v>158342</v>
      </c>
      <c r="CH7216" s="174">
        <v>2069</v>
      </c>
      <c r="CI7216" s="174">
        <v>5</v>
      </c>
      <c r="CJ7216" s="174">
        <v>900.93399999999997</v>
      </c>
      <c r="CK7216" s="174">
        <v>900.93399999999997</v>
      </c>
      <c r="CU7216" s="174">
        <v>158342</v>
      </c>
      <c r="CV7216" s="174">
        <v>2069</v>
      </c>
      <c r="CW7216" s="174">
        <v>5</v>
      </c>
      <c r="CX7216" s="174">
        <v>900.93399999999997</v>
      </c>
    </row>
    <row r="7217" spans="84:102" x14ac:dyDescent="0.25">
      <c r="CF7217" s="3" t="s">
        <v>3073</v>
      </c>
      <c r="CG7217" s="174">
        <v>62092</v>
      </c>
      <c r="CH7217" s="174">
        <v>1724</v>
      </c>
      <c r="CI7217" s="174">
        <v>5</v>
      </c>
      <c r="CJ7217" s="174">
        <v>900.83780000000002</v>
      </c>
      <c r="CK7217" s="174">
        <v>900.83780000000002</v>
      </c>
      <c r="CU7217" s="174">
        <v>62092</v>
      </c>
      <c r="CV7217" s="174">
        <v>1724</v>
      </c>
      <c r="CW7217" s="174">
        <v>5</v>
      </c>
      <c r="CX7217" s="174">
        <v>900.83780000000002</v>
      </c>
    </row>
    <row r="7218" spans="84:102" x14ac:dyDescent="0.25">
      <c r="CF7218" s="3" t="s">
        <v>3073</v>
      </c>
      <c r="CG7218" s="174">
        <v>164012</v>
      </c>
      <c r="CH7218" s="174">
        <v>3336</v>
      </c>
      <c r="CI7218" s="174">
        <v>5</v>
      </c>
      <c r="CJ7218" s="174">
        <v>900.70169999999996</v>
      </c>
      <c r="CK7218" s="174">
        <v>900.70169999999996</v>
      </c>
      <c r="CU7218" s="174">
        <v>164012</v>
      </c>
      <c r="CV7218" s="174">
        <v>3336</v>
      </c>
      <c r="CW7218" s="174">
        <v>5</v>
      </c>
      <c r="CX7218" s="174">
        <v>900.70169999999996</v>
      </c>
    </row>
    <row r="7219" spans="84:102" x14ac:dyDescent="0.25">
      <c r="CF7219" s="3" t="s">
        <v>3073</v>
      </c>
      <c r="CG7219" s="174">
        <v>96306</v>
      </c>
      <c r="CH7219" s="174">
        <v>728</v>
      </c>
      <c r="CI7219" s="174">
        <v>5</v>
      </c>
      <c r="CJ7219" s="174">
        <v>900.52800000000002</v>
      </c>
      <c r="CK7219" s="174">
        <v>900.52800000000002</v>
      </c>
      <c r="CU7219" s="174">
        <v>96306</v>
      </c>
      <c r="CV7219" s="174">
        <v>728</v>
      </c>
      <c r="CW7219" s="174">
        <v>5</v>
      </c>
      <c r="CX7219" s="174">
        <v>900.52800000000002</v>
      </c>
    </row>
    <row r="7220" spans="84:102" x14ac:dyDescent="0.25">
      <c r="CF7220" s="3" t="s">
        <v>3073</v>
      </c>
      <c r="CG7220" s="174">
        <v>137092</v>
      </c>
      <c r="CH7220" s="174">
        <v>1189</v>
      </c>
      <c r="CI7220" s="174">
        <v>5</v>
      </c>
      <c r="CJ7220" s="174">
        <v>900.40989999999999</v>
      </c>
      <c r="CK7220" s="174">
        <v>900.40989999999999</v>
      </c>
      <c r="CU7220" s="174">
        <v>137092</v>
      </c>
      <c r="CV7220" s="174">
        <v>1189</v>
      </c>
      <c r="CW7220" s="174">
        <v>5</v>
      </c>
      <c r="CX7220" s="174">
        <v>900.40989999999999</v>
      </c>
    </row>
    <row r="7221" spans="84:102" x14ac:dyDescent="0.25">
      <c r="CF7221" s="3" t="s">
        <v>3073</v>
      </c>
      <c r="CG7221" s="174">
        <v>464</v>
      </c>
      <c r="CH7221" s="174">
        <v>83473</v>
      </c>
      <c r="CI7221" s="174">
        <v>5</v>
      </c>
      <c r="CJ7221" s="174">
        <v>900.34169999999995</v>
      </c>
      <c r="CK7221" s="174">
        <v>900.34169999999995</v>
      </c>
      <c r="CU7221" s="174">
        <v>464</v>
      </c>
      <c r="CV7221" s="174">
        <v>83473</v>
      </c>
      <c r="CW7221" s="174">
        <v>5</v>
      </c>
      <c r="CX7221" s="174">
        <v>900.34169999999995</v>
      </c>
    </row>
    <row r="7222" spans="84:102" x14ac:dyDescent="0.25">
      <c r="CF7222" s="3" t="s">
        <v>3073</v>
      </c>
      <c r="CG7222" s="174">
        <v>2098</v>
      </c>
      <c r="CH7222" s="174">
        <v>5027</v>
      </c>
      <c r="CI7222" s="174">
        <v>5</v>
      </c>
      <c r="CJ7222" s="174">
        <v>900.27499999999998</v>
      </c>
      <c r="CK7222" s="174">
        <v>900.27499999999998</v>
      </c>
      <c r="CU7222" s="174">
        <v>2098</v>
      </c>
      <c r="CV7222" s="174">
        <v>5027</v>
      </c>
      <c r="CW7222" s="174">
        <v>5</v>
      </c>
      <c r="CX7222" s="174">
        <v>900.27499999999998</v>
      </c>
    </row>
    <row r="7223" spans="84:102" x14ac:dyDescent="0.25">
      <c r="CF7223" s="3" t="s">
        <v>3073</v>
      </c>
      <c r="CG7223" s="174">
        <v>111521</v>
      </c>
      <c r="CH7223" s="174">
        <v>924</v>
      </c>
      <c r="CI7223" s="174">
        <v>5</v>
      </c>
      <c r="CJ7223" s="174">
        <v>900.19799999999998</v>
      </c>
      <c r="CK7223" s="174">
        <v>900.19799999999998</v>
      </c>
      <c r="CU7223" s="174">
        <v>111521</v>
      </c>
      <c r="CV7223" s="174">
        <v>924</v>
      </c>
      <c r="CW7223" s="174">
        <v>5</v>
      </c>
      <c r="CX7223" s="174">
        <v>900.19799999999998</v>
      </c>
    </row>
    <row r="7224" spans="84:102" x14ac:dyDescent="0.25">
      <c r="CF7224" s="3" t="s">
        <v>3073</v>
      </c>
      <c r="CG7224" s="174">
        <v>40872</v>
      </c>
      <c r="CH7224" s="174">
        <v>2528</v>
      </c>
      <c r="CI7224" s="174">
        <v>5</v>
      </c>
      <c r="CJ7224" s="174">
        <v>900.07560000000001</v>
      </c>
      <c r="CK7224" s="174">
        <v>900.07560000000001</v>
      </c>
      <c r="CU7224" s="174">
        <v>40872</v>
      </c>
      <c r="CV7224" s="174">
        <v>2528</v>
      </c>
      <c r="CW7224" s="174">
        <v>5</v>
      </c>
      <c r="CX7224" s="174">
        <v>900.07560000000001</v>
      </c>
    </row>
    <row r="7225" spans="84:102" x14ac:dyDescent="0.25">
      <c r="CF7225" s="3" t="s">
        <v>3073</v>
      </c>
      <c r="CG7225" s="174">
        <v>1528</v>
      </c>
      <c r="CH7225" s="174">
        <v>85672</v>
      </c>
      <c r="CI7225" s="174">
        <v>5</v>
      </c>
      <c r="CJ7225" s="174">
        <v>900.05790000000002</v>
      </c>
      <c r="CK7225" s="174">
        <v>900.05790000000002</v>
      </c>
      <c r="CU7225" s="174">
        <v>1528</v>
      </c>
      <c r="CV7225" s="174">
        <v>85672</v>
      </c>
      <c r="CW7225" s="174">
        <v>5</v>
      </c>
      <c r="CX7225" s="174">
        <v>900.05790000000002</v>
      </c>
    </row>
    <row r="7226" spans="84:102" x14ac:dyDescent="0.25">
      <c r="CF7226" s="3" t="s">
        <v>3073</v>
      </c>
      <c r="CG7226" s="174">
        <v>315</v>
      </c>
      <c r="CH7226" s="174">
        <v>75654</v>
      </c>
      <c r="CI7226" s="174">
        <v>5</v>
      </c>
      <c r="CJ7226" s="174">
        <v>899.67169999999999</v>
      </c>
      <c r="CK7226" s="174">
        <v>899.67169999999999</v>
      </c>
      <c r="CU7226" s="174">
        <v>315</v>
      </c>
      <c r="CV7226" s="174">
        <v>75654</v>
      </c>
      <c r="CW7226" s="174">
        <v>5</v>
      </c>
      <c r="CX7226" s="174">
        <v>899.67169999999999</v>
      </c>
    </row>
    <row r="7227" spans="84:102" x14ac:dyDescent="0.25">
      <c r="CF7227" s="3" t="s">
        <v>3073</v>
      </c>
      <c r="CG7227" s="174">
        <v>846</v>
      </c>
      <c r="CH7227" s="174">
        <v>104816</v>
      </c>
      <c r="CI7227" s="174">
        <v>5</v>
      </c>
      <c r="CJ7227" s="174">
        <v>899.62649999999996</v>
      </c>
      <c r="CK7227" s="174">
        <v>899.62649999999996</v>
      </c>
      <c r="CU7227" s="174">
        <v>846</v>
      </c>
      <c r="CV7227" s="174">
        <v>104816</v>
      </c>
      <c r="CW7227" s="174">
        <v>5</v>
      </c>
      <c r="CX7227" s="174">
        <v>899.62649999999996</v>
      </c>
    </row>
    <row r="7228" spans="84:102" x14ac:dyDescent="0.25">
      <c r="CF7228" s="3" t="s">
        <v>3073</v>
      </c>
      <c r="CG7228" s="174">
        <v>121873</v>
      </c>
      <c r="CH7228" s="174">
        <v>1301</v>
      </c>
      <c r="CI7228" s="174">
        <v>5</v>
      </c>
      <c r="CJ7228" s="174">
        <v>899.47170000000006</v>
      </c>
      <c r="CK7228" s="174">
        <v>899.47170000000006</v>
      </c>
      <c r="CU7228" s="174">
        <v>121873</v>
      </c>
      <c r="CV7228" s="174">
        <v>1301</v>
      </c>
      <c r="CW7228" s="174">
        <v>5</v>
      </c>
      <c r="CX7228" s="174">
        <v>899.47170000000006</v>
      </c>
    </row>
    <row r="7229" spans="84:102" x14ac:dyDescent="0.25">
      <c r="CF7229" s="3" t="s">
        <v>3073</v>
      </c>
      <c r="CG7229" s="174">
        <v>86873</v>
      </c>
      <c r="CH7229" s="174">
        <v>617</v>
      </c>
      <c r="CI7229" s="174">
        <v>5</v>
      </c>
      <c r="CJ7229" s="174">
        <v>899.1567</v>
      </c>
      <c r="CK7229" s="174">
        <v>899.1567</v>
      </c>
      <c r="CU7229" s="174">
        <v>86873</v>
      </c>
      <c r="CV7229" s="174">
        <v>617</v>
      </c>
      <c r="CW7229" s="174">
        <v>5</v>
      </c>
      <c r="CX7229" s="174">
        <v>899.1567</v>
      </c>
    </row>
    <row r="7230" spans="84:102" x14ac:dyDescent="0.25">
      <c r="CF7230" s="3" t="s">
        <v>3073</v>
      </c>
      <c r="CG7230" s="174">
        <v>742</v>
      </c>
      <c r="CH7230" s="174">
        <v>97233</v>
      </c>
      <c r="CI7230" s="174">
        <v>5</v>
      </c>
      <c r="CJ7230" s="174">
        <v>898.851</v>
      </c>
      <c r="CK7230" s="174">
        <v>898.851</v>
      </c>
      <c r="CU7230" s="174">
        <v>742</v>
      </c>
      <c r="CV7230" s="174">
        <v>97233</v>
      </c>
      <c r="CW7230" s="174">
        <v>5</v>
      </c>
      <c r="CX7230" s="174">
        <v>898.851</v>
      </c>
    </row>
    <row r="7231" spans="84:102" x14ac:dyDescent="0.25">
      <c r="CF7231" s="3" t="s">
        <v>3073</v>
      </c>
      <c r="CG7231" s="174">
        <v>273</v>
      </c>
      <c r="CH7231" s="174">
        <v>72607</v>
      </c>
      <c r="CI7231" s="174">
        <v>5</v>
      </c>
      <c r="CJ7231" s="174">
        <v>898.75379999999996</v>
      </c>
      <c r="CK7231" s="174">
        <v>898.75379999999996</v>
      </c>
      <c r="CU7231" s="174">
        <v>273</v>
      </c>
      <c r="CV7231" s="174">
        <v>72607</v>
      </c>
      <c r="CW7231" s="174">
        <v>5</v>
      </c>
      <c r="CX7231" s="174">
        <v>898.75379999999996</v>
      </c>
    </row>
    <row r="7232" spans="84:102" x14ac:dyDescent="0.25">
      <c r="CF7232" s="3" t="s">
        <v>3073</v>
      </c>
      <c r="CG7232" s="174">
        <v>36840</v>
      </c>
      <c r="CH7232" s="174">
        <v>2519</v>
      </c>
      <c r="CI7232" s="174">
        <v>5</v>
      </c>
      <c r="CJ7232" s="174">
        <v>898.62459999999999</v>
      </c>
      <c r="CK7232" s="174">
        <v>898.62459999999999</v>
      </c>
      <c r="CU7232" s="174">
        <v>36840</v>
      </c>
      <c r="CV7232" s="174">
        <v>2519</v>
      </c>
      <c r="CW7232" s="174">
        <v>5</v>
      </c>
      <c r="CX7232" s="174">
        <v>898.62459999999999</v>
      </c>
    </row>
    <row r="7233" spans="84:102" x14ac:dyDescent="0.25">
      <c r="CF7233" s="3" t="s">
        <v>3073</v>
      </c>
      <c r="CG7233" s="174">
        <v>13859</v>
      </c>
      <c r="CH7233" s="174">
        <v>2169</v>
      </c>
      <c r="CI7233" s="174">
        <v>5</v>
      </c>
      <c r="CJ7233" s="174">
        <v>898.46429999999998</v>
      </c>
      <c r="CK7233" s="174">
        <v>898.46429999999998</v>
      </c>
      <c r="CU7233" s="174">
        <v>13859</v>
      </c>
      <c r="CV7233" s="174">
        <v>2169</v>
      </c>
      <c r="CW7233" s="174">
        <v>5</v>
      </c>
      <c r="CX7233" s="174">
        <v>898.46429999999998</v>
      </c>
    </row>
    <row r="7234" spans="84:102" x14ac:dyDescent="0.25">
      <c r="CF7234" s="3" t="s">
        <v>3073</v>
      </c>
      <c r="CG7234" s="174">
        <v>3124</v>
      </c>
      <c r="CH7234" s="174">
        <v>151349</v>
      </c>
      <c r="CI7234" s="174">
        <v>5</v>
      </c>
      <c r="CJ7234" s="174">
        <v>898.17759999999998</v>
      </c>
      <c r="CK7234" s="174">
        <v>898.17759999999998</v>
      </c>
      <c r="CU7234" s="174">
        <v>3124</v>
      </c>
      <c r="CV7234" s="174">
        <v>151349</v>
      </c>
      <c r="CW7234" s="174">
        <v>5</v>
      </c>
      <c r="CX7234" s="174">
        <v>898.17759999999998</v>
      </c>
    </row>
    <row r="7235" spans="84:102" x14ac:dyDescent="0.25">
      <c r="CF7235" s="3" t="s">
        <v>3073</v>
      </c>
      <c r="CG7235" s="174">
        <v>20087</v>
      </c>
      <c r="CH7235" s="174">
        <v>2259</v>
      </c>
      <c r="CI7235" s="174">
        <v>5</v>
      </c>
      <c r="CJ7235" s="174">
        <v>898.12990000000002</v>
      </c>
      <c r="CK7235" s="174">
        <v>898.12990000000002</v>
      </c>
      <c r="CU7235" s="174">
        <v>20087</v>
      </c>
      <c r="CV7235" s="174">
        <v>2259</v>
      </c>
      <c r="CW7235" s="174">
        <v>5</v>
      </c>
      <c r="CX7235" s="174">
        <v>898.12990000000002</v>
      </c>
    </row>
    <row r="7236" spans="84:102" x14ac:dyDescent="0.25">
      <c r="CF7236" s="3" t="s">
        <v>3073</v>
      </c>
      <c r="CG7236" s="174">
        <v>1464</v>
      </c>
      <c r="CH7236" s="174">
        <v>94803</v>
      </c>
      <c r="CI7236" s="174">
        <v>5</v>
      </c>
      <c r="CJ7236" s="174">
        <v>898.10599999999999</v>
      </c>
      <c r="CK7236" s="174">
        <v>898.10599999999999</v>
      </c>
      <c r="CU7236" s="174">
        <v>1464</v>
      </c>
      <c r="CV7236" s="174">
        <v>94803</v>
      </c>
      <c r="CW7236" s="174">
        <v>5</v>
      </c>
      <c r="CX7236" s="174">
        <v>898.10599999999999</v>
      </c>
    </row>
    <row r="7237" spans="84:102" x14ac:dyDescent="0.25">
      <c r="CF7237" s="3" t="s">
        <v>3073</v>
      </c>
      <c r="CG7237" s="174">
        <v>160705</v>
      </c>
      <c r="CH7237" s="174">
        <v>3242</v>
      </c>
      <c r="CI7237" s="174">
        <v>5</v>
      </c>
      <c r="CJ7237" s="174">
        <v>898.00199999999995</v>
      </c>
      <c r="CK7237" s="174">
        <v>898.00199999999995</v>
      </c>
      <c r="CU7237" s="174">
        <v>160705</v>
      </c>
      <c r="CV7237" s="174">
        <v>3242</v>
      </c>
      <c r="CW7237" s="174">
        <v>5</v>
      </c>
      <c r="CX7237" s="174">
        <v>898.00199999999995</v>
      </c>
    </row>
    <row r="7238" spans="84:102" x14ac:dyDescent="0.25">
      <c r="CF7238" s="3" t="s">
        <v>3073</v>
      </c>
      <c r="CG7238" s="174">
        <v>2588</v>
      </c>
      <c r="CH7238" s="174">
        <v>44531</v>
      </c>
      <c r="CI7238" s="174">
        <v>5</v>
      </c>
      <c r="CJ7238" s="174">
        <v>897.88310000000001</v>
      </c>
      <c r="CK7238" s="174">
        <v>897.88310000000001</v>
      </c>
      <c r="CU7238" s="174">
        <v>2588</v>
      </c>
      <c r="CV7238" s="174">
        <v>44531</v>
      </c>
      <c r="CW7238" s="174">
        <v>5</v>
      </c>
      <c r="CX7238" s="174">
        <v>897.88310000000001</v>
      </c>
    </row>
    <row r="7239" spans="84:102" x14ac:dyDescent="0.25">
      <c r="CF7239" s="3" t="s">
        <v>3073</v>
      </c>
      <c r="CG7239" s="174">
        <v>64298</v>
      </c>
      <c r="CH7239" s="174">
        <v>62</v>
      </c>
      <c r="CI7239" s="174">
        <v>5</v>
      </c>
      <c r="CJ7239" s="174">
        <v>897.15660000000003</v>
      </c>
      <c r="CK7239" s="174">
        <v>897.15660000000003</v>
      </c>
      <c r="CU7239" s="174">
        <v>64298</v>
      </c>
      <c r="CV7239" s="174">
        <v>62</v>
      </c>
      <c r="CW7239" s="174">
        <v>5</v>
      </c>
      <c r="CX7239" s="174">
        <v>897.15660000000003</v>
      </c>
    </row>
    <row r="7240" spans="84:102" x14ac:dyDescent="0.25">
      <c r="CF7240" s="3" t="s">
        <v>3073</v>
      </c>
      <c r="CG7240" s="174">
        <v>1662</v>
      </c>
      <c r="CH7240" s="174">
        <v>70868</v>
      </c>
      <c r="CI7240" s="174">
        <v>5</v>
      </c>
      <c r="CJ7240" s="174">
        <v>896.80730000000005</v>
      </c>
      <c r="CK7240" s="174">
        <v>896.80730000000005</v>
      </c>
      <c r="CU7240" s="174">
        <v>1662</v>
      </c>
      <c r="CV7240" s="174">
        <v>70868</v>
      </c>
      <c r="CW7240" s="174">
        <v>5</v>
      </c>
      <c r="CX7240" s="174">
        <v>896.80730000000005</v>
      </c>
    </row>
    <row r="7241" spans="84:102" x14ac:dyDescent="0.25">
      <c r="CF7241" s="3" t="s">
        <v>3073</v>
      </c>
      <c r="CG7241" s="174">
        <v>2605</v>
      </c>
      <c r="CH7241" s="174">
        <v>43992</v>
      </c>
      <c r="CI7241" s="174">
        <v>5</v>
      </c>
      <c r="CJ7241" s="174">
        <v>896.74429999999995</v>
      </c>
      <c r="CK7241" s="174">
        <v>896.74429999999995</v>
      </c>
      <c r="CU7241" s="174">
        <v>2605</v>
      </c>
      <c r="CV7241" s="174">
        <v>43992</v>
      </c>
      <c r="CW7241" s="174">
        <v>5</v>
      </c>
      <c r="CX7241" s="174">
        <v>896.74429999999995</v>
      </c>
    </row>
    <row r="7242" spans="84:102" x14ac:dyDescent="0.25">
      <c r="CF7242" s="3" t="s">
        <v>3073</v>
      </c>
      <c r="CG7242" s="174">
        <v>3205</v>
      </c>
      <c r="CH7242" s="174">
        <v>154805</v>
      </c>
      <c r="CI7242" s="174">
        <v>5</v>
      </c>
      <c r="CJ7242" s="174">
        <v>896.70680000000004</v>
      </c>
      <c r="CK7242" s="174">
        <v>896.70680000000004</v>
      </c>
      <c r="CU7242" s="174">
        <v>3205</v>
      </c>
      <c r="CV7242" s="174">
        <v>154805</v>
      </c>
      <c r="CW7242" s="174">
        <v>5</v>
      </c>
      <c r="CX7242" s="174">
        <v>896.70680000000004</v>
      </c>
    </row>
    <row r="7243" spans="84:102" x14ac:dyDescent="0.25">
      <c r="CF7243" s="3" t="s">
        <v>3073</v>
      </c>
      <c r="CG7243" s="174">
        <v>243</v>
      </c>
      <c r="CH7243" s="174">
        <v>69953</v>
      </c>
      <c r="CI7243" s="174">
        <v>5</v>
      </c>
      <c r="CJ7243" s="174">
        <v>896.67700000000002</v>
      </c>
      <c r="CK7243" s="174">
        <v>896.67700000000002</v>
      </c>
      <c r="CU7243" s="174">
        <v>243</v>
      </c>
      <c r="CV7243" s="174">
        <v>69953</v>
      </c>
      <c r="CW7243" s="174">
        <v>5</v>
      </c>
      <c r="CX7243" s="174">
        <v>896.67700000000002</v>
      </c>
    </row>
    <row r="7244" spans="84:102" x14ac:dyDescent="0.25">
      <c r="CF7244" s="3" t="s">
        <v>3073</v>
      </c>
      <c r="CG7244" s="174">
        <v>2069</v>
      </c>
      <c r="CH7244" s="174">
        <v>158342</v>
      </c>
      <c r="CI7244" s="174">
        <v>5</v>
      </c>
      <c r="CJ7244" s="174">
        <v>896.66989999999998</v>
      </c>
      <c r="CK7244" s="174">
        <v>896.66989999999998</v>
      </c>
      <c r="CU7244" s="174">
        <v>2069</v>
      </c>
      <c r="CV7244" s="174">
        <v>158342</v>
      </c>
      <c r="CW7244" s="174">
        <v>5</v>
      </c>
      <c r="CX7244" s="174">
        <v>896.66989999999998</v>
      </c>
    </row>
    <row r="7245" spans="84:102" x14ac:dyDescent="0.25">
      <c r="CF7245" s="3" t="s">
        <v>3073</v>
      </c>
      <c r="CG7245" s="174">
        <v>2488</v>
      </c>
      <c r="CH7245" s="174">
        <v>34568</v>
      </c>
      <c r="CI7245" s="174">
        <v>5</v>
      </c>
      <c r="CJ7245" s="174">
        <v>896.15239999999994</v>
      </c>
      <c r="CK7245" s="174">
        <v>896.15239999999994</v>
      </c>
      <c r="CU7245" s="174">
        <v>2488</v>
      </c>
      <c r="CV7245" s="174">
        <v>34568</v>
      </c>
      <c r="CW7245" s="174">
        <v>5</v>
      </c>
      <c r="CX7245" s="174">
        <v>896.15239999999994</v>
      </c>
    </row>
    <row r="7246" spans="84:102" x14ac:dyDescent="0.25">
      <c r="CF7246" s="3" t="s">
        <v>3073</v>
      </c>
      <c r="CG7246" s="174">
        <v>164181</v>
      </c>
      <c r="CH7246" s="174">
        <v>3036</v>
      </c>
      <c r="CI7246" s="174">
        <v>5</v>
      </c>
      <c r="CJ7246" s="174">
        <v>895.79679999999996</v>
      </c>
      <c r="CK7246" s="174">
        <v>895.79679999999996</v>
      </c>
      <c r="CU7246" s="174">
        <v>164181</v>
      </c>
      <c r="CV7246" s="174">
        <v>3036</v>
      </c>
      <c r="CW7246" s="174">
        <v>5</v>
      </c>
      <c r="CX7246" s="174">
        <v>895.79679999999996</v>
      </c>
    </row>
    <row r="7247" spans="84:102" x14ac:dyDescent="0.25">
      <c r="CF7247" s="3" t="s">
        <v>3073</v>
      </c>
      <c r="CG7247" s="174">
        <v>1038</v>
      </c>
      <c r="CH7247" s="174">
        <v>122762</v>
      </c>
      <c r="CI7247" s="174">
        <v>5</v>
      </c>
      <c r="CJ7247" s="174">
        <v>895.72429999999997</v>
      </c>
      <c r="CK7247" s="174">
        <v>895.72429999999997</v>
      </c>
      <c r="CU7247" s="174">
        <v>1038</v>
      </c>
      <c r="CV7247" s="174">
        <v>122762</v>
      </c>
      <c r="CW7247" s="174">
        <v>5</v>
      </c>
      <c r="CX7247" s="174">
        <v>895.72429999999997</v>
      </c>
    </row>
    <row r="7248" spans="84:102" x14ac:dyDescent="0.25">
      <c r="CF7248" s="3" t="s">
        <v>3073</v>
      </c>
      <c r="CG7248" s="174">
        <v>147805</v>
      </c>
      <c r="CH7248" s="174">
        <v>2803</v>
      </c>
      <c r="CI7248" s="174">
        <v>5</v>
      </c>
      <c r="CJ7248" s="174">
        <v>895.72410000000002</v>
      </c>
      <c r="CK7248" s="174">
        <v>895.72410000000002</v>
      </c>
      <c r="CU7248" s="174">
        <v>147805</v>
      </c>
      <c r="CV7248" s="174">
        <v>2803</v>
      </c>
      <c r="CW7248" s="174">
        <v>5</v>
      </c>
      <c r="CX7248" s="174">
        <v>895.72410000000002</v>
      </c>
    </row>
    <row r="7249" spans="84:102" x14ac:dyDescent="0.25">
      <c r="CF7249" s="3" t="s">
        <v>3073</v>
      </c>
      <c r="CG7249" s="174">
        <v>2260</v>
      </c>
      <c r="CH7249" s="174">
        <v>20088</v>
      </c>
      <c r="CI7249" s="174">
        <v>5</v>
      </c>
      <c r="CJ7249" s="174">
        <v>895.61569999999995</v>
      </c>
      <c r="CK7249" s="174">
        <v>895.61569999999995</v>
      </c>
      <c r="CU7249" s="174">
        <v>2260</v>
      </c>
      <c r="CV7249" s="174">
        <v>20088</v>
      </c>
      <c r="CW7249" s="174">
        <v>5</v>
      </c>
      <c r="CX7249" s="174">
        <v>895.61569999999995</v>
      </c>
    </row>
    <row r="7250" spans="84:102" x14ac:dyDescent="0.25">
      <c r="CF7250" s="3" t="s">
        <v>3073</v>
      </c>
      <c r="CG7250" s="174">
        <v>314</v>
      </c>
      <c r="CH7250" s="174">
        <v>74397</v>
      </c>
      <c r="CI7250" s="174">
        <v>5</v>
      </c>
      <c r="CJ7250" s="174">
        <v>894.91800000000001</v>
      </c>
      <c r="CK7250" s="174">
        <v>894.91800000000001</v>
      </c>
      <c r="CU7250" s="174">
        <v>314</v>
      </c>
      <c r="CV7250" s="174">
        <v>74397</v>
      </c>
      <c r="CW7250" s="174">
        <v>5</v>
      </c>
      <c r="CX7250" s="174">
        <v>894.91800000000001</v>
      </c>
    </row>
    <row r="7251" spans="84:102" x14ac:dyDescent="0.25">
      <c r="CF7251" s="3" t="s">
        <v>3073</v>
      </c>
      <c r="CG7251" s="174">
        <v>154477</v>
      </c>
      <c r="CH7251" s="174">
        <v>3203</v>
      </c>
      <c r="CI7251" s="174">
        <v>5</v>
      </c>
      <c r="CJ7251" s="174">
        <v>894.81039999999996</v>
      </c>
      <c r="CK7251" s="174">
        <v>894.81039999999996</v>
      </c>
      <c r="CU7251" s="174">
        <v>154477</v>
      </c>
      <c r="CV7251" s="174">
        <v>3203</v>
      </c>
      <c r="CW7251" s="174">
        <v>5</v>
      </c>
      <c r="CX7251" s="174">
        <v>894.81039999999996</v>
      </c>
    </row>
    <row r="7252" spans="84:102" x14ac:dyDescent="0.25">
      <c r="CF7252" s="3" t="s">
        <v>3073</v>
      </c>
      <c r="CG7252" s="174">
        <v>536</v>
      </c>
      <c r="CH7252" s="174">
        <v>86466</v>
      </c>
      <c r="CI7252" s="174">
        <v>5</v>
      </c>
      <c r="CJ7252" s="174">
        <v>894.78520000000003</v>
      </c>
      <c r="CK7252" s="174">
        <v>894.78520000000003</v>
      </c>
      <c r="CU7252" s="174">
        <v>536</v>
      </c>
      <c r="CV7252" s="174">
        <v>86466</v>
      </c>
      <c r="CW7252" s="174">
        <v>5</v>
      </c>
      <c r="CX7252" s="174">
        <v>894.78520000000003</v>
      </c>
    </row>
    <row r="7253" spans="84:102" x14ac:dyDescent="0.25">
      <c r="CF7253" s="3" t="s">
        <v>3073</v>
      </c>
      <c r="CG7253" s="174">
        <v>1815</v>
      </c>
      <c r="CH7253" s="174">
        <v>51884</v>
      </c>
      <c r="CI7253" s="174">
        <v>5</v>
      </c>
      <c r="CJ7253" s="174">
        <v>894.63199999999995</v>
      </c>
      <c r="CK7253" s="174">
        <v>894.63199999999995</v>
      </c>
      <c r="CU7253" s="174">
        <v>1815</v>
      </c>
      <c r="CV7253" s="174">
        <v>51884</v>
      </c>
      <c r="CW7253" s="174">
        <v>5</v>
      </c>
      <c r="CX7253" s="174">
        <v>894.63199999999995</v>
      </c>
    </row>
    <row r="7254" spans="84:102" x14ac:dyDescent="0.25">
      <c r="CF7254" s="3" t="s">
        <v>3073</v>
      </c>
      <c r="CG7254" s="174">
        <v>69050</v>
      </c>
      <c r="CH7254" s="174">
        <v>1673</v>
      </c>
      <c r="CI7254" s="174">
        <v>5</v>
      </c>
      <c r="CJ7254" s="174">
        <v>894.55089999999996</v>
      </c>
      <c r="CK7254" s="174">
        <v>894.55089999999996</v>
      </c>
      <c r="CU7254" s="174">
        <v>69050</v>
      </c>
      <c r="CV7254" s="174">
        <v>1673</v>
      </c>
      <c r="CW7254" s="174">
        <v>5</v>
      </c>
      <c r="CX7254" s="174">
        <v>894.55089999999996</v>
      </c>
    </row>
    <row r="7255" spans="84:102" x14ac:dyDescent="0.25">
      <c r="CF7255" s="3" t="s">
        <v>3073</v>
      </c>
      <c r="CG7255" s="174">
        <v>1035</v>
      </c>
      <c r="CH7255" s="174">
        <v>121481</v>
      </c>
      <c r="CI7255" s="174">
        <v>5</v>
      </c>
      <c r="CJ7255" s="174">
        <v>894.51610000000005</v>
      </c>
      <c r="CK7255" s="174">
        <v>894.51610000000005</v>
      </c>
      <c r="CU7255" s="174">
        <v>1035</v>
      </c>
      <c r="CV7255" s="174">
        <v>121481</v>
      </c>
      <c r="CW7255" s="174">
        <v>5</v>
      </c>
      <c r="CX7255" s="174">
        <v>894.51610000000005</v>
      </c>
    </row>
    <row r="7256" spans="84:102" x14ac:dyDescent="0.25">
      <c r="CF7256" s="3" t="s">
        <v>3073</v>
      </c>
      <c r="CG7256" s="174">
        <v>72899</v>
      </c>
      <c r="CH7256" s="174">
        <v>293</v>
      </c>
      <c r="CI7256" s="174">
        <v>5</v>
      </c>
      <c r="CJ7256" s="174">
        <v>894.2491</v>
      </c>
      <c r="CK7256" s="174">
        <v>894.2491</v>
      </c>
      <c r="CU7256" s="174">
        <v>72899</v>
      </c>
      <c r="CV7256" s="174">
        <v>293</v>
      </c>
      <c r="CW7256" s="174">
        <v>5</v>
      </c>
      <c r="CX7256" s="174">
        <v>894.2491</v>
      </c>
    </row>
    <row r="7257" spans="84:102" x14ac:dyDescent="0.25">
      <c r="CF7257" s="3" t="s">
        <v>3073</v>
      </c>
      <c r="CG7257" s="174">
        <v>112893</v>
      </c>
      <c r="CH7257" s="174">
        <v>947</v>
      </c>
      <c r="CI7257" s="174">
        <v>5</v>
      </c>
      <c r="CJ7257" s="174">
        <v>894.12480000000005</v>
      </c>
      <c r="CK7257" s="174">
        <v>894.12480000000005</v>
      </c>
      <c r="CU7257" s="174">
        <v>112893</v>
      </c>
      <c r="CV7257" s="174">
        <v>947</v>
      </c>
      <c r="CW7257" s="174">
        <v>5</v>
      </c>
      <c r="CX7257" s="174">
        <v>894.12480000000005</v>
      </c>
    </row>
    <row r="7258" spans="84:102" x14ac:dyDescent="0.25">
      <c r="CF7258" s="3" t="s">
        <v>3073</v>
      </c>
      <c r="CG7258" s="174">
        <v>1716</v>
      </c>
      <c r="CH7258" s="174">
        <v>63104</v>
      </c>
      <c r="CI7258" s="174">
        <v>5</v>
      </c>
      <c r="CJ7258" s="174">
        <v>894.06479999999999</v>
      </c>
      <c r="CK7258" s="174">
        <v>894.06479999999999</v>
      </c>
      <c r="CU7258" s="174">
        <v>1716</v>
      </c>
      <c r="CV7258" s="174">
        <v>63104</v>
      </c>
      <c r="CW7258" s="174">
        <v>5</v>
      </c>
      <c r="CX7258" s="174">
        <v>894.06479999999999</v>
      </c>
    </row>
    <row r="7259" spans="84:102" x14ac:dyDescent="0.25">
      <c r="CF7259" s="3" t="s">
        <v>3073</v>
      </c>
      <c r="CG7259" s="174">
        <v>1030</v>
      </c>
      <c r="CH7259" s="174">
        <v>121684</v>
      </c>
      <c r="CI7259" s="174">
        <v>5</v>
      </c>
      <c r="CJ7259" s="174">
        <v>894.04359999999997</v>
      </c>
      <c r="CK7259" s="174">
        <v>894.04359999999997</v>
      </c>
      <c r="CU7259" s="174">
        <v>1030</v>
      </c>
      <c r="CV7259" s="174">
        <v>121684</v>
      </c>
      <c r="CW7259" s="174">
        <v>5</v>
      </c>
      <c r="CX7259" s="174">
        <v>894.04359999999997</v>
      </c>
    </row>
    <row r="7260" spans="84:102" x14ac:dyDescent="0.25">
      <c r="CF7260" s="3" t="s">
        <v>3073</v>
      </c>
      <c r="CG7260" s="174">
        <v>2462</v>
      </c>
      <c r="CH7260" s="174">
        <v>34312</v>
      </c>
      <c r="CI7260" s="174">
        <v>5</v>
      </c>
      <c r="CJ7260" s="174">
        <v>893.93100000000004</v>
      </c>
      <c r="CK7260" s="174">
        <v>893.93100000000004</v>
      </c>
      <c r="CU7260" s="174">
        <v>2462</v>
      </c>
      <c r="CV7260" s="174">
        <v>34312</v>
      </c>
      <c r="CW7260" s="174">
        <v>5</v>
      </c>
      <c r="CX7260" s="174">
        <v>893.93100000000004</v>
      </c>
    </row>
    <row r="7261" spans="84:102" x14ac:dyDescent="0.25">
      <c r="CF7261" s="3" t="s">
        <v>3073</v>
      </c>
      <c r="CG7261" s="174">
        <v>69299</v>
      </c>
      <c r="CH7261" s="174">
        <v>159</v>
      </c>
      <c r="CI7261" s="174">
        <v>5</v>
      </c>
      <c r="CJ7261" s="174">
        <v>893.74639999999999</v>
      </c>
      <c r="CK7261" s="174">
        <v>893.74639999999999</v>
      </c>
      <c r="CU7261" s="174">
        <v>69299</v>
      </c>
      <c r="CV7261" s="174">
        <v>159</v>
      </c>
      <c r="CW7261" s="174">
        <v>5</v>
      </c>
      <c r="CX7261" s="174">
        <v>893.74639999999999</v>
      </c>
    </row>
    <row r="7262" spans="84:102" x14ac:dyDescent="0.25">
      <c r="CF7262" s="3" t="s">
        <v>3073</v>
      </c>
      <c r="CG7262" s="174">
        <v>3635</v>
      </c>
      <c r="CH7262" s="174">
        <v>90321</v>
      </c>
      <c r="CI7262" s="174">
        <v>5</v>
      </c>
      <c r="CJ7262" s="174">
        <v>893.56290000000001</v>
      </c>
      <c r="CK7262" s="174">
        <v>893.56290000000001</v>
      </c>
      <c r="CU7262" s="174">
        <v>3635</v>
      </c>
      <c r="CV7262" s="174">
        <v>90321</v>
      </c>
      <c r="CW7262" s="174">
        <v>5</v>
      </c>
      <c r="CX7262" s="174">
        <v>893.56290000000001</v>
      </c>
    </row>
    <row r="7263" spans="84:102" x14ac:dyDescent="0.25">
      <c r="CF7263" s="3" t="s">
        <v>3073</v>
      </c>
      <c r="CG7263" s="174">
        <v>95591</v>
      </c>
      <c r="CH7263" s="174">
        <v>702</v>
      </c>
      <c r="CI7263" s="174">
        <v>5</v>
      </c>
      <c r="CJ7263" s="174">
        <v>893.49239999999998</v>
      </c>
      <c r="CK7263" s="174">
        <v>893.49239999999998</v>
      </c>
      <c r="CU7263" s="174">
        <v>95591</v>
      </c>
      <c r="CV7263" s="174">
        <v>702</v>
      </c>
      <c r="CW7263" s="174">
        <v>5</v>
      </c>
      <c r="CX7263" s="174">
        <v>893.49239999999998</v>
      </c>
    </row>
    <row r="7264" spans="84:102" x14ac:dyDescent="0.25">
      <c r="CF7264" s="3" t="s">
        <v>3073</v>
      </c>
      <c r="CG7264" s="174">
        <v>26</v>
      </c>
      <c r="CH7264" s="174">
        <v>61420</v>
      </c>
      <c r="CI7264" s="174">
        <v>5</v>
      </c>
      <c r="CJ7264" s="174">
        <v>893.28549999999996</v>
      </c>
      <c r="CK7264" s="174">
        <v>893.28549999999996</v>
      </c>
      <c r="CU7264" s="174">
        <v>26</v>
      </c>
      <c r="CV7264" s="174">
        <v>61420</v>
      </c>
      <c r="CW7264" s="174">
        <v>5</v>
      </c>
      <c r="CX7264" s="174">
        <v>893.28549999999996</v>
      </c>
    </row>
    <row r="7265" spans="84:102" x14ac:dyDescent="0.25">
      <c r="CF7265" s="3" t="s">
        <v>3073</v>
      </c>
      <c r="CG7265" s="174">
        <v>270</v>
      </c>
      <c r="CH7265" s="174">
        <v>72424</v>
      </c>
      <c r="CI7265" s="174">
        <v>5</v>
      </c>
      <c r="CJ7265" s="174">
        <v>893.12419999999997</v>
      </c>
      <c r="CK7265" s="174">
        <v>893.12419999999997</v>
      </c>
      <c r="CU7265" s="174">
        <v>270</v>
      </c>
      <c r="CV7265" s="174">
        <v>72424</v>
      </c>
      <c r="CW7265" s="174">
        <v>5</v>
      </c>
      <c r="CX7265" s="174">
        <v>893.12419999999997</v>
      </c>
    </row>
    <row r="7266" spans="84:102" x14ac:dyDescent="0.25">
      <c r="CF7266" s="3" t="s">
        <v>3073</v>
      </c>
      <c r="CG7266" s="174">
        <v>3241</v>
      </c>
      <c r="CH7266" s="174">
        <v>159939</v>
      </c>
      <c r="CI7266" s="174">
        <v>5</v>
      </c>
      <c r="CJ7266" s="174">
        <v>893.07449999999994</v>
      </c>
      <c r="CK7266" s="174">
        <v>893.07449999999994</v>
      </c>
      <c r="CU7266" s="174">
        <v>3241</v>
      </c>
      <c r="CV7266" s="174">
        <v>159939</v>
      </c>
      <c r="CW7266" s="174">
        <v>5</v>
      </c>
      <c r="CX7266" s="174">
        <v>893.07449999999994</v>
      </c>
    </row>
    <row r="7267" spans="84:102" x14ac:dyDescent="0.25">
      <c r="CF7267" s="3" t="s">
        <v>3073</v>
      </c>
      <c r="CG7267" s="174">
        <v>137</v>
      </c>
      <c r="CH7267" s="174">
        <v>66337</v>
      </c>
      <c r="CI7267" s="174">
        <v>5</v>
      </c>
      <c r="CJ7267" s="174">
        <v>893.07100000000003</v>
      </c>
      <c r="CK7267" s="174">
        <v>893.07100000000003</v>
      </c>
      <c r="CU7267" s="174">
        <v>137</v>
      </c>
      <c r="CV7267" s="174">
        <v>66337</v>
      </c>
      <c r="CW7267" s="174">
        <v>5</v>
      </c>
      <c r="CX7267" s="174">
        <v>893.07100000000003</v>
      </c>
    </row>
    <row r="7268" spans="84:102" x14ac:dyDescent="0.25">
      <c r="CF7268" s="3" t="s">
        <v>3073</v>
      </c>
      <c r="CG7268" s="174">
        <v>90321</v>
      </c>
      <c r="CH7268" s="174">
        <v>3635</v>
      </c>
      <c r="CI7268" s="174">
        <v>5</v>
      </c>
      <c r="CJ7268" s="174">
        <v>892.94380000000001</v>
      </c>
      <c r="CK7268" s="174">
        <v>892.94380000000001</v>
      </c>
      <c r="CU7268" s="174">
        <v>90321</v>
      </c>
      <c r="CV7268" s="174">
        <v>3635</v>
      </c>
      <c r="CW7268" s="174">
        <v>5</v>
      </c>
      <c r="CX7268" s="174">
        <v>892.94380000000001</v>
      </c>
    </row>
    <row r="7269" spans="84:102" x14ac:dyDescent="0.25">
      <c r="CF7269" s="3" t="s">
        <v>3073</v>
      </c>
      <c r="CG7269" s="174">
        <v>111176</v>
      </c>
      <c r="CH7269" s="174">
        <v>1384</v>
      </c>
      <c r="CI7269" s="174">
        <v>5</v>
      </c>
      <c r="CJ7269" s="174">
        <v>892.75260000000003</v>
      </c>
      <c r="CK7269" s="174">
        <v>892.75260000000003</v>
      </c>
      <c r="CU7269" s="174">
        <v>111176</v>
      </c>
      <c r="CV7269" s="174">
        <v>1384</v>
      </c>
      <c r="CW7269" s="174">
        <v>5</v>
      </c>
      <c r="CX7269" s="174">
        <v>892.75260000000003</v>
      </c>
    </row>
    <row r="7270" spans="84:102" x14ac:dyDescent="0.25">
      <c r="CF7270" s="3" t="s">
        <v>3073</v>
      </c>
      <c r="CG7270" s="174">
        <v>3300</v>
      </c>
      <c r="CH7270" s="174">
        <v>166977</v>
      </c>
      <c r="CI7270" s="174">
        <v>5</v>
      </c>
      <c r="CJ7270" s="174">
        <v>892.68240000000003</v>
      </c>
      <c r="CK7270" s="174">
        <v>892.68240000000003</v>
      </c>
      <c r="CU7270" s="174">
        <v>3300</v>
      </c>
      <c r="CV7270" s="174">
        <v>166977</v>
      </c>
      <c r="CW7270" s="174">
        <v>5</v>
      </c>
      <c r="CX7270" s="174">
        <v>892.68240000000003</v>
      </c>
    </row>
    <row r="7271" spans="84:102" x14ac:dyDescent="0.25">
      <c r="CF7271" s="3" t="s">
        <v>3073</v>
      </c>
      <c r="CG7271" s="174">
        <v>1203</v>
      </c>
      <c r="CH7271" s="174">
        <v>137030</v>
      </c>
      <c r="CI7271" s="174">
        <v>5</v>
      </c>
      <c r="CJ7271" s="174">
        <v>892.42570000000001</v>
      </c>
      <c r="CK7271" s="174">
        <v>892.42570000000001</v>
      </c>
      <c r="CU7271" s="174">
        <v>1203</v>
      </c>
      <c r="CV7271" s="174">
        <v>137030</v>
      </c>
      <c r="CW7271" s="174">
        <v>5</v>
      </c>
      <c r="CX7271" s="174">
        <v>892.42570000000001</v>
      </c>
    </row>
    <row r="7272" spans="84:102" x14ac:dyDescent="0.25">
      <c r="CF7272" s="3" t="s">
        <v>3073</v>
      </c>
      <c r="CG7272" s="174">
        <v>3042</v>
      </c>
      <c r="CH7272" s="174">
        <v>166016</v>
      </c>
      <c r="CI7272" s="174">
        <v>5</v>
      </c>
      <c r="CJ7272" s="174">
        <v>892.42250000000001</v>
      </c>
      <c r="CK7272" s="174">
        <v>892.42250000000001</v>
      </c>
      <c r="CU7272" s="174">
        <v>3042</v>
      </c>
      <c r="CV7272" s="174">
        <v>166016</v>
      </c>
      <c r="CW7272" s="174">
        <v>5</v>
      </c>
      <c r="CX7272" s="174">
        <v>892.42250000000001</v>
      </c>
    </row>
    <row r="7273" spans="84:102" x14ac:dyDescent="0.25">
      <c r="CF7273" s="3" t="s">
        <v>3073</v>
      </c>
      <c r="CG7273" s="174">
        <v>388</v>
      </c>
      <c r="CH7273" s="174">
        <v>78410</v>
      </c>
      <c r="CI7273" s="174">
        <v>5</v>
      </c>
      <c r="CJ7273" s="174">
        <v>892.3981</v>
      </c>
      <c r="CK7273" s="174">
        <v>892.3981</v>
      </c>
      <c r="CU7273" s="174">
        <v>388</v>
      </c>
      <c r="CV7273" s="174">
        <v>78410</v>
      </c>
      <c r="CW7273" s="174">
        <v>5</v>
      </c>
      <c r="CX7273" s="174">
        <v>892.3981</v>
      </c>
    </row>
    <row r="7274" spans="84:102" x14ac:dyDescent="0.25">
      <c r="CF7274" s="3" t="s">
        <v>3073</v>
      </c>
      <c r="CG7274" s="174">
        <v>71251</v>
      </c>
      <c r="CH7274" s="174">
        <v>252</v>
      </c>
      <c r="CI7274" s="174">
        <v>5</v>
      </c>
      <c r="CJ7274" s="174">
        <v>892.34209999999996</v>
      </c>
      <c r="CK7274" s="174">
        <v>892.34209999999996</v>
      </c>
      <c r="CU7274" s="174">
        <v>71251</v>
      </c>
      <c r="CV7274" s="174">
        <v>252</v>
      </c>
      <c r="CW7274" s="174">
        <v>5</v>
      </c>
      <c r="CX7274" s="174">
        <v>892.34209999999996</v>
      </c>
    </row>
    <row r="7275" spans="84:102" x14ac:dyDescent="0.25">
      <c r="CF7275" s="3" t="s">
        <v>3073</v>
      </c>
      <c r="CG7275" s="174">
        <v>78410</v>
      </c>
      <c r="CH7275" s="174">
        <v>388</v>
      </c>
      <c r="CI7275" s="174">
        <v>5</v>
      </c>
      <c r="CJ7275" s="174">
        <v>892.25369999999998</v>
      </c>
      <c r="CK7275" s="174">
        <v>892.25369999999998</v>
      </c>
      <c r="CU7275" s="174">
        <v>78410</v>
      </c>
      <c r="CV7275" s="174">
        <v>388</v>
      </c>
      <c r="CW7275" s="174">
        <v>5</v>
      </c>
      <c r="CX7275" s="174">
        <v>892.25369999999998</v>
      </c>
    </row>
    <row r="7276" spans="84:102" x14ac:dyDescent="0.25">
      <c r="CF7276" s="3" t="s">
        <v>3073</v>
      </c>
      <c r="CG7276" s="174">
        <v>111764</v>
      </c>
      <c r="CH7276" s="174">
        <v>961</v>
      </c>
      <c r="CI7276" s="174">
        <v>5</v>
      </c>
      <c r="CJ7276" s="174">
        <v>892.17759999999998</v>
      </c>
      <c r="CK7276" s="174">
        <v>892.17759999999998</v>
      </c>
      <c r="CU7276" s="174">
        <v>111764</v>
      </c>
      <c r="CV7276" s="174">
        <v>961</v>
      </c>
      <c r="CW7276" s="174">
        <v>5</v>
      </c>
      <c r="CX7276" s="174">
        <v>892.17759999999998</v>
      </c>
    </row>
    <row r="7277" spans="84:102" x14ac:dyDescent="0.25">
      <c r="CF7277" s="3" t="s">
        <v>3073</v>
      </c>
      <c r="CG7277" s="174">
        <v>2620</v>
      </c>
      <c r="CH7277" s="174">
        <v>45075</v>
      </c>
      <c r="CI7277" s="174">
        <v>5</v>
      </c>
      <c r="CJ7277" s="174">
        <v>892.00109999999995</v>
      </c>
      <c r="CK7277" s="174">
        <v>892.00109999999995</v>
      </c>
      <c r="CU7277" s="174">
        <v>2620</v>
      </c>
      <c r="CV7277" s="174">
        <v>45075</v>
      </c>
      <c r="CW7277" s="174">
        <v>5</v>
      </c>
      <c r="CX7277" s="174">
        <v>892.00109999999995</v>
      </c>
    </row>
    <row r="7278" spans="84:102" x14ac:dyDescent="0.25">
      <c r="CF7278" s="3" t="s">
        <v>3073</v>
      </c>
      <c r="CG7278" s="174">
        <v>2380</v>
      </c>
      <c r="CH7278" s="174">
        <v>32539</v>
      </c>
      <c r="CI7278" s="174">
        <v>5</v>
      </c>
      <c r="CJ7278" s="174">
        <v>891.92409999999995</v>
      </c>
      <c r="CK7278" s="174">
        <v>891.92409999999995</v>
      </c>
      <c r="CU7278" s="174">
        <v>2380</v>
      </c>
      <c r="CV7278" s="174">
        <v>32539</v>
      </c>
      <c r="CW7278" s="174">
        <v>5</v>
      </c>
      <c r="CX7278" s="174">
        <v>891.92409999999995</v>
      </c>
    </row>
    <row r="7279" spans="84:102" x14ac:dyDescent="0.25">
      <c r="CF7279" s="3" t="s">
        <v>3073</v>
      </c>
      <c r="CG7279" s="174">
        <v>2101</v>
      </c>
      <c r="CH7279" s="174">
        <v>8428</v>
      </c>
      <c r="CI7279" s="174">
        <v>5</v>
      </c>
      <c r="CJ7279" s="174">
        <v>891.85379999999998</v>
      </c>
      <c r="CK7279" s="174">
        <v>891.85379999999998</v>
      </c>
      <c r="CU7279" s="174">
        <v>2101</v>
      </c>
      <c r="CV7279" s="174">
        <v>8428</v>
      </c>
      <c r="CW7279" s="174">
        <v>5</v>
      </c>
      <c r="CX7279" s="174">
        <v>891.85379999999998</v>
      </c>
    </row>
    <row r="7280" spans="84:102" x14ac:dyDescent="0.25">
      <c r="CF7280" s="3" t="s">
        <v>3073</v>
      </c>
      <c r="CG7280" s="174">
        <v>134941</v>
      </c>
      <c r="CH7280" s="174">
        <v>1204</v>
      </c>
      <c r="CI7280" s="174">
        <v>5</v>
      </c>
      <c r="CJ7280" s="174">
        <v>891.8152</v>
      </c>
      <c r="CK7280" s="174">
        <v>891.8152</v>
      </c>
      <c r="CU7280" s="174">
        <v>134941</v>
      </c>
      <c r="CV7280" s="174">
        <v>1204</v>
      </c>
      <c r="CW7280" s="174">
        <v>5</v>
      </c>
      <c r="CX7280" s="174">
        <v>891.8152</v>
      </c>
    </row>
    <row r="7281" spans="84:102" x14ac:dyDescent="0.25">
      <c r="CF7281" s="3" t="s">
        <v>3073</v>
      </c>
      <c r="CG7281" s="174">
        <v>86077</v>
      </c>
      <c r="CH7281" s="174">
        <v>528</v>
      </c>
      <c r="CI7281" s="174">
        <v>5</v>
      </c>
      <c r="CJ7281" s="174">
        <v>891.49739999999997</v>
      </c>
      <c r="CK7281" s="174">
        <v>891.49739999999997</v>
      </c>
      <c r="CU7281" s="174">
        <v>86077</v>
      </c>
      <c r="CV7281" s="174">
        <v>528</v>
      </c>
      <c r="CW7281" s="174">
        <v>5</v>
      </c>
      <c r="CX7281" s="174">
        <v>891.49739999999997</v>
      </c>
    </row>
    <row r="7282" spans="84:102" x14ac:dyDescent="0.25">
      <c r="CF7282" s="3" t="s">
        <v>3073</v>
      </c>
      <c r="CG7282" s="174">
        <v>781</v>
      </c>
      <c r="CH7282" s="174">
        <v>102272</v>
      </c>
      <c r="CI7282" s="174">
        <v>5</v>
      </c>
      <c r="CJ7282" s="174">
        <v>891.28440000000001</v>
      </c>
      <c r="CK7282" s="174">
        <v>891.28440000000001</v>
      </c>
      <c r="CU7282" s="174">
        <v>781</v>
      </c>
      <c r="CV7282" s="174">
        <v>102272</v>
      </c>
      <c r="CW7282" s="174">
        <v>5</v>
      </c>
      <c r="CX7282" s="174">
        <v>891.28440000000001</v>
      </c>
    </row>
    <row r="7283" spans="84:102" x14ac:dyDescent="0.25">
      <c r="CF7283" s="3" t="s">
        <v>3073</v>
      </c>
      <c r="CG7283" s="174">
        <v>84566</v>
      </c>
      <c r="CH7283" s="174">
        <v>567</v>
      </c>
      <c r="CI7283" s="174">
        <v>5</v>
      </c>
      <c r="CJ7283" s="174">
        <v>891.12400000000002</v>
      </c>
      <c r="CK7283" s="174">
        <v>891.12400000000002</v>
      </c>
      <c r="CU7283" s="174">
        <v>84566</v>
      </c>
      <c r="CV7283" s="174">
        <v>567</v>
      </c>
      <c r="CW7283" s="174">
        <v>5</v>
      </c>
      <c r="CX7283" s="174">
        <v>891.12400000000002</v>
      </c>
    </row>
    <row r="7284" spans="84:102" x14ac:dyDescent="0.25">
      <c r="CF7284" s="3" t="s">
        <v>3073</v>
      </c>
      <c r="CG7284" s="174">
        <v>108735</v>
      </c>
      <c r="CH7284" s="174">
        <v>881</v>
      </c>
      <c r="CI7284" s="174">
        <v>5</v>
      </c>
      <c r="CJ7284" s="174">
        <v>890.95029999999997</v>
      </c>
      <c r="CK7284" s="174">
        <v>890.95029999999997</v>
      </c>
      <c r="CU7284" s="174">
        <v>108735</v>
      </c>
      <c r="CV7284" s="174">
        <v>881</v>
      </c>
      <c r="CW7284" s="174">
        <v>5</v>
      </c>
      <c r="CX7284" s="174">
        <v>890.95029999999997</v>
      </c>
    </row>
    <row r="7285" spans="84:102" x14ac:dyDescent="0.25">
      <c r="CF7285" s="3" t="s">
        <v>3073</v>
      </c>
      <c r="CG7285" s="174">
        <v>1409</v>
      </c>
      <c r="CH7285" s="174">
        <v>185670</v>
      </c>
      <c r="CI7285" s="174">
        <v>5</v>
      </c>
      <c r="CJ7285" s="174">
        <v>890.60630000000003</v>
      </c>
      <c r="CK7285" s="174">
        <v>890.60630000000003</v>
      </c>
      <c r="CU7285" s="174">
        <v>1409</v>
      </c>
      <c r="CV7285" s="174">
        <v>185670</v>
      </c>
      <c r="CW7285" s="174">
        <v>5</v>
      </c>
      <c r="CX7285" s="174">
        <v>890.60630000000003</v>
      </c>
    </row>
    <row r="7286" spans="84:102" x14ac:dyDescent="0.25">
      <c r="CF7286" s="3" t="s">
        <v>3073</v>
      </c>
      <c r="CG7286" s="174">
        <v>2164</v>
      </c>
      <c r="CH7286" s="174">
        <v>14955</v>
      </c>
      <c r="CI7286" s="174">
        <v>5</v>
      </c>
      <c r="CJ7286" s="174">
        <v>890.58280000000002</v>
      </c>
      <c r="CK7286" s="174">
        <v>890.58280000000002</v>
      </c>
      <c r="CU7286" s="174">
        <v>2164</v>
      </c>
      <c r="CV7286" s="174">
        <v>14955</v>
      </c>
      <c r="CW7286" s="174">
        <v>5</v>
      </c>
      <c r="CX7286" s="174">
        <v>890.58280000000002</v>
      </c>
    </row>
    <row r="7287" spans="84:102" x14ac:dyDescent="0.25">
      <c r="CF7287" s="3" t="s">
        <v>3073</v>
      </c>
      <c r="CG7287" s="174">
        <v>102624</v>
      </c>
      <c r="CH7287" s="174">
        <v>814</v>
      </c>
      <c r="CI7287" s="174">
        <v>5</v>
      </c>
      <c r="CJ7287" s="174">
        <v>890.51310000000001</v>
      </c>
      <c r="CK7287" s="174">
        <v>890.51310000000001</v>
      </c>
      <c r="CU7287" s="174">
        <v>102624</v>
      </c>
      <c r="CV7287" s="174">
        <v>814</v>
      </c>
      <c r="CW7287" s="174">
        <v>5</v>
      </c>
      <c r="CX7287" s="174">
        <v>890.51310000000001</v>
      </c>
    </row>
    <row r="7288" spans="84:102" x14ac:dyDescent="0.25">
      <c r="CF7288" s="3" t="s">
        <v>3073</v>
      </c>
      <c r="CG7288" s="174">
        <v>275</v>
      </c>
      <c r="CH7288" s="174">
        <v>73026</v>
      </c>
      <c r="CI7288" s="174">
        <v>5</v>
      </c>
      <c r="CJ7288" s="174">
        <v>890.07280000000003</v>
      </c>
      <c r="CK7288" s="174">
        <v>890.07280000000003</v>
      </c>
      <c r="CU7288" s="174">
        <v>275</v>
      </c>
      <c r="CV7288" s="174">
        <v>73026</v>
      </c>
      <c r="CW7288" s="174">
        <v>5</v>
      </c>
      <c r="CX7288" s="174">
        <v>890.07280000000003</v>
      </c>
    </row>
    <row r="7289" spans="84:102" x14ac:dyDescent="0.25">
      <c r="CF7289" s="3" t="s">
        <v>3073</v>
      </c>
      <c r="CG7289" s="174">
        <v>3242</v>
      </c>
      <c r="CH7289" s="174">
        <v>159889</v>
      </c>
      <c r="CI7289" s="174">
        <v>5</v>
      </c>
      <c r="CJ7289" s="174">
        <v>889.81709999999998</v>
      </c>
      <c r="CK7289" s="174">
        <v>889.81709999999998</v>
      </c>
      <c r="CU7289" s="174">
        <v>3242</v>
      </c>
      <c r="CV7289" s="174">
        <v>159889</v>
      </c>
      <c r="CW7289" s="174">
        <v>5</v>
      </c>
      <c r="CX7289" s="174">
        <v>889.81709999999998</v>
      </c>
    </row>
    <row r="7290" spans="84:102" x14ac:dyDescent="0.25">
      <c r="CF7290" s="3" t="s">
        <v>3073</v>
      </c>
      <c r="CG7290" s="174">
        <v>684</v>
      </c>
      <c r="CH7290" s="174">
        <v>90931</v>
      </c>
      <c r="CI7290" s="174">
        <v>5</v>
      </c>
      <c r="CJ7290" s="174">
        <v>889.76120000000003</v>
      </c>
      <c r="CK7290" s="174">
        <v>889.76120000000003</v>
      </c>
      <c r="CU7290" s="174">
        <v>684</v>
      </c>
      <c r="CV7290" s="174">
        <v>90931</v>
      </c>
      <c r="CW7290" s="174">
        <v>5</v>
      </c>
      <c r="CX7290" s="174">
        <v>889.76120000000003</v>
      </c>
    </row>
    <row r="7291" spans="84:102" x14ac:dyDescent="0.25">
      <c r="CF7291" s="3" t="s">
        <v>3073</v>
      </c>
      <c r="CG7291" s="174">
        <v>2935</v>
      </c>
      <c r="CH7291" s="174">
        <v>152024</v>
      </c>
      <c r="CI7291" s="174">
        <v>5</v>
      </c>
      <c r="CJ7291" s="174">
        <v>889.71870000000001</v>
      </c>
      <c r="CK7291" s="174">
        <v>889.71870000000001</v>
      </c>
      <c r="CU7291" s="174">
        <v>2935</v>
      </c>
      <c r="CV7291" s="174">
        <v>152024</v>
      </c>
      <c r="CW7291" s="174">
        <v>5</v>
      </c>
      <c r="CX7291" s="174">
        <v>889.71870000000001</v>
      </c>
    </row>
    <row r="7292" spans="84:102" x14ac:dyDescent="0.25">
      <c r="CF7292" s="3" t="s">
        <v>3073</v>
      </c>
      <c r="CG7292" s="174">
        <v>15369</v>
      </c>
      <c r="CH7292" s="174">
        <v>2210</v>
      </c>
      <c r="CI7292" s="174">
        <v>5</v>
      </c>
      <c r="CJ7292" s="174">
        <v>889.69320000000005</v>
      </c>
      <c r="CK7292" s="174">
        <v>889.69320000000005</v>
      </c>
      <c r="CU7292" s="174">
        <v>15369</v>
      </c>
      <c r="CV7292" s="174">
        <v>2210</v>
      </c>
      <c r="CW7292" s="174">
        <v>5</v>
      </c>
      <c r="CX7292" s="174">
        <v>889.69320000000005</v>
      </c>
    </row>
    <row r="7293" spans="84:102" x14ac:dyDescent="0.25">
      <c r="CF7293" s="3" t="s">
        <v>3073</v>
      </c>
      <c r="CG7293" s="174">
        <v>3662</v>
      </c>
      <c r="CH7293" s="174">
        <v>109029</v>
      </c>
      <c r="CI7293" s="174">
        <v>5</v>
      </c>
      <c r="CJ7293" s="174">
        <v>889.50649999999996</v>
      </c>
      <c r="CK7293" s="174">
        <v>889.50649999999996</v>
      </c>
      <c r="CU7293" s="174">
        <v>3662</v>
      </c>
      <c r="CV7293" s="174">
        <v>109029</v>
      </c>
      <c r="CW7293" s="174">
        <v>5</v>
      </c>
      <c r="CX7293" s="174">
        <v>889.50649999999996</v>
      </c>
    </row>
    <row r="7294" spans="84:102" x14ac:dyDescent="0.25">
      <c r="CF7294" s="3" t="s">
        <v>3073</v>
      </c>
      <c r="CG7294" s="174">
        <v>107043</v>
      </c>
      <c r="CH7294" s="174">
        <v>843</v>
      </c>
      <c r="CI7294" s="174">
        <v>5</v>
      </c>
      <c r="CJ7294" s="174">
        <v>889.42740000000003</v>
      </c>
      <c r="CK7294" s="174">
        <v>889.42740000000003</v>
      </c>
      <c r="CU7294" s="174">
        <v>107043</v>
      </c>
      <c r="CV7294" s="174">
        <v>843</v>
      </c>
      <c r="CW7294" s="174">
        <v>5</v>
      </c>
      <c r="CX7294" s="174">
        <v>889.42740000000003</v>
      </c>
    </row>
    <row r="7295" spans="84:102" x14ac:dyDescent="0.25">
      <c r="CF7295" s="3" t="s">
        <v>3073</v>
      </c>
      <c r="CG7295" s="174">
        <v>152249</v>
      </c>
      <c r="CH7295" s="174">
        <v>2944</v>
      </c>
      <c r="CI7295" s="174">
        <v>5</v>
      </c>
      <c r="CJ7295" s="174">
        <v>889.42089999999996</v>
      </c>
      <c r="CK7295" s="174">
        <v>889.42089999999996</v>
      </c>
      <c r="CU7295" s="174">
        <v>152249</v>
      </c>
      <c r="CV7295" s="174">
        <v>2944</v>
      </c>
      <c r="CW7295" s="174">
        <v>5</v>
      </c>
      <c r="CX7295" s="174">
        <v>889.42089999999996</v>
      </c>
    </row>
    <row r="7296" spans="84:102" x14ac:dyDescent="0.25">
      <c r="CF7296" s="3" t="s">
        <v>3073</v>
      </c>
      <c r="CG7296" s="174">
        <v>126035</v>
      </c>
      <c r="CH7296" s="174">
        <v>1272</v>
      </c>
      <c r="CI7296" s="174">
        <v>5</v>
      </c>
      <c r="CJ7296" s="174">
        <v>889.32489999999996</v>
      </c>
      <c r="CK7296" s="174">
        <v>889.32489999999996</v>
      </c>
      <c r="CU7296" s="174">
        <v>126035</v>
      </c>
      <c r="CV7296" s="174">
        <v>1272</v>
      </c>
      <c r="CW7296" s="174">
        <v>5</v>
      </c>
      <c r="CX7296" s="174">
        <v>889.32489999999996</v>
      </c>
    </row>
    <row r="7297" spans="84:102" x14ac:dyDescent="0.25">
      <c r="CF7297" s="3" t="s">
        <v>3073</v>
      </c>
      <c r="CG7297" s="174">
        <v>138662</v>
      </c>
      <c r="CH7297" s="174">
        <v>1177</v>
      </c>
      <c r="CI7297" s="174">
        <v>5</v>
      </c>
      <c r="CJ7297" s="174">
        <v>889.30039999999997</v>
      </c>
      <c r="CK7297" s="174">
        <v>889.30039999999997</v>
      </c>
      <c r="CU7297" s="174">
        <v>138662</v>
      </c>
      <c r="CV7297" s="174">
        <v>1177</v>
      </c>
      <c r="CW7297" s="174">
        <v>5</v>
      </c>
      <c r="CX7297" s="174">
        <v>889.30039999999997</v>
      </c>
    </row>
    <row r="7298" spans="84:102" x14ac:dyDescent="0.25">
      <c r="CF7298" s="3" t="s">
        <v>3073</v>
      </c>
      <c r="CG7298" s="174">
        <v>32539</v>
      </c>
      <c r="CH7298" s="174">
        <v>2380</v>
      </c>
      <c r="CI7298" s="174">
        <v>5</v>
      </c>
      <c r="CJ7298" s="174">
        <v>889.28750000000002</v>
      </c>
      <c r="CK7298" s="174">
        <v>889.28750000000002</v>
      </c>
      <c r="CU7298" s="174">
        <v>32539</v>
      </c>
      <c r="CV7298" s="174">
        <v>2380</v>
      </c>
      <c r="CW7298" s="174">
        <v>5</v>
      </c>
      <c r="CX7298" s="174">
        <v>889.28750000000002</v>
      </c>
    </row>
    <row r="7299" spans="84:102" x14ac:dyDescent="0.25">
      <c r="CF7299" s="3" t="s">
        <v>3073</v>
      </c>
      <c r="CG7299" s="174">
        <v>66947</v>
      </c>
      <c r="CH7299" s="174">
        <v>112</v>
      </c>
      <c r="CI7299" s="174">
        <v>5</v>
      </c>
      <c r="CJ7299" s="174">
        <v>889.24990000000003</v>
      </c>
      <c r="CK7299" s="174">
        <v>889.24990000000003</v>
      </c>
      <c r="CU7299" s="174">
        <v>66947</v>
      </c>
      <c r="CV7299" s="174">
        <v>112</v>
      </c>
      <c r="CW7299" s="174">
        <v>5</v>
      </c>
      <c r="CX7299" s="174">
        <v>889.24990000000003</v>
      </c>
    </row>
    <row r="7300" spans="84:102" x14ac:dyDescent="0.25">
      <c r="CF7300" s="3" t="s">
        <v>3073</v>
      </c>
      <c r="CG7300" s="174">
        <v>88944</v>
      </c>
      <c r="CH7300" s="174">
        <v>1501</v>
      </c>
      <c r="CI7300" s="174">
        <v>5</v>
      </c>
      <c r="CJ7300" s="174">
        <v>888.87379999999996</v>
      </c>
      <c r="CK7300" s="174">
        <v>888.87379999999996</v>
      </c>
      <c r="CU7300" s="174">
        <v>88944</v>
      </c>
      <c r="CV7300" s="174">
        <v>1501</v>
      </c>
      <c r="CW7300" s="174">
        <v>5</v>
      </c>
      <c r="CX7300" s="174">
        <v>888.87379999999996</v>
      </c>
    </row>
    <row r="7301" spans="84:102" x14ac:dyDescent="0.25">
      <c r="CF7301" s="3" t="s">
        <v>3073</v>
      </c>
      <c r="CG7301" s="174">
        <v>1108</v>
      </c>
      <c r="CH7301" s="174">
        <v>136688</v>
      </c>
      <c r="CI7301" s="174">
        <v>5</v>
      </c>
      <c r="CJ7301" s="174">
        <v>888.71619999999996</v>
      </c>
      <c r="CK7301" s="174">
        <v>888.71619999999996</v>
      </c>
      <c r="CU7301" s="174">
        <v>1108</v>
      </c>
      <c r="CV7301" s="174">
        <v>136688</v>
      </c>
      <c r="CW7301" s="174">
        <v>5</v>
      </c>
      <c r="CX7301" s="174">
        <v>888.71619999999996</v>
      </c>
    </row>
    <row r="7302" spans="84:102" x14ac:dyDescent="0.25">
      <c r="CF7302" s="3" t="s">
        <v>3073</v>
      </c>
      <c r="CG7302" s="174">
        <v>59612</v>
      </c>
      <c r="CH7302" s="174">
        <v>17</v>
      </c>
      <c r="CI7302" s="174">
        <v>5</v>
      </c>
      <c r="CJ7302" s="174">
        <v>888.68309999999997</v>
      </c>
      <c r="CK7302" s="174">
        <v>888.68309999999997</v>
      </c>
      <c r="CU7302" s="174">
        <v>59612</v>
      </c>
      <c r="CV7302" s="174">
        <v>17</v>
      </c>
      <c r="CW7302" s="174">
        <v>5</v>
      </c>
      <c r="CX7302" s="174">
        <v>888.68309999999997</v>
      </c>
    </row>
    <row r="7303" spans="84:102" x14ac:dyDescent="0.25">
      <c r="CF7303" s="3" t="s">
        <v>3073</v>
      </c>
      <c r="CG7303" s="174">
        <v>2375</v>
      </c>
      <c r="CH7303" s="174">
        <v>28789</v>
      </c>
      <c r="CI7303" s="174">
        <v>5</v>
      </c>
      <c r="CJ7303" s="174">
        <v>888.66669999999999</v>
      </c>
      <c r="CK7303" s="174">
        <v>888.66669999999999</v>
      </c>
      <c r="CU7303" s="174">
        <v>2375</v>
      </c>
      <c r="CV7303" s="174">
        <v>28789</v>
      </c>
      <c r="CW7303" s="174">
        <v>5</v>
      </c>
      <c r="CX7303" s="174">
        <v>888.66669999999999</v>
      </c>
    </row>
    <row r="7304" spans="84:102" x14ac:dyDescent="0.25">
      <c r="CF7304" s="3" t="s">
        <v>3073</v>
      </c>
      <c r="CG7304" s="174">
        <v>106701</v>
      </c>
      <c r="CH7304" s="174">
        <v>3651</v>
      </c>
      <c r="CI7304" s="174">
        <v>5</v>
      </c>
      <c r="CJ7304" s="174">
        <v>888.30579999999998</v>
      </c>
      <c r="CK7304" s="174">
        <v>888.30579999999998</v>
      </c>
      <c r="CU7304" s="174">
        <v>106701</v>
      </c>
      <c r="CV7304" s="174">
        <v>3651</v>
      </c>
      <c r="CW7304" s="174">
        <v>5</v>
      </c>
      <c r="CX7304" s="174">
        <v>888.30579999999998</v>
      </c>
    </row>
    <row r="7305" spans="84:102" x14ac:dyDescent="0.25">
      <c r="CF7305" s="3" t="s">
        <v>3073</v>
      </c>
      <c r="CG7305" s="174">
        <v>18152</v>
      </c>
      <c r="CH7305" s="174">
        <v>2240</v>
      </c>
      <c r="CI7305" s="174">
        <v>5</v>
      </c>
      <c r="CJ7305" s="174">
        <v>887.76649999999995</v>
      </c>
      <c r="CK7305" s="174">
        <v>887.76649999999995</v>
      </c>
      <c r="CU7305" s="174">
        <v>18152</v>
      </c>
      <c r="CV7305" s="174">
        <v>2240</v>
      </c>
      <c r="CW7305" s="174">
        <v>5</v>
      </c>
      <c r="CX7305" s="174">
        <v>887.76649999999995</v>
      </c>
    </row>
    <row r="7306" spans="84:102" x14ac:dyDescent="0.25">
      <c r="CF7306" s="3" t="s">
        <v>3073</v>
      </c>
      <c r="CG7306" s="174">
        <v>38312</v>
      </c>
      <c r="CH7306" s="174">
        <v>2513</v>
      </c>
      <c r="CI7306" s="174">
        <v>5</v>
      </c>
      <c r="CJ7306" s="174">
        <v>887.202</v>
      </c>
      <c r="CK7306" s="174">
        <v>887.202</v>
      </c>
      <c r="CU7306" s="174">
        <v>38312</v>
      </c>
      <c r="CV7306" s="174">
        <v>2513</v>
      </c>
      <c r="CW7306" s="174">
        <v>5</v>
      </c>
      <c r="CX7306" s="174">
        <v>887.202</v>
      </c>
    </row>
    <row r="7307" spans="84:102" x14ac:dyDescent="0.25">
      <c r="CF7307" s="3" t="s">
        <v>3073</v>
      </c>
      <c r="CG7307" s="174">
        <v>66100</v>
      </c>
      <c r="CH7307" s="174">
        <v>95</v>
      </c>
      <c r="CI7307" s="174">
        <v>5</v>
      </c>
      <c r="CJ7307" s="174">
        <v>887.07539999999995</v>
      </c>
      <c r="CK7307" s="174">
        <v>887.07539999999995</v>
      </c>
      <c r="CU7307" s="174">
        <v>66100</v>
      </c>
      <c r="CV7307" s="174">
        <v>95</v>
      </c>
      <c r="CW7307" s="174">
        <v>5</v>
      </c>
      <c r="CX7307" s="174">
        <v>887.07539999999995</v>
      </c>
    </row>
    <row r="7308" spans="84:102" x14ac:dyDescent="0.25">
      <c r="CF7308" s="3" t="s">
        <v>3073</v>
      </c>
      <c r="CG7308" s="174">
        <v>1424</v>
      </c>
      <c r="CH7308" s="174">
        <v>100918</v>
      </c>
      <c r="CI7308" s="174">
        <v>5</v>
      </c>
      <c r="CJ7308" s="174">
        <v>887.024</v>
      </c>
      <c r="CK7308" s="174">
        <v>887.024</v>
      </c>
      <c r="CU7308" s="174">
        <v>1424</v>
      </c>
      <c r="CV7308" s="174">
        <v>100918</v>
      </c>
      <c r="CW7308" s="174">
        <v>5</v>
      </c>
      <c r="CX7308" s="174">
        <v>887.024</v>
      </c>
    </row>
    <row r="7309" spans="84:102" x14ac:dyDescent="0.25">
      <c r="CF7309" s="3" t="s">
        <v>3073</v>
      </c>
      <c r="CG7309" s="174">
        <v>83771</v>
      </c>
      <c r="CH7309" s="174">
        <v>462</v>
      </c>
      <c r="CI7309" s="174">
        <v>5</v>
      </c>
      <c r="CJ7309" s="174">
        <v>886.80319999999995</v>
      </c>
      <c r="CK7309" s="174">
        <v>886.80319999999995</v>
      </c>
      <c r="CU7309" s="174">
        <v>83771</v>
      </c>
      <c r="CV7309" s="174">
        <v>462</v>
      </c>
      <c r="CW7309" s="174">
        <v>5</v>
      </c>
      <c r="CX7309" s="174">
        <v>886.80319999999995</v>
      </c>
    </row>
    <row r="7310" spans="84:102" x14ac:dyDescent="0.25">
      <c r="CF7310" s="3" t="s">
        <v>3073</v>
      </c>
      <c r="CG7310" s="174">
        <v>2960</v>
      </c>
      <c r="CH7310" s="174">
        <v>155754</v>
      </c>
      <c r="CI7310" s="174">
        <v>5</v>
      </c>
      <c r="CJ7310" s="174">
        <v>886.75890000000004</v>
      </c>
      <c r="CK7310" s="174">
        <v>886.75890000000004</v>
      </c>
      <c r="CU7310" s="174">
        <v>2960</v>
      </c>
      <c r="CV7310" s="174">
        <v>155754</v>
      </c>
      <c r="CW7310" s="174">
        <v>5</v>
      </c>
      <c r="CX7310" s="174">
        <v>886.75890000000004</v>
      </c>
    </row>
    <row r="7311" spans="84:102" x14ac:dyDescent="0.25">
      <c r="CF7311" s="3" t="s">
        <v>3073</v>
      </c>
      <c r="CG7311" s="174">
        <v>879</v>
      </c>
      <c r="CH7311" s="174">
        <v>106730</v>
      </c>
      <c r="CI7311" s="174">
        <v>5</v>
      </c>
      <c r="CJ7311" s="174">
        <v>886.70399999999995</v>
      </c>
      <c r="CK7311" s="174">
        <v>886.70399999999995</v>
      </c>
      <c r="CU7311" s="174">
        <v>879</v>
      </c>
      <c r="CV7311" s="174">
        <v>106730</v>
      </c>
      <c r="CW7311" s="174">
        <v>5</v>
      </c>
      <c r="CX7311" s="174">
        <v>886.70399999999995</v>
      </c>
    </row>
    <row r="7312" spans="84:102" x14ac:dyDescent="0.25">
      <c r="CF7312" s="3" t="s">
        <v>3073</v>
      </c>
      <c r="CG7312" s="174">
        <v>65340</v>
      </c>
      <c r="CH7312" s="174">
        <v>74</v>
      </c>
      <c r="CI7312" s="174">
        <v>5</v>
      </c>
      <c r="CJ7312" s="174">
        <v>886.3338</v>
      </c>
      <c r="CK7312" s="174">
        <v>886.3338</v>
      </c>
      <c r="CU7312" s="174">
        <v>65340</v>
      </c>
      <c r="CV7312" s="174">
        <v>74</v>
      </c>
      <c r="CW7312" s="174">
        <v>5</v>
      </c>
      <c r="CX7312" s="174">
        <v>886.3338</v>
      </c>
    </row>
    <row r="7313" spans="84:102" x14ac:dyDescent="0.25">
      <c r="CF7313" s="3" t="s">
        <v>3073</v>
      </c>
      <c r="CG7313" s="174">
        <v>641</v>
      </c>
      <c r="CH7313" s="174">
        <v>89268</v>
      </c>
      <c r="CI7313" s="174">
        <v>5</v>
      </c>
      <c r="CJ7313" s="174">
        <v>886.13149999999996</v>
      </c>
      <c r="CK7313" s="174">
        <v>886.13149999999996</v>
      </c>
      <c r="CU7313" s="174">
        <v>641</v>
      </c>
      <c r="CV7313" s="174">
        <v>89268</v>
      </c>
      <c r="CW7313" s="174">
        <v>5</v>
      </c>
      <c r="CX7313" s="174">
        <v>886.13149999999996</v>
      </c>
    </row>
    <row r="7314" spans="84:102" x14ac:dyDescent="0.25">
      <c r="CF7314" s="3" t="s">
        <v>3073</v>
      </c>
      <c r="CG7314" s="174">
        <v>107387</v>
      </c>
      <c r="CH7314" s="174">
        <v>839</v>
      </c>
      <c r="CI7314" s="174">
        <v>5</v>
      </c>
      <c r="CJ7314" s="174">
        <v>885.98159999999996</v>
      </c>
      <c r="CK7314" s="174">
        <v>885.98159999999996</v>
      </c>
      <c r="CU7314" s="174">
        <v>107387</v>
      </c>
      <c r="CV7314" s="174">
        <v>839</v>
      </c>
      <c r="CW7314" s="174">
        <v>5</v>
      </c>
      <c r="CX7314" s="174">
        <v>885.98159999999996</v>
      </c>
    </row>
    <row r="7315" spans="84:102" x14ac:dyDescent="0.25">
      <c r="CF7315" s="3" t="s">
        <v>3073</v>
      </c>
      <c r="CG7315" s="174">
        <v>163799</v>
      </c>
      <c r="CH7315" s="174">
        <v>3035</v>
      </c>
      <c r="CI7315" s="174">
        <v>5</v>
      </c>
      <c r="CJ7315" s="174">
        <v>885.70749999999998</v>
      </c>
      <c r="CK7315" s="174">
        <v>885.70749999999998</v>
      </c>
      <c r="CU7315" s="174">
        <v>163799</v>
      </c>
      <c r="CV7315" s="174">
        <v>3035</v>
      </c>
      <c r="CW7315" s="174">
        <v>5</v>
      </c>
      <c r="CX7315" s="174">
        <v>885.70749999999998</v>
      </c>
    </row>
    <row r="7316" spans="84:102" x14ac:dyDescent="0.25">
      <c r="CF7316" s="3" t="s">
        <v>3073</v>
      </c>
      <c r="CG7316" s="174">
        <v>3549</v>
      </c>
      <c r="CH7316" s="174">
        <v>83399</v>
      </c>
      <c r="CI7316" s="174">
        <v>5</v>
      </c>
      <c r="CJ7316" s="174">
        <v>885.40060000000005</v>
      </c>
      <c r="CK7316" s="174">
        <v>885.40060000000005</v>
      </c>
      <c r="CU7316" s="174">
        <v>3549</v>
      </c>
      <c r="CV7316" s="174">
        <v>83399</v>
      </c>
      <c r="CW7316" s="174">
        <v>5</v>
      </c>
      <c r="CX7316" s="174">
        <v>885.40060000000005</v>
      </c>
    </row>
    <row r="7317" spans="84:102" x14ac:dyDescent="0.25">
      <c r="CF7317" s="3" t="s">
        <v>3073</v>
      </c>
      <c r="CG7317" s="174">
        <v>2815</v>
      </c>
      <c r="CH7317" s="174">
        <v>148162</v>
      </c>
      <c r="CI7317" s="174">
        <v>5</v>
      </c>
      <c r="CJ7317" s="174">
        <v>885.13199999999995</v>
      </c>
      <c r="CK7317" s="174">
        <v>885.13199999999995</v>
      </c>
      <c r="CU7317" s="174">
        <v>2815</v>
      </c>
      <c r="CV7317" s="174">
        <v>148162</v>
      </c>
      <c r="CW7317" s="174">
        <v>5</v>
      </c>
      <c r="CX7317" s="174">
        <v>885.13199999999995</v>
      </c>
    </row>
    <row r="7318" spans="84:102" x14ac:dyDescent="0.25">
      <c r="CF7318" s="3" t="s">
        <v>3073</v>
      </c>
      <c r="CG7318" s="174">
        <v>134857</v>
      </c>
      <c r="CH7318" s="174">
        <v>2718</v>
      </c>
      <c r="CI7318" s="174">
        <v>5</v>
      </c>
      <c r="CJ7318" s="174">
        <v>884.84780000000001</v>
      </c>
      <c r="CK7318" s="174">
        <v>884.84780000000001</v>
      </c>
      <c r="CU7318" s="174">
        <v>134857</v>
      </c>
      <c r="CV7318" s="174">
        <v>2718</v>
      </c>
      <c r="CW7318" s="174">
        <v>5</v>
      </c>
      <c r="CX7318" s="174">
        <v>884.84780000000001</v>
      </c>
    </row>
    <row r="7319" spans="84:102" x14ac:dyDescent="0.25">
      <c r="CF7319" s="3" t="s">
        <v>3073</v>
      </c>
      <c r="CG7319" s="174">
        <v>293</v>
      </c>
      <c r="CH7319" s="174">
        <v>72899</v>
      </c>
      <c r="CI7319" s="174">
        <v>5</v>
      </c>
      <c r="CJ7319" s="174">
        <v>884.75670000000002</v>
      </c>
      <c r="CK7319" s="174">
        <v>884.75670000000002</v>
      </c>
      <c r="CU7319" s="174">
        <v>293</v>
      </c>
      <c r="CV7319" s="174">
        <v>72899</v>
      </c>
      <c r="CW7319" s="174">
        <v>5</v>
      </c>
      <c r="CX7319" s="174">
        <v>884.75670000000002</v>
      </c>
    </row>
    <row r="7320" spans="84:102" x14ac:dyDescent="0.25">
      <c r="CF7320" s="3" t="s">
        <v>3073</v>
      </c>
      <c r="CG7320" s="174">
        <v>167860</v>
      </c>
      <c r="CH7320" s="174">
        <v>3314</v>
      </c>
      <c r="CI7320" s="174">
        <v>5</v>
      </c>
      <c r="CJ7320" s="174">
        <v>884.7183</v>
      </c>
      <c r="CK7320" s="174">
        <v>884.7183</v>
      </c>
      <c r="CU7320" s="174">
        <v>167860</v>
      </c>
      <c r="CV7320" s="174">
        <v>3314</v>
      </c>
      <c r="CW7320" s="174">
        <v>5</v>
      </c>
      <c r="CX7320" s="174">
        <v>884.7183</v>
      </c>
    </row>
    <row r="7321" spans="84:102" x14ac:dyDescent="0.25">
      <c r="CF7321" s="3" t="s">
        <v>3073</v>
      </c>
      <c r="CG7321" s="174">
        <v>388</v>
      </c>
      <c r="CH7321" s="174">
        <v>77743</v>
      </c>
      <c r="CI7321" s="174">
        <v>5</v>
      </c>
      <c r="CJ7321" s="174">
        <v>884.4425</v>
      </c>
      <c r="CK7321" s="174">
        <v>884.4425</v>
      </c>
      <c r="CU7321" s="174">
        <v>388</v>
      </c>
      <c r="CV7321" s="174">
        <v>77743</v>
      </c>
      <c r="CW7321" s="174">
        <v>5</v>
      </c>
      <c r="CX7321" s="174">
        <v>884.4425</v>
      </c>
    </row>
    <row r="7322" spans="84:102" x14ac:dyDescent="0.25">
      <c r="CF7322" s="3" t="s">
        <v>3073</v>
      </c>
      <c r="CG7322" s="174">
        <v>1419</v>
      </c>
      <c r="CH7322" s="174">
        <v>101461</v>
      </c>
      <c r="CI7322" s="174">
        <v>5</v>
      </c>
      <c r="CJ7322" s="174">
        <v>884.37710000000004</v>
      </c>
      <c r="CK7322" s="174">
        <v>884.37710000000004</v>
      </c>
      <c r="CU7322" s="174">
        <v>1419</v>
      </c>
      <c r="CV7322" s="174">
        <v>101461</v>
      </c>
      <c r="CW7322" s="174">
        <v>5</v>
      </c>
      <c r="CX7322" s="174">
        <v>884.37710000000004</v>
      </c>
    </row>
    <row r="7323" spans="84:102" x14ac:dyDescent="0.25">
      <c r="CF7323" s="3" t="s">
        <v>3073</v>
      </c>
      <c r="CG7323" s="174">
        <v>3653</v>
      </c>
      <c r="CH7323" s="174">
        <v>108546</v>
      </c>
      <c r="CI7323" s="174">
        <v>5</v>
      </c>
      <c r="CJ7323" s="174">
        <v>884.05520000000001</v>
      </c>
      <c r="CK7323" s="174">
        <v>884.05520000000001</v>
      </c>
      <c r="CU7323" s="174">
        <v>3653</v>
      </c>
      <c r="CV7323" s="174">
        <v>108546</v>
      </c>
      <c r="CW7323" s="174">
        <v>5</v>
      </c>
      <c r="CX7323" s="174">
        <v>884.05520000000001</v>
      </c>
    </row>
    <row r="7324" spans="84:102" x14ac:dyDescent="0.25">
      <c r="CF7324" s="3" t="s">
        <v>3073</v>
      </c>
      <c r="CG7324" s="174">
        <v>2806</v>
      </c>
      <c r="CH7324" s="174">
        <v>148393</v>
      </c>
      <c r="CI7324" s="174">
        <v>5</v>
      </c>
      <c r="CJ7324" s="174">
        <v>883.99459999999999</v>
      </c>
      <c r="CK7324" s="174">
        <v>883.99459999999999</v>
      </c>
      <c r="CU7324" s="174">
        <v>2806</v>
      </c>
      <c r="CV7324" s="174">
        <v>148393</v>
      </c>
      <c r="CW7324" s="174">
        <v>5</v>
      </c>
      <c r="CX7324" s="174">
        <v>883.99459999999999</v>
      </c>
    </row>
    <row r="7325" spans="84:102" x14ac:dyDescent="0.25">
      <c r="CF7325" s="3" t="s">
        <v>3073</v>
      </c>
      <c r="CG7325" s="174">
        <v>468</v>
      </c>
      <c r="CH7325" s="174">
        <v>84546</v>
      </c>
      <c r="CI7325" s="174">
        <v>5</v>
      </c>
      <c r="CJ7325" s="174">
        <v>883.96010000000001</v>
      </c>
      <c r="CK7325" s="174">
        <v>883.96010000000001</v>
      </c>
      <c r="CU7325" s="174">
        <v>468</v>
      </c>
      <c r="CV7325" s="174">
        <v>84546</v>
      </c>
      <c r="CW7325" s="174">
        <v>5</v>
      </c>
      <c r="CX7325" s="174">
        <v>883.96010000000001</v>
      </c>
    </row>
    <row r="7326" spans="84:102" x14ac:dyDescent="0.25">
      <c r="CF7326" s="3" t="s">
        <v>3073</v>
      </c>
      <c r="CG7326" s="174">
        <v>91219</v>
      </c>
      <c r="CH7326" s="174">
        <v>660</v>
      </c>
      <c r="CI7326" s="174">
        <v>5</v>
      </c>
      <c r="CJ7326" s="174">
        <v>883.94410000000005</v>
      </c>
      <c r="CK7326" s="174">
        <v>883.94410000000005</v>
      </c>
      <c r="CU7326" s="174">
        <v>91219</v>
      </c>
      <c r="CV7326" s="174">
        <v>660</v>
      </c>
      <c r="CW7326" s="174">
        <v>5</v>
      </c>
      <c r="CX7326" s="174">
        <v>883.94410000000005</v>
      </c>
    </row>
    <row r="7327" spans="84:102" x14ac:dyDescent="0.25">
      <c r="CF7327" s="3" t="s">
        <v>3073</v>
      </c>
      <c r="CG7327" s="174">
        <v>291</v>
      </c>
      <c r="CH7327" s="174">
        <v>72523</v>
      </c>
      <c r="CI7327" s="174">
        <v>5</v>
      </c>
      <c r="CJ7327" s="174">
        <v>883.92539999999997</v>
      </c>
      <c r="CK7327" s="174">
        <v>883.92539999999997</v>
      </c>
      <c r="CU7327" s="174">
        <v>291</v>
      </c>
      <c r="CV7327" s="174">
        <v>72523</v>
      </c>
      <c r="CW7327" s="174">
        <v>5</v>
      </c>
      <c r="CX7327" s="174">
        <v>883.92539999999997</v>
      </c>
    </row>
    <row r="7328" spans="84:102" x14ac:dyDescent="0.25">
      <c r="CF7328" s="3" t="s">
        <v>3073</v>
      </c>
      <c r="CG7328" s="174">
        <v>41062</v>
      </c>
      <c r="CH7328" s="174">
        <v>2578</v>
      </c>
      <c r="CI7328" s="174">
        <v>5</v>
      </c>
      <c r="CJ7328" s="174">
        <v>883.66909999999996</v>
      </c>
      <c r="CK7328" s="174">
        <v>883.66909999999996</v>
      </c>
      <c r="CU7328" s="174">
        <v>41062</v>
      </c>
      <c r="CV7328" s="174">
        <v>2578</v>
      </c>
      <c r="CW7328" s="174">
        <v>5</v>
      </c>
      <c r="CX7328" s="174">
        <v>883.66909999999996</v>
      </c>
    </row>
    <row r="7329" spans="84:102" x14ac:dyDescent="0.25">
      <c r="CF7329" s="3" t="s">
        <v>3073</v>
      </c>
      <c r="CG7329" s="174">
        <v>164144</v>
      </c>
      <c r="CH7329" s="174">
        <v>3022</v>
      </c>
      <c r="CI7329" s="174">
        <v>5</v>
      </c>
      <c r="CJ7329" s="174">
        <v>883.59860000000003</v>
      </c>
      <c r="CK7329" s="174">
        <v>883.59860000000003</v>
      </c>
      <c r="CU7329" s="174">
        <v>164144</v>
      </c>
      <c r="CV7329" s="174">
        <v>3022</v>
      </c>
      <c r="CW7329" s="174">
        <v>5</v>
      </c>
      <c r="CX7329" s="174">
        <v>883.59860000000003</v>
      </c>
    </row>
    <row r="7330" spans="84:102" x14ac:dyDescent="0.25">
      <c r="CF7330" s="3" t="s">
        <v>3073</v>
      </c>
      <c r="CG7330" s="174">
        <v>69283</v>
      </c>
      <c r="CH7330" s="174">
        <v>157</v>
      </c>
      <c r="CI7330" s="174">
        <v>5</v>
      </c>
      <c r="CJ7330" s="174">
        <v>883.26969999999994</v>
      </c>
      <c r="CK7330" s="174">
        <v>883.26969999999994</v>
      </c>
      <c r="CU7330" s="174">
        <v>69283</v>
      </c>
      <c r="CV7330" s="174">
        <v>157</v>
      </c>
      <c r="CW7330" s="174">
        <v>5</v>
      </c>
      <c r="CX7330" s="174">
        <v>883.26969999999994</v>
      </c>
    </row>
    <row r="7331" spans="84:102" x14ac:dyDescent="0.25">
      <c r="CF7331" s="3" t="s">
        <v>3073</v>
      </c>
      <c r="CG7331" s="174">
        <v>98660</v>
      </c>
      <c r="CH7331" s="174">
        <v>1455</v>
      </c>
      <c r="CI7331" s="174">
        <v>5</v>
      </c>
      <c r="CJ7331" s="174">
        <v>883.2328</v>
      </c>
      <c r="CK7331" s="174">
        <v>883.2328</v>
      </c>
      <c r="CU7331" s="174">
        <v>98660</v>
      </c>
      <c r="CV7331" s="174">
        <v>1455</v>
      </c>
      <c r="CW7331" s="174">
        <v>5</v>
      </c>
      <c r="CX7331" s="174">
        <v>883.2328</v>
      </c>
    </row>
    <row r="7332" spans="84:102" x14ac:dyDescent="0.25">
      <c r="CF7332" s="3" t="s">
        <v>3073</v>
      </c>
      <c r="CG7332" s="174">
        <v>56324</v>
      </c>
      <c r="CH7332" s="174">
        <v>1871</v>
      </c>
      <c r="CI7332" s="174">
        <v>5</v>
      </c>
      <c r="CJ7332" s="174">
        <v>883.12580000000003</v>
      </c>
      <c r="CK7332" s="174">
        <v>883.12580000000003</v>
      </c>
      <c r="CU7332" s="174">
        <v>56324</v>
      </c>
      <c r="CV7332" s="174">
        <v>1871</v>
      </c>
      <c r="CW7332" s="174">
        <v>5</v>
      </c>
      <c r="CX7332" s="174">
        <v>883.12580000000003</v>
      </c>
    </row>
    <row r="7333" spans="84:102" x14ac:dyDescent="0.25">
      <c r="CF7333" s="3" t="s">
        <v>3073</v>
      </c>
      <c r="CG7333" s="174">
        <v>72651</v>
      </c>
      <c r="CH7333" s="174">
        <v>259</v>
      </c>
      <c r="CI7333" s="174">
        <v>5</v>
      </c>
      <c r="CJ7333" s="174">
        <v>882.76459999999997</v>
      </c>
      <c r="CK7333" s="174">
        <v>882.76459999999997</v>
      </c>
      <c r="CU7333" s="174">
        <v>72651</v>
      </c>
      <c r="CV7333" s="174">
        <v>259</v>
      </c>
      <c r="CW7333" s="174">
        <v>5</v>
      </c>
      <c r="CX7333" s="174">
        <v>882.76459999999997</v>
      </c>
    </row>
    <row r="7334" spans="84:102" x14ac:dyDescent="0.25">
      <c r="CF7334" s="3" t="s">
        <v>3073</v>
      </c>
      <c r="CG7334" s="174">
        <v>105878</v>
      </c>
      <c r="CH7334" s="174">
        <v>874</v>
      </c>
      <c r="CI7334" s="174">
        <v>5</v>
      </c>
      <c r="CJ7334" s="174">
        <v>881.78520000000003</v>
      </c>
      <c r="CK7334" s="174">
        <v>881.78520000000003</v>
      </c>
      <c r="CU7334" s="174">
        <v>105878</v>
      </c>
      <c r="CV7334" s="174">
        <v>874</v>
      </c>
      <c r="CW7334" s="174">
        <v>5</v>
      </c>
      <c r="CX7334" s="174">
        <v>881.78520000000003</v>
      </c>
    </row>
    <row r="7335" spans="84:102" x14ac:dyDescent="0.25">
      <c r="CF7335" s="3" t="s">
        <v>3073</v>
      </c>
      <c r="CG7335" s="174">
        <v>86321</v>
      </c>
      <c r="CH7335" s="174">
        <v>1963</v>
      </c>
      <c r="CI7335" s="174">
        <v>5</v>
      </c>
      <c r="CJ7335" s="174">
        <v>881.76729999999998</v>
      </c>
      <c r="CK7335" s="174">
        <v>881.76729999999998</v>
      </c>
      <c r="CU7335" s="174">
        <v>86321</v>
      </c>
      <c r="CV7335" s="174">
        <v>1963</v>
      </c>
      <c r="CW7335" s="174">
        <v>5</v>
      </c>
      <c r="CX7335" s="174">
        <v>881.76729999999998</v>
      </c>
    </row>
    <row r="7336" spans="84:102" x14ac:dyDescent="0.25">
      <c r="CF7336" s="3" t="s">
        <v>3073</v>
      </c>
      <c r="CG7336" s="174">
        <v>2484</v>
      </c>
      <c r="CH7336" s="174">
        <v>33330</v>
      </c>
      <c r="CI7336" s="174">
        <v>5</v>
      </c>
      <c r="CJ7336" s="174">
        <v>881.34450000000004</v>
      </c>
      <c r="CK7336" s="174">
        <v>881.34450000000004</v>
      </c>
      <c r="CU7336" s="174">
        <v>2484</v>
      </c>
      <c r="CV7336" s="174">
        <v>33330</v>
      </c>
      <c r="CW7336" s="174">
        <v>5</v>
      </c>
      <c r="CX7336" s="174">
        <v>881.34450000000004</v>
      </c>
    </row>
    <row r="7337" spans="84:102" x14ac:dyDescent="0.25">
      <c r="CF7337" s="3" t="s">
        <v>3073</v>
      </c>
      <c r="CG7337" s="174">
        <v>3594</v>
      </c>
      <c r="CH7337" s="174">
        <v>92375</v>
      </c>
      <c r="CI7337" s="174">
        <v>5</v>
      </c>
      <c r="CJ7337" s="174">
        <v>881.30769999999995</v>
      </c>
      <c r="CK7337" s="174">
        <v>881.30769999999995</v>
      </c>
      <c r="CU7337" s="174">
        <v>3594</v>
      </c>
      <c r="CV7337" s="174">
        <v>92375</v>
      </c>
      <c r="CW7337" s="174">
        <v>5</v>
      </c>
      <c r="CX7337" s="174">
        <v>881.30769999999995</v>
      </c>
    </row>
    <row r="7338" spans="84:102" x14ac:dyDescent="0.25">
      <c r="CF7338" s="3" t="s">
        <v>3073</v>
      </c>
      <c r="CG7338" s="174">
        <v>100678</v>
      </c>
      <c r="CH7338" s="174">
        <v>776</v>
      </c>
      <c r="CI7338" s="174">
        <v>5</v>
      </c>
      <c r="CJ7338" s="174">
        <v>881.25559999999996</v>
      </c>
      <c r="CK7338" s="174">
        <v>881.25559999999996</v>
      </c>
      <c r="CU7338" s="174">
        <v>100678</v>
      </c>
      <c r="CV7338" s="174">
        <v>776</v>
      </c>
      <c r="CW7338" s="174">
        <v>5</v>
      </c>
      <c r="CX7338" s="174">
        <v>881.25559999999996</v>
      </c>
    </row>
    <row r="7339" spans="84:102" x14ac:dyDescent="0.25">
      <c r="CF7339" s="3" t="s">
        <v>3073</v>
      </c>
      <c r="CG7339" s="174">
        <v>77052</v>
      </c>
      <c r="CH7339" s="174">
        <v>3536</v>
      </c>
      <c r="CI7339" s="174">
        <v>5</v>
      </c>
      <c r="CJ7339" s="174">
        <v>880.45609999999999</v>
      </c>
      <c r="CK7339" s="174">
        <v>880.45609999999999</v>
      </c>
      <c r="CU7339" s="174">
        <v>77052</v>
      </c>
      <c r="CV7339" s="174">
        <v>3536</v>
      </c>
      <c r="CW7339" s="174">
        <v>5</v>
      </c>
      <c r="CX7339" s="174">
        <v>880.45609999999999</v>
      </c>
    </row>
    <row r="7340" spans="84:102" x14ac:dyDescent="0.25">
      <c r="CF7340" s="3" t="s">
        <v>3073</v>
      </c>
      <c r="CG7340" s="174">
        <v>3576</v>
      </c>
      <c r="CH7340" s="174">
        <v>87280</v>
      </c>
      <c r="CI7340" s="174">
        <v>5</v>
      </c>
      <c r="CJ7340" s="174">
        <v>880.34789999999998</v>
      </c>
      <c r="CK7340" s="174">
        <v>880.34789999999998</v>
      </c>
      <c r="CU7340" s="174">
        <v>3576</v>
      </c>
      <c r="CV7340" s="174">
        <v>87280</v>
      </c>
      <c r="CW7340" s="174">
        <v>5</v>
      </c>
      <c r="CX7340" s="174">
        <v>880.34789999999998</v>
      </c>
    </row>
    <row r="7341" spans="84:102" x14ac:dyDescent="0.25">
      <c r="CF7341" s="3" t="s">
        <v>3073</v>
      </c>
      <c r="CG7341" s="174">
        <v>163</v>
      </c>
      <c r="CH7341" s="174">
        <v>68982</v>
      </c>
      <c r="CI7341" s="174">
        <v>5</v>
      </c>
      <c r="CJ7341" s="174">
        <v>880.33609999999999</v>
      </c>
      <c r="CK7341" s="174">
        <v>880.33609999999999</v>
      </c>
      <c r="CU7341" s="174">
        <v>163</v>
      </c>
      <c r="CV7341" s="174">
        <v>68982</v>
      </c>
      <c r="CW7341" s="174">
        <v>5</v>
      </c>
      <c r="CX7341" s="174">
        <v>880.33609999999999</v>
      </c>
    </row>
    <row r="7342" spans="84:102" x14ac:dyDescent="0.25">
      <c r="CF7342" s="3" t="s">
        <v>3073</v>
      </c>
      <c r="CG7342" s="174">
        <v>82609</v>
      </c>
      <c r="CH7342" s="174">
        <v>435</v>
      </c>
      <c r="CI7342" s="174">
        <v>5</v>
      </c>
      <c r="CJ7342" s="174">
        <v>879.99289999999996</v>
      </c>
      <c r="CK7342" s="174">
        <v>879.99289999999996</v>
      </c>
      <c r="CU7342" s="174">
        <v>82609</v>
      </c>
      <c r="CV7342" s="174">
        <v>435</v>
      </c>
      <c r="CW7342" s="174">
        <v>5</v>
      </c>
      <c r="CX7342" s="174">
        <v>879.99289999999996</v>
      </c>
    </row>
    <row r="7343" spans="84:102" x14ac:dyDescent="0.25">
      <c r="CF7343" s="3" t="s">
        <v>3073</v>
      </c>
      <c r="CG7343" s="174">
        <v>3016</v>
      </c>
      <c r="CH7343" s="174">
        <v>163911</v>
      </c>
      <c r="CI7343" s="174">
        <v>5</v>
      </c>
      <c r="CJ7343" s="174">
        <v>879.98900000000003</v>
      </c>
      <c r="CK7343" s="174">
        <v>879.98900000000003</v>
      </c>
      <c r="CU7343" s="174">
        <v>3016</v>
      </c>
      <c r="CV7343" s="174">
        <v>163911</v>
      </c>
      <c r="CW7343" s="174">
        <v>5</v>
      </c>
      <c r="CX7343" s="174">
        <v>879.98900000000003</v>
      </c>
    </row>
    <row r="7344" spans="84:102" x14ac:dyDescent="0.25">
      <c r="CF7344" s="3" t="s">
        <v>3073</v>
      </c>
      <c r="CG7344" s="174">
        <v>1195</v>
      </c>
      <c r="CH7344" s="174">
        <v>135113</v>
      </c>
      <c r="CI7344" s="174">
        <v>5</v>
      </c>
      <c r="CJ7344" s="174">
        <v>879.9683</v>
      </c>
      <c r="CK7344" s="174">
        <v>879.9683</v>
      </c>
      <c r="CU7344" s="174">
        <v>1195</v>
      </c>
      <c r="CV7344" s="174">
        <v>135113</v>
      </c>
      <c r="CW7344" s="174">
        <v>5</v>
      </c>
      <c r="CX7344" s="174">
        <v>879.9683</v>
      </c>
    </row>
    <row r="7345" spans="84:102" x14ac:dyDescent="0.25">
      <c r="CF7345" s="3" t="s">
        <v>3073</v>
      </c>
      <c r="CG7345" s="174">
        <v>2188</v>
      </c>
      <c r="CH7345" s="174">
        <v>16433</v>
      </c>
      <c r="CI7345" s="174">
        <v>5</v>
      </c>
      <c r="CJ7345" s="174">
        <v>879.92930000000001</v>
      </c>
      <c r="CK7345" s="174">
        <v>879.92930000000001</v>
      </c>
      <c r="CU7345" s="174">
        <v>2188</v>
      </c>
      <c r="CV7345" s="174">
        <v>16433</v>
      </c>
      <c r="CW7345" s="174">
        <v>5</v>
      </c>
      <c r="CX7345" s="174">
        <v>879.92930000000001</v>
      </c>
    </row>
    <row r="7346" spans="84:102" x14ac:dyDescent="0.25">
      <c r="CF7346" s="3" t="s">
        <v>3073</v>
      </c>
      <c r="CG7346" s="174">
        <v>792</v>
      </c>
      <c r="CH7346" s="174">
        <v>103506</v>
      </c>
      <c r="CI7346" s="174">
        <v>5</v>
      </c>
      <c r="CJ7346" s="174">
        <v>879.81650000000002</v>
      </c>
      <c r="CK7346" s="174">
        <v>879.81650000000002</v>
      </c>
      <c r="CU7346" s="174">
        <v>792</v>
      </c>
      <c r="CV7346" s="174">
        <v>103506</v>
      </c>
      <c r="CW7346" s="174">
        <v>5</v>
      </c>
      <c r="CX7346" s="174">
        <v>879.81650000000002</v>
      </c>
    </row>
    <row r="7347" spans="84:102" x14ac:dyDescent="0.25">
      <c r="CF7347" s="3" t="s">
        <v>3073</v>
      </c>
      <c r="CG7347" s="174">
        <v>1853</v>
      </c>
      <c r="CH7347" s="174">
        <v>54473</v>
      </c>
      <c r="CI7347" s="174">
        <v>5</v>
      </c>
      <c r="CJ7347" s="174">
        <v>879.74869999999999</v>
      </c>
      <c r="CK7347" s="174">
        <v>879.74869999999999</v>
      </c>
      <c r="CU7347" s="174">
        <v>1853</v>
      </c>
      <c r="CV7347" s="174">
        <v>54473</v>
      </c>
      <c r="CW7347" s="174">
        <v>5</v>
      </c>
      <c r="CX7347" s="174">
        <v>879.74869999999999</v>
      </c>
    </row>
    <row r="7348" spans="84:102" x14ac:dyDescent="0.25">
      <c r="CF7348" s="3" t="s">
        <v>3073</v>
      </c>
      <c r="CG7348" s="174">
        <v>166016</v>
      </c>
      <c r="CH7348" s="174">
        <v>3042</v>
      </c>
      <c r="CI7348" s="174">
        <v>5</v>
      </c>
      <c r="CJ7348" s="174">
        <v>879.65350000000001</v>
      </c>
      <c r="CK7348" s="174">
        <v>879.65350000000001</v>
      </c>
      <c r="CU7348" s="174">
        <v>166016</v>
      </c>
      <c r="CV7348" s="174">
        <v>3042</v>
      </c>
      <c r="CW7348" s="174">
        <v>5</v>
      </c>
      <c r="CX7348" s="174">
        <v>879.65350000000001</v>
      </c>
    </row>
    <row r="7349" spans="84:102" x14ac:dyDescent="0.25">
      <c r="CF7349" s="3" t="s">
        <v>3073</v>
      </c>
      <c r="CG7349" s="174">
        <v>1850</v>
      </c>
      <c r="CH7349" s="174">
        <v>54439</v>
      </c>
      <c r="CI7349" s="174">
        <v>5</v>
      </c>
      <c r="CJ7349" s="174">
        <v>879.63009999999997</v>
      </c>
      <c r="CK7349" s="174">
        <v>879.63009999999997</v>
      </c>
      <c r="CU7349" s="174">
        <v>1850</v>
      </c>
      <c r="CV7349" s="174">
        <v>54439</v>
      </c>
      <c r="CW7349" s="174">
        <v>5</v>
      </c>
      <c r="CX7349" s="174">
        <v>879.63009999999997</v>
      </c>
    </row>
    <row r="7350" spans="84:102" x14ac:dyDescent="0.25">
      <c r="CF7350" s="3" t="s">
        <v>3073</v>
      </c>
      <c r="CG7350" s="174">
        <v>3035</v>
      </c>
      <c r="CH7350" s="174">
        <v>163799</v>
      </c>
      <c r="CI7350" s="174">
        <v>5</v>
      </c>
      <c r="CJ7350" s="174">
        <v>879.41769999999997</v>
      </c>
      <c r="CK7350" s="174">
        <v>879.41769999999997</v>
      </c>
      <c r="CU7350" s="174">
        <v>3035</v>
      </c>
      <c r="CV7350" s="174">
        <v>163799</v>
      </c>
      <c r="CW7350" s="174">
        <v>5</v>
      </c>
      <c r="CX7350" s="174">
        <v>879.41769999999997</v>
      </c>
    </row>
    <row r="7351" spans="84:102" x14ac:dyDescent="0.25">
      <c r="CF7351" s="3" t="s">
        <v>3073</v>
      </c>
      <c r="CG7351" s="174">
        <v>3374</v>
      </c>
      <c r="CH7351" s="174">
        <v>167752</v>
      </c>
      <c r="CI7351" s="174">
        <v>5</v>
      </c>
      <c r="CJ7351" s="174">
        <v>879.40110000000004</v>
      </c>
      <c r="CK7351" s="174">
        <v>879.40110000000004</v>
      </c>
      <c r="CU7351" s="174">
        <v>3374</v>
      </c>
      <c r="CV7351" s="174">
        <v>167752</v>
      </c>
      <c r="CW7351" s="174">
        <v>5</v>
      </c>
      <c r="CX7351" s="174">
        <v>879.40110000000004</v>
      </c>
    </row>
    <row r="7352" spans="84:102" x14ac:dyDescent="0.25">
      <c r="CF7352" s="3" t="s">
        <v>3073</v>
      </c>
      <c r="CG7352" s="174">
        <v>101921</v>
      </c>
      <c r="CH7352" s="174">
        <v>814</v>
      </c>
      <c r="CI7352" s="174">
        <v>5</v>
      </c>
      <c r="CJ7352" s="174">
        <v>879.14390000000003</v>
      </c>
      <c r="CK7352" s="174">
        <v>879.14390000000003</v>
      </c>
      <c r="CU7352" s="174">
        <v>101921</v>
      </c>
      <c r="CV7352" s="174">
        <v>814</v>
      </c>
      <c r="CW7352" s="174">
        <v>5</v>
      </c>
      <c r="CX7352" s="174">
        <v>879.14390000000003</v>
      </c>
    </row>
    <row r="7353" spans="84:102" x14ac:dyDescent="0.25">
      <c r="CF7353" s="3" t="s">
        <v>3073</v>
      </c>
      <c r="CG7353" s="174">
        <v>24232</v>
      </c>
      <c r="CH7353" s="174">
        <v>2304</v>
      </c>
      <c r="CI7353" s="174">
        <v>5</v>
      </c>
      <c r="CJ7353" s="174">
        <v>879.06650000000002</v>
      </c>
      <c r="CK7353" s="174">
        <v>879.06650000000002</v>
      </c>
      <c r="CU7353" s="174">
        <v>24232</v>
      </c>
      <c r="CV7353" s="174">
        <v>2304</v>
      </c>
      <c r="CW7353" s="174">
        <v>5</v>
      </c>
      <c r="CX7353" s="174">
        <v>879.06650000000002</v>
      </c>
    </row>
    <row r="7354" spans="84:102" x14ac:dyDescent="0.25">
      <c r="CF7354" s="3" t="s">
        <v>3073</v>
      </c>
      <c r="CG7354" s="174">
        <v>219</v>
      </c>
      <c r="CH7354" s="174">
        <v>70598</v>
      </c>
      <c r="CI7354" s="174">
        <v>5</v>
      </c>
      <c r="CJ7354" s="174">
        <v>879.01229999999998</v>
      </c>
      <c r="CK7354" s="174">
        <v>879.01229999999998</v>
      </c>
      <c r="CU7354" s="174">
        <v>219</v>
      </c>
      <c r="CV7354" s="174">
        <v>70598</v>
      </c>
      <c r="CW7354" s="174">
        <v>5</v>
      </c>
      <c r="CX7354" s="174">
        <v>879.01229999999998</v>
      </c>
    </row>
    <row r="7355" spans="84:102" x14ac:dyDescent="0.25">
      <c r="CF7355" s="3" t="s">
        <v>3073</v>
      </c>
      <c r="CG7355" s="174">
        <v>61652</v>
      </c>
      <c r="CH7355" s="174">
        <v>38</v>
      </c>
      <c r="CI7355" s="174">
        <v>5</v>
      </c>
      <c r="CJ7355" s="174">
        <v>878.95190000000002</v>
      </c>
      <c r="CK7355" s="174">
        <v>878.95190000000002</v>
      </c>
      <c r="CU7355" s="174">
        <v>61652</v>
      </c>
      <c r="CV7355" s="174">
        <v>38</v>
      </c>
      <c r="CW7355" s="174">
        <v>5</v>
      </c>
      <c r="CX7355" s="174">
        <v>878.95190000000002</v>
      </c>
    </row>
    <row r="7356" spans="84:102" x14ac:dyDescent="0.25">
      <c r="CF7356" s="3" t="s">
        <v>3073</v>
      </c>
      <c r="CG7356" s="174">
        <v>1963</v>
      </c>
      <c r="CH7356" s="174">
        <v>86321</v>
      </c>
      <c r="CI7356" s="174">
        <v>5</v>
      </c>
      <c r="CJ7356" s="174">
        <v>878.92250000000001</v>
      </c>
      <c r="CK7356" s="174">
        <v>878.92250000000001</v>
      </c>
      <c r="CU7356" s="174">
        <v>1963</v>
      </c>
      <c r="CV7356" s="174">
        <v>86321</v>
      </c>
      <c r="CW7356" s="174">
        <v>5</v>
      </c>
      <c r="CX7356" s="174">
        <v>878.92250000000001</v>
      </c>
    </row>
    <row r="7357" spans="84:102" x14ac:dyDescent="0.25">
      <c r="CF7357" s="3" t="s">
        <v>3073</v>
      </c>
      <c r="CG7357" s="174">
        <v>102497</v>
      </c>
      <c r="CH7357" s="174">
        <v>1429</v>
      </c>
      <c r="CI7357" s="174">
        <v>5</v>
      </c>
      <c r="CJ7357" s="174">
        <v>878.8578</v>
      </c>
      <c r="CK7357" s="174">
        <v>878.8578</v>
      </c>
      <c r="CU7357" s="174">
        <v>102497</v>
      </c>
      <c r="CV7357" s="174">
        <v>1429</v>
      </c>
      <c r="CW7357" s="174">
        <v>5</v>
      </c>
      <c r="CX7357" s="174">
        <v>878.8578</v>
      </c>
    </row>
    <row r="7358" spans="84:102" x14ac:dyDescent="0.25">
      <c r="CF7358" s="3" t="s">
        <v>3073</v>
      </c>
      <c r="CG7358" s="174">
        <v>105585</v>
      </c>
      <c r="CH7358" s="174">
        <v>845</v>
      </c>
      <c r="CI7358" s="174">
        <v>5</v>
      </c>
      <c r="CJ7358" s="174">
        <v>878.84969999999998</v>
      </c>
      <c r="CK7358" s="174">
        <v>878.84969999999998</v>
      </c>
      <c r="CU7358" s="174">
        <v>105585</v>
      </c>
      <c r="CV7358" s="174">
        <v>845</v>
      </c>
      <c r="CW7358" s="174">
        <v>5</v>
      </c>
      <c r="CX7358" s="174">
        <v>878.84969999999998</v>
      </c>
    </row>
    <row r="7359" spans="84:102" x14ac:dyDescent="0.25">
      <c r="CF7359" s="3" t="s">
        <v>3073</v>
      </c>
      <c r="CG7359" s="174">
        <v>76906</v>
      </c>
      <c r="CH7359" s="174">
        <v>357</v>
      </c>
      <c r="CI7359" s="174">
        <v>5</v>
      </c>
      <c r="CJ7359" s="174">
        <v>878.62919999999997</v>
      </c>
      <c r="CK7359" s="174">
        <v>878.62919999999997</v>
      </c>
      <c r="CU7359" s="174">
        <v>76906</v>
      </c>
      <c r="CV7359" s="174">
        <v>357</v>
      </c>
      <c r="CW7359" s="174">
        <v>5</v>
      </c>
      <c r="CX7359" s="174">
        <v>878.62919999999997</v>
      </c>
    </row>
    <row r="7360" spans="84:102" x14ac:dyDescent="0.25">
      <c r="CF7360" s="3" t="s">
        <v>3073</v>
      </c>
      <c r="CG7360" s="174">
        <v>3131</v>
      </c>
      <c r="CH7360" s="174">
        <v>151438</v>
      </c>
      <c r="CI7360" s="174">
        <v>5</v>
      </c>
      <c r="CJ7360" s="174">
        <v>878.42949999999996</v>
      </c>
      <c r="CK7360" s="174">
        <v>878.42949999999996</v>
      </c>
      <c r="CU7360" s="174">
        <v>3131</v>
      </c>
      <c r="CV7360" s="174">
        <v>151438</v>
      </c>
      <c r="CW7360" s="174">
        <v>5</v>
      </c>
      <c r="CX7360" s="174">
        <v>878.42949999999996</v>
      </c>
    </row>
    <row r="7361" spans="84:102" x14ac:dyDescent="0.25">
      <c r="CF7361" s="3" t="s">
        <v>3073</v>
      </c>
      <c r="CG7361" s="174">
        <v>279</v>
      </c>
      <c r="CH7361" s="174">
        <v>72168</v>
      </c>
      <c r="CI7361" s="174">
        <v>5</v>
      </c>
      <c r="CJ7361" s="174">
        <v>878.31629999999996</v>
      </c>
      <c r="CK7361" s="174">
        <v>878.31629999999996</v>
      </c>
      <c r="CU7361" s="174">
        <v>279</v>
      </c>
      <c r="CV7361" s="174">
        <v>72168</v>
      </c>
      <c r="CW7361" s="174">
        <v>5</v>
      </c>
      <c r="CX7361" s="174">
        <v>878.31629999999996</v>
      </c>
    </row>
    <row r="7362" spans="84:102" x14ac:dyDescent="0.25">
      <c r="CF7362" s="3" t="s">
        <v>3073</v>
      </c>
      <c r="CG7362" s="174">
        <v>2623</v>
      </c>
      <c r="CH7362" s="174">
        <v>47054</v>
      </c>
      <c r="CI7362" s="174">
        <v>5</v>
      </c>
      <c r="CJ7362" s="174">
        <v>878.25450000000001</v>
      </c>
      <c r="CK7362" s="174">
        <v>878.25450000000001</v>
      </c>
      <c r="CU7362" s="174">
        <v>2623</v>
      </c>
      <c r="CV7362" s="174">
        <v>47054</v>
      </c>
      <c r="CW7362" s="174">
        <v>5</v>
      </c>
      <c r="CX7362" s="174">
        <v>878.25450000000001</v>
      </c>
    </row>
    <row r="7363" spans="84:102" x14ac:dyDescent="0.25">
      <c r="CF7363" s="3" t="s">
        <v>3073</v>
      </c>
      <c r="CG7363" s="174">
        <v>20815</v>
      </c>
      <c r="CH7363" s="174">
        <v>2269</v>
      </c>
      <c r="CI7363" s="174">
        <v>5</v>
      </c>
      <c r="CJ7363" s="174">
        <v>878.14059999999995</v>
      </c>
      <c r="CK7363" s="174">
        <v>878.14059999999995</v>
      </c>
      <c r="CU7363" s="174">
        <v>20815</v>
      </c>
      <c r="CV7363" s="174">
        <v>2269</v>
      </c>
      <c r="CW7363" s="174">
        <v>5</v>
      </c>
      <c r="CX7363" s="174">
        <v>878.14059999999995</v>
      </c>
    </row>
    <row r="7364" spans="84:102" x14ac:dyDescent="0.25">
      <c r="CF7364" s="3" t="s">
        <v>3073</v>
      </c>
      <c r="CG7364" s="174">
        <v>46180</v>
      </c>
      <c r="CH7364" s="174">
        <v>2623</v>
      </c>
      <c r="CI7364" s="174">
        <v>5</v>
      </c>
      <c r="CJ7364" s="174">
        <v>878.03250000000003</v>
      </c>
      <c r="CK7364" s="174">
        <v>878.03250000000003</v>
      </c>
      <c r="CU7364" s="174">
        <v>46180</v>
      </c>
      <c r="CV7364" s="174">
        <v>2623</v>
      </c>
      <c r="CW7364" s="174">
        <v>5</v>
      </c>
      <c r="CX7364" s="174">
        <v>878.03250000000003</v>
      </c>
    </row>
    <row r="7365" spans="84:102" x14ac:dyDescent="0.25">
      <c r="CF7365" s="3" t="s">
        <v>3073</v>
      </c>
      <c r="CG7365" s="174">
        <v>103982</v>
      </c>
      <c r="CH7365" s="174">
        <v>801</v>
      </c>
      <c r="CI7365" s="174">
        <v>5</v>
      </c>
      <c r="CJ7365" s="174">
        <v>877.49329999999998</v>
      </c>
      <c r="CK7365" s="174">
        <v>877.49329999999998</v>
      </c>
      <c r="CU7365" s="174">
        <v>103982</v>
      </c>
      <c r="CV7365" s="174">
        <v>801</v>
      </c>
      <c r="CW7365" s="174">
        <v>5</v>
      </c>
      <c r="CX7365" s="174">
        <v>877.49329999999998</v>
      </c>
    </row>
    <row r="7366" spans="84:102" x14ac:dyDescent="0.25">
      <c r="CF7366" s="3" t="s">
        <v>3073</v>
      </c>
      <c r="CG7366" s="174">
        <v>86466</v>
      </c>
      <c r="CH7366" s="174">
        <v>536</v>
      </c>
      <c r="CI7366" s="174">
        <v>5</v>
      </c>
      <c r="CJ7366" s="174">
        <v>877.3492</v>
      </c>
      <c r="CK7366" s="174">
        <v>877.3492</v>
      </c>
      <c r="CU7366" s="174">
        <v>86466</v>
      </c>
      <c r="CV7366" s="174">
        <v>536</v>
      </c>
      <c r="CW7366" s="174">
        <v>5</v>
      </c>
      <c r="CX7366" s="174">
        <v>877.3492</v>
      </c>
    </row>
    <row r="7367" spans="84:102" x14ac:dyDescent="0.25">
      <c r="CF7367" s="3" t="s">
        <v>3073</v>
      </c>
      <c r="CG7367" s="174">
        <v>2460</v>
      </c>
      <c r="CH7367" s="174">
        <v>33842</v>
      </c>
      <c r="CI7367" s="174">
        <v>5</v>
      </c>
      <c r="CJ7367" s="174">
        <v>877.27700000000004</v>
      </c>
      <c r="CK7367" s="174">
        <v>877.27700000000004</v>
      </c>
      <c r="CU7367" s="174">
        <v>2460</v>
      </c>
      <c r="CV7367" s="174">
        <v>33842</v>
      </c>
      <c r="CW7367" s="174">
        <v>5</v>
      </c>
      <c r="CX7367" s="174">
        <v>877.27700000000004</v>
      </c>
    </row>
    <row r="7368" spans="84:102" x14ac:dyDescent="0.25">
      <c r="CF7368" s="3" t="s">
        <v>3073</v>
      </c>
      <c r="CG7368" s="174">
        <v>1392</v>
      </c>
      <c r="CH7368" s="174">
        <v>108060</v>
      </c>
      <c r="CI7368" s="174">
        <v>5</v>
      </c>
      <c r="CJ7368" s="174">
        <v>877.27530000000002</v>
      </c>
      <c r="CK7368" s="174">
        <v>877.27530000000002</v>
      </c>
      <c r="CU7368" s="174">
        <v>1392</v>
      </c>
      <c r="CV7368" s="174">
        <v>108060</v>
      </c>
      <c r="CW7368" s="174">
        <v>5</v>
      </c>
      <c r="CX7368" s="174">
        <v>877.27530000000002</v>
      </c>
    </row>
    <row r="7369" spans="84:102" x14ac:dyDescent="0.25">
      <c r="CF7369" s="3" t="s">
        <v>3073</v>
      </c>
      <c r="CG7369" s="174">
        <v>76778</v>
      </c>
      <c r="CH7369" s="174">
        <v>1630</v>
      </c>
      <c r="CI7369" s="174">
        <v>5</v>
      </c>
      <c r="CJ7369" s="174">
        <v>877.23479999999995</v>
      </c>
      <c r="CK7369" s="174">
        <v>877.23479999999995</v>
      </c>
      <c r="CU7369" s="174">
        <v>76778</v>
      </c>
      <c r="CV7369" s="174">
        <v>1630</v>
      </c>
      <c r="CW7369" s="174">
        <v>5</v>
      </c>
      <c r="CX7369" s="174">
        <v>877.23479999999995</v>
      </c>
    </row>
    <row r="7370" spans="84:102" x14ac:dyDescent="0.25">
      <c r="CF7370" s="3" t="s">
        <v>3073</v>
      </c>
      <c r="CG7370" s="174">
        <v>3014</v>
      </c>
      <c r="CH7370" s="174">
        <v>161866</v>
      </c>
      <c r="CI7370" s="174">
        <v>5</v>
      </c>
      <c r="CJ7370" s="174">
        <v>877.22659999999996</v>
      </c>
      <c r="CK7370" s="174">
        <v>877.22659999999996</v>
      </c>
      <c r="CU7370" s="174">
        <v>3014</v>
      </c>
      <c r="CV7370" s="174">
        <v>161866</v>
      </c>
      <c r="CW7370" s="174">
        <v>5</v>
      </c>
      <c r="CX7370" s="174">
        <v>877.22659999999996</v>
      </c>
    </row>
    <row r="7371" spans="84:102" x14ac:dyDescent="0.25">
      <c r="CF7371" s="3" t="s">
        <v>3073</v>
      </c>
      <c r="CG7371" s="174">
        <v>103167</v>
      </c>
      <c r="CH7371" s="174">
        <v>806</v>
      </c>
      <c r="CI7371" s="174">
        <v>5</v>
      </c>
      <c r="CJ7371" s="174">
        <v>877.18899999999996</v>
      </c>
      <c r="CK7371" s="174">
        <v>877.18899999999996</v>
      </c>
      <c r="CU7371" s="174">
        <v>103167</v>
      </c>
      <c r="CV7371" s="174">
        <v>806</v>
      </c>
      <c r="CW7371" s="174">
        <v>5</v>
      </c>
      <c r="CX7371" s="174">
        <v>877.18899999999996</v>
      </c>
    </row>
    <row r="7372" spans="84:102" x14ac:dyDescent="0.25">
      <c r="CF7372" s="3" t="s">
        <v>3073</v>
      </c>
      <c r="CG7372" s="174">
        <v>69920</v>
      </c>
      <c r="CH7372" s="174">
        <v>1685</v>
      </c>
      <c r="CI7372" s="174">
        <v>5</v>
      </c>
      <c r="CJ7372" s="174">
        <v>877.08780000000002</v>
      </c>
      <c r="CK7372" s="174">
        <v>877.08780000000002</v>
      </c>
      <c r="CU7372" s="174">
        <v>69920</v>
      </c>
      <c r="CV7372" s="174">
        <v>1685</v>
      </c>
      <c r="CW7372" s="174">
        <v>5</v>
      </c>
      <c r="CX7372" s="174">
        <v>877.08780000000002</v>
      </c>
    </row>
    <row r="7373" spans="84:102" x14ac:dyDescent="0.25">
      <c r="CF7373" s="3" t="s">
        <v>3073</v>
      </c>
      <c r="CG7373" s="174">
        <v>109029</v>
      </c>
      <c r="CH7373" s="174">
        <v>3662</v>
      </c>
      <c r="CI7373" s="174">
        <v>5</v>
      </c>
      <c r="CJ7373" s="174">
        <v>876.90170000000001</v>
      </c>
      <c r="CK7373" s="174">
        <v>876.90170000000001</v>
      </c>
      <c r="CU7373" s="174">
        <v>109029</v>
      </c>
      <c r="CV7373" s="174">
        <v>3662</v>
      </c>
      <c r="CW7373" s="174">
        <v>5</v>
      </c>
      <c r="CX7373" s="174">
        <v>876.90170000000001</v>
      </c>
    </row>
    <row r="7374" spans="84:102" x14ac:dyDescent="0.25">
      <c r="CF7374" s="3" t="s">
        <v>3073</v>
      </c>
      <c r="CG7374" s="174">
        <v>107051</v>
      </c>
      <c r="CH7374" s="174">
        <v>1981</v>
      </c>
      <c r="CI7374" s="174">
        <v>5</v>
      </c>
      <c r="CJ7374" s="174">
        <v>876.75639999999999</v>
      </c>
      <c r="CK7374" s="174">
        <v>876.75639999999999</v>
      </c>
      <c r="CU7374" s="174">
        <v>107051</v>
      </c>
      <c r="CV7374" s="174">
        <v>1981</v>
      </c>
      <c r="CW7374" s="174">
        <v>5</v>
      </c>
      <c r="CX7374" s="174">
        <v>876.75639999999999</v>
      </c>
    </row>
    <row r="7375" spans="84:102" x14ac:dyDescent="0.25">
      <c r="CF7375" s="3" t="s">
        <v>3073</v>
      </c>
      <c r="CG7375" s="174">
        <v>2619</v>
      </c>
      <c r="CH7375" s="174">
        <v>47085</v>
      </c>
      <c r="CI7375" s="174">
        <v>5</v>
      </c>
      <c r="CJ7375" s="174">
        <v>876.66869999999994</v>
      </c>
      <c r="CK7375" s="174">
        <v>876.66869999999994</v>
      </c>
      <c r="CU7375" s="174">
        <v>2619</v>
      </c>
      <c r="CV7375" s="174">
        <v>47085</v>
      </c>
      <c r="CW7375" s="174">
        <v>5</v>
      </c>
      <c r="CX7375" s="174">
        <v>876.66869999999994</v>
      </c>
    </row>
    <row r="7376" spans="84:102" x14ac:dyDescent="0.25">
      <c r="CF7376" s="3" t="s">
        <v>3073</v>
      </c>
      <c r="CG7376" s="174">
        <v>103816</v>
      </c>
      <c r="CH7376" s="174">
        <v>805</v>
      </c>
      <c r="CI7376" s="174">
        <v>5</v>
      </c>
      <c r="CJ7376" s="174">
        <v>876.60310000000004</v>
      </c>
      <c r="CK7376" s="174">
        <v>876.60310000000004</v>
      </c>
      <c r="CU7376" s="174">
        <v>103816</v>
      </c>
      <c r="CV7376" s="174">
        <v>805</v>
      </c>
      <c r="CW7376" s="174">
        <v>5</v>
      </c>
      <c r="CX7376" s="174">
        <v>876.60310000000004</v>
      </c>
    </row>
    <row r="7377" spans="84:102" x14ac:dyDescent="0.25">
      <c r="CF7377" s="3" t="s">
        <v>3073</v>
      </c>
      <c r="CG7377" s="174">
        <v>1173</v>
      </c>
      <c r="CH7377" s="174">
        <v>142127</v>
      </c>
      <c r="CI7377" s="174">
        <v>5</v>
      </c>
      <c r="CJ7377" s="174">
        <v>876.48850000000004</v>
      </c>
      <c r="CK7377" s="174">
        <v>876.48850000000004</v>
      </c>
      <c r="CU7377" s="174">
        <v>1173</v>
      </c>
      <c r="CV7377" s="174">
        <v>142127</v>
      </c>
      <c r="CW7377" s="174">
        <v>5</v>
      </c>
      <c r="CX7377" s="174">
        <v>876.48850000000004</v>
      </c>
    </row>
    <row r="7378" spans="84:102" x14ac:dyDescent="0.25">
      <c r="CF7378" s="3" t="s">
        <v>3073</v>
      </c>
      <c r="CG7378" s="174">
        <v>44882</v>
      </c>
      <c r="CH7378" s="174">
        <v>2607</v>
      </c>
      <c r="CI7378" s="174">
        <v>5</v>
      </c>
      <c r="CJ7378" s="174">
        <v>876.37929999999994</v>
      </c>
      <c r="CK7378" s="174">
        <v>876.37929999999994</v>
      </c>
      <c r="CU7378" s="174">
        <v>44882</v>
      </c>
      <c r="CV7378" s="174">
        <v>2607</v>
      </c>
      <c r="CW7378" s="174">
        <v>5</v>
      </c>
      <c r="CX7378" s="174">
        <v>876.37929999999994</v>
      </c>
    </row>
    <row r="7379" spans="84:102" x14ac:dyDescent="0.25">
      <c r="CF7379" s="3" t="s">
        <v>3073</v>
      </c>
      <c r="CG7379" s="174">
        <v>140385</v>
      </c>
      <c r="CH7379" s="174">
        <v>1181</v>
      </c>
      <c r="CI7379" s="174">
        <v>5</v>
      </c>
      <c r="CJ7379" s="174">
        <v>876.32090000000005</v>
      </c>
      <c r="CK7379" s="174">
        <v>876.32090000000005</v>
      </c>
      <c r="CU7379" s="174">
        <v>140385</v>
      </c>
      <c r="CV7379" s="174">
        <v>1181</v>
      </c>
      <c r="CW7379" s="174">
        <v>5</v>
      </c>
      <c r="CX7379" s="174">
        <v>876.32090000000005</v>
      </c>
    </row>
    <row r="7380" spans="84:102" x14ac:dyDescent="0.25">
      <c r="CF7380" s="3" t="s">
        <v>3073</v>
      </c>
      <c r="CG7380" s="174">
        <v>34312</v>
      </c>
      <c r="CH7380" s="174">
        <v>2462</v>
      </c>
      <c r="CI7380" s="174">
        <v>5</v>
      </c>
      <c r="CJ7380" s="174">
        <v>876.14239999999995</v>
      </c>
      <c r="CK7380" s="174">
        <v>876.14239999999995</v>
      </c>
      <c r="CU7380" s="174">
        <v>34312</v>
      </c>
      <c r="CV7380" s="174">
        <v>2462</v>
      </c>
      <c r="CW7380" s="174">
        <v>5</v>
      </c>
      <c r="CX7380" s="174">
        <v>876.14239999999995</v>
      </c>
    </row>
    <row r="7381" spans="84:102" x14ac:dyDescent="0.25">
      <c r="CF7381" s="3" t="s">
        <v>3073</v>
      </c>
      <c r="CG7381" s="174">
        <v>85081</v>
      </c>
      <c r="CH7381" s="174">
        <v>1562</v>
      </c>
      <c r="CI7381" s="174">
        <v>5</v>
      </c>
      <c r="CJ7381" s="174">
        <v>875.91930000000002</v>
      </c>
      <c r="CK7381" s="174">
        <v>875.91930000000002</v>
      </c>
      <c r="CU7381" s="174">
        <v>85081</v>
      </c>
      <c r="CV7381" s="174">
        <v>1562</v>
      </c>
      <c r="CW7381" s="174">
        <v>5</v>
      </c>
      <c r="CX7381" s="174">
        <v>875.91930000000002</v>
      </c>
    </row>
    <row r="7382" spans="84:102" x14ac:dyDescent="0.25">
      <c r="CF7382" s="3" t="s">
        <v>3073</v>
      </c>
      <c r="CG7382" s="174">
        <v>80838</v>
      </c>
      <c r="CH7382" s="174">
        <v>1574</v>
      </c>
      <c r="CI7382" s="174">
        <v>5</v>
      </c>
      <c r="CJ7382" s="174">
        <v>875.90940000000001</v>
      </c>
      <c r="CK7382" s="174">
        <v>875.90940000000001</v>
      </c>
      <c r="CU7382" s="174">
        <v>80838</v>
      </c>
      <c r="CV7382" s="174">
        <v>1574</v>
      </c>
      <c r="CW7382" s="174">
        <v>5</v>
      </c>
      <c r="CX7382" s="174">
        <v>875.90940000000001</v>
      </c>
    </row>
    <row r="7383" spans="84:102" x14ac:dyDescent="0.25">
      <c r="CF7383" s="3" t="s">
        <v>3073</v>
      </c>
      <c r="CG7383" s="174">
        <v>456</v>
      </c>
      <c r="CH7383" s="174">
        <v>83180</v>
      </c>
      <c r="CI7383" s="174">
        <v>5</v>
      </c>
      <c r="CJ7383" s="174">
        <v>875.88689999999997</v>
      </c>
      <c r="CK7383" s="174">
        <v>875.88689999999997</v>
      </c>
      <c r="CU7383" s="174">
        <v>456</v>
      </c>
      <c r="CV7383" s="174">
        <v>83180</v>
      </c>
      <c r="CW7383" s="174">
        <v>5</v>
      </c>
      <c r="CX7383" s="174">
        <v>875.88689999999997</v>
      </c>
    </row>
    <row r="7384" spans="84:102" x14ac:dyDescent="0.25">
      <c r="CF7384" s="3" t="s">
        <v>3073</v>
      </c>
      <c r="CG7384" s="174">
        <v>92375</v>
      </c>
      <c r="CH7384" s="174">
        <v>3594</v>
      </c>
      <c r="CI7384" s="174">
        <v>5</v>
      </c>
      <c r="CJ7384" s="174">
        <v>875.51289999999995</v>
      </c>
      <c r="CK7384" s="174">
        <v>875.51289999999995</v>
      </c>
      <c r="CU7384" s="174">
        <v>92375</v>
      </c>
      <c r="CV7384" s="174">
        <v>3594</v>
      </c>
      <c r="CW7384" s="174">
        <v>5</v>
      </c>
      <c r="CX7384" s="174">
        <v>875.51289999999995</v>
      </c>
    </row>
    <row r="7385" spans="84:102" x14ac:dyDescent="0.25">
      <c r="CF7385" s="3" t="s">
        <v>3073</v>
      </c>
      <c r="CG7385" s="174">
        <v>800</v>
      </c>
      <c r="CH7385" s="174">
        <v>103178</v>
      </c>
      <c r="CI7385" s="174">
        <v>5</v>
      </c>
      <c r="CJ7385" s="174">
        <v>875.42110000000002</v>
      </c>
      <c r="CK7385" s="174">
        <v>875.42110000000002</v>
      </c>
      <c r="CU7385" s="174">
        <v>800</v>
      </c>
      <c r="CV7385" s="174">
        <v>103178</v>
      </c>
      <c r="CW7385" s="174">
        <v>5</v>
      </c>
      <c r="CX7385" s="174">
        <v>875.42110000000002</v>
      </c>
    </row>
    <row r="7386" spans="84:102" x14ac:dyDescent="0.25">
      <c r="CF7386" s="3" t="s">
        <v>3073</v>
      </c>
      <c r="CG7386" s="174">
        <v>854</v>
      </c>
      <c r="CH7386" s="174">
        <v>106990</v>
      </c>
      <c r="CI7386" s="174">
        <v>5</v>
      </c>
      <c r="CJ7386" s="174">
        <v>875.37599999999998</v>
      </c>
      <c r="CK7386" s="174">
        <v>875.37599999999998</v>
      </c>
      <c r="CU7386" s="174">
        <v>854</v>
      </c>
      <c r="CV7386" s="174">
        <v>106990</v>
      </c>
      <c r="CW7386" s="174">
        <v>5</v>
      </c>
      <c r="CX7386" s="174">
        <v>875.37599999999998</v>
      </c>
    </row>
    <row r="7387" spans="84:102" x14ac:dyDescent="0.25">
      <c r="CF7387" s="3" t="s">
        <v>3073</v>
      </c>
      <c r="CG7387" s="174">
        <v>110080</v>
      </c>
      <c r="CH7387" s="174">
        <v>906</v>
      </c>
      <c r="CI7387" s="174">
        <v>5</v>
      </c>
      <c r="CJ7387" s="174">
        <v>875.34040000000005</v>
      </c>
      <c r="CK7387" s="174">
        <v>875.34040000000005</v>
      </c>
      <c r="CU7387" s="174">
        <v>110080</v>
      </c>
      <c r="CV7387" s="174">
        <v>906</v>
      </c>
      <c r="CW7387" s="174">
        <v>5</v>
      </c>
      <c r="CX7387" s="174">
        <v>875.34040000000005</v>
      </c>
    </row>
    <row r="7388" spans="84:102" x14ac:dyDescent="0.25">
      <c r="CF7388" s="3" t="s">
        <v>3073</v>
      </c>
      <c r="CG7388" s="174">
        <v>3168</v>
      </c>
      <c r="CH7388" s="174">
        <v>153736</v>
      </c>
      <c r="CI7388" s="174">
        <v>5</v>
      </c>
      <c r="CJ7388" s="174">
        <v>875.01689999999996</v>
      </c>
      <c r="CK7388" s="174">
        <v>875.01689999999996</v>
      </c>
      <c r="CU7388" s="174">
        <v>3168</v>
      </c>
      <c r="CV7388" s="174">
        <v>153736</v>
      </c>
      <c r="CW7388" s="174">
        <v>5</v>
      </c>
      <c r="CX7388" s="174">
        <v>875.01689999999996</v>
      </c>
    </row>
    <row r="7389" spans="84:102" x14ac:dyDescent="0.25">
      <c r="CF7389" s="3" t="s">
        <v>3073</v>
      </c>
      <c r="CG7389" s="174">
        <v>159734</v>
      </c>
      <c r="CH7389" s="174">
        <v>3235</v>
      </c>
      <c r="CI7389" s="174">
        <v>5</v>
      </c>
      <c r="CJ7389" s="174">
        <v>875.00559999999996</v>
      </c>
      <c r="CK7389" s="174">
        <v>875.00559999999996</v>
      </c>
      <c r="CU7389" s="174">
        <v>159734</v>
      </c>
      <c r="CV7389" s="174">
        <v>3235</v>
      </c>
      <c r="CW7389" s="174">
        <v>5</v>
      </c>
      <c r="CX7389" s="174">
        <v>875.00559999999996</v>
      </c>
    </row>
    <row r="7390" spans="84:102" x14ac:dyDescent="0.25">
      <c r="CF7390" s="3" t="s">
        <v>3073</v>
      </c>
      <c r="CG7390" s="174">
        <v>2451</v>
      </c>
      <c r="CH7390" s="174">
        <v>36161</v>
      </c>
      <c r="CI7390" s="174">
        <v>5</v>
      </c>
      <c r="CJ7390" s="174">
        <v>874.92970000000003</v>
      </c>
      <c r="CK7390" s="174">
        <v>874.92970000000003</v>
      </c>
      <c r="CU7390" s="174">
        <v>2451</v>
      </c>
      <c r="CV7390" s="174">
        <v>36161</v>
      </c>
      <c r="CW7390" s="174">
        <v>5</v>
      </c>
      <c r="CX7390" s="174">
        <v>874.92970000000003</v>
      </c>
    </row>
    <row r="7391" spans="84:102" x14ac:dyDescent="0.25">
      <c r="CF7391" s="3" t="s">
        <v>3073</v>
      </c>
      <c r="CG7391" s="174">
        <v>2160</v>
      </c>
      <c r="CH7391" s="174">
        <v>14614</v>
      </c>
      <c r="CI7391" s="174">
        <v>5</v>
      </c>
      <c r="CJ7391" s="174">
        <v>874.49749999999995</v>
      </c>
      <c r="CK7391" s="174">
        <v>874.49749999999995</v>
      </c>
      <c r="CU7391" s="174">
        <v>2160</v>
      </c>
      <c r="CV7391" s="174">
        <v>14614</v>
      </c>
      <c r="CW7391" s="174">
        <v>5</v>
      </c>
      <c r="CX7391" s="174">
        <v>874.49749999999995</v>
      </c>
    </row>
    <row r="7392" spans="84:102" x14ac:dyDescent="0.25">
      <c r="CF7392" s="3" t="s">
        <v>3073</v>
      </c>
      <c r="CG7392" s="174">
        <v>656</v>
      </c>
      <c r="CH7392" s="174">
        <v>90892</v>
      </c>
      <c r="CI7392" s="174">
        <v>5</v>
      </c>
      <c r="CJ7392" s="174">
        <v>874.34670000000006</v>
      </c>
      <c r="CK7392" s="174">
        <v>874.34670000000006</v>
      </c>
      <c r="CU7392" s="174">
        <v>656</v>
      </c>
      <c r="CV7392" s="174">
        <v>90892</v>
      </c>
      <c r="CW7392" s="174">
        <v>5</v>
      </c>
      <c r="CX7392" s="174">
        <v>874.34670000000006</v>
      </c>
    </row>
    <row r="7393" spans="84:102" x14ac:dyDescent="0.25">
      <c r="CF7393" s="3" t="s">
        <v>3073</v>
      </c>
      <c r="CG7393" s="174">
        <v>1992</v>
      </c>
      <c r="CH7393" s="174">
        <v>110036</v>
      </c>
      <c r="CI7393" s="174">
        <v>5</v>
      </c>
      <c r="CJ7393" s="174">
        <v>874.27509999999995</v>
      </c>
      <c r="CK7393" s="174">
        <v>874.27509999999995</v>
      </c>
      <c r="CU7393" s="174">
        <v>1992</v>
      </c>
      <c r="CV7393" s="174">
        <v>110036</v>
      </c>
      <c r="CW7393" s="174">
        <v>5</v>
      </c>
      <c r="CX7393" s="174">
        <v>874.27509999999995</v>
      </c>
    </row>
    <row r="7394" spans="84:102" x14ac:dyDescent="0.25">
      <c r="CF7394" s="3" t="s">
        <v>3073</v>
      </c>
      <c r="CG7394" s="174">
        <v>3489</v>
      </c>
      <c r="CH7394" s="174">
        <v>51840</v>
      </c>
      <c r="CI7394" s="174">
        <v>5</v>
      </c>
      <c r="CJ7394" s="174">
        <v>873.98379999999997</v>
      </c>
      <c r="CK7394" s="174">
        <v>873.98379999999997</v>
      </c>
      <c r="CU7394" s="174">
        <v>3489</v>
      </c>
      <c r="CV7394" s="174">
        <v>51840</v>
      </c>
      <c r="CW7394" s="174">
        <v>5</v>
      </c>
      <c r="CX7394" s="174">
        <v>873.98379999999997</v>
      </c>
    </row>
    <row r="7395" spans="84:102" x14ac:dyDescent="0.25">
      <c r="CF7395" s="3" t="s">
        <v>3073</v>
      </c>
      <c r="CG7395" s="174">
        <v>34261</v>
      </c>
      <c r="CH7395" s="174">
        <v>2467</v>
      </c>
      <c r="CI7395" s="174">
        <v>5</v>
      </c>
      <c r="CJ7395" s="174">
        <v>873.86249999999995</v>
      </c>
      <c r="CK7395" s="174">
        <v>873.86249999999995</v>
      </c>
      <c r="CU7395" s="174">
        <v>34261</v>
      </c>
      <c r="CV7395" s="174">
        <v>2467</v>
      </c>
      <c r="CW7395" s="174">
        <v>5</v>
      </c>
      <c r="CX7395" s="174">
        <v>873.86249999999995</v>
      </c>
    </row>
    <row r="7396" spans="84:102" x14ac:dyDescent="0.25">
      <c r="CF7396" s="3" t="s">
        <v>3073</v>
      </c>
      <c r="CG7396" s="174">
        <v>3285</v>
      </c>
      <c r="CH7396" s="174">
        <v>161524</v>
      </c>
      <c r="CI7396" s="174">
        <v>5</v>
      </c>
      <c r="CJ7396" s="174">
        <v>873.82339999999999</v>
      </c>
      <c r="CK7396" s="174">
        <v>873.82339999999999</v>
      </c>
      <c r="CU7396" s="174">
        <v>3285</v>
      </c>
      <c r="CV7396" s="174">
        <v>161524</v>
      </c>
      <c r="CW7396" s="174">
        <v>5</v>
      </c>
      <c r="CX7396" s="174">
        <v>873.82339999999999</v>
      </c>
    </row>
    <row r="7397" spans="84:102" x14ac:dyDescent="0.25">
      <c r="CF7397" s="3" t="s">
        <v>3073</v>
      </c>
      <c r="CG7397" s="174">
        <v>3097</v>
      </c>
      <c r="CH7397" s="174">
        <v>146690</v>
      </c>
      <c r="CI7397" s="174">
        <v>5</v>
      </c>
      <c r="CJ7397" s="174">
        <v>873.61559999999997</v>
      </c>
      <c r="CK7397" s="174">
        <v>873.61559999999997</v>
      </c>
      <c r="CU7397" s="174">
        <v>3097</v>
      </c>
      <c r="CV7397" s="174">
        <v>146690</v>
      </c>
      <c r="CW7397" s="174">
        <v>5</v>
      </c>
      <c r="CX7397" s="174">
        <v>873.61559999999997</v>
      </c>
    </row>
    <row r="7398" spans="84:102" x14ac:dyDescent="0.25">
      <c r="CF7398" s="3" t="s">
        <v>3073</v>
      </c>
      <c r="CG7398" s="174">
        <v>159</v>
      </c>
      <c r="CH7398" s="174">
        <v>69299</v>
      </c>
      <c r="CI7398" s="174">
        <v>5</v>
      </c>
      <c r="CJ7398" s="174">
        <v>873.53049999999996</v>
      </c>
      <c r="CK7398" s="174">
        <v>873.53049999999996</v>
      </c>
      <c r="CU7398" s="174">
        <v>159</v>
      </c>
      <c r="CV7398" s="174">
        <v>69299</v>
      </c>
      <c r="CW7398" s="174">
        <v>5</v>
      </c>
      <c r="CX7398" s="174">
        <v>873.53049999999996</v>
      </c>
    </row>
    <row r="7399" spans="84:102" x14ac:dyDescent="0.25">
      <c r="CF7399" s="3" t="s">
        <v>3073</v>
      </c>
      <c r="CG7399" s="174">
        <v>280</v>
      </c>
      <c r="CH7399" s="174">
        <v>72579</v>
      </c>
      <c r="CI7399" s="174">
        <v>5</v>
      </c>
      <c r="CJ7399" s="174">
        <v>873.20119999999997</v>
      </c>
      <c r="CK7399" s="174">
        <v>873.20119999999997</v>
      </c>
      <c r="CU7399" s="174">
        <v>280</v>
      </c>
      <c r="CV7399" s="174">
        <v>72579</v>
      </c>
      <c r="CW7399" s="174">
        <v>5</v>
      </c>
      <c r="CX7399" s="174">
        <v>873.20119999999997</v>
      </c>
    </row>
    <row r="7400" spans="84:102" x14ac:dyDescent="0.25">
      <c r="CF7400" s="3" t="s">
        <v>3073</v>
      </c>
      <c r="CG7400" s="174">
        <v>82618</v>
      </c>
      <c r="CH7400" s="174">
        <v>435</v>
      </c>
      <c r="CI7400" s="174">
        <v>5</v>
      </c>
      <c r="CJ7400" s="174">
        <v>873.07669999999996</v>
      </c>
      <c r="CK7400" s="174">
        <v>873.07669999999996</v>
      </c>
      <c r="CU7400" s="174">
        <v>82618</v>
      </c>
      <c r="CV7400" s="174">
        <v>435</v>
      </c>
      <c r="CW7400" s="174">
        <v>5</v>
      </c>
      <c r="CX7400" s="174">
        <v>873.07669999999996</v>
      </c>
    </row>
    <row r="7401" spans="84:102" x14ac:dyDescent="0.25">
      <c r="CF7401" s="3" t="s">
        <v>3073</v>
      </c>
      <c r="CG7401" s="174">
        <v>142445</v>
      </c>
      <c r="CH7401" s="174">
        <v>1139</v>
      </c>
      <c r="CI7401" s="174">
        <v>5</v>
      </c>
      <c r="CJ7401" s="174">
        <v>872.72280000000001</v>
      </c>
      <c r="CK7401" s="174">
        <v>872.72280000000001</v>
      </c>
      <c r="CU7401" s="174">
        <v>142445</v>
      </c>
      <c r="CV7401" s="174">
        <v>1139</v>
      </c>
      <c r="CW7401" s="174">
        <v>5</v>
      </c>
      <c r="CX7401" s="174">
        <v>872.72280000000001</v>
      </c>
    </row>
    <row r="7402" spans="84:102" x14ac:dyDescent="0.25">
      <c r="CF7402" s="3" t="s">
        <v>3073</v>
      </c>
      <c r="CG7402" s="174">
        <v>1820</v>
      </c>
      <c r="CH7402" s="174">
        <v>51903</v>
      </c>
      <c r="CI7402" s="174">
        <v>5</v>
      </c>
      <c r="CJ7402" s="174">
        <v>872.5752</v>
      </c>
      <c r="CK7402" s="174">
        <v>872.5752</v>
      </c>
      <c r="CU7402" s="174">
        <v>1820</v>
      </c>
      <c r="CV7402" s="174">
        <v>51903</v>
      </c>
      <c r="CW7402" s="174">
        <v>5</v>
      </c>
      <c r="CX7402" s="174">
        <v>872.5752</v>
      </c>
    </row>
    <row r="7403" spans="84:102" x14ac:dyDescent="0.25">
      <c r="CF7403" s="3" t="s">
        <v>3073</v>
      </c>
      <c r="CG7403" s="174">
        <v>3379</v>
      </c>
      <c r="CH7403" s="174">
        <v>171353</v>
      </c>
      <c r="CI7403" s="174">
        <v>5</v>
      </c>
      <c r="CJ7403" s="174">
        <v>872.43409999999994</v>
      </c>
      <c r="CK7403" s="174">
        <v>872.43409999999994</v>
      </c>
      <c r="CU7403" s="174">
        <v>3379</v>
      </c>
      <c r="CV7403" s="174">
        <v>171353</v>
      </c>
      <c r="CW7403" s="174">
        <v>5</v>
      </c>
      <c r="CX7403" s="174">
        <v>872.43409999999994</v>
      </c>
    </row>
    <row r="7404" spans="84:102" x14ac:dyDescent="0.25">
      <c r="CF7404" s="3" t="s">
        <v>3073</v>
      </c>
      <c r="CG7404" s="174">
        <v>84604</v>
      </c>
      <c r="CH7404" s="174">
        <v>564</v>
      </c>
      <c r="CI7404" s="174">
        <v>5</v>
      </c>
      <c r="CJ7404" s="174">
        <v>872.22029999999995</v>
      </c>
      <c r="CK7404" s="174">
        <v>872.22029999999995</v>
      </c>
      <c r="CU7404" s="174">
        <v>84604</v>
      </c>
      <c r="CV7404" s="174">
        <v>564</v>
      </c>
      <c r="CW7404" s="174">
        <v>5</v>
      </c>
      <c r="CX7404" s="174">
        <v>872.22029999999995</v>
      </c>
    </row>
    <row r="7405" spans="84:102" x14ac:dyDescent="0.25">
      <c r="CF7405" s="3" t="s">
        <v>3073</v>
      </c>
      <c r="CG7405" s="174">
        <v>157008</v>
      </c>
      <c r="CH7405" s="174">
        <v>2991</v>
      </c>
      <c r="CI7405" s="174">
        <v>5</v>
      </c>
      <c r="CJ7405" s="174">
        <v>872.19119999999998</v>
      </c>
      <c r="CK7405" s="174">
        <v>872.19119999999998</v>
      </c>
      <c r="CU7405" s="174">
        <v>157008</v>
      </c>
      <c r="CV7405" s="174">
        <v>2991</v>
      </c>
      <c r="CW7405" s="174">
        <v>5</v>
      </c>
      <c r="CX7405" s="174">
        <v>872.19119999999998</v>
      </c>
    </row>
    <row r="7406" spans="84:102" x14ac:dyDescent="0.25">
      <c r="CF7406" s="3" t="s">
        <v>3073</v>
      </c>
      <c r="CG7406" s="174">
        <v>329</v>
      </c>
      <c r="CH7406" s="174">
        <v>74040</v>
      </c>
      <c r="CI7406" s="174">
        <v>5</v>
      </c>
      <c r="CJ7406" s="174">
        <v>872.09249999999997</v>
      </c>
      <c r="CK7406" s="174">
        <v>872.09249999999997</v>
      </c>
      <c r="CU7406" s="174">
        <v>329</v>
      </c>
      <c r="CV7406" s="174">
        <v>74040</v>
      </c>
      <c r="CW7406" s="174">
        <v>5</v>
      </c>
      <c r="CX7406" s="174">
        <v>872.09249999999997</v>
      </c>
    </row>
    <row r="7407" spans="84:102" x14ac:dyDescent="0.25">
      <c r="CF7407" s="3" t="s">
        <v>3073</v>
      </c>
      <c r="CG7407" s="174">
        <v>1292</v>
      </c>
      <c r="CH7407" s="174">
        <v>121322</v>
      </c>
      <c r="CI7407" s="174">
        <v>5</v>
      </c>
      <c r="CJ7407" s="174">
        <v>871.92049999999995</v>
      </c>
      <c r="CK7407" s="174">
        <v>871.92049999999995</v>
      </c>
      <c r="CU7407" s="174">
        <v>1292</v>
      </c>
      <c r="CV7407" s="174">
        <v>121322</v>
      </c>
      <c r="CW7407" s="174">
        <v>5</v>
      </c>
      <c r="CX7407" s="174">
        <v>871.92049999999995</v>
      </c>
    </row>
    <row r="7408" spans="84:102" x14ac:dyDescent="0.25">
      <c r="CF7408" s="3" t="s">
        <v>3073</v>
      </c>
      <c r="CG7408" s="174">
        <v>86768</v>
      </c>
      <c r="CH7408" s="174">
        <v>541</v>
      </c>
      <c r="CI7408" s="174">
        <v>5</v>
      </c>
      <c r="CJ7408" s="174">
        <v>871.88559999999995</v>
      </c>
      <c r="CK7408" s="174">
        <v>871.88559999999995</v>
      </c>
      <c r="CU7408" s="174">
        <v>86768</v>
      </c>
      <c r="CV7408" s="174">
        <v>541</v>
      </c>
      <c r="CW7408" s="174">
        <v>5</v>
      </c>
      <c r="CX7408" s="174">
        <v>871.88559999999995</v>
      </c>
    </row>
    <row r="7409" spans="84:102" x14ac:dyDescent="0.25">
      <c r="CF7409" s="3" t="s">
        <v>3073</v>
      </c>
      <c r="CG7409" s="174">
        <v>829</v>
      </c>
      <c r="CH7409" s="174">
        <v>105380</v>
      </c>
      <c r="CI7409" s="174">
        <v>5</v>
      </c>
      <c r="CJ7409" s="174">
        <v>871.8569</v>
      </c>
      <c r="CK7409" s="174">
        <v>871.8569</v>
      </c>
      <c r="CU7409" s="174">
        <v>829</v>
      </c>
      <c r="CV7409" s="174">
        <v>105380</v>
      </c>
      <c r="CW7409" s="174">
        <v>5</v>
      </c>
      <c r="CX7409" s="174">
        <v>871.8569</v>
      </c>
    </row>
    <row r="7410" spans="84:102" x14ac:dyDescent="0.25">
      <c r="CF7410" s="3" t="s">
        <v>3073</v>
      </c>
      <c r="CG7410" s="174">
        <v>3577</v>
      </c>
      <c r="CH7410" s="174">
        <v>88510</v>
      </c>
      <c r="CI7410" s="174">
        <v>5</v>
      </c>
      <c r="CJ7410" s="174">
        <v>871.84690000000001</v>
      </c>
      <c r="CK7410" s="174">
        <v>871.84690000000001</v>
      </c>
      <c r="CU7410" s="174">
        <v>3577</v>
      </c>
      <c r="CV7410" s="174">
        <v>88510</v>
      </c>
      <c r="CW7410" s="174">
        <v>5</v>
      </c>
      <c r="CX7410" s="174">
        <v>871.84690000000001</v>
      </c>
    </row>
    <row r="7411" spans="84:102" x14ac:dyDescent="0.25">
      <c r="CF7411" s="3" t="s">
        <v>3073</v>
      </c>
      <c r="CG7411" s="174">
        <v>74583</v>
      </c>
      <c r="CH7411" s="174">
        <v>333</v>
      </c>
      <c r="CI7411" s="174">
        <v>5</v>
      </c>
      <c r="CJ7411" s="174">
        <v>871.82650000000001</v>
      </c>
      <c r="CK7411" s="174">
        <v>871.82650000000001</v>
      </c>
      <c r="CU7411" s="174">
        <v>74583</v>
      </c>
      <c r="CV7411" s="174">
        <v>333</v>
      </c>
      <c r="CW7411" s="174">
        <v>5</v>
      </c>
      <c r="CX7411" s="174">
        <v>871.82650000000001</v>
      </c>
    </row>
    <row r="7412" spans="84:102" x14ac:dyDescent="0.25">
      <c r="CF7412" s="3" t="s">
        <v>3073</v>
      </c>
      <c r="CG7412" s="174">
        <v>2865</v>
      </c>
      <c r="CH7412" s="174">
        <v>149640</v>
      </c>
      <c r="CI7412" s="174">
        <v>5</v>
      </c>
      <c r="CJ7412" s="174">
        <v>871.65920000000006</v>
      </c>
      <c r="CK7412" s="174">
        <v>871.65920000000006</v>
      </c>
      <c r="CU7412" s="174">
        <v>2865</v>
      </c>
      <c r="CV7412" s="174">
        <v>149640</v>
      </c>
      <c r="CW7412" s="174">
        <v>5</v>
      </c>
      <c r="CX7412" s="174">
        <v>871.65920000000006</v>
      </c>
    </row>
    <row r="7413" spans="84:102" x14ac:dyDescent="0.25">
      <c r="CF7413" s="3" t="s">
        <v>3073</v>
      </c>
      <c r="CG7413" s="174">
        <v>81040</v>
      </c>
      <c r="CH7413" s="174">
        <v>400</v>
      </c>
      <c r="CI7413" s="174">
        <v>5</v>
      </c>
      <c r="CJ7413" s="174">
        <v>871.64700000000005</v>
      </c>
      <c r="CK7413" s="174">
        <v>871.64700000000005</v>
      </c>
      <c r="CU7413" s="174">
        <v>81040</v>
      </c>
      <c r="CV7413" s="174">
        <v>400</v>
      </c>
      <c r="CW7413" s="174">
        <v>5</v>
      </c>
      <c r="CX7413" s="174">
        <v>871.64700000000005</v>
      </c>
    </row>
    <row r="7414" spans="84:102" x14ac:dyDescent="0.25">
      <c r="CF7414" s="3" t="s">
        <v>3073</v>
      </c>
      <c r="CG7414" s="174">
        <v>2189</v>
      </c>
      <c r="CH7414" s="174">
        <v>17122</v>
      </c>
      <c r="CI7414" s="174">
        <v>5</v>
      </c>
      <c r="CJ7414" s="174">
        <v>871.44010000000003</v>
      </c>
      <c r="CK7414" s="174">
        <v>871.44010000000003</v>
      </c>
      <c r="CU7414" s="174">
        <v>2189</v>
      </c>
      <c r="CV7414" s="174">
        <v>17122</v>
      </c>
      <c r="CW7414" s="174">
        <v>5</v>
      </c>
      <c r="CX7414" s="174">
        <v>871.44010000000003</v>
      </c>
    </row>
    <row r="7415" spans="84:102" x14ac:dyDescent="0.25">
      <c r="CF7415" s="3" t="s">
        <v>3073</v>
      </c>
      <c r="CG7415" s="174">
        <v>2829</v>
      </c>
      <c r="CH7415" s="174">
        <v>149078</v>
      </c>
      <c r="CI7415" s="174">
        <v>5</v>
      </c>
      <c r="CJ7415" s="174">
        <v>871.29100000000005</v>
      </c>
      <c r="CK7415" s="174">
        <v>871.29100000000005</v>
      </c>
      <c r="CU7415" s="174">
        <v>2829</v>
      </c>
      <c r="CV7415" s="174">
        <v>149078</v>
      </c>
      <c r="CW7415" s="174">
        <v>5</v>
      </c>
      <c r="CX7415" s="174">
        <v>871.29100000000005</v>
      </c>
    </row>
    <row r="7416" spans="84:102" x14ac:dyDescent="0.25">
      <c r="CF7416" s="3" t="s">
        <v>3073</v>
      </c>
      <c r="CG7416" s="174">
        <v>2967</v>
      </c>
      <c r="CH7416" s="174">
        <v>154612</v>
      </c>
      <c r="CI7416" s="174">
        <v>5</v>
      </c>
      <c r="CJ7416" s="174">
        <v>871.19659999999999</v>
      </c>
      <c r="CK7416" s="174">
        <v>871.19659999999999</v>
      </c>
      <c r="CU7416" s="174">
        <v>2967</v>
      </c>
      <c r="CV7416" s="174">
        <v>154612</v>
      </c>
      <c r="CW7416" s="174">
        <v>5</v>
      </c>
      <c r="CX7416" s="174">
        <v>871.19659999999999</v>
      </c>
    </row>
    <row r="7417" spans="84:102" x14ac:dyDescent="0.25">
      <c r="CF7417" s="3" t="s">
        <v>3073</v>
      </c>
      <c r="CG7417" s="174">
        <v>2482</v>
      </c>
      <c r="CH7417" s="174">
        <v>32803</v>
      </c>
      <c r="CI7417" s="174">
        <v>5</v>
      </c>
      <c r="CJ7417" s="174">
        <v>870.76949999999999</v>
      </c>
      <c r="CK7417" s="174">
        <v>870.76949999999999</v>
      </c>
      <c r="CU7417" s="174">
        <v>2482</v>
      </c>
      <c r="CV7417" s="174">
        <v>32803</v>
      </c>
      <c r="CW7417" s="174">
        <v>5</v>
      </c>
      <c r="CX7417" s="174">
        <v>870.76949999999999</v>
      </c>
    </row>
    <row r="7418" spans="84:102" x14ac:dyDescent="0.25">
      <c r="CF7418" s="3" t="s">
        <v>3073</v>
      </c>
      <c r="CG7418" s="174">
        <v>1594</v>
      </c>
      <c r="CH7418" s="174">
        <v>82224</v>
      </c>
      <c r="CI7418" s="174">
        <v>5</v>
      </c>
      <c r="CJ7418" s="174">
        <v>870.6807</v>
      </c>
      <c r="CK7418" s="174">
        <v>870.6807</v>
      </c>
      <c r="CU7418" s="174">
        <v>1594</v>
      </c>
      <c r="CV7418" s="174">
        <v>82224</v>
      </c>
      <c r="CW7418" s="174">
        <v>5</v>
      </c>
      <c r="CX7418" s="174">
        <v>870.6807</v>
      </c>
    </row>
    <row r="7419" spans="84:102" x14ac:dyDescent="0.25">
      <c r="CF7419" s="3" t="s">
        <v>3073</v>
      </c>
      <c r="CG7419" s="174">
        <v>2205</v>
      </c>
      <c r="CH7419" s="174">
        <v>16830</v>
      </c>
      <c r="CI7419" s="174">
        <v>5</v>
      </c>
      <c r="CJ7419" s="174">
        <v>870.57870000000003</v>
      </c>
      <c r="CK7419" s="174">
        <v>870.57870000000003</v>
      </c>
      <c r="CU7419" s="174">
        <v>2205</v>
      </c>
      <c r="CV7419" s="174">
        <v>16830</v>
      </c>
      <c r="CW7419" s="174">
        <v>5</v>
      </c>
      <c r="CX7419" s="174">
        <v>870.57870000000003</v>
      </c>
    </row>
    <row r="7420" spans="84:102" x14ac:dyDescent="0.25">
      <c r="CF7420" s="3" t="s">
        <v>3073</v>
      </c>
      <c r="CG7420" s="174">
        <v>1088</v>
      </c>
      <c r="CH7420" s="174">
        <v>135224</v>
      </c>
      <c r="CI7420" s="174">
        <v>5</v>
      </c>
      <c r="CJ7420" s="174">
        <v>870.5566</v>
      </c>
      <c r="CK7420" s="174">
        <v>870.5566</v>
      </c>
      <c r="CU7420" s="174">
        <v>1088</v>
      </c>
      <c r="CV7420" s="174">
        <v>135224</v>
      </c>
      <c r="CW7420" s="174">
        <v>5</v>
      </c>
      <c r="CX7420" s="174">
        <v>870.5566</v>
      </c>
    </row>
    <row r="7421" spans="84:102" x14ac:dyDescent="0.25">
      <c r="CF7421" s="3" t="s">
        <v>3073</v>
      </c>
      <c r="CG7421" s="174">
        <v>779</v>
      </c>
      <c r="CH7421" s="174">
        <v>100328</v>
      </c>
      <c r="CI7421" s="174">
        <v>5</v>
      </c>
      <c r="CJ7421" s="174">
        <v>870.05730000000005</v>
      </c>
      <c r="CK7421" s="174">
        <v>870.05730000000005</v>
      </c>
      <c r="CU7421" s="174">
        <v>779</v>
      </c>
      <c r="CV7421" s="174">
        <v>100328</v>
      </c>
      <c r="CW7421" s="174">
        <v>5</v>
      </c>
      <c r="CX7421" s="174">
        <v>870.05730000000005</v>
      </c>
    </row>
    <row r="7422" spans="84:102" x14ac:dyDescent="0.25">
      <c r="CF7422" s="3" t="s">
        <v>3073</v>
      </c>
      <c r="CG7422" s="174">
        <v>62</v>
      </c>
      <c r="CH7422" s="174">
        <v>63106</v>
      </c>
      <c r="CI7422" s="174">
        <v>5</v>
      </c>
      <c r="CJ7422" s="174">
        <v>869.44839999999999</v>
      </c>
      <c r="CK7422" s="174">
        <v>869.44839999999999</v>
      </c>
      <c r="CU7422" s="174">
        <v>62</v>
      </c>
      <c r="CV7422" s="174">
        <v>63106</v>
      </c>
      <c r="CW7422" s="174">
        <v>5</v>
      </c>
      <c r="CX7422" s="174">
        <v>869.44839999999999</v>
      </c>
    </row>
    <row r="7423" spans="84:102" x14ac:dyDescent="0.25">
      <c r="CF7423" s="3" t="s">
        <v>3073</v>
      </c>
      <c r="CG7423" s="174">
        <v>2805</v>
      </c>
      <c r="CH7423" s="174">
        <v>147698</v>
      </c>
      <c r="CI7423" s="174">
        <v>5</v>
      </c>
      <c r="CJ7423" s="174">
        <v>869.41989999999998</v>
      </c>
      <c r="CK7423" s="174">
        <v>869.41989999999998</v>
      </c>
      <c r="CU7423" s="174">
        <v>2805</v>
      </c>
      <c r="CV7423" s="174">
        <v>147698</v>
      </c>
      <c r="CW7423" s="174">
        <v>5</v>
      </c>
      <c r="CX7423" s="174">
        <v>869.41989999999998</v>
      </c>
    </row>
    <row r="7424" spans="84:102" x14ac:dyDescent="0.25">
      <c r="CF7424" s="3" t="s">
        <v>3073</v>
      </c>
      <c r="CG7424" s="174">
        <v>153992</v>
      </c>
      <c r="CH7424" s="174">
        <v>3192</v>
      </c>
      <c r="CI7424" s="174">
        <v>5</v>
      </c>
      <c r="CJ7424" s="174">
        <v>869.23689999999999</v>
      </c>
      <c r="CK7424" s="174">
        <v>869.23689999999999</v>
      </c>
      <c r="CU7424" s="174">
        <v>153992</v>
      </c>
      <c r="CV7424" s="174">
        <v>3192</v>
      </c>
      <c r="CW7424" s="174">
        <v>5</v>
      </c>
      <c r="CX7424" s="174">
        <v>869.23689999999999</v>
      </c>
    </row>
    <row r="7425" spans="84:102" x14ac:dyDescent="0.25">
      <c r="CF7425" s="3" t="s">
        <v>3073</v>
      </c>
      <c r="CG7425" s="174">
        <v>866</v>
      </c>
      <c r="CH7425" s="174">
        <v>107251</v>
      </c>
      <c r="CI7425" s="174">
        <v>5</v>
      </c>
      <c r="CJ7425" s="174">
        <v>868.98</v>
      </c>
      <c r="CK7425" s="174">
        <v>868.98</v>
      </c>
      <c r="CU7425" s="174">
        <v>866</v>
      </c>
      <c r="CV7425" s="174">
        <v>107251</v>
      </c>
      <c r="CW7425" s="174">
        <v>5</v>
      </c>
      <c r="CX7425" s="174">
        <v>868.98</v>
      </c>
    </row>
    <row r="7426" spans="84:102" x14ac:dyDescent="0.25">
      <c r="CF7426" s="3" t="s">
        <v>3073</v>
      </c>
      <c r="CG7426" s="174">
        <v>2561</v>
      </c>
      <c r="CH7426" s="174">
        <v>48242</v>
      </c>
      <c r="CI7426" s="174">
        <v>5</v>
      </c>
      <c r="CJ7426" s="174">
        <v>868.9778</v>
      </c>
      <c r="CK7426" s="174">
        <v>868.9778</v>
      </c>
      <c r="CU7426" s="174">
        <v>2561</v>
      </c>
      <c r="CV7426" s="174">
        <v>48242</v>
      </c>
      <c r="CW7426" s="174">
        <v>5</v>
      </c>
      <c r="CX7426" s="174">
        <v>868.9778</v>
      </c>
    </row>
    <row r="7427" spans="84:102" x14ac:dyDescent="0.25">
      <c r="CF7427" s="3" t="s">
        <v>3073</v>
      </c>
      <c r="CG7427" s="174">
        <v>183</v>
      </c>
      <c r="CH7427" s="174">
        <v>68422</v>
      </c>
      <c r="CI7427" s="174">
        <v>5</v>
      </c>
      <c r="CJ7427" s="174">
        <v>868.95489999999995</v>
      </c>
      <c r="CK7427" s="174">
        <v>868.95489999999995</v>
      </c>
      <c r="CU7427" s="174">
        <v>183</v>
      </c>
      <c r="CV7427" s="174">
        <v>68422</v>
      </c>
      <c r="CW7427" s="174">
        <v>5</v>
      </c>
      <c r="CX7427" s="174">
        <v>868.95489999999995</v>
      </c>
    </row>
    <row r="7428" spans="84:102" x14ac:dyDescent="0.25">
      <c r="CF7428" s="3" t="s">
        <v>3073</v>
      </c>
      <c r="CG7428" s="174">
        <v>95553</v>
      </c>
      <c r="CH7428" s="174">
        <v>1465</v>
      </c>
      <c r="CI7428" s="174">
        <v>5</v>
      </c>
      <c r="CJ7428" s="174">
        <v>868.88779999999997</v>
      </c>
      <c r="CK7428" s="174">
        <v>868.88779999999997</v>
      </c>
      <c r="CU7428" s="174">
        <v>95553</v>
      </c>
      <c r="CV7428" s="174">
        <v>1465</v>
      </c>
      <c r="CW7428" s="174">
        <v>5</v>
      </c>
      <c r="CX7428" s="174">
        <v>868.88779999999997</v>
      </c>
    </row>
    <row r="7429" spans="84:102" x14ac:dyDescent="0.25">
      <c r="CF7429" s="3" t="s">
        <v>3073</v>
      </c>
      <c r="CG7429" s="174">
        <v>2473</v>
      </c>
      <c r="CH7429" s="174">
        <v>39599</v>
      </c>
      <c r="CI7429" s="174">
        <v>5</v>
      </c>
      <c r="CJ7429" s="174">
        <v>868.88400000000001</v>
      </c>
      <c r="CK7429" s="174">
        <v>868.88400000000001</v>
      </c>
      <c r="CU7429" s="174">
        <v>2473</v>
      </c>
      <c r="CV7429" s="174">
        <v>39599</v>
      </c>
      <c r="CW7429" s="174">
        <v>5</v>
      </c>
      <c r="CX7429" s="174">
        <v>868.88400000000001</v>
      </c>
    </row>
    <row r="7430" spans="84:102" x14ac:dyDescent="0.25">
      <c r="CF7430" s="3" t="s">
        <v>3073</v>
      </c>
      <c r="CG7430" s="174">
        <v>2220</v>
      </c>
      <c r="CH7430" s="174">
        <v>19009</v>
      </c>
      <c r="CI7430" s="174">
        <v>5</v>
      </c>
      <c r="CJ7430" s="174">
        <v>868.69309999999996</v>
      </c>
      <c r="CK7430" s="174">
        <v>868.69309999999996</v>
      </c>
      <c r="CU7430" s="174">
        <v>2220</v>
      </c>
      <c r="CV7430" s="174">
        <v>19009</v>
      </c>
      <c r="CW7430" s="174">
        <v>5</v>
      </c>
      <c r="CX7430" s="174">
        <v>868.69309999999996</v>
      </c>
    </row>
    <row r="7431" spans="84:102" x14ac:dyDescent="0.25">
      <c r="CF7431" s="3" t="s">
        <v>3073</v>
      </c>
      <c r="CG7431" s="174">
        <v>144847</v>
      </c>
      <c r="CH7431" s="174">
        <v>3084</v>
      </c>
      <c r="CI7431" s="174">
        <v>5</v>
      </c>
      <c r="CJ7431" s="174">
        <v>868.60709999999995</v>
      </c>
      <c r="CK7431" s="174">
        <v>868.60709999999995</v>
      </c>
      <c r="CU7431" s="174">
        <v>144847</v>
      </c>
      <c r="CV7431" s="174">
        <v>3084</v>
      </c>
      <c r="CW7431" s="174">
        <v>5</v>
      </c>
      <c r="CX7431" s="174">
        <v>868.60709999999995</v>
      </c>
    </row>
    <row r="7432" spans="84:102" x14ac:dyDescent="0.25">
      <c r="CF7432" s="3" t="s">
        <v>3073</v>
      </c>
      <c r="CG7432" s="174">
        <v>62</v>
      </c>
      <c r="CH7432" s="174">
        <v>64298</v>
      </c>
      <c r="CI7432" s="174">
        <v>5</v>
      </c>
      <c r="CJ7432" s="174">
        <v>868.32749999999999</v>
      </c>
      <c r="CK7432" s="174">
        <v>868.32749999999999</v>
      </c>
      <c r="CU7432" s="174">
        <v>62</v>
      </c>
      <c r="CV7432" s="174">
        <v>64298</v>
      </c>
      <c r="CW7432" s="174">
        <v>5</v>
      </c>
      <c r="CX7432" s="174">
        <v>868.32749999999999</v>
      </c>
    </row>
    <row r="7433" spans="84:102" x14ac:dyDescent="0.25">
      <c r="CF7433" s="3" t="s">
        <v>3073</v>
      </c>
      <c r="CG7433" s="174">
        <v>235</v>
      </c>
      <c r="CH7433" s="174">
        <v>69769</v>
      </c>
      <c r="CI7433" s="174">
        <v>5</v>
      </c>
      <c r="CJ7433" s="174">
        <v>868.03880000000004</v>
      </c>
      <c r="CK7433" s="174">
        <v>868.03880000000004</v>
      </c>
      <c r="CU7433" s="174">
        <v>235</v>
      </c>
      <c r="CV7433" s="174">
        <v>69769</v>
      </c>
      <c r="CW7433" s="174">
        <v>5</v>
      </c>
      <c r="CX7433" s="174">
        <v>868.03880000000004</v>
      </c>
    </row>
    <row r="7434" spans="84:102" x14ac:dyDescent="0.25">
      <c r="CF7434" s="3" t="s">
        <v>3073</v>
      </c>
      <c r="CG7434" s="174">
        <v>140013</v>
      </c>
      <c r="CH7434" s="174">
        <v>1121</v>
      </c>
      <c r="CI7434" s="174">
        <v>5</v>
      </c>
      <c r="CJ7434" s="174">
        <v>867.85170000000005</v>
      </c>
      <c r="CK7434" s="174">
        <v>867.85170000000005</v>
      </c>
      <c r="CU7434" s="174">
        <v>140013</v>
      </c>
      <c r="CV7434" s="174">
        <v>1121</v>
      </c>
      <c r="CW7434" s="174">
        <v>5</v>
      </c>
      <c r="CX7434" s="174">
        <v>867.85170000000005</v>
      </c>
    </row>
    <row r="7435" spans="84:102" x14ac:dyDescent="0.25">
      <c r="CF7435" s="3" t="s">
        <v>3073</v>
      </c>
      <c r="CG7435" s="174">
        <v>61568</v>
      </c>
      <c r="CH7435" s="174">
        <v>1731</v>
      </c>
      <c r="CI7435" s="174">
        <v>5</v>
      </c>
      <c r="CJ7435" s="174">
        <v>867.83699999999999</v>
      </c>
      <c r="CK7435" s="174">
        <v>867.83699999999999</v>
      </c>
      <c r="CU7435" s="174">
        <v>61568</v>
      </c>
      <c r="CV7435" s="174">
        <v>1731</v>
      </c>
      <c r="CW7435" s="174">
        <v>5</v>
      </c>
      <c r="CX7435" s="174">
        <v>867.83699999999999</v>
      </c>
    </row>
    <row r="7436" spans="84:102" x14ac:dyDescent="0.25">
      <c r="CF7436" s="3" t="s">
        <v>3073</v>
      </c>
      <c r="CG7436" s="174">
        <v>175703</v>
      </c>
      <c r="CH7436" s="174">
        <v>3424</v>
      </c>
      <c r="CI7436" s="174">
        <v>5</v>
      </c>
      <c r="CJ7436" s="174">
        <v>867.75070000000005</v>
      </c>
      <c r="CK7436" s="174">
        <v>867.75070000000005</v>
      </c>
      <c r="CU7436" s="174">
        <v>175703</v>
      </c>
      <c r="CV7436" s="174">
        <v>3424</v>
      </c>
      <c r="CW7436" s="174">
        <v>5</v>
      </c>
      <c r="CX7436" s="174">
        <v>867.75070000000005</v>
      </c>
    </row>
    <row r="7437" spans="84:102" x14ac:dyDescent="0.25">
      <c r="CF7437" s="3" t="s">
        <v>3073</v>
      </c>
      <c r="CG7437" s="174">
        <v>1768</v>
      </c>
      <c r="CH7437" s="174">
        <v>55317</v>
      </c>
      <c r="CI7437" s="174">
        <v>5</v>
      </c>
      <c r="CJ7437" s="174">
        <v>867.52800000000002</v>
      </c>
      <c r="CK7437" s="174">
        <v>867.52800000000002</v>
      </c>
      <c r="CU7437" s="174">
        <v>1768</v>
      </c>
      <c r="CV7437" s="174">
        <v>55317</v>
      </c>
      <c r="CW7437" s="174">
        <v>5</v>
      </c>
      <c r="CX7437" s="174">
        <v>867.52800000000002</v>
      </c>
    </row>
    <row r="7438" spans="84:102" x14ac:dyDescent="0.25">
      <c r="CF7438" s="3" t="s">
        <v>3073</v>
      </c>
      <c r="CG7438" s="174">
        <v>74</v>
      </c>
      <c r="CH7438" s="174">
        <v>65340</v>
      </c>
      <c r="CI7438" s="174">
        <v>5</v>
      </c>
      <c r="CJ7438" s="174">
        <v>867.31569999999999</v>
      </c>
      <c r="CK7438" s="174">
        <v>867.31569999999999</v>
      </c>
      <c r="CU7438" s="174">
        <v>74</v>
      </c>
      <c r="CV7438" s="174">
        <v>65340</v>
      </c>
      <c r="CW7438" s="174">
        <v>5</v>
      </c>
      <c r="CX7438" s="174">
        <v>867.31569999999999</v>
      </c>
    </row>
    <row r="7439" spans="84:102" x14ac:dyDescent="0.25">
      <c r="CF7439" s="3" t="s">
        <v>3073</v>
      </c>
      <c r="CG7439" s="174">
        <v>529</v>
      </c>
      <c r="CH7439" s="174">
        <v>85985</v>
      </c>
      <c r="CI7439" s="174">
        <v>5</v>
      </c>
      <c r="CJ7439" s="174">
        <v>867.16650000000004</v>
      </c>
      <c r="CK7439" s="174">
        <v>867.16650000000004</v>
      </c>
      <c r="CU7439" s="174">
        <v>529</v>
      </c>
      <c r="CV7439" s="174">
        <v>85985</v>
      </c>
      <c r="CW7439" s="174">
        <v>5</v>
      </c>
      <c r="CX7439" s="174">
        <v>867.16650000000004</v>
      </c>
    </row>
    <row r="7440" spans="84:102" x14ac:dyDescent="0.25">
      <c r="CF7440" s="3" t="s">
        <v>3073</v>
      </c>
      <c r="CG7440" s="174">
        <v>987</v>
      </c>
      <c r="CH7440" s="174">
        <v>115077</v>
      </c>
      <c r="CI7440" s="174">
        <v>5</v>
      </c>
      <c r="CJ7440" s="174">
        <v>867.15089999999998</v>
      </c>
      <c r="CK7440" s="174">
        <v>867.15089999999998</v>
      </c>
      <c r="CU7440" s="174">
        <v>987</v>
      </c>
      <c r="CV7440" s="174">
        <v>115077</v>
      </c>
      <c r="CW7440" s="174">
        <v>5</v>
      </c>
      <c r="CX7440" s="174">
        <v>867.15089999999998</v>
      </c>
    </row>
    <row r="7441" spans="84:102" x14ac:dyDescent="0.25">
      <c r="CF7441" s="3" t="s">
        <v>3073</v>
      </c>
      <c r="CG7441" s="174">
        <v>91525</v>
      </c>
      <c r="CH7441" s="174">
        <v>3601</v>
      </c>
      <c r="CI7441" s="174">
        <v>5</v>
      </c>
      <c r="CJ7441" s="174">
        <v>867.05</v>
      </c>
      <c r="CK7441" s="174">
        <v>867.05</v>
      </c>
      <c r="CU7441" s="174">
        <v>91525</v>
      </c>
      <c r="CV7441" s="174">
        <v>3601</v>
      </c>
      <c r="CW7441" s="174">
        <v>5</v>
      </c>
      <c r="CX7441" s="174">
        <v>867.05</v>
      </c>
    </row>
    <row r="7442" spans="84:102" x14ac:dyDescent="0.25">
      <c r="CF7442" s="3" t="s">
        <v>3073</v>
      </c>
      <c r="CG7442" s="174">
        <v>71653</v>
      </c>
      <c r="CH7442" s="174">
        <v>1658</v>
      </c>
      <c r="CI7442" s="174">
        <v>5</v>
      </c>
      <c r="CJ7442" s="174">
        <v>866.95309999999995</v>
      </c>
      <c r="CK7442" s="174">
        <v>866.95309999999995</v>
      </c>
      <c r="CU7442" s="174">
        <v>71653</v>
      </c>
      <c r="CV7442" s="174">
        <v>1658</v>
      </c>
      <c r="CW7442" s="174">
        <v>5</v>
      </c>
      <c r="CX7442" s="174">
        <v>866.95309999999995</v>
      </c>
    </row>
    <row r="7443" spans="84:102" x14ac:dyDescent="0.25">
      <c r="CF7443" s="3" t="s">
        <v>3073</v>
      </c>
      <c r="CG7443" s="174">
        <v>1547</v>
      </c>
      <c r="CH7443" s="174">
        <v>85261</v>
      </c>
      <c r="CI7443" s="174">
        <v>5</v>
      </c>
      <c r="CJ7443" s="174">
        <v>866.74879999999996</v>
      </c>
      <c r="CK7443" s="174">
        <v>866.74879999999996</v>
      </c>
      <c r="CU7443" s="174">
        <v>1547</v>
      </c>
      <c r="CV7443" s="174">
        <v>85261</v>
      </c>
      <c r="CW7443" s="174">
        <v>5</v>
      </c>
      <c r="CX7443" s="174">
        <v>866.74879999999996</v>
      </c>
    </row>
    <row r="7444" spans="84:102" x14ac:dyDescent="0.25">
      <c r="CF7444" s="3" t="s">
        <v>3073</v>
      </c>
      <c r="CG7444" s="174">
        <v>107863</v>
      </c>
      <c r="CH7444" s="174">
        <v>856</v>
      </c>
      <c r="CI7444" s="174">
        <v>5</v>
      </c>
      <c r="CJ7444" s="174">
        <v>866.66319999999996</v>
      </c>
      <c r="CK7444" s="174">
        <v>866.66319999999996</v>
      </c>
      <c r="CU7444" s="174">
        <v>107863</v>
      </c>
      <c r="CV7444" s="174">
        <v>856</v>
      </c>
      <c r="CW7444" s="174">
        <v>5</v>
      </c>
      <c r="CX7444" s="174">
        <v>866.66319999999996</v>
      </c>
    </row>
    <row r="7445" spans="84:102" x14ac:dyDescent="0.25">
      <c r="CF7445" s="3" t="s">
        <v>3073</v>
      </c>
      <c r="CG7445" s="174">
        <v>631</v>
      </c>
      <c r="CH7445" s="174">
        <v>88534</v>
      </c>
      <c r="CI7445" s="174">
        <v>5</v>
      </c>
      <c r="CJ7445" s="174">
        <v>866.63260000000002</v>
      </c>
      <c r="CK7445" s="174">
        <v>866.63260000000002</v>
      </c>
      <c r="CU7445" s="174">
        <v>631</v>
      </c>
      <c r="CV7445" s="174">
        <v>88534</v>
      </c>
      <c r="CW7445" s="174">
        <v>5</v>
      </c>
      <c r="CX7445" s="174">
        <v>866.63260000000002</v>
      </c>
    </row>
    <row r="7446" spans="84:102" x14ac:dyDescent="0.25">
      <c r="CF7446" s="3" t="s">
        <v>3073</v>
      </c>
      <c r="CG7446" s="174">
        <v>260</v>
      </c>
      <c r="CH7446" s="174">
        <v>71126</v>
      </c>
      <c r="CI7446" s="174">
        <v>5</v>
      </c>
      <c r="CJ7446" s="174">
        <v>866.59</v>
      </c>
      <c r="CK7446" s="174">
        <v>866.59</v>
      </c>
      <c r="CU7446" s="174">
        <v>260</v>
      </c>
      <c r="CV7446" s="174">
        <v>71126</v>
      </c>
      <c r="CW7446" s="174">
        <v>5</v>
      </c>
      <c r="CX7446" s="174">
        <v>866.59</v>
      </c>
    </row>
    <row r="7447" spans="84:102" x14ac:dyDescent="0.25">
      <c r="CF7447" s="3" t="s">
        <v>3073</v>
      </c>
      <c r="CG7447" s="174">
        <v>72242</v>
      </c>
      <c r="CH7447" s="174">
        <v>286</v>
      </c>
      <c r="CI7447" s="174">
        <v>5</v>
      </c>
      <c r="CJ7447" s="174">
        <v>866.41279999999995</v>
      </c>
      <c r="CK7447" s="174">
        <v>866.41279999999995</v>
      </c>
      <c r="CU7447" s="174">
        <v>72242</v>
      </c>
      <c r="CV7447" s="174">
        <v>286</v>
      </c>
      <c r="CW7447" s="174">
        <v>5</v>
      </c>
      <c r="CX7447" s="174">
        <v>866.41279999999995</v>
      </c>
    </row>
    <row r="7448" spans="84:102" x14ac:dyDescent="0.25">
      <c r="CF7448" s="3" t="s">
        <v>3073</v>
      </c>
      <c r="CG7448" s="174">
        <v>8363</v>
      </c>
      <c r="CH7448" s="174">
        <v>2118</v>
      </c>
      <c r="CI7448" s="174">
        <v>5</v>
      </c>
      <c r="CJ7448" s="174">
        <v>866.41189999999995</v>
      </c>
      <c r="CK7448" s="174">
        <v>866.41189999999995</v>
      </c>
      <c r="CU7448" s="174">
        <v>8363</v>
      </c>
      <c r="CV7448" s="174">
        <v>2118</v>
      </c>
      <c r="CW7448" s="174">
        <v>5</v>
      </c>
      <c r="CX7448" s="174">
        <v>866.41189999999995</v>
      </c>
    </row>
    <row r="7449" spans="84:102" x14ac:dyDescent="0.25">
      <c r="CF7449" s="3" t="s">
        <v>3073</v>
      </c>
      <c r="CG7449" s="174">
        <v>26</v>
      </c>
      <c r="CH7449" s="174">
        <v>61799</v>
      </c>
      <c r="CI7449" s="174">
        <v>5</v>
      </c>
      <c r="CJ7449" s="174">
        <v>865.96360000000004</v>
      </c>
      <c r="CK7449" s="174">
        <v>865.96360000000004</v>
      </c>
      <c r="CU7449" s="174">
        <v>26</v>
      </c>
      <c r="CV7449" s="174">
        <v>61799</v>
      </c>
      <c r="CW7449" s="174">
        <v>5</v>
      </c>
      <c r="CX7449" s="174">
        <v>865.96360000000004</v>
      </c>
    </row>
    <row r="7450" spans="84:102" x14ac:dyDescent="0.25">
      <c r="CF7450" s="3" t="s">
        <v>3073</v>
      </c>
      <c r="CG7450" s="174">
        <v>154005</v>
      </c>
      <c r="CH7450" s="174">
        <v>3173</v>
      </c>
      <c r="CI7450" s="174">
        <v>5</v>
      </c>
      <c r="CJ7450" s="174">
        <v>865.61490000000003</v>
      </c>
      <c r="CK7450" s="174">
        <v>865.61490000000003</v>
      </c>
      <c r="CU7450" s="174">
        <v>154005</v>
      </c>
      <c r="CV7450" s="174">
        <v>3173</v>
      </c>
      <c r="CW7450" s="174">
        <v>5</v>
      </c>
      <c r="CX7450" s="174">
        <v>865.61490000000003</v>
      </c>
    </row>
    <row r="7451" spans="84:102" x14ac:dyDescent="0.25">
      <c r="CF7451" s="3" t="s">
        <v>3073</v>
      </c>
      <c r="CG7451" s="174">
        <v>83399</v>
      </c>
      <c r="CH7451" s="174">
        <v>3549</v>
      </c>
      <c r="CI7451" s="174">
        <v>5</v>
      </c>
      <c r="CJ7451" s="174">
        <v>865.28949999999998</v>
      </c>
      <c r="CK7451" s="174">
        <v>865.28949999999998</v>
      </c>
      <c r="CU7451" s="174">
        <v>83399</v>
      </c>
      <c r="CV7451" s="174">
        <v>3549</v>
      </c>
      <c r="CW7451" s="174">
        <v>5</v>
      </c>
      <c r="CX7451" s="174">
        <v>865.28949999999998</v>
      </c>
    </row>
    <row r="7452" spans="84:102" x14ac:dyDescent="0.25">
      <c r="CF7452" s="3" t="s">
        <v>3073</v>
      </c>
      <c r="CG7452" s="174">
        <v>69341</v>
      </c>
      <c r="CH7452" s="174">
        <v>237</v>
      </c>
      <c r="CI7452" s="174">
        <v>5</v>
      </c>
      <c r="CJ7452" s="174">
        <v>865.16669999999999</v>
      </c>
      <c r="CK7452" s="174">
        <v>865.16669999999999</v>
      </c>
      <c r="CU7452" s="174">
        <v>69341</v>
      </c>
      <c r="CV7452" s="174">
        <v>237</v>
      </c>
      <c r="CW7452" s="174">
        <v>5</v>
      </c>
      <c r="CX7452" s="174">
        <v>865.16669999999999</v>
      </c>
    </row>
    <row r="7453" spans="84:102" x14ac:dyDescent="0.25">
      <c r="CF7453" s="3" t="s">
        <v>3073</v>
      </c>
      <c r="CG7453" s="174">
        <v>170212</v>
      </c>
      <c r="CH7453" s="174">
        <v>3391</v>
      </c>
      <c r="CI7453" s="174">
        <v>5</v>
      </c>
      <c r="CJ7453" s="174">
        <v>865.04740000000004</v>
      </c>
      <c r="CK7453" s="174">
        <v>865.04740000000004</v>
      </c>
      <c r="CU7453" s="174">
        <v>170212</v>
      </c>
      <c r="CV7453" s="174">
        <v>3391</v>
      </c>
      <c r="CW7453" s="174">
        <v>5</v>
      </c>
      <c r="CX7453" s="174">
        <v>865.04740000000004</v>
      </c>
    </row>
    <row r="7454" spans="84:102" x14ac:dyDescent="0.25">
      <c r="CF7454" s="3" t="s">
        <v>3073</v>
      </c>
      <c r="CG7454" s="174">
        <v>3492</v>
      </c>
      <c r="CH7454" s="174">
        <v>57489</v>
      </c>
      <c r="CI7454" s="174">
        <v>5</v>
      </c>
      <c r="CJ7454" s="174">
        <v>864.95479999999998</v>
      </c>
      <c r="CK7454" s="174">
        <v>864.95479999999998</v>
      </c>
      <c r="CU7454" s="174">
        <v>3492</v>
      </c>
      <c r="CV7454" s="174">
        <v>57489</v>
      </c>
      <c r="CW7454" s="174">
        <v>5</v>
      </c>
      <c r="CX7454" s="174">
        <v>864.95479999999998</v>
      </c>
    </row>
    <row r="7455" spans="84:102" x14ac:dyDescent="0.25">
      <c r="CF7455" s="3" t="s">
        <v>3073</v>
      </c>
      <c r="CG7455" s="174">
        <v>102978</v>
      </c>
      <c r="CH7455" s="174">
        <v>1418</v>
      </c>
      <c r="CI7455" s="174">
        <v>5</v>
      </c>
      <c r="CJ7455" s="174">
        <v>864.94569999999999</v>
      </c>
      <c r="CK7455" s="174">
        <v>864.94569999999999</v>
      </c>
      <c r="CU7455" s="174">
        <v>102978</v>
      </c>
      <c r="CV7455" s="174">
        <v>1418</v>
      </c>
      <c r="CW7455" s="174">
        <v>5</v>
      </c>
      <c r="CX7455" s="174">
        <v>864.94569999999999</v>
      </c>
    </row>
    <row r="7456" spans="84:102" x14ac:dyDescent="0.25">
      <c r="CF7456" s="3" t="s">
        <v>3073</v>
      </c>
      <c r="CG7456" s="174">
        <v>3364</v>
      </c>
      <c r="CH7456" s="174">
        <v>169532</v>
      </c>
      <c r="CI7456" s="174">
        <v>5</v>
      </c>
      <c r="CJ7456" s="174">
        <v>864.89670000000001</v>
      </c>
      <c r="CK7456" s="174">
        <v>864.89670000000001</v>
      </c>
      <c r="CU7456" s="174">
        <v>3364</v>
      </c>
      <c r="CV7456" s="174">
        <v>169532</v>
      </c>
      <c r="CW7456" s="174">
        <v>5</v>
      </c>
      <c r="CX7456" s="174">
        <v>864.89670000000001</v>
      </c>
    </row>
    <row r="7457" spans="84:102" x14ac:dyDescent="0.25">
      <c r="CF7457" s="3" t="s">
        <v>3073</v>
      </c>
      <c r="CG7457" s="174">
        <v>148397</v>
      </c>
      <c r="CH7457" s="174">
        <v>2813</v>
      </c>
      <c r="CI7457" s="174">
        <v>5</v>
      </c>
      <c r="CJ7457" s="174">
        <v>864.83370000000002</v>
      </c>
      <c r="CK7457" s="174">
        <v>864.83370000000002</v>
      </c>
      <c r="CU7457" s="174">
        <v>148397</v>
      </c>
      <c r="CV7457" s="174">
        <v>2813</v>
      </c>
      <c r="CW7457" s="174">
        <v>5</v>
      </c>
      <c r="CX7457" s="174">
        <v>864.83370000000002</v>
      </c>
    </row>
    <row r="7458" spans="84:102" x14ac:dyDescent="0.25">
      <c r="CF7458" s="3" t="s">
        <v>3073</v>
      </c>
      <c r="CG7458" s="174">
        <v>112</v>
      </c>
      <c r="CH7458" s="174">
        <v>66947</v>
      </c>
      <c r="CI7458" s="174">
        <v>5</v>
      </c>
      <c r="CJ7458" s="174">
        <v>864.55129999999997</v>
      </c>
      <c r="CK7458" s="174">
        <v>864.55129999999997</v>
      </c>
      <c r="CU7458" s="174">
        <v>112</v>
      </c>
      <c r="CV7458" s="174">
        <v>66947</v>
      </c>
      <c r="CW7458" s="174">
        <v>5</v>
      </c>
      <c r="CX7458" s="174">
        <v>864.55129999999997</v>
      </c>
    </row>
    <row r="7459" spans="84:102" x14ac:dyDescent="0.25">
      <c r="CF7459" s="3" t="s">
        <v>3073</v>
      </c>
      <c r="CG7459" s="174">
        <v>2718</v>
      </c>
      <c r="CH7459" s="174">
        <v>134857</v>
      </c>
      <c r="CI7459" s="174">
        <v>5</v>
      </c>
      <c r="CJ7459" s="174">
        <v>864.47910000000002</v>
      </c>
      <c r="CK7459" s="174">
        <v>864.47910000000002</v>
      </c>
      <c r="CU7459" s="174">
        <v>2718</v>
      </c>
      <c r="CV7459" s="174">
        <v>134857</v>
      </c>
      <c r="CW7459" s="174">
        <v>5</v>
      </c>
      <c r="CX7459" s="174">
        <v>864.47910000000002</v>
      </c>
    </row>
    <row r="7460" spans="84:102" x14ac:dyDescent="0.25">
      <c r="CF7460" s="3" t="s">
        <v>3073</v>
      </c>
      <c r="CG7460" s="174">
        <v>105503</v>
      </c>
      <c r="CH7460" s="174">
        <v>834</v>
      </c>
      <c r="CI7460" s="174">
        <v>5</v>
      </c>
      <c r="CJ7460" s="174">
        <v>864.47190000000001</v>
      </c>
      <c r="CK7460" s="174">
        <v>864.47190000000001</v>
      </c>
      <c r="CU7460" s="174">
        <v>105503</v>
      </c>
      <c r="CV7460" s="174">
        <v>834</v>
      </c>
      <c r="CW7460" s="174">
        <v>5</v>
      </c>
      <c r="CX7460" s="174">
        <v>864.47190000000001</v>
      </c>
    </row>
    <row r="7461" spans="84:102" x14ac:dyDescent="0.25">
      <c r="CF7461" s="3" t="s">
        <v>3073</v>
      </c>
      <c r="CG7461" s="174">
        <v>3202</v>
      </c>
      <c r="CH7461" s="174">
        <v>155866</v>
      </c>
      <c r="CI7461" s="174">
        <v>5</v>
      </c>
      <c r="CJ7461" s="174">
        <v>864.42830000000004</v>
      </c>
      <c r="CK7461" s="174">
        <v>864.42830000000004</v>
      </c>
      <c r="CU7461" s="174">
        <v>3202</v>
      </c>
      <c r="CV7461" s="174">
        <v>155866</v>
      </c>
      <c r="CW7461" s="174">
        <v>5</v>
      </c>
      <c r="CX7461" s="174">
        <v>864.42830000000004</v>
      </c>
    </row>
    <row r="7462" spans="84:102" x14ac:dyDescent="0.25">
      <c r="CF7462" s="3" t="s">
        <v>3073</v>
      </c>
      <c r="CG7462" s="174">
        <v>135782</v>
      </c>
      <c r="CH7462" s="174">
        <v>2683</v>
      </c>
      <c r="CI7462" s="174">
        <v>5</v>
      </c>
      <c r="CJ7462" s="174">
        <v>864.41890000000001</v>
      </c>
      <c r="CK7462" s="174">
        <v>864.41890000000001</v>
      </c>
      <c r="CU7462" s="174">
        <v>135782</v>
      </c>
      <c r="CV7462" s="174">
        <v>2683</v>
      </c>
      <c r="CW7462" s="174">
        <v>5</v>
      </c>
      <c r="CX7462" s="174">
        <v>864.41890000000001</v>
      </c>
    </row>
    <row r="7463" spans="84:102" x14ac:dyDescent="0.25">
      <c r="CF7463" s="3" t="s">
        <v>3073</v>
      </c>
      <c r="CG7463" s="174">
        <v>151240</v>
      </c>
      <c r="CH7463" s="174">
        <v>3164</v>
      </c>
      <c r="CI7463" s="174">
        <v>5</v>
      </c>
      <c r="CJ7463" s="174">
        <v>864.16560000000004</v>
      </c>
      <c r="CK7463" s="174">
        <v>864.16560000000004</v>
      </c>
      <c r="CU7463" s="174">
        <v>151240</v>
      </c>
      <c r="CV7463" s="174">
        <v>3164</v>
      </c>
      <c r="CW7463" s="174">
        <v>5</v>
      </c>
      <c r="CX7463" s="174">
        <v>864.16560000000004</v>
      </c>
    </row>
    <row r="7464" spans="84:102" x14ac:dyDescent="0.25">
      <c r="CF7464" s="3" t="s">
        <v>3073</v>
      </c>
      <c r="CG7464" s="174">
        <v>99886</v>
      </c>
      <c r="CH7464" s="174">
        <v>765</v>
      </c>
      <c r="CI7464" s="174">
        <v>5</v>
      </c>
      <c r="CJ7464" s="174">
        <v>864.01729999999998</v>
      </c>
      <c r="CK7464" s="174">
        <v>864.01729999999998</v>
      </c>
      <c r="CU7464" s="174">
        <v>99886</v>
      </c>
      <c r="CV7464" s="174">
        <v>765</v>
      </c>
      <c r="CW7464" s="174">
        <v>5</v>
      </c>
      <c r="CX7464" s="174">
        <v>864.01729999999998</v>
      </c>
    </row>
    <row r="7465" spans="84:102" x14ac:dyDescent="0.25">
      <c r="CF7465" s="3" t="s">
        <v>3073</v>
      </c>
      <c r="CG7465" s="174">
        <v>3362</v>
      </c>
      <c r="CH7465" s="174">
        <v>169933</v>
      </c>
      <c r="CI7465" s="174">
        <v>5</v>
      </c>
      <c r="CJ7465" s="174">
        <v>863.99519999999995</v>
      </c>
      <c r="CK7465" s="174">
        <v>863.99519999999995</v>
      </c>
      <c r="CU7465" s="174">
        <v>3362</v>
      </c>
      <c r="CV7465" s="174">
        <v>169933</v>
      </c>
      <c r="CW7465" s="174">
        <v>5</v>
      </c>
      <c r="CX7465" s="174">
        <v>863.99519999999995</v>
      </c>
    </row>
    <row r="7466" spans="84:102" x14ac:dyDescent="0.25">
      <c r="CF7466" s="3" t="s">
        <v>3073</v>
      </c>
      <c r="CG7466" s="174">
        <v>186215</v>
      </c>
      <c r="CH7466" s="174">
        <v>984</v>
      </c>
      <c r="CI7466" s="174">
        <v>5</v>
      </c>
      <c r="CJ7466" s="174">
        <v>863.77080000000001</v>
      </c>
      <c r="CK7466" s="174">
        <v>863.77080000000001</v>
      </c>
      <c r="CU7466" s="174">
        <v>186215</v>
      </c>
      <c r="CV7466" s="174">
        <v>984</v>
      </c>
      <c r="CW7466" s="174">
        <v>5</v>
      </c>
      <c r="CX7466" s="174">
        <v>863.77080000000001</v>
      </c>
    </row>
    <row r="7467" spans="84:102" x14ac:dyDescent="0.25">
      <c r="CF7467" s="3" t="s">
        <v>3073</v>
      </c>
      <c r="CG7467" s="174">
        <v>97233</v>
      </c>
      <c r="CH7467" s="174">
        <v>742</v>
      </c>
      <c r="CI7467" s="174">
        <v>5</v>
      </c>
      <c r="CJ7467" s="174">
        <v>863.7337</v>
      </c>
      <c r="CK7467" s="174">
        <v>863.7337</v>
      </c>
      <c r="CU7467" s="174">
        <v>97233</v>
      </c>
      <c r="CV7467" s="174">
        <v>742</v>
      </c>
      <c r="CW7467" s="174">
        <v>5</v>
      </c>
      <c r="CX7467" s="174">
        <v>863.7337</v>
      </c>
    </row>
    <row r="7468" spans="84:102" x14ac:dyDescent="0.25">
      <c r="CF7468" s="3" t="s">
        <v>3073</v>
      </c>
      <c r="CG7468" s="174">
        <v>3288</v>
      </c>
      <c r="CH7468" s="174">
        <v>161227</v>
      </c>
      <c r="CI7468" s="174">
        <v>5</v>
      </c>
      <c r="CJ7468" s="174">
        <v>863.72019999999998</v>
      </c>
      <c r="CK7468" s="174">
        <v>863.72019999999998</v>
      </c>
      <c r="CU7468" s="174">
        <v>3288</v>
      </c>
      <c r="CV7468" s="174">
        <v>161227</v>
      </c>
      <c r="CW7468" s="174">
        <v>5</v>
      </c>
      <c r="CX7468" s="174">
        <v>863.72019999999998</v>
      </c>
    </row>
    <row r="7469" spans="84:102" x14ac:dyDescent="0.25">
      <c r="CF7469" s="3" t="s">
        <v>3073</v>
      </c>
      <c r="CG7469" s="174">
        <v>101461</v>
      </c>
      <c r="CH7469" s="174">
        <v>1419</v>
      </c>
      <c r="CI7469" s="174">
        <v>5</v>
      </c>
      <c r="CJ7469" s="174">
        <v>863.66780000000006</v>
      </c>
      <c r="CK7469" s="174">
        <v>863.66780000000006</v>
      </c>
      <c r="CU7469" s="174">
        <v>101461</v>
      </c>
      <c r="CV7469" s="174">
        <v>1419</v>
      </c>
      <c r="CW7469" s="174">
        <v>5</v>
      </c>
      <c r="CX7469" s="174">
        <v>863.66780000000006</v>
      </c>
    </row>
    <row r="7470" spans="84:102" x14ac:dyDescent="0.25">
      <c r="CF7470" s="3" t="s">
        <v>3073</v>
      </c>
      <c r="CG7470" s="174">
        <v>539</v>
      </c>
      <c r="CH7470" s="174">
        <v>86013</v>
      </c>
      <c r="CI7470" s="174">
        <v>5</v>
      </c>
      <c r="CJ7470" s="174">
        <v>863.62850000000003</v>
      </c>
      <c r="CK7470" s="174">
        <v>863.62850000000003</v>
      </c>
      <c r="CU7470" s="174">
        <v>539</v>
      </c>
      <c r="CV7470" s="174">
        <v>86013</v>
      </c>
      <c r="CW7470" s="174">
        <v>5</v>
      </c>
      <c r="CX7470" s="174">
        <v>863.62850000000003</v>
      </c>
    </row>
    <row r="7471" spans="84:102" x14ac:dyDescent="0.25">
      <c r="CF7471" s="3" t="s">
        <v>3073</v>
      </c>
      <c r="CG7471" s="174">
        <v>2607</v>
      </c>
      <c r="CH7471" s="174">
        <v>44882</v>
      </c>
      <c r="CI7471" s="174">
        <v>5</v>
      </c>
      <c r="CJ7471" s="174">
        <v>863.55259999999998</v>
      </c>
      <c r="CK7471" s="174">
        <v>863.55259999999998</v>
      </c>
      <c r="CU7471" s="174">
        <v>2607</v>
      </c>
      <c r="CV7471" s="174">
        <v>44882</v>
      </c>
      <c r="CW7471" s="174">
        <v>5</v>
      </c>
      <c r="CX7471" s="174">
        <v>863.55259999999998</v>
      </c>
    </row>
    <row r="7472" spans="84:102" x14ac:dyDescent="0.25">
      <c r="CF7472" s="3" t="s">
        <v>3073</v>
      </c>
      <c r="CG7472" s="174">
        <v>3164</v>
      </c>
      <c r="CH7472" s="174">
        <v>151240</v>
      </c>
      <c r="CI7472" s="174">
        <v>5</v>
      </c>
      <c r="CJ7472" s="174">
        <v>863.50289999999995</v>
      </c>
      <c r="CK7472" s="174">
        <v>863.50289999999995</v>
      </c>
      <c r="CU7472" s="174">
        <v>3164</v>
      </c>
      <c r="CV7472" s="174">
        <v>151240</v>
      </c>
      <c r="CW7472" s="174">
        <v>5</v>
      </c>
      <c r="CX7472" s="174">
        <v>863.50289999999995</v>
      </c>
    </row>
    <row r="7473" spans="84:102" x14ac:dyDescent="0.25">
      <c r="CF7473" s="3" t="s">
        <v>3073</v>
      </c>
      <c r="CG7473" s="174">
        <v>3365</v>
      </c>
      <c r="CH7473" s="174">
        <v>168094</v>
      </c>
      <c r="CI7473" s="174">
        <v>5</v>
      </c>
      <c r="CJ7473" s="174">
        <v>863.47569999999996</v>
      </c>
      <c r="CK7473" s="174">
        <v>863.47569999999996</v>
      </c>
      <c r="CU7473" s="174">
        <v>3365</v>
      </c>
      <c r="CV7473" s="174">
        <v>168094</v>
      </c>
      <c r="CW7473" s="174">
        <v>5</v>
      </c>
      <c r="CX7473" s="174">
        <v>863.47569999999996</v>
      </c>
    </row>
    <row r="7474" spans="84:102" x14ac:dyDescent="0.25">
      <c r="CF7474" s="3" t="s">
        <v>3073</v>
      </c>
      <c r="CG7474" s="174">
        <v>3194</v>
      </c>
      <c r="CH7474" s="174">
        <v>153710</v>
      </c>
      <c r="CI7474" s="174">
        <v>5</v>
      </c>
      <c r="CJ7474" s="174">
        <v>863.38599999999997</v>
      </c>
      <c r="CK7474" s="174">
        <v>863.38599999999997</v>
      </c>
      <c r="CU7474" s="174">
        <v>3194</v>
      </c>
      <c r="CV7474" s="174">
        <v>153710</v>
      </c>
      <c r="CW7474" s="174">
        <v>5</v>
      </c>
      <c r="CX7474" s="174">
        <v>863.38599999999997</v>
      </c>
    </row>
    <row r="7475" spans="84:102" x14ac:dyDescent="0.25">
      <c r="CF7475" s="3" t="s">
        <v>3073</v>
      </c>
      <c r="CG7475" s="174">
        <v>56428</v>
      </c>
      <c r="CH7475" s="174">
        <v>1867</v>
      </c>
      <c r="CI7475" s="174">
        <v>5</v>
      </c>
      <c r="CJ7475" s="174">
        <v>863.31230000000005</v>
      </c>
      <c r="CK7475" s="174">
        <v>863.31230000000005</v>
      </c>
      <c r="CU7475" s="174">
        <v>56428</v>
      </c>
      <c r="CV7475" s="174">
        <v>1867</v>
      </c>
      <c r="CW7475" s="174">
        <v>5</v>
      </c>
      <c r="CX7475" s="174">
        <v>863.31230000000005</v>
      </c>
    </row>
    <row r="7476" spans="84:102" x14ac:dyDescent="0.25">
      <c r="CF7476" s="3" t="s">
        <v>3073</v>
      </c>
      <c r="CG7476" s="174">
        <v>1815</v>
      </c>
      <c r="CH7476" s="174">
        <v>51349</v>
      </c>
      <c r="CI7476" s="174">
        <v>5</v>
      </c>
      <c r="CJ7476" s="174">
        <v>863.07180000000005</v>
      </c>
      <c r="CK7476" s="174">
        <v>863.07180000000005</v>
      </c>
      <c r="CU7476" s="174">
        <v>1815</v>
      </c>
      <c r="CV7476" s="174">
        <v>51349</v>
      </c>
      <c r="CW7476" s="174">
        <v>5</v>
      </c>
      <c r="CX7476" s="174">
        <v>863.07180000000005</v>
      </c>
    </row>
    <row r="7477" spans="84:102" x14ac:dyDescent="0.25">
      <c r="CF7477" s="3" t="s">
        <v>3073</v>
      </c>
      <c r="CG7477" s="174">
        <v>92462</v>
      </c>
      <c r="CH7477" s="174">
        <v>663</v>
      </c>
      <c r="CI7477" s="174">
        <v>5</v>
      </c>
      <c r="CJ7477" s="174">
        <v>863.00840000000005</v>
      </c>
      <c r="CK7477" s="174">
        <v>863.00840000000005</v>
      </c>
      <c r="CU7477" s="174">
        <v>92462</v>
      </c>
      <c r="CV7477" s="174">
        <v>663</v>
      </c>
      <c r="CW7477" s="174">
        <v>5</v>
      </c>
      <c r="CX7477" s="174">
        <v>863.00840000000005</v>
      </c>
    </row>
    <row r="7478" spans="84:102" x14ac:dyDescent="0.25">
      <c r="CF7478" s="3" t="s">
        <v>3073</v>
      </c>
      <c r="CG7478" s="174">
        <v>1795</v>
      </c>
      <c r="CH7478" s="174">
        <v>51857</v>
      </c>
      <c r="CI7478" s="174">
        <v>5</v>
      </c>
      <c r="CJ7478" s="174">
        <v>862.93349999999998</v>
      </c>
      <c r="CK7478" s="174">
        <v>862.93349999999998</v>
      </c>
      <c r="CU7478" s="174">
        <v>1795</v>
      </c>
      <c r="CV7478" s="174">
        <v>51857</v>
      </c>
      <c r="CW7478" s="174">
        <v>5</v>
      </c>
      <c r="CX7478" s="174">
        <v>862.93349999999998</v>
      </c>
    </row>
    <row r="7479" spans="84:102" x14ac:dyDescent="0.25">
      <c r="CF7479" s="3" t="s">
        <v>3073</v>
      </c>
      <c r="CG7479" s="174">
        <v>3601</v>
      </c>
      <c r="CH7479" s="174">
        <v>91525</v>
      </c>
      <c r="CI7479" s="174">
        <v>5</v>
      </c>
      <c r="CJ7479" s="174">
        <v>862.89430000000004</v>
      </c>
      <c r="CK7479" s="174">
        <v>862.89430000000004</v>
      </c>
      <c r="CU7479" s="174">
        <v>3601</v>
      </c>
      <c r="CV7479" s="174">
        <v>91525</v>
      </c>
      <c r="CW7479" s="174">
        <v>5</v>
      </c>
      <c r="CX7479" s="174">
        <v>862.89430000000004</v>
      </c>
    </row>
    <row r="7480" spans="84:102" x14ac:dyDescent="0.25">
      <c r="CF7480" s="3" t="s">
        <v>3073</v>
      </c>
      <c r="CG7480" s="174">
        <v>110069</v>
      </c>
      <c r="CH7480" s="174">
        <v>902</v>
      </c>
      <c r="CI7480" s="174">
        <v>5</v>
      </c>
      <c r="CJ7480" s="174">
        <v>862.83749999999998</v>
      </c>
      <c r="CK7480" s="174">
        <v>862.83749999999998</v>
      </c>
      <c r="CU7480" s="174">
        <v>110069</v>
      </c>
      <c r="CV7480" s="174">
        <v>902</v>
      </c>
      <c r="CW7480" s="174">
        <v>5</v>
      </c>
      <c r="CX7480" s="174">
        <v>862.83749999999998</v>
      </c>
    </row>
    <row r="7481" spans="84:102" x14ac:dyDescent="0.25">
      <c r="CF7481" s="3" t="s">
        <v>3073</v>
      </c>
      <c r="CG7481" s="174">
        <v>168037</v>
      </c>
      <c r="CH7481" s="174">
        <v>3361</v>
      </c>
      <c r="CI7481" s="174">
        <v>5</v>
      </c>
      <c r="CJ7481" s="174">
        <v>862.78</v>
      </c>
      <c r="CK7481" s="174">
        <v>862.78</v>
      </c>
      <c r="CU7481" s="174">
        <v>168037</v>
      </c>
      <c r="CV7481" s="174">
        <v>3361</v>
      </c>
      <c r="CW7481" s="174">
        <v>5</v>
      </c>
      <c r="CX7481" s="174">
        <v>862.78</v>
      </c>
    </row>
    <row r="7482" spans="84:102" x14ac:dyDescent="0.25">
      <c r="CF7482" s="3" t="s">
        <v>3073</v>
      </c>
      <c r="CG7482" s="174">
        <v>3149</v>
      </c>
      <c r="CH7482" s="174">
        <v>151966</v>
      </c>
      <c r="CI7482" s="174">
        <v>5</v>
      </c>
      <c r="CJ7482" s="174">
        <v>862.73119999999994</v>
      </c>
      <c r="CK7482" s="174">
        <v>862.73119999999994</v>
      </c>
      <c r="CU7482" s="174">
        <v>3149</v>
      </c>
      <c r="CV7482" s="174">
        <v>151966</v>
      </c>
      <c r="CW7482" s="174">
        <v>5</v>
      </c>
      <c r="CX7482" s="174">
        <v>862.73119999999994</v>
      </c>
    </row>
    <row r="7483" spans="84:102" x14ac:dyDescent="0.25">
      <c r="CF7483" s="3" t="s">
        <v>3073</v>
      </c>
      <c r="CG7483" s="174">
        <v>1395</v>
      </c>
      <c r="CH7483" s="174">
        <v>109183</v>
      </c>
      <c r="CI7483" s="174">
        <v>5</v>
      </c>
      <c r="CJ7483" s="174">
        <v>862.69039999999995</v>
      </c>
      <c r="CK7483" s="174">
        <v>862.69039999999995</v>
      </c>
      <c r="CU7483" s="174">
        <v>1395</v>
      </c>
      <c r="CV7483" s="174">
        <v>109183</v>
      </c>
      <c r="CW7483" s="174">
        <v>5</v>
      </c>
      <c r="CX7483" s="174">
        <v>862.69039999999995</v>
      </c>
    </row>
    <row r="7484" spans="84:102" x14ac:dyDescent="0.25">
      <c r="CF7484" s="3" t="s">
        <v>3073</v>
      </c>
      <c r="CG7484" s="174">
        <v>84533</v>
      </c>
      <c r="CH7484" s="174">
        <v>570</v>
      </c>
      <c r="CI7484" s="174">
        <v>5</v>
      </c>
      <c r="CJ7484" s="174">
        <v>862.55150000000003</v>
      </c>
      <c r="CK7484" s="174">
        <v>862.55150000000003</v>
      </c>
      <c r="CU7484" s="174">
        <v>84533</v>
      </c>
      <c r="CV7484" s="174">
        <v>570</v>
      </c>
      <c r="CW7484" s="174">
        <v>5</v>
      </c>
      <c r="CX7484" s="174">
        <v>862.55150000000003</v>
      </c>
    </row>
    <row r="7485" spans="84:102" x14ac:dyDescent="0.25">
      <c r="CF7485" s="3" t="s">
        <v>3073</v>
      </c>
      <c r="CG7485" s="174">
        <v>103730</v>
      </c>
      <c r="CH7485" s="174">
        <v>1422</v>
      </c>
      <c r="CI7485" s="174">
        <v>5</v>
      </c>
      <c r="CJ7485" s="174">
        <v>862.5326</v>
      </c>
      <c r="CK7485" s="174">
        <v>862.5326</v>
      </c>
      <c r="CU7485" s="174">
        <v>103730</v>
      </c>
      <c r="CV7485" s="174">
        <v>1422</v>
      </c>
      <c r="CW7485" s="174">
        <v>5</v>
      </c>
      <c r="CX7485" s="174">
        <v>862.5326</v>
      </c>
    </row>
    <row r="7486" spans="84:102" x14ac:dyDescent="0.25">
      <c r="CF7486" s="3" t="s">
        <v>3073</v>
      </c>
      <c r="CG7486" s="174">
        <v>845</v>
      </c>
      <c r="CH7486" s="174">
        <v>105585</v>
      </c>
      <c r="CI7486" s="174">
        <v>5</v>
      </c>
      <c r="CJ7486" s="174">
        <v>862.45489999999995</v>
      </c>
      <c r="CK7486" s="174">
        <v>862.45489999999995</v>
      </c>
      <c r="CU7486" s="174">
        <v>845</v>
      </c>
      <c r="CV7486" s="174">
        <v>105585</v>
      </c>
      <c r="CW7486" s="174">
        <v>5</v>
      </c>
      <c r="CX7486" s="174">
        <v>862.45489999999995</v>
      </c>
    </row>
    <row r="7487" spans="84:102" x14ac:dyDescent="0.25">
      <c r="CF7487" s="3" t="s">
        <v>3073</v>
      </c>
      <c r="CG7487" s="174">
        <v>3168</v>
      </c>
      <c r="CH7487" s="174">
        <v>155246</v>
      </c>
      <c r="CI7487" s="174">
        <v>5</v>
      </c>
      <c r="CJ7487" s="174">
        <v>862.31640000000004</v>
      </c>
      <c r="CK7487" s="174">
        <v>862.31640000000004</v>
      </c>
      <c r="CU7487" s="174">
        <v>3168</v>
      </c>
      <c r="CV7487" s="174">
        <v>155246</v>
      </c>
      <c r="CW7487" s="174">
        <v>5</v>
      </c>
      <c r="CX7487" s="174">
        <v>862.31640000000004</v>
      </c>
    </row>
    <row r="7488" spans="84:102" x14ac:dyDescent="0.25">
      <c r="CF7488" s="3" t="s">
        <v>3073</v>
      </c>
      <c r="CG7488" s="174">
        <v>1696</v>
      </c>
      <c r="CH7488" s="174">
        <v>64157</v>
      </c>
      <c r="CI7488" s="174">
        <v>5</v>
      </c>
      <c r="CJ7488" s="174">
        <v>862.23540000000003</v>
      </c>
      <c r="CK7488" s="174">
        <v>862.23540000000003</v>
      </c>
      <c r="CU7488" s="174">
        <v>1696</v>
      </c>
      <c r="CV7488" s="174">
        <v>64157</v>
      </c>
      <c r="CW7488" s="174">
        <v>5</v>
      </c>
      <c r="CX7488" s="174">
        <v>862.23540000000003</v>
      </c>
    </row>
    <row r="7489" spans="84:102" x14ac:dyDescent="0.25">
      <c r="CF7489" s="3" t="s">
        <v>3073</v>
      </c>
      <c r="CG7489" s="174">
        <v>3272</v>
      </c>
      <c r="CH7489" s="174">
        <v>160083</v>
      </c>
      <c r="CI7489" s="174">
        <v>5</v>
      </c>
      <c r="CJ7489" s="174">
        <v>862.17830000000004</v>
      </c>
      <c r="CK7489" s="174">
        <v>862.17830000000004</v>
      </c>
      <c r="CU7489" s="174">
        <v>3272</v>
      </c>
      <c r="CV7489" s="174">
        <v>160083</v>
      </c>
      <c r="CW7489" s="174">
        <v>5</v>
      </c>
      <c r="CX7489" s="174">
        <v>862.17830000000004</v>
      </c>
    </row>
    <row r="7490" spans="84:102" x14ac:dyDescent="0.25">
      <c r="CF7490" s="3" t="s">
        <v>3073</v>
      </c>
      <c r="CG7490" s="174">
        <v>2617</v>
      </c>
      <c r="CH7490" s="174">
        <v>47793</v>
      </c>
      <c r="CI7490" s="174">
        <v>5</v>
      </c>
      <c r="CJ7490" s="174">
        <v>861.79470000000003</v>
      </c>
      <c r="CK7490" s="174">
        <v>861.79470000000003</v>
      </c>
      <c r="CU7490" s="174">
        <v>2617</v>
      </c>
      <c r="CV7490" s="174">
        <v>47793</v>
      </c>
      <c r="CW7490" s="174">
        <v>5</v>
      </c>
      <c r="CX7490" s="174">
        <v>861.79470000000003</v>
      </c>
    </row>
    <row r="7491" spans="84:102" x14ac:dyDescent="0.25">
      <c r="CF7491" s="3" t="s">
        <v>3073</v>
      </c>
      <c r="CG7491" s="174">
        <v>2839</v>
      </c>
      <c r="CH7491" s="174">
        <v>150455</v>
      </c>
      <c r="CI7491" s="174">
        <v>5</v>
      </c>
      <c r="CJ7491" s="174">
        <v>861.75480000000005</v>
      </c>
      <c r="CK7491" s="174">
        <v>861.75480000000005</v>
      </c>
      <c r="CU7491" s="174">
        <v>2839</v>
      </c>
      <c r="CV7491" s="174">
        <v>150455</v>
      </c>
      <c r="CW7491" s="174">
        <v>5</v>
      </c>
      <c r="CX7491" s="174">
        <v>861.75480000000005</v>
      </c>
    </row>
    <row r="7492" spans="84:102" x14ac:dyDescent="0.25">
      <c r="CF7492" s="3" t="s">
        <v>3073</v>
      </c>
      <c r="CG7492" s="174">
        <v>1301</v>
      </c>
      <c r="CH7492" s="174">
        <v>121873</v>
      </c>
      <c r="CI7492" s="174">
        <v>5</v>
      </c>
      <c r="CJ7492" s="174">
        <v>861.60419999999999</v>
      </c>
      <c r="CK7492" s="174">
        <v>861.60419999999999</v>
      </c>
      <c r="CU7492" s="174">
        <v>1301</v>
      </c>
      <c r="CV7492" s="174">
        <v>121873</v>
      </c>
      <c r="CW7492" s="174">
        <v>5</v>
      </c>
      <c r="CX7492" s="174">
        <v>861.60419999999999</v>
      </c>
    </row>
    <row r="7493" spans="84:102" x14ac:dyDescent="0.25">
      <c r="CF7493" s="3" t="s">
        <v>3073</v>
      </c>
      <c r="CG7493" s="174">
        <v>70618</v>
      </c>
      <c r="CH7493" s="174">
        <v>1916</v>
      </c>
      <c r="CI7493" s="174">
        <v>5</v>
      </c>
      <c r="CJ7493" s="174">
        <v>861.39710000000002</v>
      </c>
      <c r="CK7493" s="174">
        <v>861.39710000000002</v>
      </c>
      <c r="CU7493" s="174">
        <v>70618</v>
      </c>
      <c r="CV7493" s="174">
        <v>1916</v>
      </c>
      <c r="CW7493" s="174">
        <v>5</v>
      </c>
      <c r="CX7493" s="174">
        <v>861.39710000000002</v>
      </c>
    </row>
    <row r="7494" spans="84:102" x14ac:dyDescent="0.25">
      <c r="CF7494" s="3" t="s">
        <v>3073</v>
      </c>
      <c r="CG7494" s="174">
        <v>65923</v>
      </c>
      <c r="CH7494" s="174">
        <v>96</v>
      </c>
      <c r="CI7494" s="174">
        <v>5</v>
      </c>
      <c r="CJ7494" s="174">
        <v>861.3587</v>
      </c>
      <c r="CK7494" s="174">
        <v>861.3587</v>
      </c>
      <c r="CU7494" s="174">
        <v>65923</v>
      </c>
      <c r="CV7494" s="174">
        <v>96</v>
      </c>
      <c r="CW7494" s="174">
        <v>5</v>
      </c>
      <c r="CX7494" s="174">
        <v>861.3587</v>
      </c>
    </row>
    <row r="7495" spans="84:102" x14ac:dyDescent="0.25">
      <c r="CF7495" s="3" t="s">
        <v>3073</v>
      </c>
      <c r="CG7495" s="174">
        <v>1058</v>
      </c>
      <c r="CH7495" s="174">
        <v>128176</v>
      </c>
      <c r="CI7495" s="174">
        <v>5</v>
      </c>
      <c r="CJ7495" s="174">
        <v>861.06460000000004</v>
      </c>
      <c r="CK7495" s="174">
        <v>861.06460000000004</v>
      </c>
      <c r="CU7495" s="174">
        <v>1058</v>
      </c>
      <c r="CV7495" s="174">
        <v>128176</v>
      </c>
      <c r="CW7495" s="174">
        <v>5</v>
      </c>
      <c r="CX7495" s="174">
        <v>861.06460000000004</v>
      </c>
    </row>
    <row r="7496" spans="84:102" x14ac:dyDescent="0.25">
      <c r="CF7496" s="3" t="s">
        <v>3073</v>
      </c>
      <c r="CG7496" s="174">
        <v>57489</v>
      </c>
      <c r="CH7496" s="174">
        <v>3492</v>
      </c>
      <c r="CI7496" s="174">
        <v>5</v>
      </c>
      <c r="CJ7496" s="174">
        <v>860.87710000000004</v>
      </c>
      <c r="CK7496" s="174">
        <v>860.87710000000004</v>
      </c>
      <c r="CU7496" s="174">
        <v>57489</v>
      </c>
      <c r="CV7496" s="174">
        <v>3492</v>
      </c>
      <c r="CW7496" s="174">
        <v>5</v>
      </c>
      <c r="CX7496" s="174">
        <v>860.87710000000004</v>
      </c>
    </row>
    <row r="7497" spans="84:102" x14ac:dyDescent="0.25">
      <c r="CF7497" s="3" t="s">
        <v>3073</v>
      </c>
      <c r="CG7497" s="174">
        <v>1325</v>
      </c>
      <c r="CH7497" s="174">
        <v>118559</v>
      </c>
      <c r="CI7497" s="174">
        <v>5</v>
      </c>
      <c r="CJ7497" s="174">
        <v>860.7595</v>
      </c>
      <c r="CK7497" s="174">
        <v>860.7595</v>
      </c>
      <c r="CU7497" s="174">
        <v>1325</v>
      </c>
      <c r="CV7497" s="174">
        <v>118559</v>
      </c>
      <c r="CW7497" s="174">
        <v>5</v>
      </c>
      <c r="CX7497" s="174">
        <v>860.7595</v>
      </c>
    </row>
    <row r="7498" spans="84:102" x14ac:dyDescent="0.25">
      <c r="CF7498" s="3" t="s">
        <v>3073</v>
      </c>
      <c r="CG7498" s="174">
        <v>3151</v>
      </c>
      <c r="CH7498" s="174">
        <v>150472</v>
      </c>
      <c r="CI7498" s="174">
        <v>5</v>
      </c>
      <c r="CJ7498" s="174">
        <v>860.75310000000002</v>
      </c>
      <c r="CK7498" s="174">
        <v>860.75310000000002</v>
      </c>
      <c r="CU7498" s="174">
        <v>3151</v>
      </c>
      <c r="CV7498" s="174">
        <v>150472</v>
      </c>
      <c r="CW7498" s="174">
        <v>5</v>
      </c>
      <c r="CX7498" s="174">
        <v>860.75310000000002</v>
      </c>
    </row>
    <row r="7499" spans="84:102" x14ac:dyDescent="0.25">
      <c r="CF7499" s="3" t="s">
        <v>3073</v>
      </c>
      <c r="CG7499" s="174">
        <v>2253</v>
      </c>
      <c r="CH7499" s="174">
        <v>19828</v>
      </c>
      <c r="CI7499" s="174">
        <v>5</v>
      </c>
      <c r="CJ7499" s="174">
        <v>860.71310000000005</v>
      </c>
      <c r="CK7499" s="174">
        <v>860.71310000000005</v>
      </c>
      <c r="CU7499" s="174">
        <v>2253</v>
      </c>
      <c r="CV7499" s="174">
        <v>19828</v>
      </c>
      <c r="CW7499" s="174">
        <v>5</v>
      </c>
      <c r="CX7499" s="174">
        <v>860.71310000000005</v>
      </c>
    </row>
    <row r="7500" spans="84:102" x14ac:dyDescent="0.25">
      <c r="CF7500" s="3" t="s">
        <v>3073</v>
      </c>
      <c r="CG7500" s="174">
        <v>623</v>
      </c>
      <c r="CH7500" s="174">
        <v>87404</v>
      </c>
      <c r="CI7500" s="174">
        <v>5</v>
      </c>
      <c r="CJ7500" s="174">
        <v>860.65830000000005</v>
      </c>
      <c r="CK7500" s="174">
        <v>860.65830000000005</v>
      </c>
      <c r="CU7500" s="174">
        <v>623</v>
      </c>
      <c r="CV7500" s="174">
        <v>87404</v>
      </c>
      <c r="CW7500" s="174">
        <v>5</v>
      </c>
      <c r="CX7500" s="174">
        <v>860.65830000000005</v>
      </c>
    </row>
    <row r="7501" spans="84:102" x14ac:dyDescent="0.25">
      <c r="CF7501" s="3" t="s">
        <v>3073</v>
      </c>
      <c r="CG7501" s="174">
        <v>2446</v>
      </c>
      <c r="CH7501" s="174">
        <v>37646</v>
      </c>
      <c r="CI7501" s="174">
        <v>5</v>
      </c>
      <c r="CJ7501" s="174">
        <v>860.56619999999998</v>
      </c>
      <c r="CK7501" s="174">
        <v>860.56619999999998</v>
      </c>
      <c r="CU7501" s="174">
        <v>2446</v>
      </c>
      <c r="CV7501" s="174">
        <v>37646</v>
      </c>
      <c r="CW7501" s="174">
        <v>5</v>
      </c>
      <c r="CX7501" s="174">
        <v>860.56619999999998</v>
      </c>
    </row>
    <row r="7502" spans="84:102" x14ac:dyDescent="0.25">
      <c r="CF7502" s="3" t="s">
        <v>3073</v>
      </c>
      <c r="CG7502" s="174">
        <v>69953</v>
      </c>
      <c r="CH7502" s="174">
        <v>243</v>
      </c>
      <c r="CI7502" s="174">
        <v>5</v>
      </c>
      <c r="CJ7502" s="174">
        <v>860.15679999999998</v>
      </c>
      <c r="CK7502" s="174">
        <v>860.15679999999998</v>
      </c>
      <c r="CU7502" s="174">
        <v>69953</v>
      </c>
      <c r="CV7502" s="174">
        <v>243</v>
      </c>
      <c r="CW7502" s="174">
        <v>5</v>
      </c>
      <c r="CX7502" s="174">
        <v>860.15679999999998</v>
      </c>
    </row>
    <row r="7503" spans="84:102" x14ac:dyDescent="0.25">
      <c r="CF7503" s="3" t="s">
        <v>3073</v>
      </c>
      <c r="CG7503" s="174">
        <v>84364</v>
      </c>
      <c r="CH7503" s="174">
        <v>458</v>
      </c>
      <c r="CI7503" s="174">
        <v>5</v>
      </c>
      <c r="CJ7503" s="174">
        <v>859.19629999999995</v>
      </c>
      <c r="CK7503" s="174">
        <v>859.19629999999995</v>
      </c>
      <c r="CU7503" s="174">
        <v>84364</v>
      </c>
      <c r="CV7503" s="174">
        <v>458</v>
      </c>
      <c r="CW7503" s="174">
        <v>5</v>
      </c>
      <c r="CX7503" s="174">
        <v>859.19629999999995</v>
      </c>
    </row>
    <row r="7504" spans="84:102" x14ac:dyDescent="0.25">
      <c r="CF7504" s="3" t="s">
        <v>3073</v>
      </c>
      <c r="CG7504" s="174">
        <v>555</v>
      </c>
      <c r="CH7504" s="174">
        <v>82801</v>
      </c>
      <c r="CI7504" s="174">
        <v>5</v>
      </c>
      <c r="CJ7504" s="174">
        <v>859.18499999999995</v>
      </c>
      <c r="CK7504" s="174">
        <v>859.18499999999995</v>
      </c>
      <c r="CU7504" s="174">
        <v>555</v>
      </c>
      <c r="CV7504" s="174">
        <v>82801</v>
      </c>
      <c r="CW7504" s="174">
        <v>5</v>
      </c>
      <c r="CX7504" s="174">
        <v>859.18499999999995</v>
      </c>
    </row>
    <row r="7505" spans="84:102" x14ac:dyDescent="0.25">
      <c r="CF7505" s="3" t="s">
        <v>3073</v>
      </c>
      <c r="CG7505" s="174">
        <v>107251</v>
      </c>
      <c r="CH7505" s="174">
        <v>866</v>
      </c>
      <c r="CI7505" s="174">
        <v>5</v>
      </c>
      <c r="CJ7505" s="174">
        <v>859.16679999999997</v>
      </c>
      <c r="CK7505" s="174">
        <v>859.16679999999997</v>
      </c>
      <c r="CU7505" s="174">
        <v>107251</v>
      </c>
      <c r="CV7505" s="174">
        <v>866</v>
      </c>
      <c r="CW7505" s="174">
        <v>5</v>
      </c>
      <c r="CX7505" s="174">
        <v>859.16679999999997</v>
      </c>
    </row>
    <row r="7506" spans="84:102" x14ac:dyDescent="0.25">
      <c r="CF7506" s="3" t="s">
        <v>3073</v>
      </c>
      <c r="CG7506" s="174">
        <v>2067</v>
      </c>
      <c r="CH7506" s="174">
        <v>158502</v>
      </c>
      <c r="CI7506" s="174">
        <v>5</v>
      </c>
      <c r="CJ7506" s="174">
        <v>858.95630000000006</v>
      </c>
      <c r="CK7506" s="174">
        <v>858.95630000000006</v>
      </c>
      <c r="CU7506" s="174">
        <v>2067</v>
      </c>
      <c r="CV7506" s="174">
        <v>158502</v>
      </c>
      <c r="CW7506" s="174">
        <v>5</v>
      </c>
      <c r="CX7506" s="174">
        <v>858.95630000000006</v>
      </c>
    </row>
    <row r="7507" spans="84:102" x14ac:dyDescent="0.25">
      <c r="CF7507" s="3" t="s">
        <v>3073</v>
      </c>
      <c r="CG7507" s="174">
        <v>1214</v>
      </c>
      <c r="CH7507" s="174">
        <v>132976</v>
      </c>
      <c r="CI7507" s="174">
        <v>5</v>
      </c>
      <c r="CJ7507" s="174">
        <v>858.77440000000001</v>
      </c>
      <c r="CK7507" s="174">
        <v>858.77440000000001</v>
      </c>
      <c r="CU7507" s="174">
        <v>1214</v>
      </c>
      <c r="CV7507" s="174">
        <v>132976</v>
      </c>
      <c r="CW7507" s="174">
        <v>5</v>
      </c>
      <c r="CX7507" s="174">
        <v>858.77440000000001</v>
      </c>
    </row>
    <row r="7508" spans="84:102" x14ac:dyDescent="0.25">
      <c r="CF7508" s="3" t="s">
        <v>3073</v>
      </c>
      <c r="CG7508" s="174">
        <v>37646</v>
      </c>
      <c r="CH7508" s="174">
        <v>2446</v>
      </c>
      <c r="CI7508" s="174">
        <v>5</v>
      </c>
      <c r="CJ7508" s="174">
        <v>858.50890000000004</v>
      </c>
      <c r="CK7508" s="174">
        <v>858.50890000000004</v>
      </c>
      <c r="CU7508" s="174">
        <v>37646</v>
      </c>
      <c r="CV7508" s="174">
        <v>2446</v>
      </c>
      <c r="CW7508" s="174">
        <v>5</v>
      </c>
      <c r="CX7508" s="174">
        <v>858.50890000000004</v>
      </c>
    </row>
    <row r="7509" spans="84:102" x14ac:dyDescent="0.25">
      <c r="CF7509" s="3" t="s">
        <v>3073</v>
      </c>
      <c r="CG7509" s="174">
        <v>1596</v>
      </c>
      <c r="CH7509" s="174">
        <v>80215</v>
      </c>
      <c r="CI7509" s="174">
        <v>5</v>
      </c>
      <c r="CJ7509" s="174">
        <v>858.34789999999998</v>
      </c>
      <c r="CK7509" s="174">
        <v>858.34789999999998</v>
      </c>
      <c r="CU7509" s="174">
        <v>1596</v>
      </c>
      <c r="CV7509" s="174">
        <v>80215</v>
      </c>
      <c r="CW7509" s="174">
        <v>5</v>
      </c>
      <c r="CX7509" s="174">
        <v>858.34789999999998</v>
      </c>
    </row>
    <row r="7510" spans="84:102" x14ac:dyDescent="0.25">
      <c r="CF7510" s="3" t="s">
        <v>3073</v>
      </c>
      <c r="CG7510" s="174">
        <v>1656</v>
      </c>
      <c r="CH7510" s="174">
        <v>70442</v>
      </c>
      <c r="CI7510" s="174">
        <v>5</v>
      </c>
      <c r="CJ7510" s="174">
        <v>858.24710000000005</v>
      </c>
      <c r="CK7510" s="174">
        <v>858.24710000000005</v>
      </c>
      <c r="CU7510" s="174">
        <v>1656</v>
      </c>
      <c r="CV7510" s="174">
        <v>70442</v>
      </c>
      <c r="CW7510" s="174">
        <v>5</v>
      </c>
      <c r="CX7510" s="174">
        <v>858.24710000000005</v>
      </c>
    </row>
    <row r="7511" spans="84:102" x14ac:dyDescent="0.25">
      <c r="CF7511" s="3" t="s">
        <v>3073</v>
      </c>
      <c r="CG7511" s="174">
        <v>615</v>
      </c>
      <c r="CH7511" s="174">
        <v>87373</v>
      </c>
      <c r="CI7511" s="174">
        <v>5</v>
      </c>
      <c r="CJ7511" s="174">
        <v>858.12850000000003</v>
      </c>
      <c r="CK7511" s="174">
        <v>858.12850000000003</v>
      </c>
      <c r="CU7511" s="174">
        <v>615</v>
      </c>
      <c r="CV7511" s="174">
        <v>87373</v>
      </c>
      <c r="CW7511" s="174">
        <v>5</v>
      </c>
      <c r="CX7511" s="174">
        <v>858.12850000000003</v>
      </c>
    </row>
    <row r="7512" spans="84:102" x14ac:dyDescent="0.25">
      <c r="CF7512" s="3" t="s">
        <v>3073</v>
      </c>
      <c r="CG7512" s="174">
        <v>72019</v>
      </c>
      <c r="CH7512" s="174">
        <v>264</v>
      </c>
      <c r="CI7512" s="174">
        <v>5</v>
      </c>
      <c r="CJ7512" s="174">
        <v>857.52059999999994</v>
      </c>
      <c r="CK7512" s="174">
        <v>857.52059999999994</v>
      </c>
      <c r="CU7512" s="174">
        <v>72019</v>
      </c>
      <c r="CV7512" s="174">
        <v>264</v>
      </c>
      <c r="CW7512" s="174">
        <v>5</v>
      </c>
      <c r="CX7512" s="174">
        <v>857.52059999999994</v>
      </c>
    </row>
    <row r="7513" spans="84:102" x14ac:dyDescent="0.25">
      <c r="CF7513" s="3" t="s">
        <v>3073</v>
      </c>
      <c r="CG7513" s="174">
        <v>286</v>
      </c>
      <c r="CH7513" s="174">
        <v>72242</v>
      </c>
      <c r="CI7513" s="174">
        <v>5</v>
      </c>
      <c r="CJ7513" s="174">
        <v>857.26829999999995</v>
      </c>
      <c r="CK7513" s="174">
        <v>857.26829999999995</v>
      </c>
      <c r="CU7513" s="174">
        <v>286</v>
      </c>
      <c r="CV7513" s="174">
        <v>72242</v>
      </c>
      <c r="CW7513" s="174">
        <v>5</v>
      </c>
      <c r="CX7513" s="174">
        <v>857.26829999999995</v>
      </c>
    </row>
    <row r="7514" spans="84:102" x14ac:dyDescent="0.25">
      <c r="CF7514" s="3" t="s">
        <v>3073</v>
      </c>
      <c r="CG7514" s="174">
        <v>122425</v>
      </c>
      <c r="CH7514" s="174">
        <v>1321</v>
      </c>
      <c r="CI7514" s="174">
        <v>5</v>
      </c>
      <c r="CJ7514" s="174">
        <v>857.26610000000005</v>
      </c>
      <c r="CK7514" s="174">
        <v>857.26610000000005</v>
      </c>
      <c r="CU7514" s="174">
        <v>122425</v>
      </c>
      <c r="CV7514" s="174">
        <v>1321</v>
      </c>
      <c r="CW7514" s="174">
        <v>5</v>
      </c>
      <c r="CX7514" s="174">
        <v>857.26610000000005</v>
      </c>
    </row>
    <row r="7515" spans="84:102" x14ac:dyDescent="0.25">
      <c r="CF7515" s="3" t="s">
        <v>3073</v>
      </c>
      <c r="CG7515" s="174">
        <v>94133</v>
      </c>
      <c r="CH7515" s="174">
        <v>695</v>
      </c>
      <c r="CI7515" s="174">
        <v>5</v>
      </c>
      <c r="CJ7515" s="174">
        <v>857.01639999999998</v>
      </c>
      <c r="CK7515" s="174">
        <v>857.01639999999998</v>
      </c>
      <c r="CU7515" s="174">
        <v>94133</v>
      </c>
      <c r="CV7515" s="174">
        <v>695</v>
      </c>
      <c r="CW7515" s="174">
        <v>5</v>
      </c>
      <c r="CX7515" s="174">
        <v>857.01639999999998</v>
      </c>
    </row>
    <row r="7516" spans="84:102" x14ac:dyDescent="0.25">
      <c r="CF7516" s="3" t="s">
        <v>3073</v>
      </c>
      <c r="CG7516" s="174">
        <v>81694</v>
      </c>
      <c r="CH7516" s="174">
        <v>442</v>
      </c>
      <c r="CI7516" s="174">
        <v>5</v>
      </c>
      <c r="CJ7516" s="174">
        <v>857.01350000000002</v>
      </c>
      <c r="CK7516" s="174">
        <v>857.01350000000002</v>
      </c>
      <c r="CU7516" s="174">
        <v>81694</v>
      </c>
      <c r="CV7516" s="174">
        <v>442</v>
      </c>
      <c r="CW7516" s="174">
        <v>5</v>
      </c>
      <c r="CX7516" s="174">
        <v>857.01350000000002</v>
      </c>
    </row>
    <row r="7517" spans="84:102" x14ac:dyDescent="0.25">
      <c r="CF7517" s="3" t="s">
        <v>3073</v>
      </c>
      <c r="CG7517" s="174">
        <v>151966</v>
      </c>
      <c r="CH7517" s="174">
        <v>3149</v>
      </c>
      <c r="CI7517" s="174">
        <v>5</v>
      </c>
      <c r="CJ7517" s="174">
        <v>856.86469999999997</v>
      </c>
      <c r="CK7517" s="174">
        <v>856.86469999999997</v>
      </c>
      <c r="CU7517" s="174">
        <v>151966</v>
      </c>
      <c r="CV7517" s="174">
        <v>3149</v>
      </c>
      <c r="CW7517" s="174">
        <v>5</v>
      </c>
      <c r="CX7517" s="174">
        <v>856.86469999999997</v>
      </c>
    </row>
    <row r="7518" spans="84:102" x14ac:dyDescent="0.25">
      <c r="CF7518" s="3" t="s">
        <v>3073</v>
      </c>
      <c r="CG7518" s="174">
        <v>1843</v>
      </c>
      <c r="CH7518" s="174">
        <v>55062</v>
      </c>
      <c r="CI7518" s="174">
        <v>5</v>
      </c>
      <c r="CJ7518" s="174">
        <v>856.65250000000003</v>
      </c>
      <c r="CK7518" s="174">
        <v>856.65250000000003</v>
      </c>
      <c r="CU7518" s="174">
        <v>1843</v>
      </c>
      <c r="CV7518" s="174">
        <v>55062</v>
      </c>
      <c r="CW7518" s="174">
        <v>5</v>
      </c>
      <c r="CX7518" s="174">
        <v>856.65250000000003</v>
      </c>
    </row>
    <row r="7519" spans="84:102" x14ac:dyDescent="0.25">
      <c r="CF7519" s="3" t="s">
        <v>3073</v>
      </c>
      <c r="CG7519" s="174">
        <v>151438</v>
      </c>
      <c r="CH7519" s="174">
        <v>3131</v>
      </c>
      <c r="CI7519" s="174">
        <v>5</v>
      </c>
      <c r="CJ7519" s="174">
        <v>856.59680000000003</v>
      </c>
      <c r="CK7519" s="174">
        <v>856.59680000000003</v>
      </c>
      <c r="CU7519" s="174">
        <v>151438</v>
      </c>
      <c r="CV7519" s="174">
        <v>3131</v>
      </c>
      <c r="CW7519" s="174">
        <v>5</v>
      </c>
      <c r="CX7519" s="174">
        <v>856.59680000000003</v>
      </c>
    </row>
    <row r="7520" spans="84:102" x14ac:dyDescent="0.25">
      <c r="CF7520" s="3" t="s">
        <v>3073</v>
      </c>
      <c r="CG7520" s="174">
        <v>2479</v>
      </c>
      <c r="CH7520" s="174">
        <v>35461</v>
      </c>
      <c r="CI7520" s="174">
        <v>5</v>
      </c>
      <c r="CJ7520" s="174">
        <v>856.56809999999996</v>
      </c>
      <c r="CK7520" s="174">
        <v>856.56809999999996</v>
      </c>
      <c r="CU7520" s="174">
        <v>2479</v>
      </c>
      <c r="CV7520" s="174">
        <v>35461</v>
      </c>
      <c r="CW7520" s="174">
        <v>5</v>
      </c>
      <c r="CX7520" s="174">
        <v>856.56809999999996</v>
      </c>
    </row>
    <row r="7521" spans="84:102" x14ac:dyDescent="0.25">
      <c r="CF7521" s="3" t="s">
        <v>3073</v>
      </c>
      <c r="CG7521" s="174">
        <v>2646</v>
      </c>
      <c r="CH7521" s="174">
        <v>48398</v>
      </c>
      <c r="CI7521" s="174">
        <v>5</v>
      </c>
      <c r="CJ7521" s="174">
        <v>856.41700000000003</v>
      </c>
      <c r="CK7521" s="174">
        <v>856.41700000000003</v>
      </c>
      <c r="CU7521" s="174">
        <v>2646</v>
      </c>
      <c r="CV7521" s="174">
        <v>48398</v>
      </c>
      <c r="CW7521" s="174">
        <v>5</v>
      </c>
      <c r="CX7521" s="174">
        <v>856.41700000000003</v>
      </c>
    </row>
    <row r="7522" spans="84:102" x14ac:dyDescent="0.25">
      <c r="CF7522" s="3" t="s">
        <v>3073</v>
      </c>
      <c r="CG7522" s="174">
        <v>567</v>
      </c>
      <c r="CH7522" s="174">
        <v>84050</v>
      </c>
      <c r="CI7522" s="174">
        <v>5</v>
      </c>
      <c r="CJ7522" s="174">
        <v>856.38710000000003</v>
      </c>
      <c r="CK7522" s="174">
        <v>856.38710000000003</v>
      </c>
      <c r="CU7522" s="174">
        <v>567</v>
      </c>
      <c r="CV7522" s="174">
        <v>84050</v>
      </c>
      <c r="CW7522" s="174">
        <v>5</v>
      </c>
      <c r="CX7522" s="174">
        <v>856.38710000000003</v>
      </c>
    </row>
    <row r="7523" spans="84:102" x14ac:dyDescent="0.25">
      <c r="CF7523" s="3" t="s">
        <v>3073</v>
      </c>
      <c r="CG7523" s="174">
        <v>629</v>
      </c>
      <c r="CH7523" s="174">
        <v>87629</v>
      </c>
      <c r="CI7523" s="174">
        <v>5</v>
      </c>
      <c r="CJ7523" s="174">
        <v>856.29319999999996</v>
      </c>
      <c r="CK7523" s="174">
        <v>856.29319999999996</v>
      </c>
      <c r="CU7523" s="174">
        <v>629</v>
      </c>
      <c r="CV7523" s="174">
        <v>87629</v>
      </c>
      <c r="CW7523" s="174">
        <v>5</v>
      </c>
      <c r="CX7523" s="174">
        <v>856.29319999999996</v>
      </c>
    </row>
    <row r="7524" spans="84:102" x14ac:dyDescent="0.25">
      <c r="CF7524" s="3" t="s">
        <v>3073</v>
      </c>
      <c r="CG7524" s="174">
        <v>177</v>
      </c>
      <c r="CH7524" s="174">
        <v>69486</v>
      </c>
      <c r="CI7524" s="174">
        <v>5</v>
      </c>
      <c r="CJ7524" s="174">
        <v>856.17650000000003</v>
      </c>
      <c r="CK7524" s="174">
        <v>856.17650000000003</v>
      </c>
      <c r="CU7524" s="174">
        <v>177</v>
      </c>
      <c r="CV7524" s="174">
        <v>69486</v>
      </c>
      <c r="CW7524" s="174">
        <v>5</v>
      </c>
      <c r="CX7524" s="174">
        <v>856.17650000000003</v>
      </c>
    </row>
    <row r="7525" spans="84:102" x14ac:dyDescent="0.25">
      <c r="CF7525" s="3" t="s">
        <v>3073</v>
      </c>
      <c r="CG7525" s="174">
        <v>78144</v>
      </c>
      <c r="CH7525" s="174">
        <v>1621</v>
      </c>
      <c r="CI7525" s="174">
        <v>5</v>
      </c>
      <c r="CJ7525" s="174">
        <v>856.08889999999997</v>
      </c>
      <c r="CK7525" s="174">
        <v>856.08889999999997</v>
      </c>
      <c r="CU7525" s="174">
        <v>78144</v>
      </c>
      <c r="CV7525" s="174">
        <v>1621</v>
      </c>
      <c r="CW7525" s="174">
        <v>5</v>
      </c>
      <c r="CX7525" s="174">
        <v>856.08889999999997</v>
      </c>
    </row>
    <row r="7526" spans="84:102" x14ac:dyDescent="0.25">
      <c r="CF7526" s="3" t="s">
        <v>3073</v>
      </c>
      <c r="CG7526" s="174">
        <v>8428</v>
      </c>
      <c r="CH7526" s="174">
        <v>2101</v>
      </c>
      <c r="CI7526" s="174">
        <v>5</v>
      </c>
      <c r="CJ7526" s="174">
        <v>856.04280000000006</v>
      </c>
      <c r="CK7526" s="174">
        <v>856.04280000000006</v>
      </c>
      <c r="CU7526" s="174">
        <v>8428</v>
      </c>
      <c r="CV7526" s="174">
        <v>2101</v>
      </c>
      <c r="CW7526" s="174">
        <v>5</v>
      </c>
      <c r="CX7526" s="174">
        <v>856.04280000000006</v>
      </c>
    </row>
    <row r="7527" spans="84:102" x14ac:dyDescent="0.25">
      <c r="CF7527" s="3" t="s">
        <v>3073</v>
      </c>
      <c r="CG7527" s="174">
        <v>897</v>
      </c>
      <c r="CH7527" s="174">
        <v>110644</v>
      </c>
      <c r="CI7527" s="174">
        <v>5</v>
      </c>
      <c r="CJ7527" s="174">
        <v>855.90340000000003</v>
      </c>
      <c r="CK7527" s="174">
        <v>855.90340000000003</v>
      </c>
      <c r="CU7527" s="174">
        <v>897</v>
      </c>
      <c r="CV7527" s="174">
        <v>110644</v>
      </c>
      <c r="CW7527" s="174">
        <v>5</v>
      </c>
      <c r="CX7527" s="174">
        <v>855.90340000000003</v>
      </c>
    </row>
    <row r="7528" spans="84:102" x14ac:dyDescent="0.25">
      <c r="CF7528" s="3" t="s">
        <v>3073</v>
      </c>
      <c r="CG7528" s="174">
        <v>1064</v>
      </c>
      <c r="CH7528" s="174">
        <v>127775</v>
      </c>
      <c r="CI7528" s="174">
        <v>5</v>
      </c>
      <c r="CJ7528" s="174">
        <v>855.86519999999996</v>
      </c>
      <c r="CK7528" s="174">
        <v>855.86519999999996</v>
      </c>
      <c r="CU7528" s="174">
        <v>1064</v>
      </c>
      <c r="CV7528" s="174">
        <v>127775</v>
      </c>
      <c r="CW7528" s="174">
        <v>5</v>
      </c>
      <c r="CX7528" s="174">
        <v>855.86519999999996</v>
      </c>
    </row>
    <row r="7529" spans="84:102" x14ac:dyDescent="0.25">
      <c r="CF7529" s="3" t="s">
        <v>3073</v>
      </c>
      <c r="CG7529" s="174">
        <v>178056</v>
      </c>
      <c r="CH7529" s="174">
        <v>3431</v>
      </c>
      <c r="CI7529" s="174">
        <v>5</v>
      </c>
      <c r="CJ7529" s="174">
        <v>855.82360000000006</v>
      </c>
      <c r="CK7529" s="174">
        <v>855.82360000000006</v>
      </c>
      <c r="CU7529" s="174">
        <v>178056</v>
      </c>
      <c r="CV7529" s="174">
        <v>3431</v>
      </c>
      <c r="CW7529" s="174">
        <v>5</v>
      </c>
      <c r="CX7529" s="174">
        <v>855.82360000000006</v>
      </c>
    </row>
    <row r="7530" spans="84:102" x14ac:dyDescent="0.25">
      <c r="CF7530" s="3" t="s">
        <v>3073</v>
      </c>
      <c r="CG7530" s="174">
        <v>151058</v>
      </c>
      <c r="CH7530" s="174">
        <v>2940</v>
      </c>
      <c r="CI7530" s="174">
        <v>5</v>
      </c>
      <c r="CJ7530" s="174">
        <v>855.74210000000005</v>
      </c>
      <c r="CK7530" s="174">
        <v>855.74210000000005</v>
      </c>
      <c r="CU7530" s="174">
        <v>151058</v>
      </c>
      <c r="CV7530" s="174">
        <v>2940</v>
      </c>
      <c r="CW7530" s="174">
        <v>5</v>
      </c>
      <c r="CX7530" s="174">
        <v>855.74210000000005</v>
      </c>
    </row>
    <row r="7531" spans="84:102" x14ac:dyDescent="0.25">
      <c r="CF7531" s="3" t="s">
        <v>3073</v>
      </c>
      <c r="CG7531" s="174">
        <v>61420</v>
      </c>
      <c r="CH7531" s="174">
        <v>26</v>
      </c>
      <c r="CI7531" s="174">
        <v>5</v>
      </c>
      <c r="CJ7531" s="174">
        <v>855.4502</v>
      </c>
      <c r="CK7531" s="174">
        <v>855.4502</v>
      </c>
      <c r="CU7531" s="174">
        <v>61420</v>
      </c>
      <c r="CV7531" s="174">
        <v>26</v>
      </c>
      <c r="CW7531" s="174">
        <v>5</v>
      </c>
      <c r="CX7531" s="174">
        <v>855.4502</v>
      </c>
    </row>
    <row r="7532" spans="84:102" x14ac:dyDescent="0.25">
      <c r="CF7532" s="3" t="s">
        <v>3073</v>
      </c>
      <c r="CG7532" s="174">
        <v>88421</v>
      </c>
      <c r="CH7532" s="174">
        <v>640</v>
      </c>
      <c r="CI7532" s="174">
        <v>5</v>
      </c>
      <c r="CJ7532" s="174">
        <v>855.35820000000001</v>
      </c>
      <c r="CK7532" s="174">
        <v>855.35820000000001</v>
      </c>
      <c r="CU7532" s="174">
        <v>88421</v>
      </c>
      <c r="CV7532" s="174">
        <v>640</v>
      </c>
      <c r="CW7532" s="174">
        <v>5</v>
      </c>
      <c r="CX7532" s="174">
        <v>855.35820000000001</v>
      </c>
    </row>
    <row r="7533" spans="84:102" x14ac:dyDescent="0.25">
      <c r="CF7533" s="3" t="s">
        <v>3073</v>
      </c>
      <c r="CG7533" s="174">
        <v>1338</v>
      </c>
      <c r="CH7533" s="174">
        <v>115625</v>
      </c>
      <c r="CI7533" s="174">
        <v>5</v>
      </c>
      <c r="CJ7533" s="174">
        <v>855.34780000000001</v>
      </c>
      <c r="CK7533" s="174">
        <v>855.34780000000001</v>
      </c>
      <c r="CU7533" s="174">
        <v>1338</v>
      </c>
      <c r="CV7533" s="174">
        <v>115625</v>
      </c>
      <c r="CW7533" s="174">
        <v>5</v>
      </c>
      <c r="CX7533" s="174">
        <v>855.34780000000001</v>
      </c>
    </row>
    <row r="7534" spans="84:102" x14ac:dyDescent="0.25">
      <c r="CF7534" s="3" t="s">
        <v>3073</v>
      </c>
      <c r="CG7534" s="174">
        <v>322</v>
      </c>
      <c r="CH7534" s="174">
        <v>73276</v>
      </c>
      <c r="CI7534" s="174">
        <v>5</v>
      </c>
      <c r="CJ7534" s="174">
        <v>854.81169999999997</v>
      </c>
      <c r="CK7534" s="174">
        <v>854.81169999999997</v>
      </c>
      <c r="CU7534" s="174">
        <v>322</v>
      </c>
      <c r="CV7534" s="174">
        <v>73276</v>
      </c>
      <c r="CW7534" s="174">
        <v>5</v>
      </c>
      <c r="CX7534" s="174">
        <v>854.81169999999997</v>
      </c>
    </row>
    <row r="7535" spans="84:102" x14ac:dyDescent="0.25">
      <c r="CF7535" s="3" t="s">
        <v>3073</v>
      </c>
      <c r="CG7535" s="174">
        <v>127844</v>
      </c>
      <c r="CH7535" s="174">
        <v>1242</v>
      </c>
      <c r="CI7535" s="174">
        <v>5</v>
      </c>
      <c r="CJ7535" s="174">
        <v>854.71950000000004</v>
      </c>
      <c r="CK7535" s="174">
        <v>854.71950000000004</v>
      </c>
      <c r="CU7535" s="174">
        <v>127844</v>
      </c>
      <c r="CV7535" s="174">
        <v>1242</v>
      </c>
      <c r="CW7535" s="174">
        <v>5</v>
      </c>
      <c r="CX7535" s="174">
        <v>854.71950000000004</v>
      </c>
    </row>
    <row r="7536" spans="84:102" x14ac:dyDescent="0.25">
      <c r="CF7536" s="3" t="s">
        <v>3073</v>
      </c>
      <c r="CG7536" s="174">
        <v>115625</v>
      </c>
      <c r="CH7536" s="174">
        <v>1338</v>
      </c>
      <c r="CI7536" s="174">
        <v>5</v>
      </c>
      <c r="CJ7536" s="174">
        <v>854.61180000000002</v>
      </c>
      <c r="CK7536" s="174">
        <v>854.61180000000002</v>
      </c>
      <c r="CU7536" s="174">
        <v>115625</v>
      </c>
      <c r="CV7536" s="174">
        <v>1338</v>
      </c>
      <c r="CW7536" s="174">
        <v>5</v>
      </c>
      <c r="CX7536" s="174">
        <v>854.61180000000002</v>
      </c>
    </row>
    <row r="7537" spans="84:102" x14ac:dyDescent="0.25">
      <c r="CF7537" s="3" t="s">
        <v>3073</v>
      </c>
      <c r="CG7537" s="174">
        <v>168094</v>
      </c>
      <c r="CH7537" s="174">
        <v>3365</v>
      </c>
      <c r="CI7537" s="174">
        <v>5</v>
      </c>
      <c r="CJ7537" s="174">
        <v>854.5557</v>
      </c>
      <c r="CK7537" s="174">
        <v>854.5557</v>
      </c>
      <c r="CU7537" s="174">
        <v>168094</v>
      </c>
      <c r="CV7537" s="174">
        <v>3365</v>
      </c>
      <c r="CW7537" s="174">
        <v>5</v>
      </c>
      <c r="CX7537" s="174">
        <v>854.5557</v>
      </c>
    </row>
    <row r="7538" spans="84:102" x14ac:dyDescent="0.25">
      <c r="CF7538" s="3" t="s">
        <v>3073</v>
      </c>
      <c r="CG7538" s="174">
        <v>58418</v>
      </c>
      <c r="CH7538" s="174">
        <v>15</v>
      </c>
      <c r="CI7538" s="174">
        <v>5</v>
      </c>
      <c r="CJ7538" s="174">
        <v>854.50540000000001</v>
      </c>
      <c r="CK7538" s="174">
        <v>854.50540000000001</v>
      </c>
      <c r="CU7538" s="174">
        <v>58418</v>
      </c>
      <c r="CV7538" s="174">
        <v>15</v>
      </c>
      <c r="CW7538" s="174">
        <v>5</v>
      </c>
      <c r="CX7538" s="174">
        <v>854.50540000000001</v>
      </c>
    </row>
    <row r="7539" spans="84:102" x14ac:dyDescent="0.25">
      <c r="CF7539" s="3" t="s">
        <v>3073</v>
      </c>
      <c r="CG7539" s="174">
        <v>2515</v>
      </c>
      <c r="CH7539" s="174">
        <v>40189</v>
      </c>
      <c r="CI7539" s="174">
        <v>5</v>
      </c>
      <c r="CJ7539" s="174">
        <v>854.40359999999998</v>
      </c>
      <c r="CK7539" s="174">
        <v>854.40359999999998</v>
      </c>
      <c r="CU7539" s="174">
        <v>2515</v>
      </c>
      <c r="CV7539" s="174">
        <v>40189</v>
      </c>
      <c r="CW7539" s="174">
        <v>5</v>
      </c>
      <c r="CX7539" s="174">
        <v>854.40359999999998</v>
      </c>
    </row>
    <row r="7540" spans="84:102" x14ac:dyDescent="0.25">
      <c r="CF7540" s="3" t="s">
        <v>3073</v>
      </c>
      <c r="CG7540" s="174">
        <v>2232</v>
      </c>
      <c r="CH7540" s="174">
        <v>19015</v>
      </c>
      <c r="CI7540" s="174">
        <v>5</v>
      </c>
      <c r="CJ7540" s="174">
        <v>854.31119999999999</v>
      </c>
      <c r="CK7540" s="174">
        <v>854.31119999999999</v>
      </c>
      <c r="CU7540" s="174">
        <v>2232</v>
      </c>
      <c r="CV7540" s="174">
        <v>19015</v>
      </c>
      <c r="CW7540" s="174">
        <v>5</v>
      </c>
      <c r="CX7540" s="174">
        <v>854.31119999999999</v>
      </c>
    </row>
    <row r="7541" spans="84:102" x14ac:dyDescent="0.25">
      <c r="CF7541" s="3" t="s">
        <v>3073</v>
      </c>
      <c r="CG7541" s="174">
        <v>163987</v>
      </c>
      <c r="CH7541" s="174">
        <v>3265</v>
      </c>
      <c r="CI7541" s="174">
        <v>5</v>
      </c>
      <c r="CJ7541" s="174">
        <v>854.23429999999996</v>
      </c>
      <c r="CK7541" s="174">
        <v>854.23429999999996</v>
      </c>
      <c r="CU7541" s="174">
        <v>163987</v>
      </c>
      <c r="CV7541" s="174">
        <v>3265</v>
      </c>
      <c r="CW7541" s="174">
        <v>5</v>
      </c>
      <c r="CX7541" s="174">
        <v>854.23429999999996</v>
      </c>
    </row>
    <row r="7542" spans="84:102" x14ac:dyDescent="0.25">
      <c r="CF7542" s="3" t="s">
        <v>3073</v>
      </c>
      <c r="CG7542" s="174">
        <v>51884</v>
      </c>
      <c r="CH7542" s="174">
        <v>1815</v>
      </c>
      <c r="CI7542" s="174">
        <v>5</v>
      </c>
      <c r="CJ7542" s="174">
        <v>854.07309999999995</v>
      </c>
      <c r="CK7542" s="174">
        <v>854.07309999999995</v>
      </c>
      <c r="CU7542" s="174">
        <v>51884</v>
      </c>
      <c r="CV7542" s="174">
        <v>1815</v>
      </c>
      <c r="CW7542" s="174">
        <v>5</v>
      </c>
      <c r="CX7542" s="174">
        <v>854.07309999999995</v>
      </c>
    </row>
    <row r="7543" spans="84:102" x14ac:dyDescent="0.25">
      <c r="CF7543" s="3" t="s">
        <v>3073</v>
      </c>
      <c r="CG7543" s="174">
        <v>63106</v>
      </c>
      <c r="CH7543" s="174">
        <v>62</v>
      </c>
      <c r="CI7543" s="174">
        <v>5</v>
      </c>
      <c r="CJ7543" s="174">
        <v>854.00239999999997</v>
      </c>
      <c r="CK7543" s="174">
        <v>854.00239999999997</v>
      </c>
      <c r="CU7543" s="174">
        <v>63106</v>
      </c>
      <c r="CV7543" s="174">
        <v>62</v>
      </c>
      <c r="CW7543" s="174">
        <v>5</v>
      </c>
      <c r="CX7543" s="174">
        <v>854.00239999999997</v>
      </c>
    </row>
    <row r="7544" spans="84:102" x14ac:dyDescent="0.25">
      <c r="CF7544" s="3" t="s">
        <v>3073</v>
      </c>
      <c r="CG7544" s="174">
        <v>155989</v>
      </c>
      <c r="CH7544" s="174">
        <v>2068</v>
      </c>
      <c r="CI7544" s="174">
        <v>5</v>
      </c>
      <c r="CJ7544" s="174">
        <v>853.99350000000004</v>
      </c>
      <c r="CK7544" s="174">
        <v>853.99350000000004</v>
      </c>
      <c r="CU7544" s="174">
        <v>155989</v>
      </c>
      <c r="CV7544" s="174">
        <v>2068</v>
      </c>
      <c r="CW7544" s="174">
        <v>5</v>
      </c>
      <c r="CX7544" s="174">
        <v>853.99350000000004</v>
      </c>
    </row>
    <row r="7545" spans="84:102" x14ac:dyDescent="0.25">
      <c r="CF7545" s="3" t="s">
        <v>3073</v>
      </c>
      <c r="CG7545" s="174">
        <v>1417</v>
      </c>
      <c r="CH7545" s="174">
        <v>103268</v>
      </c>
      <c r="CI7545" s="174">
        <v>5</v>
      </c>
      <c r="CJ7545" s="174">
        <v>853.97850000000005</v>
      </c>
      <c r="CK7545" s="174">
        <v>853.97850000000005</v>
      </c>
      <c r="CU7545" s="174">
        <v>1417</v>
      </c>
      <c r="CV7545" s="174">
        <v>103268</v>
      </c>
      <c r="CW7545" s="174">
        <v>5</v>
      </c>
      <c r="CX7545" s="174">
        <v>853.97850000000005</v>
      </c>
    </row>
    <row r="7546" spans="84:102" x14ac:dyDescent="0.25">
      <c r="CF7546" s="3" t="s">
        <v>3073</v>
      </c>
      <c r="CG7546" s="174">
        <v>103268</v>
      </c>
      <c r="CH7546" s="174">
        <v>1417</v>
      </c>
      <c r="CI7546" s="174">
        <v>5</v>
      </c>
      <c r="CJ7546" s="174">
        <v>853.88099999999997</v>
      </c>
      <c r="CK7546" s="174">
        <v>853.88099999999997</v>
      </c>
      <c r="CU7546" s="174">
        <v>103268</v>
      </c>
      <c r="CV7546" s="174">
        <v>1417</v>
      </c>
      <c r="CW7546" s="174">
        <v>5</v>
      </c>
      <c r="CX7546" s="174">
        <v>853.88099999999997</v>
      </c>
    </row>
    <row r="7547" spans="84:102" x14ac:dyDescent="0.25">
      <c r="CF7547" s="3" t="s">
        <v>3073</v>
      </c>
      <c r="CG7547" s="174">
        <v>1465</v>
      </c>
      <c r="CH7547" s="174">
        <v>95553</v>
      </c>
      <c r="CI7547" s="174">
        <v>5</v>
      </c>
      <c r="CJ7547" s="174">
        <v>853.78700000000003</v>
      </c>
      <c r="CK7547" s="174">
        <v>853.78700000000003</v>
      </c>
      <c r="CU7547" s="174">
        <v>1465</v>
      </c>
      <c r="CV7547" s="174">
        <v>95553</v>
      </c>
      <c r="CW7547" s="174">
        <v>5</v>
      </c>
      <c r="CX7547" s="174">
        <v>853.78700000000003</v>
      </c>
    </row>
    <row r="7548" spans="84:102" x14ac:dyDescent="0.25">
      <c r="CF7548" s="3" t="s">
        <v>3073</v>
      </c>
      <c r="CG7548" s="174">
        <v>48047</v>
      </c>
      <c r="CH7548" s="174">
        <v>2551</v>
      </c>
      <c r="CI7548" s="174">
        <v>5</v>
      </c>
      <c r="CJ7548" s="174">
        <v>853.76530000000002</v>
      </c>
      <c r="CK7548" s="174">
        <v>853.76530000000002</v>
      </c>
      <c r="CU7548" s="174">
        <v>48047</v>
      </c>
      <c r="CV7548" s="174">
        <v>2551</v>
      </c>
      <c r="CW7548" s="174">
        <v>5</v>
      </c>
      <c r="CX7548" s="174">
        <v>853.76530000000002</v>
      </c>
    </row>
    <row r="7549" spans="84:102" x14ac:dyDescent="0.25">
      <c r="CF7549" s="3" t="s">
        <v>3073</v>
      </c>
      <c r="CG7549" s="174">
        <v>3336</v>
      </c>
      <c r="CH7549" s="174">
        <v>164012</v>
      </c>
      <c r="CI7549" s="174">
        <v>5</v>
      </c>
      <c r="CJ7549" s="174">
        <v>853.75819999999999</v>
      </c>
      <c r="CK7549" s="174">
        <v>853.75819999999999</v>
      </c>
      <c r="CU7549" s="174">
        <v>3336</v>
      </c>
      <c r="CV7549" s="174">
        <v>164012</v>
      </c>
      <c r="CW7549" s="174">
        <v>5</v>
      </c>
      <c r="CX7549" s="174">
        <v>853.75819999999999</v>
      </c>
    </row>
    <row r="7550" spans="84:102" x14ac:dyDescent="0.25">
      <c r="CF7550" s="3" t="s">
        <v>3073</v>
      </c>
      <c r="CG7550" s="174">
        <v>1321</v>
      </c>
      <c r="CH7550" s="174">
        <v>122425</v>
      </c>
      <c r="CI7550" s="174">
        <v>5</v>
      </c>
      <c r="CJ7550" s="174">
        <v>853.73270000000002</v>
      </c>
      <c r="CK7550" s="174">
        <v>853.73270000000002</v>
      </c>
      <c r="CU7550" s="174">
        <v>1321</v>
      </c>
      <c r="CV7550" s="174">
        <v>122425</v>
      </c>
      <c r="CW7550" s="174">
        <v>5</v>
      </c>
      <c r="CX7550" s="174">
        <v>853.73270000000002</v>
      </c>
    </row>
    <row r="7551" spans="84:102" x14ac:dyDescent="0.25">
      <c r="CF7551" s="3" t="s">
        <v>3073</v>
      </c>
      <c r="CG7551" s="174">
        <v>3084</v>
      </c>
      <c r="CH7551" s="174">
        <v>144847</v>
      </c>
      <c r="CI7551" s="174">
        <v>5</v>
      </c>
      <c r="CJ7551" s="174">
        <v>853.72500000000002</v>
      </c>
      <c r="CK7551" s="174">
        <v>853.72500000000002</v>
      </c>
      <c r="CU7551" s="174">
        <v>3084</v>
      </c>
      <c r="CV7551" s="174">
        <v>144847</v>
      </c>
      <c r="CW7551" s="174">
        <v>5</v>
      </c>
      <c r="CX7551" s="174">
        <v>853.72500000000002</v>
      </c>
    </row>
    <row r="7552" spans="84:102" x14ac:dyDescent="0.25">
      <c r="CF7552" s="3" t="s">
        <v>3073</v>
      </c>
      <c r="CG7552" s="174">
        <v>103965</v>
      </c>
      <c r="CH7552" s="174">
        <v>3650</v>
      </c>
      <c r="CI7552" s="174">
        <v>5</v>
      </c>
      <c r="CJ7552" s="174">
        <v>853.55259999999998</v>
      </c>
      <c r="CK7552" s="174">
        <v>853.55259999999998</v>
      </c>
      <c r="CU7552" s="174">
        <v>103965</v>
      </c>
      <c r="CV7552" s="174">
        <v>3650</v>
      </c>
      <c r="CW7552" s="174">
        <v>5</v>
      </c>
      <c r="CX7552" s="174">
        <v>853.55259999999998</v>
      </c>
    </row>
    <row r="7553" spans="84:102" x14ac:dyDescent="0.25">
      <c r="CF7553" s="3" t="s">
        <v>3073</v>
      </c>
      <c r="CG7553" s="174">
        <v>1422</v>
      </c>
      <c r="CH7553" s="174">
        <v>103730</v>
      </c>
      <c r="CI7553" s="174">
        <v>5</v>
      </c>
      <c r="CJ7553" s="174">
        <v>853.15610000000004</v>
      </c>
      <c r="CK7553" s="174">
        <v>853.15610000000004</v>
      </c>
      <c r="CU7553" s="174">
        <v>1422</v>
      </c>
      <c r="CV7553" s="174">
        <v>103730</v>
      </c>
      <c r="CW7553" s="174">
        <v>5</v>
      </c>
      <c r="CX7553" s="174">
        <v>853.15610000000004</v>
      </c>
    </row>
    <row r="7554" spans="84:102" x14ac:dyDescent="0.25">
      <c r="CF7554" s="3" t="s">
        <v>3073</v>
      </c>
      <c r="CG7554" s="174">
        <v>109708</v>
      </c>
      <c r="CH7554" s="174">
        <v>903</v>
      </c>
      <c r="CI7554" s="174">
        <v>5</v>
      </c>
      <c r="CJ7554" s="174">
        <v>852.97</v>
      </c>
      <c r="CK7554" s="174">
        <v>852.97</v>
      </c>
      <c r="CU7554" s="174">
        <v>109708</v>
      </c>
      <c r="CV7554" s="174">
        <v>903</v>
      </c>
      <c r="CW7554" s="174">
        <v>5</v>
      </c>
      <c r="CX7554" s="174">
        <v>852.97</v>
      </c>
    </row>
    <row r="7555" spans="84:102" x14ac:dyDescent="0.25">
      <c r="CF7555" s="3" t="s">
        <v>3073</v>
      </c>
      <c r="CG7555" s="174">
        <v>19828</v>
      </c>
      <c r="CH7555" s="174">
        <v>2253</v>
      </c>
      <c r="CI7555" s="174">
        <v>5</v>
      </c>
      <c r="CJ7555" s="174">
        <v>852.95360000000005</v>
      </c>
      <c r="CK7555" s="174">
        <v>852.95360000000005</v>
      </c>
      <c r="CU7555" s="174">
        <v>19828</v>
      </c>
      <c r="CV7555" s="174">
        <v>2253</v>
      </c>
      <c r="CW7555" s="174">
        <v>5</v>
      </c>
      <c r="CX7555" s="174">
        <v>852.95360000000005</v>
      </c>
    </row>
    <row r="7556" spans="84:102" x14ac:dyDescent="0.25">
      <c r="CF7556" s="3" t="s">
        <v>3073</v>
      </c>
      <c r="CG7556" s="174">
        <v>1526</v>
      </c>
      <c r="CH7556" s="174">
        <v>85710</v>
      </c>
      <c r="CI7556" s="174">
        <v>5</v>
      </c>
      <c r="CJ7556" s="174">
        <v>852.73710000000005</v>
      </c>
      <c r="CK7556" s="174">
        <v>852.73710000000005</v>
      </c>
      <c r="CU7556" s="174">
        <v>1526</v>
      </c>
      <c r="CV7556" s="174">
        <v>85710</v>
      </c>
      <c r="CW7556" s="174">
        <v>5</v>
      </c>
      <c r="CX7556" s="174">
        <v>852.73710000000005</v>
      </c>
    </row>
    <row r="7557" spans="84:102" x14ac:dyDescent="0.25">
      <c r="CF7557" s="3" t="s">
        <v>3073</v>
      </c>
      <c r="CG7557" s="174">
        <v>1101</v>
      </c>
      <c r="CH7557" s="174">
        <v>136644</v>
      </c>
      <c r="CI7557" s="174">
        <v>5</v>
      </c>
      <c r="CJ7557" s="174">
        <v>852.73519999999996</v>
      </c>
      <c r="CK7557" s="174">
        <v>852.73519999999996</v>
      </c>
      <c r="CU7557" s="174">
        <v>1101</v>
      </c>
      <c r="CV7557" s="174">
        <v>136644</v>
      </c>
      <c r="CW7557" s="174">
        <v>5</v>
      </c>
      <c r="CX7557" s="174">
        <v>852.73519999999996</v>
      </c>
    </row>
    <row r="7558" spans="84:102" x14ac:dyDescent="0.25">
      <c r="CF7558" s="3" t="s">
        <v>3073</v>
      </c>
      <c r="CG7558" s="174">
        <v>1088</v>
      </c>
      <c r="CH7558" s="174">
        <v>136749</v>
      </c>
      <c r="CI7558" s="174">
        <v>5</v>
      </c>
      <c r="CJ7558" s="174">
        <v>852.44870000000003</v>
      </c>
      <c r="CK7558" s="174">
        <v>852.44870000000003</v>
      </c>
      <c r="CU7558" s="174">
        <v>1088</v>
      </c>
      <c r="CV7558" s="174">
        <v>136749</v>
      </c>
      <c r="CW7558" s="174">
        <v>5</v>
      </c>
      <c r="CX7558" s="174">
        <v>852.44870000000003</v>
      </c>
    </row>
    <row r="7559" spans="84:102" x14ac:dyDescent="0.25">
      <c r="CF7559" s="3" t="s">
        <v>3073</v>
      </c>
      <c r="CG7559" s="174">
        <v>947</v>
      </c>
      <c r="CH7559" s="174">
        <v>112559</v>
      </c>
      <c r="CI7559" s="174">
        <v>5</v>
      </c>
      <c r="CJ7559" s="174">
        <v>852.23509999999999</v>
      </c>
      <c r="CK7559" s="174">
        <v>852.23509999999999</v>
      </c>
      <c r="CU7559" s="174">
        <v>947</v>
      </c>
      <c r="CV7559" s="174">
        <v>112559</v>
      </c>
      <c r="CW7559" s="174">
        <v>5</v>
      </c>
      <c r="CX7559" s="174">
        <v>852.23509999999999</v>
      </c>
    </row>
    <row r="7560" spans="84:102" x14ac:dyDescent="0.25">
      <c r="CF7560" s="3" t="s">
        <v>3073</v>
      </c>
      <c r="CG7560" s="174">
        <v>469</v>
      </c>
      <c r="CH7560" s="174">
        <v>84393</v>
      </c>
      <c r="CI7560" s="174">
        <v>5</v>
      </c>
      <c r="CJ7560" s="174">
        <v>851.94479999999999</v>
      </c>
      <c r="CK7560" s="174">
        <v>851.94479999999999</v>
      </c>
      <c r="CU7560" s="174">
        <v>469</v>
      </c>
      <c r="CV7560" s="174">
        <v>84393</v>
      </c>
      <c r="CW7560" s="174">
        <v>5</v>
      </c>
      <c r="CX7560" s="174">
        <v>851.94479999999999</v>
      </c>
    </row>
    <row r="7561" spans="84:102" x14ac:dyDescent="0.25">
      <c r="CF7561" s="3" t="s">
        <v>3073</v>
      </c>
      <c r="CG7561" s="174">
        <v>65241</v>
      </c>
      <c r="CH7561" s="174">
        <v>82</v>
      </c>
      <c r="CI7561" s="174">
        <v>5</v>
      </c>
      <c r="CJ7561" s="174">
        <v>851.4579</v>
      </c>
      <c r="CK7561" s="174">
        <v>851.4579</v>
      </c>
      <c r="CU7561" s="174">
        <v>65241</v>
      </c>
      <c r="CV7561" s="174">
        <v>82</v>
      </c>
      <c r="CW7561" s="174">
        <v>5</v>
      </c>
      <c r="CX7561" s="174">
        <v>851.4579</v>
      </c>
    </row>
    <row r="7562" spans="84:102" x14ac:dyDescent="0.25">
      <c r="CF7562" s="3" t="s">
        <v>3073</v>
      </c>
      <c r="CG7562" s="174">
        <v>80212</v>
      </c>
      <c r="CH7562" s="174">
        <v>1595</v>
      </c>
      <c r="CI7562" s="174">
        <v>5</v>
      </c>
      <c r="CJ7562" s="174">
        <v>851.20659999999998</v>
      </c>
      <c r="CK7562" s="174">
        <v>851.20659999999998</v>
      </c>
      <c r="CU7562" s="174">
        <v>80212</v>
      </c>
      <c r="CV7562" s="174">
        <v>1595</v>
      </c>
      <c r="CW7562" s="174">
        <v>5</v>
      </c>
      <c r="CX7562" s="174">
        <v>851.20659999999998</v>
      </c>
    </row>
    <row r="7563" spans="84:102" x14ac:dyDescent="0.25">
      <c r="CF7563" s="3" t="s">
        <v>3073</v>
      </c>
      <c r="CG7563" s="174">
        <v>856</v>
      </c>
      <c r="CH7563" s="174">
        <v>107863</v>
      </c>
      <c r="CI7563" s="174">
        <v>5</v>
      </c>
      <c r="CJ7563" s="174">
        <v>850.98889999999994</v>
      </c>
      <c r="CK7563" s="174">
        <v>850.98889999999994</v>
      </c>
      <c r="CU7563" s="174">
        <v>856</v>
      </c>
      <c r="CV7563" s="174">
        <v>107863</v>
      </c>
      <c r="CW7563" s="174">
        <v>5</v>
      </c>
      <c r="CX7563" s="174">
        <v>850.98889999999994</v>
      </c>
    </row>
    <row r="7564" spans="84:102" x14ac:dyDescent="0.25">
      <c r="CF7564" s="3" t="s">
        <v>3073</v>
      </c>
      <c r="CG7564" s="174">
        <v>414</v>
      </c>
      <c r="CH7564" s="174">
        <v>81057</v>
      </c>
      <c r="CI7564" s="174">
        <v>5</v>
      </c>
      <c r="CJ7564" s="174">
        <v>850.92139999999995</v>
      </c>
      <c r="CK7564" s="174">
        <v>850.92139999999995</v>
      </c>
      <c r="CU7564" s="174">
        <v>414</v>
      </c>
      <c r="CV7564" s="174">
        <v>81057</v>
      </c>
      <c r="CW7564" s="174">
        <v>5</v>
      </c>
      <c r="CX7564" s="174">
        <v>850.92139999999995</v>
      </c>
    </row>
    <row r="7565" spans="84:102" x14ac:dyDescent="0.25">
      <c r="CF7565" s="3" t="s">
        <v>3073</v>
      </c>
      <c r="CG7565" s="174">
        <v>2625</v>
      </c>
      <c r="CH7565" s="174">
        <v>46132</v>
      </c>
      <c r="CI7565" s="174">
        <v>5</v>
      </c>
      <c r="CJ7565" s="174">
        <v>850.85630000000003</v>
      </c>
      <c r="CK7565" s="174">
        <v>850.85630000000003</v>
      </c>
      <c r="CU7565" s="174">
        <v>2625</v>
      </c>
      <c r="CV7565" s="174">
        <v>46132</v>
      </c>
      <c r="CW7565" s="174">
        <v>5</v>
      </c>
      <c r="CX7565" s="174">
        <v>850.85630000000003</v>
      </c>
    </row>
    <row r="7566" spans="84:102" x14ac:dyDescent="0.25">
      <c r="CF7566" s="3" t="s">
        <v>3073</v>
      </c>
      <c r="CG7566" s="174">
        <v>1131</v>
      </c>
      <c r="CH7566" s="174">
        <v>143340</v>
      </c>
      <c r="CI7566" s="174">
        <v>5</v>
      </c>
      <c r="CJ7566" s="174">
        <v>850.7971</v>
      </c>
      <c r="CK7566" s="174">
        <v>850.7971</v>
      </c>
      <c r="CU7566" s="174">
        <v>1131</v>
      </c>
      <c r="CV7566" s="174">
        <v>143340</v>
      </c>
      <c r="CW7566" s="174">
        <v>5</v>
      </c>
      <c r="CX7566" s="174">
        <v>850.7971</v>
      </c>
    </row>
    <row r="7567" spans="84:102" x14ac:dyDescent="0.25">
      <c r="CF7567" s="3" t="s">
        <v>3073</v>
      </c>
      <c r="CG7567" s="174">
        <v>237</v>
      </c>
      <c r="CH7567" s="174">
        <v>70012</v>
      </c>
      <c r="CI7567" s="174">
        <v>5</v>
      </c>
      <c r="CJ7567" s="174">
        <v>850.72699999999998</v>
      </c>
      <c r="CK7567" s="174">
        <v>850.72699999999998</v>
      </c>
      <c r="CU7567" s="174">
        <v>237</v>
      </c>
      <c r="CV7567" s="174">
        <v>70012</v>
      </c>
      <c r="CW7567" s="174">
        <v>5</v>
      </c>
      <c r="CX7567" s="174">
        <v>850.72699999999998</v>
      </c>
    </row>
    <row r="7568" spans="84:102" x14ac:dyDescent="0.25">
      <c r="CF7568" s="3" t="s">
        <v>3073</v>
      </c>
      <c r="CG7568" s="174">
        <v>2479</v>
      </c>
      <c r="CH7568" s="174">
        <v>33827</v>
      </c>
      <c r="CI7568" s="174">
        <v>5</v>
      </c>
      <c r="CJ7568" s="174">
        <v>850.00660000000005</v>
      </c>
      <c r="CK7568" s="174">
        <v>850.00660000000005</v>
      </c>
      <c r="CU7568" s="174">
        <v>2479</v>
      </c>
      <c r="CV7568" s="174">
        <v>33827</v>
      </c>
      <c r="CW7568" s="174">
        <v>5</v>
      </c>
      <c r="CX7568" s="174">
        <v>850.00660000000005</v>
      </c>
    </row>
    <row r="7569" spans="84:102" x14ac:dyDescent="0.25">
      <c r="CF7569" s="3" t="s">
        <v>3073</v>
      </c>
      <c r="CG7569" s="174">
        <v>1575</v>
      </c>
      <c r="CH7569" s="174">
        <v>80809</v>
      </c>
      <c r="CI7569" s="174">
        <v>5</v>
      </c>
      <c r="CJ7569" s="174">
        <v>849.31200000000001</v>
      </c>
      <c r="CK7569" s="174">
        <v>849.31200000000001</v>
      </c>
      <c r="CU7569" s="174">
        <v>1575</v>
      </c>
      <c r="CV7569" s="174">
        <v>80809</v>
      </c>
      <c r="CW7569" s="174">
        <v>5</v>
      </c>
      <c r="CX7569" s="174">
        <v>849.31200000000001</v>
      </c>
    </row>
    <row r="7570" spans="84:102" x14ac:dyDescent="0.25">
      <c r="CF7570" s="3" t="s">
        <v>3073</v>
      </c>
      <c r="CG7570" s="174">
        <v>1808</v>
      </c>
      <c r="CH7570" s="174">
        <v>51182</v>
      </c>
      <c r="CI7570" s="174">
        <v>5</v>
      </c>
      <c r="CJ7570" s="174">
        <v>848.86170000000004</v>
      </c>
      <c r="CK7570" s="174">
        <v>848.86170000000004</v>
      </c>
      <c r="CU7570" s="174">
        <v>1808</v>
      </c>
      <c r="CV7570" s="174">
        <v>51182</v>
      </c>
      <c r="CW7570" s="174">
        <v>5</v>
      </c>
      <c r="CX7570" s="174">
        <v>848.86170000000004</v>
      </c>
    </row>
    <row r="7571" spans="84:102" x14ac:dyDescent="0.25">
      <c r="CF7571" s="3" t="s">
        <v>3073</v>
      </c>
      <c r="CG7571" s="174">
        <v>509</v>
      </c>
      <c r="CH7571" s="174">
        <v>85482</v>
      </c>
      <c r="CI7571" s="174">
        <v>5</v>
      </c>
      <c r="CJ7571" s="174">
        <v>848.35109999999997</v>
      </c>
      <c r="CK7571" s="174">
        <v>848.35109999999997</v>
      </c>
      <c r="CU7571" s="174">
        <v>509</v>
      </c>
      <c r="CV7571" s="174">
        <v>85482</v>
      </c>
      <c r="CW7571" s="174">
        <v>5</v>
      </c>
      <c r="CX7571" s="174">
        <v>848.35109999999997</v>
      </c>
    </row>
    <row r="7572" spans="84:102" x14ac:dyDescent="0.25">
      <c r="CF7572" s="3" t="s">
        <v>3073</v>
      </c>
      <c r="CG7572" s="174">
        <v>133897</v>
      </c>
      <c r="CH7572" s="174">
        <v>1090</v>
      </c>
      <c r="CI7572" s="174">
        <v>5</v>
      </c>
      <c r="CJ7572" s="174">
        <v>848.30619999999999</v>
      </c>
      <c r="CK7572" s="174">
        <v>848.30619999999999</v>
      </c>
      <c r="CU7572" s="174">
        <v>133897</v>
      </c>
      <c r="CV7572" s="174">
        <v>1090</v>
      </c>
      <c r="CW7572" s="174">
        <v>5</v>
      </c>
      <c r="CX7572" s="174">
        <v>848.30619999999999</v>
      </c>
    </row>
    <row r="7573" spans="84:102" x14ac:dyDescent="0.25">
      <c r="CF7573" s="3" t="s">
        <v>3073</v>
      </c>
      <c r="CG7573" s="174">
        <v>1526</v>
      </c>
      <c r="CH7573" s="174">
        <v>87048</v>
      </c>
      <c r="CI7573" s="174">
        <v>5</v>
      </c>
      <c r="CJ7573" s="174">
        <v>848.0385</v>
      </c>
      <c r="CK7573" s="174">
        <v>848.0385</v>
      </c>
      <c r="CU7573" s="174">
        <v>1526</v>
      </c>
      <c r="CV7573" s="174">
        <v>87048</v>
      </c>
      <c r="CW7573" s="174">
        <v>5</v>
      </c>
      <c r="CX7573" s="174">
        <v>848.0385</v>
      </c>
    </row>
    <row r="7574" spans="84:102" x14ac:dyDescent="0.25">
      <c r="CF7574" s="3" t="s">
        <v>3073</v>
      </c>
      <c r="CG7574" s="174">
        <v>220</v>
      </c>
      <c r="CH7574" s="174">
        <v>69500</v>
      </c>
      <c r="CI7574" s="174">
        <v>5</v>
      </c>
      <c r="CJ7574" s="174">
        <v>847.68039999999996</v>
      </c>
      <c r="CK7574" s="174">
        <v>847.68039999999996</v>
      </c>
      <c r="CU7574" s="174">
        <v>220</v>
      </c>
      <c r="CV7574" s="174">
        <v>69500</v>
      </c>
      <c r="CW7574" s="174">
        <v>5</v>
      </c>
      <c r="CX7574" s="174">
        <v>847.68039999999996</v>
      </c>
    </row>
    <row r="7575" spans="84:102" x14ac:dyDescent="0.25">
      <c r="CF7575" s="3" t="s">
        <v>3073</v>
      </c>
      <c r="CG7575" s="174">
        <v>141751</v>
      </c>
      <c r="CH7575" s="174">
        <v>2736</v>
      </c>
      <c r="CI7575" s="174">
        <v>5</v>
      </c>
      <c r="CJ7575" s="174">
        <v>847.59199999999998</v>
      </c>
      <c r="CK7575" s="174">
        <v>847.59199999999998</v>
      </c>
      <c r="CU7575" s="174">
        <v>141751</v>
      </c>
      <c r="CV7575" s="174">
        <v>2736</v>
      </c>
      <c r="CW7575" s="174">
        <v>5</v>
      </c>
      <c r="CX7575" s="174">
        <v>847.59199999999998</v>
      </c>
    </row>
    <row r="7576" spans="84:102" x14ac:dyDescent="0.25">
      <c r="CF7576" s="3" t="s">
        <v>3073</v>
      </c>
      <c r="CG7576" s="174">
        <v>161724</v>
      </c>
      <c r="CH7576" s="174">
        <v>3280</v>
      </c>
      <c r="CI7576" s="174">
        <v>5</v>
      </c>
      <c r="CJ7576" s="174">
        <v>847.14949999999999</v>
      </c>
      <c r="CK7576" s="174">
        <v>847.14949999999999</v>
      </c>
      <c r="CU7576" s="174">
        <v>161724</v>
      </c>
      <c r="CV7576" s="174">
        <v>3280</v>
      </c>
      <c r="CW7576" s="174">
        <v>5</v>
      </c>
      <c r="CX7576" s="174">
        <v>847.14949999999999</v>
      </c>
    </row>
    <row r="7577" spans="84:102" x14ac:dyDescent="0.25">
      <c r="CF7577" s="3" t="s">
        <v>3073</v>
      </c>
      <c r="CG7577" s="174">
        <v>2188</v>
      </c>
      <c r="CH7577" s="174">
        <v>16554</v>
      </c>
      <c r="CI7577" s="174">
        <v>5</v>
      </c>
      <c r="CJ7577" s="174">
        <v>847.01530000000002</v>
      </c>
      <c r="CK7577" s="174">
        <v>847.01530000000002</v>
      </c>
      <c r="CU7577" s="174">
        <v>2188</v>
      </c>
      <c r="CV7577" s="174">
        <v>16554</v>
      </c>
      <c r="CW7577" s="174">
        <v>5</v>
      </c>
      <c r="CX7577" s="174">
        <v>847.01530000000002</v>
      </c>
    </row>
    <row r="7578" spans="84:102" x14ac:dyDescent="0.25">
      <c r="CF7578" s="3" t="s">
        <v>3073</v>
      </c>
      <c r="CG7578" s="174">
        <v>19009</v>
      </c>
      <c r="CH7578" s="174">
        <v>2220</v>
      </c>
      <c r="CI7578" s="174">
        <v>5</v>
      </c>
      <c r="CJ7578" s="174">
        <v>846.62099999999998</v>
      </c>
      <c r="CK7578" s="174">
        <v>846.62099999999998</v>
      </c>
      <c r="CU7578" s="174">
        <v>19009</v>
      </c>
      <c r="CV7578" s="174">
        <v>2220</v>
      </c>
      <c r="CW7578" s="174">
        <v>5</v>
      </c>
      <c r="CX7578" s="174">
        <v>846.62099999999998</v>
      </c>
    </row>
    <row r="7579" spans="84:102" x14ac:dyDescent="0.25">
      <c r="CF7579" s="3" t="s">
        <v>3073</v>
      </c>
      <c r="CG7579" s="174">
        <v>1523</v>
      </c>
      <c r="CH7579" s="174">
        <v>86894</v>
      </c>
      <c r="CI7579" s="174">
        <v>5</v>
      </c>
      <c r="CJ7579" s="174">
        <v>846.49210000000005</v>
      </c>
      <c r="CK7579" s="174">
        <v>846.49210000000005</v>
      </c>
      <c r="CU7579" s="174">
        <v>1523</v>
      </c>
      <c r="CV7579" s="174">
        <v>86894</v>
      </c>
      <c r="CW7579" s="174">
        <v>5</v>
      </c>
      <c r="CX7579" s="174">
        <v>846.49210000000005</v>
      </c>
    </row>
    <row r="7580" spans="84:102" x14ac:dyDescent="0.25">
      <c r="CF7580" s="3" t="s">
        <v>3073</v>
      </c>
      <c r="CG7580" s="174">
        <v>2427</v>
      </c>
      <c r="CH7580" s="174">
        <v>31856</v>
      </c>
      <c r="CI7580" s="174">
        <v>5</v>
      </c>
      <c r="CJ7580" s="174">
        <v>846.44730000000004</v>
      </c>
      <c r="CK7580" s="174">
        <v>846.44730000000004</v>
      </c>
      <c r="CU7580" s="174">
        <v>2427</v>
      </c>
      <c r="CV7580" s="174">
        <v>31856</v>
      </c>
      <c r="CW7580" s="174">
        <v>5</v>
      </c>
      <c r="CX7580" s="174">
        <v>846.44730000000004</v>
      </c>
    </row>
    <row r="7581" spans="84:102" x14ac:dyDescent="0.25">
      <c r="CF7581" s="3" t="s">
        <v>3073</v>
      </c>
      <c r="CG7581" s="174">
        <v>2314</v>
      </c>
      <c r="CH7581" s="174">
        <v>25257</v>
      </c>
      <c r="CI7581" s="174">
        <v>5</v>
      </c>
      <c r="CJ7581" s="174">
        <v>846.35829999999999</v>
      </c>
      <c r="CK7581" s="174">
        <v>846.35829999999999</v>
      </c>
      <c r="CU7581" s="174">
        <v>2314</v>
      </c>
      <c r="CV7581" s="174">
        <v>25257</v>
      </c>
      <c r="CW7581" s="174">
        <v>5</v>
      </c>
      <c r="CX7581" s="174">
        <v>846.35829999999999</v>
      </c>
    </row>
    <row r="7582" spans="84:102" x14ac:dyDescent="0.25">
      <c r="CF7582" s="3" t="s">
        <v>3073</v>
      </c>
      <c r="CG7582" s="174">
        <v>136764</v>
      </c>
      <c r="CH7582" s="174">
        <v>1089</v>
      </c>
      <c r="CI7582" s="174">
        <v>5</v>
      </c>
      <c r="CJ7582" s="174">
        <v>846.327</v>
      </c>
      <c r="CK7582" s="174">
        <v>846.327</v>
      </c>
      <c r="CU7582" s="174">
        <v>136764</v>
      </c>
      <c r="CV7582" s="174">
        <v>1089</v>
      </c>
      <c r="CW7582" s="174">
        <v>5</v>
      </c>
      <c r="CX7582" s="174">
        <v>846.327</v>
      </c>
    </row>
    <row r="7583" spans="84:102" x14ac:dyDescent="0.25">
      <c r="CF7583" s="3" t="s">
        <v>3073</v>
      </c>
      <c r="CG7583" s="174">
        <v>81681</v>
      </c>
      <c r="CH7583" s="174">
        <v>1920</v>
      </c>
      <c r="CI7583" s="174">
        <v>5</v>
      </c>
      <c r="CJ7583" s="174">
        <v>846.22670000000005</v>
      </c>
      <c r="CK7583" s="174">
        <v>846.22670000000005</v>
      </c>
      <c r="CU7583" s="174">
        <v>81681</v>
      </c>
      <c r="CV7583" s="174">
        <v>1920</v>
      </c>
      <c r="CW7583" s="174">
        <v>5</v>
      </c>
      <c r="CX7583" s="174">
        <v>846.22670000000005</v>
      </c>
    </row>
    <row r="7584" spans="84:102" x14ac:dyDescent="0.25">
      <c r="CF7584" s="3" t="s">
        <v>3073</v>
      </c>
      <c r="CG7584" s="174">
        <v>3235</v>
      </c>
      <c r="CH7584" s="174">
        <v>159734</v>
      </c>
      <c r="CI7584" s="174">
        <v>5</v>
      </c>
      <c r="CJ7584" s="174">
        <v>846.22310000000004</v>
      </c>
      <c r="CK7584" s="174">
        <v>846.22310000000004</v>
      </c>
      <c r="CU7584" s="174">
        <v>3235</v>
      </c>
      <c r="CV7584" s="174">
        <v>159734</v>
      </c>
      <c r="CW7584" s="174">
        <v>5</v>
      </c>
      <c r="CX7584" s="174">
        <v>846.22310000000004</v>
      </c>
    </row>
    <row r="7585" spans="84:102" x14ac:dyDescent="0.25">
      <c r="CF7585" s="3" t="s">
        <v>3073</v>
      </c>
      <c r="CG7585" s="174">
        <v>3676</v>
      </c>
      <c r="CH7585" s="174">
        <v>119098</v>
      </c>
      <c r="CI7585" s="174">
        <v>5</v>
      </c>
      <c r="CJ7585" s="174">
        <v>846.21630000000005</v>
      </c>
      <c r="CK7585" s="174">
        <v>846.21630000000005</v>
      </c>
      <c r="CU7585" s="174">
        <v>3676</v>
      </c>
      <c r="CV7585" s="174">
        <v>119098</v>
      </c>
      <c r="CW7585" s="174">
        <v>5</v>
      </c>
      <c r="CX7585" s="174">
        <v>846.21630000000005</v>
      </c>
    </row>
    <row r="7586" spans="84:102" x14ac:dyDescent="0.25">
      <c r="CF7586" s="3" t="s">
        <v>3073</v>
      </c>
      <c r="CG7586" s="174">
        <v>106925</v>
      </c>
      <c r="CH7586" s="174">
        <v>885</v>
      </c>
      <c r="CI7586" s="174">
        <v>5</v>
      </c>
      <c r="CJ7586" s="174">
        <v>845.98239999999998</v>
      </c>
      <c r="CK7586" s="174">
        <v>845.98239999999998</v>
      </c>
      <c r="CU7586" s="174">
        <v>106925</v>
      </c>
      <c r="CV7586" s="174">
        <v>885</v>
      </c>
      <c r="CW7586" s="174">
        <v>5</v>
      </c>
      <c r="CX7586" s="174">
        <v>845.98239999999998</v>
      </c>
    </row>
    <row r="7587" spans="84:102" x14ac:dyDescent="0.25">
      <c r="CF7587" s="3" t="s">
        <v>3073</v>
      </c>
      <c r="CG7587" s="174">
        <v>477</v>
      </c>
      <c r="CH7587" s="174">
        <v>83343</v>
      </c>
      <c r="CI7587" s="174">
        <v>5</v>
      </c>
      <c r="CJ7587" s="174">
        <v>845.39149999999995</v>
      </c>
      <c r="CK7587" s="174">
        <v>845.39149999999995</v>
      </c>
      <c r="CU7587" s="174">
        <v>477</v>
      </c>
      <c r="CV7587" s="174">
        <v>83343</v>
      </c>
      <c r="CW7587" s="174">
        <v>5</v>
      </c>
      <c r="CX7587" s="174">
        <v>845.39149999999995</v>
      </c>
    </row>
    <row r="7588" spans="84:102" x14ac:dyDescent="0.25">
      <c r="CF7588" s="3" t="s">
        <v>3073</v>
      </c>
      <c r="CG7588" s="174">
        <v>3179</v>
      </c>
      <c r="CH7588" s="174">
        <v>152134</v>
      </c>
      <c r="CI7588" s="174">
        <v>5</v>
      </c>
      <c r="CJ7588" s="174">
        <v>845.10599999999999</v>
      </c>
      <c r="CK7588" s="174">
        <v>845.10599999999999</v>
      </c>
      <c r="CU7588" s="174">
        <v>3179</v>
      </c>
      <c r="CV7588" s="174">
        <v>152134</v>
      </c>
      <c r="CW7588" s="174">
        <v>5</v>
      </c>
      <c r="CX7588" s="174">
        <v>845.10599999999999</v>
      </c>
    </row>
    <row r="7589" spans="84:102" x14ac:dyDescent="0.25">
      <c r="CF7589" s="3" t="s">
        <v>3073</v>
      </c>
      <c r="CG7589" s="174">
        <v>24498</v>
      </c>
      <c r="CH7589" s="174">
        <v>2348</v>
      </c>
      <c r="CI7589" s="174">
        <v>5</v>
      </c>
      <c r="CJ7589" s="174">
        <v>845.09410000000003</v>
      </c>
      <c r="CK7589" s="174">
        <v>845.09410000000003</v>
      </c>
      <c r="CU7589" s="174">
        <v>24498</v>
      </c>
      <c r="CV7589" s="174">
        <v>2348</v>
      </c>
      <c r="CW7589" s="174">
        <v>5</v>
      </c>
      <c r="CX7589" s="174">
        <v>845.09410000000003</v>
      </c>
    </row>
    <row r="7590" spans="84:102" x14ac:dyDescent="0.25">
      <c r="CF7590" s="3" t="s">
        <v>3073</v>
      </c>
      <c r="CG7590" s="174">
        <v>76764</v>
      </c>
      <c r="CH7590" s="174">
        <v>1611</v>
      </c>
      <c r="CI7590" s="174">
        <v>5</v>
      </c>
      <c r="CJ7590" s="174">
        <v>845.08849999999995</v>
      </c>
      <c r="CK7590" s="174">
        <v>845.08849999999995</v>
      </c>
      <c r="CU7590" s="174">
        <v>76764</v>
      </c>
      <c r="CV7590" s="174">
        <v>1611</v>
      </c>
      <c r="CW7590" s="174">
        <v>5</v>
      </c>
      <c r="CX7590" s="174">
        <v>845.08849999999995</v>
      </c>
    </row>
    <row r="7591" spans="84:102" x14ac:dyDescent="0.25">
      <c r="CF7591" s="3" t="s">
        <v>3073</v>
      </c>
      <c r="CG7591" s="174">
        <v>103973</v>
      </c>
      <c r="CH7591" s="174">
        <v>794</v>
      </c>
      <c r="CI7591" s="174">
        <v>5</v>
      </c>
      <c r="CJ7591" s="174">
        <v>844.78499999999997</v>
      </c>
      <c r="CK7591" s="174">
        <v>844.78499999999997</v>
      </c>
      <c r="CU7591" s="174">
        <v>103973</v>
      </c>
      <c r="CV7591" s="174">
        <v>794</v>
      </c>
      <c r="CW7591" s="174">
        <v>5</v>
      </c>
      <c r="CX7591" s="174">
        <v>844.78499999999997</v>
      </c>
    </row>
    <row r="7592" spans="84:102" x14ac:dyDescent="0.25">
      <c r="CF7592" s="3" t="s">
        <v>3073</v>
      </c>
      <c r="CG7592" s="174">
        <v>84482</v>
      </c>
      <c r="CH7592" s="174">
        <v>504</v>
      </c>
      <c r="CI7592" s="174">
        <v>5</v>
      </c>
      <c r="CJ7592" s="174">
        <v>844.47439999999995</v>
      </c>
      <c r="CK7592" s="174">
        <v>844.47439999999995</v>
      </c>
      <c r="CU7592" s="174">
        <v>84482</v>
      </c>
      <c r="CV7592" s="174">
        <v>504</v>
      </c>
      <c r="CW7592" s="174">
        <v>5</v>
      </c>
      <c r="CX7592" s="174">
        <v>844.47439999999995</v>
      </c>
    </row>
    <row r="7593" spans="84:102" x14ac:dyDescent="0.25">
      <c r="CF7593" s="3" t="s">
        <v>3073</v>
      </c>
      <c r="CG7593" s="174">
        <v>90931</v>
      </c>
      <c r="CH7593" s="174">
        <v>684</v>
      </c>
      <c r="CI7593" s="174">
        <v>5</v>
      </c>
      <c r="CJ7593" s="174">
        <v>844.45939999999996</v>
      </c>
      <c r="CK7593" s="174">
        <v>844.45939999999996</v>
      </c>
      <c r="CU7593" s="174">
        <v>90931</v>
      </c>
      <c r="CV7593" s="174">
        <v>684</v>
      </c>
      <c r="CW7593" s="174">
        <v>5</v>
      </c>
      <c r="CX7593" s="174">
        <v>844.45939999999996</v>
      </c>
    </row>
    <row r="7594" spans="84:102" x14ac:dyDescent="0.25">
      <c r="CF7594" s="3" t="s">
        <v>3073</v>
      </c>
      <c r="CG7594" s="174">
        <v>36524</v>
      </c>
      <c r="CH7594" s="174">
        <v>2448</v>
      </c>
      <c r="CI7594" s="174">
        <v>5</v>
      </c>
      <c r="CJ7594" s="174">
        <v>844.25490000000002</v>
      </c>
      <c r="CK7594" s="174">
        <v>844.25490000000002</v>
      </c>
      <c r="CU7594" s="174">
        <v>36524</v>
      </c>
      <c r="CV7594" s="174">
        <v>2448</v>
      </c>
      <c r="CW7594" s="174">
        <v>5</v>
      </c>
      <c r="CX7594" s="174">
        <v>844.25490000000002</v>
      </c>
    </row>
    <row r="7595" spans="84:102" x14ac:dyDescent="0.25">
      <c r="CF7595" s="3" t="s">
        <v>3073</v>
      </c>
      <c r="CG7595" s="174">
        <v>1565</v>
      </c>
      <c r="CH7595" s="174">
        <v>82775</v>
      </c>
      <c r="CI7595" s="174">
        <v>5</v>
      </c>
      <c r="CJ7595" s="174">
        <v>844.20950000000005</v>
      </c>
      <c r="CK7595" s="174">
        <v>844.20950000000005</v>
      </c>
      <c r="CU7595" s="174">
        <v>1565</v>
      </c>
      <c r="CV7595" s="174">
        <v>82775</v>
      </c>
      <c r="CW7595" s="174">
        <v>5</v>
      </c>
      <c r="CX7595" s="174">
        <v>844.20950000000005</v>
      </c>
    </row>
    <row r="7596" spans="84:102" x14ac:dyDescent="0.25">
      <c r="CF7596" s="3" t="s">
        <v>3073</v>
      </c>
      <c r="CG7596" s="174">
        <v>451</v>
      </c>
      <c r="CH7596" s="174">
        <v>83979</v>
      </c>
      <c r="CI7596" s="174">
        <v>5</v>
      </c>
      <c r="CJ7596" s="174">
        <v>844.10310000000004</v>
      </c>
      <c r="CK7596" s="174">
        <v>844.10310000000004</v>
      </c>
      <c r="CU7596" s="174">
        <v>451</v>
      </c>
      <c r="CV7596" s="174">
        <v>83979</v>
      </c>
      <c r="CW7596" s="174">
        <v>5</v>
      </c>
      <c r="CX7596" s="174">
        <v>844.10310000000004</v>
      </c>
    </row>
    <row r="7597" spans="84:102" x14ac:dyDescent="0.25">
      <c r="CF7597" s="3" t="s">
        <v>3073</v>
      </c>
      <c r="CG7597" s="174">
        <v>1438</v>
      </c>
      <c r="CH7597" s="174">
        <v>103984</v>
      </c>
      <c r="CI7597" s="174">
        <v>5</v>
      </c>
      <c r="CJ7597" s="174">
        <v>843.90020000000004</v>
      </c>
      <c r="CK7597" s="174">
        <v>843.90020000000004</v>
      </c>
      <c r="CU7597" s="174">
        <v>1438</v>
      </c>
      <c r="CV7597" s="174">
        <v>103984</v>
      </c>
      <c r="CW7597" s="174">
        <v>5</v>
      </c>
      <c r="CX7597" s="174">
        <v>843.90020000000004</v>
      </c>
    </row>
    <row r="7598" spans="84:102" x14ac:dyDescent="0.25">
      <c r="CF7598" s="3" t="s">
        <v>3073</v>
      </c>
      <c r="CG7598" s="174">
        <v>149840</v>
      </c>
      <c r="CH7598" s="174">
        <v>2850</v>
      </c>
      <c r="CI7598" s="174">
        <v>5</v>
      </c>
      <c r="CJ7598" s="174">
        <v>843.80399999999997</v>
      </c>
      <c r="CK7598" s="174">
        <v>843.80399999999997</v>
      </c>
      <c r="CU7598" s="174">
        <v>149840</v>
      </c>
      <c r="CV7598" s="174">
        <v>2850</v>
      </c>
      <c r="CW7598" s="174">
        <v>5</v>
      </c>
      <c r="CX7598" s="174">
        <v>843.80399999999997</v>
      </c>
    </row>
    <row r="7599" spans="84:102" x14ac:dyDescent="0.25">
      <c r="CF7599" s="3" t="s">
        <v>3073</v>
      </c>
      <c r="CG7599" s="174">
        <v>663</v>
      </c>
      <c r="CH7599" s="174">
        <v>92462</v>
      </c>
      <c r="CI7599" s="174">
        <v>5</v>
      </c>
      <c r="CJ7599" s="174">
        <v>843.70450000000005</v>
      </c>
      <c r="CK7599" s="174">
        <v>843.70450000000005</v>
      </c>
      <c r="CU7599" s="174">
        <v>663</v>
      </c>
      <c r="CV7599" s="174">
        <v>92462</v>
      </c>
      <c r="CW7599" s="174">
        <v>5</v>
      </c>
      <c r="CX7599" s="174">
        <v>843.70450000000005</v>
      </c>
    </row>
    <row r="7600" spans="84:102" x14ac:dyDescent="0.25">
      <c r="CF7600" s="3" t="s">
        <v>3073</v>
      </c>
      <c r="CG7600" s="174">
        <v>1827</v>
      </c>
      <c r="CH7600" s="174">
        <v>50421</v>
      </c>
      <c r="CI7600" s="174">
        <v>5</v>
      </c>
      <c r="CJ7600" s="174">
        <v>843.61869999999999</v>
      </c>
      <c r="CK7600" s="174">
        <v>843.61869999999999</v>
      </c>
      <c r="CU7600" s="174">
        <v>1827</v>
      </c>
      <c r="CV7600" s="174">
        <v>50421</v>
      </c>
      <c r="CW7600" s="174">
        <v>5</v>
      </c>
      <c r="CX7600" s="174">
        <v>843.61869999999999</v>
      </c>
    </row>
    <row r="7601" spans="84:102" x14ac:dyDescent="0.25">
      <c r="CF7601" s="3" t="s">
        <v>3073</v>
      </c>
      <c r="CG7601" s="174">
        <v>51840</v>
      </c>
      <c r="CH7601" s="174">
        <v>3489</v>
      </c>
      <c r="CI7601" s="174">
        <v>5</v>
      </c>
      <c r="CJ7601" s="174">
        <v>843.5453</v>
      </c>
      <c r="CK7601" s="174">
        <v>843.5453</v>
      </c>
      <c r="CU7601" s="174">
        <v>51840</v>
      </c>
      <c r="CV7601" s="174">
        <v>3489</v>
      </c>
      <c r="CW7601" s="174">
        <v>5</v>
      </c>
      <c r="CX7601" s="174">
        <v>843.5453</v>
      </c>
    </row>
    <row r="7602" spans="84:102" x14ac:dyDescent="0.25">
      <c r="CF7602" s="3" t="s">
        <v>3073</v>
      </c>
      <c r="CG7602" s="174">
        <v>2448</v>
      </c>
      <c r="CH7602" s="174">
        <v>36524</v>
      </c>
      <c r="CI7602" s="174">
        <v>5</v>
      </c>
      <c r="CJ7602" s="174">
        <v>843.44709999999998</v>
      </c>
      <c r="CK7602" s="174">
        <v>843.44709999999998</v>
      </c>
      <c r="CU7602" s="174">
        <v>2448</v>
      </c>
      <c r="CV7602" s="174">
        <v>36524</v>
      </c>
      <c r="CW7602" s="174">
        <v>5</v>
      </c>
      <c r="CX7602" s="174">
        <v>843.44709999999998</v>
      </c>
    </row>
    <row r="7603" spans="84:102" x14ac:dyDescent="0.25">
      <c r="CF7603" s="3" t="s">
        <v>3073</v>
      </c>
      <c r="CG7603" s="174">
        <v>1978</v>
      </c>
      <c r="CH7603" s="174">
        <v>96315</v>
      </c>
      <c r="CI7603" s="174">
        <v>5</v>
      </c>
      <c r="CJ7603" s="174">
        <v>843.38710000000003</v>
      </c>
      <c r="CK7603" s="174">
        <v>843.38710000000003</v>
      </c>
      <c r="CU7603" s="174">
        <v>1978</v>
      </c>
      <c r="CV7603" s="174">
        <v>96315</v>
      </c>
      <c r="CW7603" s="174">
        <v>5</v>
      </c>
      <c r="CX7603" s="174">
        <v>843.38710000000003</v>
      </c>
    </row>
    <row r="7604" spans="84:102" x14ac:dyDescent="0.25">
      <c r="CF7604" s="3" t="s">
        <v>3073</v>
      </c>
      <c r="CG7604" s="174">
        <v>2654</v>
      </c>
      <c r="CH7604" s="174">
        <v>49797</v>
      </c>
      <c r="CI7604" s="174">
        <v>5</v>
      </c>
      <c r="CJ7604" s="174">
        <v>843.3537</v>
      </c>
      <c r="CK7604" s="174">
        <v>843.3537</v>
      </c>
      <c r="CU7604" s="174">
        <v>2654</v>
      </c>
      <c r="CV7604" s="174">
        <v>49797</v>
      </c>
      <c r="CW7604" s="174">
        <v>5</v>
      </c>
      <c r="CX7604" s="174">
        <v>843.3537</v>
      </c>
    </row>
    <row r="7605" spans="84:102" x14ac:dyDescent="0.25">
      <c r="CF7605" s="3" t="s">
        <v>3073</v>
      </c>
      <c r="CG7605" s="174">
        <v>126926</v>
      </c>
      <c r="CH7605" s="174">
        <v>2675</v>
      </c>
      <c r="CI7605" s="174">
        <v>5</v>
      </c>
      <c r="CJ7605" s="174">
        <v>843.29269999999997</v>
      </c>
      <c r="CK7605" s="174">
        <v>843.29269999999997</v>
      </c>
      <c r="CU7605" s="174">
        <v>126926</v>
      </c>
      <c r="CV7605" s="174">
        <v>2675</v>
      </c>
      <c r="CW7605" s="174">
        <v>5</v>
      </c>
      <c r="CX7605" s="174">
        <v>843.29269999999997</v>
      </c>
    </row>
    <row r="7606" spans="84:102" x14ac:dyDescent="0.25">
      <c r="CF7606" s="3" t="s">
        <v>3073</v>
      </c>
      <c r="CG7606" s="174">
        <v>71126</v>
      </c>
      <c r="CH7606" s="174">
        <v>260</v>
      </c>
      <c r="CI7606" s="174">
        <v>5</v>
      </c>
      <c r="CJ7606" s="174">
        <v>843.02700000000004</v>
      </c>
      <c r="CK7606" s="174">
        <v>843.02700000000004</v>
      </c>
      <c r="CU7606" s="174">
        <v>71126</v>
      </c>
      <c r="CV7606" s="174">
        <v>260</v>
      </c>
      <c r="CW7606" s="174">
        <v>5</v>
      </c>
      <c r="CX7606" s="174">
        <v>843.02700000000004</v>
      </c>
    </row>
    <row r="7607" spans="84:102" x14ac:dyDescent="0.25">
      <c r="CF7607" s="3" t="s">
        <v>3073</v>
      </c>
      <c r="CG7607" s="174">
        <v>87350</v>
      </c>
      <c r="CH7607" s="174">
        <v>614</v>
      </c>
      <c r="CI7607" s="174">
        <v>5</v>
      </c>
      <c r="CJ7607" s="174">
        <v>842.89260000000002</v>
      </c>
      <c r="CK7607" s="174">
        <v>842.89260000000002</v>
      </c>
      <c r="CU7607" s="174">
        <v>87350</v>
      </c>
      <c r="CV7607" s="174">
        <v>614</v>
      </c>
      <c r="CW7607" s="174">
        <v>5</v>
      </c>
      <c r="CX7607" s="174">
        <v>842.89260000000002</v>
      </c>
    </row>
    <row r="7608" spans="84:102" x14ac:dyDescent="0.25">
      <c r="CF7608" s="3" t="s">
        <v>3073</v>
      </c>
      <c r="CG7608" s="174">
        <v>76990</v>
      </c>
      <c r="CH7608" s="174">
        <v>356</v>
      </c>
      <c r="CI7608" s="174">
        <v>5</v>
      </c>
      <c r="CJ7608" s="174">
        <v>842.64400000000001</v>
      </c>
      <c r="CK7608" s="174">
        <v>842.64400000000001</v>
      </c>
      <c r="CU7608" s="174">
        <v>76990</v>
      </c>
      <c r="CV7608" s="174">
        <v>356</v>
      </c>
      <c r="CW7608" s="174">
        <v>5</v>
      </c>
      <c r="CX7608" s="174">
        <v>842.64400000000001</v>
      </c>
    </row>
    <row r="7609" spans="84:102" x14ac:dyDescent="0.25">
      <c r="CF7609" s="3" t="s">
        <v>3073</v>
      </c>
      <c r="CG7609" s="174">
        <v>51408</v>
      </c>
      <c r="CH7609" s="174">
        <v>1829</v>
      </c>
      <c r="CI7609" s="174">
        <v>5</v>
      </c>
      <c r="CJ7609" s="174">
        <v>842.41110000000003</v>
      </c>
      <c r="CK7609" s="174">
        <v>842.41110000000003</v>
      </c>
      <c r="CU7609" s="174">
        <v>51408</v>
      </c>
      <c r="CV7609" s="174">
        <v>1829</v>
      </c>
      <c r="CW7609" s="174">
        <v>5</v>
      </c>
      <c r="CX7609" s="174">
        <v>842.41110000000003</v>
      </c>
    </row>
    <row r="7610" spans="84:102" x14ac:dyDescent="0.25">
      <c r="CF7610" s="3" t="s">
        <v>3073</v>
      </c>
      <c r="CG7610" s="174">
        <v>849</v>
      </c>
      <c r="CH7610" s="174">
        <v>105473</v>
      </c>
      <c r="CI7610" s="174">
        <v>5</v>
      </c>
      <c r="CJ7610" s="174">
        <v>842.26279999999997</v>
      </c>
      <c r="CK7610" s="174">
        <v>842.26279999999997</v>
      </c>
      <c r="CU7610" s="174">
        <v>849</v>
      </c>
      <c r="CV7610" s="174">
        <v>105473</v>
      </c>
      <c r="CW7610" s="174">
        <v>5</v>
      </c>
      <c r="CX7610" s="174">
        <v>842.26279999999997</v>
      </c>
    </row>
    <row r="7611" spans="84:102" x14ac:dyDescent="0.25">
      <c r="CF7611" s="3" t="s">
        <v>3073</v>
      </c>
      <c r="CG7611" s="174">
        <v>86584</v>
      </c>
      <c r="CH7611" s="174">
        <v>3575</v>
      </c>
      <c r="CI7611" s="174">
        <v>5</v>
      </c>
      <c r="CJ7611" s="174">
        <v>842.24080000000004</v>
      </c>
      <c r="CK7611" s="174">
        <v>842.24080000000004</v>
      </c>
      <c r="CU7611" s="174">
        <v>86584</v>
      </c>
      <c r="CV7611" s="174">
        <v>3575</v>
      </c>
      <c r="CW7611" s="174">
        <v>5</v>
      </c>
      <c r="CX7611" s="174">
        <v>842.24080000000004</v>
      </c>
    </row>
    <row r="7612" spans="84:102" x14ac:dyDescent="0.25">
      <c r="CF7612" s="3" t="s">
        <v>3073</v>
      </c>
      <c r="CG7612" s="174">
        <v>160605</v>
      </c>
      <c r="CH7612" s="174">
        <v>3237</v>
      </c>
      <c r="CI7612" s="174">
        <v>5</v>
      </c>
      <c r="CJ7612" s="174">
        <v>842.13130000000001</v>
      </c>
      <c r="CK7612" s="174">
        <v>842.13130000000001</v>
      </c>
      <c r="CU7612" s="174">
        <v>160605</v>
      </c>
      <c r="CV7612" s="174">
        <v>3237</v>
      </c>
      <c r="CW7612" s="174">
        <v>5</v>
      </c>
      <c r="CX7612" s="174">
        <v>842.13130000000001</v>
      </c>
    </row>
    <row r="7613" spans="84:102" x14ac:dyDescent="0.25">
      <c r="CF7613" s="3" t="s">
        <v>3073</v>
      </c>
      <c r="CG7613" s="174">
        <v>146684</v>
      </c>
      <c r="CH7613" s="174">
        <v>2789</v>
      </c>
      <c r="CI7613" s="174">
        <v>5</v>
      </c>
      <c r="CJ7613" s="174">
        <v>842.06290000000001</v>
      </c>
      <c r="CK7613" s="174">
        <v>842.06290000000001</v>
      </c>
      <c r="CU7613" s="174">
        <v>146684</v>
      </c>
      <c r="CV7613" s="174">
        <v>2789</v>
      </c>
      <c r="CW7613" s="174">
        <v>5</v>
      </c>
      <c r="CX7613" s="174">
        <v>842.06290000000001</v>
      </c>
    </row>
    <row r="7614" spans="84:102" x14ac:dyDescent="0.25">
      <c r="CF7614" s="3" t="s">
        <v>3073</v>
      </c>
      <c r="CG7614" s="174">
        <v>16565</v>
      </c>
      <c r="CH7614" s="174">
        <v>2192</v>
      </c>
      <c r="CI7614" s="174">
        <v>5</v>
      </c>
      <c r="CJ7614" s="174">
        <v>841.59860000000003</v>
      </c>
      <c r="CK7614" s="174">
        <v>841.59860000000003</v>
      </c>
      <c r="CU7614" s="174">
        <v>16565</v>
      </c>
      <c r="CV7614" s="174">
        <v>2192</v>
      </c>
      <c r="CW7614" s="174">
        <v>5</v>
      </c>
      <c r="CX7614" s="174">
        <v>841.59860000000003</v>
      </c>
    </row>
    <row r="7615" spans="84:102" x14ac:dyDescent="0.25">
      <c r="CF7615" s="3" t="s">
        <v>3073</v>
      </c>
      <c r="CG7615" s="174">
        <v>3361</v>
      </c>
      <c r="CH7615" s="174">
        <v>168037</v>
      </c>
      <c r="CI7615" s="174">
        <v>5</v>
      </c>
      <c r="CJ7615" s="174">
        <v>841.46289999999999</v>
      </c>
      <c r="CK7615" s="174">
        <v>841.46289999999999</v>
      </c>
      <c r="CU7615" s="174">
        <v>3361</v>
      </c>
      <c r="CV7615" s="174">
        <v>168037</v>
      </c>
      <c r="CW7615" s="174">
        <v>5</v>
      </c>
      <c r="CX7615" s="174">
        <v>841.46289999999999</v>
      </c>
    </row>
    <row r="7616" spans="84:102" x14ac:dyDescent="0.25">
      <c r="CF7616" s="3" t="s">
        <v>3073</v>
      </c>
      <c r="CG7616" s="174">
        <v>55350</v>
      </c>
      <c r="CH7616" s="174">
        <v>1865</v>
      </c>
      <c r="CI7616" s="174">
        <v>5</v>
      </c>
      <c r="CJ7616" s="174">
        <v>841.45759999999996</v>
      </c>
      <c r="CK7616" s="174">
        <v>841.45759999999996</v>
      </c>
      <c r="CU7616" s="174">
        <v>55350</v>
      </c>
      <c r="CV7616" s="174">
        <v>1865</v>
      </c>
      <c r="CW7616" s="174">
        <v>5</v>
      </c>
      <c r="CX7616" s="174">
        <v>841.45759999999996</v>
      </c>
    </row>
    <row r="7617" spans="84:102" x14ac:dyDescent="0.25">
      <c r="CF7617" s="3" t="s">
        <v>3073</v>
      </c>
      <c r="CG7617" s="174">
        <v>83323</v>
      </c>
      <c r="CH7617" s="174">
        <v>447</v>
      </c>
      <c r="CI7617" s="174">
        <v>5</v>
      </c>
      <c r="CJ7617" s="174">
        <v>841.34169999999995</v>
      </c>
      <c r="CK7617" s="174">
        <v>841.34169999999995</v>
      </c>
      <c r="CU7617" s="174">
        <v>83323</v>
      </c>
      <c r="CV7617" s="174">
        <v>447</v>
      </c>
      <c r="CW7617" s="174">
        <v>5</v>
      </c>
      <c r="CX7617" s="174">
        <v>841.34169999999995</v>
      </c>
    </row>
    <row r="7618" spans="84:102" x14ac:dyDescent="0.25">
      <c r="CF7618" s="3" t="s">
        <v>3073</v>
      </c>
      <c r="CG7618" s="174">
        <v>87404</v>
      </c>
      <c r="CH7618" s="174">
        <v>623</v>
      </c>
      <c r="CI7618" s="174">
        <v>5</v>
      </c>
      <c r="CJ7618" s="174">
        <v>841.14189999999996</v>
      </c>
      <c r="CK7618" s="174">
        <v>841.14189999999996</v>
      </c>
      <c r="CU7618" s="174">
        <v>87404</v>
      </c>
      <c r="CV7618" s="174">
        <v>623</v>
      </c>
      <c r="CW7618" s="174">
        <v>5</v>
      </c>
      <c r="CX7618" s="174">
        <v>841.14189999999996</v>
      </c>
    </row>
    <row r="7619" spans="84:102" x14ac:dyDescent="0.25">
      <c r="CF7619" s="3" t="s">
        <v>3073</v>
      </c>
      <c r="CG7619" s="174">
        <v>3082</v>
      </c>
      <c r="CH7619" s="174">
        <v>138884</v>
      </c>
      <c r="CI7619" s="174">
        <v>5</v>
      </c>
      <c r="CJ7619" s="174">
        <v>841.0385</v>
      </c>
      <c r="CK7619" s="174">
        <v>841.0385</v>
      </c>
      <c r="CU7619" s="174">
        <v>3082</v>
      </c>
      <c r="CV7619" s="174">
        <v>138884</v>
      </c>
      <c r="CW7619" s="174">
        <v>5</v>
      </c>
      <c r="CX7619" s="174">
        <v>841.0385</v>
      </c>
    </row>
    <row r="7620" spans="84:102" x14ac:dyDescent="0.25">
      <c r="CF7620" s="3" t="s">
        <v>3073</v>
      </c>
      <c r="CG7620" s="174">
        <v>87724</v>
      </c>
      <c r="CH7620" s="174">
        <v>1527</v>
      </c>
      <c r="CI7620" s="174">
        <v>5</v>
      </c>
      <c r="CJ7620" s="174">
        <v>840.88379999999995</v>
      </c>
      <c r="CK7620" s="174">
        <v>840.88379999999995</v>
      </c>
      <c r="CU7620" s="174">
        <v>87724</v>
      </c>
      <c r="CV7620" s="174">
        <v>1527</v>
      </c>
      <c r="CW7620" s="174">
        <v>5</v>
      </c>
      <c r="CX7620" s="174">
        <v>840.88379999999995</v>
      </c>
    </row>
    <row r="7621" spans="84:102" x14ac:dyDescent="0.25">
      <c r="CF7621" s="3" t="s">
        <v>3073</v>
      </c>
      <c r="CG7621" s="174">
        <v>85966</v>
      </c>
      <c r="CH7621" s="174">
        <v>578</v>
      </c>
      <c r="CI7621" s="174">
        <v>5</v>
      </c>
      <c r="CJ7621" s="174">
        <v>840.80989999999997</v>
      </c>
      <c r="CK7621" s="174">
        <v>840.80989999999997</v>
      </c>
      <c r="CU7621" s="174">
        <v>85966</v>
      </c>
      <c r="CV7621" s="174">
        <v>578</v>
      </c>
      <c r="CW7621" s="174">
        <v>5</v>
      </c>
      <c r="CX7621" s="174">
        <v>840.80989999999997</v>
      </c>
    </row>
    <row r="7622" spans="84:102" x14ac:dyDescent="0.25">
      <c r="CF7622" s="3" t="s">
        <v>3073</v>
      </c>
      <c r="CG7622" s="174">
        <v>118559</v>
      </c>
      <c r="CH7622" s="174">
        <v>1325</v>
      </c>
      <c r="CI7622" s="174">
        <v>5</v>
      </c>
      <c r="CJ7622" s="174">
        <v>840.7595</v>
      </c>
      <c r="CK7622" s="174">
        <v>840.7595</v>
      </c>
      <c r="CU7622" s="174">
        <v>118559</v>
      </c>
      <c r="CV7622" s="174">
        <v>1325</v>
      </c>
      <c r="CW7622" s="174">
        <v>5</v>
      </c>
      <c r="CX7622" s="174">
        <v>840.7595</v>
      </c>
    </row>
    <row r="7623" spans="84:102" x14ac:dyDescent="0.25">
      <c r="CF7623" s="3" t="s">
        <v>3073</v>
      </c>
      <c r="CG7623" s="174">
        <v>158502</v>
      </c>
      <c r="CH7623" s="174">
        <v>2067</v>
      </c>
      <c r="CI7623" s="174">
        <v>5</v>
      </c>
      <c r="CJ7623" s="174">
        <v>840.51869999999997</v>
      </c>
      <c r="CK7623" s="174">
        <v>840.51869999999997</v>
      </c>
      <c r="CU7623" s="174">
        <v>158502</v>
      </c>
      <c r="CV7623" s="174">
        <v>2067</v>
      </c>
      <c r="CW7623" s="174">
        <v>5</v>
      </c>
      <c r="CX7623" s="174">
        <v>840.51869999999997</v>
      </c>
    </row>
    <row r="7624" spans="84:102" x14ac:dyDescent="0.25">
      <c r="CF7624" s="3" t="s">
        <v>3073</v>
      </c>
      <c r="CG7624" s="174">
        <v>2701</v>
      </c>
      <c r="CH7624" s="174">
        <v>124439</v>
      </c>
      <c r="CI7624" s="174">
        <v>5</v>
      </c>
      <c r="CJ7624" s="174">
        <v>840.4271</v>
      </c>
      <c r="CK7624" s="174">
        <v>840.4271</v>
      </c>
      <c r="CU7624" s="174">
        <v>2701</v>
      </c>
      <c r="CV7624" s="174">
        <v>124439</v>
      </c>
      <c r="CW7624" s="174">
        <v>5</v>
      </c>
      <c r="CX7624" s="174">
        <v>840.4271</v>
      </c>
    </row>
    <row r="7625" spans="84:102" x14ac:dyDescent="0.25">
      <c r="CF7625" s="3" t="s">
        <v>3073</v>
      </c>
      <c r="CG7625" s="174">
        <v>135819</v>
      </c>
      <c r="CH7625" s="174">
        <v>1203</v>
      </c>
      <c r="CI7625" s="174">
        <v>5</v>
      </c>
      <c r="CJ7625" s="174">
        <v>840.2269</v>
      </c>
      <c r="CK7625" s="174">
        <v>840.2269</v>
      </c>
      <c r="CU7625" s="174">
        <v>135819</v>
      </c>
      <c r="CV7625" s="174">
        <v>1203</v>
      </c>
      <c r="CW7625" s="174">
        <v>5</v>
      </c>
      <c r="CX7625" s="174">
        <v>840.2269</v>
      </c>
    </row>
    <row r="7626" spans="84:102" x14ac:dyDescent="0.25">
      <c r="CF7626" s="3" t="s">
        <v>3073</v>
      </c>
      <c r="CG7626" s="174">
        <v>163026</v>
      </c>
      <c r="CH7626" s="174">
        <v>3018</v>
      </c>
      <c r="CI7626" s="174">
        <v>5</v>
      </c>
      <c r="CJ7626" s="174">
        <v>840.19489999999996</v>
      </c>
      <c r="CK7626" s="174">
        <v>840.19489999999996</v>
      </c>
      <c r="CU7626" s="174">
        <v>163026</v>
      </c>
      <c r="CV7626" s="174">
        <v>3018</v>
      </c>
      <c r="CW7626" s="174">
        <v>5</v>
      </c>
      <c r="CX7626" s="174">
        <v>840.19489999999996</v>
      </c>
    </row>
    <row r="7627" spans="84:102" x14ac:dyDescent="0.25">
      <c r="CF7627" s="3" t="s">
        <v>3073</v>
      </c>
      <c r="CG7627" s="174">
        <v>839</v>
      </c>
      <c r="CH7627" s="174">
        <v>107387</v>
      </c>
      <c r="CI7627" s="174">
        <v>5</v>
      </c>
      <c r="CJ7627" s="174">
        <v>840.09619999999995</v>
      </c>
      <c r="CK7627" s="174">
        <v>840.09619999999995</v>
      </c>
      <c r="CU7627" s="174">
        <v>839</v>
      </c>
      <c r="CV7627" s="174">
        <v>107387</v>
      </c>
      <c r="CW7627" s="174">
        <v>5</v>
      </c>
      <c r="CX7627" s="174">
        <v>840.09619999999995</v>
      </c>
    </row>
    <row r="7628" spans="84:102" x14ac:dyDescent="0.25">
      <c r="CF7628" s="3" t="s">
        <v>3073</v>
      </c>
      <c r="CG7628" s="174">
        <v>91938</v>
      </c>
      <c r="CH7628" s="174">
        <v>662</v>
      </c>
      <c r="CI7628" s="174">
        <v>5</v>
      </c>
      <c r="CJ7628" s="174">
        <v>839.81650000000002</v>
      </c>
      <c r="CK7628" s="174">
        <v>839.81650000000002</v>
      </c>
      <c r="CU7628" s="174">
        <v>91938</v>
      </c>
      <c r="CV7628" s="174">
        <v>662</v>
      </c>
      <c r="CW7628" s="174">
        <v>5</v>
      </c>
      <c r="CX7628" s="174">
        <v>839.81650000000002</v>
      </c>
    </row>
    <row r="7629" spans="84:102" x14ac:dyDescent="0.25">
      <c r="CF7629" s="3" t="s">
        <v>3073</v>
      </c>
      <c r="CG7629" s="174">
        <v>77883</v>
      </c>
      <c r="CH7629" s="174">
        <v>1619</v>
      </c>
      <c r="CI7629" s="174">
        <v>5</v>
      </c>
      <c r="CJ7629" s="174">
        <v>839.74620000000004</v>
      </c>
      <c r="CK7629" s="174">
        <v>839.74620000000004</v>
      </c>
      <c r="CU7629" s="174">
        <v>77883</v>
      </c>
      <c r="CV7629" s="174">
        <v>1619</v>
      </c>
      <c r="CW7629" s="174">
        <v>5</v>
      </c>
      <c r="CX7629" s="174">
        <v>839.74620000000004</v>
      </c>
    </row>
    <row r="7630" spans="84:102" x14ac:dyDescent="0.25">
      <c r="CF7630" s="3" t="s">
        <v>3073</v>
      </c>
      <c r="CG7630" s="174">
        <v>154805</v>
      </c>
      <c r="CH7630" s="174">
        <v>3205</v>
      </c>
      <c r="CI7630" s="174">
        <v>5</v>
      </c>
      <c r="CJ7630" s="174">
        <v>839.55409999999995</v>
      </c>
      <c r="CK7630" s="174">
        <v>839.55409999999995</v>
      </c>
      <c r="CU7630" s="174">
        <v>154805</v>
      </c>
      <c r="CV7630" s="174">
        <v>3205</v>
      </c>
      <c r="CW7630" s="174">
        <v>5</v>
      </c>
      <c r="CX7630" s="174">
        <v>839.55409999999995</v>
      </c>
    </row>
    <row r="7631" spans="84:102" x14ac:dyDescent="0.25">
      <c r="CF7631" s="3" t="s">
        <v>3073</v>
      </c>
      <c r="CG7631" s="174">
        <v>572</v>
      </c>
      <c r="CH7631" s="174">
        <v>85449</v>
      </c>
      <c r="CI7631" s="174">
        <v>5</v>
      </c>
      <c r="CJ7631" s="174">
        <v>839.48940000000005</v>
      </c>
      <c r="CK7631" s="174">
        <v>839.48940000000005</v>
      </c>
      <c r="CU7631" s="174">
        <v>572</v>
      </c>
      <c r="CV7631" s="174">
        <v>85449</v>
      </c>
      <c r="CW7631" s="174">
        <v>5</v>
      </c>
      <c r="CX7631" s="174">
        <v>839.48940000000005</v>
      </c>
    </row>
    <row r="7632" spans="84:102" x14ac:dyDescent="0.25">
      <c r="CF7632" s="3" t="s">
        <v>3073</v>
      </c>
      <c r="CG7632" s="174">
        <v>843</v>
      </c>
      <c r="CH7632" s="174">
        <v>107043</v>
      </c>
      <c r="CI7632" s="174">
        <v>5</v>
      </c>
      <c r="CJ7632" s="174">
        <v>839.45420000000001</v>
      </c>
      <c r="CK7632" s="174">
        <v>839.45420000000001</v>
      </c>
      <c r="CU7632" s="174">
        <v>843</v>
      </c>
      <c r="CV7632" s="174">
        <v>107043</v>
      </c>
      <c r="CW7632" s="174">
        <v>5</v>
      </c>
      <c r="CX7632" s="174">
        <v>839.45420000000001</v>
      </c>
    </row>
    <row r="7633" spans="84:102" x14ac:dyDescent="0.25">
      <c r="CF7633" s="3" t="s">
        <v>3073</v>
      </c>
      <c r="CG7633" s="174">
        <v>460</v>
      </c>
      <c r="CH7633" s="174">
        <v>84095</v>
      </c>
      <c r="CI7633" s="174">
        <v>5</v>
      </c>
      <c r="CJ7633" s="174">
        <v>839.27729999999997</v>
      </c>
      <c r="CK7633" s="174">
        <v>839.27729999999997</v>
      </c>
      <c r="CU7633" s="174">
        <v>460</v>
      </c>
      <c r="CV7633" s="174">
        <v>84095</v>
      </c>
      <c r="CW7633" s="174">
        <v>5</v>
      </c>
      <c r="CX7633" s="174">
        <v>839.27729999999997</v>
      </c>
    </row>
    <row r="7634" spans="84:102" x14ac:dyDescent="0.25">
      <c r="CF7634" s="3" t="s">
        <v>3073</v>
      </c>
      <c r="CG7634" s="174">
        <v>87048</v>
      </c>
      <c r="CH7634" s="174">
        <v>1526</v>
      </c>
      <c r="CI7634" s="174">
        <v>5</v>
      </c>
      <c r="CJ7634" s="174">
        <v>839.2269</v>
      </c>
      <c r="CK7634" s="174">
        <v>839.2269</v>
      </c>
      <c r="CU7634" s="174">
        <v>87048</v>
      </c>
      <c r="CV7634" s="174">
        <v>1526</v>
      </c>
      <c r="CW7634" s="174">
        <v>5</v>
      </c>
      <c r="CX7634" s="174">
        <v>839.2269</v>
      </c>
    </row>
    <row r="7635" spans="84:102" x14ac:dyDescent="0.25">
      <c r="CF7635" s="3" t="s">
        <v>3073</v>
      </c>
      <c r="CG7635" s="174">
        <v>3575</v>
      </c>
      <c r="CH7635" s="174">
        <v>86584</v>
      </c>
      <c r="CI7635" s="174">
        <v>5</v>
      </c>
      <c r="CJ7635" s="174">
        <v>839.17319999999995</v>
      </c>
      <c r="CK7635" s="174">
        <v>839.17319999999995</v>
      </c>
      <c r="CU7635" s="174">
        <v>3575</v>
      </c>
      <c r="CV7635" s="174">
        <v>86584</v>
      </c>
      <c r="CW7635" s="174">
        <v>5</v>
      </c>
      <c r="CX7635" s="174">
        <v>839.17319999999995</v>
      </c>
    </row>
    <row r="7636" spans="84:102" x14ac:dyDescent="0.25">
      <c r="CF7636" s="3" t="s">
        <v>3073</v>
      </c>
      <c r="CG7636" s="174">
        <v>73276</v>
      </c>
      <c r="CH7636" s="174">
        <v>322</v>
      </c>
      <c r="CI7636" s="174">
        <v>5</v>
      </c>
      <c r="CJ7636" s="174">
        <v>838.98800000000006</v>
      </c>
      <c r="CK7636" s="174">
        <v>838.98800000000006</v>
      </c>
      <c r="CU7636" s="174">
        <v>73276</v>
      </c>
      <c r="CV7636" s="174">
        <v>322</v>
      </c>
      <c r="CW7636" s="174">
        <v>5</v>
      </c>
      <c r="CX7636" s="174">
        <v>838.98800000000006</v>
      </c>
    </row>
    <row r="7637" spans="84:102" x14ac:dyDescent="0.25">
      <c r="CF7637" s="3" t="s">
        <v>3073</v>
      </c>
      <c r="CG7637" s="174">
        <v>3344</v>
      </c>
      <c r="CH7637" s="174">
        <v>166716</v>
      </c>
      <c r="CI7637" s="174">
        <v>5</v>
      </c>
      <c r="CJ7637" s="174">
        <v>838.94539999999995</v>
      </c>
      <c r="CK7637" s="174">
        <v>838.94539999999995</v>
      </c>
      <c r="CU7637" s="174">
        <v>3344</v>
      </c>
      <c r="CV7637" s="174">
        <v>166716</v>
      </c>
      <c r="CW7637" s="174">
        <v>5</v>
      </c>
      <c r="CX7637" s="174">
        <v>838.94539999999995</v>
      </c>
    </row>
    <row r="7638" spans="84:102" x14ac:dyDescent="0.25">
      <c r="CF7638" s="3" t="s">
        <v>3073</v>
      </c>
      <c r="CG7638" s="174">
        <v>106990</v>
      </c>
      <c r="CH7638" s="174">
        <v>854</v>
      </c>
      <c r="CI7638" s="174">
        <v>5</v>
      </c>
      <c r="CJ7638" s="174">
        <v>838.85940000000005</v>
      </c>
      <c r="CK7638" s="174">
        <v>838.85940000000005</v>
      </c>
      <c r="CU7638" s="174">
        <v>106990</v>
      </c>
      <c r="CV7638" s="174">
        <v>854</v>
      </c>
      <c r="CW7638" s="174">
        <v>5</v>
      </c>
      <c r="CX7638" s="174">
        <v>838.85940000000005</v>
      </c>
    </row>
    <row r="7639" spans="84:102" x14ac:dyDescent="0.25">
      <c r="CF7639" s="3" t="s">
        <v>3073</v>
      </c>
      <c r="CG7639" s="174">
        <v>103913</v>
      </c>
      <c r="CH7639" s="174">
        <v>796</v>
      </c>
      <c r="CI7639" s="174">
        <v>5</v>
      </c>
      <c r="CJ7639" s="174">
        <v>838.66819999999996</v>
      </c>
      <c r="CK7639" s="174">
        <v>838.66819999999996</v>
      </c>
      <c r="CU7639" s="174">
        <v>103913</v>
      </c>
      <c r="CV7639" s="174">
        <v>796</v>
      </c>
      <c r="CW7639" s="174">
        <v>5</v>
      </c>
      <c r="CX7639" s="174">
        <v>838.66819999999996</v>
      </c>
    </row>
    <row r="7640" spans="84:102" x14ac:dyDescent="0.25">
      <c r="CF7640" s="3" t="s">
        <v>3073</v>
      </c>
      <c r="CG7640" s="174">
        <v>30932</v>
      </c>
      <c r="CH7640" s="174">
        <v>2425</v>
      </c>
      <c r="CI7640" s="174">
        <v>5</v>
      </c>
      <c r="CJ7640" s="174">
        <v>838.62270000000001</v>
      </c>
      <c r="CK7640" s="174">
        <v>838.62270000000001</v>
      </c>
      <c r="CU7640" s="174">
        <v>30932</v>
      </c>
      <c r="CV7640" s="174">
        <v>2425</v>
      </c>
      <c r="CW7640" s="174">
        <v>5</v>
      </c>
      <c r="CX7640" s="174">
        <v>838.62270000000001</v>
      </c>
    </row>
    <row r="7641" spans="84:102" x14ac:dyDescent="0.25">
      <c r="CF7641" s="3" t="s">
        <v>3073</v>
      </c>
      <c r="CG7641" s="174">
        <v>82889</v>
      </c>
      <c r="CH7641" s="174">
        <v>423</v>
      </c>
      <c r="CI7641" s="174">
        <v>5</v>
      </c>
      <c r="CJ7641" s="174">
        <v>838.51099999999997</v>
      </c>
      <c r="CK7641" s="174">
        <v>838.51099999999997</v>
      </c>
      <c r="CU7641" s="174">
        <v>82889</v>
      </c>
      <c r="CV7641" s="174">
        <v>423</v>
      </c>
      <c r="CW7641" s="174">
        <v>5</v>
      </c>
      <c r="CX7641" s="174">
        <v>838.51099999999997</v>
      </c>
    </row>
    <row r="7642" spans="84:102" x14ac:dyDescent="0.25">
      <c r="CF7642" s="3" t="s">
        <v>3073</v>
      </c>
      <c r="CG7642" s="174">
        <v>76806</v>
      </c>
      <c r="CH7642" s="174">
        <v>1628</v>
      </c>
      <c r="CI7642" s="174">
        <v>5</v>
      </c>
      <c r="CJ7642" s="174">
        <v>838.11270000000002</v>
      </c>
      <c r="CK7642" s="174">
        <v>838.11270000000002</v>
      </c>
      <c r="CU7642" s="174">
        <v>76806</v>
      </c>
      <c r="CV7642" s="174">
        <v>1628</v>
      </c>
      <c r="CW7642" s="174">
        <v>5</v>
      </c>
      <c r="CX7642" s="174">
        <v>838.11270000000002</v>
      </c>
    </row>
    <row r="7643" spans="84:102" x14ac:dyDescent="0.25">
      <c r="CF7643" s="3" t="s">
        <v>3073</v>
      </c>
      <c r="CG7643" s="174">
        <v>886</v>
      </c>
      <c r="CH7643" s="174">
        <v>108036</v>
      </c>
      <c r="CI7643" s="174">
        <v>5</v>
      </c>
      <c r="CJ7643" s="174">
        <v>837.85760000000005</v>
      </c>
      <c r="CK7643" s="174">
        <v>837.85760000000005</v>
      </c>
      <c r="CU7643" s="174">
        <v>886</v>
      </c>
      <c r="CV7643" s="174">
        <v>108036</v>
      </c>
      <c r="CW7643" s="174">
        <v>5</v>
      </c>
      <c r="CX7643" s="174">
        <v>837.85760000000005</v>
      </c>
    </row>
    <row r="7644" spans="84:102" x14ac:dyDescent="0.25">
      <c r="CF7644" s="3" t="s">
        <v>3073</v>
      </c>
      <c r="CG7644" s="174">
        <v>1673</v>
      </c>
      <c r="CH7644" s="174">
        <v>69050</v>
      </c>
      <c r="CI7644" s="174">
        <v>5</v>
      </c>
      <c r="CJ7644" s="174">
        <v>837.85</v>
      </c>
      <c r="CK7644" s="174">
        <v>837.85</v>
      </c>
      <c r="CU7644" s="174">
        <v>1673</v>
      </c>
      <c r="CV7644" s="174">
        <v>69050</v>
      </c>
      <c r="CW7644" s="174">
        <v>5</v>
      </c>
      <c r="CX7644" s="174">
        <v>837.85</v>
      </c>
    </row>
    <row r="7645" spans="84:102" x14ac:dyDescent="0.25">
      <c r="CF7645" s="3" t="s">
        <v>3073</v>
      </c>
      <c r="CG7645" s="174">
        <v>3242</v>
      </c>
      <c r="CH7645" s="174">
        <v>160705</v>
      </c>
      <c r="CI7645" s="174">
        <v>5</v>
      </c>
      <c r="CJ7645" s="174">
        <v>837.83960000000002</v>
      </c>
      <c r="CK7645" s="174">
        <v>837.83960000000002</v>
      </c>
      <c r="CU7645" s="174">
        <v>3242</v>
      </c>
      <c r="CV7645" s="174">
        <v>160705</v>
      </c>
      <c r="CW7645" s="174">
        <v>5</v>
      </c>
      <c r="CX7645" s="174">
        <v>837.83960000000002</v>
      </c>
    </row>
    <row r="7646" spans="84:102" x14ac:dyDescent="0.25">
      <c r="CF7646" s="3" t="s">
        <v>3073</v>
      </c>
      <c r="CG7646" s="174">
        <v>84824</v>
      </c>
      <c r="CH7646" s="174">
        <v>584</v>
      </c>
      <c r="CI7646" s="174">
        <v>5</v>
      </c>
      <c r="CJ7646" s="174">
        <v>837.61710000000005</v>
      </c>
      <c r="CK7646" s="174">
        <v>837.61710000000005</v>
      </c>
      <c r="CU7646" s="174">
        <v>84824</v>
      </c>
      <c r="CV7646" s="174">
        <v>584</v>
      </c>
      <c r="CW7646" s="174">
        <v>5</v>
      </c>
      <c r="CX7646" s="174">
        <v>837.61710000000005</v>
      </c>
    </row>
    <row r="7647" spans="84:102" x14ac:dyDescent="0.25">
      <c r="CF7647" s="3" t="s">
        <v>3073</v>
      </c>
      <c r="CG7647" s="174">
        <v>124439</v>
      </c>
      <c r="CH7647" s="174">
        <v>2701</v>
      </c>
      <c r="CI7647" s="174">
        <v>5</v>
      </c>
      <c r="CJ7647" s="174">
        <v>837.41610000000003</v>
      </c>
      <c r="CK7647" s="174">
        <v>837.41610000000003</v>
      </c>
      <c r="CU7647" s="174">
        <v>124439</v>
      </c>
      <c r="CV7647" s="174">
        <v>2701</v>
      </c>
      <c r="CW7647" s="174">
        <v>5</v>
      </c>
      <c r="CX7647" s="174">
        <v>837.41610000000003</v>
      </c>
    </row>
    <row r="7648" spans="84:102" x14ac:dyDescent="0.25">
      <c r="CF7648" s="3" t="s">
        <v>3073</v>
      </c>
      <c r="CG7648" s="174">
        <v>2864</v>
      </c>
      <c r="CH7648" s="174">
        <v>149458</v>
      </c>
      <c r="CI7648" s="174">
        <v>5</v>
      </c>
      <c r="CJ7648" s="174">
        <v>837.38379999999995</v>
      </c>
      <c r="CK7648" s="174">
        <v>837.38379999999995</v>
      </c>
      <c r="CU7648" s="174">
        <v>2864</v>
      </c>
      <c r="CV7648" s="174">
        <v>149458</v>
      </c>
      <c r="CW7648" s="174">
        <v>5</v>
      </c>
      <c r="CX7648" s="174">
        <v>837.38379999999995</v>
      </c>
    </row>
    <row r="7649" spans="84:102" x14ac:dyDescent="0.25">
      <c r="CF7649" s="3" t="s">
        <v>3073</v>
      </c>
      <c r="CG7649" s="174">
        <v>70012</v>
      </c>
      <c r="CH7649" s="174">
        <v>237</v>
      </c>
      <c r="CI7649" s="174">
        <v>5</v>
      </c>
      <c r="CJ7649" s="174">
        <v>837.29589999999996</v>
      </c>
      <c r="CK7649" s="174">
        <v>837.29589999999996</v>
      </c>
      <c r="CU7649" s="174">
        <v>70012</v>
      </c>
      <c r="CV7649" s="174">
        <v>237</v>
      </c>
      <c r="CW7649" s="174">
        <v>5</v>
      </c>
      <c r="CX7649" s="174">
        <v>837.29589999999996</v>
      </c>
    </row>
    <row r="7650" spans="84:102" x14ac:dyDescent="0.25">
      <c r="CF7650" s="3" t="s">
        <v>3073</v>
      </c>
      <c r="CG7650" s="174">
        <v>35461</v>
      </c>
      <c r="CH7650" s="174">
        <v>2479</v>
      </c>
      <c r="CI7650" s="174">
        <v>5</v>
      </c>
      <c r="CJ7650" s="174">
        <v>837.18859999999995</v>
      </c>
      <c r="CK7650" s="174">
        <v>837.18859999999995</v>
      </c>
      <c r="CU7650" s="174">
        <v>35461</v>
      </c>
      <c r="CV7650" s="174">
        <v>2479</v>
      </c>
      <c r="CW7650" s="174">
        <v>5</v>
      </c>
      <c r="CX7650" s="174">
        <v>837.18859999999995</v>
      </c>
    </row>
    <row r="7651" spans="84:102" x14ac:dyDescent="0.25">
      <c r="CF7651" s="3" t="s">
        <v>3073</v>
      </c>
      <c r="CG7651" s="174">
        <v>25540</v>
      </c>
      <c r="CH7651" s="174">
        <v>2359</v>
      </c>
      <c r="CI7651" s="174">
        <v>5</v>
      </c>
      <c r="CJ7651" s="174">
        <v>836.89469999999994</v>
      </c>
      <c r="CK7651" s="174">
        <v>836.89469999999994</v>
      </c>
      <c r="CU7651" s="174">
        <v>25540</v>
      </c>
      <c r="CV7651" s="174">
        <v>2359</v>
      </c>
      <c r="CW7651" s="174">
        <v>5</v>
      </c>
      <c r="CX7651" s="174">
        <v>836.89469999999994</v>
      </c>
    </row>
    <row r="7652" spans="84:102" x14ac:dyDescent="0.25">
      <c r="CF7652" s="3" t="s">
        <v>3073</v>
      </c>
      <c r="CG7652" s="174">
        <v>949</v>
      </c>
      <c r="CH7652" s="174">
        <v>113135</v>
      </c>
      <c r="CI7652" s="174">
        <v>5</v>
      </c>
      <c r="CJ7652" s="174">
        <v>836.84699999999998</v>
      </c>
      <c r="CK7652" s="174">
        <v>836.84699999999998</v>
      </c>
      <c r="CU7652" s="174">
        <v>949</v>
      </c>
      <c r="CV7652" s="174">
        <v>113135</v>
      </c>
      <c r="CW7652" s="174">
        <v>5</v>
      </c>
      <c r="CX7652" s="174">
        <v>836.84699999999998</v>
      </c>
    </row>
    <row r="7653" spans="84:102" x14ac:dyDescent="0.25">
      <c r="CF7653" s="3" t="s">
        <v>3073</v>
      </c>
      <c r="CG7653" s="174">
        <v>95021</v>
      </c>
      <c r="CH7653" s="174">
        <v>3626</v>
      </c>
      <c r="CI7653" s="174">
        <v>5</v>
      </c>
      <c r="CJ7653" s="174">
        <v>836.61450000000002</v>
      </c>
      <c r="CK7653" s="174">
        <v>836.61450000000002</v>
      </c>
      <c r="CU7653" s="174">
        <v>95021</v>
      </c>
      <c r="CV7653" s="174">
        <v>3626</v>
      </c>
      <c r="CW7653" s="174">
        <v>5</v>
      </c>
      <c r="CX7653" s="174">
        <v>836.61450000000002</v>
      </c>
    </row>
    <row r="7654" spans="84:102" x14ac:dyDescent="0.25">
      <c r="CF7654" s="3" t="s">
        <v>3073</v>
      </c>
      <c r="CG7654" s="174">
        <v>68538</v>
      </c>
      <c r="CH7654" s="174">
        <v>1677</v>
      </c>
      <c r="CI7654" s="174">
        <v>5</v>
      </c>
      <c r="CJ7654" s="174">
        <v>836.43050000000005</v>
      </c>
      <c r="CK7654" s="174">
        <v>836.43050000000005</v>
      </c>
      <c r="CU7654" s="174">
        <v>68538</v>
      </c>
      <c r="CV7654" s="174">
        <v>1677</v>
      </c>
      <c r="CW7654" s="174">
        <v>5</v>
      </c>
      <c r="CX7654" s="174">
        <v>836.43050000000005</v>
      </c>
    </row>
    <row r="7655" spans="84:102" x14ac:dyDescent="0.25">
      <c r="CF7655" s="3" t="s">
        <v>3073</v>
      </c>
      <c r="CG7655" s="174">
        <v>307</v>
      </c>
      <c r="CH7655" s="174">
        <v>73113</v>
      </c>
      <c r="CI7655" s="174">
        <v>5</v>
      </c>
      <c r="CJ7655" s="174">
        <v>836.34209999999996</v>
      </c>
      <c r="CK7655" s="174">
        <v>836.34209999999996</v>
      </c>
      <c r="CU7655" s="174">
        <v>307</v>
      </c>
      <c r="CV7655" s="174">
        <v>73113</v>
      </c>
      <c r="CW7655" s="174">
        <v>5</v>
      </c>
      <c r="CX7655" s="174">
        <v>836.34209999999996</v>
      </c>
    </row>
    <row r="7656" spans="84:102" x14ac:dyDescent="0.25">
      <c r="CF7656" s="3" t="s">
        <v>3073</v>
      </c>
      <c r="CG7656" s="174">
        <v>2282</v>
      </c>
      <c r="CH7656" s="174">
        <v>21509</v>
      </c>
      <c r="CI7656" s="174">
        <v>5</v>
      </c>
      <c r="CJ7656" s="174">
        <v>836.20050000000003</v>
      </c>
      <c r="CK7656" s="174">
        <v>836.20050000000003</v>
      </c>
      <c r="CU7656" s="174">
        <v>2282</v>
      </c>
      <c r="CV7656" s="174">
        <v>21509</v>
      </c>
      <c r="CW7656" s="174">
        <v>5</v>
      </c>
      <c r="CX7656" s="174">
        <v>836.20050000000003</v>
      </c>
    </row>
    <row r="7657" spans="84:102" x14ac:dyDescent="0.25">
      <c r="CF7657" s="3" t="s">
        <v>3073</v>
      </c>
      <c r="CG7657" s="174">
        <v>83129</v>
      </c>
      <c r="CH7657" s="174">
        <v>3547</v>
      </c>
      <c r="CI7657" s="174">
        <v>5</v>
      </c>
      <c r="CJ7657" s="174">
        <v>835.94380000000001</v>
      </c>
      <c r="CK7657" s="174">
        <v>835.94380000000001</v>
      </c>
      <c r="CU7657" s="174">
        <v>83129</v>
      </c>
      <c r="CV7657" s="174">
        <v>3547</v>
      </c>
      <c r="CW7657" s="174">
        <v>5</v>
      </c>
      <c r="CX7657" s="174">
        <v>835.94380000000001</v>
      </c>
    </row>
    <row r="7658" spans="84:102" x14ac:dyDescent="0.25">
      <c r="CF7658" s="3" t="s">
        <v>3073</v>
      </c>
      <c r="CG7658" s="174">
        <v>73701</v>
      </c>
      <c r="CH7658" s="174">
        <v>1642</v>
      </c>
      <c r="CI7658" s="174">
        <v>5</v>
      </c>
      <c r="CJ7658" s="174">
        <v>835.79830000000004</v>
      </c>
      <c r="CK7658" s="174">
        <v>835.79830000000004</v>
      </c>
      <c r="CU7658" s="174">
        <v>73701</v>
      </c>
      <c r="CV7658" s="174">
        <v>1642</v>
      </c>
      <c r="CW7658" s="174">
        <v>5</v>
      </c>
      <c r="CX7658" s="174">
        <v>835.79830000000004</v>
      </c>
    </row>
    <row r="7659" spans="84:102" x14ac:dyDescent="0.25">
      <c r="CF7659" s="3" t="s">
        <v>3073</v>
      </c>
      <c r="CG7659" s="174">
        <v>54439</v>
      </c>
      <c r="CH7659" s="174">
        <v>1850</v>
      </c>
      <c r="CI7659" s="174">
        <v>5</v>
      </c>
      <c r="CJ7659" s="174">
        <v>835.51</v>
      </c>
      <c r="CK7659" s="174">
        <v>835.51</v>
      </c>
      <c r="CU7659" s="174">
        <v>54439</v>
      </c>
      <c r="CV7659" s="174">
        <v>1850</v>
      </c>
      <c r="CW7659" s="174">
        <v>5</v>
      </c>
      <c r="CX7659" s="174">
        <v>835.51</v>
      </c>
    </row>
    <row r="7660" spans="84:102" x14ac:dyDescent="0.25">
      <c r="CF7660" s="3" t="s">
        <v>3073</v>
      </c>
      <c r="CG7660" s="174">
        <v>2240</v>
      </c>
      <c r="CH7660" s="174">
        <v>18152</v>
      </c>
      <c r="CI7660" s="174">
        <v>5</v>
      </c>
      <c r="CJ7660" s="174">
        <v>835.31960000000004</v>
      </c>
      <c r="CK7660" s="174">
        <v>835.31960000000004</v>
      </c>
      <c r="CU7660" s="174">
        <v>2240</v>
      </c>
      <c r="CV7660" s="174">
        <v>18152</v>
      </c>
      <c r="CW7660" s="174">
        <v>5</v>
      </c>
      <c r="CX7660" s="174">
        <v>835.31960000000004</v>
      </c>
    </row>
    <row r="7661" spans="84:102" x14ac:dyDescent="0.25">
      <c r="CF7661" s="3" t="s">
        <v>3073</v>
      </c>
      <c r="CG7661" s="174">
        <v>112559</v>
      </c>
      <c r="CH7661" s="174">
        <v>947</v>
      </c>
      <c r="CI7661" s="174">
        <v>5</v>
      </c>
      <c r="CJ7661" s="174">
        <v>835.30859999999996</v>
      </c>
      <c r="CK7661" s="174">
        <v>835.30859999999996</v>
      </c>
      <c r="CU7661" s="174">
        <v>112559</v>
      </c>
      <c r="CV7661" s="174">
        <v>947</v>
      </c>
      <c r="CW7661" s="174">
        <v>5</v>
      </c>
      <c r="CX7661" s="174">
        <v>835.30859999999996</v>
      </c>
    </row>
    <row r="7662" spans="84:102" x14ac:dyDescent="0.25">
      <c r="CF7662" s="3" t="s">
        <v>3073</v>
      </c>
      <c r="CG7662" s="174">
        <v>2973</v>
      </c>
      <c r="CH7662" s="174">
        <v>155985</v>
      </c>
      <c r="CI7662" s="174">
        <v>5</v>
      </c>
      <c r="CJ7662" s="174">
        <v>835.28660000000002</v>
      </c>
      <c r="CK7662" s="174">
        <v>835.28660000000002</v>
      </c>
      <c r="CU7662" s="174">
        <v>2973</v>
      </c>
      <c r="CV7662" s="174">
        <v>155985</v>
      </c>
      <c r="CW7662" s="174">
        <v>5</v>
      </c>
      <c r="CX7662" s="174">
        <v>835.28660000000002</v>
      </c>
    </row>
    <row r="7663" spans="84:102" x14ac:dyDescent="0.25">
      <c r="CF7663" s="3" t="s">
        <v>3073</v>
      </c>
      <c r="CG7663" s="174">
        <v>66337</v>
      </c>
      <c r="CH7663" s="174">
        <v>137</v>
      </c>
      <c r="CI7663" s="174">
        <v>5</v>
      </c>
      <c r="CJ7663" s="174">
        <v>835.2663</v>
      </c>
      <c r="CK7663" s="174">
        <v>835.2663</v>
      </c>
      <c r="CU7663" s="174">
        <v>66337</v>
      </c>
      <c r="CV7663" s="174">
        <v>137</v>
      </c>
      <c r="CW7663" s="174">
        <v>5</v>
      </c>
      <c r="CX7663" s="174">
        <v>835.2663</v>
      </c>
    </row>
    <row r="7664" spans="84:102" x14ac:dyDescent="0.25">
      <c r="CF7664" s="3" t="s">
        <v>3073</v>
      </c>
      <c r="CG7664" s="174">
        <v>2140</v>
      </c>
      <c r="CH7664" s="174">
        <v>11279</v>
      </c>
      <c r="CI7664" s="174">
        <v>5</v>
      </c>
      <c r="CJ7664" s="174">
        <v>834.89210000000003</v>
      </c>
      <c r="CK7664" s="174">
        <v>834.89210000000003</v>
      </c>
      <c r="CU7664" s="174">
        <v>2140</v>
      </c>
      <c r="CV7664" s="174">
        <v>11279</v>
      </c>
      <c r="CW7664" s="174">
        <v>5</v>
      </c>
      <c r="CX7664" s="174">
        <v>834.89210000000003</v>
      </c>
    </row>
    <row r="7665" spans="84:102" x14ac:dyDescent="0.25">
      <c r="CF7665" s="3" t="s">
        <v>3073</v>
      </c>
      <c r="CG7665" s="174">
        <v>66504</v>
      </c>
      <c r="CH7665" s="174">
        <v>1707</v>
      </c>
      <c r="CI7665" s="174">
        <v>5</v>
      </c>
      <c r="CJ7665" s="174">
        <v>834.83259999999996</v>
      </c>
      <c r="CK7665" s="174">
        <v>834.83259999999996</v>
      </c>
      <c r="CU7665" s="174">
        <v>66504</v>
      </c>
      <c r="CV7665" s="174">
        <v>1707</v>
      </c>
      <c r="CW7665" s="174">
        <v>5</v>
      </c>
      <c r="CX7665" s="174">
        <v>834.83259999999996</v>
      </c>
    </row>
    <row r="7666" spans="84:102" x14ac:dyDescent="0.25">
      <c r="CF7666" s="3" t="s">
        <v>3073</v>
      </c>
      <c r="CG7666" s="174">
        <v>108546</v>
      </c>
      <c r="CH7666" s="174">
        <v>3653</v>
      </c>
      <c r="CI7666" s="174">
        <v>5</v>
      </c>
      <c r="CJ7666" s="174">
        <v>834.7559</v>
      </c>
      <c r="CK7666" s="174">
        <v>834.7559</v>
      </c>
      <c r="CU7666" s="174">
        <v>108546</v>
      </c>
      <c r="CV7666" s="174">
        <v>3653</v>
      </c>
      <c r="CW7666" s="174">
        <v>5</v>
      </c>
      <c r="CX7666" s="174">
        <v>834.7559</v>
      </c>
    </row>
    <row r="7667" spans="84:102" x14ac:dyDescent="0.25">
      <c r="CF7667" s="3" t="s">
        <v>3073</v>
      </c>
      <c r="CG7667" s="174">
        <v>85710</v>
      </c>
      <c r="CH7667" s="174">
        <v>1526</v>
      </c>
      <c r="CI7667" s="174">
        <v>5</v>
      </c>
      <c r="CJ7667" s="174">
        <v>834.63440000000003</v>
      </c>
      <c r="CK7667" s="174">
        <v>834.63440000000003</v>
      </c>
      <c r="CU7667" s="174">
        <v>85710</v>
      </c>
      <c r="CV7667" s="174">
        <v>1526</v>
      </c>
      <c r="CW7667" s="174">
        <v>5</v>
      </c>
      <c r="CX7667" s="174">
        <v>834.63440000000003</v>
      </c>
    </row>
    <row r="7668" spans="84:102" x14ac:dyDescent="0.25">
      <c r="CF7668" s="3" t="s">
        <v>3073</v>
      </c>
      <c r="CG7668" s="174">
        <v>109974</v>
      </c>
      <c r="CH7668" s="174">
        <v>1390</v>
      </c>
      <c r="CI7668" s="174">
        <v>5</v>
      </c>
      <c r="CJ7668" s="174">
        <v>834.52610000000004</v>
      </c>
      <c r="CK7668" s="174">
        <v>834.52610000000004</v>
      </c>
      <c r="CU7668" s="174">
        <v>109974</v>
      </c>
      <c r="CV7668" s="174">
        <v>1390</v>
      </c>
      <c r="CW7668" s="174">
        <v>5</v>
      </c>
      <c r="CX7668" s="174">
        <v>834.52610000000004</v>
      </c>
    </row>
    <row r="7669" spans="84:102" x14ac:dyDescent="0.25">
      <c r="CF7669" s="3" t="s">
        <v>3073</v>
      </c>
      <c r="CG7669" s="174">
        <v>65953</v>
      </c>
      <c r="CH7669" s="174">
        <v>97</v>
      </c>
      <c r="CI7669" s="174">
        <v>5</v>
      </c>
      <c r="CJ7669" s="174">
        <v>834.4828</v>
      </c>
      <c r="CK7669" s="174">
        <v>834.4828</v>
      </c>
      <c r="CU7669" s="174">
        <v>65953</v>
      </c>
      <c r="CV7669" s="174">
        <v>97</v>
      </c>
      <c r="CW7669" s="174">
        <v>5</v>
      </c>
      <c r="CX7669" s="174">
        <v>834.4828</v>
      </c>
    </row>
    <row r="7670" spans="84:102" x14ac:dyDescent="0.25">
      <c r="CF7670" s="3" t="s">
        <v>3073</v>
      </c>
      <c r="CG7670" s="174">
        <v>138884</v>
      </c>
      <c r="CH7670" s="174">
        <v>3082</v>
      </c>
      <c r="CI7670" s="174">
        <v>5</v>
      </c>
      <c r="CJ7670" s="174">
        <v>834.47360000000003</v>
      </c>
      <c r="CK7670" s="174">
        <v>834.47360000000003</v>
      </c>
      <c r="CU7670" s="174">
        <v>138884</v>
      </c>
      <c r="CV7670" s="174">
        <v>3082</v>
      </c>
      <c r="CW7670" s="174">
        <v>5</v>
      </c>
      <c r="CX7670" s="174">
        <v>834.47360000000003</v>
      </c>
    </row>
    <row r="7671" spans="84:102" x14ac:dyDescent="0.25">
      <c r="CF7671" s="3" t="s">
        <v>3073</v>
      </c>
      <c r="CG7671" s="174">
        <v>2351</v>
      </c>
      <c r="CH7671" s="174">
        <v>26301</v>
      </c>
      <c r="CI7671" s="174">
        <v>5</v>
      </c>
      <c r="CJ7671" s="174">
        <v>834.29660000000001</v>
      </c>
      <c r="CK7671" s="174">
        <v>834.29660000000001</v>
      </c>
      <c r="CU7671" s="174">
        <v>2351</v>
      </c>
      <c r="CV7671" s="174">
        <v>26301</v>
      </c>
      <c r="CW7671" s="174">
        <v>5</v>
      </c>
      <c r="CX7671" s="174">
        <v>834.29660000000001</v>
      </c>
    </row>
    <row r="7672" spans="84:102" x14ac:dyDescent="0.25">
      <c r="CF7672" s="3" t="s">
        <v>3073</v>
      </c>
      <c r="CG7672" s="174">
        <v>73015</v>
      </c>
      <c r="CH7672" s="174">
        <v>273</v>
      </c>
      <c r="CI7672" s="174">
        <v>5</v>
      </c>
      <c r="CJ7672" s="174">
        <v>834.00869999999998</v>
      </c>
      <c r="CK7672" s="174">
        <v>834.00869999999998</v>
      </c>
      <c r="CU7672" s="174">
        <v>73015</v>
      </c>
      <c r="CV7672" s="174">
        <v>273</v>
      </c>
      <c r="CW7672" s="174">
        <v>5</v>
      </c>
      <c r="CX7672" s="174">
        <v>834.00869999999998</v>
      </c>
    </row>
    <row r="7673" spans="84:102" x14ac:dyDescent="0.25">
      <c r="CF7673" s="3" t="s">
        <v>3073</v>
      </c>
      <c r="CG7673" s="174">
        <v>357</v>
      </c>
      <c r="CH7673" s="174">
        <v>76906</v>
      </c>
      <c r="CI7673" s="174">
        <v>5</v>
      </c>
      <c r="CJ7673" s="174">
        <v>833.42409999999995</v>
      </c>
      <c r="CK7673" s="174">
        <v>833.42409999999995</v>
      </c>
      <c r="CU7673" s="174">
        <v>357</v>
      </c>
      <c r="CV7673" s="174">
        <v>76906</v>
      </c>
      <c r="CW7673" s="174">
        <v>5</v>
      </c>
      <c r="CX7673" s="174">
        <v>833.42409999999995</v>
      </c>
    </row>
    <row r="7674" spans="84:102" x14ac:dyDescent="0.25">
      <c r="CF7674" s="3" t="s">
        <v>3073</v>
      </c>
      <c r="CG7674" s="174">
        <v>2850</v>
      </c>
      <c r="CH7674" s="174">
        <v>149840</v>
      </c>
      <c r="CI7674" s="174">
        <v>5</v>
      </c>
      <c r="CJ7674" s="174">
        <v>833.40970000000004</v>
      </c>
      <c r="CK7674" s="174">
        <v>833.40970000000004</v>
      </c>
      <c r="CU7674" s="174">
        <v>2850</v>
      </c>
      <c r="CV7674" s="174">
        <v>149840</v>
      </c>
      <c r="CW7674" s="174">
        <v>5</v>
      </c>
      <c r="CX7674" s="174">
        <v>833.40970000000004</v>
      </c>
    </row>
    <row r="7675" spans="84:102" x14ac:dyDescent="0.25">
      <c r="CF7675" s="3" t="s">
        <v>3073</v>
      </c>
      <c r="CG7675" s="174">
        <v>19015</v>
      </c>
      <c r="CH7675" s="174">
        <v>2232</v>
      </c>
      <c r="CI7675" s="174">
        <v>5</v>
      </c>
      <c r="CJ7675" s="174">
        <v>833.23019999999997</v>
      </c>
      <c r="CK7675" s="174">
        <v>833.23019999999997</v>
      </c>
      <c r="CU7675" s="174">
        <v>19015</v>
      </c>
      <c r="CV7675" s="174">
        <v>2232</v>
      </c>
      <c r="CW7675" s="174">
        <v>5</v>
      </c>
      <c r="CX7675" s="174">
        <v>833.23019999999997</v>
      </c>
    </row>
    <row r="7676" spans="84:102" x14ac:dyDescent="0.25">
      <c r="CF7676" s="3" t="s">
        <v>3073</v>
      </c>
      <c r="CG7676" s="174">
        <v>40431</v>
      </c>
      <c r="CH7676" s="174">
        <v>2506</v>
      </c>
      <c r="CI7676" s="174">
        <v>5</v>
      </c>
      <c r="CJ7676" s="174">
        <v>833.05989999999997</v>
      </c>
      <c r="CK7676" s="174">
        <v>833.05989999999997</v>
      </c>
      <c r="CU7676" s="174">
        <v>40431</v>
      </c>
      <c r="CV7676" s="174">
        <v>2506</v>
      </c>
      <c r="CW7676" s="174">
        <v>5</v>
      </c>
      <c r="CX7676" s="174">
        <v>833.05989999999997</v>
      </c>
    </row>
    <row r="7677" spans="84:102" x14ac:dyDescent="0.25">
      <c r="CF7677" s="3" t="s">
        <v>3073</v>
      </c>
      <c r="CG7677" s="174">
        <v>132641</v>
      </c>
      <c r="CH7677" s="174">
        <v>2033</v>
      </c>
      <c r="CI7677" s="174">
        <v>5</v>
      </c>
      <c r="CJ7677" s="174">
        <v>832.71720000000005</v>
      </c>
      <c r="CK7677" s="174">
        <v>832.71720000000005</v>
      </c>
      <c r="CU7677" s="174">
        <v>132641</v>
      </c>
      <c r="CV7677" s="174">
        <v>2033</v>
      </c>
      <c r="CW7677" s="174">
        <v>5</v>
      </c>
      <c r="CX7677" s="174">
        <v>832.71720000000005</v>
      </c>
    </row>
    <row r="7678" spans="84:102" x14ac:dyDescent="0.25">
      <c r="CF7678" s="3" t="s">
        <v>3073</v>
      </c>
      <c r="CG7678" s="174">
        <v>119</v>
      </c>
      <c r="CH7678" s="174">
        <v>67643</v>
      </c>
      <c r="CI7678" s="174">
        <v>5</v>
      </c>
      <c r="CJ7678" s="174">
        <v>832.60170000000005</v>
      </c>
      <c r="CK7678" s="174">
        <v>832.60170000000005</v>
      </c>
      <c r="CU7678" s="174">
        <v>119</v>
      </c>
      <c r="CV7678" s="174">
        <v>67643</v>
      </c>
      <c r="CW7678" s="174">
        <v>5</v>
      </c>
      <c r="CX7678" s="174">
        <v>832.60170000000005</v>
      </c>
    </row>
    <row r="7679" spans="84:102" x14ac:dyDescent="0.25">
      <c r="CF7679" s="3" t="s">
        <v>3073</v>
      </c>
      <c r="CG7679" s="174">
        <v>91441</v>
      </c>
      <c r="CH7679" s="174">
        <v>657</v>
      </c>
      <c r="CI7679" s="174">
        <v>5</v>
      </c>
      <c r="CJ7679" s="174">
        <v>832.45830000000001</v>
      </c>
      <c r="CK7679" s="174">
        <v>832.45830000000001</v>
      </c>
      <c r="CU7679" s="174">
        <v>91441</v>
      </c>
      <c r="CV7679" s="174">
        <v>657</v>
      </c>
      <c r="CW7679" s="174">
        <v>5</v>
      </c>
      <c r="CX7679" s="174">
        <v>832.45830000000001</v>
      </c>
    </row>
    <row r="7680" spans="84:102" x14ac:dyDescent="0.25">
      <c r="CF7680" s="3" t="s">
        <v>3073</v>
      </c>
      <c r="CG7680" s="174">
        <v>968</v>
      </c>
      <c r="CH7680" s="174">
        <v>117111</v>
      </c>
      <c r="CI7680" s="174">
        <v>5</v>
      </c>
      <c r="CJ7680" s="174">
        <v>832.27340000000004</v>
      </c>
      <c r="CK7680" s="174">
        <v>832.27340000000004</v>
      </c>
      <c r="CU7680" s="174">
        <v>968</v>
      </c>
      <c r="CV7680" s="174">
        <v>117111</v>
      </c>
      <c r="CW7680" s="174">
        <v>5</v>
      </c>
      <c r="CX7680" s="174">
        <v>832.27340000000004</v>
      </c>
    </row>
    <row r="7681" spans="84:102" x14ac:dyDescent="0.25">
      <c r="CF7681" s="3" t="s">
        <v>3073</v>
      </c>
      <c r="CG7681" s="174">
        <v>3510</v>
      </c>
      <c r="CH7681" s="174">
        <v>64308</v>
      </c>
      <c r="CI7681" s="174">
        <v>5</v>
      </c>
      <c r="CJ7681" s="174">
        <v>832.00099999999998</v>
      </c>
      <c r="CK7681" s="174">
        <v>832.00099999999998</v>
      </c>
      <c r="CU7681" s="174">
        <v>3510</v>
      </c>
      <c r="CV7681" s="174">
        <v>64308</v>
      </c>
      <c r="CW7681" s="174">
        <v>5</v>
      </c>
      <c r="CX7681" s="174">
        <v>832.00099999999998</v>
      </c>
    </row>
    <row r="7682" spans="84:102" x14ac:dyDescent="0.25">
      <c r="CF7682" s="3" t="s">
        <v>3073</v>
      </c>
      <c r="CG7682" s="174">
        <v>111650</v>
      </c>
      <c r="CH7682" s="174">
        <v>1356</v>
      </c>
      <c r="CI7682" s="174">
        <v>5</v>
      </c>
      <c r="CJ7682" s="174">
        <v>831.96079999999995</v>
      </c>
      <c r="CK7682" s="174">
        <v>831.96079999999995</v>
      </c>
      <c r="CU7682" s="174">
        <v>111650</v>
      </c>
      <c r="CV7682" s="174">
        <v>1356</v>
      </c>
      <c r="CW7682" s="174">
        <v>5</v>
      </c>
      <c r="CX7682" s="174">
        <v>831.96079999999995</v>
      </c>
    </row>
    <row r="7683" spans="84:102" x14ac:dyDescent="0.25">
      <c r="CF7683" s="3" t="s">
        <v>3073</v>
      </c>
      <c r="CG7683" s="174">
        <v>2619</v>
      </c>
      <c r="CH7683" s="174">
        <v>47329</v>
      </c>
      <c r="CI7683" s="174">
        <v>5</v>
      </c>
      <c r="CJ7683" s="174">
        <v>831.95889999999997</v>
      </c>
      <c r="CK7683" s="174">
        <v>831.95889999999997</v>
      </c>
      <c r="CU7683" s="174">
        <v>2619</v>
      </c>
      <c r="CV7683" s="174">
        <v>47329</v>
      </c>
      <c r="CW7683" s="174">
        <v>5</v>
      </c>
      <c r="CX7683" s="174">
        <v>831.95889999999997</v>
      </c>
    </row>
    <row r="7684" spans="84:102" x14ac:dyDescent="0.25">
      <c r="CF7684" s="3" t="s">
        <v>3073</v>
      </c>
      <c r="CG7684" s="174">
        <v>29196</v>
      </c>
      <c r="CH7684" s="174">
        <v>2396</v>
      </c>
      <c r="CI7684" s="174">
        <v>5</v>
      </c>
      <c r="CJ7684" s="174">
        <v>831.94579999999996</v>
      </c>
      <c r="CK7684" s="174">
        <v>831.94579999999996</v>
      </c>
      <c r="CU7684" s="174">
        <v>29196</v>
      </c>
      <c r="CV7684" s="174">
        <v>2396</v>
      </c>
      <c r="CW7684" s="174">
        <v>5</v>
      </c>
      <c r="CX7684" s="174">
        <v>831.94579999999996</v>
      </c>
    </row>
    <row r="7685" spans="84:102" x14ac:dyDescent="0.25">
      <c r="CF7685" s="3" t="s">
        <v>3073</v>
      </c>
      <c r="CG7685" s="174">
        <v>136745</v>
      </c>
      <c r="CH7685" s="174">
        <v>1203</v>
      </c>
      <c r="CI7685" s="174">
        <v>5</v>
      </c>
      <c r="CJ7685" s="174">
        <v>831.93859999999995</v>
      </c>
      <c r="CK7685" s="174">
        <v>831.93859999999995</v>
      </c>
      <c r="CU7685" s="174">
        <v>136745</v>
      </c>
      <c r="CV7685" s="174">
        <v>1203</v>
      </c>
      <c r="CW7685" s="174">
        <v>5</v>
      </c>
      <c r="CX7685" s="174">
        <v>831.93859999999995</v>
      </c>
    </row>
    <row r="7686" spans="84:102" x14ac:dyDescent="0.25">
      <c r="CF7686" s="3" t="s">
        <v>3073</v>
      </c>
      <c r="CG7686" s="174">
        <v>161938</v>
      </c>
      <c r="CH7686" s="174">
        <v>3010</v>
      </c>
      <c r="CI7686" s="174">
        <v>5</v>
      </c>
      <c r="CJ7686" s="174">
        <v>831.92079999999999</v>
      </c>
      <c r="CK7686" s="174">
        <v>831.92079999999999</v>
      </c>
      <c r="CU7686" s="174">
        <v>161938</v>
      </c>
      <c r="CV7686" s="174">
        <v>3010</v>
      </c>
      <c r="CW7686" s="174">
        <v>5</v>
      </c>
      <c r="CX7686" s="174">
        <v>831.92079999999999</v>
      </c>
    </row>
    <row r="7687" spans="84:102" x14ac:dyDescent="0.25">
      <c r="CF7687" s="3" t="s">
        <v>3073</v>
      </c>
      <c r="CG7687" s="174">
        <v>82801</v>
      </c>
      <c r="CH7687" s="174">
        <v>555</v>
      </c>
      <c r="CI7687" s="174">
        <v>5</v>
      </c>
      <c r="CJ7687" s="174">
        <v>831.90319999999997</v>
      </c>
      <c r="CK7687" s="174">
        <v>831.90319999999997</v>
      </c>
      <c r="CU7687" s="174">
        <v>82801</v>
      </c>
      <c r="CV7687" s="174">
        <v>555</v>
      </c>
      <c r="CW7687" s="174">
        <v>5</v>
      </c>
      <c r="CX7687" s="174">
        <v>831.90319999999997</v>
      </c>
    </row>
    <row r="7688" spans="84:102" x14ac:dyDescent="0.25">
      <c r="CF7688" s="3" t="s">
        <v>3073</v>
      </c>
      <c r="CG7688" s="174">
        <v>149785</v>
      </c>
      <c r="CH7688" s="174">
        <v>2828</v>
      </c>
      <c r="CI7688" s="174">
        <v>5</v>
      </c>
      <c r="CJ7688" s="174">
        <v>831.87909999999999</v>
      </c>
      <c r="CK7688" s="174">
        <v>831.87909999999999</v>
      </c>
      <c r="CU7688" s="174">
        <v>149785</v>
      </c>
      <c r="CV7688" s="174">
        <v>2828</v>
      </c>
      <c r="CW7688" s="174">
        <v>5</v>
      </c>
      <c r="CX7688" s="174">
        <v>831.87909999999999</v>
      </c>
    </row>
    <row r="7689" spans="84:102" x14ac:dyDescent="0.25">
      <c r="CF7689" s="3" t="s">
        <v>3073</v>
      </c>
      <c r="CG7689" s="174">
        <v>82775</v>
      </c>
      <c r="CH7689" s="174">
        <v>1565</v>
      </c>
      <c r="CI7689" s="174">
        <v>5</v>
      </c>
      <c r="CJ7689" s="174">
        <v>831.5942</v>
      </c>
      <c r="CK7689" s="174">
        <v>831.5942</v>
      </c>
      <c r="CU7689" s="174">
        <v>82775</v>
      </c>
      <c r="CV7689" s="174">
        <v>1565</v>
      </c>
      <c r="CW7689" s="174">
        <v>5</v>
      </c>
      <c r="CX7689" s="174">
        <v>831.5942</v>
      </c>
    </row>
    <row r="7690" spans="84:102" x14ac:dyDescent="0.25">
      <c r="CF7690" s="3" t="s">
        <v>3073</v>
      </c>
      <c r="CG7690" s="174">
        <v>2627</v>
      </c>
      <c r="CH7690" s="174">
        <v>44511</v>
      </c>
      <c r="CI7690" s="174">
        <v>5</v>
      </c>
      <c r="CJ7690" s="174">
        <v>831.46320000000003</v>
      </c>
      <c r="CK7690" s="174">
        <v>831.46320000000003</v>
      </c>
      <c r="CU7690" s="174">
        <v>2627</v>
      </c>
      <c r="CV7690" s="174">
        <v>44511</v>
      </c>
      <c r="CW7690" s="174">
        <v>5</v>
      </c>
      <c r="CX7690" s="174">
        <v>831.46320000000003</v>
      </c>
    </row>
    <row r="7691" spans="84:102" x14ac:dyDescent="0.25">
      <c r="CF7691" s="3" t="s">
        <v>3073</v>
      </c>
      <c r="CG7691" s="174">
        <v>159948</v>
      </c>
      <c r="CH7691" s="174">
        <v>3264</v>
      </c>
      <c r="CI7691" s="174">
        <v>5</v>
      </c>
      <c r="CJ7691" s="174">
        <v>831.43989999999997</v>
      </c>
      <c r="CK7691" s="174">
        <v>831.43989999999997</v>
      </c>
      <c r="CU7691" s="174">
        <v>159948</v>
      </c>
      <c r="CV7691" s="174">
        <v>3264</v>
      </c>
      <c r="CW7691" s="174">
        <v>5</v>
      </c>
      <c r="CX7691" s="174">
        <v>831.43989999999997</v>
      </c>
    </row>
    <row r="7692" spans="84:102" x14ac:dyDescent="0.25">
      <c r="CF7692" s="3" t="s">
        <v>3073</v>
      </c>
      <c r="CG7692" s="174">
        <v>254</v>
      </c>
      <c r="CH7692" s="174">
        <v>71340</v>
      </c>
      <c r="CI7692" s="174">
        <v>5</v>
      </c>
      <c r="CJ7692" s="174">
        <v>831.27599999999995</v>
      </c>
      <c r="CK7692" s="174">
        <v>831.27599999999995</v>
      </c>
      <c r="CU7692" s="174">
        <v>254</v>
      </c>
      <c r="CV7692" s="174">
        <v>71340</v>
      </c>
      <c r="CW7692" s="174">
        <v>5</v>
      </c>
      <c r="CX7692" s="174">
        <v>831.27599999999995</v>
      </c>
    </row>
    <row r="7693" spans="84:102" x14ac:dyDescent="0.25">
      <c r="CF7693" s="3" t="s">
        <v>3073</v>
      </c>
      <c r="CG7693" s="174">
        <v>2789</v>
      </c>
      <c r="CH7693" s="174">
        <v>146684</v>
      </c>
      <c r="CI7693" s="174">
        <v>5</v>
      </c>
      <c r="CJ7693" s="174">
        <v>831.03989999999999</v>
      </c>
      <c r="CK7693" s="174">
        <v>831.03989999999999</v>
      </c>
      <c r="CU7693" s="174">
        <v>2789</v>
      </c>
      <c r="CV7693" s="174">
        <v>146684</v>
      </c>
      <c r="CW7693" s="174">
        <v>5</v>
      </c>
      <c r="CX7693" s="174">
        <v>831.03989999999999</v>
      </c>
    </row>
    <row r="7694" spans="84:102" x14ac:dyDescent="0.25">
      <c r="CF7694" s="3" t="s">
        <v>3073</v>
      </c>
      <c r="CG7694" s="174">
        <v>1501</v>
      </c>
      <c r="CH7694" s="174">
        <v>88944</v>
      </c>
      <c r="CI7694" s="174">
        <v>5</v>
      </c>
      <c r="CJ7694" s="174">
        <v>830.90189999999996</v>
      </c>
      <c r="CK7694" s="174">
        <v>830.90189999999996</v>
      </c>
      <c r="CU7694" s="174">
        <v>1501</v>
      </c>
      <c r="CV7694" s="174">
        <v>88944</v>
      </c>
      <c r="CW7694" s="174">
        <v>5</v>
      </c>
      <c r="CX7694" s="174">
        <v>830.90189999999996</v>
      </c>
    </row>
    <row r="7695" spans="84:102" x14ac:dyDescent="0.25">
      <c r="CF7695" s="3" t="s">
        <v>3073</v>
      </c>
      <c r="CG7695" s="174">
        <v>78317</v>
      </c>
      <c r="CH7695" s="174">
        <v>392</v>
      </c>
      <c r="CI7695" s="174">
        <v>5</v>
      </c>
      <c r="CJ7695" s="174">
        <v>830.71029999999996</v>
      </c>
      <c r="CK7695" s="174">
        <v>830.71029999999996</v>
      </c>
      <c r="CU7695" s="174">
        <v>78317</v>
      </c>
      <c r="CV7695" s="174">
        <v>392</v>
      </c>
      <c r="CW7695" s="174">
        <v>5</v>
      </c>
      <c r="CX7695" s="174">
        <v>830.71029999999996</v>
      </c>
    </row>
    <row r="7696" spans="84:102" x14ac:dyDescent="0.25">
      <c r="CF7696" s="3" t="s">
        <v>3073</v>
      </c>
      <c r="CG7696" s="174">
        <v>760</v>
      </c>
      <c r="CH7696" s="174">
        <v>98373</v>
      </c>
      <c r="CI7696" s="174">
        <v>5</v>
      </c>
      <c r="CJ7696" s="174">
        <v>830.68349999999998</v>
      </c>
      <c r="CK7696" s="174">
        <v>830.68349999999998</v>
      </c>
      <c r="CU7696" s="174">
        <v>760</v>
      </c>
      <c r="CV7696" s="174">
        <v>98373</v>
      </c>
      <c r="CW7696" s="174">
        <v>5</v>
      </c>
      <c r="CX7696" s="174">
        <v>830.68349999999998</v>
      </c>
    </row>
    <row r="7697" spans="84:102" x14ac:dyDescent="0.25">
      <c r="CF7697" s="3" t="s">
        <v>3073</v>
      </c>
      <c r="CG7697" s="174">
        <v>42501</v>
      </c>
      <c r="CH7697" s="174">
        <v>2529</v>
      </c>
      <c r="CI7697" s="174">
        <v>5</v>
      </c>
      <c r="CJ7697" s="174">
        <v>830.67100000000005</v>
      </c>
      <c r="CK7697" s="174">
        <v>830.67100000000005</v>
      </c>
      <c r="CU7697" s="174">
        <v>42501</v>
      </c>
      <c r="CV7697" s="174">
        <v>2529</v>
      </c>
      <c r="CW7697" s="174">
        <v>5</v>
      </c>
      <c r="CX7697" s="174">
        <v>830.67100000000005</v>
      </c>
    </row>
    <row r="7698" spans="84:102" x14ac:dyDescent="0.25">
      <c r="CF7698" s="3" t="s">
        <v>3073</v>
      </c>
      <c r="CG7698" s="174">
        <v>84393</v>
      </c>
      <c r="CH7698" s="174">
        <v>469</v>
      </c>
      <c r="CI7698" s="174">
        <v>5</v>
      </c>
      <c r="CJ7698" s="174">
        <v>830.59140000000002</v>
      </c>
      <c r="CK7698" s="174">
        <v>830.59140000000002</v>
      </c>
      <c r="CU7698" s="174">
        <v>84393</v>
      </c>
      <c r="CV7698" s="174">
        <v>469</v>
      </c>
      <c r="CW7698" s="174">
        <v>5</v>
      </c>
      <c r="CX7698" s="174">
        <v>830.59140000000002</v>
      </c>
    </row>
    <row r="7699" spans="84:102" x14ac:dyDescent="0.25">
      <c r="CF7699" s="3" t="s">
        <v>3073</v>
      </c>
      <c r="CG7699" s="174">
        <v>662</v>
      </c>
      <c r="CH7699" s="174">
        <v>91938</v>
      </c>
      <c r="CI7699" s="174">
        <v>5</v>
      </c>
      <c r="CJ7699" s="174">
        <v>830.49800000000005</v>
      </c>
      <c r="CK7699" s="174">
        <v>830.49800000000005</v>
      </c>
      <c r="CU7699" s="174">
        <v>662</v>
      </c>
      <c r="CV7699" s="174">
        <v>91938</v>
      </c>
      <c r="CW7699" s="174">
        <v>5</v>
      </c>
      <c r="CX7699" s="174">
        <v>830.49800000000005</v>
      </c>
    </row>
    <row r="7700" spans="84:102" x14ac:dyDescent="0.25">
      <c r="CF7700" s="3" t="s">
        <v>3073</v>
      </c>
      <c r="CG7700" s="174">
        <v>117111</v>
      </c>
      <c r="CH7700" s="174">
        <v>968</v>
      </c>
      <c r="CI7700" s="174">
        <v>5</v>
      </c>
      <c r="CJ7700" s="174">
        <v>830.30870000000004</v>
      </c>
      <c r="CK7700" s="174">
        <v>830.30870000000004</v>
      </c>
      <c r="CU7700" s="174">
        <v>117111</v>
      </c>
      <c r="CV7700" s="174">
        <v>968</v>
      </c>
      <c r="CW7700" s="174">
        <v>5</v>
      </c>
      <c r="CX7700" s="174">
        <v>830.30870000000004</v>
      </c>
    </row>
    <row r="7701" spans="84:102" x14ac:dyDescent="0.25">
      <c r="CF7701" s="3" t="s">
        <v>3073</v>
      </c>
      <c r="CG7701" s="174">
        <v>3312</v>
      </c>
      <c r="CH7701" s="174">
        <v>169169</v>
      </c>
      <c r="CI7701" s="174">
        <v>5</v>
      </c>
      <c r="CJ7701" s="174">
        <v>830.29340000000002</v>
      </c>
      <c r="CK7701" s="174">
        <v>830.29340000000002</v>
      </c>
      <c r="CU7701" s="174">
        <v>3312</v>
      </c>
      <c r="CV7701" s="174">
        <v>169169</v>
      </c>
      <c r="CW7701" s="174">
        <v>5</v>
      </c>
      <c r="CX7701" s="174">
        <v>830.29340000000002</v>
      </c>
    </row>
    <row r="7702" spans="84:102" x14ac:dyDescent="0.25">
      <c r="CF7702" s="3" t="s">
        <v>3073</v>
      </c>
      <c r="CG7702" s="174">
        <v>84712</v>
      </c>
      <c r="CH7702" s="174">
        <v>1547</v>
      </c>
      <c r="CI7702" s="174">
        <v>5</v>
      </c>
      <c r="CJ7702" s="174">
        <v>830.00379999999996</v>
      </c>
      <c r="CK7702" s="174">
        <v>830.00379999999996</v>
      </c>
      <c r="CU7702" s="174">
        <v>84712</v>
      </c>
      <c r="CV7702" s="174">
        <v>1547</v>
      </c>
      <c r="CW7702" s="174">
        <v>5</v>
      </c>
      <c r="CX7702" s="174">
        <v>830.00379999999996</v>
      </c>
    </row>
    <row r="7703" spans="84:102" x14ac:dyDescent="0.25">
      <c r="CF7703" s="3" t="s">
        <v>3073</v>
      </c>
      <c r="CG7703" s="174">
        <v>93043</v>
      </c>
      <c r="CH7703" s="174">
        <v>3613</v>
      </c>
      <c r="CI7703" s="174">
        <v>5</v>
      </c>
      <c r="CJ7703" s="174">
        <v>829.93420000000003</v>
      </c>
      <c r="CK7703" s="174">
        <v>829.93420000000003</v>
      </c>
      <c r="CU7703" s="174">
        <v>93043</v>
      </c>
      <c r="CV7703" s="174">
        <v>3613</v>
      </c>
      <c r="CW7703" s="174">
        <v>5</v>
      </c>
      <c r="CX7703" s="174">
        <v>829.93420000000003</v>
      </c>
    </row>
    <row r="7704" spans="84:102" x14ac:dyDescent="0.25">
      <c r="CF7704" s="3" t="s">
        <v>3073</v>
      </c>
      <c r="CG7704" s="174">
        <v>109183</v>
      </c>
      <c r="CH7704" s="174">
        <v>1395</v>
      </c>
      <c r="CI7704" s="174">
        <v>5</v>
      </c>
      <c r="CJ7704" s="174">
        <v>829.83230000000003</v>
      </c>
      <c r="CK7704" s="174">
        <v>829.83230000000003</v>
      </c>
      <c r="CU7704" s="174">
        <v>109183</v>
      </c>
      <c r="CV7704" s="174">
        <v>1395</v>
      </c>
      <c r="CW7704" s="174">
        <v>5</v>
      </c>
      <c r="CX7704" s="174">
        <v>829.83230000000003</v>
      </c>
    </row>
    <row r="7705" spans="84:102" x14ac:dyDescent="0.25">
      <c r="CF7705" s="3" t="s">
        <v>3073</v>
      </c>
      <c r="CG7705" s="174">
        <v>760</v>
      </c>
      <c r="CH7705" s="174">
        <v>99425</v>
      </c>
      <c r="CI7705" s="174">
        <v>5</v>
      </c>
      <c r="CJ7705" s="174">
        <v>829.82209999999998</v>
      </c>
      <c r="CK7705" s="174">
        <v>829.82209999999998</v>
      </c>
      <c r="CU7705" s="174">
        <v>760</v>
      </c>
      <c r="CV7705" s="174">
        <v>99425</v>
      </c>
      <c r="CW7705" s="174">
        <v>5</v>
      </c>
      <c r="CX7705" s="174">
        <v>829.82209999999998</v>
      </c>
    </row>
    <row r="7706" spans="84:102" x14ac:dyDescent="0.25">
      <c r="CF7706" s="3" t="s">
        <v>3073</v>
      </c>
      <c r="CG7706" s="174">
        <v>858</v>
      </c>
      <c r="CH7706" s="174">
        <v>109190</v>
      </c>
      <c r="CI7706" s="174">
        <v>5</v>
      </c>
      <c r="CJ7706" s="174">
        <v>829.71969999999999</v>
      </c>
      <c r="CK7706" s="174">
        <v>829.71969999999999</v>
      </c>
      <c r="CU7706" s="174">
        <v>858</v>
      </c>
      <c r="CV7706" s="174">
        <v>109190</v>
      </c>
      <c r="CW7706" s="174">
        <v>5</v>
      </c>
      <c r="CX7706" s="174">
        <v>829.71969999999999</v>
      </c>
    </row>
    <row r="7707" spans="84:102" x14ac:dyDescent="0.25">
      <c r="CF7707" s="3" t="s">
        <v>3073</v>
      </c>
      <c r="CG7707" s="174">
        <v>94588</v>
      </c>
      <c r="CH7707" s="174">
        <v>3619</v>
      </c>
      <c r="CI7707" s="174">
        <v>5</v>
      </c>
      <c r="CJ7707" s="174">
        <v>829.25199999999995</v>
      </c>
      <c r="CK7707" s="174">
        <v>829.25199999999995</v>
      </c>
      <c r="CU7707" s="174">
        <v>94588</v>
      </c>
      <c r="CV7707" s="174">
        <v>3619</v>
      </c>
      <c r="CW7707" s="174">
        <v>5</v>
      </c>
      <c r="CX7707" s="174">
        <v>829.25199999999995</v>
      </c>
    </row>
    <row r="7708" spans="84:102" x14ac:dyDescent="0.25">
      <c r="CF7708" s="3" t="s">
        <v>3073</v>
      </c>
      <c r="CG7708" s="174">
        <v>139333</v>
      </c>
      <c r="CH7708" s="174">
        <v>2726</v>
      </c>
      <c r="CI7708" s="174">
        <v>5</v>
      </c>
      <c r="CJ7708" s="174">
        <v>829.24329999999998</v>
      </c>
      <c r="CK7708" s="174">
        <v>829.24329999999998</v>
      </c>
      <c r="CU7708" s="174">
        <v>139333</v>
      </c>
      <c r="CV7708" s="174">
        <v>2726</v>
      </c>
      <c r="CW7708" s="174">
        <v>5</v>
      </c>
      <c r="CX7708" s="174">
        <v>829.24329999999998</v>
      </c>
    </row>
    <row r="7709" spans="84:102" x14ac:dyDescent="0.25">
      <c r="CF7709" s="3" t="s">
        <v>3073</v>
      </c>
      <c r="CG7709" s="174">
        <v>1740</v>
      </c>
      <c r="CH7709" s="174">
        <v>62659</v>
      </c>
      <c r="CI7709" s="174">
        <v>5</v>
      </c>
      <c r="CJ7709" s="174">
        <v>829.19479999999999</v>
      </c>
      <c r="CK7709" s="174">
        <v>829.19479999999999</v>
      </c>
      <c r="CU7709" s="174">
        <v>1740</v>
      </c>
      <c r="CV7709" s="174">
        <v>62659</v>
      </c>
      <c r="CW7709" s="174">
        <v>5</v>
      </c>
      <c r="CX7709" s="174">
        <v>829.19479999999999</v>
      </c>
    </row>
    <row r="7710" spans="84:102" x14ac:dyDescent="0.25">
      <c r="CF7710" s="3" t="s">
        <v>3073</v>
      </c>
      <c r="CG7710" s="174">
        <v>79092</v>
      </c>
      <c r="CH7710" s="174">
        <v>382</v>
      </c>
      <c r="CI7710" s="174">
        <v>5</v>
      </c>
      <c r="CJ7710" s="174">
        <v>828.88030000000003</v>
      </c>
      <c r="CK7710" s="174">
        <v>828.88030000000003</v>
      </c>
      <c r="CU7710" s="174">
        <v>79092</v>
      </c>
      <c r="CV7710" s="174">
        <v>382</v>
      </c>
      <c r="CW7710" s="174">
        <v>5</v>
      </c>
      <c r="CX7710" s="174">
        <v>828.88030000000003</v>
      </c>
    </row>
    <row r="7711" spans="84:102" x14ac:dyDescent="0.25">
      <c r="CF7711" s="3" t="s">
        <v>3073</v>
      </c>
      <c r="CG7711" s="174">
        <v>2068</v>
      </c>
      <c r="CH7711" s="174">
        <v>155989</v>
      </c>
      <c r="CI7711" s="174">
        <v>5</v>
      </c>
      <c r="CJ7711" s="174">
        <v>828.63840000000005</v>
      </c>
      <c r="CK7711" s="174">
        <v>828.63840000000005</v>
      </c>
      <c r="CU7711" s="174">
        <v>2068</v>
      </c>
      <c r="CV7711" s="174">
        <v>155989</v>
      </c>
      <c r="CW7711" s="174">
        <v>5</v>
      </c>
      <c r="CX7711" s="174">
        <v>828.63840000000005</v>
      </c>
    </row>
    <row r="7712" spans="84:102" x14ac:dyDescent="0.25">
      <c r="CF7712" s="3" t="s">
        <v>3073</v>
      </c>
      <c r="CG7712" s="174">
        <v>85716</v>
      </c>
      <c r="CH7712" s="174">
        <v>1566</v>
      </c>
      <c r="CI7712" s="174">
        <v>5</v>
      </c>
      <c r="CJ7712" s="174">
        <v>828.51840000000004</v>
      </c>
      <c r="CK7712" s="174">
        <v>828.51840000000004</v>
      </c>
      <c r="CU7712" s="174">
        <v>85716</v>
      </c>
      <c r="CV7712" s="174">
        <v>1566</v>
      </c>
      <c r="CW7712" s="174">
        <v>5</v>
      </c>
      <c r="CX7712" s="174">
        <v>828.51840000000004</v>
      </c>
    </row>
    <row r="7713" spans="84:102" x14ac:dyDescent="0.25">
      <c r="CF7713" s="3" t="s">
        <v>3073</v>
      </c>
      <c r="CG7713" s="174">
        <v>104628</v>
      </c>
      <c r="CH7713" s="174">
        <v>792</v>
      </c>
      <c r="CI7713" s="174">
        <v>5</v>
      </c>
      <c r="CJ7713" s="174">
        <v>828.3424</v>
      </c>
      <c r="CK7713" s="174">
        <v>828.3424</v>
      </c>
      <c r="CU7713" s="174">
        <v>104628</v>
      </c>
      <c r="CV7713" s="174">
        <v>792</v>
      </c>
      <c r="CW7713" s="174">
        <v>5</v>
      </c>
      <c r="CX7713" s="174">
        <v>828.3424</v>
      </c>
    </row>
    <row r="7714" spans="84:102" x14ac:dyDescent="0.25">
      <c r="CF7714" s="3" t="s">
        <v>3073</v>
      </c>
      <c r="CG7714" s="174">
        <v>605</v>
      </c>
      <c r="CH7714" s="174">
        <v>86318</v>
      </c>
      <c r="CI7714" s="174">
        <v>5</v>
      </c>
      <c r="CJ7714" s="174">
        <v>828.18129999999996</v>
      </c>
      <c r="CK7714" s="174">
        <v>828.18129999999996</v>
      </c>
      <c r="CU7714" s="174">
        <v>605</v>
      </c>
      <c r="CV7714" s="174">
        <v>86318</v>
      </c>
      <c r="CW7714" s="174">
        <v>5</v>
      </c>
      <c r="CX7714" s="174">
        <v>828.18129999999996</v>
      </c>
    </row>
    <row r="7715" spans="84:102" x14ac:dyDescent="0.25">
      <c r="CF7715" s="3" t="s">
        <v>3073</v>
      </c>
      <c r="CG7715" s="174">
        <v>1057</v>
      </c>
      <c r="CH7715" s="174">
        <v>125459</v>
      </c>
      <c r="CI7715" s="174">
        <v>5</v>
      </c>
      <c r="CJ7715" s="174">
        <v>828.16489999999999</v>
      </c>
      <c r="CK7715" s="174">
        <v>828.16489999999999</v>
      </c>
      <c r="CU7715" s="174">
        <v>1057</v>
      </c>
      <c r="CV7715" s="174">
        <v>125459</v>
      </c>
      <c r="CW7715" s="174">
        <v>5</v>
      </c>
      <c r="CX7715" s="174">
        <v>828.16489999999999</v>
      </c>
    </row>
    <row r="7716" spans="84:102" x14ac:dyDescent="0.25">
      <c r="CF7716" s="3" t="s">
        <v>3073</v>
      </c>
      <c r="CG7716" s="174">
        <v>2474</v>
      </c>
      <c r="CH7716" s="174">
        <v>32014</v>
      </c>
      <c r="CI7716" s="174">
        <v>5</v>
      </c>
      <c r="CJ7716" s="174">
        <v>828.05</v>
      </c>
      <c r="CK7716" s="174">
        <v>828.05</v>
      </c>
      <c r="CU7716" s="174">
        <v>2474</v>
      </c>
      <c r="CV7716" s="174">
        <v>32014</v>
      </c>
      <c r="CW7716" s="174">
        <v>5</v>
      </c>
      <c r="CX7716" s="174">
        <v>828.05</v>
      </c>
    </row>
    <row r="7717" spans="84:102" x14ac:dyDescent="0.25">
      <c r="CF7717" s="3" t="s">
        <v>3073</v>
      </c>
      <c r="CG7717" s="174">
        <v>1161</v>
      </c>
      <c r="CH7717" s="174">
        <v>144759</v>
      </c>
      <c r="CI7717" s="174">
        <v>5</v>
      </c>
      <c r="CJ7717" s="174">
        <v>827.98050000000001</v>
      </c>
      <c r="CK7717" s="174">
        <v>827.98050000000001</v>
      </c>
      <c r="CU7717" s="174">
        <v>1161</v>
      </c>
      <c r="CV7717" s="174">
        <v>144759</v>
      </c>
      <c r="CW7717" s="174">
        <v>5</v>
      </c>
      <c r="CX7717" s="174">
        <v>827.98050000000001</v>
      </c>
    </row>
    <row r="7718" spans="84:102" x14ac:dyDescent="0.25">
      <c r="CF7718" s="3" t="s">
        <v>3073</v>
      </c>
      <c r="CG7718" s="174">
        <v>3634</v>
      </c>
      <c r="CH7718" s="174">
        <v>108546</v>
      </c>
      <c r="CI7718" s="174">
        <v>5</v>
      </c>
      <c r="CJ7718" s="174">
        <v>827.95180000000005</v>
      </c>
      <c r="CK7718" s="174">
        <v>827.95180000000005</v>
      </c>
      <c r="CU7718" s="174">
        <v>3634</v>
      </c>
      <c r="CV7718" s="174">
        <v>108546</v>
      </c>
      <c r="CW7718" s="174">
        <v>5</v>
      </c>
      <c r="CX7718" s="174">
        <v>827.95180000000005</v>
      </c>
    </row>
    <row r="7719" spans="84:102" x14ac:dyDescent="0.25">
      <c r="CF7719" s="3" t="s">
        <v>3073</v>
      </c>
      <c r="CG7719" s="174">
        <v>87618</v>
      </c>
      <c r="CH7719" s="174">
        <v>630</v>
      </c>
      <c r="CI7719" s="174">
        <v>5</v>
      </c>
      <c r="CJ7719" s="174">
        <v>827.86980000000005</v>
      </c>
      <c r="CK7719" s="174">
        <v>827.86980000000005</v>
      </c>
      <c r="CU7719" s="174">
        <v>87618</v>
      </c>
      <c r="CV7719" s="174">
        <v>630</v>
      </c>
      <c r="CW7719" s="174">
        <v>5</v>
      </c>
      <c r="CX7719" s="174">
        <v>827.86980000000005</v>
      </c>
    </row>
    <row r="7720" spans="84:102" x14ac:dyDescent="0.25">
      <c r="CF7720" s="3" t="s">
        <v>3073</v>
      </c>
      <c r="CG7720" s="174">
        <v>811</v>
      </c>
      <c r="CH7720" s="174">
        <v>101649</v>
      </c>
      <c r="CI7720" s="174">
        <v>5</v>
      </c>
      <c r="CJ7720" s="174">
        <v>827.79700000000003</v>
      </c>
      <c r="CK7720" s="174">
        <v>827.79700000000003</v>
      </c>
      <c r="CU7720" s="174">
        <v>811</v>
      </c>
      <c r="CV7720" s="174">
        <v>101649</v>
      </c>
      <c r="CW7720" s="174">
        <v>5</v>
      </c>
      <c r="CX7720" s="174">
        <v>827.79700000000003</v>
      </c>
    </row>
    <row r="7721" spans="84:102" x14ac:dyDescent="0.25">
      <c r="CF7721" s="3" t="s">
        <v>3073</v>
      </c>
      <c r="CG7721" s="174">
        <v>311</v>
      </c>
      <c r="CH7721" s="174">
        <v>73866</v>
      </c>
      <c r="CI7721" s="174">
        <v>5</v>
      </c>
      <c r="CJ7721" s="174">
        <v>827.77149999999995</v>
      </c>
      <c r="CK7721" s="174">
        <v>827.77149999999995</v>
      </c>
      <c r="CU7721" s="174">
        <v>311</v>
      </c>
      <c r="CV7721" s="174">
        <v>73866</v>
      </c>
      <c r="CW7721" s="174">
        <v>5</v>
      </c>
      <c r="CX7721" s="174">
        <v>827.77149999999995</v>
      </c>
    </row>
    <row r="7722" spans="84:102" x14ac:dyDescent="0.25">
      <c r="CF7722" s="3" t="s">
        <v>3073</v>
      </c>
      <c r="CG7722" s="174">
        <v>113229</v>
      </c>
      <c r="CH7722" s="174">
        <v>921</v>
      </c>
      <c r="CI7722" s="174">
        <v>5</v>
      </c>
      <c r="CJ7722" s="174">
        <v>827.60410000000002</v>
      </c>
      <c r="CK7722" s="174">
        <v>827.60410000000002</v>
      </c>
      <c r="CU7722" s="174">
        <v>113229</v>
      </c>
      <c r="CV7722" s="174">
        <v>921</v>
      </c>
      <c r="CW7722" s="174">
        <v>5</v>
      </c>
      <c r="CX7722" s="174">
        <v>827.60410000000002</v>
      </c>
    </row>
    <row r="7723" spans="84:102" x14ac:dyDescent="0.25">
      <c r="CF7723" s="3" t="s">
        <v>3073</v>
      </c>
      <c r="CG7723" s="174">
        <v>614</v>
      </c>
      <c r="CH7723" s="174">
        <v>87350</v>
      </c>
      <c r="CI7723" s="174">
        <v>5</v>
      </c>
      <c r="CJ7723" s="174">
        <v>827.35350000000005</v>
      </c>
      <c r="CK7723" s="174">
        <v>827.35350000000005</v>
      </c>
      <c r="CU7723" s="174">
        <v>614</v>
      </c>
      <c r="CV7723" s="174">
        <v>87350</v>
      </c>
      <c r="CW7723" s="174">
        <v>5</v>
      </c>
      <c r="CX7723" s="174">
        <v>827.35350000000005</v>
      </c>
    </row>
    <row r="7724" spans="84:102" x14ac:dyDescent="0.25">
      <c r="CF7724" s="3" t="s">
        <v>3073</v>
      </c>
      <c r="CG7724" s="174">
        <v>2665</v>
      </c>
      <c r="CH7724" s="174">
        <v>48010</v>
      </c>
      <c r="CI7724" s="174">
        <v>5</v>
      </c>
      <c r="CJ7724" s="174">
        <v>827.14930000000004</v>
      </c>
      <c r="CK7724" s="174">
        <v>827.14930000000004</v>
      </c>
      <c r="CU7724" s="174">
        <v>2665</v>
      </c>
      <c r="CV7724" s="174">
        <v>48010</v>
      </c>
      <c r="CW7724" s="174">
        <v>5</v>
      </c>
      <c r="CX7724" s="174">
        <v>827.14930000000004</v>
      </c>
    </row>
    <row r="7725" spans="84:102" x14ac:dyDescent="0.25">
      <c r="CF7725" s="3" t="s">
        <v>3073</v>
      </c>
      <c r="CG7725" s="174">
        <v>77259</v>
      </c>
      <c r="CH7725" s="174">
        <v>352</v>
      </c>
      <c r="CI7725" s="174">
        <v>5</v>
      </c>
      <c r="CJ7725" s="174">
        <v>826.95280000000002</v>
      </c>
      <c r="CK7725" s="174">
        <v>826.95280000000002</v>
      </c>
      <c r="CU7725" s="174">
        <v>77259</v>
      </c>
      <c r="CV7725" s="174">
        <v>352</v>
      </c>
      <c r="CW7725" s="174">
        <v>5</v>
      </c>
      <c r="CX7725" s="174">
        <v>826.95280000000002</v>
      </c>
    </row>
    <row r="7726" spans="84:102" x14ac:dyDescent="0.25">
      <c r="CF7726" s="3" t="s">
        <v>3073</v>
      </c>
      <c r="CG7726" s="174">
        <v>48010</v>
      </c>
      <c r="CH7726" s="174">
        <v>2665</v>
      </c>
      <c r="CI7726" s="174">
        <v>5</v>
      </c>
      <c r="CJ7726" s="174">
        <v>826.94209999999998</v>
      </c>
      <c r="CK7726" s="174">
        <v>826.94209999999998</v>
      </c>
      <c r="CU7726" s="174">
        <v>48010</v>
      </c>
      <c r="CV7726" s="174">
        <v>2665</v>
      </c>
      <c r="CW7726" s="174">
        <v>5</v>
      </c>
      <c r="CX7726" s="174">
        <v>826.94209999999998</v>
      </c>
    </row>
    <row r="7727" spans="84:102" x14ac:dyDescent="0.25">
      <c r="CF7727" s="3" t="s">
        <v>3073</v>
      </c>
      <c r="CG7727" s="174">
        <v>67149</v>
      </c>
      <c r="CH7727" s="174">
        <v>130</v>
      </c>
      <c r="CI7727" s="174">
        <v>5</v>
      </c>
      <c r="CJ7727" s="174">
        <v>826.76869999999997</v>
      </c>
      <c r="CK7727" s="174">
        <v>826.76869999999997</v>
      </c>
      <c r="CU7727" s="174">
        <v>67149</v>
      </c>
      <c r="CV7727" s="174">
        <v>130</v>
      </c>
      <c r="CW7727" s="174">
        <v>5</v>
      </c>
      <c r="CX7727" s="174">
        <v>826.76869999999997</v>
      </c>
    </row>
    <row r="7728" spans="84:102" x14ac:dyDescent="0.25">
      <c r="CF7728" s="3" t="s">
        <v>3073</v>
      </c>
      <c r="CG7728" s="174">
        <v>947</v>
      </c>
      <c r="CH7728" s="174">
        <v>112893</v>
      </c>
      <c r="CI7728" s="174">
        <v>5</v>
      </c>
      <c r="CJ7728" s="174">
        <v>826.62929999999994</v>
      </c>
      <c r="CK7728" s="174">
        <v>826.62929999999994</v>
      </c>
      <c r="CU7728" s="174">
        <v>947</v>
      </c>
      <c r="CV7728" s="174">
        <v>112893</v>
      </c>
      <c r="CW7728" s="174">
        <v>5</v>
      </c>
      <c r="CX7728" s="174">
        <v>826.62929999999994</v>
      </c>
    </row>
    <row r="7729" spans="84:102" x14ac:dyDescent="0.25">
      <c r="CF7729" s="3" t="s">
        <v>3073</v>
      </c>
      <c r="CG7729" s="174">
        <v>702</v>
      </c>
      <c r="CH7729" s="174">
        <v>95591</v>
      </c>
      <c r="CI7729" s="174">
        <v>5</v>
      </c>
      <c r="CJ7729" s="174">
        <v>826.5951</v>
      </c>
      <c r="CK7729" s="174">
        <v>826.5951</v>
      </c>
      <c r="CU7729" s="174">
        <v>702</v>
      </c>
      <c r="CV7729" s="174">
        <v>95591</v>
      </c>
      <c r="CW7729" s="174">
        <v>5</v>
      </c>
      <c r="CX7729" s="174">
        <v>826.5951</v>
      </c>
    </row>
    <row r="7730" spans="84:102" x14ac:dyDescent="0.25">
      <c r="CF7730" s="3" t="s">
        <v>3073</v>
      </c>
      <c r="CG7730" s="174">
        <v>21061</v>
      </c>
      <c r="CH7730" s="174">
        <v>2264</v>
      </c>
      <c r="CI7730" s="174">
        <v>5</v>
      </c>
      <c r="CJ7730" s="174">
        <v>826.2491</v>
      </c>
      <c r="CK7730" s="174">
        <v>826.2491</v>
      </c>
      <c r="CU7730" s="174">
        <v>21061</v>
      </c>
      <c r="CV7730" s="174">
        <v>2264</v>
      </c>
      <c r="CW7730" s="174">
        <v>5</v>
      </c>
      <c r="CX7730" s="174">
        <v>826.2491</v>
      </c>
    </row>
    <row r="7731" spans="84:102" x14ac:dyDescent="0.25">
      <c r="CF7731" s="3" t="s">
        <v>3073</v>
      </c>
      <c r="CG7731" s="174">
        <v>59759</v>
      </c>
      <c r="CH7731" s="174">
        <v>1725</v>
      </c>
      <c r="CI7731" s="174">
        <v>5</v>
      </c>
      <c r="CJ7731" s="174">
        <v>826.22069999999997</v>
      </c>
      <c r="CK7731" s="174">
        <v>826.22069999999997</v>
      </c>
      <c r="CU7731" s="174">
        <v>59759</v>
      </c>
      <c r="CV7731" s="174">
        <v>1725</v>
      </c>
      <c r="CW7731" s="174">
        <v>5</v>
      </c>
      <c r="CX7731" s="174">
        <v>826.22069999999997</v>
      </c>
    </row>
    <row r="7732" spans="84:102" x14ac:dyDescent="0.25">
      <c r="CF7732" s="3" t="s">
        <v>3073</v>
      </c>
      <c r="CG7732" s="174">
        <v>80215</v>
      </c>
      <c r="CH7732" s="174">
        <v>1596</v>
      </c>
      <c r="CI7732" s="174">
        <v>5</v>
      </c>
      <c r="CJ7732" s="174">
        <v>825.90840000000003</v>
      </c>
      <c r="CK7732" s="174">
        <v>825.90840000000003</v>
      </c>
      <c r="CU7732" s="174">
        <v>80215</v>
      </c>
      <c r="CV7732" s="174">
        <v>1596</v>
      </c>
      <c r="CW7732" s="174">
        <v>5</v>
      </c>
      <c r="CX7732" s="174">
        <v>825.90840000000003</v>
      </c>
    </row>
    <row r="7733" spans="84:102" x14ac:dyDescent="0.25">
      <c r="CF7733" s="3" t="s">
        <v>3073</v>
      </c>
      <c r="CG7733" s="174">
        <v>115333</v>
      </c>
      <c r="CH7733" s="174">
        <v>971</v>
      </c>
      <c r="CI7733" s="174">
        <v>5</v>
      </c>
      <c r="CJ7733" s="174">
        <v>825.72130000000004</v>
      </c>
      <c r="CK7733" s="174">
        <v>825.72130000000004</v>
      </c>
      <c r="CU7733" s="174">
        <v>115333</v>
      </c>
      <c r="CV7733" s="174">
        <v>971</v>
      </c>
      <c r="CW7733" s="174">
        <v>5</v>
      </c>
      <c r="CX7733" s="174">
        <v>825.72130000000004</v>
      </c>
    </row>
    <row r="7734" spans="84:102" x14ac:dyDescent="0.25">
      <c r="CF7734" s="3" t="s">
        <v>3073</v>
      </c>
      <c r="CG7734" s="174">
        <v>120300</v>
      </c>
      <c r="CH7734" s="174">
        <v>1031</v>
      </c>
      <c r="CI7734" s="174">
        <v>5</v>
      </c>
      <c r="CJ7734" s="174">
        <v>825.52120000000002</v>
      </c>
      <c r="CK7734" s="174">
        <v>825.52120000000002</v>
      </c>
      <c r="CU7734" s="174">
        <v>120300</v>
      </c>
      <c r="CV7734" s="174">
        <v>1031</v>
      </c>
      <c r="CW7734" s="174">
        <v>5</v>
      </c>
      <c r="CX7734" s="174">
        <v>825.52120000000002</v>
      </c>
    </row>
    <row r="7735" spans="84:102" x14ac:dyDescent="0.25">
      <c r="CF7735" s="3" t="s">
        <v>3073</v>
      </c>
      <c r="CG7735" s="174">
        <v>110412</v>
      </c>
      <c r="CH7735" s="174">
        <v>1387</v>
      </c>
      <c r="CI7735" s="174">
        <v>5</v>
      </c>
      <c r="CJ7735" s="174">
        <v>825.47080000000005</v>
      </c>
      <c r="CK7735" s="174">
        <v>825.47080000000005</v>
      </c>
      <c r="CU7735" s="174">
        <v>110412</v>
      </c>
      <c r="CV7735" s="174">
        <v>1387</v>
      </c>
      <c r="CW7735" s="174">
        <v>5</v>
      </c>
      <c r="CX7735" s="174">
        <v>825.47080000000005</v>
      </c>
    </row>
    <row r="7736" spans="84:102" x14ac:dyDescent="0.25">
      <c r="CF7736" s="3" t="s">
        <v>3073</v>
      </c>
      <c r="CG7736" s="174">
        <v>10</v>
      </c>
      <c r="CH7736" s="174">
        <v>59476</v>
      </c>
      <c r="CI7736" s="174">
        <v>5</v>
      </c>
      <c r="CJ7736" s="174">
        <v>825.36800000000005</v>
      </c>
      <c r="CK7736" s="174">
        <v>825.36800000000005</v>
      </c>
      <c r="CU7736" s="174">
        <v>10</v>
      </c>
      <c r="CV7736" s="174">
        <v>59476</v>
      </c>
      <c r="CW7736" s="174">
        <v>5</v>
      </c>
      <c r="CX7736" s="174">
        <v>825.36800000000005</v>
      </c>
    </row>
    <row r="7737" spans="84:102" x14ac:dyDescent="0.25">
      <c r="CF7737" s="3" t="s">
        <v>3073</v>
      </c>
      <c r="CG7737" s="174">
        <v>28869</v>
      </c>
      <c r="CH7737" s="174">
        <v>2400</v>
      </c>
      <c r="CI7737" s="174">
        <v>5</v>
      </c>
      <c r="CJ7737" s="174">
        <v>825.2269</v>
      </c>
      <c r="CK7737" s="174">
        <v>825.2269</v>
      </c>
      <c r="CU7737" s="174">
        <v>28869</v>
      </c>
      <c r="CV7737" s="174">
        <v>2400</v>
      </c>
      <c r="CW7737" s="174">
        <v>5</v>
      </c>
      <c r="CX7737" s="174">
        <v>825.2269</v>
      </c>
    </row>
    <row r="7738" spans="84:102" x14ac:dyDescent="0.25">
      <c r="CF7738" s="3" t="s">
        <v>3073</v>
      </c>
      <c r="CG7738" s="174">
        <v>2192</v>
      </c>
      <c r="CH7738" s="174">
        <v>16565</v>
      </c>
      <c r="CI7738" s="174">
        <v>5</v>
      </c>
      <c r="CJ7738" s="174">
        <v>825.13559999999995</v>
      </c>
      <c r="CK7738" s="174">
        <v>825.13559999999995</v>
      </c>
      <c r="CU7738" s="174">
        <v>2192</v>
      </c>
      <c r="CV7738" s="174">
        <v>16565</v>
      </c>
      <c r="CW7738" s="174">
        <v>5</v>
      </c>
      <c r="CX7738" s="174">
        <v>825.13559999999995</v>
      </c>
    </row>
    <row r="7739" spans="84:102" x14ac:dyDescent="0.25">
      <c r="CF7739" s="3" t="s">
        <v>3073</v>
      </c>
      <c r="CG7739" s="174">
        <v>263</v>
      </c>
      <c r="CH7739" s="174">
        <v>72362</v>
      </c>
      <c r="CI7739" s="174">
        <v>5</v>
      </c>
      <c r="CJ7739" s="174">
        <v>824.87070000000006</v>
      </c>
      <c r="CK7739" s="174">
        <v>824.87070000000006</v>
      </c>
      <c r="CU7739" s="174">
        <v>263</v>
      </c>
      <c r="CV7739" s="174">
        <v>72362</v>
      </c>
      <c r="CW7739" s="174">
        <v>5</v>
      </c>
      <c r="CX7739" s="174">
        <v>824.87070000000006</v>
      </c>
    </row>
    <row r="7740" spans="84:102" x14ac:dyDescent="0.25">
      <c r="CF7740" s="3" t="s">
        <v>3073</v>
      </c>
      <c r="CG7740" s="174">
        <v>55317</v>
      </c>
      <c r="CH7740" s="174">
        <v>1768</v>
      </c>
      <c r="CI7740" s="174">
        <v>5</v>
      </c>
      <c r="CJ7740" s="174">
        <v>824.80600000000004</v>
      </c>
      <c r="CK7740" s="174">
        <v>824.80600000000004</v>
      </c>
      <c r="CU7740" s="174">
        <v>55317</v>
      </c>
      <c r="CV7740" s="174">
        <v>1768</v>
      </c>
      <c r="CW7740" s="174">
        <v>5</v>
      </c>
      <c r="CX7740" s="174">
        <v>824.80600000000004</v>
      </c>
    </row>
    <row r="7741" spans="84:102" x14ac:dyDescent="0.25">
      <c r="CF7741" s="3" t="s">
        <v>3073</v>
      </c>
      <c r="CG7741" s="174">
        <v>86850</v>
      </c>
      <c r="CH7741" s="174">
        <v>615</v>
      </c>
      <c r="CI7741" s="174">
        <v>5</v>
      </c>
      <c r="CJ7741" s="174">
        <v>824.78210000000001</v>
      </c>
      <c r="CK7741" s="174">
        <v>824.78210000000001</v>
      </c>
      <c r="CU7741" s="174">
        <v>86850</v>
      </c>
      <c r="CV7741" s="174">
        <v>615</v>
      </c>
      <c r="CW7741" s="174">
        <v>5</v>
      </c>
      <c r="CX7741" s="174">
        <v>824.78210000000001</v>
      </c>
    </row>
    <row r="7742" spans="84:102" x14ac:dyDescent="0.25">
      <c r="CF7742" s="3" t="s">
        <v>3073</v>
      </c>
      <c r="CG7742" s="174">
        <v>14849</v>
      </c>
      <c r="CH7742" s="174">
        <v>2161</v>
      </c>
      <c r="CI7742" s="174">
        <v>5</v>
      </c>
      <c r="CJ7742" s="174">
        <v>824.62840000000006</v>
      </c>
      <c r="CK7742" s="174">
        <v>824.62840000000006</v>
      </c>
      <c r="CU7742" s="174">
        <v>14849</v>
      </c>
      <c r="CV7742" s="174">
        <v>2161</v>
      </c>
      <c r="CW7742" s="174">
        <v>5</v>
      </c>
      <c r="CX7742" s="174">
        <v>824.62840000000006</v>
      </c>
    </row>
    <row r="7743" spans="84:102" x14ac:dyDescent="0.25">
      <c r="CF7743" s="3" t="s">
        <v>3073</v>
      </c>
      <c r="CG7743" s="174">
        <v>138</v>
      </c>
      <c r="CH7743" s="174">
        <v>67095</v>
      </c>
      <c r="CI7743" s="174">
        <v>5</v>
      </c>
      <c r="CJ7743" s="174">
        <v>824.37180000000001</v>
      </c>
      <c r="CK7743" s="174">
        <v>824.37180000000001</v>
      </c>
      <c r="CU7743" s="174">
        <v>138</v>
      </c>
      <c r="CV7743" s="174">
        <v>67095</v>
      </c>
      <c r="CW7743" s="174">
        <v>5</v>
      </c>
      <c r="CX7743" s="174">
        <v>824.37180000000001</v>
      </c>
    </row>
    <row r="7744" spans="84:102" x14ac:dyDescent="0.25">
      <c r="CF7744" s="3" t="s">
        <v>3073</v>
      </c>
      <c r="CG7744" s="174">
        <v>119961</v>
      </c>
      <c r="CH7744" s="174">
        <v>1296</v>
      </c>
      <c r="CI7744" s="174">
        <v>5</v>
      </c>
      <c r="CJ7744" s="174">
        <v>824.03309999999999</v>
      </c>
      <c r="CK7744" s="174">
        <v>824.03309999999999</v>
      </c>
      <c r="CU7744" s="174">
        <v>119961</v>
      </c>
      <c r="CV7744" s="174">
        <v>1296</v>
      </c>
      <c r="CW7744" s="174">
        <v>5</v>
      </c>
      <c r="CX7744" s="174">
        <v>824.03309999999999</v>
      </c>
    </row>
    <row r="7745" spans="84:102" x14ac:dyDescent="0.25">
      <c r="CF7745" s="3" t="s">
        <v>3073</v>
      </c>
      <c r="CG7745" s="174">
        <v>174666</v>
      </c>
      <c r="CH7745" s="174">
        <v>3419</v>
      </c>
      <c r="CI7745" s="174">
        <v>5</v>
      </c>
      <c r="CJ7745" s="174">
        <v>824.00509999999997</v>
      </c>
      <c r="CK7745" s="174">
        <v>824.00509999999997</v>
      </c>
      <c r="CU7745" s="174">
        <v>174666</v>
      </c>
      <c r="CV7745" s="174">
        <v>3419</v>
      </c>
      <c r="CW7745" s="174">
        <v>5</v>
      </c>
      <c r="CX7745" s="174">
        <v>824.00509999999997</v>
      </c>
    </row>
    <row r="7746" spans="84:102" x14ac:dyDescent="0.25">
      <c r="CF7746" s="3" t="s">
        <v>3073</v>
      </c>
      <c r="CG7746" s="174">
        <v>392</v>
      </c>
      <c r="CH7746" s="174">
        <v>78317</v>
      </c>
      <c r="CI7746" s="174">
        <v>5</v>
      </c>
      <c r="CJ7746" s="174">
        <v>823.67719999999997</v>
      </c>
      <c r="CK7746" s="174">
        <v>823.67719999999997</v>
      </c>
      <c r="CU7746" s="174">
        <v>392</v>
      </c>
      <c r="CV7746" s="174">
        <v>78317</v>
      </c>
      <c r="CW7746" s="174">
        <v>5</v>
      </c>
      <c r="CX7746" s="174">
        <v>823.67719999999997</v>
      </c>
    </row>
    <row r="7747" spans="84:102" x14ac:dyDescent="0.25">
      <c r="CF7747" s="3" t="s">
        <v>3073</v>
      </c>
      <c r="CG7747" s="174">
        <v>2726</v>
      </c>
      <c r="CH7747" s="174">
        <v>139333</v>
      </c>
      <c r="CI7747" s="174">
        <v>5</v>
      </c>
      <c r="CJ7747" s="174">
        <v>823.4502</v>
      </c>
      <c r="CK7747" s="174">
        <v>823.4502</v>
      </c>
      <c r="CU7747" s="174">
        <v>2726</v>
      </c>
      <c r="CV7747" s="174">
        <v>139333</v>
      </c>
      <c r="CW7747" s="174">
        <v>5</v>
      </c>
      <c r="CX7747" s="174">
        <v>823.4502</v>
      </c>
    </row>
    <row r="7748" spans="84:102" x14ac:dyDescent="0.25">
      <c r="CF7748" s="3" t="s">
        <v>3073</v>
      </c>
      <c r="CG7748" s="174">
        <v>147211</v>
      </c>
      <c r="CH7748" s="174">
        <v>2799</v>
      </c>
      <c r="CI7748" s="174">
        <v>5</v>
      </c>
      <c r="CJ7748" s="174">
        <v>823.38879999999995</v>
      </c>
      <c r="CK7748" s="174">
        <v>823.38879999999995</v>
      </c>
      <c r="CU7748" s="174">
        <v>147211</v>
      </c>
      <c r="CV7748" s="174">
        <v>2799</v>
      </c>
      <c r="CW7748" s="174">
        <v>5</v>
      </c>
      <c r="CX7748" s="174">
        <v>823.38879999999995</v>
      </c>
    </row>
    <row r="7749" spans="84:102" x14ac:dyDescent="0.25">
      <c r="CF7749" s="3" t="s">
        <v>3073</v>
      </c>
      <c r="CG7749" s="174">
        <v>1453</v>
      </c>
      <c r="CH7749" s="174">
        <v>101158</v>
      </c>
      <c r="CI7749" s="174">
        <v>5</v>
      </c>
      <c r="CJ7749" s="174">
        <v>823.27629999999999</v>
      </c>
      <c r="CK7749" s="174">
        <v>823.27629999999999</v>
      </c>
      <c r="CU7749" s="174">
        <v>1453</v>
      </c>
      <c r="CV7749" s="174">
        <v>101158</v>
      </c>
      <c r="CW7749" s="174">
        <v>5</v>
      </c>
      <c r="CX7749" s="174">
        <v>823.27629999999999</v>
      </c>
    </row>
    <row r="7750" spans="84:102" x14ac:dyDescent="0.25">
      <c r="CF7750" s="3" t="s">
        <v>3073</v>
      </c>
      <c r="CG7750" s="174">
        <v>1657</v>
      </c>
      <c r="CH7750" s="174">
        <v>70472</v>
      </c>
      <c r="CI7750" s="174">
        <v>5</v>
      </c>
      <c r="CJ7750" s="174">
        <v>823.26980000000003</v>
      </c>
      <c r="CK7750" s="174">
        <v>823.26980000000003</v>
      </c>
      <c r="CU7750" s="174">
        <v>1657</v>
      </c>
      <c r="CV7750" s="174">
        <v>70472</v>
      </c>
      <c r="CW7750" s="174">
        <v>5</v>
      </c>
      <c r="CX7750" s="174">
        <v>823.26980000000003</v>
      </c>
    </row>
    <row r="7751" spans="84:102" x14ac:dyDescent="0.25">
      <c r="CF7751" s="3" t="s">
        <v>3073</v>
      </c>
      <c r="CG7751" s="174">
        <v>1595</v>
      </c>
      <c r="CH7751" s="174">
        <v>80212</v>
      </c>
      <c r="CI7751" s="174">
        <v>5</v>
      </c>
      <c r="CJ7751" s="174">
        <v>823.23519999999996</v>
      </c>
      <c r="CK7751" s="174">
        <v>823.23519999999996</v>
      </c>
      <c r="CU7751" s="174">
        <v>1595</v>
      </c>
      <c r="CV7751" s="174">
        <v>80212</v>
      </c>
      <c r="CW7751" s="174">
        <v>5</v>
      </c>
      <c r="CX7751" s="174">
        <v>823.23519999999996</v>
      </c>
    </row>
    <row r="7752" spans="84:102" x14ac:dyDescent="0.25">
      <c r="CF7752" s="3" t="s">
        <v>3073</v>
      </c>
      <c r="CG7752" s="174">
        <v>3280</v>
      </c>
      <c r="CH7752" s="174">
        <v>161724</v>
      </c>
      <c r="CI7752" s="174">
        <v>5</v>
      </c>
      <c r="CJ7752" s="174">
        <v>823.01310000000001</v>
      </c>
      <c r="CK7752" s="174">
        <v>823.01310000000001</v>
      </c>
      <c r="CU7752" s="174">
        <v>3280</v>
      </c>
      <c r="CV7752" s="174">
        <v>161724</v>
      </c>
      <c r="CW7752" s="174">
        <v>5</v>
      </c>
      <c r="CX7752" s="174">
        <v>823.01310000000001</v>
      </c>
    </row>
    <row r="7753" spans="84:102" x14ac:dyDescent="0.25">
      <c r="CF7753" s="3" t="s">
        <v>3073</v>
      </c>
      <c r="CG7753" s="174">
        <v>13139</v>
      </c>
      <c r="CH7753" s="174">
        <v>2178</v>
      </c>
      <c r="CI7753" s="174">
        <v>5</v>
      </c>
      <c r="CJ7753" s="174">
        <v>822.82960000000003</v>
      </c>
      <c r="CK7753" s="174">
        <v>822.82960000000003</v>
      </c>
      <c r="CU7753" s="174">
        <v>13139</v>
      </c>
      <c r="CV7753" s="174">
        <v>2178</v>
      </c>
      <c r="CW7753" s="174">
        <v>5</v>
      </c>
      <c r="CX7753" s="174">
        <v>822.82960000000003</v>
      </c>
    </row>
    <row r="7754" spans="84:102" x14ac:dyDescent="0.25">
      <c r="CF7754" s="3" t="s">
        <v>3073</v>
      </c>
      <c r="CG7754" s="174">
        <v>98373</v>
      </c>
      <c r="CH7754" s="174">
        <v>760</v>
      </c>
      <c r="CI7754" s="174">
        <v>5</v>
      </c>
      <c r="CJ7754" s="174">
        <v>822.68150000000003</v>
      </c>
      <c r="CK7754" s="174">
        <v>822.68150000000003</v>
      </c>
      <c r="CU7754" s="174">
        <v>98373</v>
      </c>
      <c r="CV7754" s="174">
        <v>760</v>
      </c>
      <c r="CW7754" s="174">
        <v>5</v>
      </c>
      <c r="CX7754" s="174">
        <v>822.68150000000003</v>
      </c>
    </row>
    <row r="7755" spans="84:102" x14ac:dyDescent="0.25">
      <c r="CF7755" s="3" t="s">
        <v>3073</v>
      </c>
      <c r="CG7755" s="174">
        <v>33330</v>
      </c>
      <c r="CH7755" s="174">
        <v>2484</v>
      </c>
      <c r="CI7755" s="174">
        <v>5</v>
      </c>
      <c r="CJ7755" s="174">
        <v>822.36310000000003</v>
      </c>
      <c r="CK7755" s="174">
        <v>822.36310000000003</v>
      </c>
      <c r="CU7755" s="174">
        <v>33330</v>
      </c>
      <c r="CV7755" s="174">
        <v>2484</v>
      </c>
      <c r="CW7755" s="174">
        <v>5</v>
      </c>
      <c r="CX7755" s="174">
        <v>822.36310000000003</v>
      </c>
    </row>
    <row r="7756" spans="84:102" x14ac:dyDescent="0.25">
      <c r="CF7756" s="3" t="s">
        <v>3073</v>
      </c>
      <c r="CG7756" s="174">
        <v>3391</v>
      </c>
      <c r="CH7756" s="174">
        <v>170212</v>
      </c>
      <c r="CI7756" s="174">
        <v>5</v>
      </c>
      <c r="CJ7756" s="174">
        <v>822.2894</v>
      </c>
      <c r="CK7756" s="174">
        <v>822.2894</v>
      </c>
      <c r="CU7756" s="174">
        <v>3391</v>
      </c>
      <c r="CV7756" s="174">
        <v>170212</v>
      </c>
      <c r="CW7756" s="174">
        <v>5</v>
      </c>
      <c r="CX7756" s="174">
        <v>822.2894</v>
      </c>
    </row>
    <row r="7757" spans="84:102" x14ac:dyDescent="0.25">
      <c r="CF7757" s="3" t="s">
        <v>3073</v>
      </c>
      <c r="CG7757" s="174">
        <v>64157</v>
      </c>
      <c r="CH7757" s="174">
        <v>1696</v>
      </c>
      <c r="CI7757" s="174">
        <v>5</v>
      </c>
      <c r="CJ7757" s="174">
        <v>822.26829999999995</v>
      </c>
      <c r="CK7757" s="174">
        <v>822.26829999999995</v>
      </c>
      <c r="CU7757" s="174">
        <v>64157</v>
      </c>
      <c r="CV7757" s="174">
        <v>1696</v>
      </c>
      <c r="CW7757" s="174">
        <v>5</v>
      </c>
      <c r="CX7757" s="174">
        <v>822.26829999999995</v>
      </c>
    </row>
    <row r="7758" spans="84:102" x14ac:dyDescent="0.25">
      <c r="CF7758" s="3" t="s">
        <v>3073</v>
      </c>
      <c r="CG7758" s="174">
        <v>125459</v>
      </c>
      <c r="CH7758" s="174">
        <v>1057</v>
      </c>
      <c r="CI7758" s="174">
        <v>5</v>
      </c>
      <c r="CJ7758" s="174">
        <v>822.26310000000001</v>
      </c>
      <c r="CK7758" s="174">
        <v>822.26310000000001</v>
      </c>
      <c r="CU7758" s="174">
        <v>125459</v>
      </c>
      <c r="CV7758" s="174">
        <v>1057</v>
      </c>
      <c r="CW7758" s="174">
        <v>5</v>
      </c>
      <c r="CX7758" s="174">
        <v>822.26310000000001</v>
      </c>
    </row>
    <row r="7759" spans="84:102" x14ac:dyDescent="0.25">
      <c r="CF7759" s="3" t="s">
        <v>3073</v>
      </c>
      <c r="CG7759" s="174">
        <v>849</v>
      </c>
      <c r="CH7759" s="174">
        <v>105941</v>
      </c>
      <c r="CI7759" s="174">
        <v>5</v>
      </c>
      <c r="CJ7759" s="174">
        <v>822.25400000000002</v>
      </c>
      <c r="CK7759" s="174">
        <v>822.25400000000002</v>
      </c>
      <c r="CU7759" s="174">
        <v>849</v>
      </c>
      <c r="CV7759" s="174">
        <v>105941</v>
      </c>
      <c r="CW7759" s="174">
        <v>5</v>
      </c>
      <c r="CX7759" s="174">
        <v>822.25400000000002</v>
      </c>
    </row>
    <row r="7760" spans="84:102" x14ac:dyDescent="0.25">
      <c r="CF7760" s="3" t="s">
        <v>3073</v>
      </c>
      <c r="CG7760" s="174">
        <v>3619</v>
      </c>
      <c r="CH7760" s="174">
        <v>94588</v>
      </c>
      <c r="CI7760" s="174">
        <v>5</v>
      </c>
      <c r="CJ7760" s="174">
        <v>822.149</v>
      </c>
      <c r="CK7760" s="174">
        <v>822.149</v>
      </c>
      <c r="CU7760" s="174">
        <v>3619</v>
      </c>
      <c r="CV7760" s="174">
        <v>94588</v>
      </c>
      <c r="CW7760" s="174">
        <v>5</v>
      </c>
      <c r="CX7760" s="174">
        <v>822.149</v>
      </c>
    </row>
    <row r="7761" spans="84:102" x14ac:dyDescent="0.25">
      <c r="CF7761" s="3" t="s">
        <v>3073</v>
      </c>
      <c r="CG7761" s="174">
        <v>166977</v>
      </c>
      <c r="CH7761" s="174">
        <v>3300</v>
      </c>
      <c r="CI7761" s="174">
        <v>5</v>
      </c>
      <c r="CJ7761" s="174">
        <v>822.12670000000003</v>
      </c>
      <c r="CK7761" s="174">
        <v>822.12670000000003</v>
      </c>
      <c r="CU7761" s="174">
        <v>166977</v>
      </c>
      <c r="CV7761" s="174">
        <v>3300</v>
      </c>
      <c r="CW7761" s="174">
        <v>5</v>
      </c>
      <c r="CX7761" s="174">
        <v>822.12670000000003</v>
      </c>
    </row>
    <row r="7762" spans="84:102" x14ac:dyDescent="0.25">
      <c r="CF7762" s="3" t="s">
        <v>3073</v>
      </c>
      <c r="CG7762" s="174">
        <v>109190</v>
      </c>
      <c r="CH7762" s="174">
        <v>858</v>
      </c>
      <c r="CI7762" s="174">
        <v>5</v>
      </c>
      <c r="CJ7762" s="174">
        <v>821.25729999999999</v>
      </c>
      <c r="CK7762" s="174">
        <v>821.25729999999999</v>
      </c>
      <c r="CU7762" s="174">
        <v>109190</v>
      </c>
      <c r="CV7762" s="174">
        <v>858</v>
      </c>
      <c r="CW7762" s="174">
        <v>5</v>
      </c>
      <c r="CX7762" s="174">
        <v>821.25729999999999</v>
      </c>
    </row>
    <row r="7763" spans="84:102" x14ac:dyDescent="0.25">
      <c r="CF7763" s="3" t="s">
        <v>3073</v>
      </c>
      <c r="CG7763" s="174">
        <v>2134</v>
      </c>
      <c r="CH7763" s="174">
        <v>10007</v>
      </c>
      <c r="CI7763" s="174">
        <v>5</v>
      </c>
      <c r="CJ7763" s="174">
        <v>821.15390000000002</v>
      </c>
      <c r="CK7763" s="174">
        <v>821.15390000000002</v>
      </c>
      <c r="CU7763" s="174">
        <v>2134</v>
      </c>
      <c r="CV7763" s="174">
        <v>10007</v>
      </c>
      <c r="CW7763" s="174">
        <v>5</v>
      </c>
      <c r="CX7763" s="174">
        <v>821.15390000000002</v>
      </c>
    </row>
    <row r="7764" spans="84:102" x14ac:dyDescent="0.25">
      <c r="CF7764" s="3" t="s">
        <v>3073</v>
      </c>
      <c r="CG7764" s="174">
        <v>435</v>
      </c>
      <c r="CH7764" s="174">
        <v>82609</v>
      </c>
      <c r="CI7764" s="174">
        <v>5</v>
      </c>
      <c r="CJ7764" s="174">
        <v>821.02120000000002</v>
      </c>
      <c r="CK7764" s="174">
        <v>821.02120000000002</v>
      </c>
      <c r="CU7764" s="174">
        <v>435</v>
      </c>
      <c r="CV7764" s="174">
        <v>82609</v>
      </c>
      <c r="CW7764" s="174">
        <v>5</v>
      </c>
      <c r="CX7764" s="174">
        <v>821.02120000000002</v>
      </c>
    </row>
    <row r="7765" spans="84:102" x14ac:dyDescent="0.25">
      <c r="CF7765" s="3" t="s">
        <v>3073</v>
      </c>
      <c r="CG7765" s="174">
        <v>96</v>
      </c>
      <c r="CH7765" s="174">
        <v>65923</v>
      </c>
      <c r="CI7765" s="174">
        <v>5</v>
      </c>
      <c r="CJ7765" s="174">
        <v>820.72900000000004</v>
      </c>
      <c r="CK7765" s="174">
        <v>820.72900000000004</v>
      </c>
      <c r="CU7765" s="174">
        <v>96</v>
      </c>
      <c r="CV7765" s="174">
        <v>65923</v>
      </c>
      <c r="CW7765" s="174">
        <v>5</v>
      </c>
      <c r="CX7765" s="174">
        <v>820.72900000000004</v>
      </c>
    </row>
    <row r="7766" spans="84:102" x14ac:dyDescent="0.25">
      <c r="CF7766" s="3" t="s">
        <v>3073</v>
      </c>
      <c r="CG7766" s="174">
        <v>132498</v>
      </c>
      <c r="CH7766" s="174">
        <v>2713</v>
      </c>
      <c r="CI7766" s="174">
        <v>5</v>
      </c>
      <c r="CJ7766" s="174">
        <v>820.65949999999998</v>
      </c>
      <c r="CK7766" s="174">
        <v>820.65949999999998</v>
      </c>
      <c r="CU7766" s="174">
        <v>132498</v>
      </c>
      <c r="CV7766" s="174">
        <v>2713</v>
      </c>
      <c r="CW7766" s="174">
        <v>5</v>
      </c>
      <c r="CX7766" s="174">
        <v>820.65949999999998</v>
      </c>
    </row>
    <row r="7767" spans="84:102" x14ac:dyDescent="0.25">
      <c r="CF7767" s="3" t="s">
        <v>3073</v>
      </c>
      <c r="CG7767" s="174">
        <v>112245</v>
      </c>
      <c r="CH7767" s="174">
        <v>1354</v>
      </c>
      <c r="CI7767" s="174">
        <v>5</v>
      </c>
      <c r="CJ7767" s="174">
        <v>820.65719999999999</v>
      </c>
      <c r="CK7767" s="174">
        <v>820.65719999999999</v>
      </c>
      <c r="CU7767" s="174">
        <v>112245</v>
      </c>
      <c r="CV7767" s="174">
        <v>1354</v>
      </c>
      <c r="CW7767" s="174">
        <v>5</v>
      </c>
      <c r="CX7767" s="174">
        <v>820.65719999999999</v>
      </c>
    </row>
    <row r="7768" spans="84:102" x14ac:dyDescent="0.25">
      <c r="CF7768" s="3" t="s">
        <v>3073</v>
      </c>
      <c r="CG7768" s="174">
        <v>39741</v>
      </c>
      <c r="CH7768" s="174">
        <v>2506</v>
      </c>
      <c r="CI7768" s="174">
        <v>5</v>
      </c>
      <c r="CJ7768" s="174">
        <v>820.65359999999998</v>
      </c>
      <c r="CK7768" s="174">
        <v>820.65359999999998</v>
      </c>
      <c r="CU7768" s="174">
        <v>39741</v>
      </c>
      <c r="CV7768" s="174">
        <v>2506</v>
      </c>
      <c r="CW7768" s="174">
        <v>5</v>
      </c>
      <c r="CX7768" s="174">
        <v>820.65359999999998</v>
      </c>
    </row>
    <row r="7769" spans="84:102" x14ac:dyDescent="0.25">
      <c r="CF7769" s="3" t="s">
        <v>3073</v>
      </c>
      <c r="CG7769" s="174">
        <v>2944</v>
      </c>
      <c r="CH7769" s="174">
        <v>152249</v>
      </c>
      <c r="CI7769" s="174">
        <v>5</v>
      </c>
      <c r="CJ7769" s="174">
        <v>820.42139999999995</v>
      </c>
      <c r="CK7769" s="174">
        <v>820.42139999999995</v>
      </c>
      <c r="CU7769" s="174">
        <v>2944</v>
      </c>
      <c r="CV7769" s="174">
        <v>152249</v>
      </c>
      <c r="CW7769" s="174">
        <v>5</v>
      </c>
      <c r="CX7769" s="174">
        <v>820.42139999999995</v>
      </c>
    </row>
    <row r="7770" spans="84:102" x14ac:dyDescent="0.25">
      <c r="CF7770" s="3" t="s">
        <v>3073</v>
      </c>
      <c r="CG7770" s="174">
        <v>351</v>
      </c>
      <c r="CH7770" s="174">
        <v>75700</v>
      </c>
      <c r="CI7770" s="174">
        <v>5</v>
      </c>
      <c r="CJ7770" s="174">
        <v>820.25879999999995</v>
      </c>
      <c r="CK7770" s="174">
        <v>820.25879999999995</v>
      </c>
      <c r="CU7770" s="174">
        <v>351</v>
      </c>
      <c r="CV7770" s="174">
        <v>75700</v>
      </c>
      <c r="CW7770" s="174">
        <v>5</v>
      </c>
      <c r="CX7770" s="174">
        <v>820.25879999999995</v>
      </c>
    </row>
    <row r="7771" spans="84:102" x14ac:dyDescent="0.25">
      <c r="CF7771" s="3" t="s">
        <v>3073</v>
      </c>
      <c r="CG7771" s="174">
        <v>1496</v>
      </c>
      <c r="CH7771" s="174">
        <v>88330</v>
      </c>
      <c r="CI7771" s="174">
        <v>5</v>
      </c>
      <c r="CJ7771" s="174">
        <v>820.17250000000001</v>
      </c>
      <c r="CK7771" s="174">
        <v>820.17250000000001</v>
      </c>
      <c r="CU7771" s="174">
        <v>1496</v>
      </c>
      <c r="CV7771" s="174">
        <v>88330</v>
      </c>
      <c r="CW7771" s="174">
        <v>5</v>
      </c>
      <c r="CX7771" s="174">
        <v>820.17250000000001</v>
      </c>
    </row>
    <row r="7772" spans="84:102" x14ac:dyDescent="0.25">
      <c r="CF7772" s="3" t="s">
        <v>3073</v>
      </c>
      <c r="CG7772" s="174">
        <v>1176</v>
      </c>
      <c r="CH7772" s="174">
        <v>140170</v>
      </c>
      <c r="CI7772" s="174">
        <v>5</v>
      </c>
      <c r="CJ7772" s="174">
        <v>820.15440000000001</v>
      </c>
      <c r="CK7772" s="174">
        <v>820.15440000000001</v>
      </c>
      <c r="CU7772" s="174">
        <v>1176</v>
      </c>
      <c r="CV7772" s="174">
        <v>140170</v>
      </c>
      <c r="CW7772" s="174">
        <v>5</v>
      </c>
      <c r="CX7772" s="174">
        <v>820.15440000000001</v>
      </c>
    </row>
    <row r="7773" spans="84:102" x14ac:dyDescent="0.25">
      <c r="CF7773" s="3" t="s">
        <v>3073</v>
      </c>
      <c r="CG7773" s="174">
        <v>96168</v>
      </c>
      <c r="CH7773" s="174">
        <v>3628</v>
      </c>
      <c r="CI7773" s="174">
        <v>5</v>
      </c>
      <c r="CJ7773" s="174">
        <v>819.87860000000001</v>
      </c>
      <c r="CK7773" s="174">
        <v>819.87860000000001</v>
      </c>
      <c r="CU7773" s="174">
        <v>96168</v>
      </c>
      <c r="CV7773" s="174">
        <v>3628</v>
      </c>
      <c r="CW7773" s="174">
        <v>5</v>
      </c>
      <c r="CX7773" s="174">
        <v>819.87860000000001</v>
      </c>
    </row>
    <row r="7774" spans="84:102" x14ac:dyDescent="0.25">
      <c r="CF7774" s="3" t="s">
        <v>3073</v>
      </c>
      <c r="CG7774" s="174">
        <v>11279</v>
      </c>
      <c r="CH7774" s="174">
        <v>2140</v>
      </c>
      <c r="CI7774" s="174">
        <v>5</v>
      </c>
      <c r="CJ7774" s="174">
        <v>819.87360000000001</v>
      </c>
      <c r="CK7774" s="174">
        <v>819.87360000000001</v>
      </c>
      <c r="CU7774" s="174">
        <v>11279</v>
      </c>
      <c r="CV7774" s="174">
        <v>2140</v>
      </c>
      <c r="CW7774" s="174">
        <v>5</v>
      </c>
      <c r="CX7774" s="174">
        <v>819.87360000000001</v>
      </c>
    </row>
    <row r="7775" spans="84:102" x14ac:dyDescent="0.25">
      <c r="CF7775" s="3" t="s">
        <v>3073</v>
      </c>
      <c r="CG7775" s="174">
        <v>259</v>
      </c>
      <c r="CH7775" s="174">
        <v>72651</v>
      </c>
      <c r="CI7775" s="174">
        <v>5</v>
      </c>
      <c r="CJ7775" s="174">
        <v>819.83870000000002</v>
      </c>
      <c r="CK7775" s="174">
        <v>819.83870000000002</v>
      </c>
      <c r="CU7775" s="174">
        <v>259</v>
      </c>
      <c r="CV7775" s="174">
        <v>72651</v>
      </c>
      <c r="CW7775" s="174">
        <v>5</v>
      </c>
      <c r="CX7775" s="174">
        <v>819.83870000000002</v>
      </c>
    </row>
    <row r="7776" spans="84:102" x14ac:dyDescent="0.25">
      <c r="CF7776" s="3" t="s">
        <v>3073</v>
      </c>
      <c r="CG7776" s="174">
        <v>1981</v>
      </c>
      <c r="CH7776" s="174">
        <v>107051</v>
      </c>
      <c r="CI7776" s="174">
        <v>5</v>
      </c>
      <c r="CJ7776" s="174">
        <v>819.64369999999997</v>
      </c>
      <c r="CK7776" s="174">
        <v>819.64369999999997</v>
      </c>
      <c r="CU7776" s="174">
        <v>1981</v>
      </c>
      <c r="CV7776" s="174">
        <v>107051</v>
      </c>
      <c r="CW7776" s="174">
        <v>5</v>
      </c>
      <c r="CX7776" s="174">
        <v>819.64369999999997</v>
      </c>
    </row>
    <row r="7777" spans="84:102" x14ac:dyDescent="0.25">
      <c r="CF7777" s="3" t="s">
        <v>3073</v>
      </c>
      <c r="CG7777" s="174">
        <v>82212</v>
      </c>
      <c r="CH7777" s="174">
        <v>423</v>
      </c>
      <c r="CI7777" s="174">
        <v>5</v>
      </c>
      <c r="CJ7777" s="174">
        <v>819.57650000000001</v>
      </c>
      <c r="CK7777" s="174">
        <v>819.57650000000001</v>
      </c>
      <c r="CU7777" s="174">
        <v>82212</v>
      </c>
      <c r="CV7777" s="174">
        <v>423</v>
      </c>
      <c r="CW7777" s="174">
        <v>5</v>
      </c>
      <c r="CX7777" s="174">
        <v>819.57650000000001</v>
      </c>
    </row>
    <row r="7778" spans="84:102" x14ac:dyDescent="0.25">
      <c r="CF7778" s="3" t="s">
        <v>3073</v>
      </c>
      <c r="CG7778" s="174">
        <v>81009</v>
      </c>
      <c r="CH7778" s="174">
        <v>1941</v>
      </c>
      <c r="CI7778" s="174">
        <v>5</v>
      </c>
      <c r="CJ7778" s="174">
        <v>818.7835</v>
      </c>
      <c r="CK7778" s="174">
        <v>818.7835</v>
      </c>
      <c r="CU7778" s="174">
        <v>81009</v>
      </c>
      <c r="CV7778" s="174">
        <v>1941</v>
      </c>
      <c r="CW7778" s="174">
        <v>5</v>
      </c>
      <c r="CX7778" s="174">
        <v>818.7835</v>
      </c>
    </row>
    <row r="7779" spans="84:102" x14ac:dyDescent="0.25">
      <c r="CF7779" s="3" t="s">
        <v>3073</v>
      </c>
      <c r="CG7779" s="174">
        <v>85733</v>
      </c>
      <c r="CH7779" s="174">
        <v>1569</v>
      </c>
      <c r="CI7779" s="174">
        <v>5</v>
      </c>
      <c r="CJ7779" s="174">
        <v>818.69010000000003</v>
      </c>
      <c r="CK7779" s="174">
        <v>818.69010000000003</v>
      </c>
      <c r="CU7779" s="174">
        <v>85733</v>
      </c>
      <c r="CV7779" s="174">
        <v>1569</v>
      </c>
      <c r="CW7779" s="174">
        <v>5</v>
      </c>
      <c r="CX7779" s="174">
        <v>818.69010000000003</v>
      </c>
    </row>
    <row r="7780" spans="84:102" x14ac:dyDescent="0.25">
      <c r="CF7780" s="3" t="s">
        <v>3073</v>
      </c>
      <c r="CG7780" s="174">
        <v>82396</v>
      </c>
      <c r="CH7780" s="174">
        <v>418</v>
      </c>
      <c r="CI7780" s="174">
        <v>5</v>
      </c>
      <c r="CJ7780" s="174">
        <v>818.64300000000003</v>
      </c>
      <c r="CK7780" s="174">
        <v>818.64300000000003</v>
      </c>
      <c r="CU7780" s="174">
        <v>82396</v>
      </c>
      <c r="CV7780" s="174">
        <v>418</v>
      </c>
      <c r="CW7780" s="174">
        <v>5</v>
      </c>
      <c r="CX7780" s="174">
        <v>818.64300000000003</v>
      </c>
    </row>
    <row r="7781" spans="84:102" x14ac:dyDescent="0.25">
      <c r="CF7781" s="3" t="s">
        <v>3073</v>
      </c>
      <c r="CG7781" s="174">
        <v>87038</v>
      </c>
      <c r="CH7781" s="174">
        <v>617</v>
      </c>
      <c r="CI7781" s="174">
        <v>5</v>
      </c>
      <c r="CJ7781" s="174">
        <v>818.23850000000004</v>
      </c>
      <c r="CK7781" s="174">
        <v>818.23850000000004</v>
      </c>
      <c r="CU7781" s="174">
        <v>87038</v>
      </c>
      <c r="CV7781" s="174">
        <v>617</v>
      </c>
      <c r="CW7781" s="174">
        <v>5</v>
      </c>
      <c r="CX7781" s="174">
        <v>818.23850000000004</v>
      </c>
    </row>
    <row r="7782" spans="84:102" x14ac:dyDescent="0.25">
      <c r="CF7782" s="3" t="s">
        <v>3073</v>
      </c>
      <c r="CG7782" s="174">
        <v>149548</v>
      </c>
      <c r="CH7782" s="174">
        <v>2836</v>
      </c>
      <c r="CI7782" s="174">
        <v>5</v>
      </c>
      <c r="CJ7782" s="174">
        <v>818.16160000000002</v>
      </c>
      <c r="CK7782" s="174">
        <v>818.16160000000002</v>
      </c>
      <c r="CU7782" s="174">
        <v>149548</v>
      </c>
      <c r="CV7782" s="174">
        <v>2836</v>
      </c>
      <c r="CW7782" s="174">
        <v>5</v>
      </c>
      <c r="CX7782" s="174">
        <v>818.16160000000002</v>
      </c>
    </row>
    <row r="7783" spans="84:102" x14ac:dyDescent="0.25">
      <c r="CF7783" s="3" t="s">
        <v>3073</v>
      </c>
      <c r="CG7783" s="174">
        <v>48398</v>
      </c>
      <c r="CH7783" s="174">
        <v>2646</v>
      </c>
      <c r="CI7783" s="174">
        <v>5</v>
      </c>
      <c r="CJ7783" s="174">
        <v>818.11220000000003</v>
      </c>
      <c r="CK7783" s="174">
        <v>818.11220000000003</v>
      </c>
      <c r="CU7783" s="174">
        <v>48398</v>
      </c>
      <c r="CV7783" s="174">
        <v>2646</v>
      </c>
      <c r="CW7783" s="174">
        <v>5</v>
      </c>
      <c r="CX7783" s="174">
        <v>818.11220000000003</v>
      </c>
    </row>
    <row r="7784" spans="84:102" x14ac:dyDescent="0.25">
      <c r="CF7784" s="3" t="s">
        <v>3073</v>
      </c>
      <c r="CG7784" s="174">
        <v>794</v>
      </c>
      <c r="CH7784" s="174">
        <v>103973</v>
      </c>
      <c r="CI7784" s="174">
        <v>5</v>
      </c>
      <c r="CJ7784" s="174">
        <v>818.06979999999999</v>
      </c>
      <c r="CK7784" s="174">
        <v>818.06979999999999</v>
      </c>
      <c r="CU7784" s="174">
        <v>794</v>
      </c>
      <c r="CV7784" s="174">
        <v>103973</v>
      </c>
      <c r="CW7784" s="174">
        <v>5</v>
      </c>
      <c r="CX7784" s="174">
        <v>818.06979999999999</v>
      </c>
    </row>
    <row r="7785" spans="84:102" x14ac:dyDescent="0.25">
      <c r="CF7785" s="3" t="s">
        <v>3073</v>
      </c>
      <c r="CG7785" s="174">
        <v>3259</v>
      </c>
      <c r="CH7785" s="174">
        <v>159953</v>
      </c>
      <c r="CI7785" s="174">
        <v>5</v>
      </c>
      <c r="CJ7785" s="174">
        <v>818.04250000000002</v>
      </c>
      <c r="CK7785" s="174">
        <v>818.04250000000002</v>
      </c>
      <c r="CU7785" s="174">
        <v>3259</v>
      </c>
      <c r="CV7785" s="174">
        <v>159953</v>
      </c>
      <c r="CW7785" s="174">
        <v>5</v>
      </c>
      <c r="CX7785" s="174">
        <v>818.04250000000002</v>
      </c>
    </row>
    <row r="7786" spans="84:102" x14ac:dyDescent="0.25">
      <c r="CF7786" s="3" t="s">
        <v>3073</v>
      </c>
      <c r="CG7786" s="174">
        <v>81</v>
      </c>
      <c r="CH7786" s="174">
        <v>64938</v>
      </c>
      <c r="CI7786" s="174">
        <v>5</v>
      </c>
      <c r="CJ7786" s="174">
        <v>817.97280000000001</v>
      </c>
      <c r="CK7786" s="174">
        <v>817.97280000000001</v>
      </c>
      <c r="CU7786" s="174">
        <v>81</v>
      </c>
      <c r="CV7786" s="174">
        <v>64938</v>
      </c>
      <c r="CW7786" s="174">
        <v>5</v>
      </c>
      <c r="CX7786" s="174">
        <v>817.97280000000001</v>
      </c>
    </row>
    <row r="7787" spans="84:102" x14ac:dyDescent="0.25">
      <c r="CF7787" s="3" t="s">
        <v>3073</v>
      </c>
      <c r="CG7787" s="174">
        <v>80806</v>
      </c>
      <c r="CH7787" s="174">
        <v>398</v>
      </c>
      <c r="CI7787" s="174">
        <v>5</v>
      </c>
      <c r="CJ7787" s="174">
        <v>817.87810000000002</v>
      </c>
      <c r="CK7787" s="174">
        <v>817.87810000000002</v>
      </c>
      <c r="CU7787" s="174">
        <v>80806</v>
      </c>
      <c r="CV7787" s="174">
        <v>398</v>
      </c>
      <c r="CW7787" s="174">
        <v>5</v>
      </c>
      <c r="CX7787" s="174">
        <v>817.87810000000002</v>
      </c>
    </row>
    <row r="7788" spans="84:102" x14ac:dyDescent="0.25">
      <c r="CF7788" s="3" t="s">
        <v>3073</v>
      </c>
      <c r="CG7788" s="174">
        <v>101854</v>
      </c>
      <c r="CH7788" s="174">
        <v>1986</v>
      </c>
      <c r="CI7788" s="174">
        <v>5</v>
      </c>
      <c r="CJ7788" s="174">
        <v>817.65440000000001</v>
      </c>
      <c r="CK7788" s="174">
        <v>817.65440000000001</v>
      </c>
      <c r="CU7788" s="174">
        <v>101854</v>
      </c>
      <c r="CV7788" s="174">
        <v>1986</v>
      </c>
      <c r="CW7788" s="174">
        <v>5</v>
      </c>
      <c r="CX7788" s="174">
        <v>817.65440000000001</v>
      </c>
    </row>
    <row r="7789" spans="84:102" x14ac:dyDescent="0.25">
      <c r="CF7789" s="3" t="s">
        <v>3073</v>
      </c>
      <c r="CG7789" s="174">
        <v>87012</v>
      </c>
      <c r="CH7789" s="174">
        <v>613</v>
      </c>
      <c r="CI7789" s="174">
        <v>5</v>
      </c>
      <c r="CJ7789" s="174">
        <v>817.56200000000001</v>
      </c>
      <c r="CK7789" s="174">
        <v>817.56200000000001</v>
      </c>
      <c r="CU7789" s="174">
        <v>87012</v>
      </c>
      <c r="CV7789" s="174">
        <v>613</v>
      </c>
      <c r="CW7789" s="174">
        <v>5</v>
      </c>
      <c r="CX7789" s="174">
        <v>817.56200000000001</v>
      </c>
    </row>
    <row r="7790" spans="84:102" x14ac:dyDescent="0.25">
      <c r="CF7790" s="3" t="s">
        <v>3073</v>
      </c>
      <c r="CG7790" s="174">
        <v>154399</v>
      </c>
      <c r="CH7790" s="174">
        <v>3196</v>
      </c>
      <c r="CI7790" s="174">
        <v>5</v>
      </c>
      <c r="CJ7790" s="174">
        <v>817.43640000000005</v>
      </c>
      <c r="CK7790" s="174">
        <v>817.43640000000005</v>
      </c>
      <c r="CU7790" s="174">
        <v>154399</v>
      </c>
      <c r="CV7790" s="174">
        <v>3196</v>
      </c>
      <c r="CW7790" s="174">
        <v>5</v>
      </c>
      <c r="CX7790" s="174">
        <v>817.43640000000005</v>
      </c>
    </row>
    <row r="7791" spans="84:102" x14ac:dyDescent="0.25">
      <c r="CF7791" s="3" t="s">
        <v>3073</v>
      </c>
      <c r="CG7791" s="174">
        <v>1916</v>
      </c>
      <c r="CH7791" s="174">
        <v>70618</v>
      </c>
      <c r="CI7791" s="174">
        <v>5</v>
      </c>
      <c r="CJ7791" s="174">
        <v>816.76679999999999</v>
      </c>
      <c r="CK7791" s="174">
        <v>816.76679999999999</v>
      </c>
      <c r="CU7791" s="174">
        <v>1916</v>
      </c>
      <c r="CV7791" s="174">
        <v>70618</v>
      </c>
      <c r="CW7791" s="174">
        <v>5</v>
      </c>
      <c r="CX7791" s="174">
        <v>816.76679999999999</v>
      </c>
    </row>
    <row r="7792" spans="84:102" x14ac:dyDescent="0.25">
      <c r="CF7792" s="3" t="s">
        <v>3073</v>
      </c>
      <c r="CG7792" s="174">
        <v>814</v>
      </c>
      <c r="CH7792" s="174">
        <v>101921</v>
      </c>
      <c r="CI7792" s="174">
        <v>5</v>
      </c>
      <c r="CJ7792" s="174">
        <v>816.31690000000003</v>
      </c>
      <c r="CK7792" s="174">
        <v>816.31690000000003</v>
      </c>
      <c r="CU7792" s="174">
        <v>814</v>
      </c>
      <c r="CV7792" s="174">
        <v>101921</v>
      </c>
      <c r="CW7792" s="174">
        <v>5</v>
      </c>
      <c r="CX7792" s="174">
        <v>816.31690000000003</v>
      </c>
    </row>
    <row r="7793" spans="84:102" x14ac:dyDescent="0.25">
      <c r="CF7793" s="3" t="s">
        <v>3073</v>
      </c>
      <c r="CG7793" s="174">
        <v>3010</v>
      </c>
      <c r="CH7793" s="174">
        <v>161938</v>
      </c>
      <c r="CI7793" s="174">
        <v>5</v>
      </c>
      <c r="CJ7793" s="174">
        <v>815.89509999999996</v>
      </c>
      <c r="CK7793" s="174">
        <v>815.89509999999996</v>
      </c>
      <c r="CU7793" s="174">
        <v>3010</v>
      </c>
      <c r="CV7793" s="174">
        <v>161938</v>
      </c>
      <c r="CW7793" s="174">
        <v>5</v>
      </c>
      <c r="CX7793" s="174">
        <v>815.89509999999996</v>
      </c>
    </row>
    <row r="7794" spans="84:102" x14ac:dyDescent="0.25">
      <c r="CF7794" s="3" t="s">
        <v>3073</v>
      </c>
      <c r="CG7794" s="174">
        <v>1574</v>
      </c>
      <c r="CH7794" s="174">
        <v>80838</v>
      </c>
      <c r="CI7794" s="174">
        <v>5</v>
      </c>
      <c r="CJ7794" s="174">
        <v>815.32749999999999</v>
      </c>
      <c r="CK7794" s="174">
        <v>815.32749999999999</v>
      </c>
      <c r="CU7794" s="174">
        <v>1574</v>
      </c>
      <c r="CV7794" s="174">
        <v>80838</v>
      </c>
      <c r="CW7794" s="174">
        <v>5</v>
      </c>
      <c r="CX7794" s="174">
        <v>815.32749999999999</v>
      </c>
    </row>
    <row r="7795" spans="84:102" x14ac:dyDescent="0.25">
      <c r="CF7795" s="3" t="s">
        <v>3073</v>
      </c>
      <c r="CG7795" s="174">
        <v>84279</v>
      </c>
      <c r="CH7795" s="174">
        <v>569</v>
      </c>
      <c r="CI7795" s="174">
        <v>5</v>
      </c>
      <c r="CJ7795" s="174">
        <v>815.2953</v>
      </c>
      <c r="CK7795" s="174">
        <v>815.2953</v>
      </c>
      <c r="CU7795" s="174">
        <v>84279</v>
      </c>
      <c r="CV7795" s="174">
        <v>569</v>
      </c>
      <c r="CW7795" s="174">
        <v>5</v>
      </c>
      <c r="CX7795" s="174">
        <v>815.2953</v>
      </c>
    </row>
    <row r="7796" spans="84:102" x14ac:dyDescent="0.25">
      <c r="CF7796" s="3" t="s">
        <v>3073</v>
      </c>
      <c r="CG7796" s="174">
        <v>1941</v>
      </c>
      <c r="CH7796" s="174">
        <v>81009</v>
      </c>
      <c r="CI7796" s="174">
        <v>5</v>
      </c>
      <c r="CJ7796" s="174">
        <v>814.8777</v>
      </c>
      <c r="CK7796" s="174">
        <v>814.8777</v>
      </c>
      <c r="CU7796" s="174">
        <v>1941</v>
      </c>
      <c r="CV7796" s="174">
        <v>81009</v>
      </c>
      <c r="CW7796" s="174">
        <v>5</v>
      </c>
      <c r="CX7796" s="174">
        <v>814.8777</v>
      </c>
    </row>
    <row r="7797" spans="84:102" x14ac:dyDescent="0.25">
      <c r="CF7797" s="3" t="s">
        <v>3073</v>
      </c>
      <c r="CG7797" s="174">
        <v>162425</v>
      </c>
      <c r="CH7797" s="174">
        <v>3004</v>
      </c>
      <c r="CI7797" s="174">
        <v>5</v>
      </c>
      <c r="CJ7797" s="174">
        <v>814.59799999999996</v>
      </c>
      <c r="CK7797" s="174">
        <v>814.59799999999996</v>
      </c>
      <c r="CU7797" s="174">
        <v>162425</v>
      </c>
      <c r="CV7797" s="174">
        <v>3004</v>
      </c>
      <c r="CW7797" s="174">
        <v>5</v>
      </c>
      <c r="CX7797" s="174">
        <v>814.59799999999996</v>
      </c>
    </row>
    <row r="7798" spans="84:102" x14ac:dyDescent="0.25">
      <c r="CF7798" s="3" t="s">
        <v>3073</v>
      </c>
      <c r="CG7798" s="174">
        <v>14255</v>
      </c>
      <c r="CH7798" s="174">
        <v>2154</v>
      </c>
      <c r="CI7798" s="174">
        <v>5</v>
      </c>
      <c r="CJ7798" s="174">
        <v>813.86270000000002</v>
      </c>
      <c r="CK7798" s="174">
        <v>813.86270000000002</v>
      </c>
      <c r="CU7798" s="174">
        <v>14255</v>
      </c>
      <c r="CV7798" s="174">
        <v>2154</v>
      </c>
      <c r="CW7798" s="174">
        <v>5</v>
      </c>
      <c r="CX7798" s="174">
        <v>813.86270000000002</v>
      </c>
    </row>
    <row r="7799" spans="84:102" x14ac:dyDescent="0.25">
      <c r="CF7799" s="3" t="s">
        <v>3073</v>
      </c>
      <c r="CG7799" s="174">
        <v>30271</v>
      </c>
      <c r="CH7799" s="174">
        <v>2386</v>
      </c>
      <c r="CI7799" s="174">
        <v>5</v>
      </c>
      <c r="CJ7799" s="174">
        <v>813.66279999999995</v>
      </c>
      <c r="CK7799" s="174">
        <v>813.66279999999995</v>
      </c>
      <c r="CU7799" s="174">
        <v>30271</v>
      </c>
      <c r="CV7799" s="174">
        <v>2386</v>
      </c>
      <c r="CW7799" s="174">
        <v>5</v>
      </c>
      <c r="CX7799" s="174">
        <v>813.66279999999995</v>
      </c>
    </row>
    <row r="7800" spans="84:102" x14ac:dyDescent="0.25">
      <c r="CF7800" s="3" t="s">
        <v>3073</v>
      </c>
      <c r="CG7800" s="174">
        <v>27979</v>
      </c>
      <c r="CH7800" s="174">
        <v>2361</v>
      </c>
      <c r="CI7800" s="174">
        <v>5</v>
      </c>
      <c r="CJ7800" s="174">
        <v>813.64480000000003</v>
      </c>
      <c r="CK7800" s="174">
        <v>813.64480000000003</v>
      </c>
      <c r="CU7800" s="174">
        <v>27979</v>
      </c>
      <c r="CV7800" s="174">
        <v>2361</v>
      </c>
      <c r="CW7800" s="174">
        <v>5</v>
      </c>
      <c r="CX7800" s="174">
        <v>813.64480000000003</v>
      </c>
    </row>
    <row r="7801" spans="84:102" x14ac:dyDescent="0.25">
      <c r="CF7801" s="3" t="s">
        <v>3073</v>
      </c>
      <c r="CG7801" s="174">
        <v>1644</v>
      </c>
      <c r="CH7801" s="174">
        <v>72344</v>
      </c>
      <c r="CI7801" s="174">
        <v>5</v>
      </c>
      <c r="CJ7801" s="174">
        <v>813.52679999999998</v>
      </c>
      <c r="CK7801" s="174">
        <v>813.52679999999998</v>
      </c>
      <c r="CU7801" s="174">
        <v>1644</v>
      </c>
      <c r="CV7801" s="174">
        <v>72344</v>
      </c>
      <c r="CW7801" s="174">
        <v>5</v>
      </c>
      <c r="CX7801" s="174">
        <v>813.52679999999998</v>
      </c>
    </row>
    <row r="7802" spans="84:102" x14ac:dyDescent="0.25">
      <c r="CF7802" s="3" t="s">
        <v>3073</v>
      </c>
      <c r="CG7802" s="174">
        <v>171</v>
      </c>
      <c r="CH7802" s="174">
        <v>69381</v>
      </c>
      <c r="CI7802" s="174">
        <v>5</v>
      </c>
      <c r="CJ7802" s="174">
        <v>813.45249999999999</v>
      </c>
      <c r="CK7802" s="174">
        <v>813.45249999999999</v>
      </c>
      <c r="CU7802" s="174">
        <v>171</v>
      </c>
      <c r="CV7802" s="174">
        <v>69381</v>
      </c>
      <c r="CW7802" s="174">
        <v>5</v>
      </c>
      <c r="CX7802" s="174">
        <v>813.45249999999999</v>
      </c>
    </row>
    <row r="7803" spans="84:102" x14ac:dyDescent="0.25">
      <c r="CF7803" s="3" t="s">
        <v>3073</v>
      </c>
      <c r="CG7803" s="174">
        <v>59044</v>
      </c>
      <c r="CH7803" s="174">
        <v>9</v>
      </c>
      <c r="CI7803" s="174">
        <v>5</v>
      </c>
      <c r="CJ7803" s="174">
        <v>813.40120000000002</v>
      </c>
      <c r="CK7803" s="174">
        <v>813.40120000000002</v>
      </c>
      <c r="CU7803" s="174">
        <v>59044</v>
      </c>
      <c r="CV7803" s="174">
        <v>9</v>
      </c>
      <c r="CW7803" s="174">
        <v>5</v>
      </c>
      <c r="CX7803" s="174">
        <v>813.40120000000002</v>
      </c>
    </row>
    <row r="7804" spans="84:102" x14ac:dyDescent="0.25">
      <c r="CF7804" s="3" t="s">
        <v>3073</v>
      </c>
      <c r="CG7804" s="174">
        <v>44827</v>
      </c>
      <c r="CH7804" s="174">
        <v>2562</v>
      </c>
      <c r="CI7804" s="174">
        <v>5</v>
      </c>
      <c r="CJ7804" s="174">
        <v>813.36220000000003</v>
      </c>
      <c r="CK7804" s="174">
        <v>813.36220000000003</v>
      </c>
      <c r="CU7804" s="174">
        <v>44827</v>
      </c>
      <c r="CV7804" s="174">
        <v>2562</v>
      </c>
      <c r="CW7804" s="174">
        <v>5</v>
      </c>
      <c r="CX7804" s="174">
        <v>813.36220000000003</v>
      </c>
    </row>
    <row r="7805" spans="84:102" x14ac:dyDescent="0.25">
      <c r="CF7805" s="3" t="s">
        <v>3073</v>
      </c>
      <c r="CG7805" s="174">
        <v>61</v>
      </c>
      <c r="CH7805" s="174">
        <v>64467</v>
      </c>
      <c r="CI7805" s="174">
        <v>5</v>
      </c>
      <c r="CJ7805" s="174">
        <v>813.03380000000004</v>
      </c>
      <c r="CK7805" s="174">
        <v>813.03380000000004</v>
      </c>
      <c r="CU7805" s="174">
        <v>61</v>
      </c>
      <c r="CV7805" s="174">
        <v>64467</v>
      </c>
      <c r="CW7805" s="174">
        <v>5</v>
      </c>
      <c r="CX7805" s="174">
        <v>813.03380000000004</v>
      </c>
    </row>
    <row r="7806" spans="84:102" x14ac:dyDescent="0.25">
      <c r="CF7806" s="3" t="s">
        <v>3073</v>
      </c>
      <c r="CG7806" s="174">
        <v>147872</v>
      </c>
      <c r="CH7806" s="174">
        <v>2801</v>
      </c>
      <c r="CI7806" s="174">
        <v>5</v>
      </c>
      <c r="CJ7806" s="174">
        <v>812.91</v>
      </c>
      <c r="CK7806" s="174">
        <v>812.91</v>
      </c>
      <c r="CU7806" s="174">
        <v>147872</v>
      </c>
      <c r="CV7806" s="174">
        <v>2801</v>
      </c>
      <c r="CW7806" s="174">
        <v>5</v>
      </c>
      <c r="CX7806" s="174">
        <v>812.91</v>
      </c>
    </row>
    <row r="7807" spans="84:102" x14ac:dyDescent="0.25">
      <c r="CF7807" s="3" t="s">
        <v>3073</v>
      </c>
      <c r="CG7807" s="174">
        <v>2945</v>
      </c>
      <c r="CH7807" s="174">
        <v>152295</v>
      </c>
      <c r="CI7807" s="174">
        <v>5</v>
      </c>
      <c r="CJ7807" s="174">
        <v>812.46109999999999</v>
      </c>
      <c r="CK7807" s="174">
        <v>812.46109999999999</v>
      </c>
      <c r="CU7807" s="174">
        <v>2945</v>
      </c>
      <c r="CV7807" s="174">
        <v>152295</v>
      </c>
      <c r="CW7807" s="174">
        <v>5</v>
      </c>
      <c r="CX7807" s="174">
        <v>812.46109999999999</v>
      </c>
    </row>
    <row r="7808" spans="84:102" x14ac:dyDescent="0.25">
      <c r="CF7808" s="3" t="s">
        <v>3073</v>
      </c>
      <c r="CG7808" s="174">
        <v>91125</v>
      </c>
      <c r="CH7808" s="174">
        <v>3585</v>
      </c>
      <c r="CI7808" s="174">
        <v>5</v>
      </c>
      <c r="CJ7808" s="174">
        <v>812.30679999999995</v>
      </c>
      <c r="CK7808" s="174">
        <v>812.30679999999995</v>
      </c>
      <c r="CU7808" s="174">
        <v>91125</v>
      </c>
      <c r="CV7808" s="174">
        <v>3585</v>
      </c>
      <c r="CW7808" s="174">
        <v>5</v>
      </c>
      <c r="CX7808" s="174">
        <v>812.30679999999995</v>
      </c>
    </row>
    <row r="7809" spans="84:102" x14ac:dyDescent="0.25">
      <c r="CF7809" s="3" t="s">
        <v>3073</v>
      </c>
      <c r="CG7809" s="174">
        <v>73423</v>
      </c>
      <c r="CH7809" s="174">
        <v>1644</v>
      </c>
      <c r="CI7809" s="174">
        <v>5</v>
      </c>
      <c r="CJ7809" s="174">
        <v>811.95500000000004</v>
      </c>
      <c r="CK7809" s="174">
        <v>811.95500000000004</v>
      </c>
      <c r="CU7809" s="174">
        <v>73423</v>
      </c>
      <c r="CV7809" s="174">
        <v>1644</v>
      </c>
      <c r="CW7809" s="174">
        <v>5</v>
      </c>
      <c r="CX7809" s="174">
        <v>811.95500000000004</v>
      </c>
    </row>
    <row r="7810" spans="84:102" x14ac:dyDescent="0.25">
      <c r="CF7810" s="3" t="s">
        <v>3073</v>
      </c>
      <c r="CG7810" s="174">
        <v>155866</v>
      </c>
      <c r="CH7810" s="174">
        <v>3202</v>
      </c>
      <c r="CI7810" s="174">
        <v>5</v>
      </c>
      <c r="CJ7810" s="174">
        <v>811.84739999999999</v>
      </c>
      <c r="CK7810" s="174">
        <v>811.84739999999999</v>
      </c>
      <c r="CU7810" s="174">
        <v>155866</v>
      </c>
      <c r="CV7810" s="174">
        <v>3202</v>
      </c>
      <c r="CW7810" s="174">
        <v>5</v>
      </c>
      <c r="CX7810" s="174">
        <v>811.84739999999999</v>
      </c>
    </row>
    <row r="7811" spans="84:102" x14ac:dyDescent="0.25">
      <c r="CF7811" s="3" t="s">
        <v>3073</v>
      </c>
      <c r="CG7811" s="174">
        <v>1242</v>
      </c>
      <c r="CH7811" s="174">
        <v>127844</v>
      </c>
      <c r="CI7811" s="174">
        <v>5</v>
      </c>
      <c r="CJ7811" s="174">
        <v>811.63760000000002</v>
      </c>
      <c r="CK7811" s="174">
        <v>811.63760000000002</v>
      </c>
      <c r="CU7811" s="174">
        <v>1242</v>
      </c>
      <c r="CV7811" s="174">
        <v>127844</v>
      </c>
      <c r="CW7811" s="174">
        <v>5</v>
      </c>
      <c r="CX7811" s="174">
        <v>811.63760000000002</v>
      </c>
    </row>
    <row r="7812" spans="84:102" x14ac:dyDescent="0.25">
      <c r="CF7812" s="3" t="s">
        <v>3073</v>
      </c>
      <c r="CG7812" s="174">
        <v>3419</v>
      </c>
      <c r="CH7812" s="174">
        <v>174666</v>
      </c>
      <c r="CI7812" s="174">
        <v>5</v>
      </c>
      <c r="CJ7812" s="174">
        <v>811.34849999999994</v>
      </c>
      <c r="CK7812" s="174">
        <v>811.34849999999994</v>
      </c>
      <c r="CU7812" s="174">
        <v>3419</v>
      </c>
      <c r="CV7812" s="174">
        <v>174666</v>
      </c>
      <c r="CW7812" s="174">
        <v>5</v>
      </c>
      <c r="CX7812" s="174">
        <v>811.34849999999994</v>
      </c>
    </row>
    <row r="7813" spans="84:102" x14ac:dyDescent="0.25">
      <c r="CF7813" s="3" t="s">
        <v>3073</v>
      </c>
      <c r="CG7813" s="174">
        <v>1203</v>
      </c>
      <c r="CH7813" s="174">
        <v>136745</v>
      </c>
      <c r="CI7813" s="174">
        <v>5</v>
      </c>
      <c r="CJ7813" s="174">
        <v>811.12289999999996</v>
      </c>
      <c r="CK7813" s="174">
        <v>811.12289999999996</v>
      </c>
      <c r="CU7813" s="174">
        <v>1203</v>
      </c>
      <c r="CV7813" s="174">
        <v>136745</v>
      </c>
      <c r="CW7813" s="174">
        <v>5</v>
      </c>
      <c r="CX7813" s="174">
        <v>811.12289999999996</v>
      </c>
    </row>
    <row r="7814" spans="84:102" x14ac:dyDescent="0.25">
      <c r="CF7814" s="3" t="s">
        <v>3073</v>
      </c>
      <c r="CG7814" s="174">
        <v>94846</v>
      </c>
      <c r="CH7814" s="174">
        <v>1465</v>
      </c>
      <c r="CI7814" s="174">
        <v>5</v>
      </c>
      <c r="CJ7814" s="174">
        <v>811.00530000000003</v>
      </c>
      <c r="CK7814" s="174">
        <v>811.00530000000003</v>
      </c>
      <c r="CU7814" s="174">
        <v>94846</v>
      </c>
      <c r="CV7814" s="174">
        <v>1465</v>
      </c>
      <c r="CW7814" s="174">
        <v>5</v>
      </c>
      <c r="CX7814" s="174">
        <v>811.00530000000003</v>
      </c>
    </row>
    <row r="7815" spans="84:102" x14ac:dyDescent="0.25">
      <c r="CF7815" s="3" t="s">
        <v>3073</v>
      </c>
      <c r="CG7815" s="174">
        <v>2765</v>
      </c>
      <c r="CH7815" s="174">
        <v>143801</v>
      </c>
      <c r="CI7815" s="174">
        <v>5</v>
      </c>
      <c r="CJ7815" s="174">
        <v>810.90769999999998</v>
      </c>
      <c r="CK7815" s="174">
        <v>810.90769999999998</v>
      </c>
      <c r="CU7815" s="174">
        <v>2765</v>
      </c>
      <c r="CV7815" s="174">
        <v>143801</v>
      </c>
      <c r="CW7815" s="174">
        <v>5</v>
      </c>
      <c r="CX7815" s="174">
        <v>810.90769999999998</v>
      </c>
    </row>
    <row r="7816" spans="84:102" x14ac:dyDescent="0.25">
      <c r="CF7816" s="3" t="s">
        <v>3073</v>
      </c>
      <c r="CG7816" s="174">
        <v>1920</v>
      </c>
      <c r="CH7816" s="174">
        <v>81681</v>
      </c>
      <c r="CI7816" s="174">
        <v>5</v>
      </c>
      <c r="CJ7816" s="174">
        <v>810.79020000000003</v>
      </c>
      <c r="CK7816" s="174">
        <v>810.79020000000003</v>
      </c>
      <c r="CU7816" s="174">
        <v>1920</v>
      </c>
      <c r="CV7816" s="174">
        <v>81681</v>
      </c>
      <c r="CW7816" s="174">
        <v>5</v>
      </c>
      <c r="CX7816" s="174">
        <v>810.79020000000003</v>
      </c>
    </row>
    <row r="7817" spans="84:102" x14ac:dyDescent="0.25">
      <c r="CF7817" s="3" t="s">
        <v>3073</v>
      </c>
      <c r="CG7817" s="174">
        <v>126609</v>
      </c>
      <c r="CH7817" s="174">
        <v>3757</v>
      </c>
      <c r="CI7817" s="174">
        <v>5</v>
      </c>
      <c r="CJ7817" s="174">
        <v>810.61990000000003</v>
      </c>
      <c r="CK7817" s="174">
        <v>810.61990000000003</v>
      </c>
      <c r="CU7817" s="174">
        <v>126609</v>
      </c>
      <c r="CV7817" s="174">
        <v>3757</v>
      </c>
      <c r="CW7817" s="174">
        <v>5</v>
      </c>
      <c r="CX7817" s="174">
        <v>810.61990000000003</v>
      </c>
    </row>
    <row r="7818" spans="84:102" x14ac:dyDescent="0.25">
      <c r="CF7818" s="3" t="s">
        <v>3073</v>
      </c>
      <c r="CG7818" s="174">
        <v>114470</v>
      </c>
      <c r="CH7818" s="174">
        <v>959</v>
      </c>
      <c r="CI7818" s="174">
        <v>5</v>
      </c>
      <c r="CJ7818" s="174">
        <v>810.38890000000004</v>
      </c>
      <c r="CK7818" s="174">
        <v>810.38890000000004</v>
      </c>
      <c r="CU7818" s="174">
        <v>114470</v>
      </c>
      <c r="CV7818" s="174">
        <v>959</v>
      </c>
      <c r="CW7818" s="174">
        <v>5</v>
      </c>
      <c r="CX7818" s="174">
        <v>810.38890000000004</v>
      </c>
    </row>
    <row r="7819" spans="84:102" x14ac:dyDescent="0.25">
      <c r="CF7819" s="3" t="s">
        <v>3073</v>
      </c>
      <c r="CG7819" s="174">
        <v>51182</v>
      </c>
      <c r="CH7819" s="174">
        <v>1808</v>
      </c>
      <c r="CI7819" s="174">
        <v>5</v>
      </c>
      <c r="CJ7819" s="174">
        <v>810.35550000000001</v>
      </c>
      <c r="CK7819" s="174">
        <v>810.35550000000001</v>
      </c>
      <c r="CU7819" s="174">
        <v>51182</v>
      </c>
      <c r="CV7819" s="174">
        <v>1808</v>
      </c>
      <c r="CW7819" s="174">
        <v>5</v>
      </c>
      <c r="CX7819" s="174">
        <v>810.35550000000001</v>
      </c>
    </row>
    <row r="7820" spans="84:102" x14ac:dyDescent="0.25">
      <c r="CF7820" s="3" t="s">
        <v>3073</v>
      </c>
      <c r="CG7820" s="174">
        <v>2408</v>
      </c>
      <c r="CH7820" s="174">
        <v>31490</v>
      </c>
      <c r="CI7820" s="174">
        <v>5</v>
      </c>
      <c r="CJ7820" s="174">
        <v>810.25289999999995</v>
      </c>
      <c r="CK7820" s="174">
        <v>810.25289999999995</v>
      </c>
      <c r="CU7820" s="174">
        <v>2408</v>
      </c>
      <c r="CV7820" s="174">
        <v>31490</v>
      </c>
      <c r="CW7820" s="174">
        <v>5</v>
      </c>
      <c r="CX7820" s="174">
        <v>810.25289999999995</v>
      </c>
    </row>
    <row r="7821" spans="84:102" x14ac:dyDescent="0.25">
      <c r="CF7821" s="3" t="s">
        <v>3073</v>
      </c>
      <c r="CG7821" s="174">
        <v>155246</v>
      </c>
      <c r="CH7821" s="174">
        <v>3168</v>
      </c>
      <c r="CI7821" s="174">
        <v>5</v>
      </c>
      <c r="CJ7821" s="174">
        <v>809.73419999999999</v>
      </c>
      <c r="CK7821" s="174">
        <v>809.73419999999999</v>
      </c>
      <c r="CU7821" s="174">
        <v>155246</v>
      </c>
      <c r="CV7821" s="174">
        <v>3168</v>
      </c>
      <c r="CW7821" s="174">
        <v>5</v>
      </c>
      <c r="CX7821" s="174">
        <v>809.73419999999999</v>
      </c>
    </row>
    <row r="7822" spans="84:102" x14ac:dyDescent="0.25">
      <c r="CF7822" s="3" t="s">
        <v>3073</v>
      </c>
      <c r="CG7822" s="174">
        <v>2960</v>
      </c>
      <c r="CH7822" s="174">
        <v>157033</v>
      </c>
      <c r="CI7822" s="174">
        <v>5</v>
      </c>
      <c r="CJ7822" s="174">
        <v>809.56119999999999</v>
      </c>
      <c r="CK7822" s="174">
        <v>809.56119999999999</v>
      </c>
      <c r="CU7822" s="174">
        <v>2960</v>
      </c>
      <c r="CV7822" s="174">
        <v>157033</v>
      </c>
      <c r="CW7822" s="174">
        <v>5</v>
      </c>
      <c r="CX7822" s="174">
        <v>809.56119999999999</v>
      </c>
    </row>
    <row r="7823" spans="84:102" x14ac:dyDescent="0.25">
      <c r="CF7823" s="3" t="s">
        <v>3073</v>
      </c>
      <c r="CG7823" s="174">
        <v>2836</v>
      </c>
      <c r="CH7823" s="174">
        <v>149548</v>
      </c>
      <c r="CI7823" s="174">
        <v>5</v>
      </c>
      <c r="CJ7823" s="174">
        <v>809.47490000000005</v>
      </c>
      <c r="CK7823" s="174">
        <v>809.47490000000005</v>
      </c>
      <c r="CU7823" s="174">
        <v>2836</v>
      </c>
      <c r="CV7823" s="174">
        <v>149548</v>
      </c>
      <c r="CW7823" s="174">
        <v>5</v>
      </c>
      <c r="CX7823" s="174">
        <v>809.47490000000005</v>
      </c>
    </row>
    <row r="7824" spans="84:102" x14ac:dyDescent="0.25">
      <c r="CF7824" s="3" t="s">
        <v>3073</v>
      </c>
      <c r="CG7824" s="174">
        <v>881</v>
      </c>
      <c r="CH7824" s="174">
        <v>108167</v>
      </c>
      <c r="CI7824" s="174">
        <v>5</v>
      </c>
      <c r="CJ7824" s="174">
        <v>809.3134</v>
      </c>
      <c r="CK7824" s="174">
        <v>809.3134</v>
      </c>
      <c r="CU7824" s="174">
        <v>881</v>
      </c>
      <c r="CV7824" s="174">
        <v>108167</v>
      </c>
      <c r="CW7824" s="174">
        <v>5</v>
      </c>
      <c r="CX7824" s="174">
        <v>809.3134</v>
      </c>
    </row>
    <row r="7825" spans="84:102" x14ac:dyDescent="0.25">
      <c r="CF7825" s="3" t="s">
        <v>3073</v>
      </c>
      <c r="CG7825" s="174">
        <v>2736</v>
      </c>
      <c r="CH7825" s="174">
        <v>141751</v>
      </c>
      <c r="CI7825" s="174">
        <v>5</v>
      </c>
      <c r="CJ7825" s="174">
        <v>809.25480000000005</v>
      </c>
      <c r="CK7825" s="174">
        <v>809.25480000000005</v>
      </c>
      <c r="CU7825" s="174">
        <v>2736</v>
      </c>
      <c r="CV7825" s="174">
        <v>141751</v>
      </c>
      <c r="CW7825" s="174">
        <v>5</v>
      </c>
      <c r="CX7825" s="174">
        <v>809.25480000000005</v>
      </c>
    </row>
    <row r="7826" spans="84:102" x14ac:dyDescent="0.25">
      <c r="CF7826" s="3" t="s">
        <v>3073</v>
      </c>
      <c r="CG7826" s="174">
        <v>115749</v>
      </c>
      <c r="CH7826" s="174">
        <v>1342</v>
      </c>
      <c r="CI7826" s="174">
        <v>5</v>
      </c>
      <c r="CJ7826" s="174">
        <v>809.18269999999995</v>
      </c>
      <c r="CK7826" s="174">
        <v>809.18269999999995</v>
      </c>
      <c r="CU7826" s="174">
        <v>115749</v>
      </c>
      <c r="CV7826" s="174">
        <v>1342</v>
      </c>
      <c r="CW7826" s="174">
        <v>5</v>
      </c>
      <c r="CX7826" s="174">
        <v>809.18269999999995</v>
      </c>
    </row>
    <row r="7827" spans="84:102" x14ac:dyDescent="0.25">
      <c r="CF7827" s="3" t="s">
        <v>3073</v>
      </c>
      <c r="CG7827" s="174">
        <v>990</v>
      </c>
      <c r="CH7827" s="174">
        <v>116487</v>
      </c>
      <c r="CI7827" s="174">
        <v>5</v>
      </c>
      <c r="CJ7827" s="174">
        <v>809.02949999999998</v>
      </c>
      <c r="CK7827" s="174">
        <v>809.02949999999998</v>
      </c>
      <c r="CU7827" s="174">
        <v>990</v>
      </c>
      <c r="CV7827" s="174">
        <v>116487</v>
      </c>
      <c r="CW7827" s="174">
        <v>5</v>
      </c>
      <c r="CX7827" s="174">
        <v>809.02949999999998</v>
      </c>
    </row>
    <row r="7828" spans="84:102" x14ac:dyDescent="0.25">
      <c r="CF7828" s="3" t="s">
        <v>3073</v>
      </c>
      <c r="CG7828" s="174">
        <v>14959</v>
      </c>
      <c r="CH7828" s="174">
        <v>2190</v>
      </c>
      <c r="CI7828" s="174">
        <v>5</v>
      </c>
      <c r="CJ7828" s="174">
        <v>809.00080000000003</v>
      </c>
      <c r="CK7828" s="174">
        <v>809.00080000000003</v>
      </c>
      <c r="CU7828" s="174">
        <v>14959</v>
      </c>
      <c r="CV7828" s="174">
        <v>2190</v>
      </c>
      <c r="CW7828" s="174">
        <v>5</v>
      </c>
      <c r="CX7828" s="174">
        <v>809.00080000000003</v>
      </c>
    </row>
    <row r="7829" spans="84:102" x14ac:dyDescent="0.25">
      <c r="CF7829" s="3" t="s">
        <v>3073</v>
      </c>
      <c r="CG7829" s="174">
        <v>154567</v>
      </c>
      <c r="CH7829" s="174">
        <v>2976</v>
      </c>
      <c r="CI7829" s="174">
        <v>5</v>
      </c>
      <c r="CJ7829" s="174">
        <v>808.678</v>
      </c>
      <c r="CK7829" s="174">
        <v>808.678</v>
      </c>
      <c r="CU7829" s="174">
        <v>154567</v>
      </c>
      <c r="CV7829" s="174">
        <v>2976</v>
      </c>
      <c r="CW7829" s="174">
        <v>5</v>
      </c>
      <c r="CX7829" s="174">
        <v>808.678</v>
      </c>
    </row>
    <row r="7830" spans="84:102" x14ac:dyDescent="0.25">
      <c r="CF7830" s="3" t="s">
        <v>3073</v>
      </c>
      <c r="CG7830" s="174">
        <v>94</v>
      </c>
      <c r="CH7830" s="174">
        <v>66441</v>
      </c>
      <c r="CI7830" s="174">
        <v>5</v>
      </c>
      <c r="CJ7830" s="174">
        <v>808.43430000000001</v>
      </c>
      <c r="CK7830" s="174">
        <v>808.43430000000001</v>
      </c>
      <c r="CU7830" s="174">
        <v>94</v>
      </c>
      <c r="CV7830" s="174">
        <v>66441</v>
      </c>
      <c r="CW7830" s="174">
        <v>5</v>
      </c>
      <c r="CX7830" s="174">
        <v>808.43430000000001</v>
      </c>
    </row>
    <row r="7831" spans="84:102" x14ac:dyDescent="0.25">
      <c r="CF7831" s="3" t="s">
        <v>3073</v>
      </c>
      <c r="CG7831" s="174">
        <v>91900</v>
      </c>
      <c r="CH7831" s="174">
        <v>666</v>
      </c>
      <c r="CI7831" s="174">
        <v>5</v>
      </c>
      <c r="CJ7831" s="174">
        <v>808.37980000000005</v>
      </c>
      <c r="CK7831" s="174">
        <v>808.37980000000005</v>
      </c>
      <c r="CU7831" s="174">
        <v>91900</v>
      </c>
      <c r="CV7831" s="174">
        <v>666</v>
      </c>
      <c r="CW7831" s="174">
        <v>5</v>
      </c>
      <c r="CX7831" s="174">
        <v>808.37980000000005</v>
      </c>
    </row>
    <row r="7832" spans="84:102" x14ac:dyDescent="0.25">
      <c r="CF7832" s="3" t="s">
        <v>3073</v>
      </c>
      <c r="CG7832" s="174">
        <v>143241</v>
      </c>
      <c r="CH7832" s="174">
        <v>2745</v>
      </c>
      <c r="CI7832" s="174">
        <v>5</v>
      </c>
      <c r="CJ7832" s="174">
        <v>808.25149999999996</v>
      </c>
      <c r="CK7832" s="174">
        <v>808.25149999999996</v>
      </c>
      <c r="CU7832" s="174">
        <v>143241</v>
      </c>
      <c r="CV7832" s="174">
        <v>2745</v>
      </c>
      <c r="CW7832" s="174">
        <v>5</v>
      </c>
      <c r="CX7832" s="174">
        <v>808.25149999999996</v>
      </c>
    </row>
    <row r="7833" spans="84:102" x14ac:dyDescent="0.25">
      <c r="CF7833" s="3" t="s">
        <v>3073</v>
      </c>
      <c r="CG7833" s="174">
        <v>184</v>
      </c>
      <c r="CH7833" s="174">
        <v>69177</v>
      </c>
      <c r="CI7833" s="174">
        <v>5</v>
      </c>
      <c r="CJ7833" s="174">
        <v>808.17520000000002</v>
      </c>
      <c r="CK7833" s="174">
        <v>808.17520000000002</v>
      </c>
      <c r="CU7833" s="174">
        <v>184</v>
      </c>
      <c r="CV7833" s="174">
        <v>69177</v>
      </c>
      <c r="CW7833" s="174">
        <v>5</v>
      </c>
      <c r="CX7833" s="174">
        <v>808.17520000000002</v>
      </c>
    </row>
    <row r="7834" spans="84:102" x14ac:dyDescent="0.25">
      <c r="CF7834" s="3" t="s">
        <v>3073</v>
      </c>
      <c r="CG7834" s="174">
        <v>3503</v>
      </c>
      <c r="CH7834" s="174">
        <v>57944</v>
      </c>
      <c r="CI7834" s="174">
        <v>5</v>
      </c>
      <c r="CJ7834" s="174">
        <v>807.79</v>
      </c>
      <c r="CK7834" s="174">
        <v>807.79</v>
      </c>
      <c r="CU7834" s="174">
        <v>3503</v>
      </c>
      <c r="CV7834" s="174">
        <v>57944</v>
      </c>
      <c r="CW7834" s="174">
        <v>5</v>
      </c>
      <c r="CX7834" s="174">
        <v>807.79</v>
      </c>
    </row>
    <row r="7835" spans="84:102" x14ac:dyDescent="0.25">
      <c r="CF7835" s="3" t="s">
        <v>3073</v>
      </c>
      <c r="CG7835" s="174">
        <v>1621</v>
      </c>
      <c r="CH7835" s="174">
        <v>78144</v>
      </c>
      <c r="CI7835" s="174">
        <v>5</v>
      </c>
      <c r="CJ7835" s="174">
        <v>807.66210000000001</v>
      </c>
      <c r="CK7835" s="174">
        <v>807.66210000000001</v>
      </c>
      <c r="CU7835" s="174">
        <v>1621</v>
      </c>
      <c r="CV7835" s="174">
        <v>78144</v>
      </c>
      <c r="CW7835" s="174">
        <v>5</v>
      </c>
      <c r="CX7835" s="174">
        <v>807.66210000000001</v>
      </c>
    </row>
    <row r="7836" spans="84:102" x14ac:dyDescent="0.25">
      <c r="CF7836" s="3" t="s">
        <v>3073</v>
      </c>
      <c r="CG7836" s="174">
        <v>142</v>
      </c>
      <c r="CH7836" s="174">
        <v>67440</v>
      </c>
      <c r="CI7836" s="174">
        <v>5</v>
      </c>
      <c r="CJ7836" s="174">
        <v>807.57569999999998</v>
      </c>
      <c r="CK7836" s="174">
        <v>807.57569999999998</v>
      </c>
      <c r="CU7836" s="174">
        <v>142</v>
      </c>
      <c r="CV7836" s="174">
        <v>67440</v>
      </c>
      <c r="CW7836" s="174">
        <v>5</v>
      </c>
      <c r="CX7836" s="174">
        <v>807.57569999999998</v>
      </c>
    </row>
    <row r="7837" spans="84:102" x14ac:dyDescent="0.25">
      <c r="CF7837" s="3" t="s">
        <v>3073</v>
      </c>
      <c r="CG7837" s="174">
        <v>24050</v>
      </c>
      <c r="CH7837" s="174">
        <v>2334</v>
      </c>
      <c r="CI7837" s="174">
        <v>5</v>
      </c>
      <c r="CJ7837" s="174">
        <v>807.5675</v>
      </c>
      <c r="CK7837" s="174">
        <v>807.5675</v>
      </c>
      <c r="CU7837" s="174">
        <v>24050</v>
      </c>
      <c r="CV7837" s="174">
        <v>2334</v>
      </c>
      <c r="CW7837" s="174">
        <v>5</v>
      </c>
      <c r="CX7837" s="174">
        <v>807.5675</v>
      </c>
    </row>
    <row r="7838" spans="84:102" x14ac:dyDescent="0.25">
      <c r="CF7838" s="3" t="s">
        <v>3073</v>
      </c>
      <c r="CG7838" s="174">
        <v>2515</v>
      </c>
      <c r="CH7838" s="174">
        <v>39830</v>
      </c>
      <c r="CI7838" s="174">
        <v>5</v>
      </c>
      <c r="CJ7838" s="174">
        <v>807.42380000000003</v>
      </c>
      <c r="CK7838" s="174">
        <v>807.42380000000003</v>
      </c>
      <c r="CU7838" s="174">
        <v>2515</v>
      </c>
      <c r="CV7838" s="174">
        <v>39830</v>
      </c>
      <c r="CW7838" s="174">
        <v>5</v>
      </c>
      <c r="CX7838" s="174">
        <v>807.42380000000003</v>
      </c>
    </row>
    <row r="7839" spans="84:102" x14ac:dyDescent="0.25">
      <c r="CF7839" s="3" t="s">
        <v>3073</v>
      </c>
      <c r="CG7839" s="174">
        <v>160766</v>
      </c>
      <c r="CH7839" s="174">
        <v>3264</v>
      </c>
      <c r="CI7839" s="174">
        <v>5</v>
      </c>
      <c r="CJ7839" s="174">
        <v>807.00660000000005</v>
      </c>
      <c r="CK7839" s="174">
        <v>807.00660000000005</v>
      </c>
      <c r="CU7839" s="174">
        <v>160766</v>
      </c>
      <c r="CV7839" s="174">
        <v>3264</v>
      </c>
      <c r="CW7839" s="174">
        <v>5</v>
      </c>
      <c r="CX7839" s="174">
        <v>807.00660000000005</v>
      </c>
    </row>
    <row r="7840" spans="84:102" x14ac:dyDescent="0.25">
      <c r="CF7840" s="3" t="s">
        <v>3073</v>
      </c>
      <c r="CG7840" s="174">
        <v>152295</v>
      </c>
      <c r="CH7840" s="174">
        <v>2945</v>
      </c>
      <c r="CI7840" s="174">
        <v>5</v>
      </c>
      <c r="CJ7840" s="174">
        <v>806.97490000000005</v>
      </c>
      <c r="CK7840" s="174">
        <v>806.97490000000005</v>
      </c>
      <c r="CU7840" s="174">
        <v>152295</v>
      </c>
      <c r="CV7840" s="174">
        <v>2945</v>
      </c>
      <c r="CW7840" s="174">
        <v>5</v>
      </c>
      <c r="CX7840" s="174">
        <v>806.97490000000005</v>
      </c>
    </row>
    <row r="7841" spans="84:102" x14ac:dyDescent="0.25">
      <c r="CF7841" s="3" t="s">
        <v>3073</v>
      </c>
      <c r="CG7841" s="174">
        <v>2467</v>
      </c>
      <c r="CH7841" s="174">
        <v>34261</v>
      </c>
      <c r="CI7841" s="174">
        <v>5</v>
      </c>
      <c r="CJ7841" s="174">
        <v>806.90890000000002</v>
      </c>
      <c r="CK7841" s="174">
        <v>806.90890000000002</v>
      </c>
      <c r="CU7841" s="174">
        <v>2467</v>
      </c>
      <c r="CV7841" s="174">
        <v>34261</v>
      </c>
      <c r="CW7841" s="174">
        <v>5</v>
      </c>
      <c r="CX7841" s="174">
        <v>806.90890000000002</v>
      </c>
    </row>
    <row r="7842" spans="84:102" x14ac:dyDescent="0.25">
      <c r="CF7842" s="3" t="s">
        <v>3073</v>
      </c>
      <c r="CG7842" s="174">
        <v>3047</v>
      </c>
      <c r="CH7842" s="174">
        <v>166137</v>
      </c>
      <c r="CI7842" s="174">
        <v>5</v>
      </c>
      <c r="CJ7842" s="174">
        <v>806.75139999999999</v>
      </c>
      <c r="CK7842" s="174">
        <v>806.75139999999999</v>
      </c>
      <c r="CU7842" s="174">
        <v>3047</v>
      </c>
      <c r="CV7842" s="174">
        <v>166137</v>
      </c>
      <c r="CW7842" s="174">
        <v>5</v>
      </c>
      <c r="CX7842" s="174">
        <v>806.75139999999999</v>
      </c>
    </row>
    <row r="7843" spans="84:102" x14ac:dyDescent="0.25">
      <c r="CF7843" s="3" t="s">
        <v>3073</v>
      </c>
      <c r="CG7843" s="174">
        <v>3192</v>
      </c>
      <c r="CH7843" s="174">
        <v>154445</v>
      </c>
      <c r="CI7843" s="174">
        <v>5</v>
      </c>
      <c r="CJ7843" s="174">
        <v>806.6558</v>
      </c>
      <c r="CK7843" s="174">
        <v>806.6558</v>
      </c>
      <c r="CU7843" s="174">
        <v>3192</v>
      </c>
      <c r="CV7843" s="174">
        <v>154445</v>
      </c>
      <c r="CW7843" s="174">
        <v>5</v>
      </c>
      <c r="CX7843" s="174">
        <v>806.6558</v>
      </c>
    </row>
    <row r="7844" spans="84:102" x14ac:dyDescent="0.25">
      <c r="CF7844" s="3" t="s">
        <v>3073</v>
      </c>
      <c r="CG7844" s="174">
        <v>107162</v>
      </c>
      <c r="CH7844" s="174">
        <v>869</v>
      </c>
      <c r="CI7844" s="174">
        <v>5</v>
      </c>
      <c r="CJ7844" s="174">
        <v>806.61120000000005</v>
      </c>
      <c r="CK7844" s="174">
        <v>806.61120000000005</v>
      </c>
      <c r="CU7844" s="174">
        <v>107162</v>
      </c>
      <c r="CV7844" s="174">
        <v>869</v>
      </c>
      <c r="CW7844" s="174">
        <v>5</v>
      </c>
      <c r="CX7844" s="174">
        <v>806.61120000000005</v>
      </c>
    </row>
    <row r="7845" spans="84:102" x14ac:dyDescent="0.25">
      <c r="CF7845" s="3" t="s">
        <v>3073</v>
      </c>
      <c r="CG7845" s="174">
        <v>4169</v>
      </c>
      <c r="CH7845" s="174">
        <v>3742</v>
      </c>
      <c r="CI7845" s="174">
        <v>5</v>
      </c>
      <c r="CJ7845" s="174">
        <v>806.59929999999997</v>
      </c>
      <c r="CK7845" s="174">
        <v>806.59929999999997</v>
      </c>
      <c r="CU7845" s="174">
        <v>4169</v>
      </c>
      <c r="CV7845" s="174">
        <v>3742</v>
      </c>
      <c r="CW7845" s="174">
        <v>5</v>
      </c>
      <c r="CX7845" s="174">
        <v>806.59929999999997</v>
      </c>
    </row>
    <row r="7846" spans="84:102" x14ac:dyDescent="0.25">
      <c r="CF7846" s="3" t="s">
        <v>3073</v>
      </c>
      <c r="CG7846" s="174">
        <v>3424</v>
      </c>
      <c r="CH7846" s="174">
        <v>175703</v>
      </c>
      <c r="CI7846" s="174">
        <v>5</v>
      </c>
      <c r="CJ7846" s="174">
        <v>806.39919999999995</v>
      </c>
      <c r="CK7846" s="174">
        <v>806.39919999999995</v>
      </c>
      <c r="CU7846" s="174">
        <v>3424</v>
      </c>
      <c r="CV7846" s="174">
        <v>175703</v>
      </c>
      <c r="CW7846" s="174">
        <v>5</v>
      </c>
      <c r="CX7846" s="174">
        <v>806.39919999999995</v>
      </c>
    </row>
    <row r="7847" spans="84:102" x14ac:dyDescent="0.25">
      <c r="CF7847" s="3" t="s">
        <v>3073</v>
      </c>
      <c r="CG7847" s="174">
        <v>2551</v>
      </c>
      <c r="CH7847" s="174">
        <v>48047</v>
      </c>
      <c r="CI7847" s="174">
        <v>5</v>
      </c>
      <c r="CJ7847" s="174">
        <v>806.3347</v>
      </c>
      <c r="CK7847" s="174">
        <v>806.3347</v>
      </c>
      <c r="CU7847" s="174">
        <v>2551</v>
      </c>
      <c r="CV7847" s="174">
        <v>48047</v>
      </c>
      <c r="CW7847" s="174">
        <v>5</v>
      </c>
      <c r="CX7847" s="174">
        <v>806.3347</v>
      </c>
    </row>
    <row r="7848" spans="84:102" x14ac:dyDescent="0.25">
      <c r="CF7848" s="3" t="s">
        <v>3073</v>
      </c>
      <c r="CG7848" s="174">
        <v>57944</v>
      </c>
      <c r="CH7848" s="174">
        <v>3503</v>
      </c>
      <c r="CI7848" s="174">
        <v>5</v>
      </c>
      <c r="CJ7848" s="174">
        <v>806.25630000000001</v>
      </c>
      <c r="CK7848" s="174">
        <v>806.25630000000001</v>
      </c>
      <c r="CU7848" s="174">
        <v>57944</v>
      </c>
      <c r="CV7848" s="174">
        <v>3503</v>
      </c>
      <c r="CW7848" s="174">
        <v>5</v>
      </c>
      <c r="CX7848" s="174">
        <v>806.25630000000001</v>
      </c>
    </row>
    <row r="7849" spans="84:102" x14ac:dyDescent="0.25">
      <c r="CF7849" s="3" t="s">
        <v>3073</v>
      </c>
      <c r="CG7849" s="174">
        <v>41781</v>
      </c>
      <c r="CH7849" s="174">
        <v>2595</v>
      </c>
      <c r="CI7849" s="174">
        <v>5</v>
      </c>
      <c r="CJ7849" s="174">
        <v>806.23069999999996</v>
      </c>
      <c r="CK7849" s="174">
        <v>806.23069999999996</v>
      </c>
      <c r="CU7849" s="174">
        <v>41781</v>
      </c>
      <c r="CV7849" s="174">
        <v>2595</v>
      </c>
      <c r="CW7849" s="174">
        <v>5</v>
      </c>
      <c r="CX7849" s="174">
        <v>806.23069999999996</v>
      </c>
    </row>
    <row r="7850" spans="84:102" x14ac:dyDescent="0.25">
      <c r="CF7850" s="3" t="s">
        <v>3073</v>
      </c>
      <c r="CG7850" s="174">
        <v>235</v>
      </c>
      <c r="CH7850" s="174">
        <v>69355</v>
      </c>
      <c r="CI7850" s="174">
        <v>5</v>
      </c>
      <c r="CJ7850" s="174">
        <v>806.17570000000001</v>
      </c>
      <c r="CK7850" s="174">
        <v>806.17570000000001</v>
      </c>
      <c r="CU7850" s="174">
        <v>235</v>
      </c>
      <c r="CV7850" s="174">
        <v>69355</v>
      </c>
      <c r="CW7850" s="174">
        <v>5</v>
      </c>
      <c r="CX7850" s="174">
        <v>806.17570000000001</v>
      </c>
    </row>
    <row r="7851" spans="84:102" x14ac:dyDescent="0.25">
      <c r="CF7851" s="3" t="s">
        <v>3073</v>
      </c>
      <c r="CG7851" s="174">
        <v>253</v>
      </c>
      <c r="CH7851" s="174">
        <v>71044</v>
      </c>
      <c r="CI7851" s="174">
        <v>5</v>
      </c>
      <c r="CJ7851" s="174">
        <v>806.15459999999996</v>
      </c>
      <c r="CK7851" s="174">
        <v>806.15459999999996</v>
      </c>
      <c r="CU7851" s="174">
        <v>253</v>
      </c>
      <c r="CV7851" s="174">
        <v>71044</v>
      </c>
      <c r="CW7851" s="174">
        <v>5</v>
      </c>
      <c r="CX7851" s="174">
        <v>806.15459999999996</v>
      </c>
    </row>
    <row r="7852" spans="84:102" x14ac:dyDescent="0.25">
      <c r="CF7852" s="3" t="s">
        <v>3073</v>
      </c>
      <c r="CG7852" s="174">
        <v>27355</v>
      </c>
      <c r="CH7852" s="174">
        <v>2404</v>
      </c>
      <c r="CI7852" s="174">
        <v>5</v>
      </c>
      <c r="CJ7852" s="174">
        <v>805.75130000000001</v>
      </c>
      <c r="CK7852" s="174">
        <v>805.75130000000001</v>
      </c>
      <c r="CU7852" s="174">
        <v>27355</v>
      </c>
      <c r="CV7852" s="174">
        <v>2404</v>
      </c>
      <c r="CW7852" s="174">
        <v>5</v>
      </c>
      <c r="CX7852" s="174">
        <v>805.75130000000001</v>
      </c>
    </row>
    <row r="7853" spans="84:102" x14ac:dyDescent="0.25">
      <c r="CF7853" s="3" t="s">
        <v>3073</v>
      </c>
      <c r="CG7853" s="174">
        <v>1773</v>
      </c>
      <c r="CH7853" s="174">
        <v>54304</v>
      </c>
      <c r="CI7853" s="174">
        <v>5</v>
      </c>
      <c r="CJ7853" s="174">
        <v>805.70060000000001</v>
      </c>
      <c r="CK7853" s="174">
        <v>805.70060000000001</v>
      </c>
      <c r="CU7853" s="174">
        <v>1773</v>
      </c>
      <c r="CV7853" s="174">
        <v>54304</v>
      </c>
      <c r="CW7853" s="174">
        <v>5</v>
      </c>
      <c r="CX7853" s="174">
        <v>805.70060000000001</v>
      </c>
    </row>
    <row r="7854" spans="84:102" x14ac:dyDescent="0.25">
      <c r="CF7854" s="3" t="s">
        <v>3073</v>
      </c>
      <c r="CG7854" s="174">
        <v>838</v>
      </c>
      <c r="CH7854" s="174">
        <v>105633</v>
      </c>
      <c r="CI7854" s="174">
        <v>5</v>
      </c>
      <c r="CJ7854" s="174">
        <v>805.5874</v>
      </c>
      <c r="CK7854" s="174">
        <v>805.5874</v>
      </c>
      <c r="CU7854" s="174">
        <v>838</v>
      </c>
      <c r="CV7854" s="174">
        <v>105633</v>
      </c>
      <c r="CW7854" s="174">
        <v>5</v>
      </c>
      <c r="CX7854" s="174">
        <v>805.5874</v>
      </c>
    </row>
    <row r="7855" spans="84:102" x14ac:dyDescent="0.25">
      <c r="CF7855" s="3" t="s">
        <v>3073</v>
      </c>
      <c r="CG7855" s="174">
        <v>3004</v>
      </c>
      <c r="CH7855" s="174">
        <v>162425</v>
      </c>
      <c r="CI7855" s="174">
        <v>5</v>
      </c>
      <c r="CJ7855" s="174">
        <v>805.47119999999995</v>
      </c>
      <c r="CK7855" s="174">
        <v>805.47119999999995</v>
      </c>
      <c r="CU7855" s="174">
        <v>3004</v>
      </c>
      <c r="CV7855" s="174">
        <v>162425</v>
      </c>
      <c r="CW7855" s="174">
        <v>5</v>
      </c>
      <c r="CX7855" s="174">
        <v>805.47119999999995</v>
      </c>
    </row>
    <row r="7856" spans="84:102" x14ac:dyDescent="0.25">
      <c r="CF7856" s="3" t="s">
        <v>3073</v>
      </c>
      <c r="CG7856" s="174">
        <v>72362</v>
      </c>
      <c r="CH7856" s="174">
        <v>263</v>
      </c>
      <c r="CI7856" s="174">
        <v>5</v>
      </c>
      <c r="CJ7856" s="174">
        <v>805.29700000000003</v>
      </c>
      <c r="CK7856" s="174">
        <v>805.29700000000003</v>
      </c>
      <c r="CU7856" s="174">
        <v>72362</v>
      </c>
      <c r="CV7856" s="174">
        <v>263</v>
      </c>
      <c r="CW7856" s="174">
        <v>5</v>
      </c>
      <c r="CX7856" s="174">
        <v>805.29700000000003</v>
      </c>
    </row>
    <row r="7857" spans="84:102" x14ac:dyDescent="0.25">
      <c r="CF7857" s="3" t="s">
        <v>3073</v>
      </c>
      <c r="CG7857" s="174">
        <v>1342</v>
      </c>
      <c r="CH7857" s="174">
        <v>115749</v>
      </c>
      <c r="CI7857" s="174">
        <v>5</v>
      </c>
      <c r="CJ7857" s="174">
        <v>805.26340000000005</v>
      </c>
      <c r="CK7857" s="174">
        <v>805.26340000000005</v>
      </c>
      <c r="CU7857" s="174">
        <v>1342</v>
      </c>
      <c r="CV7857" s="174">
        <v>115749</v>
      </c>
      <c r="CW7857" s="174">
        <v>5</v>
      </c>
      <c r="CX7857" s="174">
        <v>805.26340000000005</v>
      </c>
    </row>
    <row r="7858" spans="84:102" x14ac:dyDescent="0.25">
      <c r="CF7858" s="3" t="s">
        <v>3073</v>
      </c>
      <c r="CG7858" s="174">
        <v>95562</v>
      </c>
      <c r="CH7858" s="174">
        <v>3627</v>
      </c>
      <c r="CI7858" s="174">
        <v>5</v>
      </c>
      <c r="CJ7858" s="174">
        <v>805.14760000000001</v>
      </c>
      <c r="CK7858" s="174">
        <v>805.14760000000001</v>
      </c>
      <c r="CU7858" s="174">
        <v>95562</v>
      </c>
      <c r="CV7858" s="174">
        <v>3627</v>
      </c>
      <c r="CW7858" s="174">
        <v>5</v>
      </c>
      <c r="CX7858" s="174">
        <v>805.14760000000001</v>
      </c>
    </row>
    <row r="7859" spans="84:102" x14ac:dyDescent="0.25">
      <c r="CF7859" s="3" t="s">
        <v>3073</v>
      </c>
      <c r="CG7859" s="174">
        <v>81267</v>
      </c>
      <c r="CH7859" s="174">
        <v>408</v>
      </c>
      <c r="CI7859" s="174">
        <v>5</v>
      </c>
      <c r="CJ7859" s="174">
        <v>805.07780000000002</v>
      </c>
      <c r="CK7859" s="174">
        <v>805.07780000000002</v>
      </c>
      <c r="CU7859" s="174">
        <v>81267</v>
      </c>
      <c r="CV7859" s="174">
        <v>408</v>
      </c>
      <c r="CW7859" s="174">
        <v>5</v>
      </c>
      <c r="CX7859" s="174">
        <v>805.07780000000002</v>
      </c>
    </row>
    <row r="7860" spans="84:102" x14ac:dyDescent="0.25">
      <c r="CF7860" s="3" t="s">
        <v>3073</v>
      </c>
      <c r="CG7860" s="174">
        <v>949</v>
      </c>
      <c r="CH7860" s="174">
        <v>113460</v>
      </c>
      <c r="CI7860" s="174">
        <v>5</v>
      </c>
      <c r="CJ7860" s="174">
        <v>805.07299999999998</v>
      </c>
      <c r="CK7860" s="174">
        <v>805.07299999999998</v>
      </c>
      <c r="CU7860" s="174">
        <v>949</v>
      </c>
      <c r="CV7860" s="174">
        <v>113460</v>
      </c>
      <c r="CW7860" s="174">
        <v>5</v>
      </c>
      <c r="CX7860" s="174">
        <v>805.07299999999998</v>
      </c>
    </row>
    <row r="7861" spans="84:102" x14ac:dyDescent="0.25">
      <c r="CF7861" s="3" t="s">
        <v>3073</v>
      </c>
      <c r="CG7861" s="174">
        <v>88330</v>
      </c>
      <c r="CH7861" s="174">
        <v>1496</v>
      </c>
      <c r="CI7861" s="174">
        <v>5</v>
      </c>
      <c r="CJ7861" s="174">
        <v>805.0675</v>
      </c>
      <c r="CK7861" s="174">
        <v>805.0675</v>
      </c>
      <c r="CU7861" s="174">
        <v>88330</v>
      </c>
      <c r="CV7861" s="174">
        <v>1496</v>
      </c>
      <c r="CW7861" s="174">
        <v>5</v>
      </c>
      <c r="CX7861" s="174">
        <v>805.0675</v>
      </c>
    </row>
    <row r="7862" spans="84:102" x14ac:dyDescent="0.25">
      <c r="CF7862" s="3" t="s">
        <v>3073</v>
      </c>
      <c r="CG7862" s="174">
        <v>2147</v>
      </c>
      <c r="CH7862" s="174">
        <v>10633</v>
      </c>
      <c r="CI7862" s="174">
        <v>5</v>
      </c>
      <c r="CJ7862" s="174">
        <v>805.03369999999995</v>
      </c>
      <c r="CK7862" s="174">
        <v>805.03369999999995</v>
      </c>
      <c r="CU7862" s="174">
        <v>2147</v>
      </c>
      <c r="CV7862" s="174">
        <v>10633</v>
      </c>
      <c r="CW7862" s="174">
        <v>5</v>
      </c>
      <c r="CX7862" s="174">
        <v>805.03369999999995</v>
      </c>
    </row>
    <row r="7863" spans="84:102" x14ac:dyDescent="0.25">
      <c r="CF7863" s="3" t="s">
        <v>3073</v>
      </c>
      <c r="CG7863" s="174">
        <v>79457</v>
      </c>
      <c r="CH7863" s="174">
        <v>3552</v>
      </c>
      <c r="CI7863" s="174">
        <v>5</v>
      </c>
      <c r="CJ7863" s="174">
        <v>805.02719999999999</v>
      </c>
      <c r="CK7863" s="174">
        <v>805.02719999999999</v>
      </c>
      <c r="CU7863" s="174">
        <v>79457</v>
      </c>
      <c r="CV7863" s="174">
        <v>3552</v>
      </c>
      <c r="CW7863" s="174">
        <v>5</v>
      </c>
      <c r="CX7863" s="174">
        <v>805.02719999999999</v>
      </c>
    </row>
    <row r="7864" spans="84:102" x14ac:dyDescent="0.25">
      <c r="CF7864" s="3" t="s">
        <v>3073</v>
      </c>
      <c r="CG7864" s="174">
        <v>2061</v>
      </c>
      <c r="CH7864" s="174">
        <v>152043</v>
      </c>
      <c r="CI7864" s="174">
        <v>5</v>
      </c>
      <c r="CJ7864" s="174">
        <v>804.97050000000002</v>
      </c>
      <c r="CK7864" s="174">
        <v>804.97050000000002</v>
      </c>
      <c r="CU7864" s="174">
        <v>2061</v>
      </c>
      <c r="CV7864" s="174">
        <v>152043</v>
      </c>
      <c r="CW7864" s="174">
        <v>5</v>
      </c>
      <c r="CX7864" s="174">
        <v>804.97050000000002</v>
      </c>
    </row>
    <row r="7865" spans="84:102" x14ac:dyDescent="0.25">
      <c r="CF7865" s="3" t="s">
        <v>3073</v>
      </c>
      <c r="CG7865" s="174">
        <v>78061</v>
      </c>
      <c r="CH7865" s="174">
        <v>3695</v>
      </c>
      <c r="CI7865" s="174">
        <v>5</v>
      </c>
      <c r="CJ7865" s="174">
        <v>804.96579999999994</v>
      </c>
      <c r="CK7865" s="174">
        <v>804.96579999999994</v>
      </c>
      <c r="CU7865" s="174">
        <v>78061</v>
      </c>
      <c r="CV7865" s="174">
        <v>3695</v>
      </c>
      <c r="CW7865" s="174">
        <v>5</v>
      </c>
      <c r="CX7865" s="174">
        <v>804.96579999999994</v>
      </c>
    </row>
    <row r="7866" spans="84:102" x14ac:dyDescent="0.25">
      <c r="CF7866" s="3" t="s">
        <v>3073</v>
      </c>
      <c r="CG7866" s="174">
        <v>15772</v>
      </c>
      <c r="CH7866" s="174">
        <v>2175</v>
      </c>
      <c r="CI7866" s="174">
        <v>5</v>
      </c>
      <c r="CJ7866" s="174">
        <v>804.91610000000003</v>
      </c>
      <c r="CK7866" s="174">
        <v>804.91610000000003</v>
      </c>
      <c r="CU7866" s="174">
        <v>15772</v>
      </c>
      <c r="CV7866" s="174">
        <v>2175</v>
      </c>
      <c r="CW7866" s="174">
        <v>5</v>
      </c>
      <c r="CX7866" s="174">
        <v>804.91610000000003</v>
      </c>
    </row>
    <row r="7867" spans="84:102" x14ac:dyDescent="0.25">
      <c r="CF7867" s="3" t="s">
        <v>3073</v>
      </c>
      <c r="CG7867" s="174">
        <v>3173</v>
      </c>
      <c r="CH7867" s="174">
        <v>154005</v>
      </c>
      <c r="CI7867" s="174">
        <v>5</v>
      </c>
      <c r="CJ7867" s="174">
        <v>804.69320000000005</v>
      </c>
      <c r="CK7867" s="174">
        <v>804.69320000000005</v>
      </c>
      <c r="CU7867" s="174">
        <v>3173</v>
      </c>
      <c r="CV7867" s="174">
        <v>154005</v>
      </c>
      <c r="CW7867" s="174">
        <v>5</v>
      </c>
      <c r="CX7867" s="174">
        <v>804.69320000000005</v>
      </c>
    </row>
    <row r="7868" spans="84:102" x14ac:dyDescent="0.25">
      <c r="CF7868" s="3" t="s">
        <v>3073</v>
      </c>
      <c r="CG7868" s="174">
        <v>2154</v>
      </c>
      <c r="CH7868" s="174">
        <v>14255</v>
      </c>
      <c r="CI7868" s="174">
        <v>5</v>
      </c>
      <c r="CJ7868" s="174">
        <v>804.5462</v>
      </c>
      <c r="CK7868" s="174">
        <v>804.5462</v>
      </c>
      <c r="CU7868" s="174">
        <v>2154</v>
      </c>
      <c r="CV7868" s="174">
        <v>14255</v>
      </c>
      <c r="CW7868" s="174">
        <v>5</v>
      </c>
      <c r="CX7868" s="174">
        <v>804.5462</v>
      </c>
    </row>
    <row r="7869" spans="84:102" x14ac:dyDescent="0.25">
      <c r="CF7869" s="3" t="s">
        <v>3073</v>
      </c>
      <c r="CG7869" s="174">
        <v>55839</v>
      </c>
      <c r="CH7869" s="174">
        <v>1789</v>
      </c>
      <c r="CI7869" s="174">
        <v>5</v>
      </c>
      <c r="CJ7869" s="174">
        <v>804.10149999999999</v>
      </c>
      <c r="CK7869" s="174">
        <v>804.10149999999999</v>
      </c>
      <c r="CU7869" s="174">
        <v>55839</v>
      </c>
      <c r="CV7869" s="174">
        <v>1789</v>
      </c>
      <c r="CW7869" s="174">
        <v>5</v>
      </c>
      <c r="CX7869" s="174">
        <v>804.10149999999999</v>
      </c>
    </row>
    <row r="7870" spans="84:102" x14ac:dyDescent="0.25">
      <c r="CF7870" s="3" t="s">
        <v>3073</v>
      </c>
      <c r="CG7870" s="174">
        <v>85670</v>
      </c>
      <c r="CH7870" s="174">
        <v>588</v>
      </c>
      <c r="CI7870" s="174">
        <v>5</v>
      </c>
      <c r="CJ7870" s="174">
        <v>804.09770000000003</v>
      </c>
      <c r="CK7870" s="174">
        <v>804.09770000000003</v>
      </c>
      <c r="CU7870" s="174">
        <v>85670</v>
      </c>
      <c r="CV7870" s="174">
        <v>588</v>
      </c>
      <c r="CW7870" s="174">
        <v>5</v>
      </c>
      <c r="CX7870" s="174">
        <v>804.09770000000003</v>
      </c>
    </row>
    <row r="7871" spans="84:102" x14ac:dyDescent="0.25">
      <c r="CF7871" s="3" t="s">
        <v>3073</v>
      </c>
      <c r="CG7871" s="174">
        <v>148653</v>
      </c>
      <c r="CH7871" s="174">
        <v>2812</v>
      </c>
      <c r="CI7871" s="174">
        <v>5</v>
      </c>
      <c r="CJ7871" s="174">
        <v>804.03269999999998</v>
      </c>
      <c r="CK7871" s="174">
        <v>804.03269999999998</v>
      </c>
      <c r="CU7871" s="174">
        <v>148653</v>
      </c>
      <c r="CV7871" s="174">
        <v>2812</v>
      </c>
      <c r="CW7871" s="174">
        <v>5</v>
      </c>
      <c r="CX7871" s="174">
        <v>804.03269999999998</v>
      </c>
    </row>
    <row r="7872" spans="84:102" x14ac:dyDescent="0.25">
      <c r="CF7872" s="3" t="s">
        <v>3073</v>
      </c>
      <c r="CG7872" s="174">
        <v>2190</v>
      </c>
      <c r="CH7872" s="174">
        <v>14959</v>
      </c>
      <c r="CI7872" s="174">
        <v>5</v>
      </c>
      <c r="CJ7872" s="174">
        <v>803.82950000000005</v>
      </c>
      <c r="CK7872" s="174">
        <v>803.82950000000005</v>
      </c>
      <c r="CU7872" s="174">
        <v>2190</v>
      </c>
      <c r="CV7872" s="174">
        <v>14959</v>
      </c>
      <c r="CW7872" s="174">
        <v>5</v>
      </c>
      <c r="CX7872" s="174">
        <v>803.82950000000005</v>
      </c>
    </row>
    <row r="7873" spans="84:102" x14ac:dyDescent="0.25">
      <c r="CF7873" s="3" t="s">
        <v>3073</v>
      </c>
      <c r="CG7873" s="174">
        <v>3306</v>
      </c>
      <c r="CH7873" s="174">
        <v>168333</v>
      </c>
      <c r="CI7873" s="174">
        <v>5</v>
      </c>
      <c r="CJ7873" s="174">
        <v>803.62350000000004</v>
      </c>
      <c r="CK7873" s="174">
        <v>803.62350000000004</v>
      </c>
      <c r="CU7873" s="174">
        <v>3306</v>
      </c>
      <c r="CV7873" s="174">
        <v>168333</v>
      </c>
      <c r="CW7873" s="174">
        <v>5</v>
      </c>
      <c r="CX7873" s="174">
        <v>803.62350000000004</v>
      </c>
    </row>
    <row r="7874" spans="84:102" x14ac:dyDescent="0.25">
      <c r="CF7874" s="3" t="s">
        <v>3073</v>
      </c>
      <c r="CG7874" s="174">
        <v>44</v>
      </c>
      <c r="CH7874" s="174">
        <v>63364</v>
      </c>
      <c r="CI7874" s="174">
        <v>5</v>
      </c>
      <c r="CJ7874" s="174">
        <v>803.37130000000002</v>
      </c>
      <c r="CK7874" s="174">
        <v>803.37130000000002</v>
      </c>
      <c r="CU7874" s="174">
        <v>44</v>
      </c>
      <c r="CV7874" s="174">
        <v>63364</v>
      </c>
      <c r="CW7874" s="174">
        <v>5</v>
      </c>
      <c r="CX7874" s="174">
        <v>803.37130000000002</v>
      </c>
    </row>
    <row r="7875" spans="84:102" x14ac:dyDescent="0.25">
      <c r="CF7875" s="3" t="s">
        <v>3073</v>
      </c>
      <c r="CG7875" s="174">
        <v>62476</v>
      </c>
      <c r="CH7875" s="174">
        <v>1745</v>
      </c>
      <c r="CI7875" s="174">
        <v>5</v>
      </c>
      <c r="CJ7875" s="174">
        <v>803.09820000000002</v>
      </c>
      <c r="CK7875" s="174">
        <v>803.09820000000002</v>
      </c>
      <c r="CU7875" s="174">
        <v>62476</v>
      </c>
      <c r="CV7875" s="174">
        <v>1745</v>
      </c>
      <c r="CW7875" s="174">
        <v>5</v>
      </c>
      <c r="CX7875" s="174">
        <v>803.09820000000002</v>
      </c>
    </row>
    <row r="7876" spans="84:102" x14ac:dyDescent="0.25">
      <c r="CF7876" s="3" t="s">
        <v>3073</v>
      </c>
      <c r="CG7876" s="174">
        <v>3585</v>
      </c>
      <c r="CH7876" s="174">
        <v>91125</v>
      </c>
      <c r="CI7876" s="174">
        <v>5</v>
      </c>
      <c r="CJ7876" s="174">
        <v>802.89689999999996</v>
      </c>
      <c r="CK7876" s="174">
        <v>802.89689999999996</v>
      </c>
      <c r="CU7876" s="174">
        <v>3585</v>
      </c>
      <c r="CV7876" s="174">
        <v>91125</v>
      </c>
      <c r="CW7876" s="174">
        <v>5</v>
      </c>
      <c r="CX7876" s="174">
        <v>802.89689999999996</v>
      </c>
    </row>
    <row r="7877" spans="84:102" x14ac:dyDescent="0.25">
      <c r="CF7877" s="3" t="s">
        <v>3073</v>
      </c>
      <c r="CG7877" s="174">
        <v>161227</v>
      </c>
      <c r="CH7877" s="174">
        <v>3288</v>
      </c>
      <c r="CI7877" s="174">
        <v>5</v>
      </c>
      <c r="CJ7877" s="174">
        <v>802.89260000000002</v>
      </c>
      <c r="CK7877" s="174">
        <v>802.89260000000002</v>
      </c>
      <c r="CU7877" s="174">
        <v>161227</v>
      </c>
      <c r="CV7877" s="174">
        <v>3288</v>
      </c>
      <c r="CW7877" s="174">
        <v>5</v>
      </c>
      <c r="CX7877" s="174">
        <v>802.89260000000002</v>
      </c>
    </row>
    <row r="7878" spans="84:102" x14ac:dyDescent="0.25">
      <c r="CF7878" s="3" t="s">
        <v>3073</v>
      </c>
      <c r="CG7878" s="174">
        <v>2178</v>
      </c>
      <c r="CH7878" s="174">
        <v>13139</v>
      </c>
      <c r="CI7878" s="174">
        <v>5</v>
      </c>
      <c r="CJ7878" s="174">
        <v>802.79870000000005</v>
      </c>
      <c r="CK7878" s="174">
        <v>802.79870000000005</v>
      </c>
      <c r="CU7878" s="174">
        <v>2178</v>
      </c>
      <c r="CV7878" s="174">
        <v>13139</v>
      </c>
      <c r="CW7878" s="174">
        <v>5</v>
      </c>
      <c r="CX7878" s="174">
        <v>802.79870000000005</v>
      </c>
    </row>
    <row r="7879" spans="84:102" x14ac:dyDescent="0.25">
      <c r="CF7879" s="3" t="s">
        <v>3073</v>
      </c>
      <c r="CG7879" s="174">
        <v>885</v>
      </c>
      <c r="CH7879" s="174">
        <v>106925</v>
      </c>
      <c r="CI7879" s="174">
        <v>5</v>
      </c>
      <c r="CJ7879" s="174">
        <v>802.53430000000003</v>
      </c>
      <c r="CK7879" s="174">
        <v>802.53430000000003</v>
      </c>
      <c r="CU7879" s="174">
        <v>885</v>
      </c>
      <c r="CV7879" s="174">
        <v>106925</v>
      </c>
      <c r="CW7879" s="174">
        <v>5</v>
      </c>
      <c r="CX7879" s="174">
        <v>802.53430000000003</v>
      </c>
    </row>
    <row r="7880" spans="84:102" x14ac:dyDescent="0.25">
      <c r="CF7880" s="3" t="s">
        <v>3073</v>
      </c>
      <c r="CG7880" s="174">
        <v>127775</v>
      </c>
      <c r="CH7880" s="174">
        <v>1064</v>
      </c>
      <c r="CI7880" s="174">
        <v>5</v>
      </c>
      <c r="CJ7880" s="174">
        <v>802.49480000000005</v>
      </c>
      <c r="CK7880" s="174">
        <v>802.49480000000005</v>
      </c>
      <c r="CU7880" s="174">
        <v>127775</v>
      </c>
      <c r="CV7880" s="174">
        <v>1064</v>
      </c>
      <c r="CW7880" s="174">
        <v>5</v>
      </c>
      <c r="CX7880" s="174">
        <v>802.49480000000005</v>
      </c>
    </row>
    <row r="7881" spans="84:102" x14ac:dyDescent="0.25">
      <c r="CF7881" s="3" t="s">
        <v>3073</v>
      </c>
      <c r="CG7881" s="174">
        <v>26374</v>
      </c>
      <c r="CH7881" s="174">
        <v>2328</v>
      </c>
      <c r="CI7881" s="174">
        <v>5</v>
      </c>
      <c r="CJ7881" s="174">
        <v>802.31769999999995</v>
      </c>
      <c r="CK7881" s="174">
        <v>802.31769999999995</v>
      </c>
      <c r="CU7881" s="174">
        <v>26374</v>
      </c>
      <c r="CV7881" s="174">
        <v>2328</v>
      </c>
      <c r="CW7881" s="174">
        <v>5</v>
      </c>
      <c r="CX7881" s="174">
        <v>802.31769999999995</v>
      </c>
    </row>
    <row r="7882" spans="84:102" x14ac:dyDescent="0.25">
      <c r="CF7882" s="3" t="s">
        <v>3073</v>
      </c>
      <c r="CG7882" s="174">
        <v>2642</v>
      </c>
      <c r="CH7882" s="174">
        <v>47867</v>
      </c>
      <c r="CI7882" s="174">
        <v>5</v>
      </c>
      <c r="CJ7882" s="174">
        <v>802.30280000000005</v>
      </c>
      <c r="CK7882" s="174">
        <v>802.30280000000005</v>
      </c>
      <c r="CU7882" s="174">
        <v>2642</v>
      </c>
      <c r="CV7882" s="174">
        <v>47867</v>
      </c>
      <c r="CW7882" s="174">
        <v>5</v>
      </c>
      <c r="CX7882" s="174">
        <v>802.30280000000005</v>
      </c>
    </row>
    <row r="7883" spans="84:102" x14ac:dyDescent="0.25">
      <c r="CF7883" s="3" t="s">
        <v>3073</v>
      </c>
      <c r="CG7883" s="174">
        <v>1865</v>
      </c>
      <c r="CH7883" s="174">
        <v>55350</v>
      </c>
      <c r="CI7883" s="174">
        <v>5</v>
      </c>
      <c r="CJ7883" s="174">
        <v>802.29459999999995</v>
      </c>
      <c r="CK7883" s="174">
        <v>802.29459999999995</v>
      </c>
      <c r="CU7883" s="174">
        <v>1865</v>
      </c>
      <c r="CV7883" s="174">
        <v>55350</v>
      </c>
      <c r="CW7883" s="174">
        <v>5</v>
      </c>
      <c r="CX7883" s="174">
        <v>802.29459999999995</v>
      </c>
    </row>
    <row r="7884" spans="84:102" x14ac:dyDescent="0.25">
      <c r="CF7884" s="3" t="s">
        <v>3073</v>
      </c>
      <c r="CG7884" s="174">
        <v>2526</v>
      </c>
      <c r="CH7884" s="174">
        <v>37020</v>
      </c>
      <c r="CI7884" s="174">
        <v>5</v>
      </c>
      <c r="CJ7884" s="174">
        <v>801.91240000000005</v>
      </c>
      <c r="CK7884" s="174">
        <v>801.91240000000005</v>
      </c>
      <c r="CU7884" s="174">
        <v>2526</v>
      </c>
      <c r="CV7884" s="174">
        <v>37020</v>
      </c>
      <c r="CW7884" s="174">
        <v>5</v>
      </c>
      <c r="CX7884" s="174">
        <v>801.91240000000005</v>
      </c>
    </row>
    <row r="7885" spans="84:102" x14ac:dyDescent="0.25">
      <c r="CF7885" s="3" t="s">
        <v>3073</v>
      </c>
      <c r="CG7885" s="174">
        <v>1455</v>
      </c>
      <c r="CH7885" s="174">
        <v>98660</v>
      </c>
      <c r="CI7885" s="174">
        <v>5</v>
      </c>
      <c r="CJ7885" s="174">
        <v>801.82029999999997</v>
      </c>
      <c r="CK7885" s="174">
        <v>801.82029999999997</v>
      </c>
      <c r="CU7885" s="174">
        <v>1455</v>
      </c>
      <c r="CV7885" s="174">
        <v>98660</v>
      </c>
      <c r="CW7885" s="174">
        <v>5</v>
      </c>
      <c r="CX7885" s="174">
        <v>801.82029999999997</v>
      </c>
    </row>
    <row r="7886" spans="84:102" x14ac:dyDescent="0.25">
      <c r="CF7886" s="3" t="s">
        <v>3073</v>
      </c>
      <c r="CG7886" s="174">
        <v>87415</v>
      </c>
      <c r="CH7886" s="174">
        <v>1523</v>
      </c>
      <c r="CI7886" s="174">
        <v>5</v>
      </c>
      <c r="CJ7886" s="174">
        <v>801.673</v>
      </c>
      <c r="CK7886" s="174">
        <v>801.673</v>
      </c>
      <c r="CU7886" s="174">
        <v>87415</v>
      </c>
      <c r="CV7886" s="174">
        <v>1523</v>
      </c>
      <c r="CW7886" s="174">
        <v>5</v>
      </c>
      <c r="CX7886" s="174">
        <v>801.673</v>
      </c>
    </row>
    <row r="7887" spans="84:102" x14ac:dyDescent="0.25">
      <c r="CF7887" s="3" t="s">
        <v>3073</v>
      </c>
      <c r="CG7887" s="174">
        <v>99001</v>
      </c>
      <c r="CH7887" s="174">
        <v>758</v>
      </c>
      <c r="CI7887" s="174">
        <v>5</v>
      </c>
      <c r="CJ7887" s="174">
        <v>801.50980000000004</v>
      </c>
      <c r="CK7887" s="174">
        <v>801.50980000000004</v>
      </c>
      <c r="CU7887" s="174">
        <v>99001</v>
      </c>
      <c r="CV7887" s="174">
        <v>758</v>
      </c>
      <c r="CW7887" s="174">
        <v>5</v>
      </c>
      <c r="CX7887" s="174">
        <v>801.50980000000004</v>
      </c>
    </row>
    <row r="7888" spans="84:102" x14ac:dyDescent="0.25">
      <c r="CF7888" s="3" t="s">
        <v>3073</v>
      </c>
      <c r="CG7888" s="174">
        <v>2562</v>
      </c>
      <c r="CH7888" s="174">
        <v>44827</v>
      </c>
      <c r="CI7888" s="174">
        <v>5</v>
      </c>
      <c r="CJ7888" s="174">
        <v>801.50409999999999</v>
      </c>
      <c r="CK7888" s="174">
        <v>801.50409999999999</v>
      </c>
      <c r="CU7888" s="174">
        <v>2562</v>
      </c>
      <c r="CV7888" s="174">
        <v>44827</v>
      </c>
      <c r="CW7888" s="174">
        <v>5</v>
      </c>
      <c r="CX7888" s="174">
        <v>801.50409999999999</v>
      </c>
    </row>
    <row r="7889" spans="84:102" x14ac:dyDescent="0.25">
      <c r="CF7889" s="3" t="s">
        <v>3073</v>
      </c>
      <c r="CG7889" s="174">
        <v>1296</v>
      </c>
      <c r="CH7889" s="174">
        <v>119961</v>
      </c>
      <c r="CI7889" s="174">
        <v>5</v>
      </c>
      <c r="CJ7889" s="174">
        <v>801.49540000000002</v>
      </c>
      <c r="CK7889" s="174">
        <v>801.49540000000002</v>
      </c>
      <c r="CU7889" s="174">
        <v>1296</v>
      </c>
      <c r="CV7889" s="174">
        <v>119961</v>
      </c>
      <c r="CW7889" s="174">
        <v>5</v>
      </c>
      <c r="CX7889" s="174">
        <v>801.49540000000002</v>
      </c>
    </row>
    <row r="7890" spans="84:102" x14ac:dyDescent="0.25">
      <c r="CF7890" s="3" t="s">
        <v>3073</v>
      </c>
      <c r="CG7890" s="174">
        <v>151551</v>
      </c>
      <c r="CH7890" s="174">
        <v>3142</v>
      </c>
      <c r="CI7890" s="174">
        <v>5</v>
      </c>
      <c r="CJ7890" s="174">
        <v>801.37630000000001</v>
      </c>
      <c r="CK7890" s="174">
        <v>801.37630000000001</v>
      </c>
      <c r="CU7890" s="174">
        <v>151551</v>
      </c>
      <c r="CV7890" s="174">
        <v>3142</v>
      </c>
      <c r="CW7890" s="174">
        <v>5</v>
      </c>
      <c r="CX7890" s="174">
        <v>801.37630000000001</v>
      </c>
    </row>
    <row r="7891" spans="84:102" x14ac:dyDescent="0.25">
      <c r="CF7891" s="3" t="s">
        <v>3073</v>
      </c>
      <c r="CG7891" s="174">
        <v>70018</v>
      </c>
      <c r="CH7891" s="174">
        <v>224</v>
      </c>
      <c r="CI7891" s="174">
        <v>5</v>
      </c>
      <c r="CJ7891" s="174">
        <v>801.36569999999995</v>
      </c>
      <c r="CK7891" s="174">
        <v>801.36569999999995</v>
      </c>
      <c r="CU7891" s="174">
        <v>70018</v>
      </c>
      <c r="CV7891" s="174">
        <v>224</v>
      </c>
      <c r="CW7891" s="174">
        <v>5</v>
      </c>
      <c r="CX7891" s="174">
        <v>801.36569999999995</v>
      </c>
    </row>
    <row r="7892" spans="84:102" x14ac:dyDescent="0.25">
      <c r="CF7892" s="3" t="s">
        <v>3073</v>
      </c>
      <c r="CG7892" s="174">
        <v>113777</v>
      </c>
      <c r="CH7892" s="174">
        <v>1350</v>
      </c>
      <c r="CI7892" s="174">
        <v>5</v>
      </c>
      <c r="CJ7892" s="174">
        <v>801.2097</v>
      </c>
      <c r="CK7892" s="174">
        <v>801.2097</v>
      </c>
      <c r="CU7892" s="174">
        <v>113777</v>
      </c>
      <c r="CV7892" s="174">
        <v>1350</v>
      </c>
      <c r="CW7892" s="174">
        <v>5</v>
      </c>
      <c r="CX7892" s="174">
        <v>801.2097</v>
      </c>
    </row>
    <row r="7893" spans="84:102" x14ac:dyDescent="0.25">
      <c r="CF7893" s="3" t="s">
        <v>3073</v>
      </c>
      <c r="CG7893" s="174">
        <v>109637</v>
      </c>
      <c r="CH7893" s="174">
        <v>907</v>
      </c>
      <c r="CI7893" s="174">
        <v>5</v>
      </c>
      <c r="CJ7893" s="174">
        <v>801.01400000000001</v>
      </c>
      <c r="CK7893" s="174">
        <v>801.01400000000001</v>
      </c>
      <c r="CU7893" s="174">
        <v>109637</v>
      </c>
      <c r="CV7893" s="174">
        <v>907</v>
      </c>
      <c r="CW7893" s="174">
        <v>5</v>
      </c>
      <c r="CX7893" s="174">
        <v>801.01400000000001</v>
      </c>
    </row>
    <row r="7894" spans="84:102" x14ac:dyDescent="0.25">
      <c r="CF7894" s="3" t="s">
        <v>3073</v>
      </c>
      <c r="CG7894" s="174">
        <v>2348</v>
      </c>
      <c r="CH7894" s="174">
        <v>24498</v>
      </c>
      <c r="CI7894" s="174">
        <v>5</v>
      </c>
      <c r="CJ7894" s="174">
        <v>800.96569999999997</v>
      </c>
      <c r="CK7894" s="174">
        <v>800.96569999999997</v>
      </c>
      <c r="CU7894" s="174">
        <v>2348</v>
      </c>
      <c r="CV7894" s="174">
        <v>24498</v>
      </c>
      <c r="CW7894" s="174">
        <v>5</v>
      </c>
      <c r="CX7894" s="174">
        <v>800.96569999999997</v>
      </c>
    </row>
    <row r="7895" spans="84:102" x14ac:dyDescent="0.25">
      <c r="CF7895" s="3" t="s">
        <v>3073</v>
      </c>
      <c r="CG7895" s="174">
        <v>116487</v>
      </c>
      <c r="CH7895" s="174">
        <v>990</v>
      </c>
      <c r="CI7895" s="174">
        <v>5</v>
      </c>
      <c r="CJ7895" s="174">
        <v>800.9</v>
      </c>
      <c r="CK7895" s="174">
        <v>800.9</v>
      </c>
      <c r="CU7895" s="174">
        <v>116487</v>
      </c>
      <c r="CV7895" s="174">
        <v>990</v>
      </c>
      <c r="CW7895" s="174">
        <v>5</v>
      </c>
      <c r="CX7895" s="174">
        <v>800.9</v>
      </c>
    </row>
    <row r="7896" spans="84:102" x14ac:dyDescent="0.25">
      <c r="CF7896" s="3" t="s">
        <v>3073</v>
      </c>
      <c r="CG7896" s="174">
        <v>2542</v>
      </c>
      <c r="CH7896" s="174">
        <v>45491</v>
      </c>
      <c r="CI7896" s="174">
        <v>5</v>
      </c>
      <c r="CJ7896" s="174">
        <v>800.72329999999999</v>
      </c>
      <c r="CK7896" s="174">
        <v>800.72329999999999</v>
      </c>
      <c r="CU7896" s="174">
        <v>2542</v>
      </c>
      <c r="CV7896" s="174">
        <v>45491</v>
      </c>
      <c r="CW7896" s="174">
        <v>5</v>
      </c>
      <c r="CX7896" s="174">
        <v>800.72329999999999</v>
      </c>
    </row>
    <row r="7897" spans="84:102" x14ac:dyDescent="0.25">
      <c r="CF7897" s="3" t="s">
        <v>3073</v>
      </c>
      <c r="CG7897" s="174">
        <v>105633</v>
      </c>
      <c r="CH7897" s="174">
        <v>838</v>
      </c>
      <c r="CI7897" s="174">
        <v>5</v>
      </c>
      <c r="CJ7897" s="174">
        <v>800.68219999999997</v>
      </c>
      <c r="CK7897" s="174">
        <v>800.68219999999997</v>
      </c>
      <c r="CU7897" s="174">
        <v>105633</v>
      </c>
      <c r="CV7897" s="174">
        <v>838</v>
      </c>
      <c r="CW7897" s="174">
        <v>5</v>
      </c>
      <c r="CX7897" s="174">
        <v>800.68219999999997</v>
      </c>
    </row>
    <row r="7898" spans="84:102" x14ac:dyDescent="0.25">
      <c r="CF7898" s="3" t="s">
        <v>3073</v>
      </c>
      <c r="CG7898" s="174">
        <v>1781</v>
      </c>
      <c r="CH7898" s="174">
        <v>55050</v>
      </c>
      <c r="CI7898" s="174">
        <v>5</v>
      </c>
      <c r="CJ7898" s="174">
        <v>800.41610000000003</v>
      </c>
      <c r="CK7898" s="174">
        <v>800.41610000000003</v>
      </c>
      <c r="CU7898" s="174">
        <v>1781</v>
      </c>
      <c r="CV7898" s="174">
        <v>55050</v>
      </c>
      <c r="CW7898" s="174">
        <v>5</v>
      </c>
      <c r="CX7898" s="174">
        <v>800.41610000000003</v>
      </c>
    </row>
    <row r="7899" spans="84:102" x14ac:dyDescent="0.25">
      <c r="CF7899" s="3" t="s">
        <v>3073</v>
      </c>
      <c r="CG7899" s="174">
        <v>25257</v>
      </c>
      <c r="CH7899" s="174">
        <v>2314</v>
      </c>
      <c r="CI7899" s="174">
        <v>5</v>
      </c>
      <c r="CJ7899" s="174">
        <v>800.31820000000005</v>
      </c>
      <c r="CK7899" s="174">
        <v>800.31820000000005</v>
      </c>
      <c r="CU7899" s="174">
        <v>25257</v>
      </c>
      <c r="CV7899" s="174">
        <v>2314</v>
      </c>
      <c r="CW7899" s="174">
        <v>5</v>
      </c>
      <c r="CX7899" s="174">
        <v>800.31820000000005</v>
      </c>
    </row>
    <row r="7900" spans="84:102" x14ac:dyDescent="0.25">
      <c r="CF7900" s="3" t="s">
        <v>3073</v>
      </c>
      <c r="CG7900" s="174">
        <v>68714</v>
      </c>
      <c r="CH7900" s="174">
        <v>1675</v>
      </c>
      <c r="CI7900" s="174">
        <v>5</v>
      </c>
      <c r="CJ7900" s="174">
        <v>800.24980000000005</v>
      </c>
      <c r="CK7900" s="174">
        <v>800.24980000000005</v>
      </c>
      <c r="CU7900" s="174">
        <v>68714</v>
      </c>
      <c r="CV7900" s="174">
        <v>1675</v>
      </c>
      <c r="CW7900" s="174">
        <v>5</v>
      </c>
      <c r="CX7900" s="174">
        <v>800.24980000000005</v>
      </c>
    </row>
    <row r="7901" spans="84:102" x14ac:dyDescent="0.25">
      <c r="CF7901" s="3" t="s">
        <v>3073</v>
      </c>
      <c r="CG7901" s="174">
        <v>100738</v>
      </c>
      <c r="CH7901" s="174">
        <v>757</v>
      </c>
      <c r="CI7901" s="174">
        <v>5</v>
      </c>
      <c r="CJ7901" s="174">
        <v>800.23530000000005</v>
      </c>
      <c r="CK7901" s="174">
        <v>800.23530000000005</v>
      </c>
      <c r="CU7901" s="174">
        <v>100738</v>
      </c>
      <c r="CV7901" s="174">
        <v>757</v>
      </c>
      <c r="CW7901" s="174">
        <v>5</v>
      </c>
      <c r="CX7901" s="174">
        <v>800.23530000000005</v>
      </c>
    </row>
    <row r="7902" spans="84:102" x14ac:dyDescent="0.25">
      <c r="CF7902" s="3" t="s">
        <v>3073</v>
      </c>
      <c r="CG7902" s="174">
        <v>10007</v>
      </c>
      <c r="CH7902" s="174">
        <v>2134</v>
      </c>
      <c r="CI7902" s="174">
        <v>5</v>
      </c>
      <c r="CJ7902" s="174">
        <v>800.13400000000001</v>
      </c>
      <c r="CK7902" s="174">
        <v>800.13400000000001</v>
      </c>
      <c r="CU7902" s="174">
        <v>10007</v>
      </c>
      <c r="CV7902" s="174">
        <v>2134</v>
      </c>
      <c r="CW7902" s="174">
        <v>5</v>
      </c>
      <c r="CX7902" s="174">
        <v>800.13400000000001</v>
      </c>
    </row>
    <row r="7903" spans="84:102" x14ac:dyDescent="0.25">
      <c r="CF7903" s="3" t="s">
        <v>3073</v>
      </c>
      <c r="CG7903" s="174">
        <v>117137</v>
      </c>
      <c r="CH7903" s="174">
        <v>968</v>
      </c>
      <c r="CI7903" s="174">
        <v>5</v>
      </c>
      <c r="CJ7903" s="174">
        <v>800.10919999999999</v>
      </c>
      <c r="CK7903" s="174">
        <v>800.10919999999999</v>
      </c>
      <c r="CU7903" s="174">
        <v>117137</v>
      </c>
      <c r="CV7903" s="174">
        <v>968</v>
      </c>
      <c r="CW7903" s="174">
        <v>5</v>
      </c>
      <c r="CX7903" s="174">
        <v>800.10919999999999</v>
      </c>
    </row>
    <row r="7904" spans="84:102" x14ac:dyDescent="0.25">
      <c r="CF7904" s="3" t="s">
        <v>3073</v>
      </c>
      <c r="CG7904" s="174">
        <v>161123</v>
      </c>
      <c r="CH7904" s="174">
        <v>3284</v>
      </c>
      <c r="CI7904" s="174">
        <v>5</v>
      </c>
      <c r="CJ7904" s="174">
        <v>799.97400000000005</v>
      </c>
      <c r="CK7904" s="174">
        <v>799.97400000000005</v>
      </c>
      <c r="CU7904" s="174">
        <v>161123</v>
      </c>
      <c r="CV7904" s="174">
        <v>3284</v>
      </c>
      <c r="CW7904" s="174">
        <v>5</v>
      </c>
      <c r="CX7904" s="174">
        <v>799.97400000000005</v>
      </c>
    </row>
    <row r="7905" spans="84:102" x14ac:dyDescent="0.25">
      <c r="CF7905" s="3" t="s">
        <v>3073</v>
      </c>
      <c r="CG7905" s="174">
        <v>258</v>
      </c>
      <c r="CH7905" s="174">
        <v>72332</v>
      </c>
      <c r="CI7905" s="174">
        <v>5</v>
      </c>
      <c r="CJ7905" s="174">
        <v>799.88390000000004</v>
      </c>
      <c r="CK7905" s="174">
        <v>799.88390000000004</v>
      </c>
      <c r="CU7905" s="174">
        <v>258</v>
      </c>
      <c r="CV7905" s="174">
        <v>72332</v>
      </c>
      <c r="CW7905" s="174">
        <v>5</v>
      </c>
      <c r="CX7905" s="174">
        <v>799.88390000000004</v>
      </c>
    </row>
    <row r="7906" spans="84:102" x14ac:dyDescent="0.25">
      <c r="CF7906" s="3" t="s">
        <v>3073</v>
      </c>
      <c r="CG7906" s="174">
        <v>69285</v>
      </c>
      <c r="CH7906" s="174">
        <v>245</v>
      </c>
      <c r="CI7906" s="174">
        <v>5</v>
      </c>
      <c r="CJ7906" s="174">
        <v>799.84690000000001</v>
      </c>
      <c r="CK7906" s="174">
        <v>799.84690000000001</v>
      </c>
      <c r="CU7906" s="174">
        <v>69285</v>
      </c>
      <c r="CV7906" s="174">
        <v>245</v>
      </c>
      <c r="CW7906" s="174">
        <v>5</v>
      </c>
      <c r="CX7906" s="174">
        <v>799.84690000000001</v>
      </c>
    </row>
    <row r="7907" spans="84:102" x14ac:dyDescent="0.25">
      <c r="CF7907" s="3" t="s">
        <v>3073</v>
      </c>
      <c r="CG7907" s="174">
        <v>78423</v>
      </c>
      <c r="CH7907" s="174">
        <v>351</v>
      </c>
      <c r="CI7907" s="174">
        <v>5</v>
      </c>
      <c r="CJ7907" s="174">
        <v>799.7808</v>
      </c>
      <c r="CK7907" s="174">
        <v>799.7808</v>
      </c>
      <c r="CU7907" s="174">
        <v>78423</v>
      </c>
      <c r="CV7907" s="174">
        <v>351</v>
      </c>
      <c r="CW7907" s="174">
        <v>5</v>
      </c>
      <c r="CX7907" s="174">
        <v>799.7808</v>
      </c>
    </row>
    <row r="7908" spans="84:102" x14ac:dyDescent="0.25">
      <c r="CF7908" s="3" t="s">
        <v>3073</v>
      </c>
      <c r="CG7908" s="174">
        <v>119126</v>
      </c>
      <c r="CH7908" s="174">
        <v>1310</v>
      </c>
      <c r="CI7908" s="174">
        <v>5</v>
      </c>
      <c r="CJ7908" s="174">
        <v>799.72469999999998</v>
      </c>
      <c r="CK7908" s="174">
        <v>799.72469999999998</v>
      </c>
      <c r="CU7908" s="174">
        <v>119126</v>
      </c>
      <c r="CV7908" s="174">
        <v>1310</v>
      </c>
      <c r="CW7908" s="174">
        <v>5</v>
      </c>
      <c r="CX7908" s="174">
        <v>799.72469999999998</v>
      </c>
    </row>
    <row r="7909" spans="84:102" x14ac:dyDescent="0.25">
      <c r="CF7909" s="3" t="s">
        <v>3073</v>
      </c>
      <c r="CG7909" s="174">
        <v>84087</v>
      </c>
      <c r="CH7909" s="174">
        <v>563</v>
      </c>
      <c r="CI7909" s="174">
        <v>5</v>
      </c>
      <c r="CJ7909" s="174">
        <v>799.65049999999997</v>
      </c>
      <c r="CK7909" s="174">
        <v>799.65049999999997</v>
      </c>
      <c r="CU7909" s="174">
        <v>84087</v>
      </c>
      <c r="CV7909" s="174">
        <v>563</v>
      </c>
      <c r="CW7909" s="174">
        <v>5</v>
      </c>
      <c r="CX7909" s="174">
        <v>799.65049999999997</v>
      </c>
    </row>
    <row r="7910" spans="84:102" x14ac:dyDescent="0.25">
      <c r="CF7910" s="3" t="s">
        <v>3073</v>
      </c>
      <c r="CG7910" s="174">
        <v>2265</v>
      </c>
      <c r="CH7910" s="174">
        <v>20431</v>
      </c>
      <c r="CI7910" s="174">
        <v>5</v>
      </c>
      <c r="CJ7910" s="174">
        <v>799.51900000000001</v>
      </c>
      <c r="CK7910" s="174">
        <v>799.51900000000001</v>
      </c>
      <c r="CU7910" s="174">
        <v>2265</v>
      </c>
      <c r="CV7910" s="174">
        <v>20431</v>
      </c>
      <c r="CW7910" s="174">
        <v>5</v>
      </c>
      <c r="CX7910" s="174">
        <v>799.51900000000001</v>
      </c>
    </row>
    <row r="7911" spans="84:102" x14ac:dyDescent="0.25">
      <c r="CF7911" s="3" t="s">
        <v>3073</v>
      </c>
      <c r="CG7911" s="174">
        <v>2264</v>
      </c>
      <c r="CH7911" s="174">
        <v>21061</v>
      </c>
      <c r="CI7911" s="174">
        <v>5</v>
      </c>
      <c r="CJ7911" s="174">
        <v>799.41930000000002</v>
      </c>
      <c r="CK7911" s="174">
        <v>799.41930000000002</v>
      </c>
      <c r="CU7911" s="174">
        <v>2264</v>
      </c>
      <c r="CV7911" s="174">
        <v>21061</v>
      </c>
      <c r="CW7911" s="174">
        <v>5</v>
      </c>
      <c r="CX7911" s="174">
        <v>799.41930000000002</v>
      </c>
    </row>
    <row r="7912" spans="84:102" x14ac:dyDescent="0.25">
      <c r="CF7912" s="3" t="s">
        <v>3073</v>
      </c>
      <c r="CG7912" s="174">
        <v>120630</v>
      </c>
      <c r="CH7912" s="174">
        <v>1287</v>
      </c>
      <c r="CI7912" s="174">
        <v>5</v>
      </c>
      <c r="CJ7912" s="174">
        <v>799.38850000000002</v>
      </c>
      <c r="CK7912" s="174">
        <v>799.38850000000002</v>
      </c>
      <c r="CU7912" s="174">
        <v>120630</v>
      </c>
      <c r="CV7912" s="174">
        <v>1287</v>
      </c>
      <c r="CW7912" s="174">
        <v>5</v>
      </c>
      <c r="CX7912" s="174">
        <v>799.38850000000002</v>
      </c>
    </row>
    <row r="7913" spans="84:102" x14ac:dyDescent="0.25">
      <c r="CF7913" s="3" t="s">
        <v>3073</v>
      </c>
      <c r="CG7913" s="174">
        <v>135</v>
      </c>
      <c r="CH7913" s="174">
        <v>66368</v>
      </c>
      <c r="CI7913" s="174">
        <v>5</v>
      </c>
      <c r="CJ7913" s="174">
        <v>799.27919999999995</v>
      </c>
      <c r="CK7913" s="174">
        <v>799.27919999999995</v>
      </c>
      <c r="CU7913" s="174">
        <v>135</v>
      </c>
      <c r="CV7913" s="174">
        <v>66368</v>
      </c>
      <c r="CW7913" s="174">
        <v>5</v>
      </c>
      <c r="CX7913" s="174">
        <v>799.27919999999995</v>
      </c>
    </row>
    <row r="7914" spans="84:102" x14ac:dyDescent="0.25">
      <c r="CF7914" s="3" t="s">
        <v>3073</v>
      </c>
      <c r="CG7914" s="174">
        <v>2808</v>
      </c>
      <c r="CH7914" s="174">
        <v>148212</v>
      </c>
      <c r="CI7914" s="174">
        <v>5</v>
      </c>
      <c r="CJ7914" s="174">
        <v>799.25239999999997</v>
      </c>
      <c r="CK7914" s="174">
        <v>799.25239999999997</v>
      </c>
      <c r="CU7914" s="174">
        <v>2808</v>
      </c>
      <c r="CV7914" s="174">
        <v>148212</v>
      </c>
      <c r="CW7914" s="174">
        <v>5</v>
      </c>
      <c r="CX7914" s="174">
        <v>799.25239999999997</v>
      </c>
    </row>
    <row r="7915" spans="84:102" x14ac:dyDescent="0.25">
      <c r="CF7915" s="3" t="s">
        <v>3073</v>
      </c>
      <c r="CG7915" s="174">
        <v>39257</v>
      </c>
      <c r="CH7915" s="174">
        <v>2524</v>
      </c>
      <c r="CI7915" s="174">
        <v>5</v>
      </c>
      <c r="CJ7915" s="174">
        <v>799.22670000000005</v>
      </c>
      <c r="CK7915" s="174">
        <v>799.22670000000005</v>
      </c>
      <c r="CU7915" s="174">
        <v>39257</v>
      </c>
      <c r="CV7915" s="174">
        <v>2524</v>
      </c>
      <c r="CW7915" s="174">
        <v>5</v>
      </c>
      <c r="CX7915" s="174">
        <v>799.22670000000005</v>
      </c>
    </row>
    <row r="7916" spans="84:102" x14ac:dyDescent="0.25">
      <c r="CF7916" s="3" t="s">
        <v>3073</v>
      </c>
      <c r="CG7916" s="174">
        <v>359</v>
      </c>
      <c r="CH7916" s="174">
        <v>77127</v>
      </c>
      <c r="CI7916" s="174">
        <v>5</v>
      </c>
      <c r="CJ7916" s="174">
        <v>798.99170000000004</v>
      </c>
      <c r="CK7916" s="174">
        <v>798.99170000000004</v>
      </c>
      <c r="CU7916" s="174">
        <v>359</v>
      </c>
      <c r="CV7916" s="174">
        <v>77127</v>
      </c>
      <c r="CW7916" s="174">
        <v>5</v>
      </c>
      <c r="CX7916" s="174">
        <v>798.99170000000004</v>
      </c>
    </row>
    <row r="7917" spans="84:102" x14ac:dyDescent="0.25">
      <c r="CF7917" s="3" t="s">
        <v>3073</v>
      </c>
      <c r="CG7917" s="174">
        <v>86390</v>
      </c>
      <c r="CH7917" s="174">
        <v>1534</v>
      </c>
      <c r="CI7917" s="174">
        <v>5</v>
      </c>
      <c r="CJ7917" s="174">
        <v>798.97720000000004</v>
      </c>
      <c r="CK7917" s="174">
        <v>798.97720000000004</v>
      </c>
      <c r="CU7917" s="174">
        <v>86390</v>
      </c>
      <c r="CV7917" s="174">
        <v>1534</v>
      </c>
      <c r="CW7917" s="174">
        <v>5</v>
      </c>
      <c r="CX7917" s="174">
        <v>798.97720000000004</v>
      </c>
    </row>
    <row r="7918" spans="84:102" x14ac:dyDescent="0.25">
      <c r="CF7918" s="3" t="s">
        <v>3073</v>
      </c>
      <c r="CG7918" s="174">
        <v>114646</v>
      </c>
      <c r="CH7918" s="174">
        <v>995</v>
      </c>
      <c r="CI7918" s="174">
        <v>5</v>
      </c>
      <c r="CJ7918" s="174">
        <v>798.96010000000001</v>
      </c>
      <c r="CK7918" s="174">
        <v>798.96010000000001</v>
      </c>
      <c r="CU7918" s="174">
        <v>114646</v>
      </c>
      <c r="CV7918" s="174">
        <v>995</v>
      </c>
      <c r="CW7918" s="174">
        <v>5</v>
      </c>
      <c r="CX7918" s="174">
        <v>798.96010000000001</v>
      </c>
    </row>
    <row r="7919" spans="84:102" x14ac:dyDescent="0.25">
      <c r="CF7919" s="3" t="s">
        <v>3073</v>
      </c>
      <c r="CG7919" s="174">
        <v>1871</v>
      </c>
      <c r="CH7919" s="174">
        <v>56324</v>
      </c>
      <c r="CI7919" s="174">
        <v>5</v>
      </c>
      <c r="CJ7919" s="174">
        <v>798.94150000000002</v>
      </c>
      <c r="CK7919" s="174">
        <v>798.94150000000002</v>
      </c>
      <c r="CU7919" s="174">
        <v>1871</v>
      </c>
      <c r="CV7919" s="174">
        <v>56324</v>
      </c>
      <c r="CW7919" s="174">
        <v>5</v>
      </c>
      <c r="CX7919" s="174">
        <v>798.94150000000002</v>
      </c>
    </row>
    <row r="7920" spans="84:102" x14ac:dyDescent="0.25">
      <c r="CF7920" s="3" t="s">
        <v>3073</v>
      </c>
      <c r="CG7920" s="174">
        <v>74041</v>
      </c>
      <c r="CH7920" s="174">
        <v>307</v>
      </c>
      <c r="CI7920" s="174">
        <v>5</v>
      </c>
      <c r="CJ7920" s="174">
        <v>798.79830000000004</v>
      </c>
      <c r="CK7920" s="174">
        <v>798.79830000000004</v>
      </c>
      <c r="CU7920" s="174">
        <v>74041</v>
      </c>
      <c r="CV7920" s="174">
        <v>307</v>
      </c>
      <c r="CW7920" s="174">
        <v>5</v>
      </c>
      <c r="CX7920" s="174">
        <v>798.79830000000004</v>
      </c>
    </row>
    <row r="7921" spans="84:102" x14ac:dyDescent="0.25">
      <c r="CF7921" s="3" t="s">
        <v>3073</v>
      </c>
      <c r="CG7921" s="174">
        <v>7894</v>
      </c>
      <c r="CH7921" s="174">
        <v>2112</v>
      </c>
      <c r="CI7921" s="174">
        <v>5</v>
      </c>
      <c r="CJ7921" s="174">
        <v>798.64480000000003</v>
      </c>
      <c r="CK7921" s="174">
        <v>798.64480000000003</v>
      </c>
      <c r="CU7921" s="174">
        <v>7894</v>
      </c>
      <c r="CV7921" s="174">
        <v>2112</v>
      </c>
      <c r="CW7921" s="174">
        <v>5</v>
      </c>
      <c r="CX7921" s="174">
        <v>798.64480000000003</v>
      </c>
    </row>
    <row r="7922" spans="84:102" x14ac:dyDescent="0.25">
      <c r="CF7922" s="3" t="s">
        <v>3073</v>
      </c>
      <c r="CG7922" s="174">
        <v>63050</v>
      </c>
      <c r="CH7922" s="174">
        <v>67</v>
      </c>
      <c r="CI7922" s="174">
        <v>5</v>
      </c>
      <c r="CJ7922" s="174">
        <v>798.56380000000001</v>
      </c>
      <c r="CK7922" s="174">
        <v>798.56380000000001</v>
      </c>
      <c r="CU7922" s="174">
        <v>63050</v>
      </c>
      <c r="CV7922" s="174">
        <v>67</v>
      </c>
      <c r="CW7922" s="174">
        <v>5</v>
      </c>
      <c r="CX7922" s="174">
        <v>798.56380000000001</v>
      </c>
    </row>
    <row r="7923" spans="84:102" x14ac:dyDescent="0.25">
      <c r="CF7923" s="3" t="s">
        <v>3073</v>
      </c>
      <c r="CG7923" s="174">
        <v>2900</v>
      </c>
      <c r="CH7923" s="174">
        <v>151410</v>
      </c>
      <c r="CI7923" s="174">
        <v>5</v>
      </c>
      <c r="CJ7923" s="174">
        <v>798.54679999999996</v>
      </c>
      <c r="CK7923" s="174">
        <v>798.54679999999996</v>
      </c>
      <c r="CU7923" s="174">
        <v>2900</v>
      </c>
      <c r="CV7923" s="174">
        <v>151410</v>
      </c>
      <c r="CW7923" s="174">
        <v>5</v>
      </c>
      <c r="CX7923" s="174">
        <v>798.54679999999996</v>
      </c>
    </row>
    <row r="7924" spans="84:102" x14ac:dyDescent="0.25">
      <c r="CF7924" s="3" t="s">
        <v>3073</v>
      </c>
      <c r="CG7924" s="174">
        <v>1121</v>
      </c>
      <c r="CH7924" s="174">
        <v>140013</v>
      </c>
      <c r="CI7924" s="174">
        <v>5</v>
      </c>
      <c r="CJ7924" s="174">
        <v>798.50620000000004</v>
      </c>
      <c r="CK7924" s="174">
        <v>798.50620000000004</v>
      </c>
      <c r="CU7924" s="174">
        <v>1121</v>
      </c>
      <c r="CV7924" s="174">
        <v>140013</v>
      </c>
      <c r="CW7924" s="174">
        <v>5</v>
      </c>
      <c r="CX7924" s="174">
        <v>798.50620000000004</v>
      </c>
    </row>
    <row r="7925" spans="84:102" x14ac:dyDescent="0.25">
      <c r="CF7925" s="3" t="s">
        <v>3073</v>
      </c>
      <c r="CG7925" s="174">
        <v>88180</v>
      </c>
      <c r="CH7925" s="174">
        <v>630</v>
      </c>
      <c r="CI7925" s="174">
        <v>5</v>
      </c>
      <c r="CJ7925" s="174">
        <v>798.50130000000001</v>
      </c>
      <c r="CK7925" s="174">
        <v>798.50130000000001</v>
      </c>
      <c r="CU7925" s="174">
        <v>88180</v>
      </c>
      <c r="CV7925" s="174">
        <v>630</v>
      </c>
      <c r="CW7925" s="174">
        <v>5</v>
      </c>
      <c r="CX7925" s="174">
        <v>798.50130000000001</v>
      </c>
    </row>
    <row r="7926" spans="84:102" x14ac:dyDescent="0.25">
      <c r="CF7926" s="3" t="s">
        <v>3073</v>
      </c>
      <c r="CG7926" s="174">
        <v>388</v>
      </c>
      <c r="CH7926" s="174">
        <v>78988</v>
      </c>
      <c r="CI7926" s="174">
        <v>5</v>
      </c>
      <c r="CJ7926" s="174">
        <v>798.31899999999996</v>
      </c>
      <c r="CK7926" s="174">
        <v>798.31899999999996</v>
      </c>
      <c r="CU7926" s="174">
        <v>388</v>
      </c>
      <c r="CV7926" s="174">
        <v>78988</v>
      </c>
      <c r="CW7926" s="174">
        <v>5</v>
      </c>
      <c r="CX7926" s="174">
        <v>798.31899999999996</v>
      </c>
    </row>
    <row r="7927" spans="84:102" x14ac:dyDescent="0.25">
      <c r="CF7927" s="3" t="s">
        <v>3073</v>
      </c>
      <c r="CG7927" s="174">
        <v>114</v>
      </c>
      <c r="CH7927" s="174">
        <v>66950</v>
      </c>
      <c r="CI7927" s="174">
        <v>5</v>
      </c>
      <c r="CJ7927" s="174">
        <v>798.11239999999998</v>
      </c>
      <c r="CK7927" s="174">
        <v>798.11239999999998</v>
      </c>
      <c r="CU7927" s="174">
        <v>114</v>
      </c>
      <c r="CV7927" s="174">
        <v>66950</v>
      </c>
      <c r="CW7927" s="174">
        <v>5</v>
      </c>
      <c r="CX7927" s="174">
        <v>798.11239999999998</v>
      </c>
    </row>
    <row r="7928" spans="84:102" x14ac:dyDescent="0.25">
      <c r="CF7928" s="3" t="s">
        <v>3073</v>
      </c>
      <c r="CG7928" s="174">
        <v>408</v>
      </c>
      <c r="CH7928" s="174">
        <v>81603</v>
      </c>
      <c r="CI7928" s="174">
        <v>5</v>
      </c>
      <c r="CJ7928" s="174">
        <v>798.00459999999998</v>
      </c>
      <c r="CK7928" s="174">
        <v>798.00459999999998</v>
      </c>
      <c r="CU7928" s="174">
        <v>408</v>
      </c>
      <c r="CV7928" s="174">
        <v>81603</v>
      </c>
      <c r="CW7928" s="174">
        <v>5</v>
      </c>
      <c r="CX7928" s="174">
        <v>798.00459999999998</v>
      </c>
    </row>
    <row r="7929" spans="84:102" x14ac:dyDescent="0.25">
      <c r="CF7929" s="3" t="s">
        <v>3073</v>
      </c>
      <c r="CG7929" s="174">
        <v>39243</v>
      </c>
      <c r="CH7929" s="174">
        <v>2510</v>
      </c>
      <c r="CI7929" s="174">
        <v>5</v>
      </c>
      <c r="CJ7929" s="174">
        <v>797.98379999999997</v>
      </c>
      <c r="CK7929" s="174">
        <v>797.98379999999997</v>
      </c>
      <c r="CU7929" s="174">
        <v>39243</v>
      </c>
      <c r="CV7929" s="174">
        <v>2510</v>
      </c>
      <c r="CW7929" s="174">
        <v>5</v>
      </c>
      <c r="CX7929" s="174">
        <v>797.98379999999997</v>
      </c>
    </row>
    <row r="7930" spans="84:102" x14ac:dyDescent="0.25">
      <c r="CF7930" s="3" t="s">
        <v>3073</v>
      </c>
      <c r="CG7930" s="174">
        <v>85482</v>
      </c>
      <c r="CH7930" s="174">
        <v>509</v>
      </c>
      <c r="CI7930" s="174">
        <v>5</v>
      </c>
      <c r="CJ7930" s="174">
        <v>797.88319999999999</v>
      </c>
      <c r="CK7930" s="174">
        <v>797.88319999999999</v>
      </c>
      <c r="CU7930" s="174">
        <v>85482</v>
      </c>
      <c r="CV7930" s="174">
        <v>509</v>
      </c>
      <c r="CW7930" s="174">
        <v>5</v>
      </c>
      <c r="CX7930" s="174">
        <v>797.88319999999999</v>
      </c>
    </row>
    <row r="7931" spans="84:102" x14ac:dyDescent="0.25">
      <c r="CF7931" s="3" t="s">
        <v>3073</v>
      </c>
      <c r="CG7931" s="174">
        <v>613</v>
      </c>
      <c r="CH7931" s="174">
        <v>87165</v>
      </c>
      <c r="CI7931" s="174">
        <v>5</v>
      </c>
      <c r="CJ7931" s="174">
        <v>797.70640000000003</v>
      </c>
      <c r="CK7931" s="174">
        <v>797.70640000000003</v>
      </c>
      <c r="CU7931" s="174">
        <v>613</v>
      </c>
      <c r="CV7931" s="174">
        <v>87165</v>
      </c>
      <c r="CW7931" s="174">
        <v>5</v>
      </c>
      <c r="CX7931" s="174">
        <v>797.70640000000003</v>
      </c>
    </row>
    <row r="7932" spans="84:102" x14ac:dyDescent="0.25">
      <c r="CF7932" s="3" t="s">
        <v>3073</v>
      </c>
      <c r="CG7932" s="174">
        <v>2799</v>
      </c>
      <c r="CH7932" s="174">
        <v>147211</v>
      </c>
      <c r="CI7932" s="174">
        <v>5</v>
      </c>
      <c r="CJ7932" s="174">
        <v>797.70169999999996</v>
      </c>
      <c r="CK7932" s="174">
        <v>797.70169999999996</v>
      </c>
      <c r="CU7932" s="174">
        <v>2799</v>
      </c>
      <c r="CV7932" s="174">
        <v>147211</v>
      </c>
      <c r="CW7932" s="174">
        <v>5</v>
      </c>
      <c r="CX7932" s="174">
        <v>797.70169999999996</v>
      </c>
    </row>
    <row r="7933" spans="84:102" x14ac:dyDescent="0.25">
      <c r="CF7933" s="3" t="s">
        <v>3073</v>
      </c>
      <c r="CG7933" s="174">
        <v>88610</v>
      </c>
      <c r="CH7933" s="174">
        <v>1964</v>
      </c>
      <c r="CI7933" s="174">
        <v>5</v>
      </c>
      <c r="CJ7933" s="174">
        <v>797.47950000000003</v>
      </c>
      <c r="CK7933" s="174">
        <v>797.47950000000003</v>
      </c>
      <c r="CU7933" s="174">
        <v>88610</v>
      </c>
      <c r="CV7933" s="174">
        <v>1964</v>
      </c>
      <c r="CW7933" s="174">
        <v>5</v>
      </c>
      <c r="CX7933" s="174">
        <v>797.47950000000003</v>
      </c>
    </row>
    <row r="7934" spans="84:102" x14ac:dyDescent="0.25">
      <c r="CF7934" s="3" t="s">
        <v>3073</v>
      </c>
      <c r="CG7934" s="174">
        <v>69225</v>
      </c>
      <c r="CH7934" s="174">
        <v>192</v>
      </c>
      <c r="CI7934" s="174">
        <v>5</v>
      </c>
      <c r="CJ7934" s="174">
        <v>797.33500000000004</v>
      </c>
      <c r="CK7934" s="174">
        <v>797.33500000000004</v>
      </c>
      <c r="CU7934" s="174">
        <v>69225</v>
      </c>
      <c r="CV7934" s="174">
        <v>192</v>
      </c>
      <c r="CW7934" s="174">
        <v>5</v>
      </c>
      <c r="CX7934" s="174">
        <v>797.33500000000004</v>
      </c>
    </row>
    <row r="7935" spans="84:102" x14ac:dyDescent="0.25">
      <c r="CF7935" s="3" t="s">
        <v>3073</v>
      </c>
      <c r="CG7935" s="174">
        <v>58885</v>
      </c>
      <c r="CH7935" s="174">
        <v>5</v>
      </c>
      <c r="CI7935" s="174">
        <v>5</v>
      </c>
      <c r="CJ7935" s="174">
        <v>797.2319</v>
      </c>
      <c r="CK7935" s="174">
        <v>797.2319</v>
      </c>
      <c r="CU7935" s="174">
        <v>58885</v>
      </c>
      <c r="CV7935" s="174">
        <v>5</v>
      </c>
      <c r="CW7935" s="174">
        <v>5</v>
      </c>
      <c r="CX7935" s="174">
        <v>797.2319</v>
      </c>
    </row>
    <row r="7936" spans="84:102" x14ac:dyDescent="0.25">
      <c r="CF7936" s="3" t="s">
        <v>3073</v>
      </c>
      <c r="CG7936" s="174">
        <v>2745</v>
      </c>
      <c r="CH7936" s="174">
        <v>143241</v>
      </c>
      <c r="CI7936" s="174">
        <v>5</v>
      </c>
      <c r="CJ7936" s="174">
        <v>797.02380000000005</v>
      </c>
      <c r="CK7936" s="174">
        <v>797.02380000000005</v>
      </c>
      <c r="CU7936" s="174">
        <v>2745</v>
      </c>
      <c r="CV7936" s="174">
        <v>143241</v>
      </c>
      <c r="CW7936" s="174">
        <v>5</v>
      </c>
      <c r="CX7936" s="174">
        <v>797.02380000000005</v>
      </c>
    </row>
    <row r="7937" spans="84:102" x14ac:dyDescent="0.25">
      <c r="CF7937" s="3" t="s">
        <v>3073</v>
      </c>
      <c r="CG7937" s="174">
        <v>2863</v>
      </c>
      <c r="CH7937" s="174">
        <v>148754</v>
      </c>
      <c r="CI7937" s="174">
        <v>5</v>
      </c>
      <c r="CJ7937" s="174">
        <v>796.62339999999995</v>
      </c>
      <c r="CK7937" s="174">
        <v>796.62339999999995</v>
      </c>
      <c r="CU7937" s="174">
        <v>2863</v>
      </c>
      <c r="CV7937" s="174">
        <v>148754</v>
      </c>
      <c r="CW7937" s="174">
        <v>5</v>
      </c>
      <c r="CX7937" s="174">
        <v>796.62339999999995</v>
      </c>
    </row>
    <row r="7938" spans="84:102" x14ac:dyDescent="0.25">
      <c r="CF7938" s="3" t="s">
        <v>3073</v>
      </c>
      <c r="CG7938" s="174">
        <v>2122</v>
      </c>
      <c r="CH7938" s="174">
        <v>9135</v>
      </c>
      <c r="CI7938" s="174">
        <v>5</v>
      </c>
      <c r="CJ7938" s="174">
        <v>796.59180000000003</v>
      </c>
      <c r="CK7938" s="174">
        <v>796.59180000000003</v>
      </c>
      <c r="CU7938" s="174">
        <v>2122</v>
      </c>
      <c r="CV7938" s="174">
        <v>9135</v>
      </c>
      <c r="CW7938" s="174">
        <v>5</v>
      </c>
      <c r="CX7938" s="174">
        <v>796.59180000000003</v>
      </c>
    </row>
    <row r="7939" spans="84:102" x14ac:dyDescent="0.25">
      <c r="CF7939" s="3" t="s">
        <v>3073</v>
      </c>
      <c r="CG7939" s="174">
        <v>758</v>
      </c>
      <c r="CH7939" s="174">
        <v>99001</v>
      </c>
      <c r="CI7939" s="174">
        <v>5</v>
      </c>
      <c r="CJ7939" s="174">
        <v>796.4538</v>
      </c>
      <c r="CK7939" s="174">
        <v>796.4538</v>
      </c>
      <c r="CU7939" s="174">
        <v>758</v>
      </c>
      <c r="CV7939" s="174">
        <v>99001</v>
      </c>
      <c r="CW7939" s="174">
        <v>5</v>
      </c>
      <c r="CX7939" s="174">
        <v>796.4538</v>
      </c>
    </row>
    <row r="7940" spans="84:102" x14ac:dyDescent="0.25">
      <c r="CF7940" s="3" t="s">
        <v>3073</v>
      </c>
      <c r="CG7940" s="174">
        <v>2694</v>
      </c>
      <c r="CH7940" s="174">
        <v>123579</v>
      </c>
      <c r="CI7940" s="174">
        <v>5</v>
      </c>
      <c r="CJ7940" s="174">
        <v>796.16800000000001</v>
      </c>
      <c r="CK7940" s="174">
        <v>796.16800000000001</v>
      </c>
      <c r="CU7940" s="174">
        <v>2694</v>
      </c>
      <c r="CV7940" s="174">
        <v>123579</v>
      </c>
      <c r="CW7940" s="174">
        <v>5</v>
      </c>
      <c r="CX7940" s="174">
        <v>796.16800000000001</v>
      </c>
    </row>
    <row r="7941" spans="84:102" x14ac:dyDescent="0.25">
      <c r="CF7941" s="3" t="s">
        <v>3073</v>
      </c>
      <c r="CG7941" s="174">
        <v>393</v>
      </c>
      <c r="CH7941" s="174">
        <v>78539</v>
      </c>
      <c r="CI7941" s="174">
        <v>5</v>
      </c>
      <c r="CJ7941" s="174">
        <v>795.95749999999998</v>
      </c>
      <c r="CK7941" s="174">
        <v>795.95749999999998</v>
      </c>
      <c r="CU7941" s="174">
        <v>393</v>
      </c>
      <c r="CV7941" s="174">
        <v>78539</v>
      </c>
      <c r="CW7941" s="174">
        <v>5</v>
      </c>
      <c r="CX7941" s="174">
        <v>795.95749999999998</v>
      </c>
    </row>
    <row r="7942" spans="84:102" x14ac:dyDescent="0.25">
      <c r="CF7942" s="3" t="s">
        <v>3073</v>
      </c>
      <c r="CG7942" s="174">
        <v>1661</v>
      </c>
      <c r="CH7942" s="174">
        <v>71824</v>
      </c>
      <c r="CI7942" s="174">
        <v>5</v>
      </c>
      <c r="CJ7942" s="174">
        <v>795.50919999999996</v>
      </c>
      <c r="CK7942" s="174">
        <v>795.50919999999996</v>
      </c>
      <c r="CU7942" s="174">
        <v>1661</v>
      </c>
      <c r="CV7942" s="174">
        <v>71824</v>
      </c>
      <c r="CW7942" s="174">
        <v>5</v>
      </c>
      <c r="CX7942" s="174">
        <v>795.50919999999996</v>
      </c>
    </row>
    <row r="7943" spans="84:102" x14ac:dyDescent="0.25">
      <c r="CF7943" s="3" t="s">
        <v>3073</v>
      </c>
      <c r="CG7943" s="174">
        <v>20132</v>
      </c>
      <c r="CH7943" s="174">
        <v>2238</v>
      </c>
      <c r="CI7943" s="174">
        <v>5</v>
      </c>
      <c r="CJ7943" s="174">
        <v>795.43240000000003</v>
      </c>
      <c r="CK7943" s="174">
        <v>795.43240000000003</v>
      </c>
      <c r="CU7943" s="174">
        <v>20132</v>
      </c>
      <c r="CV7943" s="174">
        <v>2238</v>
      </c>
      <c r="CW7943" s="174">
        <v>5</v>
      </c>
      <c r="CX7943" s="174">
        <v>795.43240000000003</v>
      </c>
    </row>
    <row r="7944" spans="84:102" x14ac:dyDescent="0.25">
      <c r="CF7944" s="3" t="s">
        <v>3073</v>
      </c>
      <c r="CG7944" s="174">
        <v>3029</v>
      </c>
      <c r="CH7944" s="174">
        <v>164655</v>
      </c>
      <c r="CI7944" s="174">
        <v>5</v>
      </c>
      <c r="CJ7944" s="174">
        <v>795.19770000000005</v>
      </c>
      <c r="CK7944" s="174">
        <v>795.19770000000005</v>
      </c>
      <c r="CU7944" s="174">
        <v>3029</v>
      </c>
      <c r="CV7944" s="174">
        <v>164655</v>
      </c>
      <c r="CW7944" s="174">
        <v>5</v>
      </c>
      <c r="CX7944" s="174">
        <v>795.19770000000005</v>
      </c>
    </row>
    <row r="7945" spans="84:102" x14ac:dyDescent="0.25">
      <c r="CF7945" s="3" t="s">
        <v>3073</v>
      </c>
      <c r="CG7945" s="174">
        <v>157651</v>
      </c>
      <c r="CH7945" s="174">
        <v>3256</v>
      </c>
      <c r="CI7945" s="174">
        <v>5</v>
      </c>
      <c r="CJ7945" s="174">
        <v>795.15570000000002</v>
      </c>
      <c r="CK7945" s="174">
        <v>795.15570000000002</v>
      </c>
      <c r="CU7945" s="174">
        <v>157651</v>
      </c>
      <c r="CV7945" s="174">
        <v>3256</v>
      </c>
      <c r="CW7945" s="174">
        <v>5</v>
      </c>
      <c r="CX7945" s="174">
        <v>795.15570000000002</v>
      </c>
    </row>
    <row r="7946" spans="84:102" x14ac:dyDescent="0.25">
      <c r="CF7946" s="3" t="s">
        <v>3073</v>
      </c>
      <c r="CG7946" s="174">
        <v>3235</v>
      </c>
      <c r="CH7946" s="174">
        <v>159564</v>
      </c>
      <c r="CI7946" s="174">
        <v>5</v>
      </c>
      <c r="CJ7946" s="174">
        <v>795.15449999999998</v>
      </c>
      <c r="CK7946" s="174">
        <v>795.15449999999998</v>
      </c>
      <c r="CU7946" s="174">
        <v>3235</v>
      </c>
      <c r="CV7946" s="174">
        <v>159564</v>
      </c>
      <c r="CW7946" s="174">
        <v>5</v>
      </c>
      <c r="CX7946" s="174">
        <v>795.15449999999998</v>
      </c>
    </row>
    <row r="7947" spans="84:102" x14ac:dyDescent="0.25">
      <c r="CF7947" s="3" t="s">
        <v>3073</v>
      </c>
      <c r="CG7947" s="174">
        <v>881</v>
      </c>
      <c r="CH7947" s="174">
        <v>108735</v>
      </c>
      <c r="CI7947" s="174">
        <v>5</v>
      </c>
      <c r="CJ7947" s="174">
        <v>795.09040000000005</v>
      </c>
      <c r="CK7947" s="174">
        <v>795.09040000000005</v>
      </c>
      <c r="CU7947" s="174">
        <v>881</v>
      </c>
      <c r="CV7947" s="174">
        <v>108735</v>
      </c>
      <c r="CW7947" s="174">
        <v>5</v>
      </c>
      <c r="CX7947" s="174">
        <v>795.09040000000005</v>
      </c>
    </row>
    <row r="7948" spans="84:102" x14ac:dyDescent="0.25">
      <c r="CF7948" s="3" t="s">
        <v>3073</v>
      </c>
      <c r="CG7948" s="174">
        <v>123579</v>
      </c>
      <c r="CH7948" s="174">
        <v>2694</v>
      </c>
      <c r="CI7948" s="174">
        <v>5</v>
      </c>
      <c r="CJ7948" s="174">
        <v>795.04629999999997</v>
      </c>
      <c r="CK7948" s="174">
        <v>795.04629999999997</v>
      </c>
      <c r="CU7948" s="174">
        <v>123579</v>
      </c>
      <c r="CV7948" s="174">
        <v>2694</v>
      </c>
      <c r="CW7948" s="174">
        <v>5</v>
      </c>
      <c r="CX7948" s="174">
        <v>795.04629999999997</v>
      </c>
    </row>
    <row r="7949" spans="84:102" x14ac:dyDescent="0.25">
      <c r="CF7949" s="3" t="s">
        <v>3073</v>
      </c>
      <c r="CG7949" s="174">
        <v>374</v>
      </c>
      <c r="CH7949" s="174">
        <v>78383</v>
      </c>
      <c r="CI7949" s="174">
        <v>5</v>
      </c>
      <c r="CJ7949" s="174">
        <v>794.96140000000003</v>
      </c>
      <c r="CK7949" s="174">
        <v>794.96140000000003</v>
      </c>
      <c r="CU7949" s="174">
        <v>374</v>
      </c>
      <c r="CV7949" s="174">
        <v>78383</v>
      </c>
      <c r="CW7949" s="174">
        <v>5</v>
      </c>
      <c r="CX7949" s="174">
        <v>794.96140000000003</v>
      </c>
    </row>
    <row r="7950" spans="84:102" x14ac:dyDescent="0.25">
      <c r="CF7950" s="3" t="s">
        <v>3073</v>
      </c>
      <c r="CG7950" s="174">
        <v>71340</v>
      </c>
      <c r="CH7950" s="174">
        <v>254</v>
      </c>
      <c r="CI7950" s="174">
        <v>5</v>
      </c>
      <c r="CJ7950" s="174">
        <v>794.83579999999995</v>
      </c>
      <c r="CK7950" s="174">
        <v>794.83579999999995</v>
      </c>
      <c r="CU7950" s="174">
        <v>71340</v>
      </c>
      <c r="CV7950" s="174">
        <v>254</v>
      </c>
      <c r="CW7950" s="174">
        <v>5</v>
      </c>
      <c r="CX7950" s="174">
        <v>794.83579999999995</v>
      </c>
    </row>
    <row r="7951" spans="84:102" x14ac:dyDescent="0.25">
      <c r="CF7951" s="3" t="s">
        <v>3073</v>
      </c>
      <c r="CG7951" s="174">
        <v>1408</v>
      </c>
      <c r="CH7951" s="174">
        <v>106694</v>
      </c>
      <c r="CI7951" s="174">
        <v>5</v>
      </c>
      <c r="CJ7951" s="174">
        <v>794.62189999999998</v>
      </c>
      <c r="CK7951" s="174">
        <v>794.62189999999998</v>
      </c>
      <c r="CU7951" s="174">
        <v>1408</v>
      </c>
      <c r="CV7951" s="174">
        <v>106694</v>
      </c>
      <c r="CW7951" s="174">
        <v>5</v>
      </c>
      <c r="CX7951" s="174">
        <v>794.62189999999998</v>
      </c>
    </row>
    <row r="7952" spans="84:102" x14ac:dyDescent="0.25">
      <c r="CF7952" s="3" t="s">
        <v>3073</v>
      </c>
      <c r="CG7952" s="174">
        <v>140170</v>
      </c>
      <c r="CH7952" s="174">
        <v>1176</v>
      </c>
      <c r="CI7952" s="174">
        <v>5</v>
      </c>
      <c r="CJ7952" s="174">
        <v>794.36289999999997</v>
      </c>
      <c r="CK7952" s="174">
        <v>794.36289999999997</v>
      </c>
      <c r="CU7952" s="174">
        <v>140170</v>
      </c>
      <c r="CV7952" s="174">
        <v>1176</v>
      </c>
      <c r="CW7952" s="174">
        <v>5</v>
      </c>
      <c r="CX7952" s="174">
        <v>794.36289999999997</v>
      </c>
    </row>
    <row r="7953" spans="84:102" x14ac:dyDescent="0.25">
      <c r="CF7953" s="3" t="s">
        <v>3073</v>
      </c>
      <c r="CG7953" s="174">
        <v>43992</v>
      </c>
      <c r="CH7953" s="174">
        <v>2605</v>
      </c>
      <c r="CI7953" s="174">
        <v>5</v>
      </c>
      <c r="CJ7953" s="174">
        <v>794.17740000000003</v>
      </c>
      <c r="CK7953" s="174">
        <v>794.17740000000003</v>
      </c>
      <c r="CU7953" s="174">
        <v>43992</v>
      </c>
      <c r="CV7953" s="174">
        <v>2605</v>
      </c>
      <c r="CW7953" s="174">
        <v>5</v>
      </c>
      <c r="CX7953" s="174">
        <v>794.17740000000003</v>
      </c>
    </row>
    <row r="7954" spans="84:102" x14ac:dyDescent="0.25">
      <c r="CF7954" s="3" t="s">
        <v>3073</v>
      </c>
      <c r="CG7954" s="174">
        <v>1177</v>
      </c>
      <c r="CH7954" s="174">
        <v>138662</v>
      </c>
      <c r="CI7954" s="174">
        <v>5</v>
      </c>
      <c r="CJ7954" s="174">
        <v>793.99749999999995</v>
      </c>
      <c r="CK7954" s="174">
        <v>793.99749999999995</v>
      </c>
      <c r="CU7954" s="174">
        <v>1177</v>
      </c>
      <c r="CV7954" s="174">
        <v>138662</v>
      </c>
      <c r="CW7954" s="174">
        <v>5</v>
      </c>
      <c r="CX7954" s="174">
        <v>793.99749999999995</v>
      </c>
    </row>
    <row r="7955" spans="84:102" x14ac:dyDescent="0.25">
      <c r="CF7955" s="3" t="s">
        <v>3073</v>
      </c>
      <c r="CG7955" s="174">
        <v>841</v>
      </c>
      <c r="CH7955" s="174">
        <v>107201</v>
      </c>
      <c r="CI7955" s="174">
        <v>5</v>
      </c>
      <c r="CJ7955" s="174">
        <v>793.96220000000005</v>
      </c>
      <c r="CK7955" s="174">
        <v>793.96220000000005</v>
      </c>
      <c r="CU7955" s="174">
        <v>841</v>
      </c>
      <c r="CV7955" s="174">
        <v>107201</v>
      </c>
      <c r="CW7955" s="174">
        <v>5</v>
      </c>
      <c r="CX7955" s="174">
        <v>793.96220000000005</v>
      </c>
    </row>
    <row r="7956" spans="84:102" x14ac:dyDescent="0.25">
      <c r="CF7956" s="3" t="s">
        <v>3073</v>
      </c>
      <c r="CG7956" s="174">
        <v>450</v>
      </c>
      <c r="CH7956" s="174">
        <v>84141</v>
      </c>
      <c r="CI7956" s="174">
        <v>5</v>
      </c>
      <c r="CJ7956" s="174">
        <v>793.83230000000003</v>
      </c>
      <c r="CK7956" s="174">
        <v>793.83230000000003</v>
      </c>
      <c r="CU7956" s="174">
        <v>450</v>
      </c>
      <c r="CV7956" s="174">
        <v>84141</v>
      </c>
      <c r="CW7956" s="174">
        <v>5</v>
      </c>
      <c r="CX7956" s="174">
        <v>793.83230000000003</v>
      </c>
    </row>
    <row r="7957" spans="84:102" x14ac:dyDescent="0.25">
      <c r="CF7957" s="3" t="s">
        <v>3073</v>
      </c>
      <c r="CG7957" s="174">
        <v>1622</v>
      </c>
      <c r="CH7957" s="174">
        <v>80818</v>
      </c>
      <c r="CI7957" s="174">
        <v>5</v>
      </c>
      <c r="CJ7957" s="174">
        <v>793.74720000000002</v>
      </c>
      <c r="CK7957" s="174">
        <v>793.74720000000002</v>
      </c>
      <c r="CU7957" s="174">
        <v>1622</v>
      </c>
      <c r="CV7957" s="174">
        <v>80818</v>
      </c>
      <c r="CW7957" s="174">
        <v>5</v>
      </c>
      <c r="CX7957" s="174">
        <v>793.74720000000002</v>
      </c>
    </row>
    <row r="7958" spans="84:102" x14ac:dyDescent="0.25">
      <c r="CF7958" s="3" t="s">
        <v>3073</v>
      </c>
      <c r="CG7958" s="174">
        <v>772</v>
      </c>
      <c r="CH7958" s="174">
        <v>101235</v>
      </c>
      <c r="CI7958" s="174">
        <v>5</v>
      </c>
      <c r="CJ7958" s="174">
        <v>793.71690000000001</v>
      </c>
      <c r="CK7958" s="174">
        <v>793.71690000000001</v>
      </c>
      <c r="CU7958" s="174">
        <v>772</v>
      </c>
      <c r="CV7958" s="174">
        <v>101235</v>
      </c>
      <c r="CW7958" s="174">
        <v>5</v>
      </c>
      <c r="CX7958" s="174">
        <v>793.71690000000001</v>
      </c>
    </row>
    <row r="7959" spans="84:102" x14ac:dyDescent="0.25">
      <c r="CF7959" s="3" t="s">
        <v>3073</v>
      </c>
      <c r="CG7959" s="174">
        <v>159939</v>
      </c>
      <c r="CH7959" s="174">
        <v>3241</v>
      </c>
      <c r="CI7959" s="174">
        <v>5</v>
      </c>
      <c r="CJ7959" s="174">
        <v>793.70249999999999</v>
      </c>
      <c r="CK7959" s="174">
        <v>793.70249999999999</v>
      </c>
      <c r="CU7959" s="174">
        <v>159939</v>
      </c>
      <c r="CV7959" s="174">
        <v>3241</v>
      </c>
      <c r="CW7959" s="174">
        <v>5</v>
      </c>
      <c r="CX7959" s="174">
        <v>793.70249999999999</v>
      </c>
    </row>
    <row r="7960" spans="84:102" x14ac:dyDescent="0.25">
      <c r="CF7960" s="3" t="s">
        <v>3073</v>
      </c>
      <c r="CG7960" s="174">
        <v>132895</v>
      </c>
      <c r="CH7960" s="174">
        <v>1079</v>
      </c>
      <c r="CI7960" s="174">
        <v>5</v>
      </c>
      <c r="CJ7960" s="174">
        <v>793.42219999999998</v>
      </c>
      <c r="CK7960" s="174">
        <v>793.42219999999998</v>
      </c>
      <c r="CU7960" s="174">
        <v>132895</v>
      </c>
      <c r="CV7960" s="174">
        <v>1079</v>
      </c>
      <c r="CW7960" s="174">
        <v>5</v>
      </c>
      <c r="CX7960" s="174">
        <v>793.42219999999998</v>
      </c>
    </row>
    <row r="7961" spans="84:102" x14ac:dyDescent="0.25">
      <c r="CF7961" s="3" t="s">
        <v>3073</v>
      </c>
      <c r="CG7961" s="174">
        <v>149903</v>
      </c>
      <c r="CH7961" s="174">
        <v>2838</v>
      </c>
      <c r="CI7961" s="174">
        <v>5</v>
      </c>
      <c r="CJ7961" s="174">
        <v>793.07380000000001</v>
      </c>
      <c r="CK7961" s="174">
        <v>793.07380000000001</v>
      </c>
      <c r="CU7961" s="174">
        <v>149903</v>
      </c>
      <c r="CV7961" s="174">
        <v>2838</v>
      </c>
      <c r="CW7961" s="174">
        <v>5</v>
      </c>
      <c r="CX7961" s="174">
        <v>793.07380000000001</v>
      </c>
    </row>
    <row r="7962" spans="84:102" x14ac:dyDescent="0.25">
      <c r="CF7962" s="3" t="s">
        <v>3073</v>
      </c>
      <c r="CG7962" s="174">
        <v>1652</v>
      </c>
      <c r="CH7962" s="174">
        <v>70594</v>
      </c>
      <c r="CI7962" s="174">
        <v>5</v>
      </c>
      <c r="CJ7962" s="174">
        <v>793.03229999999996</v>
      </c>
      <c r="CK7962" s="174">
        <v>793.03229999999996</v>
      </c>
      <c r="CU7962" s="174">
        <v>1652</v>
      </c>
      <c r="CV7962" s="174">
        <v>70594</v>
      </c>
      <c r="CW7962" s="174">
        <v>5</v>
      </c>
      <c r="CX7962" s="174">
        <v>793.03229999999996</v>
      </c>
    </row>
    <row r="7963" spans="84:102" x14ac:dyDescent="0.25">
      <c r="CF7963" s="3" t="s">
        <v>3073</v>
      </c>
      <c r="CG7963" s="174">
        <v>68175</v>
      </c>
      <c r="CH7963" s="174">
        <v>199</v>
      </c>
      <c r="CI7963" s="174">
        <v>5</v>
      </c>
      <c r="CJ7963" s="174">
        <v>792.97640000000001</v>
      </c>
      <c r="CK7963" s="174">
        <v>792.97640000000001</v>
      </c>
      <c r="CU7963" s="174">
        <v>68175</v>
      </c>
      <c r="CV7963" s="174">
        <v>199</v>
      </c>
      <c r="CW7963" s="174">
        <v>5</v>
      </c>
      <c r="CX7963" s="174">
        <v>792.97640000000001</v>
      </c>
    </row>
    <row r="7964" spans="84:102" x14ac:dyDescent="0.25">
      <c r="CF7964" s="3" t="s">
        <v>3073</v>
      </c>
      <c r="CG7964" s="174">
        <v>133001</v>
      </c>
      <c r="CH7964" s="174">
        <v>2710</v>
      </c>
      <c r="CI7964" s="174">
        <v>5</v>
      </c>
      <c r="CJ7964" s="174">
        <v>792.82889999999998</v>
      </c>
      <c r="CK7964" s="174">
        <v>792.82889999999998</v>
      </c>
      <c r="CU7964" s="174">
        <v>133001</v>
      </c>
      <c r="CV7964" s="174">
        <v>2710</v>
      </c>
      <c r="CW7964" s="174">
        <v>5</v>
      </c>
      <c r="CX7964" s="174">
        <v>792.82889999999998</v>
      </c>
    </row>
    <row r="7965" spans="84:102" x14ac:dyDescent="0.25">
      <c r="CF7965" s="3" t="s">
        <v>3073</v>
      </c>
      <c r="CG7965" s="174">
        <v>1219</v>
      </c>
      <c r="CH7965" s="174">
        <v>132069</v>
      </c>
      <c r="CI7965" s="174">
        <v>5</v>
      </c>
      <c r="CJ7965" s="174">
        <v>792.78089999999997</v>
      </c>
      <c r="CK7965" s="174">
        <v>792.78089999999997</v>
      </c>
      <c r="CU7965" s="174">
        <v>1219</v>
      </c>
      <c r="CV7965" s="174">
        <v>132069</v>
      </c>
      <c r="CW7965" s="174">
        <v>5</v>
      </c>
      <c r="CX7965" s="174">
        <v>792.78089999999997</v>
      </c>
    </row>
    <row r="7966" spans="84:102" x14ac:dyDescent="0.25">
      <c r="CF7966" s="3" t="s">
        <v>3073</v>
      </c>
      <c r="CG7966" s="174">
        <v>565</v>
      </c>
      <c r="CH7966" s="174">
        <v>84311</v>
      </c>
      <c r="CI7966" s="174">
        <v>5</v>
      </c>
      <c r="CJ7966" s="174">
        <v>792.67499999999995</v>
      </c>
      <c r="CK7966" s="174">
        <v>792.67499999999995</v>
      </c>
      <c r="CU7966" s="174">
        <v>565</v>
      </c>
      <c r="CV7966" s="174">
        <v>84311</v>
      </c>
      <c r="CW7966" s="174">
        <v>5</v>
      </c>
      <c r="CX7966" s="174">
        <v>792.67499999999995</v>
      </c>
    </row>
    <row r="7967" spans="84:102" x14ac:dyDescent="0.25">
      <c r="CF7967" s="3" t="s">
        <v>3073</v>
      </c>
      <c r="CG7967" s="174">
        <v>176723</v>
      </c>
      <c r="CH7967" s="174">
        <v>3353</v>
      </c>
      <c r="CI7967" s="174">
        <v>5</v>
      </c>
      <c r="CJ7967" s="174">
        <v>792.53129999999999</v>
      </c>
      <c r="CK7967" s="174">
        <v>792.53129999999999</v>
      </c>
      <c r="CU7967" s="174">
        <v>176723</v>
      </c>
      <c r="CV7967" s="174">
        <v>3353</v>
      </c>
      <c r="CW7967" s="174">
        <v>5</v>
      </c>
      <c r="CX7967" s="174">
        <v>792.53129999999999</v>
      </c>
    </row>
    <row r="7968" spans="84:102" x14ac:dyDescent="0.25">
      <c r="CF7968" s="3" t="s">
        <v>3073</v>
      </c>
      <c r="CG7968" s="174">
        <v>74965</v>
      </c>
      <c r="CH7968" s="174">
        <v>1923</v>
      </c>
      <c r="CI7968" s="174">
        <v>5</v>
      </c>
      <c r="CJ7968" s="174">
        <v>792.28340000000003</v>
      </c>
      <c r="CK7968" s="174">
        <v>792.28340000000003</v>
      </c>
      <c r="CU7968" s="174">
        <v>74965</v>
      </c>
      <c r="CV7968" s="174">
        <v>1923</v>
      </c>
      <c r="CW7968" s="174">
        <v>5</v>
      </c>
      <c r="CX7968" s="174">
        <v>792.28340000000003</v>
      </c>
    </row>
    <row r="7969" spans="84:102" x14ac:dyDescent="0.25">
      <c r="CF7969" s="3" t="s">
        <v>3073</v>
      </c>
      <c r="CG7969" s="174">
        <v>423</v>
      </c>
      <c r="CH7969" s="174">
        <v>82889</v>
      </c>
      <c r="CI7969" s="174">
        <v>5</v>
      </c>
      <c r="CJ7969" s="174">
        <v>792.09829999999999</v>
      </c>
      <c r="CK7969" s="174">
        <v>792.09829999999999</v>
      </c>
      <c r="CU7969" s="174">
        <v>423</v>
      </c>
      <c r="CV7969" s="174">
        <v>82889</v>
      </c>
      <c r="CW7969" s="174">
        <v>5</v>
      </c>
      <c r="CX7969" s="174">
        <v>792.09829999999999</v>
      </c>
    </row>
    <row r="7970" spans="84:102" x14ac:dyDescent="0.25">
      <c r="CF7970" s="3" t="s">
        <v>3073</v>
      </c>
      <c r="CG7970" s="174">
        <v>3265</v>
      </c>
      <c r="CH7970" s="174">
        <v>163367</v>
      </c>
      <c r="CI7970" s="174">
        <v>5</v>
      </c>
      <c r="CJ7970" s="174">
        <v>791.97839999999997</v>
      </c>
      <c r="CK7970" s="174">
        <v>791.97839999999997</v>
      </c>
      <c r="CU7970" s="174">
        <v>3265</v>
      </c>
      <c r="CV7970" s="174">
        <v>163367</v>
      </c>
      <c r="CW7970" s="174">
        <v>5</v>
      </c>
      <c r="CX7970" s="174">
        <v>791.97839999999997</v>
      </c>
    </row>
    <row r="7971" spans="84:102" x14ac:dyDescent="0.25">
      <c r="CF7971" s="3" t="s">
        <v>3073</v>
      </c>
      <c r="CG7971" s="174">
        <v>798</v>
      </c>
      <c r="CH7971" s="174">
        <v>102270</v>
      </c>
      <c r="CI7971" s="174">
        <v>5</v>
      </c>
      <c r="CJ7971" s="174">
        <v>791.93409999999994</v>
      </c>
      <c r="CK7971" s="174">
        <v>791.93409999999994</v>
      </c>
      <c r="CU7971" s="174">
        <v>798</v>
      </c>
      <c r="CV7971" s="174">
        <v>102270</v>
      </c>
      <c r="CW7971" s="174">
        <v>5</v>
      </c>
      <c r="CX7971" s="174">
        <v>791.93409999999994</v>
      </c>
    </row>
    <row r="7972" spans="84:102" x14ac:dyDescent="0.25">
      <c r="CF7972" s="3" t="s">
        <v>3073</v>
      </c>
      <c r="CG7972" s="174">
        <v>1631</v>
      </c>
      <c r="CH7972" s="174">
        <v>75452</v>
      </c>
      <c r="CI7972" s="174">
        <v>5</v>
      </c>
      <c r="CJ7972" s="174">
        <v>791.78009999999995</v>
      </c>
      <c r="CK7972" s="174">
        <v>791.78009999999995</v>
      </c>
      <c r="CU7972" s="174">
        <v>1631</v>
      </c>
      <c r="CV7972" s="174">
        <v>75452</v>
      </c>
      <c r="CW7972" s="174">
        <v>5</v>
      </c>
      <c r="CX7972" s="174">
        <v>791.78009999999995</v>
      </c>
    </row>
    <row r="7973" spans="84:102" x14ac:dyDescent="0.25">
      <c r="CF7973" s="3" t="s">
        <v>3073</v>
      </c>
      <c r="CG7973" s="174">
        <v>495</v>
      </c>
      <c r="CH7973" s="174">
        <v>83970</v>
      </c>
      <c r="CI7973" s="174">
        <v>5</v>
      </c>
      <c r="CJ7973" s="174">
        <v>791.70360000000005</v>
      </c>
      <c r="CK7973" s="174">
        <v>791.70360000000005</v>
      </c>
      <c r="CU7973" s="174">
        <v>495</v>
      </c>
      <c r="CV7973" s="174">
        <v>83970</v>
      </c>
      <c r="CW7973" s="174">
        <v>5</v>
      </c>
      <c r="CX7973" s="174">
        <v>791.70360000000005</v>
      </c>
    </row>
    <row r="7974" spans="84:102" x14ac:dyDescent="0.25">
      <c r="CF7974" s="3" t="s">
        <v>3073</v>
      </c>
      <c r="CG7974" s="174">
        <v>423</v>
      </c>
      <c r="CH7974" s="174">
        <v>82212</v>
      </c>
      <c r="CI7974" s="174">
        <v>5</v>
      </c>
      <c r="CJ7974" s="174">
        <v>791.69460000000004</v>
      </c>
      <c r="CK7974" s="174">
        <v>791.69460000000004</v>
      </c>
      <c r="CU7974" s="174">
        <v>423</v>
      </c>
      <c r="CV7974" s="174">
        <v>82212</v>
      </c>
      <c r="CW7974" s="174">
        <v>5</v>
      </c>
      <c r="CX7974" s="174">
        <v>791.69460000000004</v>
      </c>
    </row>
    <row r="7975" spans="84:102" x14ac:dyDescent="0.25">
      <c r="CF7975" s="3" t="s">
        <v>3073</v>
      </c>
      <c r="CG7975" s="174">
        <v>298</v>
      </c>
      <c r="CH7975" s="174">
        <v>73244</v>
      </c>
      <c r="CI7975" s="174">
        <v>5</v>
      </c>
      <c r="CJ7975" s="174">
        <v>791.43340000000001</v>
      </c>
      <c r="CK7975" s="174">
        <v>791.43340000000001</v>
      </c>
      <c r="CU7975" s="174">
        <v>298</v>
      </c>
      <c r="CV7975" s="174">
        <v>73244</v>
      </c>
      <c r="CW7975" s="174">
        <v>5</v>
      </c>
      <c r="CX7975" s="174">
        <v>791.43340000000001</v>
      </c>
    </row>
    <row r="7976" spans="84:102" x14ac:dyDescent="0.25">
      <c r="CF7976" s="3" t="s">
        <v>3073</v>
      </c>
      <c r="CG7976" s="174">
        <v>82108</v>
      </c>
      <c r="CH7976" s="174">
        <v>432</v>
      </c>
      <c r="CI7976" s="174">
        <v>5</v>
      </c>
      <c r="CJ7976" s="174">
        <v>791.19399999999996</v>
      </c>
      <c r="CK7976" s="174">
        <v>791.19399999999996</v>
      </c>
      <c r="CU7976" s="174">
        <v>82108</v>
      </c>
      <c r="CV7976" s="174">
        <v>432</v>
      </c>
      <c r="CW7976" s="174">
        <v>5</v>
      </c>
      <c r="CX7976" s="174">
        <v>791.19399999999996</v>
      </c>
    </row>
    <row r="7977" spans="84:102" x14ac:dyDescent="0.25">
      <c r="CF7977" s="3" t="s">
        <v>3073</v>
      </c>
      <c r="CG7977" s="174">
        <v>72332</v>
      </c>
      <c r="CH7977" s="174">
        <v>258</v>
      </c>
      <c r="CI7977" s="174">
        <v>5</v>
      </c>
      <c r="CJ7977" s="174">
        <v>791.01670000000001</v>
      </c>
      <c r="CK7977" s="174">
        <v>791.01670000000001</v>
      </c>
      <c r="CU7977" s="174">
        <v>72332</v>
      </c>
      <c r="CV7977" s="174">
        <v>258</v>
      </c>
      <c r="CW7977" s="174">
        <v>5</v>
      </c>
      <c r="CX7977" s="174">
        <v>791.01670000000001</v>
      </c>
    </row>
    <row r="7978" spans="84:102" x14ac:dyDescent="0.25">
      <c r="CF7978" s="3" t="s">
        <v>3073</v>
      </c>
      <c r="CG7978" s="174">
        <v>78383</v>
      </c>
      <c r="CH7978" s="174">
        <v>374</v>
      </c>
      <c r="CI7978" s="174">
        <v>5</v>
      </c>
      <c r="CJ7978" s="174">
        <v>790.90549999999996</v>
      </c>
      <c r="CK7978" s="174">
        <v>790.90549999999996</v>
      </c>
      <c r="CU7978" s="174">
        <v>78383</v>
      </c>
      <c r="CV7978" s="174">
        <v>374</v>
      </c>
      <c r="CW7978" s="174">
        <v>5</v>
      </c>
      <c r="CX7978" s="174">
        <v>790.90549999999996</v>
      </c>
    </row>
    <row r="7979" spans="84:102" x14ac:dyDescent="0.25">
      <c r="CF7979" s="3" t="s">
        <v>3073</v>
      </c>
      <c r="CG7979" s="174">
        <v>3193</v>
      </c>
      <c r="CH7979" s="174">
        <v>154431</v>
      </c>
      <c r="CI7979" s="174">
        <v>5</v>
      </c>
      <c r="CJ7979" s="174">
        <v>790.55930000000001</v>
      </c>
      <c r="CK7979" s="174">
        <v>790.55930000000001</v>
      </c>
      <c r="CU7979" s="174">
        <v>3193</v>
      </c>
      <c r="CV7979" s="174">
        <v>154431</v>
      </c>
      <c r="CW7979" s="174">
        <v>5</v>
      </c>
      <c r="CX7979" s="174">
        <v>790.55930000000001</v>
      </c>
    </row>
    <row r="7980" spans="84:102" x14ac:dyDescent="0.25">
      <c r="CF7980" s="3" t="s">
        <v>3073</v>
      </c>
      <c r="CG7980" s="174">
        <v>1569</v>
      </c>
      <c r="CH7980" s="174">
        <v>85733</v>
      </c>
      <c r="CI7980" s="174">
        <v>5</v>
      </c>
      <c r="CJ7980" s="174">
        <v>790.47900000000004</v>
      </c>
      <c r="CK7980" s="174">
        <v>790.47900000000004</v>
      </c>
      <c r="CU7980" s="174">
        <v>1569</v>
      </c>
      <c r="CV7980" s="174">
        <v>85733</v>
      </c>
      <c r="CW7980" s="174">
        <v>5</v>
      </c>
      <c r="CX7980" s="174">
        <v>790.47900000000004</v>
      </c>
    </row>
    <row r="7981" spans="84:102" x14ac:dyDescent="0.25">
      <c r="CF7981" s="3" t="s">
        <v>3073</v>
      </c>
      <c r="CG7981" s="174">
        <v>356</v>
      </c>
      <c r="CH7981" s="174">
        <v>76990</v>
      </c>
      <c r="CI7981" s="174">
        <v>5</v>
      </c>
      <c r="CJ7981" s="174">
        <v>790.32060000000001</v>
      </c>
      <c r="CK7981" s="174">
        <v>790.32060000000001</v>
      </c>
      <c r="CU7981" s="174">
        <v>356</v>
      </c>
      <c r="CV7981" s="174">
        <v>76990</v>
      </c>
      <c r="CW7981" s="174">
        <v>5</v>
      </c>
      <c r="CX7981" s="174">
        <v>790.32060000000001</v>
      </c>
    </row>
    <row r="7982" spans="84:102" x14ac:dyDescent="0.25">
      <c r="CF7982" s="3" t="s">
        <v>3073</v>
      </c>
      <c r="CG7982" s="174">
        <v>2212</v>
      </c>
      <c r="CH7982" s="174">
        <v>17728</v>
      </c>
      <c r="CI7982" s="174">
        <v>5</v>
      </c>
      <c r="CJ7982" s="174">
        <v>790.16369999999995</v>
      </c>
      <c r="CK7982" s="174">
        <v>790.16369999999995</v>
      </c>
      <c r="CU7982" s="174">
        <v>2212</v>
      </c>
      <c r="CV7982" s="174">
        <v>17728</v>
      </c>
      <c r="CW7982" s="174">
        <v>5</v>
      </c>
      <c r="CX7982" s="174">
        <v>790.16369999999995</v>
      </c>
    </row>
    <row r="7983" spans="84:102" x14ac:dyDescent="0.25">
      <c r="CF7983" s="3" t="s">
        <v>3073</v>
      </c>
      <c r="CG7983" s="174">
        <v>75</v>
      </c>
      <c r="CH7983" s="174">
        <v>63640</v>
      </c>
      <c r="CI7983" s="174">
        <v>5</v>
      </c>
      <c r="CJ7983" s="174">
        <v>790.12350000000004</v>
      </c>
      <c r="CK7983" s="174">
        <v>790.12350000000004</v>
      </c>
      <c r="CU7983" s="174">
        <v>75</v>
      </c>
      <c r="CV7983" s="174">
        <v>63640</v>
      </c>
      <c r="CW7983" s="174">
        <v>5</v>
      </c>
      <c r="CX7983" s="174">
        <v>790.12350000000004</v>
      </c>
    </row>
    <row r="7984" spans="84:102" x14ac:dyDescent="0.25">
      <c r="CF7984" s="3" t="s">
        <v>3073</v>
      </c>
      <c r="CG7984" s="174">
        <v>16830</v>
      </c>
      <c r="CH7984" s="174">
        <v>2205</v>
      </c>
      <c r="CI7984" s="174">
        <v>5</v>
      </c>
      <c r="CJ7984" s="174">
        <v>790.09349999999995</v>
      </c>
      <c r="CK7984" s="174">
        <v>790.09349999999995</v>
      </c>
      <c r="CU7984" s="174">
        <v>16830</v>
      </c>
      <c r="CV7984" s="174">
        <v>2205</v>
      </c>
      <c r="CW7984" s="174">
        <v>5</v>
      </c>
      <c r="CX7984" s="174">
        <v>790.09349999999995</v>
      </c>
    </row>
    <row r="7985" spans="84:102" x14ac:dyDescent="0.25">
      <c r="CF7985" s="3" t="s">
        <v>3073</v>
      </c>
      <c r="CG7985" s="174">
        <v>2710</v>
      </c>
      <c r="CH7985" s="174">
        <v>133001</v>
      </c>
      <c r="CI7985" s="174">
        <v>5</v>
      </c>
      <c r="CJ7985" s="174">
        <v>790.06100000000004</v>
      </c>
      <c r="CK7985" s="174">
        <v>790.06100000000004</v>
      </c>
      <c r="CU7985" s="174">
        <v>2710</v>
      </c>
      <c r="CV7985" s="174">
        <v>133001</v>
      </c>
      <c r="CW7985" s="174">
        <v>5</v>
      </c>
      <c r="CX7985" s="174">
        <v>790.06100000000004</v>
      </c>
    </row>
    <row r="7986" spans="84:102" x14ac:dyDescent="0.25">
      <c r="CF7986" s="3" t="s">
        <v>3073</v>
      </c>
      <c r="CG7986" s="174">
        <v>146088</v>
      </c>
      <c r="CH7986" s="174">
        <v>2772</v>
      </c>
      <c r="CI7986" s="174">
        <v>5</v>
      </c>
      <c r="CJ7986" s="174">
        <v>789.89340000000004</v>
      </c>
      <c r="CK7986" s="174">
        <v>789.89340000000004</v>
      </c>
      <c r="CU7986" s="174">
        <v>146088</v>
      </c>
      <c r="CV7986" s="174">
        <v>2772</v>
      </c>
      <c r="CW7986" s="174">
        <v>5</v>
      </c>
      <c r="CX7986" s="174">
        <v>789.89340000000004</v>
      </c>
    </row>
    <row r="7987" spans="84:102" x14ac:dyDescent="0.25">
      <c r="CF7987" s="3" t="s">
        <v>3073</v>
      </c>
      <c r="CG7987" s="174">
        <v>155754</v>
      </c>
      <c r="CH7987" s="174">
        <v>2960</v>
      </c>
      <c r="CI7987" s="174">
        <v>5</v>
      </c>
      <c r="CJ7987" s="174">
        <v>789.66229999999996</v>
      </c>
      <c r="CK7987" s="174">
        <v>789.66229999999996</v>
      </c>
      <c r="CU7987" s="174">
        <v>155754</v>
      </c>
      <c r="CV7987" s="174">
        <v>2960</v>
      </c>
      <c r="CW7987" s="174">
        <v>5</v>
      </c>
      <c r="CX7987" s="174">
        <v>789.66229999999996</v>
      </c>
    </row>
    <row r="7988" spans="84:102" x14ac:dyDescent="0.25">
      <c r="CF7988" s="3" t="s">
        <v>3073</v>
      </c>
      <c r="CG7988" s="174">
        <v>2334</v>
      </c>
      <c r="CH7988" s="174">
        <v>24050</v>
      </c>
      <c r="CI7988" s="174">
        <v>5</v>
      </c>
      <c r="CJ7988" s="174">
        <v>789.55629999999996</v>
      </c>
      <c r="CK7988" s="174">
        <v>789.55629999999996</v>
      </c>
      <c r="CU7988" s="174">
        <v>2334</v>
      </c>
      <c r="CV7988" s="174">
        <v>24050</v>
      </c>
      <c r="CW7988" s="174">
        <v>5</v>
      </c>
      <c r="CX7988" s="174">
        <v>789.55629999999996</v>
      </c>
    </row>
    <row r="7989" spans="84:102" x14ac:dyDescent="0.25">
      <c r="CF7989" s="3" t="s">
        <v>3073</v>
      </c>
      <c r="CG7989" s="174">
        <v>64467</v>
      </c>
      <c r="CH7989" s="174">
        <v>61</v>
      </c>
      <c r="CI7989" s="174">
        <v>5</v>
      </c>
      <c r="CJ7989" s="174">
        <v>789.4701</v>
      </c>
      <c r="CK7989" s="174">
        <v>789.4701</v>
      </c>
      <c r="CU7989" s="174">
        <v>64467</v>
      </c>
      <c r="CV7989" s="174">
        <v>61</v>
      </c>
      <c r="CW7989" s="174">
        <v>5</v>
      </c>
      <c r="CX7989" s="174">
        <v>789.4701</v>
      </c>
    </row>
    <row r="7990" spans="84:102" x14ac:dyDescent="0.25">
      <c r="CF7990" s="3" t="s">
        <v>3073</v>
      </c>
      <c r="CG7990" s="174">
        <v>658</v>
      </c>
      <c r="CH7990" s="174">
        <v>91201</v>
      </c>
      <c r="CI7990" s="174">
        <v>5</v>
      </c>
      <c r="CJ7990" s="174">
        <v>789.44500000000005</v>
      </c>
      <c r="CK7990" s="174">
        <v>789.44500000000005</v>
      </c>
      <c r="CU7990" s="174">
        <v>658</v>
      </c>
      <c r="CV7990" s="174">
        <v>91201</v>
      </c>
      <c r="CW7990" s="174">
        <v>5</v>
      </c>
      <c r="CX7990" s="174">
        <v>789.44500000000005</v>
      </c>
    </row>
    <row r="7991" spans="84:102" x14ac:dyDescent="0.25">
      <c r="CF7991" s="3" t="s">
        <v>3073</v>
      </c>
      <c r="CG7991" s="174">
        <v>85203</v>
      </c>
      <c r="CH7991" s="174">
        <v>500</v>
      </c>
      <c r="CI7991" s="174">
        <v>5</v>
      </c>
      <c r="CJ7991" s="174">
        <v>789.4203</v>
      </c>
      <c r="CK7991" s="174">
        <v>789.4203</v>
      </c>
      <c r="CU7991" s="174">
        <v>85203</v>
      </c>
      <c r="CV7991" s="174">
        <v>500</v>
      </c>
      <c r="CW7991" s="174">
        <v>5</v>
      </c>
      <c r="CX7991" s="174">
        <v>789.4203</v>
      </c>
    </row>
    <row r="7992" spans="84:102" x14ac:dyDescent="0.25">
      <c r="CF7992" s="3" t="s">
        <v>3073</v>
      </c>
      <c r="CG7992" s="174">
        <v>3133</v>
      </c>
      <c r="CH7992" s="174">
        <v>149315</v>
      </c>
      <c r="CI7992" s="174">
        <v>5</v>
      </c>
      <c r="CJ7992" s="174">
        <v>789.38059999999996</v>
      </c>
      <c r="CK7992" s="174">
        <v>789.38059999999996</v>
      </c>
      <c r="CU7992" s="174">
        <v>3133</v>
      </c>
      <c r="CV7992" s="174">
        <v>149315</v>
      </c>
      <c r="CW7992" s="174">
        <v>5</v>
      </c>
      <c r="CX7992" s="174">
        <v>789.38059999999996</v>
      </c>
    </row>
    <row r="7993" spans="84:102" x14ac:dyDescent="0.25">
      <c r="CF7993" s="3" t="s">
        <v>3073</v>
      </c>
      <c r="CG7993" s="174">
        <v>48400</v>
      </c>
      <c r="CH7993" s="174">
        <v>2652</v>
      </c>
      <c r="CI7993" s="174">
        <v>5</v>
      </c>
      <c r="CJ7993" s="174">
        <v>789.37450000000001</v>
      </c>
      <c r="CK7993" s="174">
        <v>789.37450000000001</v>
      </c>
      <c r="CU7993" s="174">
        <v>48400</v>
      </c>
      <c r="CV7993" s="174">
        <v>2652</v>
      </c>
      <c r="CW7993" s="174">
        <v>5</v>
      </c>
      <c r="CX7993" s="174">
        <v>789.37450000000001</v>
      </c>
    </row>
    <row r="7994" spans="84:102" x14ac:dyDescent="0.25">
      <c r="CF7994" s="3" t="s">
        <v>3073</v>
      </c>
      <c r="CG7994" s="174">
        <v>118964</v>
      </c>
      <c r="CH7994" s="174">
        <v>1013</v>
      </c>
      <c r="CI7994" s="174">
        <v>5</v>
      </c>
      <c r="CJ7994" s="174">
        <v>789.3596</v>
      </c>
      <c r="CK7994" s="174">
        <v>789.3596</v>
      </c>
      <c r="CU7994" s="174">
        <v>118964</v>
      </c>
      <c r="CV7994" s="174">
        <v>1013</v>
      </c>
      <c r="CW7994" s="174">
        <v>5</v>
      </c>
      <c r="CX7994" s="174">
        <v>789.3596</v>
      </c>
    </row>
    <row r="7995" spans="84:102" x14ac:dyDescent="0.25">
      <c r="CF7995" s="3" t="s">
        <v>3073</v>
      </c>
      <c r="CG7995" s="174">
        <v>312</v>
      </c>
      <c r="CH7995" s="174">
        <v>74922</v>
      </c>
      <c r="CI7995" s="174">
        <v>5</v>
      </c>
      <c r="CJ7995" s="174">
        <v>789.25379999999996</v>
      </c>
      <c r="CK7995" s="174">
        <v>789.25379999999996</v>
      </c>
      <c r="CU7995" s="174">
        <v>312</v>
      </c>
      <c r="CV7995" s="174">
        <v>74922</v>
      </c>
      <c r="CW7995" s="174">
        <v>5</v>
      </c>
      <c r="CX7995" s="174">
        <v>789.25379999999996</v>
      </c>
    </row>
    <row r="7996" spans="84:102" x14ac:dyDescent="0.25">
      <c r="CF7996" s="3" t="s">
        <v>3073</v>
      </c>
      <c r="CG7996" s="174">
        <v>2685</v>
      </c>
      <c r="CH7996" s="174">
        <v>144449</v>
      </c>
      <c r="CI7996" s="174">
        <v>5</v>
      </c>
      <c r="CJ7996" s="174">
        <v>788.91030000000001</v>
      </c>
      <c r="CK7996" s="174">
        <v>788.91030000000001</v>
      </c>
      <c r="CU7996" s="174">
        <v>2685</v>
      </c>
      <c r="CV7996" s="174">
        <v>144449</v>
      </c>
      <c r="CW7996" s="174">
        <v>5</v>
      </c>
      <c r="CX7996" s="174">
        <v>788.91030000000001</v>
      </c>
    </row>
    <row r="7997" spans="84:102" x14ac:dyDescent="0.25">
      <c r="CF7997" s="3" t="s">
        <v>3073</v>
      </c>
      <c r="CG7997" s="174">
        <v>110005</v>
      </c>
      <c r="CH7997" s="174">
        <v>1409</v>
      </c>
      <c r="CI7997" s="174">
        <v>5</v>
      </c>
      <c r="CJ7997" s="174">
        <v>788.88279999999997</v>
      </c>
      <c r="CK7997" s="174">
        <v>788.88279999999997</v>
      </c>
      <c r="CU7997" s="174">
        <v>110005</v>
      </c>
      <c r="CV7997" s="174">
        <v>1409</v>
      </c>
      <c r="CW7997" s="174">
        <v>5</v>
      </c>
      <c r="CX7997" s="174">
        <v>788.88279999999997</v>
      </c>
    </row>
    <row r="7998" spans="84:102" x14ac:dyDescent="0.25">
      <c r="CF7998" s="3" t="s">
        <v>3073</v>
      </c>
      <c r="CG7998" s="174">
        <v>20412</v>
      </c>
      <c r="CH7998" s="174">
        <v>2260</v>
      </c>
      <c r="CI7998" s="174">
        <v>5</v>
      </c>
      <c r="CJ7998" s="174">
        <v>788.82950000000005</v>
      </c>
      <c r="CK7998" s="174">
        <v>788.82950000000005</v>
      </c>
      <c r="CU7998" s="174">
        <v>20412</v>
      </c>
      <c r="CV7998" s="174">
        <v>2260</v>
      </c>
      <c r="CW7998" s="174">
        <v>5</v>
      </c>
      <c r="CX7998" s="174">
        <v>788.82950000000005</v>
      </c>
    </row>
    <row r="7999" spans="84:102" x14ac:dyDescent="0.25">
      <c r="CF7999" s="3" t="s">
        <v>3073</v>
      </c>
      <c r="CG7999" s="174">
        <v>70530</v>
      </c>
      <c r="CH7999" s="174">
        <v>240</v>
      </c>
      <c r="CI7999" s="174">
        <v>5</v>
      </c>
      <c r="CJ7999" s="174">
        <v>788.51859999999999</v>
      </c>
      <c r="CK7999" s="174">
        <v>788.51859999999999</v>
      </c>
      <c r="CU7999" s="174">
        <v>70530</v>
      </c>
      <c r="CV7999" s="174">
        <v>240</v>
      </c>
      <c r="CW7999" s="174">
        <v>5</v>
      </c>
      <c r="CX7999" s="174">
        <v>788.51859999999999</v>
      </c>
    </row>
    <row r="8000" spans="84:102" x14ac:dyDescent="0.25">
      <c r="CF8000" s="3" t="s">
        <v>3073</v>
      </c>
      <c r="CG8000" s="174">
        <v>2112</v>
      </c>
      <c r="CH8000" s="174">
        <v>7894</v>
      </c>
      <c r="CI8000" s="174">
        <v>5</v>
      </c>
      <c r="CJ8000" s="174">
        <v>788.48500000000001</v>
      </c>
      <c r="CK8000" s="174">
        <v>788.48500000000001</v>
      </c>
      <c r="CU8000" s="174">
        <v>2112</v>
      </c>
      <c r="CV8000" s="174">
        <v>7894</v>
      </c>
      <c r="CW8000" s="174">
        <v>5</v>
      </c>
      <c r="CX8000" s="174">
        <v>788.48500000000001</v>
      </c>
    </row>
    <row r="8001" spans="84:102" x14ac:dyDescent="0.25">
      <c r="CF8001" s="3" t="s">
        <v>3073</v>
      </c>
      <c r="CG8001" s="174">
        <v>69304</v>
      </c>
      <c r="CH8001" s="174">
        <v>161</v>
      </c>
      <c r="CI8001" s="174">
        <v>5</v>
      </c>
      <c r="CJ8001" s="174">
        <v>788.43880000000001</v>
      </c>
      <c r="CK8001" s="174">
        <v>788.43880000000001</v>
      </c>
      <c r="CU8001" s="174">
        <v>69304</v>
      </c>
      <c r="CV8001" s="174">
        <v>161</v>
      </c>
      <c r="CW8001" s="174">
        <v>5</v>
      </c>
      <c r="CX8001" s="174">
        <v>788.43880000000001</v>
      </c>
    </row>
    <row r="8002" spans="84:102" x14ac:dyDescent="0.25">
      <c r="CF8002" s="3" t="s">
        <v>3073</v>
      </c>
      <c r="CG8002" s="174">
        <v>2729</v>
      </c>
      <c r="CH8002" s="174">
        <v>137835</v>
      </c>
      <c r="CI8002" s="174">
        <v>5</v>
      </c>
      <c r="CJ8002" s="174">
        <v>788.32669999999996</v>
      </c>
      <c r="CK8002" s="174">
        <v>788.32669999999996</v>
      </c>
      <c r="CU8002" s="174">
        <v>2729</v>
      </c>
      <c r="CV8002" s="174">
        <v>137835</v>
      </c>
      <c r="CW8002" s="174">
        <v>5</v>
      </c>
      <c r="CX8002" s="174">
        <v>788.32669999999996</v>
      </c>
    </row>
    <row r="8003" spans="84:102" x14ac:dyDescent="0.25">
      <c r="CF8003" s="3" t="s">
        <v>3073</v>
      </c>
      <c r="CG8003" s="174">
        <v>82061</v>
      </c>
      <c r="CH8003" s="174">
        <v>1590</v>
      </c>
      <c r="CI8003" s="174">
        <v>5</v>
      </c>
      <c r="CJ8003" s="174">
        <v>788.07140000000004</v>
      </c>
      <c r="CK8003" s="174">
        <v>788.07140000000004</v>
      </c>
      <c r="CU8003" s="174">
        <v>82061</v>
      </c>
      <c r="CV8003" s="174">
        <v>1590</v>
      </c>
      <c r="CW8003" s="174">
        <v>5</v>
      </c>
      <c r="CX8003" s="174">
        <v>788.07140000000004</v>
      </c>
    </row>
    <row r="8004" spans="84:102" x14ac:dyDescent="0.25">
      <c r="CF8004" s="3" t="s">
        <v>3073</v>
      </c>
      <c r="CG8004" s="174">
        <v>2534</v>
      </c>
      <c r="CH8004" s="174">
        <v>39599</v>
      </c>
      <c r="CI8004" s="174">
        <v>5</v>
      </c>
      <c r="CJ8004" s="174">
        <v>788.02449999999999</v>
      </c>
      <c r="CK8004" s="174">
        <v>788.02449999999999</v>
      </c>
      <c r="CU8004" s="174">
        <v>2534</v>
      </c>
      <c r="CV8004" s="174">
        <v>39599</v>
      </c>
      <c r="CW8004" s="174">
        <v>5</v>
      </c>
      <c r="CX8004" s="174">
        <v>788.02449999999999</v>
      </c>
    </row>
    <row r="8005" spans="84:102" x14ac:dyDescent="0.25">
      <c r="CF8005" s="3" t="s">
        <v>3073</v>
      </c>
      <c r="CG8005" s="174">
        <v>2259</v>
      </c>
      <c r="CH8005" s="174">
        <v>19828</v>
      </c>
      <c r="CI8005" s="174">
        <v>5</v>
      </c>
      <c r="CJ8005" s="174">
        <v>787.97550000000001</v>
      </c>
      <c r="CK8005" s="174">
        <v>787.97550000000001</v>
      </c>
      <c r="CU8005" s="174">
        <v>2259</v>
      </c>
      <c r="CV8005" s="174">
        <v>19828</v>
      </c>
      <c r="CW8005" s="174">
        <v>5</v>
      </c>
      <c r="CX8005" s="174">
        <v>787.97550000000001</v>
      </c>
    </row>
    <row r="8006" spans="84:102" x14ac:dyDescent="0.25">
      <c r="CF8006" s="3" t="s">
        <v>3073</v>
      </c>
      <c r="CG8006" s="174">
        <v>14177</v>
      </c>
      <c r="CH8006" s="174">
        <v>2164</v>
      </c>
      <c r="CI8006" s="174">
        <v>5</v>
      </c>
      <c r="CJ8006" s="174">
        <v>787.81299999999999</v>
      </c>
      <c r="CK8006" s="174">
        <v>787.81299999999999</v>
      </c>
      <c r="CU8006" s="174">
        <v>14177</v>
      </c>
      <c r="CV8006" s="174">
        <v>2164</v>
      </c>
      <c r="CW8006" s="174">
        <v>5</v>
      </c>
      <c r="CX8006" s="174">
        <v>787.81299999999999</v>
      </c>
    </row>
    <row r="8007" spans="84:102" x14ac:dyDescent="0.25">
      <c r="CF8007" s="3" t="s">
        <v>3073</v>
      </c>
      <c r="CG8007" s="174">
        <v>1237</v>
      </c>
      <c r="CH8007" s="174">
        <v>128005</v>
      </c>
      <c r="CI8007" s="174">
        <v>5</v>
      </c>
      <c r="CJ8007" s="174">
        <v>787.54290000000003</v>
      </c>
      <c r="CK8007" s="174">
        <v>787.54290000000003</v>
      </c>
      <c r="CU8007" s="174">
        <v>1237</v>
      </c>
      <c r="CV8007" s="174">
        <v>128005</v>
      </c>
      <c r="CW8007" s="174">
        <v>5</v>
      </c>
      <c r="CX8007" s="174">
        <v>787.54290000000003</v>
      </c>
    </row>
    <row r="8008" spans="84:102" x14ac:dyDescent="0.25">
      <c r="CF8008" s="3" t="s">
        <v>3073</v>
      </c>
      <c r="CG8008" s="174">
        <v>58799</v>
      </c>
      <c r="CH8008" s="174">
        <v>1753</v>
      </c>
      <c r="CI8008" s="174">
        <v>5</v>
      </c>
      <c r="CJ8008" s="174">
        <v>787.52480000000003</v>
      </c>
      <c r="CK8008" s="174">
        <v>787.52480000000003</v>
      </c>
      <c r="CU8008" s="174">
        <v>58799</v>
      </c>
      <c r="CV8008" s="174">
        <v>1753</v>
      </c>
      <c r="CW8008" s="174">
        <v>5</v>
      </c>
      <c r="CX8008" s="174">
        <v>787.52480000000003</v>
      </c>
    </row>
    <row r="8009" spans="84:102" x14ac:dyDescent="0.25">
      <c r="CF8009" s="3" t="s">
        <v>3073</v>
      </c>
      <c r="CG8009" s="174">
        <v>801</v>
      </c>
      <c r="CH8009" s="174">
        <v>103982</v>
      </c>
      <c r="CI8009" s="174">
        <v>5</v>
      </c>
      <c r="CJ8009" s="174">
        <v>787.33090000000004</v>
      </c>
      <c r="CK8009" s="174">
        <v>787.33090000000004</v>
      </c>
      <c r="CU8009" s="174">
        <v>801</v>
      </c>
      <c r="CV8009" s="174">
        <v>103982</v>
      </c>
      <c r="CW8009" s="174">
        <v>5</v>
      </c>
      <c r="CX8009" s="174">
        <v>787.33090000000004</v>
      </c>
    </row>
    <row r="8010" spans="84:102" x14ac:dyDescent="0.25">
      <c r="CF8010" s="3" t="s">
        <v>3073</v>
      </c>
      <c r="CG8010" s="174">
        <v>502</v>
      </c>
      <c r="CH8010" s="174">
        <v>84669</v>
      </c>
      <c r="CI8010" s="174">
        <v>5</v>
      </c>
      <c r="CJ8010" s="174">
        <v>787.31399999999996</v>
      </c>
      <c r="CK8010" s="174">
        <v>787.31399999999996</v>
      </c>
      <c r="CU8010" s="174">
        <v>502</v>
      </c>
      <c r="CV8010" s="174">
        <v>84669</v>
      </c>
      <c r="CW8010" s="174">
        <v>5</v>
      </c>
      <c r="CX8010" s="174">
        <v>787.31399999999996</v>
      </c>
    </row>
    <row r="8011" spans="84:102" x14ac:dyDescent="0.25">
      <c r="CF8011" s="3" t="s">
        <v>3073</v>
      </c>
      <c r="CG8011" s="174">
        <v>58336</v>
      </c>
      <c r="CH8011" s="174">
        <v>3500</v>
      </c>
      <c r="CI8011" s="174">
        <v>5</v>
      </c>
      <c r="CJ8011" s="174">
        <v>787.2328</v>
      </c>
      <c r="CK8011" s="174">
        <v>787.2328</v>
      </c>
      <c r="CU8011" s="174">
        <v>58336</v>
      </c>
      <c r="CV8011" s="174">
        <v>3500</v>
      </c>
      <c r="CW8011" s="174">
        <v>5</v>
      </c>
      <c r="CX8011" s="174">
        <v>787.2328</v>
      </c>
    </row>
    <row r="8012" spans="84:102" x14ac:dyDescent="0.25">
      <c r="CF8012" s="3" t="s">
        <v>3073</v>
      </c>
      <c r="CG8012" s="174">
        <v>119098</v>
      </c>
      <c r="CH8012" s="174">
        <v>3676</v>
      </c>
      <c r="CI8012" s="174">
        <v>5</v>
      </c>
      <c r="CJ8012" s="174">
        <v>787.03769999999997</v>
      </c>
      <c r="CK8012" s="174">
        <v>787.03769999999997</v>
      </c>
      <c r="CU8012" s="174">
        <v>119098</v>
      </c>
      <c r="CV8012" s="174">
        <v>3676</v>
      </c>
      <c r="CW8012" s="174">
        <v>5</v>
      </c>
      <c r="CX8012" s="174">
        <v>787.03769999999997</v>
      </c>
    </row>
    <row r="8013" spans="84:102" x14ac:dyDescent="0.25">
      <c r="CF8013" s="3" t="s">
        <v>3073</v>
      </c>
      <c r="CG8013" s="174">
        <v>2529</v>
      </c>
      <c r="CH8013" s="174">
        <v>42501</v>
      </c>
      <c r="CI8013" s="174">
        <v>5</v>
      </c>
      <c r="CJ8013" s="174">
        <v>786.99069999999995</v>
      </c>
      <c r="CK8013" s="174">
        <v>786.99069999999995</v>
      </c>
      <c r="CU8013" s="174">
        <v>2529</v>
      </c>
      <c r="CV8013" s="174">
        <v>42501</v>
      </c>
      <c r="CW8013" s="174">
        <v>5</v>
      </c>
      <c r="CX8013" s="174">
        <v>786.99069999999995</v>
      </c>
    </row>
    <row r="8014" spans="84:102" x14ac:dyDescent="0.25">
      <c r="CF8014" s="3" t="s">
        <v>3073</v>
      </c>
      <c r="CG8014" s="174">
        <v>43710</v>
      </c>
      <c r="CH8014" s="174">
        <v>2585</v>
      </c>
      <c r="CI8014" s="174">
        <v>5</v>
      </c>
      <c r="CJ8014" s="174">
        <v>786.92</v>
      </c>
      <c r="CK8014" s="174">
        <v>786.92</v>
      </c>
      <c r="CU8014" s="174">
        <v>43710</v>
      </c>
      <c r="CV8014" s="174">
        <v>2585</v>
      </c>
      <c r="CW8014" s="174">
        <v>5</v>
      </c>
      <c r="CX8014" s="174">
        <v>786.92</v>
      </c>
    </row>
    <row r="8015" spans="84:102" x14ac:dyDescent="0.25">
      <c r="CF8015" s="3" t="s">
        <v>3073</v>
      </c>
      <c r="CG8015" s="174">
        <v>1066</v>
      </c>
      <c r="CH8015" s="174">
        <v>125624</v>
      </c>
      <c r="CI8015" s="174">
        <v>5</v>
      </c>
      <c r="CJ8015" s="174">
        <v>786.85969999999998</v>
      </c>
      <c r="CK8015" s="174">
        <v>786.85969999999998</v>
      </c>
      <c r="CU8015" s="174">
        <v>1066</v>
      </c>
      <c r="CV8015" s="174">
        <v>125624</v>
      </c>
      <c r="CW8015" s="174">
        <v>5</v>
      </c>
      <c r="CX8015" s="174">
        <v>786.85969999999998</v>
      </c>
    </row>
    <row r="8016" spans="84:102" x14ac:dyDescent="0.25">
      <c r="CF8016" s="3" t="s">
        <v>3073</v>
      </c>
      <c r="CG8016" s="174">
        <v>168333</v>
      </c>
      <c r="CH8016" s="174">
        <v>3306</v>
      </c>
      <c r="CI8016" s="174">
        <v>5</v>
      </c>
      <c r="CJ8016" s="174">
        <v>786.82129999999995</v>
      </c>
      <c r="CK8016" s="174">
        <v>786.82129999999995</v>
      </c>
      <c r="CU8016" s="174">
        <v>168333</v>
      </c>
      <c r="CV8016" s="174">
        <v>3306</v>
      </c>
      <c r="CW8016" s="174">
        <v>5</v>
      </c>
      <c r="CX8016" s="174">
        <v>786.82129999999995</v>
      </c>
    </row>
    <row r="8017" spans="84:102" x14ac:dyDescent="0.25">
      <c r="CF8017" s="3" t="s">
        <v>3073</v>
      </c>
      <c r="CG8017" s="174">
        <v>102856</v>
      </c>
      <c r="CH8017" s="174">
        <v>793</v>
      </c>
      <c r="CI8017" s="174">
        <v>5</v>
      </c>
      <c r="CJ8017" s="174">
        <v>786.72889999999995</v>
      </c>
      <c r="CK8017" s="174">
        <v>786.72889999999995</v>
      </c>
      <c r="CU8017" s="174">
        <v>102856</v>
      </c>
      <c r="CV8017" s="174">
        <v>793</v>
      </c>
      <c r="CW8017" s="174">
        <v>5</v>
      </c>
      <c r="CX8017" s="174">
        <v>786.72889999999995</v>
      </c>
    </row>
    <row r="8018" spans="84:102" x14ac:dyDescent="0.25">
      <c r="CF8018" s="3" t="s">
        <v>3073</v>
      </c>
      <c r="CG8018" s="174">
        <v>113593</v>
      </c>
      <c r="CH8018" s="174">
        <v>963</v>
      </c>
      <c r="CI8018" s="174">
        <v>5</v>
      </c>
      <c r="CJ8018" s="174">
        <v>786.72789999999998</v>
      </c>
      <c r="CK8018" s="174">
        <v>786.72789999999998</v>
      </c>
      <c r="CU8018" s="174">
        <v>113593</v>
      </c>
      <c r="CV8018" s="174">
        <v>963</v>
      </c>
      <c r="CW8018" s="174">
        <v>5</v>
      </c>
      <c r="CX8018" s="174">
        <v>786.72789999999998</v>
      </c>
    </row>
    <row r="8019" spans="84:102" x14ac:dyDescent="0.25">
      <c r="CF8019" s="3" t="s">
        <v>3073</v>
      </c>
      <c r="CG8019" s="174">
        <v>2328</v>
      </c>
      <c r="CH8019" s="174">
        <v>26374</v>
      </c>
      <c r="CI8019" s="174">
        <v>5</v>
      </c>
      <c r="CJ8019" s="174">
        <v>786.37900000000002</v>
      </c>
      <c r="CK8019" s="174">
        <v>786.37900000000002</v>
      </c>
      <c r="CU8019" s="174">
        <v>2328</v>
      </c>
      <c r="CV8019" s="174">
        <v>26374</v>
      </c>
      <c r="CW8019" s="174">
        <v>5</v>
      </c>
      <c r="CX8019" s="174">
        <v>786.37900000000002</v>
      </c>
    </row>
    <row r="8020" spans="84:102" x14ac:dyDescent="0.25">
      <c r="CF8020" s="3" t="s">
        <v>3073</v>
      </c>
      <c r="CG8020" s="174">
        <v>1964</v>
      </c>
      <c r="CH8020" s="174">
        <v>88610</v>
      </c>
      <c r="CI8020" s="174">
        <v>5</v>
      </c>
      <c r="CJ8020" s="174">
        <v>786.34370000000001</v>
      </c>
      <c r="CK8020" s="174">
        <v>786.34370000000001</v>
      </c>
      <c r="CU8020" s="174">
        <v>1964</v>
      </c>
      <c r="CV8020" s="174">
        <v>88610</v>
      </c>
      <c r="CW8020" s="174">
        <v>5</v>
      </c>
      <c r="CX8020" s="174">
        <v>786.34370000000001</v>
      </c>
    </row>
    <row r="8021" spans="84:102" x14ac:dyDescent="0.25">
      <c r="CF8021" s="3" t="s">
        <v>3073</v>
      </c>
      <c r="CG8021" s="174">
        <v>67095</v>
      </c>
      <c r="CH8021" s="174">
        <v>138</v>
      </c>
      <c r="CI8021" s="174">
        <v>5</v>
      </c>
      <c r="CJ8021" s="174">
        <v>786.27639999999997</v>
      </c>
      <c r="CK8021" s="174">
        <v>786.27639999999997</v>
      </c>
      <c r="CU8021" s="174">
        <v>67095</v>
      </c>
      <c r="CV8021" s="174">
        <v>138</v>
      </c>
      <c r="CW8021" s="174">
        <v>5</v>
      </c>
      <c r="CX8021" s="174">
        <v>786.27639999999997</v>
      </c>
    </row>
    <row r="8022" spans="84:102" x14ac:dyDescent="0.25">
      <c r="CF8022" s="3" t="s">
        <v>3073</v>
      </c>
      <c r="CG8022" s="174">
        <v>1700</v>
      </c>
      <c r="CH8022" s="174">
        <v>66318</v>
      </c>
      <c r="CI8022" s="174">
        <v>5</v>
      </c>
      <c r="CJ8022" s="174">
        <v>786.18910000000005</v>
      </c>
      <c r="CK8022" s="174">
        <v>786.18910000000005</v>
      </c>
      <c r="CU8022" s="174">
        <v>1700</v>
      </c>
      <c r="CV8022" s="174">
        <v>66318</v>
      </c>
      <c r="CW8022" s="174">
        <v>5</v>
      </c>
      <c r="CX8022" s="174">
        <v>786.18910000000005</v>
      </c>
    </row>
    <row r="8023" spans="84:102" x14ac:dyDescent="0.25">
      <c r="CF8023" s="3" t="s">
        <v>3073</v>
      </c>
      <c r="CG8023" s="174">
        <v>65907</v>
      </c>
      <c r="CH8023" s="174">
        <v>1700</v>
      </c>
      <c r="CI8023" s="174">
        <v>5</v>
      </c>
      <c r="CJ8023" s="174">
        <v>786.14819999999997</v>
      </c>
      <c r="CK8023" s="174">
        <v>786.14819999999997</v>
      </c>
      <c r="CU8023" s="174">
        <v>65907</v>
      </c>
      <c r="CV8023" s="174">
        <v>1700</v>
      </c>
      <c r="CW8023" s="174">
        <v>5</v>
      </c>
      <c r="CX8023" s="174">
        <v>786.14819999999997</v>
      </c>
    </row>
    <row r="8024" spans="84:102" x14ac:dyDescent="0.25">
      <c r="CF8024" s="3" t="s">
        <v>3073</v>
      </c>
      <c r="CG8024" s="174">
        <v>22002</v>
      </c>
      <c r="CH8024" s="174">
        <v>2293</v>
      </c>
      <c r="CI8024" s="174">
        <v>5</v>
      </c>
      <c r="CJ8024" s="174">
        <v>785.89509999999996</v>
      </c>
      <c r="CK8024" s="174">
        <v>785.89509999999996</v>
      </c>
      <c r="CU8024" s="174">
        <v>22002</v>
      </c>
      <c r="CV8024" s="174">
        <v>2293</v>
      </c>
      <c r="CW8024" s="174">
        <v>5</v>
      </c>
      <c r="CX8024" s="174">
        <v>785.89509999999996</v>
      </c>
    </row>
    <row r="8025" spans="84:102" x14ac:dyDescent="0.25">
      <c r="CF8025" s="3" t="s">
        <v>3073</v>
      </c>
      <c r="CG8025" s="174">
        <v>2828</v>
      </c>
      <c r="CH8025" s="174">
        <v>149785</v>
      </c>
      <c r="CI8025" s="174">
        <v>5</v>
      </c>
      <c r="CJ8025" s="174">
        <v>785.84730000000002</v>
      </c>
      <c r="CK8025" s="174">
        <v>785.84730000000002</v>
      </c>
      <c r="CU8025" s="174">
        <v>2828</v>
      </c>
      <c r="CV8025" s="174">
        <v>149785</v>
      </c>
      <c r="CW8025" s="174">
        <v>5</v>
      </c>
      <c r="CX8025" s="174">
        <v>785.84730000000002</v>
      </c>
    </row>
    <row r="8026" spans="84:102" x14ac:dyDescent="0.25">
      <c r="CF8026" s="3" t="s">
        <v>3073</v>
      </c>
      <c r="CG8026" s="174">
        <v>1204</v>
      </c>
      <c r="CH8026" s="174">
        <v>134941</v>
      </c>
      <c r="CI8026" s="174">
        <v>5</v>
      </c>
      <c r="CJ8026" s="174">
        <v>785.61490000000003</v>
      </c>
      <c r="CK8026" s="174">
        <v>785.61490000000003</v>
      </c>
      <c r="CU8026" s="174">
        <v>1204</v>
      </c>
      <c r="CV8026" s="174">
        <v>134941</v>
      </c>
      <c r="CW8026" s="174">
        <v>5</v>
      </c>
      <c r="CX8026" s="174">
        <v>785.61490000000003</v>
      </c>
    </row>
    <row r="8027" spans="84:102" x14ac:dyDescent="0.25">
      <c r="CF8027" s="3" t="s">
        <v>3073</v>
      </c>
      <c r="CG8027" s="174">
        <v>66368</v>
      </c>
      <c r="CH8027" s="174">
        <v>135</v>
      </c>
      <c r="CI8027" s="174">
        <v>5</v>
      </c>
      <c r="CJ8027" s="174">
        <v>785.52359999999999</v>
      </c>
      <c r="CK8027" s="174">
        <v>785.52359999999999</v>
      </c>
      <c r="CU8027" s="174">
        <v>66368</v>
      </c>
      <c r="CV8027" s="174">
        <v>135</v>
      </c>
      <c r="CW8027" s="174">
        <v>5</v>
      </c>
      <c r="CX8027" s="174">
        <v>785.52359999999999</v>
      </c>
    </row>
    <row r="8028" spans="84:102" x14ac:dyDescent="0.25">
      <c r="CF8028" s="3" t="s">
        <v>3073</v>
      </c>
      <c r="CG8028" s="174">
        <v>3695</v>
      </c>
      <c r="CH8028" s="174">
        <v>78061</v>
      </c>
      <c r="CI8028" s="174">
        <v>5</v>
      </c>
      <c r="CJ8028" s="174">
        <v>785.39229999999998</v>
      </c>
      <c r="CK8028" s="174">
        <v>785.39229999999998</v>
      </c>
      <c r="CU8028" s="174">
        <v>3695</v>
      </c>
      <c r="CV8028" s="174">
        <v>78061</v>
      </c>
      <c r="CW8028" s="174">
        <v>5</v>
      </c>
      <c r="CX8028" s="174">
        <v>785.39229999999998</v>
      </c>
    </row>
    <row r="8029" spans="84:102" x14ac:dyDescent="0.25">
      <c r="CF8029" s="3" t="s">
        <v>3073</v>
      </c>
      <c r="CG8029" s="174">
        <v>71044</v>
      </c>
      <c r="CH8029" s="174">
        <v>253</v>
      </c>
      <c r="CI8029" s="174">
        <v>5</v>
      </c>
      <c r="CJ8029" s="174">
        <v>785.0299</v>
      </c>
      <c r="CK8029" s="174">
        <v>785.0299</v>
      </c>
      <c r="CU8029" s="174">
        <v>71044</v>
      </c>
      <c r="CV8029" s="174">
        <v>253</v>
      </c>
      <c r="CW8029" s="174">
        <v>5</v>
      </c>
      <c r="CX8029" s="174">
        <v>785.0299</v>
      </c>
    </row>
    <row r="8030" spans="84:102" x14ac:dyDescent="0.25">
      <c r="CF8030" s="3" t="s">
        <v>3073</v>
      </c>
      <c r="CG8030" s="174">
        <v>78539</v>
      </c>
      <c r="CH8030" s="174">
        <v>393</v>
      </c>
      <c r="CI8030" s="174">
        <v>5</v>
      </c>
      <c r="CJ8030" s="174">
        <v>784.70069999999998</v>
      </c>
      <c r="CK8030" s="174">
        <v>784.70069999999998</v>
      </c>
      <c r="CU8030" s="174">
        <v>78539</v>
      </c>
      <c r="CV8030" s="174">
        <v>393</v>
      </c>
      <c r="CW8030" s="174">
        <v>5</v>
      </c>
      <c r="CX8030" s="174">
        <v>784.70069999999998</v>
      </c>
    </row>
    <row r="8031" spans="84:102" x14ac:dyDescent="0.25">
      <c r="CF8031" s="3" t="s">
        <v>3073</v>
      </c>
      <c r="CG8031" s="174">
        <v>1418</v>
      </c>
      <c r="CH8031" s="174">
        <v>102978</v>
      </c>
      <c r="CI8031" s="174">
        <v>5</v>
      </c>
      <c r="CJ8031" s="174">
        <v>784.48810000000003</v>
      </c>
      <c r="CK8031" s="174">
        <v>784.48810000000003</v>
      </c>
      <c r="CU8031" s="174">
        <v>1418</v>
      </c>
      <c r="CV8031" s="174">
        <v>102978</v>
      </c>
      <c r="CW8031" s="174">
        <v>5</v>
      </c>
      <c r="CX8031" s="174">
        <v>784.48810000000003</v>
      </c>
    </row>
    <row r="8032" spans="84:102" x14ac:dyDescent="0.25">
      <c r="CF8032" s="3" t="s">
        <v>3073</v>
      </c>
      <c r="CG8032" s="174">
        <v>75700</v>
      </c>
      <c r="CH8032" s="174">
        <v>351</v>
      </c>
      <c r="CI8032" s="174">
        <v>5</v>
      </c>
      <c r="CJ8032" s="174">
        <v>784.35059999999999</v>
      </c>
      <c r="CK8032" s="174">
        <v>784.35059999999999</v>
      </c>
      <c r="CU8032" s="174">
        <v>75700</v>
      </c>
      <c r="CV8032" s="174">
        <v>351</v>
      </c>
      <c r="CW8032" s="174">
        <v>5</v>
      </c>
      <c r="CX8032" s="174">
        <v>784.35059999999999</v>
      </c>
    </row>
    <row r="8033" spans="84:102" x14ac:dyDescent="0.25">
      <c r="CF8033" s="3" t="s">
        <v>3073</v>
      </c>
      <c r="CG8033" s="174">
        <v>1090</v>
      </c>
      <c r="CH8033" s="174">
        <v>133897</v>
      </c>
      <c r="CI8033" s="174">
        <v>5</v>
      </c>
      <c r="CJ8033" s="174">
        <v>784.34439999999995</v>
      </c>
      <c r="CK8033" s="174">
        <v>784.34439999999995</v>
      </c>
      <c r="CU8033" s="174">
        <v>1090</v>
      </c>
      <c r="CV8033" s="174">
        <v>133897</v>
      </c>
      <c r="CW8033" s="174">
        <v>5</v>
      </c>
      <c r="CX8033" s="174">
        <v>784.34439999999995</v>
      </c>
    </row>
    <row r="8034" spans="84:102" x14ac:dyDescent="0.25">
      <c r="CF8034" s="3" t="s">
        <v>3073</v>
      </c>
      <c r="CG8034" s="174">
        <v>1730</v>
      </c>
      <c r="CH8034" s="174">
        <v>60513</v>
      </c>
      <c r="CI8034" s="174">
        <v>5</v>
      </c>
      <c r="CJ8034" s="174">
        <v>784.0172</v>
      </c>
      <c r="CK8034" s="174">
        <v>784.0172</v>
      </c>
      <c r="CU8034" s="174">
        <v>1730</v>
      </c>
      <c r="CV8034" s="174">
        <v>60513</v>
      </c>
      <c r="CW8034" s="174">
        <v>5</v>
      </c>
      <c r="CX8034" s="174">
        <v>784.0172</v>
      </c>
    </row>
    <row r="8035" spans="84:102" x14ac:dyDescent="0.25">
      <c r="CF8035" s="3" t="s">
        <v>3073</v>
      </c>
      <c r="CG8035" s="174">
        <v>144775</v>
      </c>
      <c r="CH8035" s="174">
        <v>1160</v>
      </c>
      <c r="CI8035" s="174">
        <v>5</v>
      </c>
      <c r="CJ8035" s="174">
        <v>783.88739999999996</v>
      </c>
      <c r="CK8035" s="174">
        <v>783.88739999999996</v>
      </c>
      <c r="CU8035" s="174">
        <v>144775</v>
      </c>
      <c r="CV8035" s="174">
        <v>1160</v>
      </c>
      <c r="CW8035" s="174">
        <v>5</v>
      </c>
      <c r="CX8035" s="174">
        <v>783.88739999999996</v>
      </c>
    </row>
    <row r="8036" spans="84:102" x14ac:dyDescent="0.25">
      <c r="CF8036" s="3" t="s">
        <v>3073</v>
      </c>
      <c r="CG8036" s="174">
        <v>62659</v>
      </c>
      <c r="CH8036" s="174">
        <v>1740</v>
      </c>
      <c r="CI8036" s="174">
        <v>5</v>
      </c>
      <c r="CJ8036" s="174">
        <v>783.71720000000005</v>
      </c>
      <c r="CK8036" s="174">
        <v>783.71720000000005</v>
      </c>
      <c r="CU8036" s="174">
        <v>62659</v>
      </c>
      <c r="CV8036" s="174">
        <v>1740</v>
      </c>
      <c r="CW8036" s="174">
        <v>5</v>
      </c>
      <c r="CX8036" s="174">
        <v>783.71720000000005</v>
      </c>
    </row>
    <row r="8037" spans="84:102" x14ac:dyDescent="0.25">
      <c r="CF8037" s="3" t="s">
        <v>3073</v>
      </c>
      <c r="CG8037" s="174">
        <v>2175</v>
      </c>
      <c r="CH8037" s="174">
        <v>15772</v>
      </c>
      <c r="CI8037" s="174">
        <v>5</v>
      </c>
      <c r="CJ8037" s="174">
        <v>783.48749999999995</v>
      </c>
      <c r="CK8037" s="174">
        <v>783.48749999999995</v>
      </c>
      <c r="CU8037" s="174">
        <v>2175</v>
      </c>
      <c r="CV8037" s="174">
        <v>15772</v>
      </c>
      <c r="CW8037" s="174">
        <v>5</v>
      </c>
      <c r="CX8037" s="174">
        <v>783.48749999999995</v>
      </c>
    </row>
    <row r="8038" spans="84:102" x14ac:dyDescent="0.25">
      <c r="CF8038" s="3" t="s">
        <v>3073</v>
      </c>
      <c r="CG8038" s="174">
        <v>9135</v>
      </c>
      <c r="CH8038" s="174">
        <v>2122</v>
      </c>
      <c r="CI8038" s="174">
        <v>5</v>
      </c>
      <c r="CJ8038" s="174">
        <v>783.38840000000005</v>
      </c>
      <c r="CK8038" s="174">
        <v>783.38840000000005</v>
      </c>
      <c r="CU8038" s="174">
        <v>9135</v>
      </c>
      <c r="CV8038" s="174">
        <v>2122</v>
      </c>
      <c r="CW8038" s="174">
        <v>5</v>
      </c>
      <c r="CX8038" s="174">
        <v>783.38840000000005</v>
      </c>
    </row>
    <row r="8039" spans="84:102" x14ac:dyDescent="0.25">
      <c r="CF8039" s="3" t="s">
        <v>3073</v>
      </c>
      <c r="CG8039" s="174">
        <v>2444</v>
      </c>
      <c r="CH8039" s="174">
        <v>37429</v>
      </c>
      <c r="CI8039" s="174">
        <v>5</v>
      </c>
      <c r="CJ8039" s="174">
        <v>783.23569999999995</v>
      </c>
      <c r="CK8039" s="174">
        <v>783.23569999999995</v>
      </c>
      <c r="CU8039" s="174">
        <v>2444</v>
      </c>
      <c r="CV8039" s="174">
        <v>37429</v>
      </c>
      <c r="CW8039" s="174">
        <v>5</v>
      </c>
      <c r="CX8039" s="174">
        <v>783.23569999999995</v>
      </c>
    </row>
    <row r="8040" spans="84:102" x14ac:dyDescent="0.25">
      <c r="CF8040" s="3" t="s">
        <v>3073</v>
      </c>
      <c r="CG8040" s="174">
        <v>152052</v>
      </c>
      <c r="CH8040" s="174">
        <v>2062</v>
      </c>
      <c r="CI8040" s="174">
        <v>5</v>
      </c>
      <c r="CJ8040" s="174">
        <v>783.23299999999995</v>
      </c>
      <c r="CK8040" s="174">
        <v>783.23299999999995</v>
      </c>
      <c r="CU8040" s="174">
        <v>152052</v>
      </c>
      <c r="CV8040" s="174">
        <v>2062</v>
      </c>
      <c r="CW8040" s="174">
        <v>5</v>
      </c>
      <c r="CX8040" s="174">
        <v>783.23299999999995</v>
      </c>
    </row>
    <row r="8041" spans="84:102" x14ac:dyDescent="0.25">
      <c r="CF8041" s="3" t="s">
        <v>3073</v>
      </c>
      <c r="CG8041" s="174">
        <v>642</v>
      </c>
      <c r="CH8041" s="174">
        <v>88821</v>
      </c>
      <c r="CI8041" s="174">
        <v>5</v>
      </c>
      <c r="CJ8041" s="174">
        <v>782.99940000000004</v>
      </c>
      <c r="CK8041" s="174">
        <v>782.99940000000004</v>
      </c>
      <c r="CU8041" s="174">
        <v>642</v>
      </c>
      <c r="CV8041" s="174">
        <v>88821</v>
      </c>
      <c r="CW8041" s="174">
        <v>5</v>
      </c>
      <c r="CX8041" s="174">
        <v>782.99940000000004</v>
      </c>
    </row>
    <row r="8042" spans="84:102" x14ac:dyDescent="0.25">
      <c r="CF8042" s="3" t="s">
        <v>3073</v>
      </c>
      <c r="CG8042" s="174">
        <v>63704</v>
      </c>
      <c r="CH8042" s="174">
        <v>65</v>
      </c>
      <c r="CI8042" s="174">
        <v>5</v>
      </c>
      <c r="CJ8042" s="174">
        <v>782.8981</v>
      </c>
      <c r="CK8042" s="174">
        <v>782.8981</v>
      </c>
      <c r="CU8042" s="174">
        <v>63704</v>
      </c>
      <c r="CV8042" s="174">
        <v>65</v>
      </c>
      <c r="CW8042" s="174">
        <v>5</v>
      </c>
      <c r="CX8042" s="174">
        <v>782.8981</v>
      </c>
    </row>
    <row r="8043" spans="84:102" x14ac:dyDescent="0.25">
      <c r="CF8043" s="3" t="s">
        <v>3073</v>
      </c>
      <c r="CG8043" s="174">
        <v>657</v>
      </c>
      <c r="CH8043" s="174">
        <v>91441</v>
      </c>
      <c r="CI8043" s="174">
        <v>5</v>
      </c>
      <c r="CJ8043" s="174">
        <v>782.78639999999996</v>
      </c>
      <c r="CK8043" s="174">
        <v>782.78639999999996</v>
      </c>
      <c r="CU8043" s="174">
        <v>657</v>
      </c>
      <c r="CV8043" s="174">
        <v>91441</v>
      </c>
      <c r="CW8043" s="174">
        <v>5</v>
      </c>
      <c r="CX8043" s="174">
        <v>782.78639999999996</v>
      </c>
    </row>
    <row r="8044" spans="84:102" x14ac:dyDescent="0.25">
      <c r="CF8044" s="3" t="s">
        <v>3073</v>
      </c>
      <c r="CG8044" s="174">
        <v>91428</v>
      </c>
      <c r="CH8044" s="174">
        <v>656</v>
      </c>
      <c r="CI8044" s="174">
        <v>5</v>
      </c>
      <c r="CJ8044" s="174">
        <v>782.71579999999994</v>
      </c>
      <c r="CK8044" s="174">
        <v>782.71579999999994</v>
      </c>
      <c r="CU8044" s="174">
        <v>91428</v>
      </c>
      <c r="CV8044" s="174">
        <v>656</v>
      </c>
      <c r="CW8044" s="174">
        <v>5</v>
      </c>
      <c r="CX8044" s="174">
        <v>782.71579999999994</v>
      </c>
    </row>
    <row r="8045" spans="84:102" x14ac:dyDescent="0.25">
      <c r="CF8045" s="3" t="s">
        <v>3073</v>
      </c>
      <c r="CG8045" s="174">
        <v>138576</v>
      </c>
      <c r="CH8045" s="174">
        <v>2732</v>
      </c>
      <c r="CI8045" s="174">
        <v>5</v>
      </c>
      <c r="CJ8045" s="174">
        <v>782.28049999999996</v>
      </c>
      <c r="CK8045" s="174">
        <v>782.28049999999996</v>
      </c>
      <c r="CU8045" s="174">
        <v>138576</v>
      </c>
      <c r="CV8045" s="174">
        <v>2732</v>
      </c>
      <c r="CW8045" s="174">
        <v>5</v>
      </c>
      <c r="CX8045" s="174">
        <v>782.28049999999996</v>
      </c>
    </row>
    <row r="8046" spans="84:102" x14ac:dyDescent="0.25">
      <c r="CF8046" s="3" t="s">
        <v>3073</v>
      </c>
      <c r="CG8046" s="174">
        <v>71765</v>
      </c>
      <c r="CH8046" s="174">
        <v>3806</v>
      </c>
      <c r="CI8046" s="174">
        <v>5</v>
      </c>
      <c r="CJ8046" s="174">
        <v>782.06389999999999</v>
      </c>
      <c r="CK8046" s="174">
        <v>782.06389999999999</v>
      </c>
      <c r="CU8046" s="174">
        <v>71765</v>
      </c>
      <c r="CV8046" s="174">
        <v>3806</v>
      </c>
      <c r="CW8046" s="174">
        <v>5</v>
      </c>
      <c r="CX8046" s="174">
        <v>782.06389999999999</v>
      </c>
    </row>
    <row r="8047" spans="84:102" x14ac:dyDescent="0.25">
      <c r="CF8047" s="3" t="s">
        <v>3073</v>
      </c>
      <c r="CG8047" s="174">
        <v>2259</v>
      </c>
      <c r="CH8047" s="174">
        <v>20087</v>
      </c>
      <c r="CI8047" s="174">
        <v>5</v>
      </c>
      <c r="CJ8047" s="174">
        <v>782.01130000000001</v>
      </c>
      <c r="CK8047" s="174">
        <v>782.01130000000001</v>
      </c>
      <c r="CU8047" s="174">
        <v>2259</v>
      </c>
      <c r="CV8047" s="174">
        <v>20087</v>
      </c>
      <c r="CW8047" s="174">
        <v>5</v>
      </c>
      <c r="CX8047" s="174">
        <v>782.01130000000001</v>
      </c>
    </row>
    <row r="8048" spans="84:102" x14ac:dyDescent="0.25">
      <c r="CF8048" s="3" t="s">
        <v>3073</v>
      </c>
      <c r="CG8048" s="174">
        <v>100658</v>
      </c>
      <c r="CH8048" s="174">
        <v>748</v>
      </c>
      <c r="CI8048" s="174">
        <v>5</v>
      </c>
      <c r="CJ8048" s="174">
        <v>781.98149999999998</v>
      </c>
      <c r="CK8048" s="174">
        <v>781.98149999999998</v>
      </c>
      <c r="CU8048" s="174">
        <v>100658</v>
      </c>
      <c r="CV8048" s="174">
        <v>748</v>
      </c>
      <c r="CW8048" s="174">
        <v>5</v>
      </c>
      <c r="CX8048" s="174">
        <v>781.98149999999998</v>
      </c>
    </row>
    <row r="8049" spans="84:102" x14ac:dyDescent="0.25">
      <c r="CF8049" s="3" t="s">
        <v>3073</v>
      </c>
      <c r="CG8049" s="174">
        <v>1856</v>
      </c>
      <c r="CH8049" s="174">
        <v>52625</v>
      </c>
      <c r="CI8049" s="174">
        <v>5</v>
      </c>
      <c r="CJ8049" s="174">
        <v>781.93309999999997</v>
      </c>
      <c r="CK8049" s="174">
        <v>781.93309999999997</v>
      </c>
      <c r="CU8049" s="174">
        <v>1856</v>
      </c>
      <c r="CV8049" s="174">
        <v>52625</v>
      </c>
      <c r="CW8049" s="174">
        <v>5</v>
      </c>
      <c r="CX8049" s="174">
        <v>781.93309999999997</v>
      </c>
    </row>
    <row r="8050" spans="84:102" x14ac:dyDescent="0.25">
      <c r="CF8050" s="3" t="s">
        <v>3073</v>
      </c>
      <c r="CG8050" s="174">
        <v>54348</v>
      </c>
      <c r="CH8050" s="174">
        <v>3493</v>
      </c>
      <c r="CI8050" s="174">
        <v>5</v>
      </c>
      <c r="CJ8050" s="174">
        <v>781.9144</v>
      </c>
      <c r="CK8050" s="174">
        <v>781.9144</v>
      </c>
      <c r="CU8050" s="174">
        <v>54348</v>
      </c>
      <c r="CV8050" s="174">
        <v>3493</v>
      </c>
      <c r="CW8050" s="174">
        <v>5</v>
      </c>
      <c r="CX8050" s="174">
        <v>781.9144</v>
      </c>
    </row>
    <row r="8051" spans="84:102" x14ac:dyDescent="0.25">
      <c r="CF8051" s="3" t="s">
        <v>3073</v>
      </c>
      <c r="CG8051" s="174">
        <v>103469</v>
      </c>
      <c r="CH8051" s="174">
        <v>821</v>
      </c>
      <c r="CI8051" s="174">
        <v>5</v>
      </c>
      <c r="CJ8051" s="174">
        <v>781.8655</v>
      </c>
      <c r="CK8051" s="174">
        <v>781.8655</v>
      </c>
      <c r="CU8051" s="174">
        <v>103469</v>
      </c>
      <c r="CV8051" s="174">
        <v>821</v>
      </c>
      <c r="CW8051" s="174">
        <v>5</v>
      </c>
      <c r="CX8051" s="174">
        <v>781.8655</v>
      </c>
    </row>
    <row r="8052" spans="84:102" x14ac:dyDescent="0.25">
      <c r="CF8052" s="3" t="s">
        <v>3073</v>
      </c>
      <c r="CG8052" s="174">
        <v>1238</v>
      </c>
      <c r="CH8052" s="174">
        <v>126062</v>
      </c>
      <c r="CI8052" s="174">
        <v>5</v>
      </c>
      <c r="CJ8052" s="174">
        <v>781.64260000000002</v>
      </c>
      <c r="CK8052" s="174">
        <v>781.64260000000002</v>
      </c>
      <c r="CU8052" s="174">
        <v>1238</v>
      </c>
      <c r="CV8052" s="174">
        <v>126062</v>
      </c>
      <c r="CW8052" s="174">
        <v>5</v>
      </c>
      <c r="CX8052" s="174">
        <v>781.64260000000002</v>
      </c>
    </row>
    <row r="8053" spans="84:102" x14ac:dyDescent="0.25">
      <c r="CF8053" s="3" t="s">
        <v>3073</v>
      </c>
      <c r="CG8053" s="174">
        <v>2804</v>
      </c>
      <c r="CH8053" s="174">
        <v>147935</v>
      </c>
      <c r="CI8053" s="174">
        <v>5</v>
      </c>
      <c r="CJ8053" s="174">
        <v>781.56269999999995</v>
      </c>
      <c r="CK8053" s="174">
        <v>781.56269999999995</v>
      </c>
      <c r="CU8053" s="174">
        <v>2804</v>
      </c>
      <c r="CV8053" s="174">
        <v>147935</v>
      </c>
      <c r="CW8053" s="174">
        <v>5</v>
      </c>
      <c r="CX8053" s="174">
        <v>781.56269999999995</v>
      </c>
    </row>
    <row r="8054" spans="84:102" x14ac:dyDescent="0.25">
      <c r="CF8054" s="3" t="s">
        <v>3073</v>
      </c>
      <c r="CG8054" s="174">
        <v>116791</v>
      </c>
      <c r="CH8054" s="174">
        <v>981</v>
      </c>
      <c r="CI8054" s="174">
        <v>5</v>
      </c>
      <c r="CJ8054" s="174">
        <v>781.42499999999995</v>
      </c>
      <c r="CK8054" s="174">
        <v>781.42499999999995</v>
      </c>
      <c r="CU8054" s="174">
        <v>116791</v>
      </c>
      <c r="CV8054" s="174">
        <v>981</v>
      </c>
      <c r="CW8054" s="174">
        <v>5</v>
      </c>
      <c r="CX8054" s="174">
        <v>781.42499999999995</v>
      </c>
    </row>
    <row r="8055" spans="84:102" x14ac:dyDescent="0.25">
      <c r="CF8055" s="3" t="s">
        <v>3073</v>
      </c>
      <c r="CG8055" s="174">
        <v>1986</v>
      </c>
      <c r="CH8055" s="174">
        <v>101854</v>
      </c>
      <c r="CI8055" s="174">
        <v>5</v>
      </c>
      <c r="CJ8055" s="174">
        <v>781.34910000000002</v>
      </c>
      <c r="CK8055" s="174">
        <v>781.34910000000002</v>
      </c>
      <c r="CU8055" s="174">
        <v>1986</v>
      </c>
      <c r="CV8055" s="174">
        <v>101854</v>
      </c>
      <c r="CW8055" s="174">
        <v>5</v>
      </c>
      <c r="CX8055" s="174">
        <v>781.34910000000002</v>
      </c>
    </row>
    <row r="8056" spans="84:102" x14ac:dyDescent="0.25">
      <c r="CF8056" s="3" t="s">
        <v>3073</v>
      </c>
      <c r="CG8056" s="174">
        <v>3658</v>
      </c>
      <c r="CH8056" s="174">
        <v>105785</v>
      </c>
      <c r="CI8056" s="174">
        <v>5</v>
      </c>
      <c r="CJ8056" s="174">
        <v>781.17639999999994</v>
      </c>
      <c r="CK8056" s="174">
        <v>781.17639999999994</v>
      </c>
      <c r="CU8056" s="174">
        <v>3658</v>
      </c>
      <c r="CV8056" s="174">
        <v>105785</v>
      </c>
      <c r="CW8056" s="174">
        <v>5</v>
      </c>
      <c r="CX8056" s="174">
        <v>781.17639999999994</v>
      </c>
    </row>
    <row r="8057" spans="84:102" x14ac:dyDescent="0.25">
      <c r="CF8057" s="3" t="s">
        <v>3073</v>
      </c>
      <c r="CG8057" s="174">
        <v>2260</v>
      </c>
      <c r="CH8057" s="174">
        <v>20412</v>
      </c>
      <c r="CI8057" s="174">
        <v>5</v>
      </c>
      <c r="CJ8057" s="174">
        <v>781.12540000000001</v>
      </c>
      <c r="CK8057" s="174">
        <v>781.12540000000001</v>
      </c>
      <c r="CU8057" s="174">
        <v>2260</v>
      </c>
      <c r="CV8057" s="174">
        <v>20412</v>
      </c>
      <c r="CW8057" s="174">
        <v>5</v>
      </c>
      <c r="CX8057" s="174">
        <v>781.12540000000001</v>
      </c>
    </row>
    <row r="8058" spans="84:102" x14ac:dyDescent="0.25">
      <c r="CF8058" s="3" t="s">
        <v>3073</v>
      </c>
      <c r="CG8058" s="174">
        <v>192</v>
      </c>
      <c r="CH8058" s="174">
        <v>69225</v>
      </c>
      <c r="CI8058" s="174">
        <v>5</v>
      </c>
      <c r="CJ8058" s="174">
        <v>780.87180000000001</v>
      </c>
      <c r="CK8058" s="174">
        <v>780.87180000000001</v>
      </c>
      <c r="CU8058" s="174">
        <v>192</v>
      </c>
      <c r="CV8058" s="174">
        <v>69225</v>
      </c>
      <c r="CW8058" s="174">
        <v>5</v>
      </c>
      <c r="CX8058" s="174">
        <v>780.87180000000001</v>
      </c>
    </row>
    <row r="8059" spans="84:102" x14ac:dyDescent="0.25">
      <c r="CF8059" s="3" t="s">
        <v>3073</v>
      </c>
      <c r="CG8059" s="174">
        <v>32803</v>
      </c>
      <c r="CH8059" s="174">
        <v>2482</v>
      </c>
      <c r="CI8059" s="174">
        <v>5</v>
      </c>
      <c r="CJ8059" s="174">
        <v>780.44290000000001</v>
      </c>
      <c r="CK8059" s="174">
        <v>780.44290000000001</v>
      </c>
      <c r="CU8059" s="174">
        <v>32803</v>
      </c>
      <c r="CV8059" s="174">
        <v>2482</v>
      </c>
      <c r="CW8059" s="174">
        <v>5</v>
      </c>
      <c r="CX8059" s="174">
        <v>780.44290000000001</v>
      </c>
    </row>
    <row r="8060" spans="84:102" x14ac:dyDescent="0.25">
      <c r="CF8060" s="3" t="s">
        <v>3073</v>
      </c>
      <c r="CG8060" s="174">
        <v>49159</v>
      </c>
      <c r="CH8060" s="174">
        <v>2666</v>
      </c>
      <c r="CI8060" s="174">
        <v>5</v>
      </c>
      <c r="CJ8060" s="174">
        <v>780.24080000000004</v>
      </c>
      <c r="CK8060" s="174">
        <v>780.24080000000004</v>
      </c>
      <c r="CU8060" s="174">
        <v>49159</v>
      </c>
      <c r="CV8060" s="174">
        <v>2666</v>
      </c>
      <c r="CW8060" s="174">
        <v>5</v>
      </c>
      <c r="CX8060" s="174">
        <v>780.24080000000004</v>
      </c>
    </row>
    <row r="8061" spans="84:102" x14ac:dyDescent="0.25">
      <c r="CF8061" s="3" t="s">
        <v>3073</v>
      </c>
      <c r="CG8061" s="174">
        <v>146745</v>
      </c>
      <c r="CH8061" s="174">
        <v>2786</v>
      </c>
      <c r="CI8061" s="174">
        <v>5</v>
      </c>
      <c r="CJ8061" s="174">
        <v>780.00229999999999</v>
      </c>
      <c r="CK8061" s="174">
        <v>780.00229999999999</v>
      </c>
      <c r="CU8061" s="174">
        <v>146745</v>
      </c>
      <c r="CV8061" s="174">
        <v>2786</v>
      </c>
      <c r="CW8061" s="174">
        <v>5</v>
      </c>
      <c r="CX8061" s="174">
        <v>780.00229999999999</v>
      </c>
    </row>
    <row r="8062" spans="84:102" x14ac:dyDescent="0.25">
      <c r="CF8062" s="3" t="s">
        <v>3073</v>
      </c>
      <c r="CG8062" s="174">
        <v>151063</v>
      </c>
      <c r="CH8062" s="174">
        <v>2825</v>
      </c>
      <c r="CI8062" s="174">
        <v>5</v>
      </c>
      <c r="CJ8062" s="174">
        <v>779.88440000000003</v>
      </c>
      <c r="CK8062" s="174">
        <v>779.88440000000003</v>
      </c>
      <c r="CU8062" s="174">
        <v>151063</v>
      </c>
      <c r="CV8062" s="174">
        <v>2825</v>
      </c>
      <c r="CW8062" s="174">
        <v>5</v>
      </c>
      <c r="CX8062" s="174">
        <v>779.88440000000003</v>
      </c>
    </row>
    <row r="8063" spans="84:102" x14ac:dyDescent="0.25">
      <c r="CF8063" s="3" t="s">
        <v>3073</v>
      </c>
      <c r="CG8063" s="174">
        <v>2045</v>
      </c>
      <c r="CH8063" s="174">
        <v>139498</v>
      </c>
      <c r="CI8063" s="174">
        <v>5</v>
      </c>
      <c r="CJ8063" s="174">
        <v>779.84</v>
      </c>
      <c r="CK8063" s="174">
        <v>779.84</v>
      </c>
      <c r="CU8063" s="174">
        <v>2045</v>
      </c>
      <c r="CV8063" s="174">
        <v>139498</v>
      </c>
      <c r="CW8063" s="174">
        <v>5</v>
      </c>
      <c r="CX8063" s="174">
        <v>779.84</v>
      </c>
    </row>
    <row r="8064" spans="84:102" x14ac:dyDescent="0.25">
      <c r="CF8064" s="3" t="s">
        <v>3073</v>
      </c>
      <c r="CG8064" s="174">
        <v>2361</v>
      </c>
      <c r="CH8064" s="174">
        <v>27979</v>
      </c>
      <c r="CI8064" s="174">
        <v>5</v>
      </c>
      <c r="CJ8064" s="174">
        <v>779.68740000000003</v>
      </c>
      <c r="CK8064" s="174">
        <v>779.68740000000003</v>
      </c>
      <c r="CU8064" s="174">
        <v>2361</v>
      </c>
      <c r="CV8064" s="174">
        <v>27979</v>
      </c>
      <c r="CW8064" s="174">
        <v>5</v>
      </c>
      <c r="CX8064" s="174">
        <v>779.68740000000003</v>
      </c>
    </row>
    <row r="8065" spans="84:102" x14ac:dyDescent="0.25">
      <c r="CF8065" s="3" t="s">
        <v>3073</v>
      </c>
      <c r="CG8065" s="174">
        <v>2568</v>
      </c>
      <c r="CH8065" s="174">
        <v>41393</v>
      </c>
      <c r="CI8065" s="174">
        <v>5</v>
      </c>
      <c r="CJ8065" s="174">
        <v>779.38260000000002</v>
      </c>
      <c r="CK8065" s="174">
        <v>779.38260000000002</v>
      </c>
      <c r="CU8065" s="174">
        <v>2568</v>
      </c>
      <c r="CV8065" s="174">
        <v>41393</v>
      </c>
      <c r="CW8065" s="174">
        <v>5</v>
      </c>
      <c r="CX8065" s="174">
        <v>779.38260000000002</v>
      </c>
    </row>
    <row r="8066" spans="84:102" x14ac:dyDescent="0.25">
      <c r="CF8066" s="3" t="s">
        <v>3073</v>
      </c>
      <c r="CG8066" s="174">
        <v>3208</v>
      </c>
      <c r="CH8066" s="174">
        <v>157192</v>
      </c>
      <c r="CI8066" s="174">
        <v>5</v>
      </c>
      <c r="CJ8066" s="174">
        <v>779.36180000000002</v>
      </c>
      <c r="CK8066" s="174">
        <v>779.36180000000002</v>
      </c>
      <c r="CU8066" s="174">
        <v>3208</v>
      </c>
      <c r="CV8066" s="174">
        <v>157192</v>
      </c>
      <c r="CW8066" s="174">
        <v>5</v>
      </c>
      <c r="CX8066" s="174">
        <v>779.36180000000002</v>
      </c>
    </row>
    <row r="8067" spans="84:102" x14ac:dyDescent="0.25">
      <c r="CF8067" s="3" t="s">
        <v>3073</v>
      </c>
      <c r="CG8067" s="174">
        <v>86795</v>
      </c>
      <c r="CH8067" s="174">
        <v>1524</v>
      </c>
      <c r="CI8067" s="174">
        <v>5</v>
      </c>
      <c r="CJ8067" s="174">
        <v>779.15120000000002</v>
      </c>
      <c r="CK8067" s="174">
        <v>779.15120000000002</v>
      </c>
      <c r="CU8067" s="174">
        <v>86795</v>
      </c>
      <c r="CV8067" s="174">
        <v>1524</v>
      </c>
      <c r="CW8067" s="174">
        <v>5</v>
      </c>
      <c r="CX8067" s="174">
        <v>779.15120000000002</v>
      </c>
    </row>
    <row r="8068" spans="84:102" x14ac:dyDescent="0.25">
      <c r="CF8068" s="3" t="s">
        <v>3073</v>
      </c>
      <c r="CG8068" s="174">
        <v>3431</v>
      </c>
      <c r="CH8068" s="174">
        <v>178056</v>
      </c>
      <c r="CI8068" s="174">
        <v>5</v>
      </c>
      <c r="CJ8068" s="174">
        <v>779.02189999999996</v>
      </c>
      <c r="CK8068" s="174">
        <v>779.02189999999996</v>
      </c>
      <c r="CU8068" s="174">
        <v>3431</v>
      </c>
      <c r="CV8068" s="174">
        <v>178056</v>
      </c>
      <c r="CW8068" s="174">
        <v>5</v>
      </c>
      <c r="CX8068" s="174">
        <v>779.02189999999996</v>
      </c>
    </row>
    <row r="8069" spans="84:102" x14ac:dyDescent="0.25">
      <c r="CF8069" s="3" t="s">
        <v>3073</v>
      </c>
      <c r="CG8069" s="174">
        <v>2838</v>
      </c>
      <c r="CH8069" s="174">
        <v>149578</v>
      </c>
      <c r="CI8069" s="174">
        <v>5</v>
      </c>
      <c r="CJ8069" s="174">
        <v>778.72730000000001</v>
      </c>
      <c r="CK8069" s="174">
        <v>778.72730000000001</v>
      </c>
      <c r="CU8069" s="174">
        <v>2838</v>
      </c>
      <c r="CV8069" s="174">
        <v>149578</v>
      </c>
      <c r="CW8069" s="174">
        <v>5</v>
      </c>
      <c r="CX8069" s="174">
        <v>778.72730000000001</v>
      </c>
    </row>
    <row r="8070" spans="84:102" x14ac:dyDescent="0.25">
      <c r="CF8070" s="3" t="s">
        <v>3073</v>
      </c>
      <c r="CG8070" s="174">
        <v>167565</v>
      </c>
      <c r="CH8070" s="174">
        <v>3370</v>
      </c>
      <c r="CI8070" s="174">
        <v>5</v>
      </c>
      <c r="CJ8070" s="174">
        <v>778.32680000000005</v>
      </c>
      <c r="CK8070" s="174">
        <v>778.32680000000005</v>
      </c>
      <c r="CU8070" s="174">
        <v>167565</v>
      </c>
      <c r="CV8070" s="174">
        <v>3370</v>
      </c>
      <c r="CW8070" s="174">
        <v>5</v>
      </c>
      <c r="CX8070" s="174">
        <v>778.32680000000005</v>
      </c>
    </row>
    <row r="8071" spans="84:102" x14ac:dyDescent="0.25">
      <c r="CF8071" s="3" t="s">
        <v>3073</v>
      </c>
      <c r="CG8071" s="174">
        <v>84</v>
      </c>
      <c r="CH8071" s="174">
        <v>64751</v>
      </c>
      <c r="CI8071" s="174">
        <v>5</v>
      </c>
      <c r="CJ8071" s="174">
        <v>778.2106</v>
      </c>
      <c r="CK8071" s="174">
        <v>778.2106</v>
      </c>
      <c r="CU8071" s="174">
        <v>84</v>
      </c>
      <c r="CV8071" s="174">
        <v>64751</v>
      </c>
      <c r="CW8071" s="174">
        <v>5</v>
      </c>
      <c r="CX8071" s="174">
        <v>778.2106</v>
      </c>
    </row>
    <row r="8072" spans="84:102" x14ac:dyDescent="0.25">
      <c r="CF8072" s="3" t="s">
        <v>3073</v>
      </c>
      <c r="CG8072" s="174">
        <v>54304</v>
      </c>
      <c r="CH8072" s="174">
        <v>1773</v>
      </c>
      <c r="CI8072" s="174">
        <v>5</v>
      </c>
      <c r="CJ8072" s="174">
        <v>778.20190000000002</v>
      </c>
      <c r="CK8072" s="174">
        <v>778.20190000000002</v>
      </c>
      <c r="CU8072" s="174">
        <v>54304</v>
      </c>
      <c r="CV8072" s="174">
        <v>1773</v>
      </c>
      <c r="CW8072" s="174">
        <v>5</v>
      </c>
      <c r="CX8072" s="174">
        <v>778.20190000000002</v>
      </c>
    </row>
    <row r="8073" spans="84:102" x14ac:dyDescent="0.25">
      <c r="CF8073" s="3" t="s">
        <v>3073</v>
      </c>
      <c r="CG8073" s="174">
        <v>24302</v>
      </c>
      <c r="CH8073" s="174">
        <v>2306</v>
      </c>
      <c r="CI8073" s="174">
        <v>5</v>
      </c>
      <c r="CJ8073" s="174">
        <v>778.10810000000004</v>
      </c>
      <c r="CK8073" s="174">
        <v>778.10810000000004</v>
      </c>
      <c r="CU8073" s="174">
        <v>24302</v>
      </c>
      <c r="CV8073" s="174">
        <v>2306</v>
      </c>
      <c r="CW8073" s="174">
        <v>5</v>
      </c>
      <c r="CX8073" s="174">
        <v>778.10810000000004</v>
      </c>
    </row>
    <row r="8074" spans="84:102" x14ac:dyDescent="0.25">
      <c r="CF8074" s="3" t="s">
        <v>3073</v>
      </c>
      <c r="CG8074" s="174">
        <v>144449</v>
      </c>
      <c r="CH8074" s="174">
        <v>2685</v>
      </c>
      <c r="CI8074" s="174">
        <v>5</v>
      </c>
      <c r="CJ8074" s="174">
        <v>777.98299999999995</v>
      </c>
      <c r="CK8074" s="174">
        <v>777.98299999999995</v>
      </c>
      <c r="CU8074" s="174">
        <v>144449</v>
      </c>
      <c r="CV8074" s="174">
        <v>2685</v>
      </c>
      <c r="CW8074" s="174">
        <v>5</v>
      </c>
      <c r="CX8074" s="174">
        <v>777.98299999999995</v>
      </c>
    </row>
    <row r="8075" spans="84:102" x14ac:dyDescent="0.25">
      <c r="CF8075" s="3" t="s">
        <v>3073</v>
      </c>
      <c r="CG8075" s="174">
        <v>1455</v>
      </c>
      <c r="CH8075" s="174">
        <v>100414</v>
      </c>
      <c r="CI8075" s="174">
        <v>5</v>
      </c>
      <c r="CJ8075" s="174">
        <v>777.43679999999995</v>
      </c>
      <c r="CK8075" s="174">
        <v>777.43679999999995</v>
      </c>
      <c r="CU8075" s="174">
        <v>1455</v>
      </c>
      <c r="CV8075" s="174">
        <v>100414</v>
      </c>
      <c r="CW8075" s="174">
        <v>5</v>
      </c>
      <c r="CX8075" s="174">
        <v>777.43679999999995</v>
      </c>
    </row>
    <row r="8076" spans="84:102" x14ac:dyDescent="0.25">
      <c r="CF8076" s="3" t="s">
        <v>3073</v>
      </c>
      <c r="CG8076" s="174">
        <v>83613</v>
      </c>
      <c r="CH8076" s="174">
        <v>417</v>
      </c>
      <c r="CI8076" s="174">
        <v>5</v>
      </c>
      <c r="CJ8076" s="174">
        <v>777.39</v>
      </c>
      <c r="CK8076" s="174">
        <v>777.39</v>
      </c>
      <c r="CU8076" s="174">
        <v>83613</v>
      </c>
      <c r="CV8076" s="174">
        <v>417</v>
      </c>
      <c r="CW8076" s="174">
        <v>5</v>
      </c>
      <c r="CX8076" s="174">
        <v>777.39</v>
      </c>
    </row>
    <row r="8077" spans="84:102" x14ac:dyDescent="0.25">
      <c r="CF8077" s="3" t="s">
        <v>3073</v>
      </c>
      <c r="CG8077" s="174">
        <v>1203</v>
      </c>
      <c r="CH8077" s="174">
        <v>135819</v>
      </c>
      <c r="CI8077" s="174">
        <v>5</v>
      </c>
      <c r="CJ8077" s="174">
        <v>777.38459999999998</v>
      </c>
      <c r="CK8077" s="174">
        <v>777.38459999999998</v>
      </c>
      <c r="CU8077" s="174">
        <v>1203</v>
      </c>
      <c r="CV8077" s="174">
        <v>135819</v>
      </c>
      <c r="CW8077" s="174">
        <v>5</v>
      </c>
      <c r="CX8077" s="174">
        <v>777.38459999999998</v>
      </c>
    </row>
    <row r="8078" spans="84:102" x14ac:dyDescent="0.25">
      <c r="CF8078" s="3" t="s">
        <v>3073</v>
      </c>
      <c r="CG8078" s="174">
        <v>129471</v>
      </c>
      <c r="CH8078" s="174">
        <v>1071</v>
      </c>
      <c r="CI8078" s="174">
        <v>5</v>
      </c>
      <c r="CJ8078" s="174">
        <v>777.36789999999996</v>
      </c>
      <c r="CK8078" s="174">
        <v>777.36789999999996</v>
      </c>
      <c r="CU8078" s="174">
        <v>129471</v>
      </c>
      <c r="CV8078" s="174">
        <v>1071</v>
      </c>
      <c r="CW8078" s="174">
        <v>5</v>
      </c>
      <c r="CX8078" s="174">
        <v>777.36789999999996</v>
      </c>
    </row>
    <row r="8079" spans="84:102" x14ac:dyDescent="0.25">
      <c r="CF8079" s="3" t="s">
        <v>3073</v>
      </c>
      <c r="CG8079" s="174">
        <v>1703</v>
      </c>
      <c r="CH8079" s="174">
        <v>62888</v>
      </c>
      <c r="CI8079" s="174">
        <v>5</v>
      </c>
      <c r="CJ8079" s="174">
        <v>777.30060000000003</v>
      </c>
      <c r="CK8079" s="174">
        <v>777.30060000000003</v>
      </c>
      <c r="CU8079" s="174">
        <v>1703</v>
      </c>
      <c r="CV8079" s="174">
        <v>62888</v>
      </c>
      <c r="CW8079" s="174">
        <v>5</v>
      </c>
      <c r="CX8079" s="174">
        <v>777.30060000000003</v>
      </c>
    </row>
    <row r="8080" spans="84:102" x14ac:dyDescent="0.25">
      <c r="CF8080" s="3" t="s">
        <v>3073</v>
      </c>
      <c r="CG8080" s="174">
        <v>109937</v>
      </c>
      <c r="CH8080" s="174">
        <v>1398</v>
      </c>
      <c r="CI8080" s="174">
        <v>5</v>
      </c>
      <c r="CJ8080" s="174">
        <v>777.16600000000005</v>
      </c>
      <c r="CK8080" s="174">
        <v>777.16600000000005</v>
      </c>
      <c r="CU8080" s="174">
        <v>109937</v>
      </c>
      <c r="CV8080" s="174">
        <v>1398</v>
      </c>
      <c r="CW8080" s="174">
        <v>5</v>
      </c>
      <c r="CX8080" s="174">
        <v>777.16600000000005</v>
      </c>
    </row>
    <row r="8081" spans="84:102" x14ac:dyDescent="0.25">
      <c r="CF8081" s="3" t="s">
        <v>3073</v>
      </c>
      <c r="CG8081" s="174">
        <v>120224</v>
      </c>
      <c r="CH8081" s="174">
        <v>1032</v>
      </c>
      <c r="CI8081" s="174">
        <v>5</v>
      </c>
      <c r="CJ8081" s="174">
        <v>776.93470000000002</v>
      </c>
      <c r="CK8081" s="174">
        <v>776.93470000000002</v>
      </c>
      <c r="CU8081" s="174">
        <v>120224</v>
      </c>
      <c r="CV8081" s="174">
        <v>1032</v>
      </c>
      <c r="CW8081" s="174">
        <v>5</v>
      </c>
      <c r="CX8081" s="174">
        <v>776.93470000000002</v>
      </c>
    </row>
    <row r="8082" spans="84:102" x14ac:dyDescent="0.25">
      <c r="CF8082" s="3" t="s">
        <v>3073</v>
      </c>
      <c r="CG8082" s="174">
        <v>2249</v>
      </c>
      <c r="CH8082" s="174">
        <v>18390</v>
      </c>
      <c r="CI8082" s="174">
        <v>5</v>
      </c>
      <c r="CJ8082" s="174">
        <v>776.88319999999999</v>
      </c>
      <c r="CK8082" s="174">
        <v>776.88319999999999</v>
      </c>
      <c r="CU8082" s="174">
        <v>2249</v>
      </c>
      <c r="CV8082" s="174">
        <v>18390</v>
      </c>
      <c r="CW8082" s="174">
        <v>5</v>
      </c>
      <c r="CX8082" s="174">
        <v>776.88319999999999</v>
      </c>
    </row>
    <row r="8083" spans="84:102" x14ac:dyDescent="0.25">
      <c r="CF8083" s="3" t="s">
        <v>3073</v>
      </c>
      <c r="CG8083" s="174">
        <v>1375</v>
      </c>
      <c r="CH8083" s="174">
        <v>117508</v>
      </c>
      <c r="CI8083" s="174">
        <v>5</v>
      </c>
      <c r="CJ8083" s="174">
        <v>776.86490000000003</v>
      </c>
      <c r="CK8083" s="174">
        <v>776.86490000000003</v>
      </c>
      <c r="CU8083" s="174">
        <v>1375</v>
      </c>
      <c r="CV8083" s="174">
        <v>117508</v>
      </c>
      <c r="CW8083" s="174">
        <v>5</v>
      </c>
      <c r="CX8083" s="174">
        <v>776.86490000000003</v>
      </c>
    </row>
    <row r="8084" spans="84:102" x14ac:dyDescent="0.25">
      <c r="CF8084" s="3" t="s">
        <v>3073</v>
      </c>
      <c r="CG8084" s="174">
        <v>667</v>
      </c>
      <c r="CH8084" s="174">
        <v>92812</v>
      </c>
      <c r="CI8084" s="174">
        <v>5</v>
      </c>
      <c r="CJ8084" s="174">
        <v>776.56740000000002</v>
      </c>
      <c r="CK8084" s="174">
        <v>776.56740000000002</v>
      </c>
      <c r="CU8084" s="174">
        <v>667</v>
      </c>
      <c r="CV8084" s="174">
        <v>92812</v>
      </c>
      <c r="CW8084" s="174">
        <v>5</v>
      </c>
      <c r="CX8084" s="174">
        <v>776.56740000000002</v>
      </c>
    </row>
    <row r="8085" spans="84:102" x14ac:dyDescent="0.25">
      <c r="CF8085" s="3" t="s">
        <v>3073</v>
      </c>
      <c r="CG8085" s="174">
        <v>612</v>
      </c>
      <c r="CH8085" s="174">
        <v>87001</v>
      </c>
      <c r="CI8085" s="174">
        <v>5</v>
      </c>
      <c r="CJ8085" s="174">
        <v>776.12649999999996</v>
      </c>
      <c r="CK8085" s="174">
        <v>776.12649999999996</v>
      </c>
      <c r="CU8085" s="174">
        <v>612</v>
      </c>
      <c r="CV8085" s="174">
        <v>87001</v>
      </c>
      <c r="CW8085" s="174">
        <v>5</v>
      </c>
      <c r="CX8085" s="174">
        <v>776.12649999999996</v>
      </c>
    </row>
    <row r="8086" spans="84:102" x14ac:dyDescent="0.25">
      <c r="CF8086" s="3" t="s">
        <v>3073</v>
      </c>
      <c r="CG8086" s="174">
        <v>29772</v>
      </c>
      <c r="CH8086" s="174">
        <v>2429</v>
      </c>
      <c r="CI8086" s="174">
        <v>5</v>
      </c>
      <c r="CJ8086" s="174">
        <v>775.99400000000003</v>
      </c>
      <c r="CK8086" s="174">
        <v>775.99400000000003</v>
      </c>
      <c r="CU8086" s="174">
        <v>29772</v>
      </c>
      <c r="CV8086" s="174">
        <v>2429</v>
      </c>
      <c r="CW8086" s="174">
        <v>5</v>
      </c>
      <c r="CX8086" s="174">
        <v>775.99400000000003</v>
      </c>
    </row>
    <row r="8087" spans="84:102" x14ac:dyDescent="0.25">
      <c r="CF8087" s="3" t="s">
        <v>3073</v>
      </c>
      <c r="CG8087" s="174">
        <v>39487</v>
      </c>
      <c r="CH8087" s="174">
        <v>2506</v>
      </c>
      <c r="CI8087" s="174">
        <v>5</v>
      </c>
      <c r="CJ8087" s="174">
        <v>775.74829999999997</v>
      </c>
      <c r="CK8087" s="174">
        <v>775.74829999999997</v>
      </c>
      <c r="CU8087" s="174">
        <v>39487</v>
      </c>
      <c r="CV8087" s="174">
        <v>2506</v>
      </c>
      <c r="CW8087" s="174">
        <v>5</v>
      </c>
      <c r="CX8087" s="174">
        <v>775.74829999999997</v>
      </c>
    </row>
    <row r="8088" spans="84:102" x14ac:dyDescent="0.25">
      <c r="CF8088" s="3" t="s">
        <v>3073</v>
      </c>
      <c r="CG8088" s="174">
        <v>69355</v>
      </c>
      <c r="CH8088" s="174">
        <v>235</v>
      </c>
      <c r="CI8088" s="174">
        <v>5</v>
      </c>
      <c r="CJ8088" s="174">
        <v>775.67380000000003</v>
      </c>
      <c r="CK8088" s="174">
        <v>775.67380000000003</v>
      </c>
      <c r="CU8088" s="174">
        <v>69355</v>
      </c>
      <c r="CV8088" s="174">
        <v>235</v>
      </c>
      <c r="CW8088" s="174">
        <v>5</v>
      </c>
      <c r="CX8088" s="174">
        <v>775.67380000000003</v>
      </c>
    </row>
    <row r="8089" spans="84:102" x14ac:dyDescent="0.25">
      <c r="CF8089" s="3" t="s">
        <v>3073</v>
      </c>
      <c r="CG8089" s="174">
        <v>118</v>
      </c>
      <c r="CH8089" s="174">
        <v>66800</v>
      </c>
      <c r="CI8089" s="174">
        <v>5</v>
      </c>
      <c r="CJ8089" s="174">
        <v>775.48429999999996</v>
      </c>
      <c r="CK8089" s="174">
        <v>775.48429999999996</v>
      </c>
      <c r="CU8089" s="174">
        <v>118</v>
      </c>
      <c r="CV8089" s="174">
        <v>66800</v>
      </c>
      <c r="CW8089" s="174">
        <v>5</v>
      </c>
      <c r="CX8089" s="174">
        <v>775.48429999999996</v>
      </c>
    </row>
    <row r="8090" spans="84:102" x14ac:dyDescent="0.25">
      <c r="CF8090" s="3" t="s">
        <v>3073</v>
      </c>
      <c r="CG8090" s="174">
        <v>497</v>
      </c>
      <c r="CH8090" s="174">
        <v>83453</v>
      </c>
      <c r="CI8090" s="174">
        <v>5</v>
      </c>
      <c r="CJ8090" s="174">
        <v>775.45309999999995</v>
      </c>
      <c r="CK8090" s="174">
        <v>775.45309999999995</v>
      </c>
      <c r="CU8090" s="174">
        <v>497</v>
      </c>
      <c r="CV8090" s="174">
        <v>83453</v>
      </c>
      <c r="CW8090" s="174">
        <v>5</v>
      </c>
      <c r="CX8090" s="174">
        <v>775.45309999999995</v>
      </c>
    </row>
    <row r="8091" spans="84:102" x14ac:dyDescent="0.25">
      <c r="CF8091" s="3" t="s">
        <v>3073</v>
      </c>
      <c r="CG8091" s="174">
        <v>51638</v>
      </c>
      <c r="CH8091" s="174">
        <v>1822</v>
      </c>
      <c r="CI8091" s="174">
        <v>5</v>
      </c>
      <c r="CJ8091" s="174">
        <v>775.35249999999996</v>
      </c>
      <c r="CK8091" s="174">
        <v>775.35249999999996</v>
      </c>
      <c r="CU8091" s="174">
        <v>51638</v>
      </c>
      <c r="CV8091" s="174">
        <v>1822</v>
      </c>
      <c r="CW8091" s="174">
        <v>5</v>
      </c>
      <c r="CX8091" s="174">
        <v>775.35249999999996</v>
      </c>
    </row>
    <row r="8092" spans="84:102" x14ac:dyDescent="0.25">
      <c r="CF8092" s="3" t="s">
        <v>3073</v>
      </c>
      <c r="CG8092" s="174">
        <v>148754</v>
      </c>
      <c r="CH8092" s="174">
        <v>2863</v>
      </c>
      <c r="CI8092" s="174">
        <v>5</v>
      </c>
      <c r="CJ8092" s="174">
        <v>775.31039999999996</v>
      </c>
      <c r="CK8092" s="174">
        <v>775.31039999999996</v>
      </c>
      <c r="CU8092" s="174">
        <v>148754</v>
      </c>
      <c r="CV8092" s="174">
        <v>2863</v>
      </c>
      <c r="CW8092" s="174">
        <v>5</v>
      </c>
      <c r="CX8092" s="174">
        <v>775.31039999999996</v>
      </c>
    </row>
    <row r="8093" spans="84:102" x14ac:dyDescent="0.25">
      <c r="CF8093" s="3" t="s">
        <v>3073</v>
      </c>
      <c r="CG8093" s="174">
        <v>139498</v>
      </c>
      <c r="CH8093" s="174">
        <v>2045</v>
      </c>
      <c r="CI8093" s="174">
        <v>5</v>
      </c>
      <c r="CJ8093" s="174">
        <v>775.0471</v>
      </c>
      <c r="CK8093" s="174">
        <v>775.0471</v>
      </c>
      <c r="CU8093" s="174">
        <v>139498</v>
      </c>
      <c r="CV8093" s="174">
        <v>2045</v>
      </c>
      <c r="CW8093" s="174">
        <v>5</v>
      </c>
      <c r="CX8093" s="174">
        <v>775.0471</v>
      </c>
    </row>
    <row r="8094" spans="84:102" x14ac:dyDescent="0.25">
      <c r="CF8094" s="3" t="s">
        <v>3073</v>
      </c>
      <c r="CG8094" s="174">
        <v>117508</v>
      </c>
      <c r="CH8094" s="174">
        <v>1375</v>
      </c>
      <c r="CI8094" s="174">
        <v>5</v>
      </c>
      <c r="CJ8094" s="174">
        <v>775.03499999999997</v>
      </c>
      <c r="CK8094" s="174">
        <v>775.03499999999997</v>
      </c>
      <c r="CU8094" s="174">
        <v>117508</v>
      </c>
      <c r="CV8094" s="174">
        <v>1375</v>
      </c>
      <c r="CW8094" s="174">
        <v>5</v>
      </c>
      <c r="CX8094" s="174">
        <v>775.03499999999997</v>
      </c>
    </row>
    <row r="8095" spans="84:102" x14ac:dyDescent="0.25">
      <c r="CF8095" s="3" t="s">
        <v>3073</v>
      </c>
      <c r="CG8095" s="174">
        <v>72393</v>
      </c>
      <c r="CH8095" s="174">
        <v>266</v>
      </c>
      <c r="CI8095" s="174">
        <v>5</v>
      </c>
      <c r="CJ8095" s="174">
        <v>774.89570000000003</v>
      </c>
      <c r="CK8095" s="174">
        <v>774.89570000000003</v>
      </c>
      <c r="CU8095" s="174">
        <v>72393</v>
      </c>
      <c r="CV8095" s="174">
        <v>266</v>
      </c>
      <c r="CW8095" s="174">
        <v>5</v>
      </c>
      <c r="CX8095" s="174">
        <v>774.89570000000003</v>
      </c>
    </row>
    <row r="8096" spans="84:102" x14ac:dyDescent="0.25">
      <c r="CF8096" s="3" t="s">
        <v>3073</v>
      </c>
      <c r="CG8096" s="174">
        <v>3259</v>
      </c>
      <c r="CH8096" s="174">
        <v>159639</v>
      </c>
      <c r="CI8096" s="174">
        <v>5</v>
      </c>
      <c r="CJ8096" s="174">
        <v>774.76819999999998</v>
      </c>
      <c r="CK8096" s="174">
        <v>774.76819999999998</v>
      </c>
      <c r="CU8096" s="174">
        <v>3259</v>
      </c>
      <c r="CV8096" s="174">
        <v>159639</v>
      </c>
      <c r="CW8096" s="174">
        <v>5</v>
      </c>
      <c r="CX8096" s="174">
        <v>774.76819999999998</v>
      </c>
    </row>
    <row r="8097" spans="84:102" x14ac:dyDescent="0.25">
      <c r="CF8097" s="3" t="s">
        <v>3073</v>
      </c>
      <c r="CG8097" s="174">
        <v>2832</v>
      </c>
      <c r="CH8097" s="174">
        <v>149335</v>
      </c>
      <c r="CI8097" s="174">
        <v>5</v>
      </c>
      <c r="CJ8097" s="174">
        <v>774.5412</v>
      </c>
      <c r="CK8097" s="174">
        <v>774.5412</v>
      </c>
      <c r="CU8097" s="174">
        <v>2832</v>
      </c>
      <c r="CV8097" s="174">
        <v>149335</v>
      </c>
      <c r="CW8097" s="174">
        <v>5</v>
      </c>
      <c r="CX8097" s="174">
        <v>774.5412</v>
      </c>
    </row>
    <row r="8098" spans="84:102" x14ac:dyDescent="0.25">
      <c r="CF8098" s="3" t="s">
        <v>3073</v>
      </c>
      <c r="CG8098" s="174">
        <v>2786</v>
      </c>
      <c r="CH8098" s="174">
        <v>146745</v>
      </c>
      <c r="CI8098" s="174">
        <v>5</v>
      </c>
      <c r="CJ8098" s="174">
        <v>774.39869999999996</v>
      </c>
      <c r="CK8098" s="174">
        <v>774.39869999999996</v>
      </c>
      <c r="CU8098" s="174">
        <v>2786</v>
      </c>
      <c r="CV8098" s="174">
        <v>146745</v>
      </c>
      <c r="CW8098" s="174">
        <v>5</v>
      </c>
      <c r="CX8098" s="174">
        <v>774.39869999999996</v>
      </c>
    </row>
    <row r="8099" spans="84:102" x14ac:dyDescent="0.25">
      <c r="CF8099" s="3" t="s">
        <v>3073</v>
      </c>
      <c r="CG8099" s="174">
        <v>113135</v>
      </c>
      <c r="CH8099" s="174">
        <v>949</v>
      </c>
      <c r="CI8099" s="174">
        <v>5</v>
      </c>
      <c r="CJ8099" s="174">
        <v>774.32100000000003</v>
      </c>
      <c r="CK8099" s="174">
        <v>774.32100000000003</v>
      </c>
      <c r="CU8099" s="174">
        <v>113135</v>
      </c>
      <c r="CV8099" s="174">
        <v>949</v>
      </c>
      <c r="CW8099" s="174">
        <v>5</v>
      </c>
      <c r="CX8099" s="174">
        <v>774.32100000000003</v>
      </c>
    </row>
    <row r="8100" spans="84:102" x14ac:dyDescent="0.25">
      <c r="CF8100" s="3" t="s">
        <v>3073</v>
      </c>
      <c r="CG8100" s="174">
        <v>64751</v>
      </c>
      <c r="CH8100" s="174">
        <v>84</v>
      </c>
      <c r="CI8100" s="174">
        <v>5</v>
      </c>
      <c r="CJ8100" s="174">
        <v>774.25400000000002</v>
      </c>
      <c r="CK8100" s="174">
        <v>774.25400000000002</v>
      </c>
      <c r="CU8100" s="174">
        <v>64751</v>
      </c>
      <c r="CV8100" s="174">
        <v>84</v>
      </c>
      <c r="CW8100" s="174">
        <v>5</v>
      </c>
      <c r="CX8100" s="174">
        <v>774.25400000000002</v>
      </c>
    </row>
    <row r="8101" spans="84:102" x14ac:dyDescent="0.25">
      <c r="CF8101" s="3" t="s">
        <v>3073</v>
      </c>
      <c r="CG8101" s="174">
        <v>41769</v>
      </c>
      <c r="CH8101" s="174">
        <v>2575</v>
      </c>
      <c r="CI8101" s="174">
        <v>5</v>
      </c>
      <c r="CJ8101" s="174">
        <v>774.1481</v>
      </c>
      <c r="CK8101" s="174">
        <v>774.1481</v>
      </c>
      <c r="CU8101" s="174">
        <v>41769</v>
      </c>
      <c r="CV8101" s="174">
        <v>2575</v>
      </c>
      <c r="CW8101" s="174">
        <v>5</v>
      </c>
      <c r="CX8101" s="174">
        <v>774.1481</v>
      </c>
    </row>
    <row r="8102" spans="84:102" x14ac:dyDescent="0.25">
      <c r="CF8102" s="3" t="s">
        <v>3073</v>
      </c>
      <c r="CG8102" s="174">
        <v>20625</v>
      </c>
      <c r="CH8102" s="174">
        <v>2271</v>
      </c>
      <c r="CI8102" s="174">
        <v>5</v>
      </c>
      <c r="CJ8102" s="174">
        <v>774.14189999999996</v>
      </c>
      <c r="CK8102" s="174">
        <v>774.14189999999996</v>
      </c>
      <c r="CU8102" s="174">
        <v>20625</v>
      </c>
      <c r="CV8102" s="174">
        <v>2271</v>
      </c>
      <c r="CW8102" s="174">
        <v>5</v>
      </c>
      <c r="CX8102" s="174">
        <v>774.14189999999996</v>
      </c>
    </row>
    <row r="8103" spans="84:102" x14ac:dyDescent="0.25">
      <c r="CF8103" s="3" t="s">
        <v>3073</v>
      </c>
      <c r="CG8103" s="174">
        <v>86659</v>
      </c>
      <c r="CH8103" s="174">
        <v>534</v>
      </c>
      <c r="CI8103" s="174">
        <v>5</v>
      </c>
      <c r="CJ8103" s="174">
        <v>773.94560000000001</v>
      </c>
      <c r="CK8103" s="174">
        <v>773.94560000000001</v>
      </c>
      <c r="CU8103" s="174">
        <v>86659</v>
      </c>
      <c r="CV8103" s="174">
        <v>534</v>
      </c>
      <c r="CW8103" s="174">
        <v>5</v>
      </c>
      <c r="CX8103" s="174">
        <v>773.94560000000001</v>
      </c>
    </row>
    <row r="8104" spans="84:102" x14ac:dyDescent="0.25">
      <c r="CF8104" s="3" t="s">
        <v>3073</v>
      </c>
      <c r="CG8104" s="174">
        <v>3252</v>
      </c>
      <c r="CH8104" s="174">
        <v>158072</v>
      </c>
      <c r="CI8104" s="174">
        <v>5</v>
      </c>
      <c r="CJ8104" s="174">
        <v>773.56089999999995</v>
      </c>
      <c r="CK8104" s="174">
        <v>773.56089999999995</v>
      </c>
      <c r="CU8104" s="174">
        <v>3252</v>
      </c>
      <c r="CV8104" s="174">
        <v>158072</v>
      </c>
      <c r="CW8104" s="174">
        <v>5</v>
      </c>
      <c r="CX8104" s="174">
        <v>773.56089999999995</v>
      </c>
    </row>
    <row r="8105" spans="84:102" x14ac:dyDescent="0.25">
      <c r="CF8105" s="3" t="s">
        <v>3073</v>
      </c>
      <c r="CG8105" s="174">
        <v>576</v>
      </c>
      <c r="CH8105" s="174">
        <v>84720</v>
      </c>
      <c r="CI8105" s="174">
        <v>5</v>
      </c>
      <c r="CJ8105" s="174">
        <v>773.54740000000004</v>
      </c>
      <c r="CK8105" s="174">
        <v>773.54740000000004</v>
      </c>
      <c r="CU8105" s="174">
        <v>576</v>
      </c>
      <c r="CV8105" s="174">
        <v>84720</v>
      </c>
      <c r="CW8105" s="174">
        <v>5</v>
      </c>
      <c r="CX8105" s="174">
        <v>773.54740000000004</v>
      </c>
    </row>
    <row r="8106" spans="84:102" x14ac:dyDescent="0.25">
      <c r="CF8106" s="3" t="s">
        <v>3073</v>
      </c>
      <c r="CG8106" s="174">
        <v>748</v>
      </c>
      <c r="CH8106" s="174">
        <v>100658</v>
      </c>
      <c r="CI8106" s="174">
        <v>5</v>
      </c>
      <c r="CJ8106" s="174">
        <v>773.3877</v>
      </c>
      <c r="CK8106" s="174">
        <v>773.3877</v>
      </c>
      <c r="CU8106" s="174">
        <v>748</v>
      </c>
      <c r="CV8106" s="174">
        <v>100658</v>
      </c>
      <c r="CW8106" s="174">
        <v>5</v>
      </c>
      <c r="CX8106" s="174">
        <v>773.3877</v>
      </c>
    </row>
    <row r="8107" spans="84:102" x14ac:dyDescent="0.25">
      <c r="CF8107" s="3" t="s">
        <v>3073</v>
      </c>
      <c r="CG8107" s="174">
        <v>3813</v>
      </c>
      <c r="CH8107" s="174">
        <v>57181</v>
      </c>
      <c r="CI8107" s="174">
        <v>5</v>
      </c>
      <c r="CJ8107" s="174">
        <v>773.30079999999998</v>
      </c>
      <c r="CK8107" s="174">
        <v>773.30079999999998</v>
      </c>
      <c r="CU8107" s="174">
        <v>3813</v>
      </c>
      <c r="CV8107" s="174">
        <v>57181</v>
      </c>
      <c r="CW8107" s="174">
        <v>5</v>
      </c>
      <c r="CX8107" s="174">
        <v>773.30079999999998</v>
      </c>
    </row>
    <row r="8108" spans="84:102" x14ac:dyDescent="0.25">
      <c r="CF8108" s="3" t="s">
        <v>3073</v>
      </c>
      <c r="CG8108" s="174">
        <v>63364</v>
      </c>
      <c r="CH8108" s="174">
        <v>44</v>
      </c>
      <c r="CI8108" s="174">
        <v>5</v>
      </c>
      <c r="CJ8108" s="174">
        <v>773.28229999999996</v>
      </c>
      <c r="CK8108" s="174">
        <v>773.28229999999996</v>
      </c>
      <c r="CU8108" s="174">
        <v>63364</v>
      </c>
      <c r="CV8108" s="174">
        <v>44</v>
      </c>
      <c r="CW8108" s="174">
        <v>5</v>
      </c>
      <c r="CX8108" s="174">
        <v>773.28229999999996</v>
      </c>
    </row>
    <row r="8109" spans="84:102" x14ac:dyDescent="0.25">
      <c r="CF8109" s="3" t="s">
        <v>3073</v>
      </c>
      <c r="CG8109" s="174">
        <v>88821</v>
      </c>
      <c r="CH8109" s="174">
        <v>642</v>
      </c>
      <c r="CI8109" s="174">
        <v>5</v>
      </c>
      <c r="CJ8109" s="174">
        <v>773.25819999999999</v>
      </c>
      <c r="CK8109" s="174">
        <v>773.25819999999999</v>
      </c>
      <c r="CU8109" s="174">
        <v>88821</v>
      </c>
      <c r="CV8109" s="174">
        <v>642</v>
      </c>
      <c r="CW8109" s="174">
        <v>5</v>
      </c>
      <c r="CX8109" s="174">
        <v>773.25819999999999</v>
      </c>
    </row>
    <row r="8110" spans="84:102" x14ac:dyDescent="0.25">
      <c r="CF8110" s="3" t="s">
        <v>3073</v>
      </c>
      <c r="CG8110" s="174">
        <v>107623</v>
      </c>
      <c r="CH8110" s="174">
        <v>889</v>
      </c>
      <c r="CI8110" s="174">
        <v>5</v>
      </c>
      <c r="CJ8110" s="174">
        <v>773.11249999999995</v>
      </c>
      <c r="CK8110" s="174">
        <v>773.11249999999995</v>
      </c>
      <c r="CU8110" s="174">
        <v>107623</v>
      </c>
      <c r="CV8110" s="174">
        <v>889</v>
      </c>
      <c r="CW8110" s="174">
        <v>5</v>
      </c>
      <c r="CX8110" s="174">
        <v>773.11249999999995</v>
      </c>
    </row>
    <row r="8111" spans="84:102" x14ac:dyDescent="0.25">
      <c r="CF8111" s="3" t="s">
        <v>3073</v>
      </c>
      <c r="CG8111" s="174">
        <v>9</v>
      </c>
      <c r="CH8111" s="174">
        <v>59044</v>
      </c>
      <c r="CI8111" s="174">
        <v>5</v>
      </c>
      <c r="CJ8111" s="174">
        <v>772.93020000000001</v>
      </c>
      <c r="CK8111" s="174">
        <v>772.93020000000001</v>
      </c>
      <c r="CU8111" s="174">
        <v>9</v>
      </c>
      <c r="CV8111" s="174">
        <v>59044</v>
      </c>
      <c r="CW8111" s="174">
        <v>5</v>
      </c>
      <c r="CX8111" s="174">
        <v>772.93020000000001</v>
      </c>
    </row>
    <row r="8112" spans="84:102" x14ac:dyDescent="0.25">
      <c r="CF8112" s="3" t="s">
        <v>3073</v>
      </c>
      <c r="CG8112" s="174">
        <v>146177</v>
      </c>
      <c r="CH8112" s="174">
        <v>2791</v>
      </c>
      <c r="CI8112" s="174">
        <v>5</v>
      </c>
      <c r="CJ8112" s="174">
        <v>772.85659999999996</v>
      </c>
      <c r="CK8112" s="174">
        <v>772.85659999999996</v>
      </c>
      <c r="CU8112" s="174">
        <v>146177</v>
      </c>
      <c r="CV8112" s="174">
        <v>2791</v>
      </c>
      <c r="CW8112" s="174">
        <v>5</v>
      </c>
      <c r="CX8112" s="174">
        <v>772.85659999999996</v>
      </c>
    </row>
    <row r="8113" spans="84:102" x14ac:dyDescent="0.25">
      <c r="CF8113" s="3" t="s">
        <v>3073</v>
      </c>
      <c r="CG8113" s="174">
        <v>149315</v>
      </c>
      <c r="CH8113" s="174">
        <v>3133</v>
      </c>
      <c r="CI8113" s="174">
        <v>5</v>
      </c>
      <c r="CJ8113" s="174">
        <v>772.71780000000001</v>
      </c>
      <c r="CK8113" s="174">
        <v>772.71780000000001</v>
      </c>
      <c r="CU8113" s="174">
        <v>149315</v>
      </c>
      <c r="CV8113" s="174">
        <v>3133</v>
      </c>
      <c r="CW8113" s="174">
        <v>5</v>
      </c>
      <c r="CX8113" s="174">
        <v>772.71780000000001</v>
      </c>
    </row>
    <row r="8114" spans="84:102" x14ac:dyDescent="0.25">
      <c r="CF8114" s="3" t="s">
        <v>3073</v>
      </c>
      <c r="CG8114" s="174">
        <v>91768</v>
      </c>
      <c r="CH8114" s="174">
        <v>658</v>
      </c>
      <c r="CI8114" s="174">
        <v>5</v>
      </c>
      <c r="CJ8114" s="174">
        <v>772.63779999999997</v>
      </c>
      <c r="CK8114" s="174">
        <v>772.63779999999997</v>
      </c>
      <c r="CU8114" s="174">
        <v>91768</v>
      </c>
      <c r="CV8114" s="174">
        <v>658</v>
      </c>
      <c r="CW8114" s="174">
        <v>5</v>
      </c>
      <c r="CX8114" s="174">
        <v>772.63779999999997</v>
      </c>
    </row>
    <row r="8115" spans="84:102" x14ac:dyDescent="0.25">
      <c r="CF8115" s="3" t="s">
        <v>3073</v>
      </c>
      <c r="CG8115" s="174">
        <v>1664</v>
      </c>
      <c r="CH8115" s="174">
        <v>69949</v>
      </c>
      <c r="CI8115" s="174">
        <v>5</v>
      </c>
      <c r="CJ8115" s="174">
        <v>772.46190000000001</v>
      </c>
      <c r="CK8115" s="174">
        <v>772.46190000000001</v>
      </c>
      <c r="CU8115" s="174">
        <v>1664</v>
      </c>
      <c r="CV8115" s="174">
        <v>69949</v>
      </c>
      <c r="CW8115" s="174">
        <v>5</v>
      </c>
      <c r="CX8115" s="174">
        <v>772.46190000000001</v>
      </c>
    </row>
    <row r="8116" spans="84:102" x14ac:dyDescent="0.25">
      <c r="CF8116" s="3" t="s">
        <v>3073</v>
      </c>
      <c r="CG8116" s="174">
        <v>1079</v>
      </c>
      <c r="CH8116" s="174">
        <v>132895</v>
      </c>
      <c r="CI8116" s="174">
        <v>5</v>
      </c>
      <c r="CJ8116" s="174">
        <v>772.40419999999995</v>
      </c>
      <c r="CK8116" s="174">
        <v>772.40419999999995</v>
      </c>
      <c r="CU8116" s="174">
        <v>1079</v>
      </c>
      <c r="CV8116" s="174">
        <v>132895</v>
      </c>
      <c r="CW8116" s="174">
        <v>5</v>
      </c>
      <c r="CX8116" s="174">
        <v>772.40419999999995</v>
      </c>
    </row>
    <row r="8117" spans="84:102" x14ac:dyDescent="0.25">
      <c r="CF8117" s="3" t="s">
        <v>3073</v>
      </c>
      <c r="CG8117" s="174">
        <v>2287</v>
      </c>
      <c r="CH8117" s="174">
        <v>21539</v>
      </c>
      <c r="CI8117" s="174">
        <v>5</v>
      </c>
      <c r="CJ8117" s="174">
        <v>772.37400000000002</v>
      </c>
      <c r="CK8117" s="174">
        <v>772.37400000000002</v>
      </c>
      <c r="CU8117" s="174">
        <v>2287</v>
      </c>
      <c r="CV8117" s="174">
        <v>21539</v>
      </c>
      <c r="CW8117" s="174">
        <v>5</v>
      </c>
      <c r="CX8117" s="174">
        <v>772.37400000000002</v>
      </c>
    </row>
    <row r="8118" spans="84:102" x14ac:dyDescent="0.25">
      <c r="CF8118" s="3" t="s">
        <v>3073</v>
      </c>
      <c r="CG8118" s="174">
        <v>103926</v>
      </c>
      <c r="CH8118" s="174">
        <v>799</v>
      </c>
      <c r="CI8118" s="174">
        <v>5</v>
      </c>
      <c r="CJ8118" s="174">
        <v>772.36929999999995</v>
      </c>
      <c r="CK8118" s="174">
        <v>772.36929999999995</v>
      </c>
      <c r="CU8118" s="174">
        <v>103926</v>
      </c>
      <c r="CV8118" s="174">
        <v>799</v>
      </c>
      <c r="CW8118" s="174">
        <v>5</v>
      </c>
      <c r="CX8118" s="174">
        <v>772.36929999999995</v>
      </c>
    </row>
    <row r="8119" spans="84:102" x14ac:dyDescent="0.25">
      <c r="CF8119" s="3" t="s">
        <v>3073</v>
      </c>
      <c r="CG8119" s="174">
        <v>51857</v>
      </c>
      <c r="CH8119" s="174">
        <v>1795</v>
      </c>
      <c r="CI8119" s="174">
        <v>5</v>
      </c>
      <c r="CJ8119" s="174">
        <v>772.32140000000004</v>
      </c>
      <c r="CK8119" s="174">
        <v>772.32140000000004</v>
      </c>
      <c r="CU8119" s="174">
        <v>51857</v>
      </c>
      <c r="CV8119" s="174">
        <v>1795</v>
      </c>
      <c r="CW8119" s="174">
        <v>5</v>
      </c>
      <c r="CX8119" s="174">
        <v>772.32140000000004</v>
      </c>
    </row>
    <row r="8120" spans="84:102" x14ac:dyDescent="0.25">
      <c r="CF8120" s="3" t="s">
        <v>3073</v>
      </c>
      <c r="CG8120" s="174">
        <v>95244</v>
      </c>
      <c r="CH8120" s="174">
        <v>1463</v>
      </c>
      <c r="CI8120" s="174">
        <v>5</v>
      </c>
      <c r="CJ8120" s="174">
        <v>772.24570000000006</v>
      </c>
      <c r="CK8120" s="174">
        <v>772.24570000000006</v>
      </c>
      <c r="CU8120" s="174">
        <v>95244</v>
      </c>
      <c r="CV8120" s="174">
        <v>1463</v>
      </c>
      <c r="CW8120" s="174">
        <v>5</v>
      </c>
      <c r="CX8120" s="174">
        <v>772.24570000000006</v>
      </c>
    </row>
    <row r="8121" spans="84:102" x14ac:dyDescent="0.25">
      <c r="CF8121" s="3" t="s">
        <v>3073</v>
      </c>
      <c r="CG8121" s="174">
        <v>97544</v>
      </c>
      <c r="CH8121" s="174">
        <v>1973</v>
      </c>
      <c r="CI8121" s="174">
        <v>5</v>
      </c>
      <c r="CJ8121" s="174">
        <v>771.99080000000004</v>
      </c>
      <c r="CK8121" s="174">
        <v>771.99080000000004</v>
      </c>
      <c r="CU8121" s="174">
        <v>97544</v>
      </c>
      <c r="CV8121" s="174">
        <v>1973</v>
      </c>
      <c r="CW8121" s="174">
        <v>5</v>
      </c>
      <c r="CX8121" s="174">
        <v>771.99080000000004</v>
      </c>
    </row>
    <row r="8122" spans="84:102" x14ac:dyDescent="0.25">
      <c r="CF8122" s="3" t="s">
        <v>3073</v>
      </c>
      <c r="CG8122" s="174">
        <v>287</v>
      </c>
      <c r="CH8122" s="174">
        <v>72617</v>
      </c>
      <c r="CI8122" s="174">
        <v>5</v>
      </c>
      <c r="CJ8122" s="174">
        <v>771.83540000000005</v>
      </c>
      <c r="CK8122" s="174">
        <v>771.83540000000005</v>
      </c>
      <c r="CU8122" s="174">
        <v>287</v>
      </c>
      <c r="CV8122" s="174">
        <v>72617</v>
      </c>
      <c r="CW8122" s="174">
        <v>5</v>
      </c>
      <c r="CX8122" s="174">
        <v>771.83540000000005</v>
      </c>
    </row>
    <row r="8123" spans="84:102" x14ac:dyDescent="0.25">
      <c r="CF8123" s="3" t="s">
        <v>3073</v>
      </c>
      <c r="CG8123" s="174">
        <v>149096</v>
      </c>
      <c r="CH8123" s="174">
        <v>2863</v>
      </c>
      <c r="CI8123" s="174">
        <v>5</v>
      </c>
      <c r="CJ8123" s="174">
        <v>771.80160000000001</v>
      </c>
      <c r="CK8123" s="174">
        <v>771.80160000000001</v>
      </c>
      <c r="CU8123" s="174">
        <v>149096</v>
      </c>
      <c r="CV8123" s="174">
        <v>2863</v>
      </c>
      <c r="CW8123" s="174">
        <v>5</v>
      </c>
      <c r="CX8123" s="174">
        <v>771.80160000000001</v>
      </c>
    </row>
    <row r="8124" spans="84:102" x14ac:dyDescent="0.25">
      <c r="CF8124" s="3" t="s">
        <v>3073</v>
      </c>
      <c r="CG8124" s="174">
        <v>167444</v>
      </c>
      <c r="CH8124" s="174">
        <v>3062</v>
      </c>
      <c r="CI8124" s="174">
        <v>5</v>
      </c>
      <c r="CJ8124" s="174">
        <v>771.7047</v>
      </c>
      <c r="CK8124" s="174">
        <v>771.7047</v>
      </c>
      <c r="CU8124" s="174">
        <v>167444</v>
      </c>
      <c r="CV8124" s="174">
        <v>3062</v>
      </c>
      <c r="CW8124" s="174">
        <v>5</v>
      </c>
      <c r="CX8124" s="174">
        <v>771.7047</v>
      </c>
    </row>
    <row r="8125" spans="84:102" x14ac:dyDescent="0.25">
      <c r="CF8125" s="3" t="s">
        <v>3073</v>
      </c>
      <c r="CG8125" s="174">
        <v>1272</v>
      </c>
      <c r="CH8125" s="174">
        <v>125083</v>
      </c>
      <c r="CI8125" s="174">
        <v>5</v>
      </c>
      <c r="CJ8125" s="174">
        <v>771.65509999999995</v>
      </c>
      <c r="CK8125" s="174">
        <v>771.65509999999995</v>
      </c>
      <c r="CU8125" s="174">
        <v>1272</v>
      </c>
      <c r="CV8125" s="174">
        <v>125083</v>
      </c>
      <c r="CW8125" s="174">
        <v>5</v>
      </c>
      <c r="CX8125" s="174">
        <v>771.65509999999995</v>
      </c>
    </row>
    <row r="8126" spans="84:102" x14ac:dyDescent="0.25">
      <c r="CF8126" s="3" t="s">
        <v>3073</v>
      </c>
      <c r="CG8126" s="174">
        <v>102270</v>
      </c>
      <c r="CH8126" s="174">
        <v>798</v>
      </c>
      <c r="CI8126" s="174">
        <v>5</v>
      </c>
      <c r="CJ8126" s="174">
        <v>771.60329999999999</v>
      </c>
      <c r="CK8126" s="174">
        <v>771.60329999999999</v>
      </c>
      <c r="CU8126" s="174">
        <v>102270</v>
      </c>
      <c r="CV8126" s="174">
        <v>798</v>
      </c>
      <c r="CW8126" s="174">
        <v>5</v>
      </c>
      <c r="CX8126" s="174">
        <v>771.60329999999999</v>
      </c>
    </row>
    <row r="8127" spans="84:102" x14ac:dyDescent="0.25">
      <c r="CF8127" s="3" t="s">
        <v>3073</v>
      </c>
      <c r="CG8127" s="174">
        <v>132092</v>
      </c>
      <c r="CH8127" s="174">
        <v>1216</v>
      </c>
      <c r="CI8127" s="174">
        <v>5</v>
      </c>
      <c r="CJ8127" s="174">
        <v>771.50580000000002</v>
      </c>
      <c r="CK8127" s="174">
        <v>771.50580000000002</v>
      </c>
      <c r="CU8127" s="174">
        <v>132092</v>
      </c>
      <c r="CV8127" s="174">
        <v>1216</v>
      </c>
      <c r="CW8127" s="174">
        <v>5</v>
      </c>
      <c r="CX8127" s="174">
        <v>771.50580000000002</v>
      </c>
    </row>
    <row r="8128" spans="84:102" x14ac:dyDescent="0.25">
      <c r="CF8128" s="3" t="s">
        <v>3073</v>
      </c>
      <c r="CG8128" s="174">
        <v>1216</v>
      </c>
      <c r="CH8128" s="174">
        <v>132092</v>
      </c>
      <c r="CI8128" s="174">
        <v>5</v>
      </c>
      <c r="CJ8128" s="174">
        <v>771.39120000000003</v>
      </c>
      <c r="CK8128" s="174">
        <v>771.39120000000003</v>
      </c>
      <c r="CU8128" s="174">
        <v>1216</v>
      </c>
      <c r="CV8128" s="174">
        <v>132092</v>
      </c>
      <c r="CW8128" s="174">
        <v>5</v>
      </c>
      <c r="CX8128" s="174">
        <v>771.39120000000003</v>
      </c>
    </row>
    <row r="8129" spans="84:102" x14ac:dyDescent="0.25">
      <c r="CF8129" s="3" t="s">
        <v>3073</v>
      </c>
      <c r="CG8129" s="174">
        <v>114209</v>
      </c>
      <c r="CH8129" s="174">
        <v>997</v>
      </c>
      <c r="CI8129" s="174">
        <v>5</v>
      </c>
      <c r="CJ8129" s="174">
        <v>771.22919999999999</v>
      </c>
      <c r="CK8129" s="174">
        <v>771.22919999999999</v>
      </c>
      <c r="CU8129" s="174">
        <v>114209</v>
      </c>
      <c r="CV8129" s="174">
        <v>997</v>
      </c>
      <c r="CW8129" s="174">
        <v>5</v>
      </c>
      <c r="CX8129" s="174">
        <v>771.22919999999999</v>
      </c>
    </row>
    <row r="8130" spans="84:102" x14ac:dyDescent="0.25">
      <c r="CF8130" s="3" t="s">
        <v>3073</v>
      </c>
      <c r="CG8130" s="174">
        <v>237</v>
      </c>
      <c r="CH8130" s="174">
        <v>69341</v>
      </c>
      <c r="CI8130" s="174">
        <v>5</v>
      </c>
      <c r="CJ8130" s="174">
        <v>771.21860000000004</v>
      </c>
      <c r="CK8130" s="174">
        <v>771.21860000000004</v>
      </c>
      <c r="CU8130" s="174">
        <v>237</v>
      </c>
      <c r="CV8130" s="174">
        <v>69341</v>
      </c>
      <c r="CW8130" s="174">
        <v>5</v>
      </c>
      <c r="CX8130" s="174">
        <v>771.21860000000004</v>
      </c>
    </row>
    <row r="8131" spans="84:102" x14ac:dyDescent="0.25">
      <c r="CF8131" s="3" t="s">
        <v>3073</v>
      </c>
      <c r="CG8131" s="174">
        <v>114821</v>
      </c>
      <c r="CH8131" s="174">
        <v>986</v>
      </c>
      <c r="CI8131" s="174">
        <v>5</v>
      </c>
      <c r="CJ8131" s="174">
        <v>771.06600000000003</v>
      </c>
      <c r="CK8131" s="174">
        <v>771.06600000000003</v>
      </c>
      <c r="CU8131" s="174">
        <v>114821</v>
      </c>
      <c r="CV8131" s="174">
        <v>986</v>
      </c>
      <c r="CW8131" s="174">
        <v>5</v>
      </c>
      <c r="CX8131" s="174">
        <v>771.06600000000003</v>
      </c>
    </row>
    <row r="8132" spans="84:102" x14ac:dyDescent="0.25">
      <c r="CF8132" s="3" t="s">
        <v>3073</v>
      </c>
      <c r="CG8132" s="174">
        <v>799</v>
      </c>
      <c r="CH8132" s="174">
        <v>103926</v>
      </c>
      <c r="CI8132" s="174">
        <v>5</v>
      </c>
      <c r="CJ8132" s="174">
        <v>770.98159999999996</v>
      </c>
      <c r="CK8132" s="174">
        <v>770.98159999999996</v>
      </c>
      <c r="CU8132" s="174">
        <v>799</v>
      </c>
      <c r="CV8132" s="174">
        <v>103926</v>
      </c>
      <c r="CW8132" s="174">
        <v>5</v>
      </c>
      <c r="CX8132" s="174">
        <v>770.98159999999996</v>
      </c>
    </row>
    <row r="8133" spans="84:102" x14ac:dyDescent="0.25">
      <c r="CF8133" s="3" t="s">
        <v>3073</v>
      </c>
      <c r="CG8133" s="174">
        <v>3241</v>
      </c>
      <c r="CH8133" s="174">
        <v>159162</v>
      </c>
      <c r="CI8133" s="174">
        <v>5</v>
      </c>
      <c r="CJ8133" s="174">
        <v>770.88480000000004</v>
      </c>
      <c r="CK8133" s="174">
        <v>770.88480000000004</v>
      </c>
      <c r="CU8133" s="174">
        <v>3241</v>
      </c>
      <c r="CV8133" s="174">
        <v>159162</v>
      </c>
      <c r="CW8133" s="174">
        <v>5</v>
      </c>
      <c r="CX8133" s="174">
        <v>770.88480000000004</v>
      </c>
    </row>
    <row r="8134" spans="84:102" x14ac:dyDescent="0.25">
      <c r="CF8134" s="3" t="s">
        <v>3073</v>
      </c>
      <c r="CG8134" s="174">
        <v>228</v>
      </c>
      <c r="CH8134" s="174">
        <v>70855</v>
      </c>
      <c r="CI8134" s="174">
        <v>5</v>
      </c>
      <c r="CJ8134" s="174">
        <v>770.87469999999996</v>
      </c>
      <c r="CK8134" s="174">
        <v>770.87469999999996</v>
      </c>
      <c r="CU8134" s="174">
        <v>228</v>
      </c>
      <c r="CV8134" s="174">
        <v>70855</v>
      </c>
      <c r="CW8134" s="174">
        <v>5</v>
      </c>
      <c r="CX8134" s="174">
        <v>770.87469999999996</v>
      </c>
    </row>
    <row r="8135" spans="84:102" x14ac:dyDescent="0.25">
      <c r="CF8135" s="3" t="s">
        <v>3073</v>
      </c>
      <c r="CG8135" s="174">
        <v>2026</v>
      </c>
      <c r="CH8135" s="174">
        <v>132554</v>
      </c>
      <c r="CI8135" s="174">
        <v>5</v>
      </c>
      <c r="CJ8135" s="174">
        <v>770.78039999999999</v>
      </c>
      <c r="CK8135" s="174">
        <v>770.78039999999999</v>
      </c>
      <c r="CU8135" s="174">
        <v>2026</v>
      </c>
      <c r="CV8135" s="174">
        <v>132554</v>
      </c>
      <c r="CW8135" s="174">
        <v>5</v>
      </c>
      <c r="CX8135" s="174">
        <v>770.78039999999999</v>
      </c>
    </row>
    <row r="8136" spans="84:102" x14ac:dyDescent="0.25">
      <c r="CF8136" s="3" t="s">
        <v>3073</v>
      </c>
      <c r="CG8136" s="174">
        <v>69475</v>
      </c>
      <c r="CH8136" s="174">
        <v>222</v>
      </c>
      <c r="CI8136" s="174">
        <v>5</v>
      </c>
      <c r="CJ8136" s="174">
        <v>770.77809999999999</v>
      </c>
      <c r="CK8136" s="174">
        <v>770.77809999999999</v>
      </c>
      <c r="CU8136" s="174">
        <v>69475</v>
      </c>
      <c r="CV8136" s="174">
        <v>222</v>
      </c>
      <c r="CW8136" s="174">
        <v>5</v>
      </c>
      <c r="CX8136" s="174">
        <v>770.77809999999999</v>
      </c>
    </row>
    <row r="8137" spans="84:102" x14ac:dyDescent="0.25">
      <c r="CF8137" s="3" t="s">
        <v>3073</v>
      </c>
      <c r="CG8137" s="174">
        <v>128719</v>
      </c>
      <c r="CH8137" s="174">
        <v>1242</v>
      </c>
      <c r="CI8137" s="174">
        <v>5</v>
      </c>
      <c r="CJ8137" s="174">
        <v>770.70029999999997</v>
      </c>
      <c r="CK8137" s="174">
        <v>770.70029999999997</v>
      </c>
      <c r="CU8137" s="174">
        <v>128719</v>
      </c>
      <c r="CV8137" s="174">
        <v>1242</v>
      </c>
      <c r="CW8137" s="174">
        <v>5</v>
      </c>
      <c r="CX8137" s="174">
        <v>770.70029999999997</v>
      </c>
    </row>
    <row r="8138" spans="84:102" x14ac:dyDescent="0.25">
      <c r="CF8138" s="3" t="s">
        <v>3073</v>
      </c>
      <c r="CG8138" s="174">
        <v>2801</v>
      </c>
      <c r="CH8138" s="174">
        <v>147872</v>
      </c>
      <c r="CI8138" s="174">
        <v>5</v>
      </c>
      <c r="CJ8138" s="174">
        <v>770.66359999999997</v>
      </c>
      <c r="CK8138" s="174">
        <v>770.66359999999997</v>
      </c>
      <c r="CU8138" s="174">
        <v>2801</v>
      </c>
      <c r="CV8138" s="174">
        <v>147872</v>
      </c>
      <c r="CW8138" s="174">
        <v>5</v>
      </c>
      <c r="CX8138" s="174">
        <v>770.66359999999997</v>
      </c>
    </row>
    <row r="8139" spans="84:102" x14ac:dyDescent="0.25">
      <c r="CF8139" s="3" t="s">
        <v>3073</v>
      </c>
      <c r="CG8139" s="174">
        <v>1195</v>
      </c>
      <c r="CH8139" s="174">
        <v>134125</v>
      </c>
      <c r="CI8139" s="174">
        <v>5</v>
      </c>
      <c r="CJ8139" s="174">
        <v>770.58590000000004</v>
      </c>
      <c r="CK8139" s="174">
        <v>770.58590000000004</v>
      </c>
      <c r="CU8139" s="174">
        <v>1195</v>
      </c>
      <c r="CV8139" s="174">
        <v>134125</v>
      </c>
      <c r="CW8139" s="174">
        <v>5</v>
      </c>
      <c r="CX8139" s="174">
        <v>770.58590000000004</v>
      </c>
    </row>
    <row r="8140" spans="84:102" x14ac:dyDescent="0.25">
      <c r="CF8140" s="3" t="s">
        <v>3073</v>
      </c>
      <c r="CG8140" s="174">
        <v>222</v>
      </c>
      <c r="CH8140" s="174">
        <v>69475</v>
      </c>
      <c r="CI8140" s="174">
        <v>5</v>
      </c>
      <c r="CJ8140" s="174">
        <v>770.43179999999995</v>
      </c>
      <c r="CK8140" s="174">
        <v>770.43179999999995</v>
      </c>
      <c r="CU8140" s="174">
        <v>222</v>
      </c>
      <c r="CV8140" s="174">
        <v>69475</v>
      </c>
      <c r="CW8140" s="174">
        <v>5</v>
      </c>
      <c r="CX8140" s="174">
        <v>770.43179999999995</v>
      </c>
    </row>
    <row r="8141" spans="84:102" x14ac:dyDescent="0.25">
      <c r="CF8141" s="3" t="s">
        <v>3073</v>
      </c>
      <c r="CG8141" s="174">
        <v>3439</v>
      </c>
      <c r="CH8141" s="174">
        <v>180254</v>
      </c>
      <c r="CI8141" s="174">
        <v>5</v>
      </c>
      <c r="CJ8141" s="174">
        <v>770.35310000000004</v>
      </c>
      <c r="CK8141" s="174">
        <v>770.35310000000004</v>
      </c>
      <c r="CU8141" s="174">
        <v>3439</v>
      </c>
      <c r="CV8141" s="174">
        <v>180254</v>
      </c>
      <c r="CW8141" s="174">
        <v>5</v>
      </c>
      <c r="CX8141" s="174">
        <v>770.35310000000004</v>
      </c>
    </row>
    <row r="8142" spans="84:102" x14ac:dyDescent="0.25">
      <c r="CF8142" s="3" t="s">
        <v>3073</v>
      </c>
      <c r="CG8142" s="174">
        <v>1235</v>
      </c>
      <c r="CH8142" s="174">
        <v>126859</v>
      </c>
      <c r="CI8142" s="174">
        <v>5</v>
      </c>
      <c r="CJ8142" s="174">
        <v>770.14840000000004</v>
      </c>
      <c r="CK8142" s="174">
        <v>770.14840000000004</v>
      </c>
      <c r="CU8142" s="174">
        <v>1235</v>
      </c>
      <c r="CV8142" s="174">
        <v>126859</v>
      </c>
      <c r="CW8142" s="174">
        <v>5</v>
      </c>
      <c r="CX8142" s="174">
        <v>770.14840000000004</v>
      </c>
    </row>
    <row r="8143" spans="84:102" x14ac:dyDescent="0.25">
      <c r="CF8143" s="3" t="s">
        <v>3073</v>
      </c>
      <c r="CG8143" s="174">
        <v>71810</v>
      </c>
      <c r="CH8143" s="174">
        <v>281</v>
      </c>
      <c r="CI8143" s="174">
        <v>5</v>
      </c>
      <c r="CJ8143" s="174">
        <v>770.11019999999996</v>
      </c>
      <c r="CK8143" s="174">
        <v>770.11019999999996</v>
      </c>
      <c r="CU8143" s="174">
        <v>71810</v>
      </c>
      <c r="CV8143" s="174">
        <v>281</v>
      </c>
      <c r="CW8143" s="174">
        <v>5</v>
      </c>
      <c r="CX8143" s="174">
        <v>770.11019999999996</v>
      </c>
    </row>
    <row r="8144" spans="84:102" x14ac:dyDescent="0.25">
      <c r="CF8144" s="3" t="s">
        <v>3073</v>
      </c>
      <c r="CG8144" s="174">
        <v>40042</v>
      </c>
      <c r="CH8144" s="174">
        <v>2518</v>
      </c>
      <c r="CI8144" s="174">
        <v>5</v>
      </c>
      <c r="CJ8144" s="174">
        <v>769.96860000000004</v>
      </c>
      <c r="CK8144" s="174">
        <v>769.96860000000004</v>
      </c>
      <c r="CU8144" s="174">
        <v>40042</v>
      </c>
      <c r="CV8144" s="174">
        <v>2518</v>
      </c>
      <c r="CW8144" s="174">
        <v>5</v>
      </c>
      <c r="CX8144" s="174">
        <v>769.96860000000004</v>
      </c>
    </row>
    <row r="8145" spans="84:102" x14ac:dyDescent="0.25">
      <c r="CF8145" s="3" t="s">
        <v>3073</v>
      </c>
      <c r="CG8145" s="174">
        <v>28367</v>
      </c>
      <c r="CH8145" s="174">
        <v>2357</v>
      </c>
      <c r="CI8145" s="174">
        <v>5</v>
      </c>
      <c r="CJ8145" s="174">
        <v>769.95600000000002</v>
      </c>
      <c r="CK8145" s="174">
        <v>769.95600000000002</v>
      </c>
      <c r="CU8145" s="174">
        <v>28367</v>
      </c>
      <c r="CV8145" s="174">
        <v>2357</v>
      </c>
      <c r="CW8145" s="174">
        <v>5</v>
      </c>
      <c r="CX8145" s="174">
        <v>769.95600000000002</v>
      </c>
    </row>
    <row r="8146" spans="84:102" x14ac:dyDescent="0.25">
      <c r="CF8146" s="3" t="s">
        <v>3073</v>
      </c>
      <c r="CG8146" s="174">
        <v>3404</v>
      </c>
      <c r="CH8146" s="174">
        <v>173960</v>
      </c>
      <c r="CI8146" s="174">
        <v>5</v>
      </c>
      <c r="CJ8146" s="174">
        <v>769.93769999999995</v>
      </c>
      <c r="CK8146" s="174">
        <v>769.93769999999995</v>
      </c>
      <c r="CU8146" s="174">
        <v>3404</v>
      </c>
      <c r="CV8146" s="174">
        <v>173960</v>
      </c>
      <c r="CW8146" s="174">
        <v>5</v>
      </c>
      <c r="CX8146" s="174">
        <v>769.93769999999995</v>
      </c>
    </row>
    <row r="8147" spans="84:102" x14ac:dyDescent="0.25">
      <c r="CF8147" s="3" t="s">
        <v>3073</v>
      </c>
      <c r="CG8147" s="174">
        <v>100107</v>
      </c>
      <c r="CH8147" s="174">
        <v>772</v>
      </c>
      <c r="CI8147" s="174">
        <v>5</v>
      </c>
      <c r="CJ8147" s="174">
        <v>769.74940000000004</v>
      </c>
      <c r="CK8147" s="174">
        <v>769.74940000000004</v>
      </c>
      <c r="CU8147" s="174">
        <v>100107</v>
      </c>
      <c r="CV8147" s="174">
        <v>772</v>
      </c>
      <c r="CW8147" s="174">
        <v>5</v>
      </c>
      <c r="CX8147" s="174">
        <v>769.74940000000004</v>
      </c>
    </row>
    <row r="8148" spans="84:102" x14ac:dyDescent="0.25">
      <c r="CF8148" s="3" t="s">
        <v>3073</v>
      </c>
      <c r="CG8148" s="174">
        <v>75985</v>
      </c>
      <c r="CH8148" s="174">
        <v>1624</v>
      </c>
      <c r="CI8148" s="174">
        <v>5</v>
      </c>
      <c r="CJ8148" s="174">
        <v>769.73929999999996</v>
      </c>
      <c r="CK8148" s="174">
        <v>769.73929999999996</v>
      </c>
      <c r="CU8148" s="174">
        <v>75985</v>
      </c>
      <c r="CV8148" s="174">
        <v>1624</v>
      </c>
      <c r="CW8148" s="174">
        <v>5</v>
      </c>
      <c r="CX8148" s="174">
        <v>769.73929999999996</v>
      </c>
    </row>
    <row r="8149" spans="84:102" x14ac:dyDescent="0.25">
      <c r="CF8149" s="3" t="s">
        <v>3073</v>
      </c>
      <c r="CG8149" s="174">
        <v>146166</v>
      </c>
      <c r="CH8149" s="174">
        <v>1154</v>
      </c>
      <c r="CI8149" s="174">
        <v>5</v>
      </c>
      <c r="CJ8149" s="174">
        <v>769.51750000000004</v>
      </c>
      <c r="CK8149" s="174">
        <v>769.51750000000004</v>
      </c>
      <c r="CU8149" s="174">
        <v>146166</v>
      </c>
      <c r="CV8149" s="174">
        <v>1154</v>
      </c>
      <c r="CW8149" s="174">
        <v>5</v>
      </c>
      <c r="CX8149" s="174">
        <v>769.51750000000004</v>
      </c>
    </row>
    <row r="8150" spans="84:102" x14ac:dyDescent="0.25">
      <c r="CF8150" s="3" t="s">
        <v>3073</v>
      </c>
      <c r="CG8150" s="174">
        <v>21641</v>
      </c>
      <c r="CH8150" s="174">
        <v>2282</v>
      </c>
      <c r="CI8150" s="174">
        <v>5</v>
      </c>
      <c r="CJ8150" s="174">
        <v>769.4384</v>
      </c>
      <c r="CK8150" s="174">
        <v>769.4384</v>
      </c>
      <c r="CU8150" s="174">
        <v>21641</v>
      </c>
      <c r="CV8150" s="174">
        <v>2282</v>
      </c>
      <c r="CW8150" s="174">
        <v>5</v>
      </c>
      <c r="CX8150" s="174">
        <v>769.4384</v>
      </c>
    </row>
    <row r="8151" spans="84:102" x14ac:dyDescent="0.25">
      <c r="CF8151" s="3" t="s">
        <v>3073</v>
      </c>
      <c r="CG8151" s="174">
        <v>226</v>
      </c>
      <c r="CH8151" s="174">
        <v>71061</v>
      </c>
      <c r="CI8151" s="174">
        <v>5</v>
      </c>
      <c r="CJ8151" s="174">
        <v>769.37390000000005</v>
      </c>
      <c r="CK8151" s="174">
        <v>769.37390000000005</v>
      </c>
      <c r="CU8151" s="174">
        <v>226</v>
      </c>
      <c r="CV8151" s="174">
        <v>71061</v>
      </c>
      <c r="CW8151" s="174">
        <v>5</v>
      </c>
      <c r="CX8151" s="174">
        <v>769.37390000000005</v>
      </c>
    </row>
    <row r="8152" spans="84:102" x14ac:dyDescent="0.25">
      <c r="CF8152" s="3" t="s">
        <v>3073</v>
      </c>
      <c r="CG8152" s="174">
        <v>1403</v>
      </c>
      <c r="CH8152" s="174">
        <v>108243</v>
      </c>
      <c r="CI8152" s="174">
        <v>5</v>
      </c>
      <c r="CJ8152" s="174">
        <v>769.16780000000006</v>
      </c>
      <c r="CK8152" s="174">
        <v>769.16780000000006</v>
      </c>
      <c r="CU8152" s="174">
        <v>1403</v>
      </c>
      <c r="CV8152" s="174">
        <v>108243</v>
      </c>
      <c r="CW8152" s="174">
        <v>5</v>
      </c>
      <c r="CX8152" s="174">
        <v>769.16780000000006</v>
      </c>
    </row>
    <row r="8153" spans="84:102" x14ac:dyDescent="0.25">
      <c r="CF8153" s="3" t="s">
        <v>3073</v>
      </c>
      <c r="CG8153" s="174">
        <v>112143</v>
      </c>
      <c r="CH8153" s="174">
        <v>3670</v>
      </c>
      <c r="CI8153" s="174">
        <v>5</v>
      </c>
      <c r="CJ8153" s="174">
        <v>769.15300000000002</v>
      </c>
      <c r="CK8153" s="174">
        <v>769.15300000000002</v>
      </c>
      <c r="CU8153" s="174">
        <v>112143</v>
      </c>
      <c r="CV8153" s="174">
        <v>3670</v>
      </c>
      <c r="CW8153" s="174">
        <v>5</v>
      </c>
      <c r="CX8153" s="174">
        <v>769.15300000000002</v>
      </c>
    </row>
    <row r="8154" spans="84:102" x14ac:dyDescent="0.25">
      <c r="CF8154" s="3" t="s">
        <v>3073</v>
      </c>
      <c r="CG8154" s="174">
        <v>110644</v>
      </c>
      <c r="CH8154" s="174">
        <v>897</v>
      </c>
      <c r="CI8154" s="174">
        <v>5</v>
      </c>
      <c r="CJ8154" s="174">
        <v>768.80499999999995</v>
      </c>
      <c r="CK8154" s="174">
        <v>768.80499999999995</v>
      </c>
      <c r="CU8154" s="174">
        <v>110644</v>
      </c>
      <c r="CV8154" s="174">
        <v>897</v>
      </c>
      <c r="CW8154" s="174">
        <v>5</v>
      </c>
      <c r="CX8154" s="174">
        <v>768.80499999999995</v>
      </c>
    </row>
    <row r="8155" spans="84:102" x14ac:dyDescent="0.25">
      <c r="CF8155" s="3" t="s">
        <v>3073</v>
      </c>
      <c r="CG8155" s="174">
        <v>159463</v>
      </c>
      <c r="CH8155" s="174">
        <v>3294</v>
      </c>
      <c r="CI8155" s="174">
        <v>5</v>
      </c>
      <c r="CJ8155" s="174">
        <v>768.70830000000001</v>
      </c>
      <c r="CK8155" s="174">
        <v>768.70830000000001</v>
      </c>
      <c r="CU8155" s="174">
        <v>159463</v>
      </c>
      <c r="CV8155" s="174">
        <v>3294</v>
      </c>
      <c r="CW8155" s="174">
        <v>5</v>
      </c>
      <c r="CX8155" s="174">
        <v>768.70830000000001</v>
      </c>
    </row>
    <row r="8156" spans="84:102" x14ac:dyDescent="0.25">
      <c r="CF8156" s="3" t="s">
        <v>3073</v>
      </c>
      <c r="CG8156" s="174">
        <v>136</v>
      </c>
      <c r="CH8156" s="174">
        <v>67110</v>
      </c>
      <c r="CI8156" s="174">
        <v>5</v>
      </c>
      <c r="CJ8156" s="174">
        <v>767.90359999999998</v>
      </c>
      <c r="CK8156" s="174">
        <v>767.90359999999998</v>
      </c>
      <c r="CU8156" s="174">
        <v>136</v>
      </c>
      <c r="CV8156" s="174">
        <v>67110</v>
      </c>
      <c r="CW8156" s="174">
        <v>5</v>
      </c>
      <c r="CX8156" s="174">
        <v>767.90359999999998</v>
      </c>
    </row>
    <row r="8157" spans="84:102" x14ac:dyDescent="0.25">
      <c r="CF8157" s="3" t="s">
        <v>3073</v>
      </c>
      <c r="CG8157" s="174">
        <v>1745</v>
      </c>
      <c r="CH8157" s="174">
        <v>62476</v>
      </c>
      <c r="CI8157" s="174">
        <v>5</v>
      </c>
      <c r="CJ8157" s="174">
        <v>767.83979999999997</v>
      </c>
      <c r="CK8157" s="174">
        <v>767.83979999999997</v>
      </c>
      <c r="CU8157" s="174">
        <v>1745</v>
      </c>
      <c r="CV8157" s="174">
        <v>62476</v>
      </c>
      <c r="CW8157" s="174">
        <v>5</v>
      </c>
      <c r="CX8157" s="174">
        <v>767.83979999999997</v>
      </c>
    </row>
    <row r="8158" spans="84:102" x14ac:dyDescent="0.25">
      <c r="CF8158" s="3" t="s">
        <v>3073</v>
      </c>
      <c r="CG8158" s="174">
        <v>1032</v>
      </c>
      <c r="CH8158" s="174">
        <v>120224</v>
      </c>
      <c r="CI8158" s="174">
        <v>5</v>
      </c>
      <c r="CJ8158" s="174">
        <v>767.75630000000001</v>
      </c>
      <c r="CK8158" s="174">
        <v>767.75630000000001</v>
      </c>
      <c r="CU8158" s="174">
        <v>1032</v>
      </c>
      <c r="CV8158" s="174">
        <v>120224</v>
      </c>
      <c r="CW8158" s="174">
        <v>5</v>
      </c>
      <c r="CX8158" s="174">
        <v>767.75630000000001</v>
      </c>
    </row>
    <row r="8159" spans="84:102" x14ac:dyDescent="0.25">
      <c r="CF8159" s="3" t="s">
        <v>3073</v>
      </c>
      <c r="CG8159" s="174">
        <v>107201</v>
      </c>
      <c r="CH8159" s="174">
        <v>841</v>
      </c>
      <c r="CI8159" s="174">
        <v>5</v>
      </c>
      <c r="CJ8159" s="174">
        <v>767.70920000000001</v>
      </c>
      <c r="CK8159" s="174">
        <v>767.70920000000001</v>
      </c>
      <c r="CU8159" s="174">
        <v>107201</v>
      </c>
      <c r="CV8159" s="174">
        <v>841</v>
      </c>
      <c r="CW8159" s="174">
        <v>5</v>
      </c>
      <c r="CX8159" s="174">
        <v>767.70920000000001</v>
      </c>
    </row>
    <row r="8160" spans="84:102" x14ac:dyDescent="0.25">
      <c r="CF8160" s="3" t="s">
        <v>3073</v>
      </c>
      <c r="CG8160" s="174">
        <v>2161</v>
      </c>
      <c r="CH8160" s="174">
        <v>14849</v>
      </c>
      <c r="CI8160" s="174">
        <v>5</v>
      </c>
      <c r="CJ8160" s="174">
        <v>767.6902</v>
      </c>
      <c r="CK8160" s="174">
        <v>767.6902</v>
      </c>
      <c r="CU8160" s="174">
        <v>2161</v>
      </c>
      <c r="CV8160" s="174">
        <v>14849</v>
      </c>
      <c r="CW8160" s="174">
        <v>5</v>
      </c>
      <c r="CX8160" s="174">
        <v>767.6902</v>
      </c>
    </row>
    <row r="8161" spans="84:102" x14ac:dyDescent="0.25">
      <c r="CF8161" s="3" t="s">
        <v>3073</v>
      </c>
      <c r="CG8161" s="174">
        <v>47867</v>
      </c>
      <c r="CH8161" s="174">
        <v>2642</v>
      </c>
      <c r="CI8161" s="174">
        <v>5</v>
      </c>
      <c r="CJ8161" s="174">
        <v>767.67190000000005</v>
      </c>
      <c r="CK8161" s="174">
        <v>767.67190000000005</v>
      </c>
      <c r="CU8161" s="174">
        <v>47867</v>
      </c>
      <c r="CV8161" s="174">
        <v>2642</v>
      </c>
      <c r="CW8161" s="174">
        <v>5</v>
      </c>
      <c r="CX8161" s="174">
        <v>767.67190000000005</v>
      </c>
    </row>
    <row r="8162" spans="84:102" x14ac:dyDescent="0.25">
      <c r="CF8162" s="3" t="s">
        <v>3073</v>
      </c>
      <c r="CG8162" s="174">
        <v>2995</v>
      </c>
      <c r="CH8162" s="174">
        <v>159342</v>
      </c>
      <c r="CI8162" s="174">
        <v>5</v>
      </c>
      <c r="CJ8162" s="174">
        <v>767.46220000000005</v>
      </c>
      <c r="CK8162" s="174">
        <v>767.46220000000005</v>
      </c>
      <c r="CU8162" s="174">
        <v>2995</v>
      </c>
      <c r="CV8162" s="174">
        <v>159342</v>
      </c>
      <c r="CW8162" s="174">
        <v>5</v>
      </c>
      <c r="CX8162" s="174">
        <v>767.46220000000005</v>
      </c>
    </row>
    <row r="8163" spans="84:102" x14ac:dyDescent="0.25">
      <c r="CF8163" s="3" t="s">
        <v>3073</v>
      </c>
      <c r="CG8163" s="174">
        <v>158262</v>
      </c>
      <c r="CH8163" s="174">
        <v>3231</v>
      </c>
      <c r="CI8163" s="174">
        <v>5</v>
      </c>
      <c r="CJ8163" s="174">
        <v>767.27030000000002</v>
      </c>
      <c r="CK8163" s="174">
        <v>767.27030000000002</v>
      </c>
      <c r="CU8163" s="174">
        <v>158262</v>
      </c>
      <c r="CV8163" s="174">
        <v>3231</v>
      </c>
      <c r="CW8163" s="174">
        <v>5</v>
      </c>
      <c r="CX8163" s="174">
        <v>767.27030000000002</v>
      </c>
    </row>
    <row r="8164" spans="84:102" x14ac:dyDescent="0.25">
      <c r="CF8164" s="3" t="s">
        <v>3073</v>
      </c>
      <c r="CG8164" s="174">
        <v>1725</v>
      </c>
      <c r="CH8164" s="174">
        <v>59759</v>
      </c>
      <c r="CI8164" s="174">
        <v>5</v>
      </c>
      <c r="CJ8164" s="174">
        <v>767.2364</v>
      </c>
      <c r="CK8164" s="174">
        <v>767.2364</v>
      </c>
      <c r="CU8164" s="174">
        <v>1725</v>
      </c>
      <c r="CV8164" s="174">
        <v>59759</v>
      </c>
      <c r="CW8164" s="174">
        <v>5</v>
      </c>
      <c r="CX8164" s="174">
        <v>767.2364</v>
      </c>
    </row>
    <row r="8165" spans="84:102" x14ac:dyDescent="0.25">
      <c r="CF8165" s="3" t="s">
        <v>3073</v>
      </c>
      <c r="CG8165" s="174">
        <v>93</v>
      </c>
      <c r="CH8165" s="174">
        <v>65239</v>
      </c>
      <c r="CI8165" s="174">
        <v>5</v>
      </c>
      <c r="CJ8165" s="174">
        <v>767.23080000000004</v>
      </c>
      <c r="CK8165" s="174">
        <v>767.23080000000004</v>
      </c>
      <c r="CU8165" s="174">
        <v>93</v>
      </c>
      <c r="CV8165" s="174">
        <v>65239</v>
      </c>
      <c r="CW8165" s="174">
        <v>5</v>
      </c>
      <c r="CX8165" s="174">
        <v>767.23080000000004</v>
      </c>
    </row>
    <row r="8166" spans="84:102" x14ac:dyDescent="0.25">
      <c r="CF8166" s="3" t="s">
        <v>3073</v>
      </c>
      <c r="CG8166" s="174">
        <v>61863</v>
      </c>
      <c r="CH8166" s="174">
        <v>1904</v>
      </c>
      <c r="CI8166" s="174">
        <v>5</v>
      </c>
      <c r="CJ8166" s="174">
        <v>767.10889999999995</v>
      </c>
      <c r="CK8166" s="174">
        <v>767.10889999999995</v>
      </c>
      <c r="CU8166" s="174">
        <v>61863</v>
      </c>
      <c r="CV8166" s="174">
        <v>1904</v>
      </c>
      <c r="CW8166" s="174">
        <v>5</v>
      </c>
      <c r="CX8166" s="174">
        <v>767.10889999999995</v>
      </c>
    </row>
    <row r="8167" spans="84:102" x14ac:dyDescent="0.25">
      <c r="CF8167" s="3" t="s">
        <v>3073</v>
      </c>
      <c r="CG8167" s="174">
        <v>95</v>
      </c>
      <c r="CH8167" s="174">
        <v>66100</v>
      </c>
      <c r="CI8167" s="174">
        <v>5</v>
      </c>
      <c r="CJ8167" s="174">
        <v>767.01700000000005</v>
      </c>
      <c r="CK8167" s="174">
        <v>767.01700000000005</v>
      </c>
      <c r="CU8167" s="174">
        <v>95</v>
      </c>
      <c r="CV8167" s="174">
        <v>66100</v>
      </c>
      <c r="CW8167" s="174">
        <v>5</v>
      </c>
      <c r="CX8167" s="174">
        <v>767.01700000000005</v>
      </c>
    </row>
    <row r="8168" spans="84:102" x14ac:dyDescent="0.25">
      <c r="CF8168" s="3" t="s">
        <v>3073</v>
      </c>
      <c r="CG8168" s="174">
        <v>158072</v>
      </c>
      <c r="CH8168" s="174">
        <v>3252</v>
      </c>
      <c r="CI8168" s="174">
        <v>5</v>
      </c>
      <c r="CJ8168" s="174">
        <v>766.9683</v>
      </c>
      <c r="CK8168" s="174">
        <v>766.9683</v>
      </c>
      <c r="CU8168" s="174">
        <v>158072</v>
      </c>
      <c r="CV8168" s="174">
        <v>3252</v>
      </c>
      <c r="CW8168" s="174">
        <v>5</v>
      </c>
      <c r="CX8168" s="174">
        <v>766.9683</v>
      </c>
    </row>
    <row r="8169" spans="84:102" x14ac:dyDescent="0.25">
      <c r="CF8169" s="3" t="s">
        <v>3073</v>
      </c>
      <c r="CG8169" s="174">
        <v>173960</v>
      </c>
      <c r="CH8169" s="174">
        <v>3404</v>
      </c>
      <c r="CI8169" s="174">
        <v>5</v>
      </c>
      <c r="CJ8169" s="174">
        <v>766.90189999999996</v>
      </c>
      <c r="CK8169" s="174">
        <v>766.90189999999996</v>
      </c>
      <c r="CU8169" s="174">
        <v>173960</v>
      </c>
      <c r="CV8169" s="174">
        <v>3404</v>
      </c>
      <c r="CW8169" s="174">
        <v>5</v>
      </c>
      <c r="CX8169" s="174">
        <v>766.90189999999996</v>
      </c>
    </row>
    <row r="8170" spans="84:102" x14ac:dyDescent="0.25">
      <c r="CF8170" s="3" t="s">
        <v>3073</v>
      </c>
      <c r="CG8170" s="174">
        <v>120889</v>
      </c>
      <c r="CH8170" s="174">
        <v>1034</v>
      </c>
      <c r="CI8170" s="174">
        <v>5</v>
      </c>
      <c r="CJ8170" s="174">
        <v>766.57640000000004</v>
      </c>
      <c r="CK8170" s="174">
        <v>766.57640000000004</v>
      </c>
      <c r="CU8170" s="174">
        <v>120889</v>
      </c>
      <c r="CV8170" s="174">
        <v>1034</v>
      </c>
      <c r="CW8170" s="174">
        <v>5</v>
      </c>
      <c r="CX8170" s="174">
        <v>766.57640000000004</v>
      </c>
    </row>
    <row r="8171" spans="84:102" x14ac:dyDescent="0.25">
      <c r="CF8171" s="3" t="s">
        <v>3073</v>
      </c>
      <c r="CG8171" s="174">
        <v>105785</v>
      </c>
      <c r="CH8171" s="174">
        <v>3658</v>
      </c>
      <c r="CI8171" s="174">
        <v>5</v>
      </c>
      <c r="CJ8171" s="174">
        <v>766.5231</v>
      </c>
      <c r="CK8171" s="174">
        <v>766.5231</v>
      </c>
      <c r="CU8171" s="174">
        <v>105785</v>
      </c>
      <c r="CV8171" s="174">
        <v>3658</v>
      </c>
      <c r="CW8171" s="174">
        <v>5</v>
      </c>
      <c r="CX8171" s="174">
        <v>766.5231</v>
      </c>
    </row>
    <row r="8172" spans="84:102" x14ac:dyDescent="0.25">
      <c r="CF8172" s="3" t="s">
        <v>3073</v>
      </c>
      <c r="CG8172" s="174">
        <v>84040</v>
      </c>
      <c r="CH8172" s="174">
        <v>550</v>
      </c>
      <c r="CI8172" s="174">
        <v>5</v>
      </c>
      <c r="CJ8172" s="174">
        <v>766.52059999999994</v>
      </c>
      <c r="CK8172" s="174">
        <v>766.52059999999994</v>
      </c>
      <c r="CU8172" s="174">
        <v>84040</v>
      </c>
      <c r="CV8172" s="174">
        <v>550</v>
      </c>
      <c r="CW8172" s="174">
        <v>5</v>
      </c>
      <c r="CX8172" s="174">
        <v>766.52059999999994</v>
      </c>
    </row>
    <row r="8173" spans="84:102" x14ac:dyDescent="0.25">
      <c r="CF8173" s="3" t="s">
        <v>3073</v>
      </c>
      <c r="CG8173" s="174">
        <v>135631</v>
      </c>
      <c r="CH8173" s="174">
        <v>1091</v>
      </c>
      <c r="CI8173" s="174">
        <v>5</v>
      </c>
      <c r="CJ8173" s="174">
        <v>766.16330000000005</v>
      </c>
      <c r="CK8173" s="174">
        <v>766.16330000000005</v>
      </c>
      <c r="CU8173" s="174">
        <v>135631</v>
      </c>
      <c r="CV8173" s="174">
        <v>1091</v>
      </c>
      <c r="CW8173" s="174">
        <v>5</v>
      </c>
      <c r="CX8173" s="174">
        <v>766.16330000000005</v>
      </c>
    </row>
    <row r="8174" spans="84:102" x14ac:dyDescent="0.25">
      <c r="CF8174" s="3" t="s">
        <v>3073</v>
      </c>
      <c r="CG8174" s="174">
        <v>91491</v>
      </c>
      <c r="CH8174" s="174">
        <v>3603</v>
      </c>
      <c r="CI8174" s="174">
        <v>5</v>
      </c>
      <c r="CJ8174" s="174">
        <v>766.1277</v>
      </c>
      <c r="CK8174" s="174">
        <v>766.1277</v>
      </c>
      <c r="CU8174" s="174">
        <v>91491</v>
      </c>
      <c r="CV8174" s="174">
        <v>3603</v>
      </c>
      <c r="CW8174" s="174">
        <v>5</v>
      </c>
      <c r="CX8174" s="174">
        <v>766.1277</v>
      </c>
    </row>
    <row r="8175" spans="84:102" x14ac:dyDescent="0.25">
      <c r="CF8175" s="3" t="s">
        <v>3073</v>
      </c>
      <c r="CG8175" s="174">
        <v>516</v>
      </c>
      <c r="CH8175" s="174">
        <v>84872</v>
      </c>
      <c r="CI8175" s="174">
        <v>5</v>
      </c>
      <c r="CJ8175" s="174">
        <v>766.10619999999994</v>
      </c>
      <c r="CK8175" s="174">
        <v>766.10619999999994</v>
      </c>
      <c r="CU8175" s="174">
        <v>516</v>
      </c>
      <c r="CV8175" s="174">
        <v>84872</v>
      </c>
      <c r="CW8175" s="174">
        <v>5</v>
      </c>
      <c r="CX8175" s="174">
        <v>766.10619999999994</v>
      </c>
    </row>
    <row r="8176" spans="84:102" x14ac:dyDescent="0.25">
      <c r="CF8176" s="3" t="s">
        <v>3073</v>
      </c>
      <c r="CG8176" s="174">
        <v>159043</v>
      </c>
      <c r="CH8176" s="174">
        <v>2690</v>
      </c>
      <c r="CI8176" s="174">
        <v>5</v>
      </c>
      <c r="CJ8176" s="174">
        <v>766.10299999999995</v>
      </c>
      <c r="CK8176" s="174">
        <v>766.10299999999995</v>
      </c>
      <c r="CU8176" s="174">
        <v>159043</v>
      </c>
      <c r="CV8176" s="174">
        <v>2690</v>
      </c>
      <c r="CW8176" s="174">
        <v>5</v>
      </c>
      <c r="CX8176" s="174">
        <v>766.10299999999995</v>
      </c>
    </row>
    <row r="8177" spans="84:102" x14ac:dyDescent="0.25">
      <c r="CF8177" s="3" t="s">
        <v>3073</v>
      </c>
      <c r="CG8177" s="174">
        <v>825</v>
      </c>
      <c r="CH8177" s="174">
        <v>104066</v>
      </c>
      <c r="CI8177" s="174">
        <v>5</v>
      </c>
      <c r="CJ8177" s="174">
        <v>766.09159999999997</v>
      </c>
      <c r="CK8177" s="174">
        <v>766.09159999999997</v>
      </c>
      <c r="CU8177" s="174">
        <v>825</v>
      </c>
      <c r="CV8177" s="174">
        <v>104066</v>
      </c>
      <c r="CW8177" s="174">
        <v>5</v>
      </c>
      <c r="CX8177" s="174">
        <v>766.09159999999997</v>
      </c>
    </row>
    <row r="8178" spans="84:102" x14ac:dyDescent="0.25">
      <c r="CF8178" s="3" t="s">
        <v>3073</v>
      </c>
      <c r="CG8178" s="174">
        <v>834</v>
      </c>
      <c r="CH8178" s="174">
        <v>105503</v>
      </c>
      <c r="CI8178" s="174">
        <v>5</v>
      </c>
      <c r="CJ8178" s="174">
        <v>766.02120000000002</v>
      </c>
      <c r="CK8178" s="174">
        <v>766.02120000000002</v>
      </c>
      <c r="CU8178" s="174">
        <v>834</v>
      </c>
      <c r="CV8178" s="174">
        <v>105503</v>
      </c>
      <c r="CW8178" s="174">
        <v>5</v>
      </c>
      <c r="CX8178" s="174">
        <v>766.02120000000002</v>
      </c>
    </row>
    <row r="8179" spans="84:102" x14ac:dyDescent="0.25">
      <c r="CF8179" s="3" t="s">
        <v>3073</v>
      </c>
      <c r="CG8179" s="174">
        <v>2690</v>
      </c>
      <c r="CH8179" s="174">
        <v>159043</v>
      </c>
      <c r="CI8179" s="174">
        <v>5</v>
      </c>
      <c r="CJ8179" s="174">
        <v>766.01409999999998</v>
      </c>
      <c r="CK8179" s="174">
        <v>766.01409999999998</v>
      </c>
      <c r="CU8179" s="174">
        <v>2690</v>
      </c>
      <c r="CV8179" s="174">
        <v>159043</v>
      </c>
      <c r="CW8179" s="174">
        <v>5</v>
      </c>
      <c r="CX8179" s="174">
        <v>766.01409999999998</v>
      </c>
    </row>
    <row r="8180" spans="84:102" x14ac:dyDescent="0.25">
      <c r="CF8180" s="3" t="s">
        <v>3073</v>
      </c>
      <c r="CG8180" s="174">
        <v>125625</v>
      </c>
      <c r="CH8180" s="174">
        <v>1065</v>
      </c>
      <c r="CI8180" s="174">
        <v>5</v>
      </c>
      <c r="CJ8180" s="174">
        <v>765.73209999999995</v>
      </c>
      <c r="CK8180" s="174">
        <v>765.73209999999995</v>
      </c>
      <c r="CU8180" s="174">
        <v>125625</v>
      </c>
      <c r="CV8180" s="174">
        <v>1065</v>
      </c>
      <c r="CW8180" s="174">
        <v>5</v>
      </c>
      <c r="CX8180" s="174">
        <v>765.73209999999995</v>
      </c>
    </row>
    <row r="8181" spans="84:102" x14ac:dyDescent="0.25">
      <c r="CF8181" s="3" t="s">
        <v>3073</v>
      </c>
      <c r="CG8181" s="174">
        <v>10633</v>
      </c>
      <c r="CH8181" s="174">
        <v>2147</v>
      </c>
      <c r="CI8181" s="174">
        <v>5</v>
      </c>
      <c r="CJ8181" s="174">
        <v>765.72080000000005</v>
      </c>
      <c r="CK8181" s="174">
        <v>765.72080000000005</v>
      </c>
      <c r="CU8181" s="174">
        <v>10633</v>
      </c>
      <c r="CV8181" s="174">
        <v>2147</v>
      </c>
      <c r="CW8181" s="174">
        <v>5</v>
      </c>
      <c r="CX8181" s="174">
        <v>765.72080000000005</v>
      </c>
    </row>
    <row r="8182" spans="84:102" x14ac:dyDescent="0.25">
      <c r="CF8182" s="3" t="s">
        <v>3073</v>
      </c>
      <c r="CG8182" s="174">
        <v>3670</v>
      </c>
      <c r="CH8182" s="174">
        <v>112143</v>
      </c>
      <c r="CI8182" s="174">
        <v>5</v>
      </c>
      <c r="CJ8182" s="174">
        <v>765.35990000000004</v>
      </c>
      <c r="CK8182" s="174">
        <v>765.35990000000004</v>
      </c>
      <c r="CU8182" s="174">
        <v>3670</v>
      </c>
      <c r="CV8182" s="174">
        <v>112143</v>
      </c>
      <c r="CW8182" s="174">
        <v>5</v>
      </c>
      <c r="CX8182" s="174">
        <v>765.35990000000004</v>
      </c>
    </row>
    <row r="8183" spans="84:102" x14ac:dyDescent="0.25">
      <c r="CF8183" s="3" t="s">
        <v>3073</v>
      </c>
      <c r="CG8183" s="174">
        <v>2306</v>
      </c>
      <c r="CH8183" s="174">
        <v>24302</v>
      </c>
      <c r="CI8183" s="174">
        <v>5</v>
      </c>
      <c r="CJ8183" s="174">
        <v>765.18730000000005</v>
      </c>
      <c r="CK8183" s="174">
        <v>765.18730000000005</v>
      </c>
      <c r="CU8183" s="174">
        <v>2306</v>
      </c>
      <c r="CV8183" s="174">
        <v>24302</v>
      </c>
      <c r="CW8183" s="174">
        <v>5</v>
      </c>
      <c r="CX8183" s="174">
        <v>765.18730000000005</v>
      </c>
    </row>
    <row r="8184" spans="84:102" x14ac:dyDescent="0.25">
      <c r="CF8184" s="3" t="s">
        <v>3073</v>
      </c>
      <c r="CG8184" s="174">
        <v>101158</v>
      </c>
      <c r="CH8184" s="174">
        <v>1453</v>
      </c>
      <c r="CI8184" s="174">
        <v>5</v>
      </c>
      <c r="CJ8184" s="174">
        <v>765.04409999999996</v>
      </c>
      <c r="CK8184" s="174">
        <v>765.04409999999996</v>
      </c>
      <c r="CU8184" s="174">
        <v>101158</v>
      </c>
      <c r="CV8184" s="174">
        <v>1453</v>
      </c>
      <c r="CW8184" s="174">
        <v>5</v>
      </c>
      <c r="CX8184" s="174">
        <v>765.04409999999996</v>
      </c>
    </row>
    <row r="8185" spans="84:102" x14ac:dyDescent="0.25">
      <c r="CF8185" s="3" t="s">
        <v>3073</v>
      </c>
      <c r="CG8185" s="174">
        <v>61052</v>
      </c>
      <c r="CH8185" s="174">
        <v>12</v>
      </c>
      <c r="CI8185" s="174">
        <v>5</v>
      </c>
      <c r="CJ8185" s="174">
        <v>764.93100000000004</v>
      </c>
      <c r="CK8185" s="174">
        <v>764.93100000000004</v>
      </c>
      <c r="CU8185" s="174">
        <v>61052</v>
      </c>
      <c r="CV8185" s="174">
        <v>12</v>
      </c>
      <c r="CW8185" s="174">
        <v>5</v>
      </c>
      <c r="CX8185" s="174">
        <v>764.93100000000004</v>
      </c>
    </row>
    <row r="8186" spans="84:102" x14ac:dyDescent="0.25">
      <c r="CF8186" s="3" t="s">
        <v>3073</v>
      </c>
      <c r="CG8186" s="174">
        <v>2833</v>
      </c>
      <c r="CH8186" s="174">
        <v>150806</v>
      </c>
      <c r="CI8186" s="174">
        <v>5</v>
      </c>
      <c r="CJ8186" s="174">
        <v>764.87170000000003</v>
      </c>
      <c r="CK8186" s="174">
        <v>764.87170000000003</v>
      </c>
      <c r="CU8186" s="174">
        <v>2833</v>
      </c>
      <c r="CV8186" s="174">
        <v>150806</v>
      </c>
      <c r="CW8186" s="174">
        <v>5</v>
      </c>
      <c r="CX8186" s="174">
        <v>764.87170000000003</v>
      </c>
    </row>
    <row r="8187" spans="84:102" x14ac:dyDescent="0.25">
      <c r="CF8187" s="3" t="s">
        <v>3073</v>
      </c>
      <c r="CG8187" s="174">
        <v>69332</v>
      </c>
      <c r="CH8187" s="174">
        <v>163</v>
      </c>
      <c r="CI8187" s="174">
        <v>5</v>
      </c>
      <c r="CJ8187" s="174">
        <v>764.85969999999998</v>
      </c>
      <c r="CK8187" s="174">
        <v>764.85969999999998</v>
      </c>
      <c r="CU8187" s="174">
        <v>69332</v>
      </c>
      <c r="CV8187" s="174">
        <v>163</v>
      </c>
      <c r="CW8187" s="174">
        <v>5</v>
      </c>
      <c r="CX8187" s="174">
        <v>764.85969999999998</v>
      </c>
    </row>
    <row r="8188" spans="84:102" x14ac:dyDescent="0.25">
      <c r="CF8188" s="3" t="s">
        <v>3073</v>
      </c>
      <c r="CG8188" s="174">
        <v>67110</v>
      </c>
      <c r="CH8188" s="174">
        <v>136</v>
      </c>
      <c r="CI8188" s="174">
        <v>5</v>
      </c>
      <c r="CJ8188" s="174">
        <v>764.69090000000006</v>
      </c>
      <c r="CK8188" s="174">
        <v>764.69090000000006</v>
      </c>
      <c r="CU8188" s="174">
        <v>67110</v>
      </c>
      <c r="CV8188" s="174">
        <v>136</v>
      </c>
      <c r="CW8188" s="174">
        <v>5</v>
      </c>
      <c r="CX8188" s="174">
        <v>764.69090000000006</v>
      </c>
    </row>
    <row r="8189" spans="84:102" x14ac:dyDescent="0.25">
      <c r="CF8189" s="3" t="s">
        <v>3073</v>
      </c>
      <c r="CG8189" s="174">
        <v>66381</v>
      </c>
      <c r="CH8189" s="174">
        <v>133</v>
      </c>
      <c r="CI8189" s="174">
        <v>5</v>
      </c>
      <c r="CJ8189" s="174">
        <v>764.68340000000001</v>
      </c>
      <c r="CK8189" s="174">
        <v>764.68340000000001</v>
      </c>
      <c r="CU8189" s="174">
        <v>66381</v>
      </c>
      <c r="CV8189" s="174">
        <v>133</v>
      </c>
      <c r="CW8189" s="174">
        <v>5</v>
      </c>
      <c r="CX8189" s="174">
        <v>764.68340000000001</v>
      </c>
    </row>
    <row r="8190" spans="84:102" x14ac:dyDescent="0.25">
      <c r="CF8190" s="3" t="s">
        <v>3073</v>
      </c>
      <c r="CG8190" s="174">
        <v>902</v>
      </c>
      <c r="CH8190" s="174">
        <v>110069</v>
      </c>
      <c r="CI8190" s="174">
        <v>5</v>
      </c>
      <c r="CJ8190" s="174">
        <v>764.64200000000005</v>
      </c>
      <c r="CK8190" s="174">
        <v>764.64200000000005</v>
      </c>
      <c r="CU8190" s="174">
        <v>902</v>
      </c>
      <c r="CV8190" s="174">
        <v>110069</v>
      </c>
      <c r="CW8190" s="174">
        <v>5</v>
      </c>
      <c r="CX8190" s="174">
        <v>764.64200000000005</v>
      </c>
    </row>
    <row r="8191" spans="84:102" x14ac:dyDescent="0.25">
      <c r="CF8191" s="3" t="s">
        <v>3073</v>
      </c>
      <c r="CG8191" s="174">
        <v>54594</v>
      </c>
      <c r="CH8191" s="174">
        <v>3489</v>
      </c>
      <c r="CI8191" s="174">
        <v>5</v>
      </c>
      <c r="CJ8191" s="174">
        <v>764.5498</v>
      </c>
      <c r="CK8191" s="174">
        <v>764.5498</v>
      </c>
      <c r="CU8191" s="174">
        <v>54594</v>
      </c>
      <c r="CV8191" s="174">
        <v>3489</v>
      </c>
      <c r="CW8191" s="174">
        <v>5</v>
      </c>
      <c r="CX8191" s="174">
        <v>764.5498</v>
      </c>
    </row>
    <row r="8192" spans="84:102" x14ac:dyDescent="0.25">
      <c r="CF8192" s="3" t="s">
        <v>3073</v>
      </c>
      <c r="CG8192" s="174">
        <v>2516</v>
      </c>
      <c r="CH8192" s="174">
        <v>37659</v>
      </c>
      <c r="CI8192" s="174">
        <v>5</v>
      </c>
      <c r="CJ8192" s="174">
        <v>764.54219999999998</v>
      </c>
      <c r="CK8192" s="174">
        <v>764.54219999999998</v>
      </c>
      <c r="CU8192" s="174">
        <v>2516</v>
      </c>
      <c r="CV8192" s="174">
        <v>37659</v>
      </c>
      <c r="CW8192" s="174">
        <v>5</v>
      </c>
      <c r="CX8192" s="174">
        <v>764.54219999999998</v>
      </c>
    </row>
    <row r="8193" spans="84:102" x14ac:dyDescent="0.25">
      <c r="CF8193" s="3" t="s">
        <v>3073</v>
      </c>
      <c r="CG8193" s="174">
        <v>36503</v>
      </c>
      <c r="CH8193" s="174">
        <v>2441</v>
      </c>
      <c r="CI8193" s="174">
        <v>5</v>
      </c>
      <c r="CJ8193" s="174">
        <v>764.52549999999997</v>
      </c>
      <c r="CK8193" s="174">
        <v>764.52549999999997</v>
      </c>
      <c r="CU8193" s="174">
        <v>36503</v>
      </c>
      <c r="CV8193" s="174">
        <v>2441</v>
      </c>
      <c r="CW8193" s="174">
        <v>5</v>
      </c>
      <c r="CX8193" s="174">
        <v>764.52549999999997</v>
      </c>
    </row>
    <row r="8194" spans="84:102" x14ac:dyDescent="0.25">
      <c r="CF8194" s="3" t="s">
        <v>3073</v>
      </c>
      <c r="CG8194" s="174">
        <v>2386</v>
      </c>
      <c r="CH8194" s="174">
        <v>30271</v>
      </c>
      <c r="CI8194" s="174">
        <v>5</v>
      </c>
      <c r="CJ8194" s="174">
        <v>764.41300000000001</v>
      </c>
      <c r="CK8194" s="174">
        <v>764.41300000000001</v>
      </c>
      <c r="CU8194" s="174">
        <v>2386</v>
      </c>
      <c r="CV8194" s="174">
        <v>30271</v>
      </c>
      <c r="CW8194" s="174">
        <v>5</v>
      </c>
      <c r="CX8194" s="174">
        <v>764.41300000000001</v>
      </c>
    </row>
    <row r="8195" spans="84:102" x14ac:dyDescent="0.25">
      <c r="CF8195" s="3" t="s">
        <v>3073</v>
      </c>
      <c r="CG8195" s="174">
        <v>67568</v>
      </c>
      <c r="CH8195" s="174">
        <v>134</v>
      </c>
      <c r="CI8195" s="174">
        <v>5</v>
      </c>
      <c r="CJ8195" s="174">
        <v>764.39089999999999</v>
      </c>
      <c r="CK8195" s="174">
        <v>764.39089999999999</v>
      </c>
      <c r="CU8195" s="174">
        <v>67568</v>
      </c>
      <c r="CV8195" s="174">
        <v>134</v>
      </c>
      <c r="CW8195" s="174">
        <v>5</v>
      </c>
      <c r="CX8195" s="174">
        <v>764.39089999999999</v>
      </c>
    </row>
    <row r="8196" spans="84:102" x14ac:dyDescent="0.25">
      <c r="CF8196" s="3" t="s">
        <v>3073</v>
      </c>
      <c r="CG8196" s="174">
        <v>83631</v>
      </c>
      <c r="CH8196" s="174">
        <v>1552</v>
      </c>
      <c r="CI8196" s="174">
        <v>5</v>
      </c>
      <c r="CJ8196" s="174">
        <v>764.3424</v>
      </c>
      <c r="CK8196" s="174">
        <v>764.3424</v>
      </c>
      <c r="CU8196" s="174">
        <v>83631</v>
      </c>
      <c r="CV8196" s="174">
        <v>1552</v>
      </c>
      <c r="CW8196" s="174">
        <v>5</v>
      </c>
      <c r="CX8196" s="174">
        <v>764.3424</v>
      </c>
    </row>
    <row r="8197" spans="84:102" x14ac:dyDescent="0.25">
      <c r="CF8197" s="3" t="s">
        <v>3073</v>
      </c>
      <c r="CG8197" s="174">
        <v>2624</v>
      </c>
      <c r="CH8197" s="174">
        <v>44571</v>
      </c>
      <c r="CI8197" s="174">
        <v>5</v>
      </c>
      <c r="CJ8197" s="174">
        <v>764.27700000000004</v>
      </c>
      <c r="CK8197" s="174">
        <v>764.27700000000004</v>
      </c>
      <c r="CU8197" s="174">
        <v>2624</v>
      </c>
      <c r="CV8197" s="174">
        <v>44571</v>
      </c>
      <c r="CW8197" s="174">
        <v>5</v>
      </c>
      <c r="CX8197" s="174">
        <v>764.27700000000004</v>
      </c>
    </row>
    <row r="8198" spans="84:102" x14ac:dyDescent="0.25">
      <c r="CF8198" s="3" t="s">
        <v>3073</v>
      </c>
      <c r="CG8198" s="174">
        <v>151700</v>
      </c>
      <c r="CH8198" s="174">
        <v>3752</v>
      </c>
      <c r="CI8198" s="174">
        <v>5</v>
      </c>
      <c r="CJ8198" s="174">
        <v>764.09230000000002</v>
      </c>
      <c r="CK8198" s="174">
        <v>764.09230000000002</v>
      </c>
      <c r="CU8198" s="174">
        <v>151700</v>
      </c>
      <c r="CV8198" s="174">
        <v>3752</v>
      </c>
      <c r="CW8198" s="174">
        <v>5</v>
      </c>
      <c r="CX8198" s="174">
        <v>764.09230000000002</v>
      </c>
    </row>
    <row r="8199" spans="84:102" x14ac:dyDescent="0.25">
      <c r="CF8199" s="3" t="s">
        <v>3073</v>
      </c>
      <c r="CG8199" s="174">
        <v>2762</v>
      </c>
      <c r="CH8199" s="174">
        <v>143074</v>
      </c>
      <c r="CI8199" s="174">
        <v>5</v>
      </c>
      <c r="CJ8199" s="174">
        <v>764.07209999999998</v>
      </c>
      <c r="CK8199" s="174">
        <v>764.07209999999998</v>
      </c>
      <c r="CU8199" s="174">
        <v>2762</v>
      </c>
      <c r="CV8199" s="174">
        <v>143074</v>
      </c>
      <c r="CW8199" s="174">
        <v>5</v>
      </c>
      <c r="CX8199" s="174">
        <v>764.07209999999998</v>
      </c>
    </row>
    <row r="8200" spans="84:102" x14ac:dyDescent="0.25">
      <c r="CF8200" s="3" t="s">
        <v>3073</v>
      </c>
      <c r="CG8200" s="174">
        <v>115136</v>
      </c>
      <c r="CH8200" s="174">
        <v>993</v>
      </c>
      <c r="CI8200" s="174">
        <v>5</v>
      </c>
      <c r="CJ8200" s="174">
        <v>763.60289999999998</v>
      </c>
      <c r="CK8200" s="174">
        <v>763.60289999999998</v>
      </c>
      <c r="CU8200" s="174">
        <v>115136</v>
      </c>
      <c r="CV8200" s="174">
        <v>993</v>
      </c>
      <c r="CW8200" s="174">
        <v>5</v>
      </c>
      <c r="CX8200" s="174">
        <v>763.60289999999998</v>
      </c>
    </row>
    <row r="8201" spans="84:102" x14ac:dyDescent="0.25">
      <c r="CF8201" s="3" t="s">
        <v>3073</v>
      </c>
      <c r="CG8201" s="174">
        <v>1525</v>
      </c>
      <c r="CH8201" s="174">
        <v>87322</v>
      </c>
      <c r="CI8201" s="174">
        <v>5</v>
      </c>
      <c r="CJ8201" s="174">
        <v>763.57950000000005</v>
      </c>
      <c r="CK8201" s="174">
        <v>763.57950000000005</v>
      </c>
      <c r="CU8201" s="174">
        <v>1525</v>
      </c>
      <c r="CV8201" s="174">
        <v>87322</v>
      </c>
      <c r="CW8201" s="174">
        <v>5</v>
      </c>
      <c r="CX8201" s="174">
        <v>763.57950000000005</v>
      </c>
    </row>
    <row r="8202" spans="84:102" x14ac:dyDescent="0.25">
      <c r="CF8202" s="3" t="s">
        <v>3073</v>
      </c>
      <c r="CG8202" s="174">
        <v>3493</v>
      </c>
      <c r="CH8202" s="174">
        <v>54348</v>
      </c>
      <c r="CI8202" s="174">
        <v>5</v>
      </c>
      <c r="CJ8202" s="174">
        <v>763.50879999999995</v>
      </c>
      <c r="CK8202" s="174">
        <v>763.50879999999995</v>
      </c>
      <c r="CU8202" s="174">
        <v>3493</v>
      </c>
      <c r="CV8202" s="174">
        <v>54348</v>
      </c>
      <c r="CW8202" s="174">
        <v>5</v>
      </c>
      <c r="CX8202" s="174">
        <v>763.50879999999995</v>
      </c>
    </row>
    <row r="8203" spans="84:102" x14ac:dyDescent="0.25">
      <c r="CF8203" s="3" t="s">
        <v>3073</v>
      </c>
      <c r="CG8203" s="174">
        <v>101126</v>
      </c>
      <c r="CH8203" s="174">
        <v>775</v>
      </c>
      <c r="CI8203" s="174">
        <v>5</v>
      </c>
      <c r="CJ8203" s="174">
        <v>763.47199999999998</v>
      </c>
      <c r="CK8203" s="174">
        <v>763.47199999999998</v>
      </c>
      <c r="CU8203" s="174">
        <v>101126</v>
      </c>
      <c r="CV8203" s="174">
        <v>775</v>
      </c>
      <c r="CW8203" s="174">
        <v>5</v>
      </c>
      <c r="CX8203" s="174">
        <v>763.47199999999998</v>
      </c>
    </row>
    <row r="8204" spans="84:102" x14ac:dyDescent="0.25">
      <c r="CF8204" s="3" t="s">
        <v>3073</v>
      </c>
      <c r="CG8204" s="174">
        <v>1154</v>
      </c>
      <c r="CH8204" s="174">
        <v>146166</v>
      </c>
      <c r="CI8204" s="174">
        <v>5</v>
      </c>
      <c r="CJ8204" s="174">
        <v>763.36680000000001</v>
      </c>
      <c r="CK8204" s="174">
        <v>763.36680000000001</v>
      </c>
      <c r="CU8204" s="174">
        <v>1154</v>
      </c>
      <c r="CV8204" s="174">
        <v>146166</v>
      </c>
      <c r="CW8204" s="174">
        <v>5</v>
      </c>
      <c r="CX8204" s="174">
        <v>763.36680000000001</v>
      </c>
    </row>
    <row r="8205" spans="84:102" x14ac:dyDescent="0.25">
      <c r="CF8205" s="3" t="s">
        <v>3073</v>
      </c>
      <c r="CG8205" s="174">
        <v>129</v>
      </c>
      <c r="CH8205" s="174">
        <v>66542</v>
      </c>
      <c r="CI8205" s="174">
        <v>5</v>
      </c>
      <c r="CJ8205" s="174">
        <v>763.21109999999999</v>
      </c>
      <c r="CK8205" s="174">
        <v>763.21109999999999</v>
      </c>
      <c r="CU8205" s="174">
        <v>129</v>
      </c>
      <c r="CV8205" s="174">
        <v>66542</v>
      </c>
      <c r="CW8205" s="174">
        <v>5</v>
      </c>
      <c r="CX8205" s="174">
        <v>763.21109999999999</v>
      </c>
    </row>
    <row r="8206" spans="84:102" x14ac:dyDescent="0.25">
      <c r="CF8206" s="3" t="s">
        <v>3073</v>
      </c>
      <c r="CG8206" s="174">
        <v>417</v>
      </c>
      <c r="CH8206" s="174">
        <v>83613</v>
      </c>
      <c r="CI8206" s="174">
        <v>5</v>
      </c>
      <c r="CJ8206" s="174">
        <v>763.07870000000003</v>
      </c>
      <c r="CK8206" s="174">
        <v>763.07870000000003</v>
      </c>
      <c r="CU8206" s="174">
        <v>417</v>
      </c>
      <c r="CV8206" s="174">
        <v>83613</v>
      </c>
      <c r="CW8206" s="174">
        <v>5</v>
      </c>
      <c r="CX8206" s="174">
        <v>763.07870000000003</v>
      </c>
    </row>
    <row r="8207" spans="84:102" x14ac:dyDescent="0.25">
      <c r="CF8207" s="3" t="s">
        <v>3073</v>
      </c>
      <c r="CG8207" s="174">
        <v>266</v>
      </c>
      <c r="CH8207" s="174">
        <v>72393</v>
      </c>
      <c r="CI8207" s="174">
        <v>5</v>
      </c>
      <c r="CJ8207" s="174">
        <v>763.06449999999995</v>
      </c>
      <c r="CK8207" s="174">
        <v>763.06449999999995</v>
      </c>
      <c r="CU8207" s="174">
        <v>266</v>
      </c>
      <c r="CV8207" s="174">
        <v>72393</v>
      </c>
      <c r="CW8207" s="174">
        <v>5</v>
      </c>
      <c r="CX8207" s="174">
        <v>763.06449999999995</v>
      </c>
    </row>
    <row r="8208" spans="84:102" x14ac:dyDescent="0.25">
      <c r="CF8208" s="3" t="s">
        <v>3073</v>
      </c>
      <c r="CG8208" s="174">
        <v>39830</v>
      </c>
      <c r="CH8208" s="174">
        <v>2515</v>
      </c>
      <c r="CI8208" s="174">
        <v>5</v>
      </c>
      <c r="CJ8208" s="174">
        <v>762.88679999999999</v>
      </c>
      <c r="CK8208" s="174">
        <v>762.88679999999999</v>
      </c>
      <c r="CU8208" s="174">
        <v>39830</v>
      </c>
      <c r="CV8208" s="174">
        <v>2515</v>
      </c>
      <c r="CW8208" s="174">
        <v>5</v>
      </c>
      <c r="CX8208" s="174">
        <v>762.88679999999999</v>
      </c>
    </row>
    <row r="8209" spans="84:102" x14ac:dyDescent="0.25">
      <c r="CF8209" s="3" t="s">
        <v>3073</v>
      </c>
      <c r="CG8209" s="174">
        <v>1251</v>
      </c>
      <c r="CH8209" s="174">
        <v>126866</v>
      </c>
      <c r="CI8209" s="174">
        <v>5</v>
      </c>
      <c r="CJ8209" s="174">
        <v>762.87270000000001</v>
      </c>
      <c r="CK8209" s="174">
        <v>762.87270000000001</v>
      </c>
      <c r="CU8209" s="174">
        <v>1251</v>
      </c>
      <c r="CV8209" s="174">
        <v>126866</v>
      </c>
      <c r="CW8209" s="174">
        <v>5</v>
      </c>
      <c r="CX8209" s="174">
        <v>762.87270000000001</v>
      </c>
    </row>
    <row r="8210" spans="84:102" x14ac:dyDescent="0.25">
      <c r="CF8210" s="3" t="s">
        <v>3073</v>
      </c>
      <c r="CG8210" s="174">
        <v>1904</v>
      </c>
      <c r="CH8210" s="174">
        <v>61863</v>
      </c>
      <c r="CI8210" s="174">
        <v>5</v>
      </c>
      <c r="CJ8210" s="174">
        <v>762.63710000000003</v>
      </c>
      <c r="CK8210" s="174">
        <v>762.63710000000003</v>
      </c>
      <c r="CU8210" s="174">
        <v>1904</v>
      </c>
      <c r="CV8210" s="174">
        <v>61863</v>
      </c>
      <c r="CW8210" s="174">
        <v>5</v>
      </c>
      <c r="CX8210" s="174">
        <v>762.63710000000003</v>
      </c>
    </row>
    <row r="8211" spans="84:102" x14ac:dyDescent="0.25">
      <c r="CF8211" s="3" t="s">
        <v>3073</v>
      </c>
      <c r="CG8211" s="174">
        <v>1437</v>
      </c>
      <c r="CH8211" s="174">
        <v>104007</v>
      </c>
      <c r="CI8211" s="174">
        <v>5</v>
      </c>
      <c r="CJ8211" s="174">
        <v>762.43870000000004</v>
      </c>
      <c r="CK8211" s="174">
        <v>762.43870000000004</v>
      </c>
      <c r="CU8211" s="174">
        <v>1437</v>
      </c>
      <c r="CV8211" s="174">
        <v>104007</v>
      </c>
      <c r="CW8211" s="174">
        <v>5</v>
      </c>
      <c r="CX8211" s="174">
        <v>762.43870000000004</v>
      </c>
    </row>
    <row r="8212" spans="84:102" x14ac:dyDescent="0.25">
      <c r="CF8212" s="3" t="s">
        <v>3073</v>
      </c>
      <c r="CG8212" s="174">
        <v>3824</v>
      </c>
      <c r="CH8212" s="174">
        <v>52376</v>
      </c>
      <c r="CI8212" s="174">
        <v>5</v>
      </c>
      <c r="CJ8212" s="174">
        <v>762.36519999999996</v>
      </c>
      <c r="CK8212" s="174">
        <v>762.36519999999996</v>
      </c>
      <c r="CU8212" s="174">
        <v>3824</v>
      </c>
      <c r="CV8212" s="174">
        <v>52376</v>
      </c>
      <c r="CW8212" s="174">
        <v>5</v>
      </c>
      <c r="CX8212" s="174">
        <v>762.36519999999996</v>
      </c>
    </row>
    <row r="8213" spans="84:102" x14ac:dyDescent="0.25">
      <c r="CF8213" s="3" t="s">
        <v>3073</v>
      </c>
      <c r="CG8213" s="174">
        <v>72222</v>
      </c>
      <c r="CH8213" s="174">
        <v>257</v>
      </c>
      <c r="CI8213" s="174">
        <v>5</v>
      </c>
      <c r="CJ8213" s="174">
        <v>762.09889999999996</v>
      </c>
      <c r="CK8213" s="174">
        <v>762.09889999999996</v>
      </c>
      <c r="CU8213" s="174">
        <v>72222</v>
      </c>
      <c r="CV8213" s="174">
        <v>257</v>
      </c>
      <c r="CW8213" s="174">
        <v>5</v>
      </c>
      <c r="CX8213" s="174">
        <v>762.09889999999996</v>
      </c>
    </row>
    <row r="8214" spans="84:102" x14ac:dyDescent="0.25">
      <c r="CF8214" s="3" t="s">
        <v>3073</v>
      </c>
      <c r="CG8214" s="174">
        <v>2441</v>
      </c>
      <c r="CH8214" s="174">
        <v>36503</v>
      </c>
      <c r="CI8214" s="174">
        <v>5</v>
      </c>
      <c r="CJ8214" s="174">
        <v>762.00670000000002</v>
      </c>
      <c r="CK8214" s="174">
        <v>762.00670000000002</v>
      </c>
      <c r="CU8214" s="174">
        <v>2441</v>
      </c>
      <c r="CV8214" s="174">
        <v>36503</v>
      </c>
      <c r="CW8214" s="174">
        <v>5</v>
      </c>
      <c r="CX8214" s="174">
        <v>762.00670000000002</v>
      </c>
    </row>
    <row r="8215" spans="84:102" x14ac:dyDescent="0.25">
      <c r="CF8215" s="3" t="s">
        <v>3073</v>
      </c>
      <c r="CG8215" s="174">
        <v>151010</v>
      </c>
      <c r="CH8215" s="174">
        <v>2943</v>
      </c>
      <c r="CI8215" s="174">
        <v>5</v>
      </c>
      <c r="CJ8215" s="174">
        <v>761.69029999999998</v>
      </c>
      <c r="CK8215" s="174">
        <v>761.69029999999998</v>
      </c>
      <c r="CU8215" s="174">
        <v>151010</v>
      </c>
      <c r="CV8215" s="174">
        <v>2943</v>
      </c>
      <c r="CW8215" s="174">
        <v>5</v>
      </c>
      <c r="CX8215" s="174">
        <v>761.69029999999998</v>
      </c>
    </row>
    <row r="8216" spans="84:102" x14ac:dyDescent="0.25">
      <c r="CF8216" s="3" t="s">
        <v>3073</v>
      </c>
      <c r="CG8216" s="174">
        <v>163849</v>
      </c>
      <c r="CH8216" s="174">
        <v>3037</v>
      </c>
      <c r="CI8216" s="174">
        <v>5</v>
      </c>
      <c r="CJ8216" s="174">
        <v>761.65959999999995</v>
      </c>
      <c r="CK8216" s="174">
        <v>761.65959999999995</v>
      </c>
      <c r="CU8216" s="174">
        <v>163849</v>
      </c>
      <c r="CV8216" s="174">
        <v>3037</v>
      </c>
      <c r="CW8216" s="174">
        <v>5</v>
      </c>
      <c r="CX8216" s="174">
        <v>761.65959999999995</v>
      </c>
    </row>
    <row r="8217" spans="84:102" x14ac:dyDescent="0.25">
      <c r="CF8217" s="3" t="s">
        <v>3073</v>
      </c>
      <c r="CG8217" s="174">
        <v>58960</v>
      </c>
      <c r="CH8217" s="174">
        <v>1747</v>
      </c>
      <c r="CI8217" s="174">
        <v>5</v>
      </c>
      <c r="CJ8217" s="174">
        <v>761.61980000000005</v>
      </c>
      <c r="CK8217" s="174">
        <v>761.61980000000005</v>
      </c>
      <c r="CU8217" s="174">
        <v>58960</v>
      </c>
      <c r="CV8217" s="174">
        <v>1747</v>
      </c>
      <c r="CW8217" s="174">
        <v>5</v>
      </c>
      <c r="CX8217" s="174">
        <v>761.61980000000005</v>
      </c>
    </row>
    <row r="8218" spans="84:102" x14ac:dyDescent="0.25">
      <c r="CF8218" s="3" t="s">
        <v>3073</v>
      </c>
      <c r="CG8218" s="174">
        <v>163900</v>
      </c>
      <c r="CH8218" s="174">
        <v>3017</v>
      </c>
      <c r="CI8218" s="174">
        <v>5</v>
      </c>
      <c r="CJ8218" s="174">
        <v>761.47090000000003</v>
      </c>
      <c r="CK8218" s="174">
        <v>761.47090000000003</v>
      </c>
      <c r="CU8218" s="174">
        <v>163900</v>
      </c>
      <c r="CV8218" s="174">
        <v>3017</v>
      </c>
      <c r="CW8218" s="174">
        <v>5</v>
      </c>
      <c r="CX8218" s="174">
        <v>761.47090000000003</v>
      </c>
    </row>
    <row r="8219" spans="84:102" x14ac:dyDescent="0.25">
      <c r="CF8219" s="3" t="s">
        <v>3073</v>
      </c>
      <c r="CG8219" s="174">
        <v>2062</v>
      </c>
      <c r="CH8219" s="174">
        <v>152052</v>
      </c>
      <c r="CI8219" s="174">
        <v>5</v>
      </c>
      <c r="CJ8219" s="174">
        <v>761.45479999999998</v>
      </c>
      <c r="CK8219" s="174">
        <v>761.45479999999998</v>
      </c>
      <c r="CU8219" s="174">
        <v>2062</v>
      </c>
      <c r="CV8219" s="174">
        <v>152052</v>
      </c>
      <c r="CW8219" s="174">
        <v>5</v>
      </c>
      <c r="CX8219" s="174">
        <v>761.45479999999998</v>
      </c>
    </row>
    <row r="8220" spans="84:102" x14ac:dyDescent="0.25">
      <c r="CF8220" s="3" t="s">
        <v>3073</v>
      </c>
      <c r="CG8220" s="174">
        <v>1925</v>
      </c>
      <c r="CH8220" s="174">
        <v>72684</v>
      </c>
      <c r="CI8220" s="174">
        <v>5</v>
      </c>
      <c r="CJ8220" s="174">
        <v>761.44920000000002</v>
      </c>
      <c r="CK8220" s="174">
        <v>761.44920000000002</v>
      </c>
      <c r="CU8220" s="174">
        <v>1925</v>
      </c>
      <c r="CV8220" s="174">
        <v>72684</v>
      </c>
      <c r="CW8220" s="174">
        <v>5</v>
      </c>
      <c r="CX8220" s="174">
        <v>761.44920000000002</v>
      </c>
    </row>
    <row r="8221" spans="84:102" x14ac:dyDescent="0.25">
      <c r="CF8221" s="3" t="s">
        <v>3073</v>
      </c>
      <c r="CG8221" s="174">
        <v>136276</v>
      </c>
      <c r="CH8221" s="174">
        <v>2725</v>
      </c>
      <c r="CI8221" s="174">
        <v>5</v>
      </c>
      <c r="CJ8221" s="174">
        <v>761.35619999999994</v>
      </c>
      <c r="CK8221" s="174">
        <v>761.35619999999994</v>
      </c>
      <c r="CU8221" s="174">
        <v>136276</v>
      </c>
      <c r="CV8221" s="174">
        <v>2725</v>
      </c>
      <c r="CW8221" s="174">
        <v>5</v>
      </c>
      <c r="CX8221" s="174">
        <v>761.35619999999994</v>
      </c>
    </row>
    <row r="8222" spans="84:102" x14ac:dyDescent="0.25">
      <c r="CF8222" s="3" t="s">
        <v>3073</v>
      </c>
      <c r="CG8222" s="174">
        <v>41393</v>
      </c>
      <c r="CH8222" s="174">
        <v>2568</v>
      </c>
      <c r="CI8222" s="174">
        <v>5</v>
      </c>
      <c r="CJ8222" s="174">
        <v>761.12300000000005</v>
      </c>
      <c r="CK8222" s="174">
        <v>761.12300000000005</v>
      </c>
      <c r="CU8222" s="174">
        <v>41393</v>
      </c>
      <c r="CV8222" s="174">
        <v>2568</v>
      </c>
      <c r="CW8222" s="174">
        <v>5</v>
      </c>
      <c r="CX8222" s="174">
        <v>761.12300000000005</v>
      </c>
    </row>
    <row r="8223" spans="84:102" x14ac:dyDescent="0.25">
      <c r="CF8223" s="3" t="s">
        <v>3073</v>
      </c>
      <c r="CG8223" s="174">
        <v>2281</v>
      </c>
      <c r="CH8223" s="174">
        <v>21369</v>
      </c>
      <c r="CI8223" s="174">
        <v>5</v>
      </c>
      <c r="CJ8223" s="174">
        <v>761.0797</v>
      </c>
      <c r="CK8223" s="174">
        <v>761.0797</v>
      </c>
      <c r="CU8223" s="174">
        <v>2281</v>
      </c>
      <c r="CV8223" s="174">
        <v>21369</v>
      </c>
      <c r="CW8223" s="174">
        <v>5</v>
      </c>
      <c r="CX8223" s="174">
        <v>761.0797</v>
      </c>
    </row>
    <row r="8224" spans="84:102" x14ac:dyDescent="0.25">
      <c r="CF8224" s="3" t="s">
        <v>3073</v>
      </c>
      <c r="CG8224" s="174">
        <v>1463</v>
      </c>
      <c r="CH8224" s="174">
        <v>95244</v>
      </c>
      <c r="CI8224" s="174">
        <v>5</v>
      </c>
      <c r="CJ8224" s="174">
        <v>761.06470000000002</v>
      </c>
      <c r="CK8224" s="174">
        <v>761.06470000000002</v>
      </c>
      <c r="CU8224" s="174">
        <v>1463</v>
      </c>
      <c r="CV8224" s="174">
        <v>95244</v>
      </c>
      <c r="CW8224" s="174">
        <v>5</v>
      </c>
      <c r="CX8224" s="174">
        <v>761.06470000000002</v>
      </c>
    </row>
    <row r="8225" spans="84:102" x14ac:dyDescent="0.25">
      <c r="CF8225" s="3" t="s">
        <v>3073</v>
      </c>
      <c r="CG8225" s="174">
        <v>2666</v>
      </c>
      <c r="CH8225" s="174">
        <v>49159</v>
      </c>
      <c r="CI8225" s="174">
        <v>5</v>
      </c>
      <c r="CJ8225" s="174">
        <v>760.86019999999996</v>
      </c>
      <c r="CK8225" s="174">
        <v>760.86019999999996</v>
      </c>
      <c r="CU8225" s="174">
        <v>2666</v>
      </c>
      <c r="CV8225" s="174">
        <v>49159</v>
      </c>
      <c r="CW8225" s="174">
        <v>5</v>
      </c>
      <c r="CX8225" s="174">
        <v>760.86019999999996</v>
      </c>
    </row>
    <row r="8226" spans="84:102" x14ac:dyDescent="0.25">
      <c r="CF8226" s="3" t="s">
        <v>3073</v>
      </c>
      <c r="CG8226" s="174">
        <v>82894</v>
      </c>
      <c r="CH8226" s="174">
        <v>557</v>
      </c>
      <c r="CI8226" s="174">
        <v>5</v>
      </c>
      <c r="CJ8226" s="174">
        <v>760.63750000000005</v>
      </c>
      <c r="CK8226" s="174">
        <v>760.63750000000005</v>
      </c>
      <c r="CU8226" s="174">
        <v>82894</v>
      </c>
      <c r="CV8226" s="174">
        <v>557</v>
      </c>
      <c r="CW8226" s="174">
        <v>5</v>
      </c>
      <c r="CX8226" s="174">
        <v>760.63750000000005</v>
      </c>
    </row>
    <row r="8227" spans="84:102" x14ac:dyDescent="0.25">
      <c r="CF8227" s="3" t="s">
        <v>3073</v>
      </c>
      <c r="CG8227" s="174">
        <v>2772</v>
      </c>
      <c r="CH8227" s="174">
        <v>146088</v>
      </c>
      <c r="CI8227" s="174">
        <v>5</v>
      </c>
      <c r="CJ8227" s="174">
        <v>760.62810000000002</v>
      </c>
      <c r="CK8227" s="174">
        <v>760.62810000000002</v>
      </c>
      <c r="CU8227" s="174">
        <v>2772</v>
      </c>
      <c r="CV8227" s="174">
        <v>146088</v>
      </c>
      <c r="CW8227" s="174">
        <v>5</v>
      </c>
      <c r="CX8227" s="174">
        <v>760.62810000000002</v>
      </c>
    </row>
    <row r="8228" spans="84:102" x14ac:dyDescent="0.25">
      <c r="CF8228" s="3" t="s">
        <v>3073</v>
      </c>
      <c r="CG8228" s="174">
        <v>68431</v>
      </c>
      <c r="CH8228" s="174">
        <v>185</v>
      </c>
      <c r="CI8228" s="174">
        <v>5</v>
      </c>
      <c r="CJ8228" s="174">
        <v>760.50549999999998</v>
      </c>
      <c r="CK8228" s="174">
        <v>760.50549999999998</v>
      </c>
      <c r="CU8228" s="174">
        <v>68431</v>
      </c>
      <c r="CV8228" s="174">
        <v>185</v>
      </c>
      <c r="CW8228" s="174">
        <v>5</v>
      </c>
      <c r="CX8228" s="174">
        <v>760.50549999999998</v>
      </c>
    </row>
    <row r="8229" spans="84:102" x14ac:dyDescent="0.25">
      <c r="CF8229" s="3" t="s">
        <v>3073</v>
      </c>
      <c r="CG8229" s="174">
        <v>83412</v>
      </c>
      <c r="CH8229" s="174">
        <v>418</v>
      </c>
      <c r="CI8229" s="174">
        <v>5</v>
      </c>
      <c r="CJ8229" s="174">
        <v>760.23569999999995</v>
      </c>
      <c r="CK8229" s="174">
        <v>760.23569999999995</v>
      </c>
      <c r="CU8229" s="174">
        <v>83412</v>
      </c>
      <c r="CV8229" s="174">
        <v>418</v>
      </c>
      <c r="CW8229" s="174">
        <v>5</v>
      </c>
      <c r="CX8229" s="174">
        <v>760.23569999999995</v>
      </c>
    </row>
    <row r="8230" spans="84:102" x14ac:dyDescent="0.25">
      <c r="CF8230" s="3" t="s">
        <v>3073</v>
      </c>
      <c r="CG8230" s="174">
        <v>2541</v>
      </c>
      <c r="CH8230" s="174">
        <v>41177</v>
      </c>
      <c r="CI8230" s="174">
        <v>5</v>
      </c>
      <c r="CJ8230" s="174">
        <v>760.14700000000005</v>
      </c>
      <c r="CK8230" s="174">
        <v>760.14700000000005</v>
      </c>
      <c r="CU8230" s="174">
        <v>2541</v>
      </c>
      <c r="CV8230" s="174">
        <v>41177</v>
      </c>
      <c r="CW8230" s="174">
        <v>5</v>
      </c>
      <c r="CX8230" s="174">
        <v>760.14700000000005</v>
      </c>
    </row>
    <row r="8231" spans="84:102" x14ac:dyDescent="0.25">
      <c r="CF8231" s="3" t="s">
        <v>3073</v>
      </c>
      <c r="CG8231" s="174">
        <v>3603</v>
      </c>
      <c r="CH8231" s="174">
        <v>91491</v>
      </c>
      <c r="CI8231" s="174">
        <v>5</v>
      </c>
      <c r="CJ8231" s="174">
        <v>760.0009</v>
      </c>
      <c r="CK8231" s="174">
        <v>760.0009</v>
      </c>
      <c r="CU8231" s="174">
        <v>3603</v>
      </c>
      <c r="CV8231" s="174">
        <v>91491</v>
      </c>
      <c r="CW8231" s="174">
        <v>5</v>
      </c>
      <c r="CX8231" s="174">
        <v>760.0009</v>
      </c>
    </row>
    <row r="8232" spans="84:102" x14ac:dyDescent="0.25">
      <c r="CF8232" s="3" t="s">
        <v>3073</v>
      </c>
      <c r="CG8232" s="174">
        <v>1478</v>
      </c>
      <c r="CH8232" s="174">
        <v>94761</v>
      </c>
      <c r="CI8232" s="174">
        <v>5</v>
      </c>
      <c r="CJ8232" s="174">
        <v>759.93870000000004</v>
      </c>
      <c r="CK8232" s="174">
        <v>759.93870000000004</v>
      </c>
      <c r="CU8232" s="174">
        <v>1478</v>
      </c>
      <c r="CV8232" s="174">
        <v>94761</v>
      </c>
      <c r="CW8232" s="174">
        <v>5</v>
      </c>
      <c r="CX8232" s="174">
        <v>759.93870000000004</v>
      </c>
    </row>
    <row r="8233" spans="84:102" x14ac:dyDescent="0.25">
      <c r="CF8233" s="3" t="s">
        <v>3073</v>
      </c>
      <c r="CG8233" s="174">
        <v>86485</v>
      </c>
      <c r="CH8233" s="174">
        <v>544</v>
      </c>
      <c r="CI8233" s="174">
        <v>5</v>
      </c>
      <c r="CJ8233" s="174">
        <v>759.92849999999999</v>
      </c>
      <c r="CK8233" s="174">
        <v>759.92849999999999</v>
      </c>
      <c r="CU8233" s="174">
        <v>86485</v>
      </c>
      <c r="CV8233" s="174">
        <v>544</v>
      </c>
      <c r="CW8233" s="174">
        <v>5</v>
      </c>
      <c r="CX8233" s="174">
        <v>759.92849999999999</v>
      </c>
    </row>
    <row r="8234" spans="84:102" x14ac:dyDescent="0.25">
      <c r="CF8234" s="3" t="s">
        <v>3073</v>
      </c>
      <c r="CG8234" s="174">
        <v>2933</v>
      </c>
      <c r="CH8234" s="174">
        <v>152143</v>
      </c>
      <c r="CI8234" s="174">
        <v>5</v>
      </c>
      <c r="CJ8234" s="174">
        <v>759.90009999999995</v>
      </c>
      <c r="CK8234" s="174">
        <v>759.90009999999995</v>
      </c>
      <c r="CU8234" s="174">
        <v>2933</v>
      </c>
      <c r="CV8234" s="174">
        <v>152143</v>
      </c>
      <c r="CW8234" s="174">
        <v>5</v>
      </c>
      <c r="CX8234" s="174">
        <v>759.90009999999995</v>
      </c>
    </row>
    <row r="8235" spans="84:102" x14ac:dyDescent="0.25">
      <c r="CF8235" s="3" t="s">
        <v>3073</v>
      </c>
      <c r="CG8235" s="174">
        <v>97821</v>
      </c>
      <c r="CH8235" s="174">
        <v>741</v>
      </c>
      <c r="CI8235" s="174">
        <v>5</v>
      </c>
      <c r="CJ8235" s="174">
        <v>759.89390000000003</v>
      </c>
      <c r="CK8235" s="174">
        <v>759.89390000000003</v>
      </c>
      <c r="CU8235" s="174">
        <v>97821</v>
      </c>
      <c r="CV8235" s="174">
        <v>741</v>
      </c>
      <c r="CW8235" s="174">
        <v>5</v>
      </c>
      <c r="CX8235" s="174">
        <v>759.89390000000003</v>
      </c>
    </row>
    <row r="8236" spans="84:102" x14ac:dyDescent="0.25">
      <c r="CF8236" s="3" t="s">
        <v>3073</v>
      </c>
      <c r="CG8236" s="174">
        <v>3463</v>
      </c>
      <c r="CH8236" s="174">
        <v>182707</v>
      </c>
      <c r="CI8236" s="174">
        <v>5</v>
      </c>
      <c r="CJ8236" s="174">
        <v>759.53359999999998</v>
      </c>
      <c r="CK8236" s="174">
        <v>759.53359999999998</v>
      </c>
      <c r="CU8236" s="174">
        <v>3463</v>
      </c>
      <c r="CV8236" s="174">
        <v>182707</v>
      </c>
      <c r="CW8236" s="174">
        <v>5</v>
      </c>
      <c r="CX8236" s="174">
        <v>759.53359999999998</v>
      </c>
    </row>
    <row r="8237" spans="84:102" x14ac:dyDescent="0.25">
      <c r="CF8237" s="3" t="s">
        <v>3073</v>
      </c>
      <c r="CG8237" s="174">
        <v>2725</v>
      </c>
      <c r="CH8237" s="174">
        <v>136276</v>
      </c>
      <c r="CI8237" s="174">
        <v>5</v>
      </c>
      <c r="CJ8237" s="174">
        <v>759.46969999999999</v>
      </c>
      <c r="CK8237" s="174">
        <v>759.46969999999999</v>
      </c>
      <c r="CU8237" s="174">
        <v>2725</v>
      </c>
      <c r="CV8237" s="174">
        <v>136276</v>
      </c>
      <c r="CW8237" s="174">
        <v>5</v>
      </c>
      <c r="CX8237" s="174">
        <v>759.46969999999999</v>
      </c>
    </row>
    <row r="8238" spans="84:102" x14ac:dyDescent="0.25">
      <c r="CF8238" s="3" t="s">
        <v>3073</v>
      </c>
      <c r="CG8238" s="174">
        <v>82728</v>
      </c>
      <c r="CH8238" s="174">
        <v>422</v>
      </c>
      <c r="CI8238" s="174">
        <v>5</v>
      </c>
      <c r="CJ8238" s="174">
        <v>759.40560000000005</v>
      </c>
      <c r="CK8238" s="174">
        <v>759.40560000000005</v>
      </c>
      <c r="CU8238" s="174">
        <v>82728</v>
      </c>
      <c r="CV8238" s="174">
        <v>422</v>
      </c>
      <c r="CW8238" s="174">
        <v>5</v>
      </c>
      <c r="CX8238" s="174">
        <v>759.40560000000005</v>
      </c>
    </row>
    <row r="8239" spans="84:102" x14ac:dyDescent="0.25">
      <c r="CF8239" s="3" t="s">
        <v>3073</v>
      </c>
      <c r="CG8239" s="174">
        <v>2791</v>
      </c>
      <c r="CH8239" s="174">
        <v>146177</v>
      </c>
      <c r="CI8239" s="174">
        <v>5</v>
      </c>
      <c r="CJ8239" s="174">
        <v>759.38919999999996</v>
      </c>
      <c r="CK8239" s="174">
        <v>759.38919999999996</v>
      </c>
      <c r="CU8239" s="174">
        <v>2791</v>
      </c>
      <c r="CV8239" s="174">
        <v>146177</v>
      </c>
      <c r="CW8239" s="174">
        <v>5</v>
      </c>
      <c r="CX8239" s="174">
        <v>759.38919999999996</v>
      </c>
    </row>
    <row r="8240" spans="84:102" x14ac:dyDescent="0.25">
      <c r="CF8240" s="3" t="s">
        <v>3073</v>
      </c>
      <c r="CG8240" s="174">
        <v>160083</v>
      </c>
      <c r="CH8240" s="174">
        <v>3272</v>
      </c>
      <c r="CI8240" s="174">
        <v>5</v>
      </c>
      <c r="CJ8240" s="174">
        <v>759.05489999999998</v>
      </c>
      <c r="CK8240" s="174">
        <v>759.05489999999998</v>
      </c>
      <c r="CU8240" s="174">
        <v>160083</v>
      </c>
      <c r="CV8240" s="174">
        <v>3272</v>
      </c>
      <c r="CW8240" s="174">
        <v>5</v>
      </c>
      <c r="CX8240" s="174">
        <v>759.05489999999998</v>
      </c>
    </row>
    <row r="8241" spans="84:102" x14ac:dyDescent="0.25">
      <c r="CF8241" s="3" t="s">
        <v>3073</v>
      </c>
      <c r="CG8241" s="174">
        <v>995</v>
      </c>
      <c r="CH8241" s="174">
        <v>114646</v>
      </c>
      <c r="CI8241" s="174">
        <v>5</v>
      </c>
      <c r="CJ8241" s="174">
        <v>758.88729999999998</v>
      </c>
      <c r="CK8241" s="174">
        <v>758.88729999999998</v>
      </c>
      <c r="CU8241" s="174">
        <v>995</v>
      </c>
      <c r="CV8241" s="174">
        <v>114646</v>
      </c>
      <c r="CW8241" s="174">
        <v>5</v>
      </c>
      <c r="CX8241" s="174">
        <v>758.88729999999998</v>
      </c>
    </row>
    <row r="8242" spans="84:102" x14ac:dyDescent="0.25">
      <c r="CF8242" s="3" t="s">
        <v>3073</v>
      </c>
      <c r="CG8242" s="174">
        <v>73254</v>
      </c>
      <c r="CH8242" s="174">
        <v>325</v>
      </c>
      <c r="CI8242" s="174">
        <v>5</v>
      </c>
      <c r="CJ8242" s="174">
        <v>758.88059999999996</v>
      </c>
      <c r="CK8242" s="174">
        <v>758.88059999999996</v>
      </c>
      <c r="CU8242" s="174">
        <v>73254</v>
      </c>
      <c r="CV8242" s="174">
        <v>325</v>
      </c>
      <c r="CW8242" s="174">
        <v>5</v>
      </c>
      <c r="CX8242" s="174">
        <v>758.88059999999996</v>
      </c>
    </row>
    <row r="8243" spans="84:102" x14ac:dyDescent="0.25">
      <c r="CF8243" s="3" t="s">
        <v>3073</v>
      </c>
      <c r="CG8243" s="174">
        <v>775</v>
      </c>
      <c r="CH8243" s="174">
        <v>101132</v>
      </c>
      <c r="CI8243" s="174">
        <v>5</v>
      </c>
      <c r="CJ8243" s="174">
        <v>758.87210000000005</v>
      </c>
      <c r="CK8243" s="174">
        <v>758.87210000000005</v>
      </c>
      <c r="CU8243" s="174">
        <v>775</v>
      </c>
      <c r="CV8243" s="174">
        <v>101132</v>
      </c>
      <c r="CW8243" s="174">
        <v>5</v>
      </c>
      <c r="CX8243" s="174">
        <v>758.87210000000005</v>
      </c>
    </row>
    <row r="8244" spans="84:102" x14ac:dyDescent="0.25">
      <c r="CF8244" s="3" t="s">
        <v>3073</v>
      </c>
      <c r="CG8244" s="174">
        <v>67794</v>
      </c>
      <c r="CH8244" s="174">
        <v>148</v>
      </c>
      <c r="CI8244" s="174">
        <v>5</v>
      </c>
      <c r="CJ8244" s="174">
        <v>758.84960000000001</v>
      </c>
      <c r="CK8244" s="174">
        <v>758.84960000000001</v>
      </c>
      <c r="CU8244" s="174">
        <v>67794</v>
      </c>
      <c r="CV8244" s="174">
        <v>148</v>
      </c>
      <c r="CW8244" s="174">
        <v>5</v>
      </c>
      <c r="CX8244" s="174">
        <v>758.84960000000001</v>
      </c>
    </row>
    <row r="8245" spans="84:102" x14ac:dyDescent="0.25">
      <c r="CF8245" s="3" t="s">
        <v>3073</v>
      </c>
      <c r="CG8245" s="174">
        <v>67</v>
      </c>
      <c r="CH8245" s="174">
        <v>63050</v>
      </c>
      <c r="CI8245" s="174">
        <v>5</v>
      </c>
      <c r="CJ8245" s="174">
        <v>758.31420000000003</v>
      </c>
      <c r="CK8245" s="174">
        <v>758.31420000000003</v>
      </c>
      <c r="CU8245" s="174">
        <v>67</v>
      </c>
      <c r="CV8245" s="174">
        <v>63050</v>
      </c>
      <c r="CW8245" s="174">
        <v>5</v>
      </c>
      <c r="CX8245" s="174">
        <v>758.31420000000003</v>
      </c>
    </row>
    <row r="8246" spans="84:102" x14ac:dyDescent="0.25">
      <c r="CF8246" s="3" t="s">
        <v>3073</v>
      </c>
      <c r="CG8246" s="174">
        <v>3142</v>
      </c>
      <c r="CH8246" s="174">
        <v>151551</v>
      </c>
      <c r="CI8246" s="174">
        <v>5</v>
      </c>
      <c r="CJ8246" s="174">
        <v>757.95529999999997</v>
      </c>
      <c r="CK8246" s="174">
        <v>757.95529999999997</v>
      </c>
      <c r="CU8246" s="174">
        <v>3142</v>
      </c>
      <c r="CV8246" s="174">
        <v>151551</v>
      </c>
      <c r="CW8246" s="174">
        <v>5</v>
      </c>
      <c r="CX8246" s="174">
        <v>757.95529999999997</v>
      </c>
    </row>
    <row r="8247" spans="84:102" x14ac:dyDescent="0.25">
      <c r="CF8247" s="3" t="s">
        <v>3073</v>
      </c>
      <c r="CG8247" s="174">
        <v>85215</v>
      </c>
      <c r="CH8247" s="174">
        <v>498</v>
      </c>
      <c r="CI8247" s="174">
        <v>5</v>
      </c>
      <c r="CJ8247" s="174">
        <v>757.84140000000002</v>
      </c>
      <c r="CK8247" s="174">
        <v>757.84140000000002</v>
      </c>
      <c r="CU8247" s="174">
        <v>85215</v>
      </c>
      <c r="CV8247" s="174">
        <v>498</v>
      </c>
      <c r="CW8247" s="174">
        <v>5</v>
      </c>
      <c r="CX8247" s="174">
        <v>757.84140000000002</v>
      </c>
    </row>
    <row r="8248" spans="84:102" x14ac:dyDescent="0.25">
      <c r="CF8248" s="3" t="s">
        <v>3073</v>
      </c>
      <c r="CG8248" s="174">
        <v>1819</v>
      </c>
      <c r="CH8248" s="174">
        <v>50548</v>
      </c>
      <c r="CI8248" s="174">
        <v>5</v>
      </c>
      <c r="CJ8248" s="174">
        <v>757.75649999999996</v>
      </c>
      <c r="CK8248" s="174">
        <v>757.75649999999996</v>
      </c>
      <c r="CU8248" s="174">
        <v>1819</v>
      </c>
      <c r="CV8248" s="174">
        <v>50548</v>
      </c>
      <c r="CW8248" s="174">
        <v>5</v>
      </c>
      <c r="CX8248" s="174">
        <v>757.75649999999996</v>
      </c>
    </row>
    <row r="8249" spans="84:102" x14ac:dyDescent="0.25">
      <c r="CF8249" s="3" t="s">
        <v>3073</v>
      </c>
      <c r="CG8249" s="174">
        <v>33679</v>
      </c>
      <c r="CH8249" s="174">
        <v>2436</v>
      </c>
      <c r="CI8249" s="174">
        <v>5</v>
      </c>
      <c r="CJ8249" s="174">
        <v>757.63900000000001</v>
      </c>
      <c r="CK8249" s="174">
        <v>757.63900000000001</v>
      </c>
      <c r="CU8249" s="174">
        <v>33679</v>
      </c>
      <c r="CV8249" s="174">
        <v>2436</v>
      </c>
      <c r="CW8249" s="174">
        <v>5</v>
      </c>
      <c r="CX8249" s="174">
        <v>757.63900000000001</v>
      </c>
    </row>
    <row r="8250" spans="84:102" x14ac:dyDescent="0.25">
      <c r="CF8250" s="3" t="s">
        <v>3073</v>
      </c>
      <c r="CG8250" s="174">
        <v>1250</v>
      </c>
      <c r="CH8250" s="174">
        <v>126809</v>
      </c>
      <c r="CI8250" s="174">
        <v>5</v>
      </c>
      <c r="CJ8250" s="174">
        <v>757.61199999999997</v>
      </c>
      <c r="CK8250" s="174">
        <v>757.61199999999997</v>
      </c>
      <c r="CU8250" s="174">
        <v>1250</v>
      </c>
      <c r="CV8250" s="174">
        <v>126809</v>
      </c>
      <c r="CW8250" s="174">
        <v>5</v>
      </c>
      <c r="CX8250" s="174">
        <v>757.61199999999997</v>
      </c>
    </row>
    <row r="8251" spans="84:102" x14ac:dyDescent="0.25">
      <c r="CF8251" s="3" t="s">
        <v>3073</v>
      </c>
      <c r="CG8251" s="174">
        <v>112380</v>
      </c>
      <c r="CH8251" s="174">
        <v>3663</v>
      </c>
      <c r="CI8251" s="174">
        <v>5</v>
      </c>
      <c r="CJ8251" s="174">
        <v>757.53110000000004</v>
      </c>
      <c r="CK8251" s="174">
        <v>757.53110000000004</v>
      </c>
      <c r="CU8251" s="174">
        <v>112380</v>
      </c>
      <c r="CV8251" s="174">
        <v>3663</v>
      </c>
      <c r="CW8251" s="174">
        <v>5</v>
      </c>
      <c r="CX8251" s="174">
        <v>757.53110000000004</v>
      </c>
    </row>
    <row r="8252" spans="84:102" x14ac:dyDescent="0.25">
      <c r="CF8252" s="3" t="s">
        <v>3073</v>
      </c>
      <c r="CG8252" s="174">
        <v>182707</v>
      </c>
      <c r="CH8252" s="174">
        <v>3463</v>
      </c>
      <c r="CI8252" s="174">
        <v>5</v>
      </c>
      <c r="CJ8252" s="174">
        <v>757.30579999999998</v>
      </c>
      <c r="CK8252" s="174">
        <v>757.30579999999998</v>
      </c>
      <c r="CU8252" s="174">
        <v>182707</v>
      </c>
      <c r="CV8252" s="174">
        <v>3463</v>
      </c>
      <c r="CW8252" s="174">
        <v>5</v>
      </c>
      <c r="CX8252" s="174">
        <v>757.30579999999998</v>
      </c>
    </row>
    <row r="8253" spans="84:102" x14ac:dyDescent="0.25">
      <c r="CF8253" s="3" t="s">
        <v>3073</v>
      </c>
      <c r="CG8253" s="174">
        <v>2271</v>
      </c>
      <c r="CH8253" s="174">
        <v>20625</v>
      </c>
      <c r="CI8253" s="174">
        <v>5</v>
      </c>
      <c r="CJ8253" s="174">
        <v>757.28819999999996</v>
      </c>
      <c r="CK8253" s="174">
        <v>757.28819999999996</v>
      </c>
      <c r="CU8253" s="174">
        <v>2271</v>
      </c>
      <c r="CV8253" s="174">
        <v>20625</v>
      </c>
      <c r="CW8253" s="174">
        <v>5</v>
      </c>
      <c r="CX8253" s="174">
        <v>757.28819999999996</v>
      </c>
    </row>
    <row r="8254" spans="84:102" x14ac:dyDescent="0.25">
      <c r="CF8254" s="3" t="s">
        <v>3073</v>
      </c>
      <c r="CG8254" s="174">
        <v>68246</v>
      </c>
      <c r="CH8254" s="174">
        <v>172</v>
      </c>
      <c r="CI8254" s="174">
        <v>5</v>
      </c>
      <c r="CJ8254" s="174">
        <v>756.94820000000004</v>
      </c>
      <c r="CK8254" s="174">
        <v>756.94820000000004</v>
      </c>
      <c r="CU8254" s="174">
        <v>68246</v>
      </c>
      <c r="CV8254" s="174">
        <v>172</v>
      </c>
      <c r="CW8254" s="174">
        <v>5</v>
      </c>
      <c r="CX8254" s="174">
        <v>756.94820000000004</v>
      </c>
    </row>
    <row r="8255" spans="84:102" x14ac:dyDescent="0.25">
      <c r="CF8255" s="3" t="s">
        <v>3073</v>
      </c>
      <c r="CG8255" s="174">
        <v>723</v>
      </c>
      <c r="CH8255" s="174">
        <v>97973</v>
      </c>
      <c r="CI8255" s="174">
        <v>5</v>
      </c>
      <c r="CJ8255" s="174">
        <v>756.86360000000002</v>
      </c>
      <c r="CK8255" s="174">
        <v>756.86360000000002</v>
      </c>
      <c r="CU8255" s="174">
        <v>723</v>
      </c>
      <c r="CV8255" s="174">
        <v>97973</v>
      </c>
      <c r="CW8255" s="174">
        <v>5</v>
      </c>
      <c r="CX8255" s="174">
        <v>756.86360000000002</v>
      </c>
    </row>
    <row r="8256" spans="84:102" x14ac:dyDescent="0.25">
      <c r="CF8256" s="3" t="s">
        <v>3073</v>
      </c>
      <c r="CG8256" s="174">
        <v>71061</v>
      </c>
      <c r="CH8256" s="174">
        <v>226</v>
      </c>
      <c r="CI8256" s="174">
        <v>5</v>
      </c>
      <c r="CJ8256" s="174">
        <v>756.77470000000005</v>
      </c>
      <c r="CK8256" s="174">
        <v>756.77470000000005</v>
      </c>
      <c r="CU8256" s="174">
        <v>71061</v>
      </c>
      <c r="CV8256" s="174">
        <v>226</v>
      </c>
      <c r="CW8256" s="174">
        <v>5</v>
      </c>
      <c r="CX8256" s="174">
        <v>756.77470000000005</v>
      </c>
    </row>
    <row r="8257" spans="84:102" x14ac:dyDescent="0.25">
      <c r="CF8257" s="3" t="s">
        <v>3073</v>
      </c>
      <c r="CG8257" s="174">
        <v>2404</v>
      </c>
      <c r="CH8257" s="174">
        <v>26676</v>
      </c>
      <c r="CI8257" s="174">
        <v>5</v>
      </c>
      <c r="CJ8257" s="174">
        <v>756.77200000000005</v>
      </c>
      <c r="CK8257" s="174">
        <v>756.77200000000005</v>
      </c>
      <c r="CU8257" s="174">
        <v>2404</v>
      </c>
      <c r="CV8257" s="174">
        <v>26676</v>
      </c>
      <c r="CW8257" s="174">
        <v>5</v>
      </c>
      <c r="CX8257" s="174">
        <v>756.77200000000005</v>
      </c>
    </row>
    <row r="8258" spans="84:102" x14ac:dyDescent="0.25">
      <c r="CF8258" s="3" t="s">
        <v>3073</v>
      </c>
      <c r="CG8258" s="174">
        <v>3284</v>
      </c>
      <c r="CH8258" s="174">
        <v>160848</v>
      </c>
      <c r="CI8258" s="174">
        <v>5</v>
      </c>
      <c r="CJ8258" s="174">
        <v>756.33109999999999</v>
      </c>
      <c r="CK8258" s="174">
        <v>756.33109999999999</v>
      </c>
      <c r="CU8258" s="174">
        <v>3284</v>
      </c>
      <c r="CV8258" s="174">
        <v>160848</v>
      </c>
      <c r="CW8258" s="174">
        <v>5</v>
      </c>
      <c r="CX8258" s="174">
        <v>756.33109999999999</v>
      </c>
    </row>
    <row r="8259" spans="84:102" x14ac:dyDescent="0.25">
      <c r="CF8259" s="3" t="s">
        <v>3073</v>
      </c>
      <c r="CG8259" s="174">
        <v>18390</v>
      </c>
      <c r="CH8259" s="174">
        <v>2249</v>
      </c>
      <c r="CI8259" s="174">
        <v>5</v>
      </c>
      <c r="CJ8259" s="174">
        <v>755.59559999999999</v>
      </c>
      <c r="CK8259" s="174">
        <v>755.59559999999999</v>
      </c>
      <c r="CU8259" s="174">
        <v>18390</v>
      </c>
      <c r="CV8259" s="174">
        <v>2249</v>
      </c>
      <c r="CW8259" s="174">
        <v>5</v>
      </c>
      <c r="CX8259" s="174">
        <v>755.59559999999999</v>
      </c>
    </row>
    <row r="8260" spans="84:102" x14ac:dyDescent="0.25">
      <c r="CF8260" s="3" t="s">
        <v>3073</v>
      </c>
      <c r="CG8260" s="174">
        <v>94761</v>
      </c>
      <c r="CH8260" s="174">
        <v>1478</v>
      </c>
      <c r="CI8260" s="174">
        <v>5</v>
      </c>
      <c r="CJ8260" s="174">
        <v>755.55520000000001</v>
      </c>
      <c r="CK8260" s="174">
        <v>755.55520000000001</v>
      </c>
      <c r="CU8260" s="174">
        <v>94761</v>
      </c>
      <c r="CV8260" s="174">
        <v>1478</v>
      </c>
      <c r="CW8260" s="174">
        <v>5</v>
      </c>
      <c r="CX8260" s="174">
        <v>755.55520000000001</v>
      </c>
    </row>
    <row r="8261" spans="84:102" x14ac:dyDescent="0.25">
      <c r="CF8261" s="3" t="s">
        <v>3073</v>
      </c>
      <c r="CG8261" s="174">
        <v>643</v>
      </c>
      <c r="CH8261" s="174">
        <v>90136</v>
      </c>
      <c r="CI8261" s="174">
        <v>5</v>
      </c>
      <c r="CJ8261" s="174">
        <v>755.24440000000004</v>
      </c>
      <c r="CK8261" s="174">
        <v>755.24440000000004</v>
      </c>
      <c r="CU8261" s="174">
        <v>643</v>
      </c>
      <c r="CV8261" s="174">
        <v>90136</v>
      </c>
      <c r="CW8261" s="174">
        <v>5</v>
      </c>
      <c r="CX8261" s="174">
        <v>755.24440000000004</v>
      </c>
    </row>
    <row r="8262" spans="84:102" x14ac:dyDescent="0.25">
      <c r="CF8262" s="3" t="s">
        <v>3073</v>
      </c>
      <c r="CG8262" s="174">
        <v>92171</v>
      </c>
      <c r="CH8262" s="174">
        <v>3595</v>
      </c>
      <c r="CI8262" s="174">
        <v>5</v>
      </c>
      <c r="CJ8262" s="174">
        <v>755.09450000000004</v>
      </c>
      <c r="CK8262" s="174">
        <v>755.09450000000004</v>
      </c>
      <c r="CU8262" s="174">
        <v>92171</v>
      </c>
      <c r="CV8262" s="174">
        <v>3595</v>
      </c>
      <c r="CW8262" s="174">
        <v>5</v>
      </c>
      <c r="CX8262" s="174">
        <v>755.09450000000004</v>
      </c>
    </row>
    <row r="8263" spans="84:102" x14ac:dyDescent="0.25">
      <c r="CF8263" s="3" t="s">
        <v>3073</v>
      </c>
      <c r="CG8263" s="174">
        <v>87322</v>
      </c>
      <c r="CH8263" s="174">
        <v>1525</v>
      </c>
      <c r="CI8263" s="174">
        <v>5</v>
      </c>
      <c r="CJ8263" s="174">
        <v>755.05909999999994</v>
      </c>
      <c r="CK8263" s="174">
        <v>755.05909999999994</v>
      </c>
      <c r="CU8263" s="174">
        <v>87322</v>
      </c>
      <c r="CV8263" s="174">
        <v>1525</v>
      </c>
      <c r="CW8263" s="174">
        <v>5</v>
      </c>
      <c r="CX8263" s="174">
        <v>755.05909999999994</v>
      </c>
    </row>
    <row r="8264" spans="84:102" x14ac:dyDescent="0.25">
      <c r="CF8264" s="3" t="s">
        <v>3073</v>
      </c>
      <c r="CG8264" s="174">
        <v>68429</v>
      </c>
      <c r="CH8264" s="174">
        <v>1918</v>
      </c>
      <c r="CI8264" s="174">
        <v>5</v>
      </c>
      <c r="CJ8264" s="174">
        <v>754.87270000000001</v>
      </c>
      <c r="CK8264" s="174">
        <v>754.87270000000001</v>
      </c>
      <c r="CU8264" s="174">
        <v>68429</v>
      </c>
      <c r="CV8264" s="174">
        <v>1918</v>
      </c>
      <c r="CW8264" s="174">
        <v>5</v>
      </c>
      <c r="CX8264" s="174">
        <v>754.87270000000001</v>
      </c>
    </row>
    <row r="8265" spans="84:102" x14ac:dyDescent="0.25">
      <c r="CF8265" s="3" t="s">
        <v>3073</v>
      </c>
      <c r="CG8265" s="174">
        <v>85841</v>
      </c>
      <c r="CH8265" s="174">
        <v>577</v>
      </c>
      <c r="CI8265" s="174">
        <v>5</v>
      </c>
      <c r="CJ8265" s="174">
        <v>754.83249999999998</v>
      </c>
      <c r="CK8265" s="174">
        <v>754.83249999999998</v>
      </c>
      <c r="CU8265" s="174">
        <v>85841</v>
      </c>
      <c r="CV8265" s="174">
        <v>577</v>
      </c>
      <c r="CW8265" s="174">
        <v>5</v>
      </c>
      <c r="CX8265" s="174">
        <v>754.83249999999998</v>
      </c>
    </row>
    <row r="8266" spans="84:102" x14ac:dyDescent="0.25">
      <c r="CF8266" s="3" t="s">
        <v>3073</v>
      </c>
      <c r="CG8266" s="174">
        <v>924</v>
      </c>
      <c r="CH8266" s="174">
        <v>111969</v>
      </c>
      <c r="CI8266" s="174">
        <v>5</v>
      </c>
      <c r="CJ8266" s="174">
        <v>754.78899999999999</v>
      </c>
      <c r="CK8266" s="174">
        <v>754.78899999999999</v>
      </c>
      <c r="CU8266" s="174">
        <v>924</v>
      </c>
      <c r="CV8266" s="174">
        <v>111969</v>
      </c>
      <c r="CW8266" s="174">
        <v>5</v>
      </c>
      <c r="CX8266" s="174">
        <v>754.78899999999999</v>
      </c>
    </row>
    <row r="8267" spans="84:102" x14ac:dyDescent="0.25">
      <c r="CF8267" s="3" t="s">
        <v>3073</v>
      </c>
      <c r="CG8267" s="174">
        <v>77127</v>
      </c>
      <c r="CH8267" s="174">
        <v>359</v>
      </c>
      <c r="CI8267" s="174">
        <v>5</v>
      </c>
      <c r="CJ8267" s="174">
        <v>754.60969999999998</v>
      </c>
      <c r="CK8267" s="174">
        <v>754.60969999999998</v>
      </c>
      <c r="CU8267" s="174">
        <v>77127</v>
      </c>
      <c r="CV8267" s="174">
        <v>359</v>
      </c>
      <c r="CW8267" s="174">
        <v>5</v>
      </c>
      <c r="CX8267" s="174">
        <v>754.60969999999998</v>
      </c>
    </row>
    <row r="8268" spans="84:102" x14ac:dyDescent="0.25">
      <c r="CF8268" s="3" t="s">
        <v>3073</v>
      </c>
      <c r="CG8268" s="174">
        <v>1255</v>
      </c>
      <c r="CH8268" s="174">
        <v>126875</v>
      </c>
      <c r="CI8268" s="174">
        <v>5</v>
      </c>
      <c r="CJ8268" s="174">
        <v>754.55219999999997</v>
      </c>
      <c r="CK8268" s="174">
        <v>754.55219999999997</v>
      </c>
      <c r="CU8268" s="174">
        <v>1255</v>
      </c>
      <c r="CV8268" s="174">
        <v>126875</v>
      </c>
      <c r="CW8268" s="174">
        <v>5</v>
      </c>
      <c r="CX8268" s="174">
        <v>754.55219999999997</v>
      </c>
    </row>
    <row r="8269" spans="84:102" x14ac:dyDescent="0.25">
      <c r="CF8269" s="3" t="s">
        <v>3073</v>
      </c>
      <c r="CG8269" s="174">
        <v>17554</v>
      </c>
      <c r="CH8269" s="174">
        <v>2182</v>
      </c>
      <c r="CI8269" s="174">
        <v>5</v>
      </c>
      <c r="CJ8269" s="174">
        <v>754.51149999999996</v>
      </c>
      <c r="CK8269" s="174">
        <v>754.51149999999996</v>
      </c>
      <c r="CU8269" s="174">
        <v>17554</v>
      </c>
      <c r="CV8269" s="174">
        <v>2182</v>
      </c>
      <c r="CW8269" s="174">
        <v>5</v>
      </c>
      <c r="CX8269" s="174">
        <v>754.51149999999996</v>
      </c>
    </row>
    <row r="8270" spans="84:102" x14ac:dyDescent="0.25">
      <c r="CF8270" s="3" t="s">
        <v>3073</v>
      </c>
      <c r="CG8270" s="174">
        <v>2436</v>
      </c>
      <c r="CH8270" s="174">
        <v>33679</v>
      </c>
      <c r="CI8270" s="174">
        <v>5</v>
      </c>
      <c r="CJ8270" s="174">
        <v>754.35450000000003</v>
      </c>
      <c r="CK8270" s="174">
        <v>754.35450000000003</v>
      </c>
      <c r="CU8270" s="174">
        <v>2436</v>
      </c>
      <c r="CV8270" s="174">
        <v>33679</v>
      </c>
      <c r="CW8270" s="174">
        <v>5</v>
      </c>
      <c r="CX8270" s="174">
        <v>754.35450000000003</v>
      </c>
    </row>
    <row r="8271" spans="84:102" x14ac:dyDescent="0.25">
      <c r="CF8271" s="3" t="s">
        <v>3073</v>
      </c>
      <c r="CG8271" s="174">
        <v>84149</v>
      </c>
      <c r="CH8271" s="174">
        <v>450</v>
      </c>
      <c r="CI8271" s="174">
        <v>5</v>
      </c>
      <c r="CJ8271" s="174">
        <v>754.1943</v>
      </c>
      <c r="CK8271" s="174">
        <v>754.1943</v>
      </c>
      <c r="CU8271" s="174">
        <v>84149</v>
      </c>
      <c r="CV8271" s="174">
        <v>450</v>
      </c>
      <c r="CW8271" s="174">
        <v>5</v>
      </c>
      <c r="CX8271" s="174">
        <v>754.1943</v>
      </c>
    </row>
    <row r="8272" spans="84:102" x14ac:dyDescent="0.25">
      <c r="CF8272" s="3" t="s">
        <v>3073</v>
      </c>
      <c r="CG8272" s="174">
        <v>3262</v>
      </c>
      <c r="CH8272" s="174">
        <v>163929</v>
      </c>
      <c r="CI8272" s="174">
        <v>5</v>
      </c>
      <c r="CJ8272" s="174">
        <v>753.67790000000002</v>
      </c>
      <c r="CK8272" s="174">
        <v>753.67790000000002</v>
      </c>
      <c r="CU8272" s="174">
        <v>3262</v>
      </c>
      <c r="CV8272" s="174">
        <v>163929</v>
      </c>
      <c r="CW8272" s="174">
        <v>5</v>
      </c>
      <c r="CX8272" s="174">
        <v>753.67790000000002</v>
      </c>
    </row>
    <row r="8273" spans="84:102" x14ac:dyDescent="0.25">
      <c r="CF8273" s="3" t="s">
        <v>3073</v>
      </c>
      <c r="CG8273" s="174">
        <v>170500</v>
      </c>
      <c r="CH8273" s="174">
        <v>3394</v>
      </c>
      <c r="CI8273" s="174">
        <v>5</v>
      </c>
      <c r="CJ8273" s="174">
        <v>753.65800000000002</v>
      </c>
      <c r="CK8273" s="174">
        <v>753.65800000000002</v>
      </c>
      <c r="CU8273" s="174">
        <v>170500</v>
      </c>
      <c r="CV8273" s="174">
        <v>3394</v>
      </c>
      <c r="CW8273" s="174">
        <v>5</v>
      </c>
      <c r="CX8273" s="174">
        <v>753.65800000000002</v>
      </c>
    </row>
    <row r="8274" spans="84:102" x14ac:dyDescent="0.25">
      <c r="CF8274" s="3" t="s">
        <v>3073</v>
      </c>
      <c r="CG8274" s="174">
        <v>3006</v>
      </c>
      <c r="CH8274" s="174">
        <v>161929</v>
      </c>
      <c r="CI8274" s="174">
        <v>5</v>
      </c>
      <c r="CJ8274" s="174">
        <v>753.54070000000002</v>
      </c>
      <c r="CK8274" s="174">
        <v>753.54070000000002</v>
      </c>
      <c r="CU8274" s="174">
        <v>3006</v>
      </c>
      <c r="CV8274" s="174">
        <v>161929</v>
      </c>
      <c r="CW8274" s="174">
        <v>5</v>
      </c>
      <c r="CX8274" s="174">
        <v>753.54070000000002</v>
      </c>
    </row>
    <row r="8275" spans="84:102" x14ac:dyDescent="0.25">
      <c r="CF8275" s="3" t="s">
        <v>3073</v>
      </c>
      <c r="CG8275" s="174">
        <v>408</v>
      </c>
      <c r="CH8275" s="174">
        <v>81267</v>
      </c>
      <c r="CI8275" s="174">
        <v>5</v>
      </c>
      <c r="CJ8275" s="174">
        <v>753.03989999999999</v>
      </c>
      <c r="CK8275" s="174">
        <v>753.03989999999999</v>
      </c>
      <c r="CU8275" s="174">
        <v>408</v>
      </c>
      <c r="CV8275" s="174">
        <v>81267</v>
      </c>
      <c r="CW8275" s="174">
        <v>5</v>
      </c>
      <c r="CX8275" s="174">
        <v>753.03989999999999</v>
      </c>
    </row>
    <row r="8276" spans="84:102" x14ac:dyDescent="0.25">
      <c r="CF8276" s="3" t="s">
        <v>3073</v>
      </c>
      <c r="CG8276" s="174">
        <v>3037</v>
      </c>
      <c r="CH8276" s="174">
        <v>163849</v>
      </c>
      <c r="CI8276" s="174">
        <v>5</v>
      </c>
      <c r="CJ8276" s="174">
        <v>752.89570000000003</v>
      </c>
      <c r="CK8276" s="174">
        <v>752.89570000000003</v>
      </c>
      <c r="CU8276" s="174">
        <v>3037</v>
      </c>
      <c r="CV8276" s="174">
        <v>163849</v>
      </c>
      <c r="CW8276" s="174">
        <v>5</v>
      </c>
      <c r="CX8276" s="174">
        <v>752.89570000000003</v>
      </c>
    </row>
    <row r="8277" spans="84:102" x14ac:dyDescent="0.25">
      <c r="CF8277" s="3" t="s">
        <v>3073</v>
      </c>
      <c r="CG8277" s="174">
        <v>143074</v>
      </c>
      <c r="CH8277" s="174">
        <v>2762</v>
      </c>
      <c r="CI8277" s="174">
        <v>5</v>
      </c>
      <c r="CJ8277" s="174">
        <v>752.82529999999997</v>
      </c>
      <c r="CK8277" s="174">
        <v>752.82529999999997</v>
      </c>
      <c r="CU8277" s="174">
        <v>143074</v>
      </c>
      <c r="CV8277" s="174">
        <v>2762</v>
      </c>
      <c r="CW8277" s="174">
        <v>5</v>
      </c>
      <c r="CX8277" s="174">
        <v>752.82529999999997</v>
      </c>
    </row>
    <row r="8278" spans="84:102" x14ac:dyDescent="0.25">
      <c r="CF8278" s="3" t="s">
        <v>3073</v>
      </c>
      <c r="CG8278" s="174">
        <v>2652</v>
      </c>
      <c r="CH8278" s="174">
        <v>48400</v>
      </c>
      <c r="CI8278" s="174">
        <v>5</v>
      </c>
      <c r="CJ8278" s="174">
        <v>752.71590000000003</v>
      </c>
      <c r="CK8278" s="174">
        <v>752.71590000000003</v>
      </c>
      <c r="CU8278" s="174">
        <v>2652</v>
      </c>
      <c r="CV8278" s="174">
        <v>48400</v>
      </c>
      <c r="CW8278" s="174">
        <v>5</v>
      </c>
      <c r="CX8278" s="174">
        <v>752.71590000000003</v>
      </c>
    </row>
    <row r="8279" spans="84:102" x14ac:dyDescent="0.25">
      <c r="CF8279" s="3" t="s">
        <v>3073</v>
      </c>
      <c r="CG8279" s="174">
        <v>1774</v>
      </c>
      <c r="CH8279" s="174">
        <v>58305</v>
      </c>
      <c r="CI8279" s="174">
        <v>5</v>
      </c>
      <c r="CJ8279" s="174">
        <v>752.67939999999999</v>
      </c>
      <c r="CK8279" s="174">
        <v>752.67939999999999</v>
      </c>
      <c r="CU8279" s="174">
        <v>1774</v>
      </c>
      <c r="CV8279" s="174">
        <v>58305</v>
      </c>
      <c r="CW8279" s="174">
        <v>5</v>
      </c>
      <c r="CX8279" s="174">
        <v>752.67939999999999</v>
      </c>
    </row>
    <row r="8280" spans="84:102" x14ac:dyDescent="0.25">
      <c r="CF8280" s="3" t="s">
        <v>3073</v>
      </c>
      <c r="CG8280" s="174">
        <v>1242</v>
      </c>
      <c r="CH8280" s="174">
        <v>128719</v>
      </c>
      <c r="CI8280" s="174">
        <v>5</v>
      </c>
      <c r="CJ8280" s="174">
        <v>752.36900000000003</v>
      </c>
      <c r="CK8280" s="174">
        <v>752.36900000000003</v>
      </c>
      <c r="CU8280" s="174">
        <v>1242</v>
      </c>
      <c r="CV8280" s="174">
        <v>128719</v>
      </c>
      <c r="CW8280" s="174">
        <v>5</v>
      </c>
      <c r="CX8280" s="174">
        <v>752.36900000000003</v>
      </c>
    </row>
    <row r="8281" spans="84:102" x14ac:dyDescent="0.25">
      <c r="CF8281" s="3" t="s">
        <v>3073</v>
      </c>
      <c r="CG8281" s="174">
        <v>84517</v>
      </c>
      <c r="CH8281" s="174">
        <v>1942</v>
      </c>
      <c r="CI8281" s="174">
        <v>5</v>
      </c>
      <c r="CJ8281" s="174">
        <v>752.14089999999999</v>
      </c>
      <c r="CK8281" s="174">
        <v>752.14089999999999</v>
      </c>
      <c r="CU8281" s="174">
        <v>84517</v>
      </c>
      <c r="CV8281" s="174">
        <v>1942</v>
      </c>
      <c r="CW8281" s="174">
        <v>5</v>
      </c>
      <c r="CX8281" s="174">
        <v>752.14089999999999</v>
      </c>
    </row>
    <row r="8282" spans="84:102" x14ac:dyDescent="0.25">
      <c r="CF8282" s="3" t="s">
        <v>3073</v>
      </c>
      <c r="CG8282" s="174">
        <v>796</v>
      </c>
      <c r="CH8282" s="174">
        <v>103913</v>
      </c>
      <c r="CI8282" s="174">
        <v>5</v>
      </c>
      <c r="CJ8282" s="174">
        <v>752.06050000000005</v>
      </c>
      <c r="CK8282" s="174">
        <v>752.06050000000005</v>
      </c>
      <c r="CU8282" s="174">
        <v>796</v>
      </c>
      <c r="CV8282" s="174">
        <v>103913</v>
      </c>
      <c r="CW8282" s="174">
        <v>5</v>
      </c>
      <c r="CX8282" s="174">
        <v>752.06050000000005</v>
      </c>
    </row>
    <row r="8283" spans="84:102" x14ac:dyDescent="0.25">
      <c r="CF8283" s="3" t="s">
        <v>3073</v>
      </c>
      <c r="CG8283" s="174">
        <v>93148</v>
      </c>
      <c r="CH8283" s="174">
        <v>3622</v>
      </c>
      <c r="CI8283" s="174">
        <v>5</v>
      </c>
      <c r="CJ8283" s="174">
        <v>752.01760000000002</v>
      </c>
      <c r="CK8283" s="174">
        <v>752.01760000000002</v>
      </c>
      <c r="CU8283" s="174">
        <v>93148</v>
      </c>
      <c r="CV8283" s="174">
        <v>3622</v>
      </c>
      <c r="CW8283" s="174">
        <v>5</v>
      </c>
      <c r="CX8283" s="174">
        <v>752.01760000000002</v>
      </c>
    </row>
    <row r="8284" spans="84:102" x14ac:dyDescent="0.25">
      <c r="CF8284" s="3" t="s">
        <v>3073</v>
      </c>
      <c r="CG8284" s="174">
        <v>99140</v>
      </c>
      <c r="CH8284" s="174">
        <v>762</v>
      </c>
      <c r="CI8284" s="174">
        <v>5</v>
      </c>
      <c r="CJ8284" s="174">
        <v>751.94780000000003</v>
      </c>
      <c r="CK8284" s="174">
        <v>751.94780000000003</v>
      </c>
      <c r="CU8284" s="174">
        <v>99140</v>
      </c>
      <c r="CV8284" s="174">
        <v>762</v>
      </c>
      <c r="CW8284" s="174">
        <v>5</v>
      </c>
      <c r="CX8284" s="174">
        <v>751.94780000000003</v>
      </c>
    </row>
    <row r="8285" spans="84:102" x14ac:dyDescent="0.25">
      <c r="CF8285" s="3" t="s">
        <v>3073</v>
      </c>
      <c r="CG8285" s="174">
        <v>67046</v>
      </c>
      <c r="CH8285" s="174">
        <v>1700</v>
      </c>
      <c r="CI8285" s="174">
        <v>5</v>
      </c>
      <c r="CJ8285" s="174">
        <v>751.63570000000004</v>
      </c>
      <c r="CK8285" s="174">
        <v>751.63570000000004</v>
      </c>
      <c r="CU8285" s="174">
        <v>67046</v>
      </c>
      <c r="CV8285" s="174">
        <v>1700</v>
      </c>
      <c r="CW8285" s="174">
        <v>5</v>
      </c>
      <c r="CX8285" s="174">
        <v>751.63570000000004</v>
      </c>
    </row>
    <row r="8286" spans="84:102" x14ac:dyDescent="0.25">
      <c r="CF8286" s="3" t="s">
        <v>3073</v>
      </c>
      <c r="CG8286" s="174">
        <v>789</v>
      </c>
      <c r="CH8286" s="174">
        <v>102343</v>
      </c>
      <c r="CI8286" s="174">
        <v>5</v>
      </c>
      <c r="CJ8286" s="174">
        <v>751.59630000000004</v>
      </c>
      <c r="CK8286" s="174">
        <v>751.59630000000004</v>
      </c>
      <c r="CU8286" s="174">
        <v>789</v>
      </c>
      <c r="CV8286" s="174">
        <v>102343</v>
      </c>
      <c r="CW8286" s="174">
        <v>5</v>
      </c>
      <c r="CX8286" s="174">
        <v>751.59630000000004</v>
      </c>
    </row>
    <row r="8287" spans="84:102" x14ac:dyDescent="0.25">
      <c r="CF8287" s="3" t="s">
        <v>3073</v>
      </c>
      <c r="CG8287" s="174">
        <v>1031</v>
      </c>
      <c r="CH8287" s="174">
        <v>120300</v>
      </c>
      <c r="CI8287" s="174">
        <v>5</v>
      </c>
      <c r="CJ8287" s="174">
        <v>751.57069999999999</v>
      </c>
      <c r="CK8287" s="174">
        <v>751.57069999999999</v>
      </c>
      <c r="CU8287" s="174">
        <v>1031</v>
      </c>
      <c r="CV8287" s="174">
        <v>120300</v>
      </c>
      <c r="CW8287" s="174">
        <v>5</v>
      </c>
      <c r="CX8287" s="174">
        <v>751.57069999999999</v>
      </c>
    </row>
    <row r="8288" spans="84:102" x14ac:dyDescent="0.25">
      <c r="CF8288" s="3" t="s">
        <v>3073</v>
      </c>
      <c r="CG8288" s="174">
        <v>65135</v>
      </c>
      <c r="CH8288" s="174">
        <v>101</v>
      </c>
      <c r="CI8288" s="174">
        <v>5</v>
      </c>
      <c r="CJ8288" s="174">
        <v>751.52390000000003</v>
      </c>
      <c r="CK8288" s="174">
        <v>751.52390000000003</v>
      </c>
      <c r="CU8288" s="174">
        <v>65135</v>
      </c>
      <c r="CV8288" s="174">
        <v>101</v>
      </c>
      <c r="CW8288" s="174">
        <v>5</v>
      </c>
      <c r="CX8288" s="174">
        <v>751.52390000000003</v>
      </c>
    </row>
    <row r="8289" spans="84:102" x14ac:dyDescent="0.25">
      <c r="CF8289" s="3" t="s">
        <v>3073</v>
      </c>
      <c r="CG8289" s="174">
        <v>785</v>
      </c>
      <c r="CH8289" s="174">
        <v>102312</v>
      </c>
      <c r="CI8289" s="174">
        <v>5</v>
      </c>
      <c r="CJ8289" s="174">
        <v>751.47500000000002</v>
      </c>
      <c r="CK8289" s="174">
        <v>751.47500000000002</v>
      </c>
      <c r="CU8289" s="174">
        <v>785</v>
      </c>
      <c r="CV8289" s="174">
        <v>102312</v>
      </c>
      <c r="CW8289" s="174">
        <v>5</v>
      </c>
      <c r="CX8289" s="174">
        <v>751.47500000000002</v>
      </c>
    </row>
    <row r="8290" spans="84:102" x14ac:dyDescent="0.25">
      <c r="CF8290" s="3" t="s">
        <v>3073</v>
      </c>
      <c r="CG8290" s="174">
        <v>139</v>
      </c>
      <c r="CH8290" s="174">
        <v>67078</v>
      </c>
      <c r="CI8290" s="174">
        <v>5</v>
      </c>
      <c r="CJ8290" s="174">
        <v>751.43809999999996</v>
      </c>
      <c r="CK8290" s="174">
        <v>751.43809999999996</v>
      </c>
      <c r="CU8290" s="174">
        <v>139</v>
      </c>
      <c r="CV8290" s="174">
        <v>67078</v>
      </c>
      <c r="CW8290" s="174">
        <v>5</v>
      </c>
      <c r="CX8290" s="174">
        <v>751.43809999999996</v>
      </c>
    </row>
    <row r="8291" spans="84:102" x14ac:dyDescent="0.25">
      <c r="CF8291" s="3" t="s">
        <v>3073</v>
      </c>
      <c r="CG8291" s="174">
        <v>1566</v>
      </c>
      <c r="CH8291" s="174">
        <v>85716</v>
      </c>
      <c r="CI8291" s="174">
        <v>5</v>
      </c>
      <c r="CJ8291" s="174">
        <v>751.39149999999995</v>
      </c>
      <c r="CK8291" s="174">
        <v>751.39149999999995</v>
      </c>
      <c r="CU8291" s="174">
        <v>1566</v>
      </c>
      <c r="CV8291" s="174">
        <v>85716</v>
      </c>
      <c r="CW8291" s="174">
        <v>5</v>
      </c>
      <c r="CX8291" s="174">
        <v>751.39149999999995</v>
      </c>
    </row>
    <row r="8292" spans="84:102" x14ac:dyDescent="0.25">
      <c r="CF8292" s="3" t="s">
        <v>3073</v>
      </c>
      <c r="CG8292" s="174">
        <v>820</v>
      </c>
      <c r="CH8292" s="174">
        <v>104603</v>
      </c>
      <c r="CI8292" s="174">
        <v>5</v>
      </c>
      <c r="CJ8292" s="174">
        <v>751.35230000000001</v>
      </c>
      <c r="CK8292" s="174">
        <v>751.35230000000001</v>
      </c>
      <c r="CU8292" s="174">
        <v>820</v>
      </c>
      <c r="CV8292" s="174">
        <v>104603</v>
      </c>
      <c r="CW8292" s="174">
        <v>5</v>
      </c>
      <c r="CX8292" s="174">
        <v>751.35230000000001</v>
      </c>
    </row>
    <row r="8293" spans="84:102" x14ac:dyDescent="0.25">
      <c r="CF8293" s="3" t="s">
        <v>3073</v>
      </c>
      <c r="CG8293" s="174">
        <v>52348</v>
      </c>
      <c r="CH8293" s="174">
        <v>1828</v>
      </c>
      <c r="CI8293" s="174">
        <v>5</v>
      </c>
      <c r="CJ8293" s="174">
        <v>751.01350000000002</v>
      </c>
      <c r="CK8293" s="174">
        <v>751.01350000000002</v>
      </c>
      <c r="CU8293" s="174">
        <v>52348</v>
      </c>
      <c r="CV8293" s="174">
        <v>1828</v>
      </c>
      <c r="CW8293" s="174">
        <v>5</v>
      </c>
      <c r="CX8293" s="174">
        <v>751.01350000000002</v>
      </c>
    </row>
    <row r="8294" spans="84:102" x14ac:dyDescent="0.25">
      <c r="CF8294" s="3" t="s">
        <v>3073</v>
      </c>
      <c r="CG8294" s="174">
        <v>231</v>
      </c>
      <c r="CH8294" s="174">
        <v>70029</v>
      </c>
      <c r="CI8294" s="174">
        <v>5</v>
      </c>
      <c r="CJ8294" s="174">
        <v>750.93960000000004</v>
      </c>
      <c r="CK8294" s="174">
        <v>750.93960000000004</v>
      </c>
      <c r="CU8294" s="174">
        <v>231</v>
      </c>
      <c r="CV8294" s="174">
        <v>70029</v>
      </c>
      <c r="CW8294" s="174">
        <v>5</v>
      </c>
      <c r="CX8294" s="174">
        <v>750.93960000000004</v>
      </c>
    </row>
    <row r="8295" spans="84:102" x14ac:dyDescent="0.25">
      <c r="CF8295" s="3" t="s">
        <v>3073</v>
      </c>
      <c r="CG8295" s="174">
        <v>1005</v>
      </c>
      <c r="CH8295" s="174">
        <v>120099</v>
      </c>
      <c r="CI8295" s="174">
        <v>5</v>
      </c>
      <c r="CJ8295" s="174">
        <v>750.68460000000005</v>
      </c>
      <c r="CK8295" s="174">
        <v>750.68460000000005</v>
      </c>
      <c r="CU8295" s="174">
        <v>1005</v>
      </c>
      <c r="CV8295" s="174">
        <v>120099</v>
      </c>
      <c r="CW8295" s="174">
        <v>5</v>
      </c>
      <c r="CX8295" s="174">
        <v>750.68460000000005</v>
      </c>
    </row>
    <row r="8296" spans="84:102" x14ac:dyDescent="0.25">
      <c r="CF8296" s="3" t="s">
        <v>3073</v>
      </c>
      <c r="CG8296" s="174">
        <v>1191</v>
      </c>
      <c r="CH8296" s="174">
        <v>137557</v>
      </c>
      <c r="CI8296" s="174">
        <v>5</v>
      </c>
      <c r="CJ8296" s="174">
        <v>750.43520000000001</v>
      </c>
      <c r="CK8296" s="174">
        <v>750.43520000000001</v>
      </c>
      <c r="CU8296" s="174">
        <v>1191</v>
      </c>
      <c r="CV8296" s="174">
        <v>137557</v>
      </c>
      <c r="CW8296" s="174">
        <v>5</v>
      </c>
      <c r="CX8296" s="174">
        <v>750.43520000000001</v>
      </c>
    </row>
    <row r="8297" spans="84:102" x14ac:dyDescent="0.25">
      <c r="CF8297" s="3" t="s">
        <v>3073</v>
      </c>
      <c r="CG8297" s="174">
        <v>84008</v>
      </c>
      <c r="CH8297" s="174">
        <v>486</v>
      </c>
      <c r="CI8297" s="174">
        <v>5</v>
      </c>
      <c r="CJ8297" s="174">
        <v>750.35249999999996</v>
      </c>
      <c r="CK8297" s="174">
        <v>750.35249999999996</v>
      </c>
      <c r="CU8297" s="174">
        <v>84008</v>
      </c>
      <c r="CV8297" s="174">
        <v>486</v>
      </c>
      <c r="CW8297" s="174">
        <v>5</v>
      </c>
      <c r="CX8297" s="174">
        <v>750.35249999999996</v>
      </c>
    </row>
    <row r="8298" spans="84:102" x14ac:dyDescent="0.25">
      <c r="CF8298" s="3" t="s">
        <v>3073</v>
      </c>
      <c r="CG8298" s="174">
        <v>148</v>
      </c>
      <c r="CH8298" s="174">
        <v>67794</v>
      </c>
      <c r="CI8298" s="174">
        <v>5</v>
      </c>
      <c r="CJ8298" s="174">
        <v>750.19090000000006</v>
      </c>
      <c r="CK8298" s="174">
        <v>750.19090000000006</v>
      </c>
      <c r="CU8298" s="174">
        <v>148</v>
      </c>
      <c r="CV8298" s="174">
        <v>67794</v>
      </c>
      <c r="CW8298" s="174">
        <v>5</v>
      </c>
      <c r="CX8298" s="174">
        <v>750.19090000000006</v>
      </c>
    </row>
    <row r="8299" spans="84:102" x14ac:dyDescent="0.25">
      <c r="CF8299" s="3" t="s">
        <v>3073</v>
      </c>
      <c r="CG8299" s="174">
        <v>101071</v>
      </c>
      <c r="CH8299" s="174">
        <v>808</v>
      </c>
      <c r="CI8299" s="174">
        <v>5</v>
      </c>
      <c r="CJ8299" s="174">
        <v>750.10990000000004</v>
      </c>
      <c r="CK8299" s="174">
        <v>750.10990000000004</v>
      </c>
      <c r="CU8299" s="174">
        <v>101071</v>
      </c>
      <c r="CV8299" s="174">
        <v>808</v>
      </c>
      <c r="CW8299" s="174">
        <v>5</v>
      </c>
      <c r="CX8299" s="174">
        <v>750.10990000000004</v>
      </c>
    </row>
    <row r="8300" spans="84:102" x14ac:dyDescent="0.25">
      <c r="CF8300" s="3" t="s">
        <v>3073</v>
      </c>
      <c r="CG8300" s="174">
        <v>180254</v>
      </c>
      <c r="CH8300" s="174">
        <v>3439</v>
      </c>
      <c r="CI8300" s="174">
        <v>5</v>
      </c>
      <c r="CJ8300" s="174">
        <v>750.04129999999998</v>
      </c>
      <c r="CK8300" s="174">
        <v>750.04129999999998</v>
      </c>
      <c r="CU8300" s="174">
        <v>180254</v>
      </c>
      <c r="CV8300" s="174">
        <v>3439</v>
      </c>
      <c r="CW8300" s="174">
        <v>5</v>
      </c>
      <c r="CX8300" s="174">
        <v>750.04129999999998</v>
      </c>
    </row>
    <row r="8301" spans="84:102" x14ac:dyDescent="0.25">
      <c r="CF8301" s="3" t="s">
        <v>3073</v>
      </c>
      <c r="CG8301" s="174">
        <v>2852</v>
      </c>
      <c r="CH8301" s="174">
        <v>151168</v>
      </c>
      <c r="CI8301" s="174">
        <v>5</v>
      </c>
      <c r="CJ8301" s="174">
        <v>750.02589999999998</v>
      </c>
      <c r="CK8301" s="174">
        <v>750.02589999999998</v>
      </c>
      <c r="CU8301" s="174">
        <v>2852</v>
      </c>
      <c r="CV8301" s="174">
        <v>151168</v>
      </c>
      <c r="CW8301" s="174">
        <v>5</v>
      </c>
      <c r="CX8301" s="174">
        <v>750.02589999999998</v>
      </c>
    </row>
    <row r="8302" spans="84:102" x14ac:dyDescent="0.25">
      <c r="CF8302" s="3" t="s">
        <v>3073</v>
      </c>
      <c r="CG8302" s="174">
        <v>618</v>
      </c>
      <c r="CH8302" s="174">
        <v>86885</v>
      </c>
      <c r="CI8302" s="174">
        <v>5</v>
      </c>
      <c r="CJ8302" s="174">
        <v>749.94920000000002</v>
      </c>
      <c r="CK8302" s="174">
        <v>749.94920000000002</v>
      </c>
      <c r="CU8302" s="174">
        <v>618</v>
      </c>
      <c r="CV8302" s="174">
        <v>86885</v>
      </c>
      <c r="CW8302" s="174">
        <v>5</v>
      </c>
      <c r="CX8302" s="174">
        <v>749.94920000000002</v>
      </c>
    </row>
    <row r="8303" spans="84:102" x14ac:dyDescent="0.25">
      <c r="CF8303" s="3" t="s">
        <v>3073</v>
      </c>
      <c r="CG8303" s="174">
        <v>12</v>
      </c>
      <c r="CH8303" s="174">
        <v>61052</v>
      </c>
      <c r="CI8303" s="174">
        <v>5</v>
      </c>
      <c r="CJ8303" s="174">
        <v>749.89210000000003</v>
      </c>
      <c r="CK8303" s="174">
        <v>749.89210000000003</v>
      </c>
      <c r="CU8303" s="174">
        <v>12</v>
      </c>
      <c r="CV8303" s="174">
        <v>61052</v>
      </c>
      <c r="CW8303" s="174">
        <v>5</v>
      </c>
      <c r="CX8303" s="174">
        <v>749.89210000000003</v>
      </c>
    </row>
    <row r="8304" spans="84:102" x14ac:dyDescent="0.25">
      <c r="CF8304" s="3" t="s">
        <v>3073</v>
      </c>
      <c r="CG8304" s="174">
        <v>2825</v>
      </c>
      <c r="CH8304" s="174">
        <v>151063</v>
      </c>
      <c r="CI8304" s="174">
        <v>5</v>
      </c>
      <c r="CJ8304" s="174">
        <v>749.88099999999997</v>
      </c>
      <c r="CK8304" s="174">
        <v>749.88099999999997</v>
      </c>
      <c r="CU8304" s="174">
        <v>2825</v>
      </c>
      <c r="CV8304" s="174">
        <v>151063</v>
      </c>
      <c r="CW8304" s="174">
        <v>5</v>
      </c>
      <c r="CX8304" s="174">
        <v>749.88099999999997</v>
      </c>
    </row>
    <row r="8305" spans="84:102" x14ac:dyDescent="0.25">
      <c r="CF8305" s="3" t="s">
        <v>3073</v>
      </c>
      <c r="CG8305" s="174">
        <v>159342</v>
      </c>
      <c r="CH8305" s="174">
        <v>2995</v>
      </c>
      <c r="CI8305" s="174">
        <v>5</v>
      </c>
      <c r="CJ8305" s="174">
        <v>749.8655</v>
      </c>
      <c r="CK8305" s="174">
        <v>749.8655</v>
      </c>
      <c r="CU8305" s="174">
        <v>159342</v>
      </c>
      <c r="CV8305" s="174">
        <v>2995</v>
      </c>
      <c r="CW8305" s="174">
        <v>5</v>
      </c>
      <c r="CX8305" s="174">
        <v>749.8655</v>
      </c>
    </row>
    <row r="8306" spans="84:102" x14ac:dyDescent="0.25">
      <c r="CF8306" s="3" t="s">
        <v>3073</v>
      </c>
      <c r="CG8306" s="174">
        <v>3553</v>
      </c>
      <c r="CH8306" s="174">
        <v>81323</v>
      </c>
      <c r="CI8306" s="174">
        <v>5</v>
      </c>
      <c r="CJ8306" s="174">
        <v>749.69169999999997</v>
      </c>
      <c r="CK8306" s="174">
        <v>749.69169999999997</v>
      </c>
      <c r="CU8306" s="174">
        <v>3553</v>
      </c>
      <c r="CV8306" s="174">
        <v>81323</v>
      </c>
      <c r="CW8306" s="174">
        <v>5</v>
      </c>
      <c r="CX8306" s="174">
        <v>749.69169999999997</v>
      </c>
    </row>
    <row r="8307" spans="84:102" x14ac:dyDescent="0.25">
      <c r="CF8307" s="3" t="s">
        <v>3073</v>
      </c>
      <c r="CG8307" s="174">
        <v>137557</v>
      </c>
      <c r="CH8307" s="174">
        <v>1191</v>
      </c>
      <c r="CI8307" s="174">
        <v>5</v>
      </c>
      <c r="CJ8307" s="174">
        <v>749.49720000000002</v>
      </c>
      <c r="CK8307" s="174">
        <v>749.49720000000002</v>
      </c>
      <c r="CU8307" s="174">
        <v>137557</v>
      </c>
      <c r="CV8307" s="174">
        <v>1191</v>
      </c>
      <c r="CW8307" s="174">
        <v>5</v>
      </c>
      <c r="CX8307" s="174">
        <v>749.49720000000002</v>
      </c>
    </row>
    <row r="8308" spans="84:102" x14ac:dyDescent="0.25">
      <c r="CF8308" s="3" t="s">
        <v>3073</v>
      </c>
      <c r="CG8308" s="174">
        <v>71330</v>
      </c>
      <c r="CH8308" s="174">
        <v>281</v>
      </c>
      <c r="CI8308" s="174">
        <v>5</v>
      </c>
      <c r="CJ8308" s="174">
        <v>749.40719999999999</v>
      </c>
      <c r="CK8308" s="174">
        <v>749.40719999999999</v>
      </c>
      <c r="CU8308" s="174">
        <v>71330</v>
      </c>
      <c r="CV8308" s="174">
        <v>281</v>
      </c>
      <c r="CW8308" s="174">
        <v>5</v>
      </c>
      <c r="CX8308" s="174">
        <v>749.40719999999999</v>
      </c>
    </row>
    <row r="8309" spans="84:102" x14ac:dyDescent="0.25">
      <c r="CF8309" s="3" t="s">
        <v>3073</v>
      </c>
      <c r="CG8309" s="174">
        <v>123</v>
      </c>
      <c r="CH8309" s="174">
        <v>67240</v>
      </c>
      <c r="CI8309" s="174">
        <v>5</v>
      </c>
      <c r="CJ8309" s="174">
        <v>749.39620000000002</v>
      </c>
      <c r="CK8309" s="174">
        <v>749.39620000000002</v>
      </c>
      <c r="CU8309" s="174">
        <v>123</v>
      </c>
      <c r="CV8309" s="174">
        <v>67240</v>
      </c>
      <c r="CW8309" s="174">
        <v>5</v>
      </c>
      <c r="CX8309" s="174">
        <v>749.39620000000002</v>
      </c>
    </row>
    <row r="8310" spans="84:102" x14ac:dyDescent="0.25">
      <c r="CF8310" s="3" t="s">
        <v>3073</v>
      </c>
      <c r="CG8310" s="174">
        <v>418</v>
      </c>
      <c r="CH8310" s="174">
        <v>82396</v>
      </c>
      <c r="CI8310" s="174">
        <v>5</v>
      </c>
      <c r="CJ8310" s="174">
        <v>749.32159999999999</v>
      </c>
      <c r="CK8310" s="174">
        <v>749.32159999999999</v>
      </c>
      <c r="CU8310" s="174">
        <v>418</v>
      </c>
      <c r="CV8310" s="174">
        <v>82396</v>
      </c>
      <c r="CW8310" s="174">
        <v>5</v>
      </c>
      <c r="CX8310" s="174">
        <v>749.32159999999999</v>
      </c>
    </row>
    <row r="8311" spans="84:102" x14ac:dyDescent="0.25">
      <c r="CF8311" s="3" t="s">
        <v>3073</v>
      </c>
      <c r="CG8311" s="174">
        <v>155939</v>
      </c>
      <c r="CH8311" s="174">
        <v>3208</v>
      </c>
      <c r="CI8311" s="174">
        <v>5</v>
      </c>
      <c r="CJ8311" s="174">
        <v>749.31500000000005</v>
      </c>
      <c r="CK8311" s="174">
        <v>749.31500000000005</v>
      </c>
      <c r="CU8311" s="174">
        <v>155939</v>
      </c>
      <c r="CV8311" s="174">
        <v>3208</v>
      </c>
      <c r="CW8311" s="174">
        <v>5</v>
      </c>
      <c r="CX8311" s="174">
        <v>749.31500000000005</v>
      </c>
    </row>
    <row r="8312" spans="84:102" x14ac:dyDescent="0.25">
      <c r="CF8312" s="3" t="s">
        <v>3073</v>
      </c>
      <c r="CG8312" s="174">
        <v>2260</v>
      </c>
      <c r="CH8312" s="174">
        <v>20168</v>
      </c>
      <c r="CI8312" s="174">
        <v>5</v>
      </c>
      <c r="CJ8312" s="174">
        <v>749.04169999999999</v>
      </c>
      <c r="CK8312" s="174">
        <v>749.04169999999999</v>
      </c>
      <c r="CU8312" s="174">
        <v>2260</v>
      </c>
      <c r="CV8312" s="174">
        <v>20168</v>
      </c>
      <c r="CW8312" s="174">
        <v>5</v>
      </c>
      <c r="CX8312" s="174">
        <v>749.04169999999999</v>
      </c>
    </row>
    <row r="8313" spans="84:102" x14ac:dyDescent="0.25">
      <c r="CF8313" s="3" t="s">
        <v>3073</v>
      </c>
      <c r="CG8313" s="174">
        <v>3022</v>
      </c>
      <c r="CH8313" s="174">
        <v>164144</v>
      </c>
      <c r="CI8313" s="174">
        <v>5</v>
      </c>
      <c r="CJ8313" s="174">
        <v>748.99919999999997</v>
      </c>
      <c r="CK8313" s="174">
        <v>748.99919999999997</v>
      </c>
      <c r="CU8313" s="174">
        <v>3022</v>
      </c>
      <c r="CV8313" s="174">
        <v>164144</v>
      </c>
      <c r="CW8313" s="174">
        <v>5</v>
      </c>
      <c r="CX8313" s="174">
        <v>748.99919999999997</v>
      </c>
    </row>
    <row r="8314" spans="84:102" x14ac:dyDescent="0.25">
      <c r="CF8314" s="3" t="s">
        <v>3073</v>
      </c>
      <c r="CG8314" s="174">
        <v>21220</v>
      </c>
      <c r="CH8314" s="174">
        <v>2277</v>
      </c>
      <c r="CI8314" s="174">
        <v>5</v>
      </c>
      <c r="CJ8314" s="174">
        <v>748.86929999999995</v>
      </c>
      <c r="CK8314" s="174">
        <v>748.86929999999995</v>
      </c>
      <c r="CU8314" s="174">
        <v>21220</v>
      </c>
      <c r="CV8314" s="174">
        <v>2277</v>
      </c>
      <c r="CW8314" s="174">
        <v>5</v>
      </c>
      <c r="CX8314" s="174">
        <v>748.86929999999995</v>
      </c>
    </row>
    <row r="8315" spans="84:102" x14ac:dyDescent="0.25">
      <c r="CF8315" s="3" t="s">
        <v>3073</v>
      </c>
      <c r="CG8315" s="174">
        <v>44511</v>
      </c>
      <c r="CH8315" s="174">
        <v>2627</v>
      </c>
      <c r="CI8315" s="174">
        <v>5</v>
      </c>
      <c r="CJ8315" s="174">
        <v>748.8075</v>
      </c>
      <c r="CK8315" s="174">
        <v>748.8075</v>
      </c>
      <c r="CU8315" s="174">
        <v>44511</v>
      </c>
      <c r="CV8315" s="174">
        <v>2627</v>
      </c>
      <c r="CW8315" s="174">
        <v>5</v>
      </c>
      <c r="CX8315" s="174">
        <v>748.8075</v>
      </c>
    </row>
    <row r="8316" spans="84:102" x14ac:dyDescent="0.25">
      <c r="CF8316" s="3" t="s">
        <v>3073</v>
      </c>
      <c r="CG8316" s="174">
        <v>155069</v>
      </c>
      <c r="CH8316" s="174">
        <v>3195</v>
      </c>
      <c r="CI8316" s="174">
        <v>5</v>
      </c>
      <c r="CJ8316" s="174">
        <v>748.67100000000005</v>
      </c>
      <c r="CK8316" s="174">
        <v>748.67100000000005</v>
      </c>
      <c r="CU8316" s="174">
        <v>155069</v>
      </c>
      <c r="CV8316" s="174">
        <v>3195</v>
      </c>
      <c r="CW8316" s="174">
        <v>5</v>
      </c>
      <c r="CX8316" s="174">
        <v>748.67100000000005</v>
      </c>
    </row>
    <row r="8317" spans="84:102" x14ac:dyDescent="0.25">
      <c r="CF8317" s="3" t="s">
        <v>3073</v>
      </c>
      <c r="CG8317" s="174">
        <v>161</v>
      </c>
      <c r="CH8317" s="174">
        <v>69304</v>
      </c>
      <c r="CI8317" s="174">
        <v>5</v>
      </c>
      <c r="CJ8317" s="174">
        <v>748.66669999999999</v>
      </c>
      <c r="CK8317" s="174">
        <v>748.66669999999999</v>
      </c>
      <c r="CU8317" s="174">
        <v>161</v>
      </c>
      <c r="CV8317" s="174">
        <v>69304</v>
      </c>
      <c r="CW8317" s="174">
        <v>5</v>
      </c>
      <c r="CX8317" s="174">
        <v>748.66669999999999</v>
      </c>
    </row>
    <row r="8318" spans="84:102" x14ac:dyDescent="0.25">
      <c r="CF8318" s="3" t="s">
        <v>3073</v>
      </c>
      <c r="CG8318" s="174">
        <v>52625</v>
      </c>
      <c r="CH8318" s="174">
        <v>1856</v>
      </c>
      <c r="CI8318" s="174">
        <v>5</v>
      </c>
      <c r="CJ8318" s="174">
        <v>748.41849999999999</v>
      </c>
      <c r="CK8318" s="174">
        <v>748.41849999999999</v>
      </c>
      <c r="CU8318" s="174">
        <v>52625</v>
      </c>
      <c r="CV8318" s="174">
        <v>1856</v>
      </c>
      <c r="CW8318" s="174">
        <v>5</v>
      </c>
      <c r="CX8318" s="174">
        <v>748.41849999999999</v>
      </c>
    </row>
    <row r="8319" spans="84:102" x14ac:dyDescent="0.25">
      <c r="CF8319" s="3" t="s">
        <v>3073</v>
      </c>
      <c r="CG8319" s="174">
        <v>84635</v>
      </c>
      <c r="CH8319" s="174">
        <v>562</v>
      </c>
      <c r="CI8319" s="174">
        <v>5</v>
      </c>
      <c r="CJ8319" s="174">
        <v>748.08040000000005</v>
      </c>
      <c r="CK8319" s="174">
        <v>748.08040000000005</v>
      </c>
      <c r="CU8319" s="174">
        <v>84635</v>
      </c>
      <c r="CV8319" s="174">
        <v>562</v>
      </c>
      <c r="CW8319" s="174">
        <v>5</v>
      </c>
      <c r="CX8319" s="174">
        <v>748.08040000000005</v>
      </c>
    </row>
    <row r="8320" spans="84:102" x14ac:dyDescent="0.25">
      <c r="CF8320" s="3" t="s">
        <v>3073</v>
      </c>
      <c r="CG8320" s="174">
        <v>988</v>
      </c>
      <c r="CH8320" s="174">
        <v>114398</v>
      </c>
      <c r="CI8320" s="174">
        <v>5</v>
      </c>
      <c r="CJ8320" s="174">
        <v>747.95669999999996</v>
      </c>
      <c r="CK8320" s="174">
        <v>747.95669999999996</v>
      </c>
      <c r="CU8320" s="174">
        <v>988</v>
      </c>
      <c r="CV8320" s="174">
        <v>114398</v>
      </c>
      <c r="CW8320" s="174">
        <v>5</v>
      </c>
      <c r="CX8320" s="174">
        <v>747.95669999999996</v>
      </c>
    </row>
    <row r="8321" spans="84:102" x14ac:dyDescent="0.25">
      <c r="CF8321" s="3" t="s">
        <v>3073</v>
      </c>
      <c r="CG8321" s="174">
        <v>1787</v>
      </c>
      <c r="CH8321" s="174">
        <v>54015</v>
      </c>
      <c r="CI8321" s="174">
        <v>5</v>
      </c>
      <c r="CJ8321" s="174">
        <v>747.88390000000004</v>
      </c>
      <c r="CK8321" s="174">
        <v>747.88390000000004</v>
      </c>
      <c r="CU8321" s="174">
        <v>1787</v>
      </c>
      <c r="CV8321" s="174">
        <v>54015</v>
      </c>
      <c r="CW8321" s="174">
        <v>5</v>
      </c>
      <c r="CX8321" s="174">
        <v>747.88390000000004</v>
      </c>
    </row>
    <row r="8322" spans="84:102" x14ac:dyDescent="0.25">
      <c r="CF8322" s="3" t="s">
        <v>3073</v>
      </c>
      <c r="CG8322" s="174">
        <v>126866</v>
      </c>
      <c r="CH8322" s="174">
        <v>1251</v>
      </c>
      <c r="CI8322" s="174">
        <v>5</v>
      </c>
      <c r="CJ8322" s="174">
        <v>747.31370000000004</v>
      </c>
      <c r="CK8322" s="174">
        <v>747.31370000000004</v>
      </c>
      <c r="CU8322" s="174">
        <v>126866</v>
      </c>
      <c r="CV8322" s="174">
        <v>1251</v>
      </c>
      <c r="CW8322" s="174">
        <v>5</v>
      </c>
      <c r="CX8322" s="174">
        <v>747.31370000000004</v>
      </c>
    </row>
    <row r="8323" spans="84:102" x14ac:dyDescent="0.25">
      <c r="CF8323" s="3" t="s">
        <v>3073</v>
      </c>
      <c r="CG8323" s="174">
        <v>35513</v>
      </c>
      <c r="CH8323" s="174">
        <v>2437</v>
      </c>
      <c r="CI8323" s="174">
        <v>5</v>
      </c>
      <c r="CJ8323" s="174">
        <v>747.11879999999996</v>
      </c>
      <c r="CK8323" s="174">
        <v>747.11879999999996</v>
      </c>
      <c r="CU8323" s="174">
        <v>35513</v>
      </c>
      <c r="CV8323" s="174">
        <v>2437</v>
      </c>
      <c r="CW8323" s="174">
        <v>5</v>
      </c>
      <c r="CX8323" s="174">
        <v>747.11879999999996</v>
      </c>
    </row>
    <row r="8324" spans="84:102" x14ac:dyDescent="0.25">
      <c r="CF8324" s="3" t="s">
        <v>3073</v>
      </c>
      <c r="CG8324" s="174">
        <v>2317</v>
      </c>
      <c r="CH8324" s="174">
        <v>24905</v>
      </c>
      <c r="CI8324" s="174">
        <v>5</v>
      </c>
      <c r="CJ8324" s="174">
        <v>746.9864</v>
      </c>
      <c r="CK8324" s="174">
        <v>746.9864</v>
      </c>
      <c r="CU8324" s="174">
        <v>2317</v>
      </c>
      <c r="CV8324" s="174">
        <v>24905</v>
      </c>
      <c r="CW8324" s="174">
        <v>5</v>
      </c>
      <c r="CX8324" s="174">
        <v>746.9864</v>
      </c>
    </row>
    <row r="8325" spans="84:102" x14ac:dyDescent="0.25">
      <c r="CF8325" s="3" t="s">
        <v>3073</v>
      </c>
      <c r="CG8325" s="174">
        <v>138618</v>
      </c>
      <c r="CH8325" s="174">
        <v>2730</v>
      </c>
      <c r="CI8325" s="174">
        <v>5</v>
      </c>
      <c r="CJ8325" s="174">
        <v>746.77980000000002</v>
      </c>
      <c r="CK8325" s="174">
        <v>746.77980000000002</v>
      </c>
      <c r="CU8325" s="174">
        <v>138618</v>
      </c>
      <c r="CV8325" s="174">
        <v>2730</v>
      </c>
      <c r="CW8325" s="174">
        <v>5</v>
      </c>
      <c r="CX8325" s="174">
        <v>746.77980000000002</v>
      </c>
    </row>
    <row r="8326" spans="84:102" x14ac:dyDescent="0.25">
      <c r="CF8326" s="3" t="s">
        <v>3073</v>
      </c>
      <c r="CG8326" s="174">
        <v>102312</v>
      </c>
      <c r="CH8326" s="174">
        <v>785</v>
      </c>
      <c r="CI8326" s="174">
        <v>5</v>
      </c>
      <c r="CJ8326" s="174">
        <v>746.57979999999998</v>
      </c>
      <c r="CK8326" s="174">
        <v>746.57979999999998</v>
      </c>
      <c r="CU8326" s="174">
        <v>102312</v>
      </c>
      <c r="CV8326" s="174">
        <v>785</v>
      </c>
      <c r="CW8326" s="174">
        <v>5</v>
      </c>
      <c r="CX8326" s="174">
        <v>746.57979999999998</v>
      </c>
    </row>
    <row r="8327" spans="84:102" x14ac:dyDescent="0.25">
      <c r="CF8327" s="3" t="s">
        <v>3073</v>
      </c>
      <c r="CG8327" s="174">
        <v>2812</v>
      </c>
      <c r="CH8327" s="174">
        <v>148653</v>
      </c>
      <c r="CI8327" s="174">
        <v>5</v>
      </c>
      <c r="CJ8327" s="174">
        <v>746.52639999999997</v>
      </c>
      <c r="CK8327" s="174">
        <v>746.52639999999997</v>
      </c>
      <c r="CU8327" s="174">
        <v>2812</v>
      </c>
      <c r="CV8327" s="174">
        <v>148653</v>
      </c>
      <c r="CW8327" s="174">
        <v>5</v>
      </c>
      <c r="CX8327" s="174">
        <v>746.52639999999997</v>
      </c>
    </row>
    <row r="8328" spans="84:102" x14ac:dyDescent="0.25">
      <c r="CF8328" s="3" t="s">
        <v>3073</v>
      </c>
      <c r="CG8328" s="174">
        <v>1523</v>
      </c>
      <c r="CH8328" s="174">
        <v>87415</v>
      </c>
      <c r="CI8328" s="174">
        <v>5</v>
      </c>
      <c r="CJ8328" s="174">
        <v>746.37070000000006</v>
      </c>
      <c r="CK8328" s="174">
        <v>746.37070000000006</v>
      </c>
      <c r="CU8328" s="174">
        <v>1523</v>
      </c>
      <c r="CV8328" s="174">
        <v>87415</v>
      </c>
      <c r="CW8328" s="174">
        <v>5</v>
      </c>
      <c r="CX8328" s="174">
        <v>746.37070000000006</v>
      </c>
    </row>
    <row r="8329" spans="84:102" x14ac:dyDescent="0.25">
      <c r="CF8329" s="3" t="s">
        <v>3073</v>
      </c>
      <c r="CG8329" s="174">
        <v>1395</v>
      </c>
      <c r="CH8329" s="174">
        <v>109529</v>
      </c>
      <c r="CI8329" s="174">
        <v>5</v>
      </c>
      <c r="CJ8329" s="174">
        <v>746.08709999999996</v>
      </c>
      <c r="CK8329" s="174">
        <v>746.08709999999996</v>
      </c>
      <c r="CU8329" s="174">
        <v>1395</v>
      </c>
      <c r="CV8329" s="174">
        <v>109529</v>
      </c>
      <c r="CW8329" s="174">
        <v>5</v>
      </c>
      <c r="CX8329" s="174">
        <v>746.08709999999996</v>
      </c>
    </row>
    <row r="8330" spans="84:102" x14ac:dyDescent="0.25">
      <c r="CF8330" s="3" t="s">
        <v>3073</v>
      </c>
      <c r="CG8330" s="174">
        <v>113306</v>
      </c>
      <c r="CH8330" s="174">
        <v>3666</v>
      </c>
      <c r="CI8330" s="174">
        <v>5</v>
      </c>
      <c r="CJ8330" s="174">
        <v>745.73609999999996</v>
      </c>
      <c r="CK8330" s="174">
        <v>745.73609999999996</v>
      </c>
      <c r="CU8330" s="174">
        <v>113306</v>
      </c>
      <c r="CV8330" s="174">
        <v>3666</v>
      </c>
      <c r="CW8330" s="174">
        <v>5</v>
      </c>
      <c r="CX8330" s="174">
        <v>745.73609999999996</v>
      </c>
    </row>
    <row r="8331" spans="84:102" x14ac:dyDescent="0.25">
      <c r="CF8331" s="3" t="s">
        <v>3073</v>
      </c>
      <c r="CG8331" s="174">
        <v>821</v>
      </c>
      <c r="CH8331" s="174">
        <v>103483</v>
      </c>
      <c r="CI8331" s="174">
        <v>5</v>
      </c>
      <c r="CJ8331" s="174">
        <v>745.72990000000004</v>
      </c>
      <c r="CK8331" s="174">
        <v>745.72990000000004</v>
      </c>
      <c r="CU8331" s="174">
        <v>821</v>
      </c>
      <c r="CV8331" s="174">
        <v>103483</v>
      </c>
      <c r="CW8331" s="174">
        <v>5</v>
      </c>
      <c r="CX8331" s="174">
        <v>745.72990000000004</v>
      </c>
    </row>
    <row r="8332" spans="84:102" x14ac:dyDescent="0.25">
      <c r="CF8332" s="3" t="s">
        <v>3073</v>
      </c>
      <c r="CG8332" s="174">
        <v>159405</v>
      </c>
      <c r="CH8332" s="174">
        <v>3253</v>
      </c>
      <c r="CI8332" s="174">
        <v>5</v>
      </c>
      <c r="CJ8332" s="174">
        <v>745.59339999999997</v>
      </c>
      <c r="CK8332" s="174">
        <v>745.59339999999997</v>
      </c>
      <c r="CU8332" s="174">
        <v>159405</v>
      </c>
      <c r="CV8332" s="174">
        <v>3253</v>
      </c>
      <c r="CW8332" s="174">
        <v>5</v>
      </c>
      <c r="CX8332" s="174">
        <v>745.59339999999997</v>
      </c>
    </row>
    <row r="8333" spans="84:102" x14ac:dyDescent="0.25">
      <c r="CF8333" s="3" t="s">
        <v>3073</v>
      </c>
      <c r="CG8333" s="174">
        <v>135113</v>
      </c>
      <c r="CH8333" s="174">
        <v>1195</v>
      </c>
      <c r="CI8333" s="174">
        <v>5</v>
      </c>
      <c r="CJ8333" s="174">
        <v>745.56100000000004</v>
      </c>
      <c r="CK8333" s="174">
        <v>745.56100000000004</v>
      </c>
      <c r="CU8333" s="174">
        <v>135113</v>
      </c>
      <c r="CV8333" s="174">
        <v>1195</v>
      </c>
      <c r="CW8333" s="174">
        <v>5</v>
      </c>
      <c r="CX8333" s="174">
        <v>745.56100000000004</v>
      </c>
    </row>
    <row r="8334" spans="84:102" x14ac:dyDescent="0.25">
      <c r="CF8334" s="3" t="s">
        <v>3073</v>
      </c>
      <c r="CG8334" s="174">
        <v>169169</v>
      </c>
      <c r="CH8334" s="174">
        <v>3312</v>
      </c>
      <c r="CI8334" s="174">
        <v>5</v>
      </c>
      <c r="CJ8334" s="174">
        <v>745.19240000000002</v>
      </c>
      <c r="CK8334" s="174">
        <v>745.19240000000002</v>
      </c>
      <c r="CU8334" s="174">
        <v>169169</v>
      </c>
      <c r="CV8334" s="174">
        <v>3312</v>
      </c>
      <c r="CW8334" s="174">
        <v>5</v>
      </c>
      <c r="CX8334" s="174">
        <v>745.19240000000002</v>
      </c>
    </row>
    <row r="8335" spans="84:102" x14ac:dyDescent="0.25">
      <c r="CF8335" s="3" t="s">
        <v>3073</v>
      </c>
      <c r="CG8335" s="174">
        <v>45491</v>
      </c>
      <c r="CH8335" s="174">
        <v>2542</v>
      </c>
      <c r="CI8335" s="174">
        <v>5</v>
      </c>
      <c r="CJ8335" s="174">
        <v>745.16380000000004</v>
      </c>
      <c r="CK8335" s="174">
        <v>745.16380000000004</v>
      </c>
      <c r="CU8335" s="174">
        <v>45491</v>
      </c>
      <c r="CV8335" s="174">
        <v>2542</v>
      </c>
      <c r="CW8335" s="174">
        <v>5</v>
      </c>
      <c r="CX8335" s="174">
        <v>745.16380000000004</v>
      </c>
    </row>
    <row r="8336" spans="84:102" x14ac:dyDescent="0.25">
      <c r="CF8336" s="3" t="s">
        <v>3073</v>
      </c>
      <c r="CG8336" s="174">
        <v>148836</v>
      </c>
      <c r="CH8336" s="174">
        <v>2815</v>
      </c>
      <c r="CI8336" s="174">
        <v>5</v>
      </c>
      <c r="CJ8336" s="174">
        <v>745.15480000000002</v>
      </c>
      <c r="CK8336" s="174">
        <v>745.15480000000002</v>
      </c>
      <c r="CU8336" s="174">
        <v>148836</v>
      </c>
      <c r="CV8336" s="174">
        <v>2815</v>
      </c>
      <c r="CW8336" s="174">
        <v>5</v>
      </c>
      <c r="CX8336" s="174">
        <v>745.15480000000002</v>
      </c>
    </row>
    <row r="8337" spans="84:102" x14ac:dyDescent="0.25">
      <c r="CF8337" s="3" t="s">
        <v>3073</v>
      </c>
      <c r="CG8337" s="174">
        <v>691</v>
      </c>
      <c r="CH8337" s="174">
        <v>91224</v>
      </c>
      <c r="CI8337" s="174">
        <v>5</v>
      </c>
      <c r="CJ8337" s="174">
        <v>744.85239999999999</v>
      </c>
      <c r="CK8337" s="174">
        <v>744.85239999999999</v>
      </c>
      <c r="CU8337" s="174">
        <v>691</v>
      </c>
      <c r="CV8337" s="174">
        <v>91224</v>
      </c>
      <c r="CW8337" s="174">
        <v>5</v>
      </c>
      <c r="CX8337" s="174">
        <v>744.85239999999999</v>
      </c>
    </row>
    <row r="8338" spans="84:102" x14ac:dyDescent="0.25">
      <c r="CF8338" s="3" t="s">
        <v>3073</v>
      </c>
      <c r="CG8338" s="174">
        <v>46708</v>
      </c>
      <c r="CH8338" s="174">
        <v>2613</v>
      </c>
      <c r="CI8338" s="174">
        <v>5</v>
      </c>
      <c r="CJ8338" s="174">
        <v>744.74180000000001</v>
      </c>
      <c r="CK8338" s="174">
        <v>744.74180000000001</v>
      </c>
      <c r="CU8338" s="174">
        <v>46708</v>
      </c>
      <c r="CV8338" s="174">
        <v>2613</v>
      </c>
      <c r="CW8338" s="174">
        <v>5</v>
      </c>
      <c r="CX8338" s="174">
        <v>744.74180000000001</v>
      </c>
    </row>
    <row r="8339" spans="84:102" x14ac:dyDescent="0.25">
      <c r="CF8339" s="3" t="s">
        <v>3073</v>
      </c>
      <c r="CG8339" s="174">
        <v>1570</v>
      </c>
      <c r="CH8339" s="174">
        <v>84203</v>
      </c>
      <c r="CI8339" s="174">
        <v>5</v>
      </c>
      <c r="CJ8339" s="174">
        <v>744.48979999999995</v>
      </c>
      <c r="CK8339" s="174">
        <v>744.48979999999995</v>
      </c>
      <c r="CU8339" s="174">
        <v>1570</v>
      </c>
      <c r="CV8339" s="174">
        <v>84203</v>
      </c>
      <c r="CW8339" s="174">
        <v>5</v>
      </c>
      <c r="CX8339" s="174">
        <v>744.48979999999995</v>
      </c>
    </row>
    <row r="8340" spans="84:102" x14ac:dyDescent="0.25">
      <c r="CF8340" s="3" t="s">
        <v>3073</v>
      </c>
      <c r="CG8340" s="174">
        <v>459</v>
      </c>
      <c r="CH8340" s="174">
        <v>84245</v>
      </c>
      <c r="CI8340" s="174">
        <v>5</v>
      </c>
      <c r="CJ8340" s="174">
        <v>744.44770000000005</v>
      </c>
      <c r="CK8340" s="174">
        <v>744.44770000000005</v>
      </c>
      <c r="CU8340" s="174">
        <v>459</v>
      </c>
      <c r="CV8340" s="174">
        <v>84245</v>
      </c>
      <c r="CW8340" s="174">
        <v>5</v>
      </c>
      <c r="CX8340" s="174">
        <v>744.44770000000005</v>
      </c>
    </row>
    <row r="8341" spans="84:102" x14ac:dyDescent="0.25">
      <c r="CF8341" s="3" t="s">
        <v>3073</v>
      </c>
      <c r="CG8341" s="174">
        <v>920</v>
      </c>
      <c r="CH8341" s="174">
        <v>111847</v>
      </c>
      <c r="CI8341" s="174">
        <v>5</v>
      </c>
      <c r="CJ8341" s="174">
        <v>744.24459999999999</v>
      </c>
      <c r="CK8341" s="174">
        <v>744.24459999999999</v>
      </c>
      <c r="CU8341" s="174">
        <v>920</v>
      </c>
      <c r="CV8341" s="174">
        <v>111847</v>
      </c>
      <c r="CW8341" s="174">
        <v>5</v>
      </c>
      <c r="CX8341" s="174">
        <v>744.24459999999999</v>
      </c>
    </row>
    <row r="8342" spans="84:102" x14ac:dyDescent="0.25">
      <c r="CF8342" s="3" t="s">
        <v>3073</v>
      </c>
      <c r="CG8342" s="174">
        <v>126859</v>
      </c>
      <c r="CH8342" s="174">
        <v>1235</v>
      </c>
      <c r="CI8342" s="174">
        <v>5</v>
      </c>
      <c r="CJ8342" s="174">
        <v>744.09749999999997</v>
      </c>
      <c r="CK8342" s="174">
        <v>744.09749999999997</v>
      </c>
      <c r="CU8342" s="174">
        <v>126859</v>
      </c>
      <c r="CV8342" s="174">
        <v>1235</v>
      </c>
      <c r="CW8342" s="174">
        <v>5</v>
      </c>
      <c r="CX8342" s="174">
        <v>744.09749999999997</v>
      </c>
    </row>
    <row r="8343" spans="84:102" x14ac:dyDescent="0.25">
      <c r="CF8343" s="3" t="s">
        <v>3073</v>
      </c>
      <c r="CG8343" s="174">
        <v>2084</v>
      </c>
      <c r="CH8343" s="174">
        <v>119296</v>
      </c>
      <c r="CI8343" s="174">
        <v>5</v>
      </c>
      <c r="CJ8343" s="174">
        <v>743.80399999999997</v>
      </c>
      <c r="CK8343" s="174">
        <v>743.80399999999997</v>
      </c>
      <c r="CU8343" s="174">
        <v>2084</v>
      </c>
      <c r="CV8343" s="174">
        <v>119296</v>
      </c>
      <c r="CW8343" s="174">
        <v>5</v>
      </c>
      <c r="CX8343" s="174">
        <v>743.80399999999997</v>
      </c>
    </row>
    <row r="8344" spans="84:102" x14ac:dyDescent="0.25">
      <c r="CF8344" s="3" t="s">
        <v>3073</v>
      </c>
      <c r="CG8344" s="174">
        <v>58305</v>
      </c>
      <c r="CH8344" s="174">
        <v>1774</v>
      </c>
      <c r="CI8344" s="174">
        <v>5</v>
      </c>
      <c r="CJ8344" s="174">
        <v>743.65179999999998</v>
      </c>
      <c r="CK8344" s="174">
        <v>743.65179999999998</v>
      </c>
      <c r="CU8344" s="174">
        <v>58305</v>
      </c>
      <c r="CV8344" s="174">
        <v>1774</v>
      </c>
      <c r="CW8344" s="174">
        <v>5</v>
      </c>
      <c r="CX8344" s="174">
        <v>743.65179999999998</v>
      </c>
    </row>
    <row r="8345" spans="84:102" x14ac:dyDescent="0.25">
      <c r="CF8345" s="3" t="s">
        <v>3073</v>
      </c>
      <c r="CG8345" s="174">
        <v>102343</v>
      </c>
      <c r="CH8345" s="174">
        <v>789</v>
      </c>
      <c r="CI8345" s="174">
        <v>5</v>
      </c>
      <c r="CJ8345" s="174">
        <v>743.42830000000004</v>
      </c>
      <c r="CK8345" s="174">
        <v>743.42830000000004</v>
      </c>
      <c r="CU8345" s="174">
        <v>102343</v>
      </c>
      <c r="CV8345" s="174">
        <v>789</v>
      </c>
      <c r="CW8345" s="174">
        <v>5</v>
      </c>
      <c r="CX8345" s="174">
        <v>743.42830000000004</v>
      </c>
    </row>
    <row r="8346" spans="84:102" x14ac:dyDescent="0.25">
      <c r="CF8346" s="3" t="s">
        <v>3073</v>
      </c>
      <c r="CG8346" s="174">
        <v>1835</v>
      </c>
      <c r="CH8346" s="174">
        <v>50986</v>
      </c>
      <c r="CI8346" s="174">
        <v>5</v>
      </c>
      <c r="CJ8346" s="174">
        <v>743.3347</v>
      </c>
      <c r="CK8346" s="174">
        <v>743.3347</v>
      </c>
      <c r="CU8346" s="174">
        <v>1835</v>
      </c>
      <c r="CV8346" s="174">
        <v>50986</v>
      </c>
      <c r="CW8346" s="174">
        <v>5</v>
      </c>
      <c r="CX8346" s="174">
        <v>743.3347</v>
      </c>
    </row>
    <row r="8347" spans="84:102" x14ac:dyDescent="0.25">
      <c r="CF8347" s="3" t="s">
        <v>3073</v>
      </c>
      <c r="CG8347" s="174">
        <v>2639</v>
      </c>
      <c r="CH8347" s="174">
        <v>45124</v>
      </c>
      <c r="CI8347" s="174">
        <v>5</v>
      </c>
      <c r="CJ8347" s="174">
        <v>743.10069999999996</v>
      </c>
      <c r="CK8347" s="174">
        <v>743.10069999999996</v>
      </c>
      <c r="CU8347" s="174">
        <v>2639</v>
      </c>
      <c r="CV8347" s="174">
        <v>45124</v>
      </c>
      <c r="CW8347" s="174">
        <v>5</v>
      </c>
      <c r="CX8347" s="174">
        <v>743.10069999999996</v>
      </c>
    </row>
    <row r="8348" spans="84:102" x14ac:dyDescent="0.25">
      <c r="CF8348" s="3" t="s">
        <v>3073</v>
      </c>
      <c r="CG8348" s="174">
        <v>69185</v>
      </c>
      <c r="CH8348" s="174">
        <v>186</v>
      </c>
      <c r="CI8348" s="174">
        <v>5</v>
      </c>
      <c r="CJ8348" s="174">
        <v>742.97360000000003</v>
      </c>
      <c r="CK8348" s="174">
        <v>742.97360000000003</v>
      </c>
      <c r="CU8348" s="174">
        <v>69185</v>
      </c>
      <c r="CV8348" s="174">
        <v>186</v>
      </c>
      <c r="CW8348" s="174">
        <v>5</v>
      </c>
      <c r="CX8348" s="174">
        <v>742.97360000000003</v>
      </c>
    </row>
    <row r="8349" spans="84:102" x14ac:dyDescent="0.25">
      <c r="CF8349" s="3" t="s">
        <v>3073</v>
      </c>
      <c r="CG8349" s="174">
        <v>153788</v>
      </c>
      <c r="CH8349" s="174">
        <v>3186</v>
      </c>
      <c r="CI8349" s="174">
        <v>5</v>
      </c>
      <c r="CJ8349" s="174">
        <v>742.50930000000005</v>
      </c>
      <c r="CK8349" s="174">
        <v>742.50930000000005</v>
      </c>
      <c r="CU8349" s="174">
        <v>153788</v>
      </c>
      <c r="CV8349" s="174">
        <v>3186</v>
      </c>
      <c r="CW8349" s="174">
        <v>5</v>
      </c>
      <c r="CX8349" s="174">
        <v>742.50930000000005</v>
      </c>
    </row>
    <row r="8350" spans="84:102" x14ac:dyDescent="0.25">
      <c r="CF8350" s="3" t="s">
        <v>3073</v>
      </c>
      <c r="CG8350" s="174">
        <v>92647</v>
      </c>
      <c r="CH8350" s="174">
        <v>3595</v>
      </c>
      <c r="CI8350" s="174">
        <v>5</v>
      </c>
      <c r="CJ8350" s="174">
        <v>742.03909999999996</v>
      </c>
      <c r="CK8350" s="174">
        <v>742.03909999999996</v>
      </c>
      <c r="CU8350" s="174">
        <v>92647</v>
      </c>
      <c r="CV8350" s="174">
        <v>3595</v>
      </c>
      <c r="CW8350" s="174">
        <v>5</v>
      </c>
      <c r="CX8350" s="174">
        <v>742.03909999999996</v>
      </c>
    </row>
    <row r="8351" spans="84:102" x14ac:dyDescent="0.25">
      <c r="CF8351" s="3" t="s">
        <v>3073</v>
      </c>
      <c r="CG8351" s="174">
        <v>1310</v>
      </c>
      <c r="CH8351" s="174">
        <v>119126</v>
      </c>
      <c r="CI8351" s="174">
        <v>5</v>
      </c>
      <c r="CJ8351" s="174">
        <v>742.01829999999995</v>
      </c>
      <c r="CK8351" s="174">
        <v>742.01829999999995</v>
      </c>
      <c r="CU8351" s="174">
        <v>1310</v>
      </c>
      <c r="CV8351" s="174">
        <v>119126</v>
      </c>
      <c r="CW8351" s="174">
        <v>5</v>
      </c>
      <c r="CX8351" s="174">
        <v>742.01829999999995</v>
      </c>
    </row>
    <row r="8352" spans="84:102" x14ac:dyDescent="0.25">
      <c r="CF8352" s="3" t="s">
        <v>3073</v>
      </c>
      <c r="CG8352" s="174">
        <v>103564</v>
      </c>
      <c r="CH8352" s="174">
        <v>818</v>
      </c>
      <c r="CI8352" s="174">
        <v>5</v>
      </c>
      <c r="CJ8352" s="174">
        <v>741.98800000000006</v>
      </c>
      <c r="CK8352" s="174">
        <v>741.98800000000006</v>
      </c>
      <c r="CU8352" s="174">
        <v>103564</v>
      </c>
      <c r="CV8352" s="174">
        <v>818</v>
      </c>
      <c r="CW8352" s="174">
        <v>5</v>
      </c>
      <c r="CX8352" s="174">
        <v>741.98800000000006</v>
      </c>
    </row>
    <row r="8353" spans="84:102" x14ac:dyDescent="0.25">
      <c r="CF8353" s="3" t="s">
        <v>3073</v>
      </c>
      <c r="CG8353" s="174">
        <v>153100</v>
      </c>
      <c r="CH8353" s="174">
        <v>2957</v>
      </c>
      <c r="CI8353" s="174">
        <v>5</v>
      </c>
      <c r="CJ8353" s="174">
        <v>741.86189999999999</v>
      </c>
      <c r="CK8353" s="174">
        <v>741.86189999999999</v>
      </c>
      <c r="CU8353" s="174">
        <v>153100</v>
      </c>
      <c r="CV8353" s="174">
        <v>2957</v>
      </c>
      <c r="CW8353" s="174">
        <v>5</v>
      </c>
      <c r="CX8353" s="174">
        <v>741.86189999999999</v>
      </c>
    </row>
    <row r="8354" spans="84:102" x14ac:dyDescent="0.25">
      <c r="CF8354" s="3" t="s">
        <v>3073</v>
      </c>
      <c r="CG8354" s="174">
        <v>3663</v>
      </c>
      <c r="CH8354" s="174">
        <v>112380</v>
      </c>
      <c r="CI8354" s="174">
        <v>5</v>
      </c>
      <c r="CJ8354" s="174">
        <v>741.85400000000004</v>
      </c>
      <c r="CK8354" s="174">
        <v>741.85400000000004</v>
      </c>
      <c r="CU8354" s="174">
        <v>3663</v>
      </c>
      <c r="CV8354" s="174">
        <v>112380</v>
      </c>
      <c r="CW8354" s="174">
        <v>5</v>
      </c>
      <c r="CX8354" s="174">
        <v>741.85400000000004</v>
      </c>
    </row>
    <row r="8355" spans="84:102" x14ac:dyDescent="0.25">
      <c r="CF8355" s="3" t="s">
        <v>3073</v>
      </c>
      <c r="CG8355" s="174">
        <v>418</v>
      </c>
      <c r="CH8355" s="174">
        <v>83412</v>
      </c>
      <c r="CI8355" s="174">
        <v>5</v>
      </c>
      <c r="CJ8355" s="174">
        <v>741.84619999999995</v>
      </c>
      <c r="CK8355" s="174">
        <v>741.84619999999995</v>
      </c>
      <c r="CU8355" s="174">
        <v>418</v>
      </c>
      <c r="CV8355" s="174">
        <v>83412</v>
      </c>
      <c r="CW8355" s="174">
        <v>5</v>
      </c>
      <c r="CX8355" s="174">
        <v>741.84619999999995</v>
      </c>
    </row>
    <row r="8356" spans="84:102" x14ac:dyDescent="0.25">
      <c r="CF8356" s="3" t="s">
        <v>3073</v>
      </c>
      <c r="CG8356" s="174">
        <v>1789</v>
      </c>
      <c r="CH8356" s="174">
        <v>55839</v>
      </c>
      <c r="CI8356" s="174">
        <v>5</v>
      </c>
      <c r="CJ8356" s="174">
        <v>741.8057</v>
      </c>
      <c r="CK8356" s="174">
        <v>741.8057</v>
      </c>
      <c r="CU8356" s="174">
        <v>1789</v>
      </c>
      <c r="CV8356" s="174">
        <v>55839</v>
      </c>
      <c r="CW8356" s="174">
        <v>5</v>
      </c>
      <c r="CX8356" s="174">
        <v>741.8057</v>
      </c>
    </row>
    <row r="8357" spans="84:102" x14ac:dyDescent="0.25">
      <c r="CF8357" s="3" t="s">
        <v>3073</v>
      </c>
      <c r="CG8357" s="174">
        <v>120099</v>
      </c>
      <c r="CH8357" s="174">
        <v>1005</v>
      </c>
      <c r="CI8357" s="174">
        <v>5</v>
      </c>
      <c r="CJ8357" s="174">
        <v>741.69420000000002</v>
      </c>
      <c r="CK8357" s="174">
        <v>741.69420000000002</v>
      </c>
      <c r="CU8357" s="174">
        <v>120099</v>
      </c>
      <c r="CV8357" s="174">
        <v>1005</v>
      </c>
      <c r="CW8357" s="174">
        <v>5</v>
      </c>
      <c r="CX8357" s="174">
        <v>741.69420000000002</v>
      </c>
    </row>
    <row r="8358" spans="84:102" x14ac:dyDescent="0.25">
      <c r="CF8358" s="3" t="s">
        <v>3073</v>
      </c>
      <c r="CG8358" s="174">
        <v>1752</v>
      </c>
      <c r="CH8358" s="174">
        <v>60266</v>
      </c>
      <c r="CI8358" s="174">
        <v>5</v>
      </c>
      <c r="CJ8358" s="174">
        <v>741.6508</v>
      </c>
      <c r="CK8358" s="174">
        <v>741.6508</v>
      </c>
      <c r="CU8358" s="174">
        <v>1752</v>
      </c>
      <c r="CV8358" s="174">
        <v>60266</v>
      </c>
      <c r="CW8358" s="174">
        <v>5</v>
      </c>
      <c r="CX8358" s="174">
        <v>741.6508</v>
      </c>
    </row>
    <row r="8359" spans="84:102" x14ac:dyDescent="0.25">
      <c r="CF8359" s="3" t="s">
        <v>3073</v>
      </c>
      <c r="CG8359" s="174">
        <v>2399</v>
      </c>
      <c r="CH8359" s="174">
        <v>27793</v>
      </c>
      <c r="CI8359" s="174">
        <v>5</v>
      </c>
      <c r="CJ8359" s="174">
        <v>741.57950000000005</v>
      </c>
      <c r="CK8359" s="174">
        <v>741.57950000000005</v>
      </c>
      <c r="CU8359" s="174">
        <v>2399</v>
      </c>
      <c r="CV8359" s="174">
        <v>27793</v>
      </c>
      <c r="CW8359" s="174">
        <v>5</v>
      </c>
      <c r="CX8359" s="174">
        <v>741.57950000000005</v>
      </c>
    </row>
    <row r="8360" spans="84:102" x14ac:dyDescent="0.25">
      <c r="CF8360" s="3" t="s">
        <v>3073</v>
      </c>
      <c r="CG8360" s="174">
        <v>1244</v>
      </c>
      <c r="CH8360" s="174">
        <v>128452</v>
      </c>
      <c r="CI8360" s="174">
        <v>5</v>
      </c>
      <c r="CJ8360" s="174">
        <v>741.53049999999996</v>
      </c>
      <c r="CK8360" s="174">
        <v>741.53049999999996</v>
      </c>
      <c r="CU8360" s="174">
        <v>1244</v>
      </c>
      <c r="CV8360" s="174">
        <v>128452</v>
      </c>
      <c r="CW8360" s="174">
        <v>5</v>
      </c>
      <c r="CX8360" s="174">
        <v>741.53049999999996</v>
      </c>
    </row>
    <row r="8361" spans="84:102" x14ac:dyDescent="0.25">
      <c r="CF8361" s="3" t="s">
        <v>3073</v>
      </c>
      <c r="CG8361" s="174">
        <v>100095</v>
      </c>
      <c r="CH8361" s="174">
        <v>749</v>
      </c>
      <c r="CI8361" s="174">
        <v>5</v>
      </c>
      <c r="CJ8361" s="174">
        <v>741.35170000000005</v>
      </c>
      <c r="CK8361" s="174">
        <v>741.35170000000005</v>
      </c>
      <c r="CU8361" s="174">
        <v>100095</v>
      </c>
      <c r="CV8361" s="174">
        <v>749</v>
      </c>
      <c r="CW8361" s="174">
        <v>5</v>
      </c>
      <c r="CX8361" s="174">
        <v>741.35170000000005</v>
      </c>
    </row>
    <row r="8362" spans="84:102" x14ac:dyDescent="0.25">
      <c r="CF8362" s="3" t="s">
        <v>3073</v>
      </c>
      <c r="CG8362" s="174">
        <v>150312</v>
      </c>
      <c r="CH8362" s="174">
        <v>2061</v>
      </c>
      <c r="CI8362" s="174">
        <v>5</v>
      </c>
      <c r="CJ8362" s="174">
        <v>740.85550000000001</v>
      </c>
      <c r="CK8362" s="174">
        <v>740.85550000000001</v>
      </c>
      <c r="CU8362" s="174">
        <v>150312</v>
      </c>
      <c r="CV8362" s="174">
        <v>2061</v>
      </c>
      <c r="CW8362" s="174">
        <v>5</v>
      </c>
      <c r="CX8362" s="174">
        <v>740.85550000000001</v>
      </c>
    </row>
    <row r="8363" spans="84:102" x14ac:dyDescent="0.25">
      <c r="CF8363" s="3" t="s">
        <v>3073</v>
      </c>
      <c r="CG8363" s="174">
        <v>40189</v>
      </c>
      <c r="CH8363" s="174">
        <v>2515</v>
      </c>
      <c r="CI8363" s="174">
        <v>5</v>
      </c>
      <c r="CJ8363" s="174">
        <v>740.80380000000002</v>
      </c>
      <c r="CK8363" s="174">
        <v>740.80380000000002</v>
      </c>
      <c r="CU8363" s="174">
        <v>40189</v>
      </c>
      <c r="CV8363" s="174">
        <v>2515</v>
      </c>
      <c r="CW8363" s="174">
        <v>5</v>
      </c>
      <c r="CX8363" s="174">
        <v>740.80380000000002</v>
      </c>
    </row>
    <row r="8364" spans="84:102" x14ac:dyDescent="0.25">
      <c r="CF8364" s="3" t="s">
        <v>3073</v>
      </c>
      <c r="CG8364" s="174">
        <v>513</v>
      </c>
      <c r="CH8364" s="174">
        <v>85104</v>
      </c>
      <c r="CI8364" s="174">
        <v>5</v>
      </c>
      <c r="CJ8364" s="174">
        <v>740.80039999999997</v>
      </c>
      <c r="CK8364" s="174">
        <v>740.80039999999997</v>
      </c>
      <c r="CU8364" s="174">
        <v>513</v>
      </c>
      <c r="CV8364" s="174">
        <v>85104</v>
      </c>
      <c r="CW8364" s="174">
        <v>5</v>
      </c>
      <c r="CX8364" s="174">
        <v>740.80039999999997</v>
      </c>
    </row>
    <row r="8365" spans="84:102" x14ac:dyDescent="0.25">
      <c r="CF8365" s="3" t="s">
        <v>3073</v>
      </c>
      <c r="CG8365" s="174">
        <v>3452</v>
      </c>
      <c r="CH8365" s="174">
        <v>181100</v>
      </c>
      <c r="CI8365" s="174">
        <v>5</v>
      </c>
      <c r="CJ8365" s="174">
        <v>740.71289999999999</v>
      </c>
      <c r="CK8365" s="174">
        <v>740.71289999999999</v>
      </c>
      <c r="CU8365" s="174">
        <v>3452</v>
      </c>
      <c r="CV8365" s="174">
        <v>181100</v>
      </c>
      <c r="CW8365" s="174">
        <v>5</v>
      </c>
      <c r="CX8365" s="174">
        <v>740.71289999999999</v>
      </c>
    </row>
    <row r="8366" spans="84:102" x14ac:dyDescent="0.25">
      <c r="CF8366" s="3" t="s">
        <v>3073</v>
      </c>
      <c r="CG8366" s="174">
        <v>67633</v>
      </c>
      <c r="CH8366" s="174">
        <v>121</v>
      </c>
      <c r="CI8366" s="174">
        <v>5</v>
      </c>
      <c r="CJ8366" s="174">
        <v>740.67349999999999</v>
      </c>
      <c r="CK8366" s="174">
        <v>740.67349999999999</v>
      </c>
      <c r="CU8366" s="174">
        <v>67633</v>
      </c>
      <c r="CV8366" s="174">
        <v>121</v>
      </c>
      <c r="CW8366" s="174">
        <v>5</v>
      </c>
      <c r="CX8366" s="174">
        <v>740.67349999999999</v>
      </c>
    </row>
    <row r="8367" spans="84:102" x14ac:dyDescent="0.25">
      <c r="CF8367" s="3" t="s">
        <v>3073</v>
      </c>
      <c r="CG8367" s="174">
        <v>76101</v>
      </c>
      <c r="CH8367" s="174">
        <v>315</v>
      </c>
      <c r="CI8367" s="174">
        <v>5</v>
      </c>
      <c r="CJ8367" s="174">
        <v>740.56880000000001</v>
      </c>
      <c r="CK8367" s="174">
        <v>740.56880000000001</v>
      </c>
      <c r="CU8367" s="174">
        <v>76101</v>
      </c>
      <c r="CV8367" s="174">
        <v>315</v>
      </c>
      <c r="CW8367" s="174">
        <v>5</v>
      </c>
      <c r="CX8367" s="174">
        <v>740.56880000000001</v>
      </c>
    </row>
    <row r="8368" spans="84:102" x14ac:dyDescent="0.25">
      <c r="CF8368" s="3" t="s">
        <v>3073</v>
      </c>
      <c r="CG8368" s="174">
        <v>1942</v>
      </c>
      <c r="CH8368" s="174">
        <v>84517</v>
      </c>
      <c r="CI8368" s="174">
        <v>5</v>
      </c>
      <c r="CJ8368" s="174">
        <v>740.54589999999996</v>
      </c>
      <c r="CK8368" s="174">
        <v>740.54589999999996</v>
      </c>
      <c r="CU8368" s="174">
        <v>1942</v>
      </c>
      <c r="CV8368" s="174">
        <v>84517</v>
      </c>
      <c r="CW8368" s="174">
        <v>5</v>
      </c>
      <c r="CX8368" s="174">
        <v>740.54589999999996</v>
      </c>
    </row>
    <row r="8369" spans="84:102" x14ac:dyDescent="0.25">
      <c r="CF8369" s="3" t="s">
        <v>3073</v>
      </c>
      <c r="CG8369" s="174">
        <v>3294</v>
      </c>
      <c r="CH8369" s="174">
        <v>159463</v>
      </c>
      <c r="CI8369" s="174">
        <v>5</v>
      </c>
      <c r="CJ8369" s="174">
        <v>740.18600000000004</v>
      </c>
      <c r="CK8369" s="174">
        <v>740.18600000000004</v>
      </c>
      <c r="CU8369" s="174">
        <v>3294</v>
      </c>
      <c r="CV8369" s="174">
        <v>159463</v>
      </c>
      <c r="CW8369" s="174">
        <v>5</v>
      </c>
      <c r="CX8369" s="174">
        <v>740.18600000000004</v>
      </c>
    </row>
    <row r="8370" spans="84:102" x14ac:dyDescent="0.25">
      <c r="CF8370" s="3" t="s">
        <v>3073</v>
      </c>
      <c r="CG8370" s="174">
        <v>111431</v>
      </c>
      <c r="CH8370" s="174">
        <v>919</v>
      </c>
      <c r="CI8370" s="174">
        <v>5</v>
      </c>
      <c r="CJ8370" s="174">
        <v>740.15920000000006</v>
      </c>
      <c r="CK8370" s="174">
        <v>740.15920000000006</v>
      </c>
      <c r="CU8370" s="174">
        <v>111431</v>
      </c>
      <c r="CV8370" s="174">
        <v>919</v>
      </c>
      <c r="CW8370" s="174">
        <v>5</v>
      </c>
      <c r="CX8370" s="174">
        <v>740.15920000000006</v>
      </c>
    </row>
    <row r="8371" spans="84:102" x14ac:dyDescent="0.25">
      <c r="CF8371" s="3" t="s">
        <v>3073</v>
      </c>
      <c r="CG8371" s="174">
        <v>20414</v>
      </c>
      <c r="CH8371" s="174">
        <v>2267</v>
      </c>
      <c r="CI8371" s="174">
        <v>5</v>
      </c>
      <c r="CJ8371" s="174">
        <v>739.98789999999997</v>
      </c>
      <c r="CK8371" s="174">
        <v>739.98789999999997</v>
      </c>
      <c r="CU8371" s="174">
        <v>20414</v>
      </c>
      <c r="CV8371" s="174">
        <v>2267</v>
      </c>
      <c r="CW8371" s="174">
        <v>5</v>
      </c>
      <c r="CX8371" s="174">
        <v>739.98789999999997</v>
      </c>
    </row>
    <row r="8372" spans="84:102" x14ac:dyDescent="0.25">
      <c r="CF8372" s="3" t="s">
        <v>3073</v>
      </c>
      <c r="CG8372" s="174">
        <v>63686</v>
      </c>
      <c r="CH8372" s="174">
        <v>69</v>
      </c>
      <c r="CI8372" s="174">
        <v>5</v>
      </c>
      <c r="CJ8372" s="174">
        <v>739.95029999999997</v>
      </c>
      <c r="CK8372" s="174">
        <v>739.95029999999997</v>
      </c>
      <c r="CU8372" s="174">
        <v>63686</v>
      </c>
      <c r="CV8372" s="174">
        <v>69</v>
      </c>
      <c r="CW8372" s="174">
        <v>5</v>
      </c>
      <c r="CX8372" s="174">
        <v>739.95029999999997</v>
      </c>
    </row>
    <row r="8373" spans="84:102" x14ac:dyDescent="0.25">
      <c r="CF8373" s="3" t="s">
        <v>3073</v>
      </c>
      <c r="CG8373" s="174">
        <v>163881</v>
      </c>
      <c r="CH8373" s="174">
        <v>3033</v>
      </c>
      <c r="CI8373" s="174">
        <v>5</v>
      </c>
      <c r="CJ8373" s="174">
        <v>739.80870000000004</v>
      </c>
      <c r="CK8373" s="174">
        <v>739.80870000000004</v>
      </c>
      <c r="CU8373" s="174">
        <v>163881</v>
      </c>
      <c r="CV8373" s="174">
        <v>3033</v>
      </c>
      <c r="CW8373" s="174">
        <v>5</v>
      </c>
      <c r="CX8373" s="174">
        <v>739.80870000000004</v>
      </c>
    </row>
    <row r="8374" spans="84:102" x14ac:dyDescent="0.25">
      <c r="CF8374" s="3" t="s">
        <v>3073</v>
      </c>
      <c r="CG8374" s="174">
        <v>2182</v>
      </c>
      <c r="CH8374" s="174">
        <v>17554</v>
      </c>
      <c r="CI8374" s="174">
        <v>5</v>
      </c>
      <c r="CJ8374" s="174">
        <v>739.72969999999998</v>
      </c>
      <c r="CK8374" s="174">
        <v>739.72969999999998</v>
      </c>
      <c r="CU8374" s="174">
        <v>2182</v>
      </c>
      <c r="CV8374" s="174">
        <v>17554</v>
      </c>
      <c r="CW8374" s="174">
        <v>5</v>
      </c>
      <c r="CX8374" s="174">
        <v>739.72969999999998</v>
      </c>
    </row>
    <row r="8375" spans="84:102" x14ac:dyDescent="0.25">
      <c r="CF8375" s="3" t="s">
        <v>3073</v>
      </c>
      <c r="CG8375" s="174">
        <v>3370</v>
      </c>
      <c r="CH8375" s="174">
        <v>167565</v>
      </c>
      <c r="CI8375" s="174">
        <v>5</v>
      </c>
      <c r="CJ8375" s="174">
        <v>739.72810000000004</v>
      </c>
      <c r="CK8375" s="174">
        <v>739.72810000000004</v>
      </c>
      <c r="CU8375" s="174">
        <v>3370</v>
      </c>
      <c r="CV8375" s="174">
        <v>167565</v>
      </c>
      <c r="CW8375" s="174">
        <v>5</v>
      </c>
      <c r="CX8375" s="174">
        <v>739.72810000000004</v>
      </c>
    </row>
    <row r="8376" spans="84:102" x14ac:dyDescent="0.25">
      <c r="CF8376" s="3" t="s">
        <v>3073</v>
      </c>
      <c r="CG8376" s="174">
        <v>3595</v>
      </c>
      <c r="CH8376" s="174">
        <v>92171</v>
      </c>
      <c r="CI8376" s="174">
        <v>5</v>
      </c>
      <c r="CJ8376" s="174">
        <v>739.55309999999997</v>
      </c>
      <c r="CK8376" s="174">
        <v>739.55309999999997</v>
      </c>
      <c r="CU8376" s="174">
        <v>3595</v>
      </c>
      <c r="CV8376" s="174">
        <v>92171</v>
      </c>
      <c r="CW8376" s="174">
        <v>5</v>
      </c>
      <c r="CX8376" s="174">
        <v>739.55309999999997</v>
      </c>
    </row>
    <row r="8377" spans="84:102" x14ac:dyDescent="0.25">
      <c r="CF8377" s="3" t="s">
        <v>3073</v>
      </c>
      <c r="CG8377" s="174">
        <v>3572</v>
      </c>
      <c r="CH8377" s="174">
        <v>86738</v>
      </c>
      <c r="CI8377" s="174">
        <v>5</v>
      </c>
      <c r="CJ8377" s="174">
        <v>739.36199999999997</v>
      </c>
      <c r="CK8377" s="174">
        <v>739.36199999999997</v>
      </c>
      <c r="CU8377" s="174">
        <v>3572</v>
      </c>
      <c r="CV8377" s="174">
        <v>86738</v>
      </c>
      <c r="CW8377" s="174">
        <v>5</v>
      </c>
      <c r="CX8377" s="174">
        <v>739.36199999999997</v>
      </c>
    </row>
    <row r="8378" spans="84:102" x14ac:dyDescent="0.25">
      <c r="CF8378" s="3" t="s">
        <v>3073</v>
      </c>
      <c r="CG8378" s="174">
        <v>1398</v>
      </c>
      <c r="CH8378" s="174">
        <v>109937</v>
      </c>
      <c r="CI8378" s="174">
        <v>5</v>
      </c>
      <c r="CJ8378" s="174">
        <v>739.33640000000003</v>
      </c>
      <c r="CK8378" s="174">
        <v>739.33640000000003</v>
      </c>
      <c r="CU8378" s="174">
        <v>1398</v>
      </c>
      <c r="CV8378" s="174">
        <v>109937</v>
      </c>
      <c r="CW8378" s="174">
        <v>5</v>
      </c>
      <c r="CX8378" s="174">
        <v>739.33640000000003</v>
      </c>
    </row>
    <row r="8379" spans="84:102" x14ac:dyDescent="0.25">
      <c r="CF8379" s="3" t="s">
        <v>3073</v>
      </c>
      <c r="CG8379" s="174">
        <v>3043</v>
      </c>
      <c r="CH8379" s="174">
        <v>166863</v>
      </c>
      <c r="CI8379" s="174">
        <v>5</v>
      </c>
      <c r="CJ8379" s="174">
        <v>739.32029999999997</v>
      </c>
      <c r="CK8379" s="174">
        <v>739.32029999999997</v>
      </c>
      <c r="CU8379" s="174">
        <v>3043</v>
      </c>
      <c r="CV8379" s="174">
        <v>166863</v>
      </c>
      <c r="CW8379" s="174">
        <v>5</v>
      </c>
      <c r="CX8379" s="174">
        <v>739.32029999999997</v>
      </c>
    </row>
    <row r="8380" spans="84:102" x14ac:dyDescent="0.25">
      <c r="CF8380" s="3" t="s">
        <v>3073</v>
      </c>
      <c r="CG8380" s="174">
        <v>27793</v>
      </c>
      <c r="CH8380" s="174">
        <v>2399</v>
      </c>
      <c r="CI8380" s="174">
        <v>5</v>
      </c>
      <c r="CJ8380" s="174">
        <v>739.15740000000005</v>
      </c>
      <c r="CK8380" s="174">
        <v>739.15740000000005</v>
      </c>
      <c r="CU8380" s="174">
        <v>27793</v>
      </c>
      <c r="CV8380" s="174">
        <v>2399</v>
      </c>
      <c r="CW8380" s="174">
        <v>5</v>
      </c>
      <c r="CX8380" s="174">
        <v>739.15740000000005</v>
      </c>
    </row>
    <row r="8381" spans="84:102" x14ac:dyDescent="0.25">
      <c r="CF8381" s="3" t="s">
        <v>3073</v>
      </c>
      <c r="CG8381" s="174">
        <v>64139</v>
      </c>
      <c r="CH8381" s="174">
        <v>75</v>
      </c>
      <c r="CI8381" s="174">
        <v>5</v>
      </c>
      <c r="CJ8381" s="174">
        <v>739.08079999999995</v>
      </c>
      <c r="CK8381" s="174">
        <v>739.08079999999995</v>
      </c>
      <c r="CU8381" s="174">
        <v>64139</v>
      </c>
      <c r="CV8381" s="174">
        <v>75</v>
      </c>
      <c r="CW8381" s="174">
        <v>5</v>
      </c>
      <c r="CX8381" s="174">
        <v>739.08079999999995</v>
      </c>
    </row>
    <row r="8382" spans="84:102" x14ac:dyDescent="0.25">
      <c r="CF8382" s="3" t="s">
        <v>3073</v>
      </c>
      <c r="CG8382" s="174">
        <v>139264</v>
      </c>
      <c r="CH8382" s="174">
        <v>1182</v>
      </c>
      <c r="CI8382" s="174">
        <v>5</v>
      </c>
      <c r="CJ8382" s="174">
        <v>738.89559999999994</v>
      </c>
      <c r="CK8382" s="174">
        <v>738.89559999999994</v>
      </c>
      <c r="CU8382" s="174">
        <v>139264</v>
      </c>
      <c r="CV8382" s="174">
        <v>1182</v>
      </c>
      <c r="CW8382" s="174">
        <v>5</v>
      </c>
      <c r="CX8382" s="174">
        <v>738.89559999999994</v>
      </c>
    </row>
    <row r="8383" spans="84:102" x14ac:dyDescent="0.25">
      <c r="CF8383" s="3" t="s">
        <v>3073</v>
      </c>
      <c r="CG8383" s="174">
        <v>91224</v>
      </c>
      <c r="CH8383" s="174">
        <v>691</v>
      </c>
      <c r="CI8383" s="174">
        <v>5</v>
      </c>
      <c r="CJ8383" s="174">
        <v>738.78380000000004</v>
      </c>
      <c r="CK8383" s="174">
        <v>738.78380000000004</v>
      </c>
      <c r="CU8383" s="174">
        <v>91224</v>
      </c>
      <c r="CV8383" s="174">
        <v>691</v>
      </c>
      <c r="CW8383" s="174">
        <v>5</v>
      </c>
      <c r="CX8383" s="174">
        <v>738.78380000000004</v>
      </c>
    </row>
    <row r="8384" spans="84:102" x14ac:dyDescent="0.25">
      <c r="CF8384" s="3" t="s">
        <v>3073</v>
      </c>
      <c r="CG8384" s="174">
        <v>78153</v>
      </c>
      <c r="CH8384" s="174">
        <v>3692</v>
      </c>
      <c r="CI8384" s="174">
        <v>5</v>
      </c>
      <c r="CJ8384" s="174">
        <v>738.76199999999994</v>
      </c>
      <c r="CK8384" s="174">
        <v>738.76199999999994</v>
      </c>
      <c r="CU8384" s="174">
        <v>78153</v>
      </c>
      <c r="CV8384" s="174">
        <v>3692</v>
      </c>
      <c r="CW8384" s="174">
        <v>5</v>
      </c>
      <c r="CX8384" s="174">
        <v>738.76199999999994</v>
      </c>
    </row>
    <row r="8385" spans="84:102" x14ac:dyDescent="0.25">
      <c r="CF8385" s="3" t="s">
        <v>3073</v>
      </c>
      <c r="CG8385" s="174">
        <v>157122</v>
      </c>
      <c r="CH8385" s="174">
        <v>3256</v>
      </c>
      <c r="CI8385" s="174">
        <v>5</v>
      </c>
      <c r="CJ8385" s="174">
        <v>738.69730000000004</v>
      </c>
      <c r="CK8385" s="174">
        <v>738.69730000000004</v>
      </c>
      <c r="CU8385" s="174">
        <v>157122</v>
      </c>
      <c r="CV8385" s="174">
        <v>3256</v>
      </c>
      <c r="CW8385" s="174">
        <v>5</v>
      </c>
      <c r="CX8385" s="174">
        <v>738.69730000000004</v>
      </c>
    </row>
    <row r="8386" spans="84:102" x14ac:dyDescent="0.25">
      <c r="CF8386" s="3" t="s">
        <v>3073</v>
      </c>
      <c r="CG8386" s="174">
        <v>57716</v>
      </c>
      <c r="CH8386" s="174">
        <v>1780</v>
      </c>
      <c r="CI8386" s="174">
        <v>5</v>
      </c>
      <c r="CJ8386" s="174">
        <v>738.6721</v>
      </c>
      <c r="CK8386" s="174">
        <v>738.6721</v>
      </c>
      <c r="CU8386" s="174">
        <v>57716</v>
      </c>
      <c r="CV8386" s="174">
        <v>1780</v>
      </c>
      <c r="CW8386" s="174">
        <v>5</v>
      </c>
      <c r="CX8386" s="174">
        <v>738.6721</v>
      </c>
    </row>
    <row r="8387" spans="84:102" x14ac:dyDescent="0.25">
      <c r="CF8387" s="3" t="s">
        <v>3073</v>
      </c>
      <c r="CG8387" s="174">
        <v>81323</v>
      </c>
      <c r="CH8387" s="174">
        <v>3553</v>
      </c>
      <c r="CI8387" s="174">
        <v>5</v>
      </c>
      <c r="CJ8387" s="174">
        <v>738.62080000000003</v>
      </c>
      <c r="CK8387" s="174">
        <v>738.62080000000003</v>
      </c>
      <c r="CU8387" s="174">
        <v>81323</v>
      </c>
      <c r="CV8387" s="174">
        <v>3553</v>
      </c>
      <c r="CW8387" s="174">
        <v>5</v>
      </c>
      <c r="CX8387" s="174">
        <v>738.62080000000003</v>
      </c>
    </row>
    <row r="8388" spans="84:102" x14ac:dyDescent="0.25">
      <c r="CF8388" s="3" t="s">
        <v>3073</v>
      </c>
      <c r="CG8388" s="174">
        <v>1805</v>
      </c>
      <c r="CH8388" s="174">
        <v>52899</v>
      </c>
      <c r="CI8388" s="174">
        <v>5</v>
      </c>
      <c r="CJ8388" s="174">
        <v>738.53</v>
      </c>
      <c r="CK8388" s="174">
        <v>738.53</v>
      </c>
      <c r="CU8388" s="174">
        <v>1805</v>
      </c>
      <c r="CV8388" s="174">
        <v>52899</v>
      </c>
      <c r="CW8388" s="174">
        <v>5</v>
      </c>
      <c r="CX8388" s="174">
        <v>738.53</v>
      </c>
    </row>
    <row r="8389" spans="84:102" x14ac:dyDescent="0.25">
      <c r="CF8389" s="3" t="s">
        <v>3073</v>
      </c>
      <c r="CG8389" s="174">
        <v>874</v>
      </c>
      <c r="CH8389" s="174">
        <v>105527</v>
      </c>
      <c r="CI8389" s="174">
        <v>5</v>
      </c>
      <c r="CJ8389" s="174">
        <v>738.29269999999997</v>
      </c>
      <c r="CK8389" s="174">
        <v>738.29269999999997</v>
      </c>
      <c r="CU8389" s="174">
        <v>874</v>
      </c>
      <c r="CV8389" s="174">
        <v>105527</v>
      </c>
      <c r="CW8389" s="174">
        <v>5</v>
      </c>
      <c r="CX8389" s="174">
        <v>738.29269999999997</v>
      </c>
    </row>
    <row r="8390" spans="84:102" x14ac:dyDescent="0.25">
      <c r="CF8390" s="3" t="s">
        <v>3073</v>
      </c>
      <c r="CG8390" s="174">
        <v>2629</v>
      </c>
      <c r="CH8390" s="174">
        <v>46705</v>
      </c>
      <c r="CI8390" s="174">
        <v>5</v>
      </c>
      <c r="CJ8390" s="174">
        <v>738.2079</v>
      </c>
      <c r="CK8390" s="174">
        <v>738.2079</v>
      </c>
      <c r="CU8390" s="174">
        <v>2629</v>
      </c>
      <c r="CV8390" s="174">
        <v>46705</v>
      </c>
      <c r="CW8390" s="174">
        <v>5</v>
      </c>
      <c r="CX8390" s="174">
        <v>738.2079</v>
      </c>
    </row>
    <row r="8391" spans="84:102" x14ac:dyDescent="0.25">
      <c r="CF8391" s="3" t="s">
        <v>3073</v>
      </c>
      <c r="CG8391" s="174">
        <v>3489</v>
      </c>
      <c r="CH8391" s="174">
        <v>54594</v>
      </c>
      <c r="CI8391" s="174">
        <v>5</v>
      </c>
      <c r="CJ8391" s="174">
        <v>738.20039999999995</v>
      </c>
      <c r="CK8391" s="174">
        <v>738.20039999999995</v>
      </c>
      <c r="CU8391" s="174">
        <v>3489</v>
      </c>
      <c r="CV8391" s="174">
        <v>54594</v>
      </c>
      <c r="CW8391" s="174">
        <v>5</v>
      </c>
      <c r="CX8391" s="174">
        <v>738.20039999999995</v>
      </c>
    </row>
    <row r="8392" spans="84:102" x14ac:dyDescent="0.25">
      <c r="CF8392" s="3" t="s">
        <v>3073</v>
      </c>
      <c r="CG8392" s="174">
        <v>24487</v>
      </c>
      <c r="CH8392" s="174">
        <v>2349</v>
      </c>
      <c r="CI8392" s="174">
        <v>5</v>
      </c>
      <c r="CJ8392" s="174">
        <v>738.06280000000004</v>
      </c>
      <c r="CK8392" s="174">
        <v>738.06280000000004</v>
      </c>
      <c r="CU8392" s="174">
        <v>24487</v>
      </c>
      <c r="CV8392" s="174">
        <v>2349</v>
      </c>
      <c r="CW8392" s="174">
        <v>5</v>
      </c>
      <c r="CX8392" s="174">
        <v>738.06280000000004</v>
      </c>
    </row>
    <row r="8393" spans="84:102" x14ac:dyDescent="0.25">
      <c r="CF8393" s="3" t="s">
        <v>3073</v>
      </c>
      <c r="CG8393" s="174">
        <v>56842</v>
      </c>
      <c r="CH8393" s="174">
        <v>1873</v>
      </c>
      <c r="CI8393" s="174">
        <v>5</v>
      </c>
      <c r="CJ8393" s="174">
        <v>737.82510000000002</v>
      </c>
      <c r="CK8393" s="174">
        <v>737.82510000000002</v>
      </c>
      <c r="CU8393" s="174">
        <v>56842</v>
      </c>
      <c r="CV8393" s="174">
        <v>1873</v>
      </c>
      <c r="CW8393" s="174">
        <v>5</v>
      </c>
      <c r="CX8393" s="174">
        <v>737.82510000000002</v>
      </c>
    </row>
    <row r="8394" spans="84:102" x14ac:dyDescent="0.25">
      <c r="CF8394" s="3" t="s">
        <v>3073</v>
      </c>
      <c r="CG8394" s="174">
        <v>1289</v>
      </c>
      <c r="CH8394" s="174">
        <v>120510</v>
      </c>
      <c r="CI8394" s="174">
        <v>5</v>
      </c>
      <c r="CJ8394" s="174">
        <v>737.46209999999996</v>
      </c>
      <c r="CK8394" s="174">
        <v>737.46209999999996</v>
      </c>
      <c r="CU8394" s="174">
        <v>1289</v>
      </c>
      <c r="CV8394" s="174">
        <v>120510</v>
      </c>
      <c r="CW8394" s="174">
        <v>5</v>
      </c>
      <c r="CX8394" s="174">
        <v>737.46209999999996</v>
      </c>
    </row>
    <row r="8395" spans="84:102" x14ac:dyDescent="0.25">
      <c r="CF8395" s="3" t="s">
        <v>3073</v>
      </c>
      <c r="CG8395" s="174">
        <v>60266</v>
      </c>
      <c r="CH8395" s="174">
        <v>1752</v>
      </c>
      <c r="CI8395" s="174">
        <v>5</v>
      </c>
      <c r="CJ8395" s="174">
        <v>737.39670000000001</v>
      </c>
      <c r="CK8395" s="174">
        <v>737.39670000000001</v>
      </c>
      <c r="CU8395" s="174">
        <v>60266</v>
      </c>
      <c r="CV8395" s="174">
        <v>1752</v>
      </c>
      <c r="CW8395" s="174">
        <v>5</v>
      </c>
      <c r="CX8395" s="174">
        <v>737.39670000000001</v>
      </c>
    </row>
    <row r="8396" spans="84:102" x14ac:dyDescent="0.25">
      <c r="CF8396" s="3" t="s">
        <v>3073</v>
      </c>
      <c r="CG8396" s="174">
        <v>112791</v>
      </c>
      <c r="CH8396" s="174">
        <v>925</v>
      </c>
      <c r="CI8396" s="174">
        <v>5</v>
      </c>
      <c r="CJ8396" s="174">
        <v>736.48739999999998</v>
      </c>
      <c r="CK8396" s="174">
        <v>736.48739999999998</v>
      </c>
      <c r="CU8396" s="174">
        <v>112791</v>
      </c>
      <c r="CV8396" s="174">
        <v>925</v>
      </c>
      <c r="CW8396" s="174">
        <v>5</v>
      </c>
      <c r="CX8396" s="174">
        <v>736.48739999999998</v>
      </c>
    </row>
    <row r="8397" spans="84:102" x14ac:dyDescent="0.25">
      <c r="CF8397" s="3" t="s">
        <v>3073</v>
      </c>
      <c r="CG8397" s="174">
        <v>90136</v>
      </c>
      <c r="CH8397" s="174">
        <v>643</v>
      </c>
      <c r="CI8397" s="174">
        <v>5</v>
      </c>
      <c r="CJ8397" s="174">
        <v>736.39400000000001</v>
      </c>
      <c r="CK8397" s="174">
        <v>736.39400000000001</v>
      </c>
      <c r="CU8397" s="174">
        <v>90136</v>
      </c>
      <c r="CV8397" s="174">
        <v>643</v>
      </c>
      <c r="CW8397" s="174">
        <v>5</v>
      </c>
      <c r="CX8397" s="174">
        <v>736.39400000000001</v>
      </c>
    </row>
    <row r="8398" spans="84:102" x14ac:dyDescent="0.25">
      <c r="CF8398" s="3" t="s">
        <v>3073</v>
      </c>
      <c r="CG8398" s="174">
        <v>64932</v>
      </c>
      <c r="CH8398" s="174">
        <v>66</v>
      </c>
      <c r="CI8398" s="174">
        <v>5</v>
      </c>
      <c r="CJ8398" s="174">
        <v>736.37080000000003</v>
      </c>
      <c r="CK8398" s="174">
        <v>736.37080000000003</v>
      </c>
      <c r="CU8398" s="174">
        <v>64932</v>
      </c>
      <c r="CV8398" s="174">
        <v>66</v>
      </c>
      <c r="CW8398" s="174">
        <v>5</v>
      </c>
      <c r="CX8398" s="174">
        <v>736.37080000000003</v>
      </c>
    </row>
    <row r="8399" spans="84:102" x14ac:dyDescent="0.25">
      <c r="CF8399" s="3" t="s">
        <v>3073</v>
      </c>
      <c r="CG8399" s="174">
        <v>257</v>
      </c>
      <c r="CH8399" s="174">
        <v>72222</v>
      </c>
      <c r="CI8399" s="174">
        <v>5</v>
      </c>
      <c r="CJ8399" s="174">
        <v>736.25450000000001</v>
      </c>
      <c r="CK8399" s="174">
        <v>736.25450000000001</v>
      </c>
      <c r="CU8399" s="174">
        <v>257</v>
      </c>
      <c r="CV8399" s="174">
        <v>72222</v>
      </c>
      <c r="CW8399" s="174">
        <v>5</v>
      </c>
      <c r="CX8399" s="174">
        <v>736.25450000000001</v>
      </c>
    </row>
    <row r="8400" spans="84:102" x14ac:dyDescent="0.25">
      <c r="CF8400" s="3" t="s">
        <v>3073</v>
      </c>
      <c r="CG8400" s="174">
        <v>2164</v>
      </c>
      <c r="CH8400" s="174">
        <v>14177</v>
      </c>
      <c r="CI8400" s="174">
        <v>5</v>
      </c>
      <c r="CJ8400" s="174">
        <v>736.24109999999996</v>
      </c>
      <c r="CK8400" s="174">
        <v>736.24109999999996</v>
      </c>
      <c r="CU8400" s="174">
        <v>2164</v>
      </c>
      <c r="CV8400" s="174">
        <v>14177</v>
      </c>
      <c r="CW8400" s="174">
        <v>5</v>
      </c>
      <c r="CX8400" s="174">
        <v>736.24109999999996</v>
      </c>
    </row>
    <row r="8401" spans="84:102" x14ac:dyDescent="0.25">
      <c r="CF8401" s="3" t="s">
        <v>3073</v>
      </c>
      <c r="CG8401" s="174">
        <v>60497</v>
      </c>
      <c r="CH8401" s="174">
        <v>18</v>
      </c>
      <c r="CI8401" s="174">
        <v>5</v>
      </c>
      <c r="CJ8401" s="174">
        <v>736.04759999999999</v>
      </c>
      <c r="CK8401" s="174">
        <v>736.04759999999999</v>
      </c>
      <c r="CU8401" s="174">
        <v>60497</v>
      </c>
      <c r="CV8401" s="174">
        <v>18</v>
      </c>
      <c r="CW8401" s="174">
        <v>5</v>
      </c>
      <c r="CX8401" s="174">
        <v>736.04759999999999</v>
      </c>
    </row>
    <row r="8402" spans="84:102" x14ac:dyDescent="0.25">
      <c r="CF8402" s="3" t="s">
        <v>3073</v>
      </c>
      <c r="CG8402" s="174">
        <v>44124</v>
      </c>
      <c r="CH8402" s="174">
        <v>2603</v>
      </c>
      <c r="CI8402" s="174">
        <v>5</v>
      </c>
      <c r="CJ8402" s="174">
        <v>735.99630000000002</v>
      </c>
      <c r="CK8402" s="174">
        <v>735.99630000000002</v>
      </c>
      <c r="CU8402" s="174">
        <v>44124</v>
      </c>
      <c r="CV8402" s="174">
        <v>2603</v>
      </c>
      <c r="CW8402" s="174">
        <v>5</v>
      </c>
      <c r="CX8402" s="174">
        <v>735.99630000000002</v>
      </c>
    </row>
    <row r="8403" spans="84:102" x14ac:dyDescent="0.25">
      <c r="CF8403" s="3" t="s">
        <v>3073</v>
      </c>
      <c r="CG8403" s="174">
        <v>327</v>
      </c>
      <c r="CH8403" s="174">
        <v>74685</v>
      </c>
      <c r="CI8403" s="174">
        <v>5</v>
      </c>
      <c r="CJ8403" s="174">
        <v>735.63279999999997</v>
      </c>
      <c r="CK8403" s="174">
        <v>735.63279999999997</v>
      </c>
      <c r="CU8403" s="174">
        <v>327</v>
      </c>
      <c r="CV8403" s="174">
        <v>74685</v>
      </c>
      <c r="CW8403" s="174">
        <v>5</v>
      </c>
      <c r="CX8403" s="174">
        <v>735.63279999999997</v>
      </c>
    </row>
    <row r="8404" spans="84:102" x14ac:dyDescent="0.25">
      <c r="CF8404" s="3" t="s">
        <v>3073</v>
      </c>
      <c r="CG8404" s="174">
        <v>18240</v>
      </c>
      <c r="CH8404" s="174">
        <v>2248</v>
      </c>
      <c r="CI8404" s="174">
        <v>5</v>
      </c>
      <c r="CJ8404" s="174">
        <v>735.55709999999999</v>
      </c>
      <c r="CK8404" s="174">
        <v>735.55709999999999</v>
      </c>
      <c r="CU8404" s="174">
        <v>18240</v>
      </c>
      <c r="CV8404" s="174">
        <v>2248</v>
      </c>
      <c r="CW8404" s="174">
        <v>5</v>
      </c>
      <c r="CX8404" s="174">
        <v>735.55709999999999</v>
      </c>
    </row>
    <row r="8405" spans="84:102" x14ac:dyDescent="0.25">
      <c r="CF8405" s="3" t="s">
        <v>3073</v>
      </c>
      <c r="CG8405" s="174">
        <v>2613</v>
      </c>
      <c r="CH8405" s="174">
        <v>46708</v>
      </c>
      <c r="CI8405" s="174">
        <v>5</v>
      </c>
      <c r="CJ8405" s="174">
        <v>735.27909999999997</v>
      </c>
      <c r="CK8405" s="174">
        <v>735.27909999999997</v>
      </c>
      <c r="CU8405" s="174">
        <v>2613</v>
      </c>
      <c r="CV8405" s="174">
        <v>46708</v>
      </c>
      <c r="CW8405" s="174">
        <v>5</v>
      </c>
      <c r="CX8405" s="174">
        <v>735.27909999999997</v>
      </c>
    </row>
    <row r="8406" spans="84:102" x14ac:dyDescent="0.25">
      <c r="CF8406" s="3" t="s">
        <v>3073</v>
      </c>
      <c r="CG8406" s="174">
        <v>3028</v>
      </c>
      <c r="CH8406" s="174">
        <v>165147</v>
      </c>
      <c r="CI8406" s="174">
        <v>5</v>
      </c>
      <c r="CJ8406" s="174">
        <v>735.20479999999998</v>
      </c>
      <c r="CK8406" s="174">
        <v>735.20479999999998</v>
      </c>
      <c r="CU8406" s="174">
        <v>3028</v>
      </c>
      <c r="CV8406" s="174">
        <v>165147</v>
      </c>
      <c r="CW8406" s="174">
        <v>5</v>
      </c>
      <c r="CX8406" s="174">
        <v>735.20479999999998</v>
      </c>
    </row>
    <row r="8407" spans="84:102" x14ac:dyDescent="0.25">
      <c r="CF8407" s="3" t="s">
        <v>3073</v>
      </c>
      <c r="CG8407" s="174">
        <v>198732</v>
      </c>
      <c r="CH8407" s="174">
        <v>3100</v>
      </c>
      <c r="CI8407" s="174">
        <v>5</v>
      </c>
      <c r="CJ8407" s="174">
        <v>735.19050000000004</v>
      </c>
      <c r="CK8407" s="174">
        <v>735.19050000000004</v>
      </c>
      <c r="CU8407" s="174">
        <v>198732</v>
      </c>
      <c r="CV8407" s="174">
        <v>3100</v>
      </c>
      <c r="CW8407" s="174">
        <v>5</v>
      </c>
      <c r="CX8407" s="174">
        <v>735.19050000000004</v>
      </c>
    </row>
    <row r="8408" spans="84:102" x14ac:dyDescent="0.25">
      <c r="CF8408" s="3" t="s">
        <v>3073</v>
      </c>
      <c r="CG8408" s="174">
        <v>68098</v>
      </c>
      <c r="CH8408" s="174">
        <v>113</v>
      </c>
      <c r="CI8408" s="174">
        <v>5</v>
      </c>
      <c r="CJ8408" s="174">
        <v>735.04309999999998</v>
      </c>
      <c r="CK8408" s="174">
        <v>735.04309999999998</v>
      </c>
      <c r="CU8408" s="174">
        <v>68098</v>
      </c>
      <c r="CV8408" s="174">
        <v>113</v>
      </c>
      <c r="CW8408" s="174">
        <v>5</v>
      </c>
      <c r="CX8408" s="174">
        <v>735.04309999999998</v>
      </c>
    </row>
    <row r="8409" spans="84:102" x14ac:dyDescent="0.25">
      <c r="CF8409" s="3" t="s">
        <v>3073</v>
      </c>
      <c r="CG8409" s="174">
        <v>86127</v>
      </c>
      <c r="CH8409" s="174">
        <v>607</v>
      </c>
      <c r="CI8409" s="174">
        <v>5</v>
      </c>
      <c r="CJ8409" s="174">
        <v>734.94889999999998</v>
      </c>
      <c r="CK8409" s="174">
        <v>734.94889999999998</v>
      </c>
      <c r="CU8409" s="174">
        <v>86127</v>
      </c>
      <c r="CV8409" s="174">
        <v>607</v>
      </c>
      <c r="CW8409" s="174">
        <v>5</v>
      </c>
      <c r="CX8409" s="174">
        <v>734.94889999999998</v>
      </c>
    </row>
    <row r="8410" spans="84:102" x14ac:dyDescent="0.25">
      <c r="CF8410" s="3" t="s">
        <v>3073</v>
      </c>
      <c r="CG8410" s="174">
        <v>1800</v>
      </c>
      <c r="CH8410" s="174">
        <v>51896</v>
      </c>
      <c r="CI8410" s="174">
        <v>5</v>
      </c>
      <c r="CJ8410" s="174">
        <v>734.87850000000003</v>
      </c>
      <c r="CK8410" s="174">
        <v>734.87850000000003</v>
      </c>
      <c r="CU8410" s="174">
        <v>1800</v>
      </c>
      <c r="CV8410" s="174">
        <v>51896</v>
      </c>
      <c r="CW8410" s="174">
        <v>5</v>
      </c>
      <c r="CX8410" s="174">
        <v>734.87850000000003</v>
      </c>
    </row>
    <row r="8411" spans="84:102" x14ac:dyDescent="0.25">
      <c r="CF8411" s="3" t="s">
        <v>3073</v>
      </c>
      <c r="CG8411" s="174">
        <v>1747</v>
      </c>
      <c r="CH8411" s="174">
        <v>58960</v>
      </c>
      <c r="CI8411" s="174">
        <v>5</v>
      </c>
      <c r="CJ8411" s="174">
        <v>734.53150000000005</v>
      </c>
      <c r="CK8411" s="174">
        <v>734.53150000000005</v>
      </c>
      <c r="CU8411" s="174">
        <v>1747</v>
      </c>
      <c r="CV8411" s="174">
        <v>58960</v>
      </c>
      <c r="CW8411" s="174">
        <v>5</v>
      </c>
      <c r="CX8411" s="174">
        <v>734.53150000000005</v>
      </c>
    </row>
    <row r="8412" spans="84:102" x14ac:dyDescent="0.25">
      <c r="CF8412" s="3" t="s">
        <v>3073</v>
      </c>
      <c r="CG8412" s="174">
        <v>89478</v>
      </c>
      <c r="CH8412" s="174">
        <v>646</v>
      </c>
      <c r="CI8412" s="174">
        <v>5</v>
      </c>
      <c r="CJ8412" s="174">
        <v>734.36469999999997</v>
      </c>
      <c r="CK8412" s="174">
        <v>734.36469999999997</v>
      </c>
      <c r="CU8412" s="174">
        <v>89478</v>
      </c>
      <c r="CV8412" s="174">
        <v>646</v>
      </c>
      <c r="CW8412" s="174">
        <v>5</v>
      </c>
      <c r="CX8412" s="174">
        <v>734.36469999999997</v>
      </c>
    </row>
    <row r="8413" spans="84:102" x14ac:dyDescent="0.25">
      <c r="CF8413" s="3" t="s">
        <v>3073</v>
      </c>
      <c r="CG8413" s="174">
        <v>91146</v>
      </c>
      <c r="CH8413" s="174">
        <v>658</v>
      </c>
      <c r="CI8413" s="174">
        <v>5</v>
      </c>
      <c r="CJ8413" s="174">
        <v>734.15</v>
      </c>
      <c r="CK8413" s="174">
        <v>734.15</v>
      </c>
      <c r="CU8413" s="174">
        <v>91146</v>
      </c>
      <c r="CV8413" s="174">
        <v>658</v>
      </c>
      <c r="CW8413" s="174">
        <v>5</v>
      </c>
      <c r="CX8413" s="174">
        <v>734.15</v>
      </c>
    </row>
    <row r="8414" spans="84:102" x14ac:dyDescent="0.25">
      <c r="CF8414" s="3" t="s">
        <v>3073</v>
      </c>
      <c r="CG8414" s="174">
        <v>108243</v>
      </c>
      <c r="CH8414" s="174">
        <v>1403</v>
      </c>
      <c r="CI8414" s="174">
        <v>5</v>
      </c>
      <c r="CJ8414" s="174">
        <v>734.11090000000002</v>
      </c>
      <c r="CK8414" s="174">
        <v>734.11090000000002</v>
      </c>
      <c r="CU8414" s="174">
        <v>108243</v>
      </c>
      <c r="CV8414" s="174">
        <v>1403</v>
      </c>
      <c r="CW8414" s="174">
        <v>5</v>
      </c>
      <c r="CX8414" s="174">
        <v>734.11090000000002</v>
      </c>
    </row>
    <row r="8415" spans="84:102" x14ac:dyDescent="0.25">
      <c r="CF8415" s="3" t="s">
        <v>3073</v>
      </c>
      <c r="CG8415" s="174">
        <v>1700</v>
      </c>
      <c r="CH8415" s="174">
        <v>65907</v>
      </c>
      <c r="CI8415" s="174">
        <v>5</v>
      </c>
      <c r="CJ8415" s="174">
        <v>733.65859999999998</v>
      </c>
      <c r="CK8415" s="174">
        <v>733.65859999999998</v>
      </c>
      <c r="CU8415" s="174">
        <v>1700</v>
      </c>
      <c r="CV8415" s="174">
        <v>65907</v>
      </c>
      <c r="CW8415" s="174">
        <v>5</v>
      </c>
      <c r="CX8415" s="174">
        <v>733.65859999999998</v>
      </c>
    </row>
    <row r="8416" spans="84:102" x14ac:dyDescent="0.25">
      <c r="CF8416" s="3" t="s">
        <v>3073</v>
      </c>
      <c r="CG8416" s="174">
        <v>1030</v>
      </c>
      <c r="CH8416" s="174">
        <v>122258</v>
      </c>
      <c r="CI8416" s="174">
        <v>5</v>
      </c>
      <c r="CJ8416" s="174">
        <v>733.43150000000003</v>
      </c>
      <c r="CK8416" s="174">
        <v>733.43150000000003</v>
      </c>
      <c r="CU8416" s="174">
        <v>1030</v>
      </c>
      <c r="CV8416" s="174">
        <v>122258</v>
      </c>
      <c r="CW8416" s="174">
        <v>5</v>
      </c>
      <c r="CX8416" s="174">
        <v>733.43150000000003</v>
      </c>
    </row>
    <row r="8417" spans="84:102" x14ac:dyDescent="0.25">
      <c r="CF8417" s="3" t="s">
        <v>3073</v>
      </c>
      <c r="CG8417" s="174">
        <v>130</v>
      </c>
      <c r="CH8417" s="174">
        <v>67597</v>
      </c>
      <c r="CI8417" s="174">
        <v>5</v>
      </c>
      <c r="CJ8417" s="174">
        <v>733.22239999999999</v>
      </c>
      <c r="CK8417" s="174">
        <v>733.22239999999999</v>
      </c>
      <c r="CU8417" s="174">
        <v>130</v>
      </c>
      <c r="CV8417" s="174">
        <v>67597</v>
      </c>
      <c r="CW8417" s="174">
        <v>5</v>
      </c>
      <c r="CX8417" s="174">
        <v>733.22239999999999</v>
      </c>
    </row>
    <row r="8418" spans="84:102" x14ac:dyDescent="0.25">
      <c r="CF8418" s="3" t="s">
        <v>3073</v>
      </c>
      <c r="CG8418" s="174">
        <v>60513</v>
      </c>
      <c r="CH8418" s="174">
        <v>1730</v>
      </c>
      <c r="CI8418" s="174">
        <v>5</v>
      </c>
      <c r="CJ8418" s="174">
        <v>733.13130000000001</v>
      </c>
      <c r="CK8418" s="174">
        <v>733.13130000000001</v>
      </c>
      <c r="CU8418" s="174">
        <v>60513</v>
      </c>
      <c r="CV8418" s="174">
        <v>1730</v>
      </c>
      <c r="CW8418" s="174">
        <v>5</v>
      </c>
      <c r="CX8418" s="174">
        <v>733.13130000000001</v>
      </c>
    </row>
    <row r="8419" spans="84:102" x14ac:dyDescent="0.25">
      <c r="CF8419" s="3" t="s">
        <v>3073</v>
      </c>
      <c r="CG8419" s="174">
        <v>103984</v>
      </c>
      <c r="CH8419" s="174">
        <v>1438</v>
      </c>
      <c r="CI8419" s="174">
        <v>5</v>
      </c>
      <c r="CJ8419" s="174">
        <v>733.10709999999995</v>
      </c>
      <c r="CK8419" s="174">
        <v>733.10709999999995</v>
      </c>
      <c r="CU8419" s="174">
        <v>103984</v>
      </c>
      <c r="CV8419" s="174">
        <v>1438</v>
      </c>
      <c r="CW8419" s="174">
        <v>5</v>
      </c>
      <c r="CX8419" s="174">
        <v>733.10709999999995</v>
      </c>
    </row>
    <row r="8420" spans="84:102" x14ac:dyDescent="0.25">
      <c r="CF8420" s="3" t="s">
        <v>3073</v>
      </c>
      <c r="CG8420" s="174">
        <v>1402</v>
      </c>
      <c r="CH8420" s="174">
        <v>109255</v>
      </c>
      <c r="CI8420" s="174">
        <v>5</v>
      </c>
      <c r="CJ8420" s="174">
        <v>732.83529999999996</v>
      </c>
      <c r="CK8420" s="174">
        <v>732.83529999999996</v>
      </c>
      <c r="CU8420" s="174">
        <v>1402</v>
      </c>
      <c r="CV8420" s="174">
        <v>109255</v>
      </c>
      <c r="CW8420" s="174">
        <v>5</v>
      </c>
      <c r="CX8420" s="174">
        <v>732.83529999999996</v>
      </c>
    </row>
    <row r="8421" spans="84:102" x14ac:dyDescent="0.25">
      <c r="CF8421" s="3" t="s">
        <v>3073</v>
      </c>
      <c r="CG8421" s="174">
        <v>796</v>
      </c>
      <c r="CH8421" s="174">
        <v>104289</v>
      </c>
      <c r="CI8421" s="174">
        <v>5</v>
      </c>
      <c r="CJ8421" s="174">
        <v>732.4597</v>
      </c>
      <c r="CK8421" s="174">
        <v>732.4597</v>
      </c>
      <c r="CU8421" s="174">
        <v>796</v>
      </c>
      <c r="CV8421" s="174">
        <v>104289</v>
      </c>
      <c r="CW8421" s="174">
        <v>5</v>
      </c>
      <c r="CX8421" s="174">
        <v>732.4597</v>
      </c>
    </row>
    <row r="8422" spans="84:102" x14ac:dyDescent="0.25">
      <c r="CF8422" s="3" t="s">
        <v>3073</v>
      </c>
      <c r="CG8422" s="174">
        <v>3456</v>
      </c>
      <c r="CH8422" s="174">
        <v>180762</v>
      </c>
      <c r="CI8422" s="174">
        <v>5</v>
      </c>
      <c r="CJ8422" s="174">
        <v>732.32669999999996</v>
      </c>
      <c r="CK8422" s="174">
        <v>732.32669999999996</v>
      </c>
      <c r="CU8422" s="174">
        <v>3456</v>
      </c>
      <c r="CV8422" s="174">
        <v>180762</v>
      </c>
      <c r="CW8422" s="174">
        <v>5</v>
      </c>
      <c r="CX8422" s="174">
        <v>732.32669999999996</v>
      </c>
    </row>
    <row r="8423" spans="84:102" x14ac:dyDescent="0.25">
      <c r="CF8423" s="3" t="s">
        <v>3073</v>
      </c>
      <c r="CG8423" s="174">
        <v>14931</v>
      </c>
      <c r="CH8423" s="174">
        <v>2186</v>
      </c>
      <c r="CI8423" s="174">
        <v>5</v>
      </c>
      <c r="CJ8423" s="174">
        <v>732.24260000000004</v>
      </c>
      <c r="CK8423" s="174">
        <v>732.24260000000004</v>
      </c>
      <c r="CU8423" s="174">
        <v>14931</v>
      </c>
      <c r="CV8423" s="174">
        <v>2186</v>
      </c>
      <c r="CW8423" s="174">
        <v>5</v>
      </c>
      <c r="CX8423" s="174">
        <v>732.24260000000004</v>
      </c>
    </row>
    <row r="8424" spans="84:102" x14ac:dyDescent="0.25">
      <c r="CF8424" s="3" t="s">
        <v>3073</v>
      </c>
      <c r="CG8424" s="174">
        <v>119338</v>
      </c>
      <c r="CH8424" s="174">
        <v>1009</v>
      </c>
      <c r="CI8424" s="174">
        <v>5</v>
      </c>
      <c r="CJ8424" s="174">
        <v>732.1848</v>
      </c>
      <c r="CK8424" s="174">
        <v>732.1848</v>
      </c>
      <c r="CU8424" s="174">
        <v>119338</v>
      </c>
      <c r="CV8424" s="174">
        <v>1009</v>
      </c>
      <c r="CW8424" s="174">
        <v>5</v>
      </c>
      <c r="CX8424" s="174">
        <v>732.1848</v>
      </c>
    </row>
    <row r="8425" spans="84:102" x14ac:dyDescent="0.25">
      <c r="CF8425" s="3" t="s">
        <v>3073</v>
      </c>
      <c r="CG8425" s="174">
        <v>164471</v>
      </c>
      <c r="CH8425" s="174">
        <v>3342</v>
      </c>
      <c r="CI8425" s="174">
        <v>5</v>
      </c>
      <c r="CJ8425" s="174">
        <v>732.10440000000006</v>
      </c>
      <c r="CK8425" s="174">
        <v>732.10440000000006</v>
      </c>
      <c r="CU8425" s="174">
        <v>164471</v>
      </c>
      <c r="CV8425" s="174">
        <v>3342</v>
      </c>
      <c r="CW8425" s="174">
        <v>5</v>
      </c>
      <c r="CX8425" s="174">
        <v>732.10440000000006</v>
      </c>
    </row>
    <row r="8426" spans="84:102" x14ac:dyDescent="0.25">
      <c r="CF8426" s="3" t="s">
        <v>3073</v>
      </c>
      <c r="CG8426" s="174">
        <v>103077</v>
      </c>
      <c r="CH8426" s="174">
        <v>816</v>
      </c>
      <c r="CI8426" s="174">
        <v>5</v>
      </c>
      <c r="CJ8426" s="174">
        <v>732.03390000000002</v>
      </c>
      <c r="CK8426" s="174">
        <v>732.03390000000002</v>
      </c>
      <c r="CU8426" s="174">
        <v>103077</v>
      </c>
      <c r="CV8426" s="174">
        <v>816</v>
      </c>
      <c r="CW8426" s="174">
        <v>5</v>
      </c>
      <c r="CX8426" s="174">
        <v>732.03390000000002</v>
      </c>
    </row>
    <row r="8427" spans="84:102" x14ac:dyDescent="0.25">
      <c r="CF8427" s="3" t="s">
        <v>3073</v>
      </c>
      <c r="CG8427" s="174">
        <v>757</v>
      </c>
      <c r="CH8427" s="174">
        <v>100738</v>
      </c>
      <c r="CI8427" s="174">
        <v>5</v>
      </c>
      <c r="CJ8427" s="174">
        <v>731.8655</v>
      </c>
      <c r="CK8427" s="174">
        <v>731.8655</v>
      </c>
      <c r="CU8427" s="174">
        <v>757</v>
      </c>
      <c r="CV8427" s="174">
        <v>100738</v>
      </c>
      <c r="CW8427" s="174">
        <v>5</v>
      </c>
      <c r="CX8427" s="174">
        <v>731.8655</v>
      </c>
    </row>
    <row r="8428" spans="84:102" x14ac:dyDescent="0.25">
      <c r="CF8428" s="3" t="s">
        <v>3073</v>
      </c>
      <c r="CG8428" s="174">
        <v>64155</v>
      </c>
      <c r="CH8428" s="174">
        <v>57</v>
      </c>
      <c r="CI8428" s="174">
        <v>5</v>
      </c>
      <c r="CJ8428" s="174">
        <v>731.59519999999998</v>
      </c>
      <c r="CK8428" s="174">
        <v>731.59519999999998</v>
      </c>
      <c r="CU8428" s="174">
        <v>64155</v>
      </c>
      <c r="CV8428" s="174">
        <v>57</v>
      </c>
      <c r="CW8428" s="174">
        <v>5</v>
      </c>
      <c r="CX8428" s="174">
        <v>731.59519999999998</v>
      </c>
    </row>
    <row r="8429" spans="84:102" x14ac:dyDescent="0.25">
      <c r="CF8429" s="3" t="s">
        <v>3073</v>
      </c>
      <c r="CG8429" s="174">
        <v>119296</v>
      </c>
      <c r="CH8429" s="174">
        <v>2084</v>
      </c>
      <c r="CI8429" s="174">
        <v>5</v>
      </c>
      <c r="CJ8429" s="174">
        <v>731.18330000000003</v>
      </c>
      <c r="CK8429" s="174">
        <v>731.18330000000003</v>
      </c>
      <c r="CU8429" s="174">
        <v>119296</v>
      </c>
      <c r="CV8429" s="174">
        <v>2084</v>
      </c>
      <c r="CW8429" s="174">
        <v>5</v>
      </c>
      <c r="CX8429" s="174">
        <v>731.18330000000003</v>
      </c>
    </row>
    <row r="8430" spans="84:102" x14ac:dyDescent="0.25">
      <c r="CF8430" s="3" t="s">
        <v>3073</v>
      </c>
      <c r="CG8430" s="174">
        <v>115753</v>
      </c>
      <c r="CH8430" s="174">
        <v>1000</v>
      </c>
      <c r="CI8430" s="174">
        <v>5</v>
      </c>
      <c r="CJ8430" s="174">
        <v>731.00980000000004</v>
      </c>
      <c r="CK8430" s="174">
        <v>731.00980000000004</v>
      </c>
      <c r="CU8430" s="174">
        <v>115753</v>
      </c>
      <c r="CV8430" s="174">
        <v>1000</v>
      </c>
      <c r="CW8430" s="174">
        <v>5</v>
      </c>
      <c r="CX8430" s="174">
        <v>731.00980000000004</v>
      </c>
    </row>
    <row r="8431" spans="84:102" x14ac:dyDescent="0.25">
      <c r="CF8431" s="3" t="s">
        <v>3073</v>
      </c>
      <c r="CG8431" s="174">
        <v>75452</v>
      </c>
      <c r="CH8431" s="174">
        <v>1631</v>
      </c>
      <c r="CI8431" s="174">
        <v>5</v>
      </c>
      <c r="CJ8431" s="174">
        <v>730.88509999999997</v>
      </c>
      <c r="CK8431" s="174">
        <v>730.88509999999997</v>
      </c>
      <c r="CU8431" s="174">
        <v>75452</v>
      </c>
      <c r="CV8431" s="174">
        <v>1631</v>
      </c>
      <c r="CW8431" s="174">
        <v>5</v>
      </c>
      <c r="CX8431" s="174">
        <v>730.88509999999997</v>
      </c>
    </row>
    <row r="8432" spans="84:102" x14ac:dyDescent="0.25">
      <c r="CF8432" s="3" t="s">
        <v>3073</v>
      </c>
      <c r="CG8432" s="174">
        <v>100834</v>
      </c>
      <c r="CH8432" s="174">
        <v>3648</v>
      </c>
      <c r="CI8432" s="174">
        <v>5</v>
      </c>
      <c r="CJ8432" s="174">
        <v>730.84969999999998</v>
      </c>
      <c r="CK8432" s="174">
        <v>730.84969999999998</v>
      </c>
      <c r="CU8432" s="174">
        <v>100834</v>
      </c>
      <c r="CV8432" s="174">
        <v>3648</v>
      </c>
      <c r="CW8432" s="174">
        <v>5</v>
      </c>
      <c r="CX8432" s="174">
        <v>730.84969999999998</v>
      </c>
    </row>
    <row r="8433" spans="84:102" x14ac:dyDescent="0.25">
      <c r="CF8433" s="3" t="s">
        <v>3073</v>
      </c>
      <c r="CG8433" s="174">
        <v>2397</v>
      </c>
      <c r="CH8433" s="174">
        <v>26826</v>
      </c>
      <c r="CI8433" s="174">
        <v>5</v>
      </c>
      <c r="CJ8433" s="174">
        <v>730.39919999999995</v>
      </c>
      <c r="CK8433" s="174">
        <v>730.39919999999995</v>
      </c>
      <c r="CU8433" s="174">
        <v>2397</v>
      </c>
      <c r="CV8433" s="174">
        <v>26826</v>
      </c>
      <c r="CW8433" s="174">
        <v>5</v>
      </c>
      <c r="CX8433" s="174">
        <v>730.39919999999995</v>
      </c>
    </row>
    <row r="8434" spans="84:102" x14ac:dyDescent="0.25">
      <c r="CF8434" s="3" t="s">
        <v>3073</v>
      </c>
      <c r="CG8434" s="174">
        <v>9656</v>
      </c>
      <c r="CH8434" s="174">
        <v>2133</v>
      </c>
      <c r="CI8434" s="174">
        <v>5</v>
      </c>
      <c r="CJ8434" s="174">
        <v>729.98360000000002</v>
      </c>
      <c r="CK8434" s="174">
        <v>729.98360000000002</v>
      </c>
      <c r="CU8434" s="174">
        <v>9656</v>
      </c>
      <c r="CV8434" s="174">
        <v>2133</v>
      </c>
      <c r="CW8434" s="174">
        <v>5</v>
      </c>
      <c r="CX8434" s="174">
        <v>729.98360000000002</v>
      </c>
    </row>
    <row r="8435" spans="84:102" x14ac:dyDescent="0.25">
      <c r="CF8435" s="3" t="s">
        <v>3073</v>
      </c>
      <c r="CG8435" s="174">
        <v>91122</v>
      </c>
      <c r="CH8435" s="174">
        <v>659</v>
      </c>
      <c r="CI8435" s="174">
        <v>5</v>
      </c>
      <c r="CJ8435" s="174">
        <v>729.95830000000001</v>
      </c>
      <c r="CK8435" s="174">
        <v>729.95830000000001</v>
      </c>
      <c r="CU8435" s="174">
        <v>91122</v>
      </c>
      <c r="CV8435" s="174">
        <v>659</v>
      </c>
      <c r="CW8435" s="174">
        <v>5</v>
      </c>
      <c r="CX8435" s="174">
        <v>729.95830000000001</v>
      </c>
    </row>
    <row r="8436" spans="84:102" x14ac:dyDescent="0.25">
      <c r="CF8436" s="3" t="s">
        <v>3073</v>
      </c>
      <c r="CG8436" s="174">
        <v>2794</v>
      </c>
      <c r="CH8436" s="174">
        <v>146931</v>
      </c>
      <c r="CI8436" s="174">
        <v>5</v>
      </c>
      <c r="CJ8436" s="174">
        <v>729.95759999999996</v>
      </c>
      <c r="CK8436" s="174">
        <v>729.95759999999996</v>
      </c>
      <c r="CU8436" s="174">
        <v>2794</v>
      </c>
      <c r="CV8436" s="174">
        <v>146931</v>
      </c>
      <c r="CW8436" s="174">
        <v>5</v>
      </c>
      <c r="CX8436" s="174">
        <v>729.95759999999996</v>
      </c>
    </row>
    <row r="8437" spans="84:102" x14ac:dyDescent="0.25">
      <c r="CF8437" s="3" t="s">
        <v>3073</v>
      </c>
      <c r="CG8437" s="174">
        <v>1110</v>
      </c>
      <c r="CH8437" s="174">
        <v>136584</v>
      </c>
      <c r="CI8437" s="174">
        <v>5</v>
      </c>
      <c r="CJ8437" s="174">
        <v>729.94799999999998</v>
      </c>
      <c r="CK8437" s="174">
        <v>729.94799999999998</v>
      </c>
      <c r="CU8437" s="174">
        <v>1110</v>
      </c>
      <c r="CV8437" s="174">
        <v>136584</v>
      </c>
      <c r="CW8437" s="174">
        <v>5</v>
      </c>
      <c r="CX8437" s="174">
        <v>729.94799999999998</v>
      </c>
    </row>
    <row r="8438" spans="84:102" x14ac:dyDescent="0.25">
      <c r="CF8438" s="3" t="s">
        <v>3073</v>
      </c>
      <c r="CG8438" s="174">
        <v>5143</v>
      </c>
      <c r="CH8438" s="174">
        <v>2092</v>
      </c>
      <c r="CI8438" s="174">
        <v>5</v>
      </c>
      <c r="CJ8438" s="174">
        <v>729.51530000000002</v>
      </c>
      <c r="CK8438" s="174">
        <v>729.51530000000002</v>
      </c>
      <c r="CU8438" s="174">
        <v>5143</v>
      </c>
      <c r="CV8438" s="174">
        <v>2092</v>
      </c>
      <c r="CW8438" s="174">
        <v>5</v>
      </c>
      <c r="CX8438" s="174">
        <v>729.51530000000002</v>
      </c>
    </row>
    <row r="8439" spans="84:102" x14ac:dyDescent="0.25">
      <c r="CF8439" s="3" t="s">
        <v>3073</v>
      </c>
      <c r="CG8439" s="174">
        <v>244</v>
      </c>
      <c r="CH8439" s="174">
        <v>70475</v>
      </c>
      <c r="CI8439" s="174">
        <v>5</v>
      </c>
      <c r="CJ8439" s="174">
        <v>729.51080000000002</v>
      </c>
      <c r="CK8439" s="174">
        <v>729.51080000000002</v>
      </c>
      <c r="CU8439" s="174">
        <v>244</v>
      </c>
      <c r="CV8439" s="174">
        <v>70475</v>
      </c>
      <c r="CW8439" s="174">
        <v>5</v>
      </c>
      <c r="CX8439" s="174">
        <v>729.51080000000002</v>
      </c>
    </row>
    <row r="8440" spans="84:102" x14ac:dyDescent="0.25">
      <c r="CF8440" s="3" t="s">
        <v>3073</v>
      </c>
      <c r="CG8440" s="174">
        <v>2186</v>
      </c>
      <c r="CH8440" s="174">
        <v>14931</v>
      </c>
      <c r="CI8440" s="174">
        <v>5</v>
      </c>
      <c r="CJ8440" s="174">
        <v>729.50390000000004</v>
      </c>
      <c r="CK8440" s="174">
        <v>729.50390000000004</v>
      </c>
      <c r="CU8440" s="174">
        <v>2186</v>
      </c>
      <c r="CV8440" s="174">
        <v>14931</v>
      </c>
      <c r="CW8440" s="174">
        <v>5</v>
      </c>
      <c r="CX8440" s="174">
        <v>729.50390000000004</v>
      </c>
    </row>
    <row r="8441" spans="84:102" x14ac:dyDescent="0.25">
      <c r="CF8441" s="3" t="s">
        <v>3073</v>
      </c>
      <c r="CG8441" s="174">
        <v>2349</v>
      </c>
      <c r="CH8441" s="174">
        <v>24487</v>
      </c>
      <c r="CI8441" s="174">
        <v>5</v>
      </c>
      <c r="CJ8441" s="174">
        <v>729.39369999999997</v>
      </c>
      <c r="CK8441" s="174">
        <v>729.39369999999997</v>
      </c>
      <c r="CU8441" s="174">
        <v>2349</v>
      </c>
      <c r="CV8441" s="174">
        <v>24487</v>
      </c>
      <c r="CW8441" s="174">
        <v>5</v>
      </c>
      <c r="CX8441" s="174">
        <v>729.39369999999997</v>
      </c>
    </row>
    <row r="8442" spans="84:102" x14ac:dyDescent="0.25">
      <c r="CF8442" s="3" t="s">
        <v>3073</v>
      </c>
      <c r="CG8442" s="174">
        <v>108167</v>
      </c>
      <c r="CH8442" s="174">
        <v>881</v>
      </c>
      <c r="CI8442" s="174">
        <v>5</v>
      </c>
      <c r="CJ8442" s="174">
        <v>729.10419999999999</v>
      </c>
      <c r="CK8442" s="174">
        <v>729.10419999999999</v>
      </c>
      <c r="CU8442" s="174">
        <v>108167</v>
      </c>
      <c r="CV8442" s="174">
        <v>881</v>
      </c>
      <c r="CW8442" s="174">
        <v>5</v>
      </c>
      <c r="CX8442" s="174">
        <v>729.10419999999999</v>
      </c>
    </row>
    <row r="8443" spans="84:102" x14ac:dyDescent="0.25">
      <c r="CF8443" s="3" t="s">
        <v>3073</v>
      </c>
      <c r="CG8443" s="174">
        <v>136584</v>
      </c>
      <c r="CH8443" s="174">
        <v>1110</v>
      </c>
      <c r="CI8443" s="174">
        <v>5</v>
      </c>
      <c r="CJ8443" s="174">
        <v>729.01980000000003</v>
      </c>
      <c r="CK8443" s="174">
        <v>729.01980000000003</v>
      </c>
      <c r="CU8443" s="174">
        <v>136584</v>
      </c>
      <c r="CV8443" s="174">
        <v>1110</v>
      </c>
      <c r="CW8443" s="174">
        <v>5</v>
      </c>
      <c r="CX8443" s="174">
        <v>729.01980000000003</v>
      </c>
    </row>
    <row r="8444" spans="84:102" x14ac:dyDescent="0.25">
      <c r="CF8444" s="3" t="s">
        <v>3073</v>
      </c>
      <c r="CG8444" s="174">
        <v>84546</v>
      </c>
      <c r="CH8444" s="174">
        <v>468</v>
      </c>
      <c r="CI8444" s="174">
        <v>5</v>
      </c>
      <c r="CJ8444" s="174">
        <v>728.86210000000005</v>
      </c>
      <c r="CK8444" s="174">
        <v>728.86210000000005</v>
      </c>
      <c r="CU8444" s="174">
        <v>84546</v>
      </c>
      <c r="CV8444" s="174">
        <v>468</v>
      </c>
      <c r="CW8444" s="174">
        <v>5</v>
      </c>
      <c r="CX8444" s="174">
        <v>728.86210000000005</v>
      </c>
    </row>
    <row r="8445" spans="84:102" x14ac:dyDescent="0.25">
      <c r="CF8445" s="3" t="s">
        <v>3073</v>
      </c>
      <c r="CG8445" s="174">
        <v>2868</v>
      </c>
      <c r="CH8445" s="174">
        <v>148583</v>
      </c>
      <c r="CI8445" s="174">
        <v>5</v>
      </c>
      <c r="CJ8445" s="174">
        <v>728.38120000000004</v>
      </c>
      <c r="CK8445" s="174">
        <v>728.38120000000004</v>
      </c>
      <c r="CU8445" s="174">
        <v>2868</v>
      </c>
      <c r="CV8445" s="174">
        <v>148583</v>
      </c>
      <c r="CW8445" s="174">
        <v>5</v>
      </c>
      <c r="CX8445" s="174">
        <v>728.38120000000004</v>
      </c>
    </row>
    <row r="8446" spans="84:102" x14ac:dyDescent="0.25">
      <c r="CF8446" s="3" t="s">
        <v>3073</v>
      </c>
      <c r="CG8446" s="174">
        <v>3534</v>
      </c>
      <c r="CH8446" s="174">
        <v>75233</v>
      </c>
      <c r="CI8446" s="174">
        <v>5</v>
      </c>
      <c r="CJ8446" s="174">
        <v>728.21479999999997</v>
      </c>
      <c r="CK8446" s="174">
        <v>728.21479999999997</v>
      </c>
      <c r="CU8446" s="174">
        <v>3534</v>
      </c>
      <c r="CV8446" s="174">
        <v>75233</v>
      </c>
      <c r="CW8446" s="174">
        <v>5</v>
      </c>
      <c r="CX8446" s="174">
        <v>728.21479999999997</v>
      </c>
    </row>
    <row r="8447" spans="84:102" x14ac:dyDescent="0.25">
      <c r="CF8447" s="3" t="s">
        <v>3073</v>
      </c>
      <c r="CG8447" s="174">
        <v>20431</v>
      </c>
      <c r="CH8447" s="174">
        <v>2265</v>
      </c>
      <c r="CI8447" s="174">
        <v>5</v>
      </c>
      <c r="CJ8447" s="174">
        <v>727.99090000000001</v>
      </c>
      <c r="CK8447" s="174">
        <v>727.99090000000001</v>
      </c>
      <c r="CU8447" s="174">
        <v>20431</v>
      </c>
      <c r="CV8447" s="174">
        <v>2265</v>
      </c>
      <c r="CW8447" s="174">
        <v>5</v>
      </c>
      <c r="CX8447" s="174">
        <v>727.99090000000001</v>
      </c>
    </row>
    <row r="8448" spans="84:102" x14ac:dyDescent="0.25">
      <c r="CF8448" s="3" t="s">
        <v>3073</v>
      </c>
      <c r="CG8448" s="174">
        <v>74652</v>
      </c>
      <c r="CH8448" s="174">
        <v>1921</v>
      </c>
      <c r="CI8448" s="174">
        <v>5</v>
      </c>
      <c r="CJ8448" s="174">
        <v>727.93899999999996</v>
      </c>
      <c r="CK8448" s="174">
        <v>727.93899999999996</v>
      </c>
      <c r="CU8448" s="174">
        <v>74652</v>
      </c>
      <c r="CV8448" s="174">
        <v>1921</v>
      </c>
      <c r="CW8448" s="174">
        <v>5</v>
      </c>
      <c r="CX8448" s="174">
        <v>727.93899999999996</v>
      </c>
    </row>
    <row r="8449" spans="84:102" x14ac:dyDescent="0.25">
      <c r="CF8449" s="3" t="s">
        <v>3073</v>
      </c>
      <c r="CG8449" s="174">
        <v>3550</v>
      </c>
      <c r="CH8449" s="174">
        <v>79479</v>
      </c>
      <c r="CI8449" s="174">
        <v>5</v>
      </c>
      <c r="CJ8449" s="174">
        <v>727.83780000000002</v>
      </c>
      <c r="CK8449" s="174">
        <v>727.83780000000002</v>
      </c>
      <c r="CU8449" s="174">
        <v>3550</v>
      </c>
      <c r="CV8449" s="174">
        <v>79479</v>
      </c>
      <c r="CW8449" s="174">
        <v>5</v>
      </c>
      <c r="CX8449" s="174">
        <v>727.83780000000002</v>
      </c>
    </row>
    <row r="8450" spans="84:102" x14ac:dyDescent="0.25">
      <c r="CF8450" s="3" t="s">
        <v>3073</v>
      </c>
      <c r="CG8450" s="174">
        <v>159993</v>
      </c>
      <c r="CH8450" s="174">
        <v>3236</v>
      </c>
      <c r="CI8450" s="174">
        <v>5</v>
      </c>
      <c r="CJ8450" s="174">
        <v>727.63630000000001</v>
      </c>
      <c r="CK8450" s="174">
        <v>727.63630000000001</v>
      </c>
      <c r="CU8450" s="174">
        <v>159993</v>
      </c>
      <c r="CV8450" s="174">
        <v>3236</v>
      </c>
      <c r="CW8450" s="174">
        <v>5</v>
      </c>
      <c r="CX8450" s="174">
        <v>727.63630000000001</v>
      </c>
    </row>
    <row r="8451" spans="84:102" x14ac:dyDescent="0.25">
      <c r="CF8451" s="3" t="s">
        <v>3073</v>
      </c>
      <c r="CG8451" s="174">
        <v>30191</v>
      </c>
      <c r="CH8451" s="174">
        <v>2426</v>
      </c>
      <c r="CI8451" s="174">
        <v>5</v>
      </c>
      <c r="CJ8451" s="174">
        <v>727.56029999999998</v>
      </c>
      <c r="CK8451" s="174">
        <v>727.56029999999998</v>
      </c>
      <c r="CU8451" s="174">
        <v>30191</v>
      </c>
      <c r="CV8451" s="174">
        <v>2426</v>
      </c>
      <c r="CW8451" s="174">
        <v>5</v>
      </c>
      <c r="CX8451" s="174">
        <v>727.56029999999998</v>
      </c>
    </row>
    <row r="8452" spans="84:102" x14ac:dyDescent="0.25">
      <c r="CF8452" s="3" t="s">
        <v>3073</v>
      </c>
      <c r="CG8452" s="174">
        <v>73244</v>
      </c>
      <c r="CH8452" s="174">
        <v>298</v>
      </c>
      <c r="CI8452" s="174">
        <v>5</v>
      </c>
      <c r="CJ8452" s="174">
        <v>727.42939999999999</v>
      </c>
      <c r="CK8452" s="174">
        <v>727.42939999999999</v>
      </c>
      <c r="CU8452" s="174">
        <v>73244</v>
      </c>
      <c r="CV8452" s="174">
        <v>298</v>
      </c>
      <c r="CW8452" s="174">
        <v>5</v>
      </c>
      <c r="CX8452" s="174">
        <v>727.42939999999999</v>
      </c>
    </row>
    <row r="8453" spans="84:102" x14ac:dyDescent="0.25">
      <c r="CF8453" s="3" t="s">
        <v>3073</v>
      </c>
      <c r="CG8453" s="174">
        <v>2775</v>
      </c>
      <c r="CH8453" s="174">
        <v>145541</v>
      </c>
      <c r="CI8453" s="174">
        <v>5</v>
      </c>
      <c r="CJ8453" s="174">
        <v>727.1789</v>
      </c>
      <c r="CK8453" s="174">
        <v>727.1789</v>
      </c>
      <c r="CU8453" s="174">
        <v>2775</v>
      </c>
      <c r="CV8453" s="174">
        <v>145541</v>
      </c>
      <c r="CW8453" s="174">
        <v>5</v>
      </c>
      <c r="CX8453" s="174">
        <v>727.1789</v>
      </c>
    </row>
    <row r="8454" spans="84:102" x14ac:dyDescent="0.25">
      <c r="CF8454" s="3" t="s">
        <v>3073</v>
      </c>
      <c r="CG8454" s="174">
        <v>73609</v>
      </c>
      <c r="CH8454" s="174">
        <v>3531</v>
      </c>
      <c r="CI8454" s="174">
        <v>5</v>
      </c>
      <c r="CJ8454" s="174">
        <v>727.09670000000006</v>
      </c>
      <c r="CK8454" s="174">
        <v>727.09670000000006</v>
      </c>
      <c r="CU8454" s="174">
        <v>73609</v>
      </c>
      <c r="CV8454" s="174">
        <v>3531</v>
      </c>
      <c r="CW8454" s="174">
        <v>5</v>
      </c>
      <c r="CX8454" s="174">
        <v>727.09670000000006</v>
      </c>
    </row>
    <row r="8455" spans="84:102" x14ac:dyDescent="0.25">
      <c r="CF8455" s="3" t="s">
        <v>3073</v>
      </c>
      <c r="CG8455" s="174">
        <v>125841</v>
      </c>
      <c r="CH8455" s="174">
        <v>1260</v>
      </c>
      <c r="CI8455" s="174">
        <v>5</v>
      </c>
      <c r="CJ8455" s="174">
        <v>727.01260000000002</v>
      </c>
      <c r="CK8455" s="174">
        <v>727.01260000000002</v>
      </c>
      <c r="CU8455" s="174">
        <v>125841</v>
      </c>
      <c r="CV8455" s="174">
        <v>1260</v>
      </c>
      <c r="CW8455" s="174">
        <v>5</v>
      </c>
      <c r="CX8455" s="174">
        <v>727.01260000000002</v>
      </c>
    </row>
    <row r="8456" spans="84:102" x14ac:dyDescent="0.25">
      <c r="CF8456" s="3" t="s">
        <v>3073</v>
      </c>
      <c r="CG8456" s="174">
        <v>304</v>
      </c>
      <c r="CH8456" s="174">
        <v>74228</v>
      </c>
      <c r="CI8456" s="174">
        <v>5</v>
      </c>
      <c r="CJ8456" s="174">
        <v>726.69129999999996</v>
      </c>
      <c r="CK8456" s="174">
        <v>726.69129999999996</v>
      </c>
      <c r="CU8456" s="174">
        <v>304</v>
      </c>
      <c r="CV8456" s="174">
        <v>74228</v>
      </c>
      <c r="CW8456" s="174">
        <v>5</v>
      </c>
      <c r="CX8456" s="174">
        <v>726.69129999999996</v>
      </c>
    </row>
    <row r="8457" spans="84:102" x14ac:dyDescent="0.25">
      <c r="CF8457" s="3" t="s">
        <v>3073</v>
      </c>
      <c r="CG8457" s="174">
        <v>422</v>
      </c>
      <c r="CH8457" s="174">
        <v>82728</v>
      </c>
      <c r="CI8457" s="174">
        <v>5</v>
      </c>
      <c r="CJ8457" s="174">
        <v>726.66030000000001</v>
      </c>
      <c r="CK8457" s="174">
        <v>726.66030000000001</v>
      </c>
      <c r="CU8457" s="174">
        <v>422</v>
      </c>
      <c r="CV8457" s="174">
        <v>82728</v>
      </c>
      <c r="CW8457" s="174">
        <v>5</v>
      </c>
      <c r="CX8457" s="174">
        <v>726.66030000000001</v>
      </c>
    </row>
    <row r="8458" spans="84:102" x14ac:dyDescent="0.25">
      <c r="CF8458" s="3" t="s">
        <v>3073</v>
      </c>
      <c r="CG8458" s="174">
        <v>395</v>
      </c>
      <c r="CH8458" s="174">
        <v>79611</v>
      </c>
      <c r="CI8458" s="174">
        <v>5</v>
      </c>
      <c r="CJ8458" s="174">
        <v>726.65300000000002</v>
      </c>
      <c r="CK8458" s="174">
        <v>726.65300000000002</v>
      </c>
      <c r="CU8458" s="174">
        <v>395</v>
      </c>
      <c r="CV8458" s="174">
        <v>79611</v>
      </c>
      <c r="CW8458" s="174">
        <v>5</v>
      </c>
      <c r="CX8458" s="174">
        <v>726.65300000000002</v>
      </c>
    </row>
    <row r="8459" spans="84:102" x14ac:dyDescent="0.25">
      <c r="CF8459" s="3" t="s">
        <v>3073</v>
      </c>
      <c r="CG8459" s="174">
        <v>53703</v>
      </c>
      <c r="CH8459" s="174">
        <v>1846</v>
      </c>
      <c r="CI8459" s="174">
        <v>5</v>
      </c>
      <c r="CJ8459" s="174">
        <v>726.62840000000006</v>
      </c>
      <c r="CK8459" s="174">
        <v>726.62840000000006</v>
      </c>
      <c r="CU8459" s="174">
        <v>53703</v>
      </c>
      <c r="CV8459" s="174">
        <v>1846</v>
      </c>
      <c r="CW8459" s="174">
        <v>5</v>
      </c>
      <c r="CX8459" s="174">
        <v>726.62840000000006</v>
      </c>
    </row>
    <row r="8460" spans="84:102" x14ac:dyDescent="0.25">
      <c r="CF8460" s="3" t="s">
        <v>3073</v>
      </c>
      <c r="CG8460" s="174">
        <v>72081</v>
      </c>
      <c r="CH8460" s="174">
        <v>271</v>
      </c>
      <c r="CI8460" s="174">
        <v>5</v>
      </c>
      <c r="CJ8460" s="174">
        <v>726.62660000000005</v>
      </c>
      <c r="CK8460" s="174">
        <v>726.62660000000005</v>
      </c>
      <c r="CU8460" s="174">
        <v>72081</v>
      </c>
      <c r="CV8460" s="174">
        <v>271</v>
      </c>
      <c r="CW8460" s="174">
        <v>5</v>
      </c>
      <c r="CX8460" s="174">
        <v>726.62660000000005</v>
      </c>
    </row>
    <row r="8461" spans="84:102" x14ac:dyDescent="0.25">
      <c r="CF8461" s="3" t="s">
        <v>3073</v>
      </c>
      <c r="CG8461" s="174">
        <v>105695</v>
      </c>
      <c r="CH8461" s="174">
        <v>863</v>
      </c>
      <c r="CI8461" s="174">
        <v>5</v>
      </c>
      <c r="CJ8461" s="174">
        <v>726.60519999999997</v>
      </c>
      <c r="CK8461" s="174">
        <v>726.60519999999997</v>
      </c>
      <c r="CU8461" s="174">
        <v>105695</v>
      </c>
      <c r="CV8461" s="174">
        <v>863</v>
      </c>
      <c r="CW8461" s="174">
        <v>5</v>
      </c>
      <c r="CX8461" s="174">
        <v>726.60519999999997</v>
      </c>
    </row>
    <row r="8462" spans="84:102" x14ac:dyDescent="0.25">
      <c r="CF8462" s="3" t="s">
        <v>3073</v>
      </c>
      <c r="CG8462" s="174">
        <v>86738</v>
      </c>
      <c r="CH8462" s="174">
        <v>3572</v>
      </c>
      <c r="CI8462" s="174">
        <v>5</v>
      </c>
      <c r="CJ8462" s="174">
        <v>726.596</v>
      </c>
      <c r="CK8462" s="174">
        <v>726.596</v>
      </c>
      <c r="CU8462" s="174">
        <v>86738</v>
      </c>
      <c r="CV8462" s="174">
        <v>3572</v>
      </c>
      <c r="CW8462" s="174">
        <v>5</v>
      </c>
      <c r="CX8462" s="174">
        <v>726.596</v>
      </c>
    </row>
    <row r="8463" spans="84:102" x14ac:dyDescent="0.25">
      <c r="CF8463" s="3" t="s">
        <v>3073</v>
      </c>
      <c r="CG8463" s="174">
        <v>47054</v>
      </c>
      <c r="CH8463" s="174">
        <v>2623</v>
      </c>
      <c r="CI8463" s="174">
        <v>5</v>
      </c>
      <c r="CJ8463" s="174">
        <v>726.48749999999995</v>
      </c>
      <c r="CK8463" s="174">
        <v>726.48749999999995</v>
      </c>
      <c r="CU8463" s="174">
        <v>47054</v>
      </c>
      <c r="CV8463" s="174">
        <v>2623</v>
      </c>
      <c r="CW8463" s="174">
        <v>5</v>
      </c>
      <c r="CX8463" s="174">
        <v>726.48749999999995</v>
      </c>
    </row>
    <row r="8464" spans="84:102" x14ac:dyDescent="0.25">
      <c r="CF8464" s="3" t="s">
        <v>3073</v>
      </c>
      <c r="CG8464" s="174">
        <v>109460</v>
      </c>
      <c r="CH8464" s="174">
        <v>894</v>
      </c>
      <c r="CI8464" s="174">
        <v>5</v>
      </c>
      <c r="CJ8464" s="174">
        <v>726.42840000000001</v>
      </c>
      <c r="CK8464" s="174">
        <v>726.42840000000001</v>
      </c>
      <c r="CU8464" s="174">
        <v>109460</v>
      </c>
      <c r="CV8464" s="174">
        <v>894</v>
      </c>
      <c r="CW8464" s="174">
        <v>5</v>
      </c>
      <c r="CX8464" s="174">
        <v>726.42840000000001</v>
      </c>
    </row>
    <row r="8465" spans="84:102" x14ac:dyDescent="0.25">
      <c r="CF8465" s="3" t="s">
        <v>3073</v>
      </c>
      <c r="CG8465" s="174">
        <v>2869</v>
      </c>
      <c r="CH8465" s="174">
        <v>149420</v>
      </c>
      <c r="CI8465" s="174">
        <v>5</v>
      </c>
      <c r="CJ8465" s="174">
        <v>726.39160000000004</v>
      </c>
      <c r="CK8465" s="174">
        <v>726.39160000000004</v>
      </c>
      <c r="CU8465" s="174">
        <v>2869</v>
      </c>
      <c r="CV8465" s="174">
        <v>149420</v>
      </c>
      <c r="CW8465" s="174">
        <v>5</v>
      </c>
      <c r="CX8465" s="174">
        <v>726.39160000000004</v>
      </c>
    </row>
    <row r="8466" spans="84:102" x14ac:dyDescent="0.25">
      <c r="CF8466" s="3" t="s">
        <v>3073</v>
      </c>
      <c r="CG8466" s="174">
        <v>161866</v>
      </c>
      <c r="CH8466" s="174">
        <v>3014</v>
      </c>
      <c r="CI8466" s="174">
        <v>5</v>
      </c>
      <c r="CJ8466" s="174">
        <v>725.96759999999995</v>
      </c>
      <c r="CK8466" s="174">
        <v>725.96759999999995</v>
      </c>
      <c r="CU8466" s="174">
        <v>161866</v>
      </c>
      <c r="CV8466" s="174">
        <v>3014</v>
      </c>
      <c r="CW8466" s="174">
        <v>5</v>
      </c>
      <c r="CX8466" s="174">
        <v>725.96759999999995</v>
      </c>
    </row>
    <row r="8467" spans="84:102" x14ac:dyDescent="0.25">
      <c r="CF8467" s="3" t="s">
        <v>3073</v>
      </c>
      <c r="CG8467" s="174">
        <v>2437</v>
      </c>
      <c r="CH8467" s="174">
        <v>35513</v>
      </c>
      <c r="CI8467" s="174">
        <v>5</v>
      </c>
      <c r="CJ8467" s="174">
        <v>725.71339999999998</v>
      </c>
      <c r="CK8467" s="174">
        <v>725.71339999999998</v>
      </c>
      <c r="CU8467" s="174">
        <v>2437</v>
      </c>
      <c r="CV8467" s="174">
        <v>35513</v>
      </c>
      <c r="CW8467" s="174">
        <v>5</v>
      </c>
      <c r="CX8467" s="174">
        <v>725.71339999999998</v>
      </c>
    </row>
    <row r="8468" spans="84:102" x14ac:dyDescent="0.25">
      <c r="CF8468" s="3" t="s">
        <v>3073</v>
      </c>
      <c r="CG8468" s="174">
        <v>17701</v>
      </c>
      <c r="CH8468" s="174">
        <v>2181</v>
      </c>
      <c r="CI8468" s="174">
        <v>5</v>
      </c>
      <c r="CJ8468" s="174">
        <v>725.59230000000002</v>
      </c>
      <c r="CK8468" s="174">
        <v>725.59230000000002</v>
      </c>
      <c r="CU8468" s="174">
        <v>17701</v>
      </c>
      <c r="CV8468" s="174">
        <v>2181</v>
      </c>
      <c r="CW8468" s="174">
        <v>5</v>
      </c>
      <c r="CX8468" s="174">
        <v>725.59230000000002</v>
      </c>
    </row>
    <row r="8469" spans="84:102" x14ac:dyDescent="0.25">
      <c r="CF8469" s="3" t="s">
        <v>3073</v>
      </c>
      <c r="CG8469" s="174">
        <v>749</v>
      </c>
      <c r="CH8469" s="174">
        <v>100095</v>
      </c>
      <c r="CI8469" s="174">
        <v>5</v>
      </c>
      <c r="CJ8469" s="174">
        <v>725.54780000000005</v>
      </c>
      <c r="CK8469" s="174">
        <v>725.54780000000005</v>
      </c>
      <c r="CU8469" s="174">
        <v>749</v>
      </c>
      <c r="CV8469" s="174">
        <v>100095</v>
      </c>
      <c r="CW8469" s="174">
        <v>5</v>
      </c>
      <c r="CX8469" s="174">
        <v>725.54780000000005</v>
      </c>
    </row>
    <row r="8470" spans="84:102" x14ac:dyDescent="0.25">
      <c r="CF8470" s="3" t="s">
        <v>3073</v>
      </c>
      <c r="CG8470" s="174">
        <v>1828</v>
      </c>
      <c r="CH8470" s="174">
        <v>52348</v>
      </c>
      <c r="CI8470" s="174">
        <v>5</v>
      </c>
      <c r="CJ8470" s="174">
        <v>725.53909999999996</v>
      </c>
      <c r="CK8470" s="174">
        <v>725.53909999999996</v>
      </c>
      <c r="CU8470" s="174">
        <v>1828</v>
      </c>
      <c r="CV8470" s="174">
        <v>52348</v>
      </c>
      <c r="CW8470" s="174">
        <v>5</v>
      </c>
      <c r="CX8470" s="174">
        <v>725.53909999999996</v>
      </c>
    </row>
    <row r="8471" spans="84:102" x14ac:dyDescent="0.25">
      <c r="CF8471" s="3" t="s">
        <v>3073</v>
      </c>
      <c r="CG8471" s="174">
        <v>906</v>
      </c>
      <c r="CH8471" s="174">
        <v>110080</v>
      </c>
      <c r="CI8471" s="174">
        <v>5</v>
      </c>
      <c r="CJ8471" s="174">
        <v>725.52760000000001</v>
      </c>
      <c r="CK8471" s="174">
        <v>725.52760000000001</v>
      </c>
      <c r="CU8471" s="174">
        <v>906</v>
      </c>
      <c r="CV8471" s="174">
        <v>110080</v>
      </c>
      <c r="CW8471" s="174">
        <v>5</v>
      </c>
      <c r="CX8471" s="174">
        <v>725.52760000000001</v>
      </c>
    </row>
    <row r="8472" spans="84:102" x14ac:dyDescent="0.25">
      <c r="CF8472" s="3" t="s">
        <v>3073</v>
      </c>
      <c r="CG8472" s="174">
        <v>863</v>
      </c>
      <c r="CH8472" s="174">
        <v>105695</v>
      </c>
      <c r="CI8472" s="174">
        <v>5</v>
      </c>
      <c r="CJ8472" s="174">
        <v>725.36270000000002</v>
      </c>
      <c r="CK8472" s="174">
        <v>725.36270000000002</v>
      </c>
      <c r="CU8472" s="174">
        <v>863</v>
      </c>
      <c r="CV8472" s="174">
        <v>105695</v>
      </c>
      <c r="CW8472" s="174">
        <v>5</v>
      </c>
      <c r="CX8472" s="174">
        <v>725.36270000000002</v>
      </c>
    </row>
    <row r="8473" spans="84:102" x14ac:dyDescent="0.25">
      <c r="CF8473" s="3" t="s">
        <v>3073</v>
      </c>
      <c r="CG8473" s="174">
        <v>550</v>
      </c>
      <c r="CH8473" s="174">
        <v>84040</v>
      </c>
      <c r="CI8473" s="174">
        <v>5</v>
      </c>
      <c r="CJ8473" s="174">
        <v>725.24069999999995</v>
      </c>
      <c r="CK8473" s="174">
        <v>725.24069999999995</v>
      </c>
      <c r="CU8473" s="174">
        <v>550</v>
      </c>
      <c r="CV8473" s="174">
        <v>84040</v>
      </c>
      <c r="CW8473" s="174">
        <v>5</v>
      </c>
      <c r="CX8473" s="174">
        <v>725.24069999999995</v>
      </c>
    </row>
    <row r="8474" spans="84:102" x14ac:dyDescent="0.25">
      <c r="CF8474" s="3" t="s">
        <v>3073</v>
      </c>
      <c r="CG8474" s="174">
        <v>889</v>
      </c>
      <c r="CH8474" s="174">
        <v>107623</v>
      </c>
      <c r="CI8474" s="174">
        <v>5</v>
      </c>
      <c r="CJ8474" s="174">
        <v>725.20569999999998</v>
      </c>
      <c r="CK8474" s="174">
        <v>725.20569999999998</v>
      </c>
      <c r="CU8474" s="174">
        <v>889</v>
      </c>
      <c r="CV8474" s="174">
        <v>107623</v>
      </c>
      <c r="CW8474" s="174">
        <v>5</v>
      </c>
      <c r="CX8474" s="174">
        <v>725.20569999999998</v>
      </c>
    </row>
    <row r="8475" spans="84:102" x14ac:dyDescent="0.25">
      <c r="CF8475" s="3" t="s">
        <v>3073</v>
      </c>
      <c r="CG8475" s="174">
        <v>3595</v>
      </c>
      <c r="CH8475" s="174">
        <v>92647</v>
      </c>
      <c r="CI8475" s="174">
        <v>5</v>
      </c>
      <c r="CJ8475" s="174">
        <v>724.91629999999998</v>
      </c>
      <c r="CK8475" s="174">
        <v>724.91629999999998</v>
      </c>
      <c r="CU8475" s="174">
        <v>3595</v>
      </c>
      <c r="CV8475" s="174">
        <v>92647</v>
      </c>
      <c r="CW8475" s="174">
        <v>5</v>
      </c>
      <c r="CX8475" s="174">
        <v>724.91629999999998</v>
      </c>
    </row>
    <row r="8476" spans="84:102" x14ac:dyDescent="0.25">
      <c r="CF8476" s="3" t="s">
        <v>3073</v>
      </c>
      <c r="CG8476" s="174">
        <v>3000</v>
      </c>
      <c r="CH8476" s="174">
        <v>160300</v>
      </c>
      <c r="CI8476" s="174">
        <v>5</v>
      </c>
      <c r="CJ8476" s="174">
        <v>724.88319999999999</v>
      </c>
      <c r="CK8476" s="174">
        <v>724.88319999999999</v>
      </c>
      <c r="CU8476" s="174">
        <v>3000</v>
      </c>
      <c r="CV8476" s="174">
        <v>160300</v>
      </c>
      <c r="CW8476" s="174">
        <v>5</v>
      </c>
      <c r="CX8476" s="174">
        <v>724.88319999999999</v>
      </c>
    </row>
    <row r="8477" spans="84:102" x14ac:dyDescent="0.25">
      <c r="CF8477" s="3" t="s">
        <v>3073</v>
      </c>
      <c r="CG8477" s="174">
        <v>3552</v>
      </c>
      <c r="CH8477" s="174">
        <v>79457</v>
      </c>
      <c r="CI8477" s="174">
        <v>5</v>
      </c>
      <c r="CJ8477" s="174">
        <v>724.82119999999998</v>
      </c>
      <c r="CK8477" s="174">
        <v>724.82119999999998</v>
      </c>
      <c r="CU8477" s="174">
        <v>3552</v>
      </c>
      <c r="CV8477" s="174">
        <v>79457</v>
      </c>
      <c r="CW8477" s="174">
        <v>5</v>
      </c>
      <c r="CX8477" s="174">
        <v>724.82119999999998</v>
      </c>
    </row>
    <row r="8478" spans="84:102" x14ac:dyDescent="0.25">
      <c r="CF8478" s="3" t="s">
        <v>3073</v>
      </c>
      <c r="CG8478" s="174">
        <v>2181</v>
      </c>
      <c r="CH8478" s="174">
        <v>17701</v>
      </c>
      <c r="CI8478" s="174">
        <v>5</v>
      </c>
      <c r="CJ8478" s="174">
        <v>724.81100000000004</v>
      </c>
      <c r="CK8478" s="174">
        <v>724.81100000000004</v>
      </c>
      <c r="CU8478" s="174">
        <v>2181</v>
      </c>
      <c r="CV8478" s="174">
        <v>17701</v>
      </c>
      <c r="CW8478" s="174">
        <v>5</v>
      </c>
      <c r="CX8478" s="174">
        <v>724.81100000000004</v>
      </c>
    </row>
    <row r="8479" spans="84:102" x14ac:dyDescent="0.25">
      <c r="CF8479" s="3" t="s">
        <v>3073</v>
      </c>
      <c r="CG8479" s="174">
        <v>954</v>
      </c>
      <c r="CH8479" s="174">
        <v>114411</v>
      </c>
      <c r="CI8479" s="174">
        <v>5</v>
      </c>
      <c r="CJ8479" s="174">
        <v>724.76840000000004</v>
      </c>
      <c r="CK8479" s="174">
        <v>724.76840000000004</v>
      </c>
      <c r="CU8479" s="174">
        <v>954</v>
      </c>
      <c r="CV8479" s="174">
        <v>114411</v>
      </c>
      <c r="CW8479" s="174">
        <v>5</v>
      </c>
      <c r="CX8479" s="174">
        <v>724.76840000000004</v>
      </c>
    </row>
    <row r="8480" spans="84:102" x14ac:dyDescent="0.25">
      <c r="CF8480" s="3" t="s">
        <v>3073</v>
      </c>
      <c r="CG8480" s="174">
        <v>14</v>
      </c>
      <c r="CH8480" s="174">
        <v>60265</v>
      </c>
      <c r="CI8480" s="174">
        <v>5</v>
      </c>
      <c r="CJ8480" s="174">
        <v>724.7527</v>
      </c>
      <c r="CK8480" s="174">
        <v>724.7527</v>
      </c>
      <c r="CU8480" s="174">
        <v>14</v>
      </c>
      <c r="CV8480" s="174">
        <v>60265</v>
      </c>
      <c r="CW8480" s="174">
        <v>5</v>
      </c>
      <c r="CX8480" s="174">
        <v>724.7527</v>
      </c>
    </row>
    <row r="8481" spans="84:102" x14ac:dyDescent="0.25">
      <c r="CF8481" s="3" t="s">
        <v>3073</v>
      </c>
      <c r="CG8481" s="174">
        <v>150308</v>
      </c>
      <c r="CH8481" s="174">
        <v>3142</v>
      </c>
      <c r="CI8481" s="174">
        <v>5</v>
      </c>
      <c r="CJ8481" s="174">
        <v>724.61659999999995</v>
      </c>
      <c r="CK8481" s="174">
        <v>724.61659999999995</v>
      </c>
      <c r="CU8481" s="174">
        <v>150308</v>
      </c>
      <c r="CV8481" s="174">
        <v>3142</v>
      </c>
      <c r="CW8481" s="174">
        <v>5</v>
      </c>
      <c r="CX8481" s="174">
        <v>724.61659999999995</v>
      </c>
    </row>
    <row r="8482" spans="84:102" x14ac:dyDescent="0.25">
      <c r="CF8482" s="3" t="s">
        <v>3073</v>
      </c>
      <c r="CG8482" s="174">
        <v>1524</v>
      </c>
      <c r="CH8482" s="174">
        <v>86795</v>
      </c>
      <c r="CI8482" s="174">
        <v>5</v>
      </c>
      <c r="CJ8482" s="174">
        <v>724.57709999999997</v>
      </c>
      <c r="CK8482" s="174">
        <v>724.57709999999997</v>
      </c>
      <c r="CU8482" s="174">
        <v>1524</v>
      </c>
      <c r="CV8482" s="174">
        <v>86795</v>
      </c>
      <c r="CW8482" s="174">
        <v>5</v>
      </c>
      <c r="CX8482" s="174">
        <v>724.57709999999997</v>
      </c>
    </row>
    <row r="8483" spans="84:102" x14ac:dyDescent="0.25">
      <c r="CF8483" s="3" t="s">
        <v>3073</v>
      </c>
      <c r="CG8483" s="174">
        <v>72617</v>
      </c>
      <c r="CH8483" s="174">
        <v>287</v>
      </c>
      <c r="CI8483" s="174">
        <v>5</v>
      </c>
      <c r="CJ8483" s="174">
        <v>724.48789999999997</v>
      </c>
      <c r="CK8483" s="174">
        <v>724.48789999999997</v>
      </c>
      <c r="CU8483" s="174">
        <v>72617</v>
      </c>
      <c r="CV8483" s="174">
        <v>287</v>
      </c>
      <c r="CW8483" s="174">
        <v>5</v>
      </c>
      <c r="CX8483" s="174">
        <v>724.48789999999997</v>
      </c>
    </row>
    <row r="8484" spans="84:102" x14ac:dyDescent="0.25">
      <c r="CF8484" s="3" t="s">
        <v>3073</v>
      </c>
      <c r="CG8484" s="174">
        <v>1846</v>
      </c>
      <c r="CH8484" s="174">
        <v>53703</v>
      </c>
      <c r="CI8484" s="174">
        <v>5</v>
      </c>
      <c r="CJ8484" s="174">
        <v>724.28470000000004</v>
      </c>
      <c r="CK8484" s="174">
        <v>724.28470000000004</v>
      </c>
      <c r="CU8484" s="174">
        <v>1846</v>
      </c>
      <c r="CV8484" s="174">
        <v>53703</v>
      </c>
      <c r="CW8484" s="174">
        <v>5</v>
      </c>
      <c r="CX8484" s="174">
        <v>724.28470000000004</v>
      </c>
    </row>
    <row r="8485" spans="84:102" x14ac:dyDescent="0.25">
      <c r="CF8485" s="3" t="s">
        <v>3073</v>
      </c>
      <c r="CG8485" s="174">
        <v>2404</v>
      </c>
      <c r="CH8485" s="174">
        <v>27355</v>
      </c>
      <c r="CI8485" s="174">
        <v>5</v>
      </c>
      <c r="CJ8485" s="174">
        <v>724.1223</v>
      </c>
      <c r="CK8485" s="174">
        <v>724.1223</v>
      </c>
      <c r="CU8485" s="174">
        <v>2404</v>
      </c>
      <c r="CV8485" s="174">
        <v>27355</v>
      </c>
      <c r="CW8485" s="174">
        <v>5</v>
      </c>
      <c r="CX8485" s="174">
        <v>724.1223</v>
      </c>
    </row>
    <row r="8486" spans="84:102" x14ac:dyDescent="0.25">
      <c r="CF8486" s="3" t="s">
        <v>3073</v>
      </c>
      <c r="CG8486" s="174">
        <v>114398</v>
      </c>
      <c r="CH8486" s="174">
        <v>988</v>
      </c>
      <c r="CI8486" s="174">
        <v>5</v>
      </c>
      <c r="CJ8486" s="174">
        <v>723.88149999999996</v>
      </c>
      <c r="CK8486" s="174">
        <v>723.88149999999996</v>
      </c>
      <c r="CU8486" s="174">
        <v>114398</v>
      </c>
      <c r="CV8486" s="174">
        <v>988</v>
      </c>
      <c r="CW8486" s="174">
        <v>5</v>
      </c>
      <c r="CX8486" s="174">
        <v>723.88149999999996</v>
      </c>
    </row>
    <row r="8487" spans="84:102" x14ac:dyDescent="0.25">
      <c r="CF8487" s="3" t="s">
        <v>3073</v>
      </c>
      <c r="CG8487" s="174">
        <v>1207</v>
      </c>
      <c r="CH8487" s="174">
        <v>135278</v>
      </c>
      <c r="CI8487" s="174">
        <v>5</v>
      </c>
      <c r="CJ8487" s="174">
        <v>723.78089999999997</v>
      </c>
      <c r="CK8487" s="174">
        <v>723.78089999999997</v>
      </c>
      <c r="CU8487" s="174">
        <v>1207</v>
      </c>
      <c r="CV8487" s="174">
        <v>135278</v>
      </c>
      <c r="CW8487" s="174">
        <v>5</v>
      </c>
      <c r="CX8487" s="174">
        <v>723.78089999999997</v>
      </c>
    </row>
    <row r="8488" spans="84:102" x14ac:dyDescent="0.25">
      <c r="CF8488" s="3" t="s">
        <v>3073</v>
      </c>
      <c r="CG8488" s="174">
        <v>2005</v>
      </c>
      <c r="CH8488" s="174">
        <v>126624</v>
      </c>
      <c r="CI8488" s="174">
        <v>5</v>
      </c>
      <c r="CJ8488" s="174">
        <v>723.23379999999997</v>
      </c>
      <c r="CK8488" s="174">
        <v>723.23379999999997</v>
      </c>
      <c r="CU8488" s="174">
        <v>2005</v>
      </c>
      <c r="CV8488" s="174">
        <v>126624</v>
      </c>
      <c r="CW8488" s="174">
        <v>5</v>
      </c>
      <c r="CX8488" s="174">
        <v>723.23379999999997</v>
      </c>
    </row>
    <row r="8489" spans="84:102" x14ac:dyDescent="0.25">
      <c r="CF8489" s="3" t="s">
        <v>3073</v>
      </c>
      <c r="CG8489" s="174">
        <v>166863</v>
      </c>
      <c r="CH8489" s="174">
        <v>3043</v>
      </c>
      <c r="CI8489" s="174">
        <v>5</v>
      </c>
      <c r="CJ8489" s="174">
        <v>723.17740000000003</v>
      </c>
      <c r="CK8489" s="174">
        <v>723.17740000000003</v>
      </c>
      <c r="CU8489" s="174">
        <v>166863</v>
      </c>
      <c r="CV8489" s="174">
        <v>3043</v>
      </c>
      <c r="CW8489" s="174">
        <v>5</v>
      </c>
      <c r="CX8489" s="174">
        <v>723.17740000000003</v>
      </c>
    </row>
    <row r="8490" spans="84:102" x14ac:dyDescent="0.25">
      <c r="CF8490" s="3" t="s">
        <v>3073</v>
      </c>
      <c r="CG8490" s="174">
        <v>155009</v>
      </c>
      <c r="CH8490" s="174">
        <v>3211</v>
      </c>
      <c r="CI8490" s="174">
        <v>5</v>
      </c>
      <c r="CJ8490" s="174">
        <v>722.6028</v>
      </c>
      <c r="CK8490" s="174">
        <v>722.6028</v>
      </c>
      <c r="CU8490" s="174">
        <v>155009</v>
      </c>
      <c r="CV8490" s="174">
        <v>3211</v>
      </c>
      <c r="CW8490" s="174">
        <v>5</v>
      </c>
      <c r="CX8490" s="174">
        <v>722.6028</v>
      </c>
    </row>
    <row r="8491" spans="84:102" x14ac:dyDescent="0.25">
      <c r="CF8491" s="3" t="s">
        <v>3073</v>
      </c>
      <c r="CG8491" s="174">
        <v>147935</v>
      </c>
      <c r="CH8491" s="174">
        <v>2804</v>
      </c>
      <c r="CI8491" s="174">
        <v>5</v>
      </c>
      <c r="CJ8491" s="174">
        <v>722.50739999999996</v>
      </c>
      <c r="CK8491" s="174">
        <v>722.50739999999996</v>
      </c>
      <c r="CU8491" s="174">
        <v>147935</v>
      </c>
      <c r="CV8491" s="174">
        <v>2804</v>
      </c>
      <c r="CW8491" s="174">
        <v>5</v>
      </c>
      <c r="CX8491" s="174">
        <v>722.50739999999996</v>
      </c>
    </row>
    <row r="8492" spans="84:102" x14ac:dyDescent="0.25">
      <c r="CF8492" s="3" t="s">
        <v>3073</v>
      </c>
      <c r="CG8492" s="174">
        <v>3369</v>
      </c>
      <c r="CH8492" s="174">
        <v>168781</v>
      </c>
      <c r="CI8492" s="174">
        <v>5</v>
      </c>
      <c r="CJ8492" s="174">
        <v>722.39369999999997</v>
      </c>
      <c r="CK8492" s="174">
        <v>722.39369999999997</v>
      </c>
      <c r="CU8492" s="174">
        <v>3369</v>
      </c>
      <c r="CV8492" s="174">
        <v>168781</v>
      </c>
      <c r="CW8492" s="174">
        <v>5</v>
      </c>
      <c r="CX8492" s="174">
        <v>722.39369999999997</v>
      </c>
    </row>
    <row r="8493" spans="84:102" x14ac:dyDescent="0.25">
      <c r="CF8493" s="3" t="s">
        <v>3073</v>
      </c>
      <c r="CG8493" s="174">
        <v>149180</v>
      </c>
      <c r="CH8493" s="174">
        <v>2836</v>
      </c>
      <c r="CI8493" s="174">
        <v>5</v>
      </c>
      <c r="CJ8493" s="174">
        <v>722.32799999999997</v>
      </c>
      <c r="CK8493" s="174">
        <v>722.32799999999997</v>
      </c>
      <c r="CU8493" s="174">
        <v>149180</v>
      </c>
      <c r="CV8493" s="174">
        <v>2836</v>
      </c>
      <c r="CW8493" s="174">
        <v>5</v>
      </c>
      <c r="CX8493" s="174">
        <v>722.32799999999997</v>
      </c>
    </row>
    <row r="8494" spans="84:102" x14ac:dyDescent="0.25">
      <c r="CF8494" s="3" t="s">
        <v>3073</v>
      </c>
      <c r="CG8494" s="174">
        <v>3435</v>
      </c>
      <c r="CH8494" s="174">
        <v>176020</v>
      </c>
      <c r="CI8494" s="174">
        <v>5</v>
      </c>
      <c r="CJ8494" s="174">
        <v>722.24620000000004</v>
      </c>
      <c r="CK8494" s="174">
        <v>722.24620000000004</v>
      </c>
      <c r="CU8494" s="174">
        <v>3435</v>
      </c>
      <c r="CV8494" s="174">
        <v>176020</v>
      </c>
      <c r="CW8494" s="174">
        <v>5</v>
      </c>
      <c r="CX8494" s="174">
        <v>722.24620000000004</v>
      </c>
    </row>
    <row r="8495" spans="84:102" x14ac:dyDescent="0.25">
      <c r="CF8495" s="3" t="s">
        <v>3073</v>
      </c>
      <c r="CG8495" s="174">
        <v>2485</v>
      </c>
      <c r="CH8495" s="174">
        <v>34400</v>
      </c>
      <c r="CI8495" s="174">
        <v>5</v>
      </c>
      <c r="CJ8495" s="174">
        <v>722.08500000000004</v>
      </c>
      <c r="CK8495" s="174">
        <v>722.08500000000004</v>
      </c>
      <c r="CU8495" s="174">
        <v>2485</v>
      </c>
      <c r="CV8495" s="174">
        <v>34400</v>
      </c>
      <c r="CW8495" s="174">
        <v>5</v>
      </c>
      <c r="CX8495" s="174">
        <v>722.08500000000004</v>
      </c>
    </row>
    <row r="8496" spans="84:102" x14ac:dyDescent="0.25">
      <c r="CF8496" s="3" t="s">
        <v>3073</v>
      </c>
      <c r="CG8496" s="174">
        <v>108</v>
      </c>
      <c r="CH8496" s="174">
        <v>66971</v>
      </c>
      <c r="CI8496" s="174">
        <v>5</v>
      </c>
      <c r="CJ8496" s="174">
        <v>722.08299999999997</v>
      </c>
      <c r="CK8496" s="174">
        <v>722.08299999999997</v>
      </c>
      <c r="CU8496" s="174">
        <v>108</v>
      </c>
      <c r="CV8496" s="174">
        <v>66971</v>
      </c>
      <c r="CW8496" s="174">
        <v>5</v>
      </c>
      <c r="CX8496" s="174">
        <v>722.08299999999997</v>
      </c>
    </row>
    <row r="8497" spans="84:102" x14ac:dyDescent="0.25">
      <c r="CF8497" s="3" t="s">
        <v>3073</v>
      </c>
      <c r="CG8497" s="174">
        <v>2525</v>
      </c>
      <c r="CH8497" s="174">
        <v>39092</v>
      </c>
      <c r="CI8497" s="174">
        <v>5</v>
      </c>
      <c r="CJ8497" s="174">
        <v>722.03579999999999</v>
      </c>
      <c r="CK8497" s="174">
        <v>722.03579999999999</v>
      </c>
      <c r="CU8497" s="174">
        <v>2525</v>
      </c>
      <c r="CV8497" s="174">
        <v>39092</v>
      </c>
      <c r="CW8497" s="174">
        <v>5</v>
      </c>
      <c r="CX8497" s="174">
        <v>722.03579999999999</v>
      </c>
    </row>
    <row r="8498" spans="84:102" x14ac:dyDescent="0.25">
      <c r="CF8498" s="3" t="s">
        <v>3073</v>
      </c>
      <c r="CG8498" s="174">
        <v>3022</v>
      </c>
      <c r="CH8498" s="174">
        <v>163829</v>
      </c>
      <c r="CI8498" s="174">
        <v>5</v>
      </c>
      <c r="CJ8498" s="174">
        <v>721.99009999999998</v>
      </c>
      <c r="CK8498" s="174">
        <v>721.99009999999998</v>
      </c>
      <c r="CU8498" s="174">
        <v>3022</v>
      </c>
      <c r="CV8498" s="174">
        <v>163829</v>
      </c>
      <c r="CW8498" s="174">
        <v>5</v>
      </c>
      <c r="CX8498" s="174">
        <v>721.99009999999998</v>
      </c>
    </row>
    <row r="8499" spans="84:102" x14ac:dyDescent="0.25">
      <c r="CF8499" s="3" t="s">
        <v>3073</v>
      </c>
      <c r="CG8499" s="174">
        <v>1351</v>
      </c>
      <c r="CH8499" s="174">
        <v>112977</v>
      </c>
      <c r="CI8499" s="174">
        <v>5</v>
      </c>
      <c r="CJ8499" s="174">
        <v>721.88800000000003</v>
      </c>
      <c r="CK8499" s="174">
        <v>721.88800000000003</v>
      </c>
      <c r="CU8499" s="174">
        <v>1351</v>
      </c>
      <c r="CV8499" s="174">
        <v>112977</v>
      </c>
      <c r="CW8499" s="174">
        <v>5</v>
      </c>
      <c r="CX8499" s="174">
        <v>721.88800000000003</v>
      </c>
    </row>
    <row r="8500" spans="84:102" x14ac:dyDescent="0.25">
      <c r="CF8500" s="3" t="s">
        <v>3073</v>
      </c>
      <c r="CG8500" s="174">
        <v>2431</v>
      </c>
      <c r="CH8500" s="174">
        <v>31916</v>
      </c>
      <c r="CI8500" s="174">
        <v>5</v>
      </c>
      <c r="CJ8500" s="174">
        <v>721.81949999999995</v>
      </c>
      <c r="CK8500" s="174">
        <v>721.81949999999995</v>
      </c>
      <c r="CU8500" s="174">
        <v>2431</v>
      </c>
      <c r="CV8500" s="174">
        <v>31916</v>
      </c>
      <c r="CW8500" s="174">
        <v>5</v>
      </c>
      <c r="CX8500" s="174">
        <v>721.81949999999995</v>
      </c>
    </row>
    <row r="8501" spans="84:102" x14ac:dyDescent="0.25">
      <c r="CF8501" s="3" t="s">
        <v>3073</v>
      </c>
      <c r="CG8501" s="174">
        <v>181100</v>
      </c>
      <c r="CH8501" s="174">
        <v>3452</v>
      </c>
      <c r="CI8501" s="174">
        <v>5</v>
      </c>
      <c r="CJ8501" s="174">
        <v>721.62149999999997</v>
      </c>
      <c r="CK8501" s="174">
        <v>721.62149999999997</v>
      </c>
      <c r="CU8501" s="174">
        <v>181100</v>
      </c>
      <c r="CV8501" s="174">
        <v>3452</v>
      </c>
      <c r="CW8501" s="174">
        <v>5</v>
      </c>
      <c r="CX8501" s="174">
        <v>721.62149999999997</v>
      </c>
    </row>
    <row r="8502" spans="84:102" x14ac:dyDescent="0.25">
      <c r="CF8502" s="3" t="s">
        <v>3073</v>
      </c>
      <c r="CG8502" s="174">
        <v>24417</v>
      </c>
      <c r="CH8502" s="174">
        <v>2319</v>
      </c>
      <c r="CI8502" s="174">
        <v>5</v>
      </c>
      <c r="CJ8502" s="174">
        <v>721.54859999999996</v>
      </c>
      <c r="CK8502" s="174">
        <v>721.54859999999996</v>
      </c>
      <c r="CU8502" s="174">
        <v>24417</v>
      </c>
      <c r="CV8502" s="174">
        <v>2319</v>
      </c>
      <c r="CW8502" s="174">
        <v>5</v>
      </c>
      <c r="CX8502" s="174">
        <v>721.54859999999996</v>
      </c>
    </row>
    <row r="8503" spans="84:102" x14ac:dyDescent="0.25">
      <c r="CF8503" s="3" t="s">
        <v>3073</v>
      </c>
      <c r="CG8503" s="174">
        <v>66971</v>
      </c>
      <c r="CH8503" s="174">
        <v>108</v>
      </c>
      <c r="CI8503" s="174">
        <v>5</v>
      </c>
      <c r="CJ8503" s="174">
        <v>721.53539999999998</v>
      </c>
      <c r="CK8503" s="174">
        <v>721.53539999999998</v>
      </c>
      <c r="CU8503" s="174">
        <v>66971</v>
      </c>
      <c r="CV8503" s="174">
        <v>108</v>
      </c>
      <c r="CW8503" s="174">
        <v>5</v>
      </c>
      <c r="CX8503" s="174">
        <v>721.53539999999998</v>
      </c>
    </row>
    <row r="8504" spans="84:102" x14ac:dyDescent="0.25">
      <c r="CF8504" s="3" t="s">
        <v>3073</v>
      </c>
      <c r="CG8504" s="174">
        <v>61088</v>
      </c>
      <c r="CH8504" s="174">
        <v>1725</v>
      </c>
      <c r="CI8504" s="174">
        <v>5</v>
      </c>
      <c r="CJ8504" s="174">
        <v>721.53120000000001</v>
      </c>
      <c r="CK8504" s="174">
        <v>721.53120000000001</v>
      </c>
      <c r="CU8504" s="174">
        <v>61088</v>
      </c>
      <c r="CV8504" s="174">
        <v>1725</v>
      </c>
      <c r="CW8504" s="174">
        <v>5</v>
      </c>
      <c r="CX8504" s="174">
        <v>721.53120000000001</v>
      </c>
    </row>
    <row r="8505" spans="84:102" x14ac:dyDescent="0.25">
      <c r="CF8505" s="3" t="s">
        <v>3073</v>
      </c>
      <c r="CG8505" s="174">
        <v>148</v>
      </c>
      <c r="CH8505" s="174">
        <v>67026</v>
      </c>
      <c r="CI8505" s="174">
        <v>5</v>
      </c>
      <c r="CJ8505" s="174">
        <v>721.34190000000001</v>
      </c>
      <c r="CK8505" s="174">
        <v>721.34190000000001</v>
      </c>
      <c r="CU8505" s="174">
        <v>148</v>
      </c>
      <c r="CV8505" s="174">
        <v>67026</v>
      </c>
      <c r="CW8505" s="174">
        <v>5</v>
      </c>
      <c r="CX8505" s="174">
        <v>721.34190000000001</v>
      </c>
    </row>
    <row r="8506" spans="84:102" x14ac:dyDescent="0.25">
      <c r="CF8506" s="3" t="s">
        <v>3073</v>
      </c>
      <c r="CG8506" s="174">
        <v>85704</v>
      </c>
      <c r="CH8506" s="174">
        <v>594</v>
      </c>
      <c r="CI8506" s="174">
        <v>5</v>
      </c>
      <c r="CJ8506" s="174">
        <v>721.22310000000004</v>
      </c>
      <c r="CK8506" s="174">
        <v>721.22310000000004</v>
      </c>
      <c r="CU8506" s="174">
        <v>85704</v>
      </c>
      <c r="CV8506" s="174">
        <v>594</v>
      </c>
      <c r="CW8506" s="174">
        <v>5</v>
      </c>
      <c r="CX8506" s="174">
        <v>721.22310000000004</v>
      </c>
    </row>
    <row r="8507" spans="84:102" x14ac:dyDescent="0.25">
      <c r="CF8507" s="3" t="s">
        <v>3073</v>
      </c>
      <c r="CG8507" s="174">
        <v>3100</v>
      </c>
      <c r="CH8507" s="174">
        <v>198732</v>
      </c>
      <c r="CI8507" s="174">
        <v>5</v>
      </c>
      <c r="CJ8507" s="174">
        <v>721.16819999999996</v>
      </c>
      <c r="CK8507" s="174">
        <v>721.16819999999996</v>
      </c>
      <c r="CU8507" s="174">
        <v>3100</v>
      </c>
      <c r="CV8507" s="174">
        <v>198732</v>
      </c>
      <c r="CW8507" s="174">
        <v>5</v>
      </c>
      <c r="CX8507" s="174">
        <v>721.16819999999996</v>
      </c>
    </row>
    <row r="8508" spans="84:102" x14ac:dyDescent="0.25">
      <c r="CF8508" s="3" t="s">
        <v>3073</v>
      </c>
      <c r="CG8508" s="174">
        <v>1564</v>
      </c>
      <c r="CH8508" s="174">
        <v>85654</v>
      </c>
      <c r="CI8508" s="174">
        <v>5</v>
      </c>
      <c r="CJ8508" s="174">
        <v>721.06449999999995</v>
      </c>
      <c r="CK8508" s="174">
        <v>721.06449999999995</v>
      </c>
      <c r="CU8508" s="174">
        <v>1564</v>
      </c>
      <c r="CV8508" s="174">
        <v>85654</v>
      </c>
      <c r="CW8508" s="174">
        <v>5</v>
      </c>
      <c r="CX8508" s="174">
        <v>721.06449999999995</v>
      </c>
    </row>
    <row r="8509" spans="84:102" x14ac:dyDescent="0.25">
      <c r="CF8509" s="3" t="s">
        <v>3073</v>
      </c>
      <c r="CG8509" s="174">
        <v>117135</v>
      </c>
      <c r="CH8509" s="174">
        <v>1324</v>
      </c>
      <c r="CI8509" s="174">
        <v>5</v>
      </c>
      <c r="CJ8509" s="174">
        <v>720.97839999999997</v>
      </c>
      <c r="CK8509" s="174">
        <v>720.97839999999997</v>
      </c>
      <c r="CU8509" s="174">
        <v>117135</v>
      </c>
      <c r="CV8509" s="174">
        <v>1324</v>
      </c>
      <c r="CW8509" s="174">
        <v>5</v>
      </c>
      <c r="CX8509" s="174">
        <v>720.97839999999997</v>
      </c>
    </row>
    <row r="8510" spans="84:102" x14ac:dyDescent="0.25">
      <c r="CF8510" s="3" t="s">
        <v>3073</v>
      </c>
      <c r="CG8510" s="174">
        <v>78824</v>
      </c>
      <c r="CH8510" s="174">
        <v>381</v>
      </c>
      <c r="CI8510" s="174">
        <v>5</v>
      </c>
      <c r="CJ8510" s="174">
        <v>720.96929999999998</v>
      </c>
      <c r="CK8510" s="174">
        <v>720.96929999999998</v>
      </c>
      <c r="CU8510" s="174">
        <v>78824</v>
      </c>
      <c r="CV8510" s="174">
        <v>381</v>
      </c>
      <c r="CW8510" s="174">
        <v>5</v>
      </c>
      <c r="CX8510" s="174">
        <v>720.96929999999998</v>
      </c>
    </row>
    <row r="8511" spans="84:102" x14ac:dyDescent="0.25">
      <c r="CF8511" s="3" t="s">
        <v>3073</v>
      </c>
      <c r="CG8511" s="174">
        <v>2396</v>
      </c>
      <c r="CH8511" s="174">
        <v>29196</v>
      </c>
      <c r="CI8511" s="174">
        <v>5</v>
      </c>
      <c r="CJ8511" s="174">
        <v>720.85889999999995</v>
      </c>
      <c r="CK8511" s="174">
        <v>720.85889999999995</v>
      </c>
      <c r="CU8511" s="174">
        <v>2396</v>
      </c>
      <c r="CV8511" s="174">
        <v>29196</v>
      </c>
      <c r="CW8511" s="174">
        <v>5</v>
      </c>
      <c r="CX8511" s="174">
        <v>720.85889999999995</v>
      </c>
    </row>
    <row r="8512" spans="84:102" x14ac:dyDescent="0.25">
      <c r="CF8512" s="3" t="s">
        <v>3073</v>
      </c>
      <c r="CG8512" s="174">
        <v>86885</v>
      </c>
      <c r="CH8512" s="174">
        <v>618</v>
      </c>
      <c r="CI8512" s="174">
        <v>5</v>
      </c>
      <c r="CJ8512" s="174">
        <v>720.57010000000002</v>
      </c>
      <c r="CK8512" s="174">
        <v>720.57010000000002</v>
      </c>
      <c r="CU8512" s="174">
        <v>86885</v>
      </c>
      <c r="CV8512" s="174">
        <v>618</v>
      </c>
      <c r="CW8512" s="174">
        <v>5</v>
      </c>
      <c r="CX8512" s="174">
        <v>720.57010000000002</v>
      </c>
    </row>
    <row r="8513" spans="84:102" x14ac:dyDescent="0.25">
      <c r="CF8513" s="3" t="s">
        <v>3073</v>
      </c>
      <c r="CG8513" s="174">
        <v>1238</v>
      </c>
      <c r="CH8513" s="174">
        <v>128858</v>
      </c>
      <c r="CI8513" s="174">
        <v>5</v>
      </c>
      <c r="CJ8513" s="174">
        <v>720.17909999999995</v>
      </c>
      <c r="CK8513" s="174">
        <v>720.17909999999995</v>
      </c>
      <c r="CU8513" s="174">
        <v>1238</v>
      </c>
      <c r="CV8513" s="174">
        <v>128858</v>
      </c>
      <c r="CW8513" s="174">
        <v>5</v>
      </c>
      <c r="CX8513" s="174">
        <v>720.17909999999995</v>
      </c>
    </row>
    <row r="8514" spans="84:102" x14ac:dyDescent="0.25">
      <c r="CF8514" s="3" t="s">
        <v>3073</v>
      </c>
      <c r="CG8514" s="174">
        <v>1259</v>
      </c>
      <c r="CH8514" s="174">
        <v>127203</v>
      </c>
      <c r="CI8514" s="174">
        <v>5</v>
      </c>
      <c r="CJ8514" s="174">
        <v>719.98810000000003</v>
      </c>
      <c r="CK8514" s="174">
        <v>719.98810000000003</v>
      </c>
      <c r="CU8514" s="174">
        <v>1259</v>
      </c>
      <c r="CV8514" s="174">
        <v>127203</v>
      </c>
      <c r="CW8514" s="174">
        <v>5</v>
      </c>
      <c r="CX8514" s="174">
        <v>719.98810000000003</v>
      </c>
    </row>
    <row r="8515" spans="84:102" x14ac:dyDescent="0.25">
      <c r="CF8515" s="3" t="s">
        <v>3073</v>
      </c>
      <c r="CG8515" s="174">
        <v>2953</v>
      </c>
      <c r="CH8515" s="174">
        <v>153428</v>
      </c>
      <c r="CI8515" s="174">
        <v>5</v>
      </c>
      <c r="CJ8515" s="174">
        <v>719.8107</v>
      </c>
      <c r="CK8515" s="174">
        <v>719.8107</v>
      </c>
      <c r="CU8515" s="174">
        <v>2953</v>
      </c>
      <c r="CV8515" s="174">
        <v>153428</v>
      </c>
      <c r="CW8515" s="174">
        <v>5</v>
      </c>
      <c r="CX8515" s="174">
        <v>719.8107</v>
      </c>
    </row>
    <row r="8516" spans="84:102" x14ac:dyDescent="0.25">
      <c r="CF8516" s="3" t="s">
        <v>3073</v>
      </c>
      <c r="CG8516" s="174">
        <v>818</v>
      </c>
      <c r="CH8516" s="174">
        <v>103564</v>
      </c>
      <c r="CI8516" s="174">
        <v>5</v>
      </c>
      <c r="CJ8516" s="174">
        <v>719.78750000000002</v>
      </c>
      <c r="CK8516" s="174">
        <v>719.78750000000002</v>
      </c>
      <c r="CU8516" s="174">
        <v>818</v>
      </c>
      <c r="CV8516" s="174">
        <v>103564</v>
      </c>
      <c r="CW8516" s="174">
        <v>5</v>
      </c>
      <c r="CX8516" s="174">
        <v>719.78750000000002</v>
      </c>
    </row>
    <row r="8517" spans="84:102" x14ac:dyDescent="0.25">
      <c r="CF8517" s="3" t="s">
        <v>3073</v>
      </c>
      <c r="CG8517" s="174">
        <v>2957</v>
      </c>
      <c r="CH8517" s="174">
        <v>153100</v>
      </c>
      <c r="CI8517" s="174">
        <v>5</v>
      </c>
      <c r="CJ8517" s="174">
        <v>719.54669999999999</v>
      </c>
      <c r="CK8517" s="174">
        <v>719.54669999999999</v>
      </c>
      <c r="CU8517" s="174">
        <v>2957</v>
      </c>
      <c r="CV8517" s="174">
        <v>153100</v>
      </c>
      <c r="CW8517" s="174">
        <v>5</v>
      </c>
      <c r="CX8517" s="174">
        <v>719.54669999999999</v>
      </c>
    </row>
    <row r="8518" spans="84:102" x14ac:dyDescent="0.25">
      <c r="CF8518" s="3" t="s">
        <v>3073</v>
      </c>
      <c r="CG8518" s="174">
        <v>186</v>
      </c>
      <c r="CH8518" s="174">
        <v>69185</v>
      </c>
      <c r="CI8518" s="174">
        <v>5</v>
      </c>
      <c r="CJ8518" s="174">
        <v>719.22140000000002</v>
      </c>
      <c r="CK8518" s="174">
        <v>719.22140000000002</v>
      </c>
      <c r="CU8518" s="174">
        <v>186</v>
      </c>
      <c r="CV8518" s="174">
        <v>69185</v>
      </c>
      <c r="CW8518" s="174">
        <v>5</v>
      </c>
      <c r="CX8518" s="174">
        <v>719.22140000000002</v>
      </c>
    </row>
    <row r="8519" spans="84:102" x14ac:dyDescent="0.25">
      <c r="CF8519" s="3" t="s">
        <v>3073</v>
      </c>
      <c r="CG8519" s="174">
        <v>2034</v>
      </c>
      <c r="CH8519" s="174">
        <v>133403</v>
      </c>
      <c r="CI8519" s="174">
        <v>5</v>
      </c>
      <c r="CJ8519" s="174">
        <v>718.93290000000002</v>
      </c>
      <c r="CK8519" s="174">
        <v>718.93290000000002</v>
      </c>
      <c r="CU8519" s="174">
        <v>2034</v>
      </c>
      <c r="CV8519" s="174">
        <v>133403</v>
      </c>
      <c r="CW8519" s="174">
        <v>5</v>
      </c>
      <c r="CX8519" s="174">
        <v>718.93290000000002</v>
      </c>
    </row>
    <row r="8520" spans="84:102" x14ac:dyDescent="0.25">
      <c r="CF8520" s="3" t="s">
        <v>3073</v>
      </c>
      <c r="CG8520" s="174">
        <v>3666</v>
      </c>
      <c r="CH8520" s="174">
        <v>113306</v>
      </c>
      <c r="CI8520" s="174">
        <v>5</v>
      </c>
      <c r="CJ8520" s="174">
        <v>718.84839999999997</v>
      </c>
      <c r="CK8520" s="174">
        <v>718.84839999999997</v>
      </c>
      <c r="CU8520" s="174">
        <v>3666</v>
      </c>
      <c r="CV8520" s="174">
        <v>113306</v>
      </c>
      <c r="CW8520" s="174">
        <v>5</v>
      </c>
      <c r="CX8520" s="174">
        <v>718.84839999999997</v>
      </c>
    </row>
    <row r="8521" spans="84:102" x14ac:dyDescent="0.25">
      <c r="CF8521" s="3" t="s">
        <v>3073</v>
      </c>
      <c r="CG8521" s="174">
        <v>1579</v>
      </c>
      <c r="CH8521" s="174">
        <v>81551</v>
      </c>
      <c r="CI8521" s="174">
        <v>5</v>
      </c>
      <c r="CJ8521" s="174">
        <v>718.58969999999999</v>
      </c>
      <c r="CK8521" s="174">
        <v>718.58969999999999</v>
      </c>
      <c r="CU8521" s="174">
        <v>1579</v>
      </c>
      <c r="CV8521" s="174">
        <v>81551</v>
      </c>
      <c r="CW8521" s="174">
        <v>5</v>
      </c>
      <c r="CX8521" s="174">
        <v>718.58969999999999</v>
      </c>
    </row>
    <row r="8522" spans="84:102" x14ac:dyDescent="0.25">
      <c r="CF8522" s="3" t="s">
        <v>3073</v>
      </c>
      <c r="CG8522" s="174">
        <v>148583</v>
      </c>
      <c r="CH8522" s="174">
        <v>2868</v>
      </c>
      <c r="CI8522" s="174">
        <v>5</v>
      </c>
      <c r="CJ8522" s="174">
        <v>718.58280000000002</v>
      </c>
      <c r="CK8522" s="174">
        <v>718.58280000000002</v>
      </c>
      <c r="CU8522" s="174">
        <v>148583</v>
      </c>
      <c r="CV8522" s="174">
        <v>2868</v>
      </c>
      <c r="CW8522" s="174">
        <v>5</v>
      </c>
      <c r="CX8522" s="174">
        <v>718.58280000000002</v>
      </c>
    </row>
    <row r="8523" spans="84:102" x14ac:dyDescent="0.25">
      <c r="CF8523" s="3" t="s">
        <v>3073</v>
      </c>
      <c r="CG8523" s="174">
        <v>3350</v>
      </c>
      <c r="CH8523" s="174">
        <v>175694</v>
      </c>
      <c r="CI8523" s="174">
        <v>5</v>
      </c>
      <c r="CJ8523" s="174">
        <v>718.24210000000005</v>
      </c>
      <c r="CK8523" s="174">
        <v>718.24210000000005</v>
      </c>
      <c r="CU8523" s="174">
        <v>3350</v>
      </c>
      <c r="CV8523" s="174">
        <v>175694</v>
      </c>
      <c r="CW8523" s="174">
        <v>5</v>
      </c>
      <c r="CX8523" s="174">
        <v>718.24210000000005</v>
      </c>
    </row>
    <row r="8524" spans="84:102" x14ac:dyDescent="0.25">
      <c r="CF8524" s="3" t="s">
        <v>3073</v>
      </c>
      <c r="CG8524" s="174">
        <v>126809</v>
      </c>
      <c r="CH8524" s="174">
        <v>1250</v>
      </c>
      <c r="CI8524" s="174">
        <v>5</v>
      </c>
      <c r="CJ8524" s="174">
        <v>718.18320000000006</v>
      </c>
      <c r="CK8524" s="174">
        <v>718.18320000000006</v>
      </c>
      <c r="CU8524" s="174">
        <v>126809</v>
      </c>
      <c r="CV8524" s="174">
        <v>1250</v>
      </c>
      <c r="CW8524" s="174">
        <v>5</v>
      </c>
      <c r="CX8524" s="174">
        <v>718.18320000000006</v>
      </c>
    </row>
    <row r="8525" spans="84:102" x14ac:dyDescent="0.25">
      <c r="CF8525" s="3" t="s">
        <v>3073</v>
      </c>
      <c r="CG8525" s="174">
        <v>100503</v>
      </c>
      <c r="CH8525" s="174">
        <v>779</v>
      </c>
      <c r="CI8525" s="174">
        <v>5</v>
      </c>
      <c r="CJ8525" s="174">
        <v>718.12270000000001</v>
      </c>
      <c r="CK8525" s="174">
        <v>718.12270000000001</v>
      </c>
      <c r="CU8525" s="174">
        <v>100503</v>
      </c>
      <c r="CV8525" s="174">
        <v>779</v>
      </c>
      <c r="CW8525" s="174">
        <v>5</v>
      </c>
      <c r="CX8525" s="174">
        <v>718.12270000000001</v>
      </c>
    </row>
    <row r="8526" spans="84:102" x14ac:dyDescent="0.25">
      <c r="CF8526" s="3" t="s">
        <v>3073</v>
      </c>
      <c r="CG8526" s="174">
        <v>10812</v>
      </c>
      <c r="CH8526" s="174">
        <v>2139</v>
      </c>
      <c r="CI8526" s="174">
        <v>5</v>
      </c>
      <c r="CJ8526" s="174">
        <v>718.06709999999998</v>
      </c>
      <c r="CK8526" s="174">
        <v>718.06709999999998</v>
      </c>
      <c r="CU8526" s="174">
        <v>10812</v>
      </c>
      <c r="CV8526" s="174">
        <v>2139</v>
      </c>
      <c r="CW8526" s="174">
        <v>5</v>
      </c>
      <c r="CX8526" s="174">
        <v>718.06709999999998</v>
      </c>
    </row>
    <row r="8527" spans="84:102" x14ac:dyDescent="0.25">
      <c r="CF8527" s="3" t="s">
        <v>3073</v>
      </c>
      <c r="CG8527" s="174">
        <v>57</v>
      </c>
      <c r="CH8527" s="174">
        <v>64155</v>
      </c>
      <c r="CI8527" s="174">
        <v>5</v>
      </c>
      <c r="CJ8527" s="174">
        <v>718.04459999999995</v>
      </c>
      <c r="CK8527" s="174">
        <v>718.04459999999995</v>
      </c>
      <c r="CU8527" s="174">
        <v>57</v>
      </c>
      <c r="CV8527" s="174">
        <v>64155</v>
      </c>
      <c r="CW8527" s="174">
        <v>5</v>
      </c>
      <c r="CX8527" s="174">
        <v>718.04459999999995</v>
      </c>
    </row>
    <row r="8528" spans="84:102" x14ac:dyDescent="0.25">
      <c r="CF8528" s="3" t="s">
        <v>3073</v>
      </c>
      <c r="CG8528" s="174">
        <v>39599</v>
      </c>
      <c r="CH8528" s="174">
        <v>2534</v>
      </c>
      <c r="CI8528" s="174">
        <v>5</v>
      </c>
      <c r="CJ8528" s="174">
        <v>717.98170000000005</v>
      </c>
      <c r="CK8528" s="174">
        <v>717.98170000000005</v>
      </c>
      <c r="CU8528" s="174">
        <v>39599</v>
      </c>
      <c r="CV8528" s="174">
        <v>2534</v>
      </c>
      <c r="CW8528" s="174">
        <v>5</v>
      </c>
      <c r="CX8528" s="174">
        <v>717.98170000000005</v>
      </c>
    </row>
    <row r="8529" spans="84:102" x14ac:dyDescent="0.25">
      <c r="CF8529" s="3" t="s">
        <v>3073</v>
      </c>
      <c r="CG8529" s="174">
        <v>3628</v>
      </c>
      <c r="CH8529" s="174">
        <v>96168</v>
      </c>
      <c r="CI8529" s="174">
        <v>5</v>
      </c>
      <c r="CJ8529" s="174">
        <v>717.72580000000005</v>
      </c>
      <c r="CK8529" s="174">
        <v>717.72580000000005</v>
      </c>
      <c r="CU8529" s="174">
        <v>3628</v>
      </c>
      <c r="CV8529" s="174">
        <v>96168</v>
      </c>
      <c r="CW8529" s="174">
        <v>5</v>
      </c>
      <c r="CX8529" s="174">
        <v>717.72580000000005</v>
      </c>
    </row>
    <row r="8530" spans="84:102" x14ac:dyDescent="0.25">
      <c r="CF8530" s="3" t="s">
        <v>3073</v>
      </c>
      <c r="CG8530" s="174">
        <v>67065</v>
      </c>
      <c r="CH8530" s="174">
        <v>141</v>
      </c>
      <c r="CI8530" s="174">
        <v>5</v>
      </c>
      <c r="CJ8530" s="174">
        <v>717.63400000000001</v>
      </c>
      <c r="CK8530" s="174">
        <v>717.63400000000001</v>
      </c>
      <c r="CU8530" s="174">
        <v>67065</v>
      </c>
      <c r="CV8530" s="174">
        <v>141</v>
      </c>
      <c r="CW8530" s="174">
        <v>5</v>
      </c>
      <c r="CX8530" s="174">
        <v>717.63400000000001</v>
      </c>
    </row>
    <row r="8531" spans="84:102" x14ac:dyDescent="0.25">
      <c r="CF8531" s="3" t="s">
        <v>3073</v>
      </c>
      <c r="CG8531" s="174">
        <v>422</v>
      </c>
      <c r="CH8531" s="174">
        <v>82314</v>
      </c>
      <c r="CI8531" s="174">
        <v>5</v>
      </c>
      <c r="CJ8531" s="174">
        <v>717.60599999999999</v>
      </c>
      <c r="CK8531" s="174">
        <v>717.60599999999999</v>
      </c>
      <c r="CU8531" s="174">
        <v>422</v>
      </c>
      <c r="CV8531" s="174">
        <v>82314</v>
      </c>
      <c r="CW8531" s="174">
        <v>5</v>
      </c>
      <c r="CX8531" s="174">
        <v>717.60599999999999</v>
      </c>
    </row>
    <row r="8532" spans="84:102" x14ac:dyDescent="0.25">
      <c r="CF8532" s="3" t="s">
        <v>3073</v>
      </c>
      <c r="CG8532" s="174">
        <v>54015</v>
      </c>
      <c r="CH8532" s="174">
        <v>1787</v>
      </c>
      <c r="CI8532" s="174">
        <v>5</v>
      </c>
      <c r="CJ8532" s="174">
        <v>717.57839999999999</v>
      </c>
      <c r="CK8532" s="174">
        <v>717.57839999999999</v>
      </c>
      <c r="CU8532" s="174">
        <v>54015</v>
      </c>
      <c r="CV8532" s="174">
        <v>1787</v>
      </c>
      <c r="CW8532" s="174">
        <v>5</v>
      </c>
      <c r="CX8532" s="174">
        <v>717.57839999999999</v>
      </c>
    </row>
    <row r="8533" spans="84:102" x14ac:dyDescent="0.25">
      <c r="CF8533" s="3" t="s">
        <v>3073</v>
      </c>
      <c r="CG8533" s="174">
        <v>123879</v>
      </c>
      <c r="CH8533" s="174">
        <v>1050</v>
      </c>
      <c r="CI8533" s="174">
        <v>5</v>
      </c>
      <c r="CJ8533" s="174">
        <v>717.46849999999995</v>
      </c>
      <c r="CK8533" s="174">
        <v>717.46849999999995</v>
      </c>
      <c r="CU8533" s="174">
        <v>123879</v>
      </c>
      <c r="CV8533" s="174">
        <v>1050</v>
      </c>
      <c r="CW8533" s="174">
        <v>5</v>
      </c>
      <c r="CX8533" s="174">
        <v>717.46849999999995</v>
      </c>
    </row>
    <row r="8534" spans="84:102" x14ac:dyDescent="0.25">
      <c r="CF8534" s="3" t="s">
        <v>3073</v>
      </c>
      <c r="CG8534" s="174">
        <v>51896</v>
      </c>
      <c r="CH8534" s="174">
        <v>1800</v>
      </c>
      <c r="CI8534" s="174">
        <v>5</v>
      </c>
      <c r="CJ8534" s="174">
        <v>717.33989999999994</v>
      </c>
      <c r="CK8534" s="174">
        <v>717.33989999999994</v>
      </c>
      <c r="CU8534" s="174">
        <v>51896</v>
      </c>
      <c r="CV8534" s="174">
        <v>1800</v>
      </c>
      <c r="CW8534" s="174">
        <v>5</v>
      </c>
      <c r="CX8534" s="174">
        <v>717.33989999999994</v>
      </c>
    </row>
    <row r="8535" spans="84:102" x14ac:dyDescent="0.25">
      <c r="CF8535" s="3" t="s">
        <v>3073</v>
      </c>
      <c r="CG8535" s="174">
        <v>146345</v>
      </c>
      <c r="CH8535" s="174">
        <v>1154</v>
      </c>
      <c r="CI8535" s="174">
        <v>5</v>
      </c>
      <c r="CJ8535" s="174">
        <v>717.33330000000001</v>
      </c>
      <c r="CK8535" s="174">
        <v>717.33330000000001</v>
      </c>
      <c r="CU8535" s="174">
        <v>146345</v>
      </c>
      <c r="CV8535" s="174">
        <v>1154</v>
      </c>
      <c r="CW8535" s="174">
        <v>5</v>
      </c>
      <c r="CX8535" s="174">
        <v>717.33330000000001</v>
      </c>
    </row>
    <row r="8536" spans="84:102" x14ac:dyDescent="0.25">
      <c r="CF8536" s="3" t="s">
        <v>3073</v>
      </c>
      <c r="CG8536" s="174">
        <v>1918</v>
      </c>
      <c r="CH8536" s="174">
        <v>68429</v>
      </c>
      <c r="CI8536" s="174">
        <v>5</v>
      </c>
      <c r="CJ8536" s="174">
        <v>717.08789999999999</v>
      </c>
      <c r="CK8536" s="174">
        <v>717.08789999999999</v>
      </c>
      <c r="CU8536" s="174">
        <v>1918</v>
      </c>
      <c r="CV8536" s="174">
        <v>68429</v>
      </c>
      <c r="CW8536" s="174">
        <v>5</v>
      </c>
      <c r="CX8536" s="174">
        <v>717.08789999999999</v>
      </c>
    </row>
    <row r="8537" spans="84:102" x14ac:dyDescent="0.25">
      <c r="CF8537" s="3" t="s">
        <v>3073</v>
      </c>
      <c r="CG8537" s="174">
        <v>547</v>
      </c>
      <c r="CH8537" s="174">
        <v>83248</v>
      </c>
      <c r="CI8537" s="174">
        <v>5</v>
      </c>
      <c r="CJ8537" s="174">
        <v>717.01480000000004</v>
      </c>
      <c r="CK8537" s="174">
        <v>717.01480000000004</v>
      </c>
      <c r="CU8537" s="174">
        <v>547</v>
      </c>
      <c r="CV8537" s="174">
        <v>83248</v>
      </c>
      <c r="CW8537" s="174">
        <v>5</v>
      </c>
      <c r="CX8537" s="174">
        <v>717.01480000000004</v>
      </c>
    </row>
    <row r="8538" spans="84:102" x14ac:dyDescent="0.25">
      <c r="CF8538" s="3" t="s">
        <v>3073</v>
      </c>
      <c r="CG8538" s="174">
        <v>166514</v>
      </c>
      <c r="CH8538" s="174">
        <v>3299</v>
      </c>
      <c r="CI8538" s="174">
        <v>5</v>
      </c>
      <c r="CJ8538" s="174">
        <v>717.00729999999999</v>
      </c>
      <c r="CK8538" s="174">
        <v>717.00729999999999</v>
      </c>
      <c r="CU8538" s="174">
        <v>166514</v>
      </c>
      <c r="CV8538" s="174">
        <v>3299</v>
      </c>
      <c r="CW8538" s="174">
        <v>5</v>
      </c>
      <c r="CX8538" s="174">
        <v>717.00729999999999</v>
      </c>
    </row>
    <row r="8539" spans="84:102" x14ac:dyDescent="0.25">
      <c r="CF8539" s="3" t="s">
        <v>3073</v>
      </c>
      <c r="CG8539" s="174">
        <v>2276</v>
      </c>
      <c r="CH8539" s="174">
        <v>21631</v>
      </c>
      <c r="CI8539" s="174">
        <v>5</v>
      </c>
      <c r="CJ8539" s="174">
        <v>716.97389999999996</v>
      </c>
      <c r="CK8539" s="174">
        <v>716.97389999999996</v>
      </c>
      <c r="CU8539" s="174">
        <v>2276</v>
      </c>
      <c r="CV8539" s="174">
        <v>21631</v>
      </c>
      <c r="CW8539" s="174">
        <v>5</v>
      </c>
      <c r="CX8539" s="174">
        <v>716.97389999999996</v>
      </c>
    </row>
    <row r="8540" spans="84:102" x14ac:dyDescent="0.25">
      <c r="CF8540" s="3" t="s">
        <v>3073</v>
      </c>
      <c r="CG8540" s="174">
        <v>1527</v>
      </c>
      <c r="CH8540" s="174">
        <v>88242</v>
      </c>
      <c r="CI8540" s="174">
        <v>5</v>
      </c>
      <c r="CJ8540" s="174">
        <v>716.88580000000002</v>
      </c>
      <c r="CK8540" s="174">
        <v>716.88580000000002</v>
      </c>
      <c r="CU8540" s="174">
        <v>1527</v>
      </c>
      <c r="CV8540" s="174">
        <v>88242</v>
      </c>
      <c r="CW8540" s="174">
        <v>5</v>
      </c>
      <c r="CX8540" s="174">
        <v>716.88580000000002</v>
      </c>
    </row>
    <row r="8541" spans="84:102" x14ac:dyDescent="0.25">
      <c r="CF8541" s="3" t="s">
        <v>3073</v>
      </c>
      <c r="CG8541" s="174">
        <v>2940</v>
      </c>
      <c r="CH8541" s="174">
        <v>151868</v>
      </c>
      <c r="CI8541" s="174">
        <v>5</v>
      </c>
      <c r="CJ8541" s="174">
        <v>716.82349999999997</v>
      </c>
      <c r="CK8541" s="174">
        <v>716.82349999999997</v>
      </c>
      <c r="CU8541" s="174">
        <v>2940</v>
      </c>
      <c r="CV8541" s="174">
        <v>151868</v>
      </c>
      <c r="CW8541" s="174">
        <v>5</v>
      </c>
      <c r="CX8541" s="174">
        <v>716.82349999999997</v>
      </c>
    </row>
    <row r="8542" spans="84:102" x14ac:dyDescent="0.25">
      <c r="CF8542" s="3" t="s">
        <v>3073</v>
      </c>
      <c r="CG8542" s="174">
        <v>541</v>
      </c>
      <c r="CH8542" s="174">
        <v>86571</v>
      </c>
      <c r="CI8542" s="174">
        <v>5</v>
      </c>
      <c r="CJ8542" s="174">
        <v>716.66629999999998</v>
      </c>
      <c r="CK8542" s="174">
        <v>716.66629999999998</v>
      </c>
      <c r="CU8542" s="174">
        <v>541</v>
      </c>
      <c r="CV8542" s="174">
        <v>86571</v>
      </c>
      <c r="CW8542" s="174">
        <v>5</v>
      </c>
      <c r="CX8542" s="174">
        <v>716.66629999999998</v>
      </c>
    </row>
    <row r="8543" spans="84:102" x14ac:dyDescent="0.25">
      <c r="CF8543" s="3" t="s">
        <v>3073</v>
      </c>
      <c r="CG8543" s="174">
        <v>2853</v>
      </c>
      <c r="CH8543" s="174">
        <v>148895</v>
      </c>
      <c r="CI8543" s="174">
        <v>5</v>
      </c>
      <c r="CJ8543" s="174">
        <v>716.65499999999997</v>
      </c>
      <c r="CK8543" s="174">
        <v>716.65499999999997</v>
      </c>
      <c r="CU8543" s="174">
        <v>2853</v>
      </c>
      <c r="CV8543" s="174">
        <v>148895</v>
      </c>
      <c r="CW8543" s="174">
        <v>5</v>
      </c>
      <c r="CX8543" s="174">
        <v>716.65499999999997</v>
      </c>
    </row>
    <row r="8544" spans="84:102" x14ac:dyDescent="0.25">
      <c r="CF8544" s="3" t="s">
        <v>3073</v>
      </c>
      <c r="CG8544" s="174">
        <v>3256</v>
      </c>
      <c r="CH8544" s="174">
        <v>157122</v>
      </c>
      <c r="CI8544" s="174">
        <v>5</v>
      </c>
      <c r="CJ8544" s="174">
        <v>716.64059999999995</v>
      </c>
      <c r="CK8544" s="174">
        <v>716.64059999999995</v>
      </c>
      <c r="CU8544" s="174">
        <v>3256</v>
      </c>
      <c r="CV8544" s="174">
        <v>157122</v>
      </c>
      <c r="CW8544" s="174">
        <v>5</v>
      </c>
      <c r="CX8544" s="174">
        <v>716.64059999999995</v>
      </c>
    </row>
    <row r="8545" spans="84:102" x14ac:dyDescent="0.25">
      <c r="CF8545" s="3" t="s">
        <v>3073</v>
      </c>
      <c r="CG8545" s="174">
        <v>16535</v>
      </c>
      <c r="CH8545" s="174">
        <v>2196</v>
      </c>
      <c r="CI8545" s="174">
        <v>5</v>
      </c>
      <c r="CJ8545" s="174">
        <v>716.51379999999995</v>
      </c>
      <c r="CK8545" s="174">
        <v>716.51379999999995</v>
      </c>
      <c r="CU8545" s="174">
        <v>16535</v>
      </c>
      <c r="CV8545" s="174">
        <v>2196</v>
      </c>
      <c r="CW8545" s="174">
        <v>5</v>
      </c>
      <c r="CX8545" s="174">
        <v>716.51379999999995</v>
      </c>
    </row>
    <row r="8546" spans="84:102" x14ac:dyDescent="0.25">
      <c r="CF8546" s="3" t="s">
        <v>3073</v>
      </c>
      <c r="CG8546" s="174">
        <v>145204</v>
      </c>
      <c r="CH8546" s="174">
        <v>1151</v>
      </c>
      <c r="CI8546" s="174">
        <v>5</v>
      </c>
      <c r="CJ8546" s="174">
        <v>716.4384</v>
      </c>
      <c r="CK8546" s="174">
        <v>716.4384</v>
      </c>
      <c r="CU8546" s="174">
        <v>145204</v>
      </c>
      <c r="CV8546" s="174">
        <v>1151</v>
      </c>
      <c r="CW8546" s="174">
        <v>5</v>
      </c>
      <c r="CX8546" s="174">
        <v>716.4384</v>
      </c>
    </row>
    <row r="8547" spans="84:102" x14ac:dyDescent="0.25">
      <c r="CF8547" s="3" t="s">
        <v>3073</v>
      </c>
      <c r="CG8547" s="174">
        <v>165322</v>
      </c>
      <c r="CH8547" s="174">
        <v>3335</v>
      </c>
      <c r="CI8547" s="174">
        <v>5</v>
      </c>
      <c r="CJ8547" s="174">
        <v>716.43179999999995</v>
      </c>
      <c r="CK8547" s="174">
        <v>716.43179999999995</v>
      </c>
      <c r="CU8547" s="174">
        <v>165322</v>
      </c>
      <c r="CV8547" s="174">
        <v>3335</v>
      </c>
      <c r="CW8547" s="174">
        <v>5</v>
      </c>
      <c r="CX8547" s="174">
        <v>716.43179999999995</v>
      </c>
    </row>
    <row r="8548" spans="84:102" x14ac:dyDescent="0.25">
      <c r="CF8548" s="3" t="s">
        <v>3073</v>
      </c>
      <c r="CG8548" s="174">
        <v>1700</v>
      </c>
      <c r="CH8548" s="174">
        <v>67046</v>
      </c>
      <c r="CI8548" s="174">
        <v>5</v>
      </c>
      <c r="CJ8548" s="174">
        <v>716.16459999999995</v>
      </c>
      <c r="CK8548" s="174">
        <v>716.16459999999995</v>
      </c>
      <c r="CU8548" s="174">
        <v>1700</v>
      </c>
      <c r="CV8548" s="174">
        <v>67046</v>
      </c>
      <c r="CW8548" s="174">
        <v>5</v>
      </c>
      <c r="CX8548" s="174">
        <v>716.16459999999995</v>
      </c>
    </row>
    <row r="8549" spans="84:102" x14ac:dyDescent="0.25">
      <c r="CF8549" s="3" t="s">
        <v>3073</v>
      </c>
      <c r="CG8549" s="174">
        <v>90856</v>
      </c>
      <c r="CH8549" s="174">
        <v>661</v>
      </c>
      <c r="CI8549" s="174">
        <v>5</v>
      </c>
      <c r="CJ8549" s="174">
        <v>715.98339999999996</v>
      </c>
      <c r="CK8549" s="174">
        <v>715.98339999999996</v>
      </c>
      <c r="CU8549" s="174">
        <v>90856</v>
      </c>
      <c r="CV8549" s="174">
        <v>661</v>
      </c>
      <c r="CW8549" s="174">
        <v>5</v>
      </c>
      <c r="CX8549" s="174">
        <v>715.98339999999996</v>
      </c>
    </row>
    <row r="8550" spans="84:102" x14ac:dyDescent="0.25">
      <c r="CF8550" s="3" t="s">
        <v>3073</v>
      </c>
      <c r="CG8550" s="174">
        <v>3536</v>
      </c>
      <c r="CH8550" s="174">
        <v>77052</v>
      </c>
      <c r="CI8550" s="174">
        <v>5</v>
      </c>
      <c r="CJ8550" s="174">
        <v>715.9348</v>
      </c>
      <c r="CK8550" s="174">
        <v>715.9348</v>
      </c>
      <c r="CU8550" s="174">
        <v>3536</v>
      </c>
      <c r="CV8550" s="174">
        <v>77052</v>
      </c>
      <c r="CW8550" s="174">
        <v>5</v>
      </c>
      <c r="CX8550" s="174">
        <v>715.9348</v>
      </c>
    </row>
    <row r="8551" spans="84:102" x14ac:dyDescent="0.25">
      <c r="CF8551" s="3" t="s">
        <v>3073</v>
      </c>
      <c r="CG8551" s="174">
        <v>85001</v>
      </c>
      <c r="CH8551" s="174">
        <v>1564</v>
      </c>
      <c r="CI8551" s="174">
        <v>5</v>
      </c>
      <c r="CJ8551" s="174">
        <v>715.64859999999999</v>
      </c>
      <c r="CK8551" s="174">
        <v>715.64859999999999</v>
      </c>
      <c r="CU8551" s="174">
        <v>85001</v>
      </c>
      <c r="CV8551" s="174">
        <v>1564</v>
      </c>
      <c r="CW8551" s="174">
        <v>5</v>
      </c>
      <c r="CX8551" s="174">
        <v>715.64859999999999</v>
      </c>
    </row>
    <row r="8552" spans="84:102" x14ac:dyDescent="0.25">
      <c r="CF8552" s="3" t="s">
        <v>3073</v>
      </c>
      <c r="CG8552" s="174">
        <v>3648</v>
      </c>
      <c r="CH8552" s="174">
        <v>100834</v>
      </c>
      <c r="CI8552" s="174">
        <v>5</v>
      </c>
      <c r="CJ8552" s="174">
        <v>715.33439999999996</v>
      </c>
      <c r="CK8552" s="174">
        <v>715.33439999999996</v>
      </c>
      <c r="CU8552" s="174">
        <v>3648</v>
      </c>
      <c r="CV8552" s="174">
        <v>100834</v>
      </c>
      <c r="CW8552" s="174">
        <v>5</v>
      </c>
      <c r="CX8552" s="174">
        <v>715.33439999999996</v>
      </c>
    </row>
    <row r="8553" spans="84:102" x14ac:dyDescent="0.25">
      <c r="CF8553" s="3" t="s">
        <v>3073</v>
      </c>
      <c r="CG8553" s="174">
        <v>94937</v>
      </c>
      <c r="CH8553" s="174">
        <v>700</v>
      </c>
      <c r="CI8553" s="174">
        <v>5</v>
      </c>
      <c r="CJ8553" s="174">
        <v>715.33150000000001</v>
      </c>
      <c r="CK8553" s="174">
        <v>715.33150000000001</v>
      </c>
      <c r="CU8553" s="174">
        <v>94937</v>
      </c>
      <c r="CV8553" s="174">
        <v>700</v>
      </c>
      <c r="CW8553" s="174">
        <v>5</v>
      </c>
      <c r="CX8553" s="174">
        <v>715.33150000000001</v>
      </c>
    </row>
    <row r="8554" spans="84:102" x14ac:dyDescent="0.25">
      <c r="CF8554" s="3" t="s">
        <v>3073</v>
      </c>
      <c r="CG8554" s="174">
        <v>2092</v>
      </c>
      <c r="CH8554" s="174">
        <v>5143</v>
      </c>
      <c r="CI8554" s="174">
        <v>5</v>
      </c>
      <c r="CJ8554" s="174">
        <v>715.27880000000005</v>
      </c>
      <c r="CK8554" s="174">
        <v>715.27880000000005</v>
      </c>
      <c r="CU8554" s="174">
        <v>2092</v>
      </c>
      <c r="CV8554" s="174">
        <v>5143</v>
      </c>
      <c r="CW8554" s="174">
        <v>5</v>
      </c>
      <c r="CX8554" s="174">
        <v>715.27880000000005</v>
      </c>
    </row>
    <row r="8555" spans="84:102" x14ac:dyDescent="0.25">
      <c r="CF8555" s="3" t="s">
        <v>3073</v>
      </c>
      <c r="CG8555" s="174">
        <v>149335</v>
      </c>
      <c r="CH8555" s="174">
        <v>2832</v>
      </c>
      <c r="CI8555" s="174">
        <v>5</v>
      </c>
      <c r="CJ8555" s="174">
        <v>715.24559999999997</v>
      </c>
      <c r="CK8555" s="174">
        <v>715.24559999999997</v>
      </c>
      <c r="CU8555" s="174">
        <v>149335</v>
      </c>
      <c r="CV8555" s="174">
        <v>2832</v>
      </c>
      <c r="CW8555" s="174">
        <v>5</v>
      </c>
      <c r="CX8555" s="174">
        <v>715.24559999999997</v>
      </c>
    </row>
    <row r="8556" spans="84:102" x14ac:dyDescent="0.25">
      <c r="CF8556" s="3" t="s">
        <v>3073</v>
      </c>
      <c r="CG8556" s="174">
        <v>284</v>
      </c>
      <c r="CH8556" s="174">
        <v>73155</v>
      </c>
      <c r="CI8556" s="174">
        <v>5</v>
      </c>
      <c r="CJ8556" s="174">
        <v>715.20100000000002</v>
      </c>
      <c r="CK8556" s="174">
        <v>715.20100000000002</v>
      </c>
      <c r="CU8556" s="174">
        <v>284</v>
      </c>
      <c r="CV8556" s="174">
        <v>73155</v>
      </c>
      <c r="CW8556" s="174">
        <v>5</v>
      </c>
      <c r="CX8556" s="174">
        <v>715.20100000000002</v>
      </c>
    </row>
    <row r="8557" spans="84:102" x14ac:dyDescent="0.25">
      <c r="CF8557" s="3" t="s">
        <v>3073</v>
      </c>
      <c r="CG8557" s="174">
        <v>2315</v>
      </c>
      <c r="CH8557" s="174">
        <v>23032</v>
      </c>
      <c r="CI8557" s="174">
        <v>5</v>
      </c>
      <c r="CJ8557" s="174">
        <v>715.09810000000004</v>
      </c>
      <c r="CK8557" s="174">
        <v>715.09810000000004</v>
      </c>
      <c r="CU8557" s="174">
        <v>2315</v>
      </c>
      <c r="CV8557" s="174">
        <v>23032</v>
      </c>
      <c r="CW8557" s="174">
        <v>5</v>
      </c>
      <c r="CX8557" s="174">
        <v>715.09810000000004</v>
      </c>
    </row>
    <row r="8558" spans="84:102" x14ac:dyDescent="0.25">
      <c r="CF8558" s="3" t="s">
        <v>3073</v>
      </c>
      <c r="CG8558" s="174">
        <v>2943</v>
      </c>
      <c r="CH8558" s="174">
        <v>151010</v>
      </c>
      <c r="CI8558" s="174">
        <v>5</v>
      </c>
      <c r="CJ8558" s="174">
        <v>715.06449999999995</v>
      </c>
      <c r="CK8558" s="174">
        <v>715.06449999999995</v>
      </c>
      <c r="CU8558" s="174">
        <v>2943</v>
      </c>
      <c r="CV8558" s="174">
        <v>151010</v>
      </c>
      <c r="CW8558" s="174">
        <v>5</v>
      </c>
      <c r="CX8558" s="174">
        <v>715.06449999999995</v>
      </c>
    </row>
    <row r="8559" spans="84:102" x14ac:dyDescent="0.25">
      <c r="CF8559" s="3" t="s">
        <v>3073</v>
      </c>
      <c r="CG8559" s="174">
        <v>783</v>
      </c>
      <c r="CH8559" s="174">
        <v>102336</v>
      </c>
      <c r="CI8559" s="174">
        <v>5</v>
      </c>
      <c r="CJ8559" s="174">
        <v>714.86900000000003</v>
      </c>
      <c r="CK8559" s="174">
        <v>714.86900000000003</v>
      </c>
      <c r="CU8559" s="174">
        <v>783</v>
      </c>
      <c r="CV8559" s="174">
        <v>102336</v>
      </c>
      <c r="CW8559" s="174">
        <v>5</v>
      </c>
      <c r="CX8559" s="174">
        <v>714.86900000000003</v>
      </c>
    </row>
    <row r="8560" spans="84:102" x14ac:dyDescent="0.25">
      <c r="CF8560" s="3" t="s">
        <v>3073</v>
      </c>
      <c r="CG8560" s="174">
        <v>812</v>
      </c>
      <c r="CH8560" s="174">
        <v>101885</v>
      </c>
      <c r="CI8560" s="174">
        <v>5</v>
      </c>
      <c r="CJ8560" s="174">
        <v>714.84299999999996</v>
      </c>
      <c r="CK8560" s="174">
        <v>714.84299999999996</v>
      </c>
      <c r="CU8560" s="174">
        <v>812</v>
      </c>
      <c r="CV8560" s="174">
        <v>101885</v>
      </c>
      <c r="CW8560" s="174">
        <v>5</v>
      </c>
      <c r="CX8560" s="174">
        <v>714.84299999999996</v>
      </c>
    </row>
    <row r="8561" spans="84:102" x14ac:dyDescent="0.25">
      <c r="CF8561" s="3" t="s">
        <v>3073</v>
      </c>
      <c r="CG8561" s="174">
        <v>136710</v>
      </c>
      <c r="CH8561" s="174">
        <v>1107</v>
      </c>
      <c r="CI8561" s="174">
        <v>5</v>
      </c>
      <c r="CJ8561" s="174">
        <v>714.68389999999999</v>
      </c>
      <c r="CK8561" s="174">
        <v>714.68389999999999</v>
      </c>
      <c r="CU8561" s="174">
        <v>136710</v>
      </c>
      <c r="CV8561" s="174">
        <v>1107</v>
      </c>
      <c r="CW8561" s="174">
        <v>5</v>
      </c>
      <c r="CX8561" s="174">
        <v>714.68389999999999</v>
      </c>
    </row>
    <row r="8562" spans="84:102" x14ac:dyDescent="0.25">
      <c r="CF8562" s="3" t="s">
        <v>3073</v>
      </c>
      <c r="CG8562" s="174">
        <v>180762</v>
      </c>
      <c r="CH8562" s="174">
        <v>3456</v>
      </c>
      <c r="CI8562" s="174">
        <v>5</v>
      </c>
      <c r="CJ8562" s="174">
        <v>714.61649999999997</v>
      </c>
      <c r="CK8562" s="174">
        <v>714.61649999999997</v>
      </c>
      <c r="CU8562" s="174">
        <v>180762</v>
      </c>
      <c r="CV8562" s="174">
        <v>3456</v>
      </c>
      <c r="CW8562" s="174">
        <v>5</v>
      </c>
      <c r="CX8562" s="174">
        <v>714.61649999999997</v>
      </c>
    </row>
    <row r="8563" spans="84:102" x14ac:dyDescent="0.25">
      <c r="CF8563" s="3" t="s">
        <v>3073</v>
      </c>
      <c r="CG8563" s="174">
        <v>2506</v>
      </c>
      <c r="CH8563" s="174">
        <v>39741</v>
      </c>
      <c r="CI8563" s="174">
        <v>5</v>
      </c>
      <c r="CJ8563" s="174">
        <v>714.55889999999999</v>
      </c>
      <c r="CK8563" s="174">
        <v>714.55889999999999</v>
      </c>
      <c r="CU8563" s="174">
        <v>2506</v>
      </c>
      <c r="CV8563" s="174">
        <v>39741</v>
      </c>
      <c r="CW8563" s="174">
        <v>5</v>
      </c>
      <c r="CX8563" s="174">
        <v>714.55889999999999</v>
      </c>
    </row>
    <row r="8564" spans="84:102" x14ac:dyDescent="0.25">
      <c r="CF8564" s="3" t="s">
        <v>3073</v>
      </c>
      <c r="CG8564" s="174">
        <v>21355</v>
      </c>
      <c r="CH8564" s="174">
        <v>2277</v>
      </c>
      <c r="CI8564" s="174">
        <v>5</v>
      </c>
      <c r="CJ8564" s="174">
        <v>714.31579999999997</v>
      </c>
      <c r="CK8564" s="174">
        <v>714.31579999999997</v>
      </c>
      <c r="CU8564" s="174">
        <v>21355</v>
      </c>
      <c r="CV8564" s="174">
        <v>2277</v>
      </c>
      <c r="CW8564" s="174">
        <v>5</v>
      </c>
      <c r="CX8564" s="174">
        <v>714.31579999999997</v>
      </c>
    </row>
    <row r="8565" spans="84:102" x14ac:dyDescent="0.25">
      <c r="CF8565" s="3" t="s">
        <v>3073</v>
      </c>
      <c r="CG8565" s="174">
        <v>1677</v>
      </c>
      <c r="CH8565" s="174">
        <v>68538</v>
      </c>
      <c r="CI8565" s="174">
        <v>5</v>
      </c>
      <c r="CJ8565" s="174">
        <v>714.2527</v>
      </c>
      <c r="CK8565" s="174">
        <v>714.2527</v>
      </c>
      <c r="CU8565" s="174">
        <v>1677</v>
      </c>
      <c r="CV8565" s="174">
        <v>68538</v>
      </c>
      <c r="CW8565" s="174">
        <v>5</v>
      </c>
      <c r="CX8565" s="174">
        <v>714.2527</v>
      </c>
    </row>
    <row r="8566" spans="84:102" x14ac:dyDescent="0.25">
      <c r="CF8566" s="3" t="s">
        <v>3073</v>
      </c>
      <c r="CG8566" s="174">
        <v>1624</v>
      </c>
      <c r="CH8566" s="174">
        <v>75985</v>
      </c>
      <c r="CI8566" s="174">
        <v>5</v>
      </c>
      <c r="CJ8566" s="174">
        <v>713.78880000000004</v>
      </c>
      <c r="CK8566" s="174">
        <v>713.78880000000004</v>
      </c>
      <c r="CU8566" s="174">
        <v>1624</v>
      </c>
      <c r="CV8566" s="174">
        <v>75985</v>
      </c>
      <c r="CW8566" s="174">
        <v>5</v>
      </c>
      <c r="CX8566" s="174">
        <v>713.78880000000004</v>
      </c>
    </row>
    <row r="8567" spans="84:102" x14ac:dyDescent="0.25">
      <c r="CF8567" s="3" t="s">
        <v>3073</v>
      </c>
      <c r="CG8567" s="174">
        <v>104289</v>
      </c>
      <c r="CH8567" s="174">
        <v>796</v>
      </c>
      <c r="CI8567" s="174">
        <v>5</v>
      </c>
      <c r="CJ8567" s="174">
        <v>713.44510000000002</v>
      </c>
      <c r="CK8567" s="174">
        <v>713.44510000000002</v>
      </c>
      <c r="CU8567" s="174">
        <v>104289</v>
      </c>
      <c r="CV8567" s="174">
        <v>796</v>
      </c>
      <c r="CW8567" s="174">
        <v>5</v>
      </c>
      <c r="CX8567" s="174">
        <v>713.44510000000002</v>
      </c>
    </row>
    <row r="8568" spans="84:102" x14ac:dyDescent="0.25">
      <c r="CF8568" s="3" t="s">
        <v>3073</v>
      </c>
      <c r="CG8568" s="174">
        <v>1082</v>
      </c>
      <c r="CH8568" s="174">
        <v>131811</v>
      </c>
      <c r="CI8568" s="174">
        <v>5</v>
      </c>
      <c r="CJ8568" s="174">
        <v>713.20360000000005</v>
      </c>
      <c r="CK8568" s="174">
        <v>713.20360000000005</v>
      </c>
      <c r="CU8568" s="174">
        <v>1082</v>
      </c>
      <c r="CV8568" s="174">
        <v>131811</v>
      </c>
      <c r="CW8568" s="174">
        <v>5</v>
      </c>
      <c r="CX8568" s="174">
        <v>713.20360000000005</v>
      </c>
    </row>
    <row r="8569" spans="84:102" x14ac:dyDescent="0.25">
      <c r="CF8569" s="3" t="s">
        <v>3073</v>
      </c>
      <c r="CG8569" s="174">
        <v>149801</v>
      </c>
      <c r="CH8569" s="174">
        <v>2833</v>
      </c>
      <c r="CI8569" s="174">
        <v>5</v>
      </c>
      <c r="CJ8569" s="174">
        <v>713.03890000000001</v>
      </c>
      <c r="CK8569" s="174">
        <v>713.03890000000001</v>
      </c>
      <c r="CU8569" s="174">
        <v>149801</v>
      </c>
      <c r="CV8569" s="174">
        <v>2833</v>
      </c>
      <c r="CW8569" s="174">
        <v>5</v>
      </c>
      <c r="CX8569" s="174">
        <v>713.03890000000001</v>
      </c>
    </row>
    <row r="8570" spans="84:102" x14ac:dyDescent="0.25">
      <c r="CF8570" s="3" t="s">
        <v>3073</v>
      </c>
      <c r="CG8570" s="174">
        <v>127585</v>
      </c>
      <c r="CH8570" s="174">
        <v>1254</v>
      </c>
      <c r="CI8570" s="174">
        <v>5</v>
      </c>
      <c r="CJ8570" s="174">
        <v>712.98710000000005</v>
      </c>
      <c r="CK8570" s="174">
        <v>712.98710000000005</v>
      </c>
      <c r="CU8570" s="174">
        <v>127585</v>
      </c>
      <c r="CV8570" s="174">
        <v>1254</v>
      </c>
      <c r="CW8570" s="174">
        <v>5</v>
      </c>
      <c r="CX8570" s="174">
        <v>712.98710000000005</v>
      </c>
    </row>
    <row r="8571" spans="84:102" x14ac:dyDescent="0.25">
      <c r="CF8571" s="3" t="s">
        <v>3073</v>
      </c>
      <c r="CG8571" s="174">
        <v>77984</v>
      </c>
      <c r="CH8571" s="174">
        <v>367</v>
      </c>
      <c r="CI8571" s="174">
        <v>5</v>
      </c>
      <c r="CJ8571" s="174">
        <v>712.93129999999996</v>
      </c>
      <c r="CK8571" s="174">
        <v>712.93129999999996</v>
      </c>
      <c r="CU8571" s="174">
        <v>77984</v>
      </c>
      <c r="CV8571" s="174">
        <v>367</v>
      </c>
      <c r="CW8571" s="174">
        <v>5</v>
      </c>
      <c r="CX8571" s="174">
        <v>712.93129999999996</v>
      </c>
    </row>
    <row r="8572" spans="84:102" x14ac:dyDescent="0.25">
      <c r="CF8572" s="3" t="s">
        <v>3073</v>
      </c>
      <c r="CG8572" s="174">
        <v>113</v>
      </c>
      <c r="CH8572" s="174">
        <v>68098</v>
      </c>
      <c r="CI8572" s="174">
        <v>5</v>
      </c>
      <c r="CJ8572" s="174">
        <v>712.85530000000006</v>
      </c>
      <c r="CK8572" s="174">
        <v>712.85530000000006</v>
      </c>
      <c r="CU8572" s="174">
        <v>113</v>
      </c>
      <c r="CV8572" s="174">
        <v>68098</v>
      </c>
      <c r="CW8572" s="174">
        <v>5</v>
      </c>
      <c r="CX8572" s="174">
        <v>712.85530000000006</v>
      </c>
    </row>
    <row r="8573" spans="84:102" x14ac:dyDescent="0.25">
      <c r="CF8573" s="3" t="s">
        <v>3073</v>
      </c>
      <c r="CG8573" s="174">
        <v>959</v>
      </c>
      <c r="CH8573" s="174">
        <v>114470</v>
      </c>
      <c r="CI8573" s="174">
        <v>5</v>
      </c>
      <c r="CJ8573" s="174">
        <v>712.85090000000002</v>
      </c>
      <c r="CK8573" s="174">
        <v>712.85090000000002</v>
      </c>
      <c r="CU8573" s="174">
        <v>959</v>
      </c>
      <c r="CV8573" s="174">
        <v>114470</v>
      </c>
      <c r="CW8573" s="174">
        <v>5</v>
      </c>
      <c r="CX8573" s="174">
        <v>712.85090000000002</v>
      </c>
    </row>
    <row r="8574" spans="84:102" x14ac:dyDescent="0.25">
      <c r="CF8574" s="3" t="s">
        <v>3073</v>
      </c>
      <c r="CG8574" s="174">
        <v>759</v>
      </c>
      <c r="CH8574" s="174">
        <v>98362</v>
      </c>
      <c r="CI8574" s="174">
        <v>5</v>
      </c>
      <c r="CJ8574" s="174">
        <v>712.78549999999996</v>
      </c>
      <c r="CK8574" s="174">
        <v>712.78549999999996</v>
      </c>
      <c r="CU8574" s="174">
        <v>759</v>
      </c>
      <c r="CV8574" s="174">
        <v>98362</v>
      </c>
      <c r="CW8574" s="174">
        <v>5</v>
      </c>
      <c r="CX8574" s="174">
        <v>712.78549999999996</v>
      </c>
    </row>
    <row r="8575" spans="84:102" x14ac:dyDescent="0.25">
      <c r="CF8575" s="3" t="s">
        <v>3073</v>
      </c>
      <c r="CG8575" s="174">
        <v>152366</v>
      </c>
      <c r="CH8575" s="174">
        <v>2918</v>
      </c>
      <c r="CI8575" s="174">
        <v>5</v>
      </c>
      <c r="CJ8575" s="174">
        <v>712.7595</v>
      </c>
      <c r="CK8575" s="174">
        <v>712.7595</v>
      </c>
      <c r="CU8575" s="174">
        <v>152366</v>
      </c>
      <c r="CV8575" s="174">
        <v>2918</v>
      </c>
      <c r="CW8575" s="174">
        <v>5</v>
      </c>
      <c r="CX8575" s="174">
        <v>712.7595</v>
      </c>
    </row>
    <row r="8576" spans="84:102" x14ac:dyDescent="0.25">
      <c r="CF8576" s="3" t="s">
        <v>3073</v>
      </c>
      <c r="CG8576" s="174">
        <v>661</v>
      </c>
      <c r="CH8576" s="174">
        <v>90856</v>
      </c>
      <c r="CI8576" s="174">
        <v>5</v>
      </c>
      <c r="CJ8576" s="174">
        <v>712.70330000000001</v>
      </c>
      <c r="CK8576" s="174">
        <v>712.70330000000001</v>
      </c>
      <c r="CU8576" s="174">
        <v>661</v>
      </c>
      <c r="CV8576" s="174">
        <v>90856</v>
      </c>
      <c r="CW8576" s="174">
        <v>5</v>
      </c>
      <c r="CX8576" s="174">
        <v>712.70330000000001</v>
      </c>
    </row>
    <row r="8577" spans="84:102" x14ac:dyDescent="0.25">
      <c r="CF8577" s="3" t="s">
        <v>3073</v>
      </c>
      <c r="CG8577" s="174">
        <v>165177</v>
      </c>
      <c r="CH8577" s="174">
        <v>3043</v>
      </c>
      <c r="CI8577" s="174">
        <v>5</v>
      </c>
      <c r="CJ8577" s="174">
        <v>712.63319999999999</v>
      </c>
      <c r="CK8577" s="174">
        <v>712.63319999999999</v>
      </c>
      <c r="CU8577" s="174">
        <v>165177</v>
      </c>
      <c r="CV8577" s="174">
        <v>3043</v>
      </c>
      <c r="CW8577" s="174">
        <v>5</v>
      </c>
      <c r="CX8577" s="174">
        <v>712.63319999999999</v>
      </c>
    </row>
    <row r="8578" spans="84:102" x14ac:dyDescent="0.25">
      <c r="CF8578" s="3" t="s">
        <v>3073</v>
      </c>
      <c r="CG8578" s="174">
        <v>2770</v>
      </c>
      <c r="CH8578" s="174">
        <v>145580</v>
      </c>
      <c r="CI8578" s="174">
        <v>5</v>
      </c>
      <c r="CJ8578" s="174">
        <v>712.40470000000005</v>
      </c>
      <c r="CK8578" s="174">
        <v>712.40470000000005</v>
      </c>
      <c r="CU8578" s="174">
        <v>2770</v>
      </c>
      <c r="CV8578" s="174">
        <v>145580</v>
      </c>
      <c r="CW8578" s="174">
        <v>5</v>
      </c>
      <c r="CX8578" s="174">
        <v>712.40470000000005</v>
      </c>
    </row>
    <row r="8579" spans="84:102" x14ac:dyDescent="0.25">
      <c r="CF8579" s="3" t="s">
        <v>3073</v>
      </c>
      <c r="CG8579" s="174">
        <v>69246</v>
      </c>
      <c r="CH8579" s="174">
        <v>196</v>
      </c>
      <c r="CI8579" s="174">
        <v>5</v>
      </c>
      <c r="CJ8579" s="174">
        <v>712.32399999999996</v>
      </c>
      <c r="CK8579" s="174">
        <v>712.32399999999996</v>
      </c>
      <c r="CU8579" s="174">
        <v>69246</v>
      </c>
      <c r="CV8579" s="174">
        <v>196</v>
      </c>
      <c r="CW8579" s="174">
        <v>5</v>
      </c>
      <c r="CX8579" s="174">
        <v>712.32399999999996</v>
      </c>
    </row>
    <row r="8580" spans="84:102" x14ac:dyDescent="0.25">
      <c r="CF8580" s="3" t="s">
        <v>3073</v>
      </c>
      <c r="CG8580" s="174">
        <v>141</v>
      </c>
      <c r="CH8580" s="174">
        <v>67065</v>
      </c>
      <c r="CI8580" s="174">
        <v>5</v>
      </c>
      <c r="CJ8580" s="174">
        <v>712.29</v>
      </c>
      <c r="CK8580" s="174">
        <v>712.29</v>
      </c>
      <c r="CU8580" s="174">
        <v>141</v>
      </c>
      <c r="CV8580" s="174">
        <v>67065</v>
      </c>
      <c r="CW8580" s="174">
        <v>5</v>
      </c>
      <c r="CX8580" s="174">
        <v>712.29</v>
      </c>
    </row>
    <row r="8581" spans="84:102" x14ac:dyDescent="0.25">
      <c r="CF8581" s="3" t="s">
        <v>3073</v>
      </c>
      <c r="CG8581" s="174">
        <v>3372</v>
      </c>
      <c r="CH8581" s="174">
        <v>170129</v>
      </c>
      <c r="CI8581" s="174">
        <v>5</v>
      </c>
      <c r="CJ8581" s="174">
        <v>712.06719999999996</v>
      </c>
      <c r="CK8581" s="174">
        <v>712.06719999999996</v>
      </c>
      <c r="CU8581" s="174">
        <v>3372</v>
      </c>
      <c r="CV8581" s="174">
        <v>170129</v>
      </c>
      <c r="CW8581" s="174">
        <v>5</v>
      </c>
      <c r="CX8581" s="174">
        <v>712.06719999999996</v>
      </c>
    </row>
    <row r="8582" spans="84:102" x14ac:dyDescent="0.25">
      <c r="CF8582" s="3" t="s">
        <v>3073</v>
      </c>
      <c r="CG8582" s="174">
        <v>3693</v>
      </c>
      <c r="CH8582" s="174">
        <v>78165</v>
      </c>
      <c r="CI8582" s="174">
        <v>5</v>
      </c>
      <c r="CJ8582" s="174">
        <v>711.97220000000004</v>
      </c>
      <c r="CK8582" s="174">
        <v>711.97220000000004</v>
      </c>
      <c r="CU8582" s="174">
        <v>3693</v>
      </c>
      <c r="CV8582" s="174">
        <v>78165</v>
      </c>
      <c r="CW8582" s="174">
        <v>5</v>
      </c>
      <c r="CX8582" s="174">
        <v>711.97220000000004</v>
      </c>
    </row>
    <row r="8583" spans="84:102" x14ac:dyDescent="0.25">
      <c r="CF8583" s="3" t="s">
        <v>3073</v>
      </c>
      <c r="CG8583" s="174">
        <v>18184</v>
      </c>
      <c r="CH8583" s="174">
        <v>2235</v>
      </c>
      <c r="CI8583" s="174">
        <v>5</v>
      </c>
      <c r="CJ8583" s="174">
        <v>711.94860000000006</v>
      </c>
      <c r="CK8583" s="174">
        <v>711.94860000000006</v>
      </c>
      <c r="CU8583" s="174">
        <v>18184</v>
      </c>
      <c r="CV8583" s="174">
        <v>2235</v>
      </c>
      <c r="CW8583" s="174">
        <v>5</v>
      </c>
      <c r="CX8583" s="174">
        <v>711.94860000000006</v>
      </c>
    </row>
    <row r="8584" spans="84:102" x14ac:dyDescent="0.25">
      <c r="CF8584" s="3" t="s">
        <v>3073</v>
      </c>
      <c r="CG8584" s="174">
        <v>79479</v>
      </c>
      <c r="CH8584" s="174">
        <v>3550</v>
      </c>
      <c r="CI8584" s="174">
        <v>5</v>
      </c>
      <c r="CJ8584" s="174">
        <v>711.87120000000004</v>
      </c>
      <c r="CK8584" s="174">
        <v>711.87120000000004</v>
      </c>
      <c r="CU8584" s="174">
        <v>79479</v>
      </c>
      <c r="CV8584" s="174">
        <v>3550</v>
      </c>
      <c r="CW8584" s="174">
        <v>5</v>
      </c>
      <c r="CX8584" s="174">
        <v>711.87120000000004</v>
      </c>
    </row>
    <row r="8585" spans="84:102" x14ac:dyDescent="0.25">
      <c r="CF8585" s="3" t="s">
        <v>3073</v>
      </c>
      <c r="CG8585" s="174">
        <v>576</v>
      </c>
      <c r="CH8585" s="174">
        <v>85137</v>
      </c>
      <c r="CI8585" s="174">
        <v>5</v>
      </c>
      <c r="CJ8585" s="174">
        <v>711.85609999999997</v>
      </c>
      <c r="CK8585" s="174">
        <v>711.85609999999997</v>
      </c>
      <c r="CU8585" s="174">
        <v>576</v>
      </c>
      <c r="CV8585" s="174">
        <v>85137</v>
      </c>
      <c r="CW8585" s="174">
        <v>5</v>
      </c>
      <c r="CX8585" s="174">
        <v>711.85609999999997</v>
      </c>
    </row>
    <row r="8586" spans="84:102" x14ac:dyDescent="0.25">
      <c r="CF8586" s="3" t="s">
        <v>3073</v>
      </c>
      <c r="CG8586" s="174">
        <v>1598</v>
      </c>
      <c r="CH8586" s="174">
        <v>78319</v>
      </c>
      <c r="CI8586" s="174">
        <v>5</v>
      </c>
      <c r="CJ8586" s="174">
        <v>711.66129999999998</v>
      </c>
      <c r="CK8586" s="174">
        <v>711.66129999999998</v>
      </c>
      <c r="CU8586" s="174">
        <v>1598</v>
      </c>
      <c r="CV8586" s="174">
        <v>78319</v>
      </c>
      <c r="CW8586" s="174">
        <v>5</v>
      </c>
      <c r="CX8586" s="174">
        <v>711.66129999999998</v>
      </c>
    </row>
    <row r="8587" spans="84:102" x14ac:dyDescent="0.25">
      <c r="CF8587" s="3" t="s">
        <v>3073</v>
      </c>
      <c r="CG8587" s="174">
        <v>1151</v>
      </c>
      <c r="CH8587" s="174">
        <v>145204</v>
      </c>
      <c r="CI8587" s="174">
        <v>5</v>
      </c>
      <c r="CJ8587" s="174">
        <v>711.63279999999997</v>
      </c>
      <c r="CK8587" s="174">
        <v>711.63279999999997</v>
      </c>
      <c r="CU8587" s="174">
        <v>1151</v>
      </c>
      <c r="CV8587" s="174">
        <v>145204</v>
      </c>
      <c r="CW8587" s="174">
        <v>5</v>
      </c>
      <c r="CX8587" s="174">
        <v>711.63279999999997</v>
      </c>
    </row>
    <row r="8588" spans="84:102" x14ac:dyDescent="0.25">
      <c r="CF8588" s="3" t="s">
        <v>3073</v>
      </c>
      <c r="CG8588" s="174">
        <v>106185</v>
      </c>
      <c r="CH8588" s="174">
        <v>836</v>
      </c>
      <c r="CI8588" s="174">
        <v>5</v>
      </c>
      <c r="CJ8588" s="174">
        <v>710.81410000000005</v>
      </c>
      <c r="CK8588" s="174">
        <v>710.81410000000005</v>
      </c>
      <c r="CU8588" s="174">
        <v>106185</v>
      </c>
      <c r="CV8588" s="174">
        <v>836</v>
      </c>
      <c r="CW8588" s="174">
        <v>5</v>
      </c>
      <c r="CX8588" s="174">
        <v>710.81410000000005</v>
      </c>
    </row>
    <row r="8589" spans="84:102" x14ac:dyDescent="0.25">
      <c r="CF8589" s="3" t="s">
        <v>3073</v>
      </c>
      <c r="CG8589" s="174">
        <v>124507</v>
      </c>
      <c r="CH8589" s="174">
        <v>3785</v>
      </c>
      <c r="CI8589" s="174">
        <v>5</v>
      </c>
      <c r="CJ8589" s="174">
        <v>710.81119999999999</v>
      </c>
      <c r="CK8589" s="174">
        <v>710.81119999999999</v>
      </c>
      <c r="CU8589" s="174">
        <v>124507</v>
      </c>
      <c r="CV8589" s="174">
        <v>3785</v>
      </c>
      <c r="CW8589" s="174">
        <v>5</v>
      </c>
      <c r="CX8589" s="174">
        <v>710.81119999999999</v>
      </c>
    </row>
    <row r="8590" spans="84:102" x14ac:dyDescent="0.25">
      <c r="CF8590" s="3" t="s">
        <v>3073</v>
      </c>
      <c r="CG8590" s="174">
        <v>3599</v>
      </c>
      <c r="CH8590" s="174">
        <v>92606</v>
      </c>
      <c r="CI8590" s="174">
        <v>5</v>
      </c>
      <c r="CJ8590" s="174">
        <v>710.71199999999999</v>
      </c>
      <c r="CK8590" s="174">
        <v>710.71199999999999</v>
      </c>
      <c r="CU8590" s="174">
        <v>3599</v>
      </c>
      <c r="CV8590" s="174">
        <v>92606</v>
      </c>
      <c r="CW8590" s="174">
        <v>5</v>
      </c>
      <c r="CX8590" s="174">
        <v>710.71199999999999</v>
      </c>
    </row>
    <row r="8591" spans="84:102" x14ac:dyDescent="0.25">
      <c r="CF8591" s="3" t="s">
        <v>3073</v>
      </c>
      <c r="CG8591" s="174">
        <v>161929</v>
      </c>
      <c r="CH8591" s="174">
        <v>3006</v>
      </c>
      <c r="CI8591" s="174">
        <v>5</v>
      </c>
      <c r="CJ8591" s="174">
        <v>710.70399999999995</v>
      </c>
      <c r="CK8591" s="174">
        <v>710.70399999999995</v>
      </c>
      <c r="CU8591" s="174">
        <v>161929</v>
      </c>
      <c r="CV8591" s="174">
        <v>3006</v>
      </c>
      <c r="CW8591" s="174">
        <v>5</v>
      </c>
      <c r="CX8591" s="174">
        <v>710.70399999999995</v>
      </c>
    </row>
    <row r="8592" spans="84:102" x14ac:dyDescent="0.25">
      <c r="CF8592" s="3" t="s">
        <v>3073</v>
      </c>
      <c r="CG8592" s="174">
        <v>2656</v>
      </c>
      <c r="CH8592" s="174">
        <v>49738</v>
      </c>
      <c r="CI8592" s="174">
        <v>5</v>
      </c>
      <c r="CJ8592" s="174">
        <v>710.20569999999998</v>
      </c>
      <c r="CK8592" s="174">
        <v>710.20569999999998</v>
      </c>
      <c r="CU8592" s="174">
        <v>2656</v>
      </c>
      <c r="CV8592" s="174">
        <v>49738</v>
      </c>
      <c r="CW8592" s="174">
        <v>5</v>
      </c>
      <c r="CX8592" s="174">
        <v>710.20569999999998</v>
      </c>
    </row>
    <row r="8593" spans="84:102" x14ac:dyDescent="0.25">
      <c r="CF8593" s="3" t="s">
        <v>3073</v>
      </c>
      <c r="CG8593" s="174">
        <v>67440</v>
      </c>
      <c r="CH8593" s="174">
        <v>142</v>
      </c>
      <c r="CI8593" s="174">
        <v>5</v>
      </c>
      <c r="CJ8593" s="174">
        <v>710.06659999999999</v>
      </c>
      <c r="CK8593" s="174">
        <v>710.06659999999999</v>
      </c>
      <c r="CU8593" s="174">
        <v>67440</v>
      </c>
      <c r="CV8593" s="174">
        <v>142</v>
      </c>
      <c r="CW8593" s="174">
        <v>5</v>
      </c>
      <c r="CX8593" s="174">
        <v>710.06659999999999</v>
      </c>
    </row>
    <row r="8594" spans="84:102" x14ac:dyDescent="0.25">
      <c r="CF8594" s="3" t="s">
        <v>3073</v>
      </c>
      <c r="CG8594" s="174">
        <v>3389</v>
      </c>
      <c r="CH8594" s="174">
        <v>171204</v>
      </c>
      <c r="CI8594" s="174">
        <v>5</v>
      </c>
      <c r="CJ8594" s="174">
        <v>710.03499999999997</v>
      </c>
      <c r="CK8594" s="174">
        <v>710.03499999999997</v>
      </c>
      <c r="CU8594" s="174">
        <v>3389</v>
      </c>
      <c r="CV8594" s="174">
        <v>171204</v>
      </c>
      <c r="CW8594" s="174">
        <v>5</v>
      </c>
      <c r="CX8594" s="174">
        <v>710.03499999999997</v>
      </c>
    </row>
    <row r="8595" spans="84:102" x14ac:dyDescent="0.25">
      <c r="CF8595" s="3" t="s">
        <v>3073</v>
      </c>
      <c r="CG8595" s="174">
        <v>157825</v>
      </c>
      <c r="CH8595" s="174">
        <v>3254</v>
      </c>
      <c r="CI8595" s="174">
        <v>5</v>
      </c>
      <c r="CJ8595" s="174">
        <v>710.01919999999996</v>
      </c>
      <c r="CK8595" s="174">
        <v>710.01919999999996</v>
      </c>
      <c r="CU8595" s="174">
        <v>157825</v>
      </c>
      <c r="CV8595" s="174">
        <v>3254</v>
      </c>
      <c r="CW8595" s="174">
        <v>5</v>
      </c>
      <c r="CX8595" s="174">
        <v>710.01919999999996</v>
      </c>
    </row>
    <row r="8596" spans="84:102" x14ac:dyDescent="0.25">
      <c r="CF8596" s="3" t="s">
        <v>3073</v>
      </c>
      <c r="CG8596" s="174">
        <v>2713</v>
      </c>
      <c r="CH8596" s="174">
        <v>132498</v>
      </c>
      <c r="CI8596" s="174">
        <v>5</v>
      </c>
      <c r="CJ8596" s="174">
        <v>709.97040000000004</v>
      </c>
      <c r="CK8596" s="174">
        <v>709.97040000000004</v>
      </c>
      <c r="CU8596" s="174">
        <v>2713</v>
      </c>
      <c r="CV8596" s="174">
        <v>132498</v>
      </c>
      <c r="CW8596" s="174">
        <v>5</v>
      </c>
      <c r="CX8596" s="174">
        <v>709.97040000000004</v>
      </c>
    </row>
    <row r="8597" spans="84:102" x14ac:dyDescent="0.25">
      <c r="CF8597" s="3" t="s">
        <v>3073</v>
      </c>
      <c r="CG8597" s="174">
        <v>162929</v>
      </c>
      <c r="CH8597" s="174">
        <v>3031</v>
      </c>
      <c r="CI8597" s="174">
        <v>5</v>
      </c>
      <c r="CJ8597" s="174">
        <v>709.95669999999996</v>
      </c>
      <c r="CK8597" s="174">
        <v>709.95669999999996</v>
      </c>
      <c r="CU8597" s="174">
        <v>162929</v>
      </c>
      <c r="CV8597" s="174">
        <v>3031</v>
      </c>
      <c r="CW8597" s="174">
        <v>5</v>
      </c>
      <c r="CX8597" s="174">
        <v>709.95669999999996</v>
      </c>
    </row>
    <row r="8598" spans="84:102" x14ac:dyDescent="0.25">
      <c r="CF8598" s="3" t="s">
        <v>3073</v>
      </c>
      <c r="CG8598" s="174">
        <v>111491</v>
      </c>
      <c r="CH8598" s="174">
        <v>1355</v>
      </c>
      <c r="CI8598" s="174">
        <v>5</v>
      </c>
      <c r="CJ8598" s="174">
        <v>709.95519999999999</v>
      </c>
      <c r="CK8598" s="174">
        <v>709.95519999999999</v>
      </c>
      <c r="CU8598" s="174">
        <v>111491</v>
      </c>
      <c r="CV8598" s="174">
        <v>1355</v>
      </c>
      <c r="CW8598" s="174">
        <v>5</v>
      </c>
      <c r="CX8598" s="174">
        <v>709.95519999999999</v>
      </c>
    </row>
    <row r="8599" spans="84:102" x14ac:dyDescent="0.25">
      <c r="CF8599" s="3" t="s">
        <v>3073</v>
      </c>
      <c r="CG8599" s="174">
        <v>160300</v>
      </c>
      <c r="CH8599" s="174">
        <v>3000</v>
      </c>
      <c r="CI8599" s="174">
        <v>5</v>
      </c>
      <c r="CJ8599" s="174">
        <v>709.89359999999999</v>
      </c>
      <c r="CK8599" s="174">
        <v>709.89359999999999</v>
      </c>
      <c r="CU8599" s="174">
        <v>160300</v>
      </c>
      <c r="CV8599" s="174">
        <v>3000</v>
      </c>
      <c r="CW8599" s="174">
        <v>5</v>
      </c>
      <c r="CX8599" s="174">
        <v>709.89359999999999</v>
      </c>
    </row>
    <row r="8600" spans="84:102" x14ac:dyDescent="0.25">
      <c r="CF8600" s="3" t="s">
        <v>3073</v>
      </c>
      <c r="CG8600" s="174">
        <v>530</v>
      </c>
      <c r="CH8600" s="174">
        <v>85900</v>
      </c>
      <c r="CI8600" s="174">
        <v>5</v>
      </c>
      <c r="CJ8600" s="174">
        <v>709.60360000000003</v>
      </c>
      <c r="CK8600" s="174">
        <v>709.60360000000003</v>
      </c>
      <c r="CU8600" s="174">
        <v>530</v>
      </c>
      <c r="CV8600" s="174">
        <v>85900</v>
      </c>
      <c r="CW8600" s="174">
        <v>5</v>
      </c>
      <c r="CX8600" s="174">
        <v>709.60360000000003</v>
      </c>
    </row>
    <row r="8601" spans="84:102" x14ac:dyDescent="0.25">
      <c r="CF8601" s="3" t="s">
        <v>3073</v>
      </c>
      <c r="CG8601" s="174">
        <v>2623</v>
      </c>
      <c r="CH8601" s="174">
        <v>46180</v>
      </c>
      <c r="CI8601" s="174">
        <v>5</v>
      </c>
      <c r="CJ8601" s="174">
        <v>709.30489999999998</v>
      </c>
      <c r="CK8601" s="174">
        <v>709.30489999999998</v>
      </c>
      <c r="CU8601" s="174">
        <v>2623</v>
      </c>
      <c r="CV8601" s="174">
        <v>46180</v>
      </c>
      <c r="CW8601" s="174">
        <v>5</v>
      </c>
      <c r="CX8601" s="174">
        <v>709.30489999999998</v>
      </c>
    </row>
    <row r="8602" spans="84:102" x14ac:dyDescent="0.25">
      <c r="CF8602" s="3" t="s">
        <v>3073</v>
      </c>
      <c r="CG8602" s="174">
        <v>165147</v>
      </c>
      <c r="CH8602" s="174">
        <v>3028</v>
      </c>
      <c r="CI8602" s="174">
        <v>5</v>
      </c>
      <c r="CJ8602" s="174">
        <v>709.28809999999999</v>
      </c>
      <c r="CK8602" s="174">
        <v>709.28809999999999</v>
      </c>
      <c r="CU8602" s="174">
        <v>165147</v>
      </c>
      <c r="CV8602" s="174">
        <v>3028</v>
      </c>
      <c r="CW8602" s="174">
        <v>5</v>
      </c>
      <c r="CX8602" s="174">
        <v>709.28809999999999</v>
      </c>
    </row>
    <row r="8603" spans="84:102" x14ac:dyDescent="0.25">
      <c r="CF8603" s="3" t="s">
        <v>3073</v>
      </c>
      <c r="CG8603" s="174">
        <v>3253</v>
      </c>
      <c r="CH8603" s="174">
        <v>159405</v>
      </c>
      <c r="CI8603" s="174">
        <v>5</v>
      </c>
      <c r="CJ8603" s="174">
        <v>709.17179999999996</v>
      </c>
      <c r="CK8603" s="174">
        <v>709.17179999999996</v>
      </c>
      <c r="CU8603" s="174">
        <v>3253</v>
      </c>
      <c r="CV8603" s="174">
        <v>159405</v>
      </c>
      <c r="CW8603" s="174">
        <v>5</v>
      </c>
      <c r="CX8603" s="174">
        <v>709.17179999999996</v>
      </c>
    </row>
    <row r="8604" spans="84:102" x14ac:dyDescent="0.25">
      <c r="CF8604" s="3" t="s">
        <v>3073</v>
      </c>
      <c r="CG8604" s="174">
        <v>3122</v>
      </c>
      <c r="CH8604" s="174">
        <v>151321</v>
      </c>
      <c r="CI8604" s="174">
        <v>5</v>
      </c>
      <c r="CJ8604" s="174">
        <v>709.1268</v>
      </c>
      <c r="CK8604" s="174">
        <v>709.1268</v>
      </c>
      <c r="CU8604" s="174">
        <v>3122</v>
      </c>
      <c r="CV8604" s="174">
        <v>151321</v>
      </c>
      <c r="CW8604" s="174">
        <v>5</v>
      </c>
      <c r="CX8604" s="174">
        <v>709.1268</v>
      </c>
    </row>
    <row r="8605" spans="84:102" x14ac:dyDescent="0.25">
      <c r="CF8605" s="3" t="s">
        <v>3073</v>
      </c>
      <c r="CG8605" s="174">
        <v>1707</v>
      </c>
      <c r="CH8605" s="174">
        <v>66504</v>
      </c>
      <c r="CI8605" s="174">
        <v>5</v>
      </c>
      <c r="CJ8605" s="174">
        <v>708.92470000000003</v>
      </c>
      <c r="CK8605" s="174">
        <v>708.92470000000003</v>
      </c>
      <c r="CU8605" s="174">
        <v>1707</v>
      </c>
      <c r="CV8605" s="174">
        <v>66504</v>
      </c>
      <c r="CW8605" s="174">
        <v>5</v>
      </c>
      <c r="CX8605" s="174">
        <v>708.92470000000003</v>
      </c>
    </row>
    <row r="8606" spans="84:102" x14ac:dyDescent="0.25">
      <c r="CF8606" s="3" t="s">
        <v>3073</v>
      </c>
      <c r="CG8606" s="174">
        <v>123633</v>
      </c>
      <c r="CH8606" s="174">
        <v>2697</v>
      </c>
      <c r="CI8606" s="174">
        <v>5</v>
      </c>
      <c r="CJ8606" s="174">
        <v>708.75149999999996</v>
      </c>
      <c r="CK8606" s="174">
        <v>708.75149999999996</v>
      </c>
      <c r="CU8606" s="174">
        <v>123633</v>
      </c>
      <c r="CV8606" s="174">
        <v>2697</v>
      </c>
      <c r="CW8606" s="174">
        <v>5</v>
      </c>
      <c r="CX8606" s="174">
        <v>708.75149999999996</v>
      </c>
    </row>
    <row r="8607" spans="84:102" x14ac:dyDescent="0.25">
      <c r="CF8607" s="3" t="s">
        <v>3073</v>
      </c>
      <c r="CG8607" s="174">
        <v>157033</v>
      </c>
      <c r="CH8607" s="174">
        <v>2960</v>
      </c>
      <c r="CI8607" s="174">
        <v>5</v>
      </c>
      <c r="CJ8607" s="174">
        <v>708.74419999999998</v>
      </c>
      <c r="CK8607" s="174">
        <v>708.74419999999998</v>
      </c>
      <c r="CU8607" s="174">
        <v>157033</v>
      </c>
      <c r="CV8607" s="174">
        <v>2960</v>
      </c>
      <c r="CW8607" s="174">
        <v>5</v>
      </c>
      <c r="CX8607" s="174">
        <v>708.74419999999998</v>
      </c>
    </row>
    <row r="8608" spans="84:102" x14ac:dyDescent="0.25">
      <c r="CF8608" s="3" t="s">
        <v>3073</v>
      </c>
      <c r="CG8608" s="174">
        <v>40511</v>
      </c>
      <c r="CH8608" s="174">
        <v>2581</v>
      </c>
      <c r="CI8608" s="174">
        <v>5</v>
      </c>
      <c r="CJ8608" s="174">
        <v>708.62950000000001</v>
      </c>
      <c r="CK8608" s="174">
        <v>708.62950000000001</v>
      </c>
      <c r="CU8608" s="174">
        <v>40511</v>
      </c>
      <c r="CV8608" s="174">
        <v>2581</v>
      </c>
      <c r="CW8608" s="174">
        <v>5</v>
      </c>
      <c r="CX8608" s="174">
        <v>708.62950000000001</v>
      </c>
    </row>
    <row r="8609" spans="84:102" x14ac:dyDescent="0.25">
      <c r="CF8609" s="3" t="s">
        <v>3073</v>
      </c>
      <c r="CG8609" s="174">
        <v>146588</v>
      </c>
      <c r="CH8609" s="174">
        <v>1149</v>
      </c>
      <c r="CI8609" s="174">
        <v>5</v>
      </c>
      <c r="CJ8609" s="174">
        <v>708.62300000000005</v>
      </c>
      <c r="CK8609" s="174">
        <v>708.62300000000005</v>
      </c>
      <c r="CU8609" s="174">
        <v>146588</v>
      </c>
      <c r="CV8609" s="174">
        <v>1149</v>
      </c>
      <c r="CW8609" s="174">
        <v>5</v>
      </c>
      <c r="CX8609" s="174">
        <v>708.62300000000005</v>
      </c>
    </row>
    <row r="8610" spans="84:102" x14ac:dyDescent="0.25">
      <c r="CF8610" s="3" t="s">
        <v>3073</v>
      </c>
      <c r="CG8610" s="174">
        <v>153657</v>
      </c>
      <c r="CH8610" s="174">
        <v>2063</v>
      </c>
      <c r="CI8610" s="174">
        <v>5</v>
      </c>
      <c r="CJ8610" s="174">
        <v>708.60180000000003</v>
      </c>
      <c r="CK8610" s="174">
        <v>708.60180000000003</v>
      </c>
      <c r="CU8610" s="174">
        <v>153657</v>
      </c>
      <c r="CV8610" s="174">
        <v>2063</v>
      </c>
      <c r="CW8610" s="174">
        <v>5</v>
      </c>
      <c r="CX8610" s="174">
        <v>708.60180000000003</v>
      </c>
    </row>
    <row r="8611" spans="84:102" x14ac:dyDescent="0.25">
      <c r="CF8611" s="3" t="s">
        <v>3073</v>
      </c>
      <c r="CG8611" s="174">
        <v>3593</v>
      </c>
      <c r="CH8611" s="174">
        <v>91594</v>
      </c>
      <c r="CI8611" s="174">
        <v>5</v>
      </c>
      <c r="CJ8611" s="174">
        <v>708.58029999999997</v>
      </c>
      <c r="CK8611" s="174">
        <v>708.58029999999997</v>
      </c>
      <c r="CU8611" s="174">
        <v>3593</v>
      </c>
      <c r="CV8611" s="174">
        <v>91594</v>
      </c>
      <c r="CW8611" s="174">
        <v>5</v>
      </c>
      <c r="CX8611" s="174">
        <v>708.58029999999997</v>
      </c>
    </row>
    <row r="8612" spans="84:102" x14ac:dyDescent="0.25">
      <c r="CF8612" s="3" t="s">
        <v>3073</v>
      </c>
      <c r="CG8612" s="174">
        <v>23032</v>
      </c>
      <c r="CH8612" s="174">
        <v>2315</v>
      </c>
      <c r="CI8612" s="174">
        <v>5</v>
      </c>
      <c r="CJ8612" s="174">
        <v>708.25930000000005</v>
      </c>
      <c r="CK8612" s="174">
        <v>708.25930000000005</v>
      </c>
      <c r="CU8612" s="174">
        <v>23032</v>
      </c>
      <c r="CV8612" s="174">
        <v>2315</v>
      </c>
      <c r="CW8612" s="174">
        <v>5</v>
      </c>
      <c r="CX8612" s="174">
        <v>708.25930000000005</v>
      </c>
    </row>
    <row r="8613" spans="84:102" x14ac:dyDescent="0.25">
      <c r="CF8613" s="3" t="s">
        <v>3073</v>
      </c>
      <c r="CG8613" s="174">
        <v>67075</v>
      </c>
      <c r="CH8613" s="174">
        <v>140</v>
      </c>
      <c r="CI8613" s="174">
        <v>5</v>
      </c>
      <c r="CJ8613" s="174">
        <v>708.24739999999997</v>
      </c>
      <c r="CK8613" s="174">
        <v>708.24739999999997</v>
      </c>
      <c r="CU8613" s="174">
        <v>67075</v>
      </c>
      <c r="CV8613" s="174">
        <v>140</v>
      </c>
      <c r="CW8613" s="174">
        <v>5</v>
      </c>
      <c r="CX8613" s="174">
        <v>708.24739999999997</v>
      </c>
    </row>
    <row r="8614" spans="84:102" x14ac:dyDescent="0.25">
      <c r="CF8614" s="3" t="s">
        <v>3073</v>
      </c>
      <c r="CG8614" s="174">
        <v>98362</v>
      </c>
      <c r="CH8614" s="174">
        <v>759</v>
      </c>
      <c r="CI8614" s="174">
        <v>5</v>
      </c>
      <c r="CJ8614" s="174">
        <v>707.95100000000002</v>
      </c>
      <c r="CK8614" s="174">
        <v>707.95100000000002</v>
      </c>
      <c r="CU8614" s="174">
        <v>98362</v>
      </c>
      <c r="CV8614" s="174">
        <v>759</v>
      </c>
      <c r="CW8614" s="174">
        <v>5</v>
      </c>
      <c r="CX8614" s="174">
        <v>707.95100000000002</v>
      </c>
    </row>
    <row r="8615" spans="84:102" x14ac:dyDescent="0.25">
      <c r="CF8615" s="3" t="s">
        <v>3073</v>
      </c>
      <c r="CG8615" s="174">
        <v>3282</v>
      </c>
      <c r="CH8615" s="174">
        <v>161753</v>
      </c>
      <c r="CI8615" s="174">
        <v>5</v>
      </c>
      <c r="CJ8615" s="174">
        <v>707.80169999999998</v>
      </c>
      <c r="CK8615" s="174">
        <v>707.80169999999998</v>
      </c>
      <c r="CU8615" s="174">
        <v>3282</v>
      </c>
      <c r="CV8615" s="174">
        <v>161753</v>
      </c>
      <c r="CW8615" s="174">
        <v>5</v>
      </c>
      <c r="CX8615" s="174">
        <v>707.80169999999998</v>
      </c>
    </row>
    <row r="8616" spans="84:102" x14ac:dyDescent="0.25">
      <c r="CF8616" s="3" t="s">
        <v>3073</v>
      </c>
      <c r="CG8616" s="174">
        <v>471</v>
      </c>
      <c r="CH8616" s="174">
        <v>84107</v>
      </c>
      <c r="CI8616" s="174">
        <v>5</v>
      </c>
      <c r="CJ8616" s="174">
        <v>707.60180000000003</v>
      </c>
      <c r="CK8616" s="174">
        <v>707.60180000000003</v>
      </c>
      <c r="CU8616" s="174">
        <v>471</v>
      </c>
      <c r="CV8616" s="174">
        <v>84107</v>
      </c>
      <c r="CW8616" s="174">
        <v>5</v>
      </c>
      <c r="CX8616" s="174">
        <v>707.60180000000003</v>
      </c>
    </row>
    <row r="8617" spans="84:102" x14ac:dyDescent="0.25">
      <c r="CF8617" s="3" t="s">
        <v>3073</v>
      </c>
      <c r="CG8617" s="174">
        <v>145541</v>
      </c>
      <c r="CH8617" s="174">
        <v>2775</v>
      </c>
      <c r="CI8617" s="174">
        <v>5</v>
      </c>
      <c r="CJ8617" s="174">
        <v>707.55690000000004</v>
      </c>
      <c r="CK8617" s="174">
        <v>707.55690000000004</v>
      </c>
      <c r="CU8617" s="174">
        <v>145541</v>
      </c>
      <c r="CV8617" s="174">
        <v>2775</v>
      </c>
      <c r="CW8617" s="174">
        <v>5</v>
      </c>
      <c r="CX8617" s="174">
        <v>707.55690000000004</v>
      </c>
    </row>
    <row r="8618" spans="84:102" x14ac:dyDescent="0.25">
      <c r="CF8618" s="3" t="s">
        <v>3073</v>
      </c>
      <c r="CG8618" s="174">
        <v>1610</v>
      </c>
      <c r="CH8618" s="174">
        <v>78610</v>
      </c>
      <c r="CI8618" s="174">
        <v>5</v>
      </c>
      <c r="CJ8618" s="174">
        <v>707.50319999999999</v>
      </c>
      <c r="CK8618" s="174">
        <v>707.50319999999999</v>
      </c>
      <c r="CU8618" s="174">
        <v>1610</v>
      </c>
      <c r="CV8618" s="174">
        <v>78610</v>
      </c>
      <c r="CW8618" s="174">
        <v>5</v>
      </c>
      <c r="CX8618" s="174">
        <v>707.50319999999999</v>
      </c>
    </row>
    <row r="8619" spans="84:102" x14ac:dyDescent="0.25">
      <c r="CF8619" s="3" t="s">
        <v>3073</v>
      </c>
      <c r="CG8619" s="174">
        <v>836</v>
      </c>
      <c r="CH8619" s="174">
        <v>106185</v>
      </c>
      <c r="CI8619" s="174">
        <v>5</v>
      </c>
      <c r="CJ8619" s="174">
        <v>707.26130000000001</v>
      </c>
      <c r="CK8619" s="174">
        <v>707.26130000000001</v>
      </c>
      <c r="CU8619" s="174">
        <v>836</v>
      </c>
      <c r="CV8619" s="174">
        <v>106185</v>
      </c>
      <c r="CW8619" s="174">
        <v>5</v>
      </c>
      <c r="CX8619" s="174">
        <v>707.26130000000001</v>
      </c>
    </row>
    <row r="8620" spans="84:102" x14ac:dyDescent="0.25">
      <c r="CF8620" s="3" t="s">
        <v>3073</v>
      </c>
      <c r="CG8620" s="174">
        <v>70855</v>
      </c>
      <c r="CH8620" s="174">
        <v>228</v>
      </c>
      <c r="CI8620" s="174">
        <v>5</v>
      </c>
      <c r="CJ8620" s="174">
        <v>707.17949999999996</v>
      </c>
      <c r="CK8620" s="174">
        <v>707.17949999999996</v>
      </c>
      <c r="CU8620" s="174">
        <v>70855</v>
      </c>
      <c r="CV8620" s="174">
        <v>228</v>
      </c>
      <c r="CW8620" s="174">
        <v>5</v>
      </c>
      <c r="CX8620" s="174">
        <v>707.17949999999996</v>
      </c>
    </row>
    <row r="8621" spans="84:102" x14ac:dyDescent="0.25">
      <c r="CF8621" s="3" t="s">
        <v>3073</v>
      </c>
      <c r="CG8621" s="174">
        <v>14614</v>
      </c>
      <c r="CH8621" s="174">
        <v>2160</v>
      </c>
      <c r="CI8621" s="174">
        <v>5</v>
      </c>
      <c r="CJ8621" s="174">
        <v>707.05229999999995</v>
      </c>
      <c r="CK8621" s="174">
        <v>707.05229999999995</v>
      </c>
      <c r="CU8621" s="174">
        <v>14614</v>
      </c>
      <c r="CV8621" s="174">
        <v>2160</v>
      </c>
      <c r="CW8621" s="174">
        <v>5</v>
      </c>
      <c r="CX8621" s="174">
        <v>707.05229999999995</v>
      </c>
    </row>
    <row r="8622" spans="84:102" x14ac:dyDescent="0.25">
      <c r="CF8622" s="3" t="s">
        <v>3073</v>
      </c>
      <c r="CG8622" s="174">
        <v>3187</v>
      </c>
      <c r="CH8622" s="174">
        <v>152593</v>
      </c>
      <c r="CI8622" s="174">
        <v>5</v>
      </c>
      <c r="CJ8622" s="174">
        <v>706.96720000000005</v>
      </c>
      <c r="CK8622" s="174">
        <v>706.96720000000005</v>
      </c>
      <c r="CU8622" s="174">
        <v>3187</v>
      </c>
      <c r="CV8622" s="174">
        <v>152593</v>
      </c>
      <c r="CW8622" s="174">
        <v>5</v>
      </c>
      <c r="CX8622" s="174">
        <v>706.96720000000005</v>
      </c>
    </row>
    <row r="8623" spans="84:102" x14ac:dyDescent="0.25">
      <c r="CF8623" s="3" t="s">
        <v>3073</v>
      </c>
      <c r="CG8623" s="174">
        <v>140528</v>
      </c>
      <c r="CH8623" s="174">
        <v>1185</v>
      </c>
      <c r="CI8623" s="174">
        <v>5</v>
      </c>
      <c r="CJ8623" s="174">
        <v>706.90440000000001</v>
      </c>
      <c r="CK8623" s="174">
        <v>706.90440000000001</v>
      </c>
      <c r="CU8623" s="174">
        <v>140528</v>
      </c>
      <c r="CV8623" s="174">
        <v>1185</v>
      </c>
      <c r="CW8623" s="174">
        <v>5</v>
      </c>
      <c r="CX8623" s="174">
        <v>706.90440000000001</v>
      </c>
    </row>
    <row r="8624" spans="84:102" x14ac:dyDescent="0.25">
      <c r="CF8624" s="3" t="s">
        <v>3073</v>
      </c>
      <c r="CG8624" s="174">
        <v>16433</v>
      </c>
      <c r="CH8624" s="174">
        <v>2188</v>
      </c>
      <c r="CI8624" s="174">
        <v>5</v>
      </c>
      <c r="CJ8624" s="174">
        <v>706.85199999999998</v>
      </c>
      <c r="CK8624" s="174">
        <v>706.85199999999998</v>
      </c>
      <c r="CU8624" s="174">
        <v>16433</v>
      </c>
      <c r="CV8624" s="174">
        <v>2188</v>
      </c>
      <c r="CW8624" s="174">
        <v>5</v>
      </c>
      <c r="CX8624" s="174">
        <v>706.85199999999998</v>
      </c>
    </row>
    <row r="8625" spans="84:102" x14ac:dyDescent="0.25">
      <c r="CF8625" s="3" t="s">
        <v>3073</v>
      </c>
      <c r="CG8625" s="174">
        <v>16398</v>
      </c>
      <c r="CH8625" s="174">
        <v>2199</v>
      </c>
      <c r="CI8625" s="174">
        <v>5</v>
      </c>
      <c r="CJ8625" s="174">
        <v>706.75850000000003</v>
      </c>
      <c r="CK8625" s="174">
        <v>706.75850000000003</v>
      </c>
      <c r="CU8625" s="174">
        <v>16398</v>
      </c>
      <c r="CV8625" s="174">
        <v>2199</v>
      </c>
      <c r="CW8625" s="174">
        <v>5</v>
      </c>
      <c r="CX8625" s="174">
        <v>706.75850000000003</v>
      </c>
    </row>
    <row r="8626" spans="84:102" x14ac:dyDescent="0.25">
      <c r="CF8626" s="3" t="s">
        <v>3073</v>
      </c>
      <c r="CG8626" s="174">
        <v>106565</v>
      </c>
      <c r="CH8626" s="174">
        <v>862</v>
      </c>
      <c r="CI8626" s="174">
        <v>5</v>
      </c>
      <c r="CJ8626" s="174">
        <v>706.697</v>
      </c>
      <c r="CK8626" s="174">
        <v>706.697</v>
      </c>
      <c r="CU8626" s="174">
        <v>106565</v>
      </c>
      <c r="CV8626" s="174">
        <v>862</v>
      </c>
      <c r="CW8626" s="174">
        <v>5</v>
      </c>
      <c r="CX8626" s="174">
        <v>706.697</v>
      </c>
    </row>
    <row r="8627" spans="84:102" x14ac:dyDescent="0.25">
      <c r="CF8627" s="3" t="s">
        <v>3073</v>
      </c>
      <c r="CG8627" s="174">
        <v>110641</v>
      </c>
      <c r="CH8627" s="174">
        <v>934</v>
      </c>
      <c r="CI8627" s="174">
        <v>5</v>
      </c>
      <c r="CJ8627" s="174">
        <v>706.64610000000005</v>
      </c>
      <c r="CK8627" s="174">
        <v>706.64610000000005</v>
      </c>
      <c r="CU8627" s="174">
        <v>110641</v>
      </c>
      <c r="CV8627" s="174">
        <v>934</v>
      </c>
      <c r="CW8627" s="174">
        <v>5</v>
      </c>
      <c r="CX8627" s="174">
        <v>706.64610000000005</v>
      </c>
    </row>
    <row r="8628" spans="84:102" x14ac:dyDescent="0.25">
      <c r="CF8628" s="3" t="s">
        <v>3073</v>
      </c>
      <c r="CG8628" s="174">
        <v>1107</v>
      </c>
      <c r="CH8628" s="174">
        <v>136710</v>
      </c>
      <c r="CI8628" s="174">
        <v>5</v>
      </c>
      <c r="CJ8628" s="174">
        <v>706.63779999999997</v>
      </c>
      <c r="CK8628" s="174">
        <v>706.63779999999997</v>
      </c>
      <c r="CU8628" s="174">
        <v>1107</v>
      </c>
      <c r="CV8628" s="174">
        <v>136710</v>
      </c>
      <c r="CW8628" s="174">
        <v>5</v>
      </c>
      <c r="CX8628" s="174">
        <v>706.63779999999997</v>
      </c>
    </row>
    <row r="8629" spans="84:102" x14ac:dyDescent="0.25">
      <c r="CF8629" s="3" t="s">
        <v>3073</v>
      </c>
      <c r="CG8629" s="174">
        <v>776</v>
      </c>
      <c r="CH8629" s="174">
        <v>100678</v>
      </c>
      <c r="CI8629" s="174">
        <v>5</v>
      </c>
      <c r="CJ8629" s="174">
        <v>706.61599999999999</v>
      </c>
      <c r="CK8629" s="174">
        <v>706.61599999999999</v>
      </c>
      <c r="CU8629" s="174">
        <v>776</v>
      </c>
      <c r="CV8629" s="174">
        <v>100678</v>
      </c>
      <c r="CW8629" s="174">
        <v>5</v>
      </c>
      <c r="CX8629" s="174">
        <v>706.61599999999999</v>
      </c>
    </row>
    <row r="8630" spans="84:102" x14ac:dyDescent="0.25">
      <c r="CF8630" s="3" t="s">
        <v>3073</v>
      </c>
      <c r="CG8630" s="174">
        <v>1429</v>
      </c>
      <c r="CH8630" s="174">
        <v>102497</v>
      </c>
      <c r="CI8630" s="174">
        <v>5</v>
      </c>
      <c r="CJ8630" s="174">
        <v>706.45079999999996</v>
      </c>
      <c r="CK8630" s="174">
        <v>706.45079999999996</v>
      </c>
      <c r="CU8630" s="174">
        <v>1429</v>
      </c>
      <c r="CV8630" s="174">
        <v>102497</v>
      </c>
      <c r="CW8630" s="174">
        <v>5</v>
      </c>
      <c r="CX8630" s="174">
        <v>706.45079999999996</v>
      </c>
    </row>
    <row r="8631" spans="84:102" x14ac:dyDescent="0.25">
      <c r="CF8631" s="3" t="s">
        <v>3073</v>
      </c>
      <c r="CG8631" s="174">
        <v>462</v>
      </c>
      <c r="CH8631" s="174">
        <v>83771</v>
      </c>
      <c r="CI8631" s="174">
        <v>5</v>
      </c>
      <c r="CJ8631" s="174">
        <v>706.41690000000006</v>
      </c>
      <c r="CK8631" s="174">
        <v>706.41690000000006</v>
      </c>
      <c r="CU8631" s="174">
        <v>462</v>
      </c>
      <c r="CV8631" s="174">
        <v>83771</v>
      </c>
      <c r="CW8631" s="174">
        <v>5</v>
      </c>
      <c r="CX8631" s="174">
        <v>706.41690000000006</v>
      </c>
    </row>
    <row r="8632" spans="84:102" x14ac:dyDescent="0.25">
      <c r="CF8632" s="3" t="s">
        <v>3073</v>
      </c>
      <c r="CG8632" s="174">
        <v>68780</v>
      </c>
      <c r="CH8632" s="174">
        <v>179</v>
      </c>
      <c r="CI8632" s="174">
        <v>5</v>
      </c>
      <c r="CJ8632" s="174">
        <v>706.14509999999996</v>
      </c>
      <c r="CK8632" s="174">
        <v>706.14509999999996</v>
      </c>
      <c r="CU8632" s="174">
        <v>68780</v>
      </c>
      <c r="CV8632" s="174">
        <v>179</v>
      </c>
      <c r="CW8632" s="174">
        <v>5</v>
      </c>
      <c r="CX8632" s="174">
        <v>706.14509999999996</v>
      </c>
    </row>
    <row r="8633" spans="84:102" x14ac:dyDescent="0.25">
      <c r="CF8633" s="3" t="s">
        <v>3073</v>
      </c>
      <c r="CG8633" s="174">
        <v>75233</v>
      </c>
      <c r="CH8633" s="174">
        <v>3534</v>
      </c>
      <c r="CI8633" s="174">
        <v>5</v>
      </c>
      <c r="CJ8633" s="174">
        <v>706.11479999999995</v>
      </c>
      <c r="CK8633" s="174">
        <v>706.11479999999995</v>
      </c>
      <c r="CU8633" s="174">
        <v>75233</v>
      </c>
      <c r="CV8633" s="174">
        <v>3534</v>
      </c>
      <c r="CW8633" s="174">
        <v>5</v>
      </c>
      <c r="CX8633" s="174">
        <v>706.11479999999995</v>
      </c>
    </row>
    <row r="8634" spans="84:102" x14ac:dyDescent="0.25">
      <c r="CF8634" s="3" t="s">
        <v>3073</v>
      </c>
      <c r="CG8634" s="174">
        <v>658</v>
      </c>
      <c r="CH8634" s="174">
        <v>91768</v>
      </c>
      <c r="CI8634" s="174">
        <v>5</v>
      </c>
      <c r="CJ8634" s="174">
        <v>706.00819999999999</v>
      </c>
      <c r="CK8634" s="174">
        <v>706.00819999999999</v>
      </c>
      <c r="CU8634" s="174">
        <v>658</v>
      </c>
      <c r="CV8634" s="174">
        <v>91768</v>
      </c>
      <c r="CW8634" s="174">
        <v>5</v>
      </c>
      <c r="CX8634" s="174">
        <v>706.00819999999999</v>
      </c>
    </row>
    <row r="8635" spans="84:102" x14ac:dyDescent="0.25">
      <c r="CF8635" s="3" t="s">
        <v>3073</v>
      </c>
      <c r="CG8635" s="174">
        <v>3692</v>
      </c>
      <c r="CH8635" s="174">
        <v>78153</v>
      </c>
      <c r="CI8635" s="174">
        <v>5</v>
      </c>
      <c r="CJ8635" s="174">
        <v>705.96450000000004</v>
      </c>
      <c r="CK8635" s="174">
        <v>705.96450000000004</v>
      </c>
      <c r="CU8635" s="174">
        <v>3692</v>
      </c>
      <c r="CV8635" s="174">
        <v>78153</v>
      </c>
      <c r="CW8635" s="174">
        <v>5</v>
      </c>
      <c r="CX8635" s="174">
        <v>705.96450000000004</v>
      </c>
    </row>
    <row r="8636" spans="84:102" x14ac:dyDescent="0.25">
      <c r="CF8636" s="3" t="s">
        <v>3073</v>
      </c>
      <c r="CG8636" s="174">
        <v>163929</v>
      </c>
      <c r="CH8636" s="174">
        <v>3262</v>
      </c>
      <c r="CI8636" s="174">
        <v>5</v>
      </c>
      <c r="CJ8636" s="174">
        <v>705.78989999999999</v>
      </c>
      <c r="CK8636" s="174">
        <v>705.78989999999999</v>
      </c>
      <c r="CU8636" s="174">
        <v>163929</v>
      </c>
      <c r="CV8636" s="174">
        <v>3262</v>
      </c>
      <c r="CW8636" s="174">
        <v>5</v>
      </c>
      <c r="CX8636" s="174">
        <v>705.78989999999999</v>
      </c>
    </row>
    <row r="8637" spans="84:102" x14ac:dyDescent="0.25">
      <c r="CF8637" s="3" t="s">
        <v>3073</v>
      </c>
      <c r="CG8637" s="174">
        <v>53129</v>
      </c>
      <c r="CH8637" s="174">
        <v>1854</v>
      </c>
      <c r="CI8637" s="174">
        <v>5</v>
      </c>
      <c r="CJ8637" s="174">
        <v>705.68820000000005</v>
      </c>
      <c r="CK8637" s="174">
        <v>705.68820000000005</v>
      </c>
      <c r="CU8637" s="174">
        <v>53129</v>
      </c>
      <c r="CV8637" s="174">
        <v>1854</v>
      </c>
      <c r="CW8637" s="174">
        <v>5</v>
      </c>
      <c r="CX8637" s="174">
        <v>705.68820000000005</v>
      </c>
    </row>
    <row r="8638" spans="84:102" x14ac:dyDescent="0.25">
      <c r="CF8638" s="3" t="s">
        <v>3073</v>
      </c>
      <c r="CG8638" s="174">
        <v>2319</v>
      </c>
      <c r="CH8638" s="174">
        <v>24417</v>
      </c>
      <c r="CI8638" s="174">
        <v>5</v>
      </c>
      <c r="CJ8638" s="174">
        <v>705.63969999999995</v>
      </c>
      <c r="CK8638" s="174">
        <v>705.63969999999995</v>
      </c>
      <c r="CU8638" s="174">
        <v>2319</v>
      </c>
      <c r="CV8638" s="174">
        <v>24417</v>
      </c>
      <c r="CW8638" s="174">
        <v>5</v>
      </c>
      <c r="CX8638" s="174">
        <v>705.63969999999995</v>
      </c>
    </row>
    <row r="8639" spans="84:102" x14ac:dyDescent="0.25">
      <c r="CF8639" s="3" t="s">
        <v>3073</v>
      </c>
      <c r="CG8639" s="174">
        <v>919</v>
      </c>
      <c r="CH8639" s="174">
        <v>111431</v>
      </c>
      <c r="CI8639" s="174">
        <v>5</v>
      </c>
      <c r="CJ8639" s="174">
        <v>705.60410000000002</v>
      </c>
      <c r="CK8639" s="174">
        <v>705.60410000000002</v>
      </c>
      <c r="CU8639" s="174">
        <v>919</v>
      </c>
      <c r="CV8639" s="174">
        <v>111431</v>
      </c>
      <c r="CW8639" s="174">
        <v>5</v>
      </c>
      <c r="CX8639" s="174">
        <v>705.60410000000002</v>
      </c>
    </row>
    <row r="8640" spans="84:102" x14ac:dyDescent="0.25">
      <c r="CF8640" s="3" t="s">
        <v>3073</v>
      </c>
      <c r="CG8640" s="174">
        <v>151649</v>
      </c>
      <c r="CH8640" s="174">
        <v>3112</v>
      </c>
      <c r="CI8640" s="174">
        <v>5</v>
      </c>
      <c r="CJ8640" s="174">
        <v>705.34519999999998</v>
      </c>
      <c r="CK8640" s="174">
        <v>705.34519999999998</v>
      </c>
      <c r="CU8640" s="174">
        <v>151649</v>
      </c>
      <c r="CV8640" s="174">
        <v>3112</v>
      </c>
      <c r="CW8640" s="174">
        <v>5</v>
      </c>
      <c r="CX8640" s="174">
        <v>705.34519999999998</v>
      </c>
    </row>
    <row r="8641" spans="84:102" x14ac:dyDescent="0.25">
      <c r="CF8641" s="3" t="s">
        <v>3073</v>
      </c>
      <c r="CG8641" s="174">
        <v>136749</v>
      </c>
      <c r="CH8641" s="174">
        <v>1088</v>
      </c>
      <c r="CI8641" s="174">
        <v>5</v>
      </c>
      <c r="CJ8641" s="174">
        <v>705.21310000000005</v>
      </c>
      <c r="CK8641" s="174">
        <v>705.21310000000005</v>
      </c>
      <c r="CU8641" s="174">
        <v>136749</v>
      </c>
      <c r="CV8641" s="174">
        <v>1088</v>
      </c>
      <c r="CW8641" s="174">
        <v>5</v>
      </c>
      <c r="CX8641" s="174">
        <v>705.21310000000005</v>
      </c>
    </row>
    <row r="8642" spans="84:102" x14ac:dyDescent="0.25">
      <c r="CF8642" s="3" t="s">
        <v>3073</v>
      </c>
      <c r="CG8642" s="174">
        <v>87136</v>
      </c>
      <c r="CH8642" s="174">
        <v>3699</v>
      </c>
      <c r="CI8642" s="174">
        <v>5</v>
      </c>
      <c r="CJ8642" s="174">
        <v>705.16459999999995</v>
      </c>
      <c r="CK8642" s="174">
        <v>705.16459999999995</v>
      </c>
      <c r="CU8642" s="174">
        <v>87136</v>
      </c>
      <c r="CV8642" s="174">
        <v>3699</v>
      </c>
      <c r="CW8642" s="174">
        <v>5</v>
      </c>
      <c r="CX8642" s="174">
        <v>705.16459999999995</v>
      </c>
    </row>
    <row r="8643" spans="84:102" x14ac:dyDescent="0.25">
      <c r="CF8643" s="3" t="s">
        <v>3073</v>
      </c>
      <c r="CG8643" s="174">
        <v>91594</v>
      </c>
      <c r="CH8643" s="174">
        <v>3593</v>
      </c>
      <c r="CI8643" s="174">
        <v>5</v>
      </c>
      <c r="CJ8643" s="174">
        <v>705.06590000000006</v>
      </c>
      <c r="CK8643" s="174">
        <v>705.06590000000006</v>
      </c>
      <c r="CU8643" s="174">
        <v>91594</v>
      </c>
      <c r="CV8643" s="174">
        <v>3593</v>
      </c>
      <c r="CW8643" s="174">
        <v>5</v>
      </c>
      <c r="CX8643" s="174">
        <v>705.06590000000006</v>
      </c>
    </row>
    <row r="8644" spans="84:102" x14ac:dyDescent="0.25">
      <c r="CF8644" s="3" t="s">
        <v>3073</v>
      </c>
      <c r="CG8644" s="174">
        <v>728</v>
      </c>
      <c r="CH8644" s="174">
        <v>96306</v>
      </c>
      <c r="CI8644" s="174">
        <v>5</v>
      </c>
      <c r="CJ8644" s="174">
        <v>704.72630000000004</v>
      </c>
      <c r="CK8644" s="174">
        <v>704.72630000000004</v>
      </c>
      <c r="CU8644" s="174">
        <v>728</v>
      </c>
      <c r="CV8644" s="174">
        <v>96306</v>
      </c>
      <c r="CW8644" s="174">
        <v>5</v>
      </c>
      <c r="CX8644" s="174">
        <v>704.72630000000004</v>
      </c>
    </row>
    <row r="8645" spans="84:102" x14ac:dyDescent="0.25">
      <c r="CF8645" s="3" t="s">
        <v>3073</v>
      </c>
      <c r="CG8645" s="174">
        <v>159564</v>
      </c>
      <c r="CH8645" s="174">
        <v>3235</v>
      </c>
      <c r="CI8645" s="174">
        <v>5</v>
      </c>
      <c r="CJ8645" s="174">
        <v>704.61379999999997</v>
      </c>
      <c r="CK8645" s="174">
        <v>704.61379999999997</v>
      </c>
      <c r="CU8645" s="174">
        <v>159564</v>
      </c>
      <c r="CV8645" s="174">
        <v>3235</v>
      </c>
      <c r="CW8645" s="174">
        <v>5</v>
      </c>
      <c r="CX8645" s="174">
        <v>704.61379999999997</v>
      </c>
    </row>
    <row r="8646" spans="84:102" x14ac:dyDescent="0.25">
      <c r="CF8646" s="3" t="s">
        <v>3073</v>
      </c>
      <c r="CG8646" s="174">
        <v>3112</v>
      </c>
      <c r="CH8646" s="174">
        <v>151649</v>
      </c>
      <c r="CI8646" s="174">
        <v>5</v>
      </c>
      <c r="CJ8646" s="174">
        <v>704.57010000000002</v>
      </c>
      <c r="CK8646" s="174">
        <v>704.57010000000002</v>
      </c>
      <c r="CU8646" s="174">
        <v>3112</v>
      </c>
      <c r="CV8646" s="174">
        <v>151649</v>
      </c>
      <c r="CW8646" s="174">
        <v>5</v>
      </c>
      <c r="CX8646" s="174">
        <v>704.57010000000002</v>
      </c>
    </row>
    <row r="8647" spans="84:102" x14ac:dyDescent="0.25">
      <c r="CF8647" s="3" t="s">
        <v>3073</v>
      </c>
      <c r="CG8647" s="174">
        <v>2544</v>
      </c>
      <c r="CH8647" s="174">
        <v>43491</v>
      </c>
      <c r="CI8647" s="174">
        <v>5</v>
      </c>
      <c r="CJ8647" s="174">
        <v>704.26210000000003</v>
      </c>
      <c r="CK8647" s="174">
        <v>704.26210000000003</v>
      </c>
      <c r="CU8647" s="174">
        <v>2544</v>
      </c>
      <c r="CV8647" s="174">
        <v>43491</v>
      </c>
      <c r="CW8647" s="174">
        <v>5</v>
      </c>
      <c r="CX8647" s="174">
        <v>704.26210000000003</v>
      </c>
    </row>
    <row r="8648" spans="84:102" x14ac:dyDescent="0.25">
      <c r="CF8648" s="3" t="s">
        <v>3073</v>
      </c>
      <c r="CG8648" s="174">
        <v>67026</v>
      </c>
      <c r="CH8648" s="174">
        <v>148</v>
      </c>
      <c r="CI8648" s="174">
        <v>5</v>
      </c>
      <c r="CJ8648" s="174">
        <v>704.25689999999997</v>
      </c>
      <c r="CK8648" s="174">
        <v>704.25689999999997</v>
      </c>
      <c r="CU8648" s="174">
        <v>67026</v>
      </c>
      <c r="CV8648" s="174">
        <v>148</v>
      </c>
      <c r="CW8648" s="174">
        <v>5</v>
      </c>
      <c r="CX8648" s="174">
        <v>704.25689999999997</v>
      </c>
    </row>
    <row r="8649" spans="84:102" x14ac:dyDescent="0.25">
      <c r="CF8649" s="3" t="s">
        <v>3073</v>
      </c>
      <c r="CG8649" s="174">
        <v>3299</v>
      </c>
      <c r="CH8649" s="174">
        <v>166514</v>
      </c>
      <c r="CI8649" s="174">
        <v>5</v>
      </c>
      <c r="CJ8649" s="174">
        <v>704.06320000000005</v>
      </c>
      <c r="CK8649" s="174">
        <v>704.06320000000005</v>
      </c>
      <c r="CU8649" s="174">
        <v>3299</v>
      </c>
      <c r="CV8649" s="174">
        <v>166514</v>
      </c>
      <c r="CW8649" s="174">
        <v>5</v>
      </c>
      <c r="CX8649" s="174">
        <v>704.06320000000005</v>
      </c>
    </row>
    <row r="8650" spans="84:102" x14ac:dyDescent="0.25">
      <c r="CF8650" s="3" t="s">
        <v>3073</v>
      </c>
      <c r="CG8650" s="174">
        <v>2235</v>
      </c>
      <c r="CH8650" s="174">
        <v>18184</v>
      </c>
      <c r="CI8650" s="174">
        <v>5</v>
      </c>
      <c r="CJ8650" s="174">
        <v>704.02059999999994</v>
      </c>
      <c r="CK8650" s="174">
        <v>704.02059999999994</v>
      </c>
      <c r="CU8650" s="174">
        <v>2235</v>
      </c>
      <c r="CV8650" s="174">
        <v>18184</v>
      </c>
      <c r="CW8650" s="174">
        <v>5</v>
      </c>
      <c r="CX8650" s="174">
        <v>704.02059999999994</v>
      </c>
    </row>
    <row r="8651" spans="84:102" x14ac:dyDescent="0.25">
      <c r="CF8651" s="3" t="s">
        <v>3073</v>
      </c>
      <c r="CG8651" s="174">
        <v>624</v>
      </c>
      <c r="CH8651" s="174">
        <v>87397</v>
      </c>
      <c r="CI8651" s="174">
        <v>5</v>
      </c>
      <c r="CJ8651" s="174">
        <v>703.86019999999996</v>
      </c>
      <c r="CK8651" s="174">
        <v>703.86019999999996</v>
      </c>
      <c r="CU8651" s="174">
        <v>624</v>
      </c>
      <c r="CV8651" s="174">
        <v>87397</v>
      </c>
      <c r="CW8651" s="174">
        <v>5</v>
      </c>
      <c r="CX8651" s="174">
        <v>703.86019999999996</v>
      </c>
    </row>
    <row r="8652" spans="84:102" x14ac:dyDescent="0.25">
      <c r="CF8652" s="3" t="s">
        <v>3073</v>
      </c>
      <c r="CG8652" s="174">
        <v>22611</v>
      </c>
      <c r="CH8652" s="174">
        <v>2296</v>
      </c>
      <c r="CI8652" s="174">
        <v>5</v>
      </c>
      <c r="CJ8652" s="174">
        <v>703.65499999999997</v>
      </c>
      <c r="CK8652" s="174">
        <v>703.65499999999997</v>
      </c>
      <c r="CU8652" s="174">
        <v>22611</v>
      </c>
      <c r="CV8652" s="174">
        <v>2296</v>
      </c>
      <c r="CW8652" s="174">
        <v>5</v>
      </c>
      <c r="CX8652" s="174">
        <v>703.65499999999997</v>
      </c>
    </row>
    <row r="8653" spans="84:102" x14ac:dyDescent="0.25">
      <c r="CF8653" s="3" t="s">
        <v>3073</v>
      </c>
      <c r="CG8653" s="174">
        <v>3484</v>
      </c>
      <c r="CH8653" s="174">
        <v>46469</v>
      </c>
      <c r="CI8653" s="174">
        <v>5</v>
      </c>
      <c r="CJ8653" s="174">
        <v>703.548</v>
      </c>
      <c r="CK8653" s="174">
        <v>703.548</v>
      </c>
      <c r="CU8653" s="174">
        <v>3484</v>
      </c>
      <c r="CV8653" s="174">
        <v>46469</v>
      </c>
      <c r="CW8653" s="174">
        <v>5</v>
      </c>
      <c r="CX8653" s="174">
        <v>703.548</v>
      </c>
    </row>
    <row r="8654" spans="84:102" x14ac:dyDescent="0.25">
      <c r="CF8654" s="3" t="s">
        <v>3073</v>
      </c>
      <c r="CG8654" s="174">
        <v>2993</v>
      </c>
      <c r="CH8654" s="174">
        <v>158504</v>
      </c>
      <c r="CI8654" s="174">
        <v>5</v>
      </c>
      <c r="CJ8654" s="174">
        <v>703.41150000000005</v>
      </c>
      <c r="CK8654" s="174">
        <v>703.41150000000005</v>
      </c>
      <c r="CU8654" s="174">
        <v>2993</v>
      </c>
      <c r="CV8654" s="174">
        <v>158504</v>
      </c>
      <c r="CW8654" s="174">
        <v>5</v>
      </c>
      <c r="CX8654" s="174">
        <v>703.41150000000005</v>
      </c>
    </row>
    <row r="8655" spans="84:102" x14ac:dyDescent="0.25">
      <c r="CF8655" s="3" t="s">
        <v>3073</v>
      </c>
      <c r="CG8655" s="174">
        <v>120696</v>
      </c>
      <c r="CH8655" s="174">
        <v>1032</v>
      </c>
      <c r="CI8655" s="174">
        <v>5</v>
      </c>
      <c r="CJ8655" s="174">
        <v>703.12070000000006</v>
      </c>
      <c r="CK8655" s="174">
        <v>703.12070000000006</v>
      </c>
      <c r="CU8655" s="174">
        <v>120696</v>
      </c>
      <c r="CV8655" s="174">
        <v>1032</v>
      </c>
      <c r="CW8655" s="174">
        <v>5</v>
      </c>
      <c r="CX8655" s="174">
        <v>703.12070000000006</v>
      </c>
    </row>
    <row r="8656" spans="84:102" x14ac:dyDescent="0.25">
      <c r="CF8656" s="3" t="s">
        <v>3073</v>
      </c>
      <c r="CG8656" s="174">
        <v>797</v>
      </c>
      <c r="CH8656" s="174">
        <v>105019</v>
      </c>
      <c r="CI8656" s="174">
        <v>5</v>
      </c>
      <c r="CJ8656" s="174">
        <v>702.91570000000002</v>
      </c>
      <c r="CK8656" s="174">
        <v>702.91570000000002</v>
      </c>
      <c r="CU8656" s="174">
        <v>797</v>
      </c>
      <c r="CV8656" s="174">
        <v>105019</v>
      </c>
      <c r="CW8656" s="174">
        <v>5</v>
      </c>
      <c r="CX8656" s="174">
        <v>702.91570000000002</v>
      </c>
    </row>
    <row r="8657" spans="84:102" x14ac:dyDescent="0.25">
      <c r="CF8657" s="3" t="s">
        <v>3073</v>
      </c>
      <c r="CG8657" s="174">
        <v>41739</v>
      </c>
      <c r="CH8657" s="174">
        <v>2590</v>
      </c>
      <c r="CI8657" s="174">
        <v>5</v>
      </c>
      <c r="CJ8657" s="174">
        <v>702.89020000000005</v>
      </c>
      <c r="CK8657" s="174">
        <v>702.89020000000005</v>
      </c>
      <c r="CU8657" s="174">
        <v>41739</v>
      </c>
      <c r="CV8657" s="174">
        <v>2590</v>
      </c>
      <c r="CW8657" s="174">
        <v>5</v>
      </c>
      <c r="CX8657" s="174">
        <v>702.89020000000005</v>
      </c>
    </row>
    <row r="8658" spans="84:102" x14ac:dyDescent="0.25">
      <c r="CF8658" s="3" t="s">
        <v>3073</v>
      </c>
      <c r="CG8658" s="174">
        <v>2972</v>
      </c>
      <c r="CH8658" s="174">
        <v>154058</v>
      </c>
      <c r="CI8658" s="174">
        <v>5</v>
      </c>
      <c r="CJ8658" s="174">
        <v>702.71370000000002</v>
      </c>
      <c r="CK8658" s="174">
        <v>702.71370000000002</v>
      </c>
      <c r="CU8658" s="174">
        <v>2972</v>
      </c>
      <c r="CV8658" s="174">
        <v>154058</v>
      </c>
      <c r="CW8658" s="174">
        <v>5</v>
      </c>
      <c r="CX8658" s="174">
        <v>702.71370000000002</v>
      </c>
    </row>
    <row r="8659" spans="84:102" x14ac:dyDescent="0.25">
      <c r="CF8659" s="3" t="s">
        <v>3073</v>
      </c>
      <c r="CG8659" s="174">
        <v>1701</v>
      </c>
      <c r="CH8659" s="174">
        <v>65095</v>
      </c>
      <c r="CI8659" s="174">
        <v>5</v>
      </c>
      <c r="CJ8659" s="174">
        <v>702.64089999999999</v>
      </c>
      <c r="CK8659" s="174">
        <v>702.64089999999999</v>
      </c>
      <c r="CU8659" s="174">
        <v>1701</v>
      </c>
      <c r="CV8659" s="174">
        <v>65095</v>
      </c>
      <c r="CW8659" s="174">
        <v>5</v>
      </c>
      <c r="CX8659" s="174">
        <v>702.64089999999999</v>
      </c>
    </row>
    <row r="8660" spans="84:102" x14ac:dyDescent="0.25">
      <c r="CF8660" s="3" t="s">
        <v>3073</v>
      </c>
      <c r="CG8660" s="174">
        <v>149458</v>
      </c>
      <c r="CH8660" s="174">
        <v>2864</v>
      </c>
      <c r="CI8660" s="174">
        <v>5</v>
      </c>
      <c r="CJ8660" s="174">
        <v>702.59829999999999</v>
      </c>
      <c r="CK8660" s="174">
        <v>702.59829999999999</v>
      </c>
      <c r="CU8660" s="174">
        <v>149458</v>
      </c>
      <c r="CV8660" s="174">
        <v>2864</v>
      </c>
      <c r="CW8660" s="174">
        <v>5</v>
      </c>
      <c r="CX8660" s="174">
        <v>702.59829999999999</v>
      </c>
    </row>
    <row r="8661" spans="84:102" x14ac:dyDescent="0.25">
      <c r="CF8661" s="3" t="s">
        <v>3073</v>
      </c>
      <c r="CG8661" s="174">
        <v>1324</v>
      </c>
      <c r="CH8661" s="174">
        <v>117135</v>
      </c>
      <c r="CI8661" s="174">
        <v>5</v>
      </c>
      <c r="CJ8661" s="174">
        <v>702.30909999999994</v>
      </c>
      <c r="CK8661" s="174">
        <v>702.30909999999994</v>
      </c>
      <c r="CU8661" s="174">
        <v>1324</v>
      </c>
      <c r="CV8661" s="174">
        <v>117135</v>
      </c>
      <c r="CW8661" s="174">
        <v>5</v>
      </c>
      <c r="CX8661" s="174">
        <v>702.30909999999994</v>
      </c>
    </row>
    <row r="8662" spans="84:102" x14ac:dyDescent="0.25">
      <c r="CF8662" s="3" t="s">
        <v>3073</v>
      </c>
      <c r="CG8662" s="174">
        <v>95065</v>
      </c>
      <c r="CH8662" s="174">
        <v>703</v>
      </c>
      <c r="CI8662" s="174">
        <v>5</v>
      </c>
      <c r="CJ8662" s="174">
        <v>702.17110000000002</v>
      </c>
      <c r="CK8662" s="174">
        <v>702.17110000000002</v>
      </c>
      <c r="CU8662" s="174">
        <v>95065</v>
      </c>
      <c r="CV8662" s="174">
        <v>703</v>
      </c>
      <c r="CW8662" s="174">
        <v>5</v>
      </c>
      <c r="CX8662" s="174">
        <v>702.17110000000002</v>
      </c>
    </row>
    <row r="8663" spans="84:102" x14ac:dyDescent="0.25">
      <c r="CF8663" s="3" t="s">
        <v>3073</v>
      </c>
      <c r="CG8663" s="174">
        <v>3254</v>
      </c>
      <c r="CH8663" s="174">
        <v>157825</v>
      </c>
      <c r="CI8663" s="174">
        <v>5</v>
      </c>
      <c r="CJ8663" s="174">
        <v>702.096</v>
      </c>
      <c r="CK8663" s="174">
        <v>702.096</v>
      </c>
      <c r="CU8663" s="174">
        <v>3254</v>
      </c>
      <c r="CV8663" s="174">
        <v>157825</v>
      </c>
      <c r="CW8663" s="174">
        <v>5</v>
      </c>
      <c r="CX8663" s="174">
        <v>702.096</v>
      </c>
    </row>
    <row r="8664" spans="84:102" x14ac:dyDescent="0.25">
      <c r="CF8664" s="3" t="s">
        <v>3073</v>
      </c>
      <c r="CG8664" s="174">
        <v>39345</v>
      </c>
      <c r="CH8664" s="174">
        <v>2447</v>
      </c>
      <c r="CI8664" s="174">
        <v>5</v>
      </c>
      <c r="CJ8664" s="174">
        <v>702.03750000000002</v>
      </c>
      <c r="CK8664" s="174">
        <v>702.03750000000002</v>
      </c>
      <c r="CU8664" s="174">
        <v>39345</v>
      </c>
      <c r="CV8664" s="174">
        <v>2447</v>
      </c>
      <c r="CW8664" s="174">
        <v>5</v>
      </c>
      <c r="CX8664" s="174">
        <v>702.03750000000002</v>
      </c>
    </row>
    <row r="8665" spans="84:102" x14ac:dyDescent="0.25">
      <c r="CF8665" s="3" t="s">
        <v>3073</v>
      </c>
      <c r="CG8665" s="174">
        <v>47562</v>
      </c>
      <c r="CH8665" s="174">
        <v>2629</v>
      </c>
      <c r="CI8665" s="174">
        <v>5</v>
      </c>
      <c r="CJ8665" s="174">
        <v>702.03300000000002</v>
      </c>
      <c r="CK8665" s="174">
        <v>702.03300000000002</v>
      </c>
      <c r="CU8665" s="174">
        <v>47562</v>
      </c>
      <c r="CV8665" s="174">
        <v>2629</v>
      </c>
      <c r="CW8665" s="174">
        <v>5</v>
      </c>
      <c r="CX8665" s="174">
        <v>702.03300000000002</v>
      </c>
    </row>
    <row r="8666" spans="84:102" x14ac:dyDescent="0.25">
      <c r="CF8666" s="3" t="s">
        <v>3073</v>
      </c>
      <c r="CG8666" s="174">
        <v>178720</v>
      </c>
      <c r="CH8666" s="174">
        <v>3438</v>
      </c>
      <c r="CI8666" s="174">
        <v>5</v>
      </c>
      <c r="CJ8666" s="174">
        <v>701.59090000000003</v>
      </c>
      <c r="CK8666" s="174">
        <v>701.59090000000003</v>
      </c>
      <c r="CU8666" s="174">
        <v>178720</v>
      </c>
      <c r="CV8666" s="174">
        <v>3438</v>
      </c>
      <c r="CW8666" s="174">
        <v>5</v>
      </c>
      <c r="CX8666" s="174">
        <v>701.59090000000003</v>
      </c>
    </row>
    <row r="8667" spans="84:102" x14ac:dyDescent="0.25">
      <c r="CF8667" s="3" t="s">
        <v>3073</v>
      </c>
      <c r="CG8667" s="174">
        <v>1725</v>
      </c>
      <c r="CH8667" s="174">
        <v>61088</v>
      </c>
      <c r="CI8667" s="174">
        <v>5</v>
      </c>
      <c r="CJ8667" s="174">
        <v>701.46609999999998</v>
      </c>
      <c r="CK8667" s="174">
        <v>701.46609999999998</v>
      </c>
      <c r="CU8667" s="174">
        <v>1725</v>
      </c>
      <c r="CV8667" s="174">
        <v>61088</v>
      </c>
      <c r="CW8667" s="174">
        <v>5</v>
      </c>
      <c r="CX8667" s="174">
        <v>701.46609999999998</v>
      </c>
    </row>
    <row r="8668" spans="84:102" x14ac:dyDescent="0.25">
      <c r="CF8668" s="3" t="s">
        <v>3073</v>
      </c>
      <c r="CG8668" s="174">
        <v>66640</v>
      </c>
      <c r="CH8668" s="174">
        <v>139</v>
      </c>
      <c r="CI8668" s="174">
        <v>5</v>
      </c>
      <c r="CJ8668" s="174">
        <v>701.30610000000001</v>
      </c>
      <c r="CK8668" s="174">
        <v>701.30610000000001</v>
      </c>
      <c r="CU8668" s="174">
        <v>66640</v>
      </c>
      <c r="CV8668" s="174">
        <v>139</v>
      </c>
      <c r="CW8668" s="174">
        <v>5</v>
      </c>
      <c r="CX8668" s="174">
        <v>701.30610000000001</v>
      </c>
    </row>
    <row r="8669" spans="84:102" x14ac:dyDescent="0.25">
      <c r="CF8669" s="3" t="s">
        <v>3073</v>
      </c>
      <c r="CG8669" s="174">
        <v>128720</v>
      </c>
      <c r="CH8669" s="174">
        <v>1068</v>
      </c>
      <c r="CI8669" s="174">
        <v>5</v>
      </c>
      <c r="CJ8669" s="174">
        <v>701.15350000000001</v>
      </c>
      <c r="CK8669" s="174">
        <v>701.15350000000001</v>
      </c>
      <c r="CU8669" s="174">
        <v>128720</v>
      </c>
      <c r="CV8669" s="174">
        <v>1068</v>
      </c>
      <c r="CW8669" s="174">
        <v>5</v>
      </c>
      <c r="CX8669" s="174">
        <v>701.15350000000001</v>
      </c>
    </row>
    <row r="8670" spans="84:102" x14ac:dyDescent="0.25">
      <c r="CF8670" s="3" t="s">
        <v>3073</v>
      </c>
      <c r="CG8670" s="174">
        <v>2843</v>
      </c>
      <c r="CH8670" s="174">
        <v>150877</v>
      </c>
      <c r="CI8670" s="174">
        <v>5</v>
      </c>
      <c r="CJ8670" s="174">
        <v>700.96439999999996</v>
      </c>
      <c r="CK8670" s="174">
        <v>700.96439999999996</v>
      </c>
      <c r="CU8670" s="174">
        <v>2843</v>
      </c>
      <c r="CV8670" s="174">
        <v>150877</v>
      </c>
      <c r="CW8670" s="174">
        <v>5</v>
      </c>
      <c r="CX8670" s="174">
        <v>700.96439999999996</v>
      </c>
    </row>
    <row r="8671" spans="84:102" x14ac:dyDescent="0.25">
      <c r="CF8671" s="3" t="s">
        <v>3073</v>
      </c>
      <c r="CG8671" s="174">
        <v>2238</v>
      </c>
      <c r="CH8671" s="174">
        <v>20132</v>
      </c>
      <c r="CI8671" s="174">
        <v>5</v>
      </c>
      <c r="CJ8671" s="174">
        <v>700.93179999999995</v>
      </c>
      <c r="CK8671" s="174">
        <v>700.93179999999995</v>
      </c>
      <c r="CU8671" s="174">
        <v>2238</v>
      </c>
      <c r="CV8671" s="174">
        <v>20132</v>
      </c>
      <c r="CW8671" s="174">
        <v>5</v>
      </c>
      <c r="CX8671" s="174">
        <v>700.93179999999995</v>
      </c>
    </row>
    <row r="8672" spans="84:102" x14ac:dyDescent="0.25">
      <c r="CF8672" s="3" t="s">
        <v>3073</v>
      </c>
      <c r="CG8672" s="174">
        <v>84711</v>
      </c>
      <c r="CH8672" s="174">
        <v>467</v>
      </c>
      <c r="CI8672" s="174">
        <v>5</v>
      </c>
      <c r="CJ8672" s="174">
        <v>700.88729999999998</v>
      </c>
      <c r="CK8672" s="174">
        <v>700.88729999999998</v>
      </c>
      <c r="CU8672" s="174">
        <v>84711</v>
      </c>
      <c r="CV8672" s="174">
        <v>467</v>
      </c>
      <c r="CW8672" s="174">
        <v>5</v>
      </c>
      <c r="CX8672" s="174">
        <v>700.88729999999998</v>
      </c>
    </row>
    <row r="8673" spans="84:102" x14ac:dyDescent="0.25">
      <c r="CF8673" s="3" t="s">
        <v>3073</v>
      </c>
      <c r="CG8673" s="174">
        <v>160848</v>
      </c>
      <c r="CH8673" s="174">
        <v>3284</v>
      </c>
      <c r="CI8673" s="174">
        <v>5</v>
      </c>
      <c r="CJ8673" s="174">
        <v>700.75819999999999</v>
      </c>
      <c r="CK8673" s="174">
        <v>700.75819999999999</v>
      </c>
      <c r="CU8673" s="174">
        <v>160848</v>
      </c>
      <c r="CV8673" s="174">
        <v>3284</v>
      </c>
      <c r="CW8673" s="174">
        <v>5</v>
      </c>
      <c r="CX8673" s="174">
        <v>700.75819999999999</v>
      </c>
    </row>
    <row r="8674" spans="84:102" x14ac:dyDescent="0.25">
      <c r="CF8674" s="3" t="s">
        <v>3073</v>
      </c>
      <c r="CG8674" s="174">
        <v>112974</v>
      </c>
      <c r="CH8674" s="174">
        <v>1351</v>
      </c>
      <c r="CI8674" s="174">
        <v>5</v>
      </c>
      <c r="CJ8674" s="174">
        <v>700.50130000000001</v>
      </c>
      <c r="CK8674" s="174">
        <v>700.50130000000001</v>
      </c>
      <c r="CU8674" s="174">
        <v>112974</v>
      </c>
      <c r="CV8674" s="174">
        <v>1351</v>
      </c>
      <c r="CW8674" s="174">
        <v>5</v>
      </c>
      <c r="CX8674" s="174">
        <v>700.50130000000001</v>
      </c>
    </row>
    <row r="8675" spans="84:102" x14ac:dyDescent="0.25">
      <c r="CF8675" s="3" t="s">
        <v>3073</v>
      </c>
      <c r="CG8675" s="174">
        <v>2965</v>
      </c>
      <c r="CH8675" s="174">
        <v>157013</v>
      </c>
      <c r="CI8675" s="174">
        <v>5</v>
      </c>
      <c r="CJ8675" s="174">
        <v>700.40380000000005</v>
      </c>
      <c r="CK8675" s="174">
        <v>700.40380000000005</v>
      </c>
      <c r="CU8675" s="174">
        <v>2965</v>
      </c>
      <c r="CV8675" s="174">
        <v>157013</v>
      </c>
      <c r="CW8675" s="174">
        <v>5</v>
      </c>
      <c r="CX8675" s="174">
        <v>700.40380000000005</v>
      </c>
    </row>
    <row r="8676" spans="84:102" x14ac:dyDescent="0.25">
      <c r="CF8676" s="3" t="s">
        <v>3073</v>
      </c>
      <c r="CG8676" s="174">
        <v>153044</v>
      </c>
      <c r="CH8676" s="174">
        <v>3187</v>
      </c>
      <c r="CI8676" s="174">
        <v>5</v>
      </c>
      <c r="CJ8676" s="174">
        <v>700.38779999999997</v>
      </c>
      <c r="CK8676" s="174">
        <v>700.38779999999997</v>
      </c>
      <c r="CU8676" s="174">
        <v>153044</v>
      </c>
      <c r="CV8676" s="174">
        <v>3187</v>
      </c>
      <c r="CW8676" s="174">
        <v>5</v>
      </c>
      <c r="CX8676" s="174">
        <v>700.38779999999997</v>
      </c>
    </row>
    <row r="8677" spans="84:102" x14ac:dyDescent="0.25">
      <c r="CF8677" s="3" t="s">
        <v>3073</v>
      </c>
      <c r="CG8677" s="174">
        <v>78610</v>
      </c>
      <c r="CH8677" s="174">
        <v>1610</v>
      </c>
      <c r="CI8677" s="174">
        <v>5</v>
      </c>
      <c r="CJ8677" s="174">
        <v>700.28390000000002</v>
      </c>
      <c r="CK8677" s="174">
        <v>700.28390000000002</v>
      </c>
      <c r="CU8677" s="174">
        <v>78610</v>
      </c>
      <c r="CV8677" s="174">
        <v>1610</v>
      </c>
      <c r="CW8677" s="174">
        <v>5</v>
      </c>
      <c r="CX8677" s="174">
        <v>700.28390000000002</v>
      </c>
    </row>
    <row r="8678" spans="84:102" x14ac:dyDescent="0.25">
      <c r="CF8678" s="3" t="s">
        <v>3073</v>
      </c>
      <c r="CG8678" s="174">
        <v>83435</v>
      </c>
      <c r="CH8678" s="174">
        <v>550</v>
      </c>
      <c r="CI8678" s="174">
        <v>5</v>
      </c>
      <c r="CJ8678" s="174">
        <v>700.10140000000001</v>
      </c>
      <c r="CK8678" s="174">
        <v>700.10140000000001</v>
      </c>
      <c r="CU8678" s="174">
        <v>83435</v>
      </c>
      <c r="CV8678" s="174">
        <v>550</v>
      </c>
      <c r="CW8678" s="174">
        <v>5</v>
      </c>
      <c r="CX8678" s="174">
        <v>700.10140000000001</v>
      </c>
    </row>
    <row r="8679" spans="84:102" x14ac:dyDescent="0.25">
      <c r="CF8679" s="3" t="s">
        <v>3073</v>
      </c>
      <c r="CG8679" s="174">
        <v>71625</v>
      </c>
      <c r="CH8679" s="174">
        <v>271</v>
      </c>
      <c r="CI8679" s="174">
        <v>5</v>
      </c>
      <c r="CJ8679" s="174">
        <v>699.76969999999994</v>
      </c>
      <c r="CK8679" s="174">
        <v>699.76969999999994</v>
      </c>
      <c r="CU8679" s="174">
        <v>71625</v>
      </c>
      <c r="CV8679" s="174">
        <v>271</v>
      </c>
      <c r="CW8679" s="174">
        <v>5</v>
      </c>
      <c r="CX8679" s="174">
        <v>699.76969999999994</v>
      </c>
    </row>
    <row r="8680" spans="84:102" x14ac:dyDescent="0.25">
      <c r="CF8680" s="3" t="s">
        <v>3073</v>
      </c>
      <c r="CG8680" s="174">
        <v>60656</v>
      </c>
      <c r="CH8680" s="174">
        <v>1734</v>
      </c>
      <c r="CI8680" s="174">
        <v>5</v>
      </c>
      <c r="CJ8680" s="174">
        <v>699.71640000000002</v>
      </c>
      <c r="CK8680" s="174">
        <v>699.71640000000002</v>
      </c>
      <c r="CU8680" s="174">
        <v>60656</v>
      </c>
      <c r="CV8680" s="174">
        <v>1734</v>
      </c>
      <c r="CW8680" s="174">
        <v>5</v>
      </c>
      <c r="CX8680" s="174">
        <v>699.71640000000002</v>
      </c>
    </row>
    <row r="8681" spans="84:102" x14ac:dyDescent="0.25">
      <c r="CF8681" s="3" t="s">
        <v>3073</v>
      </c>
      <c r="CG8681" s="174">
        <v>22498</v>
      </c>
      <c r="CH8681" s="174">
        <v>2296</v>
      </c>
      <c r="CI8681" s="174">
        <v>5</v>
      </c>
      <c r="CJ8681" s="174">
        <v>699.71619999999996</v>
      </c>
      <c r="CK8681" s="174">
        <v>699.71619999999996</v>
      </c>
      <c r="CU8681" s="174">
        <v>22498</v>
      </c>
      <c r="CV8681" s="174">
        <v>2296</v>
      </c>
      <c r="CW8681" s="174">
        <v>5</v>
      </c>
      <c r="CX8681" s="174">
        <v>699.71619999999996</v>
      </c>
    </row>
    <row r="8682" spans="84:102" x14ac:dyDescent="0.25">
      <c r="CF8682" s="3" t="s">
        <v>3073</v>
      </c>
      <c r="CG8682" s="174">
        <v>2730</v>
      </c>
      <c r="CH8682" s="174">
        <v>138618</v>
      </c>
      <c r="CI8682" s="174">
        <v>5</v>
      </c>
      <c r="CJ8682" s="174">
        <v>699.70759999999996</v>
      </c>
      <c r="CK8682" s="174">
        <v>699.70759999999996</v>
      </c>
      <c r="CU8682" s="174">
        <v>2730</v>
      </c>
      <c r="CV8682" s="174">
        <v>138618</v>
      </c>
      <c r="CW8682" s="174">
        <v>5</v>
      </c>
      <c r="CX8682" s="174">
        <v>699.70759999999996</v>
      </c>
    </row>
    <row r="8683" spans="84:102" x14ac:dyDescent="0.25">
      <c r="CF8683" s="3" t="s">
        <v>3073</v>
      </c>
      <c r="CG8683" s="174">
        <v>1032</v>
      </c>
      <c r="CH8683" s="174">
        <v>120696</v>
      </c>
      <c r="CI8683" s="174">
        <v>5</v>
      </c>
      <c r="CJ8683" s="174">
        <v>699.67</v>
      </c>
      <c r="CK8683" s="174">
        <v>699.67</v>
      </c>
      <c r="CU8683" s="174">
        <v>1032</v>
      </c>
      <c r="CV8683" s="174">
        <v>120696</v>
      </c>
      <c r="CW8683" s="174">
        <v>5</v>
      </c>
      <c r="CX8683" s="174">
        <v>699.67</v>
      </c>
    </row>
    <row r="8684" spans="84:102" x14ac:dyDescent="0.25">
      <c r="CF8684" s="3" t="s">
        <v>3073</v>
      </c>
      <c r="CG8684" s="174">
        <v>3434</v>
      </c>
      <c r="CH8684" s="174">
        <v>175657</v>
      </c>
      <c r="CI8684" s="174">
        <v>5</v>
      </c>
      <c r="CJ8684" s="174">
        <v>699.53579999999999</v>
      </c>
      <c r="CK8684" s="174">
        <v>699.53579999999999</v>
      </c>
      <c r="CU8684" s="174">
        <v>3434</v>
      </c>
      <c r="CV8684" s="174">
        <v>175657</v>
      </c>
      <c r="CW8684" s="174">
        <v>5</v>
      </c>
      <c r="CX8684" s="174">
        <v>699.53579999999999</v>
      </c>
    </row>
    <row r="8685" spans="84:102" x14ac:dyDescent="0.25">
      <c r="CF8685" s="3" t="s">
        <v>3073</v>
      </c>
      <c r="CG8685" s="174">
        <v>3146</v>
      </c>
      <c r="CH8685" s="174">
        <v>150383</v>
      </c>
      <c r="CI8685" s="174">
        <v>5</v>
      </c>
      <c r="CJ8685" s="174">
        <v>699.13710000000003</v>
      </c>
      <c r="CK8685" s="174">
        <v>699.13710000000003</v>
      </c>
      <c r="CU8685" s="174">
        <v>3146</v>
      </c>
      <c r="CV8685" s="174">
        <v>150383</v>
      </c>
      <c r="CW8685" s="174">
        <v>5</v>
      </c>
      <c r="CX8685" s="174">
        <v>699.13710000000003</v>
      </c>
    </row>
    <row r="8686" spans="84:102" x14ac:dyDescent="0.25">
      <c r="CF8686" s="3" t="s">
        <v>3073</v>
      </c>
      <c r="CG8686" s="174">
        <v>133375</v>
      </c>
      <c r="CH8686" s="174">
        <v>1081</v>
      </c>
      <c r="CI8686" s="174">
        <v>5</v>
      </c>
      <c r="CJ8686" s="174">
        <v>699.01779999999997</v>
      </c>
      <c r="CK8686" s="174">
        <v>699.01779999999997</v>
      </c>
      <c r="CU8686" s="174">
        <v>133375</v>
      </c>
      <c r="CV8686" s="174">
        <v>1081</v>
      </c>
      <c r="CW8686" s="174">
        <v>5</v>
      </c>
      <c r="CX8686" s="174">
        <v>699.01779999999997</v>
      </c>
    </row>
    <row r="8687" spans="84:102" x14ac:dyDescent="0.25">
      <c r="CF8687" s="3" t="s">
        <v>3073</v>
      </c>
      <c r="CG8687" s="174">
        <v>76258</v>
      </c>
      <c r="CH8687" s="174">
        <v>368</v>
      </c>
      <c r="CI8687" s="174">
        <v>5</v>
      </c>
      <c r="CJ8687" s="174">
        <v>698.95640000000003</v>
      </c>
      <c r="CK8687" s="174">
        <v>698.95640000000003</v>
      </c>
      <c r="CU8687" s="174">
        <v>76258</v>
      </c>
      <c r="CV8687" s="174">
        <v>368</v>
      </c>
      <c r="CW8687" s="174">
        <v>5</v>
      </c>
      <c r="CX8687" s="174">
        <v>698.95640000000003</v>
      </c>
    </row>
    <row r="8688" spans="84:102" x14ac:dyDescent="0.25">
      <c r="CF8688" s="3" t="s">
        <v>3073</v>
      </c>
      <c r="CG8688" s="174">
        <v>111323</v>
      </c>
      <c r="CH8688" s="174">
        <v>904</v>
      </c>
      <c r="CI8688" s="174">
        <v>5</v>
      </c>
      <c r="CJ8688" s="174">
        <v>698.88750000000005</v>
      </c>
      <c r="CK8688" s="174">
        <v>698.88750000000005</v>
      </c>
      <c r="CU8688" s="174">
        <v>111323</v>
      </c>
      <c r="CV8688" s="174">
        <v>904</v>
      </c>
      <c r="CW8688" s="174">
        <v>5</v>
      </c>
      <c r="CX8688" s="174">
        <v>698.88750000000005</v>
      </c>
    </row>
    <row r="8689" spans="84:102" x14ac:dyDescent="0.25">
      <c r="CF8689" s="3" t="s">
        <v>3073</v>
      </c>
      <c r="CG8689" s="174">
        <v>1844</v>
      </c>
      <c r="CH8689" s="174">
        <v>52971</v>
      </c>
      <c r="CI8689" s="174">
        <v>5</v>
      </c>
      <c r="CJ8689" s="174">
        <v>698.88289999999995</v>
      </c>
      <c r="CK8689" s="174">
        <v>698.88289999999995</v>
      </c>
      <c r="CU8689" s="174">
        <v>1844</v>
      </c>
      <c r="CV8689" s="174">
        <v>52971</v>
      </c>
      <c r="CW8689" s="174">
        <v>5</v>
      </c>
      <c r="CX8689" s="174">
        <v>698.88289999999995</v>
      </c>
    </row>
    <row r="8690" spans="84:102" x14ac:dyDescent="0.25">
      <c r="CF8690" s="3" t="s">
        <v>3073</v>
      </c>
      <c r="CG8690" s="174">
        <v>1154</v>
      </c>
      <c r="CH8690" s="174">
        <v>146345</v>
      </c>
      <c r="CI8690" s="174">
        <v>5</v>
      </c>
      <c r="CJ8690" s="174">
        <v>698.83</v>
      </c>
      <c r="CK8690" s="174">
        <v>698.83</v>
      </c>
      <c r="CU8690" s="174">
        <v>1154</v>
      </c>
      <c r="CV8690" s="174">
        <v>146345</v>
      </c>
      <c r="CW8690" s="174">
        <v>5</v>
      </c>
      <c r="CX8690" s="174">
        <v>698.83</v>
      </c>
    </row>
    <row r="8691" spans="84:102" x14ac:dyDescent="0.25">
      <c r="CF8691" s="3" t="s">
        <v>3073</v>
      </c>
      <c r="CG8691" s="174">
        <v>60297</v>
      </c>
      <c r="CH8691" s="174">
        <v>1742</v>
      </c>
      <c r="CI8691" s="174">
        <v>5</v>
      </c>
      <c r="CJ8691" s="174">
        <v>698.81979999999999</v>
      </c>
      <c r="CK8691" s="174">
        <v>698.81979999999999</v>
      </c>
      <c r="CU8691" s="174">
        <v>60297</v>
      </c>
      <c r="CV8691" s="174">
        <v>1742</v>
      </c>
      <c r="CW8691" s="174">
        <v>5</v>
      </c>
      <c r="CX8691" s="174">
        <v>698.81979999999999</v>
      </c>
    </row>
    <row r="8692" spans="84:102" x14ac:dyDescent="0.25">
      <c r="CF8692" s="3" t="s">
        <v>3073</v>
      </c>
      <c r="CG8692" s="174">
        <v>1465</v>
      </c>
      <c r="CH8692" s="174">
        <v>94846</v>
      </c>
      <c r="CI8692" s="174">
        <v>5</v>
      </c>
      <c r="CJ8692" s="174">
        <v>698.39930000000004</v>
      </c>
      <c r="CK8692" s="174">
        <v>698.39930000000004</v>
      </c>
      <c r="CU8692" s="174">
        <v>1465</v>
      </c>
      <c r="CV8692" s="174">
        <v>94846</v>
      </c>
      <c r="CW8692" s="174">
        <v>5</v>
      </c>
      <c r="CX8692" s="174">
        <v>698.39930000000004</v>
      </c>
    </row>
    <row r="8693" spans="84:102" x14ac:dyDescent="0.25">
      <c r="CF8693" s="3" t="s">
        <v>3073</v>
      </c>
      <c r="CG8693" s="174">
        <v>98</v>
      </c>
      <c r="CH8693" s="174">
        <v>65775</v>
      </c>
      <c r="CI8693" s="174">
        <v>5</v>
      </c>
      <c r="CJ8693" s="174">
        <v>698.38149999999996</v>
      </c>
      <c r="CK8693" s="174">
        <v>698.38149999999996</v>
      </c>
      <c r="CU8693" s="174">
        <v>98</v>
      </c>
      <c r="CV8693" s="174">
        <v>65775</v>
      </c>
      <c r="CW8693" s="174">
        <v>5</v>
      </c>
      <c r="CX8693" s="174">
        <v>698.38149999999996</v>
      </c>
    </row>
    <row r="8694" spans="84:102" x14ac:dyDescent="0.25">
      <c r="CF8694" s="3" t="s">
        <v>3073</v>
      </c>
      <c r="CG8694" s="174">
        <v>148393</v>
      </c>
      <c r="CH8694" s="174">
        <v>2806</v>
      </c>
      <c r="CI8694" s="174">
        <v>5</v>
      </c>
      <c r="CJ8694" s="174">
        <v>698.3134</v>
      </c>
      <c r="CK8694" s="174">
        <v>698.3134</v>
      </c>
      <c r="CU8694" s="174">
        <v>148393</v>
      </c>
      <c r="CV8694" s="174">
        <v>2806</v>
      </c>
      <c r="CW8694" s="174">
        <v>5</v>
      </c>
      <c r="CX8694" s="174">
        <v>698.3134</v>
      </c>
    </row>
    <row r="8695" spans="84:102" x14ac:dyDescent="0.25">
      <c r="CF8695" s="3" t="s">
        <v>3073</v>
      </c>
      <c r="CG8695" s="174">
        <v>159162</v>
      </c>
      <c r="CH8695" s="174">
        <v>3241</v>
      </c>
      <c r="CI8695" s="174">
        <v>5</v>
      </c>
      <c r="CJ8695" s="174">
        <v>698.22670000000005</v>
      </c>
      <c r="CK8695" s="174">
        <v>698.22670000000005</v>
      </c>
      <c r="CU8695" s="174">
        <v>159162</v>
      </c>
      <c r="CV8695" s="174">
        <v>3241</v>
      </c>
      <c r="CW8695" s="174">
        <v>5</v>
      </c>
      <c r="CX8695" s="174">
        <v>698.22670000000005</v>
      </c>
    </row>
    <row r="8696" spans="84:102" x14ac:dyDescent="0.25">
      <c r="CF8696" s="3" t="s">
        <v>3073</v>
      </c>
      <c r="CG8696" s="174">
        <v>121</v>
      </c>
      <c r="CH8696" s="174">
        <v>68033</v>
      </c>
      <c r="CI8696" s="174">
        <v>5</v>
      </c>
      <c r="CJ8696" s="174">
        <v>697.92780000000005</v>
      </c>
      <c r="CK8696" s="174">
        <v>697.92780000000005</v>
      </c>
      <c r="CU8696" s="174">
        <v>121</v>
      </c>
      <c r="CV8696" s="174">
        <v>68033</v>
      </c>
      <c r="CW8696" s="174">
        <v>5</v>
      </c>
      <c r="CX8696" s="174">
        <v>697.92780000000005</v>
      </c>
    </row>
    <row r="8697" spans="84:102" x14ac:dyDescent="0.25">
      <c r="CF8697" s="3" t="s">
        <v>3073</v>
      </c>
      <c r="CG8697" s="174">
        <v>1254</v>
      </c>
      <c r="CH8697" s="174">
        <v>127585</v>
      </c>
      <c r="CI8697" s="174">
        <v>5</v>
      </c>
      <c r="CJ8697" s="174">
        <v>697.8768</v>
      </c>
      <c r="CK8697" s="174">
        <v>697.8768</v>
      </c>
      <c r="CU8697" s="174">
        <v>1254</v>
      </c>
      <c r="CV8697" s="174">
        <v>127585</v>
      </c>
      <c r="CW8697" s="174">
        <v>5</v>
      </c>
      <c r="CX8697" s="174">
        <v>697.8768</v>
      </c>
    </row>
    <row r="8698" spans="84:102" x14ac:dyDescent="0.25">
      <c r="CF8698" s="3" t="s">
        <v>3073</v>
      </c>
      <c r="CG8698" s="174">
        <v>153060</v>
      </c>
      <c r="CH8698" s="174">
        <v>3179</v>
      </c>
      <c r="CI8698" s="174">
        <v>5</v>
      </c>
      <c r="CJ8698" s="174">
        <v>697.82060000000001</v>
      </c>
      <c r="CK8698" s="174">
        <v>697.82060000000001</v>
      </c>
      <c r="CU8698" s="174">
        <v>153060</v>
      </c>
      <c r="CV8698" s="174">
        <v>3179</v>
      </c>
      <c r="CW8698" s="174">
        <v>5</v>
      </c>
      <c r="CX8698" s="174">
        <v>697.82060000000001</v>
      </c>
    </row>
    <row r="8699" spans="84:102" x14ac:dyDescent="0.25">
      <c r="CF8699" s="3" t="s">
        <v>3073</v>
      </c>
      <c r="CG8699" s="174">
        <v>766</v>
      </c>
      <c r="CH8699" s="174">
        <v>98971</v>
      </c>
      <c r="CI8699" s="174">
        <v>5</v>
      </c>
      <c r="CJ8699" s="174">
        <v>697.45950000000005</v>
      </c>
      <c r="CK8699" s="174">
        <v>697.45950000000005</v>
      </c>
      <c r="CU8699" s="174">
        <v>766</v>
      </c>
      <c r="CV8699" s="174">
        <v>98971</v>
      </c>
      <c r="CW8699" s="174">
        <v>5</v>
      </c>
      <c r="CX8699" s="174">
        <v>697.45950000000005</v>
      </c>
    </row>
    <row r="8700" spans="84:102" x14ac:dyDescent="0.25">
      <c r="CF8700" s="3" t="s">
        <v>3073</v>
      </c>
      <c r="CG8700" s="174">
        <v>741</v>
      </c>
      <c r="CH8700" s="174">
        <v>97821</v>
      </c>
      <c r="CI8700" s="174">
        <v>5</v>
      </c>
      <c r="CJ8700" s="174">
        <v>697.45119999999997</v>
      </c>
      <c r="CK8700" s="174">
        <v>697.45119999999997</v>
      </c>
      <c r="CU8700" s="174">
        <v>741</v>
      </c>
      <c r="CV8700" s="174">
        <v>97821</v>
      </c>
      <c r="CW8700" s="174">
        <v>5</v>
      </c>
      <c r="CX8700" s="174">
        <v>697.45119999999997</v>
      </c>
    </row>
    <row r="8701" spans="84:102" x14ac:dyDescent="0.25">
      <c r="CF8701" s="3" t="s">
        <v>3073</v>
      </c>
      <c r="CG8701" s="174">
        <v>1287</v>
      </c>
      <c r="CH8701" s="174">
        <v>120630</v>
      </c>
      <c r="CI8701" s="174">
        <v>5</v>
      </c>
      <c r="CJ8701" s="174">
        <v>697.40110000000004</v>
      </c>
      <c r="CK8701" s="174">
        <v>697.40110000000004</v>
      </c>
      <c r="CU8701" s="174">
        <v>1287</v>
      </c>
      <c r="CV8701" s="174">
        <v>120630</v>
      </c>
      <c r="CW8701" s="174">
        <v>5</v>
      </c>
      <c r="CX8701" s="174">
        <v>697.40110000000004</v>
      </c>
    </row>
    <row r="8702" spans="84:102" x14ac:dyDescent="0.25">
      <c r="CF8702" s="3" t="s">
        <v>3073</v>
      </c>
      <c r="CG8702" s="174">
        <v>2061</v>
      </c>
      <c r="CH8702" s="174">
        <v>150312</v>
      </c>
      <c r="CI8702" s="174">
        <v>5</v>
      </c>
      <c r="CJ8702" s="174">
        <v>697.25040000000001</v>
      </c>
      <c r="CK8702" s="174">
        <v>697.25040000000001</v>
      </c>
      <c r="CU8702" s="174">
        <v>2061</v>
      </c>
      <c r="CV8702" s="174">
        <v>150312</v>
      </c>
      <c r="CW8702" s="174">
        <v>5</v>
      </c>
      <c r="CX8702" s="174">
        <v>697.25040000000001</v>
      </c>
    </row>
    <row r="8703" spans="84:102" x14ac:dyDescent="0.25">
      <c r="CF8703" s="3" t="s">
        <v>3073</v>
      </c>
      <c r="CG8703" s="174">
        <v>59190</v>
      </c>
      <c r="CH8703" s="174">
        <v>15</v>
      </c>
      <c r="CI8703" s="174">
        <v>5</v>
      </c>
      <c r="CJ8703" s="174">
        <v>697.19510000000002</v>
      </c>
      <c r="CK8703" s="174">
        <v>697.19510000000002</v>
      </c>
      <c r="CU8703" s="174">
        <v>59190</v>
      </c>
      <c r="CV8703" s="174">
        <v>15</v>
      </c>
      <c r="CW8703" s="174">
        <v>5</v>
      </c>
      <c r="CX8703" s="174">
        <v>697.19510000000002</v>
      </c>
    </row>
    <row r="8704" spans="84:102" x14ac:dyDescent="0.25">
      <c r="CF8704" s="3" t="s">
        <v>3073</v>
      </c>
      <c r="CG8704" s="174">
        <v>84008</v>
      </c>
      <c r="CH8704" s="174">
        <v>473</v>
      </c>
      <c r="CI8704" s="174">
        <v>5</v>
      </c>
      <c r="CJ8704" s="174">
        <v>696.69410000000005</v>
      </c>
      <c r="CK8704" s="174">
        <v>696.69410000000005</v>
      </c>
      <c r="CU8704" s="174">
        <v>84008</v>
      </c>
      <c r="CV8704" s="174">
        <v>473</v>
      </c>
      <c r="CW8704" s="174">
        <v>5</v>
      </c>
      <c r="CX8704" s="174">
        <v>696.69410000000005</v>
      </c>
    </row>
    <row r="8705" spans="84:102" x14ac:dyDescent="0.25">
      <c r="CF8705" s="3" t="s">
        <v>3073</v>
      </c>
      <c r="CG8705" s="174">
        <v>129012</v>
      </c>
      <c r="CH8705" s="174">
        <v>1227</v>
      </c>
      <c r="CI8705" s="174">
        <v>5</v>
      </c>
      <c r="CJ8705" s="174">
        <v>696.66290000000004</v>
      </c>
      <c r="CK8705" s="174">
        <v>696.66290000000004</v>
      </c>
      <c r="CU8705" s="174">
        <v>129012</v>
      </c>
      <c r="CV8705" s="174">
        <v>1227</v>
      </c>
      <c r="CW8705" s="174">
        <v>5</v>
      </c>
      <c r="CX8705" s="174">
        <v>696.66290000000004</v>
      </c>
    </row>
    <row r="8706" spans="84:102" x14ac:dyDescent="0.25">
      <c r="CF8706" s="3" t="s">
        <v>3073</v>
      </c>
      <c r="CG8706" s="174">
        <v>3510</v>
      </c>
      <c r="CH8706" s="174">
        <v>65582</v>
      </c>
      <c r="CI8706" s="174">
        <v>5</v>
      </c>
      <c r="CJ8706" s="174">
        <v>696.56460000000004</v>
      </c>
      <c r="CK8706" s="174">
        <v>696.56460000000004</v>
      </c>
      <c r="CU8706" s="174">
        <v>3510</v>
      </c>
      <c r="CV8706" s="174">
        <v>65582</v>
      </c>
      <c r="CW8706" s="174">
        <v>5</v>
      </c>
      <c r="CX8706" s="174">
        <v>696.56460000000004</v>
      </c>
    </row>
    <row r="8707" spans="84:102" x14ac:dyDescent="0.25">
      <c r="CF8707" s="3" t="s">
        <v>3073</v>
      </c>
      <c r="CG8707" s="174">
        <v>1661</v>
      </c>
      <c r="CH8707" s="174">
        <v>70080</v>
      </c>
      <c r="CI8707" s="174">
        <v>5</v>
      </c>
      <c r="CJ8707" s="174">
        <v>696.2903</v>
      </c>
      <c r="CK8707" s="174">
        <v>696.2903</v>
      </c>
      <c r="CU8707" s="174">
        <v>1661</v>
      </c>
      <c r="CV8707" s="174">
        <v>70080</v>
      </c>
      <c r="CW8707" s="174">
        <v>5</v>
      </c>
      <c r="CX8707" s="174">
        <v>696.2903</v>
      </c>
    </row>
    <row r="8708" spans="84:102" x14ac:dyDescent="0.25">
      <c r="CF8708" s="3" t="s">
        <v>3073</v>
      </c>
      <c r="CG8708" s="174">
        <v>87879</v>
      </c>
      <c r="CH8708" s="174">
        <v>3577</v>
      </c>
      <c r="CI8708" s="174">
        <v>5</v>
      </c>
      <c r="CJ8708" s="174">
        <v>696.26530000000002</v>
      </c>
      <c r="CK8708" s="174">
        <v>696.26530000000002</v>
      </c>
      <c r="CU8708" s="174">
        <v>87879</v>
      </c>
      <c r="CV8708" s="174">
        <v>3577</v>
      </c>
      <c r="CW8708" s="174">
        <v>5</v>
      </c>
      <c r="CX8708" s="174">
        <v>696.26530000000002</v>
      </c>
    </row>
    <row r="8709" spans="84:102" x14ac:dyDescent="0.25">
      <c r="CF8709" s="3" t="s">
        <v>3073</v>
      </c>
      <c r="CG8709" s="174">
        <v>45103</v>
      </c>
      <c r="CH8709" s="174">
        <v>2624</v>
      </c>
      <c r="CI8709" s="174">
        <v>5</v>
      </c>
      <c r="CJ8709" s="174">
        <v>695.92529999999999</v>
      </c>
      <c r="CK8709" s="174">
        <v>695.92529999999999</v>
      </c>
      <c r="CU8709" s="174">
        <v>45103</v>
      </c>
      <c r="CV8709" s="174">
        <v>2624</v>
      </c>
      <c r="CW8709" s="174">
        <v>5</v>
      </c>
      <c r="CX8709" s="174">
        <v>695.92529999999999</v>
      </c>
    </row>
    <row r="8710" spans="84:102" x14ac:dyDescent="0.25">
      <c r="CF8710" s="3" t="s">
        <v>3073</v>
      </c>
      <c r="CG8710" s="174">
        <v>1921</v>
      </c>
      <c r="CH8710" s="174">
        <v>74652</v>
      </c>
      <c r="CI8710" s="174">
        <v>5</v>
      </c>
      <c r="CJ8710" s="174">
        <v>695.79719999999998</v>
      </c>
      <c r="CK8710" s="174">
        <v>695.79719999999998</v>
      </c>
      <c r="CU8710" s="174">
        <v>1921</v>
      </c>
      <c r="CV8710" s="174">
        <v>74652</v>
      </c>
      <c r="CW8710" s="174">
        <v>5</v>
      </c>
      <c r="CX8710" s="174">
        <v>695.79719999999998</v>
      </c>
    </row>
    <row r="8711" spans="84:102" x14ac:dyDescent="0.25">
      <c r="CF8711" s="3" t="s">
        <v>3073</v>
      </c>
      <c r="CG8711" s="174">
        <v>2133</v>
      </c>
      <c r="CH8711" s="174">
        <v>9656</v>
      </c>
      <c r="CI8711" s="174">
        <v>5</v>
      </c>
      <c r="CJ8711" s="174">
        <v>695.69839999999999</v>
      </c>
      <c r="CK8711" s="174">
        <v>695.69839999999999</v>
      </c>
      <c r="CU8711" s="174">
        <v>2133</v>
      </c>
      <c r="CV8711" s="174">
        <v>9656</v>
      </c>
      <c r="CW8711" s="174">
        <v>5</v>
      </c>
      <c r="CX8711" s="174">
        <v>695.69839999999999</v>
      </c>
    </row>
    <row r="8712" spans="84:102" x14ac:dyDescent="0.25">
      <c r="CF8712" s="3" t="s">
        <v>3073</v>
      </c>
      <c r="CG8712" s="174">
        <v>92812</v>
      </c>
      <c r="CH8712" s="174">
        <v>667</v>
      </c>
      <c r="CI8712" s="174">
        <v>5</v>
      </c>
      <c r="CJ8712" s="174">
        <v>695.41</v>
      </c>
      <c r="CK8712" s="174">
        <v>695.41</v>
      </c>
      <c r="CU8712" s="174">
        <v>92812</v>
      </c>
      <c r="CV8712" s="174">
        <v>667</v>
      </c>
      <c r="CW8712" s="174">
        <v>5</v>
      </c>
      <c r="CX8712" s="174">
        <v>695.41</v>
      </c>
    </row>
    <row r="8713" spans="84:102" x14ac:dyDescent="0.25">
      <c r="CF8713" s="3" t="s">
        <v>3073</v>
      </c>
      <c r="CG8713" s="174">
        <v>66891</v>
      </c>
      <c r="CH8713" s="174">
        <v>116</v>
      </c>
      <c r="CI8713" s="174">
        <v>5</v>
      </c>
      <c r="CJ8713" s="174">
        <v>695.03210000000001</v>
      </c>
      <c r="CK8713" s="174">
        <v>695.03210000000001</v>
      </c>
      <c r="CU8713" s="174">
        <v>66891</v>
      </c>
      <c r="CV8713" s="174">
        <v>116</v>
      </c>
      <c r="CW8713" s="174">
        <v>5</v>
      </c>
      <c r="CX8713" s="174">
        <v>695.03210000000001</v>
      </c>
    </row>
    <row r="8714" spans="84:102" x14ac:dyDescent="0.25">
      <c r="CF8714" s="3" t="s">
        <v>3073</v>
      </c>
      <c r="CG8714" s="174">
        <v>82622</v>
      </c>
      <c r="CH8714" s="174">
        <v>433</v>
      </c>
      <c r="CI8714" s="174">
        <v>5</v>
      </c>
      <c r="CJ8714" s="174">
        <v>694.47</v>
      </c>
      <c r="CK8714" s="174">
        <v>694.47</v>
      </c>
      <c r="CU8714" s="174">
        <v>82622</v>
      </c>
      <c r="CV8714" s="174">
        <v>433</v>
      </c>
      <c r="CW8714" s="174">
        <v>5</v>
      </c>
      <c r="CX8714" s="174">
        <v>694.47</v>
      </c>
    </row>
    <row r="8715" spans="84:102" x14ac:dyDescent="0.25">
      <c r="CF8715" s="3" t="s">
        <v>3073</v>
      </c>
      <c r="CG8715" s="174">
        <v>108794</v>
      </c>
      <c r="CH8715" s="174">
        <v>894</v>
      </c>
      <c r="CI8715" s="174">
        <v>5</v>
      </c>
      <c r="CJ8715" s="174">
        <v>694.33910000000003</v>
      </c>
      <c r="CK8715" s="174">
        <v>694.33910000000003</v>
      </c>
      <c r="CU8715" s="174">
        <v>108794</v>
      </c>
      <c r="CV8715" s="174">
        <v>894</v>
      </c>
      <c r="CW8715" s="174">
        <v>5</v>
      </c>
      <c r="CX8715" s="174">
        <v>694.33910000000003</v>
      </c>
    </row>
    <row r="8716" spans="84:102" x14ac:dyDescent="0.25">
      <c r="CF8716" s="3" t="s">
        <v>3073</v>
      </c>
      <c r="CG8716" s="174">
        <v>71818</v>
      </c>
      <c r="CH8716" s="174">
        <v>260</v>
      </c>
      <c r="CI8716" s="174">
        <v>5</v>
      </c>
      <c r="CJ8716" s="174">
        <v>694.30730000000005</v>
      </c>
      <c r="CK8716" s="174">
        <v>694.30730000000005</v>
      </c>
      <c r="CU8716" s="174">
        <v>71818</v>
      </c>
      <c r="CV8716" s="174">
        <v>260</v>
      </c>
      <c r="CW8716" s="174">
        <v>5</v>
      </c>
      <c r="CX8716" s="174">
        <v>694.30730000000005</v>
      </c>
    </row>
    <row r="8717" spans="84:102" x14ac:dyDescent="0.25">
      <c r="CF8717" s="3" t="s">
        <v>3073</v>
      </c>
      <c r="CG8717" s="174">
        <v>87230</v>
      </c>
      <c r="CH8717" s="174">
        <v>616</v>
      </c>
      <c r="CI8717" s="174">
        <v>5</v>
      </c>
      <c r="CJ8717" s="174">
        <v>694.29790000000003</v>
      </c>
      <c r="CK8717" s="174">
        <v>694.29790000000003</v>
      </c>
      <c r="CU8717" s="174">
        <v>87230</v>
      </c>
      <c r="CV8717" s="174">
        <v>616</v>
      </c>
      <c r="CW8717" s="174">
        <v>5</v>
      </c>
      <c r="CX8717" s="174">
        <v>694.29790000000003</v>
      </c>
    </row>
    <row r="8718" spans="84:102" x14ac:dyDescent="0.25">
      <c r="CF8718" s="3" t="s">
        <v>3073</v>
      </c>
      <c r="CG8718" s="174">
        <v>2803</v>
      </c>
      <c r="CH8718" s="174">
        <v>147805</v>
      </c>
      <c r="CI8718" s="174">
        <v>5</v>
      </c>
      <c r="CJ8718" s="174">
        <v>694.21669999999995</v>
      </c>
      <c r="CK8718" s="174">
        <v>694.21669999999995</v>
      </c>
      <c r="CU8718" s="174">
        <v>2803</v>
      </c>
      <c r="CV8718" s="174">
        <v>147805</v>
      </c>
      <c r="CW8718" s="174">
        <v>5</v>
      </c>
      <c r="CX8718" s="174">
        <v>694.21669999999995</v>
      </c>
    </row>
    <row r="8719" spans="84:102" x14ac:dyDescent="0.25">
      <c r="CF8719" s="3" t="s">
        <v>3073</v>
      </c>
      <c r="CG8719" s="174">
        <v>83622</v>
      </c>
      <c r="CH8719" s="174">
        <v>463</v>
      </c>
      <c r="CI8719" s="174">
        <v>5</v>
      </c>
      <c r="CJ8719" s="174">
        <v>693.91420000000005</v>
      </c>
      <c r="CK8719" s="174">
        <v>693.91420000000005</v>
      </c>
      <c r="CU8719" s="174">
        <v>83622</v>
      </c>
      <c r="CV8719" s="174">
        <v>463</v>
      </c>
      <c r="CW8719" s="174">
        <v>5</v>
      </c>
      <c r="CX8719" s="174">
        <v>693.91420000000005</v>
      </c>
    </row>
    <row r="8720" spans="84:102" x14ac:dyDescent="0.25">
      <c r="CF8720" s="3" t="s">
        <v>3073</v>
      </c>
      <c r="CG8720" s="174">
        <v>2976</v>
      </c>
      <c r="CH8720" s="174">
        <v>154567</v>
      </c>
      <c r="CI8720" s="174">
        <v>5</v>
      </c>
      <c r="CJ8720" s="174">
        <v>693.86040000000003</v>
      </c>
      <c r="CK8720" s="174">
        <v>693.86040000000003</v>
      </c>
      <c r="CU8720" s="174">
        <v>2976</v>
      </c>
      <c r="CV8720" s="174">
        <v>154567</v>
      </c>
      <c r="CW8720" s="174">
        <v>5</v>
      </c>
      <c r="CX8720" s="174">
        <v>693.86040000000003</v>
      </c>
    </row>
    <row r="8721" spans="84:102" x14ac:dyDescent="0.25">
      <c r="CF8721" s="3" t="s">
        <v>3073</v>
      </c>
      <c r="CG8721" s="174">
        <v>3031</v>
      </c>
      <c r="CH8721" s="174">
        <v>162929</v>
      </c>
      <c r="CI8721" s="174">
        <v>5</v>
      </c>
      <c r="CJ8721" s="174">
        <v>693.80690000000004</v>
      </c>
      <c r="CK8721" s="174">
        <v>693.80690000000004</v>
      </c>
      <c r="CU8721" s="174">
        <v>3031</v>
      </c>
      <c r="CV8721" s="174">
        <v>162929</v>
      </c>
      <c r="CW8721" s="174">
        <v>5</v>
      </c>
      <c r="CX8721" s="174">
        <v>693.80690000000004</v>
      </c>
    </row>
    <row r="8722" spans="84:102" x14ac:dyDescent="0.25">
      <c r="CF8722" s="3" t="s">
        <v>3073</v>
      </c>
      <c r="CG8722" s="174">
        <v>150</v>
      </c>
      <c r="CH8722" s="174">
        <v>67021</v>
      </c>
      <c r="CI8722" s="174">
        <v>5</v>
      </c>
      <c r="CJ8722" s="174">
        <v>693.70399999999995</v>
      </c>
      <c r="CK8722" s="174">
        <v>693.70399999999995</v>
      </c>
      <c r="CU8722" s="174">
        <v>150</v>
      </c>
      <c r="CV8722" s="174">
        <v>67021</v>
      </c>
      <c r="CW8722" s="174">
        <v>5</v>
      </c>
      <c r="CX8722" s="174">
        <v>693.70399999999995</v>
      </c>
    </row>
    <row r="8723" spans="84:102" x14ac:dyDescent="0.25">
      <c r="CF8723" s="3" t="s">
        <v>3073</v>
      </c>
      <c r="CG8723" s="174">
        <v>67021</v>
      </c>
      <c r="CH8723" s="174">
        <v>150</v>
      </c>
      <c r="CI8723" s="174">
        <v>5</v>
      </c>
      <c r="CJ8723" s="174">
        <v>693.59010000000001</v>
      </c>
      <c r="CK8723" s="174">
        <v>693.59010000000001</v>
      </c>
      <c r="CU8723" s="174">
        <v>67021</v>
      </c>
      <c r="CV8723" s="174">
        <v>150</v>
      </c>
      <c r="CW8723" s="174">
        <v>5</v>
      </c>
      <c r="CX8723" s="174">
        <v>693.59010000000001</v>
      </c>
    </row>
    <row r="8724" spans="84:102" x14ac:dyDescent="0.25">
      <c r="CF8724" s="3" t="s">
        <v>3073</v>
      </c>
      <c r="CG8724" s="174">
        <v>153929</v>
      </c>
      <c r="CH8724" s="174">
        <v>2961</v>
      </c>
      <c r="CI8724" s="174">
        <v>5</v>
      </c>
      <c r="CJ8724" s="174">
        <v>693.50009999999997</v>
      </c>
      <c r="CK8724" s="174">
        <v>693.50009999999997</v>
      </c>
      <c r="CU8724" s="174">
        <v>153929</v>
      </c>
      <c r="CV8724" s="174">
        <v>2961</v>
      </c>
      <c r="CW8724" s="174">
        <v>5</v>
      </c>
      <c r="CX8724" s="174">
        <v>693.50009999999997</v>
      </c>
    </row>
    <row r="8725" spans="84:102" x14ac:dyDescent="0.25">
      <c r="CF8725" s="3" t="s">
        <v>3073</v>
      </c>
      <c r="CG8725" s="174">
        <v>46469</v>
      </c>
      <c r="CH8725" s="174">
        <v>3484</v>
      </c>
      <c r="CI8725" s="174">
        <v>5</v>
      </c>
      <c r="CJ8725" s="174">
        <v>693.22709999999995</v>
      </c>
      <c r="CK8725" s="174">
        <v>693.22709999999995</v>
      </c>
      <c r="CU8725" s="174">
        <v>46469</v>
      </c>
      <c r="CV8725" s="174">
        <v>3484</v>
      </c>
      <c r="CW8725" s="174">
        <v>5</v>
      </c>
      <c r="CX8725" s="174">
        <v>693.22709999999995</v>
      </c>
    </row>
    <row r="8726" spans="84:102" x14ac:dyDescent="0.25">
      <c r="CF8726" s="3" t="s">
        <v>3073</v>
      </c>
      <c r="CG8726" s="174">
        <v>21002</v>
      </c>
      <c r="CH8726" s="174">
        <v>2270</v>
      </c>
      <c r="CI8726" s="174">
        <v>5</v>
      </c>
      <c r="CJ8726" s="174">
        <v>693.19780000000003</v>
      </c>
      <c r="CK8726" s="174">
        <v>693.19780000000003</v>
      </c>
      <c r="CU8726" s="174">
        <v>21002</v>
      </c>
      <c r="CV8726" s="174">
        <v>2270</v>
      </c>
      <c r="CW8726" s="174">
        <v>5</v>
      </c>
      <c r="CX8726" s="174">
        <v>693.19780000000003</v>
      </c>
    </row>
    <row r="8727" spans="84:102" x14ac:dyDescent="0.25">
      <c r="CF8727" s="3" t="s">
        <v>3073</v>
      </c>
      <c r="CG8727" s="174">
        <v>2359</v>
      </c>
      <c r="CH8727" s="174">
        <v>25540</v>
      </c>
      <c r="CI8727" s="174">
        <v>5</v>
      </c>
      <c r="CJ8727" s="174">
        <v>692.75450000000001</v>
      </c>
      <c r="CK8727" s="174">
        <v>692.75450000000001</v>
      </c>
      <c r="CU8727" s="174">
        <v>2359</v>
      </c>
      <c r="CV8727" s="174">
        <v>25540</v>
      </c>
      <c r="CW8727" s="174">
        <v>5</v>
      </c>
      <c r="CX8727" s="174">
        <v>692.75450000000001</v>
      </c>
    </row>
    <row r="8728" spans="84:102" x14ac:dyDescent="0.25">
      <c r="CF8728" s="3" t="s">
        <v>3073</v>
      </c>
      <c r="CG8728" s="174">
        <v>87140</v>
      </c>
      <c r="CH8728" s="174">
        <v>610</v>
      </c>
      <c r="CI8728" s="174">
        <v>5</v>
      </c>
      <c r="CJ8728" s="174">
        <v>692.74689999999998</v>
      </c>
      <c r="CK8728" s="174">
        <v>692.74689999999998</v>
      </c>
      <c r="CU8728" s="174">
        <v>87140</v>
      </c>
      <c r="CV8728" s="174">
        <v>610</v>
      </c>
      <c r="CW8728" s="174">
        <v>5</v>
      </c>
      <c r="CX8728" s="174">
        <v>692.74689999999998</v>
      </c>
    </row>
    <row r="8729" spans="84:102" x14ac:dyDescent="0.25">
      <c r="CF8729" s="3" t="s">
        <v>3073</v>
      </c>
      <c r="CG8729" s="174">
        <v>153428</v>
      </c>
      <c r="CH8729" s="174">
        <v>2953</v>
      </c>
      <c r="CI8729" s="174">
        <v>5</v>
      </c>
      <c r="CJ8729" s="174">
        <v>692.50729999999999</v>
      </c>
      <c r="CK8729" s="174">
        <v>692.50729999999999</v>
      </c>
      <c r="CU8729" s="174">
        <v>153428</v>
      </c>
      <c r="CV8729" s="174">
        <v>2953</v>
      </c>
      <c r="CW8729" s="174">
        <v>5</v>
      </c>
      <c r="CX8729" s="174">
        <v>692.50729999999999</v>
      </c>
    </row>
    <row r="8730" spans="84:102" x14ac:dyDescent="0.25">
      <c r="CF8730" s="3" t="s">
        <v>3073</v>
      </c>
      <c r="CG8730" s="174">
        <v>78319</v>
      </c>
      <c r="CH8730" s="174">
        <v>1598</v>
      </c>
      <c r="CI8730" s="174">
        <v>5</v>
      </c>
      <c r="CJ8730" s="174">
        <v>692.5009</v>
      </c>
      <c r="CK8730" s="174">
        <v>692.5009</v>
      </c>
      <c r="CU8730" s="174">
        <v>78319</v>
      </c>
      <c r="CV8730" s="174">
        <v>1598</v>
      </c>
      <c r="CW8730" s="174">
        <v>5</v>
      </c>
      <c r="CX8730" s="174">
        <v>692.5009</v>
      </c>
    </row>
    <row r="8731" spans="84:102" x14ac:dyDescent="0.25">
      <c r="CF8731" s="3" t="s">
        <v>3073</v>
      </c>
      <c r="CG8731" s="174">
        <v>2426</v>
      </c>
      <c r="CH8731" s="174">
        <v>30191</v>
      </c>
      <c r="CI8731" s="174">
        <v>5</v>
      </c>
      <c r="CJ8731" s="174">
        <v>692.20860000000005</v>
      </c>
      <c r="CK8731" s="174">
        <v>692.20860000000005</v>
      </c>
      <c r="CU8731" s="174">
        <v>2426</v>
      </c>
      <c r="CV8731" s="174">
        <v>30191</v>
      </c>
      <c r="CW8731" s="174">
        <v>5</v>
      </c>
      <c r="CX8731" s="174">
        <v>692.20860000000005</v>
      </c>
    </row>
    <row r="8732" spans="84:102" x14ac:dyDescent="0.25">
      <c r="CF8732" s="3" t="s">
        <v>3073</v>
      </c>
      <c r="CG8732" s="174">
        <v>111361</v>
      </c>
      <c r="CH8732" s="174">
        <v>923</v>
      </c>
      <c r="CI8732" s="174">
        <v>5</v>
      </c>
      <c r="CJ8732" s="174">
        <v>691.97879999999998</v>
      </c>
      <c r="CK8732" s="174">
        <v>691.97879999999998</v>
      </c>
      <c r="CU8732" s="174">
        <v>111361</v>
      </c>
      <c r="CV8732" s="174">
        <v>923</v>
      </c>
      <c r="CW8732" s="174">
        <v>5</v>
      </c>
      <c r="CX8732" s="174">
        <v>691.97879999999998</v>
      </c>
    </row>
    <row r="8733" spans="84:102" x14ac:dyDescent="0.25">
      <c r="CF8733" s="3" t="s">
        <v>3073</v>
      </c>
      <c r="CG8733" s="174">
        <v>147553</v>
      </c>
      <c r="CH8733" s="174">
        <v>2802</v>
      </c>
      <c r="CI8733" s="174">
        <v>5</v>
      </c>
      <c r="CJ8733" s="174">
        <v>691.97140000000002</v>
      </c>
      <c r="CK8733" s="174">
        <v>691.97140000000002</v>
      </c>
      <c r="CU8733" s="174">
        <v>147553</v>
      </c>
      <c r="CV8733" s="174">
        <v>2802</v>
      </c>
      <c r="CW8733" s="174">
        <v>5</v>
      </c>
      <c r="CX8733" s="174">
        <v>691.97140000000002</v>
      </c>
    </row>
    <row r="8734" spans="84:102" x14ac:dyDescent="0.25">
      <c r="CF8734" s="3" t="s">
        <v>3073</v>
      </c>
      <c r="CG8734" s="174">
        <v>1391</v>
      </c>
      <c r="CH8734" s="174">
        <v>111032</v>
      </c>
      <c r="CI8734" s="174">
        <v>5</v>
      </c>
      <c r="CJ8734" s="174">
        <v>691.90329999999994</v>
      </c>
      <c r="CK8734" s="174">
        <v>691.90329999999994</v>
      </c>
      <c r="CU8734" s="174">
        <v>1391</v>
      </c>
      <c r="CV8734" s="174">
        <v>111032</v>
      </c>
      <c r="CW8734" s="174">
        <v>5</v>
      </c>
      <c r="CX8734" s="174">
        <v>691.90329999999994</v>
      </c>
    </row>
    <row r="8735" spans="84:102" x14ac:dyDescent="0.25">
      <c r="CF8735" s="3" t="s">
        <v>3073</v>
      </c>
      <c r="CG8735" s="174">
        <v>150059</v>
      </c>
      <c r="CH8735" s="174">
        <v>2866</v>
      </c>
      <c r="CI8735" s="174">
        <v>5</v>
      </c>
      <c r="CJ8735" s="174">
        <v>691.87379999999996</v>
      </c>
      <c r="CK8735" s="174">
        <v>691.87379999999996</v>
      </c>
      <c r="CU8735" s="174">
        <v>150059</v>
      </c>
      <c r="CV8735" s="174">
        <v>2866</v>
      </c>
      <c r="CW8735" s="174">
        <v>5</v>
      </c>
      <c r="CX8735" s="174">
        <v>691.87379999999996</v>
      </c>
    </row>
    <row r="8736" spans="84:102" x14ac:dyDescent="0.25">
      <c r="CF8736" s="3" t="s">
        <v>3073</v>
      </c>
      <c r="CG8736" s="174">
        <v>111847</v>
      </c>
      <c r="CH8736" s="174">
        <v>920</v>
      </c>
      <c r="CI8736" s="174">
        <v>5</v>
      </c>
      <c r="CJ8736" s="174">
        <v>691.79759999999999</v>
      </c>
      <c r="CK8736" s="174">
        <v>691.79759999999999</v>
      </c>
      <c r="CU8736" s="174">
        <v>111847</v>
      </c>
      <c r="CV8736" s="174">
        <v>920</v>
      </c>
      <c r="CW8736" s="174">
        <v>5</v>
      </c>
      <c r="CX8736" s="174">
        <v>691.79759999999999</v>
      </c>
    </row>
    <row r="8737" spans="84:102" x14ac:dyDescent="0.25">
      <c r="CF8737" s="3" t="s">
        <v>3073</v>
      </c>
      <c r="CG8737" s="174">
        <v>180157</v>
      </c>
      <c r="CH8737" s="174">
        <v>3443</v>
      </c>
      <c r="CI8737" s="174">
        <v>5</v>
      </c>
      <c r="CJ8737" s="174">
        <v>691.76760000000002</v>
      </c>
      <c r="CK8737" s="174">
        <v>691.76760000000002</v>
      </c>
      <c r="CU8737" s="174">
        <v>180157</v>
      </c>
      <c r="CV8737" s="174">
        <v>3443</v>
      </c>
      <c r="CW8737" s="174">
        <v>5</v>
      </c>
      <c r="CX8737" s="174">
        <v>691.76760000000002</v>
      </c>
    </row>
    <row r="8738" spans="84:102" x14ac:dyDescent="0.25">
      <c r="CF8738" s="3" t="s">
        <v>3073</v>
      </c>
      <c r="CG8738" s="174">
        <v>1550</v>
      </c>
      <c r="CH8738" s="174">
        <v>85035</v>
      </c>
      <c r="CI8738" s="174">
        <v>5</v>
      </c>
      <c r="CJ8738" s="174">
        <v>691.65880000000004</v>
      </c>
      <c r="CK8738" s="174">
        <v>691.65880000000004</v>
      </c>
      <c r="CU8738" s="174">
        <v>1550</v>
      </c>
      <c r="CV8738" s="174">
        <v>85035</v>
      </c>
      <c r="CW8738" s="174">
        <v>5</v>
      </c>
      <c r="CX8738" s="174">
        <v>691.65880000000004</v>
      </c>
    </row>
    <row r="8739" spans="84:102" x14ac:dyDescent="0.25">
      <c r="CF8739" s="3" t="s">
        <v>3073</v>
      </c>
      <c r="CG8739" s="174">
        <v>3033</v>
      </c>
      <c r="CH8739" s="174">
        <v>163881</v>
      </c>
      <c r="CI8739" s="174">
        <v>5</v>
      </c>
      <c r="CJ8739" s="174">
        <v>691.40189999999996</v>
      </c>
      <c r="CK8739" s="174">
        <v>691.40189999999996</v>
      </c>
      <c r="CU8739" s="174">
        <v>3033</v>
      </c>
      <c r="CV8739" s="174">
        <v>163881</v>
      </c>
      <c r="CW8739" s="174">
        <v>5</v>
      </c>
      <c r="CX8739" s="174">
        <v>691.40189999999996</v>
      </c>
    </row>
    <row r="8740" spans="84:102" x14ac:dyDescent="0.25">
      <c r="CF8740" s="3" t="s">
        <v>3073</v>
      </c>
      <c r="CG8740" s="174">
        <v>43043</v>
      </c>
      <c r="CH8740" s="174">
        <v>2532</v>
      </c>
      <c r="CI8740" s="174">
        <v>5</v>
      </c>
      <c r="CJ8740" s="174">
        <v>691.02949999999998</v>
      </c>
      <c r="CK8740" s="174">
        <v>691.02949999999998</v>
      </c>
      <c r="CU8740" s="174">
        <v>43043</v>
      </c>
      <c r="CV8740" s="174">
        <v>2532</v>
      </c>
      <c r="CW8740" s="174">
        <v>5</v>
      </c>
      <c r="CX8740" s="174">
        <v>691.02949999999998</v>
      </c>
    </row>
    <row r="8741" spans="84:102" x14ac:dyDescent="0.25">
      <c r="CF8741" s="3" t="s">
        <v>3073</v>
      </c>
      <c r="CG8741" s="174">
        <v>169112</v>
      </c>
      <c r="CH8741" s="174">
        <v>3305</v>
      </c>
      <c r="CI8741" s="174">
        <v>5</v>
      </c>
      <c r="CJ8741" s="174">
        <v>690.99210000000005</v>
      </c>
      <c r="CK8741" s="174">
        <v>690.99210000000005</v>
      </c>
      <c r="CU8741" s="174">
        <v>169112</v>
      </c>
      <c r="CV8741" s="174">
        <v>3305</v>
      </c>
      <c r="CW8741" s="174">
        <v>5</v>
      </c>
      <c r="CX8741" s="174">
        <v>690.99210000000005</v>
      </c>
    </row>
    <row r="8742" spans="84:102" x14ac:dyDescent="0.25">
      <c r="CF8742" s="3" t="s">
        <v>3073</v>
      </c>
      <c r="CG8742" s="174">
        <v>2447</v>
      </c>
      <c r="CH8742" s="174">
        <v>39345</v>
      </c>
      <c r="CI8742" s="174">
        <v>5</v>
      </c>
      <c r="CJ8742" s="174">
        <v>690.92290000000003</v>
      </c>
      <c r="CK8742" s="174">
        <v>690.92290000000003</v>
      </c>
      <c r="CU8742" s="174">
        <v>2447</v>
      </c>
      <c r="CV8742" s="174">
        <v>39345</v>
      </c>
      <c r="CW8742" s="174">
        <v>5</v>
      </c>
      <c r="CX8742" s="174">
        <v>690.92290000000003</v>
      </c>
    </row>
    <row r="8743" spans="84:102" x14ac:dyDescent="0.25">
      <c r="CF8743" s="3" t="s">
        <v>3073</v>
      </c>
      <c r="CG8743" s="174">
        <v>45124</v>
      </c>
      <c r="CH8743" s="174">
        <v>2639</v>
      </c>
      <c r="CI8743" s="174">
        <v>5</v>
      </c>
      <c r="CJ8743" s="174">
        <v>690.87630000000001</v>
      </c>
      <c r="CK8743" s="174">
        <v>690.87630000000001</v>
      </c>
      <c r="CU8743" s="174">
        <v>45124</v>
      </c>
      <c r="CV8743" s="174">
        <v>2639</v>
      </c>
      <c r="CW8743" s="174">
        <v>5</v>
      </c>
      <c r="CX8743" s="174">
        <v>690.87630000000001</v>
      </c>
    </row>
    <row r="8744" spans="84:102" x14ac:dyDescent="0.25">
      <c r="CF8744" s="3" t="s">
        <v>3073</v>
      </c>
      <c r="CG8744" s="174">
        <v>2187</v>
      </c>
      <c r="CH8744" s="174">
        <v>16424</v>
      </c>
      <c r="CI8744" s="174">
        <v>5</v>
      </c>
      <c r="CJ8744" s="174">
        <v>690.87099999999998</v>
      </c>
      <c r="CK8744" s="174">
        <v>690.87099999999998</v>
      </c>
      <c r="CU8744" s="174">
        <v>2187</v>
      </c>
      <c r="CV8744" s="174">
        <v>16424</v>
      </c>
      <c r="CW8744" s="174">
        <v>5</v>
      </c>
      <c r="CX8744" s="174">
        <v>690.87099999999998</v>
      </c>
    </row>
    <row r="8745" spans="84:102" x14ac:dyDescent="0.25">
      <c r="CF8745" s="3" t="s">
        <v>3073</v>
      </c>
      <c r="CG8745" s="174">
        <v>703</v>
      </c>
      <c r="CH8745" s="174">
        <v>95065</v>
      </c>
      <c r="CI8745" s="174">
        <v>5</v>
      </c>
      <c r="CJ8745" s="174">
        <v>690.83749999999998</v>
      </c>
      <c r="CK8745" s="174">
        <v>690.83749999999998</v>
      </c>
      <c r="CU8745" s="174">
        <v>703</v>
      </c>
      <c r="CV8745" s="174">
        <v>95065</v>
      </c>
      <c r="CW8745" s="174">
        <v>5</v>
      </c>
      <c r="CX8745" s="174">
        <v>690.83749999999998</v>
      </c>
    </row>
    <row r="8746" spans="84:102" x14ac:dyDescent="0.25">
      <c r="CF8746" s="3" t="s">
        <v>3073</v>
      </c>
      <c r="CG8746" s="174">
        <v>111794</v>
      </c>
      <c r="CH8746" s="174">
        <v>1353</v>
      </c>
      <c r="CI8746" s="174">
        <v>5</v>
      </c>
      <c r="CJ8746" s="174">
        <v>690.72649999999999</v>
      </c>
      <c r="CK8746" s="174">
        <v>690.72649999999999</v>
      </c>
      <c r="CU8746" s="174">
        <v>111794</v>
      </c>
      <c r="CV8746" s="174">
        <v>1353</v>
      </c>
      <c r="CW8746" s="174">
        <v>5</v>
      </c>
      <c r="CX8746" s="174">
        <v>690.72649999999999</v>
      </c>
    </row>
    <row r="8747" spans="84:102" x14ac:dyDescent="0.25">
      <c r="CF8747" s="3" t="s">
        <v>3073</v>
      </c>
      <c r="CG8747" s="174">
        <v>101885</v>
      </c>
      <c r="CH8747" s="174">
        <v>812</v>
      </c>
      <c r="CI8747" s="174">
        <v>5</v>
      </c>
      <c r="CJ8747" s="174">
        <v>690.58820000000003</v>
      </c>
      <c r="CK8747" s="174">
        <v>690.58820000000003</v>
      </c>
      <c r="CU8747" s="174">
        <v>101885</v>
      </c>
      <c r="CV8747" s="174">
        <v>812</v>
      </c>
      <c r="CW8747" s="174">
        <v>5</v>
      </c>
      <c r="CX8747" s="174">
        <v>690.58820000000003</v>
      </c>
    </row>
    <row r="8748" spans="84:102" x14ac:dyDescent="0.25">
      <c r="CF8748" s="3" t="s">
        <v>3073</v>
      </c>
      <c r="CG8748" s="174">
        <v>150383</v>
      </c>
      <c r="CH8748" s="174">
        <v>3146</v>
      </c>
      <c r="CI8748" s="174">
        <v>5</v>
      </c>
      <c r="CJ8748" s="174">
        <v>690.39200000000005</v>
      </c>
      <c r="CK8748" s="174">
        <v>690.39200000000005</v>
      </c>
      <c r="CU8748" s="174">
        <v>150383</v>
      </c>
      <c r="CV8748" s="174">
        <v>3146</v>
      </c>
      <c r="CW8748" s="174">
        <v>5</v>
      </c>
      <c r="CX8748" s="174">
        <v>690.39200000000005</v>
      </c>
    </row>
    <row r="8749" spans="84:102" x14ac:dyDescent="0.25">
      <c r="CF8749" s="3" t="s">
        <v>3073</v>
      </c>
      <c r="CG8749" s="174">
        <v>1748</v>
      </c>
      <c r="CH8749" s="174">
        <v>59375</v>
      </c>
      <c r="CI8749" s="174">
        <v>5</v>
      </c>
      <c r="CJ8749" s="174">
        <v>690.21709999999996</v>
      </c>
      <c r="CK8749" s="174">
        <v>690.21709999999996</v>
      </c>
      <c r="CU8749" s="174">
        <v>1748</v>
      </c>
      <c r="CV8749" s="174">
        <v>59375</v>
      </c>
      <c r="CW8749" s="174">
        <v>5</v>
      </c>
      <c r="CX8749" s="174">
        <v>690.21709999999996</v>
      </c>
    </row>
    <row r="8750" spans="84:102" x14ac:dyDescent="0.25">
      <c r="CF8750" s="3" t="s">
        <v>3073</v>
      </c>
      <c r="CG8750" s="174">
        <v>18502</v>
      </c>
      <c r="CH8750" s="174">
        <v>2227</v>
      </c>
      <c r="CI8750" s="174">
        <v>5</v>
      </c>
      <c r="CJ8750" s="174">
        <v>690.03809999999999</v>
      </c>
      <c r="CK8750" s="174">
        <v>690.03809999999999</v>
      </c>
      <c r="CU8750" s="174">
        <v>18502</v>
      </c>
      <c r="CV8750" s="174">
        <v>2227</v>
      </c>
      <c r="CW8750" s="174">
        <v>5</v>
      </c>
      <c r="CX8750" s="174">
        <v>690.03809999999999</v>
      </c>
    </row>
    <row r="8751" spans="84:102" x14ac:dyDescent="0.25">
      <c r="CF8751" s="3" t="s">
        <v>3073</v>
      </c>
      <c r="CG8751" s="174">
        <v>1688</v>
      </c>
      <c r="CH8751" s="174">
        <v>67714</v>
      </c>
      <c r="CI8751" s="174">
        <v>5</v>
      </c>
      <c r="CJ8751" s="174">
        <v>689.90679999999998</v>
      </c>
      <c r="CK8751" s="174">
        <v>689.90679999999998</v>
      </c>
      <c r="CU8751" s="174">
        <v>1688</v>
      </c>
      <c r="CV8751" s="174">
        <v>67714</v>
      </c>
      <c r="CW8751" s="174">
        <v>5</v>
      </c>
      <c r="CX8751" s="174">
        <v>689.90679999999998</v>
      </c>
    </row>
    <row r="8752" spans="84:102" x14ac:dyDescent="0.25">
      <c r="CF8752" s="3" t="s">
        <v>3073</v>
      </c>
      <c r="CG8752" s="174">
        <v>3243</v>
      </c>
      <c r="CH8752" s="174">
        <v>159369</v>
      </c>
      <c r="CI8752" s="174">
        <v>5</v>
      </c>
      <c r="CJ8752" s="174">
        <v>689.89949999999999</v>
      </c>
      <c r="CK8752" s="174">
        <v>689.89949999999999</v>
      </c>
      <c r="CU8752" s="174">
        <v>3243</v>
      </c>
      <c r="CV8752" s="174">
        <v>159369</v>
      </c>
      <c r="CW8752" s="174">
        <v>5</v>
      </c>
      <c r="CX8752" s="174">
        <v>689.89949999999999</v>
      </c>
    </row>
    <row r="8753" spans="84:102" x14ac:dyDescent="0.25">
      <c r="CF8753" s="3" t="s">
        <v>3073</v>
      </c>
      <c r="CG8753" s="174">
        <v>1443</v>
      </c>
      <c r="CH8753" s="174">
        <v>100794</v>
      </c>
      <c r="CI8753" s="174">
        <v>5</v>
      </c>
      <c r="CJ8753" s="174">
        <v>689.77110000000005</v>
      </c>
      <c r="CK8753" s="174">
        <v>689.77110000000005</v>
      </c>
      <c r="CU8753" s="174">
        <v>1443</v>
      </c>
      <c r="CV8753" s="174">
        <v>100794</v>
      </c>
      <c r="CW8753" s="174">
        <v>5</v>
      </c>
      <c r="CX8753" s="174">
        <v>689.77110000000005</v>
      </c>
    </row>
    <row r="8754" spans="84:102" x14ac:dyDescent="0.25">
      <c r="CF8754" s="3" t="s">
        <v>3073</v>
      </c>
      <c r="CG8754" s="174">
        <v>171204</v>
      </c>
      <c r="CH8754" s="174">
        <v>3389</v>
      </c>
      <c r="CI8754" s="174">
        <v>5</v>
      </c>
      <c r="CJ8754" s="174">
        <v>689.68870000000004</v>
      </c>
      <c r="CK8754" s="174">
        <v>689.68870000000004</v>
      </c>
      <c r="CU8754" s="174">
        <v>171204</v>
      </c>
      <c r="CV8754" s="174">
        <v>3389</v>
      </c>
      <c r="CW8754" s="174">
        <v>5</v>
      </c>
      <c r="CX8754" s="174">
        <v>689.68870000000004</v>
      </c>
    </row>
    <row r="8755" spans="84:102" x14ac:dyDescent="0.25">
      <c r="CF8755" s="3" t="s">
        <v>3073</v>
      </c>
      <c r="CG8755" s="174">
        <v>85592</v>
      </c>
      <c r="CH8755" s="174">
        <v>577</v>
      </c>
      <c r="CI8755" s="174">
        <v>5</v>
      </c>
      <c r="CJ8755" s="174">
        <v>689.26829999999995</v>
      </c>
      <c r="CK8755" s="174">
        <v>689.26829999999995</v>
      </c>
      <c r="CU8755" s="174">
        <v>85592</v>
      </c>
      <c r="CV8755" s="174">
        <v>577</v>
      </c>
      <c r="CW8755" s="174">
        <v>5</v>
      </c>
      <c r="CX8755" s="174">
        <v>689.26829999999995</v>
      </c>
    </row>
    <row r="8756" spans="84:102" x14ac:dyDescent="0.25">
      <c r="CF8756" s="3" t="s">
        <v>3073</v>
      </c>
      <c r="CG8756" s="174">
        <v>668</v>
      </c>
      <c r="CH8756" s="174">
        <v>92066</v>
      </c>
      <c r="CI8756" s="174">
        <v>5</v>
      </c>
      <c r="CJ8756" s="174">
        <v>688.95010000000002</v>
      </c>
      <c r="CK8756" s="174">
        <v>688.95010000000002</v>
      </c>
      <c r="CU8756" s="174">
        <v>668</v>
      </c>
      <c r="CV8756" s="174">
        <v>92066</v>
      </c>
      <c r="CW8756" s="174">
        <v>5</v>
      </c>
      <c r="CX8756" s="174">
        <v>688.95010000000002</v>
      </c>
    </row>
    <row r="8757" spans="84:102" x14ac:dyDescent="0.25">
      <c r="CF8757" s="3" t="s">
        <v>3073</v>
      </c>
      <c r="CG8757" s="174">
        <v>267</v>
      </c>
      <c r="CH8757" s="174">
        <v>72235</v>
      </c>
      <c r="CI8757" s="174">
        <v>5</v>
      </c>
      <c r="CJ8757" s="174">
        <v>688.91110000000003</v>
      </c>
      <c r="CK8757" s="174">
        <v>688.91110000000003</v>
      </c>
      <c r="CU8757" s="174">
        <v>267</v>
      </c>
      <c r="CV8757" s="174">
        <v>72235</v>
      </c>
      <c r="CW8757" s="174">
        <v>5</v>
      </c>
      <c r="CX8757" s="174">
        <v>688.91110000000003</v>
      </c>
    </row>
    <row r="8758" spans="84:102" x14ac:dyDescent="0.25">
      <c r="CF8758" s="3" t="s">
        <v>3073</v>
      </c>
      <c r="CG8758" s="174">
        <v>80365</v>
      </c>
      <c r="CH8758" s="174">
        <v>3552</v>
      </c>
      <c r="CI8758" s="174">
        <v>5</v>
      </c>
      <c r="CJ8758" s="174">
        <v>688.77620000000002</v>
      </c>
      <c r="CK8758" s="174">
        <v>688.77620000000002</v>
      </c>
      <c r="CU8758" s="174">
        <v>80365</v>
      </c>
      <c r="CV8758" s="174">
        <v>3552</v>
      </c>
      <c r="CW8758" s="174">
        <v>5</v>
      </c>
      <c r="CX8758" s="174">
        <v>688.77620000000002</v>
      </c>
    </row>
    <row r="8759" spans="84:102" x14ac:dyDescent="0.25">
      <c r="CF8759" s="3" t="s">
        <v>3073</v>
      </c>
      <c r="CG8759" s="174">
        <v>68</v>
      </c>
      <c r="CH8759" s="174">
        <v>65062</v>
      </c>
      <c r="CI8759" s="174">
        <v>5</v>
      </c>
      <c r="CJ8759" s="174">
        <v>688.46640000000002</v>
      </c>
      <c r="CK8759" s="174">
        <v>688.46640000000002</v>
      </c>
      <c r="CU8759" s="174">
        <v>68</v>
      </c>
      <c r="CV8759" s="174">
        <v>65062</v>
      </c>
      <c r="CW8759" s="174">
        <v>5</v>
      </c>
      <c r="CX8759" s="174">
        <v>688.46640000000002</v>
      </c>
    </row>
    <row r="8760" spans="84:102" x14ac:dyDescent="0.25">
      <c r="CF8760" s="3" t="s">
        <v>3073</v>
      </c>
      <c r="CG8760" s="174">
        <v>1814</v>
      </c>
      <c r="CH8760" s="174">
        <v>51428</v>
      </c>
      <c r="CI8760" s="174">
        <v>5</v>
      </c>
      <c r="CJ8760" s="174">
        <v>688.40930000000003</v>
      </c>
      <c r="CK8760" s="174">
        <v>688.40930000000003</v>
      </c>
      <c r="CU8760" s="174">
        <v>1814</v>
      </c>
      <c r="CV8760" s="174">
        <v>51428</v>
      </c>
      <c r="CW8760" s="174">
        <v>5</v>
      </c>
      <c r="CX8760" s="174">
        <v>688.40930000000003</v>
      </c>
    </row>
    <row r="8761" spans="84:102" x14ac:dyDescent="0.25">
      <c r="CF8761" s="3" t="s">
        <v>3073</v>
      </c>
      <c r="CG8761" s="174">
        <v>65775</v>
      </c>
      <c r="CH8761" s="174">
        <v>98</v>
      </c>
      <c r="CI8761" s="174">
        <v>5</v>
      </c>
      <c r="CJ8761" s="174">
        <v>688.31669999999997</v>
      </c>
      <c r="CK8761" s="174">
        <v>688.31669999999997</v>
      </c>
      <c r="CU8761" s="174">
        <v>65775</v>
      </c>
      <c r="CV8761" s="174">
        <v>98</v>
      </c>
      <c r="CW8761" s="174">
        <v>5</v>
      </c>
      <c r="CX8761" s="174">
        <v>688.31669999999997</v>
      </c>
    </row>
    <row r="8762" spans="84:102" x14ac:dyDescent="0.25">
      <c r="CF8762" s="3" t="s">
        <v>3073</v>
      </c>
      <c r="CG8762" s="174">
        <v>41</v>
      </c>
      <c r="CH8762" s="174">
        <v>63251</v>
      </c>
      <c r="CI8762" s="174">
        <v>5</v>
      </c>
      <c r="CJ8762" s="174">
        <v>688.29089999999997</v>
      </c>
      <c r="CK8762" s="174">
        <v>688.29089999999997</v>
      </c>
      <c r="CU8762" s="174">
        <v>41</v>
      </c>
      <c r="CV8762" s="174">
        <v>63251</v>
      </c>
      <c r="CW8762" s="174">
        <v>5</v>
      </c>
      <c r="CX8762" s="174">
        <v>688.29089999999997</v>
      </c>
    </row>
    <row r="8763" spans="84:102" x14ac:dyDescent="0.25">
      <c r="CF8763" s="3" t="s">
        <v>3073</v>
      </c>
      <c r="CG8763" s="174">
        <v>2643</v>
      </c>
      <c r="CH8763" s="174">
        <v>47522</v>
      </c>
      <c r="CI8763" s="174">
        <v>5</v>
      </c>
      <c r="CJ8763" s="174">
        <v>688.2319</v>
      </c>
      <c r="CK8763" s="174">
        <v>688.2319</v>
      </c>
      <c r="CU8763" s="174">
        <v>2643</v>
      </c>
      <c r="CV8763" s="174">
        <v>47522</v>
      </c>
      <c r="CW8763" s="174">
        <v>5</v>
      </c>
      <c r="CX8763" s="174">
        <v>688.2319</v>
      </c>
    </row>
    <row r="8764" spans="84:102" x14ac:dyDescent="0.25">
      <c r="CF8764" s="3" t="s">
        <v>3073</v>
      </c>
      <c r="CG8764" s="174">
        <v>66448</v>
      </c>
      <c r="CH8764" s="174">
        <v>127</v>
      </c>
      <c r="CI8764" s="174">
        <v>5</v>
      </c>
      <c r="CJ8764" s="174">
        <v>687.57690000000002</v>
      </c>
      <c r="CK8764" s="174">
        <v>687.57690000000002</v>
      </c>
      <c r="CU8764" s="174">
        <v>66448</v>
      </c>
      <c r="CV8764" s="174">
        <v>127</v>
      </c>
      <c r="CW8764" s="174">
        <v>5</v>
      </c>
      <c r="CX8764" s="174">
        <v>687.57690000000002</v>
      </c>
    </row>
    <row r="8765" spans="84:102" x14ac:dyDescent="0.25">
      <c r="CF8765" s="3" t="s">
        <v>3073</v>
      </c>
      <c r="CG8765" s="174">
        <v>904</v>
      </c>
      <c r="CH8765" s="174">
        <v>111047</v>
      </c>
      <c r="CI8765" s="174">
        <v>5</v>
      </c>
      <c r="CJ8765" s="174">
        <v>687.45749999999998</v>
      </c>
      <c r="CK8765" s="174">
        <v>687.45749999999998</v>
      </c>
      <c r="CU8765" s="174">
        <v>904</v>
      </c>
      <c r="CV8765" s="174">
        <v>111047</v>
      </c>
      <c r="CW8765" s="174">
        <v>5</v>
      </c>
      <c r="CX8765" s="174">
        <v>687.45749999999998</v>
      </c>
    </row>
    <row r="8766" spans="84:102" x14ac:dyDescent="0.25">
      <c r="CF8766" s="3" t="s">
        <v>3073</v>
      </c>
      <c r="CG8766" s="174">
        <v>2139</v>
      </c>
      <c r="CH8766" s="174">
        <v>10812</v>
      </c>
      <c r="CI8766" s="174">
        <v>5</v>
      </c>
      <c r="CJ8766" s="174">
        <v>687.43409999999994</v>
      </c>
      <c r="CK8766" s="174">
        <v>687.43409999999994</v>
      </c>
      <c r="CU8766" s="174">
        <v>2139</v>
      </c>
      <c r="CV8766" s="174">
        <v>10812</v>
      </c>
      <c r="CW8766" s="174">
        <v>5</v>
      </c>
      <c r="CX8766" s="174">
        <v>687.43409999999994</v>
      </c>
    </row>
    <row r="8767" spans="84:102" x14ac:dyDescent="0.25">
      <c r="CF8767" s="3" t="s">
        <v>3073</v>
      </c>
      <c r="CG8767" s="174">
        <v>52899</v>
      </c>
      <c r="CH8767" s="174">
        <v>1805</v>
      </c>
      <c r="CI8767" s="174">
        <v>5</v>
      </c>
      <c r="CJ8767" s="174">
        <v>687.21910000000003</v>
      </c>
      <c r="CK8767" s="174">
        <v>687.21910000000003</v>
      </c>
      <c r="CU8767" s="174">
        <v>52899</v>
      </c>
      <c r="CV8767" s="174">
        <v>1805</v>
      </c>
      <c r="CW8767" s="174">
        <v>5</v>
      </c>
      <c r="CX8767" s="174">
        <v>687.21910000000003</v>
      </c>
    </row>
    <row r="8768" spans="84:102" x14ac:dyDescent="0.25">
      <c r="CF8768" s="3" t="s">
        <v>3073</v>
      </c>
      <c r="CG8768" s="174">
        <v>61055</v>
      </c>
      <c r="CH8768" s="174">
        <v>26</v>
      </c>
      <c r="CI8768" s="174">
        <v>5</v>
      </c>
      <c r="CJ8768" s="174">
        <v>686.98710000000005</v>
      </c>
      <c r="CK8768" s="174">
        <v>686.98710000000005</v>
      </c>
      <c r="CU8768" s="174">
        <v>61055</v>
      </c>
      <c r="CV8768" s="174">
        <v>26</v>
      </c>
      <c r="CW8768" s="174">
        <v>5</v>
      </c>
      <c r="CX8768" s="174">
        <v>686.98710000000005</v>
      </c>
    </row>
    <row r="8769" spans="84:102" x14ac:dyDescent="0.25">
      <c r="CF8769" s="3" t="s">
        <v>3073</v>
      </c>
      <c r="CG8769" s="174">
        <v>107280</v>
      </c>
      <c r="CH8769" s="174">
        <v>879</v>
      </c>
      <c r="CI8769" s="174">
        <v>5</v>
      </c>
      <c r="CJ8769" s="174">
        <v>686.6422</v>
      </c>
      <c r="CK8769" s="174">
        <v>686.6422</v>
      </c>
      <c r="CU8769" s="174">
        <v>107280</v>
      </c>
      <c r="CV8769" s="174">
        <v>879</v>
      </c>
      <c r="CW8769" s="174">
        <v>5</v>
      </c>
      <c r="CX8769" s="174">
        <v>686.6422</v>
      </c>
    </row>
    <row r="8770" spans="84:102" x14ac:dyDescent="0.25">
      <c r="CF8770" s="3" t="s">
        <v>3073</v>
      </c>
      <c r="CG8770" s="174">
        <v>139</v>
      </c>
      <c r="CH8770" s="174">
        <v>66640</v>
      </c>
      <c r="CI8770" s="174">
        <v>5</v>
      </c>
      <c r="CJ8770" s="174">
        <v>686.63499999999999</v>
      </c>
      <c r="CK8770" s="174">
        <v>686.63499999999999</v>
      </c>
      <c r="CU8770" s="174">
        <v>139</v>
      </c>
      <c r="CV8770" s="174">
        <v>66640</v>
      </c>
      <c r="CW8770" s="174">
        <v>5</v>
      </c>
      <c r="CX8770" s="174">
        <v>686.63499999999999</v>
      </c>
    </row>
    <row r="8771" spans="84:102" x14ac:dyDescent="0.25">
      <c r="CF8771" s="3" t="s">
        <v>3073</v>
      </c>
      <c r="CG8771" s="174">
        <v>2848</v>
      </c>
      <c r="CH8771" s="174">
        <v>148651</v>
      </c>
      <c r="CI8771" s="174">
        <v>5</v>
      </c>
      <c r="CJ8771" s="174">
        <v>686.40170000000001</v>
      </c>
      <c r="CK8771" s="174">
        <v>686.40170000000001</v>
      </c>
      <c r="CU8771" s="174">
        <v>2848</v>
      </c>
      <c r="CV8771" s="174">
        <v>148651</v>
      </c>
      <c r="CW8771" s="174">
        <v>5</v>
      </c>
      <c r="CX8771" s="174">
        <v>686.40170000000001</v>
      </c>
    </row>
    <row r="8772" spans="84:102" x14ac:dyDescent="0.25">
      <c r="CF8772" s="3" t="s">
        <v>3073</v>
      </c>
      <c r="CG8772" s="174">
        <v>3636</v>
      </c>
      <c r="CH8772" s="174">
        <v>95388</v>
      </c>
      <c r="CI8772" s="174">
        <v>5</v>
      </c>
      <c r="CJ8772" s="174">
        <v>686.28440000000001</v>
      </c>
      <c r="CK8772" s="174">
        <v>686.28440000000001</v>
      </c>
      <c r="CU8772" s="174">
        <v>3636</v>
      </c>
      <c r="CV8772" s="174">
        <v>95388</v>
      </c>
      <c r="CW8772" s="174">
        <v>5</v>
      </c>
      <c r="CX8772" s="174">
        <v>686.28440000000001</v>
      </c>
    </row>
    <row r="8773" spans="84:102" x14ac:dyDescent="0.25">
      <c r="CF8773" s="3" t="s">
        <v>3073</v>
      </c>
      <c r="CG8773" s="174">
        <v>3699</v>
      </c>
      <c r="CH8773" s="174">
        <v>87136</v>
      </c>
      <c r="CI8773" s="174">
        <v>5</v>
      </c>
      <c r="CJ8773" s="174">
        <v>686.26779999999997</v>
      </c>
      <c r="CK8773" s="174">
        <v>686.26779999999997</v>
      </c>
      <c r="CU8773" s="174">
        <v>3699</v>
      </c>
      <c r="CV8773" s="174">
        <v>87136</v>
      </c>
      <c r="CW8773" s="174">
        <v>5</v>
      </c>
      <c r="CX8773" s="174">
        <v>686.26779999999997</v>
      </c>
    </row>
    <row r="8774" spans="84:102" x14ac:dyDescent="0.25">
      <c r="CF8774" s="3" t="s">
        <v>3073</v>
      </c>
      <c r="CG8774" s="174">
        <v>2340</v>
      </c>
      <c r="CH8774" s="174">
        <v>24247</v>
      </c>
      <c r="CI8774" s="174">
        <v>5</v>
      </c>
      <c r="CJ8774" s="174">
        <v>686.08460000000002</v>
      </c>
      <c r="CK8774" s="174">
        <v>686.08460000000002</v>
      </c>
      <c r="CU8774" s="174">
        <v>2340</v>
      </c>
      <c r="CV8774" s="174">
        <v>24247</v>
      </c>
      <c r="CW8774" s="174">
        <v>5</v>
      </c>
      <c r="CX8774" s="174">
        <v>686.08460000000002</v>
      </c>
    </row>
    <row r="8775" spans="84:102" x14ac:dyDescent="0.25">
      <c r="CF8775" s="3" t="s">
        <v>3073</v>
      </c>
      <c r="CG8775" s="174">
        <v>146730</v>
      </c>
      <c r="CH8775" s="174">
        <v>2787</v>
      </c>
      <c r="CI8775" s="174">
        <v>5</v>
      </c>
      <c r="CJ8775" s="174">
        <v>686.08150000000001</v>
      </c>
      <c r="CK8775" s="174">
        <v>686.08150000000001</v>
      </c>
      <c r="CU8775" s="174">
        <v>146730</v>
      </c>
      <c r="CV8775" s="174">
        <v>2787</v>
      </c>
      <c r="CW8775" s="174">
        <v>5</v>
      </c>
      <c r="CX8775" s="174">
        <v>686.08150000000001</v>
      </c>
    </row>
    <row r="8776" spans="84:102" x14ac:dyDescent="0.25">
      <c r="CF8776" s="3" t="s">
        <v>3073</v>
      </c>
      <c r="CG8776" s="174">
        <v>520</v>
      </c>
      <c r="CH8776" s="174">
        <v>85985</v>
      </c>
      <c r="CI8776" s="174">
        <v>5</v>
      </c>
      <c r="CJ8776" s="174">
        <v>686.05119999999999</v>
      </c>
      <c r="CK8776" s="174">
        <v>686.05119999999999</v>
      </c>
      <c r="CU8776" s="174">
        <v>520</v>
      </c>
      <c r="CV8776" s="174">
        <v>85985</v>
      </c>
      <c r="CW8776" s="174">
        <v>5</v>
      </c>
      <c r="CX8776" s="174">
        <v>686.05119999999999</v>
      </c>
    </row>
    <row r="8777" spans="84:102" x14ac:dyDescent="0.25">
      <c r="CF8777" s="3" t="s">
        <v>3073</v>
      </c>
      <c r="CG8777" s="174">
        <v>778</v>
      </c>
      <c r="CH8777" s="174">
        <v>100481</v>
      </c>
      <c r="CI8777" s="174">
        <v>5</v>
      </c>
      <c r="CJ8777" s="174">
        <v>685.99810000000002</v>
      </c>
      <c r="CK8777" s="174">
        <v>685.99810000000002</v>
      </c>
      <c r="CU8777" s="174">
        <v>778</v>
      </c>
      <c r="CV8777" s="174">
        <v>100481</v>
      </c>
      <c r="CW8777" s="174">
        <v>5</v>
      </c>
      <c r="CX8777" s="174">
        <v>685.99810000000002</v>
      </c>
    </row>
    <row r="8778" spans="84:102" x14ac:dyDescent="0.25">
      <c r="CF8778" s="3" t="s">
        <v>3073</v>
      </c>
      <c r="CG8778" s="174">
        <v>150638</v>
      </c>
      <c r="CH8778" s="174">
        <v>3106</v>
      </c>
      <c r="CI8778" s="174">
        <v>5</v>
      </c>
      <c r="CJ8778" s="174">
        <v>685.7</v>
      </c>
      <c r="CK8778" s="174">
        <v>685.7</v>
      </c>
      <c r="CU8778" s="174">
        <v>150638</v>
      </c>
      <c r="CV8778" s="174">
        <v>3106</v>
      </c>
      <c r="CW8778" s="174">
        <v>5</v>
      </c>
      <c r="CX8778" s="174">
        <v>685.7</v>
      </c>
    </row>
    <row r="8779" spans="84:102" x14ac:dyDescent="0.25">
      <c r="CF8779" s="3" t="s">
        <v>3073</v>
      </c>
      <c r="CG8779" s="174">
        <v>2697</v>
      </c>
      <c r="CH8779" s="174">
        <v>123633</v>
      </c>
      <c r="CI8779" s="174">
        <v>5</v>
      </c>
      <c r="CJ8779" s="174">
        <v>685.68539999999996</v>
      </c>
      <c r="CK8779" s="174">
        <v>685.68539999999996</v>
      </c>
      <c r="CU8779" s="174">
        <v>2697</v>
      </c>
      <c r="CV8779" s="174">
        <v>123633</v>
      </c>
      <c r="CW8779" s="174">
        <v>5</v>
      </c>
      <c r="CX8779" s="174">
        <v>685.68539999999996</v>
      </c>
    </row>
    <row r="8780" spans="84:102" x14ac:dyDescent="0.25">
      <c r="CF8780" s="3" t="s">
        <v>3073</v>
      </c>
      <c r="CG8780" s="174">
        <v>923</v>
      </c>
      <c r="CH8780" s="174">
        <v>111361</v>
      </c>
      <c r="CI8780" s="174">
        <v>5</v>
      </c>
      <c r="CJ8780" s="174">
        <v>685.67909999999995</v>
      </c>
      <c r="CK8780" s="174">
        <v>685.67909999999995</v>
      </c>
      <c r="CU8780" s="174">
        <v>923</v>
      </c>
      <c r="CV8780" s="174">
        <v>111361</v>
      </c>
      <c r="CW8780" s="174">
        <v>5</v>
      </c>
      <c r="CX8780" s="174">
        <v>685.67909999999995</v>
      </c>
    </row>
    <row r="8781" spans="84:102" x14ac:dyDescent="0.25">
      <c r="CF8781" s="3" t="s">
        <v>3073</v>
      </c>
      <c r="CG8781" s="174">
        <v>1590</v>
      </c>
      <c r="CH8781" s="174">
        <v>82061</v>
      </c>
      <c r="CI8781" s="174">
        <v>5</v>
      </c>
      <c r="CJ8781" s="174">
        <v>685.56410000000005</v>
      </c>
      <c r="CK8781" s="174">
        <v>685.56410000000005</v>
      </c>
      <c r="CU8781" s="174">
        <v>1590</v>
      </c>
      <c r="CV8781" s="174">
        <v>82061</v>
      </c>
      <c r="CW8781" s="174">
        <v>5</v>
      </c>
      <c r="CX8781" s="174">
        <v>685.56410000000005</v>
      </c>
    </row>
    <row r="8782" spans="84:102" x14ac:dyDescent="0.25">
      <c r="CF8782" s="3" t="s">
        <v>3073</v>
      </c>
      <c r="CG8782" s="174">
        <v>133616</v>
      </c>
      <c r="CH8782" s="174">
        <v>1208</v>
      </c>
      <c r="CI8782" s="174">
        <v>5</v>
      </c>
      <c r="CJ8782" s="174">
        <v>685.36630000000002</v>
      </c>
      <c r="CK8782" s="174">
        <v>685.36630000000002</v>
      </c>
      <c r="CU8782" s="174">
        <v>133616</v>
      </c>
      <c r="CV8782" s="174">
        <v>1208</v>
      </c>
      <c r="CW8782" s="174">
        <v>5</v>
      </c>
      <c r="CX8782" s="174">
        <v>685.36630000000002</v>
      </c>
    </row>
    <row r="8783" spans="84:102" x14ac:dyDescent="0.25">
      <c r="CF8783" s="3" t="s">
        <v>3073</v>
      </c>
      <c r="CG8783" s="174">
        <v>894</v>
      </c>
      <c r="CH8783" s="174">
        <v>109460</v>
      </c>
      <c r="CI8783" s="174">
        <v>5</v>
      </c>
      <c r="CJ8783" s="174">
        <v>685.32169999999996</v>
      </c>
      <c r="CK8783" s="174">
        <v>685.32169999999996</v>
      </c>
      <c r="CU8783" s="174">
        <v>894</v>
      </c>
      <c r="CV8783" s="174">
        <v>109460</v>
      </c>
      <c r="CW8783" s="174">
        <v>5</v>
      </c>
      <c r="CX8783" s="174">
        <v>685.32169999999996</v>
      </c>
    </row>
    <row r="8784" spans="84:102" x14ac:dyDescent="0.25">
      <c r="CF8784" s="3" t="s">
        <v>3073</v>
      </c>
      <c r="CG8784" s="174">
        <v>3342</v>
      </c>
      <c r="CH8784" s="174">
        <v>164471</v>
      </c>
      <c r="CI8784" s="174">
        <v>5</v>
      </c>
      <c r="CJ8784" s="174">
        <v>685.27679999999998</v>
      </c>
      <c r="CK8784" s="174">
        <v>685.27679999999998</v>
      </c>
      <c r="CU8784" s="174">
        <v>3342</v>
      </c>
      <c r="CV8784" s="174">
        <v>164471</v>
      </c>
      <c r="CW8784" s="174">
        <v>5</v>
      </c>
      <c r="CX8784" s="174">
        <v>685.27679999999998</v>
      </c>
    </row>
    <row r="8785" spans="84:102" x14ac:dyDescent="0.25">
      <c r="CF8785" s="3" t="s">
        <v>3073</v>
      </c>
      <c r="CG8785" s="174">
        <v>3470</v>
      </c>
      <c r="CH8785" s="174">
        <v>32942</v>
      </c>
      <c r="CI8785" s="174">
        <v>5</v>
      </c>
      <c r="CJ8785" s="174">
        <v>685.23649999999998</v>
      </c>
      <c r="CK8785" s="174">
        <v>685.23649999999998</v>
      </c>
      <c r="CU8785" s="174">
        <v>3470</v>
      </c>
      <c r="CV8785" s="174">
        <v>32942</v>
      </c>
      <c r="CW8785" s="174">
        <v>5</v>
      </c>
      <c r="CX8785" s="174">
        <v>685.23649999999998</v>
      </c>
    </row>
    <row r="8786" spans="84:102" x14ac:dyDescent="0.25">
      <c r="CF8786" s="3" t="s">
        <v>3073</v>
      </c>
      <c r="CG8786" s="174">
        <v>84869</v>
      </c>
      <c r="CH8786" s="174">
        <v>480</v>
      </c>
      <c r="CI8786" s="174">
        <v>5</v>
      </c>
      <c r="CJ8786" s="174">
        <v>685.07479999999998</v>
      </c>
      <c r="CK8786" s="174">
        <v>685.07479999999998</v>
      </c>
      <c r="CU8786" s="174">
        <v>84869</v>
      </c>
      <c r="CV8786" s="174">
        <v>480</v>
      </c>
      <c r="CW8786" s="174">
        <v>5</v>
      </c>
      <c r="CX8786" s="174">
        <v>685.07479999999998</v>
      </c>
    </row>
    <row r="8787" spans="84:102" x14ac:dyDescent="0.25">
      <c r="CF8787" s="3" t="s">
        <v>3073</v>
      </c>
      <c r="CG8787" s="174">
        <v>66318</v>
      </c>
      <c r="CH8787" s="174">
        <v>1700</v>
      </c>
      <c r="CI8787" s="174">
        <v>5</v>
      </c>
      <c r="CJ8787" s="174">
        <v>684.94740000000002</v>
      </c>
      <c r="CK8787" s="174">
        <v>684.94740000000002</v>
      </c>
      <c r="CU8787" s="174">
        <v>66318</v>
      </c>
      <c r="CV8787" s="174">
        <v>1700</v>
      </c>
      <c r="CW8787" s="174">
        <v>5</v>
      </c>
      <c r="CX8787" s="174">
        <v>684.94740000000002</v>
      </c>
    </row>
    <row r="8788" spans="84:102" x14ac:dyDescent="0.25">
      <c r="CF8788" s="3" t="s">
        <v>3073</v>
      </c>
      <c r="CG8788" s="174">
        <v>52971</v>
      </c>
      <c r="CH8788" s="174">
        <v>1844</v>
      </c>
      <c r="CI8788" s="174">
        <v>5</v>
      </c>
      <c r="CJ8788" s="174">
        <v>684.93290000000002</v>
      </c>
      <c r="CK8788" s="174">
        <v>684.93290000000002</v>
      </c>
      <c r="CU8788" s="174">
        <v>52971</v>
      </c>
      <c r="CV8788" s="174">
        <v>1844</v>
      </c>
      <c r="CW8788" s="174">
        <v>5</v>
      </c>
      <c r="CX8788" s="174">
        <v>684.93290000000002</v>
      </c>
    </row>
    <row r="8789" spans="84:102" x14ac:dyDescent="0.25">
      <c r="CF8789" s="3" t="s">
        <v>3073</v>
      </c>
      <c r="CG8789" s="174">
        <v>26518</v>
      </c>
      <c r="CH8789" s="174">
        <v>2350</v>
      </c>
      <c r="CI8789" s="174">
        <v>5</v>
      </c>
      <c r="CJ8789" s="174">
        <v>684.84709999999995</v>
      </c>
      <c r="CK8789" s="174">
        <v>684.84709999999995</v>
      </c>
      <c r="CU8789" s="174">
        <v>26518</v>
      </c>
      <c r="CV8789" s="174">
        <v>2350</v>
      </c>
      <c r="CW8789" s="174">
        <v>5</v>
      </c>
      <c r="CX8789" s="174">
        <v>684.84709999999995</v>
      </c>
    </row>
    <row r="8790" spans="84:102" x14ac:dyDescent="0.25">
      <c r="CF8790" s="3" t="s">
        <v>3073</v>
      </c>
      <c r="CG8790" s="174">
        <v>247</v>
      </c>
      <c r="CH8790" s="174">
        <v>69282</v>
      </c>
      <c r="CI8790" s="174">
        <v>5</v>
      </c>
      <c r="CJ8790" s="174">
        <v>684.81989999999996</v>
      </c>
      <c r="CK8790" s="174">
        <v>684.81989999999996</v>
      </c>
      <c r="CU8790" s="174">
        <v>247</v>
      </c>
      <c r="CV8790" s="174">
        <v>69282</v>
      </c>
      <c r="CW8790" s="174">
        <v>5</v>
      </c>
      <c r="CX8790" s="174">
        <v>684.81989999999996</v>
      </c>
    </row>
    <row r="8791" spans="84:102" x14ac:dyDescent="0.25">
      <c r="CF8791" s="3" t="s">
        <v>3073</v>
      </c>
      <c r="CG8791" s="174">
        <v>100442</v>
      </c>
      <c r="CH8791" s="174">
        <v>1420</v>
      </c>
      <c r="CI8791" s="174">
        <v>5</v>
      </c>
      <c r="CJ8791" s="174">
        <v>684.79190000000006</v>
      </c>
      <c r="CK8791" s="174">
        <v>684.79190000000006</v>
      </c>
      <c r="CU8791" s="174">
        <v>100442</v>
      </c>
      <c r="CV8791" s="174">
        <v>1420</v>
      </c>
      <c r="CW8791" s="174">
        <v>5</v>
      </c>
      <c r="CX8791" s="174">
        <v>684.79190000000006</v>
      </c>
    </row>
    <row r="8792" spans="84:102" x14ac:dyDescent="0.25">
      <c r="CF8792" s="3" t="s">
        <v>3073</v>
      </c>
      <c r="CG8792" s="174">
        <v>159639</v>
      </c>
      <c r="CH8792" s="174">
        <v>3259</v>
      </c>
      <c r="CI8792" s="174">
        <v>5</v>
      </c>
      <c r="CJ8792" s="174">
        <v>684.18870000000004</v>
      </c>
      <c r="CK8792" s="174">
        <v>684.18870000000004</v>
      </c>
      <c r="CU8792" s="174">
        <v>159639</v>
      </c>
      <c r="CV8792" s="174">
        <v>3259</v>
      </c>
      <c r="CW8792" s="174">
        <v>5</v>
      </c>
      <c r="CX8792" s="174">
        <v>684.18870000000004</v>
      </c>
    </row>
    <row r="8793" spans="84:102" x14ac:dyDescent="0.25">
      <c r="CF8793" s="3" t="s">
        <v>3073</v>
      </c>
      <c r="CG8793" s="174">
        <v>93872</v>
      </c>
      <c r="CH8793" s="174">
        <v>3623</v>
      </c>
      <c r="CI8793" s="174">
        <v>5</v>
      </c>
      <c r="CJ8793" s="174">
        <v>684.16200000000003</v>
      </c>
      <c r="CK8793" s="174">
        <v>684.16200000000003</v>
      </c>
      <c r="CU8793" s="174">
        <v>93872</v>
      </c>
      <c r="CV8793" s="174">
        <v>3623</v>
      </c>
      <c r="CW8793" s="174">
        <v>5</v>
      </c>
      <c r="CX8793" s="174">
        <v>684.16200000000003</v>
      </c>
    </row>
    <row r="8794" spans="84:102" x14ac:dyDescent="0.25">
      <c r="CF8794" s="3" t="s">
        <v>3073</v>
      </c>
      <c r="CG8794" s="174">
        <v>155</v>
      </c>
      <c r="CH8794" s="174">
        <v>69278</v>
      </c>
      <c r="CI8794" s="174">
        <v>5</v>
      </c>
      <c r="CJ8794" s="174">
        <v>684.02120000000002</v>
      </c>
      <c r="CK8794" s="174">
        <v>684.02120000000002</v>
      </c>
      <c r="CU8794" s="174">
        <v>155</v>
      </c>
      <c r="CV8794" s="174">
        <v>69278</v>
      </c>
      <c r="CW8794" s="174">
        <v>5</v>
      </c>
      <c r="CX8794" s="174">
        <v>684.02120000000002</v>
      </c>
    </row>
    <row r="8795" spans="84:102" x14ac:dyDescent="0.25">
      <c r="CF8795" s="3" t="s">
        <v>3073</v>
      </c>
      <c r="CG8795" s="174">
        <v>2787</v>
      </c>
      <c r="CH8795" s="174">
        <v>146730</v>
      </c>
      <c r="CI8795" s="174">
        <v>5</v>
      </c>
      <c r="CJ8795" s="174">
        <v>683.99810000000002</v>
      </c>
      <c r="CK8795" s="174">
        <v>683.99810000000002</v>
      </c>
      <c r="CU8795" s="174">
        <v>2787</v>
      </c>
      <c r="CV8795" s="174">
        <v>146730</v>
      </c>
      <c r="CW8795" s="174">
        <v>5</v>
      </c>
      <c r="CX8795" s="174">
        <v>683.99810000000002</v>
      </c>
    </row>
    <row r="8796" spans="84:102" x14ac:dyDescent="0.25">
      <c r="CF8796" s="3" t="s">
        <v>3073</v>
      </c>
      <c r="CG8796" s="174">
        <v>104832</v>
      </c>
      <c r="CH8796" s="174">
        <v>817</v>
      </c>
      <c r="CI8796" s="174">
        <v>5</v>
      </c>
      <c r="CJ8796" s="174">
        <v>683.92200000000003</v>
      </c>
      <c r="CK8796" s="174">
        <v>683.92200000000003</v>
      </c>
      <c r="CU8796" s="174">
        <v>104832</v>
      </c>
      <c r="CV8796" s="174">
        <v>817</v>
      </c>
      <c r="CW8796" s="174">
        <v>5</v>
      </c>
      <c r="CX8796" s="174">
        <v>683.92200000000003</v>
      </c>
    </row>
    <row r="8797" spans="84:102" x14ac:dyDescent="0.25">
      <c r="CF8797" s="3" t="s">
        <v>3073</v>
      </c>
      <c r="CG8797" s="174">
        <v>2063</v>
      </c>
      <c r="CH8797" s="174">
        <v>153657</v>
      </c>
      <c r="CI8797" s="174">
        <v>5</v>
      </c>
      <c r="CJ8797" s="174">
        <v>683.89350000000002</v>
      </c>
      <c r="CK8797" s="174">
        <v>683.89350000000002</v>
      </c>
      <c r="CU8797" s="174">
        <v>2063</v>
      </c>
      <c r="CV8797" s="174">
        <v>153657</v>
      </c>
      <c r="CW8797" s="174">
        <v>5</v>
      </c>
      <c r="CX8797" s="174">
        <v>683.89350000000002</v>
      </c>
    </row>
    <row r="8798" spans="84:102" x14ac:dyDescent="0.25">
      <c r="CF8798" s="3" t="s">
        <v>3073</v>
      </c>
      <c r="CG8798" s="174">
        <v>109648</v>
      </c>
      <c r="CH8798" s="174">
        <v>896</v>
      </c>
      <c r="CI8798" s="174">
        <v>5</v>
      </c>
      <c r="CJ8798" s="174">
        <v>683.67750000000001</v>
      </c>
      <c r="CK8798" s="174">
        <v>683.67750000000001</v>
      </c>
      <c r="CU8798" s="174">
        <v>109648</v>
      </c>
      <c r="CV8798" s="174">
        <v>896</v>
      </c>
      <c r="CW8798" s="174">
        <v>5</v>
      </c>
      <c r="CX8798" s="174">
        <v>683.67750000000001</v>
      </c>
    </row>
    <row r="8799" spans="84:102" x14ac:dyDescent="0.25">
      <c r="CF8799" s="3" t="s">
        <v>3073</v>
      </c>
      <c r="CG8799" s="174">
        <v>140</v>
      </c>
      <c r="CH8799" s="174">
        <v>67075</v>
      </c>
      <c r="CI8799" s="174">
        <v>5</v>
      </c>
      <c r="CJ8799" s="174">
        <v>683.6309</v>
      </c>
      <c r="CK8799" s="174">
        <v>683.6309</v>
      </c>
      <c r="CU8799" s="174">
        <v>140</v>
      </c>
      <c r="CV8799" s="174">
        <v>67075</v>
      </c>
      <c r="CW8799" s="174">
        <v>5</v>
      </c>
      <c r="CX8799" s="174">
        <v>683.6309</v>
      </c>
    </row>
    <row r="8800" spans="84:102" x14ac:dyDescent="0.25">
      <c r="CF8800" s="3" t="s">
        <v>3073</v>
      </c>
      <c r="CG8800" s="174">
        <v>106694</v>
      </c>
      <c r="CH8800" s="174">
        <v>1408</v>
      </c>
      <c r="CI8800" s="174">
        <v>5</v>
      </c>
      <c r="CJ8800" s="174">
        <v>683.33619999999996</v>
      </c>
      <c r="CK8800" s="174">
        <v>683.33619999999996</v>
      </c>
      <c r="CU8800" s="174">
        <v>106694</v>
      </c>
      <c r="CV8800" s="174">
        <v>1408</v>
      </c>
      <c r="CW8800" s="174">
        <v>5</v>
      </c>
      <c r="CX8800" s="174">
        <v>683.33619999999996</v>
      </c>
    </row>
    <row r="8801" spans="84:102" x14ac:dyDescent="0.25">
      <c r="CF8801" s="3" t="s">
        <v>3073</v>
      </c>
      <c r="CG8801" s="174">
        <v>131064</v>
      </c>
      <c r="CH8801" s="174">
        <v>1228</v>
      </c>
      <c r="CI8801" s="174">
        <v>5</v>
      </c>
      <c r="CJ8801" s="174">
        <v>683.23479999999995</v>
      </c>
      <c r="CK8801" s="174">
        <v>683.23479999999995</v>
      </c>
      <c r="CU8801" s="174">
        <v>131064</v>
      </c>
      <c r="CV8801" s="174">
        <v>1228</v>
      </c>
      <c r="CW8801" s="174">
        <v>5</v>
      </c>
      <c r="CX8801" s="174">
        <v>683.23479999999995</v>
      </c>
    </row>
    <row r="8802" spans="84:102" x14ac:dyDescent="0.25">
      <c r="CF8802" s="3" t="s">
        <v>3073</v>
      </c>
      <c r="CG8802" s="174">
        <v>3757</v>
      </c>
      <c r="CH8802" s="174">
        <v>126609</v>
      </c>
      <c r="CI8802" s="174">
        <v>5</v>
      </c>
      <c r="CJ8802" s="174">
        <v>683.03920000000005</v>
      </c>
      <c r="CK8802" s="174">
        <v>683.03920000000005</v>
      </c>
      <c r="CU8802" s="174">
        <v>3757</v>
      </c>
      <c r="CV8802" s="174">
        <v>126609</v>
      </c>
      <c r="CW8802" s="174">
        <v>5</v>
      </c>
      <c r="CX8802" s="174">
        <v>683.03920000000005</v>
      </c>
    </row>
    <row r="8803" spans="84:102" x14ac:dyDescent="0.25">
      <c r="CF8803" s="3" t="s">
        <v>3073</v>
      </c>
      <c r="CG8803" s="174">
        <v>3443</v>
      </c>
      <c r="CH8803" s="174">
        <v>180157</v>
      </c>
      <c r="CI8803" s="174">
        <v>5</v>
      </c>
      <c r="CJ8803" s="174">
        <v>682.94780000000003</v>
      </c>
      <c r="CK8803" s="174">
        <v>682.94780000000003</v>
      </c>
      <c r="CU8803" s="174">
        <v>3443</v>
      </c>
      <c r="CV8803" s="174">
        <v>180157</v>
      </c>
      <c r="CW8803" s="174">
        <v>5</v>
      </c>
      <c r="CX8803" s="174">
        <v>682.94780000000003</v>
      </c>
    </row>
    <row r="8804" spans="84:102" x14ac:dyDescent="0.25">
      <c r="CF8804" s="3" t="s">
        <v>3073</v>
      </c>
      <c r="CG8804" s="174">
        <v>168876</v>
      </c>
      <c r="CH8804" s="174">
        <v>3058</v>
      </c>
      <c r="CI8804" s="174">
        <v>5</v>
      </c>
      <c r="CJ8804" s="174">
        <v>682.92250000000001</v>
      </c>
      <c r="CK8804" s="174">
        <v>682.92250000000001</v>
      </c>
      <c r="CU8804" s="174">
        <v>168876</v>
      </c>
      <c r="CV8804" s="174">
        <v>3058</v>
      </c>
      <c r="CW8804" s="174">
        <v>5</v>
      </c>
      <c r="CX8804" s="174">
        <v>682.92250000000001</v>
      </c>
    </row>
    <row r="8805" spans="84:102" x14ac:dyDescent="0.25">
      <c r="CF8805" s="3" t="s">
        <v>3073</v>
      </c>
      <c r="CG8805" s="174">
        <v>44477</v>
      </c>
      <c r="CH8805" s="174">
        <v>2634</v>
      </c>
      <c r="CI8805" s="174">
        <v>5</v>
      </c>
      <c r="CJ8805" s="174">
        <v>682.79470000000003</v>
      </c>
      <c r="CK8805" s="174">
        <v>682.79470000000003</v>
      </c>
      <c r="CU8805" s="174">
        <v>44477</v>
      </c>
      <c r="CV8805" s="174">
        <v>2634</v>
      </c>
      <c r="CW8805" s="174">
        <v>5</v>
      </c>
      <c r="CX8805" s="174">
        <v>682.79470000000003</v>
      </c>
    </row>
    <row r="8806" spans="84:102" x14ac:dyDescent="0.25">
      <c r="CF8806" s="3" t="s">
        <v>3073</v>
      </c>
      <c r="CG8806" s="174">
        <v>32942</v>
      </c>
      <c r="CH8806" s="174">
        <v>3470</v>
      </c>
      <c r="CI8806" s="174">
        <v>5</v>
      </c>
      <c r="CJ8806" s="174">
        <v>682.78219999999999</v>
      </c>
      <c r="CK8806" s="174">
        <v>682.78219999999999</v>
      </c>
      <c r="CU8806" s="174">
        <v>32942</v>
      </c>
      <c r="CV8806" s="174">
        <v>3470</v>
      </c>
      <c r="CW8806" s="174">
        <v>5</v>
      </c>
      <c r="CX8806" s="174">
        <v>682.78219999999999</v>
      </c>
    </row>
    <row r="8807" spans="84:102" x14ac:dyDescent="0.25">
      <c r="CF8807" s="3" t="s">
        <v>3073</v>
      </c>
      <c r="CG8807" s="174">
        <v>3376</v>
      </c>
      <c r="CH8807" s="174">
        <v>170289</v>
      </c>
      <c r="CI8807" s="174">
        <v>5</v>
      </c>
      <c r="CJ8807" s="174">
        <v>682.65779999999995</v>
      </c>
      <c r="CK8807" s="174">
        <v>682.65779999999995</v>
      </c>
      <c r="CU8807" s="174">
        <v>3376</v>
      </c>
      <c r="CV8807" s="174">
        <v>170289</v>
      </c>
      <c r="CW8807" s="174">
        <v>5</v>
      </c>
      <c r="CX8807" s="174">
        <v>682.65779999999995</v>
      </c>
    </row>
    <row r="8808" spans="84:102" x14ac:dyDescent="0.25">
      <c r="CF8808" s="3" t="s">
        <v>3073</v>
      </c>
      <c r="CG8808" s="174">
        <v>165848</v>
      </c>
      <c r="CH8808" s="174">
        <v>3327</v>
      </c>
      <c r="CI8808" s="174">
        <v>5</v>
      </c>
      <c r="CJ8808" s="174">
        <v>682.59860000000003</v>
      </c>
      <c r="CK8808" s="174">
        <v>682.59860000000003</v>
      </c>
      <c r="CU8808" s="174">
        <v>165848</v>
      </c>
      <c r="CV8808" s="174">
        <v>3327</v>
      </c>
      <c r="CW8808" s="174">
        <v>5</v>
      </c>
      <c r="CX8808" s="174">
        <v>682.59860000000003</v>
      </c>
    </row>
    <row r="8809" spans="84:102" x14ac:dyDescent="0.25">
      <c r="CF8809" s="3" t="s">
        <v>3073</v>
      </c>
      <c r="CG8809" s="174">
        <v>3343</v>
      </c>
      <c r="CH8809" s="174">
        <v>165534</v>
      </c>
      <c r="CI8809" s="174">
        <v>5</v>
      </c>
      <c r="CJ8809" s="174">
        <v>682.54719999999998</v>
      </c>
      <c r="CK8809" s="174">
        <v>682.54719999999998</v>
      </c>
      <c r="CU8809" s="174">
        <v>3343</v>
      </c>
      <c r="CV8809" s="174">
        <v>165534</v>
      </c>
      <c r="CW8809" s="174">
        <v>5</v>
      </c>
      <c r="CX8809" s="174">
        <v>682.54719999999998</v>
      </c>
    </row>
    <row r="8810" spans="84:102" x14ac:dyDescent="0.25">
      <c r="CF8810" s="3" t="s">
        <v>3073</v>
      </c>
      <c r="CG8810" s="174">
        <v>70892</v>
      </c>
      <c r="CH8810" s="174">
        <v>217</v>
      </c>
      <c r="CI8810" s="174">
        <v>5</v>
      </c>
      <c r="CJ8810" s="174">
        <v>682.40830000000005</v>
      </c>
      <c r="CK8810" s="174">
        <v>682.40830000000005</v>
      </c>
      <c r="CU8810" s="174">
        <v>70892</v>
      </c>
      <c r="CV8810" s="174">
        <v>217</v>
      </c>
      <c r="CW8810" s="174">
        <v>5</v>
      </c>
      <c r="CX8810" s="174">
        <v>682.40830000000005</v>
      </c>
    </row>
    <row r="8811" spans="84:102" x14ac:dyDescent="0.25">
      <c r="CF8811" s="3" t="s">
        <v>3073</v>
      </c>
      <c r="CG8811" s="174">
        <v>151986</v>
      </c>
      <c r="CH8811" s="174">
        <v>2942</v>
      </c>
      <c r="CI8811" s="174">
        <v>5</v>
      </c>
      <c r="CJ8811" s="174">
        <v>682.32650000000001</v>
      </c>
      <c r="CK8811" s="174">
        <v>682.32650000000001</v>
      </c>
      <c r="CU8811" s="174">
        <v>151986</v>
      </c>
      <c r="CV8811" s="174">
        <v>2942</v>
      </c>
      <c r="CW8811" s="174">
        <v>5</v>
      </c>
      <c r="CX8811" s="174">
        <v>682.32650000000001</v>
      </c>
    </row>
    <row r="8812" spans="84:102" x14ac:dyDescent="0.25">
      <c r="CF8812" s="3" t="s">
        <v>3073</v>
      </c>
      <c r="CG8812" s="174">
        <v>1179</v>
      </c>
      <c r="CH8812" s="174">
        <v>139666</v>
      </c>
      <c r="CI8812" s="174">
        <v>5</v>
      </c>
      <c r="CJ8812" s="174">
        <v>682.29319999999996</v>
      </c>
      <c r="CK8812" s="174">
        <v>682.29319999999996</v>
      </c>
      <c r="CU8812" s="174">
        <v>1179</v>
      </c>
      <c r="CV8812" s="174">
        <v>139666</v>
      </c>
      <c r="CW8812" s="174">
        <v>5</v>
      </c>
      <c r="CX8812" s="174">
        <v>682.29319999999996</v>
      </c>
    </row>
    <row r="8813" spans="84:102" x14ac:dyDescent="0.25">
      <c r="CF8813" s="3" t="s">
        <v>3073</v>
      </c>
      <c r="CG8813" s="174">
        <v>559</v>
      </c>
      <c r="CH8813" s="174">
        <v>83575</v>
      </c>
      <c r="CI8813" s="174">
        <v>5</v>
      </c>
      <c r="CJ8813" s="174">
        <v>682.25480000000005</v>
      </c>
      <c r="CK8813" s="174">
        <v>682.25480000000005</v>
      </c>
      <c r="CU8813" s="174">
        <v>559</v>
      </c>
      <c r="CV8813" s="174">
        <v>83575</v>
      </c>
      <c r="CW8813" s="174">
        <v>5</v>
      </c>
      <c r="CX8813" s="174">
        <v>682.25480000000005</v>
      </c>
    </row>
    <row r="8814" spans="84:102" x14ac:dyDescent="0.25">
      <c r="CF8814" s="3" t="s">
        <v>3073</v>
      </c>
      <c r="CG8814" s="174">
        <v>98747</v>
      </c>
      <c r="CH8814" s="174">
        <v>765</v>
      </c>
      <c r="CI8814" s="174">
        <v>5</v>
      </c>
      <c r="CJ8814" s="174">
        <v>682.15660000000003</v>
      </c>
      <c r="CK8814" s="174">
        <v>682.15660000000003</v>
      </c>
      <c r="CU8814" s="174">
        <v>98747</v>
      </c>
      <c r="CV8814" s="174">
        <v>765</v>
      </c>
      <c r="CW8814" s="174">
        <v>5</v>
      </c>
      <c r="CX8814" s="174">
        <v>682.15660000000003</v>
      </c>
    </row>
    <row r="8815" spans="84:102" x14ac:dyDescent="0.25">
      <c r="CF8815" s="3" t="s">
        <v>3073</v>
      </c>
      <c r="CG8815" s="174">
        <v>39092</v>
      </c>
      <c r="CH8815" s="174">
        <v>2525</v>
      </c>
      <c r="CI8815" s="174">
        <v>5</v>
      </c>
      <c r="CJ8815" s="174">
        <v>681.81859999999995</v>
      </c>
      <c r="CK8815" s="174">
        <v>681.81859999999995</v>
      </c>
      <c r="CU8815" s="174">
        <v>39092</v>
      </c>
      <c r="CV8815" s="174">
        <v>2525</v>
      </c>
      <c r="CW8815" s="174">
        <v>5</v>
      </c>
      <c r="CX8815" s="174">
        <v>681.81859999999995</v>
      </c>
    </row>
    <row r="8816" spans="84:102" x14ac:dyDescent="0.25">
      <c r="CF8816" s="3" t="s">
        <v>3073</v>
      </c>
      <c r="CG8816" s="174">
        <v>933</v>
      </c>
      <c r="CH8816" s="174">
        <v>111838</v>
      </c>
      <c r="CI8816" s="174">
        <v>5</v>
      </c>
      <c r="CJ8816" s="174">
        <v>681.70569999999998</v>
      </c>
      <c r="CK8816" s="174">
        <v>681.70569999999998</v>
      </c>
      <c r="CU8816" s="174">
        <v>933</v>
      </c>
      <c r="CV8816" s="174">
        <v>111838</v>
      </c>
      <c r="CW8816" s="174">
        <v>5</v>
      </c>
      <c r="CX8816" s="174">
        <v>681.70569999999998</v>
      </c>
    </row>
    <row r="8817" spans="84:102" x14ac:dyDescent="0.25">
      <c r="CF8817" s="3" t="s">
        <v>3073</v>
      </c>
      <c r="CG8817" s="174">
        <v>146664</v>
      </c>
      <c r="CH8817" s="174">
        <v>2795</v>
      </c>
      <c r="CI8817" s="174">
        <v>5</v>
      </c>
      <c r="CJ8817" s="174">
        <v>681.60889999999995</v>
      </c>
      <c r="CK8817" s="174">
        <v>681.60889999999995</v>
      </c>
      <c r="CU8817" s="174">
        <v>146664</v>
      </c>
      <c r="CV8817" s="174">
        <v>2795</v>
      </c>
      <c r="CW8817" s="174">
        <v>5</v>
      </c>
      <c r="CX8817" s="174">
        <v>681.60889999999995</v>
      </c>
    </row>
    <row r="8818" spans="84:102" x14ac:dyDescent="0.25">
      <c r="CF8818" s="3" t="s">
        <v>3073</v>
      </c>
      <c r="CG8818" s="174">
        <v>2816</v>
      </c>
      <c r="CH8818" s="174">
        <v>148300</v>
      </c>
      <c r="CI8818" s="174">
        <v>5</v>
      </c>
      <c r="CJ8818" s="174">
        <v>681.59550000000002</v>
      </c>
      <c r="CK8818" s="174">
        <v>681.59550000000002</v>
      </c>
      <c r="CU8818" s="174">
        <v>2816</v>
      </c>
      <c r="CV8818" s="174">
        <v>148300</v>
      </c>
      <c r="CW8818" s="174">
        <v>5</v>
      </c>
      <c r="CX8818" s="174">
        <v>681.59550000000002</v>
      </c>
    </row>
    <row r="8819" spans="84:102" x14ac:dyDescent="0.25">
      <c r="CF8819" s="3" t="s">
        <v>3073</v>
      </c>
      <c r="CG8819" s="174">
        <v>2702</v>
      </c>
      <c r="CH8819" s="174">
        <v>125321</v>
      </c>
      <c r="CI8819" s="174">
        <v>5</v>
      </c>
      <c r="CJ8819" s="174">
        <v>681.54129999999998</v>
      </c>
      <c r="CK8819" s="174">
        <v>681.54129999999998</v>
      </c>
      <c r="CU8819" s="174">
        <v>2702</v>
      </c>
      <c r="CV8819" s="174">
        <v>125321</v>
      </c>
      <c r="CW8819" s="174">
        <v>5</v>
      </c>
      <c r="CX8819" s="174">
        <v>681.54129999999998</v>
      </c>
    </row>
    <row r="8820" spans="84:102" x14ac:dyDescent="0.25">
      <c r="CF8820" s="3" t="s">
        <v>3073</v>
      </c>
      <c r="CG8820" s="174">
        <v>82131</v>
      </c>
      <c r="CH8820" s="174">
        <v>419</v>
      </c>
      <c r="CI8820" s="174">
        <v>5</v>
      </c>
      <c r="CJ8820" s="174">
        <v>681.52620000000002</v>
      </c>
      <c r="CK8820" s="174">
        <v>681.52620000000002</v>
      </c>
      <c r="CU8820" s="174">
        <v>82131</v>
      </c>
      <c r="CV8820" s="174">
        <v>419</v>
      </c>
      <c r="CW8820" s="174">
        <v>5</v>
      </c>
      <c r="CX8820" s="174">
        <v>681.52620000000002</v>
      </c>
    </row>
    <row r="8821" spans="84:102" x14ac:dyDescent="0.25">
      <c r="CF8821" s="3" t="s">
        <v>3073</v>
      </c>
      <c r="CG8821" s="174">
        <v>102336</v>
      </c>
      <c r="CH8821" s="174">
        <v>783</v>
      </c>
      <c r="CI8821" s="174">
        <v>5</v>
      </c>
      <c r="CJ8821" s="174">
        <v>681.48090000000002</v>
      </c>
      <c r="CK8821" s="174">
        <v>681.48090000000002</v>
      </c>
      <c r="CU8821" s="174">
        <v>102336</v>
      </c>
      <c r="CV8821" s="174">
        <v>783</v>
      </c>
      <c r="CW8821" s="174">
        <v>5</v>
      </c>
      <c r="CX8821" s="174">
        <v>681.48090000000002</v>
      </c>
    </row>
    <row r="8822" spans="84:102" x14ac:dyDescent="0.25">
      <c r="CF8822" s="3" t="s">
        <v>3073</v>
      </c>
      <c r="CG8822" s="174">
        <v>243</v>
      </c>
      <c r="CH8822" s="174">
        <v>69297</v>
      </c>
      <c r="CI8822" s="174">
        <v>5</v>
      </c>
      <c r="CJ8822" s="174">
        <v>681.21659999999997</v>
      </c>
      <c r="CK8822" s="174">
        <v>681.21659999999997</v>
      </c>
      <c r="CU8822" s="174">
        <v>243</v>
      </c>
      <c r="CV8822" s="174">
        <v>69297</v>
      </c>
      <c r="CW8822" s="174">
        <v>5</v>
      </c>
      <c r="CX8822" s="174">
        <v>681.21659999999997</v>
      </c>
    </row>
    <row r="8823" spans="84:102" x14ac:dyDescent="0.25">
      <c r="CF8823" s="3" t="s">
        <v>3073</v>
      </c>
      <c r="CG8823" s="174">
        <v>102566</v>
      </c>
      <c r="CH8823" s="174">
        <v>811</v>
      </c>
      <c r="CI8823" s="174">
        <v>5</v>
      </c>
      <c r="CJ8823" s="174">
        <v>681.12260000000003</v>
      </c>
      <c r="CK8823" s="174">
        <v>681.12260000000003</v>
      </c>
      <c r="CU8823" s="174">
        <v>102566</v>
      </c>
      <c r="CV8823" s="174">
        <v>811</v>
      </c>
      <c r="CW8823" s="174">
        <v>5</v>
      </c>
      <c r="CX8823" s="174">
        <v>681.12260000000003</v>
      </c>
    </row>
    <row r="8824" spans="84:102" x14ac:dyDescent="0.25">
      <c r="CF8824" s="3" t="s">
        <v>3073</v>
      </c>
      <c r="CG8824" s="174">
        <v>1436</v>
      </c>
      <c r="CH8824" s="174">
        <v>103978</v>
      </c>
      <c r="CI8824" s="174">
        <v>5</v>
      </c>
      <c r="CJ8824" s="174">
        <v>680.94039999999995</v>
      </c>
      <c r="CK8824" s="174">
        <v>680.94039999999995</v>
      </c>
      <c r="CU8824" s="174">
        <v>1436</v>
      </c>
      <c r="CV8824" s="174">
        <v>103978</v>
      </c>
      <c r="CW8824" s="174">
        <v>5</v>
      </c>
      <c r="CX8824" s="174">
        <v>680.94039999999995</v>
      </c>
    </row>
    <row r="8825" spans="84:102" x14ac:dyDescent="0.25">
      <c r="CF8825" s="3" t="s">
        <v>3073</v>
      </c>
      <c r="CG8825" s="174">
        <v>67078</v>
      </c>
      <c r="CH8825" s="174">
        <v>139</v>
      </c>
      <c r="CI8825" s="174">
        <v>5</v>
      </c>
      <c r="CJ8825" s="174">
        <v>680.61940000000004</v>
      </c>
      <c r="CK8825" s="174">
        <v>680.61940000000004</v>
      </c>
      <c r="CU8825" s="174">
        <v>67078</v>
      </c>
      <c r="CV8825" s="174">
        <v>139</v>
      </c>
      <c r="CW8825" s="174">
        <v>5</v>
      </c>
      <c r="CX8825" s="174">
        <v>680.61940000000004</v>
      </c>
    </row>
    <row r="8826" spans="84:102" x14ac:dyDescent="0.25">
      <c r="CF8826" s="3" t="s">
        <v>3073</v>
      </c>
      <c r="CG8826" s="174">
        <v>141676</v>
      </c>
      <c r="CH8826" s="174">
        <v>2037</v>
      </c>
      <c r="CI8826" s="174">
        <v>5</v>
      </c>
      <c r="CJ8826" s="174">
        <v>680.6155</v>
      </c>
      <c r="CK8826" s="174">
        <v>680.6155</v>
      </c>
      <c r="CU8826" s="174">
        <v>141676</v>
      </c>
      <c r="CV8826" s="174">
        <v>2037</v>
      </c>
      <c r="CW8826" s="174">
        <v>5</v>
      </c>
      <c r="CX8826" s="174">
        <v>680.6155</v>
      </c>
    </row>
    <row r="8827" spans="84:102" x14ac:dyDescent="0.25">
      <c r="CF8827" s="3" t="s">
        <v>3073</v>
      </c>
      <c r="CG8827" s="174">
        <v>1097</v>
      </c>
      <c r="CH8827" s="174">
        <v>136888</v>
      </c>
      <c r="CI8827" s="174">
        <v>5</v>
      </c>
      <c r="CJ8827" s="174">
        <v>680.59019999999998</v>
      </c>
      <c r="CK8827" s="174">
        <v>680.59019999999998</v>
      </c>
      <c r="CU8827" s="174">
        <v>1097</v>
      </c>
      <c r="CV8827" s="174">
        <v>136888</v>
      </c>
      <c r="CW8827" s="174">
        <v>5</v>
      </c>
      <c r="CX8827" s="174">
        <v>680.59019999999998</v>
      </c>
    </row>
    <row r="8828" spans="84:102" x14ac:dyDescent="0.25">
      <c r="CF8828" s="3" t="s">
        <v>3073</v>
      </c>
      <c r="CG8828" s="174">
        <v>1742</v>
      </c>
      <c r="CH8828" s="174">
        <v>60297</v>
      </c>
      <c r="CI8828" s="174">
        <v>5</v>
      </c>
      <c r="CJ8828" s="174">
        <v>680.50710000000004</v>
      </c>
      <c r="CK8828" s="174">
        <v>680.50710000000004</v>
      </c>
      <c r="CU8828" s="174">
        <v>1742</v>
      </c>
      <c r="CV8828" s="174">
        <v>60297</v>
      </c>
      <c r="CW8828" s="174">
        <v>5</v>
      </c>
      <c r="CX8828" s="174">
        <v>680.50710000000004</v>
      </c>
    </row>
    <row r="8829" spans="84:102" x14ac:dyDescent="0.25">
      <c r="CF8829" s="3" t="s">
        <v>3073</v>
      </c>
      <c r="CG8829" s="174">
        <v>161322</v>
      </c>
      <c r="CH8829" s="174">
        <v>3282</v>
      </c>
      <c r="CI8829" s="174">
        <v>5</v>
      </c>
      <c r="CJ8829" s="174">
        <v>680.25720000000001</v>
      </c>
      <c r="CK8829" s="174">
        <v>680.25720000000001</v>
      </c>
      <c r="CU8829" s="174">
        <v>161322</v>
      </c>
      <c r="CV8829" s="174">
        <v>3282</v>
      </c>
      <c r="CW8829" s="174">
        <v>5</v>
      </c>
      <c r="CX8829" s="174">
        <v>680.25720000000001</v>
      </c>
    </row>
    <row r="8830" spans="84:102" x14ac:dyDescent="0.25">
      <c r="CF8830" s="3" t="s">
        <v>3073</v>
      </c>
      <c r="CG8830" s="174">
        <v>28572</v>
      </c>
      <c r="CH8830" s="174">
        <v>2388</v>
      </c>
      <c r="CI8830" s="174">
        <v>5</v>
      </c>
      <c r="CJ8830" s="174">
        <v>680.25350000000003</v>
      </c>
      <c r="CK8830" s="174">
        <v>680.25350000000003</v>
      </c>
      <c r="CU8830" s="174">
        <v>28572</v>
      </c>
      <c r="CV8830" s="174">
        <v>2388</v>
      </c>
      <c r="CW8830" s="174">
        <v>5</v>
      </c>
      <c r="CX8830" s="174">
        <v>680.25350000000003</v>
      </c>
    </row>
    <row r="8831" spans="84:102" x14ac:dyDescent="0.25">
      <c r="CF8831" s="3" t="s">
        <v>3073</v>
      </c>
      <c r="CG8831" s="174">
        <v>3272</v>
      </c>
      <c r="CH8831" s="174">
        <v>160578</v>
      </c>
      <c r="CI8831" s="174">
        <v>5</v>
      </c>
      <c r="CJ8831" s="174">
        <v>680.07709999999997</v>
      </c>
      <c r="CK8831" s="174">
        <v>680.07709999999997</v>
      </c>
      <c r="CU8831" s="174">
        <v>3272</v>
      </c>
      <c r="CV8831" s="174">
        <v>160578</v>
      </c>
      <c r="CW8831" s="174">
        <v>5</v>
      </c>
      <c r="CX8831" s="174">
        <v>680.07709999999997</v>
      </c>
    </row>
    <row r="8832" spans="84:102" x14ac:dyDescent="0.25">
      <c r="CF8832" s="3" t="s">
        <v>3073</v>
      </c>
      <c r="CG8832" s="174">
        <v>82224</v>
      </c>
      <c r="CH8832" s="174">
        <v>1594</v>
      </c>
      <c r="CI8832" s="174">
        <v>5</v>
      </c>
      <c r="CJ8832" s="174">
        <v>680.05510000000004</v>
      </c>
      <c r="CK8832" s="174">
        <v>680.05510000000004</v>
      </c>
      <c r="CU8832" s="174">
        <v>82224</v>
      </c>
      <c r="CV8832" s="174">
        <v>1594</v>
      </c>
      <c r="CW8832" s="174">
        <v>5</v>
      </c>
      <c r="CX8832" s="174">
        <v>680.05510000000004</v>
      </c>
    </row>
    <row r="8833" spans="84:102" x14ac:dyDescent="0.25">
      <c r="CF8833" s="3" t="s">
        <v>3073</v>
      </c>
      <c r="CG8833" s="174">
        <v>1770</v>
      </c>
      <c r="CH8833" s="174">
        <v>58844</v>
      </c>
      <c r="CI8833" s="174">
        <v>5</v>
      </c>
      <c r="CJ8833" s="174">
        <v>680.02689999999996</v>
      </c>
      <c r="CK8833" s="174">
        <v>680.02689999999996</v>
      </c>
      <c r="CU8833" s="174">
        <v>1770</v>
      </c>
      <c r="CV8833" s="174">
        <v>58844</v>
      </c>
      <c r="CW8833" s="174">
        <v>5</v>
      </c>
      <c r="CX8833" s="174">
        <v>680.02689999999996</v>
      </c>
    </row>
    <row r="8834" spans="84:102" x14ac:dyDescent="0.25">
      <c r="CF8834" s="3" t="s">
        <v>3073</v>
      </c>
      <c r="CG8834" s="174">
        <v>82553</v>
      </c>
      <c r="CH8834" s="174">
        <v>443</v>
      </c>
      <c r="CI8834" s="174">
        <v>5</v>
      </c>
      <c r="CJ8834" s="174">
        <v>679.73670000000004</v>
      </c>
      <c r="CK8834" s="174">
        <v>679.73670000000004</v>
      </c>
      <c r="CU8834" s="174">
        <v>82553</v>
      </c>
      <c r="CV8834" s="174">
        <v>443</v>
      </c>
      <c r="CW8834" s="174">
        <v>5</v>
      </c>
      <c r="CX8834" s="174">
        <v>679.73670000000004</v>
      </c>
    </row>
    <row r="8835" spans="84:102" x14ac:dyDescent="0.25">
      <c r="CF8835" s="3" t="s">
        <v>3073</v>
      </c>
      <c r="CG8835" s="174">
        <v>31467</v>
      </c>
      <c r="CH8835" s="174">
        <v>2435</v>
      </c>
      <c r="CI8835" s="174">
        <v>5</v>
      </c>
      <c r="CJ8835" s="174">
        <v>679.40129999999999</v>
      </c>
      <c r="CK8835" s="174">
        <v>679.40129999999999</v>
      </c>
      <c r="CU8835" s="174">
        <v>31467</v>
      </c>
      <c r="CV8835" s="174">
        <v>2435</v>
      </c>
      <c r="CW8835" s="174">
        <v>5</v>
      </c>
      <c r="CX8835" s="174">
        <v>679.40129999999999</v>
      </c>
    </row>
    <row r="8836" spans="84:102" x14ac:dyDescent="0.25">
      <c r="CF8836" s="3" t="s">
        <v>3073</v>
      </c>
      <c r="CG8836" s="174">
        <v>134125</v>
      </c>
      <c r="CH8836" s="174">
        <v>1195</v>
      </c>
      <c r="CI8836" s="174">
        <v>5</v>
      </c>
      <c r="CJ8836" s="174">
        <v>679.36379999999997</v>
      </c>
      <c r="CK8836" s="174">
        <v>679.36379999999997</v>
      </c>
      <c r="CU8836" s="174">
        <v>134125</v>
      </c>
      <c r="CV8836" s="174">
        <v>1195</v>
      </c>
      <c r="CW8836" s="174">
        <v>5</v>
      </c>
      <c r="CX8836" s="174">
        <v>679.36379999999997</v>
      </c>
    </row>
    <row r="8837" spans="84:102" x14ac:dyDescent="0.25">
      <c r="CF8837" s="3" t="s">
        <v>3073</v>
      </c>
      <c r="CG8837" s="174">
        <v>83575</v>
      </c>
      <c r="CH8837" s="174">
        <v>559</v>
      </c>
      <c r="CI8837" s="174">
        <v>5</v>
      </c>
      <c r="CJ8837" s="174">
        <v>679.29219999999998</v>
      </c>
      <c r="CK8837" s="174">
        <v>679.29219999999998</v>
      </c>
      <c r="CU8837" s="174">
        <v>83575</v>
      </c>
      <c r="CV8837" s="174">
        <v>559</v>
      </c>
      <c r="CW8837" s="174">
        <v>5</v>
      </c>
      <c r="CX8837" s="174">
        <v>679.29219999999998</v>
      </c>
    </row>
    <row r="8838" spans="84:102" x14ac:dyDescent="0.25">
      <c r="CF8838" s="3" t="s">
        <v>3073</v>
      </c>
      <c r="CG8838" s="174">
        <v>51028</v>
      </c>
      <c r="CH8838" s="174">
        <v>3856</v>
      </c>
      <c r="CI8838" s="174">
        <v>5</v>
      </c>
      <c r="CJ8838" s="174">
        <v>679.19179999999994</v>
      </c>
      <c r="CK8838" s="174">
        <v>679.19179999999994</v>
      </c>
      <c r="CU8838" s="174">
        <v>51028</v>
      </c>
      <c r="CV8838" s="174">
        <v>3856</v>
      </c>
      <c r="CW8838" s="174">
        <v>5</v>
      </c>
      <c r="CX8838" s="174">
        <v>679.19179999999994</v>
      </c>
    </row>
    <row r="8839" spans="84:102" x14ac:dyDescent="0.25">
      <c r="CF8839" s="3" t="s">
        <v>3073</v>
      </c>
      <c r="CG8839" s="174">
        <v>367</v>
      </c>
      <c r="CH8839" s="174">
        <v>77984</v>
      </c>
      <c r="CI8839" s="174">
        <v>5</v>
      </c>
      <c r="CJ8839" s="174">
        <v>679.1712</v>
      </c>
      <c r="CK8839" s="174">
        <v>679.1712</v>
      </c>
      <c r="CU8839" s="174">
        <v>367</v>
      </c>
      <c r="CV8839" s="174">
        <v>77984</v>
      </c>
      <c r="CW8839" s="174">
        <v>5</v>
      </c>
      <c r="CX8839" s="174">
        <v>679.1712</v>
      </c>
    </row>
    <row r="8840" spans="84:102" x14ac:dyDescent="0.25">
      <c r="CF8840" s="3" t="s">
        <v>3073</v>
      </c>
      <c r="CG8840" s="174">
        <v>90867</v>
      </c>
      <c r="CH8840" s="174">
        <v>680</v>
      </c>
      <c r="CI8840" s="174">
        <v>5</v>
      </c>
      <c r="CJ8840" s="174">
        <v>679.06179999999995</v>
      </c>
      <c r="CK8840" s="174">
        <v>679.06179999999995</v>
      </c>
      <c r="CU8840" s="174">
        <v>90867</v>
      </c>
      <c r="CV8840" s="174">
        <v>680</v>
      </c>
      <c r="CW8840" s="174">
        <v>5</v>
      </c>
      <c r="CX8840" s="174">
        <v>679.06179999999995</v>
      </c>
    </row>
    <row r="8841" spans="84:102" x14ac:dyDescent="0.25">
      <c r="CF8841" s="3" t="s">
        <v>3073</v>
      </c>
      <c r="CG8841" s="174">
        <v>934</v>
      </c>
      <c r="CH8841" s="174">
        <v>110641</v>
      </c>
      <c r="CI8841" s="174">
        <v>5</v>
      </c>
      <c r="CJ8841" s="174">
        <v>678.94860000000006</v>
      </c>
      <c r="CK8841" s="174">
        <v>678.94860000000006</v>
      </c>
      <c r="CU8841" s="174">
        <v>934</v>
      </c>
      <c r="CV8841" s="174">
        <v>110641</v>
      </c>
      <c r="CW8841" s="174">
        <v>5</v>
      </c>
      <c r="CX8841" s="174">
        <v>678.94860000000006</v>
      </c>
    </row>
    <row r="8842" spans="84:102" x14ac:dyDescent="0.25">
      <c r="CF8842" s="3" t="s">
        <v>3073</v>
      </c>
      <c r="CG8842" s="174">
        <v>171</v>
      </c>
      <c r="CH8842" s="174">
        <v>68957</v>
      </c>
      <c r="CI8842" s="174">
        <v>5</v>
      </c>
      <c r="CJ8842" s="174">
        <v>678.94179999999994</v>
      </c>
      <c r="CK8842" s="174">
        <v>678.94179999999994</v>
      </c>
      <c r="CU8842" s="174">
        <v>171</v>
      </c>
      <c r="CV8842" s="174">
        <v>68957</v>
      </c>
      <c r="CW8842" s="174">
        <v>5</v>
      </c>
      <c r="CX8842" s="174">
        <v>678.94179999999994</v>
      </c>
    </row>
    <row r="8843" spans="84:102" x14ac:dyDescent="0.25">
      <c r="CF8843" s="3" t="s">
        <v>3073</v>
      </c>
      <c r="CG8843" s="174">
        <v>150033</v>
      </c>
      <c r="CH8843" s="174">
        <v>2871</v>
      </c>
      <c r="CI8843" s="174">
        <v>5</v>
      </c>
      <c r="CJ8843" s="174">
        <v>678.85969999999998</v>
      </c>
      <c r="CK8843" s="174">
        <v>678.85969999999998</v>
      </c>
      <c r="CU8843" s="174">
        <v>150033</v>
      </c>
      <c r="CV8843" s="174">
        <v>2871</v>
      </c>
      <c r="CW8843" s="174">
        <v>5</v>
      </c>
      <c r="CX8843" s="174">
        <v>678.85969999999998</v>
      </c>
    </row>
    <row r="8844" spans="84:102" x14ac:dyDescent="0.25">
      <c r="CF8844" s="3" t="s">
        <v>3073</v>
      </c>
      <c r="CG8844" s="174">
        <v>109529</v>
      </c>
      <c r="CH8844" s="174">
        <v>1395</v>
      </c>
      <c r="CI8844" s="174">
        <v>5</v>
      </c>
      <c r="CJ8844" s="174">
        <v>678.75540000000001</v>
      </c>
      <c r="CK8844" s="174">
        <v>678.75540000000001</v>
      </c>
      <c r="CU8844" s="174">
        <v>109529</v>
      </c>
      <c r="CV8844" s="174">
        <v>1395</v>
      </c>
      <c r="CW8844" s="174">
        <v>5</v>
      </c>
      <c r="CX8844" s="174">
        <v>678.75540000000001</v>
      </c>
    </row>
    <row r="8845" spans="84:102" x14ac:dyDescent="0.25">
      <c r="CF8845" s="3" t="s">
        <v>3073</v>
      </c>
      <c r="CG8845" s="174">
        <v>44169</v>
      </c>
      <c r="CH8845" s="174">
        <v>2597</v>
      </c>
      <c r="CI8845" s="174">
        <v>5</v>
      </c>
      <c r="CJ8845" s="174">
        <v>678.56970000000001</v>
      </c>
      <c r="CK8845" s="174">
        <v>678.56970000000001</v>
      </c>
      <c r="CU8845" s="174">
        <v>44169</v>
      </c>
      <c r="CV8845" s="174">
        <v>2597</v>
      </c>
      <c r="CW8845" s="174">
        <v>5</v>
      </c>
      <c r="CX8845" s="174">
        <v>678.56970000000001</v>
      </c>
    </row>
    <row r="8846" spans="84:102" x14ac:dyDescent="0.25">
      <c r="CF8846" s="3" t="s">
        <v>3073</v>
      </c>
      <c r="CG8846" s="174">
        <v>175657</v>
      </c>
      <c r="CH8846" s="174">
        <v>3434</v>
      </c>
      <c r="CI8846" s="174">
        <v>5</v>
      </c>
      <c r="CJ8846" s="174">
        <v>678.47109999999998</v>
      </c>
      <c r="CK8846" s="174">
        <v>678.47109999999998</v>
      </c>
      <c r="CU8846" s="174">
        <v>175657</v>
      </c>
      <c r="CV8846" s="174">
        <v>3434</v>
      </c>
      <c r="CW8846" s="174">
        <v>5</v>
      </c>
      <c r="CX8846" s="174">
        <v>678.47109999999998</v>
      </c>
    </row>
    <row r="8847" spans="84:102" x14ac:dyDescent="0.25">
      <c r="CF8847" s="3" t="s">
        <v>3073</v>
      </c>
      <c r="CG8847" s="174">
        <v>69278</v>
      </c>
      <c r="CH8847" s="174">
        <v>155</v>
      </c>
      <c r="CI8847" s="174">
        <v>5</v>
      </c>
      <c r="CJ8847" s="174">
        <v>678.45950000000005</v>
      </c>
      <c r="CK8847" s="174">
        <v>678.45950000000005</v>
      </c>
      <c r="CU8847" s="174">
        <v>69278</v>
      </c>
      <c r="CV8847" s="174">
        <v>155</v>
      </c>
      <c r="CW8847" s="174">
        <v>5</v>
      </c>
      <c r="CX8847" s="174">
        <v>678.45950000000005</v>
      </c>
    </row>
    <row r="8848" spans="84:102" x14ac:dyDescent="0.25">
      <c r="CF8848" s="3" t="s">
        <v>3073</v>
      </c>
      <c r="CG8848" s="174">
        <v>165951</v>
      </c>
      <c r="CH8848" s="174">
        <v>3324</v>
      </c>
      <c r="CI8848" s="174">
        <v>5</v>
      </c>
      <c r="CJ8848" s="174">
        <v>678.27009999999996</v>
      </c>
      <c r="CK8848" s="174">
        <v>678.27009999999996</v>
      </c>
      <c r="CU8848" s="174">
        <v>165951</v>
      </c>
      <c r="CV8848" s="174">
        <v>3324</v>
      </c>
      <c r="CW8848" s="174">
        <v>5</v>
      </c>
      <c r="CX8848" s="174">
        <v>678.27009999999996</v>
      </c>
    </row>
    <row r="8849" spans="84:102" x14ac:dyDescent="0.25">
      <c r="CF8849" s="3" t="s">
        <v>3073</v>
      </c>
      <c r="CG8849" s="174">
        <v>105527</v>
      </c>
      <c r="CH8849" s="174">
        <v>874</v>
      </c>
      <c r="CI8849" s="174">
        <v>5</v>
      </c>
      <c r="CJ8849" s="174">
        <v>678.26120000000003</v>
      </c>
      <c r="CK8849" s="174">
        <v>678.26120000000003</v>
      </c>
      <c r="CU8849" s="174">
        <v>105527</v>
      </c>
      <c r="CV8849" s="174">
        <v>874</v>
      </c>
      <c r="CW8849" s="174">
        <v>5</v>
      </c>
      <c r="CX8849" s="174">
        <v>678.26120000000003</v>
      </c>
    </row>
    <row r="8850" spans="84:102" x14ac:dyDescent="0.25">
      <c r="CF8850" s="3" t="s">
        <v>3073</v>
      </c>
      <c r="CG8850" s="174">
        <v>95388</v>
      </c>
      <c r="CH8850" s="174">
        <v>3636</v>
      </c>
      <c r="CI8850" s="174">
        <v>5</v>
      </c>
      <c r="CJ8850" s="174">
        <v>678.19759999999997</v>
      </c>
      <c r="CK8850" s="174">
        <v>678.19759999999997</v>
      </c>
      <c r="CU8850" s="174">
        <v>95388</v>
      </c>
      <c r="CV8850" s="174">
        <v>3636</v>
      </c>
      <c r="CW8850" s="174">
        <v>5</v>
      </c>
      <c r="CX8850" s="174">
        <v>678.19759999999997</v>
      </c>
    </row>
    <row r="8851" spans="84:102" x14ac:dyDescent="0.25">
      <c r="CF8851" s="3" t="s">
        <v>3073</v>
      </c>
      <c r="CG8851" s="174">
        <v>277</v>
      </c>
      <c r="CH8851" s="174">
        <v>71655</v>
      </c>
      <c r="CI8851" s="174">
        <v>5</v>
      </c>
      <c r="CJ8851" s="174">
        <v>678.17489999999998</v>
      </c>
      <c r="CK8851" s="174">
        <v>678.17489999999998</v>
      </c>
      <c r="CU8851" s="174">
        <v>277</v>
      </c>
      <c r="CV8851" s="174">
        <v>71655</v>
      </c>
      <c r="CW8851" s="174">
        <v>5</v>
      </c>
      <c r="CX8851" s="174">
        <v>678.17489999999998</v>
      </c>
    </row>
    <row r="8852" spans="84:102" x14ac:dyDescent="0.25">
      <c r="CF8852" s="3" t="s">
        <v>3073</v>
      </c>
      <c r="CG8852" s="174">
        <v>63604</v>
      </c>
      <c r="CH8852" s="174">
        <v>79</v>
      </c>
      <c r="CI8852" s="174">
        <v>5</v>
      </c>
      <c r="CJ8852" s="174">
        <v>678.1318</v>
      </c>
      <c r="CK8852" s="174">
        <v>678.1318</v>
      </c>
      <c r="CU8852" s="174">
        <v>63604</v>
      </c>
      <c r="CV8852" s="174">
        <v>79</v>
      </c>
      <c r="CW8852" s="174">
        <v>5</v>
      </c>
      <c r="CX8852" s="174">
        <v>678.1318</v>
      </c>
    </row>
    <row r="8853" spans="84:102" x14ac:dyDescent="0.25">
      <c r="CF8853" s="3" t="s">
        <v>3073</v>
      </c>
      <c r="CG8853" s="174">
        <v>17875</v>
      </c>
      <c r="CH8853" s="174">
        <v>2217</v>
      </c>
      <c r="CI8853" s="174">
        <v>5</v>
      </c>
      <c r="CJ8853" s="174">
        <v>678.09969999999998</v>
      </c>
      <c r="CK8853" s="174">
        <v>678.09969999999998</v>
      </c>
      <c r="CU8853" s="174">
        <v>17875</v>
      </c>
      <c r="CV8853" s="174">
        <v>2217</v>
      </c>
      <c r="CW8853" s="174">
        <v>5</v>
      </c>
      <c r="CX8853" s="174">
        <v>678.09969999999998</v>
      </c>
    </row>
    <row r="8854" spans="84:102" x14ac:dyDescent="0.25">
      <c r="CF8854" s="3" t="s">
        <v>3073</v>
      </c>
      <c r="CG8854" s="174">
        <v>2388</v>
      </c>
      <c r="CH8854" s="174">
        <v>28572</v>
      </c>
      <c r="CI8854" s="174">
        <v>5</v>
      </c>
      <c r="CJ8854" s="174">
        <v>677.87210000000005</v>
      </c>
      <c r="CK8854" s="174">
        <v>677.87210000000005</v>
      </c>
      <c r="CU8854" s="174">
        <v>2388</v>
      </c>
      <c r="CV8854" s="174">
        <v>28572</v>
      </c>
      <c r="CW8854" s="174">
        <v>5</v>
      </c>
      <c r="CX8854" s="174">
        <v>677.87210000000005</v>
      </c>
    </row>
    <row r="8855" spans="84:102" x14ac:dyDescent="0.25">
      <c r="CF8855" s="3" t="s">
        <v>3073</v>
      </c>
      <c r="CG8855" s="174">
        <v>1780</v>
      </c>
      <c r="CH8855" s="174">
        <v>57716</v>
      </c>
      <c r="CI8855" s="174">
        <v>5</v>
      </c>
      <c r="CJ8855" s="174">
        <v>677.68349999999998</v>
      </c>
      <c r="CK8855" s="174">
        <v>677.68349999999998</v>
      </c>
      <c r="CU8855" s="174">
        <v>1780</v>
      </c>
      <c r="CV8855" s="174">
        <v>57716</v>
      </c>
      <c r="CW8855" s="174">
        <v>5</v>
      </c>
      <c r="CX8855" s="174">
        <v>677.68349999999998</v>
      </c>
    </row>
    <row r="8856" spans="84:102" x14ac:dyDescent="0.25">
      <c r="CF8856" s="3" t="s">
        <v>3073</v>
      </c>
      <c r="CG8856" s="174">
        <v>80236</v>
      </c>
      <c r="CH8856" s="174">
        <v>415</v>
      </c>
      <c r="CI8856" s="174">
        <v>5</v>
      </c>
      <c r="CJ8856" s="174">
        <v>677.63310000000001</v>
      </c>
      <c r="CK8856" s="174">
        <v>677.63310000000001</v>
      </c>
      <c r="CU8856" s="174">
        <v>80236</v>
      </c>
      <c r="CV8856" s="174">
        <v>415</v>
      </c>
      <c r="CW8856" s="174">
        <v>5</v>
      </c>
      <c r="CX8856" s="174">
        <v>677.63310000000001</v>
      </c>
    </row>
    <row r="8857" spans="84:102" x14ac:dyDescent="0.25">
      <c r="CF8857" s="3" t="s">
        <v>3073</v>
      </c>
      <c r="CG8857" s="174">
        <v>93651</v>
      </c>
      <c r="CH8857" s="174">
        <v>3615</v>
      </c>
      <c r="CI8857" s="174">
        <v>5</v>
      </c>
      <c r="CJ8857" s="174">
        <v>677.6327</v>
      </c>
      <c r="CK8857" s="174">
        <v>677.6327</v>
      </c>
      <c r="CU8857" s="174">
        <v>93651</v>
      </c>
      <c r="CV8857" s="174">
        <v>3615</v>
      </c>
      <c r="CW8857" s="174">
        <v>5</v>
      </c>
      <c r="CX8857" s="174">
        <v>677.6327</v>
      </c>
    </row>
    <row r="8858" spans="84:102" x14ac:dyDescent="0.25">
      <c r="CF8858" s="3" t="s">
        <v>3073</v>
      </c>
      <c r="CG8858" s="174">
        <v>139666</v>
      </c>
      <c r="CH8858" s="174">
        <v>1179</v>
      </c>
      <c r="CI8858" s="174">
        <v>5</v>
      </c>
      <c r="CJ8858" s="174">
        <v>677.39139999999998</v>
      </c>
      <c r="CK8858" s="174">
        <v>677.39139999999998</v>
      </c>
      <c r="CU8858" s="174">
        <v>139666</v>
      </c>
      <c r="CV8858" s="174">
        <v>1179</v>
      </c>
      <c r="CW8858" s="174">
        <v>5</v>
      </c>
      <c r="CX8858" s="174">
        <v>677.39139999999998</v>
      </c>
    </row>
    <row r="8859" spans="84:102" x14ac:dyDescent="0.25">
      <c r="CF8859" s="3" t="s">
        <v>3073</v>
      </c>
      <c r="CG8859" s="174">
        <v>93527</v>
      </c>
      <c r="CH8859" s="174">
        <v>3610</v>
      </c>
      <c r="CI8859" s="174">
        <v>5</v>
      </c>
      <c r="CJ8859" s="174">
        <v>677.28250000000003</v>
      </c>
      <c r="CK8859" s="174">
        <v>677.28250000000003</v>
      </c>
      <c r="CU8859" s="174">
        <v>93527</v>
      </c>
      <c r="CV8859" s="174">
        <v>3610</v>
      </c>
      <c r="CW8859" s="174">
        <v>5</v>
      </c>
      <c r="CX8859" s="174">
        <v>677.28250000000003</v>
      </c>
    </row>
    <row r="8860" spans="84:102" x14ac:dyDescent="0.25">
      <c r="CF8860" s="3" t="s">
        <v>3073</v>
      </c>
      <c r="CG8860" s="174">
        <v>2942</v>
      </c>
      <c r="CH8860" s="174">
        <v>151986</v>
      </c>
      <c r="CI8860" s="174">
        <v>5</v>
      </c>
      <c r="CJ8860" s="174">
        <v>677.12540000000001</v>
      </c>
      <c r="CK8860" s="174">
        <v>677.12540000000001</v>
      </c>
      <c r="CU8860" s="174">
        <v>2942</v>
      </c>
      <c r="CV8860" s="174">
        <v>151986</v>
      </c>
      <c r="CW8860" s="174">
        <v>5</v>
      </c>
      <c r="CX8860" s="174">
        <v>677.12540000000001</v>
      </c>
    </row>
    <row r="8861" spans="84:102" x14ac:dyDescent="0.25">
      <c r="CF8861" s="3" t="s">
        <v>3073</v>
      </c>
      <c r="CG8861" s="174">
        <v>112780</v>
      </c>
      <c r="CH8861" s="174">
        <v>928</v>
      </c>
      <c r="CI8861" s="174">
        <v>5</v>
      </c>
      <c r="CJ8861" s="174">
        <v>677.08100000000002</v>
      </c>
      <c r="CK8861" s="174">
        <v>677.08100000000002</v>
      </c>
      <c r="CU8861" s="174">
        <v>112780</v>
      </c>
      <c r="CV8861" s="174">
        <v>928</v>
      </c>
      <c r="CW8861" s="174">
        <v>5</v>
      </c>
      <c r="CX8861" s="174">
        <v>677.08100000000002</v>
      </c>
    </row>
    <row r="8862" spans="84:102" x14ac:dyDescent="0.25">
      <c r="CF8862" s="3" t="s">
        <v>3073</v>
      </c>
      <c r="CG8862" s="174">
        <v>1843</v>
      </c>
      <c r="CH8862" s="174">
        <v>53956</v>
      </c>
      <c r="CI8862" s="174">
        <v>5</v>
      </c>
      <c r="CJ8862" s="174">
        <v>677.0335</v>
      </c>
      <c r="CK8862" s="174">
        <v>677.0335</v>
      </c>
      <c r="CU8862" s="174">
        <v>1843</v>
      </c>
      <c r="CV8862" s="174">
        <v>53956</v>
      </c>
      <c r="CW8862" s="174">
        <v>5</v>
      </c>
      <c r="CX8862" s="174">
        <v>677.0335</v>
      </c>
    </row>
    <row r="8863" spans="84:102" x14ac:dyDescent="0.25">
      <c r="CF8863" s="3" t="s">
        <v>3073</v>
      </c>
      <c r="CG8863" s="174">
        <v>57318</v>
      </c>
      <c r="CH8863" s="174">
        <v>1868</v>
      </c>
      <c r="CI8863" s="174">
        <v>5</v>
      </c>
      <c r="CJ8863" s="174">
        <v>676.9742</v>
      </c>
      <c r="CK8863" s="174">
        <v>676.9742</v>
      </c>
      <c r="CU8863" s="174">
        <v>57318</v>
      </c>
      <c r="CV8863" s="174">
        <v>1868</v>
      </c>
      <c r="CW8863" s="174">
        <v>5</v>
      </c>
      <c r="CX8863" s="174">
        <v>676.9742</v>
      </c>
    </row>
    <row r="8864" spans="84:102" x14ac:dyDescent="0.25">
      <c r="CF8864" s="3" t="s">
        <v>3073</v>
      </c>
      <c r="CG8864" s="174">
        <v>170474</v>
      </c>
      <c r="CH8864" s="174">
        <v>3391</v>
      </c>
      <c r="CI8864" s="174">
        <v>5</v>
      </c>
      <c r="CJ8864" s="174">
        <v>676.86210000000005</v>
      </c>
      <c r="CK8864" s="174">
        <v>676.86210000000005</v>
      </c>
      <c r="CU8864" s="174">
        <v>170474</v>
      </c>
      <c r="CV8864" s="174">
        <v>3391</v>
      </c>
      <c r="CW8864" s="174">
        <v>5</v>
      </c>
      <c r="CX8864" s="174">
        <v>676.86210000000005</v>
      </c>
    </row>
    <row r="8865" spans="84:102" x14ac:dyDescent="0.25">
      <c r="CF8865" s="3" t="s">
        <v>3073</v>
      </c>
      <c r="CG8865" s="174">
        <v>85719</v>
      </c>
      <c r="CH8865" s="174">
        <v>592</v>
      </c>
      <c r="CI8865" s="174">
        <v>5</v>
      </c>
      <c r="CJ8865" s="174">
        <v>676.82410000000004</v>
      </c>
      <c r="CK8865" s="174">
        <v>676.82410000000004</v>
      </c>
      <c r="CU8865" s="174">
        <v>85719</v>
      </c>
      <c r="CV8865" s="174">
        <v>592</v>
      </c>
      <c r="CW8865" s="174">
        <v>5</v>
      </c>
      <c r="CX8865" s="174">
        <v>676.82410000000004</v>
      </c>
    </row>
    <row r="8866" spans="84:102" x14ac:dyDescent="0.25">
      <c r="CF8866" s="3" t="s">
        <v>3073</v>
      </c>
      <c r="CG8866" s="174">
        <v>64938</v>
      </c>
      <c r="CH8866" s="174">
        <v>81</v>
      </c>
      <c r="CI8866" s="174">
        <v>5</v>
      </c>
      <c r="CJ8866" s="174">
        <v>676.62879999999996</v>
      </c>
      <c r="CK8866" s="174">
        <v>676.62879999999996</v>
      </c>
      <c r="CU8866" s="174">
        <v>64938</v>
      </c>
      <c r="CV8866" s="174">
        <v>81</v>
      </c>
      <c r="CW8866" s="174">
        <v>5</v>
      </c>
      <c r="CX8866" s="174">
        <v>676.62879999999996</v>
      </c>
    </row>
    <row r="8867" spans="84:102" x14ac:dyDescent="0.25">
      <c r="CF8867" s="3" t="s">
        <v>3073</v>
      </c>
      <c r="CG8867" s="174">
        <v>59516</v>
      </c>
      <c r="CH8867" s="174">
        <v>15</v>
      </c>
      <c r="CI8867" s="174">
        <v>5</v>
      </c>
      <c r="CJ8867" s="174">
        <v>676.34159999999997</v>
      </c>
      <c r="CK8867" s="174">
        <v>676.34159999999997</v>
      </c>
      <c r="CU8867" s="174">
        <v>59516</v>
      </c>
      <c r="CV8867" s="174">
        <v>15</v>
      </c>
      <c r="CW8867" s="174">
        <v>5</v>
      </c>
      <c r="CX8867" s="174">
        <v>676.34159999999997</v>
      </c>
    </row>
    <row r="8868" spans="84:102" x14ac:dyDescent="0.25">
      <c r="CF8868" s="3" t="s">
        <v>3073</v>
      </c>
      <c r="CG8868" s="174">
        <v>894</v>
      </c>
      <c r="CH8868" s="174">
        <v>108794</v>
      </c>
      <c r="CI8868" s="174">
        <v>5</v>
      </c>
      <c r="CJ8868" s="174">
        <v>676.10559999999998</v>
      </c>
      <c r="CK8868" s="174">
        <v>676.10559999999998</v>
      </c>
      <c r="CU8868" s="174">
        <v>894</v>
      </c>
      <c r="CV8868" s="174">
        <v>108794</v>
      </c>
      <c r="CW8868" s="174">
        <v>5</v>
      </c>
      <c r="CX8868" s="174">
        <v>676.10559999999998</v>
      </c>
    </row>
    <row r="8869" spans="84:102" x14ac:dyDescent="0.25">
      <c r="CF8869" s="3" t="s">
        <v>3073</v>
      </c>
      <c r="CG8869" s="174">
        <v>2518</v>
      </c>
      <c r="CH8869" s="174">
        <v>40042</v>
      </c>
      <c r="CI8869" s="174">
        <v>5</v>
      </c>
      <c r="CJ8869" s="174">
        <v>675.96860000000004</v>
      </c>
      <c r="CK8869" s="174">
        <v>675.96860000000004</v>
      </c>
      <c r="CU8869" s="174">
        <v>2518</v>
      </c>
      <c r="CV8869" s="174">
        <v>40042</v>
      </c>
      <c r="CW8869" s="174">
        <v>5</v>
      </c>
      <c r="CX8869" s="174">
        <v>675.96860000000004</v>
      </c>
    </row>
    <row r="8870" spans="84:102" x14ac:dyDescent="0.25">
      <c r="CF8870" s="3" t="s">
        <v>3073</v>
      </c>
      <c r="CG8870" s="174">
        <v>186872</v>
      </c>
      <c r="CH8870" s="174">
        <v>3792</v>
      </c>
      <c r="CI8870" s="174">
        <v>5</v>
      </c>
      <c r="CJ8870" s="174">
        <v>675.93690000000004</v>
      </c>
      <c r="CK8870" s="174">
        <v>675.93690000000004</v>
      </c>
      <c r="CU8870" s="174">
        <v>186872</v>
      </c>
      <c r="CV8870" s="174">
        <v>3792</v>
      </c>
      <c r="CW8870" s="174">
        <v>5</v>
      </c>
      <c r="CX8870" s="174">
        <v>675.93690000000004</v>
      </c>
    </row>
    <row r="8871" spans="84:102" x14ac:dyDescent="0.25">
      <c r="CF8871" s="3" t="s">
        <v>3073</v>
      </c>
      <c r="CG8871" s="174">
        <v>168582</v>
      </c>
      <c r="CH8871" s="174">
        <v>3359</v>
      </c>
      <c r="CI8871" s="174">
        <v>5</v>
      </c>
      <c r="CJ8871" s="174">
        <v>675.85440000000006</v>
      </c>
      <c r="CK8871" s="174">
        <v>675.85440000000006</v>
      </c>
      <c r="CU8871" s="174">
        <v>168582</v>
      </c>
      <c r="CV8871" s="174">
        <v>3359</v>
      </c>
      <c r="CW8871" s="174">
        <v>5</v>
      </c>
      <c r="CX8871" s="174">
        <v>675.85440000000006</v>
      </c>
    </row>
    <row r="8872" spans="84:102" x14ac:dyDescent="0.25">
      <c r="CF8872" s="3" t="s">
        <v>3073</v>
      </c>
      <c r="CG8872" s="174">
        <v>986</v>
      </c>
      <c r="CH8872" s="174">
        <v>114821</v>
      </c>
      <c r="CI8872" s="174">
        <v>5</v>
      </c>
      <c r="CJ8872" s="174">
        <v>675.85410000000002</v>
      </c>
      <c r="CK8872" s="174">
        <v>675.85410000000002</v>
      </c>
      <c r="CU8872" s="174">
        <v>986</v>
      </c>
      <c r="CV8872" s="174">
        <v>114821</v>
      </c>
      <c r="CW8872" s="174">
        <v>5</v>
      </c>
      <c r="CX8872" s="174">
        <v>675.85410000000002</v>
      </c>
    </row>
    <row r="8873" spans="84:102" x14ac:dyDescent="0.25">
      <c r="CF8873" s="3" t="s">
        <v>3073</v>
      </c>
      <c r="CG8873" s="174">
        <v>1393</v>
      </c>
      <c r="CH8873" s="174">
        <v>108170</v>
      </c>
      <c r="CI8873" s="174">
        <v>5</v>
      </c>
      <c r="CJ8873" s="174">
        <v>675.58630000000005</v>
      </c>
      <c r="CK8873" s="174">
        <v>675.58630000000005</v>
      </c>
      <c r="CU8873" s="174">
        <v>1393</v>
      </c>
      <c r="CV8873" s="174">
        <v>108170</v>
      </c>
      <c r="CW8873" s="174">
        <v>5</v>
      </c>
      <c r="CX8873" s="174">
        <v>675.58630000000005</v>
      </c>
    </row>
    <row r="8874" spans="84:102" x14ac:dyDescent="0.25">
      <c r="CF8874" s="3" t="s">
        <v>3073</v>
      </c>
      <c r="CG8874" s="174">
        <v>150877</v>
      </c>
      <c r="CH8874" s="174">
        <v>2843</v>
      </c>
      <c r="CI8874" s="174">
        <v>5</v>
      </c>
      <c r="CJ8874" s="174">
        <v>675.56039999999996</v>
      </c>
      <c r="CK8874" s="174">
        <v>675.56039999999996</v>
      </c>
      <c r="CU8874" s="174">
        <v>150877</v>
      </c>
      <c r="CV8874" s="174">
        <v>2843</v>
      </c>
      <c r="CW8874" s="174">
        <v>5</v>
      </c>
      <c r="CX8874" s="174">
        <v>675.56039999999996</v>
      </c>
    </row>
    <row r="8875" spans="84:102" x14ac:dyDescent="0.25">
      <c r="CF8875" s="3" t="s">
        <v>3073</v>
      </c>
      <c r="CG8875" s="174">
        <v>31</v>
      </c>
      <c r="CH8875" s="174">
        <v>60335</v>
      </c>
      <c r="CI8875" s="174">
        <v>5</v>
      </c>
      <c r="CJ8875" s="174">
        <v>675.45899999999995</v>
      </c>
      <c r="CK8875" s="174">
        <v>675.45899999999995</v>
      </c>
      <c r="CU8875" s="174">
        <v>31</v>
      </c>
      <c r="CV8875" s="174">
        <v>60335</v>
      </c>
      <c r="CW8875" s="174">
        <v>5</v>
      </c>
      <c r="CX8875" s="174">
        <v>675.45899999999995</v>
      </c>
    </row>
    <row r="8876" spans="84:102" x14ac:dyDescent="0.25">
      <c r="CF8876" s="3" t="s">
        <v>3073</v>
      </c>
      <c r="CG8876" s="174">
        <v>3043</v>
      </c>
      <c r="CH8876" s="174">
        <v>165177</v>
      </c>
      <c r="CI8876" s="174">
        <v>5</v>
      </c>
      <c r="CJ8876" s="174">
        <v>675.32399999999996</v>
      </c>
      <c r="CK8876" s="174">
        <v>675.32399999999996</v>
      </c>
      <c r="CU8876" s="174">
        <v>3043</v>
      </c>
      <c r="CV8876" s="174">
        <v>165177</v>
      </c>
      <c r="CW8876" s="174">
        <v>5</v>
      </c>
      <c r="CX8876" s="174">
        <v>675.32399999999996</v>
      </c>
    </row>
    <row r="8877" spans="84:102" x14ac:dyDescent="0.25">
      <c r="CF8877" s="3" t="s">
        <v>3073</v>
      </c>
      <c r="CG8877" s="174">
        <v>78165</v>
      </c>
      <c r="CH8877" s="174">
        <v>3693</v>
      </c>
      <c r="CI8877" s="174">
        <v>5</v>
      </c>
      <c r="CJ8877" s="174">
        <v>675.04960000000005</v>
      </c>
      <c r="CK8877" s="174">
        <v>675.04960000000005</v>
      </c>
      <c r="CU8877" s="174">
        <v>78165</v>
      </c>
      <c r="CV8877" s="174">
        <v>3693</v>
      </c>
      <c r="CW8877" s="174">
        <v>5</v>
      </c>
      <c r="CX8877" s="174">
        <v>675.04960000000005</v>
      </c>
    </row>
    <row r="8878" spans="84:102" x14ac:dyDescent="0.25">
      <c r="CF8878" s="3" t="s">
        <v>3073</v>
      </c>
      <c r="CG8878" s="174">
        <v>552</v>
      </c>
      <c r="CH8878" s="174">
        <v>84044</v>
      </c>
      <c r="CI8878" s="174">
        <v>5</v>
      </c>
      <c r="CJ8878" s="174">
        <v>675.04070000000002</v>
      </c>
      <c r="CK8878" s="174">
        <v>675.04070000000002</v>
      </c>
      <c r="CU8878" s="174">
        <v>552</v>
      </c>
      <c r="CV8878" s="174">
        <v>84044</v>
      </c>
      <c r="CW8878" s="174">
        <v>5</v>
      </c>
      <c r="CX8878" s="174">
        <v>675.04070000000002</v>
      </c>
    </row>
    <row r="8879" spans="84:102" x14ac:dyDescent="0.25">
      <c r="CF8879" s="3" t="s">
        <v>3073</v>
      </c>
      <c r="CG8879" s="174">
        <v>1246</v>
      </c>
      <c r="CH8879" s="174">
        <v>126633</v>
      </c>
      <c r="CI8879" s="174">
        <v>5</v>
      </c>
      <c r="CJ8879" s="174">
        <v>674.78179999999998</v>
      </c>
      <c r="CK8879" s="174">
        <v>674.78179999999998</v>
      </c>
      <c r="CU8879" s="174">
        <v>1246</v>
      </c>
      <c r="CV8879" s="174">
        <v>126633</v>
      </c>
      <c r="CW8879" s="174">
        <v>5</v>
      </c>
      <c r="CX8879" s="174">
        <v>674.78179999999998</v>
      </c>
    </row>
    <row r="8880" spans="84:102" x14ac:dyDescent="0.25">
      <c r="CF8880" s="3" t="s">
        <v>3073</v>
      </c>
      <c r="CG8880" s="174">
        <v>2298</v>
      </c>
      <c r="CH8880" s="174">
        <v>22521</v>
      </c>
      <c r="CI8880" s="174">
        <v>5</v>
      </c>
      <c r="CJ8880" s="174">
        <v>674.71839999999997</v>
      </c>
      <c r="CK8880" s="174">
        <v>674.71839999999997</v>
      </c>
      <c r="CU8880" s="174">
        <v>2298</v>
      </c>
      <c r="CV8880" s="174">
        <v>22521</v>
      </c>
      <c r="CW8880" s="174">
        <v>5</v>
      </c>
      <c r="CX8880" s="174">
        <v>674.71839999999997</v>
      </c>
    </row>
    <row r="8881" spans="84:102" x14ac:dyDescent="0.25">
      <c r="CF8881" s="3" t="s">
        <v>3073</v>
      </c>
      <c r="CG8881" s="174">
        <v>145962</v>
      </c>
      <c r="CH8881" s="174">
        <v>2776</v>
      </c>
      <c r="CI8881" s="174">
        <v>5</v>
      </c>
      <c r="CJ8881" s="174">
        <v>674.68809999999996</v>
      </c>
      <c r="CK8881" s="174">
        <v>674.68809999999996</v>
      </c>
      <c r="CU8881" s="174">
        <v>145962</v>
      </c>
      <c r="CV8881" s="174">
        <v>2776</v>
      </c>
      <c r="CW8881" s="174">
        <v>5</v>
      </c>
      <c r="CX8881" s="174">
        <v>674.68809999999996</v>
      </c>
    </row>
    <row r="8882" spans="84:102" x14ac:dyDescent="0.25">
      <c r="CF8882" s="3" t="s">
        <v>3073</v>
      </c>
      <c r="CG8882" s="174">
        <v>151168</v>
      </c>
      <c r="CH8882" s="174">
        <v>2852</v>
      </c>
      <c r="CI8882" s="174">
        <v>5</v>
      </c>
      <c r="CJ8882" s="174">
        <v>674.65269999999998</v>
      </c>
      <c r="CK8882" s="174">
        <v>674.65269999999998</v>
      </c>
      <c r="CU8882" s="174">
        <v>151168</v>
      </c>
      <c r="CV8882" s="174">
        <v>2852</v>
      </c>
      <c r="CW8882" s="174">
        <v>5</v>
      </c>
      <c r="CX8882" s="174">
        <v>674.65269999999998</v>
      </c>
    </row>
    <row r="8883" spans="84:102" x14ac:dyDescent="0.25">
      <c r="CF8883" s="3" t="s">
        <v>3073</v>
      </c>
      <c r="CG8883" s="174">
        <v>3058</v>
      </c>
      <c r="CH8883" s="174">
        <v>168876</v>
      </c>
      <c r="CI8883" s="174">
        <v>5</v>
      </c>
      <c r="CJ8883" s="174">
        <v>674.5883</v>
      </c>
      <c r="CK8883" s="174">
        <v>674.5883</v>
      </c>
      <c r="CU8883" s="174">
        <v>3058</v>
      </c>
      <c r="CV8883" s="174">
        <v>168876</v>
      </c>
      <c r="CW8883" s="174">
        <v>5</v>
      </c>
      <c r="CX8883" s="174">
        <v>674.5883</v>
      </c>
    </row>
    <row r="8884" spans="84:102" x14ac:dyDescent="0.25">
      <c r="CF8884" s="3" t="s">
        <v>3073</v>
      </c>
      <c r="CG8884" s="174">
        <v>3147</v>
      </c>
      <c r="CH8884" s="174">
        <v>150385</v>
      </c>
      <c r="CI8884" s="174">
        <v>5</v>
      </c>
      <c r="CJ8884" s="174">
        <v>674.29819999999995</v>
      </c>
      <c r="CK8884" s="174">
        <v>674.29819999999995</v>
      </c>
      <c r="CU8884" s="174">
        <v>3147</v>
      </c>
      <c r="CV8884" s="174">
        <v>150385</v>
      </c>
      <c r="CW8884" s="174">
        <v>5</v>
      </c>
      <c r="CX8884" s="174">
        <v>674.29819999999995</v>
      </c>
    </row>
    <row r="8885" spans="84:102" x14ac:dyDescent="0.25">
      <c r="CF8885" s="3" t="s">
        <v>3073</v>
      </c>
      <c r="CG8885" s="174">
        <v>2460</v>
      </c>
      <c r="CH8885" s="174">
        <v>32798</v>
      </c>
      <c r="CI8885" s="174">
        <v>5</v>
      </c>
      <c r="CJ8885" s="174">
        <v>674.26239999999996</v>
      </c>
      <c r="CK8885" s="174">
        <v>674.26239999999996</v>
      </c>
      <c r="CU8885" s="174">
        <v>2460</v>
      </c>
      <c r="CV8885" s="174">
        <v>32798</v>
      </c>
      <c r="CW8885" s="174">
        <v>5</v>
      </c>
      <c r="CX8885" s="174">
        <v>674.26239999999996</v>
      </c>
    </row>
    <row r="8886" spans="84:102" x14ac:dyDescent="0.25">
      <c r="CF8886" s="3" t="s">
        <v>3073</v>
      </c>
      <c r="CG8886" s="174">
        <v>2532</v>
      </c>
      <c r="CH8886" s="174">
        <v>43043</v>
      </c>
      <c r="CI8886" s="174">
        <v>5</v>
      </c>
      <c r="CJ8886" s="174">
        <v>674.10699999999997</v>
      </c>
      <c r="CK8886" s="174">
        <v>674.10699999999997</v>
      </c>
      <c r="CU8886" s="174">
        <v>2532</v>
      </c>
      <c r="CV8886" s="174">
        <v>43043</v>
      </c>
      <c r="CW8886" s="174">
        <v>5</v>
      </c>
      <c r="CX8886" s="174">
        <v>674.10699999999997</v>
      </c>
    </row>
    <row r="8887" spans="84:102" x14ac:dyDescent="0.25">
      <c r="CF8887" s="3" t="s">
        <v>3073</v>
      </c>
      <c r="CG8887" s="174">
        <v>124790</v>
      </c>
      <c r="CH8887" s="174">
        <v>1280</v>
      </c>
      <c r="CI8887" s="174">
        <v>5</v>
      </c>
      <c r="CJ8887" s="174">
        <v>674.0779</v>
      </c>
      <c r="CK8887" s="174">
        <v>674.0779</v>
      </c>
      <c r="CU8887" s="174">
        <v>124790</v>
      </c>
      <c r="CV8887" s="174">
        <v>1280</v>
      </c>
      <c r="CW8887" s="174">
        <v>5</v>
      </c>
      <c r="CX8887" s="174">
        <v>674.0779</v>
      </c>
    </row>
    <row r="8888" spans="84:102" x14ac:dyDescent="0.25">
      <c r="CF8888" s="3" t="s">
        <v>3073</v>
      </c>
      <c r="CG8888" s="174">
        <v>1182</v>
      </c>
      <c r="CH8888" s="174">
        <v>139264</v>
      </c>
      <c r="CI8888" s="174">
        <v>5</v>
      </c>
      <c r="CJ8888" s="174">
        <v>674.01729999999998</v>
      </c>
      <c r="CK8888" s="174">
        <v>674.01729999999998</v>
      </c>
      <c r="CU8888" s="174">
        <v>1182</v>
      </c>
      <c r="CV8888" s="174">
        <v>139264</v>
      </c>
      <c r="CW8888" s="174">
        <v>5</v>
      </c>
      <c r="CX8888" s="174">
        <v>674.01729999999998</v>
      </c>
    </row>
    <row r="8889" spans="84:102" x14ac:dyDescent="0.25">
      <c r="CF8889" s="3" t="s">
        <v>3073</v>
      </c>
      <c r="CG8889" s="174">
        <v>592</v>
      </c>
      <c r="CH8889" s="174">
        <v>85719</v>
      </c>
      <c r="CI8889" s="174">
        <v>5</v>
      </c>
      <c r="CJ8889" s="174">
        <v>673.93259999999998</v>
      </c>
      <c r="CK8889" s="174">
        <v>673.93259999999998</v>
      </c>
      <c r="CU8889" s="174">
        <v>592</v>
      </c>
      <c r="CV8889" s="174">
        <v>85719</v>
      </c>
      <c r="CW8889" s="174">
        <v>5</v>
      </c>
      <c r="CX8889" s="174">
        <v>673.93259999999998</v>
      </c>
    </row>
    <row r="8890" spans="84:102" x14ac:dyDescent="0.25">
      <c r="CF8890" s="3" t="s">
        <v>3073</v>
      </c>
      <c r="CG8890" s="174">
        <v>3211</v>
      </c>
      <c r="CH8890" s="174">
        <v>155009</v>
      </c>
      <c r="CI8890" s="174">
        <v>5</v>
      </c>
      <c r="CJ8890" s="174">
        <v>673.82090000000005</v>
      </c>
      <c r="CK8890" s="174">
        <v>673.82090000000005</v>
      </c>
      <c r="CU8890" s="174">
        <v>3211</v>
      </c>
      <c r="CV8890" s="174">
        <v>155009</v>
      </c>
      <c r="CW8890" s="174">
        <v>5</v>
      </c>
      <c r="CX8890" s="174">
        <v>673.82090000000005</v>
      </c>
    </row>
    <row r="8891" spans="84:102" x14ac:dyDescent="0.25">
      <c r="CF8891" s="3" t="s">
        <v>3073</v>
      </c>
      <c r="CG8891" s="174">
        <v>3179</v>
      </c>
      <c r="CH8891" s="174">
        <v>153060</v>
      </c>
      <c r="CI8891" s="174">
        <v>5</v>
      </c>
      <c r="CJ8891" s="174">
        <v>673.77949999999998</v>
      </c>
      <c r="CK8891" s="174">
        <v>673.77949999999998</v>
      </c>
      <c r="CU8891" s="174">
        <v>3179</v>
      </c>
      <c r="CV8891" s="174">
        <v>153060</v>
      </c>
      <c r="CW8891" s="174">
        <v>5</v>
      </c>
      <c r="CX8891" s="174">
        <v>673.77949999999998</v>
      </c>
    </row>
    <row r="8892" spans="84:102" x14ac:dyDescent="0.25">
      <c r="CF8892" s="3" t="s">
        <v>3073</v>
      </c>
      <c r="CG8892" s="174">
        <v>1895</v>
      </c>
      <c r="CH8892" s="174">
        <v>64105</v>
      </c>
      <c r="CI8892" s="174">
        <v>5</v>
      </c>
      <c r="CJ8892" s="174">
        <v>673.58040000000005</v>
      </c>
      <c r="CK8892" s="174">
        <v>673.58040000000005</v>
      </c>
      <c r="CU8892" s="174">
        <v>1895</v>
      </c>
      <c r="CV8892" s="174">
        <v>64105</v>
      </c>
      <c r="CW8892" s="174">
        <v>5</v>
      </c>
      <c r="CX8892" s="174">
        <v>673.58040000000005</v>
      </c>
    </row>
    <row r="8893" spans="84:102" x14ac:dyDescent="0.25">
      <c r="CF8893" s="3" t="s">
        <v>3073</v>
      </c>
      <c r="CG8893" s="174">
        <v>3186</v>
      </c>
      <c r="CH8893" s="174">
        <v>153788</v>
      </c>
      <c r="CI8893" s="174">
        <v>5</v>
      </c>
      <c r="CJ8893" s="174">
        <v>673.52909999999997</v>
      </c>
      <c r="CK8893" s="174">
        <v>673.52909999999997</v>
      </c>
      <c r="CU8893" s="174">
        <v>3186</v>
      </c>
      <c r="CV8893" s="174">
        <v>153788</v>
      </c>
      <c r="CW8893" s="174">
        <v>5</v>
      </c>
      <c r="CX8893" s="174">
        <v>673.52909999999997</v>
      </c>
    </row>
    <row r="8894" spans="84:102" x14ac:dyDescent="0.25">
      <c r="CF8894" s="3" t="s">
        <v>3073</v>
      </c>
      <c r="CG8894" s="174">
        <v>151852</v>
      </c>
      <c r="CH8894" s="174">
        <v>2931</v>
      </c>
      <c r="CI8894" s="174">
        <v>5</v>
      </c>
      <c r="CJ8894" s="174">
        <v>673.47140000000002</v>
      </c>
      <c r="CK8894" s="174">
        <v>673.47140000000002</v>
      </c>
      <c r="CU8894" s="174">
        <v>151852</v>
      </c>
      <c r="CV8894" s="174">
        <v>2931</v>
      </c>
      <c r="CW8894" s="174">
        <v>5</v>
      </c>
      <c r="CX8894" s="174">
        <v>673.47140000000002</v>
      </c>
    </row>
    <row r="8895" spans="84:102" x14ac:dyDescent="0.25">
      <c r="CF8895" s="3" t="s">
        <v>3073</v>
      </c>
      <c r="CG8895" s="174">
        <v>115878</v>
      </c>
      <c r="CH8895" s="174">
        <v>3676</v>
      </c>
      <c r="CI8895" s="174">
        <v>5</v>
      </c>
      <c r="CJ8895" s="174">
        <v>673.34019999999998</v>
      </c>
      <c r="CK8895" s="174">
        <v>673.34019999999998</v>
      </c>
      <c r="CU8895" s="174">
        <v>115878</v>
      </c>
      <c r="CV8895" s="174">
        <v>3676</v>
      </c>
      <c r="CW8895" s="174">
        <v>5</v>
      </c>
      <c r="CX8895" s="174">
        <v>673.34019999999998</v>
      </c>
    </row>
    <row r="8896" spans="84:102" x14ac:dyDescent="0.25">
      <c r="CF8896" s="3" t="s">
        <v>3073</v>
      </c>
      <c r="CG8896" s="174">
        <v>24247</v>
      </c>
      <c r="CH8896" s="174">
        <v>2340</v>
      </c>
      <c r="CI8896" s="174">
        <v>5</v>
      </c>
      <c r="CJ8896" s="174">
        <v>673.14110000000005</v>
      </c>
      <c r="CK8896" s="174">
        <v>673.14110000000005</v>
      </c>
      <c r="CU8896" s="174">
        <v>24247</v>
      </c>
      <c r="CV8896" s="174">
        <v>2340</v>
      </c>
      <c r="CW8896" s="174">
        <v>5</v>
      </c>
      <c r="CX8896" s="174">
        <v>673.14110000000005</v>
      </c>
    </row>
    <row r="8897" spans="84:102" x14ac:dyDescent="0.25">
      <c r="CF8897" s="3" t="s">
        <v>3073</v>
      </c>
      <c r="CG8897" s="174">
        <v>473</v>
      </c>
      <c r="CH8897" s="174">
        <v>84008</v>
      </c>
      <c r="CI8897" s="174">
        <v>5</v>
      </c>
      <c r="CJ8897" s="174">
        <v>673.09939999999995</v>
      </c>
      <c r="CK8897" s="174">
        <v>673.09939999999995</v>
      </c>
      <c r="CU8897" s="174">
        <v>473</v>
      </c>
      <c r="CV8897" s="174">
        <v>84008</v>
      </c>
      <c r="CW8897" s="174">
        <v>5</v>
      </c>
      <c r="CX8897" s="174">
        <v>673.09939999999995</v>
      </c>
    </row>
    <row r="8898" spans="84:102" x14ac:dyDescent="0.25">
      <c r="CF8898" s="3" t="s">
        <v>3073</v>
      </c>
      <c r="CG8898" s="174">
        <v>2982</v>
      </c>
      <c r="CH8898" s="174">
        <v>155907</v>
      </c>
      <c r="CI8898" s="174">
        <v>5</v>
      </c>
      <c r="CJ8898" s="174">
        <v>673.09609999999998</v>
      </c>
      <c r="CK8898" s="174">
        <v>673.09609999999998</v>
      </c>
      <c r="CU8898" s="174">
        <v>2982</v>
      </c>
      <c r="CV8898" s="174">
        <v>155907</v>
      </c>
      <c r="CW8898" s="174">
        <v>5</v>
      </c>
      <c r="CX8898" s="174">
        <v>673.09609999999998</v>
      </c>
    </row>
    <row r="8899" spans="84:102" x14ac:dyDescent="0.25">
      <c r="CF8899" s="3" t="s">
        <v>3073</v>
      </c>
      <c r="CG8899" s="174">
        <v>2597</v>
      </c>
      <c r="CH8899" s="174">
        <v>44169</v>
      </c>
      <c r="CI8899" s="174">
        <v>5</v>
      </c>
      <c r="CJ8899" s="174">
        <v>672.85069999999996</v>
      </c>
      <c r="CK8899" s="174">
        <v>672.85069999999996</v>
      </c>
      <c r="CU8899" s="174">
        <v>2597</v>
      </c>
      <c r="CV8899" s="174">
        <v>44169</v>
      </c>
      <c r="CW8899" s="174">
        <v>5</v>
      </c>
      <c r="CX8899" s="174">
        <v>672.85069999999996</v>
      </c>
    </row>
    <row r="8900" spans="84:102" x14ac:dyDescent="0.25">
      <c r="CF8900" s="3" t="s">
        <v>3073</v>
      </c>
      <c r="CG8900" s="174">
        <v>166137</v>
      </c>
      <c r="CH8900" s="174">
        <v>3047</v>
      </c>
      <c r="CI8900" s="174">
        <v>5</v>
      </c>
      <c r="CJ8900" s="174">
        <v>672.74450000000002</v>
      </c>
      <c r="CK8900" s="174">
        <v>672.74450000000002</v>
      </c>
      <c r="CU8900" s="174">
        <v>166137</v>
      </c>
      <c r="CV8900" s="174">
        <v>3047</v>
      </c>
      <c r="CW8900" s="174">
        <v>5</v>
      </c>
      <c r="CX8900" s="174">
        <v>672.74450000000002</v>
      </c>
    </row>
    <row r="8901" spans="84:102" x14ac:dyDescent="0.25">
      <c r="CF8901" s="3" t="s">
        <v>3073</v>
      </c>
      <c r="CG8901" s="174">
        <v>185</v>
      </c>
      <c r="CH8901" s="174">
        <v>68431</v>
      </c>
      <c r="CI8901" s="174">
        <v>5</v>
      </c>
      <c r="CJ8901" s="174">
        <v>672.69799999999998</v>
      </c>
      <c r="CK8901" s="174">
        <v>672.69799999999998</v>
      </c>
      <c r="CU8901" s="174">
        <v>185</v>
      </c>
      <c r="CV8901" s="174">
        <v>68431</v>
      </c>
      <c r="CW8901" s="174">
        <v>5</v>
      </c>
      <c r="CX8901" s="174">
        <v>672.69799999999998</v>
      </c>
    </row>
    <row r="8902" spans="84:102" x14ac:dyDescent="0.25">
      <c r="CF8902" s="3" t="s">
        <v>3073</v>
      </c>
      <c r="CG8902" s="174">
        <v>150385</v>
      </c>
      <c r="CH8902" s="174">
        <v>3147</v>
      </c>
      <c r="CI8902" s="174">
        <v>5</v>
      </c>
      <c r="CJ8902" s="174">
        <v>672.69349999999997</v>
      </c>
      <c r="CK8902" s="174">
        <v>672.69349999999997</v>
      </c>
      <c r="CU8902" s="174">
        <v>150385</v>
      </c>
      <c r="CV8902" s="174">
        <v>3147</v>
      </c>
      <c r="CW8902" s="174">
        <v>5</v>
      </c>
      <c r="CX8902" s="174">
        <v>672.69349999999997</v>
      </c>
    </row>
    <row r="8903" spans="84:102" x14ac:dyDescent="0.25">
      <c r="CF8903" s="3" t="s">
        <v>3073</v>
      </c>
      <c r="CG8903" s="174">
        <v>64105</v>
      </c>
      <c r="CH8903" s="174">
        <v>1895</v>
      </c>
      <c r="CI8903" s="174">
        <v>5</v>
      </c>
      <c r="CJ8903" s="174">
        <v>672.64530000000002</v>
      </c>
      <c r="CK8903" s="174">
        <v>672.64530000000002</v>
      </c>
      <c r="CU8903" s="174">
        <v>64105</v>
      </c>
      <c r="CV8903" s="174">
        <v>1895</v>
      </c>
      <c r="CW8903" s="174">
        <v>5</v>
      </c>
      <c r="CX8903" s="174">
        <v>672.64530000000002</v>
      </c>
    </row>
    <row r="8904" spans="84:102" x14ac:dyDescent="0.25">
      <c r="CF8904" s="3" t="s">
        <v>3073</v>
      </c>
      <c r="CG8904" s="174">
        <v>755</v>
      </c>
      <c r="CH8904" s="174">
        <v>101577</v>
      </c>
      <c r="CI8904" s="174">
        <v>5</v>
      </c>
      <c r="CJ8904" s="174">
        <v>672.5163</v>
      </c>
      <c r="CK8904" s="174">
        <v>672.5163</v>
      </c>
      <c r="CU8904" s="174">
        <v>755</v>
      </c>
      <c r="CV8904" s="174">
        <v>101577</v>
      </c>
      <c r="CW8904" s="174">
        <v>5</v>
      </c>
      <c r="CX8904" s="174">
        <v>672.5163</v>
      </c>
    </row>
    <row r="8905" spans="84:102" x14ac:dyDescent="0.25">
      <c r="CF8905" s="3" t="s">
        <v>3073</v>
      </c>
      <c r="CG8905" s="174">
        <v>280</v>
      </c>
      <c r="CH8905" s="174">
        <v>72593</v>
      </c>
      <c r="CI8905" s="174">
        <v>5</v>
      </c>
      <c r="CJ8905" s="174">
        <v>672.4538</v>
      </c>
      <c r="CK8905" s="174">
        <v>672.4538</v>
      </c>
      <c r="CU8905" s="174">
        <v>280</v>
      </c>
      <c r="CV8905" s="174">
        <v>72593</v>
      </c>
      <c r="CW8905" s="174">
        <v>5</v>
      </c>
      <c r="CX8905" s="174">
        <v>672.4538</v>
      </c>
    </row>
    <row r="8906" spans="84:102" x14ac:dyDescent="0.25">
      <c r="CF8906" s="3" t="s">
        <v>3073</v>
      </c>
      <c r="CG8906" s="174">
        <v>51077</v>
      </c>
      <c r="CH8906" s="174">
        <v>1823</v>
      </c>
      <c r="CI8906" s="174">
        <v>5</v>
      </c>
      <c r="CJ8906" s="174">
        <v>672.23580000000004</v>
      </c>
      <c r="CK8906" s="174">
        <v>672.23580000000004</v>
      </c>
      <c r="CU8906" s="174">
        <v>51077</v>
      </c>
      <c r="CV8906" s="174">
        <v>1823</v>
      </c>
      <c r="CW8906" s="174">
        <v>5</v>
      </c>
      <c r="CX8906" s="174">
        <v>672.23580000000004</v>
      </c>
    </row>
    <row r="8907" spans="84:102" x14ac:dyDescent="0.25">
      <c r="CF8907" s="3" t="s">
        <v>3073</v>
      </c>
      <c r="CG8907" s="174">
        <v>179</v>
      </c>
      <c r="CH8907" s="174">
        <v>68488</v>
      </c>
      <c r="CI8907" s="174">
        <v>5</v>
      </c>
      <c r="CJ8907" s="174">
        <v>672.11540000000002</v>
      </c>
      <c r="CK8907" s="174">
        <v>672.11540000000002</v>
      </c>
      <c r="CU8907" s="174">
        <v>179</v>
      </c>
      <c r="CV8907" s="174">
        <v>68488</v>
      </c>
      <c r="CW8907" s="174">
        <v>5</v>
      </c>
      <c r="CX8907" s="174">
        <v>672.11540000000002</v>
      </c>
    </row>
    <row r="8908" spans="84:102" x14ac:dyDescent="0.25">
      <c r="CF8908" s="3" t="s">
        <v>3073</v>
      </c>
      <c r="CG8908" s="174">
        <v>1829</v>
      </c>
      <c r="CH8908" s="174">
        <v>51408</v>
      </c>
      <c r="CI8908" s="174">
        <v>5</v>
      </c>
      <c r="CJ8908" s="174">
        <v>672.10329999999999</v>
      </c>
      <c r="CK8908" s="174">
        <v>672.10329999999999</v>
      </c>
      <c r="CU8908" s="174">
        <v>1829</v>
      </c>
      <c r="CV8908" s="174">
        <v>51408</v>
      </c>
      <c r="CW8908" s="174">
        <v>5</v>
      </c>
      <c r="CX8908" s="174">
        <v>672.10329999999999</v>
      </c>
    </row>
    <row r="8909" spans="84:102" x14ac:dyDescent="0.25">
      <c r="CF8909" s="3" t="s">
        <v>3073</v>
      </c>
      <c r="CG8909" s="174">
        <v>154006</v>
      </c>
      <c r="CH8909" s="174">
        <v>3191</v>
      </c>
      <c r="CI8909" s="174">
        <v>5</v>
      </c>
      <c r="CJ8909" s="174">
        <v>672.07339999999999</v>
      </c>
      <c r="CK8909" s="174">
        <v>672.07339999999999</v>
      </c>
      <c r="CU8909" s="174">
        <v>154006</v>
      </c>
      <c r="CV8909" s="174">
        <v>3191</v>
      </c>
      <c r="CW8909" s="174">
        <v>5</v>
      </c>
      <c r="CX8909" s="174">
        <v>672.07339999999999</v>
      </c>
    </row>
    <row r="8910" spans="84:102" x14ac:dyDescent="0.25">
      <c r="CF8910" s="3" t="s">
        <v>3073</v>
      </c>
      <c r="CG8910" s="174">
        <v>3550</v>
      </c>
      <c r="CH8910" s="174">
        <v>78489</v>
      </c>
      <c r="CI8910" s="174">
        <v>5</v>
      </c>
      <c r="CJ8910" s="174">
        <v>672.06460000000004</v>
      </c>
      <c r="CK8910" s="174">
        <v>672.06460000000004</v>
      </c>
      <c r="CU8910" s="174">
        <v>3550</v>
      </c>
      <c r="CV8910" s="174">
        <v>78489</v>
      </c>
      <c r="CW8910" s="174">
        <v>5</v>
      </c>
      <c r="CX8910" s="174">
        <v>672.06460000000004</v>
      </c>
    </row>
    <row r="8911" spans="84:102" x14ac:dyDescent="0.25">
      <c r="CF8911" s="3" t="s">
        <v>3073</v>
      </c>
      <c r="CG8911" s="174">
        <v>977</v>
      </c>
      <c r="CH8911" s="174">
        <v>117020</v>
      </c>
      <c r="CI8911" s="174">
        <v>5</v>
      </c>
      <c r="CJ8911" s="174">
        <v>672.02610000000004</v>
      </c>
      <c r="CK8911" s="174">
        <v>672.02610000000004</v>
      </c>
      <c r="CU8911" s="174">
        <v>977</v>
      </c>
      <c r="CV8911" s="174">
        <v>117020</v>
      </c>
      <c r="CW8911" s="174">
        <v>5</v>
      </c>
      <c r="CX8911" s="174">
        <v>672.02610000000004</v>
      </c>
    </row>
    <row r="8912" spans="84:102" x14ac:dyDescent="0.25">
      <c r="CF8912" s="3" t="s">
        <v>3073</v>
      </c>
      <c r="CG8912" s="174">
        <v>87088</v>
      </c>
      <c r="CH8912" s="174">
        <v>1527</v>
      </c>
      <c r="CI8912" s="174">
        <v>5</v>
      </c>
      <c r="CJ8912" s="174">
        <v>671.94370000000004</v>
      </c>
      <c r="CK8912" s="174">
        <v>671.94370000000004</v>
      </c>
      <c r="CU8912" s="174">
        <v>87088</v>
      </c>
      <c r="CV8912" s="174">
        <v>1527</v>
      </c>
      <c r="CW8912" s="174">
        <v>5</v>
      </c>
      <c r="CX8912" s="174">
        <v>671.94370000000004</v>
      </c>
    </row>
    <row r="8913" spans="84:102" x14ac:dyDescent="0.25">
      <c r="CF8913" s="3" t="s">
        <v>3073</v>
      </c>
      <c r="CG8913" s="174">
        <v>17728</v>
      </c>
      <c r="CH8913" s="174">
        <v>2212</v>
      </c>
      <c r="CI8913" s="174">
        <v>5</v>
      </c>
      <c r="CJ8913" s="174">
        <v>671.82380000000001</v>
      </c>
      <c r="CK8913" s="174">
        <v>671.82380000000001</v>
      </c>
      <c r="CU8913" s="174">
        <v>17728</v>
      </c>
      <c r="CV8913" s="174">
        <v>2212</v>
      </c>
      <c r="CW8913" s="174">
        <v>5</v>
      </c>
      <c r="CX8913" s="174">
        <v>671.82380000000001</v>
      </c>
    </row>
    <row r="8914" spans="84:102" x14ac:dyDescent="0.25">
      <c r="CF8914" s="3" t="s">
        <v>3073</v>
      </c>
      <c r="CG8914" s="174">
        <v>89431</v>
      </c>
      <c r="CH8914" s="174">
        <v>1503</v>
      </c>
      <c r="CI8914" s="174">
        <v>5</v>
      </c>
      <c r="CJ8914" s="174">
        <v>671.78020000000004</v>
      </c>
      <c r="CK8914" s="174">
        <v>671.78020000000004</v>
      </c>
      <c r="CU8914" s="174">
        <v>89431</v>
      </c>
      <c r="CV8914" s="174">
        <v>1503</v>
      </c>
      <c r="CW8914" s="174">
        <v>5</v>
      </c>
      <c r="CX8914" s="174">
        <v>671.78020000000004</v>
      </c>
    </row>
    <row r="8915" spans="84:102" x14ac:dyDescent="0.25">
      <c r="CF8915" s="3" t="s">
        <v>3073</v>
      </c>
      <c r="CG8915" s="174">
        <v>3198</v>
      </c>
      <c r="CH8915" s="174">
        <v>155060</v>
      </c>
      <c r="CI8915" s="174">
        <v>5</v>
      </c>
      <c r="CJ8915" s="174">
        <v>671.60389999999995</v>
      </c>
      <c r="CK8915" s="174">
        <v>671.60389999999995</v>
      </c>
      <c r="CU8915" s="174">
        <v>3198</v>
      </c>
      <c r="CV8915" s="174">
        <v>155060</v>
      </c>
      <c r="CW8915" s="174">
        <v>5</v>
      </c>
      <c r="CX8915" s="174">
        <v>671.60389999999995</v>
      </c>
    </row>
    <row r="8916" spans="84:102" x14ac:dyDescent="0.25">
      <c r="CF8916" s="3" t="s">
        <v>3073</v>
      </c>
      <c r="CG8916" s="174">
        <v>61421</v>
      </c>
      <c r="CH8916" s="174">
        <v>1739</v>
      </c>
      <c r="CI8916" s="174">
        <v>5</v>
      </c>
      <c r="CJ8916" s="174">
        <v>671.58709999999996</v>
      </c>
      <c r="CK8916" s="174">
        <v>671.58709999999996</v>
      </c>
      <c r="CU8916" s="174">
        <v>61421</v>
      </c>
      <c r="CV8916" s="174">
        <v>1739</v>
      </c>
      <c r="CW8916" s="174">
        <v>5</v>
      </c>
      <c r="CX8916" s="174">
        <v>671.58709999999996</v>
      </c>
    </row>
    <row r="8917" spans="84:102" x14ac:dyDescent="0.25">
      <c r="CF8917" s="3" t="s">
        <v>3073</v>
      </c>
      <c r="CG8917" s="174">
        <v>3077</v>
      </c>
      <c r="CH8917" s="174">
        <v>176258</v>
      </c>
      <c r="CI8917" s="174">
        <v>5</v>
      </c>
      <c r="CJ8917" s="174">
        <v>671.57180000000005</v>
      </c>
      <c r="CK8917" s="174">
        <v>671.57180000000005</v>
      </c>
      <c r="CU8917" s="174">
        <v>3077</v>
      </c>
      <c r="CV8917" s="174">
        <v>176258</v>
      </c>
      <c r="CW8917" s="174">
        <v>5</v>
      </c>
      <c r="CX8917" s="174">
        <v>671.57180000000005</v>
      </c>
    </row>
    <row r="8918" spans="84:102" x14ac:dyDescent="0.25">
      <c r="CF8918" s="3" t="s">
        <v>3073</v>
      </c>
      <c r="CG8918" s="174">
        <v>104710</v>
      </c>
      <c r="CH8918" s="174">
        <v>829</v>
      </c>
      <c r="CI8918" s="174">
        <v>5</v>
      </c>
      <c r="CJ8918" s="174">
        <v>671.43550000000005</v>
      </c>
      <c r="CK8918" s="174">
        <v>671.43550000000005</v>
      </c>
      <c r="CU8918" s="174">
        <v>104710</v>
      </c>
      <c r="CV8918" s="174">
        <v>829</v>
      </c>
      <c r="CW8918" s="174">
        <v>5</v>
      </c>
      <c r="CX8918" s="174">
        <v>671.43550000000005</v>
      </c>
    </row>
    <row r="8919" spans="84:102" x14ac:dyDescent="0.25">
      <c r="CF8919" s="3" t="s">
        <v>3073</v>
      </c>
      <c r="CG8919" s="174">
        <v>137835</v>
      </c>
      <c r="CH8919" s="174">
        <v>2729</v>
      </c>
      <c r="CI8919" s="174">
        <v>5</v>
      </c>
      <c r="CJ8919" s="174">
        <v>671.37139999999999</v>
      </c>
      <c r="CK8919" s="174">
        <v>671.37139999999999</v>
      </c>
      <c r="CU8919" s="174">
        <v>137835</v>
      </c>
      <c r="CV8919" s="174">
        <v>2729</v>
      </c>
      <c r="CW8919" s="174">
        <v>5</v>
      </c>
      <c r="CX8919" s="174">
        <v>671.37139999999999</v>
      </c>
    </row>
    <row r="8920" spans="84:102" x14ac:dyDescent="0.25">
      <c r="CF8920" s="3" t="s">
        <v>3073</v>
      </c>
      <c r="CG8920" s="174">
        <v>72593</v>
      </c>
      <c r="CH8920" s="174">
        <v>280</v>
      </c>
      <c r="CI8920" s="174">
        <v>5</v>
      </c>
      <c r="CJ8920" s="174">
        <v>671.34680000000003</v>
      </c>
      <c r="CK8920" s="174">
        <v>671.34680000000003</v>
      </c>
      <c r="CU8920" s="174">
        <v>72593</v>
      </c>
      <c r="CV8920" s="174">
        <v>280</v>
      </c>
      <c r="CW8920" s="174">
        <v>5</v>
      </c>
      <c r="CX8920" s="174">
        <v>671.34680000000003</v>
      </c>
    </row>
    <row r="8921" spans="84:102" x14ac:dyDescent="0.25">
      <c r="CF8921" s="3" t="s">
        <v>3073</v>
      </c>
      <c r="CG8921" s="174">
        <v>70475</v>
      </c>
      <c r="CH8921" s="174">
        <v>244</v>
      </c>
      <c r="CI8921" s="174">
        <v>5</v>
      </c>
      <c r="CJ8921" s="174">
        <v>671.29939999999999</v>
      </c>
      <c r="CK8921" s="174">
        <v>671.29939999999999</v>
      </c>
      <c r="CU8921" s="174">
        <v>70475</v>
      </c>
      <c r="CV8921" s="174">
        <v>244</v>
      </c>
      <c r="CW8921" s="174">
        <v>5</v>
      </c>
      <c r="CX8921" s="174">
        <v>671.29939999999999</v>
      </c>
    </row>
    <row r="8922" spans="84:102" x14ac:dyDescent="0.25">
      <c r="CF8922" s="3" t="s">
        <v>3073</v>
      </c>
      <c r="CG8922" s="174">
        <v>70230</v>
      </c>
      <c r="CH8922" s="174">
        <v>203</v>
      </c>
      <c r="CI8922" s="174">
        <v>5</v>
      </c>
      <c r="CJ8922" s="174">
        <v>671.20479999999998</v>
      </c>
      <c r="CK8922" s="174">
        <v>671.20479999999998</v>
      </c>
      <c r="CU8922" s="174">
        <v>70230</v>
      </c>
      <c r="CV8922" s="174">
        <v>203</v>
      </c>
      <c r="CW8922" s="174">
        <v>5</v>
      </c>
      <c r="CX8922" s="174">
        <v>671.20479999999998</v>
      </c>
    </row>
    <row r="8923" spans="84:102" x14ac:dyDescent="0.25">
      <c r="CF8923" s="3" t="s">
        <v>3073</v>
      </c>
      <c r="CG8923" s="174">
        <v>104692</v>
      </c>
      <c r="CH8923" s="174">
        <v>830</v>
      </c>
      <c r="CI8923" s="174">
        <v>5</v>
      </c>
      <c r="CJ8923" s="174">
        <v>671.12019999999995</v>
      </c>
      <c r="CK8923" s="174">
        <v>671.12019999999995</v>
      </c>
      <c r="CU8923" s="174">
        <v>104692</v>
      </c>
      <c r="CV8923" s="174">
        <v>830</v>
      </c>
      <c r="CW8923" s="174">
        <v>5</v>
      </c>
      <c r="CX8923" s="174">
        <v>671.12019999999995</v>
      </c>
    </row>
    <row r="8924" spans="84:102" x14ac:dyDescent="0.25">
      <c r="CF8924" s="3" t="s">
        <v>3073</v>
      </c>
      <c r="CG8924" s="174">
        <v>80160</v>
      </c>
      <c r="CH8924" s="174">
        <v>411</v>
      </c>
      <c r="CI8924" s="174">
        <v>5</v>
      </c>
      <c r="CJ8924" s="174">
        <v>671.10530000000006</v>
      </c>
      <c r="CK8924" s="174">
        <v>671.10530000000006</v>
      </c>
      <c r="CU8924" s="174">
        <v>80160</v>
      </c>
      <c r="CV8924" s="174">
        <v>411</v>
      </c>
      <c r="CW8924" s="174">
        <v>5</v>
      </c>
      <c r="CX8924" s="174">
        <v>671.10530000000006</v>
      </c>
    </row>
    <row r="8925" spans="84:102" x14ac:dyDescent="0.25">
      <c r="CF8925" s="3" t="s">
        <v>3073</v>
      </c>
      <c r="CG8925" s="174">
        <v>67019</v>
      </c>
      <c r="CH8925" s="174">
        <v>149</v>
      </c>
      <c r="CI8925" s="174">
        <v>5</v>
      </c>
      <c r="CJ8925" s="174">
        <v>671.06299999999999</v>
      </c>
      <c r="CK8925" s="174">
        <v>671.06299999999999</v>
      </c>
      <c r="CU8925" s="174">
        <v>67019</v>
      </c>
      <c r="CV8925" s="174">
        <v>149</v>
      </c>
      <c r="CW8925" s="174">
        <v>5</v>
      </c>
      <c r="CX8925" s="174">
        <v>671.06299999999999</v>
      </c>
    </row>
    <row r="8926" spans="84:102" x14ac:dyDescent="0.25">
      <c r="CF8926" s="3" t="s">
        <v>3073</v>
      </c>
      <c r="CG8926" s="174">
        <v>433</v>
      </c>
      <c r="CH8926" s="174">
        <v>83201</v>
      </c>
      <c r="CI8926" s="174">
        <v>5</v>
      </c>
      <c r="CJ8926" s="174">
        <v>671.00879999999995</v>
      </c>
      <c r="CK8926" s="174">
        <v>671.00879999999995</v>
      </c>
      <c r="CU8926" s="174">
        <v>433</v>
      </c>
      <c r="CV8926" s="174">
        <v>83201</v>
      </c>
      <c r="CW8926" s="174">
        <v>5</v>
      </c>
      <c r="CX8926" s="174">
        <v>671.00879999999995</v>
      </c>
    </row>
    <row r="8927" spans="84:102" x14ac:dyDescent="0.25">
      <c r="CF8927" s="3" t="s">
        <v>3073</v>
      </c>
      <c r="CG8927" s="174">
        <v>65239</v>
      </c>
      <c r="CH8927" s="174">
        <v>93</v>
      </c>
      <c r="CI8927" s="174">
        <v>5</v>
      </c>
      <c r="CJ8927" s="174">
        <v>670.55129999999997</v>
      </c>
      <c r="CK8927" s="174">
        <v>670.55129999999997</v>
      </c>
      <c r="CU8927" s="174">
        <v>65239</v>
      </c>
      <c r="CV8927" s="174">
        <v>93</v>
      </c>
      <c r="CW8927" s="174">
        <v>5</v>
      </c>
      <c r="CX8927" s="174">
        <v>670.55129999999997</v>
      </c>
    </row>
    <row r="8928" spans="84:102" x14ac:dyDescent="0.25">
      <c r="CF8928" s="3" t="s">
        <v>3073</v>
      </c>
      <c r="CG8928" s="174">
        <v>3127</v>
      </c>
      <c r="CH8928" s="174">
        <v>150056</v>
      </c>
      <c r="CI8928" s="174">
        <v>5</v>
      </c>
      <c r="CJ8928" s="174">
        <v>670.51969999999994</v>
      </c>
      <c r="CK8928" s="174">
        <v>670.51969999999994</v>
      </c>
      <c r="CU8928" s="174">
        <v>3127</v>
      </c>
      <c r="CV8928" s="174">
        <v>150056</v>
      </c>
      <c r="CW8928" s="174">
        <v>5</v>
      </c>
      <c r="CX8928" s="174">
        <v>670.51969999999994</v>
      </c>
    </row>
    <row r="8929" spans="84:102" x14ac:dyDescent="0.25">
      <c r="CF8929" s="3" t="s">
        <v>3073</v>
      </c>
      <c r="CG8929" s="174">
        <v>1468</v>
      </c>
      <c r="CH8929" s="174">
        <v>94906</v>
      </c>
      <c r="CI8929" s="174">
        <v>5</v>
      </c>
      <c r="CJ8929" s="174">
        <v>670.49009999999998</v>
      </c>
      <c r="CK8929" s="174">
        <v>670.49009999999998</v>
      </c>
      <c r="CU8929" s="174">
        <v>1468</v>
      </c>
      <c r="CV8929" s="174">
        <v>94906</v>
      </c>
      <c r="CW8929" s="174">
        <v>5</v>
      </c>
      <c r="CX8929" s="174">
        <v>670.49009999999998</v>
      </c>
    </row>
    <row r="8930" spans="84:102" x14ac:dyDescent="0.25">
      <c r="CF8930" s="3" t="s">
        <v>3073</v>
      </c>
      <c r="CG8930" s="174">
        <v>57544</v>
      </c>
      <c r="CH8930" s="174">
        <v>1765</v>
      </c>
      <c r="CI8930" s="174">
        <v>5</v>
      </c>
      <c r="CJ8930" s="174">
        <v>670.36159999999995</v>
      </c>
      <c r="CK8930" s="174">
        <v>670.36159999999995</v>
      </c>
      <c r="CU8930" s="174">
        <v>57544</v>
      </c>
      <c r="CV8930" s="174">
        <v>1765</v>
      </c>
      <c r="CW8930" s="174">
        <v>5</v>
      </c>
      <c r="CX8930" s="174">
        <v>670.36159999999995</v>
      </c>
    </row>
    <row r="8931" spans="84:102" x14ac:dyDescent="0.25">
      <c r="CF8931" s="3" t="s">
        <v>3073</v>
      </c>
      <c r="CG8931" s="174">
        <v>1267</v>
      </c>
      <c r="CH8931" s="174">
        <v>123490</v>
      </c>
      <c r="CI8931" s="174">
        <v>5</v>
      </c>
      <c r="CJ8931" s="174">
        <v>670.26089999999999</v>
      </c>
      <c r="CK8931" s="174">
        <v>670.26089999999999</v>
      </c>
      <c r="CU8931" s="174">
        <v>1267</v>
      </c>
      <c r="CV8931" s="174">
        <v>123490</v>
      </c>
      <c r="CW8931" s="174">
        <v>5</v>
      </c>
      <c r="CX8931" s="174">
        <v>670.26089999999999</v>
      </c>
    </row>
    <row r="8932" spans="84:102" x14ac:dyDescent="0.25">
      <c r="CF8932" s="3" t="s">
        <v>3073</v>
      </c>
      <c r="CG8932" s="174">
        <v>368</v>
      </c>
      <c r="CH8932" s="174">
        <v>76258</v>
      </c>
      <c r="CI8932" s="174">
        <v>5</v>
      </c>
      <c r="CJ8932" s="174">
        <v>670.07240000000002</v>
      </c>
      <c r="CK8932" s="174">
        <v>670.07240000000002</v>
      </c>
      <c r="CU8932" s="174">
        <v>368</v>
      </c>
      <c r="CV8932" s="174">
        <v>76258</v>
      </c>
      <c r="CW8932" s="174">
        <v>5</v>
      </c>
      <c r="CX8932" s="174">
        <v>670.07240000000002</v>
      </c>
    </row>
    <row r="8933" spans="84:102" x14ac:dyDescent="0.25">
      <c r="CF8933" s="3" t="s">
        <v>3073</v>
      </c>
      <c r="CG8933" s="174">
        <v>453</v>
      </c>
      <c r="CH8933" s="174">
        <v>83677</v>
      </c>
      <c r="CI8933" s="174">
        <v>5</v>
      </c>
      <c r="CJ8933" s="174">
        <v>670.01070000000004</v>
      </c>
      <c r="CK8933" s="174">
        <v>670.01070000000004</v>
      </c>
      <c r="CU8933" s="174">
        <v>453</v>
      </c>
      <c r="CV8933" s="174">
        <v>83677</v>
      </c>
      <c r="CW8933" s="174">
        <v>5</v>
      </c>
      <c r="CX8933" s="174">
        <v>670.01070000000004</v>
      </c>
    </row>
    <row r="8934" spans="84:102" x14ac:dyDescent="0.25">
      <c r="CF8934" s="3" t="s">
        <v>3073</v>
      </c>
      <c r="CG8934" s="174">
        <v>100414</v>
      </c>
      <c r="CH8934" s="174">
        <v>1455</v>
      </c>
      <c r="CI8934" s="174">
        <v>5</v>
      </c>
      <c r="CJ8934" s="174">
        <v>669.94330000000002</v>
      </c>
      <c r="CK8934" s="174">
        <v>669.94330000000002</v>
      </c>
      <c r="CU8934" s="174">
        <v>100414</v>
      </c>
      <c r="CV8934" s="174">
        <v>1455</v>
      </c>
      <c r="CW8934" s="174">
        <v>5</v>
      </c>
      <c r="CX8934" s="174">
        <v>669.94330000000002</v>
      </c>
    </row>
    <row r="8935" spans="84:102" x14ac:dyDescent="0.25">
      <c r="CF8935" s="3" t="s">
        <v>3073</v>
      </c>
      <c r="CG8935" s="174">
        <v>22022</v>
      </c>
      <c r="CH8935" s="174">
        <v>2299</v>
      </c>
      <c r="CI8935" s="174">
        <v>5</v>
      </c>
      <c r="CJ8935" s="174">
        <v>669.69479999999999</v>
      </c>
      <c r="CK8935" s="174">
        <v>669.69479999999999</v>
      </c>
      <c r="CU8935" s="174">
        <v>22022</v>
      </c>
      <c r="CV8935" s="174">
        <v>2299</v>
      </c>
      <c r="CW8935" s="174">
        <v>5</v>
      </c>
      <c r="CX8935" s="174">
        <v>669.69479999999999</v>
      </c>
    </row>
    <row r="8936" spans="84:102" x14ac:dyDescent="0.25">
      <c r="CF8936" s="3" t="s">
        <v>3073</v>
      </c>
      <c r="CG8936" s="174">
        <v>133</v>
      </c>
      <c r="CH8936" s="174">
        <v>66381</v>
      </c>
      <c r="CI8936" s="174">
        <v>5</v>
      </c>
      <c r="CJ8936" s="174">
        <v>669.43550000000005</v>
      </c>
      <c r="CK8936" s="174">
        <v>669.43550000000005</v>
      </c>
      <c r="CU8936" s="174">
        <v>133</v>
      </c>
      <c r="CV8936" s="174">
        <v>66381</v>
      </c>
      <c r="CW8936" s="174">
        <v>5</v>
      </c>
      <c r="CX8936" s="174">
        <v>669.43550000000005</v>
      </c>
    </row>
    <row r="8937" spans="84:102" x14ac:dyDescent="0.25">
      <c r="CF8937" s="3" t="s">
        <v>3073</v>
      </c>
      <c r="CG8937" s="174">
        <v>185444</v>
      </c>
      <c r="CH8937" s="174">
        <v>2596</v>
      </c>
      <c r="CI8937" s="174">
        <v>5</v>
      </c>
      <c r="CJ8937" s="174">
        <v>669.41340000000002</v>
      </c>
      <c r="CK8937" s="174">
        <v>669.41340000000002</v>
      </c>
      <c r="CU8937" s="174">
        <v>185444</v>
      </c>
      <c r="CV8937" s="174">
        <v>2596</v>
      </c>
      <c r="CW8937" s="174">
        <v>5</v>
      </c>
      <c r="CX8937" s="174">
        <v>669.41340000000002</v>
      </c>
    </row>
    <row r="8938" spans="84:102" x14ac:dyDescent="0.25">
      <c r="CF8938" s="3" t="s">
        <v>3073</v>
      </c>
      <c r="CG8938" s="174">
        <v>2285</v>
      </c>
      <c r="CH8938" s="174">
        <v>21533</v>
      </c>
      <c r="CI8938" s="174">
        <v>5</v>
      </c>
      <c r="CJ8938" s="174">
        <v>669.34849999999994</v>
      </c>
      <c r="CK8938" s="174">
        <v>669.34849999999994</v>
      </c>
      <c r="CU8938" s="174">
        <v>2285</v>
      </c>
      <c r="CV8938" s="174">
        <v>21533</v>
      </c>
      <c r="CW8938" s="174">
        <v>5</v>
      </c>
      <c r="CX8938" s="174">
        <v>669.34849999999994</v>
      </c>
    </row>
    <row r="8939" spans="84:102" x14ac:dyDescent="0.25">
      <c r="CF8939" s="3" t="s">
        <v>3073</v>
      </c>
      <c r="CG8939" s="174">
        <v>84522</v>
      </c>
      <c r="CH8939" s="174">
        <v>484</v>
      </c>
      <c r="CI8939" s="174">
        <v>5</v>
      </c>
      <c r="CJ8939" s="174">
        <v>669.2595</v>
      </c>
      <c r="CK8939" s="174">
        <v>669.2595</v>
      </c>
      <c r="CU8939" s="174">
        <v>84522</v>
      </c>
      <c r="CV8939" s="174">
        <v>484</v>
      </c>
      <c r="CW8939" s="174">
        <v>5</v>
      </c>
      <c r="CX8939" s="174">
        <v>669.2595</v>
      </c>
    </row>
    <row r="8940" spans="84:102" x14ac:dyDescent="0.25">
      <c r="CF8940" s="3" t="s">
        <v>3073</v>
      </c>
      <c r="CG8940" s="174">
        <v>1420</v>
      </c>
      <c r="CH8940" s="174">
        <v>100442</v>
      </c>
      <c r="CI8940" s="174">
        <v>5</v>
      </c>
      <c r="CJ8940" s="174">
        <v>669.20360000000005</v>
      </c>
      <c r="CK8940" s="174">
        <v>669.20360000000005</v>
      </c>
      <c r="CU8940" s="174">
        <v>1420</v>
      </c>
      <c r="CV8940" s="174">
        <v>100442</v>
      </c>
      <c r="CW8940" s="174">
        <v>5</v>
      </c>
      <c r="CX8940" s="174">
        <v>669.20360000000005</v>
      </c>
    </row>
    <row r="8941" spans="84:102" x14ac:dyDescent="0.25">
      <c r="CF8941" s="3" t="s">
        <v>3073</v>
      </c>
      <c r="CG8941" s="174">
        <v>511</v>
      </c>
      <c r="CH8941" s="174">
        <v>85295</v>
      </c>
      <c r="CI8941" s="174">
        <v>5</v>
      </c>
      <c r="CJ8941" s="174">
        <v>669.16830000000004</v>
      </c>
      <c r="CK8941" s="174">
        <v>669.16830000000004</v>
      </c>
      <c r="CU8941" s="174">
        <v>511</v>
      </c>
      <c r="CV8941" s="174">
        <v>85295</v>
      </c>
      <c r="CW8941" s="174">
        <v>5</v>
      </c>
      <c r="CX8941" s="174">
        <v>669.16830000000004</v>
      </c>
    </row>
    <row r="8942" spans="84:102" x14ac:dyDescent="0.25">
      <c r="CF8942" s="3" t="s">
        <v>3073</v>
      </c>
      <c r="CG8942" s="174">
        <v>47813</v>
      </c>
      <c r="CH8942" s="174">
        <v>2616</v>
      </c>
      <c r="CI8942" s="174">
        <v>5</v>
      </c>
      <c r="CJ8942" s="174">
        <v>669.13919999999996</v>
      </c>
      <c r="CK8942" s="174">
        <v>669.13919999999996</v>
      </c>
      <c r="CU8942" s="174">
        <v>47813</v>
      </c>
      <c r="CV8942" s="174">
        <v>2616</v>
      </c>
      <c r="CW8942" s="174">
        <v>5</v>
      </c>
      <c r="CX8942" s="174">
        <v>669.13919999999996</v>
      </c>
    </row>
    <row r="8943" spans="84:102" x14ac:dyDescent="0.25">
      <c r="CF8943" s="3" t="s">
        <v>3073</v>
      </c>
      <c r="CG8943" s="174">
        <v>165703</v>
      </c>
      <c r="CH8943" s="174">
        <v>3306</v>
      </c>
      <c r="CI8943" s="174">
        <v>5</v>
      </c>
      <c r="CJ8943" s="174">
        <v>669.04459999999995</v>
      </c>
      <c r="CK8943" s="174">
        <v>669.04459999999995</v>
      </c>
      <c r="CU8943" s="174">
        <v>165703</v>
      </c>
      <c r="CV8943" s="174">
        <v>3306</v>
      </c>
      <c r="CW8943" s="174">
        <v>5</v>
      </c>
      <c r="CX8943" s="174">
        <v>669.04459999999995</v>
      </c>
    </row>
    <row r="8944" spans="84:102" x14ac:dyDescent="0.25">
      <c r="CF8944" s="3" t="s">
        <v>3073</v>
      </c>
      <c r="CG8944" s="174">
        <v>43491</v>
      </c>
      <c r="CH8944" s="174">
        <v>2544</v>
      </c>
      <c r="CI8944" s="174">
        <v>5</v>
      </c>
      <c r="CJ8944" s="174">
        <v>668.96960000000001</v>
      </c>
      <c r="CK8944" s="174">
        <v>668.96960000000001</v>
      </c>
      <c r="CU8944" s="174">
        <v>43491</v>
      </c>
      <c r="CV8944" s="174">
        <v>2544</v>
      </c>
      <c r="CW8944" s="174">
        <v>5</v>
      </c>
      <c r="CX8944" s="174">
        <v>668.96960000000001</v>
      </c>
    </row>
    <row r="8945" spans="84:102" x14ac:dyDescent="0.25">
      <c r="CF8945" s="3" t="s">
        <v>3073</v>
      </c>
      <c r="CG8945" s="174">
        <v>51428</v>
      </c>
      <c r="CH8945" s="174">
        <v>1814</v>
      </c>
      <c r="CI8945" s="174">
        <v>5</v>
      </c>
      <c r="CJ8945" s="174">
        <v>668.62819999999999</v>
      </c>
      <c r="CK8945" s="174">
        <v>668.62819999999999</v>
      </c>
      <c r="CU8945" s="174">
        <v>51428</v>
      </c>
      <c r="CV8945" s="174">
        <v>1814</v>
      </c>
      <c r="CW8945" s="174">
        <v>5</v>
      </c>
      <c r="CX8945" s="174">
        <v>668.62819999999999</v>
      </c>
    </row>
    <row r="8946" spans="84:102" x14ac:dyDescent="0.25">
      <c r="CF8946" s="3" t="s">
        <v>3073</v>
      </c>
      <c r="CG8946" s="174">
        <v>3752</v>
      </c>
      <c r="CH8946" s="174">
        <v>151700</v>
      </c>
      <c r="CI8946" s="174">
        <v>5</v>
      </c>
      <c r="CJ8946" s="174">
        <v>668.46699999999998</v>
      </c>
      <c r="CK8946" s="174">
        <v>668.46699999999998</v>
      </c>
      <c r="CU8946" s="174">
        <v>3752</v>
      </c>
      <c r="CV8946" s="174">
        <v>151700</v>
      </c>
      <c r="CW8946" s="174">
        <v>5</v>
      </c>
      <c r="CX8946" s="174">
        <v>668.46699999999998</v>
      </c>
    </row>
    <row r="8947" spans="84:102" x14ac:dyDescent="0.25">
      <c r="CF8947" s="3" t="s">
        <v>3073</v>
      </c>
      <c r="CG8947" s="174">
        <v>2512</v>
      </c>
      <c r="CH8947" s="174">
        <v>37021</v>
      </c>
      <c r="CI8947" s="174">
        <v>5</v>
      </c>
      <c r="CJ8947" s="174">
        <v>667.8125</v>
      </c>
      <c r="CK8947" s="174">
        <v>667.8125</v>
      </c>
      <c r="CU8947" s="174">
        <v>2512</v>
      </c>
      <c r="CV8947" s="174">
        <v>37021</v>
      </c>
      <c r="CW8947" s="174">
        <v>5</v>
      </c>
      <c r="CX8947" s="174">
        <v>667.8125</v>
      </c>
    </row>
    <row r="8948" spans="84:102" x14ac:dyDescent="0.25">
      <c r="CF8948" s="3" t="s">
        <v>3073</v>
      </c>
      <c r="CG8948" s="174">
        <v>113025</v>
      </c>
      <c r="CH8948" s="174">
        <v>946</v>
      </c>
      <c r="CI8948" s="174">
        <v>5</v>
      </c>
      <c r="CJ8948" s="174">
        <v>667.8057</v>
      </c>
      <c r="CK8948" s="174">
        <v>667.8057</v>
      </c>
      <c r="CU8948" s="174">
        <v>113025</v>
      </c>
      <c r="CV8948" s="174">
        <v>946</v>
      </c>
      <c r="CW8948" s="174">
        <v>5</v>
      </c>
      <c r="CX8948" s="174">
        <v>667.8057</v>
      </c>
    </row>
    <row r="8949" spans="84:102" x14ac:dyDescent="0.25">
      <c r="CF8949" s="3" t="s">
        <v>3073</v>
      </c>
      <c r="CG8949" s="174">
        <v>3193</v>
      </c>
      <c r="CH8949" s="174">
        <v>153970</v>
      </c>
      <c r="CI8949" s="174">
        <v>5</v>
      </c>
      <c r="CJ8949" s="174">
        <v>667.52250000000004</v>
      </c>
      <c r="CK8949" s="174">
        <v>667.52250000000004</v>
      </c>
      <c r="CU8949" s="174">
        <v>3193</v>
      </c>
      <c r="CV8949" s="174">
        <v>153970</v>
      </c>
      <c r="CW8949" s="174">
        <v>5</v>
      </c>
      <c r="CX8949" s="174">
        <v>667.52250000000004</v>
      </c>
    </row>
    <row r="8950" spans="84:102" x14ac:dyDescent="0.25">
      <c r="CF8950" s="3" t="s">
        <v>3073</v>
      </c>
      <c r="CG8950" s="174">
        <v>1503</v>
      </c>
      <c r="CH8950" s="174">
        <v>89431</v>
      </c>
      <c r="CI8950" s="174">
        <v>5</v>
      </c>
      <c r="CJ8950" s="174">
        <v>667.34109999999998</v>
      </c>
      <c r="CK8950" s="174">
        <v>667.34109999999998</v>
      </c>
      <c r="CU8950" s="174">
        <v>1503</v>
      </c>
      <c r="CV8950" s="174">
        <v>89431</v>
      </c>
      <c r="CW8950" s="174">
        <v>5</v>
      </c>
      <c r="CX8950" s="174">
        <v>667.34109999999998</v>
      </c>
    </row>
    <row r="8951" spans="84:102" x14ac:dyDescent="0.25">
      <c r="CF8951" s="3" t="s">
        <v>3073</v>
      </c>
      <c r="CG8951" s="174">
        <v>101235</v>
      </c>
      <c r="CH8951" s="174">
        <v>772</v>
      </c>
      <c r="CI8951" s="174">
        <v>5</v>
      </c>
      <c r="CJ8951" s="174">
        <v>667.10530000000006</v>
      </c>
      <c r="CK8951" s="174">
        <v>667.10530000000006</v>
      </c>
      <c r="CU8951" s="174">
        <v>101235</v>
      </c>
      <c r="CV8951" s="174">
        <v>772</v>
      </c>
      <c r="CW8951" s="174">
        <v>5</v>
      </c>
      <c r="CX8951" s="174">
        <v>667.10530000000006</v>
      </c>
    </row>
    <row r="8952" spans="84:102" x14ac:dyDescent="0.25">
      <c r="CF8952" s="3" t="s">
        <v>3073</v>
      </c>
      <c r="CG8952" s="174">
        <v>1509</v>
      </c>
      <c r="CH8952" s="174">
        <v>90105</v>
      </c>
      <c r="CI8952" s="174">
        <v>5</v>
      </c>
      <c r="CJ8952" s="174">
        <v>666.74239999999998</v>
      </c>
      <c r="CK8952" s="174">
        <v>666.74239999999998</v>
      </c>
      <c r="CU8952" s="174">
        <v>1509</v>
      </c>
      <c r="CV8952" s="174">
        <v>90105</v>
      </c>
      <c r="CW8952" s="174">
        <v>5</v>
      </c>
      <c r="CX8952" s="174">
        <v>666.74239999999998</v>
      </c>
    </row>
    <row r="8953" spans="84:102" x14ac:dyDescent="0.25">
      <c r="CF8953" s="3" t="s">
        <v>3073</v>
      </c>
      <c r="CG8953" s="174">
        <v>208</v>
      </c>
      <c r="CH8953" s="174">
        <v>70039</v>
      </c>
      <c r="CI8953" s="174">
        <v>5</v>
      </c>
      <c r="CJ8953" s="174">
        <v>666.70500000000004</v>
      </c>
      <c r="CK8953" s="174">
        <v>666.70500000000004</v>
      </c>
      <c r="CU8953" s="174">
        <v>208</v>
      </c>
      <c r="CV8953" s="174">
        <v>70039</v>
      </c>
      <c r="CW8953" s="174">
        <v>5</v>
      </c>
      <c r="CX8953" s="174">
        <v>666.70500000000004</v>
      </c>
    </row>
    <row r="8954" spans="84:102" x14ac:dyDescent="0.25">
      <c r="CF8954" s="3" t="s">
        <v>3073</v>
      </c>
      <c r="CG8954" s="174">
        <v>1364</v>
      </c>
      <c r="CH8954" s="174">
        <v>111616</v>
      </c>
      <c r="CI8954" s="174">
        <v>5</v>
      </c>
      <c r="CJ8954" s="174">
        <v>666.62249999999995</v>
      </c>
      <c r="CK8954" s="174">
        <v>666.62249999999995</v>
      </c>
      <c r="CU8954" s="174">
        <v>1364</v>
      </c>
      <c r="CV8954" s="174">
        <v>111616</v>
      </c>
      <c r="CW8954" s="174">
        <v>5</v>
      </c>
      <c r="CX8954" s="174">
        <v>666.62249999999995</v>
      </c>
    </row>
    <row r="8955" spans="84:102" x14ac:dyDescent="0.25">
      <c r="CF8955" s="3" t="s">
        <v>3073</v>
      </c>
      <c r="CG8955" s="174">
        <v>2770</v>
      </c>
      <c r="CH8955" s="174">
        <v>146069</v>
      </c>
      <c r="CI8955" s="174">
        <v>5</v>
      </c>
      <c r="CJ8955" s="174">
        <v>666.53959999999995</v>
      </c>
      <c r="CK8955" s="174">
        <v>666.53959999999995</v>
      </c>
      <c r="CU8955" s="174">
        <v>2770</v>
      </c>
      <c r="CV8955" s="174">
        <v>146069</v>
      </c>
      <c r="CW8955" s="174">
        <v>5</v>
      </c>
      <c r="CX8955" s="174">
        <v>666.53959999999995</v>
      </c>
    </row>
    <row r="8956" spans="84:102" x14ac:dyDescent="0.25">
      <c r="CF8956" s="3" t="s">
        <v>3073</v>
      </c>
      <c r="CG8956" s="174">
        <v>110121</v>
      </c>
      <c r="CH8956" s="174">
        <v>1394</v>
      </c>
      <c r="CI8956" s="174">
        <v>5</v>
      </c>
      <c r="CJ8956" s="174">
        <v>666.44899999999996</v>
      </c>
      <c r="CK8956" s="174">
        <v>666.44899999999996</v>
      </c>
      <c r="CU8956" s="174">
        <v>110121</v>
      </c>
      <c r="CV8956" s="174">
        <v>1394</v>
      </c>
      <c r="CW8956" s="174">
        <v>5</v>
      </c>
      <c r="CX8956" s="174">
        <v>666.44899999999996</v>
      </c>
    </row>
    <row r="8957" spans="84:102" x14ac:dyDescent="0.25">
      <c r="CF8957" s="3" t="s">
        <v>3073</v>
      </c>
      <c r="CG8957" s="174">
        <v>798</v>
      </c>
      <c r="CH8957" s="174">
        <v>102760</v>
      </c>
      <c r="CI8957" s="174">
        <v>5</v>
      </c>
      <c r="CJ8957" s="174">
        <v>666.28549999999996</v>
      </c>
      <c r="CK8957" s="174">
        <v>666.28549999999996</v>
      </c>
      <c r="CU8957" s="174">
        <v>798</v>
      </c>
      <c r="CV8957" s="174">
        <v>102760</v>
      </c>
      <c r="CW8957" s="174">
        <v>5</v>
      </c>
      <c r="CX8957" s="174">
        <v>666.28549999999996</v>
      </c>
    </row>
    <row r="8958" spans="84:102" x14ac:dyDescent="0.25">
      <c r="CF8958" s="3" t="s">
        <v>3073</v>
      </c>
      <c r="CG8958" s="174">
        <v>1184</v>
      </c>
      <c r="CH8958" s="174">
        <v>138048</v>
      </c>
      <c r="CI8958" s="174">
        <v>5</v>
      </c>
      <c r="CJ8958" s="174">
        <v>666.23050000000001</v>
      </c>
      <c r="CK8958" s="174">
        <v>666.23050000000001</v>
      </c>
      <c r="CU8958" s="174">
        <v>1184</v>
      </c>
      <c r="CV8958" s="174">
        <v>138048</v>
      </c>
      <c r="CW8958" s="174">
        <v>5</v>
      </c>
      <c r="CX8958" s="174">
        <v>666.23050000000001</v>
      </c>
    </row>
    <row r="8959" spans="84:102" x14ac:dyDescent="0.25">
      <c r="CF8959" s="3" t="s">
        <v>3073</v>
      </c>
      <c r="CG8959" s="174">
        <v>102160</v>
      </c>
      <c r="CH8959" s="174">
        <v>810</v>
      </c>
      <c r="CI8959" s="174">
        <v>5</v>
      </c>
      <c r="CJ8959" s="174">
        <v>666.11260000000004</v>
      </c>
      <c r="CK8959" s="174">
        <v>666.11260000000004</v>
      </c>
      <c r="CU8959" s="174">
        <v>102160</v>
      </c>
      <c r="CV8959" s="174">
        <v>810</v>
      </c>
      <c r="CW8959" s="174">
        <v>5</v>
      </c>
      <c r="CX8959" s="174">
        <v>666.11260000000004</v>
      </c>
    </row>
    <row r="8960" spans="84:102" x14ac:dyDescent="0.25">
      <c r="CF8960" s="3" t="s">
        <v>3073</v>
      </c>
      <c r="CG8960" s="174">
        <v>148822</v>
      </c>
      <c r="CH8960" s="174">
        <v>2816</v>
      </c>
      <c r="CI8960" s="174">
        <v>5</v>
      </c>
      <c r="CJ8960" s="174">
        <v>665.9271</v>
      </c>
      <c r="CK8960" s="174">
        <v>665.9271</v>
      </c>
      <c r="CU8960" s="174">
        <v>148822</v>
      </c>
      <c r="CV8960" s="174">
        <v>2816</v>
      </c>
      <c r="CW8960" s="174">
        <v>5</v>
      </c>
      <c r="CX8960" s="174">
        <v>665.9271</v>
      </c>
    </row>
    <row r="8961" spans="84:102" x14ac:dyDescent="0.25">
      <c r="CF8961" s="3" t="s">
        <v>3073</v>
      </c>
      <c r="CG8961" s="174">
        <v>161953</v>
      </c>
      <c r="CH8961" s="174">
        <v>3265</v>
      </c>
      <c r="CI8961" s="174">
        <v>5</v>
      </c>
      <c r="CJ8961" s="174">
        <v>665.78489999999999</v>
      </c>
      <c r="CK8961" s="174">
        <v>665.78489999999999</v>
      </c>
      <c r="CU8961" s="174">
        <v>161953</v>
      </c>
      <c r="CV8961" s="174">
        <v>3265</v>
      </c>
      <c r="CW8961" s="174">
        <v>5</v>
      </c>
      <c r="CX8961" s="174">
        <v>665.78489999999999</v>
      </c>
    </row>
    <row r="8962" spans="84:102" x14ac:dyDescent="0.25">
      <c r="CF8962" s="3" t="s">
        <v>3073</v>
      </c>
      <c r="CG8962" s="174">
        <v>467</v>
      </c>
      <c r="CH8962" s="174">
        <v>84711</v>
      </c>
      <c r="CI8962" s="174">
        <v>5</v>
      </c>
      <c r="CJ8962" s="174">
        <v>665.67939999999999</v>
      </c>
      <c r="CK8962" s="174">
        <v>665.67939999999999</v>
      </c>
      <c r="CU8962" s="174">
        <v>467</v>
      </c>
      <c r="CV8962" s="174">
        <v>84711</v>
      </c>
      <c r="CW8962" s="174">
        <v>5</v>
      </c>
      <c r="CX8962" s="174">
        <v>665.67939999999999</v>
      </c>
    </row>
    <row r="8963" spans="84:102" x14ac:dyDescent="0.25">
      <c r="CF8963" s="3" t="s">
        <v>3073</v>
      </c>
      <c r="CG8963" s="174">
        <v>826</v>
      </c>
      <c r="CH8963" s="174">
        <v>105538</v>
      </c>
      <c r="CI8963" s="174">
        <v>5</v>
      </c>
      <c r="CJ8963" s="174">
        <v>665.66650000000004</v>
      </c>
      <c r="CK8963" s="174">
        <v>665.66650000000004</v>
      </c>
      <c r="CU8963" s="174">
        <v>826</v>
      </c>
      <c r="CV8963" s="174">
        <v>105538</v>
      </c>
      <c r="CW8963" s="174">
        <v>5</v>
      </c>
      <c r="CX8963" s="174">
        <v>665.66650000000004</v>
      </c>
    </row>
    <row r="8964" spans="84:102" x14ac:dyDescent="0.25">
      <c r="CF8964" s="3" t="s">
        <v>3073</v>
      </c>
      <c r="CG8964" s="174">
        <v>832</v>
      </c>
      <c r="CH8964" s="174">
        <v>105007</v>
      </c>
      <c r="CI8964" s="174">
        <v>5</v>
      </c>
      <c r="CJ8964" s="174">
        <v>665.32809999999995</v>
      </c>
      <c r="CK8964" s="174">
        <v>665.32809999999995</v>
      </c>
      <c r="CU8964" s="174">
        <v>832</v>
      </c>
      <c r="CV8964" s="174">
        <v>105007</v>
      </c>
      <c r="CW8964" s="174">
        <v>5</v>
      </c>
      <c r="CX8964" s="174">
        <v>665.32809999999995</v>
      </c>
    </row>
    <row r="8965" spans="84:102" x14ac:dyDescent="0.25">
      <c r="CF8965" s="3" t="s">
        <v>3073</v>
      </c>
      <c r="CG8965" s="174">
        <v>599</v>
      </c>
      <c r="CH8965" s="174">
        <v>86553</v>
      </c>
      <c r="CI8965" s="174">
        <v>5</v>
      </c>
      <c r="CJ8965" s="174">
        <v>664.80110000000002</v>
      </c>
      <c r="CK8965" s="174">
        <v>664.80110000000002</v>
      </c>
      <c r="CU8965" s="174">
        <v>599</v>
      </c>
      <c r="CV8965" s="174">
        <v>86553</v>
      </c>
      <c r="CW8965" s="174">
        <v>5</v>
      </c>
      <c r="CX8965" s="174">
        <v>664.80110000000002</v>
      </c>
    </row>
    <row r="8966" spans="84:102" x14ac:dyDescent="0.25">
      <c r="CF8966" s="3" t="s">
        <v>3073</v>
      </c>
      <c r="CG8966" s="174">
        <v>602</v>
      </c>
      <c r="CH8966" s="174">
        <v>85972</v>
      </c>
      <c r="CI8966" s="174">
        <v>5</v>
      </c>
      <c r="CJ8966" s="174">
        <v>664.69629999999995</v>
      </c>
      <c r="CK8966" s="174">
        <v>664.69629999999995</v>
      </c>
      <c r="CU8966" s="174">
        <v>602</v>
      </c>
      <c r="CV8966" s="174">
        <v>85972</v>
      </c>
      <c r="CW8966" s="174">
        <v>5</v>
      </c>
      <c r="CX8966" s="174">
        <v>664.69629999999995</v>
      </c>
    </row>
    <row r="8967" spans="84:102" x14ac:dyDescent="0.25">
      <c r="CF8967" s="3" t="s">
        <v>3073</v>
      </c>
      <c r="CG8967" s="174">
        <v>1923</v>
      </c>
      <c r="CH8967" s="174">
        <v>74965</v>
      </c>
      <c r="CI8967" s="174">
        <v>5</v>
      </c>
      <c r="CJ8967" s="174">
        <v>664.62369999999999</v>
      </c>
      <c r="CK8967" s="174">
        <v>664.62369999999999</v>
      </c>
      <c r="CU8967" s="174">
        <v>1923</v>
      </c>
      <c r="CV8967" s="174">
        <v>74965</v>
      </c>
      <c r="CW8967" s="174">
        <v>5</v>
      </c>
      <c r="CX8967" s="174">
        <v>664.62369999999999</v>
      </c>
    </row>
    <row r="8968" spans="84:102" x14ac:dyDescent="0.25">
      <c r="CF8968" s="3" t="s">
        <v>3073</v>
      </c>
      <c r="CG8968" s="174">
        <v>125321</v>
      </c>
      <c r="CH8968" s="174">
        <v>2702</v>
      </c>
      <c r="CI8968" s="174">
        <v>5</v>
      </c>
      <c r="CJ8968" s="174">
        <v>664.5779</v>
      </c>
      <c r="CK8968" s="174">
        <v>664.5779</v>
      </c>
      <c r="CU8968" s="174">
        <v>125321</v>
      </c>
      <c r="CV8968" s="174">
        <v>2702</v>
      </c>
      <c r="CW8968" s="174">
        <v>5</v>
      </c>
      <c r="CX8968" s="174">
        <v>664.5779</v>
      </c>
    </row>
    <row r="8969" spans="84:102" x14ac:dyDescent="0.25">
      <c r="CF8969" s="3" t="s">
        <v>3073</v>
      </c>
      <c r="CG8969" s="174">
        <v>58844</v>
      </c>
      <c r="CH8969" s="174">
        <v>1770</v>
      </c>
      <c r="CI8969" s="174">
        <v>5</v>
      </c>
      <c r="CJ8969" s="174">
        <v>664.11080000000004</v>
      </c>
      <c r="CK8969" s="174">
        <v>664.11080000000004</v>
      </c>
      <c r="CU8969" s="174">
        <v>58844</v>
      </c>
      <c r="CV8969" s="174">
        <v>1770</v>
      </c>
      <c r="CW8969" s="174">
        <v>5</v>
      </c>
      <c r="CX8969" s="174">
        <v>664.11080000000004</v>
      </c>
    </row>
    <row r="8970" spans="84:102" x14ac:dyDescent="0.25">
      <c r="CF8970" s="3" t="s">
        <v>3073</v>
      </c>
      <c r="CG8970" s="174">
        <v>1771</v>
      </c>
      <c r="CH8970" s="174">
        <v>58627</v>
      </c>
      <c r="CI8970" s="174">
        <v>5</v>
      </c>
      <c r="CJ8970" s="174">
        <v>663.76279999999997</v>
      </c>
      <c r="CK8970" s="174">
        <v>663.76279999999997</v>
      </c>
      <c r="CU8970" s="174">
        <v>1771</v>
      </c>
      <c r="CV8970" s="174">
        <v>58627</v>
      </c>
      <c r="CW8970" s="174">
        <v>5</v>
      </c>
      <c r="CX8970" s="174">
        <v>663.76279999999997</v>
      </c>
    </row>
    <row r="8971" spans="84:102" x14ac:dyDescent="0.25">
      <c r="CF8971" s="3" t="s">
        <v>3073</v>
      </c>
      <c r="CG8971" s="174">
        <v>3602</v>
      </c>
      <c r="CH8971" s="174">
        <v>92563</v>
      </c>
      <c r="CI8971" s="174">
        <v>5</v>
      </c>
      <c r="CJ8971" s="174">
        <v>663.68269999999995</v>
      </c>
      <c r="CK8971" s="174">
        <v>663.68269999999995</v>
      </c>
      <c r="CU8971" s="174">
        <v>3602</v>
      </c>
      <c r="CV8971" s="174">
        <v>92563</v>
      </c>
      <c r="CW8971" s="174">
        <v>5</v>
      </c>
      <c r="CX8971" s="174">
        <v>663.68269999999995</v>
      </c>
    </row>
    <row r="8972" spans="84:102" x14ac:dyDescent="0.25">
      <c r="CF8972" s="3" t="s">
        <v>3073</v>
      </c>
      <c r="CG8972" s="174">
        <v>2878</v>
      </c>
      <c r="CH8972" s="174">
        <v>150493</v>
      </c>
      <c r="CI8972" s="174">
        <v>5</v>
      </c>
      <c r="CJ8972" s="174">
        <v>663.62750000000005</v>
      </c>
      <c r="CK8972" s="174">
        <v>663.62750000000005</v>
      </c>
      <c r="CU8972" s="174">
        <v>2878</v>
      </c>
      <c r="CV8972" s="174">
        <v>150493</v>
      </c>
      <c r="CW8972" s="174">
        <v>5</v>
      </c>
      <c r="CX8972" s="174">
        <v>663.62750000000005</v>
      </c>
    </row>
    <row r="8973" spans="84:102" x14ac:dyDescent="0.25">
      <c r="CF8973" s="3" t="s">
        <v>3073</v>
      </c>
      <c r="CG8973" s="174">
        <v>1353</v>
      </c>
      <c r="CH8973" s="174">
        <v>111794</v>
      </c>
      <c r="CI8973" s="174">
        <v>5</v>
      </c>
      <c r="CJ8973" s="174">
        <v>663.27560000000005</v>
      </c>
      <c r="CK8973" s="174">
        <v>663.27560000000005</v>
      </c>
      <c r="CU8973" s="174">
        <v>1353</v>
      </c>
      <c r="CV8973" s="174">
        <v>111794</v>
      </c>
      <c r="CW8973" s="174">
        <v>5</v>
      </c>
      <c r="CX8973" s="174">
        <v>663.27560000000005</v>
      </c>
    </row>
    <row r="8974" spans="84:102" x14ac:dyDescent="0.25">
      <c r="CF8974" s="3" t="s">
        <v>3073</v>
      </c>
      <c r="CG8974" s="174">
        <v>72684</v>
      </c>
      <c r="CH8974" s="174">
        <v>1925</v>
      </c>
      <c r="CI8974" s="174">
        <v>5</v>
      </c>
      <c r="CJ8974" s="174">
        <v>663.16780000000006</v>
      </c>
      <c r="CK8974" s="174">
        <v>663.16780000000006</v>
      </c>
      <c r="CU8974" s="174">
        <v>72684</v>
      </c>
      <c r="CV8974" s="174">
        <v>1925</v>
      </c>
      <c r="CW8974" s="174">
        <v>5</v>
      </c>
      <c r="CX8974" s="174">
        <v>663.16780000000006</v>
      </c>
    </row>
    <row r="8975" spans="84:102" x14ac:dyDescent="0.25">
      <c r="CF8975" s="3" t="s">
        <v>3073</v>
      </c>
      <c r="CG8975" s="174">
        <v>15</v>
      </c>
      <c r="CH8975" s="174">
        <v>59190</v>
      </c>
      <c r="CI8975" s="174">
        <v>5</v>
      </c>
      <c r="CJ8975" s="174">
        <v>663.16079999999999</v>
      </c>
      <c r="CK8975" s="174">
        <v>663.16079999999999</v>
      </c>
      <c r="CU8975" s="174">
        <v>15</v>
      </c>
      <c r="CV8975" s="174">
        <v>59190</v>
      </c>
      <c r="CW8975" s="174">
        <v>5</v>
      </c>
      <c r="CX8975" s="174">
        <v>663.16079999999999</v>
      </c>
    </row>
    <row r="8976" spans="84:102" x14ac:dyDescent="0.25">
      <c r="CF8976" s="3" t="s">
        <v>3073</v>
      </c>
      <c r="CG8976" s="174">
        <v>75430</v>
      </c>
      <c r="CH8976" s="174">
        <v>318</v>
      </c>
      <c r="CI8976" s="174">
        <v>5</v>
      </c>
      <c r="CJ8976" s="174">
        <v>662.88210000000004</v>
      </c>
      <c r="CK8976" s="174">
        <v>662.88210000000004</v>
      </c>
      <c r="CU8976" s="174">
        <v>75430</v>
      </c>
      <c r="CV8976" s="174">
        <v>318</v>
      </c>
      <c r="CW8976" s="174">
        <v>5</v>
      </c>
      <c r="CX8976" s="174">
        <v>662.88210000000004</v>
      </c>
    </row>
    <row r="8977" spans="84:102" x14ac:dyDescent="0.25">
      <c r="CF8977" s="3" t="s">
        <v>3073</v>
      </c>
      <c r="CG8977" s="174">
        <v>43376</v>
      </c>
      <c r="CH8977" s="174">
        <v>2583</v>
      </c>
      <c r="CI8977" s="174">
        <v>5</v>
      </c>
      <c r="CJ8977" s="174">
        <v>662.81129999999996</v>
      </c>
      <c r="CK8977" s="174">
        <v>662.81129999999996</v>
      </c>
      <c r="CU8977" s="174">
        <v>43376</v>
      </c>
      <c r="CV8977" s="174">
        <v>2583</v>
      </c>
      <c r="CW8977" s="174">
        <v>5</v>
      </c>
      <c r="CX8977" s="174">
        <v>662.81129999999996</v>
      </c>
    </row>
    <row r="8978" spans="84:102" x14ac:dyDescent="0.25">
      <c r="CF8978" s="3" t="s">
        <v>3073</v>
      </c>
      <c r="CG8978" s="174">
        <v>90432</v>
      </c>
      <c r="CH8978" s="174">
        <v>3585</v>
      </c>
      <c r="CI8978" s="174">
        <v>5</v>
      </c>
      <c r="CJ8978" s="174">
        <v>662.77750000000003</v>
      </c>
      <c r="CK8978" s="174">
        <v>662.77750000000003</v>
      </c>
      <c r="CU8978" s="174">
        <v>90432</v>
      </c>
      <c r="CV8978" s="174">
        <v>3585</v>
      </c>
      <c r="CW8978" s="174">
        <v>5</v>
      </c>
      <c r="CX8978" s="174">
        <v>662.77750000000003</v>
      </c>
    </row>
    <row r="8979" spans="84:102" x14ac:dyDescent="0.25">
      <c r="CF8979" s="3" t="s">
        <v>3073</v>
      </c>
      <c r="CG8979" s="174">
        <v>2843</v>
      </c>
      <c r="CH8979" s="174">
        <v>151223</v>
      </c>
      <c r="CI8979" s="174">
        <v>5</v>
      </c>
      <c r="CJ8979" s="174">
        <v>662.67570000000001</v>
      </c>
      <c r="CK8979" s="174">
        <v>662.67570000000001</v>
      </c>
      <c r="CU8979" s="174">
        <v>2843</v>
      </c>
      <c r="CV8979" s="174">
        <v>151223</v>
      </c>
      <c r="CW8979" s="174">
        <v>5</v>
      </c>
      <c r="CX8979" s="174">
        <v>662.67570000000001</v>
      </c>
    </row>
    <row r="8980" spans="84:102" x14ac:dyDescent="0.25">
      <c r="CF8980" s="3" t="s">
        <v>3073</v>
      </c>
      <c r="CG8980" s="174">
        <v>381</v>
      </c>
      <c r="CH8980" s="174">
        <v>78824</v>
      </c>
      <c r="CI8980" s="174">
        <v>5</v>
      </c>
      <c r="CJ8980" s="174">
        <v>662.66859999999997</v>
      </c>
      <c r="CK8980" s="174">
        <v>662.66859999999997</v>
      </c>
      <c r="CU8980" s="174">
        <v>381</v>
      </c>
      <c r="CV8980" s="174">
        <v>78824</v>
      </c>
      <c r="CW8980" s="174">
        <v>5</v>
      </c>
      <c r="CX8980" s="174">
        <v>662.66859999999997</v>
      </c>
    </row>
    <row r="8981" spans="84:102" x14ac:dyDescent="0.25">
      <c r="CF8981" s="3" t="s">
        <v>3073</v>
      </c>
      <c r="CG8981" s="174">
        <v>53540</v>
      </c>
      <c r="CH8981" s="174">
        <v>1804</v>
      </c>
      <c r="CI8981" s="174">
        <v>5</v>
      </c>
      <c r="CJ8981" s="174">
        <v>662.41830000000004</v>
      </c>
      <c r="CK8981" s="174">
        <v>662.41830000000004</v>
      </c>
      <c r="CU8981" s="174">
        <v>53540</v>
      </c>
      <c r="CV8981" s="174">
        <v>1804</v>
      </c>
      <c r="CW8981" s="174">
        <v>5</v>
      </c>
      <c r="CX8981" s="174">
        <v>662.41830000000004</v>
      </c>
    </row>
    <row r="8982" spans="84:102" x14ac:dyDescent="0.25">
      <c r="CF8982" s="3" t="s">
        <v>3073</v>
      </c>
      <c r="CG8982" s="174">
        <v>1062</v>
      </c>
      <c r="CH8982" s="174">
        <v>124661</v>
      </c>
      <c r="CI8982" s="174">
        <v>5</v>
      </c>
      <c r="CJ8982" s="174">
        <v>662.33870000000002</v>
      </c>
      <c r="CK8982" s="174">
        <v>662.33870000000002</v>
      </c>
      <c r="CU8982" s="174">
        <v>1062</v>
      </c>
      <c r="CV8982" s="174">
        <v>124661</v>
      </c>
      <c r="CW8982" s="174">
        <v>5</v>
      </c>
      <c r="CX8982" s="174">
        <v>662.33870000000002</v>
      </c>
    </row>
    <row r="8983" spans="84:102" x14ac:dyDescent="0.25">
      <c r="CF8983" s="3" t="s">
        <v>3073</v>
      </c>
      <c r="CG8983" s="174">
        <v>238</v>
      </c>
      <c r="CH8983" s="174">
        <v>71126</v>
      </c>
      <c r="CI8983" s="174">
        <v>5</v>
      </c>
      <c r="CJ8983" s="174">
        <v>662.22640000000001</v>
      </c>
      <c r="CK8983" s="174">
        <v>662.22640000000001</v>
      </c>
      <c r="CU8983" s="174">
        <v>238</v>
      </c>
      <c r="CV8983" s="174">
        <v>71126</v>
      </c>
      <c r="CW8983" s="174">
        <v>5</v>
      </c>
      <c r="CX8983" s="174">
        <v>662.22640000000001</v>
      </c>
    </row>
    <row r="8984" spans="84:102" x14ac:dyDescent="0.25">
      <c r="CF8984" s="3" t="s">
        <v>3073</v>
      </c>
      <c r="CG8984" s="174">
        <v>105538</v>
      </c>
      <c r="CH8984" s="174">
        <v>826</v>
      </c>
      <c r="CI8984" s="174">
        <v>5</v>
      </c>
      <c r="CJ8984" s="174">
        <v>662.16700000000003</v>
      </c>
      <c r="CK8984" s="174">
        <v>662.16700000000003</v>
      </c>
      <c r="CU8984" s="174">
        <v>105538</v>
      </c>
      <c r="CV8984" s="174">
        <v>826</v>
      </c>
      <c r="CW8984" s="174">
        <v>5</v>
      </c>
      <c r="CX8984" s="174">
        <v>662.16700000000003</v>
      </c>
    </row>
    <row r="8985" spans="84:102" x14ac:dyDescent="0.25">
      <c r="CF8985" s="3" t="s">
        <v>3073</v>
      </c>
      <c r="CG8985" s="174">
        <v>69886</v>
      </c>
      <c r="CH8985" s="174">
        <v>204</v>
      </c>
      <c r="CI8985" s="174">
        <v>5</v>
      </c>
      <c r="CJ8985" s="174">
        <v>661.90279999999996</v>
      </c>
      <c r="CK8985" s="174">
        <v>661.90279999999996</v>
      </c>
      <c r="CU8985" s="174">
        <v>69886</v>
      </c>
      <c r="CV8985" s="174">
        <v>204</v>
      </c>
      <c r="CW8985" s="174">
        <v>5</v>
      </c>
      <c r="CX8985" s="174">
        <v>661.90279999999996</v>
      </c>
    </row>
    <row r="8986" spans="84:102" x14ac:dyDescent="0.25">
      <c r="CF8986" s="3" t="s">
        <v>3073</v>
      </c>
      <c r="CG8986" s="174">
        <v>22521</v>
      </c>
      <c r="CH8986" s="174">
        <v>2298</v>
      </c>
      <c r="CI8986" s="174">
        <v>5</v>
      </c>
      <c r="CJ8986" s="174">
        <v>661.78520000000003</v>
      </c>
      <c r="CK8986" s="174">
        <v>661.78520000000003</v>
      </c>
      <c r="CU8986" s="174">
        <v>22521</v>
      </c>
      <c r="CV8986" s="174">
        <v>2298</v>
      </c>
      <c r="CW8986" s="174">
        <v>5</v>
      </c>
      <c r="CX8986" s="174">
        <v>661.78520000000003</v>
      </c>
    </row>
    <row r="8987" spans="84:102" x14ac:dyDescent="0.25">
      <c r="CF8987" s="3" t="s">
        <v>3073</v>
      </c>
      <c r="CG8987" s="174">
        <v>170289</v>
      </c>
      <c r="CH8987" s="174">
        <v>3376</v>
      </c>
      <c r="CI8987" s="174">
        <v>5</v>
      </c>
      <c r="CJ8987" s="174">
        <v>661.68370000000004</v>
      </c>
      <c r="CK8987" s="174">
        <v>661.68370000000004</v>
      </c>
      <c r="CU8987" s="174">
        <v>170289</v>
      </c>
      <c r="CV8987" s="174">
        <v>3376</v>
      </c>
      <c r="CW8987" s="174">
        <v>5</v>
      </c>
      <c r="CX8987" s="174">
        <v>661.68370000000004</v>
      </c>
    </row>
    <row r="8988" spans="84:102" x14ac:dyDescent="0.25">
      <c r="CF8988" s="3" t="s">
        <v>3073</v>
      </c>
      <c r="CG8988" s="174">
        <v>122127</v>
      </c>
      <c r="CH8988" s="174">
        <v>1282</v>
      </c>
      <c r="CI8988" s="174">
        <v>5</v>
      </c>
      <c r="CJ8988" s="174">
        <v>661.60419999999999</v>
      </c>
      <c r="CK8988" s="174">
        <v>661.60419999999999</v>
      </c>
      <c r="CU8988" s="174">
        <v>122127</v>
      </c>
      <c r="CV8988" s="174">
        <v>1282</v>
      </c>
      <c r="CW8988" s="174">
        <v>5</v>
      </c>
      <c r="CX8988" s="174">
        <v>661.60419999999999</v>
      </c>
    </row>
    <row r="8989" spans="84:102" x14ac:dyDescent="0.25">
      <c r="CF8989" s="3" t="s">
        <v>3073</v>
      </c>
      <c r="CG8989" s="174">
        <v>3391</v>
      </c>
      <c r="CH8989" s="174">
        <v>170474</v>
      </c>
      <c r="CI8989" s="174">
        <v>5</v>
      </c>
      <c r="CJ8989" s="174">
        <v>661.41750000000002</v>
      </c>
      <c r="CK8989" s="174">
        <v>661.41750000000002</v>
      </c>
      <c r="CU8989" s="174">
        <v>3391</v>
      </c>
      <c r="CV8989" s="174">
        <v>170474</v>
      </c>
      <c r="CW8989" s="174">
        <v>5</v>
      </c>
      <c r="CX8989" s="174">
        <v>661.41750000000002</v>
      </c>
    </row>
    <row r="8990" spans="84:102" x14ac:dyDescent="0.25">
      <c r="CF8990" s="3" t="s">
        <v>3073</v>
      </c>
      <c r="CG8990" s="174">
        <v>118344</v>
      </c>
      <c r="CH8990" s="174">
        <v>1309</v>
      </c>
      <c r="CI8990" s="174">
        <v>5</v>
      </c>
      <c r="CJ8990" s="174">
        <v>661.22220000000004</v>
      </c>
      <c r="CK8990" s="174">
        <v>661.22220000000004</v>
      </c>
      <c r="CU8990" s="174">
        <v>118344</v>
      </c>
      <c r="CV8990" s="174">
        <v>1309</v>
      </c>
      <c r="CW8990" s="174">
        <v>5</v>
      </c>
      <c r="CX8990" s="174">
        <v>661.22220000000004</v>
      </c>
    </row>
    <row r="8991" spans="84:102" x14ac:dyDescent="0.25">
      <c r="CF8991" s="3" t="s">
        <v>3073</v>
      </c>
      <c r="CG8991" s="174">
        <v>111323</v>
      </c>
      <c r="CH8991" s="174">
        <v>926</v>
      </c>
      <c r="CI8991" s="174">
        <v>5</v>
      </c>
      <c r="CJ8991" s="174">
        <v>661.16600000000005</v>
      </c>
      <c r="CK8991" s="174">
        <v>661.16600000000005</v>
      </c>
      <c r="CU8991" s="174">
        <v>111323</v>
      </c>
      <c r="CV8991" s="174">
        <v>926</v>
      </c>
      <c r="CW8991" s="174">
        <v>5</v>
      </c>
      <c r="CX8991" s="174">
        <v>661.16600000000005</v>
      </c>
    </row>
    <row r="8992" spans="84:102" x14ac:dyDescent="0.25">
      <c r="CF8992" s="3" t="s">
        <v>3073</v>
      </c>
      <c r="CG8992" s="174">
        <v>2816</v>
      </c>
      <c r="CH8992" s="174">
        <v>148822</v>
      </c>
      <c r="CI8992" s="174">
        <v>5</v>
      </c>
      <c r="CJ8992" s="174">
        <v>661.00990000000002</v>
      </c>
      <c r="CK8992" s="174">
        <v>661.00990000000002</v>
      </c>
      <c r="CU8992" s="174">
        <v>2816</v>
      </c>
      <c r="CV8992" s="174">
        <v>148822</v>
      </c>
      <c r="CW8992" s="174">
        <v>5</v>
      </c>
      <c r="CX8992" s="174">
        <v>661.00990000000002</v>
      </c>
    </row>
    <row r="8993" spans="84:102" x14ac:dyDescent="0.25">
      <c r="CF8993" s="3" t="s">
        <v>3073</v>
      </c>
      <c r="CG8993" s="174">
        <v>3324</v>
      </c>
      <c r="CH8993" s="174">
        <v>165951</v>
      </c>
      <c r="CI8993" s="174">
        <v>5</v>
      </c>
      <c r="CJ8993" s="174">
        <v>660.5557</v>
      </c>
      <c r="CK8993" s="174">
        <v>660.5557</v>
      </c>
      <c r="CU8993" s="174">
        <v>3324</v>
      </c>
      <c r="CV8993" s="174">
        <v>165951</v>
      </c>
      <c r="CW8993" s="174">
        <v>5</v>
      </c>
      <c r="CX8993" s="174">
        <v>660.5557</v>
      </c>
    </row>
    <row r="8994" spans="84:102" x14ac:dyDescent="0.25">
      <c r="CF8994" s="3" t="s">
        <v>3073</v>
      </c>
      <c r="CG8994" s="174">
        <v>154058</v>
      </c>
      <c r="CH8994" s="174">
        <v>2972</v>
      </c>
      <c r="CI8994" s="174">
        <v>5</v>
      </c>
      <c r="CJ8994" s="174">
        <v>660.44809999999995</v>
      </c>
      <c r="CK8994" s="174">
        <v>660.44809999999995</v>
      </c>
      <c r="CU8994" s="174">
        <v>154058</v>
      </c>
      <c r="CV8994" s="174">
        <v>2972</v>
      </c>
      <c r="CW8994" s="174">
        <v>5</v>
      </c>
      <c r="CX8994" s="174">
        <v>660.44809999999995</v>
      </c>
    </row>
    <row r="8995" spans="84:102" x14ac:dyDescent="0.25">
      <c r="CF8995" s="3" t="s">
        <v>3073</v>
      </c>
      <c r="CG8995" s="174">
        <v>2238</v>
      </c>
      <c r="CH8995" s="174">
        <v>21088</v>
      </c>
      <c r="CI8995" s="174">
        <v>5</v>
      </c>
      <c r="CJ8995" s="174">
        <v>660.25699999999995</v>
      </c>
      <c r="CK8995" s="174">
        <v>660.25699999999995</v>
      </c>
      <c r="CU8995" s="174">
        <v>2238</v>
      </c>
      <c r="CV8995" s="174">
        <v>21088</v>
      </c>
      <c r="CW8995" s="174">
        <v>5</v>
      </c>
      <c r="CX8995" s="174">
        <v>660.25699999999995</v>
      </c>
    </row>
    <row r="8996" spans="84:102" x14ac:dyDescent="0.25">
      <c r="CF8996" s="3" t="s">
        <v>3073</v>
      </c>
      <c r="CG8996" s="174">
        <v>2885</v>
      </c>
      <c r="CH8996" s="174">
        <v>150294</v>
      </c>
      <c r="CI8996" s="174">
        <v>5</v>
      </c>
      <c r="CJ8996" s="174">
        <v>659.77049999999997</v>
      </c>
      <c r="CK8996" s="174">
        <v>659.77049999999997</v>
      </c>
      <c r="CU8996" s="174">
        <v>2885</v>
      </c>
      <c r="CV8996" s="174">
        <v>150294</v>
      </c>
      <c r="CW8996" s="174">
        <v>5</v>
      </c>
      <c r="CX8996" s="174">
        <v>659.77049999999997</v>
      </c>
    </row>
    <row r="8997" spans="84:102" x14ac:dyDescent="0.25">
      <c r="CF8997" s="3" t="s">
        <v>3073</v>
      </c>
      <c r="CG8997" s="174">
        <v>3305</v>
      </c>
      <c r="CH8997" s="174">
        <v>169112</v>
      </c>
      <c r="CI8997" s="174">
        <v>5</v>
      </c>
      <c r="CJ8997" s="174">
        <v>659.45500000000004</v>
      </c>
      <c r="CK8997" s="174">
        <v>659.45500000000004</v>
      </c>
      <c r="CU8997" s="174">
        <v>3305</v>
      </c>
      <c r="CV8997" s="174">
        <v>169112</v>
      </c>
      <c r="CW8997" s="174">
        <v>5</v>
      </c>
      <c r="CX8997" s="174">
        <v>659.45500000000004</v>
      </c>
    </row>
    <row r="8998" spans="84:102" x14ac:dyDescent="0.25">
      <c r="CF8998" s="3" t="s">
        <v>3073</v>
      </c>
      <c r="CG8998" s="174">
        <v>1739</v>
      </c>
      <c r="CH8998" s="174">
        <v>61421</v>
      </c>
      <c r="CI8998" s="174">
        <v>5</v>
      </c>
      <c r="CJ8998" s="174">
        <v>659.4511</v>
      </c>
      <c r="CK8998" s="174">
        <v>659.4511</v>
      </c>
      <c r="CU8998" s="174">
        <v>1739</v>
      </c>
      <c r="CV8998" s="174">
        <v>61421</v>
      </c>
      <c r="CW8998" s="174">
        <v>5</v>
      </c>
      <c r="CX8998" s="174">
        <v>659.4511</v>
      </c>
    </row>
    <row r="8999" spans="84:102" x14ac:dyDescent="0.25">
      <c r="CF8999" s="3" t="s">
        <v>3073</v>
      </c>
      <c r="CG8999" s="174">
        <v>2795</v>
      </c>
      <c r="CH8999" s="174">
        <v>146664</v>
      </c>
      <c r="CI8999" s="174">
        <v>5</v>
      </c>
      <c r="CJ8999" s="174">
        <v>659.44230000000005</v>
      </c>
      <c r="CK8999" s="174">
        <v>659.44230000000005</v>
      </c>
      <c r="CU8999" s="174">
        <v>2795</v>
      </c>
      <c r="CV8999" s="174">
        <v>146664</v>
      </c>
      <c r="CW8999" s="174">
        <v>5</v>
      </c>
      <c r="CX8999" s="174">
        <v>659.44230000000005</v>
      </c>
    </row>
    <row r="9000" spans="84:102" x14ac:dyDescent="0.25">
      <c r="CF9000" s="3" t="s">
        <v>3073</v>
      </c>
      <c r="CG9000" s="174">
        <v>1282</v>
      </c>
      <c r="CH9000" s="174">
        <v>122127</v>
      </c>
      <c r="CI9000" s="174">
        <v>5</v>
      </c>
      <c r="CJ9000" s="174">
        <v>659.39089999999999</v>
      </c>
      <c r="CK9000" s="174">
        <v>659.39089999999999</v>
      </c>
      <c r="CU9000" s="174">
        <v>1282</v>
      </c>
      <c r="CV9000" s="174">
        <v>122127</v>
      </c>
      <c r="CW9000" s="174">
        <v>5</v>
      </c>
      <c r="CX9000" s="174">
        <v>659.39089999999999</v>
      </c>
    </row>
    <row r="9001" spans="84:102" x14ac:dyDescent="0.25">
      <c r="CF9001" s="3" t="s">
        <v>3073</v>
      </c>
      <c r="CG9001" s="174">
        <v>1765</v>
      </c>
      <c r="CH9001" s="174">
        <v>57544</v>
      </c>
      <c r="CI9001" s="174">
        <v>5</v>
      </c>
      <c r="CJ9001" s="174">
        <v>659.31769999999995</v>
      </c>
      <c r="CK9001" s="174">
        <v>659.31769999999995</v>
      </c>
      <c r="CU9001" s="174">
        <v>1765</v>
      </c>
      <c r="CV9001" s="174">
        <v>57544</v>
      </c>
      <c r="CW9001" s="174">
        <v>5</v>
      </c>
      <c r="CX9001" s="174">
        <v>659.31769999999995</v>
      </c>
    </row>
    <row r="9002" spans="84:102" x14ac:dyDescent="0.25">
      <c r="CF9002" s="3" t="s">
        <v>3073</v>
      </c>
      <c r="CG9002" s="174">
        <v>87708</v>
      </c>
      <c r="CH9002" s="174">
        <v>1527</v>
      </c>
      <c r="CI9002" s="174">
        <v>5</v>
      </c>
      <c r="CJ9002" s="174">
        <v>659.08169999999996</v>
      </c>
      <c r="CK9002" s="174">
        <v>659.08169999999996</v>
      </c>
      <c r="CU9002" s="174">
        <v>87708</v>
      </c>
      <c r="CV9002" s="174">
        <v>1527</v>
      </c>
      <c r="CW9002" s="174">
        <v>5</v>
      </c>
      <c r="CX9002" s="174">
        <v>659.08169999999996</v>
      </c>
    </row>
    <row r="9003" spans="84:102" x14ac:dyDescent="0.25">
      <c r="CF9003" s="3" t="s">
        <v>3073</v>
      </c>
      <c r="CG9003" s="174">
        <v>70064</v>
      </c>
      <c r="CH9003" s="174">
        <v>206</v>
      </c>
      <c r="CI9003" s="174">
        <v>5</v>
      </c>
      <c r="CJ9003" s="174">
        <v>658.74609999999996</v>
      </c>
      <c r="CK9003" s="174">
        <v>658.74609999999996</v>
      </c>
      <c r="CU9003" s="174">
        <v>70064</v>
      </c>
      <c r="CV9003" s="174">
        <v>206</v>
      </c>
      <c r="CW9003" s="174">
        <v>5</v>
      </c>
      <c r="CX9003" s="174">
        <v>658.74609999999996</v>
      </c>
    </row>
    <row r="9004" spans="84:102" x14ac:dyDescent="0.25">
      <c r="CF9004" s="3" t="s">
        <v>3073</v>
      </c>
      <c r="CG9004" s="174">
        <v>155547</v>
      </c>
      <c r="CH9004" s="174">
        <v>2964</v>
      </c>
      <c r="CI9004" s="174">
        <v>5</v>
      </c>
      <c r="CJ9004" s="174">
        <v>658.73450000000003</v>
      </c>
      <c r="CK9004" s="174">
        <v>658.73450000000003</v>
      </c>
      <c r="CU9004" s="174">
        <v>155547</v>
      </c>
      <c r="CV9004" s="174">
        <v>2964</v>
      </c>
      <c r="CW9004" s="174">
        <v>5</v>
      </c>
      <c r="CX9004" s="174">
        <v>658.73450000000003</v>
      </c>
    </row>
    <row r="9005" spans="84:102" x14ac:dyDescent="0.25">
      <c r="CF9005" s="3" t="s">
        <v>3073</v>
      </c>
      <c r="CG9005" s="174">
        <v>110590</v>
      </c>
      <c r="CH9005" s="174">
        <v>915</v>
      </c>
      <c r="CI9005" s="174">
        <v>5</v>
      </c>
      <c r="CJ9005" s="174">
        <v>658.70920000000001</v>
      </c>
      <c r="CK9005" s="174">
        <v>658.70920000000001</v>
      </c>
      <c r="CU9005" s="174">
        <v>110590</v>
      </c>
      <c r="CV9005" s="174">
        <v>915</v>
      </c>
      <c r="CW9005" s="174">
        <v>5</v>
      </c>
      <c r="CX9005" s="174">
        <v>658.70920000000001</v>
      </c>
    </row>
    <row r="9006" spans="84:102" x14ac:dyDescent="0.25">
      <c r="CF9006" s="3" t="s">
        <v>3073</v>
      </c>
      <c r="CG9006" s="174">
        <v>163292</v>
      </c>
      <c r="CH9006" s="174">
        <v>3032</v>
      </c>
      <c r="CI9006" s="174">
        <v>5</v>
      </c>
      <c r="CJ9006" s="174">
        <v>658.6703</v>
      </c>
      <c r="CK9006" s="174">
        <v>658.6703</v>
      </c>
      <c r="CU9006" s="174">
        <v>163292</v>
      </c>
      <c r="CV9006" s="174">
        <v>3032</v>
      </c>
      <c r="CW9006" s="174">
        <v>5</v>
      </c>
      <c r="CX9006" s="174">
        <v>658.6703</v>
      </c>
    </row>
    <row r="9007" spans="84:102" x14ac:dyDescent="0.25">
      <c r="CF9007" s="3" t="s">
        <v>3073</v>
      </c>
      <c r="CG9007" s="174">
        <v>2142</v>
      </c>
      <c r="CH9007" s="174">
        <v>11075</v>
      </c>
      <c r="CI9007" s="174">
        <v>5</v>
      </c>
      <c r="CJ9007" s="174">
        <v>658.65830000000005</v>
      </c>
      <c r="CK9007" s="174">
        <v>658.65830000000005</v>
      </c>
      <c r="CU9007" s="174">
        <v>2142</v>
      </c>
      <c r="CV9007" s="174">
        <v>11075</v>
      </c>
      <c r="CW9007" s="174">
        <v>5</v>
      </c>
      <c r="CX9007" s="174">
        <v>658.65830000000005</v>
      </c>
    </row>
    <row r="9008" spans="84:102" x14ac:dyDescent="0.25">
      <c r="CF9008" s="3" t="s">
        <v>3073</v>
      </c>
      <c r="CG9008" s="174">
        <v>455</v>
      </c>
      <c r="CH9008" s="174">
        <v>83355</v>
      </c>
      <c r="CI9008" s="174">
        <v>5</v>
      </c>
      <c r="CJ9008" s="174">
        <v>658.6354</v>
      </c>
      <c r="CK9008" s="174">
        <v>658.6354</v>
      </c>
      <c r="CU9008" s="174">
        <v>455</v>
      </c>
      <c r="CV9008" s="174">
        <v>83355</v>
      </c>
      <c r="CW9008" s="174">
        <v>5</v>
      </c>
      <c r="CX9008" s="174">
        <v>658.6354</v>
      </c>
    </row>
    <row r="9009" spans="84:102" x14ac:dyDescent="0.25">
      <c r="CF9009" s="3" t="s">
        <v>3073</v>
      </c>
      <c r="CG9009" s="174">
        <v>75787</v>
      </c>
      <c r="CH9009" s="174">
        <v>338</v>
      </c>
      <c r="CI9009" s="174">
        <v>5</v>
      </c>
      <c r="CJ9009" s="174">
        <v>658.55719999999997</v>
      </c>
      <c r="CK9009" s="174">
        <v>658.55719999999997</v>
      </c>
      <c r="CU9009" s="174">
        <v>75787</v>
      </c>
      <c r="CV9009" s="174">
        <v>338</v>
      </c>
      <c r="CW9009" s="174">
        <v>5</v>
      </c>
      <c r="CX9009" s="174">
        <v>658.55719999999997</v>
      </c>
    </row>
    <row r="9010" spans="84:102" x14ac:dyDescent="0.25">
      <c r="CF9010" s="3" t="s">
        <v>3073</v>
      </c>
      <c r="CG9010" s="174">
        <v>181636</v>
      </c>
      <c r="CH9010" s="174">
        <v>3450</v>
      </c>
      <c r="CI9010" s="174">
        <v>5</v>
      </c>
      <c r="CJ9010" s="174">
        <v>658.50319999999999</v>
      </c>
      <c r="CK9010" s="174">
        <v>658.50319999999999</v>
      </c>
      <c r="CU9010" s="174">
        <v>181636</v>
      </c>
      <c r="CV9010" s="174">
        <v>3450</v>
      </c>
      <c r="CW9010" s="174">
        <v>5</v>
      </c>
      <c r="CX9010" s="174">
        <v>658.50319999999999</v>
      </c>
    </row>
    <row r="9011" spans="84:102" x14ac:dyDescent="0.25">
      <c r="CF9011" s="3" t="s">
        <v>3073</v>
      </c>
      <c r="CG9011" s="174">
        <v>151223</v>
      </c>
      <c r="CH9011" s="174">
        <v>2843</v>
      </c>
      <c r="CI9011" s="174">
        <v>5</v>
      </c>
      <c r="CJ9011" s="174">
        <v>658.43730000000005</v>
      </c>
      <c r="CK9011" s="174">
        <v>658.43730000000005</v>
      </c>
      <c r="CU9011" s="174">
        <v>151223</v>
      </c>
      <c r="CV9011" s="174">
        <v>2843</v>
      </c>
      <c r="CW9011" s="174">
        <v>5</v>
      </c>
      <c r="CX9011" s="174">
        <v>658.43730000000005</v>
      </c>
    </row>
    <row r="9012" spans="84:102" x14ac:dyDescent="0.25">
      <c r="CF9012" s="3" t="s">
        <v>3073</v>
      </c>
      <c r="CG9012" s="174">
        <v>82314</v>
      </c>
      <c r="CH9012" s="174">
        <v>422</v>
      </c>
      <c r="CI9012" s="174">
        <v>5</v>
      </c>
      <c r="CJ9012" s="174">
        <v>658.38660000000004</v>
      </c>
      <c r="CK9012" s="174">
        <v>658.38660000000004</v>
      </c>
      <c r="CU9012" s="174">
        <v>82314</v>
      </c>
      <c r="CV9012" s="174">
        <v>422</v>
      </c>
      <c r="CW9012" s="174">
        <v>5</v>
      </c>
      <c r="CX9012" s="174">
        <v>658.38660000000004</v>
      </c>
    </row>
    <row r="9013" spans="84:102" x14ac:dyDescent="0.25">
      <c r="CF9013" s="3" t="s">
        <v>3073</v>
      </c>
      <c r="CG9013" s="174">
        <v>3585</v>
      </c>
      <c r="CH9013" s="174">
        <v>90432</v>
      </c>
      <c r="CI9013" s="174">
        <v>5</v>
      </c>
      <c r="CJ9013" s="174">
        <v>658.28700000000003</v>
      </c>
      <c r="CK9013" s="174">
        <v>658.28700000000003</v>
      </c>
      <c r="CU9013" s="174">
        <v>3585</v>
      </c>
      <c r="CV9013" s="174">
        <v>90432</v>
      </c>
      <c r="CW9013" s="174">
        <v>5</v>
      </c>
      <c r="CX9013" s="174">
        <v>658.28700000000003</v>
      </c>
    </row>
    <row r="9014" spans="84:102" x14ac:dyDescent="0.25">
      <c r="CF9014" s="3" t="s">
        <v>3073</v>
      </c>
      <c r="CG9014" s="174">
        <v>1535</v>
      </c>
      <c r="CH9014" s="174">
        <v>87926</v>
      </c>
      <c r="CI9014" s="174">
        <v>5</v>
      </c>
      <c r="CJ9014" s="174">
        <v>658.28219999999999</v>
      </c>
      <c r="CK9014" s="174">
        <v>658.28219999999999</v>
      </c>
      <c r="CU9014" s="174">
        <v>1535</v>
      </c>
      <c r="CV9014" s="174">
        <v>87926</v>
      </c>
      <c r="CW9014" s="174">
        <v>5</v>
      </c>
      <c r="CX9014" s="174">
        <v>658.28219999999999</v>
      </c>
    </row>
    <row r="9015" spans="84:102" x14ac:dyDescent="0.25">
      <c r="CF9015" s="3" t="s">
        <v>3073</v>
      </c>
      <c r="CG9015" s="174">
        <v>260</v>
      </c>
      <c r="CH9015" s="174">
        <v>71818</v>
      </c>
      <c r="CI9015" s="174">
        <v>5</v>
      </c>
      <c r="CJ9015" s="174">
        <v>658.24519999999995</v>
      </c>
      <c r="CK9015" s="174">
        <v>658.24519999999995</v>
      </c>
      <c r="CU9015" s="174">
        <v>260</v>
      </c>
      <c r="CV9015" s="174">
        <v>71818</v>
      </c>
      <c r="CW9015" s="174">
        <v>5</v>
      </c>
      <c r="CX9015" s="174">
        <v>658.24519999999995</v>
      </c>
    </row>
    <row r="9016" spans="84:102" x14ac:dyDescent="0.25">
      <c r="CF9016" s="3" t="s">
        <v>3073</v>
      </c>
      <c r="CG9016" s="174">
        <v>1174</v>
      </c>
      <c r="CH9016" s="174">
        <v>142772</v>
      </c>
      <c r="CI9016" s="174">
        <v>5</v>
      </c>
      <c r="CJ9016" s="174">
        <v>658.21010000000001</v>
      </c>
      <c r="CK9016" s="174">
        <v>658.21010000000001</v>
      </c>
      <c r="CU9016" s="174">
        <v>1174</v>
      </c>
      <c r="CV9016" s="174">
        <v>142772</v>
      </c>
      <c r="CW9016" s="174">
        <v>5</v>
      </c>
      <c r="CX9016" s="174">
        <v>658.21010000000001</v>
      </c>
    </row>
    <row r="9017" spans="84:102" x14ac:dyDescent="0.25">
      <c r="CF9017" s="3" t="s">
        <v>3073</v>
      </c>
      <c r="CG9017" s="174">
        <v>274</v>
      </c>
      <c r="CH9017" s="174">
        <v>71611</v>
      </c>
      <c r="CI9017" s="174">
        <v>5</v>
      </c>
      <c r="CJ9017" s="174">
        <v>658.17499999999995</v>
      </c>
      <c r="CK9017" s="174">
        <v>658.17499999999995</v>
      </c>
      <c r="CU9017" s="174">
        <v>274</v>
      </c>
      <c r="CV9017" s="174">
        <v>71611</v>
      </c>
      <c r="CW9017" s="174">
        <v>5</v>
      </c>
      <c r="CX9017" s="174">
        <v>658.17499999999995</v>
      </c>
    </row>
    <row r="9018" spans="84:102" x14ac:dyDescent="0.25">
      <c r="CF9018" s="3" t="s">
        <v>3073</v>
      </c>
      <c r="CG9018" s="174">
        <v>340</v>
      </c>
      <c r="CH9018" s="174">
        <v>75375</v>
      </c>
      <c r="CI9018" s="174">
        <v>5</v>
      </c>
      <c r="CJ9018" s="174">
        <v>658.05960000000005</v>
      </c>
      <c r="CK9018" s="174">
        <v>658.05960000000005</v>
      </c>
      <c r="CU9018" s="174">
        <v>340</v>
      </c>
      <c r="CV9018" s="174">
        <v>75375</v>
      </c>
      <c r="CW9018" s="174">
        <v>5</v>
      </c>
      <c r="CX9018" s="174">
        <v>658.05960000000005</v>
      </c>
    </row>
    <row r="9019" spans="84:102" x14ac:dyDescent="0.25">
      <c r="CF9019" s="3" t="s">
        <v>3073</v>
      </c>
      <c r="CG9019" s="174">
        <v>946</v>
      </c>
      <c r="CH9019" s="174">
        <v>113025</v>
      </c>
      <c r="CI9019" s="174">
        <v>5</v>
      </c>
      <c r="CJ9019" s="174">
        <v>657.93349999999998</v>
      </c>
      <c r="CK9019" s="174">
        <v>657.93349999999998</v>
      </c>
      <c r="CU9019" s="174">
        <v>946</v>
      </c>
      <c r="CV9019" s="174">
        <v>113025</v>
      </c>
      <c r="CW9019" s="174">
        <v>5</v>
      </c>
      <c r="CX9019" s="174">
        <v>657.93349999999998</v>
      </c>
    </row>
    <row r="9020" spans="84:102" x14ac:dyDescent="0.25">
      <c r="CF9020" s="3" t="s">
        <v>3073</v>
      </c>
      <c r="CG9020" s="174">
        <v>71655</v>
      </c>
      <c r="CH9020" s="174">
        <v>277</v>
      </c>
      <c r="CI9020" s="174">
        <v>5</v>
      </c>
      <c r="CJ9020" s="174">
        <v>657.87339999999995</v>
      </c>
      <c r="CK9020" s="174">
        <v>657.87339999999995</v>
      </c>
      <c r="CU9020" s="174">
        <v>71655</v>
      </c>
      <c r="CV9020" s="174">
        <v>277</v>
      </c>
      <c r="CW9020" s="174">
        <v>5</v>
      </c>
      <c r="CX9020" s="174">
        <v>657.87339999999995</v>
      </c>
    </row>
    <row r="9021" spans="84:102" x14ac:dyDescent="0.25">
      <c r="CF9021" s="3" t="s">
        <v>3073</v>
      </c>
      <c r="CG9021" s="174">
        <v>111800</v>
      </c>
      <c r="CH9021" s="174">
        <v>937</v>
      </c>
      <c r="CI9021" s="174">
        <v>5</v>
      </c>
      <c r="CJ9021" s="174">
        <v>657.74869999999999</v>
      </c>
      <c r="CK9021" s="174">
        <v>657.74869999999999</v>
      </c>
      <c r="CU9021" s="174">
        <v>111800</v>
      </c>
      <c r="CV9021" s="174">
        <v>937</v>
      </c>
      <c r="CW9021" s="174">
        <v>5</v>
      </c>
      <c r="CX9021" s="174">
        <v>657.74869999999999</v>
      </c>
    </row>
    <row r="9022" spans="84:102" x14ac:dyDescent="0.25">
      <c r="CF9022" s="3" t="s">
        <v>3073</v>
      </c>
      <c r="CG9022" s="174">
        <v>2832</v>
      </c>
      <c r="CH9022" s="174">
        <v>149812</v>
      </c>
      <c r="CI9022" s="174">
        <v>5</v>
      </c>
      <c r="CJ9022" s="174">
        <v>657.53430000000003</v>
      </c>
      <c r="CK9022" s="174">
        <v>657.53430000000003</v>
      </c>
      <c r="CU9022" s="174">
        <v>2832</v>
      </c>
      <c r="CV9022" s="174">
        <v>149812</v>
      </c>
      <c r="CW9022" s="174">
        <v>5</v>
      </c>
      <c r="CX9022" s="174">
        <v>657.53430000000003</v>
      </c>
    </row>
    <row r="9023" spans="84:102" x14ac:dyDescent="0.25">
      <c r="CF9023" s="3" t="s">
        <v>3073</v>
      </c>
      <c r="CG9023" s="174">
        <v>32871</v>
      </c>
      <c r="CH9023" s="174">
        <v>2482</v>
      </c>
      <c r="CI9023" s="174">
        <v>5</v>
      </c>
      <c r="CJ9023" s="174">
        <v>657.49170000000004</v>
      </c>
      <c r="CK9023" s="174">
        <v>657.49170000000004</v>
      </c>
      <c r="CU9023" s="174">
        <v>32871</v>
      </c>
      <c r="CV9023" s="174">
        <v>2482</v>
      </c>
      <c r="CW9023" s="174">
        <v>5</v>
      </c>
      <c r="CX9023" s="174">
        <v>657.49170000000004</v>
      </c>
    </row>
    <row r="9024" spans="84:102" x14ac:dyDescent="0.25">
      <c r="CF9024" s="3" t="s">
        <v>3073</v>
      </c>
      <c r="CG9024" s="174">
        <v>2524</v>
      </c>
      <c r="CH9024" s="174">
        <v>38226</v>
      </c>
      <c r="CI9024" s="174">
        <v>5</v>
      </c>
      <c r="CJ9024" s="174">
        <v>657.28589999999997</v>
      </c>
      <c r="CK9024" s="174">
        <v>657.28589999999997</v>
      </c>
      <c r="CU9024" s="174">
        <v>2524</v>
      </c>
      <c r="CV9024" s="174">
        <v>38226</v>
      </c>
      <c r="CW9024" s="174">
        <v>5</v>
      </c>
      <c r="CX9024" s="174">
        <v>657.28589999999997</v>
      </c>
    </row>
    <row r="9025" spans="84:102" x14ac:dyDescent="0.25">
      <c r="CF9025" s="3" t="s">
        <v>3073</v>
      </c>
      <c r="CG9025" s="174">
        <v>21111</v>
      </c>
      <c r="CH9025" s="174">
        <v>2274</v>
      </c>
      <c r="CI9025" s="174">
        <v>5</v>
      </c>
      <c r="CJ9025" s="174">
        <v>657.12059999999997</v>
      </c>
      <c r="CK9025" s="174">
        <v>657.12059999999997</v>
      </c>
      <c r="CU9025" s="174">
        <v>21111</v>
      </c>
      <c r="CV9025" s="174">
        <v>2274</v>
      </c>
      <c r="CW9025" s="174">
        <v>5</v>
      </c>
      <c r="CX9025" s="174">
        <v>657.12059999999997</v>
      </c>
    </row>
    <row r="9026" spans="84:102" x14ac:dyDescent="0.25">
      <c r="CF9026" s="3" t="s">
        <v>3073</v>
      </c>
      <c r="CG9026" s="174">
        <v>2583</v>
      </c>
      <c r="CH9026" s="174">
        <v>43012</v>
      </c>
      <c r="CI9026" s="174">
        <v>5</v>
      </c>
      <c r="CJ9026" s="174">
        <v>656.95360000000005</v>
      </c>
      <c r="CK9026" s="174">
        <v>656.95360000000005</v>
      </c>
      <c r="CU9026" s="174">
        <v>2583</v>
      </c>
      <c r="CV9026" s="174">
        <v>43012</v>
      </c>
      <c r="CW9026" s="174">
        <v>5</v>
      </c>
      <c r="CX9026" s="174">
        <v>656.95360000000005</v>
      </c>
    </row>
    <row r="9027" spans="84:102" x14ac:dyDescent="0.25">
      <c r="CF9027" s="3" t="s">
        <v>3073</v>
      </c>
      <c r="CG9027" s="174">
        <v>203</v>
      </c>
      <c r="CH9027" s="174">
        <v>70230</v>
      </c>
      <c r="CI9027" s="174">
        <v>5</v>
      </c>
      <c r="CJ9027" s="174">
        <v>656.89409999999998</v>
      </c>
      <c r="CK9027" s="174">
        <v>656.89409999999998</v>
      </c>
      <c r="CU9027" s="174">
        <v>203</v>
      </c>
      <c r="CV9027" s="174">
        <v>70230</v>
      </c>
      <c r="CW9027" s="174">
        <v>5</v>
      </c>
      <c r="CX9027" s="174">
        <v>656.89409999999998</v>
      </c>
    </row>
    <row r="9028" spans="84:102" x14ac:dyDescent="0.25">
      <c r="CF9028" s="3" t="s">
        <v>3073</v>
      </c>
      <c r="CG9028" s="174">
        <v>896</v>
      </c>
      <c r="CH9028" s="174">
        <v>109648</v>
      </c>
      <c r="CI9028" s="174">
        <v>5</v>
      </c>
      <c r="CJ9028" s="174">
        <v>656.80600000000004</v>
      </c>
      <c r="CK9028" s="174">
        <v>656.80600000000004</v>
      </c>
      <c r="CU9028" s="174">
        <v>896</v>
      </c>
      <c r="CV9028" s="174">
        <v>109648</v>
      </c>
      <c r="CW9028" s="174">
        <v>5</v>
      </c>
      <c r="CX9028" s="174">
        <v>656.80600000000004</v>
      </c>
    </row>
    <row r="9029" spans="84:102" x14ac:dyDescent="0.25">
      <c r="CF9029" s="3" t="s">
        <v>3073</v>
      </c>
      <c r="CG9029" s="174">
        <v>70039</v>
      </c>
      <c r="CH9029" s="174">
        <v>208</v>
      </c>
      <c r="CI9029" s="174">
        <v>5</v>
      </c>
      <c r="CJ9029" s="174">
        <v>656.78359999999998</v>
      </c>
      <c r="CK9029" s="174">
        <v>656.78359999999998</v>
      </c>
      <c r="CU9029" s="174">
        <v>70039</v>
      </c>
      <c r="CV9029" s="174">
        <v>208</v>
      </c>
      <c r="CW9029" s="174">
        <v>5</v>
      </c>
      <c r="CX9029" s="174">
        <v>656.78359999999998</v>
      </c>
    </row>
    <row r="9030" spans="84:102" x14ac:dyDescent="0.25">
      <c r="CF9030" s="3" t="s">
        <v>3073</v>
      </c>
      <c r="CG9030" s="174">
        <v>1859</v>
      </c>
      <c r="CH9030" s="174">
        <v>54154</v>
      </c>
      <c r="CI9030" s="174">
        <v>5</v>
      </c>
      <c r="CJ9030" s="174">
        <v>656.65229999999997</v>
      </c>
      <c r="CK9030" s="174">
        <v>656.65229999999997</v>
      </c>
      <c r="CU9030" s="174">
        <v>1859</v>
      </c>
      <c r="CV9030" s="174">
        <v>54154</v>
      </c>
      <c r="CW9030" s="174">
        <v>5</v>
      </c>
      <c r="CX9030" s="174">
        <v>656.65229999999997</v>
      </c>
    </row>
    <row r="9031" spans="84:102" x14ac:dyDescent="0.25">
      <c r="CF9031" s="3" t="s">
        <v>3073</v>
      </c>
      <c r="CG9031" s="174">
        <v>81976</v>
      </c>
      <c r="CH9031" s="174">
        <v>1578</v>
      </c>
      <c r="CI9031" s="174">
        <v>5</v>
      </c>
      <c r="CJ9031" s="174">
        <v>656.62959999999998</v>
      </c>
      <c r="CK9031" s="174">
        <v>656.62959999999998</v>
      </c>
      <c r="CU9031" s="174">
        <v>81976</v>
      </c>
      <c r="CV9031" s="174">
        <v>1578</v>
      </c>
      <c r="CW9031" s="174">
        <v>5</v>
      </c>
      <c r="CX9031" s="174">
        <v>656.62959999999998</v>
      </c>
    </row>
    <row r="9032" spans="84:102" x14ac:dyDescent="0.25">
      <c r="CF9032" s="3" t="s">
        <v>3073</v>
      </c>
      <c r="CG9032" s="174">
        <v>149</v>
      </c>
      <c r="CH9032" s="174">
        <v>67019</v>
      </c>
      <c r="CI9032" s="174">
        <v>5</v>
      </c>
      <c r="CJ9032" s="174">
        <v>656.62450000000001</v>
      </c>
      <c r="CK9032" s="174">
        <v>656.62450000000001</v>
      </c>
      <c r="CU9032" s="174">
        <v>149</v>
      </c>
      <c r="CV9032" s="174">
        <v>67019</v>
      </c>
      <c r="CW9032" s="174">
        <v>5</v>
      </c>
      <c r="CX9032" s="174">
        <v>656.62450000000001</v>
      </c>
    </row>
    <row r="9033" spans="84:102" x14ac:dyDescent="0.25">
      <c r="CF9033" s="3" t="s">
        <v>3073</v>
      </c>
      <c r="CG9033" s="174">
        <v>152143</v>
      </c>
      <c r="CH9033" s="174">
        <v>2933</v>
      </c>
      <c r="CI9033" s="174">
        <v>5</v>
      </c>
      <c r="CJ9033" s="174">
        <v>656.57410000000004</v>
      </c>
      <c r="CK9033" s="174">
        <v>656.57410000000004</v>
      </c>
      <c r="CU9033" s="174">
        <v>152143</v>
      </c>
      <c r="CV9033" s="174">
        <v>2933</v>
      </c>
      <c r="CW9033" s="174">
        <v>5</v>
      </c>
      <c r="CX9033" s="174">
        <v>656.57410000000004</v>
      </c>
    </row>
    <row r="9034" spans="84:102" x14ac:dyDescent="0.25">
      <c r="CF9034" s="3" t="s">
        <v>3073</v>
      </c>
      <c r="CG9034" s="174">
        <v>133</v>
      </c>
      <c r="CH9034" s="174">
        <v>66672</v>
      </c>
      <c r="CI9034" s="174">
        <v>5</v>
      </c>
      <c r="CJ9034" s="174">
        <v>656.46609999999998</v>
      </c>
      <c r="CK9034" s="174">
        <v>656.46609999999998</v>
      </c>
      <c r="CU9034" s="174">
        <v>133</v>
      </c>
      <c r="CV9034" s="174">
        <v>66672</v>
      </c>
      <c r="CW9034" s="174">
        <v>5</v>
      </c>
      <c r="CX9034" s="174">
        <v>656.46609999999998</v>
      </c>
    </row>
    <row r="9035" spans="84:102" x14ac:dyDescent="0.25">
      <c r="CF9035" s="3" t="s">
        <v>3073</v>
      </c>
      <c r="CG9035" s="174">
        <v>102760</v>
      </c>
      <c r="CH9035" s="174">
        <v>798</v>
      </c>
      <c r="CI9035" s="174">
        <v>5</v>
      </c>
      <c r="CJ9035" s="174">
        <v>656.45830000000001</v>
      </c>
      <c r="CK9035" s="174">
        <v>656.45830000000001</v>
      </c>
      <c r="CU9035" s="174">
        <v>102760</v>
      </c>
      <c r="CV9035" s="174">
        <v>798</v>
      </c>
      <c r="CW9035" s="174">
        <v>5</v>
      </c>
      <c r="CX9035" s="174">
        <v>656.45830000000001</v>
      </c>
    </row>
    <row r="9036" spans="84:102" x14ac:dyDescent="0.25">
      <c r="CF9036" s="3" t="s">
        <v>3073</v>
      </c>
      <c r="CG9036" s="174">
        <v>78489</v>
      </c>
      <c r="CH9036" s="174">
        <v>3550</v>
      </c>
      <c r="CI9036" s="174">
        <v>5</v>
      </c>
      <c r="CJ9036" s="174">
        <v>656.4008</v>
      </c>
      <c r="CK9036" s="174">
        <v>656.4008</v>
      </c>
      <c r="CU9036" s="174">
        <v>78489</v>
      </c>
      <c r="CV9036" s="174">
        <v>3550</v>
      </c>
      <c r="CW9036" s="174">
        <v>5</v>
      </c>
      <c r="CX9036" s="174">
        <v>656.4008</v>
      </c>
    </row>
    <row r="9037" spans="84:102" x14ac:dyDescent="0.25">
      <c r="CF9037" s="3" t="s">
        <v>3073</v>
      </c>
      <c r="CG9037" s="174">
        <v>166716</v>
      </c>
      <c r="CH9037" s="174">
        <v>3344</v>
      </c>
      <c r="CI9037" s="174">
        <v>5</v>
      </c>
      <c r="CJ9037" s="174">
        <v>656.28530000000001</v>
      </c>
      <c r="CK9037" s="174">
        <v>656.28530000000001</v>
      </c>
      <c r="CU9037" s="174">
        <v>166716</v>
      </c>
      <c r="CV9037" s="174">
        <v>3344</v>
      </c>
      <c r="CW9037" s="174">
        <v>5</v>
      </c>
      <c r="CX9037" s="174">
        <v>656.28530000000001</v>
      </c>
    </row>
    <row r="9038" spans="84:102" x14ac:dyDescent="0.25">
      <c r="CF9038" s="3" t="s">
        <v>3073</v>
      </c>
      <c r="CG9038" s="174">
        <v>26676</v>
      </c>
      <c r="CH9038" s="174">
        <v>2404</v>
      </c>
      <c r="CI9038" s="174">
        <v>5</v>
      </c>
      <c r="CJ9038" s="174">
        <v>656.25390000000004</v>
      </c>
      <c r="CK9038" s="174">
        <v>656.25390000000004</v>
      </c>
      <c r="CU9038" s="174">
        <v>26676</v>
      </c>
      <c r="CV9038" s="174">
        <v>2404</v>
      </c>
      <c r="CW9038" s="174">
        <v>5</v>
      </c>
      <c r="CX9038" s="174">
        <v>656.25390000000004</v>
      </c>
    </row>
    <row r="9039" spans="84:102" x14ac:dyDescent="0.25">
      <c r="CF9039" s="3" t="s">
        <v>3073</v>
      </c>
      <c r="CG9039" s="174">
        <v>87926</v>
      </c>
      <c r="CH9039" s="174">
        <v>1535</v>
      </c>
      <c r="CI9039" s="174">
        <v>5</v>
      </c>
      <c r="CJ9039" s="174">
        <v>656.03449999999998</v>
      </c>
      <c r="CK9039" s="174">
        <v>656.03449999999998</v>
      </c>
      <c r="CU9039" s="174">
        <v>87926</v>
      </c>
      <c r="CV9039" s="174">
        <v>1535</v>
      </c>
      <c r="CW9039" s="174">
        <v>5</v>
      </c>
      <c r="CX9039" s="174">
        <v>656.03449999999998</v>
      </c>
    </row>
    <row r="9040" spans="84:102" x14ac:dyDescent="0.25">
      <c r="CF9040" s="3" t="s">
        <v>3073</v>
      </c>
      <c r="CG9040" s="174">
        <v>1397</v>
      </c>
      <c r="CH9040" s="174">
        <v>110556</v>
      </c>
      <c r="CI9040" s="174">
        <v>5</v>
      </c>
      <c r="CJ9040" s="174">
        <v>655.78959999999995</v>
      </c>
      <c r="CK9040" s="174">
        <v>655.78959999999995</v>
      </c>
      <c r="CU9040" s="174">
        <v>1397</v>
      </c>
      <c r="CV9040" s="174">
        <v>110556</v>
      </c>
      <c r="CW9040" s="174">
        <v>5</v>
      </c>
      <c r="CX9040" s="174">
        <v>655.78959999999995</v>
      </c>
    </row>
    <row r="9041" spans="84:102" x14ac:dyDescent="0.25">
      <c r="CF9041" s="3" t="s">
        <v>3073</v>
      </c>
      <c r="CG9041" s="174">
        <v>150056</v>
      </c>
      <c r="CH9041" s="174">
        <v>3127</v>
      </c>
      <c r="CI9041" s="174">
        <v>5</v>
      </c>
      <c r="CJ9041" s="174">
        <v>655.77319999999997</v>
      </c>
      <c r="CK9041" s="174">
        <v>655.77319999999997</v>
      </c>
      <c r="CU9041" s="174">
        <v>150056</v>
      </c>
      <c r="CV9041" s="174">
        <v>3127</v>
      </c>
      <c r="CW9041" s="174">
        <v>5</v>
      </c>
      <c r="CX9041" s="174">
        <v>655.77319999999997</v>
      </c>
    </row>
    <row r="9042" spans="84:102" x14ac:dyDescent="0.25">
      <c r="CF9042" s="3" t="s">
        <v>3073</v>
      </c>
      <c r="CG9042" s="174">
        <v>44355</v>
      </c>
      <c r="CH9042" s="174">
        <v>2533</v>
      </c>
      <c r="CI9042" s="174">
        <v>5</v>
      </c>
      <c r="CJ9042" s="174">
        <v>655.62819999999999</v>
      </c>
      <c r="CK9042" s="174">
        <v>655.62819999999999</v>
      </c>
      <c r="CU9042" s="174">
        <v>44355</v>
      </c>
      <c r="CV9042" s="174">
        <v>2533</v>
      </c>
      <c r="CW9042" s="174">
        <v>5</v>
      </c>
      <c r="CX9042" s="174">
        <v>655.62819999999999</v>
      </c>
    </row>
    <row r="9043" spans="84:102" x14ac:dyDescent="0.25">
      <c r="CF9043" s="3" t="s">
        <v>3073</v>
      </c>
      <c r="CG9043" s="174">
        <v>118</v>
      </c>
      <c r="CH9043" s="174">
        <v>67271</v>
      </c>
      <c r="CI9043" s="174">
        <v>5</v>
      </c>
      <c r="CJ9043" s="174">
        <v>655.52120000000002</v>
      </c>
      <c r="CK9043" s="174">
        <v>655.52120000000002</v>
      </c>
      <c r="CU9043" s="174">
        <v>118</v>
      </c>
      <c r="CV9043" s="174">
        <v>67271</v>
      </c>
      <c r="CW9043" s="174">
        <v>5</v>
      </c>
      <c r="CX9043" s="174">
        <v>655.52120000000002</v>
      </c>
    </row>
    <row r="9044" spans="84:102" x14ac:dyDescent="0.25">
      <c r="CF9044" s="3" t="s">
        <v>3073</v>
      </c>
      <c r="CG9044" s="174">
        <v>159978</v>
      </c>
      <c r="CH9044" s="174">
        <v>3257</v>
      </c>
      <c r="CI9044" s="174">
        <v>5</v>
      </c>
      <c r="CJ9044" s="174">
        <v>655.48779999999999</v>
      </c>
      <c r="CK9044" s="174">
        <v>655.48779999999999</v>
      </c>
      <c r="CU9044" s="174">
        <v>159978</v>
      </c>
      <c r="CV9044" s="174">
        <v>3257</v>
      </c>
      <c r="CW9044" s="174">
        <v>5</v>
      </c>
      <c r="CX9044" s="174">
        <v>655.48779999999999</v>
      </c>
    </row>
    <row r="9045" spans="84:102" x14ac:dyDescent="0.25">
      <c r="CF9045" s="3" t="s">
        <v>3073</v>
      </c>
      <c r="CG9045" s="174">
        <v>169537</v>
      </c>
      <c r="CH9045" s="174">
        <v>3372</v>
      </c>
      <c r="CI9045" s="174">
        <v>5</v>
      </c>
      <c r="CJ9045" s="174">
        <v>655.40639999999996</v>
      </c>
      <c r="CK9045" s="174">
        <v>655.40639999999996</v>
      </c>
      <c r="CU9045" s="174">
        <v>169537</v>
      </c>
      <c r="CV9045" s="174">
        <v>3372</v>
      </c>
      <c r="CW9045" s="174">
        <v>5</v>
      </c>
      <c r="CX9045" s="174">
        <v>655.40639999999996</v>
      </c>
    </row>
    <row r="9046" spans="84:102" x14ac:dyDescent="0.25">
      <c r="CF9046" s="3" t="s">
        <v>3073</v>
      </c>
      <c r="CG9046" s="174">
        <v>111127</v>
      </c>
      <c r="CH9046" s="174">
        <v>1355</v>
      </c>
      <c r="CI9046" s="174">
        <v>5</v>
      </c>
      <c r="CJ9046" s="174">
        <v>655.34829999999999</v>
      </c>
      <c r="CK9046" s="174">
        <v>655.34829999999999</v>
      </c>
      <c r="CU9046" s="174">
        <v>111127</v>
      </c>
      <c r="CV9046" s="174">
        <v>1355</v>
      </c>
      <c r="CW9046" s="174">
        <v>5</v>
      </c>
      <c r="CX9046" s="174">
        <v>655.34829999999999</v>
      </c>
    </row>
    <row r="9047" spans="84:102" x14ac:dyDescent="0.25">
      <c r="CF9047" s="3" t="s">
        <v>3073</v>
      </c>
      <c r="CG9047" s="174">
        <v>62725</v>
      </c>
      <c r="CH9047" s="174">
        <v>33</v>
      </c>
      <c r="CI9047" s="174">
        <v>5</v>
      </c>
      <c r="CJ9047" s="174">
        <v>655.05600000000004</v>
      </c>
      <c r="CK9047" s="174">
        <v>655.05600000000004</v>
      </c>
      <c r="CU9047" s="174">
        <v>62725</v>
      </c>
      <c r="CV9047" s="174">
        <v>33</v>
      </c>
      <c r="CW9047" s="174">
        <v>5</v>
      </c>
      <c r="CX9047" s="174">
        <v>655.05600000000004</v>
      </c>
    </row>
    <row r="9048" spans="84:102" x14ac:dyDescent="0.25">
      <c r="CF9048" s="3" t="s">
        <v>3073</v>
      </c>
      <c r="CG9048" s="174">
        <v>1</v>
      </c>
      <c r="CH9048" s="174">
        <v>59289</v>
      </c>
      <c r="CI9048" s="174">
        <v>5</v>
      </c>
      <c r="CJ9048" s="174">
        <v>655.01639999999998</v>
      </c>
      <c r="CK9048" s="174">
        <v>655.01639999999998</v>
      </c>
      <c r="CU9048" s="174">
        <v>1</v>
      </c>
      <c r="CV9048" s="174">
        <v>59289</v>
      </c>
      <c r="CW9048" s="174">
        <v>5</v>
      </c>
      <c r="CX9048" s="174">
        <v>655.01639999999998</v>
      </c>
    </row>
    <row r="9049" spans="84:102" x14ac:dyDescent="0.25">
      <c r="CF9049" s="3" t="s">
        <v>3073</v>
      </c>
      <c r="CG9049" s="174">
        <v>1854</v>
      </c>
      <c r="CH9049" s="174">
        <v>53129</v>
      </c>
      <c r="CI9049" s="174">
        <v>5</v>
      </c>
      <c r="CJ9049" s="174">
        <v>654.96280000000002</v>
      </c>
      <c r="CK9049" s="174">
        <v>654.96280000000002</v>
      </c>
      <c r="CU9049" s="174">
        <v>1854</v>
      </c>
      <c r="CV9049" s="174">
        <v>53129</v>
      </c>
      <c r="CW9049" s="174">
        <v>5</v>
      </c>
      <c r="CX9049" s="174">
        <v>654.96280000000002</v>
      </c>
    </row>
    <row r="9050" spans="84:102" x14ac:dyDescent="0.25">
      <c r="CF9050" s="3" t="s">
        <v>3073</v>
      </c>
      <c r="CG9050" s="174">
        <v>85619</v>
      </c>
      <c r="CH9050" s="174">
        <v>600</v>
      </c>
      <c r="CI9050" s="174">
        <v>5</v>
      </c>
      <c r="CJ9050" s="174">
        <v>654.96119999999996</v>
      </c>
      <c r="CK9050" s="174">
        <v>654.96119999999996</v>
      </c>
      <c r="CU9050" s="174">
        <v>85619</v>
      </c>
      <c r="CV9050" s="174">
        <v>600</v>
      </c>
      <c r="CW9050" s="174">
        <v>5</v>
      </c>
      <c r="CX9050" s="174">
        <v>654.96119999999996</v>
      </c>
    </row>
    <row r="9051" spans="84:102" x14ac:dyDescent="0.25">
      <c r="CF9051" s="3" t="s">
        <v>3073</v>
      </c>
      <c r="CG9051" s="174">
        <v>161950</v>
      </c>
      <c r="CH9051" s="174">
        <v>3264</v>
      </c>
      <c r="CI9051" s="174">
        <v>5</v>
      </c>
      <c r="CJ9051" s="174">
        <v>654.89869999999996</v>
      </c>
      <c r="CK9051" s="174">
        <v>654.89869999999996</v>
      </c>
      <c r="CU9051" s="174">
        <v>161950</v>
      </c>
      <c r="CV9051" s="174">
        <v>3264</v>
      </c>
      <c r="CW9051" s="174">
        <v>5</v>
      </c>
      <c r="CX9051" s="174">
        <v>654.89869999999996</v>
      </c>
    </row>
    <row r="9052" spans="84:102" x14ac:dyDescent="0.25">
      <c r="CF9052" s="3" t="s">
        <v>3073</v>
      </c>
      <c r="CG9052" s="174">
        <v>2559</v>
      </c>
      <c r="CH9052" s="174">
        <v>48301</v>
      </c>
      <c r="CI9052" s="174">
        <v>5</v>
      </c>
      <c r="CJ9052" s="174">
        <v>654.7405</v>
      </c>
      <c r="CK9052" s="174">
        <v>654.7405</v>
      </c>
      <c r="CU9052" s="174">
        <v>2559</v>
      </c>
      <c r="CV9052" s="174">
        <v>48301</v>
      </c>
      <c r="CW9052" s="174">
        <v>5</v>
      </c>
      <c r="CX9052" s="174">
        <v>654.7405</v>
      </c>
    </row>
    <row r="9053" spans="84:102" x14ac:dyDescent="0.25">
      <c r="CF9053" s="3" t="s">
        <v>3073</v>
      </c>
      <c r="CG9053" s="174">
        <v>103554</v>
      </c>
      <c r="CH9053" s="174">
        <v>793</v>
      </c>
      <c r="CI9053" s="174">
        <v>5</v>
      </c>
      <c r="CJ9053" s="174">
        <v>654.45780000000002</v>
      </c>
      <c r="CK9053" s="174">
        <v>654.45780000000002</v>
      </c>
      <c r="CU9053" s="174">
        <v>103554</v>
      </c>
      <c r="CV9053" s="174">
        <v>793</v>
      </c>
      <c r="CW9053" s="174">
        <v>5</v>
      </c>
      <c r="CX9053" s="174">
        <v>654.45780000000002</v>
      </c>
    </row>
    <row r="9054" spans="84:102" x14ac:dyDescent="0.25">
      <c r="CF9054" s="3" t="s">
        <v>3073</v>
      </c>
      <c r="CG9054" s="174">
        <v>103978</v>
      </c>
      <c r="CH9054" s="174">
        <v>1436</v>
      </c>
      <c r="CI9054" s="174">
        <v>5</v>
      </c>
      <c r="CJ9054" s="174">
        <v>654.45730000000003</v>
      </c>
      <c r="CK9054" s="174">
        <v>654.45730000000003</v>
      </c>
      <c r="CU9054" s="174">
        <v>103978</v>
      </c>
      <c r="CV9054" s="174">
        <v>1436</v>
      </c>
      <c r="CW9054" s="174">
        <v>5</v>
      </c>
      <c r="CX9054" s="174">
        <v>654.45730000000003</v>
      </c>
    </row>
    <row r="9055" spans="84:102" x14ac:dyDescent="0.25">
      <c r="CF9055" s="3" t="s">
        <v>3073</v>
      </c>
      <c r="CG9055" s="174">
        <v>108806</v>
      </c>
      <c r="CH9055" s="174">
        <v>897</v>
      </c>
      <c r="CI9055" s="174">
        <v>5</v>
      </c>
      <c r="CJ9055" s="174">
        <v>654.44619999999998</v>
      </c>
      <c r="CK9055" s="174">
        <v>654.44619999999998</v>
      </c>
      <c r="CU9055" s="174">
        <v>108806</v>
      </c>
      <c r="CV9055" s="174">
        <v>897</v>
      </c>
      <c r="CW9055" s="174">
        <v>5</v>
      </c>
      <c r="CX9055" s="174">
        <v>654.44619999999998</v>
      </c>
    </row>
    <row r="9056" spans="84:102" x14ac:dyDescent="0.25">
      <c r="CF9056" s="3" t="s">
        <v>3073</v>
      </c>
      <c r="CG9056" s="174">
        <v>3327</v>
      </c>
      <c r="CH9056" s="174">
        <v>165848</v>
      </c>
      <c r="CI9056" s="174">
        <v>5</v>
      </c>
      <c r="CJ9056" s="174">
        <v>654.26499999999999</v>
      </c>
      <c r="CK9056" s="174">
        <v>654.26499999999999</v>
      </c>
      <c r="CU9056" s="174">
        <v>3327</v>
      </c>
      <c r="CV9056" s="174">
        <v>165848</v>
      </c>
      <c r="CW9056" s="174">
        <v>5</v>
      </c>
      <c r="CX9056" s="174">
        <v>654.26499999999999</v>
      </c>
    </row>
    <row r="9057" spans="84:102" x14ac:dyDescent="0.25">
      <c r="CF9057" s="3" t="s">
        <v>3073</v>
      </c>
      <c r="CG9057" s="174">
        <v>168080</v>
      </c>
      <c r="CH9057" s="174">
        <v>3363</v>
      </c>
      <c r="CI9057" s="174">
        <v>5</v>
      </c>
      <c r="CJ9057" s="174">
        <v>654.21010000000001</v>
      </c>
      <c r="CK9057" s="174">
        <v>654.21010000000001</v>
      </c>
      <c r="CU9057" s="174">
        <v>168080</v>
      </c>
      <c r="CV9057" s="174">
        <v>3363</v>
      </c>
      <c r="CW9057" s="174">
        <v>5</v>
      </c>
      <c r="CX9057" s="174">
        <v>654.21010000000001</v>
      </c>
    </row>
    <row r="9058" spans="84:102" x14ac:dyDescent="0.25">
      <c r="CF9058" s="3" t="s">
        <v>3073</v>
      </c>
      <c r="CG9058" s="174">
        <v>44800</v>
      </c>
      <c r="CH9058" s="174">
        <v>3831</v>
      </c>
      <c r="CI9058" s="174">
        <v>5</v>
      </c>
      <c r="CJ9058" s="174">
        <v>653.86239999999998</v>
      </c>
      <c r="CK9058" s="174">
        <v>653.86239999999998</v>
      </c>
      <c r="CU9058" s="174">
        <v>44800</v>
      </c>
      <c r="CV9058" s="174">
        <v>3831</v>
      </c>
      <c r="CW9058" s="174">
        <v>5</v>
      </c>
      <c r="CX9058" s="174">
        <v>653.86239999999998</v>
      </c>
    </row>
    <row r="9059" spans="84:102" x14ac:dyDescent="0.25">
      <c r="CF9059" s="3" t="s">
        <v>3073</v>
      </c>
      <c r="CG9059" s="174">
        <v>550</v>
      </c>
      <c r="CH9059" s="174">
        <v>83435</v>
      </c>
      <c r="CI9059" s="174">
        <v>5</v>
      </c>
      <c r="CJ9059" s="174">
        <v>653.81060000000002</v>
      </c>
      <c r="CK9059" s="174">
        <v>653.81060000000002</v>
      </c>
      <c r="CU9059" s="174">
        <v>550</v>
      </c>
      <c r="CV9059" s="174">
        <v>83435</v>
      </c>
      <c r="CW9059" s="174">
        <v>5</v>
      </c>
      <c r="CX9059" s="174">
        <v>653.81060000000002</v>
      </c>
    </row>
    <row r="9060" spans="84:102" x14ac:dyDescent="0.25">
      <c r="CF9060" s="3" t="s">
        <v>3073</v>
      </c>
      <c r="CG9060" s="174">
        <v>97727</v>
      </c>
      <c r="CH9060" s="174">
        <v>737</v>
      </c>
      <c r="CI9060" s="174">
        <v>5</v>
      </c>
      <c r="CJ9060" s="174">
        <v>653.72929999999997</v>
      </c>
      <c r="CK9060" s="174">
        <v>653.72929999999997</v>
      </c>
      <c r="CU9060" s="174">
        <v>97727</v>
      </c>
      <c r="CV9060" s="174">
        <v>737</v>
      </c>
      <c r="CW9060" s="174">
        <v>5</v>
      </c>
      <c r="CX9060" s="174">
        <v>653.72929999999997</v>
      </c>
    </row>
    <row r="9061" spans="84:102" x14ac:dyDescent="0.25">
      <c r="CF9061" s="3" t="s">
        <v>3073</v>
      </c>
      <c r="CG9061" s="174">
        <v>76041</v>
      </c>
      <c r="CH9061" s="174">
        <v>1940</v>
      </c>
      <c r="CI9061" s="174">
        <v>5</v>
      </c>
      <c r="CJ9061" s="174">
        <v>653.28589999999997</v>
      </c>
      <c r="CK9061" s="174">
        <v>653.28589999999997</v>
      </c>
      <c r="CU9061" s="174">
        <v>76041</v>
      </c>
      <c r="CV9061" s="174">
        <v>1940</v>
      </c>
      <c r="CW9061" s="174">
        <v>5</v>
      </c>
      <c r="CX9061" s="174">
        <v>653.28589999999997</v>
      </c>
    </row>
    <row r="9062" spans="84:102" x14ac:dyDescent="0.25">
      <c r="CF9062" s="3" t="s">
        <v>3073</v>
      </c>
      <c r="CG9062" s="174">
        <v>47368</v>
      </c>
      <c r="CH9062" s="174">
        <v>3865</v>
      </c>
      <c r="CI9062" s="174">
        <v>5</v>
      </c>
      <c r="CJ9062" s="174">
        <v>653.13260000000002</v>
      </c>
      <c r="CK9062" s="174">
        <v>653.13260000000002</v>
      </c>
      <c r="CU9062" s="174">
        <v>47368</v>
      </c>
      <c r="CV9062" s="174">
        <v>3865</v>
      </c>
      <c r="CW9062" s="174">
        <v>5</v>
      </c>
      <c r="CX9062" s="174">
        <v>653.13260000000002</v>
      </c>
    </row>
    <row r="9063" spans="84:102" x14ac:dyDescent="0.25">
      <c r="CF9063" s="3" t="s">
        <v>3073</v>
      </c>
      <c r="CG9063" s="174">
        <v>50559</v>
      </c>
      <c r="CH9063" s="174">
        <v>2656</v>
      </c>
      <c r="CI9063" s="174">
        <v>5</v>
      </c>
      <c r="CJ9063" s="174">
        <v>653.02440000000001</v>
      </c>
      <c r="CK9063" s="174">
        <v>653.02440000000001</v>
      </c>
      <c r="CU9063" s="174">
        <v>50559</v>
      </c>
      <c r="CV9063" s="174">
        <v>2656</v>
      </c>
      <c r="CW9063" s="174">
        <v>5</v>
      </c>
      <c r="CX9063" s="174">
        <v>653.02440000000001</v>
      </c>
    </row>
    <row r="9064" spans="84:102" x14ac:dyDescent="0.25">
      <c r="CF9064" s="3" t="s">
        <v>3073</v>
      </c>
      <c r="CG9064" s="174">
        <v>1494</v>
      </c>
      <c r="CH9064" s="174">
        <v>90611</v>
      </c>
      <c r="CI9064" s="174">
        <v>5</v>
      </c>
      <c r="CJ9064" s="174">
        <v>652.61220000000003</v>
      </c>
      <c r="CK9064" s="174">
        <v>652.61220000000003</v>
      </c>
      <c r="CU9064" s="174">
        <v>1494</v>
      </c>
      <c r="CV9064" s="174">
        <v>90611</v>
      </c>
      <c r="CW9064" s="174">
        <v>5</v>
      </c>
      <c r="CX9064" s="174">
        <v>652.61220000000003</v>
      </c>
    </row>
    <row r="9065" spans="84:102" x14ac:dyDescent="0.25">
      <c r="CF9065" s="3" t="s">
        <v>3073</v>
      </c>
      <c r="CG9065" s="174">
        <v>2196</v>
      </c>
      <c r="CH9065" s="174">
        <v>16535</v>
      </c>
      <c r="CI9065" s="174">
        <v>5</v>
      </c>
      <c r="CJ9065" s="174">
        <v>652.52120000000002</v>
      </c>
      <c r="CK9065" s="174">
        <v>652.52120000000002</v>
      </c>
      <c r="CU9065" s="174">
        <v>2196</v>
      </c>
      <c r="CV9065" s="174">
        <v>16535</v>
      </c>
      <c r="CW9065" s="174">
        <v>5</v>
      </c>
      <c r="CX9065" s="174">
        <v>652.52120000000002</v>
      </c>
    </row>
    <row r="9066" spans="84:102" x14ac:dyDescent="0.25">
      <c r="CF9066" s="3" t="s">
        <v>3073</v>
      </c>
      <c r="CG9066" s="174">
        <v>1299</v>
      </c>
      <c r="CH9066" s="174">
        <v>121448</v>
      </c>
      <c r="CI9066" s="174">
        <v>5</v>
      </c>
      <c r="CJ9066" s="174">
        <v>652.50149999999996</v>
      </c>
      <c r="CK9066" s="174">
        <v>652.50149999999996</v>
      </c>
      <c r="CU9066" s="174">
        <v>1299</v>
      </c>
      <c r="CV9066" s="174">
        <v>121448</v>
      </c>
      <c r="CW9066" s="174">
        <v>5</v>
      </c>
      <c r="CX9066" s="174">
        <v>652.50149999999996</v>
      </c>
    </row>
    <row r="9067" spans="84:102" x14ac:dyDescent="0.25">
      <c r="CF9067" s="3" t="s">
        <v>3073</v>
      </c>
      <c r="CG9067" s="174">
        <v>1228</v>
      </c>
      <c r="CH9067" s="174">
        <v>131064</v>
      </c>
      <c r="CI9067" s="174">
        <v>5</v>
      </c>
      <c r="CJ9067" s="174">
        <v>651.90729999999996</v>
      </c>
      <c r="CK9067" s="174">
        <v>651.90729999999996</v>
      </c>
      <c r="CU9067" s="174">
        <v>1228</v>
      </c>
      <c r="CV9067" s="174">
        <v>131064</v>
      </c>
      <c r="CW9067" s="174">
        <v>5</v>
      </c>
      <c r="CX9067" s="174">
        <v>651.90729999999996</v>
      </c>
    </row>
    <row r="9068" spans="84:102" x14ac:dyDescent="0.25">
      <c r="CF9068" s="3" t="s">
        <v>3073</v>
      </c>
      <c r="CG9068" s="174">
        <v>2227</v>
      </c>
      <c r="CH9068" s="174">
        <v>18502</v>
      </c>
      <c r="CI9068" s="174">
        <v>5</v>
      </c>
      <c r="CJ9068" s="174">
        <v>651.83789999999999</v>
      </c>
      <c r="CK9068" s="174">
        <v>651.83789999999999</v>
      </c>
      <c r="CU9068" s="174">
        <v>2227</v>
      </c>
      <c r="CV9068" s="174">
        <v>18502</v>
      </c>
      <c r="CW9068" s="174">
        <v>5</v>
      </c>
      <c r="CX9068" s="174">
        <v>651.83789999999999</v>
      </c>
    </row>
    <row r="9069" spans="84:102" x14ac:dyDescent="0.25">
      <c r="CF9069" s="3" t="s">
        <v>3073</v>
      </c>
      <c r="CG9069" s="174">
        <v>1877</v>
      </c>
      <c r="CH9069" s="174">
        <v>56781</v>
      </c>
      <c r="CI9069" s="174">
        <v>5</v>
      </c>
      <c r="CJ9069" s="174">
        <v>651.7183</v>
      </c>
      <c r="CK9069" s="174">
        <v>651.7183</v>
      </c>
      <c r="CU9069" s="174">
        <v>1877</v>
      </c>
      <c r="CV9069" s="174">
        <v>56781</v>
      </c>
      <c r="CW9069" s="174">
        <v>5</v>
      </c>
      <c r="CX9069" s="174">
        <v>651.7183</v>
      </c>
    </row>
    <row r="9070" spans="84:102" x14ac:dyDescent="0.25">
      <c r="CF9070" s="3" t="s">
        <v>3073</v>
      </c>
      <c r="CG9070" s="174">
        <v>2100</v>
      </c>
      <c r="CH9070" s="174">
        <v>5930</v>
      </c>
      <c r="CI9070" s="174">
        <v>5</v>
      </c>
      <c r="CJ9070" s="174">
        <v>651.70249999999999</v>
      </c>
      <c r="CK9070" s="174">
        <v>651.70249999999999</v>
      </c>
      <c r="CU9070" s="174">
        <v>2100</v>
      </c>
      <c r="CV9070" s="174">
        <v>5930</v>
      </c>
      <c r="CW9070" s="174">
        <v>5</v>
      </c>
      <c r="CX9070" s="174">
        <v>651.70249999999999</v>
      </c>
    </row>
    <row r="9071" spans="84:102" x14ac:dyDescent="0.25">
      <c r="CF9071" s="3" t="s">
        <v>3073</v>
      </c>
      <c r="CG9071" s="174">
        <v>2805</v>
      </c>
      <c r="CH9071" s="174">
        <v>147914</v>
      </c>
      <c r="CI9071" s="174">
        <v>5</v>
      </c>
      <c r="CJ9071" s="174">
        <v>651.43820000000005</v>
      </c>
      <c r="CK9071" s="174">
        <v>651.43820000000005</v>
      </c>
      <c r="CU9071" s="174">
        <v>2805</v>
      </c>
      <c r="CV9071" s="174">
        <v>147914</v>
      </c>
      <c r="CW9071" s="174">
        <v>5</v>
      </c>
      <c r="CX9071" s="174">
        <v>651.43820000000005</v>
      </c>
    </row>
    <row r="9072" spans="84:102" x14ac:dyDescent="0.25">
      <c r="CF9072" s="3" t="s">
        <v>3073</v>
      </c>
      <c r="CG9072" s="174">
        <v>245</v>
      </c>
      <c r="CH9072" s="174">
        <v>69285</v>
      </c>
      <c r="CI9072" s="174">
        <v>5</v>
      </c>
      <c r="CJ9072" s="174">
        <v>651.3895</v>
      </c>
      <c r="CK9072" s="174">
        <v>651.3895</v>
      </c>
      <c r="CU9072" s="174">
        <v>245</v>
      </c>
      <c r="CV9072" s="174">
        <v>69285</v>
      </c>
      <c r="CW9072" s="174">
        <v>5</v>
      </c>
      <c r="CX9072" s="174">
        <v>651.3895</v>
      </c>
    </row>
    <row r="9073" spans="84:102" x14ac:dyDescent="0.25">
      <c r="CF9073" s="3" t="s">
        <v>3073</v>
      </c>
      <c r="CG9073" s="174">
        <v>2153</v>
      </c>
      <c r="CH9073" s="174">
        <v>14246</v>
      </c>
      <c r="CI9073" s="174">
        <v>5</v>
      </c>
      <c r="CJ9073" s="174">
        <v>651.36580000000004</v>
      </c>
      <c r="CK9073" s="174">
        <v>651.36580000000004</v>
      </c>
      <c r="CU9073" s="174">
        <v>2153</v>
      </c>
      <c r="CV9073" s="174">
        <v>14246</v>
      </c>
      <c r="CW9073" s="174">
        <v>5</v>
      </c>
      <c r="CX9073" s="174">
        <v>651.36580000000004</v>
      </c>
    </row>
    <row r="9074" spans="84:102" x14ac:dyDescent="0.25">
      <c r="CF9074" s="3" t="s">
        <v>3073</v>
      </c>
      <c r="CG9074" s="174">
        <v>2603</v>
      </c>
      <c r="CH9074" s="174">
        <v>44124</v>
      </c>
      <c r="CI9074" s="174">
        <v>5</v>
      </c>
      <c r="CJ9074" s="174">
        <v>651.28060000000005</v>
      </c>
      <c r="CK9074" s="174">
        <v>651.28060000000005</v>
      </c>
      <c r="CU9074" s="174">
        <v>2603</v>
      </c>
      <c r="CV9074" s="174">
        <v>44124</v>
      </c>
      <c r="CW9074" s="174">
        <v>5</v>
      </c>
      <c r="CX9074" s="174">
        <v>651.28060000000005</v>
      </c>
    </row>
    <row r="9075" spans="84:102" x14ac:dyDescent="0.25">
      <c r="CF9075" s="3" t="s">
        <v>3073</v>
      </c>
      <c r="CG9075" s="174">
        <v>134420</v>
      </c>
      <c r="CH9075" s="174">
        <v>2711</v>
      </c>
      <c r="CI9075" s="174">
        <v>5</v>
      </c>
      <c r="CJ9075" s="174">
        <v>651.25609999999995</v>
      </c>
      <c r="CK9075" s="174">
        <v>651.25609999999995</v>
      </c>
      <c r="CU9075" s="174">
        <v>134420</v>
      </c>
      <c r="CV9075" s="174">
        <v>2711</v>
      </c>
      <c r="CW9075" s="174">
        <v>5</v>
      </c>
      <c r="CX9075" s="174">
        <v>651.25609999999995</v>
      </c>
    </row>
    <row r="9076" spans="84:102" x14ac:dyDescent="0.25">
      <c r="CF9076" s="3" t="s">
        <v>3073</v>
      </c>
      <c r="CG9076" s="174">
        <v>151321</v>
      </c>
      <c r="CH9076" s="174">
        <v>3122</v>
      </c>
      <c r="CI9076" s="174">
        <v>5</v>
      </c>
      <c r="CJ9076" s="174">
        <v>651.2106</v>
      </c>
      <c r="CK9076" s="174">
        <v>651.2106</v>
      </c>
      <c r="CU9076" s="174">
        <v>151321</v>
      </c>
      <c r="CV9076" s="174">
        <v>3122</v>
      </c>
      <c r="CW9076" s="174">
        <v>5</v>
      </c>
      <c r="CX9076" s="174">
        <v>651.2106</v>
      </c>
    </row>
    <row r="9077" spans="84:102" x14ac:dyDescent="0.25">
      <c r="CF9077" s="3" t="s">
        <v>3073</v>
      </c>
      <c r="CG9077" s="174">
        <v>123490</v>
      </c>
      <c r="CH9077" s="174">
        <v>1267</v>
      </c>
      <c r="CI9077" s="174">
        <v>5</v>
      </c>
      <c r="CJ9077" s="174">
        <v>651.15909999999997</v>
      </c>
      <c r="CK9077" s="174">
        <v>651.15909999999997</v>
      </c>
      <c r="CU9077" s="174">
        <v>123490</v>
      </c>
      <c r="CV9077" s="174">
        <v>1267</v>
      </c>
      <c r="CW9077" s="174">
        <v>5</v>
      </c>
      <c r="CX9077" s="174">
        <v>651.15909999999997</v>
      </c>
    </row>
    <row r="9078" spans="84:102" x14ac:dyDescent="0.25">
      <c r="CF9078" s="3" t="s">
        <v>3073</v>
      </c>
      <c r="CG9078" s="174">
        <v>136319</v>
      </c>
      <c r="CH9078" s="174">
        <v>1097</v>
      </c>
      <c r="CI9078" s="174">
        <v>5</v>
      </c>
      <c r="CJ9078" s="174">
        <v>651.15189999999996</v>
      </c>
      <c r="CK9078" s="174">
        <v>651.15189999999996</v>
      </c>
      <c r="CU9078" s="174">
        <v>136319</v>
      </c>
      <c r="CV9078" s="174">
        <v>1097</v>
      </c>
      <c r="CW9078" s="174">
        <v>5</v>
      </c>
      <c r="CX9078" s="174">
        <v>651.15189999999996</v>
      </c>
    </row>
    <row r="9079" spans="84:102" x14ac:dyDescent="0.25">
      <c r="CF9079" s="3" t="s">
        <v>3073</v>
      </c>
      <c r="CG9079" s="174">
        <v>1674</v>
      </c>
      <c r="CH9079" s="174">
        <v>69413</v>
      </c>
      <c r="CI9079" s="174">
        <v>5</v>
      </c>
      <c r="CJ9079" s="174">
        <v>651.0652</v>
      </c>
      <c r="CK9079" s="174">
        <v>651.0652</v>
      </c>
      <c r="CU9079" s="174">
        <v>1674</v>
      </c>
      <c r="CV9079" s="174">
        <v>69413</v>
      </c>
      <c r="CW9079" s="174">
        <v>5</v>
      </c>
      <c r="CX9079" s="174">
        <v>651.0652</v>
      </c>
    </row>
    <row r="9080" spans="84:102" x14ac:dyDescent="0.25">
      <c r="CF9080" s="3" t="s">
        <v>3073</v>
      </c>
      <c r="CG9080" s="174">
        <v>141211</v>
      </c>
      <c r="CH9080" s="174">
        <v>2757</v>
      </c>
      <c r="CI9080" s="174">
        <v>5</v>
      </c>
      <c r="CJ9080" s="174">
        <v>651.06510000000003</v>
      </c>
      <c r="CK9080" s="174">
        <v>651.06510000000003</v>
      </c>
      <c r="CU9080" s="174">
        <v>141211</v>
      </c>
      <c r="CV9080" s="174">
        <v>2757</v>
      </c>
      <c r="CW9080" s="174">
        <v>5</v>
      </c>
      <c r="CX9080" s="174">
        <v>651.06510000000003</v>
      </c>
    </row>
    <row r="9081" spans="84:102" x14ac:dyDescent="0.25">
      <c r="CF9081" s="3" t="s">
        <v>3073</v>
      </c>
      <c r="CG9081" s="174">
        <v>524</v>
      </c>
      <c r="CH9081" s="174">
        <v>85423</v>
      </c>
      <c r="CI9081" s="174">
        <v>5</v>
      </c>
      <c r="CJ9081" s="174">
        <v>651.05449999999996</v>
      </c>
      <c r="CK9081" s="174">
        <v>651.05449999999996</v>
      </c>
      <c r="CU9081" s="174">
        <v>524</v>
      </c>
      <c r="CV9081" s="174">
        <v>85423</v>
      </c>
      <c r="CW9081" s="174">
        <v>5</v>
      </c>
      <c r="CX9081" s="174">
        <v>651.05449999999996</v>
      </c>
    </row>
    <row r="9082" spans="84:102" x14ac:dyDescent="0.25">
      <c r="CF9082" s="3" t="s">
        <v>3073</v>
      </c>
      <c r="CG9082" s="174">
        <v>1972</v>
      </c>
      <c r="CH9082" s="174">
        <v>94686</v>
      </c>
      <c r="CI9082" s="174">
        <v>5</v>
      </c>
      <c r="CJ9082" s="174">
        <v>651.01930000000004</v>
      </c>
      <c r="CK9082" s="174">
        <v>651.01930000000004</v>
      </c>
      <c r="CU9082" s="174">
        <v>1972</v>
      </c>
      <c r="CV9082" s="174">
        <v>94686</v>
      </c>
      <c r="CW9082" s="174">
        <v>5</v>
      </c>
      <c r="CX9082" s="174">
        <v>651.01930000000004</v>
      </c>
    </row>
    <row r="9083" spans="84:102" x14ac:dyDescent="0.25">
      <c r="CF9083" s="3" t="s">
        <v>3073</v>
      </c>
      <c r="CG9083" s="174">
        <v>3198</v>
      </c>
      <c r="CH9083" s="174">
        <v>154427</v>
      </c>
      <c r="CI9083" s="174">
        <v>5</v>
      </c>
      <c r="CJ9083" s="174">
        <v>650.93349999999998</v>
      </c>
      <c r="CK9083" s="174">
        <v>650.93349999999998</v>
      </c>
      <c r="CU9083" s="174">
        <v>3198</v>
      </c>
      <c r="CV9083" s="174">
        <v>154427</v>
      </c>
      <c r="CW9083" s="174">
        <v>5</v>
      </c>
      <c r="CX9083" s="174">
        <v>650.93349999999998</v>
      </c>
    </row>
    <row r="9084" spans="84:102" x14ac:dyDescent="0.25">
      <c r="CF9084" s="3" t="s">
        <v>3073</v>
      </c>
      <c r="CG9084" s="174">
        <v>565</v>
      </c>
      <c r="CH9084" s="174">
        <v>84065</v>
      </c>
      <c r="CI9084" s="174">
        <v>5</v>
      </c>
      <c r="CJ9084" s="174">
        <v>650.84699999999998</v>
      </c>
      <c r="CK9084" s="174">
        <v>650.84699999999998</v>
      </c>
      <c r="CU9084" s="174">
        <v>565</v>
      </c>
      <c r="CV9084" s="174">
        <v>84065</v>
      </c>
      <c r="CW9084" s="174">
        <v>5</v>
      </c>
      <c r="CX9084" s="174">
        <v>650.84699999999998</v>
      </c>
    </row>
    <row r="9085" spans="84:102" x14ac:dyDescent="0.25">
      <c r="CF9085" s="3" t="s">
        <v>3073</v>
      </c>
      <c r="CG9085" s="174">
        <v>21539</v>
      </c>
      <c r="CH9085" s="174">
        <v>2287</v>
      </c>
      <c r="CI9085" s="174">
        <v>5</v>
      </c>
      <c r="CJ9085" s="174">
        <v>650.75350000000003</v>
      </c>
      <c r="CK9085" s="174">
        <v>650.75350000000003</v>
      </c>
      <c r="CU9085" s="174">
        <v>21539</v>
      </c>
      <c r="CV9085" s="174">
        <v>2287</v>
      </c>
      <c r="CW9085" s="174">
        <v>5</v>
      </c>
      <c r="CX9085" s="174">
        <v>650.75350000000003</v>
      </c>
    </row>
    <row r="9086" spans="84:102" x14ac:dyDescent="0.25">
      <c r="CF9086" s="3" t="s">
        <v>3073</v>
      </c>
      <c r="CG9086" s="174">
        <v>86445</v>
      </c>
      <c r="CH9086" s="174">
        <v>526</v>
      </c>
      <c r="CI9086" s="174">
        <v>5</v>
      </c>
      <c r="CJ9086" s="174">
        <v>650.4588</v>
      </c>
      <c r="CK9086" s="174">
        <v>650.4588</v>
      </c>
      <c r="CU9086" s="174">
        <v>86445</v>
      </c>
      <c r="CV9086" s="174">
        <v>526</v>
      </c>
      <c r="CW9086" s="174">
        <v>5</v>
      </c>
      <c r="CX9086" s="174">
        <v>650.4588</v>
      </c>
    </row>
    <row r="9087" spans="84:102" x14ac:dyDescent="0.25">
      <c r="CF9087" s="3" t="s">
        <v>3073</v>
      </c>
      <c r="CG9087" s="174">
        <v>148268</v>
      </c>
      <c r="CH9087" s="174">
        <v>2806</v>
      </c>
      <c r="CI9087" s="174">
        <v>5</v>
      </c>
      <c r="CJ9087" s="174">
        <v>650.39509999999996</v>
      </c>
      <c r="CK9087" s="174">
        <v>650.39509999999996</v>
      </c>
      <c r="CU9087" s="174">
        <v>148268</v>
      </c>
      <c r="CV9087" s="174">
        <v>2806</v>
      </c>
      <c r="CW9087" s="174">
        <v>5</v>
      </c>
      <c r="CX9087" s="174">
        <v>650.39509999999996</v>
      </c>
    </row>
    <row r="9088" spans="84:102" x14ac:dyDescent="0.25">
      <c r="CF9088" s="3" t="s">
        <v>3073</v>
      </c>
      <c r="CG9088" s="174">
        <v>164773</v>
      </c>
      <c r="CH9088" s="174">
        <v>3326</v>
      </c>
      <c r="CI9088" s="174">
        <v>5</v>
      </c>
      <c r="CJ9088" s="174">
        <v>650.22220000000004</v>
      </c>
      <c r="CK9088" s="174">
        <v>650.22220000000004</v>
      </c>
      <c r="CU9088" s="174">
        <v>164773</v>
      </c>
      <c r="CV9088" s="174">
        <v>3326</v>
      </c>
      <c r="CW9088" s="174">
        <v>5</v>
      </c>
      <c r="CX9088" s="174">
        <v>650.22220000000004</v>
      </c>
    </row>
    <row r="9089" spans="84:102" x14ac:dyDescent="0.25">
      <c r="CF9089" s="3" t="s">
        <v>3073</v>
      </c>
      <c r="CG9089" s="174">
        <v>147312</v>
      </c>
      <c r="CH9089" s="174">
        <v>2796</v>
      </c>
      <c r="CI9089" s="174">
        <v>5</v>
      </c>
      <c r="CJ9089" s="174">
        <v>650.02110000000005</v>
      </c>
      <c r="CK9089" s="174">
        <v>650.02110000000005</v>
      </c>
      <c r="CU9089" s="174">
        <v>147312</v>
      </c>
      <c r="CV9089" s="174">
        <v>2796</v>
      </c>
      <c r="CW9089" s="174">
        <v>5</v>
      </c>
      <c r="CX9089" s="174">
        <v>650.02110000000005</v>
      </c>
    </row>
    <row r="9090" spans="84:102" x14ac:dyDescent="0.25">
      <c r="CF9090" s="3" t="s">
        <v>3073</v>
      </c>
      <c r="CG9090" s="174">
        <v>306</v>
      </c>
      <c r="CH9090" s="174">
        <v>74880</v>
      </c>
      <c r="CI9090" s="174">
        <v>5</v>
      </c>
      <c r="CJ9090" s="174">
        <v>649.99540000000002</v>
      </c>
      <c r="CK9090" s="174">
        <v>649.99540000000002</v>
      </c>
      <c r="CU9090" s="174">
        <v>306</v>
      </c>
      <c r="CV9090" s="174">
        <v>74880</v>
      </c>
      <c r="CW9090" s="174">
        <v>5</v>
      </c>
      <c r="CX9090" s="174">
        <v>649.99540000000002</v>
      </c>
    </row>
    <row r="9091" spans="84:102" x14ac:dyDescent="0.25">
      <c r="CF9091" s="3" t="s">
        <v>3073</v>
      </c>
      <c r="CG9091" s="174">
        <v>160724</v>
      </c>
      <c r="CH9091" s="174">
        <v>3240</v>
      </c>
      <c r="CI9091" s="174">
        <v>5</v>
      </c>
      <c r="CJ9091" s="174">
        <v>649.99120000000005</v>
      </c>
      <c r="CK9091" s="174">
        <v>649.99120000000005</v>
      </c>
      <c r="CU9091" s="174">
        <v>160724</v>
      </c>
      <c r="CV9091" s="174">
        <v>3240</v>
      </c>
      <c r="CW9091" s="174">
        <v>5</v>
      </c>
      <c r="CX9091" s="174">
        <v>649.99120000000005</v>
      </c>
    </row>
    <row r="9092" spans="84:102" x14ac:dyDescent="0.25">
      <c r="CF9092" s="3" t="s">
        <v>3073</v>
      </c>
      <c r="CG9092" s="174">
        <v>1871</v>
      </c>
      <c r="CH9092" s="174">
        <v>56281</v>
      </c>
      <c r="CI9092" s="174">
        <v>5</v>
      </c>
      <c r="CJ9092" s="174">
        <v>649.9556</v>
      </c>
      <c r="CK9092" s="174">
        <v>649.9556</v>
      </c>
      <c r="CU9092" s="174">
        <v>1871</v>
      </c>
      <c r="CV9092" s="174">
        <v>56281</v>
      </c>
      <c r="CW9092" s="174">
        <v>5</v>
      </c>
      <c r="CX9092" s="174">
        <v>649.9556</v>
      </c>
    </row>
    <row r="9093" spans="84:102" x14ac:dyDescent="0.25">
      <c r="CF9093" s="3" t="s">
        <v>3073</v>
      </c>
      <c r="CG9093" s="174">
        <v>66979</v>
      </c>
      <c r="CH9093" s="174">
        <v>129</v>
      </c>
      <c r="CI9093" s="174">
        <v>5</v>
      </c>
      <c r="CJ9093" s="174">
        <v>649.64549999999997</v>
      </c>
      <c r="CK9093" s="174">
        <v>649.64549999999997</v>
      </c>
      <c r="CU9093" s="174">
        <v>66979</v>
      </c>
      <c r="CV9093" s="174">
        <v>129</v>
      </c>
      <c r="CW9093" s="174">
        <v>5</v>
      </c>
      <c r="CX9093" s="174">
        <v>649.64549999999997</v>
      </c>
    </row>
    <row r="9094" spans="84:102" x14ac:dyDescent="0.25">
      <c r="CF9094" s="3" t="s">
        <v>3073</v>
      </c>
      <c r="CG9094" s="174">
        <v>55940</v>
      </c>
      <c r="CH9094" s="174">
        <v>1877</v>
      </c>
      <c r="CI9094" s="174">
        <v>5</v>
      </c>
      <c r="CJ9094" s="174">
        <v>649.51210000000003</v>
      </c>
      <c r="CK9094" s="174">
        <v>649.51210000000003</v>
      </c>
      <c r="CU9094" s="174">
        <v>55940</v>
      </c>
      <c r="CV9094" s="174">
        <v>1877</v>
      </c>
      <c r="CW9094" s="174">
        <v>5</v>
      </c>
      <c r="CX9094" s="174">
        <v>649.51210000000003</v>
      </c>
    </row>
    <row r="9095" spans="84:102" x14ac:dyDescent="0.25">
      <c r="CF9095" s="3" t="s">
        <v>3073</v>
      </c>
      <c r="CG9095" s="174">
        <v>3613</v>
      </c>
      <c r="CH9095" s="174">
        <v>93043</v>
      </c>
      <c r="CI9095" s="174">
        <v>5</v>
      </c>
      <c r="CJ9095" s="174">
        <v>649.37620000000004</v>
      </c>
      <c r="CK9095" s="174">
        <v>649.37620000000004</v>
      </c>
      <c r="CU9095" s="174">
        <v>3613</v>
      </c>
      <c r="CV9095" s="174">
        <v>93043</v>
      </c>
      <c r="CW9095" s="174">
        <v>5</v>
      </c>
      <c r="CX9095" s="174">
        <v>649.37620000000004</v>
      </c>
    </row>
    <row r="9096" spans="84:102" x14ac:dyDescent="0.25">
      <c r="CF9096" s="3" t="s">
        <v>3073</v>
      </c>
      <c r="CG9096" s="174">
        <v>49738</v>
      </c>
      <c r="CH9096" s="174">
        <v>2656</v>
      </c>
      <c r="CI9096" s="174">
        <v>5</v>
      </c>
      <c r="CJ9096" s="174">
        <v>649.34569999999997</v>
      </c>
      <c r="CK9096" s="174">
        <v>649.34569999999997</v>
      </c>
      <c r="CU9096" s="174">
        <v>49738</v>
      </c>
      <c r="CV9096" s="174">
        <v>2656</v>
      </c>
      <c r="CW9096" s="174">
        <v>5</v>
      </c>
      <c r="CX9096" s="174">
        <v>649.34569999999997</v>
      </c>
    </row>
    <row r="9097" spans="84:102" x14ac:dyDescent="0.25">
      <c r="CF9097" s="3" t="s">
        <v>3073</v>
      </c>
      <c r="CG9097" s="174">
        <v>1518</v>
      </c>
      <c r="CH9097" s="174">
        <v>93026</v>
      </c>
      <c r="CI9097" s="174">
        <v>5</v>
      </c>
      <c r="CJ9097" s="174">
        <v>649.09249999999997</v>
      </c>
      <c r="CK9097" s="174">
        <v>649.09249999999997</v>
      </c>
      <c r="CU9097" s="174">
        <v>1518</v>
      </c>
      <c r="CV9097" s="174">
        <v>93026</v>
      </c>
      <c r="CW9097" s="174">
        <v>5</v>
      </c>
      <c r="CX9097" s="174">
        <v>649.09249999999997</v>
      </c>
    </row>
    <row r="9098" spans="84:102" x14ac:dyDescent="0.25">
      <c r="CF9098" s="3" t="s">
        <v>3073</v>
      </c>
      <c r="CG9098" s="174">
        <v>3676</v>
      </c>
      <c r="CH9098" s="174">
        <v>115878</v>
      </c>
      <c r="CI9098" s="174">
        <v>5</v>
      </c>
      <c r="CJ9098" s="174">
        <v>649.08529999999996</v>
      </c>
      <c r="CK9098" s="174">
        <v>649.08529999999996</v>
      </c>
      <c r="CU9098" s="174">
        <v>3676</v>
      </c>
      <c r="CV9098" s="174">
        <v>115878</v>
      </c>
      <c r="CW9098" s="174">
        <v>5</v>
      </c>
      <c r="CX9098" s="174">
        <v>649.08529999999996</v>
      </c>
    </row>
    <row r="9099" spans="84:102" x14ac:dyDescent="0.25">
      <c r="CF9099" s="3" t="s">
        <v>3073</v>
      </c>
      <c r="CG9099" s="174">
        <v>2273</v>
      </c>
      <c r="CH9099" s="174">
        <v>20704</v>
      </c>
      <c r="CI9099" s="174">
        <v>5</v>
      </c>
      <c r="CJ9099" s="174">
        <v>649.07979999999998</v>
      </c>
      <c r="CK9099" s="174">
        <v>649.07979999999998</v>
      </c>
      <c r="CU9099" s="174">
        <v>2273</v>
      </c>
      <c r="CV9099" s="174">
        <v>20704</v>
      </c>
      <c r="CW9099" s="174">
        <v>5</v>
      </c>
      <c r="CX9099" s="174">
        <v>649.07979999999998</v>
      </c>
    </row>
    <row r="9100" spans="84:102" x14ac:dyDescent="0.25">
      <c r="CF9100" s="3" t="s">
        <v>3073</v>
      </c>
      <c r="CG9100" s="174">
        <v>2815</v>
      </c>
      <c r="CH9100" s="174">
        <v>148321</v>
      </c>
      <c r="CI9100" s="174">
        <v>5</v>
      </c>
      <c r="CJ9100" s="174">
        <v>649.03279999999995</v>
      </c>
      <c r="CK9100" s="174">
        <v>649.03279999999995</v>
      </c>
      <c r="CU9100" s="174">
        <v>2815</v>
      </c>
      <c r="CV9100" s="174">
        <v>148321</v>
      </c>
      <c r="CW9100" s="174">
        <v>5</v>
      </c>
      <c r="CX9100" s="174">
        <v>649.03279999999995</v>
      </c>
    </row>
    <row r="9101" spans="84:102" x14ac:dyDescent="0.25">
      <c r="CF9101" s="3" t="s">
        <v>3073</v>
      </c>
      <c r="CG9101" s="174">
        <v>2516</v>
      </c>
      <c r="CH9101" s="174">
        <v>37765</v>
      </c>
      <c r="CI9101" s="174">
        <v>5</v>
      </c>
      <c r="CJ9101" s="174">
        <v>648.88319999999999</v>
      </c>
      <c r="CK9101" s="174">
        <v>648.88319999999999</v>
      </c>
      <c r="CU9101" s="174">
        <v>2516</v>
      </c>
      <c r="CV9101" s="174">
        <v>37765</v>
      </c>
      <c r="CW9101" s="174">
        <v>5</v>
      </c>
      <c r="CX9101" s="174">
        <v>648.88319999999999</v>
      </c>
    </row>
    <row r="9102" spans="84:102" x14ac:dyDescent="0.25">
      <c r="CF9102" s="3" t="s">
        <v>3073</v>
      </c>
      <c r="CG9102" s="174">
        <v>72743</v>
      </c>
      <c r="CH9102" s="174">
        <v>267</v>
      </c>
      <c r="CI9102" s="174">
        <v>5</v>
      </c>
      <c r="CJ9102" s="174">
        <v>648.87090000000001</v>
      </c>
      <c r="CK9102" s="174">
        <v>648.87090000000001</v>
      </c>
      <c r="CU9102" s="174">
        <v>72743</v>
      </c>
      <c r="CV9102" s="174">
        <v>267</v>
      </c>
      <c r="CW9102" s="174">
        <v>5</v>
      </c>
      <c r="CX9102" s="174">
        <v>648.87090000000001</v>
      </c>
    </row>
    <row r="9103" spans="84:102" x14ac:dyDescent="0.25">
      <c r="CF9103" s="3" t="s">
        <v>3073</v>
      </c>
      <c r="CG9103" s="174">
        <v>1702</v>
      </c>
      <c r="CH9103" s="174">
        <v>66610</v>
      </c>
      <c r="CI9103" s="174">
        <v>5</v>
      </c>
      <c r="CJ9103" s="174">
        <v>648.76859999999999</v>
      </c>
      <c r="CK9103" s="174">
        <v>648.76859999999999</v>
      </c>
      <c r="CU9103" s="174">
        <v>1702</v>
      </c>
      <c r="CV9103" s="174">
        <v>66610</v>
      </c>
      <c r="CW9103" s="174">
        <v>5</v>
      </c>
      <c r="CX9103" s="174">
        <v>648.76859999999999</v>
      </c>
    </row>
    <row r="9104" spans="84:102" x14ac:dyDescent="0.25">
      <c r="CF9104" s="3" t="s">
        <v>3073</v>
      </c>
      <c r="CG9104" s="174">
        <v>69073</v>
      </c>
      <c r="CH9104" s="174">
        <v>173</v>
      </c>
      <c r="CI9104" s="174">
        <v>5</v>
      </c>
      <c r="CJ9104" s="174">
        <v>648.71889999999996</v>
      </c>
      <c r="CK9104" s="174">
        <v>648.71889999999996</v>
      </c>
      <c r="CU9104" s="174">
        <v>69073</v>
      </c>
      <c r="CV9104" s="174">
        <v>173</v>
      </c>
      <c r="CW9104" s="174">
        <v>5</v>
      </c>
      <c r="CX9104" s="174">
        <v>648.71889999999996</v>
      </c>
    </row>
    <row r="9105" spans="84:102" x14ac:dyDescent="0.25">
      <c r="CF9105" s="3" t="s">
        <v>3073</v>
      </c>
      <c r="CG9105" s="174">
        <v>86349</v>
      </c>
      <c r="CH9105" s="174">
        <v>535</v>
      </c>
      <c r="CI9105" s="174">
        <v>5</v>
      </c>
      <c r="CJ9105" s="174">
        <v>648.41390000000001</v>
      </c>
      <c r="CK9105" s="174">
        <v>648.41390000000001</v>
      </c>
      <c r="CU9105" s="174">
        <v>86349</v>
      </c>
      <c r="CV9105" s="174">
        <v>535</v>
      </c>
      <c r="CW9105" s="174">
        <v>5</v>
      </c>
      <c r="CX9105" s="174">
        <v>648.41390000000001</v>
      </c>
    </row>
    <row r="9106" spans="84:102" x14ac:dyDescent="0.25">
      <c r="CF9106" s="3" t="s">
        <v>3073</v>
      </c>
      <c r="CG9106" s="174">
        <v>57616</v>
      </c>
      <c r="CH9106" s="174">
        <v>1869</v>
      </c>
      <c r="CI9106" s="174">
        <v>5</v>
      </c>
      <c r="CJ9106" s="174">
        <v>648.34010000000001</v>
      </c>
      <c r="CK9106" s="174">
        <v>648.34010000000001</v>
      </c>
      <c r="CU9106" s="174">
        <v>57616</v>
      </c>
      <c r="CV9106" s="174">
        <v>1869</v>
      </c>
      <c r="CW9106" s="174">
        <v>5</v>
      </c>
      <c r="CX9106" s="174">
        <v>648.34010000000001</v>
      </c>
    </row>
    <row r="9107" spans="84:102" x14ac:dyDescent="0.25">
      <c r="CF9107" s="3" t="s">
        <v>3073</v>
      </c>
      <c r="CG9107" s="174">
        <v>149760</v>
      </c>
      <c r="CH9107" s="174">
        <v>2824</v>
      </c>
      <c r="CI9107" s="174">
        <v>5</v>
      </c>
      <c r="CJ9107" s="174">
        <v>648.32010000000002</v>
      </c>
      <c r="CK9107" s="174">
        <v>648.32010000000002</v>
      </c>
      <c r="CU9107" s="174">
        <v>149760</v>
      </c>
      <c r="CV9107" s="174">
        <v>2824</v>
      </c>
      <c r="CW9107" s="174">
        <v>5</v>
      </c>
      <c r="CX9107" s="174">
        <v>648.32010000000002</v>
      </c>
    </row>
    <row r="9108" spans="84:102" x14ac:dyDescent="0.25">
      <c r="CF9108" s="3" t="s">
        <v>3073</v>
      </c>
      <c r="CG9108" s="174">
        <v>975</v>
      </c>
      <c r="CH9108" s="174">
        <v>115277</v>
      </c>
      <c r="CI9108" s="174">
        <v>5</v>
      </c>
      <c r="CJ9108" s="174">
        <v>648.28229999999996</v>
      </c>
      <c r="CK9108" s="174">
        <v>648.28229999999996</v>
      </c>
      <c r="CU9108" s="174">
        <v>975</v>
      </c>
      <c r="CV9108" s="174">
        <v>115277</v>
      </c>
      <c r="CW9108" s="174">
        <v>5</v>
      </c>
      <c r="CX9108" s="174">
        <v>648.28229999999996</v>
      </c>
    </row>
    <row r="9109" spans="84:102" x14ac:dyDescent="0.25">
      <c r="CF9109" s="3" t="s">
        <v>3073</v>
      </c>
      <c r="CG9109" s="174">
        <v>415</v>
      </c>
      <c r="CH9109" s="174">
        <v>80236</v>
      </c>
      <c r="CI9109" s="174">
        <v>5</v>
      </c>
      <c r="CJ9109" s="174">
        <v>648.25210000000004</v>
      </c>
      <c r="CK9109" s="174">
        <v>648.25210000000004</v>
      </c>
      <c r="CU9109" s="174">
        <v>415</v>
      </c>
      <c r="CV9109" s="174">
        <v>80236</v>
      </c>
      <c r="CW9109" s="174">
        <v>5</v>
      </c>
      <c r="CX9109" s="174">
        <v>648.25210000000004</v>
      </c>
    </row>
    <row r="9110" spans="84:102" x14ac:dyDescent="0.25">
      <c r="CF9110" s="3" t="s">
        <v>3073</v>
      </c>
      <c r="CG9110" s="174">
        <v>106</v>
      </c>
      <c r="CH9110" s="174">
        <v>67533</v>
      </c>
      <c r="CI9110" s="174">
        <v>5</v>
      </c>
      <c r="CJ9110" s="174">
        <v>647.99980000000005</v>
      </c>
      <c r="CK9110" s="174">
        <v>647.99980000000005</v>
      </c>
      <c r="CU9110" s="174">
        <v>106</v>
      </c>
      <c r="CV9110" s="174">
        <v>67533</v>
      </c>
      <c r="CW9110" s="174">
        <v>5</v>
      </c>
      <c r="CX9110" s="174">
        <v>647.99980000000005</v>
      </c>
    </row>
    <row r="9111" spans="84:102" x14ac:dyDescent="0.25">
      <c r="CF9111" s="3" t="s">
        <v>3073</v>
      </c>
      <c r="CG9111" s="174">
        <v>43254</v>
      </c>
      <c r="CH9111" s="174">
        <v>2600</v>
      </c>
      <c r="CI9111" s="174">
        <v>5</v>
      </c>
      <c r="CJ9111" s="174">
        <v>647.88789999999995</v>
      </c>
      <c r="CK9111" s="174">
        <v>647.88789999999995</v>
      </c>
      <c r="CU9111" s="174">
        <v>43254</v>
      </c>
      <c r="CV9111" s="174">
        <v>2600</v>
      </c>
      <c r="CW9111" s="174">
        <v>5</v>
      </c>
      <c r="CX9111" s="174">
        <v>647.88789999999995</v>
      </c>
    </row>
    <row r="9112" spans="84:102" x14ac:dyDescent="0.25">
      <c r="CF9112" s="3" t="s">
        <v>3073</v>
      </c>
      <c r="CG9112" s="174">
        <v>129077</v>
      </c>
      <c r="CH9112" s="174">
        <v>1072</v>
      </c>
      <c r="CI9112" s="174">
        <v>5</v>
      </c>
      <c r="CJ9112" s="174">
        <v>647.8818</v>
      </c>
      <c r="CK9112" s="174">
        <v>647.8818</v>
      </c>
      <c r="CU9112" s="174">
        <v>129077</v>
      </c>
      <c r="CV9112" s="174">
        <v>1072</v>
      </c>
      <c r="CW9112" s="174">
        <v>5</v>
      </c>
      <c r="CX9112" s="174">
        <v>647.8818</v>
      </c>
    </row>
    <row r="9113" spans="84:102" x14ac:dyDescent="0.25">
      <c r="CF9113" s="3" t="s">
        <v>3073</v>
      </c>
      <c r="CG9113" s="174">
        <v>159</v>
      </c>
      <c r="CH9113" s="174">
        <v>68962</v>
      </c>
      <c r="CI9113" s="174">
        <v>5</v>
      </c>
      <c r="CJ9113" s="174">
        <v>647.55430000000001</v>
      </c>
      <c r="CK9113" s="174">
        <v>647.55430000000001</v>
      </c>
      <c r="CU9113" s="174">
        <v>159</v>
      </c>
      <c r="CV9113" s="174">
        <v>68962</v>
      </c>
      <c r="CW9113" s="174">
        <v>5</v>
      </c>
      <c r="CX9113" s="174">
        <v>647.55430000000001</v>
      </c>
    </row>
    <row r="9114" spans="84:102" x14ac:dyDescent="0.25">
      <c r="CF9114" s="3" t="s">
        <v>3073</v>
      </c>
      <c r="CG9114" s="174">
        <v>116</v>
      </c>
      <c r="CH9114" s="174">
        <v>66891</v>
      </c>
      <c r="CI9114" s="174">
        <v>5</v>
      </c>
      <c r="CJ9114" s="174">
        <v>647.33810000000005</v>
      </c>
      <c r="CK9114" s="174">
        <v>647.33810000000005</v>
      </c>
      <c r="CU9114" s="174">
        <v>116</v>
      </c>
      <c r="CV9114" s="174">
        <v>66891</v>
      </c>
      <c r="CW9114" s="174">
        <v>5</v>
      </c>
      <c r="CX9114" s="174">
        <v>647.33810000000005</v>
      </c>
    </row>
    <row r="9115" spans="84:102" x14ac:dyDescent="0.25">
      <c r="CF9115" s="3" t="s">
        <v>3073</v>
      </c>
      <c r="CG9115" s="174">
        <v>61176</v>
      </c>
      <c r="CH9115" s="174">
        <v>22</v>
      </c>
      <c r="CI9115" s="174">
        <v>5</v>
      </c>
      <c r="CJ9115" s="174">
        <v>647.24850000000004</v>
      </c>
      <c r="CK9115" s="174">
        <v>647.24850000000004</v>
      </c>
      <c r="CU9115" s="174">
        <v>61176</v>
      </c>
      <c r="CV9115" s="174">
        <v>22</v>
      </c>
      <c r="CW9115" s="174">
        <v>5</v>
      </c>
      <c r="CX9115" s="174">
        <v>647.24850000000004</v>
      </c>
    </row>
    <row r="9116" spans="84:102" x14ac:dyDescent="0.25">
      <c r="CF9116" s="3" t="s">
        <v>3073</v>
      </c>
      <c r="CG9116" s="174">
        <v>928</v>
      </c>
      <c r="CH9116" s="174">
        <v>112780</v>
      </c>
      <c r="CI9116" s="174">
        <v>5</v>
      </c>
      <c r="CJ9116" s="174">
        <v>646.72799999999995</v>
      </c>
      <c r="CK9116" s="174">
        <v>646.72799999999995</v>
      </c>
      <c r="CU9116" s="174">
        <v>928</v>
      </c>
      <c r="CV9116" s="174">
        <v>112780</v>
      </c>
      <c r="CW9116" s="174">
        <v>5</v>
      </c>
      <c r="CX9116" s="174">
        <v>646.72799999999995</v>
      </c>
    </row>
    <row r="9117" spans="84:102" x14ac:dyDescent="0.25">
      <c r="CF9117" s="3" t="s">
        <v>3073</v>
      </c>
      <c r="CG9117" s="174">
        <v>100996</v>
      </c>
      <c r="CH9117" s="174">
        <v>1447</v>
      </c>
      <c r="CI9117" s="174">
        <v>5</v>
      </c>
      <c r="CJ9117" s="174">
        <v>646.69860000000006</v>
      </c>
      <c r="CK9117" s="174">
        <v>646.69860000000006</v>
      </c>
      <c r="CU9117" s="174">
        <v>100996</v>
      </c>
      <c r="CV9117" s="174">
        <v>1447</v>
      </c>
      <c r="CW9117" s="174">
        <v>5</v>
      </c>
      <c r="CX9117" s="174">
        <v>646.69860000000006</v>
      </c>
    </row>
    <row r="9118" spans="84:102" x14ac:dyDescent="0.25">
      <c r="CF9118" s="3" t="s">
        <v>3073</v>
      </c>
      <c r="CG9118" s="174">
        <v>608</v>
      </c>
      <c r="CH9118" s="174">
        <v>86660</v>
      </c>
      <c r="CI9118" s="174">
        <v>5</v>
      </c>
      <c r="CJ9118" s="174">
        <v>646.54539999999997</v>
      </c>
      <c r="CK9118" s="174">
        <v>646.54539999999997</v>
      </c>
      <c r="CU9118" s="174">
        <v>608</v>
      </c>
      <c r="CV9118" s="174">
        <v>86660</v>
      </c>
      <c r="CW9118" s="174">
        <v>5</v>
      </c>
      <c r="CX9118" s="174">
        <v>646.54539999999997</v>
      </c>
    </row>
    <row r="9119" spans="84:102" x14ac:dyDescent="0.25">
      <c r="CF9119" s="3" t="s">
        <v>3073</v>
      </c>
      <c r="CG9119" s="174">
        <v>1390</v>
      </c>
      <c r="CH9119" s="174">
        <v>109974</v>
      </c>
      <c r="CI9119" s="174">
        <v>5</v>
      </c>
      <c r="CJ9119" s="174">
        <v>646.46669999999995</v>
      </c>
      <c r="CK9119" s="174">
        <v>646.46669999999995</v>
      </c>
      <c r="CU9119" s="174">
        <v>1390</v>
      </c>
      <c r="CV9119" s="174">
        <v>109974</v>
      </c>
      <c r="CW9119" s="174">
        <v>5</v>
      </c>
      <c r="CX9119" s="174">
        <v>646.46669999999995</v>
      </c>
    </row>
    <row r="9120" spans="84:102" x14ac:dyDescent="0.25">
      <c r="CF9120" s="3" t="s">
        <v>3073</v>
      </c>
      <c r="CG9120" s="174">
        <v>45414</v>
      </c>
      <c r="CH9120" s="174">
        <v>2540</v>
      </c>
      <c r="CI9120" s="174">
        <v>5</v>
      </c>
      <c r="CJ9120" s="174">
        <v>646.42100000000005</v>
      </c>
      <c r="CK9120" s="174">
        <v>646.42100000000005</v>
      </c>
      <c r="CU9120" s="174">
        <v>45414</v>
      </c>
      <c r="CV9120" s="174">
        <v>2540</v>
      </c>
      <c r="CW9120" s="174">
        <v>5</v>
      </c>
      <c r="CX9120" s="174">
        <v>646.42100000000005</v>
      </c>
    </row>
    <row r="9121" spans="84:102" x14ac:dyDescent="0.25">
      <c r="CF9121" s="3" t="s">
        <v>3073</v>
      </c>
      <c r="CG9121" s="174">
        <v>1447</v>
      </c>
      <c r="CH9121" s="174">
        <v>100996</v>
      </c>
      <c r="CI9121" s="174">
        <v>5</v>
      </c>
      <c r="CJ9121" s="174">
        <v>646.35109999999997</v>
      </c>
      <c r="CK9121" s="174">
        <v>646.35109999999997</v>
      </c>
      <c r="CU9121" s="174">
        <v>1447</v>
      </c>
      <c r="CV9121" s="174">
        <v>100996</v>
      </c>
      <c r="CW9121" s="174">
        <v>5</v>
      </c>
      <c r="CX9121" s="174">
        <v>646.35109999999997</v>
      </c>
    </row>
    <row r="9122" spans="84:102" x14ac:dyDescent="0.25">
      <c r="CF9122" s="3" t="s">
        <v>3073</v>
      </c>
      <c r="CG9122" s="174">
        <v>58909</v>
      </c>
      <c r="CH9122" s="174">
        <v>3502</v>
      </c>
      <c r="CI9122" s="174">
        <v>5</v>
      </c>
      <c r="CJ9122" s="174">
        <v>646.25070000000005</v>
      </c>
      <c r="CK9122" s="174">
        <v>646.25070000000005</v>
      </c>
      <c r="CU9122" s="174">
        <v>58909</v>
      </c>
      <c r="CV9122" s="174">
        <v>3502</v>
      </c>
      <c r="CW9122" s="174">
        <v>5</v>
      </c>
      <c r="CX9122" s="174">
        <v>646.25070000000005</v>
      </c>
    </row>
    <row r="9123" spans="84:102" x14ac:dyDescent="0.25">
      <c r="CF9123" s="3" t="s">
        <v>3073</v>
      </c>
      <c r="CG9123" s="174">
        <v>165534</v>
      </c>
      <c r="CH9123" s="174">
        <v>3343</v>
      </c>
      <c r="CI9123" s="174">
        <v>5</v>
      </c>
      <c r="CJ9123" s="174">
        <v>646.00229999999999</v>
      </c>
      <c r="CK9123" s="174">
        <v>646.00229999999999</v>
      </c>
      <c r="CU9123" s="174">
        <v>165534</v>
      </c>
      <c r="CV9123" s="174">
        <v>3343</v>
      </c>
      <c r="CW9123" s="174">
        <v>5</v>
      </c>
      <c r="CX9123" s="174">
        <v>646.00229999999999</v>
      </c>
    </row>
    <row r="9124" spans="84:102" x14ac:dyDescent="0.25">
      <c r="CF9124" s="3" t="s">
        <v>3073</v>
      </c>
      <c r="CG9124" s="174">
        <v>1252</v>
      </c>
      <c r="CH9124" s="174">
        <v>126559</v>
      </c>
      <c r="CI9124" s="174">
        <v>5</v>
      </c>
      <c r="CJ9124" s="174">
        <v>645.88430000000005</v>
      </c>
      <c r="CK9124" s="174">
        <v>645.88430000000005</v>
      </c>
      <c r="CU9124" s="174">
        <v>1252</v>
      </c>
      <c r="CV9124" s="174">
        <v>126559</v>
      </c>
      <c r="CW9124" s="174">
        <v>5</v>
      </c>
      <c r="CX9124" s="174">
        <v>645.88430000000005</v>
      </c>
    </row>
    <row r="9125" spans="84:102" x14ac:dyDescent="0.25">
      <c r="CF9125" s="3" t="s">
        <v>3073</v>
      </c>
      <c r="CG9125" s="174">
        <v>579</v>
      </c>
      <c r="CH9125" s="174">
        <v>85660</v>
      </c>
      <c r="CI9125" s="174">
        <v>5</v>
      </c>
      <c r="CJ9125" s="174">
        <v>645.86260000000004</v>
      </c>
      <c r="CK9125" s="174">
        <v>645.86260000000004</v>
      </c>
      <c r="CU9125" s="174">
        <v>579</v>
      </c>
      <c r="CV9125" s="174">
        <v>85660</v>
      </c>
      <c r="CW9125" s="174">
        <v>5</v>
      </c>
      <c r="CX9125" s="174">
        <v>645.86260000000004</v>
      </c>
    </row>
    <row r="9126" spans="84:102" x14ac:dyDescent="0.25">
      <c r="CF9126" s="3" t="s">
        <v>3073</v>
      </c>
      <c r="CG9126" s="174">
        <v>58627</v>
      </c>
      <c r="CH9126" s="174">
        <v>1771</v>
      </c>
      <c r="CI9126" s="174">
        <v>5</v>
      </c>
      <c r="CJ9126" s="174">
        <v>645.81880000000001</v>
      </c>
      <c r="CK9126" s="174">
        <v>645.81880000000001</v>
      </c>
      <c r="CU9126" s="174">
        <v>58627</v>
      </c>
      <c r="CV9126" s="174">
        <v>1771</v>
      </c>
      <c r="CW9126" s="174">
        <v>5</v>
      </c>
      <c r="CX9126" s="174">
        <v>645.81880000000001</v>
      </c>
    </row>
    <row r="9127" spans="84:102" x14ac:dyDescent="0.25">
      <c r="CF9127" s="3" t="s">
        <v>3073</v>
      </c>
      <c r="CG9127" s="174">
        <v>1809</v>
      </c>
      <c r="CH9127" s="174">
        <v>53493</v>
      </c>
      <c r="CI9127" s="174">
        <v>5</v>
      </c>
      <c r="CJ9127" s="174">
        <v>645.81240000000003</v>
      </c>
      <c r="CK9127" s="174">
        <v>645.81240000000003</v>
      </c>
      <c r="CU9127" s="174">
        <v>1809</v>
      </c>
      <c r="CV9127" s="174">
        <v>53493</v>
      </c>
      <c r="CW9127" s="174">
        <v>5</v>
      </c>
      <c r="CX9127" s="174">
        <v>645.81240000000003</v>
      </c>
    </row>
    <row r="9128" spans="84:102" x14ac:dyDescent="0.25">
      <c r="CF9128" s="3" t="s">
        <v>3073</v>
      </c>
      <c r="CG9128" s="174">
        <v>223</v>
      </c>
      <c r="CH9128" s="174">
        <v>70728</v>
      </c>
      <c r="CI9128" s="174">
        <v>5</v>
      </c>
      <c r="CJ9128" s="174">
        <v>645.60709999999995</v>
      </c>
      <c r="CK9128" s="174">
        <v>645.60709999999995</v>
      </c>
      <c r="CU9128" s="174">
        <v>223</v>
      </c>
      <c r="CV9128" s="174">
        <v>70728</v>
      </c>
      <c r="CW9128" s="174">
        <v>5</v>
      </c>
      <c r="CX9128" s="174">
        <v>645.60709999999995</v>
      </c>
    </row>
    <row r="9129" spans="84:102" x14ac:dyDescent="0.25">
      <c r="CF9129" s="3" t="s">
        <v>3073</v>
      </c>
      <c r="CG9129" s="174">
        <v>149812</v>
      </c>
      <c r="CH9129" s="174">
        <v>2832</v>
      </c>
      <c r="CI9129" s="174">
        <v>5</v>
      </c>
      <c r="CJ9129" s="174">
        <v>645.55619999999999</v>
      </c>
      <c r="CK9129" s="174">
        <v>645.55619999999999</v>
      </c>
      <c r="CU9129" s="174">
        <v>149812</v>
      </c>
      <c r="CV9129" s="174">
        <v>2832</v>
      </c>
      <c r="CW9129" s="174">
        <v>5</v>
      </c>
      <c r="CX9129" s="174">
        <v>645.55619999999999</v>
      </c>
    </row>
    <row r="9130" spans="84:102" x14ac:dyDescent="0.25">
      <c r="CF9130" s="3" t="s">
        <v>3073</v>
      </c>
      <c r="CG9130" s="174">
        <v>117767</v>
      </c>
      <c r="CH9130" s="174">
        <v>977</v>
      </c>
      <c r="CI9130" s="174">
        <v>5</v>
      </c>
      <c r="CJ9130" s="174">
        <v>645.49559999999997</v>
      </c>
      <c r="CK9130" s="174">
        <v>645.49559999999997</v>
      </c>
      <c r="CU9130" s="174">
        <v>117767</v>
      </c>
      <c r="CV9130" s="174">
        <v>977</v>
      </c>
      <c r="CW9130" s="174">
        <v>5</v>
      </c>
      <c r="CX9130" s="174">
        <v>645.49559999999997</v>
      </c>
    </row>
    <row r="9131" spans="84:102" x14ac:dyDescent="0.25">
      <c r="CF9131" s="3" t="s">
        <v>3073</v>
      </c>
      <c r="CG9131" s="174">
        <v>2634</v>
      </c>
      <c r="CH9131" s="174">
        <v>44477</v>
      </c>
      <c r="CI9131" s="174">
        <v>5</v>
      </c>
      <c r="CJ9131" s="174">
        <v>645.44849999999997</v>
      </c>
      <c r="CK9131" s="174">
        <v>645.44849999999997</v>
      </c>
      <c r="CU9131" s="174">
        <v>2634</v>
      </c>
      <c r="CV9131" s="174">
        <v>44477</v>
      </c>
      <c r="CW9131" s="174">
        <v>5</v>
      </c>
      <c r="CX9131" s="174">
        <v>645.44849999999997</v>
      </c>
    </row>
    <row r="9132" spans="84:102" x14ac:dyDescent="0.25">
      <c r="CF9132" s="3" t="s">
        <v>3073</v>
      </c>
      <c r="CG9132" s="174">
        <v>124661</v>
      </c>
      <c r="CH9132" s="174">
        <v>1062</v>
      </c>
      <c r="CI9132" s="174">
        <v>5</v>
      </c>
      <c r="CJ9132" s="174">
        <v>645.26260000000002</v>
      </c>
      <c r="CK9132" s="174">
        <v>645.26260000000002</v>
      </c>
      <c r="CU9132" s="174">
        <v>124661</v>
      </c>
      <c r="CV9132" s="174">
        <v>1062</v>
      </c>
      <c r="CW9132" s="174">
        <v>5</v>
      </c>
      <c r="CX9132" s="174">
        <v>645.26260000000002</v>
      </c>
    </row>
    <row r="9133" spans="84:102" x14ac:dyDescent="0.25">
      <c r="CF9133" s="3" t="s">
        <v>3073</v>
      </c>
      <c r="CG9133" s="174">
        <v>20704</v>
      </c>
      <c r="CH9133" s="174">
        <v>2273</v>
      </c>
      <c r="CI9133" s="174">
        <v>5</v>
      </c>
      <c r="CJ9133" s="174">
        <v>645.08619999999996</v>
      </c>
      <c r="CK9133" s="174">
        <v>645.08619999999996</v>
      </c>
      <c r="CU9133" s="174">
        <v>20704</v>
      </c>
      <c r="CV9133" s="174">
        <v>2273</v>
      </c>
      <c r="CW9133" s="174">
        <v>5</v>
      </c>
      <c r="CX9133" s="174">
        <v>645.08619999999996</v>
      </c>
    </row>
    <row r="9134" spans="84:102" x14ac:dyDescent="0.25">
      <c r="CF9134" s="3" t="s">
        <v>3073</v>
      </c>
      <c r="CG9134" s="174">
        <v>66835</v>
      </c>
      <c r="CH9134" s="174">
        <v>125</v>
      </c>
      <c r="CI9134" s="174">
        <v>5</v>
      </c>
      <c r="CJ9134" s="174">
        <v>644.89340000000004</v>
      </c>
      <c r="CK9134" s="174">
        <v>644.89340000000004</v>
      </c>
      <c r="CU9134" s="174">
        <v>66835</v>
      </c>
      <c r="CV9134" s="174">
        <v>125</v>
      </c>
      <c r="CW9134" s="174">
        <v>5</v>
      </c>
      <c r="CX9134" s="174">
        <v>644.89340000000004</v>
      </c>
    </row>
    <row r="9135" spans="84:102" x14ac:dyDescent="0.25">
      <c r="CF9135" s="3" t="s">
        <v>3073</v>
      </c>
      <c r="CG9135" s="174">
        <v>127253</v>
      </c>
      <c r="CH9135" s="174">
        <v>1248</v>
      </c>
      <c r="CI9135" s="174">
        <v>5</v>
      </c>
      <c r="CJ9135" s="174">
        <v>644.46579999999994</v>
      </c>
      <c r="CK9135" s="174">
        <v>644.46579999999994</v>
      </c>
      <c r="CU9135" s="174">
        <v>127253</v>
      </c>
      <c r="CV9135" s="174">
        <v>1248</v>
      </c>
      <c r="CW9135" s="174">
        <v>5</v>
      </c>
      <c r="CX9135" s="174">
        <v>644.46579999999994</v>
      </c>
    </row>
    <row r="9136" spans="84:102" x14ac:dyDescent="0.25">
      <c r="CF9136" s="3" t="s">
        <v>3073</v>
      </c>
      <c r="CG9136" s="174">
        <v>22</v>
      </c>
      <c r="CH9136" s="174">
        <v>61176</v>
      </c>
      <c r="CI9136" s="174">
        <v>5</v>
      </c>
      <c r="CJ9136" s="174">
        <v>644.45029999999997</v>
      </c>
      <c r="CK9136" s="174">
        <v>644.45029999999997</v>
      </c>
      <c r="CU9136" s="174">
        <v>22</v>
      </c>
      <c r="CV9136" s="174">
        <v>61176</v>
      </c>
      <c r="CW9136" s="174">
        <v>5</v>
      </c>
      <c r="CX9136" s="174">
        <v>644.45029999999997</v>
      </c>
    </row>
    <row r="9137" spans="84:102" x14ac:dyDescent="0.25">
      <c r="CF9137" s="3" t="s">
        <v>3073</v>
      </c>
      <c r="CG9137" s="174">
        <v>3019</v>
      </c>
      <c r="CH9137" s="174">
        <v>163743</v>
      </c>
      <c r="CI9137" s="174">
        <v>5</v>
      </c>
      <c r="CJ9137" s="174">
        <v>644.2817</v>
      </c>
      <c r="CK9137" s="174">
        <v>644.2817</v>
      </c>
      <c r="CU9137" s="174">
        <v>3019</v>
      </c>
      <c r="CV9137" s="174">
        <v>163743</v>
      </c>
      <c r="CW9137" s="174">
        <v>5</v>
      </c>
      <c r="CX9137" s="174">
        <v>644.2817</v>
      </c>
    </row>
    <row r="9138" spans="84:102" x14ac:dyDescent="0.25">
      <c r="CF9138" s="3" t="s">
        <v>3073</v>
      </c>
      <c r="CG9138" s="174">
        <v>136238</v>
      </c>
      <c r="CH9138" s="174">
        <v>2682</v>
      </c>
      <c r="CI9138" s="174">
        <v>5</v>
      </c>
      <c r="CJ9138" s="174">
        <v>644.16830000000004</v>
      </c>
      <c r="CK9138" s="174">
        <v>644.16830000000004</v>
      </c>
      <c r="CU9138" s="174">
        <v>136238</v>
      </c>
      <c r="CV9138" s="174">
        <v>2682</v>
      </c>
      <c r="CW9138" s="174">
        <v>5</v>
      </c>
      <c r="CX9138" s="174">
        <v>644.16830000000004</v>
      </c>
    </row>
    <row r="9139" spans="84:102" x14ac:dyDescent="0.25">
      <c r="CF9139" s="3" t="s">
        <v>3073</v>
      </c>
      <c r="CG9139" s="174">
        <v>169532</v>
      </c>
      <c r="CH9139" s="174">
        <v>3364</v>
      </c>
      <c r="CI9139" s="174">
        <v>5</v>
      </c>
      <c r="CJ9139" s="174">
        <v>644.08989999999994</v>
      </c>
      <c r="CK9139" s="174">
        <v>644.08989999999994</v>
      </c>
      <c r="CU9139" s="174">
        <v>169532</v>
      </c>
      <c r="CV9139" s="174">
        <v>3364</v>
      </c>
      <c r="CW9139" s="174">
        <v>5</v>
      </c>
      <c r="CX9139" s="174">
        <v>644.08989999999994</v>
      </c>
    </row>
    <row r="9140" spans="84:102" x14ac:dyDescent="0.25">
      <c r="CF9140" s="3" t="s">
        <v>3073</v>
      </c>
      <c r="CG9140" s="174">
        <v>11075</v>
      </c>
      <c r="CH9140" s="174">
        <v>2142</v>
      </c>
      <c r="CI9140" s="174">
        <v>5</v>
      </c>
      <c r="CJ9140" s="174">
        <v>644.04139999999995</v>
      </c>
      <c r="CK9140" s="174">
        <v>644.04139999999995</v>
      </c>
      <c r="CU9140" s="174">
        <v>11075</v>
      </c>
      <c r="CV9140" s="174">
        <v>2142</v>
      </c>
      <c r="CW9140" s="174">
        <v>5</v>
      </c>
      <c r="CX9140" s="174">
        <v>644.04139999999995</v>
      </c>
    </row>
    <row r="9141" spans="84:102" x14ac:dyDescent="0.25">
      <c r="CF9141" s="3" t="s">
        <v>3073</v>
      </c>
      <c r="CG9141" s="174">
        <v>84027</v>
      </c>
      <c r="CH9141" s="174">
        <v>569</v>
      </c>
      <c r="CI9141" s="174">
        <v>5</v>
      </c>
      <c r="CJ9141" s="174">
        <v>643.91229999999996</v>
      </c>
      <c r="CK9141" s="174">
        <v>643.91229999999996</v>
      </c>
      <c r="CU9141" s="174">
        <v>84027</v>
      </c>
      <c r="CV9141" s="174">
        <v>569</v>
      </c>
      <c r="CW9141" s="174">
        <v>5</v>
      </c>
      <c r="CX9141" s="174">
        <v>643.91229999999996</v>
      </c>
    </row>
    <row r="9142" spans="84:102" x14ac:dyDescent="0.25">
      <c r="CF9142" s="3" t="s">
        <v>3073</v>
      </c>
      <c r="CG9142" s="174">
        <v>129</v>
      </c>
      <c r="CH9142" s="174">
        <v>66423</v>
      </c>
      <c r="CI9142" s="174">
        <v>5</v>
      </c>
      <c r="CJ9142" s="174">
        <v>643.77260000000001</v>
      </c>
      <c r="CK9142" s="174">
        <v>643.77260000000001</v>
      </c>
      <c r="CU9142" s="174">
        <v>129</v>
      </c>
      <c r="CV9142" s="174">
        <v>66423</v>
      </c>
      <c r="CW9142" s="174">
        <v>5</v>
      </c>
      <c r="CX9142" s="174">
        <v>643.77260000000001</v>
      </c>
    </row>
    <row r="9143" spans="84:102" x14ac:dyDescent="0.25">
      <c r="CF9143" s="3" t="s">
        <v>3073</v>
      </c>
      <c r="CG9143" s="174">
        <v>937</v>
      </c>
      <c r="CH9143" s="174">
        <v>111800</v>
      </c>
      <c r="CI9143" s="174">
        <v>5</v>
      </c>
      <c r="CJ9143" s="174">
        <v>643.40009999999995</v>
      </c>
      <c r="CK9143" s="174">
        <v>643.40009999999995</v>
      </c>
      <c r="CU9143" s="174">
        <v>937</v>
      </c>
      <c r="CV9143" s="174">
        <v>111800</v>
      </c>
      <c r="CW9143" s="174">
        <v>5</v>
      </c>
      <c r="CX9143" s="174">
        <v>643.40009999999995</v>
      </c>
    </row>
    <row r="9144" spans="84:102" x14ac:dyDescent="0.25">
      <c r="CF9144" s="3" t="s">
        <v>3073</v>
      </c>
      <c r="CG9144" s="174">
        <v>53956</v>
      </c>
      <c r="CH9144" s="174">
        <v>1843</v>
      </c>
      <c r="CI9144" s="174">
        <v>5</v>
      </c>
      <c r="CJ9144" s="174">
        <v>643.30470000000003</v>
      </c>
      <c r="CK9144" s="174">
        <v>643.30470000000003</v>
      </c>
      <c r="CU9144" s="174">
        <v>53956</v>
      </c>
      <c r="CV9144" s="174">
        <v>1843</v>
      </c>
      <c r="CW9144" s="174">
        <v>5</v>
      </c>
      <c r="CX9144" s="174">
        <v>643.30470000000003</v>
      </c>
    </row>
    <row r="9145" spans="84:102" x14ac:dyDescent="0.25">
      <c r="CF9145" s="3" t="s">
        <v>3073</v>
      </c>
      <c r="CG9145" s="174">
        <v>1394</v>
      </c>
      <c r="CH9145" s="174">
        <v>110121</v>
      </c>
      <c r="CI9145" s="174">
        <v>5</v>
      </c>
      <c r="CJ9145" s="174">
        <v>643.27080000000001</v>
      </c>
      <c r="CK9145" s="174">
        <v>643.27080000000001</v>
      </c>
      <c r="CU9145" s="174">
        <v>1394</v>
      </c>
      <c r="CV9145" s="174">
        <v>110121</v>
      </c>
      <c r="CW9145" s="174">
        <v>5</v>
      </c>
      <c r="CX9145" s="174">
        <v>643.27080000000001</v>
      </c>
    </row>
    <row r="9146" spans="84:102" x14ac:dyDescent="0.25">
      <c r="CF9146" s="3" t="s">
        <v>3073</v>
      </c>
      <c r="CG9146" s="174">
        <v>85035</v>
      </c>
      <c r="CH9146" s="174">
        <v>1550</v>
      </c>
      <c r="CI9146" s="174">
        <v>5</v>
      </c>
      <c r="CJ9146" s="174">
        <v>643.26220000000001</v>
      </c>
      <c r="CK9146" s="174">
        <v>643.26220000000001</v>
      </c>
      <c r="CU9146" s="174">
        <v>85035</v>
      </c>
      <c r="CV9146" s="174">
        <v>1550</v>
      </c>
      <c r="CW9146" s="174">
        <v>5</v>
      </c>
      <c r="CX9146" s="174">
        <v>643.26220000000001</v>
      </c>
    </row>
    <row r="9147" spans="84:102" x14ac:dyDescent="0.25">
      <c r="CF9147" s="3" t="s">
        <v>3073</v>
      </c>
      <c r="CG9147" s="174">
        <v>70594</v>
      </c>
      <c r="CH9147" s="174">
        <v>1652</v>
      </c>
      <c r="CI9147" s="174">
        <v>5</v>
      </c>
      <c r="CJ9147" s="174">
        <v>643.20849999999996</v>
      </c>
      <c r="CK9147" s="174">
        <v>643.20849999999996</v>
      </c>
      <c r="CU9147" s="174">
        <v>70594</v>
      </c>
      <c r="CV9147" s="174">
        <v>1652</v>
      </c>
      <c r="CW9147" s="174">
        <v>5</v>
      </c>
      <c r="CX9147" s="174">
        <v>643.20849999999996</v>
      </c>
    </row>
    <row r="9148" spans="84:102" x14ac:dyDescent="0.25">
      <c r="CF9148" s="3" t="s">
        <v>3073</v>
      </c>
      <c r="CG9148" s="174">
        <v>2429</v>
      </c>
      <c r="CH9148" s="174">
        <v>29772</v>
      </c>
      <c r="CI9148" s="174">
        <v>5</v>
      </c>
      <c r="CJ9148" s="174">
        <v>643.10659999999996</v>
      </c>
      <c r="CK9148" s="174">
        <v>643.10659999999996</v>
      </c>
      <c r="CU9148" s="174">
        <v>2429</v>
      </c>
      <c r="CV9148" s="174">
        <v>29772</v>
      </c>
      <c r="CW9148" s="174">
        <v>5</v>
      </c>
      <c r="CX9148" s="174">
        <v>643.10659999999996</v>
      </c>
    </row>
    <row r="9149" spans="84:102" x14ac:dyDescent="0.25">
      <c r="CF9149" s="3" t="s">
        <v>3073</v>
      </c>
      <c r="CG9149" s="174">
        <v>22575</v>
      </c>
      <c r="CH9149" s="174">
        <v>2338</v>
      </c>
      <c r="CI9149" s="174">
        <v>5</v>
      </c>
      <c r="CJ9149" s="174">
        <v>642.94539999999995</v>
      </c>
      <c r="CK9149" s="174">
        <v>642.94539999999995</v>
      </c>
      <c r="CU9149" s="174">
        <v>22575</v>
      </c>
      <c r="CV9149" s="174">
        <v>2338</v>
      </c>
      <c r="CW9149" s="174">
        <v>5</v>
      </c>
      <c r="CX9149" s="174">
        <v>642.94539999999995</v>
      </c>
    </row>
    <row r="9150" spans="84:102" x14ac:dyDescent="0.25">
      <c r="CF9150" s="3" t="s">
        <v>3073</v>
      </c>
      <c r="CG9150" s="174">
        <v>155907</v>
      </c>
      <c r="CH9150" s="174">
        <v>2982</v>
      </c>
      <c r="CI9150" s="174">
        <v>5</v>
      </c>
      <c r="CJ9150" s="174">
        <v>642.88869999999997</v>
      </c>
      <c r="CK9150" s="174">
        <v>642.88869999999997</v>
      </c>
      <c r="CU9150" s="174">
        <v>155907</v>
      </c>
      <c r="CV9150" s="174">
        <v>2982</v>
      </c>
      <c r="CW9150" s="174">
        <v>5</v>
      </c>
      <c r="CX9150" s="174">
        <v>642.88869999999997</v>
      </c>
    </row>
    <row r="9151" spans="84:102" x14ac:dyDescent="0.25">
      <c r="CF9151" s="3" t="s">
        <v>3073</v>
      </c>
      <c r="CG9151" s="174">
        <v>94906</v>
      </c>
      <c r="CH9151" s="174">
        <v>1468</v>
      </c>
      <c r="CI9151" s="174">
        <v>5</v>
      </c>
      <c r="CJ9151" s="174">
        <v>642.88049999999998</v>
      </c>
      <c r="CK9151" s="174">
        <v>642.88049999999998</v>
      </c>
      <c r="CU9151" s="174">
        <v>94906</v>
      </c>
      <c r="CV9151" s="174">
        <v>1468</v>
      </c>
      <c r="CW9151" s="174">
        <v>5</v>
      </c>
      <c r="CX9151" s="174">
        <v>642.88049999999998</v>
      </c>
    </row>
    <row r="9152" spans="84:102" x14ac:dyDescent="0.25">
      <c r="CF9152" s="3" t="s">
        <v>3073</v>
      </c>
      <c r="CG9152" s="174">
        <v>2274</v>
      </c>
      <c r="CH9152" s="174">
        <v>21111</v>
      </c>
      <c r="CI9152" s="174">
        <v>5</v>
      </c>
      <c r="CJ9152" s="174">
        <v>642.78719999999998</v>
      </c>
      <c r="CK9152" s="174">
        <v>642.78719999999998</v>
      </c>
      <c r="CU9152" s="174">
        <v>2274</v>
      </c>
      <c r="CV9152" s="174">
        <v>21111</v>
      </c>
      <c r="CW9152" s="174">
        <v>5</v>
      </c>
      <c r="CX9152" s="174">
        <v>642.78719999999998</v>
      </c>
    </row>
    <row r="9153" spans="84:102" x14ac:dyDescent="0.25">
      <c r="CF9153" s="3" t="s">
        <v>3073</v>
      </c>
      <c r="CG9153" s="174">
        <v>66610</v>
      </c>
      <c r="CH9153" s="174">
        <v>1702</v>
      </c>
      <c r="CI9153" s="174">
        <v>5</v>
      </c>
      <c r="CJ9153" s="174">
        <v>642.76480000000004</v>
      </c>
      <c r="CK9153" s="174">
        <v>642.76480000000004</v>
      </c>
      <c r="CU9153" s="174">
        <v>66610</v>
      </c>
      <c r="CV9153" s="174">
        <v>1702</v>
      </c>
      <c r="CW9153" s="174">
        <v>5</v>
      </c>
      <c r="CX9153" s="174">
        <v>642.76480000000004</v>
      </c>
    </row>
    <row r="9154" spans="84:102" x14ac:dyDescent="0.25">
      <c r="CF9154" s="3" t="s">
        <v>3073</v>
      </c>
      <c r="CG9154" s="174">
        <v>3264</v>
      </c>
      <c r="CH9154" s="174">
        <v>161396</v>
      </c>
      <c r="CI9154" s="174">
        <v>5</v>
      </c>
      <c r="CJ9154" s="174">
        <v>642.24649999999997</v>
      </c>
      <c r="CK9154" s="174">
        <v>642.24649999999997</v>
      </c>
      <c r="CU9154" s="174">
        <v>3264</v>
      </c>
      <c r="CV9154" s="174">
        <v>161396</v>
      </c>
      <c r="CW9154" s="174">
        <v>5</v>
      </c>
      <c r="CX9154" s="174">
        <v>642.24649999999997</v>
      </c>
    </row>
    <row r="9155" spans="84:102" x14ac:dyDescent="0.25">
      <c r="CF9155" s="3" t="s">
        <v>3073</v>
      </c>
      <c r="CG9155" s="174">
        <v>153080</v>
      </c>
      <c r="CH9155" s="174">
        <v>2952</v>
      </c>
      <c r="CI9155" s="174">
        <v>5</v>
      </c>
      <c r="CJ9155" s="174">
        <v>642.22349999999994</v>
      </c>
      <c r="CK9155" s="174">
        <v>642.22349999999994</v>
      </c>
      <c r="CU9155" s="174">
        <v>153080</v>
      </c>
      <c r="CV9155" s="174">
        <v>2952</v>
      </c>
      <c r="CW9155" s="174">
        <v>5</v>
      </c>
      <c r="CX9155" s="174">
        <v>642.22349999999994</v>
      </c>
    </row>
    <row r="9156" spans="84:102" x14ac:dyDescent="0.25">
      <c r="CF9156" s="3" t="s">
        <v>3073</v>
      </c>
      <c r="CG9156" s="174">
        <v>810</v>
      </c>
      <c r="CH9156" s="174">
        <v>102115</v>
      </c>
      <c r="CI9156" s="174">
        <v>5</v>
      </c>
      <c r="CJ9156" s="174">
        <v>642.21569999999997</v>
      </c>
      <c r="CK9156" s="174">
        <v>642.21569999999997</v>
      </c>
      <c r="CU9156" s="174">
        <v>810</v>
      </c>
      <c r="CV9156" s="174">
        <v>102115</v>
      </c>
      <c r="CW9156" s="174">
        <v>5</v>
      </c>
      <c r="CX9156" s="174">
        <v>642.21569999999997</v>
      </c>
    </row>
    <row r="9157" spans="84:102" x14ac:dyDescent="0.25">
      <c r="CF9157" s="3" t="s">
        <v>3073</v>
      </c>
      <c r="CG9157" s="174">
        <v>3615</v>
      </c>
      <c r="CH9157" s="174">
        <v>93651</v>
      </c>
      <c r="CI9157" s="174">
        <v>5</v>
      </c>
      <c r="CJ9157" s="174">
        <v>642.15110000000004</v>
      </c>
      <c r="CK9157" s="174">
        <v>642.15110000000004</v>
      </c>
      <c r="CU9157" s="174">
        <v>3615</v>
      </c>
      <c r="CV9157" s="174">
        <v>93651</v>
      </c>
      <c r="CW9157" s="174">
        <v>5</v>
      </c>
      <c r="CX9157" s="174">
        <v>642.15110000000004</v>
      </c>
    </row>
    <row r="9158" spans="84:102" x14ac:dyDescent="0.25">
      <c r="CF9158" s="3" t="s">
        <v>3073</v>
      </c>
      <c r="CG9158" s="174">
        <v>2776</v>
      </c>
      <c r="CH9158" s="174">
        <v>145962</v>
      </c>
      <c r="CI9158" s="174">
        <v>5</v>
      </c>
      <c r="CJ9158" s="174">
        <v>642.05380000000002</v>
      </c>
      <c r="CK9158" s="174">
        <v>642.05380000000002</v>
      </c>
      <c r="CU9158" s="174">
        <v>2776</v>
      </c>
      <c r="CV9158" s="174">
        <v>145962</v>
      </c>
      <c r="CW9158" s="174">
        <v>5</v>
      </c>
      <c r="CX9158" s="174">
        <v>642.05380000000002</v>
      </c>
    </row>
    <row r="9159" spans="84:102" x14ac:dyDescent="0.25">
      <c r="CF9159" s="3" t="s">
        <v>3073</v>
      </c>
      <c r="CG9159" s="174">
        <v>21808</v>
      </c>
      <c r="CH9159" s="174">
        <v>2292</v>
      </c>
      <c r="CI9159" s="174">
        <v>5</v>
      </c>
      <c r="CJ9159" s="174">
        <v>641.95360000000005</v>
      </c>
      <c r="CK9159" s="174">
        <v>641.95360000000005</v>
      </c>
      <c r="CU9159" s="174">
        <v>21808</v>
      </c>
      <c r="CV9159" s="174">
        <v>2292</v>
      </c>
      <c r="CW9159" s="174">
        <v>5</v>
      </c>
      <c r="CX9159" s="174">
        <v>641.95360000000005</v>
      </c>
    </row>
    <row r="9160" spans="84:102" x14ac:dyDescent="0.25">
      <c r="CF9160" s="3" t="s">
        <v>3073</v>
      </c>
      <c r="CG9160" s="174">
        <v>69909</v>
      </c>
      <c r="CH9160" s="174">
        <v>220</v>
      </c>
      <c r="CI9160" s="174">
        <v>5</v>
      </c>
      <c r="CJ9160" s="174">
        <v>641.94420000000002</v>
      </c>
      <c r="CK9160" s="174">
        <v>641.94420000000002</v>
      </c>
      <c r="CU9160" s="174">
        <v>69909</v>
      </c>
      <c r="CV9160" s="174">
        <v>220</v>
      </c>
      <c r="CW9160" s="174">
        <v>5</v>
      </c>
      <c r="CX9160" s="174">
        <v>641.94420000000002</v>
      </c>
    </row>
    <row r="9161" spans="84:102" x14ac:dyDescent="0.25">
      <c r="CF9161" s="3" t="s">
        <v>3073</v>
      </c>
      <c r="CG9161" s="174">
        <v>338</v>
      </c>
      <c r="CH9161" s="174">
        <v>75787</v>
      </c>
      <c r="CI9161" s="174">
        <v>5</v>
      </c>
      <c r="CJ9161" s="174">
        <v>641.89200000000005</v>
      </c>
      <c r="CK9161" s="174">
        <v>641.89200000000005</v>
      </c>
      <c r="CU9161" s="174">
        <v>338</v>
      </c>
      <c r="CV9161" s="174">
        <v>75787</v>
      </c>
      <c r="CW9161" s="174">
        <v>5</v>
      </c>
      <c r="CX9161" s="174">
        <v>641.89200000000005</v>
      </c>
    </row>
    <row r="9162" spans="84:102" x14ac:dyDescent="0.25">
      <c r="CF9162" s="3" t="s">
        <v>3073</v>
      </c>
      <c r="CG9162" s="174">
        <v>2299</v>
      </c>
      <c r="CH9162" s="174">
        <v>22022</v>
      </c>
      <c r="CI9162" s="174">
        <v>5</v>
      </c>
      <c r="CJ9162" s="174">
        <v>641.85739999999998</v>
      </c>
      <c r="CK9162" s="174">
        <v>641.85739999999998</v>
      </c>
      <c r="CU9162" s="174">
        <v>2299</v>
      </c>
      <c r="CV9162" s="174">
        <v>22022</v>
      </c>
      <c r="CW9162" s="174">
        <v>5</v>
      </c>
      <c r="CX9162" s="174">
        <v>641.85739999999998</v>
      </c>
    </row>
    <row r="9163" spans="84:102" x14ac:dyDescent="0.25">
      <c r="CF9163" s="3" t="s">
        <v>3073</v>
      </c>
      <c r="CG9163" s="174">
        <v>607</v>
      </c>
      <c r="CH9163" s="174">
        <v>85991</v>
      </c>
      <c r="CI9163" s="174">
        <v>5</v>
      </c>
      <c r="CJ9163" s="174">
        <v>641.73879999999997</v>
      </c>
      <c r="CK9163" s="174">
        <v>641.73879999999997</v>
      </c>
      <c r="CU9163" s="174">
        <v>607</v>
      </c>
      <c r="CV9163" s="174">
        <v>85991</v>
      </c>
      <c r="CW9163" s="174">
        <v>5</v>
      </c>
      <c r="CX9163" s="174">
        <v>641.73879999999997</v>
      </c>
    </row>
    <row r="9164" spans="84:102" x14ac:dyDescent="0.25">
      <c r="CF9164" s="3" t="s">
        <v>3073</v>
      </c>
      <c r="CG9164" s="174">
        <v>82931</v>
      </c>
      <c r="CH9164" s="174">
        <v>1595</v>
      </c>
      <c r="CI9164" s="174">
        <v>5</v>
      </c>
      <c r="CJ9164" s="174">
        <v>641.55629999999996</v>
      </c>
      <c r="CK9164" s="174">
        <v>641.55629999999996</v>
      </c>
      <c r="CU9164" s="174">
        <v>82931</v>
      </c>
      <c r="CV9164" s="174">
        <v>1595</v>
      </c>
      <c r="CW9164" s="174">
        <v>5</v>
      </c>
      <c r="CX9164" s="174">
        <v>641.55629999999996</v>
      </c>
    </row>
    <row r="9165" spans="84:102" x14ac:dyDescent="0.25">
      <c r="CF9165" s="3" t="s">
        <v>3073</v>
      </c>
      <c r="CG9165" s="174">
        <v>85</v>
      </c>
      <c r="CH9165" s="174">
        <v>64776</v>
      </c>
      <c r="CI9165" s="174">
        <v>5</v>
      </c>
      <c r="CJ9165" s="174">
        <v>641.54470000000003</v>
      </c>
      <c r="CK9165" s="174">
        <v>641.54470000000003</v>
      </c>
      <c r="CU9165" s="174">
        <v>85</v>
      </c>
      <c r="CV9165" s="174">
        <v>64776</v>
      </c>
      <c r="CW9165" s="174">
        <v>5</v>
      </c>
      <c r="CX9165" s="174">
        <v>641.54470000000003</v>
      </c>
    </row>
    <row r="9166" spans="84:102" x14ac:dyDescent="0.25">
      <c r="CF9166" s="3" t="s">
        <v>3073</v>
      </c>
      <c r="CG9166" s="174">
        <v>1849</v>
      </c>
      <c r="CH9166" s="174">
        <v>55366</v>
      </c>
      <c r="CI9166" s="174">
        <v>5</v>
      </c>
      <c r="CJ9166" s="174">
        <v>641.42849999999999</v>
      </c>
      <c r="CK9166" s="174">
        <v>641.42849999999999</v>
      </c>
      <c r="CU9166" s="174">
        <v>1849</v>
      </c>
      <c r="CV9166" s="174">
        <v>55366</v>
      </c>
      <c r="CW9166" s="174">
        <v>5</v>
      </c>
      <c r="CX9166" s="174">
        <v>641.42849999999999</v>
      </c>
    </row>
    <row r="9167" spans="84:102" x14ac:dyDescent="0.25">
      <c r="CF9167" s="3" t="s">
        <v>3073</v>
      </c>
      <c r="CG9167" s="174">
        <v>117252</v>
      </c>
      <c r="CH9167" s="174">
        <v>981</v>
      </c>
      <c r="CI9167" s="174">
        <v>5</v>
      </c>
      <c r="CJ9167" s="174">
        <v>641.17619999999999</v>
      </c>
      <c r="CK9167" s="174">
        <v>641.17619999999999</v>
      </c>
      <c r="CU9167" s="174">
        <v>117252</v>
      </c>
      <c r="CV9167" s="174">
        <v>981</v>
      </c>
      <c r="CW9167" s="174">
        <v>5</v>
      </c>
      <c r="CX9167" s="174">
        <v>641.17619999999999</v>
      </c>
    </row>
    <row r="9168" spans="84:102" x14ac:dyDescent="0.25">
      <c r="CF9168" s="3" t="s">
        <v>3073</v>
      </c>
      <c r="CG9168" s="174">
        <v>74880</v>
      </c>
      <c r="CH9168" s="174">
        <v>306</v>
      </c>
      <c r="CI9168" s="174">
        <v>5</v>
      </c>
      <c r="CJ9168" s="174">
        <v>641.01179999999999</v>
      </c>
      <c r="CK9168" s="174">
        <v>641.01179999999999</v>
      </c>
      <c r="CU9168" s="174">
        <v>74880</v>
      </c>
      <c r="CV9168" s="174">
        <v>306</v>
      </c>
      <c r="CW9168" s="174">
        <v>5</v>
      </c>
      <c r="CX9168" s="174">
        <v>641.01179999999999</v>
      </c>
    </row>
    <row r="9169" spans="84:102" x14ac:dyDescent="0.25">
      <c r="CF9169" s="3" t="s">
        <v>3073</v>
      </c>
      <c r="CG9169" s="174">
        <v>65095</v>
      </c>
      <c r="CH9169" s="174">
        <v>1701</v>
      </c>
      <c r="CI9169" s="174">
        <v>5</v>
      </c>
      <c r="CJ9169" s="174">
        <v>640.77120000000002</v>
      </c>
      <c r="CK9169" s="174">
        <v>640.77120000000002</v>
      </c>
      <c r="CU9169" s="174">
        <v>65095</v>
      </c>
      <c r="CV9169" s="174">
        <v>1701</v>
      </c>
      <c r="CW9169" s="174">
        <v>5</v>
      </c>
      <c r="CX9169" s="174">
        <v>640.77120000000002</v>
      </c>
    </row>
    <row r="9170" spans="84:102" x14ac:dyDescent="0.25">
      <c r="CF9170" s="3" t="s">
        <v>3073</v>
      </c>
      <c r="CG9170" s="174">
        <v>103994</v>
      </c>
      <c r="CH9170" s="174">
        <v>1985</v>
      </c>
      <c r="CI9170" s="174">
        <v>5</v>
      </c>
      <c r="CJ9170" s="174">
        <v>640.56290000000001</v>
      </c>
      <c r="CK9170" s="174">
        <v>640.56290000000001</v>
      </c>
      <c r="CU9170" s="174">
        <v>103994</v>
      </c>
      <c r="CV9170" s="174">
        <v>1985</v>
      </c>
      <c r="CW9170" s="174">
        <v>5</v>
      </c>
      <c r="CX9170" s="174">
        <v>640.56290000000001</v>
      </c>
    </row>
    <row r="9171" spans="84:102" x14ac:dyDescent="0.25">
      <c r="CF9171" s="3" t="s">
        <v>3073</v>
      </c>
      <c r="CG9171" s="174">
        <v>161396</v>
      </c>
      <c r="CH9171" s="174">
        <v>3264</v>
      </c>
      <c r="CI9171" s="174">
        <v>5</v>
      </c>
      <c r="CJ9171" s="174">
        <v>640.38369999999998</v>
      </c>
      <c r="CK9171" s="174">
        <v>640.38369999999998</v>
      </c>
      <c r="CU9171" s="174">
        <v>161396</v>
      </c>
      <c r="CV9171" s="174">
        <v>3264</v>
      </c>
      <c r="CW9171" s="174">
        <v>5</v>
      </c>
      <c r="CX9171" s="174">
        <v>640.38369999999998</v>
      </c>
    </row>
    <row r="9172" spans="84:102" x14ac:dyDescent="0.25">
      <c r="CF9172" s="3" t="s">
        <v>3073</v>
      </c>
      <c r="CG9172" s="174">
        <v>3502</v>
      </c>
      <c r="CH9172" s="174">
        <v>58909</v>
      </c>
      <c r="CI9172" s="174">
        <v>5</v>
      </c>
      <c r="CJ9172" s="174">
        <v>640.21249999999998</v>
      </c>
      <c r="CK9172" s="174">
        <v>640.21249999999998</v>
      </c>
      <c r="CU9172" s="174">
        <v>3502</v>
      </c>
      <c r="CV9172" s="174">
        <v>58909</v>
      </c>
      <c r="CW9172" s="174">
        <v>5</v>
      </c>
      <c r="CX9172" s="174">
        <v>640.21249999999998</v>
      </c>
    </row>
    <row r="9173" spans="84:102" x14ac:dyDescent="0.25">
      <c r="CF9173" s="3" t="s">
        <v>3073</v>
      </c>
      <c r="CG9173" s="174">
        <v>3035</v>
      </c>
      <c r="CH9173" s="174">
        <v>164242</v>
      </c>
      <c r="CI9173" s="174">
        <v>5</v>
      </c>
      <c r="CJ9173" s="174">
        <v>640.19479999999999</v>
      </c>
      <c r="CK9173" s="174">
        <v>640.19479999999999</v>
      </c>
      <c r="CU9173" s="174">
        <v>3035</v>
      </c>
      <c r="CV9173" s="174">
        <v>164242</v>
      </c>
      <c r="CW9173" s="174">
        <v>5</v>
      </c>
      <c r="CX9173" s="174">
        <v>640.19479999999999</v>
      </c>
    </row>
    <row r="9174" spans="84:102" x14ac:dyDescent="0.25">
      <c r="CF9174" s="3" t="s">
        <v>3073</v>
      </c>
      <c r="CG9174" s="174">
        <v>1261</v>
      </c>
      <c r="CH9174" s="174">
        <v>125859</v>
      </c>
      <c r="CI9174" s="174">
        <v>5</v>
      </c>
      <c r="CJ9174" s="174">
        <v>639.65219999999999</v>
      </c>
      <c r="CK9174" s="174">
        <v>639.65219999999999</v>
      </c>
      <c r="CU9174" s="174">
        <v>1261</v>
      </c>
      <c r="CV9174" s="174">
        <v>125859</v>
      </c>
      <c r="CW9174" s="174">
        <v>5</v>
      </c>
      <c r="CX9174" s="174">
        <v>639.65219999999999</v>
      </c>
    </row>
    <row r="9175" spans="84:102" x14ac:dyDescent="0.25">
      <c r="CF9175" s="3" t="s">
        <v>3073</v>
      </c>
      <c r="CG9175" s="174">
        <v>163</v>
      </c>
      <c r="CH9175" s="174">
        <v>69332</v>
      </c>
      <c r="CI9175" s="174">
        <v>5</v>
      </c>
      <c r="CJ9175" s="174">
        <v>639.60389999999995</v>
      </c>
      <c r="CK9175" s="174">
        <v>639.60389999999995</v>
      </c>
      <c r="CU9175" s="174">
        <v>163</v>
      </c>
      <c r="CV9175" s="174">
        <v>69332</v>
      </c>
      <c r="CW9175" s="174">
        <v>5</v>
      </c>
      <c r="CX9175" s="174">
        <v>639.60389999999995</v>
      </c>
    </row>
    <row r="9176" spans="84:102" x14ac:dyDescent="0.25">
      <c r="CF9176" s="3" t="s">
        <v>3073</v>
      </c>
      <c r="CG9176" s="174">
        <v>1868</v>
      </c>
      <c r="CH9176" s="174">
        <v>57318</v>
      </c>
      <c r="CI9176" s="174">
        <v>5</v>
      </c>
      <c r="CJ9176" s="174">
        <v>639.49710000000005</v>
      </c>
      <c r="CK9176" s="174">
        <v>639.49710000000005</v>
      </c>
      <c r="CU9176" s="174">
        <v>1868</v>
      </c>
      <c r="CV9176" s="174">
        <v>57318</v>
      </c>
      <c r="CW9176" s="174">
        <v>5</v>
      </c>
      <c r="CX9176" s="174">
        <v>639.49710000000005</v>
      </c>
    </row>
    <row r="9177" spans="84:102" x14ac:dyDescent="0.25">
      <c r="CF9177" s="3" t="s">
        <v>3073</v>
      </c>
      <c r="CG9177" s="174">
        <v>2338</v>
      </c>
      <c r="CH9177" s="174">
        <v>22575</v>
      </c>
      <c r="CI9177" s="174">
        <v>5</v>
      </c>
      <c r="CJ9177" s="174">
        <v>639.27670000000001</v>
      </c>
      <c r="CK9177" s="174">
        <v>639.27670000000001</v>
      </c>
      <c r="CU9177" s="174">
        <v>2338</v>
      </c>
      <c r="CV9177" s="174">
        <v>22575</v>
      </c>
      <c r="CW9177" s="174">
        <v>5</v>
      </c>
      <c r="CX9177" s="174">
        <v>639.27670000000001</v>
      </c>
    </row>
    <row r="9178" spans="84:102" x14ac:dyDescent="0.25">
      <c r="CF9178" s="3" t="s">
        <v>3073</v>
      </c>
      <c r="CG9178" s="174">
        <v>2835</v>
      </c>
      <c r="CH9178" s="174">
        <v>151158</v>
      </c>
      <c r="CI9178" s="174">
        <v>5</v>
      </c>
      <c r="CJ9178" s="174">
        <v>639.25120000000004</v>
      </c>
      <c r="CK9178" s="174">
        <v>639.25120000000004</v>
      </c>
      <c r="CU9178" s="174">
        <v>2835</v>
      </c>
      <c r="CV9178" s="174">
        <v>151158</v>
      </c>
      <c r="CW9178" s="174">
        <v>5</v>
      </c>
      <c r="CX9178" s="174">
        <v>639.25120000000004</v>
      </c>
    </row>
    <row r="9179" spans="84:102" x14ac:dyDescent="0.25">
      <c r="CF9179" s="3" t="s">
        <v>3073</v>
      </c>
      <c r="CG9179" s="174">
        <v>254</v>
      </c>
      <c r="CH9179" s="174">
        <v>71633</v>
      </c>
      <c r="CI9179" s="174">
        <v>5</v>
      </c>
      <c r="CJ9179" s="174">
        <v>639.13819999999998</v>
      </c>
      <c r="CK9179" s="174">
        <v>639.13819999999998</v>
      </c>
      <c r="CU9179" s="174">
        <v>254</v>
      </c>
      <c r="CV9179" s="174">
        <v>71633</v>
      </c>
      <c r="CW9179" s="174">
        <v>5</v>
      </c>
      <c r="CX9179" s="174">
        <v>639.13819999999998</v>
      </c>
    </row>
    <row r="9180" spans="84:102" x14ac:dyDescent="0.25">
      <c r="CF9180" s="3" t="s">
        <v>3073</v>
      </c>
      <c r="CG9180" s="174">
        <v>152133</v>
      </c>
      <c r="CH9180" s="174">
        <v>2063</v>
      </c>
      <c r="CI9180" s="174">
        <v>5</v>
      </c>
      <c r="CJ9180" s="174">
        <v>638.62549999999999</v>
      </c>
      <c r="CK9180" s="174">
        <v>638.62549999999999</v>
      </c>
      <c r="CU9180" s="174">
        <v>152133</v>
      </c>
      <c r="CV9180" s="174">
        <v>2063</v>
      </c>
      <c r="CW9180" s="174">
        <v>5</v>
      </c>
      <c r="CX9180" s="174">
        <v>638.62549999999999</v>
      </c>
    </row>
    <row r="9181" spans="84:102" x14ac:dyDescent="0.25">
      <c r="CF9181" s="3" t="s">
        <v>3073</v>
      </c>
      <c r="CG9181" s="174">
        <v>162186</v>
      </c>
      <c r="CH9181" s="174">
        <v>3291</v>
      </c>
      <c r="CI9181" s="174">
        <v>5</v>
      </c>
      <c r="CJ9181" s="174">
        <v>638.56679999999994</v>
      </c>
      <c r="CK9181" s="174">
        <v>638.56679999999994</v>
      </c>
      <c r="CU9181" s="174">
        <v>162186</v>
      </c>
      <c r="CV9181" s="174">
        <v>3291</v>
      </c>
      <c r="CW9181" s="174">
        <v>5</v>
      </c>
      <c r="CX9181" s="174">
        <v>638.56679999999994</v>
      </c>
    </row>
    <row r="9182" spans="84:102" x14ac:dyDescent="0.25">
      <c r="CF9182" s="3" t="s">
        <v>3073</v>
      </c>
      <c r="CG9182" s="174">
        <v>60265</v>
      </c>
      <c r="CH9182" s="174">
        <v>14</v>
      </c>
      <c r="CI9182" s="174">
        <v>5</v>
      </c>
      <c r="CJ9182" s="174">
        <v>638.56219999999996</v>
      </c>
      <c r="CK9182" s="174">
        <v>638.56219999999996</v>
      </c>
      <c r="CU9182" s="174">
        <v>60265</v>
      </c>
      <c r="CV9182" s="174">
        <v>14</v>
      </c>
      <c r="CW9182" s="174">
        <v>5</v>
      </c>
      <c r="CX9182" s="174">
        <v>638.56219999999996</v>
      </c>
    </row>
    <row r="9183" spans="84:102" x14ac:dyDescent="0.25">
      <c r="CF9183" s="3" t="s">
        <v>3073</v>
      </c>
      <c r="CG9183" s="174">
        <v>808</v>
      </c>
      <c r="CH9183" s="174">
        <v>101071</v>
      </c>
      <c r="CI9183" s="174">
        <v>5</v>
      </c>
      <c r="CJ9183" s="174">
        <v>638.4461</v>
      </c>
      <c r="CK9183" s="174">
        <v>638.4461</v>
      </c>
      <c r="CU9183" s="174">
        <v>808</v>
      </c>
      <c r="CV9183" s="174">
        <v>101071</v>
      </c>
      <c r="CW9183" s="174">
        <v>5</v>
      </c>
      <c r="CX9183" s="174">
        <v>638.4461</v>
      </c>
    </row>
    <row r="9184" spans="84:102" x14ac:dyDescent="0.25">
      <c r="CF9184" s="3" t="s">
        <v>3073</v>
      </c>
      <c r="CG9184" s="174">
        <v>126062</v>
      </c>
      <c r="CH9184" s="174">
        <v>1238</v>
      </c>
      <c r="CI9184" s="174">
        <v>5</v>
      </c>
      <c r="CJ9184" s="174">
        <v>638.33429999999998</v>
      </c>
      <c r="CK9184" s="174">
        <v>638.33429999999998</v>
      </c>
      <c r="CU9184" s="174">
        <v>126062</v>
      </c>
      <c r="CV9184" s="174">
        <v>1238</v>
      </c>
      <c r="CW9184" s="174">
        <v>5</v>
      </c>
      <c r="CX9184" s="174">
        <v>638.33429999999998</v>
      </c>
    </row>
    <row r="9185" spans="84:102" x14ac:dyDescent="0.25">
      <c r="CF9185" s="3" t="s">
        <v>3073</v>
      </c>
      <c r="CG9185" s="174">
        <v>953</v>
      </c>
      <c r="CH9185" s="174">
        <v>113208</v>
      </c>
      <c r="CI9185" s="174">
        <v>5</v>
      </c>
      <c r="CJ9185" s="174">
        <v>638.02980000000002</v>
      </c>
      <c r="CK9185" s="174">
        <v>638.02980000000002</v>
      </c>
      <c r="CU9185" s="174">
        <v>953</v>
      </c>
      <c r="CV9185" s="174">
        <v>113208</v>
      </c>
      <c r="CW9185" s="174">
        <v>5</v>
      </c>
      <c r="CX9185" s="174">
        <v>638.02980000000002</v>
      </c>
    </row>
    <row r="9186" spans="84:102" x14ac:dyDescent="0.25">
      <c r="CF9186" s="3" t="s">
        <v>3073</v>
      </c>
      <c r="CG9186" s="174">
        <v>108170</v>
      </c>
      <c r="CH9186" s="174">
        <v>1393</v>
      </c>
      <c r="CI9186" s="174">
        <v>5</v>
      </c>
      <c r="CJ9186" s="174">
        <v>637.66409999999996</v>
      </c>
      <c r="CK9186" s="174">
        <v>637.66409999999996</v>
      </c>
      <c r="CU9186" s="174">
        <v>108170</v>
      </c>
      <c r="CV9186" s="174">
        <v>1393</v>
      </c>
      <c r="CW9186" s="174">
        <v>5</v>
      </c>
      <c r="CX9186" s="174">
        <v>637.66409999999996</v>
      </c>
    </row>
    <row r="9187" spans="84:102" x14ac:dyDescent="0.25">
      <c r="CF9187" s="3" t="s">
        <v>3073</v>
      </c>
      <c r="CG9187" s="174">
        <v>2584</v>
      </c>
      <c r="CH9187" s="174">
        <v>43249</v>
      </c>
      <c r="CI9187" s="174">
        <v>5</v>
      </c>
      <c r="CJ9187" s="174">
        <v>637.46529999999996</v>
      </c>
      <c r="CK9187" s="174">
        <v>637.46529999999996</v>
      </c>
      <c r="CU9187" s="174">
        <v>2584</v>
      </c>
      <c r="CV9187" s="174">
        <v>43249</v>
      </c>
      <c r="CW9187" s="174">
        <v>5</v>
      </c>
      <c r="CX9187" s="174">
        <v>637.46529999999996</v>
      </c>
    </row>
    <row r="9188" spans="84:102" x14ac:dyDescent="0.25">
      <c r="CF9188" s="3" t="s">
        <v>3073</v>
      </c>
      <c r="CG9188" s="174">
        <v>2350</v>
      </c>
      <c r="CH9188" s="174">
        <v>26518</v>
      </c>
      <c r="CI9188" s="174">
        <v>5</v>
      </c>
      <c r="CJ9188" s="174">
        <v>637.05709999999999</v>
      </c>
      <c r="CK9188" s="174">
        <v>637.05709999999999</v>
      </c>
      <c r="CU9188" s="174">
        <v>2350</v>
      </c>
      <c r="CV9188" s="174">
        <v>26518</v>
      </c>
      <c r="CW9188" s="174">
        <v>5</v>
      </c>
      <c r="CX9188" s="174">
        <v>637.05709999999999</v>
      </c>
    </row>
    <row r="9189" spans="84:102" x14ac:dyDescent="0.25">
      <c r="CF9189" s="3" t="s">
        <v>3073</v>
      </c>
      <c r="CG9189" s="174">
        <v>3231</v>
      </c>
      <c r="CH9189" s="174">
        <v>158262</v>
      </c>
      <c r="CI9189" s="174">
        <v>5</v>
      </c>
      <c r="CJ9189" s="174">
        <v>637.03219999999999</v>
      </c>
      <c r="CK9189" s="174">
        <v>637.03219999999999</v>
      </c>
      <c r="CU9189" s="174">
        <v>3231</v>
      </c>
      <c r="CV9189" s="174">
        <v>158262</v>
      </c>
      <c r="CW9189" s="174">
        <v>5</v>
      </c>
      <c r="CX9189" s="174">
        <v>637.03219999999999</v>
      </c>
    </row>
    <row r="9190" spans="84:102" x14ac:dyDescent="0.25">
      <c r="CF9190" s="3" t="s">
        <v>3073</v>
      </c>
      <c r="CG9190" s="174">
        <v>111798</v>
      </c>
      <c r="CH9190" s="174">
        <v>942</v>
      </c>
      <c r="CI9190" s="174">
        <v>5</v>
      </c>
      <c r="CJ9190" s="174">
        <v>637.02419999999995</v>
      </c>
      <c r="CK9190" s="174">
        <v>637.02419999999995</v>
      </c>
      <c r="CU9190" s="174">
        <v>111798</v>
      </c>
      <c r="CV9190" s="174">
        <v>942</v>
      </c>
      <c r="CW9190" s="174">
        <v>5</v>
      </c>
      <c r="CX9190" s="174">
        <v>637.02419999999995</v>
      </c>
    </row>
    <row r="9191" spans="84:102" x14ac:dyDescent="0.25">
      <c r="CF9191" s="3" t="s">
        <v>3073</v>
      </c>
      <c r="CG9191" s="174">
        <v>117300</v>
      </c>
      <c r="CH9191" s="174">
        <v>1346</v>
      </c>
      <c r="CI9191" s="174">
        <v>5</v>
      </c>
      <c r="CJ9191" s="174">
        <v>636.93709999999999</v>
      </c>
      <c r="CK9191" s="174">
        <v>636.93709999999999</v>
      </c>
      <c r="CU9191" s="174">
        <v>117300</v>
      </c>
      <c r="CV9191" s="174">
        <v>1346</v>
      </c>
      <c r="CW9191" s="174">
        <v>5</v>
      </c>
      <c r="CX9191" s="174">
        <v>636.93709999999999</v>
      </c>
    </row>
    <row r="9192" spans="84:102" x14ac:dyDescent="0.25">
      <c r="CF9192" s="3" t="s">
        <v>3073</v>
      </c>
      <c r="CG9192" s="174">
        <v>1113</v>
      </c>
      <c r="CH9192" s="174">
        <v>140971</v>
      </c>
      <c r="CI9192" s="174">
        <v>5</v>
      </c>
      <c r="CJ9192" s="174">
        <v>636.9307</v>
      </c>
      <c r="CK9192" s="174">
        <v>636.9307</v>
      </c>
      <c r="CU9192" s="174">
        <v>1113</v>
      </c>
      <c r="CV9192" s="174">
        <v>140971</v>
      </c>
      <c r="CW9192" s="174">
        <v>5</v>
      </c>
      <c r="CX9192" s="174">
        <v>636.9307</v>
      </c>
    </row>
    <row r="9193" spans="84:102" x14ac:dyDescent="0.25">
      <c r="CF9193" s="3" t="s">
        <v>3073</v>
      </c>
      <c r="CG9193" s="174">
        <v>541</v>
      </c>
      <c r="CH9193" s="174">
        <v>86768</v>
      </c>
      <c r="CI9193" s="174">
        <v>5</v>
      </c>
      <c r="CJ9193" s="174">
        <v>636.86419999999998</v>
      </c>
      <c r="CK9193" s="174">
        <v>636.86419999999998</v>
      </c>
      <c r="CU9193" s="174">
        <v>541</v>
      </c>
      <c r="CV9193" s="174">
        <v>86768</v>
      </c>
      <c r="CW9193" s="174">
        <v>5</v>
      </c>
      <c r="CX9193" s="174">
        <v>636.86419999999998</v>
      </c>
    </row>
    <row r="9194" spans="84:102" x14ac:dyDescent="0.25">
      <c r="CF9194" s="3" t="s">
        <v>3073</v>
      </c>
      <c r="CG9194" s="174">
        <v>805</v>
      </c>
      <c r="CH9194" s="174">
        <v>103059</v>
      </c>
      <c r="CI9194" s="174">
        <v>5</v>
      </c>
      <c r="CJ9194" s="174">
        <v>636.63139999999999</v>
      </c>
      <c r="CK9194" s="174">
        <v>636.63139999999999</v>
      </c>
      <c r="CU9194" s="174">
        <v>805</v>
      </c>
      <c r="CV9194" s="174">
        <v>103059</v>
      </c>
      <c r="CW9194" s="174">
        <v>5</v>
      </c>
      <c r="CX9194" s="174">
        <v>636.63139999999999</v>
      </c>
    </row>
    <row r="9195" spans="84:102" x14ac:dyDescent="0.25">
      <c r="CF9195" s="3" t="s">
        <v>3073</v>
      </c>
      <c r="CG9195" s="174">
        <v>3306</v>
      </c>
      <c r="CH9195" s="174">
        <v>165703</v>
      </c>
      <c r="CI9195" s="174">
        <v>5</v>
      </c>
      <c r="CJ9195" s="174">
        <v>636.21950000000004</v>
      </c>
      <c r="CK9195" s="174">
        <v>636.21950000000004</v>
      </c>
      <c r="CU9195" s="174">
        <v>3306</v>
      </c>
      <c r="CV9195" s="174">
        <v>165703</v>
      </c>
      <c r="CW9195" s="174">
        <v>5</v>
      </c>
      <c r="CX9195" s="174">
        <v>636.21950000000004</v>
      </c>
    </row>
    <row r="9196" spans="84:102" x14ac:dyDescent="0.25">
      <c r="CF9196" s="3" t="s">
        <v>3073</v>
      </c>
      <c r="CG9196" s="174">
        <v>700</v>
      </c>
      <c r="CH9196" s="174">
        <v>94937</v>
      </c>
      <c r="CI9196" s="174">
        <v>5</v>
      </c>
      <c r="CJ9196" s="174">
        <v>636.20889999999997</v>
      </c>
      <c r="CK9196" s="174">
        <v>636.20889999999997</v>
      </c>
      <c r="CU9196" s="174">
        <v>700</v>
      </c>
      <c r="CV9196" s="174">
        <v>94937</v>
      </c>
      <c r="CW9196" s="174">
        <v>5</v>
      </c>
      <c r="CX9196" s="174">
        <v>636.20889999999997</v>
      </c>
    </row>
    <row r="9197" spans="84:102" x14ac:dyDescent="0.25">
      <c r="CF9197" s="3" t="s">
        <v>3073</v>
      </c>
      <c r="CG9197" s="174">
        <v>133403</v>
      </c>
      <c r="CH9197" s="174">
        <v>2034</v>
      </c>
      <c r="CI9197" s="174">
        <v>5</v>
      </c>
      <c r="CJ9197" s="174">
        <v>636.20180000000005</v>
      </c>
      <c r="CK9197" s="174">
        <v>636.20180000000005</v>
      </c>
      <c r="CU9197" s="174">
        <v>133403</v>
      </c>
      <c r="CV9197" s="174">
        <v>2034</v>
      </c>
      <c r="CW9197" s="174">
        <v>5</v>
      </c>
      <c r="CX9197" s="174">
        <v>636.20180000000005</v>
      </c>
    </row>
    <row r="9198" spans="84:102" x14ac:dyDescent="0.25">
      <c r="CF9198" s="3" t="s">
        <v>3073</v>
      </c>
      <c r="CG9198" s="174">
        <v>3673</v>
      </c>
      <c r="CH9198" s="174">
        <v>119348</v>
      </c>
      <c r="CI9198" s="174">
        <v>5</v>
      </c>
      <c r="CJ9198" s="174">
        <v>636.13009999999997</v>
      </c>
      <c r="CK9198" s="174">
        <v>636.13009999999997</v>
      </c>
      <c r="CU9198" s="174">
        <v>3673</v>
      </c>
      <c r="CV9198" s="174">
        <v>119348</v>
      </c>
      <c r="CW9198" s="174">
        <v>5</v>
      </c>
      <c r="CX9198" s="174">
        <v>636.13009999999997</v>
      </c>
    </row>
    <row r="9199" spans="84:102" x14ac:dyDescent="0.25">
      <c r="CF9199" s="3" t="s">
        <v>3073</v>
      </c>
      <c r="CG9199" s="174">
        <v>149736</v>
      </c>
      <c r="CH9199" s="174">
        <v>2889</v>
      </c>
      <c r="CI9199" s="174">
        <v>5</v>
      </c>
      <c r="CJ9199" s="174">
        <v>635.80039999999997</v>
      </c>
      <c r="CK9199" s="174">
        <v>635.80039999999997</v>
      </c>
      <c r="CU9199" s="174">
        <v>149736</v>
      </c>
      <c r="CV9199" s="174">
        <v>2889</v>
      </c>
      <c r="CW9199" s="174">
        <v>5</v>
      </c>
      <c r="CX9199" s="174">
        <v>635.80039999999997</v>
      </c>
    </row>
    <row r="9200" spans="84:102" x14ac:dyDescent="0.25">
      <c r="CF9200" s="3" t="s">
        <v>3073</v>
      </c>
      <c r="CG9200" s="174">
        <v>85741</v>
      </c>
      <c r="CH9200" s="174">
        <v>523</v>
      </c>
      <c r="CI9200" s="174">
        <v>5</v>
      </c>
      <c r="CJ9200" s="174">
        <v>635.66930000000002</v>
      </c>
      <c r="CK9200" s="174">
        <v>635.66930000000002</v>
      </c>
      <c r="CU9200" s="174">
        <v>85741</v>
      </c>
      <c r="CV9200" s="174">
        <v>523</v>
      </c>
      <c r="CW9200" s="174">
        <v>5</v>
      </c>
      <c r="CX9200" s="174">
        <v>635.66930000000002</v>
      </c>
    </row>
    <row r="9201" spans="84:102" x14ac:dyDescent="0.25">
      <c r="CF9201" s="3" t="s">
        <v>3073</v>
      </c>
      <c r="CG9201" s="174">
        <v>83915</v>
      </c>
      <c r="CH9201" s="174">
        <v>548</v>
      </c>
      <c r="CI9201" s="174">
        <v>5</v>
      </c>
      <c r="CJ9201" s="174">
        <v>635.31679999999994</v>
      </c>
      <c r="CK9201" s="174">
        <v>635.31679999999994</v>
      </c>
      <c r="CU9201" s="174">
        <v>83915</v>
      </c>
      <c r="CV9201" s="174">
        <v>548</v>
      </c>
      <c r="CW9201" s="174">
        <v>5</v>
      </c>
      <c r="CX9201" s="174">
        <v>635.31679999999994</v>
      </c>
    </row>
    <row r="9202" spans="84:102" x14ac:dyDescent="0.25">
      <c r="CF9202" s="3" t="s">
        <v>3073</v>
      </c>
      <c r="CG9202" s="174">
        <v>3623</v>
      </c>
      <c r="CH9202" s="174">
        <v>93872</v>
      </c>
      <c r="CI9202" s="174">
        <v>5</v>
      </c>
      <c r="CJ9202" s="174">
        <v>635.28340000000003</v>
      </c>
      <c r="CK9202" s="174">
        <v>635.28340000000003</v>
      </c>
      <c r="CU9202" s="174">
        <v>3623</v>
      </c>
      <c r="CV9202" s="174">
        <v>93872</v>
      </c>
      <c r="CW9202" s="174">
        <v>5</v>
      </c>
      <c r="CX9202" s="174">
        <v>635.28340000000003</v>
      </c>
    </row>
    <row r="9203" spans="84:102" x14ac:dyDescent="0.25">
      <c r="CF9203" s="3" t="s">
        <v>3073</v>
      </c>
      <c r="CG9203" s="174">
        <v>100328</v>
      </c>
      <c r="CH9203" s="174">
        <v>779</v>
      </c>
      <c r="CI9203" s="174">
        <v>5</v>
      </c>
      <c r="CJ9203" s="174">
        <v>635.28110000000004</v>
      </c>
      <c r="CK9203" s="174">
        <v>635.28110000000004</v>
      </c>
      <c r="CU9203" s="174">
        <v>100328</v>
      </c>
      <c r="CV9203" s="174">
        <v>779</v>
      </c>
      <c r="CW9203" s="174">
        <v>5</v>
      </c>
      <c r="CX9203" s="174">
        <v>635.28110000000004</v>
      </c>
    </row>
    <row r="9204" spans="84:102" x14ac:dyDescent="0.25">
      <c r="CF9204" s="3" t="s">
        <v>3073</v>
      </c>
      <c r="CG9204" s="174">
        <v>2339</v>
      </c>
      <c r="CH9204" s="174">
        <v>22522</v>
      </c>
      <c r="CI9204" s="174">
        <v>5</v>
      </c>
      <c r="CJ9204" s="174">
        <v>635.28060000000005</v>
      </c>
      <c r="CK9204" s="174">
        <v>635.28060000000005</v>
      </c>
      <c r="CU9204" s="174">
        <v>2339</v>
      </c>
      <c r="CV9204" s="174">
        <v>22522</v>
      </c>
      <c r="CW9204" s="174">
        <v>5</v>
      </c>
      <c r="CX9204" s="174">
        <v>635.28060000000005</v>
      </c>
    </row>
    <row r="9205" spans="84:102" x14ac:dyDescent="0.25">
      <c r="CF9205" s="3" t="s">
        <v>3073</v>
      </c>
      <c r="CG9205" s="174">
        <v>2162</v>
      </c>
      <c r="CH9205" s="174">
        <v>13809</v>
      </c>
      <c r="CI9205" s="174">
        <v>5</v>
      </c>
      <c r="CJ9205" s="174">
        <v>634.76020000000005</v>
      </c>
      <c r="CK9205" s="174">
        <v>634.76020000000005</v>
      </c>
      <c r="CU9205" s="174">
        <v>2162</v>
      </c>
      <c r="CV9205" s="174">
        <v>13809</v>
      </c>
      <c r="CW9205" s="174">
        <v>5</v>
      </c>
      <c r="CX9205" s="174">
        <v>634.76020000000005</v>
      </c>
    </row>
    <row r="9206" spans="84:102" x14ac:dyDescent="0.25">
      <c r="CF9206" s="3" t="s">
        <v>3073</v>
      </c>
      <c r="CG9206" s="174">
        <v>1686</v>
      </c>
      <c r="CH9206" s="174">
        <v>69158</v>
      </c>
      <c r="CI9206" s="174">
        <v>5</v>
      </c>
      <c r="CJ9206" s="174">
        <v>634.74630000000002</v>
      </c>
      <c r="CK9206" s="174">
        <v>634.74630000000002</v>
      </c>
      <c r="CU9206" s="174">
        <v>1686</v>
      </c>
      <c r="CV9206" s="174">
        <v>69158</v>
      </c>
      <c r="CW9206" s="174">
        <v>5</v>
      </c>
      <c r="CX9206" s="174">
        <v>634.74630000000002</v>
      </c>
    </row>
    <row r="9207" spans="84:102" x14ac:dyDescent="0.25">
      <c r="CF9207" s="3" t="s">
        <v>3073</v>
      </c>
      <c r="CG9207" s="174">
        <v>206</v>
      </c>
      <c r="CH9207" s="174">
        <v>70064</v>
      </c>
      <c r="CI9207" s="174">
        <v>5</v>
      </c>
      <c r="CJ9207" s="174">
        <v>634.73299999999995</v>
      </c>
      <c r="CK9207" s="174">
        <v>634.73299999999995</v>
      </c>
      <c r="CU9207" s="174">
        <v>206</v>
      </c>
      <c r="CV9207" s="174">
        <v>70064</v>
      </c>
      <c r="CW9207" s="174">
        <v>5</v>
      </c>
      <c r="CX9207" s="174">
        <v>634.73299999999995</v>
      </c>
    </row>
    <row r="9208" spans="84:102" x14ac:dyDescent="0.25">
      <c r="CF9208" s="3" t="s">
        <v>3073</v>
      </c>
      <c r="CG9208" s="174">
        <v>1050</v>
      </c>
      <c r="CH9208" s="174">
        <v>123879</v>
      </c>
      <c r="CI9208" s="174">
        <v>5</v>
      </c>
      <c r="CJ9208" s="174">
        <v>634.66579999999999</v>
      </c>
      <c r="CK9208" s="174">
        <v>634.66579999999999</v>
      </c>
      <c r="CU9208" s="174">
        <v>1050</v>
      </c>
      <c r="CV9208" s="174">
        <v>123879</v>
      </c>
      <c r="CW9208" s="174">
        <v>5</v>
      </c>
      <c r="CX9208" s="174">
        <v>634.66579999999999</v>
      </c>
    </row>
    <row r="9209" spans="84:102" x14ac:dyDescent="0.25">
      <c r="CF9209" s="3" t="s">
        <v>3073</v>
      </c>
      <c r="CG9209" s="174">
        <v>22522</v>
      </c>
      <c r="CH9209" s="174">
        <v>2339</v>
      </c>
      <c r="CI9209" s="174">
        <v>5</v>
      </c>
      <c r="CJ9209" s="174">
        <v>634.65679999999998</v>
      </c>
      <c r="CK9209" s="174">
        <v>634.65679999999998</v>
      </c>
      <c r="CU9209" s="174">
        <v>22522</v>
      </c>
      <c r="CV9209" s="174">
        <v>2339</v>
      </c>
      <c r="CW9209" s="174">
        <v>5</v>
      </c>
      <c r="CX9209" s="174">
        <v>634.65679999999998</v>
      </c>
    </row>
    <row r="9210" spans="84:102" x14ac:dyDescent="0.25">
      <c r="CF9210" s="3" t="s">
        <v>3073</v>
      </c>
      <c r="CG9210" s="174">
        <v>616</v>
      </c>
      <c r="CH9210" s="174">
        <v>87230</v>
      </c>
      <c r="CI9210" s="174">
        <v>5</v>
      </c>
      <c r="CJ9210" s="174">
        <v>634.61580000000004</v>
      </c>
      <c r="CK9210" s="174">
        <v>634.61580000000004</v>
      </c>
      <c r="CU9210" s="174">
        <v>616</v>
      </c>
      <c r="CV9210" s="174">
        <v>87230</v>
      </c>
      <c r="CW9210" s="174">
        <v>5</v>
      </c>
      <c r="CX9210" s="174">
        <v>634.61580000000004</v>
      </c>
    </row>
    <row r="9211" spans="84:102" x14ac:dyDescent="0.25">
      <c r="CF9211" s="3" t="s">
        <v>3073</v>
      </c>
      <c r="CG9211" s="174">
        <v>3450</v>
      </c>
      <c r="CH9211" s="174">
        <v>181636</v>
      </c>
      <c r="CI9211" s="174">
        <v>5</v>
      </c>
      <c r="CJ9211" s="174">
        <v>634.56690000000003</v>
      </c>
      <c r="CK9211" s="174">
        <v>634.56690000000003</v>
      </c>
      <c r="CU9211" s="174">
        <v>3450</v>
      </c>
      <c r="CV9211" s="174">
        <v>181636</v>
      </c>
      <c r="CW9211" s="174">
        <v>5</v>
      </c>
      <c r="CX9211" s="174">
        <v>634.56690000000003</v>
      </c>
    </row>
    <row r="9212" spans="84:102" x14ac:dyDescent="0.25">
      <c r="CF9212" s="3" t="s">
        <v>3073</v>
      </c>
      <c r="CG9212" s="174">
        <v>146868</v>
      </c>
      <c r="CH9212" s="174">
        <v>2785</v>
      </c>
      <c r="CI9212" s="174">
        <v>5</v>
      </c>
      <c r="CJ9212" s="174">
        <v>634.43510000000003</v>
      </c>
      <c r="CK9212" s="174">
        <v>634.43510000000003</v>
      </c>
      <c r="CU9212" s="174">
        <v>146868</v>
      </c>
      <c r="CV9212" s="174">
        <v>2785</v>
      </c>
      <c r="CW9212" s="174">
        <v>5</v>
      </c>
      <c r="CX9212" s="174">
        <v>634.43510000000003</v>
      </c>
    </row>
    <row r="9213" spans="84:102" x14ac:dyDescent="0.25">
      <c r="CF9213" s="3" t="s">
        <v>3073</v>
      </c>
      <c r="CG9213" s="174">
        <v>801</v>
      </c>
      <c r="CH9213" s="174">
        <v>104712</v>
      </c>
      <c r="CI9213" s="174">
        <v>5</v>
      </c>
      <c r="CJ9213" s="174">
        <v>634.33870000000002</v>
      </c>
      <c r="CK9213" s="174">
        <v>634.33870000000002</v>
      </c>
      <c r="CU9213" s="174">
        <v>801</v>
      </c>
      <c r="CV9213" s="174">
        <v>104712</v>
      </c>
      <c r="CW9213" s="174">
        <v>5</v>
      </c>
      <c r="CX9213" s="174">
        <v>634.33870000000002</v>
      </c>
    </row>
    <row r="9214" spans="84:102" x14ac:dyDescent="0.25">
      <c r="CF9214" s="3" t="s">
        <v>3073</v>
      </c>
      <c r="CG9214" s="174">
        <v>1654</v>
      </c>
      <c r="CH9214" s="174">
        <v>70542</v>
      </c>
      <c r="CI9214" s="174">
        <v>5</v>
      </c>
      <c r="CJ9214" s="174">
        <v>634.25289999999995</v>
      </c>
      <c r="CK9214" s="174">
        <v>634.25289999999995</v>
      </c>
      <c r="CU9214" s="174">
        <v>1654</v>
      </c>
      <c r="CV9214" s="174">
        <v>70542</v>
      </c>
      <c r="CW9214" s="174">
        <v>5</v>
      </c>
      <c r="CX9214" s="174">
        <v>634.25289999999995</v>
      </c>
    </row>
    <row r="9215" spans="84:102" x14ac:dyDescent="0.25">
      <c r="CF9215" s="3" t="s">
        <v>3073</v>
      </c>
      <c r="CG9215" s="174">
        <v>127284</v>
      </c>
      <c r="CH9215" s="174">
        <v>2673</v>
      </c>
      <c r="CI9215" s="174">
        <v>5</v>
      </c>
      <c r="CJ9215" s="174">
        <v>634.23310000000004</v>
      </c>
      <c r="CK9215" s="174">
        <v>634.23310000000004</v>
      </c>
      <c r="CU9215" s="174">
        <v>127284</v>
      </c>
      <c r="CV9215" s="174">
        <v>2673</v>
      </c>
      <c r="CW9215" s="174">
        <v>5</v>
      </c>
      <c r="CX9215" s="174">
        <v>634.23310000000004</v>
      </c>
    </row>
    <row r="9216" spans="84:102" x14ac:dyDescent="0.25">
      <c r="CF9216" s="3" t="s">
        <v>3073</v>
      </c>
      <c r="CG9216" s="174">
        <v>2219</v>
      </c>
      <c r="CH9216" s="174">
        <v>17858</v>
      </c>
      <c r="CI9216" s="174">
        <v>5</v>
      </c>
      <c r="CJ9216" s="174">
        <v>633.96540000000005</v>
      </c>
      <c r="CK9216" s="174">
        <v>633.96540000000005</v>
      </c>
      <c r="CU9216" s="174">
        <v>2219</v>
      </c>
      <c r="CV9216" s="174">
        <v>17858</v>
      </c>
      <c r="CW9216" s="174">
        <v>5</v>
      </c>
      <c r="CX9216" s="174">
        <v>633.96540000000005</v>
      </c>
    </row>
    <row r="9217" spans="84:102" x14ac:dyDescent="0.25">
      <c r="CF9217" s="3" t="s">
        <v>3073</v>
      </c>
      <c r="CG9217" s="174">
        <v>272</v>
      </c>
      <c r="CH9217" s="174">
        <v>72997</v>
      </c>
      <c r="CI9217" s="174">
        <v>5</v>
      </c>
      <c r="CJ9217" s="174">
        <v>633.90499999999997</v>
      </c>
      <c r="CK9217" s="174">
        <v>633.90499999999997</v>
      </c>
      <c r="CU9217" s="174">
        <v>272</v>
      </c>
      <c r="CV9217" s="174">
        <v>72997</v>
      </c>
      <c r="CW9217" s="174">
        <v>5</v>
      </c>
      <c r="CX9217" s="174">
        <v>633.90499999999997</v>
      </c>
    </row>
    <row r="9218" spans="84:102" x14ac:dyDescent="0.25">
      <c r="CF9218" s="3" t="s">
        <v>3073</v>
      </c>
      <c r="CG9218" s="174">
        <v>666</v>
      </c>
      <c r="CH9218" s="174">
        <v>91900</v>
      </c>
      <c r="CI9218" s="174">
        <v>5</v>
      </c>
      <c r="CJ9218" s="174">
        <v>633.78800000000001</v>
      </c>
      <c r="CK9218" s="174">
        <v>633.78800000000001</v>
      </c>
      <c r="CU9218" s="174">
        <v>666</v>
      </c>
      <c r="CV9218" s="174">
        <v>91900</v>
      </c>
      <c r="CW9218" s="174">
        <v>5</v>
      </c>
      <c r="CX9218" s="174">
        <v>633.78800000000001</v>
      </c>
    </row>
    <row r="9219" spans="84:102" x14ac:dyDescent="0.25">
      <c r="CF9219" s="3" t="s">
        <v>3073</v>
      </c>
      <c r="CG9219" s="174">
        <v>2931</v>
      </c>
      <c r="CH9219" s="174">
        <v>151852</v>
      </c>
      <c r="CI9219" s="174">
        <v>5</v>
      </c>
      <c r="CJ9219" s="174">
        <v>633.65189999999996</v>
      </c>
      <c r="CK9219" s="174">
        <v>633.65189999999996</v>
      </c>
      <c r="CU9219" s="174">
        <v>2931</v>
      </c>
      <c r="CV9219" s="174">
        <v>151852</v>
      </c>
      <c r="CW9219" s="174">
        <v>5</v>
      </c>
      <c r="CX9219" s="174">
        <v>633.65189999999996</v>
      </c>
    </row>
    <row r="9220" spans="84:102" x14ac:dyDescent="0.25">
      <c r="CF9220" s="3" t="s">
        <v>3073</v>
      </c>
      <c r="CG9220" s="174">
        <v>148321</v>
      </c>
      <c r="CH9220" s="174">
        <v>2815</v>
      </c>
      <c r="CI9220" s="174">
        <v>5</v>
      </c>
      <c r="CJ9220" s="174">
        <v>633.64290000000005</v>
      </c>
      <c r="CK9220" s="174">
        <v>633.64290000000005</v>
      </c>
      <c r="CU9220" s="174">
        <v>148321</v>
      </c>
      <c r="CV9220" s="174">
        <v>2815</v>
      </c>
      <c r="CW9220" s="174">
        <v>5</v>
      </c>
      <c r="CX9220" s="174">
        <v>633.64290000000005</v>
      </c>
    </row>
    <row r="9221" spans="84:102" x14ac:dyDescent="0.25">
      <c r="CF9221" s="3" t="s">
        <v>3073</v>
      </c>
      <c r="CG9221" s="174">
        <v>183818</v>
      </c>
      <c r="CH9221" s="174">
        <v>1908</v>
      </c>
      <c r="CI9221" s="174">
        <v>5</v>
      </c>
      <c r="CJ9221" s="174">
        <v>633.31290000000001</v>
      </c>
      <c r="CK9221" s="174">
        <v>633.31290000000001</v>
      </c>
      <c r="CU9221" s="174">
        <v>183818</v>
      </c>
      <c r="CV9221" s="174">
        <v>1908</v>
      </c>
      <c r="CW9221" s="174">
        <v>5</v>
      </c>
      <c r="CX9221" s="174">
        <v>633.31290000000001</v>
      </c>
    </row>
    <row r="9222" spans="84:102" x14ac:dyDescent="0.25">
      <c r="CF9222" s="3" t="s">
        <v>3073</v>
      </c>
      <c r="CG9222" s="174">
        <v>111838</v>
      </c>
      <c r="CH9222" s="174">
        <v>933</v>
      </c>
      <c r="CI9222" s="174">
        <v>5</v>
      </c>
      <c r="CJ9222" s="174">
        <v>633.2473</v>
      </c>
      <c r="CK9222" s="174">
        <v>633.2473</v>
      </c>
      <c r="CU9222" s="174">
        <v>111838</v>
      </c>
      <c r="CV9222" s="174">
        <v>933</v>
      </c>
      <c r="CW9222" s="174">
        <v>5</v>
      </c>
      <c r="CX9222" s="174">
        <v>633.2473</v>
      </c>
    </row>
    <row r="9223" spans="84:102" x14ac:dyDescent="0.25">
      <c r="CF9223" s="3" t="s">
        <v>3073</v>
      </c>
      <c r="CG9223" s="174">
        <v>51135</v>
      </c>
      <c r="CH9223" s="174">
        <v>1808</v>
      </c>
      <c r="CI9223" s="174">
        <v>5</v>
      </c>
      <c r="CJ9223" s="174">
        <v>633.15189999999996</v>
      </c>
      <c r="CK9223" s="174">
        <v>633.15189999999996</v>
      </c>
      <c r="CU9223" s="174">
        <v>51135</v>
      </c>
      <c r="CV9223" s="174">
        <v>1808</v>
      </c>
      <c r="CW9223" s="174">
        <v>5</v>
      </c>
      <c r="CX9223" s="174">
        <v>633.15189999999996</v>
      </c>
    </row>
    <row r="9224" spans="84:102" x14ac:dyDescent="0.25">
      <c r="CF9224" s="3" t="s">
        <v>3073</v>
      </c>
      <c r="CG9224" s="174">
        <v>3208</v>
      </c>
      <c r="CH9224" s="174">
        <v>155939</v>
      </c>
      <c r="CI9224" s="174">
        <v>5</v>
      </c>
      <c r="CJ9224" s="174">
        <v>633.14599999999996</v>
      </c>
      <c r="CK9224" s="174">
        <v>633.14599999999996</v>
      </c>
      <c r="CU9224" s="174">
        <v>3208</v>
      </c>
      <c r="CV9224" s="174">
        <v>155939</v>
      </c>
      <c r="CW9224" s="174">
        <v>5</v>
      </c>
      <c r="CX9224" s="174">
        <v>633.14599999999996</v>
      </c>
    </row>
    <row r="9225" spans="84:102" x14ac:dyDescent="0.25">
      <c r="CF9225" s="3" t="s">
        <v>3073</v>
      </c>
      <c r="CG9225" s="174">
        <v>13809</v>
      </c>
      <c r="CH9225" s="174">
        <v>2162</v>
      </c>
      <c r="CI9225" s="174">
        <v>5</v>
      </c>
      <c r="CJ9225" s="174">
        <v>633.06579999999997</v>
      </c>
      <c r="CK9225" s="174">
        <v>633.06579999999997</v>
      </c>
      <c r="CU9225" s="174">
        <v>13809</v>
      </c>
      <c r="CV9225" s="174">
        <v>2162</v>
      </c>
      <c r="CW9225" s="174">
        <v>5</v>
      </c>
      <c r="CX9225" s="174">
        <v>633.06579999999997</v>
      </c>
    </row>
    <row r="9226" spans="84:102" x14ac:dyDescent="0.25">
      <c r="CF9226" s="3" t="s">
        <v>3073</v>
      </c>
      <c r="CG9226" s="174">
        <v>88</v>
      </c>
      <c r="CH9226" s="174">
        <v>66315</v>
      </c>
      <c r="CI9226" s="174">
        <v>5</v>
      </c>
      <c r="CJ9226" s="174">
        <v>632.96669999999995</v>
      </c>
      <c r="CK9226" s="174">
        <v>632.96669999999995</v>
      </c>
      <c r="CU9226" s="174">
        <v>88</v>
      </c>
      <c r="CV9226" s="174">
        <v>66315</v>
      </c>
      <c r="CW9226" s="174">
        <v>5</v>
      </c>
      <c r="CX9226" s="174">
        <v>632.96669999999995</v>
      </c>
    </row>
    <row r="9227" spans="84:102" x14ac:dyDescent="0.25">
      <c r="CF9227" s="3" t="s">
        <v>3073</v>
      </c>
      <c r="CG9227" s="174">
        <v>1985</v>
      </c>
      <c r="CH9227" s="174">
        <v>103994</v>
      </c>
      <c r="CI9227" s="174">
        <v>5</v>
      </c>
      <c r="CJ9227" s="174">
        <v>632.83479999999997</v>
      </c>
      <c r="CK9227" s="174">
        <v>632.83479999999997</v>
      </c>
      <c r="CU9227" s="174">
        <v>1985</v>
      </c>
      <c r="CV9227" s="174">
        <v>103994</v>
      </c>
      <c r="CW9227" s="174">
        <v>5</v>
      </c>
      <c r="CX9227" s="174">
        <v>632.83479999999997</v>
      </c>
    </row>
    <row r="9228" spans="84:102" x14ac:dyDescent="0.25">
      <c r="CF9228" s="3" t="s">
        <v>3073</v>
      </c>
      <c r="CG9228" s="174">
        <v>74685</v>
      </c>
      <c r="CH9228" s="174">
        <v>327</v>
      </c>
      <c r="CI9228" s="174">
        <v>5</v>
      </c>
      <c r="CJ9228" s="174">
        <v>632.71939999999995</v>
      </c>
      <c r="CK9228" s="174">
        <v>632.71939999999995</v>
      </c>
      <c r="CU9228" s="174">
        <v>74685</v>
      </c>
      <c r="CV9228" s="174">
        <v>327</v>
      </c>
      <c r="CW9228" s="174">
        <v>5</v>
      </c>
      <c r="CX9228" s="174">
        <v>632.71939999999995</v>
      </c>
    </row>
    <row r="9229" spans="84:102" x14ac:dyDescent="0.25">
      <c r="CF9229" s="3" t="s">
        <v>3073</v>
      </c>
      <c r="CG9229" s="174">
        <v>145580</v>
      </c>
      <c r="CH9229" s="174">
        <v>2770</v>
      </c>
      <c r="CI9229" s="174">
        <v>5</v>
      </c>
      <c r="CJ9229" s="174">
        <v>632.50660000000005</v>
      </c>
      <c r="CK9229" s="174">
        <v>632.50660000000005</v>
      </c>
      <c r="CU9229" s="174">
        <v>145580</v>
      </c>
      <c r="CV9229" s="174">
        <v>2770</v>
      </c>
      <c r="CW9229" s="174">
        <v>5</v>
      </c>
      <c r="CX9229" s="174">
        <v>632.50660000000005</v>
      </c>
    </row>
    <row r="9230" spans="84:102" x14ac:dyDescent="0.25">
      <c r="CF9230" s="3" t="s">
        <v>3073</v>
      </c>
      <c r="CG9230" s="174">
        <v>14246</v>
      </c>
      <c r="CH9230" s="174">
        <v>2153</v>
      </c>
      <c r="CI9230" s="174">
        <v>5</v>
      </c>
      <c r="CJ9230" s="174">
        <v>632.48450000000003</v>
      </c>
      <c r="CK9230" s="174">
        <v>632.48450000000003</v>
      </c>
      <c r="CU9230" s="174">
        <v>14246</v>
      </c>
      <c r="CV9230" s="174">
        <v>2153</v>
      </c>
      <c r="CW9230" s="174">
        <v>5</v>
      </c>
      <c r="CX9230" s="174">
        <v>632.48450000000003</v>
      </c>
    </row>
    <row r="9231" spans="84:102" x14ac:dyDescent="0.25">
      <c r="CF9231" s="3" t="s">
        <v>3073</v>
      </c>
      <c r="CG9231" s="174">
        <v>32014</v>
      </c>
      <c r="CH9231" s="174">
        <v>2474</v>
      </c>
      <c r="CI9231" s="174">
        <v>5</v>
      </c>
      <c r="CJ9231" s="174">
        <v>632.40239999999994</v>
      </c>
      <c r="CK9231" s="174">
        <v>632.40239999999994</v>
      </c>
      <c r="CU9231" s="174">
        <v>32014</v>
      </c>
      <c r="CV9231" s="174">
        <v>2474</v>
      </c>
      <c r="CW9231" s="174">
        <v>5</v>
      </c>
      <c r="CX9231" s="174">
        <v>632.40239999999994</v>
      </c>
    </row>
    <row r="9232" spans="84:102" x14ac:dyDescent="0.25">
      <c r="CF9232" s="3" t="s">
        <v>3073</v>
      </c>
      <c r="CG9232" s="174">
        <v>99618</v>
      </c>
      <c r="CH9232" s="174">
        <v>1969</v>
      </c>
      <c r="CI9232" s="174">
        <v>5</v>
      </c>
      <c r="CJ9232" s="174">
        <v>632.20759999999996</v>
      </c>
      <c r="CK9232" s="174">
        <v>632.20759999999996</v>
      </c>
      <c r="CU9232" s="174">
        <v>99618</v>
      </c>
      <c r="CV9232" s="174">
        <v>1969</v>
      </c>
      <c r="CW9232" s="174">
        <v>5</v>
      </c>
      <c r="CX9232" s="174">
        <v>632.20759999999996</v>
      </c>
    </row>
    <row r="9233" spans="84:102" x14ac:dyDescent="0.25">
      <c r="CF9233" s="3" t="s">
        <v>3073</v>
      </c>
      <c r="CG9233" s="174">
        <v>70498</v>
      </c>
      <c r="CH9233" s="174">
        <v>1664</v>
      </c>
      <c r="CI9233" s="174">
        <v>5</v>
      </c>
      <c r="CJ9233" s="174">
        <v>632.18849999999998</v>
      </c>
      <c r="CK9233" s="174">
        <v>632.18849999999998</v>
      </c>
      <c r="CU9233" s="174">
        <v>70498</v>
      </c>
      <c r="CV9233" s="174">
        <v>1664</v>
      </c>
      <c r="CW9233" s="174">
        <v>5</v>
      </c>
      <c r="CX9233" s="174">
        <v>632.18849999999998</v>
      </c>
    </row>
    <row r="9234" spans="84:102" x14ac:dyDescent="0.25">
      <c r="CF9234" s="3" t="s">
        <v>3073</v>
      </c>
      <c r="CG9234" s="174">
        <v>1908</v>
      </c>
      <c r="CH9234" s="174">
        <v>183818</v>
      </c>
      <c r="CI9234" s="174">
        <v>5</v>
      </c>
      <c r="CJ9234" s="174">
        <v>632.04110000000003</v>
      </c>
      <c r="CK9234" s="174">
        <v>632.04110000000003</v>
      </c>
      <c r="CU9234" s="174">
        <v>1908</v>
      </c>
      <c r="CV9234" s="174">
        <v>183818</v>
      </c>
      <c r="CW9234" s="174">
        <v>5</v>
      </c>
      <c r="CX9234" s="174">
        <v>632.04110000000003</v>
      </c>
    </row>
    <row r="9235" spans="84:102" x14ac:dyDescent="0.25">
      <c r="CF9235" s="3" t="s">
        <v>3073</v>
      </c>
      <c r="CG9235" s="174">
        <v>97992</v>
      </c>
      <c r="CH9235" s="174">
        <v>1969</v>
      </c>
      <c r="CI9235" s="174">
        <v>5</v>
      </c>
      <c r="CJ9235" s="174">
        <v>632.01319999999998</v>
      </c>
      <c r="CK9235" s="174">
        <v>632.01319999999998</v>
      </c>
      <c r="CU9235" s="174">
        <v>97992</v>
      </c>
      <c r="CV9235" s="174">
        <v>1969</v>
      </c>
      <c r="CW9235" s="174">
        <v>5</v>
      </c>
      <c r="CX9235" s="174">
        <v>632.01319999999998</v>
      </c>
    </row>
    <row r="9236" spans="84:102" x14ac:dyDescent="0.25">
      <c r="CF9236" s="3" t="s">
        <v>3073</v>
      </c>
      <c r="CG9236" s="174">
        <v>887</v>
      </c>
      <c r="CH9236" s="174">
        <v>107603</v>
      </c>
      <c r="CI9236" s="174">
        <v>5</v>
      </c>
      <c r="CJ9236" s="174">
        <v>631.88210000000004</v>
      </c>
      <c r="CK9236" s="174">
        <v>631.88210000000004</v>
      </c>
      <c r="CU9236" s="174">
        <v>887</v>
      </c>
      <c r="CV9236" s="174">
        <v>107603</v>
      </c>
      <c r="CW9236" s="174">
        <v>5</v>
      </c>
      <c r="CX9236" s="174">
        <v>631.88210000000004</v>
      </c>
    </row>
    <row r="9237" spans="84:102" x14ac:dyDescent="0.25">
      <c r="CF9237" s="3" t="s">
        <v>3073</v>
      </c>
      <c r="CG9237" s="174">
        <v>47</v>
      </c>
      <c r="CH9237" s="174">
        <v>62422</v>
      </c>
      <c r="CI9237" s="174">
        <v>5</v>
      </c>
      <c r="CJ9237" s="174">
        <v>631.84659999999997</v>
      </c>
      <c r="CK9237" s="174">
        <v>631.84659999999997</v>
      </c>
      <c r="CU9237" s="174">
        <v>47</v>
      </c>
      <c r="CV9237" s="174">
        <v>62422</v>
      </c>
      <c r="CW9237" s="174">
        <v>5</v>
      </c>
      <c r="CX9237" s="174">
        <v>631.84659999999997</v>
      </c>
    </row>
    <row r="9238" spans="84:102" x14ac:dyDescent="0.25">
      <c r="CF9238" s="3" t="s">
        <v>3073</v>
      </c>
      <c r="CG9238" s="174">
        <v>1639</v>
      </c>
      <c r="CH9238" s="174">
        <v>72101</v>
      </c>
      <c r="CI9238" s="174">
        <v>5</v>
      </c>
      <c r="CJ9238" s="174">
        <v>631.83420000000001</v>
      </c>
      <c r="CK9238" s="174">
        <v>631.83420000000001</v>
      </c>
      <c r="CU9238" s="174">
        <v>1639</v>
      </c>
      <c r="CV9238" s="174">
        <v>72101</v>
      </c>
      <c r="CW9238" s="174">
        <v>5</v>
      </c>
      <c r="CX9238" s="174">
        <v>631.83420000000001</v>
      </c>
    </row>
    <row r="9239" spans="84:102" x14ac:dyDescent="0.25">
      <c r="CF9239" s="3" t="s">
        <v>3073</v>
      </c>
      <c r="CG9239" s="174">
        <v>926</v>
      </c>
      <c r="CH9239" s="174">
        <v>112616</v>
      </c>
      <c r="CI9239" s="174">
        <v>5</v>
      </c>
      <c r="CJ9239" s="174">
        <v>631.6644</v>
      </c>
      <c r="CK9239" s="174">
        <v>631.6644</v>
      </c>
      <c r="CU9239" s="174">
        <v>926</v>
      </c>
      <c r="CV9239" s="174">
        <v>112616</v>
      </c>
      <c r="CW9239" s="174">
        <v>5</v>
      </c>
      <c r="CX9239" s="174">
        <v>631.6644</v>
      </c>
    </row>
    <row r="9240" spans="84:102" x14ac:dyDescent="0.25">
      <c r="CF9240" s="3" t="s">
        <v>3073</v>
      </c>
      <c r="CG9240" s="174">
        <v>78609</v>
      </c>
      <c r="CH9240" s="174">
        <v>3539</v>
      </c>
      <c r="CI9240" s="174">
        <v>5</v>
      </c>
      <c r="CJ9240" s="174">
        <v>631.59280000000001</v>
      </c>
      <c r="CK9240" s="174">
        <v>631.59280000000001</v>
      </c>
      <c r="CU9240" s="174">
        <v>78609</v>
      </c>
      <c r="CV9240" s="174">
        <v>3539</v>
      </c>
      <c r="CW9240" s="174">
        <v>5</v>
      </c>
      <c r="CX9240" s="174">
        <v>631.59280000000001</v>
      </c>
    </row>
    <row r="9241" spans="84:102" x14ac:dyDescent="0.25">
      <c r="CF9241" s="3" t="s">
        <v>3073</v>
      </c>
      <c r="CG9241" s="174">
        <v>3539</v>
      </c>
      <c r="CH9241" s="174">
        <v>78609</v>
      </c>
      <c r="CI9241" s="174">
        <v>5</v>
      </c>
      <c r="CJ9241" s="174">
        <v>631.48599999999999</v>
      </c>
      <c r="CK9241" s="174">
        <v>631.48599999999999</v>
      </c>
      <c r="CU9241" s="174">
        <v>3539</v>
      </c>
      <c r="CV9241" s="174">
        <v>78609</v>
      </c>
      <c r="CW9241" s="174">
        <v>5</v>
      </c>
      <c r="CX9241" s="174">
        <v>631.48599999999999</v>
      </c>
    </row>
    <row r="9242" spans="84:102" x14ac:dyDescent="0.25">
      <c r="CF9242" s="3" t="s">
        <v>3073</v>
      </c>
      <c r="CG9242" s="174">
        <v>158556</v>
      </c>
      <c r="CH9242" s="174">
        <v>3259</v>
      </c>
      <c r="CI9242" s="174">
        <v>5</v>
      </c>
      <c r="CJ9242" s="174">
        <v>631.22040000000004</v>
      </c>
      <c r="CK9242" s="174">
        <v>631.22040000000004</v>
      </c>
      <c r="CU9242" s="174">
        <v>158556</v>
      </c>
      <c r="CV9242" s="174">
        <v>3259</v>
      </c>
      <c r="CW9242" s="174">
        <v>5</v>
      </c>
      <c r="CX9242" s="174">
        <v>631.22040000000004</v>
      </c>
    </row>
    <row r="9243" spans="84:102" x14ac:dyDescent="0.25">
      <c r="CF9243" s="3" t="s">
        <v>3073</v>
      </c>
      <c r="CG9243" s="174">
        <v>1579</v>
      </c>
      <c r="CH9243" s="174">
        <v>80604</v>
      </c>
      <c r="CI9243" s="174">
        <v>5</v>
      </c>
      <c r="CJ9243" s="174">
        <v>631.21040000000005</v>
      </c>
      <c r="CK9243" s="174">
        <v>631.21040000000005</v>
      </c>
      <c r="CU9243" s="174">
        <v>1579</v>
      </c>
      <c r="CV9243" s="174">
        <v>80604</v>
      </c>
      <c r="CW9243" s="174">
        <v>5</v>
      </c>
      <c r="CX9243" s="174">
        <v>631.21040000000005</v>
      </c>
    </row>
    <row r="9244" spans="84:102" x14ac:dyDescent="0.25">
      <c r="CF9244" s="3" t="s">
        <v>3073</v>
      </c>
      <c r="CG9244" s="174">
        <v>1578</v>
      </c>
      <c r="CH9244" s="174">
        <v>81976</v>
      </c>
      <c r="CI9244" s="174">
        <v>5</v>
      </c>
      <c r="CJ9244" s="174">
        <v>631.19159999999999</v>
      </c>
      <c r="CK9244" s="174">
        <v>631.19159999999999</v>
      </c>
      <c r="CU9244" s="174">
        <v>1578</v>
      </c>
      <c r="CV9244" s="174">
        <v>81976</v>
      </c>
      <c r="CW9244" s="174">
        <v>5</v>
      </c>
      <c r="CX9244" s="174">
        <v>631.19159999999999</v>
      </c>
    </row>
    <row r="9245" spans="84:102" x14ac:dyDescent="0.25">
      <c r="CF9245" s="3" t="s">
        <v>3073</v>
      </c>
      <c r="CG9245" s="174">
        <v>1392</v>
      </c>
      <c r="CH9245" s="174">
        <v>109219</v>
      </c>
      <c r="CI9245" s="174">
        <v>5</v>
      </c>
      <c r="CJ9245" s="174">
        <v>631.0154</v>
      </c>
      <c r="CK9245" s="174">
        <v>631.0154</v>
      </c>
      <c r="CU9245" s="174">
        <v>1392</v>
      </c>
      <c r="CV9245" s="174">
        <v>109219</v>
      </c>
      <c r="CW9245" s="174">
        <v>5</v>
      </c>
      <c r="CX9245" s="174">
        <v>631.0154</v>
      </c>
    </row>
    <row r="9246" spans="84:102" x14ac:dyDescent="0.25">
      <c r="CF9246" s="3" t="s">
        <v>3073</v>
      </c>
      <c r="CG9246" s="174">
        <v>3359</v>
      </c>
      <c r="CH9246" s="174">
        <v>168582</v>
      </c>
      <c r="CI9246" s="174">
        <v>5</v>
      </c>
      <c r="CJ9246" s="174">
        <v>630.92359999999996</v>
      </c>
      <c r="CK9246" s="174">
        <v>630.92359999999996</v>
      </c>
      <c r="CU9246" s="174">
        <v>3359</v>
      </c>
      <c r="CV9246" s="174">
        <v>168582</v>
      </c>
      <c r="CW9246" s="174">
        <v>5</v>
      </c>
      <c r="CX9246" s="174">
        <v>630.92359999999996</v>
      </c>
    </row>
    <row r="9247" spans="84:102" x14ac:dyDescent="0.25">
      <c r="CF9247" s="3" t="s">
        <v>3073</v>
      </c>
      <c r="CG9247" s="174">
        <v>1227</v>
      </c>
      <c r="CH9247" s="174">
        <v>129012</v>
      </c>
      <c r="CI9247" s="174">
        <v>5</v>
      </c>
      <c r="CJ9247" s="174">
        <v>630.81190000000004</v>
      </c>
      <c r="CK9247" s="174">
        <v>630.81190000000004</v>
      </c>
      <c r="CU9247" s="174">
        <v>1227</v>
      </c>
      <c r="CV9247" s="174">
        <v>129012</v>
      </c>
      <c r="CW9247" s="174">
        <v>5</v>
      </c>
      <c r="CX9247" s="174">
        <v>630.81190000000004</v>
      </c>
    </row>
    <row r="9248" spans="84:102" x14ac:dyDescent="0.25">
      <c r="CF9248" s="3" t="s">
        <v>3073</v>
      </c>
      <c r="CG9248" s="174">
        <v>2796</v>
      </c>
      <c r="CH9248" s="174">
        <v>146680</v>
      </c>
      <c r="CI9248" s="174">
        <v>5</v>
      </c>
      <c r="CJ9248" s="174">
        <v>630.40189999999996</v>
      </c>
      <c r="CK9248" s="174">
        <v>630.40189999999996</v>
      </c>
      <c r="CU9248" s="174">
        <v>2796</v>
      </c>
      <c r="CV9248" s="174">
        <v>146680</v>
      </c>
      <c r="CW9248" s="174">
        <v>5</v>
      </c>
      <c r="CX9248" s="174">
        <v>630.40189999999996</v>
      </c>
    </row>
    <row r="9249" spans="84:102" x14ac:dyDescent="0.25">
      <c r="CF9249" s="3" t="s">
        <v>3073</v>
      </c>
      <c r="CG9249" s="174">
        <v>3142</v>
      </c>
      <c r="CH9249" s="174">
        <v>150308</v>
      </c>
      <c r="CI9249" s="174">
        <v>5</v>
      </c>
      <c r="CJ9249" s="174">
        <v>630.30119999999999</v>
      </c>
      <c r="CK9249" s="174">
        <v>630.30119999999999</v>
      </c>
      <c r="CU9249" s="174">
        <v>3142</v>
      </c>
      <c r="CV9249" s="174">
        <v>150308</v>
      </c>
      <c r="CW9249" s="174">
        <v>5</v>
      </c>
      <c r="CX9249" s="174">
        <v>630.30119999999999</v>
      </c>
    </row>
    <row r="9250" spans="84:102" x14ac:dyDescent="0.25">
      <c r="CF9250" s="3" t="s">
        <v>3073</v>
      </c>
      <c r="CG9250" s="174">
        <v>53493</v>
      </c>
      <c r="CH9250" s="174">
        <v>1809</v>
      </c>
      <c r="CI9250" s="174">
        <v>5</v>
      </c>
      <c r="CJ9250" s="174">
        <v>630.17870000000005</v>
      </c>
      <c r="CK9250" s="174">
        <v>630.17870000000005</v>
      </c>
      <c r="CU9250" s="174">
        <v>53493</v>
      </c>
      <c r="CV9250" s="174">
        <v>1809</v>
      </c>
      <c r="CW9250" s="174">
        <v>5</v>
      </c>
      <c r="CX9250" s="174">
        <v>630.17870000000005</v>
      </c>
    </row>
    <row r="9251" spans="84:102" x14ac:dyDescent="0.25">
      <c r="CF9251" s="3" t="s">
        <v>3073</v>
      </c>
      <c r="CG9251" s="174">
        <v>2483</v>
      </c>
      <c r="CH9251" s="174">
        <v>33801</v>
      </c>
      <c r="CI9251" s="174">
        <v>5</v>
      </c>
      <c r="CJ9251" s="174">
        <v>630.14200000000005</v>
      </c>
      <c r="CK9251" s="174">
        <v>630.14200000000005</v>
      </c>
      <c r="CU9251" s="174">
        <v>2483</v>
      </c>
      <c r="CV9251" s="174">
        <v>33801</v>
      </c>
      <c r="CW9251" s="174">
        <v>5</v>
      </c>
      <c r="CX9251" s="174">
        <v>630.14200000000005</v>
      </c>
    </row>
    <row r="9252" spans="84:102" x14ac:dyDescent="0.25">
      <c r="CF9252" s="3" t="s">
        <v>3073</v>
      </c>
      <c r="CG9252" s="174">
        <v>1793</v>
      </c>
      <c r="CH9252" s="174">
        <v>54145</v>
      </c>
      <c r="CI9252" s="174">
        <v>5</v>
      </c>
      <c r="CJ9252" s="174">
        <v>630.0806</v>
      </c>
      <c r="CK9252" s="174">
        <v>630.0806</v>
      </c>
      <c r="CU9252" s="174">
        <v>1793</v>
      </c>
      <c r="CV9252" s="174">
        <v>54145</v>
      </c>
      <c r="CW9252" s="174">
        <v>5</v>
      </c>
      <c r="CX9252" s="174">
        <v>630.0806</v>
      </c>
    </row>
    <row r="9253" spans="84:102" x14ac:dyDescent="0.25">
      <c r="CF9253" s="3" t="s">
        <v>3073</v>
      </c>
      <c r="CG9253" s="174">
        <v>110021</v>
      </c>
      <c r="CH9253" s="174">
        <v>1401</v>
      </c>
      <c r="CI9253" s="174">
        <v>5</v>
      </c>
      <c r="CJ9253" s="174">
        <v>630.00229999999999</v>
      </c>
      <c r="CK9253" s="174">
        <v>630.00229999999999</v>
      </c>
      <c r="CU9253" s="174">
        <v>110021</v>
      </c>
      <c r="CV9253" s="174">
        <v>1401</v>
      </c>
      <c r="CW9253" s="174">
        <v>5</v>
      </c>
      <c r="CX9253" s="174">
        <v>630.00229999999999</v>
      </c>
    </row>
    <row r="9254" spans="84:102" x14ac:dyDescent="0.25">
      <c r="CF9254" s="3" t="s">
        <v>3073</v>
      </c>
      <c r="CG9254" s="174">
        <v>1572</v>
      </c>
      <c r="CH9254" s="174">
        <v>83615</v>
      </c>
      <c r="CI9254" s="174">
        <v>5</v>
      </c>
      <c r="CJ9254" s="174">
        <v>629.90009999999995</v>
      </c>
      <c r="CK9254" s="174">
        <v>629.90009999999995</v>
      </c>
      <c r="CU9254" s="174">
        <v>1572</v>
      </c>
      <c r="CV9254" s="174">
        <v>83615</v>
      </c>
      <c r="CW9254" s="174">
        <v>5</v>
      </c>
      <c r="CX9254" s="174">
        <v>629.90009999999995</v>
      </c>
    </row>
    <row r="9255" spans="84:102" x14ac:dyDescent="0.25">
      <c r="CF9255" s="3" t="s">
        <v>3073</v>
      </c>
      <c r="CG9255" s="174">
        <v>1873</v>
      </c>
      <c r="CH9255" s="174">
        <v>56842</v>
      </c>
      <c r="CI9255" s="174">
        <v>5</v>
      </c>
      <c r="CJ9255" s="174">
        <v>629.81619999999998</v>
      </c>
      <c r="CK9255" s="174">
        <v>629.81619999999998</v>
      </c>
      <c r="CU9255" s="174">
        <v>1873</v>
      </c>
      <c r="CV9255" s="174">
        <v>56842</v>
      </c>
      <c r="CW9255" s="174">
        <v>5</v>
      </c>
      <c r="CX9255" s="174">
        <v>629.81619999999998</v>
      </c>
    </row>
    <row r="9256" spans="84:102" x14ac:dyDescent="0.25">
      <c r="CF9256" s="3" t="s">
        <v>3073</v>
      </c>
      <c r="CG9256" s="174">
        <v>2890</v>
      </c>
      <c r="CH9256" s="174">
        <v>149736</v>
      </c>
      <c r="CI9256" s="174">
        <v>5</v>
      </c>
      <c r="CJ9256" s="174">
        <v>629.72090000000003</v>
      </c>
      <c r="CK9256" s="174">
        <v>629.72090000000003</v>
      </c>
      <c r="CU9256" s="174">
        <v>2890</v>
      </c>
      <c r="CV9256" s="174">
        <v>149736</v>
      </c>
      <c r="CW9256" s="174">
        <v>5</v>
      </c>
      <c r="CX9256" s="174">
        <v>629.72090000000003</v>
      </c>
    </row>
    <row r="9257" spans="84:102" x14ac:dyDescent="0.25">
      <c r="CF9257" s="3" t="s">
        <v>3073</v>
      </c>
      <c r="CG9257" s="174">
        <v>94686</v>
      </c>
      <c r="CH9257" s="174">
        <v>1972</v>
      </c>
      <c r="CI9257" s="174">
        <v>5</v>
      </c>
      <c r="CJ9257" s="174">
        <v>629.70069999999998</v>
      </c>
      <c r="CK9257" s="174">
        <v>629.70069999999998</v>
      </c>
      <c r="CU9257" s="174">
        <v>94686</v>
      </c>
      <c r="CV9257" s="174">
        <v>1972</v>
      </c>
      <c r="CW9257" s="174">
        <v>5</v>
      </c>
      <c r="CX9257" s="174">
        <v>629.70069999999998</v>
      </c>
    </row>
    <row r="9258" spans="84:102" x14ac:dyDescent="0.25">
      <c r="CF9258" s="3" t="s">
        <v>3073</v>
      </c>
      <c r="CG9258" s="174">
        <v>104712</v>
      </c>
      <c r="CH9258" s="174">
        <v>801</v>
      </c>
      <c r="CI9258" s="174">
        <v>5</v>
      </c>
      <c r="CJ9258" s="174">
        <v>629.62869999999998</v>
      </c>
      <c r="CK9258" s="174">
        <v>629.62869999999998</v>
      </c>
      <c r="CU9258" s="174">
        <v>104712</v>
      </c>
      <c r="CV9258" s="174">
        <v>801</v>
      </c>
      <c r="CW9258" s="174">
        <v>5</v>
      </c>
      <c r="CX9258" s="174">
        <v>629.62869999999998</v>
      </c>
    </row>
    <row r="9259" spans="84:102" x14ac:dyDescent="0.25">
      <c r="CF9259" s="3" t="s">
        <v>3073</v>
      </c>
      <c r="CG9259" s="174">
        <v>1200</v>
      </c>
      <c r="CH9259" s="174">
        <v>135792</v>
      </c>
      <c r="CI9259" s="174">
        <v>5</v>
      </c>
      <c r="CJ9259" s="174">
        <v>629.52170000000001</v>
      </c>
      <c r="CK9259" s="174">
        <v>629.52170000000001</v>
      </c>
      <c r="CU9259" s="174">
        <v>1200</v>
      </c>
      <c r="CV9259" s="174">
        <v>135792</v>
      </c>
      <c r="CW9259" s="174">
        <v>5</v>
      </c>
      <c r="CX9259" s="174">
        <v>629.52170000000001</v>
      </c>
    </row>
    <row r="9260" spans="84:102" x14ac:dyDescent="0.25">
      <c r="CF9260" s="3" t="s">
        <v>3073</v>
      </c>
      <c r="CG9260" s="174">
        <v>70728</v>
      </c>
      <c r="CH9260" s="174">
        <v>223</v>
      </c>
      <c r="CI9260" s="174">
        <v>5</v>
      </c>
      <c r="CJ9260" s="174">
        <v>629.46979999999996</v>
      </c>
      <c r="CK9260" s="174">
        <v>629.46979999999996</v>
      </c>
      <c r="CU9260" s="174">
        <v>70728</v>
      </c>
      <c r="CV9260" s="174">
        <v>223</v>
      </c>
      <c r="CW9260" s="174">
        <v>5</v>
      </c>
      <c r="CX9260" s="174">
        <v>629.46979999999996</v>
      </c>
    </row>
    <row r="9261" spans="84:102" x14ac:dyDescent="0.25">
      <c r="CF9261" s="3" t="s">
        <v>3073</v>
      </c>
      <c r="CG9261" s="174">
        <v>2037</v>
      </c>
      <c r="CH9261" s="174">
        <v>141676</v>
      </c>
      <c r="CI9261" s="174">
        <v>5</v>
      </c>
      <c r="CJ9261" s="174">
        <v>629.35630000000003</v>
      </c>
      <c r="CK9261" s="174">
        <v>629.35630000000003</v>
      </c>
      <c r="CU9261" s="174">
        <v>2037</v>
      </c>
      <c r="CV9261" s="174">
        <v>141676</v>
      </c>
      <c r="CW9261" s="174">
        <v>5</v>
      </c>
      <c r="CX9261" s="174">
        <v>629.35630000000003</v>
      </c>
    </row>
    <row r="9262" spans="84:102" x14ac:dyDescent="0.25">
      <c r="CF9262" s="3" t="s">
        <v>3073</v>
      </c>
      <c r="CG9262" s="174">
        <v>50421</v>
      </c>
      <c r="CH9262" s="174">
        <v>1827</v>
      </c>
      <c r="CI9262" s="174">
        <v>5</v>
      </c>
      <c r="CJ9262" s="174">
        <v>628.99659999999994</v>
      </c>
      <c r="CK9262" s="174">
        <v>628.99659999999994</v>
      </c>
      <c r="CU9262" s="174">
        <v>50421</v>
      </c>
      <c r="CV9262" s="174">
        <v>1827</v>
      </c>
      <c r="CW9262" s="174">
        <v>5</v>
      </c>
      <c r="CX9262" s="174">
        <v>628.99659999999994</v>
      </c>
    </row>
    <row r="9263" spans="84:102" x14ac:dyDescent="0.25">
      <c r="CF9263" s="3" t="s">
        <v>3073</v>
      </c>
      <c r="CG9263" s="174">
        <v>178429</v>
      </c>
      <c r="CH9263" s="174">
        <v>3433</v>
      </c>
      <c r="CI9263" s="174">
        <v>5</v>
      </c>
      <c r="CJ9263" s="174">
        <v>628.97670000000005</v>
      </c>
      <c r="CK9263" s="174">
        <v>628.97670000000005</v>
      </c>
      <c r="CU9263" s="174">
        <v>178429</v>
      </c>
      <c r="CV9263" s="174">
        <v>3433</v>
      </c>
      <c r="CW9263" s="174">
        <v>5</v>
      </c>
      <c r="CX9263" s="174">
        <v>628.97670000000005</v>
      </c>
    </row>
    <row r="9264" spans="84:102" x14ac:dyDescent="0.25">
      <c r="CF9264" s="3" t="s">
        <v>3073</v>
      </c>
      <c r="CG9264" s="174">
        <v>3438</v>
      </c>
      <c r="CH9264" s="174">
        <v>179323</v>
      </c>
      <c r="CI9264" s="174">
        <v>5</v>
      </c>
      <c r="CJ9264" s="174">
        <v>628.86180000000002</v>
      </c>
      <c r="CK9264" s="174">
        <v>628.86180000000002</v>
      </c>
      <c r="CU9264" s="174">
        <v>3438</v>
      </c>
      <c r="CV9264" s="174">
        <v>179323</v>
      </c>
      <c r="CW9264" s="174">
        <v>5</v>
      </c>
      <c r="CX9264" s="174">
        <v>628.86180000000002</v>
      </c>
    </row>
    <row r="9265" spans="84:102" x14ac:dyDescent="0.25">
      <c r="CF9265" s="3" t="s">
        <v>3073</v>
      </c>
      <c r="CG9265" s="174">
        <v>2919</v>
      </c>
      <c r="CH9265" s="174">
        <v>151574</v>
      </c>
      <c r="CI9265" s="174">
        <v>5</v>
      </c>
      <c r="CJ9265" s="174">
        <v>628.82920000000001</v>
      </c>
      <c r="CK9265" s="174">
        <v>628.82920000000001</v>
      </c>
      <c r="CU9265" s="174">
        <v>2919</v>
      </c>
      <c r="CV9265" s="174">
        <v>151574</v>
      </c>
      <c r="CW9265" s="174">
        <v>5</v>
      </c>
      <c r="CX9265" s="174">
        <v>628.82920000000001</v>
      </c>
    </row>
    <row r="9266" spans="84:102" x14ac:dyDescent="0.25">
      <c r="CF9266" s="3" t="s">
        <v>3073</v>
      </c>
      <c r="CG9266" s="174">
        <v>899</v>
      </c>
      <c r="CH9266" s="174">
        <v>110682</v>
      </c>
      <c r="CI9266" s="174">
        <v>5</v>
      </c>
      <c r="CJ9266" s="174">
        <v>628.82140000000004</v>
      </c>
      <c r="CK9266" s="174">
        <v>628.82140000000004</v>
      </c>
      <c r="CU9266" s="174">
        <v>899</v>
      </c>
      <c r="CV9266" s="174">
        <v>110682</v>
      </c>
      <c r="CW9266" s="174">
        <v>5</v>
      </c>
      <c r="CX9266" s="174">
        <v>628.82140000000004</v>
      </c>
    </row>
    <row r="9267" spans="84:102" x14ac:dyDescent="0.25">
      <c r="CF9267" s="3" t="s">
        <v>3073</v>
      </c>
      <c r="CG9267" s="174">
        <v>136142</v>
      </c>
      <c r="CH9267" s="174">
        <v>1088</v>
      </c>
      <c r="CI9267" s="174">
        <v>5</v>
      </c>
      <c r="CJ9267" s="174">
        <v>628.57629999999995</v>
      </c>
      <c r="CK9267" s="174">
        <v>628.57629999999995</v>
      </c>
      <c r="CU9267" s="174">
        <v>136142</v>
      </c>
      <c r="CV9267" s="174">
        <v>1088</v>
      </c>
      <c r="CW9267" s="174">
        <v>5</v>
      </c>
      <c r="CX9267" s="174">
        <v>628.57629999999995</v>
      </c>
    </row>
    <row r="9268" spans="84:102" x14ac:dyDescent="0.25">
      <c r="CF9268" s="3" t="s">
        <v>3073</v>
      </c>
      <c r="CG9268" s="174">
        <v>897</v>
      </c>
      <c r="CH9268" s="174">
        <v>108806</v>
      </c>
      <c r="CI9268" s="174">
        <v>5</v>
      </c>
      <c r="CJ9268" s="174">
        <v>628.57560000000001</v>
      </c>
      <c r="CK9268" s="174">
        <v>628.57560000000001</v>
      </c>
      <c r="CU9268" s="174">
        <v>897</v>
      </c>
      <c r="CV9268" s="174">
        <v>108806</v>
      </c>
      <c r="CW9268" s="174">
        <v>5</v>
      </c>
      <c r="CX9268" s="174">
        <v>628.57560000000001</v>
      </c>
    </row>
    <row r="9269" spans="84:102" x14ac:dyDescent="0.25">
      <c r="CF9269" s="3" t="s">
        <v>3073</v>
      </c>
      <c r="CG9269" s="174">
        <v>115277</v>
      </c>
      <c r="CH9269" s="174">
        <v>975</v>
      </c>
      <c r="CI9269" s="174">
        <v>5</v>
      </c>
      <c r="CJ9269" s="174">
        <v>628.56399999999996</v>
      </c>
      <c r="CK9269" s="174">
        <v>628.56399999999996</v>
      </c>
      <c r="CU9269" s="174">
        <v>115277</v>
      </c>
      <c r="CV9269" s="174">
        <v>975</v>
      </c>
      <c r="CW9269" s="174">
        <v>5</v>
      </c>
      <c r="CX9269" s="174">
        <v>628.56399999999996</v>
      </c>
    </row>
    <row r="9270" spans="84:102" x14ac:dyDescent="0.25">
      <c r="CF9270" s="3" t="s">
        <v>3073</v>
      </c>
      <c r="CG9270" s="174">
        <v>115786</v>
      </c>
      <c r="CH9270" s="174">
        <v>965</v>
      </c>
      <c r="CI9270" s="174">
        <v>5</v>
      </c>
      <c r="CJ9270" s="174">
        <v>628.28309999999999</v>
      </c>
      <c r="CK9270" s="174">
        <v>628.28309999999999</v>
      </c>
      <c r="CU9270" s="174">
        <v>115786</v>
      </c>
      <c r="CV9270" s="174">
        <v>965</v>
      </c>
      <c r="CW9270" s="174">
        <v>5</v>
      </c>
      <c r="CX9270" s="174">
        <v>628.28309999999999</v>
      </c>
    </row>
    <row r="9271" spans="84:102" x14ac:dyDescent="0.25">
      <c r="CF9271" s="3" t="s">
        <v>3073</v>
      </c>
      <c r="CG9271" s="174">
        <v>68144</v>
      </c>
      <c r="CH9271" s="174">
        <v>109</v>
      </c>
      <c r="CI9271" s="174">
        <v>5</v>
      </c>
      <c r="CJ9271" s="174">
        <v>628.27769999999998</v>
      </c>
      <c r="CK9271" s="174">
        <v>628.27769999999998</v>
      </c>
      <c r="CU9271" s="174">
        <v>68144</v>
      </c>
      <c r="CV9271" s="174">
        <v>109</v>
      </c>
      <c r="CW9271" s="174">
        <v>5</v>
      </c>
      <c r="CX9271" s="174">
        <v>628.27769999999998</v>
      </c>
    </row>
    <row r="9272" spans="84:102" x14ac:dyDescent="0.25">
      <c r="CF9272" s="3" t="s">
        <v>3073</v>
      </c>
      <c r="CG9272" s="174">
        <v>71126</v>
      </c>
      <c r="CH9272" s="174">
        <v>238</v>
      </c>
      <c r="CI9272" s="174">
        <v>5</v>
      </c>
      <c r="CJ9272" s="174">
        <v>628.25530000000003</v>
      </c>
      <c r="CK9272" s="174">
        <v>628.25530000000003</v>
      </c>
      <c r="CU9272" s="174">
        <v>71126</v>
      </c>
      <c r="CV9272" s="174">
        <v>238</v>
      </c>
      <c r="CW9272" s="174">
        <v>5</v>
      </c>
      <c r="CX9272" s="174">
        <v>628.25530000000003</v>
      </c>
    </row>
    <row r="9273" spans="84:102" x14ac:dyDescent="0.25">
      <c r="CF9273" s="3" t="s">
        <v>3073</v>
      </c>
      <c r="CG9273" s="174">
        <v>83432</v>
      </c>
      <c r="CH9273" s="174">
        <v>547</v>
      </c>
      <c r="CI9273" s="174">
        <v>5</v>
      </c>
      <c r="CJ9273" s="174">
        <v>628.24289999999996</v>
      </c>
      <c r="CK9273" s="174">
        <v>628.24289999999996</v>
      </c>
      <c r="CU9273" s="174">
        <v>83432</v>
      </c>
      <c r="CV9273" s="174">
        <v>547</v>
      </c>
      <c r="CW9273" s="174">
        <v>5</v>
      </c>
      <c r="CX9273" s="174">
        <v>628.24289999999996</v>
      </c>
    </row>
    <row r="9274" spans="84:102" x14ac:dyDescent="0.25">
      <c r="CF9274" s="3" t="s">
        <v>3073</v>
      </c>
      <c r="CG9274" s="174">
        <v>2435</v>
      </c>
      <c r="CH9274" s="174">
        <v>31467</v>
      </c>
      <c r="CI9274" s="174">
        <v>5</v>
      </c>
      <c r="CJ9274" s="174">
        <v>628.13130000000001</v>
      </c>
      <c r="CK9274" s="174">
        <v>628.13130000000001</v>
      </c>
      <c r="CU9274" s="174">
        <v>2435</v>
      </c>
      <c r="CV9274" s="174">
        <v>31467</v>
      </c>
      <c r="CW9274" s="174">
        <v>5</v>
      </c>
      <c r="CX9274" s="174">
        <v>628.13130000000001</v>
      </c>
    </row>
    <row r="9275" spans="84:102" x14ac:dyDescent="0.25">
      <c r="CF9275" s="3" t="s">
        <v>3073</v>
      </c>
      <c r="CG9275" s="174">
        <v>1186</v>
      </c>
      <c r="CH9275" s="174">
        <v>139121</v>
      </c>
      <c r="CI9275" s="174">
        <v>5</v>
      </c>
      <c r="CJ9275" s="174">
        <v>628.01179999999999</v>
      </c>
      <c r="CK9275" s="174">
        <v>628.01179999999999</v>
      </c>
      <c r="CU9275" s="174">
        <v>1186</v>
      </c>
      <c r="CV9275" s="174">
        <v>139121</v>
      </c>
      <c r="CW9275" s="174">
        <v>5</v>
      </c>
      <c r="CX9275" s="174">
        <v>628.01179999999999</v>
      </c>
    </row>
    <row r="9276" spans="84:102" x14ac:dyDescent="0.25">
      <c r="CF9276" s="3" t="s">
        <v>3073</v>
      </c>
      <c r="CG9276" s="174">
        <v>424</v>
      </c>
      <c r="CH9276" s="174">
        <v>82806</v>
      </c>
      <c r="CI9276" s="174">
        <v>5</v>
      </c>
      <c r="CJ9276" s="174">
        <v>627.79759999999999</v>
      </c>
      <c r="CK9276" s="174">
        <v>627.79759999999999</v>
      </c>
      <c r="CU9276" s="174">
        <v>424</v>
      </c>
      <c r="CV9276" s="174">
        <v>82806</v>
      </c>
      <c r="CW9276" s="174">
        <v>5</v>
      </c>
      <c r="CX9276" s="174">
        <v>627.79759999999999</v>
      </c>
    </row>
    <row r="9277" spans="84:102" x14ac:dyDescent="0.25">
      <c r="CF9277" s="3" t="s">
        <v>3073</v>
      </c>
      <c r="CG9277" s="174">
        <v>1280</v>
      </c>
      <c r="CH9277" s="174">
        <v>124790</v>
      </c>
      <c r="CI9277" s="174">
        <v>5</v>
      </c>
      <c r="CJ9277" s="174">
        <v>627.65110000000004</v>
      </c>
      <c r="CK9277" s="174">
        <v>627.65110000000004</v>
      </c>
      <c r="CU9277" s="174">
        <v>1280</v>
      </c>
      <c r="CV9277" s="174">
        <v>124790</v>
      </c>
      <c r="CW9277" s="174">
        <v>5</v>
      </c>
      <c r="CX9277" s="174">
        <v>627.65110000000004</v>
      </c>
    </row>
    <row r="9278" spans="84:102" x14ac:dyDescent="0.25">
      <c r="CF9278" s="3" t="s">
        <v>3073</v>
      </c>
      <c r="CG9278" s="174">
        <v>98304</v>
      </c>
      <c r="CH9278" s="174">
        <v>1982</v>
      </c>
      <c r="CI9278" s="174">
        <v>5</v>
      </c>
      <c r="CJ9278" s="174">
        <v>627.4316</v>
      </c>
      <c r="CK9278" s="174">
        <v>627.4316</v>
      </c>
      <c r="CU9278" s="174">
        <v>98304</v>
      </c>
      <c r="CV9278" s="174">
        <v>1982</v>
      </c>
      <c r="CW9278" s="174">
        <v>5</v>
      </c>
      <c r="CX9278" s="174">
        <v>627.4316</v>
      </c>
    </row>
    <row r="9279" spans="84:102" x14ac:dyDescent="0.25">
      <c r="CF9279" s="3" t="s">
        <v>3073</v>
      </c>
      <c r="CG9279" s="174">
        <v>1088</v>
      </c>
      <c r="CH9279" s="174">
        <v>136142</v>
      </c>
      <c r="CI9279" s="174">
        <v>5</v>
      </c>
      <c r="CJ9279" s="174">
        <v>627.303</v>
      </c>
      <c r="CK9279" s="174">
        <v>627.303</v>
      </c>
      <c r="CU9279" s="174">
        <v>1088</v>
      </c>
      <c r="CV9279" s="174">
        <v>136142</v>
      </c>
      <c r="CW9279" s="174">
        <v>5</v>
      </c>
      <c r="CX9279" s="174">
        <v>627.303</v>
      </c>
    </row>
    <row r="9280" spans="84:102" x14ac:dyDescent="0.25">
      <c r="CF9280" s="3" t="s">
        <v>3073</v>
      </c>
      <c r="CG9280" s="174">
        <v>1071</v>
      </c>
      <c r="CH9280" s="174">
        <v>129471</v>
      </c>
      <c r="CI9280" s="174">
        <v>5</v>
      </c>
      <c r="CJ9280" s="174">
        <v>627.09180000000003</v>
      </c>
      <c r="CK9280" s="174">
        <v>627.09180000000003</v>
      </c>
      <c r="CU9280" s="174">
        <v>1071</v>
      </c>
      <c r="CV9280" s="174">
        <v>129471</v>
      </c>
      <c r="CW9280" s="174">
        <v>5</v>
      </c>
      <c r="CX9280" s="174">
        <v>627.09180000000003</v>
      </c>
    </row>
    <row r="9281" spans="84:102" x14ac:dyDescent="0.25">
      <c r="CF9281" s="3" t="s">
        <v>3073</v>
      </c>
      <c r="CG9281" s="174">
        <v>39287</v>
      </c>
      <c r="CH9281" s="174">
        <v>2450</v>
      </c>
      <c r="CI9281" s="174">
        <v>5</v>
      </c>
      <c r="CJ9281" s="174">
        <v>626.93409999999994</v>
      </c>
      <c r="CK9281" s="174">
        <v>626.93409999999994</v>
      </c>
      <c r="CU9281" s="174">
        <v>39287</v>
      </c>
      <c r="CV9281" s="174">
        <v>2450</v>
      </c>
      <c r="CW9281" s="174">
        <v>5</v>
      </c>
      <c r="CX9281" s="174">
        <v>626.93409999999994</v>
      </c>
    </row>
    <row r="9282" spans="84:102" x14ac:dyDescent="0.25">
      <c r="CF9282" s="3" t="s">
        <v>3073</v>
      </c>
      <c r="CG9282" s="174">
        <v>137241</v>
      </c>
      <c r="CH9282" s="174">
        <v>2718</v>
      </c>
      <c r="CI9282" s="174">
        <v>5</v>
      </c>
      <c r="CJ9282" s="174">
        <v>626.5915</v>
      </c>
      <c r="CK9282" s="174">
        <v>626.5915</v>
      </c>
      <c r="CU9282" s="174">
        <v>137241</v>
      </c>
      <c r="CV9282" s="174">
        <v>2718</v>
      </c>
      <c r="CW9282" s="174">
        <v>5</v>
      </c>
      <c r="CX9282" s="174">
        <v>626.5915</v>
      </c>
    </row>
    <row r="9283" spans="84:102" x14ac:dyDescent="0.25">
      <c r="CF9283" s="3" t="s">
        <v>3073</v>
      </c>
      <c r="CG9283" s="174">
        <v>71936</v>
      </c>
      <c r="CH9283" s="174">
        <v>287</v>
      </c>
      <c r="CI9283" s="174">
        <v>5</v>
      </c>
      <c r="CJ9283" s="174">
        <v>626.11109999999996</v>
      </c>
      <c r="CK9283" s="174">
        <v>626.11109999999996</v>
      </c>
      <c r="CU9283" s="174">
        <v>71936</v>
      </c>
      <c r="CV9283" s="174">
        <v>287</v>
      </c>
      <c r="CW9283" s="174">
        <v>5</v>
      </c>
      <c r="CX9283" s="174">
        <v>626.11109999999996</v>
      </c>
    </row>
    <row r="9284" spans="84:102" x14ac:dyDescent="0.25">
      <c r="CF9284" s="3" t="s">
        <v>3073</v>
      </c>
      <c r="CG9284" s="174">
        <v>147295</v>
      </c>
      <c r="CH9284" s="174">
        <v>2796</v>
      </c>
      <c r="CI9284" s="174">
        <v>5</v>
      </c>
      <c r="CJ9284" s="174">
        <v>626.10209999999995</v>
      </c>
      <c r="CK9284" s="174">
        <v>626.10209999999995</v>
      </c>
      <c r="CU9284" s="174">
        <v>147295</v>
      </c>
      <c r="CV9284" s="174">
        <v>2796</v>
      </c>
      <c r="CW9284" s="174">
        <v>5</v>
      </c>
      <c r="CX9284" s="174">
        <v>626.10209999999995</v>
      </c>
    </row>
    <row r="9285" spans="84:102" x14ac:dyDescent="0.25">
      <c r="CF9285" s="3" t="s">
        <v>3073</v>
      </c>
      <c r="CG9285" s="174">
        <v>2718</v>
      </c>
      <c r="CH9285" s="174">
        <v>137241</v>
      </c>
      <c r="CI9285" s="174">
        <v>5</v>
      </c>
      <c r="CJ9285" s="174">
        <v>626.0933</v>
      </c>
      <c r="CK9285" s="174">
        <v>626.0933</v>
      </c>
      <c r="CU9285" s="174">
        <v>2718</v>
      </c>
      <c r="CV9285" s="174">
        <v>137241</v>
      </c>
      <c r="CW9285" s="174">
        <v>5</v>
      </c>
      <c r="CX9285" s="174">
        <v>626.0933</v>
      </c>
    </row>
    <row r="9286" spans="84:102" x14ac:dyDescent="0.25">
      <c r="CF9286" s="3" t="s">
        <v>3073</v>
      </c>
      <c r="CG9286" s="174">
        <v>79</v>
      </c>
      <c r="CH9286" s="174">
        <v>63604</v>
      </c>
      <c r="CI9286" s="174">
        <v>5</v>
      </c>
      <c r="CJ9286" s="174">
        <v>625.94309999999996</v>
      </c>
      <c r="CK9286" s="174">
        <v>625.94309999999996</v>
      </c>
      <c r="CU9286" s="174">
        <v>79</v>
      </c>
      <c r="CV9286" s="174">
        <v>63604</v>
      </c>
      <c r="CW9286" s="174">
        <v>5</v>
      </c>
      <c r="CX9286" s="174">
        <v>625.94309999999996</v>
      </c>
    </row>
    <row r="9287" spans="84:102" x14ac:dyDescent="0.25">
      <c r="CF9287" s="3" t="s">
        <v>3073</v>
      </c>
      <c r="CG9287" s="174">
        <v>828</v>
      </c>
      <c r="CH9287" s="174">
        <v>105063</v>
      </c>
      <c r="CI9287" s="174">
        <v>5</v>
      </c>
      <c r="CJ9287" s="174">
        <v>625.91759999999999</v>
      </c>
      <c r="CK9287" s="174">
        <v>625.91759999999999</v>
      </c>
      <c r="CU9287" s="174">
        <v>828</v>
      </c>
      <c r="CV9287" s="174">
        <v>105063</v>
      </c>
      <c r="CW9287" s="174">
        <v>5</v>
      </c>
      <c r="CX9287" s="174">
        <v>625.91759999999999</v>
      </c>
    </row>
    <row r="9288" spans="84:102" x14ac:dyDescent="0.25">
      <c r="CF9288" s="3" t="s">
        <v>3073</v>
      </c>
      <c r="CG9288" s="174">
        <v>33</v>
      </c>
      <c r="CH9288" s="174">
        <v>62725</v>
      </c>
      <c r="CI9288" s="174">
        <v>5</v>
      </c>
      <c r="CJ9288" s="174">
        <v>625.8818</v>
      </c>
      <c r="CK9288" s="174">
        <v>625.8818</v>
      </c>
      <c r="CU9288" s="174">
        <v>33</v>
      </c>
      <c r="CV9288" s="174">
        <v>62725</v>
      </c>
      <c r="CW9288" s="174">
        <v>5</v>
      </c>
      <c r="CX9288" s="174">
        <v>625.8818</v>
      </c>
    </row>
    <row r="9289" spans="84:102" x14ac:dyDescent="0.25">
      <c r="CF9289" s="3" t="s">
        <v>3073</v>
      </c>
      <c r="CG9289" s="174">
        <v>69571</v>
      </c>
      <c r="CH9289" s="174">
        <v>212</v>
      </c>
      <c r="CI9289" s="174">
        <v>5</v>
      </c>
      <c r="CJ9289" s="174">
        <v>625.74710000000005</v>
      </c>
      <c r="CK9289" s="174">
        <v>625.74710000000005</v>
      </c>
      <c r="CU9289" s="174">
        <v>69571</v>
      </c>
      <c r="CV9289" s="174">
        <v>212</v>
      </c>
      <c r="CW9289" s="174">
        <v>5</v>
      </c>
      <c r="CX9289" s="174">
        <v>625.74710000000005</v>
      </c>
    </row>
    <row r="9290" spans="84:102" x14ac:dyDescent="0.25">
      <c r="CF9290" s="3" t="s">
        <v>3073</v>
      </c>
      <c r="CG9290" s="174">
        <v>1822</v>
      </c>
      <c r="CH9290" s="174">
        <v>51638</v>
      </c>
      <c r="CI9290" s="174">
        <v>5</v>
      </c>
      <c r="CJ9290" s="174">
        <v>625.71</v>
      </c>
      <c r="CK9290" s="174">
        <v>625.71</v>
      </c>
      <c r="CU9290" s="174">
        <v>1822</v>
      </c>
      <c r="CV9290" s="174">
        <v>51638</v>
      </c>
      <c r="CW9290" s="174">
        <v>5</v>
      </c>
      <c r="CX9290" s="174">
        <v>625.71</v>
      </c>
    </row>
    <row r="9291" spans="84:102" x14ac:dyDescent="0.25">
      <c r="CF9291" s="3" t="s">
        <v>3073</v>
      </c>
      <c r="CG9291" s="174">
        <v>2270</v>
      </c>
      <c r="CH9291" s="174">
        <v>21236</v>
      </c>
      <c r="CI9291" s="174">
        <v>5</v>
      </c>
      <c r="CJ9291" s="174">
        <v>625.6345</v>
      </c>
      <c r="CK9291" s="174">
        <v>625.6345</v>
      </c>
      <c r="CU9291" s="174">
        <v>2270</v>
      </c>
      <c r="CV9291" s="174">
        <v>21236</v>
      </c>
      <c r="CW9291" s="174">
        <v>5</v>
      </c>
      <c r="CX9291" s="174">
        <v>625.6345</v>
      </c>
    </row>
    <row r="9292" spans="84:102" x14ac:dyDescent="0.25">
      <c r="CF9292" s="3" t="s">
        <v>3073</v>
      </c>
      <c r="CG9292" s="174">
        <v>12545</v>
      </c>
      <c r="CH9292" s="174">
        <v>2148</v>
      </c>
      <c r="CI9292" s="174">
        <v>5</v>
      </c>
      <c r="CJ9292" s="174">
        <v>625.55380000000002</v>
      </c>
      <c r="CK9292" s="174">
        <v>625.55380000000002</v>
      </c>
      <c r="CU9292" s="174">
        <v>12545</v>
      </c>
      <c r="CV9292" s="174">
        <v>2148</v>
      </c>
      <c r="CW9292" s="174">
        <v>5</v>
      </c>
      <c r="CX9292" s="174">
        <v>625.55380000000002</v>
      </c>
    </row>
    <row r="9293" spans="84:102" x14ac:dyDescent="0.25">
      <c r="CF9293" s="3" t="s">
        <v>3073</v>
      </c>
      <c r="CG9293" s="174">
        <v>86660</v>
      </c>
      <c r="CH9293" s="174">
        <v>608</v>
      </c>
      <c r="CI9293" s="174">
        <v>5</v>
      </c>
      <c r="CJ9293" s="174">
        <v>625.40920000000006</v>
      </c>
      <c r="CK9293" s="174">
        <v>625.40920000000006</v>
      </c>
      <c r="CU9293" s="174">
        <v>86660</v>
      </c>
      <c r="CV9293" s="174">
        <v>608</v>
      </c>
      <c r="CW9293" s="174">
        <v>5</v>
      </c>
      <c r="CX9293" s="174">
        <v>625.40920000000006</v>
      </c>
    </row>
    <row r="9294" spans="84:102" x14ac:dyDescent="0.25">
      <c r="CF9294" s="3" t="s">
        <v>3073</v>
      </c>
      <c r="CG9294" s="174">
        <v>2842</v>
      </c>
      <c r="CH9294" s="174">
        <v>149928</v>
      </c>
      <c r="CI9294" s="174">
        <v>5</v>
      </c>
      <c r="CJ9294" s="174">
        <v>625.30020000000002</v>
      </c>
      <c r="CK9294" s="174">
        <v>625.30020000000002</v>
      </c>
      <c r="CU9294" s="174">
        <v>2842</v>
      </c>
      <c r="CV9294" s="174">
        <v>149928</v>
      </c>
      <c r="CW9294" s="174">
        <v>5</v>
      </c>
      <c r="CX9294" s="174">
        <v>625.30020000000002</v>
      </c>
    </row>
    <row r="9295" spans="84:102" x14ac:dyDescent="0.25">
      <c r="CF9295" s="3" t="s">
        <v>3073</v>
      </c>
      <c r="CG9295" s="174">
        <v>76282</v>
      </c>
      <c r="CH9295" s="174">
        <v>356</v>
      </c>
      <c r="CI9295" s="174">
        <v>5</v>
      </c>
      <c r="CJ9295" s="174">
        <v>625.18820000000005</v>
      </c>
      <c r="CK9295" s="174">
        <v>625.18820000000005</v>
      </c>
      <c r="CU9295" s="174">
        <v>76282</v>
      </c>
      <c r="CV9295" s="174">
        <v>356</v>
      </c>
      <c r="CW9295" s="174">
        <v>5</v>
      </c>
      <c r="CX9295" s="174">
        <v>625.18820000000005</v>
      </c>
    </row>
    <row r="9296" spans="84:102" x14ac:dyDescent="0.25">
      <c r="CF9296" s="3" t="s">
        <v>3073</v>
      </c>
      <c r="CG9296" s="174">
        <v>1565</v>
      </c>
      <c r="CH9296" s="174">
        <v>82208</v>
      </c>
      <c r="CI9296" s="174">
        <v>5</v>
      </c>
      <c r="CJ9296" s="174">
        <v>624.74450000000002</v>
      </c>
      <c r="CK9296" s="174">
        <v>624.74450000000002</v>
      </c>
      <c r="CU9296" s="174">
        <v>1565</v>
      </c>
      <c r="CV9296" s="174">
        <v>82208</v>
      </c>
      <c r="CW9296" s="174">
        <v>5</v>
      </c>
      <c r="CX9296" s="174">
        <v>624.74450000000002</v>
      </c>
    </row>
    <row r="9297" spans="84:102" x14ac:dyDescent="0.25">
      <c r="CF9297" s="3" t="s">
        <v>3073</v>
      </c>
      <c r="CG9297" s="174">
        <v>894</v>
      </c>
      <c r="CH9297" s="174">
        <v>109449</v>
      </c>
      <c r="CI9297" s="174">
        <v>5</v>
      </c>
      <c r="CJ9297" s="174">
        <v>624.3306</v>
      </c>
      <c r="CK9297" s="174">
        <v>624.3306</v>
      </c>
      <c r="CU9297" s="174">
        <v>894</v>
      </c>
      <c r="CV9297" s="174">
        <v>109449</v>
      </c>
      <c r="CW9297" s="174">
        <v>5</v>
      </c>
      <c r="CX9297" s="174">
        <v>624.3306</v>
      </c>
    </row>
    <row r="9298" spans="84:102" x14ac:dyDescent="0.25">
      <c r="CF9298" s="3" t="s">
        <v>3073</v>
      </c>
      <c r="CG9298" s="174">
        <v>69297</v>
      </c>
      <c r="CH9298" s="174">
        <v>243</v>
      </c>
      <c r="CI9298" s="174">
        <v>5</v>
      </c>
      <c r="CJ9298" s="174">
        <v>624.06230000000005</v>
      </c>
      <c r="CK9298" s="174">
        <v>624.06230000000005</v>
      </c>
      <c r="CU9298" s="174">
        <v>69297</v>
      </c>
      <c r="CV9298" s="174">
        <v>243</v>
      </c>
      <c r="CW9298" s="174">
        <v>5</v>
      </c>
      <c r="CX9298" s="174">
        <v>624.06230000000005</v>
      </c>
    </row>
    <row r="9299" spans="84:102" x14ac:dyDescent="0.25">
      <c r="CF9299" s="3" t="s">
        <v>3073</v>
      </c>
      <c r="CG9299" s="174">
        <v>107603</v>
      </c>
      <c r="CH9299" s="174">
        <v>887</v>
      </c>
      <c r="CI9299" s="174">
        <v>5</v>
      </c>
      <c r="CJ9299" s="174">
        <v>623.99739999999997</v>
      </c>
      <c r="CK9299" s="174">
        <v>623.99739999999997</v>
      </c>
      <c r="CU9299" s="174">
        <v>107603</v>
      </c>
      <c r="CV9299" s="174">
        <v>887</v>
      </c>
      <c r="CW9299" s="174">
        <v>5</v>
      </c>
      <c r="CX9299" s="174">
        <v>623.99739999999997</v>
      </c>
    </row>
    <row r="9300" spans="84:102" x14ac:dyDescent="0.25">
      <c r="CF9300" s="3" t="s">
        <v>3073</v>
      </c>
      <c r="CG9300" s="174">
        <v>119877</v>
      </c>
      <c r="CH9300" s="174">
        <v>1017</v>
      </c>
      <c r="CI9300" s="174">
        <v>5</v>
      </c>
      <c r="CJ9300" s="174">
        <v>623.77779999999996</v>
      </c>
      <c r="CK9300" s="174">
        <v>623.77779999999996</v>
      </c>
      <c r="CU9300" s="174">
        <v>119877</v>
      </c>
      <c r="CV9300" s="174">
        <v>1017</v>
      </c>
      <c r="CW9300" s="174">
        <v>5</v>
      </c>
      <c r="CX9300" s="174">
        <v>623.77779999999996</v>
      </c>
    </row>
    <row r="9301" spans="84:102" x14ac:dyDescent="0.25">
      <c r="CF9301" s="3" t="s">
        <v>3073</v>
      </c>
      <c r="CG9301" s="174">
        <v>95633</v>
      </c>
      <c r="CH9301" s="174">
        <v>1474</v>
      </c>
      <c r="CI9301" s="174">
        <v>5</v>
      </c>
      <c r="CJ9301" s="174">
        <v>623.72249999999997</v>
      </c>
      <c r="CK9301" s="174">
        <v>623.72249999999997</v>
      </c>
      <c r="CU9301" s="174">
        <v>95633</v>
      </c>
      <c r="CV9301" s="174">
        <v>1474</v>
      </c>
      <c r="CW9301" s="174">
        <v>5</v>
      </c>
      <c r="CX9301" s="174">
        <v>623.72249999999997</v>
      </c>
    </row>
    <row r="9302" spans="84:102" x14ac:dyDescent="0.25">
      <c r="CF9302" s="3" t="s">
        <v>3073</v>
      </c>
      <c r="CG9302" s="174">
        <v>3604</v>
      </c>
      <c r="CH9302" s="174">
        <v>92632</v>
      </c>
      <c r="CI9302" s="174">
        <v>5</v>
      </c>
      <c r="CJ9302" s="174">
        <v>623.50549999999998</v>
      </c>
      <c r="CK9302" s="174">
        <v>623.50549999999998</v>
      </c>
      <c r="CU9302" s="174">
        <v>3604</v>
      </c>
      <c r="CV9302" s="174">
        <v>92632</v>
      </c>
      <c r="CW9302" s="174">
        <v>5</v>
      </c>
      <c r="CX9302" s="174">
        <v>623.50549999999998</v>
      </c>
    </row>
    <row r="9303" spans="84:102" x14ac:dyDescent="0.25">
      <c r="CF9303" s="3" t="s">
        <v>3073</v>
      </c>
      <c r="CG9303" s="174">
        <v>59289</v>
      </c>
      <c r="CH9303" s="174">
        <v>1</v>
      </c>
      <c r="CI9303" s="174">
        <v>5</v>
      </c>
      <c r="CJ9303" s="174">
        <v>623.37369999999999</v>
      </c>
      <c r="CK9303" s="174">
        <v>623.37369999999999</v>
      </c>
      <c r="CU9303" s="174">
        <v>59289</v>
      </c>
      <c r="CV9303" s="174">
        <v>1</v>
      </c>
      <c r="CW9303" s="174">
        <v>5</v>
      </c>
      <c r="CX9303" s="174">
        <v>623.37369999999999</v>
      </c>
    </row>
    <row r="9304" spans="84:102" x14ac:dyDescent="0.25">
      <c r="CF9304" s="3" t="s">
        <v>3073</v>
      </c>
      <c r="CG9304" s="174">
        <v>105473</v>
      </c>
      <c r="CH9304" s="174">
        <v>849</v>
      </c>
      <c r="CI9304" s="174">
        <v>5</v>
      </c>
      <c r="CJ9304" s="174">
        <v>623.11609999999996</v>
      </c>
      <c r="CK9304" s="174">
        <v>623.11609999999996</v>
      </c>
      <c r="CU9304" s="174">
        <v>105473</v>
      </c>
      <c r="CV9304" s="174">
        <v>849</v>
      </c>
      <c r="CW9304" s="174">
        <v>5</v>
      </c>
      <c r="CX9304" s="174">
        <v>623.11609999999996</v>
      </c>
    </row>
    <row r="9305" spans="84:102" x14ac:dyDescent="0.25">
      <c r="CF9305" s="3" t="s">
        <v>3073</v>
      </c>
      <c r="CG9305" s="174">
        <v>2918</v>
      </c>
      <c r="CH9305" s="174">
        <v>152366</v>
      </c>
      <c r="CI9305" s="174">
        <v>5</v>
      </c>
      <c r="CJ9305" s="174">
        <v>623.10140000000001</v>
      </c>
      <c r="CK9305" s="174">
        <v>623.10140000000001</v>
      </c>
      <c r="CU9305" s="174">
        <v>2918</v>
      </c>
      <c r="CV9305" s="174">
        <v>152366</v>
      </c>
      <c r="CW9305" s="174">
        <v>5</v>
      </c>
      <c r="CX9305" s="174">
        <v>623.10140000000001</v>
      </c>
    </row>
    <row r="9306" spans="84:102" x14ac:dyDescent="0.25">
      <c r="CF9306" s="3" t="s">
        <v>3073</v>
      </c>
      <c r="CG9306" s="174">
        <v>564</v>
      </c>
      <c r="CH9306" s="174">
        <v>84604</v>
      </c>
      <c r="CI9306" s="174">
        <v>5</v>
      </c>
      <c r="CJ9306" s="174">
        <v>623.03440000000001</v>
      </c>
      <c r="CK9306" s="174">
        <v>623.03440000000001</v>
      </c>
      <c r="CU9306" s="174">
        <v>564</v>
      </c>
      <c r="CV9306" s="174">
        <v>84604</v>
      </c>
      <c r="CW9306" s="174">
        <v>5</v>
      </c>
      <c r="CX9306" s="174">
        <v>623.03440000000001</v>
      </c>
    </row>
    <row r="9307" spans="84:102" x14ac:dyDescent="0.25">
      <c r="CF9307" s="3" t="s">
        <v>3073</v>
      </c>
      <c r="CG9307" s="174">
        <v>965</v>
      </c>
      <c r="CH9307" s="174">
        <v>115786</v>
      </c>
      <c r="CI9307" s="174">
        <v>5</v>
      </c>
      <c r="CJ9307" s="174">
        <v>622.7165</v>
      </c>
      <c r="CK9307" s="174">
        <v>622.7165</v>
      </c>
      <c r="CU9307" s="174">
        <v>965</v>
      </c>
      <c r="CV9307" s="174">
        <v>115786</v>
      </c>
      <c r="CW9307" s="174">
        <v>5</v>
      </c>
      <c r="CX9307" s="174">
        <v>622.7165</v>
      </c>
    </row>
    <row r="9308" spans="84:102" x14ac:dyDescent="0.25">
      <c r="CF9308" s="3" t="s">
        <v>3073</v>
      </c>
      <c r="CG9308" s="174">
        <v>33450</v>
      </c>
      <c r="CH9308" s="174">
        <v>2483</v>
      </c>
      <c r="CI9308" s="174">
        <v>5</v>
      </c>
      <c r="CJ9308" s="174">
        <v>622.43820000000005</v>
      </c>
      <c r="CK9308" s="174">
        <v>622.43820000000005</v>
      </c>
      <c r="CU9308" s="174">
        <v>33450</v>
      </c>
      <c r="CV9308" s="174">
        <v>2483</v>
      </c>
      <c r="CW9308" s="174">
        <v>5</v>
      </c>
      <c r="CX9308" s="174">
        <v>622.43820000000005</v>
      </c>
    </row>
    <row r="9309" spans="84:102" x14ac:dyDescent="0.25">
      <c r="CF9309" s="3" t="s">
        <v>3073</v>
      </c>
      <c r="CG9309" s="174">
        <v>2248</v>
      </c>
      <c r="CH9309" s="174">
        <v>18240</v>
      </c>
      <c r="CI9309" s="174">
        <v>5</v>
      </c>
      <c r="CJ9309" s="174">
        <v>622.30089999999996</v>
      </c>
      <c r="CK9309" s="174">
        <v>622.30089999999996</v>
      </c>
      <c r="CU9309" s="174">
        <v>2248</v>
      </c>
      <c r="CV9309" s="174">
        <v>18240</v>
      </c>
      <c r="CW9309" s="174">
        <v>5</v>
      </c>
      <c r="CX9309" s="174">
        <v>622.30089999999996</v>
      </c>
    </row>
    <row r="9310" spans="84:102" x14ac:dyDescent="0.25">
      <c r="CF9310" s="3" t="s">
        <v>3073</v>
      </c>
      <c r="CG9310" s="174">
        <v>149037</v>
      </c>
      <c r="CH9310" s="174">
        <v>3102</v>
      </c>
      <c r="CI9310" s="174">
        <v>5</v>
      </c>
      <c r="CJ9310" s="174">
        <v>622.21910000000003</v>
      </c>
      <c r="CK9310" s="174">
        <v>622.21910000000003</v>
      </c>
      <c r="CU9310" s="174">
        <v>149037</v>
      </c>
      <c r="CV9310" s="174">
        <v>3102</v>
      </c>
      <c r="CW9310" s="174">
        <v>5</v>
      </c>
      <c r="CX9310" s="174">
        <v>622.21910000000003</v>
      </c>
    </row>
    <row r="9311" spans="84:102" x14ac:dyDescent="0.25">
      <c r="CF9311" s="3" t="s">
        <v>3073</v>
      </c>
      <c r="CG9311" s="174">
        <v>18908</v>
      </c>
      <c r="CH9311" s="174">
        <v>2231</v>
      </c>
      <c r="CI9311" s="174">
        <v>5</v>
      </c>
      <c r="CJ9311" s="174">
        <v>622.11090000000002</v>
      </c>
      <c r="CK9311" s="174">
        <v>622.11090000000002</v>
      </c>
      <c r="CU9311" s="174">
        <v>18908</v>
      </c>
      <c r="CV9311" s="174">
        <v>2231</v>
      </c>
      <c r="CW9311" s="174">
        <v>5</v>
      </c>
      <c r="CX9311" s="174">
        <v>622.11090000000002</v>
      </c>
    </row>
    <row r="9312" spans="84:102" x14ac:dyDescent="0.25">
      <c r="CF9312" s="3" t="s">
        <v>3073</v>
      </c>
      <c r="CG9312" s="174">
        <v>157013</v>
      </c>
      <c r="CH9312" s="174">
        <v>2965</v>
      </c>
      <c r="CI9312" s="174">
        <v>5</v>
      </c>
      <c r="CJ9312" s="174">
        <v>622.03830000000005</v>
      </c>
      <c r="CK9312" s="174">
        <v>622.03830000000005</v>
      </c>
      <c r="CU9312" s="174">
        <v>157013</v>
      </c>
      <c r="CV9312" s="174">
        <v>2965</v>
      </c>
      <c r="CW9312" s="174">
        <v>5</v>
      </c>
      <c r="CX9312" s="174">
        <v>622.03830000000005</v>
      </c>
    </row>
    <row r="9313" spans="84:102" x14ac:dyDescent="0.25">
      <c r="CF9313" s="3" t="s">
        <v>3073</v>
      </c>
      <c r="CG9313" s="174">
        <v>1388</v>
      </c>
      <c r="CH9313" s="174">
        <v>108748</v>
      </c>
      <c r="CI9313" s="174">
        <v>5</v>
      </c>
      <c r="CJ9313" s="174">
        <v>621.88980000000004</v>
      </c>
      <c r="CK9313" s="174">
        <v>621.88980000000004</v>
      </c>
      <c r="CU9313" s="174">
        <v>1388</v>
      </c>
      <c r="CV9313" s="174">
        <v>108748</v>
      </c>
      <c r="CW9313" s="174">
        <v>5</v>
      </c>
      <c r="CX9313" s="174">
        <v>621.88980000000004</v>
      </c>
    </row>
    <row r="9314" spans="84:102" x14ac:dyDescent="0.25">
      <c r="CF9314" s="3" t="s">
        <v>3073</v>
      </c>
      <c r="CG9314" s="174">
        <v>535</v>
      </c>
      <c r="CH9314" s="174">
        <v>86349</v>
      </c>
      <c r="CI9314" s="174">
        <v>5</v>
      </c>
      <c r="CJ9314" s="174">
        <v>621.88040000000001</v>
      </c>
      <c r="CK9314" s="174">
        <v>621.88040000000001</v>
      </c>
      <c r="CU9314" s="174">
        <v>535</v>
      </c>
      <c r="CV9314" s="174">
        <v>86349</v>
      </c>
      <c r="CW9314" s="174">
        <v>5</v>
      </c>
      <c r="CX9314" s="174">
        <v>621.88040000000001</v>
      </c>
    </row>
    <row r="9315" spans="84:102" x14ac:dyDescent="0.25">
      <c r="CF9315" s="3" t="s">
        <v>3073</v>
      </c>
      <c r="CG9315" s="174">
        <v>122</v>
      </c>
      <c r="CH9315" s="174">
        <v>67560</v>
      </c>
      <c r="CI9315" s="174">
        <v>5</v>
      </c>
      <c r="CJ9315" s="174">
        <v>621.77449999999999</v>
      </c>
      <c r="CK9315" s="174">
        <v>621.77449999999999</v>
      </c>
      <c r="CU9315" s="174">
        <v>122</v>
      </c>
      <c r="CV9315" s="174">
        <v>67560</v>
      </c>
      <c r="CW9315" s="174">
        <v>5</v>
      </c>
      <c r="CX9315" s="174">
        <v>621.77449999999999</v>
      </c>
    </row>
    <row r="9316" spans="84:102" x14ac:dyDescent="0.25">
      <c r="CF9316" s="3" t="s">
        <v>3073</v>
      </c>
      <c r="CG9316" s="174">
        <v>2757</v>
      </c>
      <c r="CH9316" s="174">
        <v>141211</v>
      </c>
      <c r="CI9316" s="174">
        <v>5</v>
      </c>
      <c r="CJ9316" s="174">
        <v>621.59500000000003</v>
      </c>
      <c r="CK9316" s="174">
        <v>621.59500000000003</v>
      </c>
      <c r="CU9316" s="174">
        <v>2757</v>
      </c>
      <c r="CV9316" s="174">
        <v>141211</v>
      </c>
      <c r="CW9316" s="174">
        <v>5</v>
      </c>
      <c r="CX9316" s="174">
        <v>621.59500000000003</v>
      </c>
    </row>
    <row r="9317" spans="84:102" x14ac:dyDescent="0.25">
      <c r="CF9317" s="3" t="s">
        <v>3073</v>
      </c>
      <c r="CG9317" s="174">
        <v>3062</v>
      </c>
      <c r="CH9317" s="174">
        <v>168228</v>
      </c>
      <c r="CI9317" s="174">
        <v>5</v>
      </c>
      <c r="CJ9317" s="174">
        <v>621.52440000000001</v>
      </c>
      <c r="CK9317" s="174">
        <v>621.52440000000001</v>
      </c>
      <c r="CU9317" s="174">
        <v>3062</v>
      </c>
      <c r="CV9317" s="174">
        <v>168228</v>
      </c>
      <c r="CW9317" s="174">
        <v>5</v>
      </c>
      <c r="CX9317" s="174">
        <v>621.52440000000001</v>
      </c>
    </row>
    <row r="9318" spans="84:102" x14ac:dyDescent="0.25">
      <c r="CF9318" s="3" t="s">
        <v>3073</v>
      </c>
      <c r="CG9318" s="174">
        <v>163829</v>
      </c>
      <c r="CH9318" s="174">
        <v>3022</v>
      </c>
      <c r="CI9318" s="174">
        <v>5</v>
      </c>
      <c r="CJ9318" s="174">
        <v>621.42380000000003</v>
      </c>
      <c r="CK9318" s="174">
        <v>621.42380000000003</v>
      </c>
      <c r="CU9318" s="174">
        <v>163829</v>
      </c>
      <c r="CV9318" s="174">
        <v>3022</v>
      </c>
      <c r="CW9318" s="174">
        <v>5</v>
      </c>
      <c r="CX9318" s="174">
        <v>621.42380000000003</v>
      </c>
    </row>
    <row r="9319" spans="84:102" x14ac:dyDescent="0.25">
      <c r="CF9319" s="3" t="s">
        <v>3073</v>
      </c>
      <c r="CG9319" s="174">
        <v>3666</v>
      </c>
      <c r="CH9319" s="174">
        <v>112134</v>
      </c>
      <c r="CI9319" s="174">
        <v>5</v>
      </c>
      <c r="CJ9319" s="174">
        <v>621.40110000000004</v>
      </c>
      <c r="CK9319" s="174">
        <v>621.40110000000004</v>
      </c>
      <c r="CU9319" s="174">
        <v>3666</v>
      </c>
      <c r="CV9319" s="174">
        <v>112134</v>
      </c>
      <c r="CW9319" s="174">
        <v>5</v>
      </c>
      <c r="CX9319" s="174">
        <v>621.40110000000004</v>
      </c>
    </row>
    <row r="9320" spans="84:102" x14ac:dyDescent="0.25">
      <c r="CF9320" s="3" t="s">
        <v>3073</v>
      </c>
      <c r="CG9320" s="174">
        <v>5154</v>
      </c>
      <c r="CH9320" s="174">
        <v>2094</v>
      </c>
      <c r="CI9320" s="174">
        <v>5</v>
      </c>
      <c r="CJ9320" s="174">
        <v>621.32619999999997</v>
      </c>
      <c r="CK9320" s="174">
        <v>621.32619999999997</v>
      </c>
      <c r="CU9320" s="174">
        <v>5154</v>
      </c>
      <c r="CV9320" s="174">
        <v>2094</v>
      </c>
      <c r="CW9320" s="174">
        <v>5</v>
      </c>
      <c r="CX9320" s="174">
        <v>621.32619999999997</v>
      </c>
    </row>
    <row r="9321" spans="84:102" x14ac:dyDescent="0.25">
      <c r="CF9321" s="3" t="s">
        <v>3073</v>
      </c>
      <c r="CG9321" s="174">
        <v>32798</v>
      </c>
      <c r="CH9321" s="174">
        <v>2460</v>
      </c>
      <c r="CI9321" s="174">
        <v>5</v>
      </c>
      <c r="CJ9321" s="174">
        <v>621.25419999999997</v>
      </c>
      <c r="CK9321" s="174">
        <v>621.25419999999997</v>
      </c>
      <c r="CU9321" s="174">
        <v>32798</v>
      </c>
      <c r="CV9321" s="174">
        <v>2460</v>
      </c>
      <c r="CW9321" s="174">
        <v>5</v>
      </c>
      <c r="CX9321" s="174">
        <v>621.25419999999997</v>
      </c>
    </row>
    <row r="9322" spans="84:102" x14ac:dyDescent="0.25">
      <c r="CF9322" s="3" t="s">
        <v>3073</v>
      </c>
      <c r="CG9322" s="174">
        <v>736</v>
      </c>
      <c r="CH9322" s="174">
        <v>97317</v>
      </c>
      <c r="CI9322" s="174">
        <v>5</v>
      </c>
      <c r="CJ9322" s="174">
        <v>621.10180000000003</v>
      </c>
      <c r="CK9322" s="174">
        <v>621.10180000000003</v>
      </c>
      <c r="CU9322" s="174">
        <v>736</v>
      </c>
      <c r="CV9322" s="174">
        <v>97317</v>
      </c>
      <c r="CW9322" s="174">
        <v>5</v>
      </c>
      <c r="CX9322" s="174">
        <v>621.10180000000003</v>
      </c>
    </row>
    <row r="9323" spans="84:102" x14ac:dyDescent="0.25">
      <c r="CF9323" s="3" t="s">
        <v>3073</v>
      </c>
      <c r="CG9323" s="174">
        <v>56392</v>
      </c>
      <c r="CH9323" s="174">
        <v>1788</v>
      </c>
      <c r="CI9323" s="174">
        <v>5</v>
      </c>
      <c r="CJ9323" s="174">
        <v>621.06330000000003</v>
      </c>
      <c r="CK9323" s="174">
        <v>621.06330000000003</v>
      </c>
      <c r="CU9323" s="174">
        <v>56392</v>
      </c>
      <c r="CV9323" s="174">
        <v>1788</v>
      </c>
      <c r="CW9323" s="174">
        <v>5</v>
      </c>
      <c r="CX9323" s="174">
        <v>621.06330000000003</v>
      </c>
    </row>
    <row r="9324" spans="84:102" x14ac:dyDescent="0.25">
      <c r="CF9324" s="3" t="s">
        <v>3073</v>
      </c>
      <c r="CG9324" s="174">
        <v>1736</v>
      </c>
      <c r="CH9324" s="174">
        <v>62485</v>
      </c>
      <c r="CI9324" s="174">
        <v>5</v>
      </c>
      <c r="CJ9324" s="174">
        <v>621.06309999999996</v>
      </c>
      <c r="CK9324" s="174">
        <v>621.06309999999996</v>
      </c>
      <c r="CU9324" s="174">
        <v>1736</v>
      </c>
      <c r="CV9324" s="174">
        <v>62485</v>
      </c>
      <c r="CW9324" s="174">
        <v>5</v>
      </c>
      <c r="CX9324" s="174">
        <v>621.06309999999996</v>
      </c>
    </row>
    <row r="9325" spans="84:102" x14ac:dyDescent="0.25">
      <c r="CF9325" s="3" t="s">
        <v>3073</v>
      </c>
      <c r="CG9325" s="174">
        <v>2667</v>
      </c>
      <c r="CH9325" s="174">
        <v>48096</v>
      </c>
      <c r="CI9325" s="174">
        <v>5</v>
      </c>
      <c r="CJ9325" s="174">
        <v>620.80399999999997</v>
      </c>
      <c r="CK9325" s="174">
        <v>620.80399999999997</v>
      </c>
      <c r="CU9325" s="174">
        <v>2667</v>
      </c>
      <c r="CV9325" s="174">
        <v>48096</v>
      </c>
      <c r="CW9325" s="174">
        <v>5</v>
      </c>
      <c r="CX9325" s="174">
        <v>620.80399999999997</v>
      </c>
    </row>
    <row r="9326" spans="84:102" x14ac:dyDescent="0.25">
      <c r="CF9326" s="3" t="s">
        <v>3073</v>
      </c>
      <c r="CG9326" s="174">
        <v>149420</v>
      </c>
      <c r="CH9326" s="174">
        <v>2869</v>
      </c>
      <c r="CI9326" s="174">
        <v>5</v>
      </c>
      <c r="CJ9326" s="174">
        <v>620.79499999999996</v>
      </c>
      <c r="CK9326" s="174">
        <v>620.79499999999996</v>
      </c>
      <c r="CU9326" s="174">
        <v>149420</v>
      </c>
      <c r="CV9326" s="174">
        <v>2869</v>
      </c>
      <c r="CW9326" s="174">
        <v>5</v>
      </c>
      <c r="CX9326" s="174">
        <v>620.79499999999996</v>
      </c>
    </row>
    <row r="9327" spans="84:102" x14ac:dyDescent="0.25">
      <c r="CF9327" s="3" t="s">
        <v>3073</v>
      </c>
      <c r="CG9327" s="174">
        <v>447</v>
      </c>
      <c r="CH9327" s="174">
        <v>83323</v>
      </c>
      <c r="CI9327" s="174">
        <v>5</v>
      </c>
      <c r="CJ9327" s="174">
        <v>620.77719999999999</v>
      </c>
      <c r="CK9327" s="174">
        <v>620.77719999999999</v>
      </c>
      <c r="CU9327" s="174">
        <v>447</v>
      </c>
      <c r="CV9327" s="174">
        <v>83323</v>
      </c>
      <c r="CW9327" s="174">
        <v>5</v>
      </c>
      <c r="CX9327" s="174">
        <v>620.77719999999999</v>
      </c>
    </row>
    <row r="9328" spans="84:102" x14ac:dyDescent="0.25">
      <c r="CF9328" s="3" t="s">
        <v>3073</v>
      </c>
      <c r="CG9328" s="174">
        <v>2642</v>
      </c>
      <c r="CH9328" s="174">
        <v>49241</v>
      </c>
      <c r="CI9328" s="174">
        <v>5</v>
      </c>
      <c r="CJ9328" s="174">
        <v>620.76790000000005</v>
      </c>
      <c r="CK9328" s="174">
        <v>620.76790000000005</v>
      </c>
      <c r="CU9328" s="174">
        <v>2642</v>
      </c>
      <c r="CV9328" s="174">
        <v>49241</v>
      </c>
      <c r="CW9328" s="174">
        <v>5</v>
      </c>
      <c r="CX9328" s="174">
        <v>620.76790000000005</v>
      </c>
    </row>
    <row r="9329" spans="84:102" x14ac:dyDescent="0.25">
      <c r="CF9329" s="3" t="s">
        <v>3073</v>
      </c>
      <c r="CG9329" s="174">
        <v>1079</v>
      </c>
      <c r="CH9329" s="174">
        <v>133401</v>
      </c>
      <c r="CI9329" s="174">
        <v>5</v>
      </c>
      <c r="CJ9329" s="174">
        <v>620.74829999999997</v>
      </c>
      <c r="CK9329" s="174">
        <v>620.74829999999997</v>
      </c>
      <c r="CU9329" s="174">
        <v>1079</v>
      </c>
      <c r="CV9329" s="174">
        <v>133401</v>
      </c>
      <c r="CW9329" s="174">
        <v>5</v>
      </c>
      <c r="CX9329" s="174">
        <v>620.74829999999997</v>
      </c>
    </row>
    <row r="9330" spans="84:102" x14ac:dyDescent="0.25">
      <c r="CF9330" s="3" t="s">
        <v>3073</v>
      </c>
      <c r="CG9330" s="174">
        <v>79924</v>
      </c>
      <c r="CH9330" s="174">
        <v>3550</v>
      </c>
      <c r="CI9330" s="174">
        <v>5</v>
      </c>
      <c r="CJ9330" s="174">
        <v>620.7079</v>
      </c>
      <c r="CK9330" s="174">
        <v>620.7079</v>
      </c>
      <c r="CU9330" s="174">
        <v>79924</v>
      </c>
      <c r="CV9330" s="174">
        <v>3550</v>
      </c>
      <c r="CW9330" s="174">
        <v>5</v>
      </c>
      <c r="CX9330" s="174">
        <v>620.7079</v>
      </c>
    </row>
    <row r="9331" spans="84:102" x14ac:dyDescent="0.25">
      <c r="CF9331" s="3" t="s">
        <v>3073</v>
      </c>
      <c r="CG9331" s="174">
        <v>182324</v>
      </c>
      <c r="CH9331" s="174">
        <v>3462</v>
      </c>
      <c r="CI9331" s="174">
        <v>5</v>
      </c>
      <c r="CJ9331" s="174">
        <v>620.20860000000005</v>
      </c>
      <c r="CK9331" s="174">
        <v>620.20860000000005</v>
      </c>
      <c r="CU9331" s="174">
        <v>182324</v>
      </c>
      <c r="CV9331" s="174">
        <v>3462</v>
      </c>
      <c r="CW9331" s="174">
        <v>5</v>
      </c>
      <c r="CX9331" s="174">
        <v>620.20860000000005</v>
      </c>
    </row>
    <row r="9332" spans="84:102" x14ac:dyDescent="0.25">
      <c r="CF9332" s="3" t="s">
        <v>3073</v>
      </c>
      <c r="CG9332" s="174">
        <v>2293</v>
      </c>
      <c r="CH9332" s="174">
        <v>22012</v>
      </c>
      <c r="CI9332" s="174">
        <v>5</v>
      </c>
      <c r="CJ9332" s="174">
        <v>619.77890000000002</v>
      </c>
      <c r="CK9332" s="174">
        <v>619.77890000000002</v>
      </c>
      <c r="CU9332" s="174">
        <v>2293</v>
      </c>
      <c r="CV9332" s="174">
        <v>22012</v>
      </c>
      <c r="CW9332" s="174">
        <v>5</v>
      </c>
      <c r="CX9332" s="174">
        <v>619.77890000000002</v>
      </c>
    </row>
    <row r="9333" spans="84:102" x14ac:dyDescent="0.25">
      <c r="CF9333" s="3" t="s">
        <v>3073</v>
      </c>
      <c r="CG9333" s="174">
        <v>3265</v>
      </c>
      <c r="CH9333" s="174">
        <v>163987</v>
      </c>
      <c r="CI9333" s="174">
        <v>5</v>
      </c>
      <c r="CJ9333" s="174">
        <v>619.74850000000004</v>
      </c>
      <c r="CK9333" s="174">
        <v>619.74850000000004</v>
      </c>
      <c r="CU9333" s="174">
        <v>3265</v>
      </c>
      <c r="CV9333" s="174">
        <v>163987</v>
      </c>
      <c r="CW9333" s="174">
        <v>5</v>
      </c>
      <c r="CX9333" s="174">
        <v>619.74850000000004</v>
      </c>
    </row>
    <row r="9334" spans="84:102" x14ac:dyDescent="0.25">
      <c r="CF9334" s="3" t="s">
        <v>3073</v>
      </c>
      <c r="CG9334" s="174">
        <v>598</v>
      </c>
      <c r="CH9334" s="174">
        <v>85884</v>
      </c>
      <c r="CI9334" s="174">
        <v>5</v>
      </c>
      <c r="CJ9334" s="174">
        <v>619.7405</v>
      </c>
      <c r="CK9334" s="174">
        <v>619.7405</v>
      </c>
      <c r="CU9334" s="174">
        <v>598</v>
      </c>
      <c r="CV9334" s="174">
        <v>85884</v>
      </c>
      <c r="CW9334" s="174">
        <v>5</v>
      </c>
      <c r="CX9334" s="174">
        <v>619.7405</v>
      </c>
    </row>
    <row r="9335" spans="84:102" x14ac:dyDescent="0.25">
      <c r="CF9335" s="3" t="s">
        <v>3073</v>
      </c>
      <c r="CG9335" s="174">
        <v>164242</v>
      </c>
      <c r="CH9335" s="174">
        <v>3035</v>
      </c>
      <c r="CI9335" s="174">
        <v>5</v>
      </c>
      <c r="CJ9335" s="174">
        <v>619.7269</v>
      </c>
      <c r="CK9335" s="174">
        <v>619.7269</v>
      </c>
      <c r="CU9335" s="174">
        <v>164242</v>
      </c>
      <c r="CV9335" s="174">
        <v>3035</v>
      </c>
      <c r="CW9335" s="174">
        <v>5</v>
      </c>
      <c r="CX9335" s="174">
        <v>619.7269</v>
      </c>
    </row>
    <row r="9336" spans="84:102" x14ac:dyDescent="0.25">
      <c r="CF9336" s="3" t="s">
        <v>3073</v>
      </c>
      <c r="CG9336" s="174">
        <v>5930</v>
      </c>
      <c r="CH9336" s="174">
        <v>2100</v>
      </c>
      <c r="CI9336" s="174">
        <v>5</v>
      </c>
      <c r="CJ9336" s="174">
        <v>619.59979999999996</v>
      </c>
      <c r="CK9336" s="174">
        <v>619.59979999999996</v>
      </c>
      <c r="CU9336" s="174">
        <v>5930</v>
      </c>
      <c r="CV9336" s="174">
        <v>2100</v>
      </c>
      <c r="CW9336" s="174">
        <v>5</v>
      </c>
      <c r="CX9336" s="174">
        <v>619.59979999999996</v>
      </c>
    </row>
    <row r="9337" spans="84:102" x14ac:dyDescent="0.25">
      <c r="CF9337" s="3" t="s">
        <v>3073</v>
      </c>
      <c r="CG9337" s="174">
        <v>69158</v>
      </c>
      <c r="CH9337" s="174">
        <v>1686</v>
      </c>
      <c r="CI9337" s="174">
        <v>5</v>
      </c>
      <c r="CJ9337" s="174">
        <v>619.48429999999996</v>
      </c>
      <c r="CK9337" s="174">
        <v>619.48429999999996</v>
      </c>
      <c r="CU9337" s="174">
        <v>69158</v>
      </c>
      <c r="CV9337" s="174">
        <v>1686</v>
      </c>
      <c r="CW9337" s="174">
        <v>5</v>
      </c>
      <c r="CX9337" s="174">
        <v>619.48429999999996</v>
      </c>
    </row>
    <row r="9338" spans="84:102" x14ac:dyDescent="0.25">
      <c r="CF9338" s="3" t="s">
        <v>3073</v>
      </c>
      <c r="CG9338" s="174">
        <v>92066</v>
      </c>
      <c r="CH9338" s="174">
        <v>668</v>
      </c>
      <c r="CI9338" s="174">
        <v>5</v>
      </c>
      <c r="CJ9338" s="174">
        <v>619.42409999999995</v>
      </c>
      <c r="CK9338" s="174">
        <v>619.42409999999995</v>
      </c>
      <c r="CU9338" s="174">
        <v>92066</v>
      </c>
      <c r="CV9338" s="174">
        <v>668</v>
      </c>
      <c r="CW9338" s="174">
        <v>5</v>
      </c>
      <c r="CX9338" s="174">
        <v>619.42409999999995</v>
      </c>
    </row>
    <row r="9339" spans="84:102" x14ac:dyDescent="0.25">
      <c r="CF9339" s="3" t="s">
        <v>3073</v>
      </c>
      <c r="CG9339" s="174">
        <v>87333</v>
      </c>
      <c r="CH9339" s="174">
        <v>611</v>
      </c>
      <c r="CI9339" s="174">
        <v>5</v>
      </c>
      <c r="CJ9339" s="174">
        <v>619.34460000000001</v>
      </c>
      <c r="CK9339" s="174">
        <v>619.34460000000001</v>
      </c>
      <c r="CU9339" s="174">
        <v>87333</v>
      </c>
      <c r="CV9339" s="174">
        <v>611</v>
      </c>
      <c r="CW9339" s="174">
        <v>5</v>
      </c>
      <c r="CX9339" s="174">
        <v>619.34460000000001</v>
      </c>
    </row>
    <row r="9340" spans="84:102" x14ac:dyDescent="0.25">
      <c r="CF9340" s="3" t="s">
        <v>3073</v>
      </c>
      <c r="CG9340" s="174">
        <v>69443</v>
      </c>
      <c r="CH9340" s="174">
        <v>224</v>
      </c>
      <c r="CI9340" s="174">
        <v>5</v>
      </c>
      <c r="CJ9340" s="174">
        <v>619.25080000000003</v>
      </c>
      <c r="CK9340" s="174">
        <v>619.25080000000003</v>
      </c>
      <c r="CU9340" s="174">
        <v>69443</v>
      </c>
      <c r="CV9340" s="174">
        <v>224</v>
      </c>
      <c r="CW9340" s="174">
        <v>5</v>
      </c>
      <c r="CX9340" s="174">
        <v>619.25080000000003</v>
      </c>
    </row>
    <row r="9341" spans="84:102" x14ac:dyDescent="0.25">
      <c r="CF9341" s="3" t="s">
        <v>3073</v>
      </c>
      <c r="CG9341" s="174">
        <v>204</v>
      </c>
      <c r="CH9341" s="174">
        <v>69886</v>
      </c>
      <c r="CI9341" s="174">
        <v>5</v>
      </c>
      <c r="CJ9341" s="174">
        <v>619.24180000000001</v>
      </c>
      <c r="CK9341" s="174">
        <v>619.24180000000001</v>
      </c>
      <c r="CU9341" s="174">
        <v>204</v>
      </c>
      <c r="CV9341" s="174">
        <v>69886</v>
      </c>
      <c r="CW9341" s="174">
        <v>5</v>
      </c>
      <c r="CX9341" s="174">
        <v>619.24180000000001</v>
      </c>
    </row>
    <row r="9342" spans="84:102" x14ac:dyDescent="0.25">
      <c r="CF9342" s="3" t="s">
        <v>3073</v>
      </c>
      <c r="CG9342" s="174">
        <v>185521</v>
      </c>
      <c r="CH9342" s="174">
        <v>3208</v>
      </c>
      <c r="CI9342" s="174">
        <v>5</v>
      </c>
      <c r="CJ9342" s="174">
        <v>619.17240000000004</v>
      </c>
      <c r="CK9342" s="174">
        <v>619.17240000000004</v>
      </c>
      <c r="CU9342" s="174">
        <v>185521</v>
      </c>
      <c r="CV9342" s="174">
        <v>3208</v>
      </c>
      <c r="CW9342" s="174">
        <v>5</v>
      </c>
      <c r="CX9342" s="174">
        <v>619.17240000000004</v>
      </c>
    </row>
    <row r="9343" spans="84:102" x14ac:dyDescent="0.25">
      <c r="CF9343" s="3" t="s">
        <v>3073</v>
      </c>
      <c r="CG9343" s="174">
        <v>2810</v>
      </c>
      <c r="CH9343" s="174">
        <v>148058</v>
      </c>
      <c r="CI9343" s="174">
        <v>5</v>
      </c>
      <c r="CJ9343" s="174">
        <v>618.97109999999998</v>
      </c>
      <c r="CK9343" s="174">
        <v>618.97109999999998</v>
      </c>
      <c r="CU9343" s="174">
        <v>2810</v>
      </c>
      <c r="CV9343" s="174">
        <v>148058</v>
      </c>
      <c r="CW9343" s="174">
        <v>5</v>
      </c>
      <c r="CX9343" s="174">
        <v>618.97109999999998</v>
      </c>
    </row>
    <row r="9344" spans="84:102" x14ac:dyDescent="0.25">
      <c r="CF9344" s="3" t="s">
        <v>3073</v>
      </c>
      <c r="CG9344" s="174">
        <v>2711</v>
      </c>
      <c r="CH9344" s="174">
        <v>134420</v>
      </c>
      <c r="CI9344" s="174">
        <v>5</v>
      </c>
      <c r="CJ9344" s="174">
        <v>618.87</v>
      </c>
      <c r="CK9344" s="174">
        <v>618.87</v>
      </c>
      <c r="CU9344" s="174">
        <v>2711</v>
      </c>
      <c r="CV9344" s="174">
        <v>134420</v>
      </c>
      <c r="CW9344" s="174">
        <v>5</v>
      </c>
      <c r="CX9344" s="174">
        <v>618.87</v>
      </c>
    </row>
    <row r="9345" spans="84:102" x14ac:dyDescent="0.25">
      <c r="CF9345" s="3" t="s">
        <v>3073</v>
      </c>
      <c r="CG9345" s="174">
        <v>2495</v>
      </c>
      <c r="CH9345" s="174">
        <v>34281</v>
      </c>
      <c r="CI9345" s="174">
        <v>5</v>
      </c>
      <c r="CJ9345" s="174">
        <v>618.85220000000004</v>
      </c>
      <c r="CK9345" s="174">
        <v>618.85220000000004</v>
      </c>
      <c r="CU9345" s="174">
        <v>2495</v>
      </c>
      <c r="CV9345" s="174">
        <v>34281</v>
      </c>
      <c r="CW9345" s="174">
        <v>5</v>
      </c>
      <c r="CX9345" s="174">
        <v>618.85220000000004</v>
      </c>
    </row>
    <row r="9346" spans="84:102" x14ac:dyDescent="0.25">
      <c r="CF9346" s="3" t="s">
        <v>3073</v>
      </c>
      <c r="CG9346" s="174">
        <v>2282</v>
      </c>
      <c r="CH9346" s="174">
        <v>21809</v>
      </c>
      <c r="CI9346" s="174">
        <v>5</v>
      </c>
      <c r="CJ9346" s="174">
        <v>618.82839999999999</v>
      </c>
      <c r="CK9346" s="174">
        <v>618.82839999999999</v>
      </c>
      <c r="CU9346" s="174">
        <v>2282</v>
      </c>
      <c r="CV9346" s="174">
        <v>21809</v>
      </c>
      <c r="CW9346" s="174">
        <v>5</v>
      </c>
      <c r="CX9346" s="174">
        <v>618.82839999999999</v>
      </c>
    </row>
    <row r="9347" spans="84:102" x14ac:dyDescent="0.25">
      <c r="CF9347" s="3" t="s">
        <v>3073</v>
      </c>
      <c r="CG9347" s="174">
        <v>85402</v>
      </c>
      <c r="CH9347" s="174">
        <v>579</v>
      </c>
      <c r="CI9347" s="174">
        <v>5</v>
      </c>
      <c r="CJ9347" s="174">
        <v>618.56089999999995</v>
      </c>
      <c r="CK9347" s="174">
        <v>618.56089999999995</v>
      </c>
      <c r="CU9347" s="174">
        <v>85402</v>
      </c>
      <c r="CV9347" s="174">
        <v>579</v>
      </c>
      <c r="CW9347" s="174">
        <v>5</v>
      </c>
      <c r="CX9347" s="174">
        <v>618.56089999999995</v>
      </c>
    </row>
    <row r="9348" spans="84:102" x14ac:dyDescent="0.25">
      <c r="CF9348" s="3" t="s">
        <v>3073</v>
      </c>
      <c r="CG9348" s="174">
        <v>50986</v>
      </c>
      <c r="CH9348" s="174">
        <v>1835</v>
      </c>
      <c r="CI9348" s="174">
        <v>5</v>
      </c>
      <c r="CJ9348" s="174">
        <v>618.34680000000003</v>
      </c>
      <c r="CK9348" s="174">
        <v>618.34680000000003</v>
      </c>
      <c r="CU9348" s="174">
        <v>50986</v>
      </c>
      <c r="CV9348" s="174">
        <v>1835</v>
      </c>
      <c r="CW9348" s="174">
        <v>5</v>
      </c>
      <c r="CX9348" s="174">
        <v>618.34680000000003</v>
      </c>
    </row>
    <row r="9349" spans="84:102" x14ac:dyDescent="0.25">
      <c r="CF9349" s="3" t="s">
        <v>3073</v>
      </c>
      <c r="CG9349" s="174">
        <v>150343</v>
      </c>
      <c r="CH9349" s="174">
        <v>2825</v>
      </c>
      <c r="CI9349" s="174">
        <v>5</v>
      </c>
      <c r="CJ9349" s="174">
        <v>618.10509999999999</v>
      </c>
      <c r="CK9349" s="174">
        <v>618.10509999999999</v>
      </c>
      <c r="CU9349" s="174">
        <v>150343</v>
      </c>
      <c r="CV9349" s="174">
        <v>2825</v>
      </c>
      <c r="CW9349" s="174">
        <v>5</v>
      </c>
      <c r="CX9349" s="174">
        <v>618.10509999999999</v>
      </c>
    </row>
    <row r="9350" spans="84:102" x14ac:dyDescent="0.25">
      <c r="CF9350" s="3" t="s">
        <v>3073</v>
      </c>
      <c r="CG9350" s="174">
        <v>176258</v>
      </c>
      <c r="CH9350" s="174">
        <v>3077</v>
      </c>
      <c r="CI9350" s="174">
        <v>5</v>
      </c>
      <c r="CJ9350" s="174">
        <v>618.01120000000003</v>
      </c>
      <c r="CK9350" s="174">
        <v>618.01120000000003</v>
      </c>
      <c r="CU9350" s="174">
        <v>176258</v>
      </c>
      <c r="CV9350" s="174">
        <v>3077</v>
      </c>
      <c r="CW9350" s="174">
        <v>5</v>
      </c>
      <c r="CX9350" s="174">
        <v>618.01120000000003</v>
      </c>
    </row>
    <row r="9351" spans="84:102" x14ac:dyDescent="0.25">
      <c r="CF9351" s="3" t="s">
        <v>3073</v>
      </c>
      <c r="CG9351" s="174">
        <v>762</v>
      </c>
      <c r="CH9351" s="174">
        <v>99140</v>
      </c>
      <c r="CI9351" s="174">
        <v>5</v>
      </c>
      <c r="CJ9351" s="174">
        <v>617.93719999999996</v>
      </c>
      <c r="CK9351" s="174">
        <v>617.93719999999996</v>
      </c>
      <c r="CU9351" s="174">
        <v>762</v>
      </c>
      <c r="CV9351" s="174">
        <v>99140</v>
      </c>
      <c r="CW9351" s="174">
        <v>5</v>
      </c>
      <c r="CX9351" s="174">
        <v>617.93719999999996</v>
      </c>
    </row>
    <row r="9352" spans="84:102" x14ac:dyDescent="0.25">
      <c r="CF9352" s="3" t="s">
        <v>3073</v>
      </c>
      <c r="CG9352" s="174">
        <v>174258</v>
      </c>
      <c r="CH9352" s="174">
        <v>3405</v>
      </c>
      <c r="CI9352" s="174">
        <v>5</v>
      </c>
      <c r="CJ9352" s="174">
        <v>617.75070000000005</v>
      </c>
      <c r="CK9352" s="174">
        <v>617.75070000000005</v>
      </c>
      <c r="CU9352" s="174">
        <v>174258</v>
      </c>
      <c r="CV9352" s="174">
        <v>3405</v>
      </c>
      <c r="CW9352" s="174">
        <v>5</v>
      </c>
      <c r="CX9352" s="174">
        <v>617.75070000000005</v>
      </c>
    </row>
    <row r="9353" spans="84:102" x14ac:dyDescent="0.25">
      <c r="CF9353" s="3" t="s">
        <v>3073</v>
      </c>
      <c r="CG9353" s="174">
        <v>173</v>
      </c>
      <c r="CH9353" s="174">
        <v>69073</v>
      </c>
      <c r="CI9353" s="174">
        <v>5</v>
      </c>
      <c r="CJ9353" s="174">
        <v>617.72379999999998</v>
      </c>
      <c r="CK9353" s="174">
        <v>617.72379999999998</v>
      </c>
      <c r="CU9353" s="174">
        <v>173</v>
      </c>
      <c r="CV9353" s="174">
        <v>69073</v>
      </c>
      <c r="CW9353" s="174">
        <v>5</v>
      </c>
      <c r="CX9353" s="174">
        <v>617.72379999999998</v>
      </c>
    </row>
    <row r="9354" spans="84:102" x14ac:dyDescent="0.25">
      <c r="CF9354" s="3" t="s">
        <v>3073</v>
      </c>
      <c r="CG9354" s="174">
        <v>109219</v>
      </c>
      <c r="CH9354" s="174">
        <v>1392</v>
      </c>
      <c r="CI9354" s="174">
        <v>5</v>
      </c>
      <c r="CJ9354" s="174">
        <v>617.65219999999999</v>
      </c>
      <c r="CK9354" s="174">
        <v>617.65219999999999</v>
      </c>
      <c r="CU9354" s="174">
        <v>109219</v>
      </c>
      <c r="CV9354" s="174">
        <v>1392</v>
      </c>
      <c r="CW9354" s="174">
        <v>5</v>
      </c>
      <c r="CX9354" s="174">
        <v>617.65219999999999</v>
      </c>
    </row>
    <row r="9355" spans="84:102" x14ac:dyDescent="0.25">
      <c r="CF9355" s="3" t="s">
        <v>3073</v>
      </c>
      <c r="CG9355" s="174">
        <v>83248</v>
      </c>
      <c r="CH9355" s="174">
        <v>547</v>
      </c>
      <c r="CI9355" s="174">
        <v>5</v>
      </c>
      <c r="CJ9355" s="174">
        <v>617.45249999999999</v>
      </c>
      <c r="CK9355" s="174">
        <v>617.45249999999999</v>
      </c>
      <c r="CU9355" s="174">
        <v>83248</v>
      </c>
      <c r="CV9355" s="174">
        <v>547</v>
      </c>
      <c r="CW9355" s="174">
        <v>5</v>
      </c>
      <c r="CX9355" s="174">
        <v>617.45249999999999</v>
      </c>
    </row>
    <row r="9356" spans="84:102" x14ac:dyDescent="0.25">
      <c r="CF9356" s="3" t="s">
        <v>3073</v>
      </c>
      <c r="CG9356" s="174">
        <v>69282</v>
      </c>
      <c r="CH9356" s="174">
        <v>247</v>
      </c>
      <c r="CI9356" s="174">
        <v>5</v>
      </c>
      <c r="CJ9356" s="174">
        <v>617.31370000000004</v>
      </c>
      <c r="CK9356" s="174">
        <v>617.31370000000004</v>
      </c>
      <c r="CU9356" s="174">
        <v>69282</v>
      </c>
      <c r="CV9356" s="174">
        <v>247</v>
      </c>
      <c r="CW9356" s="174">
        <v>5</v>
      </c>
      <c r="CX9356" s="174">
        <v>617.31370000000004</v>
      </c>
    </row>
    <row r="9357" spans="84:102" x14ac:dyDescent="0.25">
      <c r="CF9357" s="3" t="s">
        <v>3073</v>
      </c>
      <c r="CG9357" s="174">
        <v>2229</v>
      </c>
      <c r="CH9357" s="174">
        <v>19961</v>
      </c>
      <c r="CI9357" s="174">
        <v>5</v>
      </c>
      <c r="CJ9357" s="174">
        <v>617.07809999999995</v>
      </c>
      <c r="CK9357" s="174">
        <v>617.07809999999995</v>
      </c>
      <c r="CU9357" s="174">
        <v>2229</v>
      </c>
      <c r="CV9357" s="174">
        <v>19961</v>
      </c>
      <c r="CW9357" s="174">
        <v>5</v>
      </c>
      <c r="CX9357" s="174">
        <v>617.07809999999995</v>
      </c>
    </row>
    <row r="9358" spans="84:102" x14ac:dyDescent="0.25">
      <c r="CF9358" s="3" t="s">
        <v>3073</v>
      </c>
      <c r="CG9358" s="174">
        <v>2294</v>
      </c>
      <c r="CH9358" s="174">
        <v>22359</v>
      </c>
      <c r="CI9358" s="174">
        <v>5</v>
      </c>
      <c r="CJ9358" s="174">
        <v>617.05129999999997</v>
      </c>
      <c r="CK9358" s="174">
        <v>617.05129999999997</v>
      </c>
      <c r="CU9358" s="174">
        <v>2294</v>
      </c>
      <c r="CV9358" s="174">
        <v>22359</v>
      </c>
      <c r="CW9358" s="174">
        <v>5</v>
      </c>
      <c r="CX9358" s="174">
        <v>617.05129999999997</v>
      </c>
    </row>
    <row r="9359" spans="84:102" x14ac:dyDescent="0.25">
      <c r="CF9359" s="3" t="s">
        <v>3073</v>
      </c>
      <c r="CG9359" s="174">
        <v>34400</v>
      </c>
      <c r="CH9359" s="174">
        <v>2485</v>
      </c>
      <c r="CI9359" s="174">
        <v>5</v>
      </c>
      <c r="CJ9359" s="174">
        <v>616.99440000000004</v>
      </c>
      <c r="CK9359" s="174">
        <v>616.99440000000004</v>
      </c>
      <c r="CU9359" s="174">
        <v>34400</v>
      </c>
      <c r="CV9359" s="174">
        <v>2485</v>
      </c>
      <c r="CW9359" s="174">
        <v>5</v>
      </c>
      <c r="CX9359" s="174">
        <v>616.99440000000004</v>
      </c>
    </row>
    <row r="9360" spans="84:102" x14ac:dyDescent="0.25">
      <c r="CF9360" s="3" t="s">
        <v>3073</v>
      </c>
      <c r="CG9360" s="174">
        <v>2148</v>
      </c>
      <c r="CH9360" s="174">
        <v>12545</v>
      </c>
      <c r="CI9360" s="174">
        <v>5</v>
      </c>
      <c r="CJ9360" s="174">
        <v>616.80330000000004</v>
      </c>
      <c r="CK9360" s="174">
        <v>616.80330000000004</v>
      </c>
      <c r="CU9360" s="174">
        <v>2148</v>
      </c>
      <c r="CV9360" s="174">
        <v>12545</v>
      </c>
      <c r="CW9360" s="174">
        <v>5</v>
      </c>
      <c r="CX9360" s="174">
        <v>616.80330000000004</v>
      </c>
    </row>
    <row r="9361" spans="84:102" x14ac:dyDescent="0.25">
      <c r="CF9361" s="3" t="s">
        <v>3073</v>
      </c>
      <c r="CG9361" s="174">
        <v>364</v>
      </c>
      <c r="CH9361" s="174">
        <v>76624</v>
      </c>
      <c r="CI9361" s="174">
        <v>5</v>
      </c>
      <c r="CJ9361" s="174">
        <v>616.78639999999996</v>
      </c>
      <c r="CK9361" s="174">
        <v>616.78639999999996</v>
      </c>
      <c r="CU9361" s="174">
        <v>364</v>
      </c>
      <c r="CV9361" s="174">
        <v>76624</v>
      </c>
      <c r="CW9361" s="174">
        <v>5</v>
      </c>
      <c r="CX9361" s="174">
        <v>616.78639999999996</v>
      </c>
    </row>
    <row r="9362" spans="84:102" x14ac:dyDescent="0.25">
      <c r="CF9362" s="3" t="s">
        <v>3073</v>
      </c>
      <c r="CG9362" s="174">
        <v>1401</v>
      </c>
      <c r="CH9362" s="174">
        <v>110021</v>
      </c>
      <c r="CI9362" s="174">
        <v>5</v>
      </c>
      <c r="CJ9362" s="174">
        <v>616.70619999999997</v>
      </c>
      <c r="CK9362" s="174">
        <v>616.70619999999997</v>
      </c>
      <c r="CU9362" s="174">
        <v>1401</v>
      </c>
      <c r="CV9362" s="174">
        <v>110021</v>
      </c>
      <c r="CW9362" s="174">
        <v>5</v>
      </c>
      <c r="CX9362" s="174">
        <v>616.70619999999997</v>
      </c>
    </row>
    <row r="9363" spans="84:102" x14ac:dyDescent="0.25">
      <c r="CF9363" s="3" t="s">
        <v>3073</v>
      </c>
      <c r="CG9363" s="174">
        <v>91904</v>
      </c>
      <c r="CH9363" s="174">
        <v>659</v>
      </c>
      <c r="CI9363" s="174">
        <v>5</v>
      </c>
      <c r="CJ9363" s="174">
        <v>616.54880000000003</v>
      </c>
      <c r="CK9363" s="174">
        <v>616.54880000000003</v>
      </c>
      <c r="CU9363" s="174">
        <v>91904</v>
      </c>
      <c r="CV9363" s="174">
        <v>659</v>
      </c>
      <c r="CW9363" s="174">
        <v>5</v>
      </c>
      <c r="CX9363" s="174">
        <v>616.54880000000003</v>
      </c>
    </row>
    <row r="9364" spans="84:102" x14ac:dyDescent="0.25">
      <c r="CF9364" s="3" t="s">
        <v>3073</v>
      </c>
      <c r="CG9364" s="174">
        <v>37021</v>
      </c>
      <c r="CH9364" s="174">
        <v>2512</v>
      </c>
      <c r="CI9364" s="174">
        <v>5</v>
      </c>
      <c r="CJ9364" s="174">
        <v>616.49040000000002</v>
      </c>
      <c r="CK9364" s="174">
        <v>616.49040000000002</v>
      </c>
      <c r="CU9364" s="174">
        <v>37021</v>
      </c>
      <c r="CV9364" s="174">
        <v>2512</v>
      </c>
      <c r="CW9364" s="174">
        <v>5</v>
      </c>
      <c r="CX9364" s="174">
        <v>616.49040000000002</v>
      </c>
    </row>
    <row r="9365" spans="84:102" x14ac:dyDescent="0.25">
      <c r="CF9365" s="3" t="s">
        <v>3073</v>
      </c>
      <c r="CG9365" s="174">
        <v>79631</v>
      </c>
      <c r="CH9365" s="174">
        <v>396</v>
      </c>
      <c r="CI9365" s="174">
        <v>5</v>
      </c>
      <c r="CJ9365" s="174">
        <v>616.36289999999997</v>
      </c>
      <c r="CK9365" s="174">
        <v>616.36289999999997</v>
      </c>
      <c r="CU9365" s="174">
        <v>79631</v>
      </c>
      <c r="CV9365" s="174">
        <v>396</v>
      </c>
      <c r="CW9365" s="174">
        <v>5</v>
      </c>
      <c r="CX9365" s="174">
        <v>616.36289999999997</v>
      </c>
    </row>
    <row r="9366" spans="84:102" x14ac:dyDescent="0.25">
      <c r="CF9366" s="3" t="s">
        <v>3073</v>
      </c>
      <c r="CG9366" s="174">
        <v>1960</v>
      </c>
      <c r="CH9366" s="174">
        <v>84676</v>
      </c>
      <c r="CI9366" s="174">
        <v>5</v>
      </c>
      <c r="CJ9366" s="174">
        <v>616.15009999999995</v>
      </c>
      <c r="CK9366" s="174">
        <v>616.15009999999995</v>
      </c>
      <c r="CU9366" s="174">
        <v>1960</v>
      </c>
      <c r="CV9366" s="174">
        <v>84676</v>
      </c>
      <c r="CW9366" s="174">
        <v>5</v>
      </c>
      <c r="CX9366" s="174">
        <v>616.15009999999995</v>
      </c>
    </row>
    <row r="9367" spans="84:102" x14ac:dyDescent="0.25">
      <c r="CF9367" s="3" t="s">
        <v>3073</v>
      </c>
      <c r="CG9367" s="174">
        <v>64776</v>
      </c>
      <c r="CH9367" s="174">
        <v>85</v>
      </c>
      <c r="CI9367" s="174">
        <v>5</v>
      </c>
      <c r="CJ9367" s="174">
        <v>615.93899999999996</v>
      </c>
      <c r="CK9367" s="174">
        <v>615.93899999999996</v>
      </c>
      <c r="CU9367" s="174">
        <v>64776</v>
      </c>
      <c r="CV9367" s="174">
        <v>85</v>
      </c>
      <c r="CW9367" s="174">
        <v>5</v>
      </c>
      <c r="CX9367" s="174">
        <v>615.93899999999996</v>
      </c>
    </row>
    <row r="9368" spans="84:102" x14ac:dyDescent="0.25">
      <c r="CF9368" s="3" t="s">
        <v>3073</v>
      </c>
      <c r="CG9368" s="174">
        <v>110235</v>
      </c>
      <c r="CH9368" s="174">
        <v>916</v>
      </c>
      <c r="CI9368" s="174">
        <v>5</v>
      </c>
      <c r="CJ9368" s="174">
        <v>615.92909999999995</v>
      </c>
      <c r="CK9368" s="174">
        <v>615.92909999999995</v>
      </c>
      <c r="CU9368" s="174">
        <v>110235</v>
      </c>
      <c r="CV9368" s="174">
        <v>916</v>
      </c>
      <c r="CW9368" s="174">
        <v>5</v>
      </c>
      <c r="CX9368" s="174">
        <v>615.92909999999995</v>
      </c>
    </row>
    <row r="9369" spans="84:102" x14ac:dyDescent="0.25">
      <c r="CF9369" s="3" t="s">
        <v>3073</v>
      </c>
      <c r="CG9369" s="174">
        <v>1068</v>
      </c>
      <c r="CH9369" s="174">
        <v>128720</v>
      </c>
      <c r="CI9369" s="174">
        <v>5</v>
      </c>
      <c r="CJ9369" s="174">
        <v>615.27369999999996</v>
      </c>
      <c r="CK9369" s="174">
        <v>615.27369999999996</v>
      </c>
      <c r="CU9369" s="174">
        <v>1068</v>
      </c>
      <c r="CV9369" s="174">
        <v>128720</v>
      </c>
      <c r="CW9369" s="174">
        <v>5</v>
      </c>
      <c r="CX9369" s="174">
        <v>615.27369999999996</v>
      </c>
    </row>
    <row r="9370" spans="84:102" x14ac:dyDescent="0.25">
      <c r="CF9370" s="3" t="s">
        <v>3073</v>
      </c>
      <c r="CG9370" s="174">
        <v>29</v>
      </c>
      <c r="CH9370" s="174">
        <v>60994</v>
      </c>
      <c r="CI9370" s="174">
        <v>5</v>
      </c>
      <c r="CJ9370" s="174">
        <v>615.226</v>
      </c>
      <c r="CK9370" s="174">
        <v>615.226</v>
      </c>
      <c r="CU9370" s="174">
        <v>29</v>
      </c>
      <c r="CV9370" s="174">
        <v>60994</v>
      </c>
      <c r="CW9370" s="174">
        <v>5</v>
      </c>
      <c r="CX9370" s="174">
        <v>615.226</v>
      </c>
    </row>
    <row r="9371" spans="84:102" x14ac:dyDescent="0.25">
      <c r="CF9371" s="3" t="s">
        <v>3073</v>
      </c>
      <c r="CG9371" s="174">
        <v>2673</v>
      </c>
      <c r="CH9371" s="174">
        <v>127284</v>
      </c>
      <c r="CI9371" s="174">
        <v>5</v>
      </c>
      <c r="CJ9371" s="174">
        <v>615.05600000000004</v>
      </c>
      <c r="CK9371" s="174">
        <v>615.05600000000004</v>
      </c>
      <c r="CU9371" s="174">
        <v>2673</v>
      </c>
      <c r="CV9371" s="174">
        <v>127284</v>
      </c>
      <c r="CW9371" s="174">
        <v>5</v>
      </c>
      <c r="CX9371" s="174">
        <v>615.05600000000004</v>
      </c>
    </row>
    <row r="9372" spans="84:102" x14ac:dyDescent="0.25">
      <c r="CF9372" s="3" t="s">
        <v>3073</v>
      </c>
      <c r="CG9372" s="174">
        <v>82102</v>
      </c>
      <c r="CH9372" s="174">
        <v>434</v>
      </c>
      <c r="CI9372" s="174">
        <v>5</v>
      </c>
      <c r="CJ9372" s="174">
        <v>614.9742</v>
      </c>
      <c r="CK9372" s="174">
        <v>614.9742</v>
      </c>
      <c r="CU9372" s="174">
        <v>82102</v>
      </c>
      <c r="CV9372" s="174">
        <v>434</v>
      </c>
      <c r="CW9372" s="174">
        <v>5</v>
      </c>
      <c r="CX9372" s="174">
        <v>614.9742</v>
      </c>
    </row>
    <row r="9373" spans="84:102" x14ac:dyDescent="0.25">
      <c r="CF9373" s="3" t="s">
        <v>3073</v>
      </c>
      <c r="CG9373" s="174">
        <v>729</v>
      </c>
      <c r="CH9373" s="174">
        <v>97948</v>
      </c>
      <c r="CI9373" s="174">
        <v>5</v>
      </c>
      <c r="CJ9373" s="174">
        <v>614.71500000000003</v>
      </c>
      <c r="CK9373" s="174">
        <v>614.71500000000003</v>
      </c>
      <c r="CU9373" s="174">
        <v>729</v>
      </c>
      <c r="CV9373" s="174">
        <v>97948</v>
      </c>
      <c r="CW9373" s="174">
        <v>5</v>
      </c>
      <c r="CX9373" s="174">
        <v>614.71500000000003</v>
      </c>
    </row>
    <row r="9374" spans="84:102" x14ac:dyDescent="0.25">
      <c r="CF9374" s="3" t="s">
        <v>3073</v>
      </c>
      <c r="CG9374" s="174">
        <v>861</v>
      </c>
      <c r="CH9374" s="174">
        <v>105978</v>
      </c>
      <c r="CI9374" s="174">
        <v>5</v>
      </c>
      <c r="CJ9374" s="174">
        <v>614.66200000000003</v>
      </c>
      <c r="CK9374" s="174">
        <v>614.66200000000003</v>
      </c>
      <c r="CU9374" s="174">
        <v>861</v>
      </c>
      <c r="CV9374" s="174">
        <v>105978</v>
      </c>
      <c r="CW9374" s="174">
        <v>5</v>
      </c>
      <c r="CX9374" s="174">
        <v>614.66200000000003</v>
      </c>
    </row>
    <row r="9375" spans="84:102" x14ac:dyDescent="0.25">
      <c r="CF9375" s="3" t="s">
        <v>3073</v>
      </c>
      <c r="CG9375" s="174">
        <v>109449</v>
      </c>
      <c r="CH9375" s="174">
        <v>894</v>
      </c>
      <c r="CI9375" s="174">
        <v>5</v>
      </c>
      <c r="CJ9375" s="174">
        <v>614.59900000000005</v>
      </c>
      <c r="CK9375" s="174">
        <v>614.59900000000005</v>
      </c>
      <c r="CU9375" s="174">
        <v>109449</v>
      </c>
      <c r="CV9375" s="174">
        <v>894</v>
      </c>
      <c r="CW9375" s="174">
        <v>5</v>
      </c>
      <c r="CX9375" s="174">
        <v>614.59900000000005</v>
      </c>
    </row>
    <row r="9376" spans="84:102" x14ac:dyDescent="0.25">
      <c r="CF9376" s="3" t="s">
        <v>3073</v>
      </c>
      <c r="CG9376" s="174">
        <v>1788</v>
      </c>
      <c r="CH9376" s="174">
        <v>56392</v>
      </c>
      <c r="CI9376" s="174">
        <v>5</v>
      </c>
      <c r="CJ9376" s="174">
        <v>614.50019999999995</v>
      </c>
      <c r="CK9376" s="174">
        <v>614.50019999999995</v>
      </c>
      <c r="CU9376" s="174">
        <v>1788</v>
      </c>
      <c r="CV9376" s="174">
        <v>56392</v>
      </c>
      <c r="CW9376" s="174">
        <v>5</v>
      </c>
      <c r="CX9376" s="174">
        <v>614.50019999999995</v>
      </c>
    </row>
    <row r="9377" spans="84:102" x14ac:dyDescent="0.25">
      <c r="CF9377" s="3" t="s">
        <v>3073</v>
      </c>
      <c r="CG9377" s="174">
        <v>42539</v>
      </c>
      <c r="CH9377" s="174">
        <v>2531</v>
      </c>
      <c r="CI9377" s="174">
        <v>5</v>
      </c>
      <c r="CJ9377" s="174">
        <v>614.45550000000003</v>
      </c>
      <c r="CK9377" s="174">
        <v>614.45550000000003</v>
      </c>
      <c r="CU9377" s="174">
        <v>42539</v>
      </c>
      <c r="CV9377" s="174">
        <v>2531</v>
      </c>
      <c r="CW9377" s="174">
        <v>5</v>
      </c>
      <c r="CX9377" s="174">
        <v>614.45550000000003</v>
      </c>
    </row>
    <row r="9378" spans="84:102" x14ac:dyDescent="0.25">
      <c r="CF9378" s="3" t="s">
        <v>3073</v>
      </c>
      <c r="CG9378" s="174">
        <v>3432</v>
      </c>
      <c r="CH9378" s="174">
        <v>176387</v>
      </c>
      <c r="CI9378" s="174">
        <v>5</v>
      </c>
      <c r="CJ9378" s="174">
        <v>614.40949999999998</v>
      </c>
      <c r="CK9378" s="174">
        <v>614.40949999999998</v>
      </c>
      <c r="CU9378" s="174">
        <v>3432</v>
      </c>
      <c r="CV9378" s="174">
        <v>176387</v>
      </c>
      <c r="CW9378" s="174">
        <v>5</v>
      </c>
      <c r="CX9378" s="174">
        <v>614.40949999999998</v>
      </c>
    </row>
    <row r="9379" spans="84:102" x14ac:dyDescent="0.25">
      <c r="CF9379" s="3" t="s">
        <v>3073</v>
      </c>
      <c r="CG9379" s="174">
        <v>2825</v>
      </c>
      <c r="CH9379" s="174">
        <v>150343</v>
      </c>
      <c r="CI9379" s="174">
        <v>5</v>
      </c>
      <c r="CJ9379" s="174">
        <v>614.20669999999996</v>
      </c>
      <c r="CK9379" s="174">
        <v>614.20669999999996</v>
      </c>
      <c r="CU9379" s="174">
        <v>2825</v>
      </c>
      <c r="CV9379" s="174">
        <v>150343</v>
      </c>
      <c r="CW9379" s="174">
        <v>5</v>
      </c>
      <c r="CX9379" s="174">
        <v>614.20669999999996</v>
      </c>
    </row>
    <row r="9380" spans="84:102" x14ac:dyDescent="0.25">
      <c r="CF9380" s="3" t="s">
        <v>3073</v>
      </c>
      <c r="CG9380" s="174">
        <v>3203</v>
      </c>
      <c r="CH9380" s="174">
        <v>154477</v>
      </c>
      <c r="CI9380" s="174">
        <v>5</v>
      </c>
      <c r="CJ9380" s="174">
        <v>614.1232</v>
      </c>
      <c r="CK9380" s="174">
        <v>614.1232</v>
      </c>
      <c r="CU9380" s="174">
        <v>3203</v>
      </c>
      <c r="CV9380" s="174">
        <v>154477</v>
      </c>
      <c r="CW9380" s="174">
        <v>5</v>
      </c>
      <c r="CX9380" s="174">
        <v>614.1232</v>
      </c>
    </row>
    <row r="9381" spans="84:102" x14ac:dyDescent="0.25">
      <c r="CF9381" s="3" t="s">
        <v>3073</v>
      </c>
      <c r="CG9381" s="174">
        <v>56281</v>
      </c>
      <c r="CH9381" s="174">
        <v>1871</v>
      </c>
      <c r="CI9381" s="174">
        <v>5</v>
      </c>
      <c r="CJ9381" s="174">
        <v>613.94870000000003</v>
      </c>
      <c r="CK9381" s="174">
        <v>613.94870000000003</v>
      </c>
      <c r="CU9381" s="174">
        <v>56281</v>
      </c>
      <c r="CV9381" s="174">
        <v>1871</v>
      </c>
      <c r="CW9381" s="174">
        <v>5</v>
      </c>
      <c r="CX9381" s="174">
        <v>613.94870000000003</v>
      </c>
    </row>
    <row r="9382" spans="84:102" x14ac:dyDescent="0.25">
      <c r="CF9382" s="3" t="s">
        <v>3073</v>
      </c>
      <c r="CG9382" s="174">
        <v>114965</v>
      </c>
      <c r="CH9382" s="174">
        <v>989</v>
      </c>
      <c r="CI9382" s="174">
        <v>5</v>
      </c>
      <c r="CJ9382" s="174">
        <v>613.94730000000004</v>
      </c>
      <c r="CK9382" s="174">
        <v>613.94730000000004</v>
      </c>
      <c r="CU9382" s="174">
        <v>114965</v>
      </c>
      <c r="CV9382" s="174">
        <v>989</v>
      </c>
      <c r="CW9382" s="174">
        <v>5</v>
      </c>
      <c r="CX9382" s="174">
        <v>613.94730000000004</v>
      </c>
    </row>
    <row r="9383" spans="84:102" x14ac:dyDescent="0.25">
      <c r="CF9383" s="3" t="s">
        <v>3073</v>
      </c>
      <c r="CG9383" s="174">
        <v>2102</v>
      </c>
      <c r="CH9383" s="174">
        <v>7236</v>
      </c>
      <c r="CI9383" s="174">
        <v>5</v>
      </c>
      <c r="CJ9383" s="174">
        <v>613.8854</v>
      </c>
      <c r="CK9383" s="174">
        <v>613.8854</v>
      </c>
      <c r="CU9383" s="174">
        <v>2102</v>
      </c>
      <c r="CV9383" s="174">
        <v>7236</v>
      </c>
      <c r="CW9383" s="174">
        <v>5</v>
      </c>
      <c r="CX9383" s="174">
        <v>613.8854</v>
      </c>
    </row>
    <row r="9384" spans="84:102" x14ac:dyDescent="0.25">
      <c r="CF9384" s="3" t="s">
        <v>3073</v>
      </c>
      <c r="CG9384" s="174">
        <v>152354</v>
      </c>
      <c r="CH9384" s="174">
        <v>3179</v>
      </c>
      <c r="CI9384" s="174">
        <v>5</v>
      </c>
      <c r="CJ9384" s="174">
        <v>613.74300000000005</v>
      </c>
      <c r="CK9384" s="174">
        <v>613.74300000000005</v>
      </c>
      <c r="CU9384" s="174">
        <v>152354</v>
      </c>
      <c r="CV9384" s="174">
        <v>3179</v>
      </c>
      <c r="CW9384" s="174">
        <v>5</v>
      </c>
      <c r="CX9384" s="174">
        <v>613.74300000000005</v>
      </c>
    </row>
    <row r="9385" spans="84:102" x14ac:dyDescent="0.25">
      <c r="CF9385" s="3" t="s">
        <v>3073</v>
      </c>
      <c r="CG9385" s="174">
        <v>2054</v>
      </c>
      <c r="CH9385" s="174">
        <v>148791</v>
      </c>
      <c r="CI9385" s="174">
        <v>5</v>
      </c>
      <c r="CJ9385" s="174">
        <v>613.6463</v>
      </c>
      <c r="CK9385" s="174">
        <v>613.6463</v>
      </c>
      <c r="CU9385" s="174">
        <v>2054</v>
      </c>
      <c r="CV9385" s="174">
        <v>148791</v>
      </c>
      <c r="CW9385" s="174">
        <v>5</v>
      </c>
      <c r="CX9385" s="174">
        <v>613.6463</v>
      </c>
    </row>
    <row r="9386" spans="84:102" x14ac:dyDescent="0.25">
      <c r="CF9386" s="3" t="s">
        <v>3073</v>
      </c>
      <c r="CG9386" s="174">
        <v>72235</v>
      </c>
      <c r="CH9386" s="174">
        <v>267</v>
      </c>
      <c r="CI9386" s="174">
        <v>5</v>
      </c>
      <c r="CJ9386" s="174">
        <v>613.60109999999997</v>
      </c>
      <c r="CK9386" s="174">
        <v>613.60109999999997</v>
      </c>
      <c r="CU9386" s="174">
        <v>72235</v>
      </c>
      <c r="CV9386" s="174">
        <v>267</v>
      </c>
      <c r="CW9386" s="174">
        <v>5</v>
      </c>
      <c r="CX9386" s="174">
        <v>613.60109999999997</v>
      </c>
    </row>
    <row r="9387" spans="84:102" x14ac:dyDescent="0.25">
      <c r="CF9387" s="3" t="s">
        <v>3073</v>
      </c>
      <c r="CG9387" s="174">
        <v>964</v>
      </c>
      <c r="CH9387" s="174">
        <v>114017</v>
      </c>
      <c r="CI9387" s="174">
        <v>5</v>
      </c>
      <c r="CJ9387" s="174">
        <v>613.40740000000005</v>
      </c>
      <c r="CK9387" s="174">
        <v>613.40740000000005</v>
      </c>
      <c r="CU9387" s="174">
        <v>964</v>
      </c>
      <c r="CV9387" s="174">
        <v>114017</v>
      </c>
      <c r="CW9387" s="174">
        <v>5</v>
      </c>
      <c r="CX9387" s="174">
        <v>613.40740000000005</v>
      </c>
    </row>
    <row r="9388" spans="84:102" x14ac:dyDescent="0.25">
      <c r="CF9388" s="3" t="s">
        <v>3073</v>
      </c>
      <c r="CG9388" s="174">
        <v>2952</v>
      </c>
      <c r="CH9388" s="174">
        <v>153080</v>
      </c>
      <c r="CI9388" s="174">
        <v>5</v>
      </c>
      <c r="CJ9388" s="174">
        <v>613.32529999999997</v>
      </c>
      <c r="CK9388" s="174">
        <v>613.32529999999997</v>
      </c>
      <c r="CU9388" s="174">
        <v>2952</v>
      </c>
      <c r="CV9388" s="174">
        <v>153080</v>
      </c>
      <c r="CW9388" s="174">
        <v>5</v>
      </c>
      <c r="CX9388" s="174">
        <v>613.32529999999997</v>
      </c>
    </row>
    <row r="9389" spans="84:102" x14ac:dyDescent="0.25">
      <c r="CF9389" s="3" t="s">
        <v>3073</v>
      </c>
      <c r="CG9389" s="174">
        <v>175602</v>
      </c>
      <c r="CH9389" s="174">
        <v>3402</v>
      </c>
      <c r="CI9389" s="174">
        <v>5</v>
      </c>
      <c r="CJ9389" s="174">
        <v>613.31790000000001</v>
      </c>
      <c r="CK9389" s="174">
        <v>613.31790000000001</v>
      </c>
      <c r="CU9389" s="174">
        <v>175602</v>
      </c>
      <c r="CV9389" s="174">
        <v>3402</v>
      </c>
      <c r="CW9389" s="174">
        <v>5</v>
      </c>
      <c r="CX9389" s="174">
        <v>613.31790000000001</v>
      </c>
    </row>
    <row r="9390" spans="84:102" x14ac:dyDescent="0.25">
      <c r="CF9390" s="3" t="s">
        <v>3073</v>
      </c>
      <c r="CG9390" s="174">
        <v>782</v>
      </c>
      <c r="CH9390" s="174">
        <v>102356</v>
      </c>
      <c r="CI9390" s="174">
        <v>5</v>
      </c>
      <c r="CJ9390" s="174">
        <v>613.28359999999998</v>
      </c>
      <c r="CK9390" s="174">
        <v>613.28359999999998</v>
      </c>
      <c r="CU9390" s="174">
        <v>782</v>
      </c>
      <c r="CV9390" s="174">
        <v>102356</v>
      </c>
      <c r="CW9390" s="174">
        <v>5</v>
      </c>
      <c r="CX9390" s="174">
        <v>613.28359999999998</v>
      </c>
    </row>
    <row r="9391" spans="84:102" x14ac:dyDescent="0.25">
      <c r="CF9391" s="3" t="s">
        <v>3073</v>
      </c>
      <c r="CG9391" s="174">
        <v>82866</v>
      </c>
      <c r="CH9391" s="174">
        <v>439</v>
      </c>
      <c r="CI9391" s="174">
        <v>5</v>
      </c>
      <c r="CJ9391" s="174">
        <v>613.24929999999995</v>
      </c>
      <c r="CK9391" s="174">
        <v>613.24929999999995</v>
      </c>
      <c r="CU9391" s="174">
        <v>82866</v>
      </c>
      <c r="CV9391" s="174">
        <v>439</v>
      </c>
      <c r="CW9391" s="174">
        <v>5</v>
      </c>
      <c r="CX9391" s="174">
        <v>613.24929999999995</v>
      </c>
    </row>
    <row r="9392" spans="84:102" x14ac:dyDescent="0.25">
      <c r="CF9392" s="3" t="s">
        <v>3073</v>
      </c>
      <c r="CG9392" s="174">
        <v>585</v>
      </c>
      <c r="CH9392" s="174">
        <v>85360</v>
      </c>
      <c r="CI9392" s="174">
        <v>5</v>
      </c>
      <c r="CJ9392" s="174">
        <v>613.12379999999996</v>
      </c>
      <c r="CK9392" s="174">
        <v>613.12379999999996</v>
      </c>
      <c r="CU9392" s="174">
        <v>585</v>
      </c>
      <c r="CV9392" s="174">
        <v>85360</v>
      </c>
      <c r="CW9392" s="174">
        <v>5</v>
      </c>
      <c r="CX9392" s="174">
        <v>613.12379999999996</v>
      </c>
    </row>
    <row r="9393" spans="84:102" x14ac:dyDescent="0.25">
      <c r="CF9393" s="3" t="s">
        <v>3073</v>
      </c>
      <c r="CG9393" s="174">
        <v>2506</v>
      </c>
      <c r="CH9393" s="174">
        <v>40431</v>
      </c>
      <c r="CI9393" s="174">
        <v>5</v>
      </c>
      <c r="CJ9393" s="174">
        <v>612.86800000000005</v>
      </c>
      <c r="CK9393" s="174">
        <v>612.86800000000005</v>
      </c>
      <c r="CU9393" s="174">
        <v>2506</v>
      </c>
      <c r="CV9393" s="174">
        <v>40431</v>
      </c>
      <c r="CW9393" s="174">
        <v>5</v>
      </c>
      <c r="CX9393" s="174">
        <v>612.86800000000005</v>
      </c>
    </row>
    <row r="9394" spans="84:102" x14ac:dyDescent="0.25">
      <c r="CF9394" s="3" t="s">
        <v>3073</v>
      </c>
      <c r="CG9394" s="174">
        <v>108748</v>
      </c>
      <c r="CH9394" s="174">
        <v>1388</v>
      </c>
      <c r="CI9394" s="174">
        <v>5</v>
      </c>
      <c r="CJ9394" s="174">
        <v>612.77250000000004</v>
      </c>
      <c r="CK9394" s="174">
        <v>612.77250000000004</v>
      </c>
      <c r="CU9394" s="174">
        <v>108748</v>
      </c>
      <c r="CV9394" s="174">
        <v>1388</v>
      </c>
      <c r="CW9394" s="174">
        <v>5</v>
      </c>
      <c r="CX9394" s="174">
        <v>612.77250000000004</v>
      </c>
    </row>
    <row r="9395" spans="84:102" x14ac:dyDescent="0.25">
      <c r="CF9395" s="3" t="s">
        <v>3073</v>
      </c>
      <c r="CG9395" s="174">
        <v>71611</v>
      </c>
      <c r="CH9395" s="174">
        <v>274</v>
      </c>
      <c r="CI9395" s="174">
        <v>5</v>
      </c>
      <c r="CJ9395" s="174">
        <v>612.75340000000006</v>
      </c>
      <c r="CK9395" s="174">
        <v>612.75340000000006</v>
      </c>
      <c r="CU9395" s="174">
        <v>71611</v>
      </c>
      <c r="CV9395" s="174">
        <v>274</v>
      </c>
      <c r="CW9395" s="174">
        <v>5</v>
      </c>
      <c r="CX9395" s="174">
        <v>612.75340000000006</v>
      </c>
    </row>
    <row r="9396" spans="84:102" x14ac:dyDescent="0.25">
      <c r="CF9396" s="3" t="s">
        <v>3073</v>
      </c>
      <c r="CG9396" s="174">
        <v>63</v>
      </c>
      <c r="CH9396" s="174">
        <v>63908</v>
      </c>
      <c r="CI9396" s="174">
        <v>5</v>
      </c>
      <c r="CJ9396" s="174">
        <v>612.73099999999999</v>
      </c>
      <c r="CK9396" s="174">
        <v>612.73099999999999</v>
      </c>
      <c r="CU9396" s="174">
        <v>63</v>
      </c>
      <c r="CV9396" s="174">
        <v>63908</v>
      </c>
      <c r="CW9396" s="174">
        <v>5</v>
      </c>
      <c r="CX9396" s="174">
        <v>612.73099999999999</v>
      </c>
    </row>
    <row r="9397" spans="84:102" x14ac:dyDescent="0.25">
      <c r="CF9397" s="3" t="s">
        <v>3073</v>
      </c>
      <c r="CG9397" s="174">
        <v>97948</v>
      </c>
      <c r="CH9397" s="174">
        <v>729</v>
      </c>
      <c r="CI9397" s="174">
        <v>5</v>
      </c>
      <c r="CJ9397" s="174">
        <v>612.70180000000005</v>
      </c>
      <c r="CK9397" s="174">
        <v>612.70180000000005</v>
      </c>
      <c r="CU9397" s="174">
        <v>97948</v>
      </c>
      <c r="CV9397" s="174">
        <v>729</v>
      </c>
      <c r="CW9397" s="174">
        <v>5</v>
      </c>
      <c r="CX9397" s="174">
        <v>612.70180000000005</v>
      </c>
    </row>
    <row r="9398" spans="84:102" x14ac:dyDescent="0.25">
      <c r="CF9398" s="3" t="s">
        <v>3073</v>
      </c>
      <c r="CG9398" s="174">
        <v>58975</v>
      </c>
      <c r="CH9398" s="174">
        <v>1744</v>
      </c>
      <c r="CI9398" s="174">
        <v>5</v>
      </c>
      <c r="CJ9398" s="174">
        <v>612.64779999999996</v>
      </c>
      <c r="CK9398" s="174">
        <v>612.64779999999996</v>
      </c>
      <c r="CU9398" s="174">
        <v>58975</v>
      </c>
      <c r="CV9398" s="174">
        <v>1744</v>
      </c>
      <c r="CW9398" s="174">
        <v>5</v>
      </c>
      <c r="CX9398" s="174">
        <v>612.64779999999996</v>
      </c>
    </row>
    <row r="9399" spans="84:102" x14ac:dyDescent="0.25">
      <c r="CF9399" s="3" t="s">
        <v>3073</v>
      </c>
      <c r="CG9399" s="174">
        <v>2498</v>
      </c>
      <c r="CH9399" s="174">
        <v>32668</v>
      </c>
      <c r="CI9399" s="174">
        <v>5</v>
      </c>
      <c r="CJ9399" s="174">
        <v>612.35490000000004</v>
      </c>
      <c r="CK9399" s="174">
        <v>612.35490000000004</v>
      </c>
      <c r="CU9399" s="174">
        <v>2498</v>
      </c>
      <c r="CV9399" s="174">
        <v>32668</v>
      </c>
      <c r="CW9399" s="174">
        <v>5</v>
      </c>
      <c r="CX9399" s="174">
        <v>612.35490000000004</v>
      </c>
    </row>
    <row r="9400" spans="84:102" x14ac:dyDescent="0.25">
      <c r="CF9400" s="3" t="s">
        <v>3073</v>
      </c>
      <c r="CG9400" s="174">
        <v>67289</v>
      </c>
      <c r="CH9400" s="174">
        <v>130</v>
      </c>
      <c r="CI9400" s="174">
        <v>5</v>
      </c>
      <c r="CJ9400" s="174">
        <v>612.33450000000005</v>
      </c>
      <c r="CK9400" s="174">
        <v>612.33450000000005</v>
      </c>
      <c r="CU9400" s="174">
        <v>67289</v>
      </c>
      <c r="CV9400" s="174">
        <v>130</v>
      </c>
      <c r="CW9400" s="174">
        <v>5</v>
      </c>
      <c r="CX9400" s="174">
        <v>612.33450000000005</v>
      </c>
    </row>
    <row r="9401" spans="84:102" x14ac:dyDescent="0.25">
      <c r="CF9401" s="3" t="s">
        <v>3073</v>
      </c>
      <c r="CG9401" s="174">
        <v>86266</v>
      </c>
      <c r="CH9401" s="174">
        <v>528</v>
      </c>
      <c r="CI9401" s="174">
        <v>5</v>
      </c>
      <c r="CJ9401" s="174">
        <v>611.72789999999998</v>
      </c>
      <c r="CK9401" s="174">
        <v>611.72789999999998</v>
      </c>
      <c r="CU9401" s="174">
        <v>86266</v>
      </c>
      <c r="CV9401" s="174">
        <v>528</v>
      </c>
      <c r="CW9401" s="174">
        <v>5</v>
      </c>
      <c r="CX9401" s="174">
        <v>611.72789999999998</v>
      </c>
    </row>
    <row r="9402" spans="84:102" x14ac:dyDescent="0.25">
      <c r="CF9402" s="3" t="s">
        <v>3073</v>
      </c>
      <c r="CG9402" s="174">
        <v>2531</v>
      </c>
      <c r="CH9402" s="174">
        <v>42539</v>
      </c>
      <c r="CI9402" s="174">
        <v>5</v>
      </c>
      <c r="CJ9402" s="174">
        <v>611.40779999999995</v>
      </c>
      <c r="CK9402" s="174">
        <v>611.40779999999995</v>
      </c>
      <c r="CU9402" s="174">
        <v>2531</v>
      </c>
      <c r="CV9402" s="174">
        <v>42539</v>
      </c>
      <c r="CW9402" s="174">
        <v>5</v>
      </c>
      <c r="CX9402" s="174">
        <v>611.40779999999995</v>
      </c>
    </row>
    <row r="9403" spans="84:102" x14ac:dyDescent="0.25">
      <c r="CF9403" s="3" t="s">
        <v>3073</v>
      </c>
      <c r="CG9403" s="174">
        <v>147467</v>
      </c>
      <c r="CH9403" s="174">
        <v>2795</v>
      </c>
      <c r="CI9403" s="174">
        <v>5</v>
      </c>
      <c r="CJ9403" s="174">
        <v>611.34939999999995</v>
      </c>
      <c r="CK9403" s="174">
        <v>611.34939999999995</v>
      </c>
      <c r="CU9403" s="174">
        <v>147467</v>
      </c>
      <c r="CV9403" s="174">
        <v>2795</v>
      </c>
      <c r="CW9403" s="174">
        <v>5</v>
      </c>
      <c r="CX9403" s="174">
        <v>611.34939999999995</v>
      </c>
    </row>
    <row r="9404" spans="84:102" x14ac:dyDescent="0.25">
      <c r="CF9404" s="3" t="s">
        <v>3073</v>
      </c>
      <c r="CG9404" s="174">
        <v>1255</v>
      </c>
      <c r="CH9404" s="174">
        <v>127190</v>
      </c>
      <c r="CI9404" s="174">
        <v>5</v>
      </c>
      <c r="CJ9404" s="174">
        <v>611.28179999999998</v>
      </c>
      <c r="CK9404" s="174">
        <v>611.28179999999998</v>
      </c>
      <c r="CU9404" s="174">
        <v>1255</v>
      </c>
      <c r="CV9404" s="174">
        <v>127190</v>
      </c>
      <c r="CW9404" s="174">
        <v>5</v>
      </c>
      <c r="CX9404" s="174">
        <v>611.28179999999998</v>
      </c>
    </row>
    <row r="9405" spans="84:102" x14ac:dyDescent="0.25">
      <c r="CF9405" s="3" t="s">
        <v>3073</v>
      </c>
      <c r="CG9405" s="174">
        <v>26422</v>
      </c>
      <c r="CH9405" s="174">
        <v>2328</v>
      </c>
      <c r="CI9405" s="174">
        <v>5</v>
      </c>
      <c r="CJ9405" s="174">
        <v>611.27859999999998</v>
      </c>
      <c r="CK9405" s="174">
        <v>611.27859999999998</v>
      </c>
      <c r="CU9405" s="174">
        <v>26422</v>
      </c>
      <c r="CV9405" s="174">
        <v>2328</v>
      </c>
      <c r="CW9405" s="174">
        <v>5</v>
      </c>
      <c r="CX9405" s="174">
        <v>611.27859999999998</v>
      </c>
    </row>
    <row r="9406" spans="84:102" x14ac:dyDescent="0.25">
      <c r="CF9406" s="3" t="s">
        <v>3073</v>
      </c>
      <c r="CG9406" s="174">
        <v>1595</v>
      </c>
      <c r="CH9406" s="174">
        <v>82931</v>
      </c>
      <c r="CI9406" s="174">
        <v>5</v>
      </c>
      <c r="CJ9406" s="174">
        <v>611.05359999999996</v>
      </c>
      <c r="CK9406" s="174">
        <v>611.05359999999996</v>
      </c>
      <c r="CU9406" s="174">
        <v>1595</v>
      </c>
      <c r="CV9406" s="174">
        <v>82931</v>
      </c>
      <c r="CW9406" s="174">
        <v>5</v>
      </c>
      <c r="CX9406" s="174">
        <v>611.05359999999996</v>
      </c>
    </row>
    <row r="9407" spans="84:102" x14ac:dyDescent="0.25">
      <c r="CF9407" s="3" t="s">
        <v>3073</v>
      </c>
      <c r="CG9407" s="174">
        <v>63908</v>
      </c>
      <c r="CH9407" s="174">
        <v>63</v>
      </c>
      <c r="CI9407" s="174">
        <v>5</v>
      </c>
      <c r="CJ9407" s="174">
        <v>610.90189999999996</v>
      </c>
      <c r="CK9407" s="174">
        <v>610.90189999999996</v>
      </c>
      <c r="CU9407" s="174">
        <v>63908</v>
      </c>
      <c r="CV9407" s="174">
        <v>63</v>
      </c>
      <c r="CW9407" s="174">
        <v>5</v>
      </c>
      <c r="CX9407" s="174">
        <v>610.90189999999996</v>
      </c>
    </row>
    <row r="9408" spans="84:102" x14ac:dyDescent="0.25">
      <c r="CF9408" s="3" t="s">
        <v>3073</v>
      </c>
      <c r="CG9408" s="174">
        <v>808</v>
      </c>
      <c r="CH9408" s="174">
        <v>101745</v>
      </c>
      <c r="CI9408" s="174">
        <v>5</v>
      </c>
      <c r="CJ9408" s="174">
        <v>610.82150000000001</v>
      </c>
      <c r="CK9408" s="174">
        <v>610.82150000000001</v>
      </c>
      <c r="CU9408" s="174">
        <v>808</v>
      </c>
      <c r="CV9408" s="174">
        <v>101745</v>
      </c>
      <c r="CW9408" s="174">
        <v>5</v>
      </c>
      <c r="CX9408" s="174">
        <v>610.82150000000001</v>
      </c>
    </row>
    <row r="9409" spans="84:102" x14ac:dyDescent="0.25">
      <c r="CF9409" s="3" t="s">
        <v>3073</v>
      </c>
      <c r="CG9409" s="174">
        <v>2785</v>
      </c>
      <c r="CH9409" s="174">
        <v>146498</v>
      </c>
      <c r="CI9409" s="174">
        <v>5</v>
      </c>
      <c r="CJ9409" s="174">
        <v>610.77499999999998</v>
      </c>
      <c r="CK9409" s="174">
        <v>610.77499999999998</v>
      </c>
      <c r="CU9409" s="174">
        <v>2785</v>
      </c>
      <c r="CV9409" s="174">
        <v>146498</v>
      </c>
      <c r="CW9409" s="174">
        <v>5</v>
      </c>
      <c r="CX9409" s="174">
        <v>610.77499999999998</v>
      </c>
    </row>
    <row r="9410" spans="84:102" x14ac:dyDescent="0.25">
      <c r="CF9410" s="3" t="s">
        <v>3073</v>
      </c>
      <c r="CG9410" s="174">
        <v>852</v>
      </c>
      <c r="CH9410" s="174">
        <v>107855</v>
      </c>
      <c r="CI9410" s="174">
        <v>5</v>
      </c>
      <c r="CJ9410" s="174">
        <v>610.74770000000001</v>
      </c>
      <c r="CK9410" s="174">
        <v>610.74770000000001</v>
      </c>
      <c r="CU9410" s="174">
        <v>852</v>
      </c>
      <c r="CV9410" s="174">
        <v>107855</v>
      </c>
      <c r="CW9410" s="174">
        <v>5</v>
      </c>
      <c r="CX9410" s="174">
        <v>610.74770000000001</v>
      </c>
    </row>
    <row r="9411" spans="84:102" x14ac:dyDescent="0.25">
      <c r="CF9411" s="3" t="s">
        <v>3073</v>
      </c>
      <c r="CG9411" s="174">
        <v>3096</v>
      </c>
      <c r="CH9411" s="174">
        <v>146918</v>
      </c>
      <c r="CI9411" s="174">
        <v>5</v>
      </c>
      <c r="CJ9411" s="174">
        <v>610.36630000000002</v>
      </c>
      <c r="CK9411" s="174">
        <v>610.36630000000002</v>
      </c>
      <c r="CU9411" s="174">
        <v>3096</v>
      </c>
      <c r="CV9411" s="174">
        <v>146918</v>
      </c>
      <c r="CW9411" s="174">
        <v>5</v>
      </c>
      <c r="CX9411" s="174">
        <v>610.36630000000002</v>
      </c>
    </row>
    <row r="9412" spans="84:102" x14ac:dyDescent="0.25">
      <c r="CF9412" s="3" t="s">
        <v>3073</v>
      </c>
      <c r="CG9412" s="174">
        <v>151574</v>
      </c>
      <c r="CH9412" s="174">
        <v>2919</v>
      </c>
      <c r="CI9412" s="174">
        <v>5</v>
      </c>
      <c r="CJ9412" s="174">
        <v>610.35320000000002</v>
      </c>
      <c r="CK9412" s="174">
        <v>610.35320000000002</v>
      </c>
      <c r="CU9412" s="174">
        <v>151574</v>
      </c>
      <c r="CV9412" s="174">
        <v>2919</v>
      </c>
      <c r="CW9412" s="174">
        <v>5</v>
      </c>
      <c r="CX9412" s="174">
        <v>610.35320000000002</v>
      </c>
    </row>
    <row r="9413" spans="84:102" x14ac:dyDescent="0.25">
      <c r="CF9413" s="3" t="s">
        <v>3073</v>
      </c>
      <c r="CG9413" s="174">
        <v>77653</v>
      </c>
      <c r="CH9413" s="174">
        <v>1597</v>
      </c>
      <c r="CI9413" s="174">
        <v>5</v>
      </c>
      <c r="CJ9413" s="174">
        <v>610.14400000000001</v>
      </c>
      <c r="CK9413" s="174">
        <v>610.14400000000001</v>
      </c>
      <c r="CU9413" s="174">
        <v>77653</v>
      </c>
      <c r="CV9413" s="174">
        <v>1597</v>
      </c>
      <c r="CW9413" s="174">
        <v>5</v>
      </c>
      <c r="CX9413" s="174">
        <v>610.14400000000001</v>
      </c>
    </row>
    <row r="9414" spans="84:102" x14ac:dyDescent="0.25">
      <c r="CF9414" s="3" t="s">
        <v>3073</v>
      </c>
      <c r="CG9414" s="174">
        <v>356</v>
      </c>
      <c r="CH9414" s="174">
        <v>76282</v>
      </c>
      <c r="CI9414" s="174">
        <v>5</v>
      </c>
      <c r="CJ9414" s="174">
        <v>610.0729</v>
      </c>
      <c r="CK9414" s="174">
        <v>610.0729</v>
      </c>
      <c r="CU9414" s="174">
        <v>356</v>
      </c>
      <c r="CV9414" s="174">
        <v>76282</v>
      </c>
      <c r="CW9414" s="174">
        <v>5</v>
      </c>
      <c r="CX9414" s="174">
        <v>610.0729</v>
      </c>
    </row>
    <row r="9415" spans="84:102" x14ac:dyDescent="0.25">
      <c r="CF9415" s="3" t="s">
        <v>3073</v>
      </c>
      <c r="CG9415" s="174">
        <v>3457</v>
      </c>
      <c r="CH9415" s="174">
        <v>181718</v>
      </c>
      <c r="CI9415" s="174">
        <v>5</v>
      </c>
      <c r="CJ9415" s="174">
        <v>609.96159999999998</v>
      </c>
      <c r="CK9415" s="174">
        <v>609.96159999999998</v>
      </c>
      <c r="CU9415" s="174">
        <v>3457</v>
      </c>
      <c r="CV9415" s="174">
        <v>181718</v>
      </c>
      <c r="CW9415" s="174">
        <v>5</v>
      </c>
      <c r="CX9415" s="174">
        <v>609.96159999999998</v>
      </c>
    </row>
    <row r="9416" spans="84:102" x14ac:dyDescent="0.25">
      <c r="CF9416" s="3" t="s">
        <v>3073</v>
      </c>
      <c r="CG9416" s="174">
        <v>69413</v>
      </c>
      <c r="CH9416" s="174">
        <v>1674</v>
      </c>
      <c r="CI9416" s="174">
        <v>5</v>
      </c>
      <c r="CJ9416" s="174">
        <v>609.9348</v>
      </c>
      <c r="CK9416" s="174">
        <v>609.9348</v>
      </c>
      <c r="CU9416" s="174">
        <v>69413</v>
      </c>
      <c r="CV9416" s="174">
        <v>1674</v>
      </c>
      <c r="CW9416" s="174">
        <v>5</v>
      </c>
      <c r="CX9416" s="174">
        <v>609.9348</v>
      </c>
    </row>
    <row r="9417" spans="84:102" x14ac:dyDescent="0.25">
      <c r="CF9417" s="3" t="s">
        <v>3073</v>
      </c>
      <c r="CG9417" s="174">
        <v>2824</v>
      </c>
      <c r="CH9417" s="174">
        <v>149760</v>
      </c>
      <c r="CI9417" s="174">
        <v>5</v>
      </c>
      <c r="CJ9417" s="174">
        <v>609.92660000000001</v>
      </c>
      <c r="CK9417" s="174">
        <v>609.92660000000001</v>
      </c>
      <c r="CU9417" s="174">
        <v>2824</v>
      </c>
      <c r="CV9417" s="174">
        <v>149760</v>
      </c>
      <c r="CW9417" s="174">
        <v>5</v>
      </c>
      <c r="CX9417" s="174">
        <v>609.92660000000001</v>
      </c>
    </row>
    <row r="9418" spans="84:102" x14ac:dyDescent="0.25">
      <c r="CF9418" s="3" t="s">
        <v>3073</v>
      </c>
      <c r="CG9418" s="174">
        <v>176387</v>
      </c>
      <c r="CH9418" s="174">
        <v>3432</v>
      </c>
      <c r="CI9418" s="174">
        <v>5</v>
      </c>
      <c r="CJ9418" s="174">
        <v>609.73969999999997</v>
      </c>
      <c r="CK9418" s="174">
        <v>609.73969999999997</v>
      </c>
      <c r="CU9418" s="174">
        <v>176387</v>
      </c>
      <c r="CV9418" s="174">
        <v>3432</v>
      </c>
      <c r="CW9418" s="174">
        <v>5</v>
      </c>
      <c r="CX9418" s="174">
        <v>609.73969999999997</v>
      </c>
    </row>
    <row r="9419" spans="84:102" x14ac:dyDescent="0.25">
      <c r="CF9419" s="3" t="s">
        <v>3073</v>
      </c>
      <c r="CG9419" s="174">
        <v>172465</v>
      </c>
      <c r="CH9419" s="174">
        <v>3383</v>
      </c>
      <c r="CI9419" s="174">
        <v>5</v>
      </c>
      <c r="CJ9419" s="174">
        <v>609.73030000000006</v>
      </c>
      <c r="CK9419" s="174">
        <v>609.73030000000006</v>
      </c>
      <c r="CU9419" s="174">
        <v>172465</v>
      </c>
      <c r="CV9419" s="174">
        <v>3383</v>
      </c>
      <c r="CW9419" s="174">
        <v>5</v>
      </c>
      <c r="CX9419" s="174">
        <v>609.73030000000006</v>
      </c>
    </row>
    <row r="9420" spans="84:102" x14ac:dyDescent="0.25">
      <c r="CF9420" s="3" t="s">
        <v>3073</v>
      </c>
      <c r="CG9420" s="174">
        <v>432</v>
      </c>
      <c r="CH9420" s="174">
        <v>81801</v>
      </c>
      <c r="CI9420" s="174">
        <v>5</v>
      </c>
      <c r="CJ9420" s="174">
        <v>609.66250000000002</v>
      </c>
      <c r="CK9420" s="174">
        <v>609.66250000000002</v>
      </c>
      <c r="CU9420" s="174">
        <v>432</v>
      </c>
      <c r="CV9420" s="174">
        <v>81801</v>
      </c>
      <c r="CW9420" s="174">
        <v>5</v>
      </c>
      <c r="CX9420" s="174">
        <v>609.66250000000002</v>
      </c>
    </row>
    <row r="9421" spans="84:102" x14ac:dyDescent="0.25">
      <c r="CF9421" s="3" t="s">
        <v>3073</v>
      </c>
      <c r="CG9421" s="174">
        <v>1599</v>
      </c>
      <c r="CH9421" s="174">
        <v>79256</v>
      </c>
      <c r="CI9421" s="174">
        <v>5</v>
      </c>
      <c r="CJ9421" s="174">
        <v>609.58839999999998</v>
      </c>
      <c r="CK9421" s="174">
        <v>609.58839999999998</v>
      </c>
      <c r="CU9421" s="174">
        <v>1599</v>
      </c>
      <c r="CV9421" s="174">
        <v>79256</v>
      </c>
      <c r="CW9421" s="174">
        <v>5</v>
      </c>
      <c r="CX9421" s="174">
        <v>609.58839999999998</v>
      </c>
    </row>
    <row r="9422" spans="84:102" x14ac:dyDescent="0.25">
      <c r="CF9422" s="3" t="s">
        <v>3073</v>
      </c>
      <c r="CG9422" s="174">
        <v>73615</v>
      </c>
      <c r="CH9422" s="174">
        <v>313</v>
      </c>
      <c r="CI9422" s="174">
        <v>5</v>
      </c>
      <c r="CJ9422" s="174">
        <v>609.58749999999998</v>
      </c>
      <c r="CK9422" s="174">
        <v>609.58749999999998</v>
      </c>
      <c r="CU9422" s="174">
        <v>73615</v>
      </c>
      <c r="CV9422" s="174">
        <v>313</v>
      </c>
      <c r="CW9422" s="174">
        <v>5</v>
      </c>
      <c r="CX9422" s="174">
        <v>609.58749999999998</v>
      </c>
    </row>
    <row r="9423" spans="84:102" x14ac:dyDescent="0.25">
      <c r="CF9423" s="3" t="s">
        <v>3073</v>
      </c>
      <c r="CG9423" s="174">
        <v>60737</v>
      </c>
      <c r="CH9423" s="174">
        <v>1901</v>
      </c>
      <c r="CI9423" s="174">
        <v>5</v>
      </c>
      <c r="CJ9423" s="174">
        <v>609.54420000000005</v>
      </c>
      <c r="CK9423" s="174">
        <v>609.54420000000005</v>
      </c>
      <c r="CU9423" s="174">
        <v>60737</v>
      </c>
      <c r="CV9423" s="174">
        <v>1901</v>
      </c>
      <c r="CW9423" s="174">
        <v>5</v>
      </c>
      <c r="CX9423" s="174">
        <v>609.54420000000005</v>
      </c>
    </row>
    <row r="9424" spans="84:102" x14ac:dyDescent="0.25">
      <c r="CF9424" s="3" t="s">
        <v>3073</v>
      </c>
      <c r="CG9424" s="174">
        <v>2063</v>
      </c>
      <c r="CH9424" s="174">
        <v>152133</v>
      </c>
      <c r="CI9424" s="174">
        <v>5</v>
      </c>
      <c r="CJ9424" s="174">
        <v>609.3904</v>
      </c>
      <c r="CK9424" s="174">
        <v>609.3904</v>
      </c>
      <c r="CU9424" s="174">
        <v>2063</v>
      </c>
      <c r="CV9424" s="174">
        <v>152133</v>
      </c>
      <c r="CW9424" s="174">
        <v>5</v>
      </c>
      <c r="CX9424" s="174">
        <v>609.3904</v>
      </c>
    </row>
    <row r="9425" spans="84:102" x14ac:dyDescent="0.25">
      <c r="CF9425" s="3" t="s">
        <v>3073</v>
      </c>
      <c r="CG9425" s="174">
        <v>95120</v>
      </c>
      <c r="CH9425" s="174">
        <v>1479</v>
      </c>
      <c r="CI9425" s="174">
        <v>5</v>
      </c>
      <c r="CJ9425" s="174">
        <v>609.25379999999996</v>
      </c>
      <c r="CK9425" s="174">
        <v>609.25379999999996</v>
      </c>
      <c r="CU9425" s="174">
        <v>95120</v>
      </c>
      <c r="CV9425" s="174">
        <v>1479</v>
      </c>
      <c r="CW9425" s="174">
        <v>5</v>
      </c>
      <c r="CX9425" s="174">
        <v>609.25379999999996</v>
      </c>
    </row>
    <row r="9426" spans="84:102" x14ac:dyDescent="0.25">
      <c r="CF9426" s="3" t="s">
        <v>3073</v>
      </c>
      <c r="CG9426" s="174">
        <v>419</v>
      </c>
      <c r="CH9426" s="174">
        <v>82131</v>
      </c>
      <c r="CI9426" s="174">
        <v>5</v>
      </c>
      <c r="CJ9426" s="174">
        <v>609.20140000000004</v>
      </c>
      <c r="CK9426" s="174">
        <v>609.20140000000004</v>
      </c>
      <c r="CU9426" s="174">
        <v>419</v>
      </c>
      <c r="CV9426" s="174">
        <v>82131</v>
      </c>
      <c r="CW9426" s="174">
        <v>5</v>
      </c>
      <c r="CX9426" s="174">
        <v>609.20140000000004</v>
      </c>
    </row>
    <row r="9427" spans="84:102" x14ac:dyDescent="0.25">
      <c r="CF9427" s="3" t="s">
        <v>3073</v>
      </c>
      <c r="CG9427" s="174">
        <v>2039</v>
      </c>
      <c r="CH9427" s="174">
        <v>141415</v>
      </c>
      <c r="CI9427" s="174">
        <v>5</v>
      </c>
      <c r="CJ9427" s="174">
        <v>609.19529999999997</v>
      </c>
      <c r="CK9427" s="174">
        <v>609.19529999999997</v>
      </c>
      <c r="CU9427" s="174">
        <v>2039</v>
      </c>
      <c r="CV9427" s="174">
        <v>141415</v>
      </c>
      <c r="CW9427" s="174">
        <v>5</v>
      </c>
      <c r="CX9427" s="174">
        <v>609.19529999999997</v>
      </c>
    </row>
    <row r="9428" spans="84:102" x14ac:dyDescent="0.25">
      <c r="CF9428" s="3" t="s">
        <v>3073</v>
      </c>
      <c r="CG9428" s="174">
        <v>138341</v>
      </c>
      <c r="CH9428" s="174">
        <v>1192</v>
      </c>
      <c r="CI9428" s="174">
        <v>5</v>
      </c>
      <c r="CJ9428" s="174">
        <v>608.87720000000002</v>
      </c>
      <c r="CK9428" s="174">
        <v>608.87720000000002</v>
      </c>
      <c r="CU9428" s="174">
        <v>138341</v>
      </c>
      <c r="CV9428" s="174">
        <v>1192</v>
      </c>
      <c r="CW9428" s="174">
        <v>5</v>
      </c>
      <c r="CX9428" s="174">
        <v>608.87720000000002</v>
      </c>
    </row>
    <row r="9429" spans="84:102" x14ac:dyDescent="0.25">
      <c r="CF9429" s="3" t="s">
        <v>3073</v>
      </c>
      <c r="CG9429" s="174">
        <v>111032</v>
      </c>
      <c r="CH9429" s="174">
        <v>1391</v>
      </c>
      <c r="CI9429" s="174">
        <v>5</v>
      </c>
      <c r="CJ9429" s="174">
        <v>608.76400000000001</v>
      </c>
      <c r="CK9429" s="174">
        <v>608.76400000000001</v>
      </c>
      <c r="CU9429" s="174">
        <v>111032</v>
      </c>
      <c r="CV9429" s="174">
        <v>1391</v>
      </c>
      <c r="CW9429" s="174">
        <v>5</v>
      </c>
      <c r="CX9429" s="174">
        <v>608.76400000000001</v>
      </c>
    </row>
    <row r="9430" spans="84:102" x14ac:dyDescent="0.25">
      <c r="CF9430" s="3" t="s">
        <v>3073</v>
      </c>
      <c r="CG9430" s="174">
        <v>1012</v>
      </c>
      <c r="CH9430" s="174">
        <v>120319</v>
      </c>
      <c r="CI9430" s="174">
        <v>5</v>
      </c>
      <c r="CJ9430" s="174">
        <v>608.72940000000006</v>
      </c>
      <c r="CK9430" s="174">
        <v>608.72940000000006</v>
      </c>
      <c r="CU9430" s="174">
        <v>1012</v>
      </c>
      <c r="CV9430" s="174">
        <v>120319</v>
      </c>
      <c r="CW9430" s="174">
        <v>5</v>
      </c>
      <c r="CX9430" s="174">
        <v>608.72940000000006</v>
      </c>
    </row>
    <row r="9431" spans="84:102" x14ac:dyDescent="0.25">
      <c r="CF9431" s="3" t="s">
        <v>3073</v>
      </c>
      <c r="CG9431" s="174">
        <v>69500</v>
      </c>
      <c r="CH9431" s="174">
        <v>220</v>
      </c>
      <c r="CI9431" s="174">
        <v>5</v>
      </c>
      <c r="CJ9431" s="174">
        <v>608.50729999999999</v>
      </c>
      <c r="CK9431" s="174">
        <v>608.50729999999999</v>
      </c>
      <c r="CU9431" s="174">
        <v>69500</v>
      </c>
      <c r="CV9431" s="174">
        <v>220</v>
      </c>
      <c r="CW9431" s="174">
        <v>5</v>
      </c>
      <c r="CX9431" s="174">
        <v>608.50729999999999</v>
      </c>
    </row>
    <row r="9432" spans="84:102" x14ac:dyDescent="0.25">
      <c r="CF9432" s="3" t="s">
        <v>3073</v>
      </c>
      <c r="CG9432" s="174">
        <v>198041</v>
      </c>
      <c r="CH9432" s="174">
        <v>2720</v>
      </c>
      <c r="CI9432" s="174">
        <v>5</v>
      </c>
      <c r="CJ9432" s="174">
        <v>608.38520000000005</v>
      </c>
      <c r="CK9432" s="174">
        <v>608.38520000000005</v>
      </c>
      <c r="CU9432" s="174">
        <v>198041</v>
      </c>
      <c r="CV9432" s="174">
        <v>2720</v>
      </c>
      <c r="CW9432" s="174">
        <v>5</v>
      </c>
      <c r="CX9432" s="174">
        <v>608.38520000000005</v>
      </c>
    </row>
    <row r="9433" spans="84:102" x14ac:dyDescent="0.25">
      <c r="CF9433" s="3" t="s">
        <v>3073</v>
      </c>
      <c r="CG9433" s="174">
        <v>66245</v>
      </c>
      <c r="CH9433" s="174">
        <v>149</v>
      </c>
      <c r="CI9433" s="174">
        <v>5</v>
      </c>
      <c r="CJ9433" s="174">
        <v>608.20910000000003</v>
      </c>
      <c r="CK9433" s="174">
        <v>608.20910000000003</v>
      </c>
      <c r="CU9433" s="174">
        <v>66245</v>
      </c>
      <c r="CV9433" s="174">
        <v>149</v>
      </c>
      <c r="CW9433" s="174">
        <v>5</v>
      </c>
      <c r="CX9433" s="174">
        <v>608.20910000000003</v>
      </c>
    </row>
    <row r="9434" spans="84:102" x14ac:dyDescent="0.25">
      <c r="CF9434" s="3" t="s">
        <v>3073</v>
      </c>
      <c r="CG9434" s="174">
        <v>3264</v>
      </c>
      <c r="CH9434" s="174">
        <v>161950</v>
      </c>
      <c r="CI9434" s="174">
        <v>5</v>
      </c>
      <c r="CJ9434" s="174">
        <v>608.20320000000004</v>
      </c>
      <c r="CK9434" s="174">
        <v>608.20320000000004</v>
      </c>
      <c r="CU9434" s="174">
        <v>3264</v>
      </c>
      <c r="CV9434" s="174">
        <v>161950</v>
      </c>
      <c r="CW9434" s="174">
        <v>5</v>
      </c>
      <c r="CX9434" s="174">
        <v>608.20320000000004</v>
      </c>
    </row>
    <row r="9435" spans="84:102" x14ac:dyDescent="0.25">
      <c r="CF9435" s="3" t="s">
        <v>3073</v>
      </c>
      <c r="CG9435" s="174">
        <v>2278</v>
      </c>
      <c r="CH9435" s="174">
        <v>21627</v>
      </c>
      <c r="CI9435" s="174">
        <v>5</v>
      </c>
      <c r="CJ9435" s="174">
        <v>608.10630000000003</v>
      </c>
      <c r="CK9435" s="174">
        <v>608.10630000000003</v>
      </c>
      <c r="CU9435" s="174">
        <v>2278</v>
      </c>
      <c r="CV9435" s="174">
        <v>21627</v>
      </c>
      <c r="CW9435" s="174">
        <v>5</v>
      </c>
      <c r="CX9435" s="174">
        <v>608.10630000000003</v>
      </c>
    </row>
    <row r="9436" spans="84:102" x14ac:dyDescent="0.25">
      <c r="CF9436" s="3" t="s">
        <v>3073</v>
      </c>
      <c r="CG9436" s="174">
        <v>170129</v>
      </c>
      <c r="CH9436" s="174">
        <v>3372</v>
      </c>
      <c r="CI9436" s="174">
        <v>5</v>
      </c>
      <c r="CJ9436" s="174">
        <v>607.86210000000005</v>
      </c>
      <c r="CK9436" s="174">
        <v>607.86210000000005</v>
      </c>
      <c r="CU9436" s="174">
        <v>170129</v>
      </c>
      <c r="CV9436" s="174">
        <v>3372</v>
      </c>
      <c r="CW9436" s="174">
        <v>5</v>
      </c>
      <c r="CX9436" s="174">
        <v>607.86210000000005</v>
      </c>
    </row>
    <row r="9437" spans="84:102" x14ac:dyDescent="0.25">
      <c r="CF9437" s="3" t="s">
        <v>3073</v>
      </c>
      <c r="CG9437" s="174">
        <v>772</v>
      </c>
      <c r="CH9437" s="174">
        <v>100107</v>
      </c>
      <c r="CI9437" s="174">
        <v>5</v>
      </c>
      <c r="CJ9437" s="174">
        <v>607.65809999999999</v>
      </c>
      <c r="CK9437" s="174">
        <v>607.65809999999999</v>
      </c>
      <c r="CU9437" s="174">
        <v>772</v>
      </c>
      <c r="CV9437" s="174">
        <v>100107</v>
      </c>
      <c r="CW9437" s="174">
        <v>5</v>
      </c>
      <c r="CX9437" s="174">
        <v>607.65809999999999</v>
      </c>
    </row>
    <row r="9438" spans="84:102" x14ac:dyDescent="0.25">
      <c r="CF9438" s="3" t="s">
        <v>3073</v>
      </c>
      <c r="CG9438" s="174">
        <v>2764</v>
      </c>
      <c r="CH9438" s="174">
        <v>142885</v>
      </c>
      <c r="CI9438" s="174">
        <v>5</v>
      </c>
      <c r="CJ9438" s="174">
        <v>607.45929999999998</v>
      </c>
      <c r="CK9438" s="174">
        <v>607.45929999999998</v>
      </c>
      <c r="CU9438" s="174">
        <v>2764</v>
      </c>
      <c r="CV9438" s="174">
        <v>142885</v>
      </c>
      <c r="CW9438" s="174">
        <v>5</v>
      </c>
      <c r="CX9438" s="174">
        <v>607.45929999999998</v>
      </c>
    </row>
    <row r="9439" spans="84:102" x14ac:dyDescent="0.25">
      <c r="CF9439" s="3" t="s">
        <v>3073</v>
      </c>
      <c r="CG9439" s="174">
        <v>17858</v>
      </c>
      <c r="CH9439" s="174">
        <v>2219</v>
      </c>
      <c r="CI9439" s="174">
        <v>5</v>
      </c>
      <c r="CJ9439" s="174">
        <v>607.25139999999999</v>
      </c>
      <c r="CK9439" s="174">
        <v>607.25139999999999</v>
      </c>
      <c r="CU9439" s="174">
        <v>17858</v>
      </c>
      <c r="CV9439" s="174">
        <v>2219</v>
      </c>
      <c r="CW9439" s="174">
        <v>5</v>
      </c>
      <c r="CX9439" s="174">
        <v>607.25139999999999</v>
      </c>
    </row>
    <row r="9440" spans="84:102" x14ac:dyDescent="0.25">
      <c r="CF9440" s="3" t="s">
        <v>3073</v>
      </c>
      <c r="CG9440" s="174">
        <v>1314</v>
      </c>
      <c r="CH9440" s="174">
        <v>117865</v>
      </c>
      <c r="CI9440" s="174">
        <v>5</v>
      </c>
      <c r="CJ9440" s="174">
        <v>607.23230000000001</v>
      </c>
      <c r="CK9440" s="174">
        <v>607.23230000000001</v>
      </c>
      <c r="CU9440" s="174">
        <v>1314</v>
      </c>
      <c r="CV9440" s="174">
        <v>117865</v>
      </c>
      <c r="CW9440" s="174">
        <v>5</v>
      </c>
      <c r="CX9440" s="174">
        <v>607.23230000000001</v>
      </c>
    </row>
    <row r="9441" spans="84:102" x14ac:dyDescent="0.25">
      <c r="CF9441" s="3" t="s">
        <v>3073</v>
      </c>
      <c r="CG9441" s="174">
        <v>135792</v>
      </c>
      <c r="CH9441" s="174">
        <v>1200</v>
      </c>
      <c r="CI9441" s="174">
        <v>5</v>
      </c>
      <c r="CJ9441" s="174">
        <v>607.20529999999997</v>
      </c>
      <c r="CK9441" s="174">
        <v>607.20529999999997</v>
      </c>
      <c r="CU9441" s="174">
        <v>135792</v>
      </c>
      <c r="CV9441" s="174">
        <v>1200</v>
      </c>
      <c r="CW9441" s="174">
        <v>5</v>
      </c>
      <c r="CX9441" s="174">
        <v>607.20529999999997</v>
      </c>
    </row>
    <row r="9442" spans="84:102" x14ac:dyDescent="0.25">
      <c r="CF9442" s="3" t="s">
        <v>3073</v>
      </c>
      <c r="CG9442" s="174">
        <v>69040</v>
      </c>
      <c r="CH9442" s="174">
        <v>167</v>
      </c>
      <c r="CI9442" s="174">
        <v>5</v>
      </c>
      <c r="CJ9442" s="174">
        <v>606.41610000000003</v>
      </c>
      <c r="CK9442" s="174">
        <v>606.41610000000003</v>
      </c>
      <c r="CU9442" s="174">
        <v>69040</v>
      </c>
      <c r="CV9442" s="174">
        <v>167</v>
      </c>
      <c r="CW9442" s="174">
        <v>5</v>
      </c>
      <c r="CX9442" s="174">
        <v>606.41610000000003</v>
      </c>
    </row>
    <row r="9443" spans="84:102" x14ac:dyDescent="0.25">
      <c r="CF9443" s="3" t="s">
        <v>3073</v>
      </c>
      <c r="CG9443" s="174">
        <v>92243</v>
      </c>
      <c r="CH9443" s="174">
        <v>1955</v>
      </c>
      <c r="CI9443" s="174">
        <v>5</v>
      </c>
      <c r="CJ9443" s="174">
        <v>606.39260000000002</v>
      </c>
      <c r="CK9443" s="174">
        <v>606.39260000000002</v>
      </c>
      <c r="CU9443" s="174">
        <v>92243</v>
      </c>
      <c r="CV9443" s="174">
        <v>1955</v>
      </c>
      <c r="CW9443" s="174">
        <v>5</v>
      </c>
      <c r="CX9443" s="174">
        <v>606.39260000000002</v>
      </c>
    </row>
    <row r="9444" spans="84:102" x14ac:dyDescent="0.25">
      <c r="CF9444" s="3" t="s">
        <v>3073</v>
      </c>
      <c r="CG9444" s="174">
        <v>67533</v>
      </c>
      <c r="CH9444" s="174">
        <v>106</v>
      </c>
      <c r="CI9444" s="174">
        <v>5</v>
      </c>
      <c r="CJ9444" s="174">
        <v>606.11289999999997</v>
      </c>
      <c r="CK9444" s="174">
        <v>606.11289999999997</v>
      </c>
      <c r="CU9444" s="174">
        <v>67533</v>
      </c>
      <c r="CV9444" s="174">
        <v>106</v>
      </c>
      <c r="CW9444" s="174">
        <v>5</v>
      </c>
      <c r="CX9444" s="174">
        <v>606.11289999999997</v>
      </c>
    </row>
    <row r="9445" spans="84:102" x14ac:dyDescent="0.25">
      <c r="CF9445" s="3" t="s">
        <v>3073</v>
      </c>
      <c r="CG9445" s="174">
        <v>109072</v>
      </c>
      <c r="CH9445" s="174">
        <v>913</v>
      </c>
      <c r="CI9445" s="174">
        <v>5</v>
      </c>
      <c r="CJ9445" s="174">
        <v>605.98599999999999</v>
      </c>
      <c r="CK9445" s="174">
        <v>605.98599999999999</v>
      </c>
      <c r="CU9445" s="174">
        <v>109072</v>
      </c>
      <c r="CV9445" s="174">
        <v>913</v>
      </c>
      <c r="CW9445" s="174">
        <v>5</v>
      </c>
      <c r="CX9445" s="174">
        <v>605.98599999999999</v>
      </c>
    </row>
    <row r="9446" spans="84:102" x14ac:dyDescent="0.25">
      <c r="CF9446" s="3" t="s">
        <v>3073</v>
      </c>
      <c r="CG9446" s="174">
        <v>75104</v>
      </c>
      <c r="CH9446" s="174">
        <v>1625</v>
      </c>
      <c r="CI9446" s="174">
        <v>5</v>
      </c>
      <c r="CJ9446" s="174">
        <v>605.96870000000001</v>
      </c>
      <c r="CK9446" s="174">
        <v>605.96870000000001</v>
      </c>
      <c r="CU9446" s="174">
        <v>75104</v>
      </c>
      <c r="CV9446" s="174">
        <v>1625</v>
      </c>
      <c r="CW9446" s="174">
        <v>5</v>
      </c>
      <c r="CX9446" s="174">
        <v>605.96870000000001</v>
      </c>
    </row>
    <row r="9447" spans="84:102" x14ac:dyDescent="0.25">
      <c r="CF9447" s="3" t="s">
        <v>3073</v>
      </c>
      <c r="CG9447" s="174">
        <v>67041</v>
      </c>
      <c r="CH9447" s="174">
        <v>146</v>
      </c>
      <c r="CI9447" s="174">
        <v>5</v>
      </c>
      <c r="CJ9447" s="174">
        <v>605.89620000000002</v>
      </c>
      <c r="CK9447" s="174">
        <v>605.89620000000002</v>
      </c>
      <c r="CU9447" s="174">
        <v>67041</v>
      </c>
      <c r="CV9447" s="174">
        <v>146</v>
      </c>
      <c r="CW9447" s="174">
        <v>5</v>
      </c>
      <c r="CX9447" s="174">
        <v>605.89620000000002</v>
      </c>
    </row>
    <row r="9448" spans="84:102" x14ac:dyDescent="0.25">
      <c r="CF9448" s="3" t="s">
        <v>3073</v>
      </c>
      <c r="CG9448" s="174">
        <v>105063</v>
      </c>
      <c r="CH9448" s="174">
        <v>828</v>
      </c>
      <c r="CI9448" s="174">
        <v>5</v>
      </c>
      <c r="CJ9448" s="174">
        <v>605.85630000000003</v>
      </c>
      <c r="CK9448" s="174">
        <v>605.85630000000003</v>
      </c>
      <c r="CU9448" s="174">
        <v>105063</v>
      </c>
      <c r="CV9448" s="174">
        <v>828</v>
      </c>
      <c r="CW9448" s="174">
        <v>5</v>
      </c>
      <c r="CX9448" s="174">
        <v>605.85630000000003</v>
      </c>
    </row>
    <row r="9449" spans="84:102" x14ac:dyDescent="0.25">
      <c r="CF9449" s="3" t="s">
        <v>3073</v>
      </c>
      <c r="CG9449" s="174">
        <v>3462</v>
      </c>
      <c r="CH9449" s="174">
        <v>182324</v>
      </c>
      <c r="CI9449" s="174">
        <v>5</v>
      </c>
      <c r="CJ9449" s="174">
        <v>605.81380000000001</v>
      </c>
      <c r="CK9449" s="174">
        <v>605.81380000000001</v>
      </c>
      <c r="CU9449" s="174">
        <v>3462</v>
      </c>
      <c r="CV9449" s="174">
        <v>182324</v>
      </c>
      <c r="CW9449" s="174">
        <v>5</v>
      </c>
      <c r="CX9449" s="174">
        <v>605.81380000000001</v>
      </c>
    </row>
    <row r="9450" spans="84:102" x14ac:dyDescent="0.25">
      <c r="CF9450" s="3" t="s">
        <v>3073</v>
      </c>
      <c r="CG9450" s="174">
        <v>976</v>
      </c>
      <c r="CH9450" s="174">
        <v>116301</v>
      </c>
      <c r="CI9450" s="174">
        <v>5</v>
      </c>
      <c r="CJ9450" s="174">
        <v>605.60299999999995</v>
      </c>
      <c r="CK9450" s="174">
        <v>605.60299999999995</v>
      </c>
      <c r="CU9450" s="174">
        <v>976</v>
      </c>
      <c r="CV9450" s="174">
        <v>116301</v>
      </c>
      <c r="CW9450" s="174">
        <v>5</v>
      </c>
      <c r="CX9450" s="174">
        <v>605.60299999999995</v>
      </c>
    </row>
    <row r="9451" spans="84:102" x14ac:dyDescent="0.25">
      <c r="CF9451" s="3" t="s">
        <v>3073</v>
      </c>
      <c r="CG9451" s="174">
        <v>151656</v>
      </c>
      <c r="CH9451" s="174">
        <v>3148</v>
      </c>
      <c r="CI9451" s="174">
        <v>5</v>
      </c>
      <c r="CJ9451" s="174">
        <v>605.5575</v>
      </c>
      <c r="CK9451" s="174">
        <v>605.5575</v>
      </c>
      <c r="CU9451" s="174">
        <v>151656</v>
      </c>
      <c r="CV9451" s="174">
        <v>3148</v>
      </c>
      <c r="CW9451" s="174">
        <v>5</v>
      </c>
      <c r="CX9451" s="174">
        <v>605.5575</v>
      </c>
    </row>
    <row r="9452" spans="84:102" x14ac:dyDescent="0.25">
      <c r="CF9452" s="3" t="s">
        <v>3073</v>
      </c>
      <c r="CG9452" s="174">
        <v>101352</v>
      </c>
      <c r="CH9452" s="174">
        <v>1971</v>
      </c>
      <c r="CI9452" s="174">
        <v>5</v>
      </c>
      <c r="CJ9452" s="174">
        <v>605.49289999999996</v>
      </c>
      <c r="CK9452" s="174">
        <v>605.49289999999996</v>
      </c>
      <c r="CU9452" s="174">
        <v>101352</v>
      </c>
      <c r="CV9452" s="174">
        <v>1971</v>
      </c>
      <c r="CW9452" s="174">
        <v>5</v>
      </c>
      <c r="CX9452" s="174">
        <v>605.49289999999996</v>
      </c>
    </row>
    <row r="9453" spans="84:102" x14ac:dyDescent="0.25">
      <c r="CF9453" s="3" t="s">
        <v>3073</v>
      </c>
      <c r="CG9453" s="174">
        <v>142885</v>
      </c>
      <c r="CH9453" s="174">
        <v>2764</v>
      </c>
      <c r="CI9453" s="174">
        <v>5</v>
      </c>
      <c r="CJ9453" s="174">
        <v>605.49099999999999</v>
      </c>
      <c r="CK9453" s="174">
        <v>605.49099999999999</v>
      </c>
      <c r="CU9453" s="174">
        <v>142885</v>
      </c>
      <c r="CV9453" s="174">
        <v>2764</v>
      </c>
      <c r="CW9453" s="174">
        <v>5</v>
      </c>
      <c r="CX9453" s="174">
        <v>605.49099999999999</v>
      </c>
    </row>
    <row r="9454" spans="84:102" x14ac:dyDescent="0.25">
      <c r="CF9454" s="3" t="s">
        <v>3073</v>
      </c>
      <c r="CG9454" s="174">
        <v>1245</v>
      </c>
      <c r="CH9454" s="174">
        <v>128666</v>
      </c>
      <c r="CI9454" s="174">
        <v>5</v>
      </c>
      <c r="CJ9454" s="174">
        <v>605.39250000000004</v>
      </c>
      <c r="CK9454" s="174">
        <v>605.39250000000004</v>
      </c>
      <c r="CU9454" s="174">
        <v>1245</v>
      </c>
      <c r="CV9454" s="174">
        <v>128666</v>
      </c>
      <c r="CW9454" s="174">
        <v>5</v>
      </c>
      <c r="CX9454" s="174">
        <v>605.39250000000004</v>
      </c>
    </row>
    <row r="9455" spans="84:102" x14ac:dyDescent="0.25">
      <c r="CF9455" s="3" t="s">
        <v>3073</v>
      </c>
      <c r="CG9455" s="174">
        <v>1124</v>
      </c>
      <c r="CH9455" s="174">
        <v>140833</v>
      </c>
      <c r="CI9455" s="174">
        <v>5</v>
      </c>
      <c r="CJ9455" s="174">
        <v>605.33360000000005</v>
      </c>
      <c r="CK9455" s="174">
        <v>605.33360000000005</v>
      </c>
      <c r="CU9455" s="174">
        <v>1124</v>
      </c>
      <c r="CV9455" s="174">
        <v>140833</v>
      </c>
      <c r="CW9455" s="174">
        <v>5</v>
      </c>
      <c r="CX9455" s="174">
        <v>605.33360000000005</v>
      </c>
    </row>
    <row r="9456" spans="84:102" x14ac:dyDescent="0.25">
      <c r="CF9456" s="3" t="s">
        <v>3073</v>
      </c>
      <c r="CG9456" s="174">
        <v>133401</v>
      </c>
      <c r="CH9456" s="174">
        <v>1079</v>
      </c>
      <c r="CI9456" s="174">
        <v>5</v>
      </c>
      <c r="CJ9456" s="174">
        <v>605.16989999999998</v>
      </c>
      <c r="CK9456" s="174">
        <v>605.16989999999998</v>
      </c>
      <c r="CU9456" s="174">
        <v>133401</v>
      </c>
      <c r="CV9456" s="174">
        <v>1079</v>
      </c>
      <c r="CW9456" s="174">
        <v>5</v>
      </c>
      <c r="CX9456" s="174">
        <v>605.16989999999998</v>
      </c>
    </row>
    <row r="9457" spans="84:102" x14ac:dyDescent="0.25">
      <c r="CF9457" s="3" t="s">
        <v>3073</v>
      </c>
      <c r="CG9457" s="174">
        <v>2785</v>
      </c>
      <c r="CH9457" s="174">
        <v>146868</v>
      </c>
      <c r="CI9457" s="174">
        <v>5</v>
      </c>
      <c r="CJ9457" s="174">
        <v>604.82230000000004</v>
      </c>
      <c r="CK9457" s="174">
        <v>604.82230000000004</v>
      </c>
      <c r="CU9457" s="174">
        <v>2785</v>
      </c>
      <c r="CV9457" s="174">
        <v>146868</v>
      </c>
      <c r="CW9457" s="174">
        <v>5</v>
      </c>
      <c r="CX9457" s="174">
        <v>604.82230000000004</v>
      </c>
    </row>
    <row r="9458" spans="84:102" x14ac:dyDescent="0.25">
      <c r="CF9458" s="3" t="s">
        <v>3073</v>
      </c>
      <c r="CG9458" s="174">
        <v>156358</v>
      </c>
      <c r="CH9458" s="174">
        <v>3206</v>
      </c>
      <c r="CI9458" s="174">
        <v>5</v>
      </c>
      <c r="CJ9458" s="174">
        <v>604.81290000000001</v>
      </c>
      <c r="CK9458" s="174">
        <v>604.81290000000001</v>
      </c>
      <c r="CU9458" s="174">
        <v>156358</v>
      </c>
      <c r="CV9458" s="174">
        <v>3206</v>
      </c>
      <c r="CW9458" s="174">
        <v>5</v>
      </c>
      <c r="CX9458" s="174">
        <v>604.81290000000001</v>
      </c>
    </row>
    <row r="9459" spans="84:102" x14ac:dyDescent="0.25">
      <c r="CF9459" s="3" t="s">
        <v>3073</v>
      </c>
      <c r="CG9459" s="174">
        <v>68962</v>
      </c>
      <c r="CH9459" s="174">
        <v>159</v>
      </c>
      <c r="CI9459" s="174">
        <v>5</v>
      </c>
      <c r="CJ9459" s="174">
        <v>604.63969999999995</v>
      </c>
      <c r="CK9459" s="174">
        <v>604.63969999999995</v>
      </c>
      <c r="CU9459" s="174">
        <v>68962</v>
      </c>
      <c r="CV9459" s="174">
        <v>159</v>
      </c>
      <c r="CW9459" s="174">
        <v>5</v>
      </c>
      <c r="CX9459" s="174">
        <v>604.63969999999995</v>
      </c>
    </row>
    <row r="9460" spans="84:102" x14ac:dyDescent="0.25">
      <c r="CF9460" s="3" t="s">
        <v>3073</v>
      </c>
      <c r="CG9460" s="174">
        <v>1322</v>
      </c>
      <c r="CH9460" s="174">
        <v>119829</v>
      </c>
      <c r="CI9460" s="174">
        <v>5</v>
      </c>
      <c r="CJ9460" s="174">
        <v>604.6078</v>
      </c>
      <c r="CK9460" s="174">
        <v>604.6078</v>
      </c>
      <c r="CU9460" s="174">
        <v>1322</v>
      </c>
      <c r="CV9460" s="174">
        <v>119829</v>
      </c>
      <c r="CW9460" s="174">
        <v>5</v>
      </c>
      <c r="CX9460" s="174">
        <v>604.6078</v>
      </c>
    </row>
    <row r="9461" spans="84:102" x14ac:dyDescent="0.25">
      <c r="CF9461" s="3" t="s">
        <v>3073</v>
      </c>
      <c r="CG9461" s="174">
        <v>107450</v>
      </c>
      <c r="CH9461" s="174">
        <v>862</v>
      </c>
      <c r="CI9461" s="174">
        <v>5</v>
      </c>
      <c r="CJ9461" s="174">
        <v>604.28470000000004</v>
      </c>
      <c r="CK9461" s="174">
        <v>604.28470000000004</v>
      </c>
      <c r="CU9461" s="174">
        <v>107450</v>
      </c>
      <c r="CV9461" s="174">
        <v>862</v>
      </c>
      <c r="CW9461" s="174">
        <v>5</v>
      </c>
      <c r="CX9461" s="174">
        <v>604.28470000000004</v>
      </c>
    </row>
    <row r="9462" spans="84:102" x14ac:dyDescent="0.25">
      <c r="CF9462" s="3" t="s">
        <v>3073</v>
      </c>
      <c r="CG9462" s="174">
        <v>176974</v>
      </c>
      <c r="CH9462" s="174">
        <v>3432</v>
      </c>
      <c r="CI9462" s="174">
        <v>5</v>
      </c>
      <c r="CJ9462" s="174">
        <v>604.05089999999996</v>
      </c>
      <c r="CK9462" s="174">
        <v>604.05089999999996</v>
      </c>
      <c r="CU9462" s="174">
        <v>176974</v>
      </c>
      <c r="CV9462" s="174">
        <v>3432</v>
      </c>
      <c r="CW9462" s="174">
        <v>5</v>
      </c>
      <c r="CX9462" s="174">
        <v>604.05089999999996</v>
      </c>
    </row>
    <row r="9463" spans="84:102" x14ac:dyDescent="0.25">
      <c r="CF9463" s="3" t="s">
        <v>3073</v>
      </c>
      <c r="CG9463" s="174">
        <v>1014</v>
      </c>
      <c r="CH9463" s="174">
        <v>120335</v>
      </c>
      <c r="CI9463" s="174">
        <v>5</v>
      </c>
      <c r="CJ9463" s="174">
        <v>603.9846</v>
      </c>
      <c r="CK9463" s="174">
        <v>603.9846</v>
      </c>
      <c r="CU9463" s="174">
        <v>1014</v>
      </c>
      <c r="CV9463" s="174">
        <v>120335</v>
      </c>
      <c r="CW9463" s="174">
        <v>5</v>
      </c>
      <c r="CX9463" s="174">
        <v>603.9846</v>
      </c>
    </row>
    <row r="9464" spans="84:102" x14ac:dyDescent="0.25">
      <c r="CF9464" s="3" t="s">
        <v>3073</v>
      </c>
      <c r="CG9464" s="174">
        <v>69471</v>
      </c>
      <c r="CH9464" s="174">
        <v>200</v>
      </c>
      <c r="CI9464" s="174">
        <v>5</v>
      </c>
      <c r="CJ9464" s="174">
        <v>603.95060000000001</v>
      </c>
      <c r="CK9464" s="174">
        <v>603.95060000000001</v>
      </c>
      <c r="CU9464" s="174">
        <v>69471</v>
      </c>
      <c r="CV9464" s="174">
        <v>200</v>
      </c>
      <c r="CW9464" s="174">
        <v>5</v>
      </c>
      <c r="CX9464" s="174">
        <v>603.95060000000001</v>
      </c>
    </row>
    <row r="9465" spans="84:102" x14ac:dyDescent="0.25">
      <c r="CF9465" s="3" t="s">
        <v>3073</v>
      </c>
      <c r="CG9465" s="174">
        <v>84676</v>
      </c>
      <c r="CH9465" s="174">
        <v>1960</v>
      </c>
      <c r="CI9465" s="174">
        <v>5</v>
      </c>
      <c r="CJ9465" s="174">
        <v>603.92690000000005</v>
      </c>
      <c r="CK9465" s="174">
        <v>603.92690000000005</v>
      </c>
      <c r="CU9465" s="174">
        <v>84676</v>
      </c>
      <c r="CV9465" s="174">
        <v>1960</v>
      </c>
      <c r="CW9465" s="174">
        <v>5</v>
      </c>
      <c r="CX9465" s="174">
        <v>603.92690000000005</v>
      </c>
    </row>
    <row r="9466" spans="84:102" x14ac:dyDescent="0.25">
      <c r="CF9466" s="3" t="s">
        <v>3073</v>
      </c>
      <c r="CG9466" s="174">
        <v>114017</v>
      </c>
      <c r="CH9466" s="174">
        <v>964</v>
      </c>
      <c r="CI9466" s="174">
        <v>5</v>
      </c>
      <c r="CJ9466" s="174">
        <v>603.88509999999997</v>
      </c>
      <c r="CK9466" s="174">
        <v>603.88509999999997</v>
      </c>
      <c r="CU9466" s="174">
        <v>114017</v>
      </c>
      <c r="CV9466" s="174">
        <v>964</v>
      </c>
      <c r="CW9466" s="174">
        <v>5</v>
      </c>
      <c r="CX9466" s="174">
        <v>603.88509999999997</v>
      </c>
    </row>
    <row r="9467" spans="84:102" x14ac:dyDescent="0.25">
      <c r="CF9467" s="3" t="s">
        <v>3073</v>
      </c>
      <c r="CG9467" s="174">
        <v>3156</v>
      </c>
      <c r="CH9467" s="174">
        <v>152923</v>
      </c>
      <c r="CI9467" s="174">
        <v>5</v>
      </c>
      <c r="CJ9467" s="174">
        <v>603.79250000000002</v>
      </c>
      <c r="CK9467" s="174">
        <v>603.79250000000002</v>
      </c>
      <c r="CU9467" s="174">
        <v>3156</v>
      </c>
      <c r="CV9467" s="174">
        <v>152923</v>
      </c>
      <c r="CW9467" s="174">
        <v>5</v>
      </c>
      <c r="CX9467" s="174">
        <v>603.79250000000002</v>
      </c>
    </row>
    <row r="9468" spans="84:102" x14ac:dyDescent="0.25">
      <c r="CF9468" s="3" t="s">
        <v>3073</v>
      </c>
      <c r="CG9468" s="174">
        <v>445</v>
      </c>
      <c r="CH9468" s="174">
        <v>83992</v>
      </c>
      <c r="CI9468" s="174">
        <v>5</v>
      </c>
      <c r="CJ9468" s="174">
        <v>603.77499999999998</v>
      </c>
      <c r="CK9468" s="174">
        <v>603.77499999999998</v>
      </c>
      <c r="CU9468" s="174">
        <v>445</v>
      </c>
      <c r="CV9468" s="174">
        <v>83992</v>
      </c>
      <c r="CW9468" s="174">
        <v>5</v>
      </c>
      <c r="CX9468" s="174">
        <v>603.77499999999998</v>
      </c>
    </row>
    <row r="9469" spans="84:102" x14ac:dyDescent="0.25">
      <c r="CF9469" s="3" t="s">
        <v>3073</v>
      </c>
      <c r="CG9469" s="174">
        <v>2573</v>
      </c>
      <c r="CH9469" s="174">
        <v>41347</v>
      </c>
      <c r="CI9469" s="174">
        <v>5</v>
      </c>
      <c r="CJ9469" s="174">
        <v>603.149</v>
      </c>
      <c r="CK9469" s="174">
        <v>603.149</v>
      </c>
      <c r="CU9469" s="174">
        <v>2573</v>
      </c>
      <c r="CV9469" s="174">
        <v>41347</v>
      </c>
      <c r="CW9469" s="174">
        <v>5</v>
      </c>
      <c r="CX9469" s="174">
        <v>603.149</v>
      </c>
    </row>
    <row r="9470" spans="84:102" x14ac:dyDescent="0.25">
      <c r="CF9470" s="3" t="s">
        <v>3073</v>
      </c>
      <c r="CG9470" s="174">
        <v>1072</v>
      </c>
      <c r="CH9470" s="174">
        <v>129077</v>
      </c>
      <c r="CI9470" s="174">
        <v>5</v>
      </c>
      <c r="CJ9470" s="174">
        <v>603.05740000000003</v>
      </c>
      <c r="CK9470" s="174">
        <v>603.05740000000003</v>
      </c>
      <c r="CU9470" s="174">
        <v>1072</v>
      </c>
      <c r="CV9470" s="174">
        <v>129077</v>
      </c>
      <c r="CW9470" s="174">
        <v>5</v>
      </c>
      <c r="CX9470" s="174">
        <v>603.05740000000003</v>
      </c>
    </row>
    <row r="9471" spans="84:102" x14ac:dyDescent="0.25">
      <c r="CF9471" s="3" t="s">
        <v>3073</v>
      </c>
      <c r="CG9471" s="174">
        <v>1537</v>
      </c>
      <c r="CH9471" s="174">
        <v>85909</v>
      </c>
      <c r="CI9471" s="174">
        <v>5</v>
      </c>
      <c r="CJ9471" s="174">
        <v>602.93470000000002</v>
      </c>
      <c r="CK9471" s="174">
        <v>602.93470000000002</v>
      </c>
      <c r="CU9471" s="174">
        <v>1537</v>
      </c>
      <c r="CV9471" s="174">
        <v>85909</v>
      </c>
      <c r="CW9471" s="174">
        <v>5</v>
      </c>
      <c r="CX9471" s="174">
        <v>602.93470000000002</v>
      </c>
    </row>
    <row r="9472" spans="84:102" x14ac:dyDescent="0.25">
      <c r="CF9472" s="3" t="s">
        <v>3073</v>
      </c>
      <c r="CG9472" s="174">
        <v>70853</v>
      </c>
      <c r="CH9472" s="174">
        <v>1659</v>
      </c>
      <c r="CI9472" s="174">
        <v>5</v>
      </c>
      <c r="CJ9472" s="174">
        <v>602.88120000000004</v>
      </c>
      <c r="CK9472" s="174">
        <v>602.88120000000004</v>
      </c>
      <c r="CU9472" s="174">
        <v>70853</v>
      </c>
      <c r="CV9472" s="174">
        <v>1659</v>
      </c>
      <c r="CW9472" s="174">
        <v>5</v>
      </c>
      <c r="CX9472" s="174">
        <v>602.88120000000004</v>
      </c>
    </row>
    <row r="9473" spans="84:102" x14ac:dyDescent="0.25">
      <c r="CF9473" s="3" t="s">
        <v>3073</v>
      </c>
      <c r="CG9473" s="174">
        <v>95</v>
      </c>
      <c r="CH9473" s="174">
        <v>65373</v>
      </c>
      <c r="CI9473" s="174">
        <v>5</v>
      </c>
      <c r="CJ9473" s="174">
        <v>602.74099999999999</v>
      </c>
      <c r="CK9473" s="174">
        <v>602.74099999999999</v>
      </c>
      <c r="CU9473" s="174">
        <v>95</v>
      </c>
      <c r="CV9473" s="174">
        <v>65373</v>
      </c>
      <c r="CW9473" s="174">
        <v>5</v>
      </c>
      <c r="CX9473" s="174">
        <v>602.74099999999999</v>
      </c>
    </row>
    <row r="9474" spans="84:102" x14ac:dyDescent="0.25">
      <c r="CF9474" s="3" t="s">
        <v>3073</v>
      </c>
      <c r="CG9474" s="174">
        <v>93718</v>
      </c>
      <c r="CH9474" s="174">
        <v>3618</v>
      </c>
      <c r="CI9474" s="174">
        <v>5</v>
      </c>
      <c r="CJ9474" s="174">
        <v>602.53769999999997</v>
      </c>
      <c r="CK9474" s="174">
        <v>602.53769999999997</v>
      </c>
      <c r="CU9474" s="174">
        <v>93718</v>
      </c>
      <c r="CV9474" s="174">
        <v>3618</v>
      </c>
      <c r="CW9474" s="174">
        <v>5</v>
      </c>
      <c r="CX9474" s="174">
        <v>602.53769999999997</v>
      </c>
    </row>
    <row r="9475" spans="84:102" x14ac:dyDescent="0.25">
      <c r="CF9475" s="3" t="s">
        <v>3073</v>
      </c>
      <c r="CG9475" s="174">
        <v>161583</v>
      </c>
      <c r="CH9475" s="174">
        <v>3289</v>
      </c>
      <c r="CI9475" s="174">
        <v>5</v>
      </c>
      <c r="CJ9475" s="174">
        <v>602.33389999999997</v>
      </c>
      <c r="CK9475" s="174">
        <v>602.33389999999997</v>
      </c>
      <c r="CU9475" s="174">
        <v>161583</v>
      </c>
      <c r="CV9475" s="174">
        <v>3289</v>
      </c>
      <c r="CW9475" s="174">
        <v>5</v>
      </c>
      <c r="CX9475" s="174">
        <v>602.33389999999997</v>
      </c>
    </row>
    <row r="9476" spans="84:102" x14ac:dyDescent="0.25">
      <c r="CF9476" s="3" t="s">
        <v>3073</v>
      </c>
      <c r="CG9476" s="174">
        <v>85909</v>
      </c>
      <c r="CH9476" s="174">
        <v>1537</v>
      </c>
      <c r="CI9476" s="174">
        <v>5</v>
      </c>
      <c r="CJ9476" s="174">
        <v>602.25890000000004</v>
      </c>
      <c r="CK9476" s="174">
        <v>602.25890000000004</v>
      </c>
      <c r="CU9476" s="174">
        <v>85909</v>
      </c>
      <c r="CV9476" s="174">
        <v>1537</v>
      </c>
      <c r="CW9476" s="174">
        <v>5</v>
      </c>
      <c r="CX9476" s="174">
        <v>602.25890000000004</v>
      </c>
    </row>
    <row r="9477" spans="84:102" x14ac:dyDescent="0.25">
      <c r="CF9477" s="3" t="s">
        <v>3073</v>
      </c>
      <c r="CG9477" s="174">
        <v>126463</v>
      </c>
      <c r="CH9477" s="174">
        <v>2703</v>
      </c>
      <c r="CI9477" s="174">
        <v>5</v>
      </c>
      <c r="CJ9477" s="174">
        <v>602.19259999999997</v>
      </c>
      <c r="CK9477" s="174">
        <v>602.19259999999997</v>
      </c>
      <c r="CU9477" s="174">
        <v>126463</v>
      </c>
      <c r="CV9477" s="174">
        <v>2703</v>
      </c>
      <c r="CW9477" s="174">
        <v>5</v>
      </c>
      <c r="CX9477" s="174">
        <v>602.19259999999997</v>
      </c>
    </row>
    <row r="9478" spans="84:102" x14ac:dyDescent="0.25">
      <c r="CF9478" s="3" t="s">
        <v>3073</v>
      </c>
      <c r="CG9478" s="174">
        <v>527</v>
      </c>
      <c r="CH9478" s="174">
        <v>86349</v>
      </c>
      <c r="CI9478" s="174">
        <v>5</v>
      </c>
      <c r="CJ9478" s="174">
        <v>602.14449999999999</v>
      </c>
      <c r="CK9478" s="174">
        <v>602.14449999999999</v>
      </c>
      <c r="CU9478" s="174">
        <v>527</v>
      </c>
      <c r="CV9478" s="174">
        <v>86349</v>
      </c>
      <c r="CW9478" s="174">
        <v>5</v>
      </c>
      <c r="CX9478" s="174">
        <v>602.14449999999999</v>
      </c>
    </row>
    <row r="9479" spans="84:102" x14ac:dyDescent="0.25">
      <c r="CF9479" s="3" t="s">
        <v>3073</v>
      </c>
      <c r="CG9479" s="174">
        <v>187765</v>
      </c>
      <c r="CH9479" s="174">
        <v>3889</v>
      </c>
      <c r="CI9479" s="174">
        <v>5</v>
      </c>
      <c r="CJ9479" s="174">
        <v>601.99249999999995</v>
      </c>
      <c r="CK9479" s="174">
        <v>601.99249999999995</v>
      </c>
      <c r="CU9479" s="174">
        <v>187765</v>
      </c>
      <c r="CV9479" s="174">
        <v>3889</v>
      </c>
      <c r="CW9479" s="174">
        <v>5</v>
      </c>
      <c r="CX9479" s="174">
        <v>601.99249999999995</v>
      </c>
    </row>
    <row r="9480" spans="84:102" x14ac:dyDescent="0.25">
      <c r="CF9480" s="3" t="s">
        <v>3073</v>
      </c>
      <c r="CG9480" s="174">
        <v>107198</v>
      </c>
      <c r="CH9480" s="174">
        <v>851</v>
      </c>
      <c r="CI9480" s="174">
        <v>5</v>
      </c>
      <c r="CJ9480" s="174">
        <v>601.88720000000001</v>
      </c>
      <c r="CK9480" s="174">
        <v>601.88720000000001</v>
      </c>
      <c r="CU9480" s="174">
        <v>107198</v>
      </c>
      <c r="CV9480" s="174">
        <v>851</v>
      </c>
      <c r="CW9480" s="174">
        <v>5</v>
      </c>
      <c r="CX9480" s="174">
        <v>601.88720000000001</v>
      </c>
    </row>
    <row r="9481" spans="84:102" x14ac:dyDescent="0.25">
      <c r="CF9481" s="3" t="s">
        <v>3073</v>
      </c>
      <c r="CG9481" s="174">
        <v>1549</v>
      </c>
      <c r="CH9481" s="174">
        <v>82990</v>
      </c>
      <c r="CI9481" s="174">
        <v>5</v>
      </c>
      <c r="CJ9481" s="174">
        <v>601.87049999999999</v>
      </c>
      <c r="CK9481" s="174">
        <v>601.87049999999999</v>
      </c>
      <c r="CU9481" s="174">
        <v>1549</v>
      </c>
      <c r="CV9481" s="174">
        <v>82990</v>
      </c>
      <c r="CW9481" s="174">
        <v>5</v>
      </c>
      <c r="CX9481" s="174">
        <v>601.87049999999999</v>
      </c>
    </row>
    <row r="9482" spans="84:102" x14ac:dyDescent="0.25">
      <c r="CF9482" s="3" t="s">
        <v>3073</v>
      </c>
      <c r="CG9482" s="174">
        <v>91575</v>
      </c>
      <c r="CH9482" s="174">
        <v>3800</v>
      </c>
      <c r="CI9482" s="174">
        <v>5</v>
      </c>
      <c r="CJ9482" s="174">
        <v>601.83299999999997</v>
      </c>
      <c r="CK9482" s="174">
        <v>601.83299999999997</v>
      </c>
      <c r="CU9482" s="174">
        <v>91575</v>
      </c>
      <c r="CV9482" s="174">
        <v>3800</v>
      </c>
      <c r="CW9482" s="174">
        <v>5</v>
      </c>
      <c r="CX9482" s="174">
        <v>601.83299999999997</v>
      </c>
    </row>
    <row r="9483" spans="84:102" x14ac:dyDescent="0.25">
      <c r="CF9483" s="3" t="s">
        <v>3073</v>
      </c>
      <c r="CG9483" s="174">
        <v>3856</v>
      </c>
      <c r="CH9483" s="174">
        <v>51028</v>
      </c>
      <c r="CI9483" s="174">
        <v>5</v>
      </c>
      <c r="CJ9483" s="174">
        <v>601.67200000000003</v>
      </c>
      <c r="CK9483" s="174">
        <v>601.67200000000003</v>
      </c>
      <c r="CU9483" s="174">
        <v>3856</v>
      </c>
      <c r="CV9483" s="174">
        <v>51028</v>
      </c>
      <c r="CW9483" s="174">
        <v>5</v>
      </c>
      <c r="CX9483" s="174">
        <v>601.67200000000003</v>
      </c>
    </row>
    <row r="9484" spans="84:102" x14ac:dyDescent="0.25">
      <c r="CF9484" s="3" t="s">
        <v>3073</v>
      </c>
      <c r="CG9484" s="174">
        <v>2656</v>
      </c>
      <c r="CH9484" s="174">
        <v>50559</v>
      </c>
      <c r="CI9484" s="174">
        <v>5</v>
      </c>
      <c r="CJ9484" s="174">
        <v>601.42100000000005</v>
      </c>
      <c r="CK9484" s="174">
        <v>601.42100000000005</v>
      </c>
      <c r="CU9484" s="174">
        <v>2656</v>
      </c>
      <c r="CV9484" s="174">
        <v>50559</v>
      </c>
      <c r="CW9484" s="174">
        <v>5</v>
      </c>
      <c r="CX9484" s="174">
        <v>601.42100000000005</v>
      </c>
    </row>
    <row r="9485" spans="84:102" x14ac:dyDescent="0.25">
      <c r="CF9485" s="3" t="s">
        <v>3073</v>
      </c>
      <c r="CG9485" s="174">
        <v>132070</v>
      </c>
      <c r="CH9485" s="174">
        <v>1217</v>
      </c>
      <c r="CI9485" s="174">
        <v>5</v>
      </c>
      <c r="CJ9485" s="174">
        <v>601.24239999999998</v>
      </c>
      <c r="CK9485" s="174">
        <v>601.24239999999998</v>
      </c>
      <c r="CU9485" s="174">
        <v>132070</v>
      </c>
      <c r="CV9485" s="174">
        <v>1217</v>
      </c>
      <c r="CW9485" s="174">
        <v>5</v>
      </c>
      <c r="CX9485" s="174">
        <v>601.24239999999998</v>
      </c>
    </row>
    <row r="9486" spans="84:102" x14ac:dyDescent="0.25">
      <c r="CF9486" s="3" t="s">
        <v>3073</v>
      </c>
      <c r="CG9486" s="174">
        <v>318</v>
      </c>
      <c r="CH9486" s="174">
        <v>75547</v>
      </c>
      <c r="CI9486" s="174">
        <v>5</v>
      </c>
      <c r="CJ9486" s="174">
        <v>601.03020000000004</v>
      </c>
      <c r="CK9486" s="174">
        <v>601.03020000000004</v>
      </c>
      <c r="CU9486" s="174">
        <v>318</v>
      </c>
      <c r="CV9486" s="174">
        <v>75547</v>
      </c>
      <c r="CW9486" s="174">
        <v>5</v>
      </c>
      <c r="CX9486" s="174">
        <v>601.03020000000004</v>
      </c>
    </row>
    <row r="9487" spans="84:102" x14ac:dyDescent="0.25">
      <c r="CF9487" s="3" t="s">
        <v>3073</v>
      </c>
      <c r="CG9487" s="174">
        <v>323</v>
      </c>
      <c r="CH9487" s="174">
        <v>74136</v>
      </c>
      <c r="CI9487" s="174">
        <v>5</v>
      </c>
      <c r="CJ9487" s="174">
        <v>601.01639999999998</v>
      </c>
      <c r="CK9487" s="174">
        <v>601.01639999999998</v>
      </c>
      <c r="CU9487" s="174">
        <v>323</v>
      </c>
      <c r="CV9487" s="174">
        <v>74136</v>
      </c>
      <c r="CW9487" s="174">
        <v>5</v>
      </c>
      <c r="CX9487" s="174">
        <v>601.01639999999998</v>
      </c>
    </row>
    <row r="9488" spans="84:102" x14ac:dyDescent="0.25">
      <c r="CF9488" s="3" t="s">
        <v>3073</v>
      </c>
      <c r="CG9488" s="174">
        <v>3552</v>
      </c>
      <c r="CH9488" s="174">
        <v>80365</v>
      </c>
      <c r="CI9488" s="174">
        <v>5</v>
      </c>
      <c r="CJ9488" s="174">
        <v>600.88509999999997</v>
      </c>
      <c r="CK9488" s="174">
        <v>600.88509999999997</v>
      </c>
      <c r="CU9488" s="174">
        <v>3552</v>
      </c>
      <c r="CV9488" s="174">
        <v>80365</v>
      </c>
      <c r="CW9488" s="174">
        <v>5</v>
      </c>
      <c r="CX9488" s="174">
        <v>600.88509999999997</v>
      </c>
    </row>
    <row r="9489" spans="84:102" x14ac:dyDescent="0.25">
      <c r="CF9489" s="3" t="s">
        <v>3073</v>
      </c>
      <c r="CG9489" s="174">
        <v>38226</v>
      </c>
      <c r="CH9489" s="174">
        <v>2524</v>
      </c>
      <c r="CI9489" s="174">
        <v>5</v>
      </c>
      <c r="CJ9489" s="174">
        <v>600.69759999999997</v>
      </c>
      <c r="CK9489" s="174">
        <v>600.69759999999997</v>
      </c>
      <c r="CU9489" s="174">
        <v>38226</v>
      </c>
      <c r="CV9489" s="174">
        <v>2524</v>
      </c>
      <c r="CW9489" s="174">
        <v>5</v>
      </c>
      <c r="CX9489" s="174">
        <v>600.69759999999997</v>
      </c>
    </row>
    <row r="9490" spans="84:102" x14ac:dyDescent="0.25">
      <c r="CF9490" s="3" t="s">
        <v>3073</v>
      </c>
      <c r="CG9490" s="174">
        <v>2520</v>
      </c>
      <c r="CH9490" s="174">
        <v>39219</v>
      </c>
      <c r="CI9490" s="174">
        <v>5</v>
      </c>
      <c r="CJ9490" s="174">
        <v>600.65110000000004</v>
      </c>
      <c r="CK9490" s="174">
        <v>600.65110000000004</v>
      </c>
      <c r="CU9490" s="174">
        <v>2520</v>
      </c>
      <c r="CV9490" s="174">
        <v>39219</v>
      </c>
      <c r="CW9490" s="174">
        <v>5</v>
      </c>
      <c r="CX9490" s="174">
        <v>600.65110000000004</v>
      </c>
    </row>
    <row r="9491" spans="84:102" x14ac:dyDescent="0.25">
      <c r="CF9491" s="3" t="s">
        <v>3073</v>
      </c>
      <c r="CG9491" s="174">
        <v>499</v>
      </c>
      <c r="CH9491" s="174">
        <v>85078</v>
      </c>
      <c r="CI9491" s="174">
        <v>5</v>
      </c>
      <c r="CJ9491" s="174">
        <v>600.62509999999997</v>
      </c>
      <c r="CK9491" s="174">
        <v>600.62509999999997</v>
      </c>
      <c r="CU9491" s="174">
        <v>499</v>
      </c>
      <c r="CV9491" s="174">
        <v>85078</v>
      </c>
      <c r="CW9491" s="174">
        <v>5</v>
      </c>
      <c r="CX9491" s="174">
        <v>600.62509999999997</v>
      </c>
    </row>
    <row r="9492" spans="84:102" x14ac:dyDescent="0.25">
      <c r="CF9492" s="3" t="s">
        <v>3073</v>
      </c>
      <c r="CG9492" s="174">
        <v>793</v>
      </c>
      <c r="CH9492" s="174">
        <v>103554</v>
      </c>
      <c r="CI9492" s="174">
        <v>5</v>
      </c>
      <c r="CJ9492" s="174">
        <v>600.55240000000003</v>
      </c>
      <c r="CK9492" s="174">
        <v>600.55240000000003</v>
      </c>
      <c r="CU9492" s="174">
        <v>793</v>
      </c>
      <c r="CV9492" s="174">
        <v>103554</v>
      </c>
      <c r="CW9492" s="174">
        <v>5</v>
      </c>
      <c r="CX9492" s="174">
        <v>600.55240000000003</v>
      </c>
    </row>
    <row r="9493" spans="84:102" x14ac:dyDescent="0.25">
      <c r="CF9493" s="3" t="s">
        <v>3073</v>
      </c>
      <c r="CG9493" s="174">
        <v>410</v>
      </c>
      <c r="CH9493" s="174">
        <v>80294</v>
      </c>
      <c r="CI9493" s="174">
        <v>5</v>
      </c>
      <c r="CJ9493" s="174">
        <v>600.10500000000002</v>
      </c>
      <c r="CK9493" s="174">
        <v>600.10500000000002</v>
      </c>
      <c r="CU9493" s="174">
        <v>410</v>
      </c>
      <c r="CV9493" s="174">
        <v>80294</v>
      </c>
      <c r="CW9493" s="174">
        <v>5</v>
      </c>
      <c r="CX9493" s="174">
        <v>600.10500000000002</v>
      </c>
    </row>
    <row r="9494" spans="84:102" x14ac:dyDescent="0.25">
      <c r="CF9494" s="3" t="s">
        <v>3073</v>
      </c>
      <c r="CG9494" s="174">
        <v>142127</v>
      </c>
      <c r="CH9494" s="174">
        <v>1173</v>
      </c>
      <c r="CI9494" s="174">
        <v>5</v>
      </c>
      <c r="CJ9494" s="174">
        <v>599.45309999999995</v>
      </c>
      <c r="CK9494" s="174">
        <v>599.45309999999995</v>
      </c>
      <c r="CU9494" s="174">
        <v>142127</v>
      </c>
      <c r="CV9494" s="174">
        <v>1173</v>
      </c>
      <c r="CW9494" s="174">
        <v>5</v>
      </c>
      <c r="CX9494" s="174">
        <v>599.45309999999995</v>
      </c>
    </row>
    <row r="9495" spans="84:102" x14ac:dyDescent="0.25">
      <c r="CF9495" s="3" t="s">
        <v>3073</v>
      </c>
      <c r="CG9495" s="174">
        <v>212</v>
      </c>
      <c r="CH9495" s="174">
        <v>70447</v>
      </c>
      <c r="CI9495" s="174">
        <v>5</v>
      </c>
      <c r="CJ9495" s="174">
        <v>599.42759999999998</v>
      </c>
      <c r="CK9495" s="174">
        <v>599.42759999999998</v>
      </c>
      <c r="CU9495" s="174">
        <v>212</v>
      </c>
      <c r="CV9495" s="174">
        <v>70447</v>
      </c>
      <c r="CW9495" s="174">
        <v>5</v>
      </c>
      <c r="CX9495" s="174">
        <v>599.42759999999998</v>
      </c>
    </row>
    <row r="9496" spans="84:102" x14ac:dyDescent="0.25">
      <c r="CF9496" s="3" t="s">
        <v>3073</v>
      </c>
      <c r="CG9496" s="174">
        <v>140971</v>
      </c>
      <c r="CH9496" s="174">
        <v>1113</v>
      </c>
      <c r="CI9496" s="174">
        <v>5</v>
      </c>
      <c r="CJ9496" s="174">
        <v>599.37159999999994</v>
      </c>
      <c r="CK9496" s="174">
        <v>599.37159999999994</v>
      </c>
      <c r="CU9496" s="174">
        <v>140971</v>
      </c>
      <c r="CV9496" s="174">
        <v>1113</v>
      </c>
      <c r="CW9496" s="174">
        <v>5</v>
      </c>
      <c r="CX9496" s="174">
        <v>599.37159999999994</v>
      </c>
    </row>
    <row r="9497" spans="84:102" x14ac:dyDescent="0.25">
      <c r="CF9497" s="3" t="s">
        <v>3073</v>
      </c>
      <c r="CG9497" s="174">
        <v>149</v>
      </c>
      <c r="CH9497" s="174">
        <v>66245</v>
      </c>
      <c r="CI9497" s="174">
        <v>5</v>
      </c>
      <c r="CJ9497" s="174">
        <v>598.97249999999997</v>
      </c>
      <c r="CK9497" s="174">
        <v>598.97249999999997</v>
      </c>
      <c r="CU9497" s="174">
        <v>149</v>
      </c>
      <c r="CV9497" s="174">
        <v>66245</v>
      </c>
      <c r="CW9497" s="174">
        <v>5</v>
      </c>
      <c r="CX9497" s="174">
        <v>598.97249999999997</v>
      </c>
    </row>
    <row r="9498" spans="84:102" x14ac:dyDescent="0.25">
      <c r="CF9498" s="3" t="s">
        <v>3073</v>
      </c>
      <c r="CG9498" s="174">
        <v>2817</v>
      </c>
      <c r="CH9498" s="174">
        <v>148129</v>
      </c>
      <c r="CI9498" s="174">
        <v>5</v>
      </c>
      <c r="CJ9498" s="174">
        <v>598.87289999999996</v>
      </c>
      <c r="CK9498" s="174">
        <v>598.87289999999996</v>
      </c>
      <c r="CU9498" s="174">
        <v>2817</v>
      </c>
      <c r="CV9498" s="174">
        <v>148129</v>
      </c>
      <c r="CW9498" s="174">
        <v>5</v>
      </c>
      <c r="CX9498" s="174">
        <v>598.87289999999996</v>
      </c>
    </row>
    <row r="9499" spans="84:102" x14ac:dyDescent="0.25">
      <c r="CF9499" s="3" t="s">
        <v>3073</v>
      </c>
      <c r="CG9499" s="174">
        <v>2292</v>
      </c>
      <c r="CH9499" s="174">
        <v>21808</v>
      </c>
      <c r="CI9499" s="174">
        <v>5</v>
      </c>
      <c r="CJ9499" s="174">
        <v>598.82010000000002</v>
      </c>
      <c r="CK9499" s="174">
        <v>598.82010000000002</v>
      </c>
      <c r="CU9499" s="174">
        <v>2292</v>
      </c>
      <c r="CV9499" s="174">
        <v>21808</v>
      </c>
      <c r="CW9499" s="174">
        <v>5</v>
      </c>
      <c r="CX9499" s="174">
        <v>598.82010000000002</v>
      </c>
    </row>
    <row r="9500" spans="84:102" x14ac:dyDescent="0.25">
      <c r="CF9500" s="3" t="s">
        <v>3073</v>
      </c>
      <c r="CG9500" s="174">
        <v>2969</v>
      </c>
      <c r="CH9500" s="174">
        <v>154598</v>
      </c>
      <c r="CI9500" s="174">
        <v>5</v>
      </c>
      <c r="CJ9500" s="174">
        <v>598.73950000000002</v>
      </c>
      <c r="CK9500" s="174">
        <v>598.73950000000002</v>
      </c>
      <c r="CU9500" s="174">
        <v>2969</v>
      </c>
      <c r="CV9500" s="174">
        <v>154598</v>
      </c>
      <c r="CW9500" s="174">
        <v>5</v>
      </c>
      <c r="CX9500" s="174">
        <v>598.73950000000002</v>
      </c>
    </row>
    <row r="9501" spans="84:102" x14ac:dyDescent="0.25">
      <c r="CF9501" s="3" t="s">
        <v>3073</v>
      </c>
      <c r="CG9501" s="174">
        <v>161934</v>
      </c>
      <c r="CH9501" s="174">
        <v>3263</v>
      </c>
      <c r="CI9501" s="174">
        <v>5</v>
      </c>
      <c r="CJ9501" s="174">
        <v>598.68579999999997</v>
      </c>
      <c r="CK9501" s="174">
        <v>598.68579999999997</v>
      </c>
      <c r="CU9501" s="174">
        <v>161934</v>
      </c>
      <c r="CV9501" s="174">
        <v>3263</v>
      </c>
      <c r="CW9501" s="174">
        <v>5</v>
      </c>
      <c r="CX9501" s="174">
        <v>598.68579999999997</v>
      </c>
    </row>
    <row r="9502" spans="84:102" x14ac:dyDescent="0.25">
      <c r="CF9502" s="3" t="s">
        <v>3073</v>
      </c>
      <c r="CG9502" s="174">
        <v>141415</v>
      </c>
      <c r="CH9502" s="174">
        <v>2039</v>
      </c>
      <c r="CI9502" s="174">
        <v>5</v>
      </c>
      <c r="CJ9502" s="174">
        <v>598.68349999999998</v>
      </c>
      <c r="CK9502" s="174">
        <v>598.68349999999998</v>
      </c>
      <c r="CU9502" s="174">
        <v>141415</v>
      </c>
      <c r="CV9502" s="174">
        <v>2039</v>
      </c>
      <c r="CW9502" s="174">
        <v>5</v>
      </c>
      <c r="CX9502" s="174">
        <v>598.68349999999998</v>
      </c>
    </row>
    <row r="9503" spans="84:102" x14ac:dyDescent="0.25">
      <c r="CF9503" s="3" t="s">
        <v>3073</v>
      </c>
      <c r="CG9503" s="174">
        <v>167</v>
      </c>
      <c r="CH9503" s="174">
        <v>69040</v>
      </c>
      <c r="CI9503" s="174">
        <v>5</v>
      </c>
      <c r="CJ9503" s="174">
        <v>598.67880000000002</v>
      </c>
      <c r="CK9503" s="174">
        <v>598.67880000000002</v>
      </c>
      <c r="CU9503" s="174">
        <v>167</v>
      </c>
      <c r="CV9503" s="174">
        <v>69040</v>
      </c>
      <c r="CW9503" s="174">
        <v>5</v>
      </c>
      <c r="CX9503" s="174">
        <v>598.67880000000002</v>
      </c>
    </row>
    <row r="9504" spans="84:102" x14ac:dyDescent="0.25">
      <c r="CF9504" s="3" t="s">
        <v>3073</v>
      </c>
      <c r="CG9504" s="174">
        <v>71145</v>
      </c>
      <c r="CH9504" s="174">
        <v>262</v>
      </c>
      <c r="CI9504" s="174">
        <v>5</v>
      </c>
      <c r="CJ9504" s="174">
        <v>598.35990000000004</v>
      </c>
      <c r="CK9504" s="174">
        <v>598.35990000000004</v>
      </c>
      <c r="CU9504" s="174">
        <v>71145</v>
      </c>
      <c r="CV9504" s="174">
        <v>262</v>
      </c>
      <c r="CW9504" s="174">
        <v>5</v>
      </c>
      <c r="CX9504" s="174">
        <v>598.35990000000004</v>
      </c>
    </row>
    <row r="9505" spans="84:102" x14ac:dyDescent="0.25">
      <c r="CF9505" s="3" t="s">
        <v>3073</v>
      </c>
      <c r="CG9505" s="174">
        <v>3106</v>
      </c>
      <c r="CH9505" s="174">
        <v>150638</v>
      </c>
      <c r="CI9505" s="174">
        <v>5</v>
      </c>
      <c r="CJ9505" s="174">
        <v>598.35389999999995</v>
      </c>
      <c r="CK9505" s="174">
        <v>598.35389999999995</v>
      </c>
      <c r="CU9505" s="174">
        <v>3106</v>
      </c>
      <c r="CV9505" s="174">
        <v>150638</v>
      </c>
      <c r="CW9505" s="174">
        <v>5</v>
      </c>
      <c r="CX9505" s="174">
        <v>598.35389999999995</v>
      </c>
    </row>
    <row r="9506" spans="84:102" x14ac:dyDescent="0.25">
      <c r="CF9506" s="3" t="s">
        <v>3073</v>
      </c>
      <c r="CG9506" s="174">
        <v>267</v>
      </c>
      <c r="CH9506" s="174">
        <v>72743</v>
      </c>
      <c r="CI9506" s="174">
        <v>5</v>
      </c>
      <c r="CJ9506" s="174">
        <v>598.25040000000001</v>
      </c>
      <c r="CK9506" s="174">
        <v>598.25040000000001</v>
      </c>
      <c r="CU9506" s="174">
        <v>267</v>
      </c>
      <c r="CV9506" s="174">
        <v>72743</v>
      </c>
      <c r="CW9506" s="174">
        <v>5</v>
      </c>
      <c r="CX9506" s="174">
        <v>598.25040000000001</v>
      </c>
    </row>
    <row r="9507" spans="84:102" x14ac:dyDescent="0.25">
      <c r="CF9507" s="3" t="s">
        <v>3073</v>
      </c>
      <c r="CG9507" s="174">
        <v>851</v>
      </c>
      <c r="CH9507" s="174">
        <v>107198</v>
      </c>
      <c r="CI9507" s="174">
        <v>5</v>
      </c>
      <c r="CJ9507" s="174">
        <v>598.14940000000001</v>
      </c>
      <c r="CK9507" s="174">
        <v>598.14940000000001</v>
      </c>
      <c r="CU9507" s="174">
        <v>851</v>
      </c>
      <c r="CV9507" s="174">
        <v>107198</v>
      </c>
      <c r="CW9507" s="174">
        <v>5</v>
      </c>
      <c r="CX9507" s="174">
        <v>598.14940000000001</v>
      </c>
    </row>
    <row r="9508" spans="84:102" x14ac:dyDescent="0.25">
      <c r="CF9508" s="3" t="s">
        <v>3073</v>
      </c>
      <c r="CG9508" s="174">
        <v>119348</v>
      </c>
      <c r="CH9508" s="174">
        <v>3673</v>
      </c>
      <c r="CI9508" s="174">
        <v>5</v>
      </c>
      <c r="CJ9508" s="174">
        <v>598.02449999999999</v>
      </c>
      <c r="CK9508" s="174">
        <v>598.02449999999999</v>
      </c>
      <c r="CU9508" s="174">
        <v>119348</v>
      </c>
      <c r="CV9508" s="174">
        <v>3673</v>
      </c>
      <c r="CW9508" s="174">
        <v>5</v>
      </c>
      <c r="CX9508" s="174">
        <v>598.02449999999999</v>
      </c>
    </row>
    <row r="9509" spans="84:102" x14ac:dyDescent="0.25">
      <c r="CF9509" s="3" t="s">
        <v>3073</v>
      </c>
      <c r="CG9509" s="174">
        <v>620</v>
      </c>
      <c r="CH9509" s="174">
        <v>87077</v>
      </c>
      <c r="CI9509" s="174">
        <v>5</v>
      </c>
      <c r="CJ9509" s="174">
        <v>598.01639999999998</v>
      </c>
      <c r="CK9509" s="174">
        <v>598.01639999999998</v>
      </c>
      <c r="CU9509" s="174">
        <v>620</v>
      </c>
      <c r="CV9509" s="174">
        <v>87077</v>
      </c>
      <c r="CW9509" s="174">
        <v>5</v>
      </c>
      <c r="CX9509" s="174">
        <v>598.01639999999998</v>
      </c>
    </row>
    <row r="9510" spans="84:102" x14ac:dyDescent="0.25">
      <c r="CF9510" s="3" t="s">
        <v>3073</v>
      </c>
      <c r="CG9510" s="174">
        <v>106334</v>
      </c>
      <c r="CH9510" s="174">
        <v>883</v>
      </c>
      <c r="CI9510" s="174">
        <v>5</v>
      </c>
      <c r="CJ9510" s="174">
        <v>597.98239999999998</v>
      </c>
      <c r="CK9510" s="174">
        <v>597.98239999999998</v>
      </c>
      <c r="CU9510" s="174">
        <v>106334</v>
      </c>
      <c r="CV9510" s="174">
        <v>883</v>
      </c>
      <c r="CW9510" s="174">
        <v>5</v>
      </c>
      <c r="CX9510" s="174">
        <v>597.98239999999998</v>
      </c>
    </row>
    <row r="9511" spans="84:102" x14ac:dyDescent="0.25">
      <c r="CF9511" s="3" t="s">
        <v>3073</v>
      </c>
      <c r="CG9511" s="174">
        <v>108182</v>
      </c>
      <c r="CH9511" s="174">
        <v>888</v>
      </c>
      <c r="CI9511" s="174">
        <v>5</v>
      </c>
      <c r="CJ9511" s="174">
        <v>597.88300000000004</v>
      </c>
      <c r="CK9511" s="174">
        <v>597.88300000000004</v>
      </c>
      <c r="CU9511" s="174">
        <v>108182</v>
      </c>
      <c r="CV9511" s="174">
        <v>888</v>
      </c>
      <c r="CW9511" s="174">
        <v>5</v>
      </c>
      <c r="CX9511" s="174">
        <v>597.88300000000004</v>
      </c>
    </row>
    <row r="9512" spans="84:102" x14ac:dyDescent="0.25">
      <c r="CF9512" s="3" t="s">
        <v>3073</v>
      </c>
      <c r="CG9512" s="174">
        <v>2016</v>
      </c>
      <c r="CH9512" s="174">
        <v>130729</v>
      </c>
      <c r="CI9512" s="174">
        <v>5</v>
      </c>
      <c r="CJ9512" s="174">
        <v>597.47280000000001</v>
      </c>
      <c r="CK9512" s="174">
        <v>597.47280000000001</v>
      </c>
      <c r="CU9512" s="174">
        <v>2016</v>
      </c>
      <c r="CV9512" s="174">
        <v>130729</v>
      </c>
      <c r="CW9512" s="174">
        <v>5</v>
      </c>
      <c r="CX9512" s="174">
        <v>597.47280000000001</v>
      </c>
    </row>
    <row r="9513" spans="84:102" x14ac:dyDescent="0.25">
      <c r="CF9513" s="3" t="s">
        <v>3073</v>
      </c>
      <c r="CG9513" s="174">
        <v>152719</v>
      </c>
      <c r="CH9513" s="174">
        <v>2944</v>
      </c>
      <c r="CI9513" s="174">
        <v>5</v>
      </c>
      <c r="CJ9513" s="174">
        <v>597.43539999999996</v>
      </c>
      <c r="CK9513" s="174">
        <v>597.43539999999996</v>
      </c>
      <c r="CU9513" s="174">
        <v>152719</v>
      </c>
      <c r="CV9513" s="174">
        <v>2944</v>
      </c>
      <c r="CW9513" s="174">
        <v>5</v>
      </c>
      <c r="CX9513" s="174">
        <v>597.43539999999996</v>
      </c>
    </row>
    <row r="9514" spans="84:102" x14ac:dyDescent="0.25">
      <c r="CF9514" s="3" t="s">
        <v>3073</v>
      </c>
      <c r="CG9514" s="174">
        <v>37582</v>
      </c>
      <c r="CH9514" s="174">
        <v>2522</v>
      </c>
      <c r="CI9514" s="174">
        <v>5</v>
      </c>
      <c r="CJ9514" s="174">
        <v>597.16549999999995</v>
      </c>
      <c r="CK9514" s="174">
        <v>597.16549999999995</v>
      </c>
      <c r="CU9514" s="174">
        <v>37582</v>
      </c>
      <c r="CV9514" s="174">
        <v>2522</v>
      </c>
      <c r="CW9514" s="174">
        <v>5</v>
      </c>
      <c r="CX9514" s="174">
        <v>597.16549999999995</v>
      </c>
    </row>
    <row r="9515" spans="84:102" x14ac:dyDescent="0.25">
      <c r="CF9515" s="3" t="s">
        <v>3073</v>
      </c>
      <c r="CG9515" s="174">
        <v>1192</v>
      </c>
      <c r="CH9515" s="174">
        <v>138341</v>
      </c>
      <c r="CI9515" s="174">
        <v>5</v>
      </c>
      <c r="CJ9515" s="174">
        <v>597.14269999999999</v>
      </c>
      <c r="CK9515" s="174">
        <v>597.14269999999999</v>
      </c>
      <c r="CU9515" s="174">
        <v>1192</v>
      </c>
      <c r="CV9515" s="174">
        <v>138341</v>
      </c>
      <c r="CW9515" s="174">
        <v>5</v>
      </c>
      <c r="CX9515" s="174">
        <v>597.14269999999999</v>
      </c>
    </row>
    <row r="9516" spans="84:102" x14ac:dyDescent="0.25">
      <c r="CF9516" s="3" t="s">
        <v>3073</v>
      </c>
      <c r="CG9516" s="174">
        <v>3402</v>
      </c>
      <c r="CH9516" s="174">
        <v>175602</v>
      </c>
      <c r="CI9516" s="174">
        <v>5</v>
      </c>
      <c r="CJ9516" s="174">
        <v>596.75099999999998</v>
      </c>
      <c r="CK9516" s="174">
        <v>596.75099999999998</v>
      </c>
      <c r="CU9516" s="174">
        <v>3402</v>
      </c>
      <c r="CV9516" s="174">
        <v>175602</v>
      </c>
      <c r="CW9516" s="174">
        <v>5</v>
      </c>
      <c r="CX9516" s="174">
        <v>596.75099999999998</v>
      </c>
    </row>
    <row r="9517" spans="84:102" x14ac:dyDescent="0.25">
      <c r="CF9517" s="3" t="s">
        <v>3073</v>
      </c>
      <c r="CG9517" s="174">
        <v>1656</v>
      </c>
      <c r="CH9517" s="174">
        <v>70364</v>
      </c>
      <c r="CI9517" s="174">
        <v>5</v>
      </c>
      <c r="CJ9517" s="174">
        <v>596.70460000000003</v>
      </c>
      <c r="CK9517" s="174">
        <v>596.70460000000003</v>
      </c>
      <c r="CU9517" s="174">
        <v>1656</v>
      </c>
      <c r="CV9517" s="174">
        <v>70364</v>
      </c>
      <c r="CW9517" s="174">
        <v>5</v>
      </c>
      <c r="CX9517" s="174">
        <v>596.70460000000003</v>
      </c>
    </row>
    <row r="9518" spans="84:102" x14ac:dyDescent="0.25">
      <c r="CF9518" s="3" t="s">
        <v>3073</v>
      </c>
      <c r="CG9518" s="174">
        <v>106877</v>
      </c>
      <c r="CH9518" s="174">
        <v>868</v>
      </c>
      <c r="CI9518" s="174">
        <v>5</v>
      </c>
      <c r="CJ9518" s="174">
        <v>596.42610000000002</v>
      </c>
      <c r="CK9518" s="174">
        <v>596.42610000000002</v>
      </c>
      <c r="CU9518" s="174">
        <v>106877</v>
      </c>
      <c r="CV9518" s="174">
        <v>868</v>
      </c>
      <c r="CW9518" s="174">
        <v>5</v>
      </c>
      <c r="CX9518" s="174">
        <v>596.42610000000002</v>
      </c>
    </row>
    <row r="9519" spans="84:102" x14ac:dyDescent="0.25">
      <c r="CF9519" s="3" t="s">
        <v>3073</v>
      </c>
      <c r="CG9519" s="174">
        <v>65870</v>
      </c>
      <c r="CH9519" s="174">
        <v>88</v>
      </c>
      <c r="CI9519" s="174">
        <v>5</v>
      </c>
      <c r="CJ9519" s="174">
        <v>596.40830000000005</v>
      </c>
      <c r="CK9519" s="174">
        <v>596.40830000000005</v>
      </c>
      <c r="CU9519" s="174">
        <v>65870</v>
      </c>
      <c r="CV9519" s="174">
        <v>88</v>
      </c>
      <c r="CW9519" s="174">
        <v>5</v>
      </c>
      <c r="CX9519" s="174">
        <v>596.40830000000005</v>
      </c>
    </row>
    <row r="9520" spans="84:102" x14ac:dyDescent="0.25">
      <c r="CF9520" s="3" t="s">
        <v>3073</v>
      </c>
      <c r="CG9520" s="174">
        <v>3053</v>
      </c>
      <c r="CH9520" s="174">
        <v>166985</v>
      </c>
      <c r="CI9520" s="174">
        <v>5</v>
      </c>
      <c r="CJ9520" s="174">
        <v>596.24189999999999</v>
      </c>
      <c r="CK9520" s="174">
        <v>596.24189999999999</v>
      </c>
      <c r="CU9520" s="174">
        <v>3053</v>
      </c>
      <c r="CV9520" s="174">
        <v>166985</v>
      </c>
      <c r="CW9520" s="174">
        <v>5</v>
      </c>
      <c r="CX9520" s="174">
        <v>596.24189999999999</v>
      </c>
    </row>
    <row r="9521" spans="84:102" x14ac:dyDescent="0.25">
      <c r="CF9521" s="3" t="s">
        <v>3073</v>
      </c>
      <c r="CG9521" s="174">
        <v>2094</v>
      </c>
      <c r="CH9521" s="174">
        <v>5154</v>
      </c>
      <c r="CI9521" s="174">
        <v>5</v>
      </c>
      <c r="CJ9521" s="174">
        <v>596.23910000000001</v>
      </c>
      <c r="CK9521" s="174">
        <v>596.23910000000001</v>
      </c>
      <c r="CU9521" s="174">
        <v>2094</v>
      </c>
      <c r="CV9521" s="174">
        <v>5154</v>
      </c>
      <c r="CW9521" s="174">
        <v>5</v>
      </c>
      <c r="CX9521" s="174">
        <v>596.23910000000001</v>
      </c>
    </row>
    <row r="9522" spans="84:102" x14ac:dyDescent="0.25">
      <c r="CF9522" s="3" t="s">
        <v>3073</v>
      </c>
      <c r="CG9522" s="174">
        <v>105019</v>
      </c>
      <c r="CH9522" s="174">
        <v>797</v>
      </c>
      <c r="CI9522" s="174">
        <v>5</v>
      </c>
      <c r="CJ9522" s="174">
        <v>596.23109999999997</v>
      </c>
      <c r="CK9522" s="174">
        <v>596.23109999999997</v>
      </c>
      <c r="CU9522" s="174">
        <v>105019</v>
      </c>
      <c r="CV9522" s="174">
        <v>797</v>
      </c>
      <c r="CW9522" s="174">
        <v>5</v>
      </c>
      <c r="CX9522" s="174">
        <v>596.23109999999997</v>
      </c>
    </row>
    <row r="9523" spans="84:102" x14ac:dyDescent="0.25">
      <c r="CF9523" s="3" t="s">
        <v>3073</v>
      </c>
      <c r="CG9523" s="174">
        <v>149190</v>
      </c>
      <c r="CH9523" s="174">
        <v>2875</v>
      </c>
      <c r="CI9523" s="174">
        <v>5</v>
      </c>
      <c r="CJ9523" s="174">
        <v>596.07799999999997</v>
      </c>
      <c r="CK9523" s="174">
        <v>596.07799999999997</v>
      </c>
      <c r="CU9523" s="174">
        <v>149190</v>
      </c>
      <c r="CV9523" s="174">
        <v>2875</v>
      </c>
      <c r="CW9523" s="174">
        <v>5</v>
      </c>
      <c r="CX9523" s="174">
        <v>596.07799999999997</v>
      </c>
    </row>
    <row r="9524" spans="84:102" x14ac:dyDescent="0.25">
      <c r="CF9524" s="3" t="s">
        <v>3073</v>
      </c>
      <c r="CG9524" s="174">
        <v>175492</v>
      </c>
      <c r="CH9524" s="174">
        <v>3446</v>
      </c>
      <c r="CI9524" s="174">
        <v>5</v>
      </c>
      <c r="CJ9524" s="174">
        <v>595.87599999999998</v>
      </c>
      <c r="CK9524" s="174">
        <v>595.87599999999998</v>
      </c>
      <c r="CU9524" s="174">
        <v>175492</v>
      </c>
      <c r="CV9524" s="174">
        <v>3446</v>
      </c>
      <c r="CW9524" s="174">
        <v>5</v>
      </c>
      <c r="CX9524" s="174">
        <v>595.87599999999998</v>
      </c>
    </row>
    <row r="9525" spans="84:102" x14ac:dyDescent="0.25">
      <c r="CF9525" s="3" t="s">
        <v>3073</v>
      </c>
      <c r="CG9525" s="174">
        <v>106730</v>
      </c>
      <c r="CH9525" s="174">
        <v>879</v>
      </c>
      <c r="CI9525" s="174">
        <v>5</v>
      </c>
      <c r="CJ9525" s="174">
        <v>595.80110000000002</v>
      </c>
      <c r="CK9525" s="174">
        <v>595.80110000000002</v>
      </c>
      <c r="CU9525" s="174">
        <v>106730</v>
      </c>
      <c r="CV9525" s="174">
        <v>879</v>
      </c>
      <c r="CW9525" s="174">
        <v>5</v>
      </c>
      <c r="CX9525" s="174">
        <v>595.80110000000002</v>
      </c>
    </row>
    <row r="9526" spans="84:102" x14ac:dyDescent="0.25">
      <c r="CF9526" s="3" t="s">
        <v>3073</v>
      </c>
      <c r="CG9526" s="174">
        <v>1940</v>
      </c>
      <c r="CH9526" s="174">
        <v>76041</v>
      </c>
      <c r="CI9526" s="174">
        <v>5</v>
      </c>
      <c r="CJ9526" s="174">
        <v>595.38030000000003</v>
      </c>
      <c r="CK9526" s="174">
        <v>595.38030000000003</v>
      </c>
      <c r="CU9526" s="174">
        <v>1940</v>
      </c>
      <c r="CV9526" s="174">
        <v>76041</v>
      </c>
      <c r="CW9526" s="174">
        <v>5</v>
      </c>
      <c r="CX9526" s="174">
        <v>595.38030000000003</v>
      </c>
    </row>
    <row r="9527" spans="84:102" x14ac:dyDescent="0.25">
      <c r="CF9527" s="3" t="s">
        <v>3073</v>
      </c>
      <c r="CG9527" s="174">
        <v>1982</v>
      </c>
      <c r="CH9527" s="174">
        <v>98304</v>
      </c>
      <c r="CI9527" s="174">
        <v>5</v>
      </c>
      <c r="CJ9527" s="174">
        <v>595.10739999999998</v>
      </c>
      <c r="CK9527" s="174">
        <v>595.10739999999998</v>
      </c>
      <c r="CU9527" s="174">
        <v>1982</v>
      </c>
      <c r="CV9527" s="174">
        <v>98304</v>
      </c>
      <c r="CW9527" s="174">
        <v>5</v>
      </c>
      <c r="CX9527" s="174">
        <v>595.10739999999998</v>
      </c>
    </row>
    <row r="9528" spans="84:102" x14ac:dyDescent="0.25">
      <c r="CF9528" s="3" t="s">
        <v>3073</v>
      </c>
      <c r="CG9528" s="174">
        <v>59375</v>
      </c>
      <c r="CH9528" s="174">
        <v>1748</v>
      </c>
      <c r="CI9528" s="174">
        <v>5</v>
      </c>
      <c r="CJ9528" s="174">
        <v>595.03539999999998</v>
      </c>
      <c r="CK9528" s="174">
        <v>595.03539999999998</v>
      </c>
      <c r="CU9528" s="174">
        <v>59375</v>
      </c>
      <c r="CV9528" s="174">
        <v>1748</v>
      </c>
      <c r="CW9528" s="174">
        <v>5</v>
      </c>
      <c r="CX9528" s="174">
        <v>595.03539999999998</v>
      </c>
    </row>
    <row r="9529" spans="84:102" x14ac:dyDescent="0.25">
      <c r="CF9529" s="3" t="s">
        <v>3073</v>
      </c>
      <c r="CG9529" s="174">
        <v>3806</v>
      </c>
      <c r="CH9529" s="174">
        <v>71765</v>
      </c>
      <c r="CI9529" s="174">
        <v>5</v>
      </c>
      <c r="CJ9529" s="174">
        <v>594.64649999999995</v>
      </c>
      <c r="CK9529" s="174">
        <v>594.64649999999995</v>
      </c>
      <c r="CU9529" s="174">
        <v>3806</v>
      </c>
      <c r="CV9529" s="174">
        <v>71765</v>
      </c>
      <c r="CW9529" s="174">
        <v>5</v>
      </c>
      <c r="CX9529" s="174">
        <v>594.64649999999995</v>
      </c>
    </row>
    <row r="9530" spans="84:102" x14ac:dyDescent="0.25">
      <c r="CF9530" s="3" t="s">
        <v>3073</v>
      </c>
      <c r="CG9530" s="174">
        <v>101745</v>
      </c>
      <c r="CH9530" s="174">
        <v>808</v>
      </c>
      <c r="CI9530" s="174">
        <v>5</v>
      </c>
      <c r="CJ9530" s="174">
        <v>594.58730000000003</v>
      </c>
      <c r="CK9530" s="174">
        <v>594.58730000000003</v>
      </c>
      <c r="CU9530" s="174">
        <v>101745</v>
      </c>
      <c r="CV9530" s="174">
        <v>808</v>
      </c>
      <c r="CW9530" s="174">
        <v>5</v>
      </c>
      <c r="CX9530" s="174">
        <v>594.58730000000003</v>
      </c>
    </row>
    <row r="9531" spans="84:102" x14ac:dyDescent="0.25">
      <c r="CF9531" s="3" t="s">
        <v>3073</v>
      </c>
      <c r="CG9531" s="174">
        <v>707</v>
      </c>
      <c r="CH9531" s="174">
        <v>94545</v>
      </c>
      <c r="CI9531" s="174">
        <v>5</v>
      </c>
      <c r="CJ9531" s="174">
        <v>594.41859999999997</v>
      </c>
      <c r="CK9531" s="174">
        <v>594.41859999999997</v>
      </c>
      <c r="CU9531" s="174">
        <v>707</v>
      </c>
      <c r="CV9531" s="174">
        <v>94545</v>
      </c>
      <c r="CW9531" s="174">
        <v>5</v>
      </c>
      <c r="CX9531" s="174">
        <v>594.41859999999997</v>
      </c>
    </row>
    <row r="9532" spans="84:102" x14ac:dyDescent="0.25">
      <c r="CF9532" s="3" t="s">
        <v>3073</v>
      </c>
      <c r="CG9532" s="174">
        <v>3058</v>
      </c>
      <c r="CH9532" s="174">
        <v>168263</v>
      </c>
      <c r="CI9532" s="174">
        <v>5</v>
      </c>
      <c r="CJ9532" s="174">
        <v>593.81349999999998</v>
      </c>
      <c r="CK9532" s="174">
        <v>593.81349999999998</v>
      </c>
      <c r="CU9532" s="174">
        <v>3058</v>
      </c>
      <c r="CV9532" s="174">
        <v>168263</v>
      </c>
      <c r="CW9532" s="174">
        <v>5</v>
      </c>
      <c r="CX9532" s="174">
        <v>593.81349999999998</v>
      </c>
    </row>
    <row r="9533" spans="84:102" x14ac:dyDescent="0.25">
      <c r="CF9533" s="3" t="s">
        <v>3073</v>
      </c>
      <c r="CG9533" s="174">
        <v>145387</v>
      </c>
      <c r="CH9533" s="174">
        <v>1160</v>
      </c>
      <c r="CI9533" s="174">
        <v>5</v>
      </c>
      <c r="CJ9533" s="174">
        <v>593.78269999999998</v>
      </c>
      <c r="CK9533" s="174">
        <v>593.78269999999998</v>
      </c>
      <c r="CU9533" s="174">
        <v>145387</v>
      </c>
      <c r="CV9533" s="174">
        <v>1160</v>
      </c>
      <c r="CW9533" s="174">
        <v>5</v>
      </c>
      <c r="CX9533" s="174">
        <v>593.78269999999998</v>
      </c>
    </row>
    <row r="9534" spans="84:102" x14ac:dyDescent="0.25">
      <c r="CF9534" s="3" t="s">
        <v>3073</v>
      </c>
      <c r="CG9534" s="174">
        <v>3434</v>
      </c>
      <c r="CH9534" s="174">
        <v>176944</v>
      </c>
      <c r="CI9534" s="174">
        <v>5</v>
      </c>
      <c r="CJ9534" s="174">
        <v>593.69399999999996</v>
      </c>
      <c r="CK9534" s="174">
        <v>593.69399999999996</v>
      </c>
      <c r="CU9534" s="174">
        <v>3434</v>
      </c>
      <c r="CV9534" s="174">
        <v>176944</v>
      </c>
      <c r="CW9534" s="174">
        <v>5</v>
      </c>
      <c r="CX9534" s="174">
        <v>593.69399999999996</v>
      </c>
    </row>
    <row r="9535" spans="84:102" x14ac:dyDescent="0.25">
      <c r="CF9535" s="3" t="s">
        <v>3073</v>
      </c>
      <c r="CG9535" s="174">
        <v>137719</v>
      </c>
      <c r="CH9535" s="174">
        <v>1106</v>
      </c>
      <c r="CI9535" s="174">
        <v>5</v>
      </c>
      <c r="CJ9535" s="174">
        <v>593.64080000000001</v>
      </c>
      <c r="CK9535" s="174">
        <v>593.64080000000001</v>
      </c>
      <c r="CU9535" s="174">
        <v>137719</v>
      </c>
      <c r="CV9535" s="174">
        <v>1106</v>
      </c>
      <c r="CW9535" s="174">
        <v>5</v>
      </c>
      <c r="CX9535" s="174">
        <v>593.64080000000001</v>
      </c>
    </row>
    <row r="9536" spans="84:102" x14ac:dyDescent="0.25">
      <c r="CF9536" s="3" t="s">
        <v>3073</v>
      </c>
      <c r="CG9536" s="174">
        <v>165460</v>
      </c>
      <c r="CH9536" s="174">
        <v>3037</v>
      </c>
      <c r="CI9536" s="174">
        <v>5</v>
      </c>
      <c r="CJ9536" s="174">
        <v>593.55259999999998</v>
      </c>
      <c r="CK9536" s="174">
        <v>593.55259999999998</v>
      </c>
      <c r="CU9536" s="174">
        <v>165460</v>
      </c>
      <c r="CV9536" s="174">
        <v>3037</v>
      </c>
      <c r="CW9536" s="174">
        <v>5</v>
      </c>
      <c r="CX9536" s="174">
        <v>593.55259999999998</v>
      </c>
    </row>
    <row r="9537" spans="84:102" x14ac:dyDescent="0.25">
      <c r="CF9537" s="3" t="s">
        <v>3073</v>
      </c>
      <c r="CG9537" s="174">
        <v>3199</v>
      </c>
      <c r="CH9537" s="174">
        <v>157095</v>
      </c>
      <c r="CI9537" s="174">
        <v>5</v>
      </c>
      <c r="CJ9537" s="174">
        <v>593.45960000000002</v>
      </c>
      <c r="CK9537" s="174">
        <v>593.45960000000002</v>
      </c>
      <c r="CU9537" s="174">
        <v>3199</v>
      </c>
      <c r="CV9537" s="174">
        <v>157095</v>
      </c>
      <c r="CW9537" s="174">
        <v>5</v>
      </c>
      <c r="CX9537" s="174">
        <v>593.45960000000002</v>
      </c>
    </row>
    <row r="9538" spans="84:102" x14ac:dyDescent="0.25">
      <c r="CF9538" s="3" t="s">
        <v>3073</v>
      </c>
      <c r="CG9538" s="174">
        <v>397</v>
      </c>
      <c r="CH9538" s="174">
        <v>79650</v>
      </c>
      <c r="CI9538" s="174">
        <v>5</v>
      </c>
      <c r="CJ9538" s="174">
        <v>593.44449999999995</v>
      </c>
      <c r="CK9538" s="174">
        <v>593.44449999999995</v>
      </c>
      <c r="CU9538" s="174">
        <v>397</v>
      </c>
      <c r="CV9538" s="174">
        <v>79650</v>
      </c>
      <c r="CW9538" s="174">
        <v>5</v>
      </c>
      <c r="CX9538" s="174">
        <v>593.44449999999995</v>
      </c>
    </row>
    <row r="9539" spans="84:102" x14ac:dyDescent="0.25">
      <c r="CF9539" s="3" t="s">
        <v>3073</v>
      </c>
      <c r="CG9539" s="174">
        <v>34281</v>
      </c>
      <c r="CH9539" s="174">
        <v>2495</v>
      </c>
      <c r="CI9539" s="174">
        <v>5</v>
      </c>
      <c r="CJ9539" s="174">
        <v>593.36180000000002</v>
      </c>
      <c r="CK9539" s="174">
        <v>593.36180000000002</v>
      </c>
      <c r="CU9539" s="174">
        <v>34281</v>
      </c>
      <c r="CV9539" s="174">
        <v>2495</v>
      </c>
      <c r="CW9539" s="174">
        <v>5</v>
      </c>
      <c r="CX9539" s="174">
        <v>593.36180000000002</v>
      </c>
    </row>
    <row r="9540" spans="84:102" x14ac:dyDescent="0.25">
      <c r="CF9540" s="3" t="s">
        <v>3073</v>
      </c>
      <c r="CG9540" s="174">
        <v>160759</v>
      </c>
      <c r="CH9540" s="174">
        <v>3284</v>
      </c>
      <c r="CI9540" s="174">
        <v>5</v>
      </c>
      <c r="CJ9540" s="174">
        <v>593.19219999999996</v>
      </c>
      <c r="CK9540" s="174">
        <v>593.19219999999996</v>
      </c>
      <c r="CU9540" s="174">
        <v>160759</v>
      </c>
      <c r="CV9540" s="174">
        <v>3284</v>
      </c>
      <c r="CW9540" s="174">
        <v>5</v>
      </c>
      <c r="CX9540" s="174">
        <v>593.19219999999996</v>
      </c>
    </row>
    <row r="9541" spans="84:102" x14ac:dyDescent="0.25">
      <c r="CF9541" s="3" t="s">
        <v>3073</v>
      </c>
      <c r="CG9541" s="174">
        <v>3272</v>
      </c>
      <c r="CH9541" s="174">
        <v>161288</v>
      </c>
      <c r="CI9541" s="174">
        <v>5</v>
      </c>
      <c r="CJ9541" s="174">
        <v>593.05849999999998</v>
      </c>
      <c r="CK9541" s="174">
        <v>593.05849999999998</v>
      </c>
      <c r="CU9541" s="174">
        <v>3272</v>
      </c>
      <c r="CV9541" s="174">
        <v>161288</v>
      </c>
      <c r="CW9541" s="174">
        <v>5</v>
      </c>
      <c r="CX9541" s="174">
        <v>593.05849999999998</v>
      </c>
    </row>
    <row r="9542" spans="84:102" x14ac:dyDescent="0.25">
      <c r="CF9542" s="3" t="s">
        <v>3073</v>
      </c>
      <c r="CG9542" s="174">
        <v>71647</v>
      </c>
      <c r="CH9542" s="174">
        <v>295</v>
      </c>
      <c r="CI9542" s="174">
        <v>5</v>
      </c>
      <c r="CJ9542" s="174">
        <v>592.91780000000006</v>
      </c>
      <c r="CK9542" s="174">
        <v>592.91780000000006</v>
      </c>
      <c r="CU9542" s="174">
        <v>71647</v>
      </c>
      <c r="CV9542" s="174">
        <v>295</v>
      </c>
      <c r="CW9542" s="174">
        <v>5</v>
      </c>
      <c r="CX9542" s="174">
        <v>592.91780000000006</v>
      </c>
    </row>
    <row r="9543" spans="84:102" x14ac:dyDescent="0.25">
      <c r="CF9543" s="3" t="s">
        <v>3073</v>
      </c>
      <c r="CG9543" s="174">
        <v>185670</v>
      </c>
      <c r="CH9543" s="174">
        <v>1409</v>
      </c>
      <c r="CI9543" s="174">
        <v>5</v>
      </c>
      <c r="CJ9543" s="174">
        <v>592.80319999999995</v>
      </c>
      <c r="CK9543" s="174">
        <v>592.80319999999995</v>
      </c>
      <c r="CU9543" s="174">
        <v>185670</v>
      </c>
      <c r="CV9543" s="174">
        <v>1409</v>
      </c>
      <c r="CW9543" s="174">
        <v>5</v>
      </c>
      <c r="CX9543" s="174">
        <v>592.80319999999995</v>
      </c>
    </row>
    <row r="9544" spans="84:102" x14ac:dyDescent="0.25">
      <c r="CF9544" s="3" t="s">
        <v>3073</v>
      </c>
      <c r="CG9544" s="174">
        <v>66672</v>
      </c>
      <c r="CH9544" s="174">
        <v>133</v>
      </c>
      <c r="CI9544" s="174">
        <v>5</v>
      </c>
      <c r="CJ9544" s="174">
        <v>592.79549999999995</v>
      </c>
      <c r="CK9544" s="174">
        <v>592.79549999999995</v>
      </c>
      <c r="CU9544" s="174">
        <v>66672</v>
      </c>
      <c r="CV9544" s="174">
        <v>133</v>
      </c>
      <c r="CW9544" s="174">
        <v>5</v>
      </c>
      <c r="CX9544" s="174">
        <v>592.79549999999995</v>
      </c>
    </row>
    <row r="9545" spans="84:102" x14ac:dyDescent="0.25">
      <c r="CF9545" s="3" t="s">
        <v>3073</v>
      </c>
      <c r="CG9545" s="174">
        <v>1597</v>
      </c>
      <c r="CH9545" s="174">
        <v>77653</v>
      </c>
      <c r="CI9545" s="174">
        <v>5</v>
      </c>
      <c r="CJ9545" s="174">
        <v>592.53589999999997</v>
      </c>
      <c r="CK9545" s="174">
        <v>592.53589999999997</v>
      </c>
      <c r="CU9545" s="174">
        <v>1597</v>
      </c>
      <c r="CV9545" s="174">
        <v>77653</v>
      </c>
      <c r="CW9545" s="174">
        <v>5</v>
      </c>
      <c r="CX9545" s="174">
        <v>592.53589999999997</v>
      </c>
    </row>
    <row r="9546" spans="84:102" x14ac:dyDescent="0.25">
      <c r="CF9546" s="3" t="s">
        <v>3073</v>
      </c>
      <c r="CG9546" s="174">
        <v>93215</v>
      </c>
      <c r="CH9546" s="174">
        <v>692</v>
      </c>
      <c r="CI9546" s="174">
        <v>5</v>
      </c>
      <c r="CJ9546" s="174">
        <v>592.40060000000005</v>
      </c>
      <c r="CK9546" s="174">
        <v>592.40060000000005</v>
      </c>
      <c r="CU9546" s="174">
        <v>93215</v>
      </c>
      <c r="CV9546" s="174">
        <v>692</v>
      </c>
      <c r="CW9546" s="174">
        <v>5</v>
      </c>
      <c r="CX9546" s="174">
        <v>592.40060000000005</v>
      </c>
    </row>
    <row r="9547" spans="84:102" x14ac:dyDescent="0.25">
      <c r="CF9547" s="3" t="s">
        <v>3073</v>
      </c>
      <c r="CG9547" s="174">
        <v>221</v>
      </c>
      <c r="CH9547" s="174">
        <v>71108</v>
      </c>
      <c r="CI9547" s="174">
        <v>5</v>
      </c>
      <c r="CJ9547" s="174">
        <v>592.37149999999997</v>
      </c>
      <c r="CK9547" s="174">
        <v>592.37149999999997</v>
      </c>
      <c r="CU9547" s="174">
        <v>221</v>
      </c>
      <c r="CV9547" s="174">
        <v>71108</v>
      </c>
      <c r="CW9547" s="174">
        <v>5</v>
      </c>
      <c r="CX9547" s="174">
        <v>592.37149999999997</v>
      </c>
    </row>
    <row r="9548" spans="84:102" x14ac:dyDescent="0.25">
      <c r="CF9548" s="3" t="s">
        <v>3073</v>
      </c>
      <c r="CG9548" s="174">
        <v>56827</v>
      </c>
      <c r="CH9548" s="174">
        <v>3501</v>
      </c>
      <c r="CI9548" s="174">
        <v>5</v>
      </c>
      <c r="CJ9548" s="174">
        <v>592.21529999999996</v>
      </c>
      <c r="CK9548" s="174">
        <v>592.21529999999996</v>
      </c>
      <c r="CU9548" s="174">
        <v>56827</v>
      </c>
      <c r="CV9548" s="174">
        <v>3501</v>
      </c>
      <c r="CW9548" s="174">
        <v>5</v>
      </c>
      <c r="CX9548" s="174">
        <v>592.21529999999996</v>
      </c>
    </row>
    <row r="9549" spans="84:102" x14ac:dyDescent="0.25">
      <c r="CF9549" s="3" t="s">
        <v>3073</v>
      </c>
      <c r="CG9549" s="174">
        <v>3263</v>
      </c>
      <c r="CH9549" s="174">
        <v>161934</v>
      </c>
      <c r="CI9549" s="174">
        <v>5</v>
      </c>
      <c r="CJ9549" s="174">
        <v>592.17759999999998</v>
      </c>
      <c r="CK9549" s="174">
        <v>592.17759999999998</v>
      </c>
      <c r="CU9549" s="174">
        <v>3263</v>
      </c>
      <c r="CV9549" s="174">
        <v>161934</v>
      </c>
      <c r="CW9549" s="174">
        <v>5</v>
      </c>
      <c r="CX9549" s="174">
        <v>592.17759999999998</v>
      </c>
    </row>
    <row r="9550" spans="84:102" x14ac:dyDescent="0.25">
      <c r="CF9550" s="3" t="s">
        <v>3073</v>
      </c>
      <c r="CG9550" s="174">
        <v>138883</v>
      </c>
      <c r="CH9550" s="174">
        <v>3081</v>
      </c>
      <c r="CI9550" s="174">
        <v>5</v>
      </c>
      <c r="CJ9550" s="174">
        <v>591.85839999999996</v>
      </c>
      <c r="CK9550" s="174">
        <v>591.85839999999996</v>
      </c>
      <c r="CU9550" s="174">
        <v>138883</v>
      </c>
      <c r="CV9550" s="174">
        <v>3081</v>
      </c>
      <c r="CW9550" s="174">
        <v>5</v>
      </c>
      <c r="CX9550" s="174">
        <v>591.85839999999996</v>
      </c>
    </row>
    <row r="9551" spans="84:102" x14ac:dyDescent="0.25">
      <c r="CF9551" s="3" t="s">
        <v>3073</v>
      </c>
      <c r="CG9551" s="174">
        <v>587</v>
      </c>
      <c r="CH9551" s="174">
        <v>84617</v>
      </c>
      <c r="CI9551" s="174">
        <v>5</v>
      </c>
      <c r="CJ9551" s="174">
        <v>591.79269999999997</v>
      </c>
      <c r="CK9551" s="174">
        <v>591.79269999999997</v>
      </c>
      <c r="CU9551" s="174">
        <v>587</v>
      </c>
      <c r="CV9551" s="174">
        <v>84617</v>
      </c>
      <c r="CW9551" s="174">
        <v>5</v>
      </c>
      <c r="CX9551" s="174">
        <v>591.79269999999997</v>
      </c>
    </row>
    <row r="9552" spans="84:102" x14ac:dyDescent="0.25">
      <c r="CF9552" s="3" t="s">
        <v>3073</v>
      </c>
      <c r="CG9552" s="174">
        <v>28</v>
      </c>
      <c r="CH9552" s="174">
        <v>61486</v>
      </c>
      <c r="CI9552" s="174">
        <v>5</v>
      </c>
      <c r="CJ9552" s="174">
        <v>591.75760000000002</v>
      </c>
      <c r="CK9552" s="174">
        <v>591.75760000000002</v>
      </c>
      <c r="CU9552" s="174">
        <v>28</v>
      </c>
      <c r="CV9552" s="174">
        <v>61486</v>
      </c>
      <c r="CW9552" s="174">
        <v>5</v>
      </c>
      <c r="CX9552" s="174">
        <v>591.75760000000002</v>
      </c>
    </row>
    <row r="9553" spans="84:102" x14ac:dyDescent="0.25">
      <c r="CF9553" s="3" t="s">
        <v>3073</v>
      </c>
      <c r="CG9553" s="174">
        <v>1860</v>
      </c>
      <c r="CH9553" s="174">
        <v>53738</v>
      </c>
      <c r="CI9553" s="174">
        <v>5</v>
      </c>
      <c r="CJ9553" s="174">
        <v>591.59079999999994</v>
      </c>
      <c r="CK9553" s="174">
        <v>591.59079999999994</v>
      </c>
      <c r="CU9553" s="174">
        <v>1860</v>
      </c>
      <c r="CV9553" s="174">
        <v>53738</v>
      </c>
      <c r="CW9553" s="174">
        <v>5</v>
      </c>
      <c r="CX9553" s="174">
        <v>591.59079999999994</v>
      </c>
    </row>
    <row r="9554" spans="84:102" x14ac:dyDescent="0.25">
      <c r="CF9554" s="3" t="s">
        <v>3073</v>
      </c>
      <c r="CG9554" s="174">
        <v>163768</v>
      </c>
      <c r="CH9554" s="174">
        <v>2076</v>
      </c>
      <c r="CI9554" s="174">
        <v>5</v>
      </c>
      <c r="CJ9554" s="174">
        <v>591.572</v>
      </c>
      <c r="CK9554" s="174">
        <v>591.572</v>
      </c>
      <c r="CU9554" s="174">
        <v>163768</v>
      </c>
      <c r="CV9554" s="174">
        <v>2076</v>
      </c>
      <c r="CW9554" s="174">
        <v>5</v>
      </c>
      <c r="CX9554" s="174">
        <v>591.572</v>
      </c>
    </row>
    <row r="9555" spans="84:102" x14ac:dyDescent="0.25">
      <c r="CF9555" s="3" t="s">
        <v>3073</v>
      </c>
      <c r="CG9555" s="174">
        <v>1440</v>
      </c>
      <c r="CH9555" s="174">
        <v>102623</v>
      </c>
      <c r="CI9555" s="174">
        <v>5</v>
      </c>
      <c r="CJ9555" s="174">
        <v>591.54160000000002</v>
      </c>
      <c r="CK9555" s="174">
        <v>591.54160000000002</v>
      </c>
      <c r="CU9555" s="174">
        <v>1440</v>
      </c>
      <c r="CV9555" s="174">
        <v>102623</v>
      </c>
      <c r="CW9555" s="174">
        <v>5</v>
      </c>
      <c r="CX9555" s="174">
        <v>591.54160000000002</v>
      </c>
    </row>
    <row r="9556" spans="84:102" x14ac:dyDescent="0.25">
      <c r="CF9556" s="3" t="s">
        <v>3073</v>
      </c>
      <c r="CG9556" s="174">
        <v>981</v>
      </c>
      <c r="CH9556" s="174">
        <v>117252</v>
      </c>
      <c r="CI9556" s="174">
        <v>5</v>
      </c>
      <c r="CJ9556" s="174">
        <v>591.15989999999999</v>
      </c>
      <c r="CK9556" s="174">
        <v>591.15989999999999</v>
      </c>
      <c r="CU9556" s="174">
        <v>981</v>
      </c>
      <c r="CV9556" s="174">
        <v>117252</v>
      </c>
      <c r="CW9556" s="174">
        <v>5</v>
      </c>
      <c r="CX9556" s="174">
        <v>591.15989999999999</v>
      </c>
    </row>
    <row r="9557" spans="84:102" x14ac:dyDescent="0.25">
      <c r="CF9557" s="3" t="s">
        <v>3073</v>
      </c>
      <c r="CG9557" s="174">
        <v>2783</v>
      </c>
      <c r="CH9557" s="174">
        <v>147595</v>
      </c>
      <c r="CI9557" s="174">
        <v>5</v>
      </c>
      <c r="CJ9557" s="174">
        <v>591.12649999999996</v>
      </c>
      <c r="CK9557" s="174">
        <v>591.12649999999996</v>
      </c>
      <c r="CU9557" s="174">
        <v>2783</v>
      </c>
      <c r="CV9557" s="174">
        <v>147595</v>
      </c>
      <c r="CW9557" s="174">
        <v>5</v>
      </c>
      <c r="CX9557" s="174">
        <v>591.12649999999996</v>
      </c>
    </row>
    <row r="9558" spans="84:102" x14ac:dyDescent="0.25">
      <c r="CF9558" s="3" t="s">
        <v>3073</v>
      </c>
      <c r="CG9558" s="174">
        <v>81</v>
      </c>
      <c r="CH9558" s="174">
        <v>64338</v>
      </c>
      <c r="CI9558" s="174">
        <v>5</v>
      </c>
      <c r="CJ9558" s="174">
        <v>591.12519999999995</v>
      </c>
      <c r="CK9558" s="174">
        <v>591.12519999999995</v>
      </c>
      <c r="CU9558" s="174">
        <v>81</v>
      </c>
      <c r="CV9558" s="174">
        <v>64338</v>
      </c>
      <c r="CW9558" s="174">
        <v>5</v>
      </c>
      <c r="CX9558" s="174">
        <v>591.12519999999995</v>
      </c>
    </row>
    <row r="9559" spans="84:102" x14ac:dyDescent="0.25">
      <c r="CF9559" s="3" t="s">
        <v>3073</v>
      </c>
      <c r="CG9559" s="174">
        <v>105841</v>
      </c>
      <c r="CH9559" s="174">
        <v>850</v>
      </c>
      <c r="CI9559" s="174">
        <v>5</v>
      </c>
      <c r="CJ9559" s="174">
        <v>591.09410000000003</v>
      </c>
      <c r="CK9559" s="174">
        <v>591.09410000000003</v>
      </c>
      <c r="CU9559" s="174">
        <v>105841</v>
      </c>
      <c r="CV9559" s="174">
        <v>850</v>
      </c>
      <c r="CW9559" s="174">
        <v>5</v>
      </c>
      <c r="CX9559" s="174">
        <v>591.09410000000003</v>
      </c>
    </row>
    <row r="9560" spans="84:102" x14ac:dyDescent="0.25">
      <c r="CF9560" s="3" t="s">
        <v>3073</v>
      </c>
      <c r="CG9560" s="174">
        <v>526</v>
      </c>
      <c r="CH9560" s="174">
        <v>86445</v>
      </c>
      <c r="CI9560" s="174">
        <v>5</v>
      </c>
      <c r="CJ9560" s="174">
        <v>591.08770000000004</v>
      </c>
      <c r="CK9560" s="174">
        <v>591.08770000000004</v>
      </c>
      <c r="CU9560" s="174">
        <v>526</v>
      </c>
      <c r="CV9560" s="174">
        <v>86445</v>
      </c>
      <c r="CW9560" s="174">
        <v>5</v>
      </c>
      <c r="CX9560" s="174">
        <v>591.08770000000004</v>
      </c>
    </row>
    <row r="9561" spans="84:102" x14ac:dyDescent="0.25">
      <c r="CF9561" s="3" t="s">
        <v>3073</v>
      </c>
      <c r="CG9561" s="174">
        <v>604</v>
      </c>
      <c r="CH9561" s="174">
        <v>85963</v>
      </c>
      <c r="CI9561" s="174">
        <v>5</v>
      </c>
      <c r="CJ9561" s="174">
        <v>590.78440000000001</v>
      </c>
      <c r="CK9561" s="174">
        <v>590.78440000000001</v>
      </c>
      <c r="CU9561" s="174">
        <v>604</v>
      </c>
      <c r="CV9561" s="174">
        <v>85963</v>
      </c>
      <c r="CW9561" s="174">
        <v>5</v>
      </c>
      <c r="CX9561" s="174">
        <v>590.78440000000001</v>
      </c>
    </row>
    <row r="9562" spans="84:102" x14ac:dyDescent="0.25">
      <c r="CF9562" s="3" t="s">
        <v>3073</v>
      </c>
      <c r="CG9562" s="174">
        <v>130729</v>
      </c>
      <c r="CH9562" s="174">
        <v>2016</v>
      </c>
      <c r="CI9562" s="174">
        <v>5</v>
      </c>
      <c r="CJ9562" s="174">
        <v>590.61950000000002</v>
      </c>
      <c r="CK9562" s="174">
        <v>590.61950000000002</v>
      </c>
      <c r="CU9562" s="174">
        <v>130729</v>
      </c>
      <c r="CV9562" s="174">
        <v>2016</v>
      </c>
      <c r="CW9562" s="174">
        <v>5</v>
      </c>
      <c r="CX9562" s="174">
        <v>590.61950000000002</v>
      </c>
    </row>
    <row r="9563" spans="84:102" x14ac:dyDescent="0.25">
      <c r="CF9563" s="3" t="s">
        <v>3073</v>
      </c>
      <c r="CG9563" s="174">
        <v>738</v>
      </c>
      <c r="CH9563" s="174">
        <v>96005</v>
      </c>
      <c r="CI9563" s="174">
        <v>5</v>
      </c>
      <c r="CJ9563" s="174">
        <v>590.57860000000005</v>
      </c>
      <c r="CK9563" s="174">
        <v>590.57860000000005</v>
      </c>
      <c r="CU9563" s="174">
        <v>738</v>
      </c>
      <c r="CV9563" s="174">
        <v>96005</v>
      </c>
      <c r="CW9563" s="174">
        <v>5</v>
      </c>
      <c r="CX9563" s="174">
        <v>590.57860000000005</v>
      </c>
    </row>
    <row r="9564" spans="84:102" x14ac:dyDescent="0.25">
      <c r="CF9564" s="3" t="s">
        <v>3073</v>
      </c>
      <c r="CG9564" s="174">
        <v>1017</v>
      </c>
      <c r="CH9564" s="174">
        <v>119877</v>
      </c>
      <c r="CI9564" s="174">
        <v>5</v>
      </c>
      <c r="CJ9564" s="174">
        <v>590.30730000000005</v>
      </c>
      <c r="CK9564" s="174">
        <v>590.30730000000005</v>
      </c>
      <c r="CU9564" s="174">
        <v>1017</v>
      </c>
      <c r="CV9564" s="174">
        <v>119877</v>
      </c>
      <c r="CW9564" s="174">
        <v>5</v>
      </c>
      <c r="CX9564" s="174">
        <v>590.30730000000005</v>
      </c>
    </row>
    <row r="9565" spans="84:102" x14ac:dyDescent="0.25">
      <c r="CF9565" s="3" t="s">
        <v>3073</v>
      </c>
      <c r="CG9565" s="174">
        <v>3785</v>
      </c>
      <c r="CH9565" s="174">
        <v>124507</v>
      </c>
      <c r="CI9565" s="174">
        <v>5</v>
      </c>
      <c r="CJ9565" s="174">
        <v>589.92060000000004</v>
      </c>
      <c r="CK9565" s="174">
        <v>589.92060000000004</v>
      </c>
      <c r="CU9565" s="174">
        <v>3785</v>
      </c>
      <c r="CV9565" s="174">
        <v>124507</v>
      </c>
      <c r="CW9565" s="174">
        <v>5</v>
      </c>
      <c r="CX9565" s="174">
        <v>589.92060000000004</v>
      </c>
    </row>
    <row r="9566" spans="84:102" x14ac:dyDescent="0.25">
      <c r="CF9566" s="3" t="s">
        <v>3073</v>
      </c>
      <c r="CG9566" s="174">
        <v>72174</v>
      </c>
      <c r="CH9566" s="174">
        <v>280</v>
      </c>
      <c r="CI9566" s="174">
        <v>5</v>
      </c>
      <c r="CJ9566" s="174">
        <v>589.84640000000002</v>
      </c>
      <c r="CK9566" s="174">
        <v>589.84640000000002</v>
      </c>
      <c r="CU9566" s="174">
        <v>72174</v>
      </c>
      <c r="CV9566" s="174">
        <v>280</v>
      </c>
      <c r="CW9566" s="174">
        <v>5</v>
      </c>
      <c r="CX9566" s="174">
        <v>589.84640000000002</v>
      </c>
    </row>
    <row r="9567" spans="84:102" x14ac:dyDescent="0.25">
      <c r="CF9567" s="3" t="s">
        <v>3073</v>
      </c>
      <c r="CG9567" s="174">
        <v>132554</v>
      </c>
      <c r="CH9567" s="174">
        <v>2026</v>
      </c>
      <c r="CI9567" s="174">
        <v>5</v>
      </c>
      <c r="CJ9567" s="174">
        <v>589.76610000000005</v>
      </c>
      <c r="CK9567" s="174">
        <v>589.76610000000005</v>
      </c>
      <c r="CU9567" s="174">
        <v>132554</v>
      </c>
      <c r="CV9567" s="174">
        <v>2026</v>
      </c>
      <c r="CW9567" s="174">
        <v>5</v>
      </c>
      <c r="CX9567" s="174">
        <v>589.76610000000005</v>
      </c>
    </row>
    <row r="9568" spans="84:102" x14ac:dyDescent="0.25">
      <c r="CF9568" s="3" t="s">
        <v>3073</v>
      </c>
      <c r="CG9568" s="174">
        <v>5</v>
      </c>
      <c r="CH9568" s="174">
        <v>58859</v>
      </c>
      <c r="CI9568" s="174">
        <v>5</v>
      </c>
      <c r="CJ9568" s="174">
        <v>589.41700000000003</v>
      </c>
      <c r="CK9568" s="174">
        <v>589.41700000000003</v>
      </c>
      <c r="CU9568" s="174">
        <v>5</v>
      </c>
      <c r="CV9568" s="174">
        <v>58859</v>
      </c>
      <c r="CW9568" s="174">
        <v>5</v>
      </c>
      <c r="CX9568" s="174">
        <v>589.41700000000003</v>
      </c>
    </row>
    <row r="9569" spans="84:102" x14ac:dyDescent="0.25">
      <c r="CF9569" s="3" t="s">
        <v>3073</v>
      </c>
      <c r="CG9569" s="174">
        <v>119829</v>
      </c>
      <c r="CH9569" s="174">
        <v>1322</v>
      </c>
      <c r="CI9569" s="174">
        <v>5</v>
      </c>
      <c r="CJ9569" s="174">
        <v>589.30070000000001</v>
      </c>
      <c r="CK9569" s="174">
        <v>589.30070000000001</v>
      </c>
      <c r="CU9569" s="174">
        <v>119829</v>
      </c>
      <c r="CV9569" s="174">
        <v>1322</v>
      </c>
      <c r="CW9569" s="174">
        <v>5</v>
      </c>
      <c r="CX9569" s="174">
        <v>589.30070000000001</v>
      </c>
    </row>
    <row r="9570" spans="84:102" x14ac:dyDescent="0.25">
      <c r="CF9570" s="3" t="s">
        <v>3073</v>
      </c>
      <c r="CG9570" s="174">
        <v>3550</v>
      </c>
      <c r="CH9570" s="174">
        <v>79924</v>
      </c>
      <c r="CI9570" s="174">
        <v>5</v>
      </c>
      <c r="CJ9570" s="174">
        <v>589.18370000000004</v>
      </c>
      <c r="CK9570" s="174">
        <v>589.18370000000004</v>
      </c>
      <c r="CU9570" s="174">
        <v>3550</v>
      </c>
      <c r="CV9570" s="174">
        <v>79924</v>
      </c>
      <c r="CW9570" s="174">
        <v>5</v>
      </c>
      <c r="CX9570" s="174">
        <v>589.18370000000004</v>
      </c>
    </row>
    <row r="9571" spans="84:102" x14ac:dyDescent="0.25">
      <c r="CF9571" s="3" t="s">
        <v>3073</v>
      </c>
      <c r="CG9571" s="174">
        <v>3240</v>
      </c>
      <c r="CH9571" s="174">
        <v>160132</v>
      </c>
      <c r="CI9571" s="174">
        <v>5</v>
      </c>
      <c r="CJ9571" s="174">
        <v>589.15989999999999</v>
      </c>
      <c r="CK9571" s="174">
        <v>589.15989999999999</v>
      </c>
      <c r="CU9571" s="174">
        <v>3240</v>
      </c>
      <c r="CV9571" s="174">
        <v>160132</v>
      </c>
      <c r="CW9571" s="174">
        <v>5</v>
      </c>
      <c r="CX9571" s="174">
        <v>589.15989999999999</v>
      </c>
    </row>
    <row r="9572" spans="84:102" x14ac:dyDescent="0.25">
      <c r="CF9572" s="3" t="s">
        <v>3073</v>
      </c>
      <c r="CG9572" s="174">
        <v>63251</v>
      </c>
      <c r="CH9572" s="174">
        <v>41</v>
      </c>
      <c r="CI9572" s="174">
        <v>5</v>
      </c>
      <c r="CJ9572" s="174">
        <v>588.73680000000002</v>
      </c>
      <c r="CK9572" s="174">
        <v>588.73680000000002</v>
      </c>
      <c r="CU9572" s="174">
        <v>63251</v>
      </c>
      <c r="CV9572" s="174">
        <v>41</v>
      </c>
      <c r="CW9572" s="174">
        <v>5</v>
      </c>
      <c r="CX9572" s="174">
        <v>588.73680000000002</v>
      </c>
    </row>
    <row r="9573" spans="84:102" x14ac:dyDescent="0.25">
      <c r="CF9573" s="3" t="s">
        <v>3073</v>
      </c>
      <c r="CG9573" s="174">
        <v>48125</v>
      </c>
      <c r="CH9573" s="174">
        <v>2649</v>
      </c>
      <c r="CI9573" s="174">
        <v>5</v>
      </c>
      <c r="CJ9573" s="174">
        <v>588.61630000000002</v>
      </c>
      <c r="CK9573" s="174">
        <v>588.61630000000002</v>
      </c>
      <c r="CU9573" s="174">
        <v>48125</v>
      </c>
      <c r="CV9573" s="174">
        <v>2649</v>
      </c>
      <c r="CW9573" s="174">
        <v>5</v>
      </c>
      <c r="CX9573" s="174">
        <v>588.61630000000002</v>
      </c>
    </row>
    <row r="9574" spans="84:102" x14ac:dyDescent="0.25">
      <c r="CF9574" s="3" t="s">
        <v>3073</v>
      </c>
      <c r="CG9574" s="174">
        <v>454</v>
      </c>
      <c r="CH9574" s="174">
        <v>83529</v>
      </c>
      <c r="CI9574" s="174">
        <v>5</v>
      </c>
      <c r="CJ9574" s="174">
        <v>588.55780000000004</v>
      </c>
      <c r="CK9574" s="174">
        <v>588.55780000000004</v>
      </c>
      <c r="CU9574" s="174">
        <v>454</v>
      </c>
      <c r="CV9574" s="174">
        <v>83529</v>
      </c>
      <c r="CW9574" s="174">
        <v>5</v>
      </c>
      <c r="CX9574" s="174">
        <v>588.55780000000004</v>
      </c>
    </row>
    <row r="9575" spans="84:102" x14ac:dyDescent="0.25">
      <c r="CF9575" s="3" t="s">
        <v>3073</v>
      </c>
      <c r="CG9575" s="174">
        <v>148791</v>
      </c>
      <c r="CH9575" s="174">
        <v>2054</v>
      </c>
      <c r="CI9575" s="174">
        <v>5</v>
      </c>
      <c r="CJ9575" s="174">
        <v>588.5403</v>
      </c>
      <c r="CK9575" s="174">
        <v>588.5403</v>
      </c>
      <c r="CU9575" s="174">
        <v>148791</v>
      </c>
      <c r="CV9575" s="174">
        <v>2054</v>
      </c>
      <c r="CW9575" s="174">
        <v>5</v>
      </c>
      <c r="CX9575" s="174">
        <v>588.5403</v>
      </c>
    </row>
    <row r="9576" spans="84:102" x14ac:dyDescent="0.25">
      <c r="CF9576" s="3" t="s">
        <v>3073</v>
      </c>
      <c r="CG9576" s="174">
        <v>51122</v>
      </c>
      <c r="CH9576" s="174">
        <v>1810</v>
      </c>
      <c r="CI9576" s="174">
        <v>5</v>
      </c>
      <c r="CJ9576" s="174">
        <v>588.52149999999995</v>
      </c>
      <c r="CK9576" s="174">
        <v>588.52149999999995</v>
      </c>
      <c r="CU9576" s="174">
        <v>51122</v>
      </c>
      <c r="CV9576" s="174">
        <v>1810</v>
      </c>
      <c r="CW9576" s="174">
        <v>5</v>
      </c>
      <c r="CX9576" s="174">
        <v>588.52149999999995</v>
      </c>
    </row>
    <row r="9577" spans="84:102" x14ac:dyDescent="0.25">
      <c r="CF9577" s="3" t="s">
        <v>3073</v>
      </c>
      <c r="CG9577" s="174">
        <v>152908</v>
      </c>
      <c r="CH9577" s="174">
        <v>2921</v>
      </c>
      <c r="CI9577" s="174">
        <v>5</v>
      </c>
      <c r="CJ9577" s="174">
        <v>588.39829999999995</v>
      </c>
      <c r="CK9577" s="174">
        <v>588.39829999999995</v>
      </c>
      <c r="CU9577" s="174">
        <v>152908</v>
      </c>
      <c r="CV9577" s="174">
        <v>2921</v>
      </c>
      <c r="CW9577" s="174">
        <v>5</v>
      </c>
      <c r="CX9577" s="174">
        <v>588.39829999999995</v>
      </c>
    </row>
    <row r="9578" spans="84:102" x14ac:dyDescent="0.25">
      <c r="CF9578" s="3" t="s">
        <v>3073</v>
      </c>
      <c r="CG9578" s="174">
        <v>152967</v>
      </c>
      <c r="CH9578" s="174">
        <v>2948</v>
      </c>
      <c r="CI9578" s="174">
        <v>5</v>
      </c>
      <c r="CJ9578" s="174">
        <v>588.32460000000003</v>
      </c>
      <c r="CK9578" s="174">
        <v>588.32460000000003</v>
      </c>
      <c r="CU9578" s="174">
        <v>152967</v>
      </c>
      <c r="CV9578" s="174">
        <v>2948</v>
      </c>
      <c r="CW9578" s="174">
        <v>5</v>
      </c>
      <c r="CX9578" s="174">
        <v>588.32460000000003</v>
      </c>
    </row>
    <row r="9579" spans="84:102" x14ac:dyDescent="0.25">
      <c r="CF9579" s="3" t="s">
        <v>3073</v>
      </c>
      <c r="CG9579" s="174">
        <v>1045</v>
      </c>
      <c r="CH9579" s="174">
        <v>121785</v>
      </c>
      <c r="CI9579" s="174">
        <v>5</v>
      </c>
      <c r="CJ9579" s="174">
        <v>587.91930000000002</v>
      </c>
      <c r="CK9579" s="174">
        <v>587.91930000000002</v>
      </c>
      <c r="CU9579" s="174">
        <v>1045</v>
      </c>
      <c r="CV9579" s="174">
        <v>121785</v>
      </c>
      <c r="CW9579" s="174">
        <v>5</v>
      </c>
      <c r="CX9579" s="174">
        <v>587.91930000000002</v>
      </c>
    </row>
    <row r="9580" spans="84:102" x14ac:dyDescent="0.25">
      <c r="CF9580" s="3" t="s">
        <v>3073</v>
      </c>
      <c r="CG9580" s="174">
        <v>154445</v>
      </c>
      <c r="CH9580" s="174">
        <v>3192</v>
      </c>
      <c r="CI9580" s="174">
        <v>5</v>
      </c>
      <c r="CJ9580" s="174">
        <v>587.80380000000002</v>
      </c>
      <c r="CK9580" s="174">
        <v>587.80380000000002</v>
      </c>
      <c r="CU9580" s="174">
        <v>154445</v>
      </c>
      <c r="CV9580" s="174">
        <v>3192</v>
      </c>
      <c r="CW9580" s="174">
        <v>5</v>
      </c>
      <c r="CX9580" s="174">
        <v>587.80380000000002</v>
      </c>
    </row>
    <row r="9581" spans="84:102" x14ac:dyDescent="0.25">
      <c r="CF9581" s="3" t="s">
        <v>3073</v>
      </c>
      <c r="CG9581" s="174">
        <v>101337</v>
      </c>
      <c r="CH9581" s="174">
        <v>1443</v>
      </c>
      <c r="CI9581" s="174">
        <v>5</v>
      </c>
      <c r="CJ9581" s="174">
        <v>587.75049999999999</v>
      </c>
      <c r="CK9581" s="174">
        <v>587.75049999999999</v>
      </c>
      <c r="CU9581" s="174">
        <v>101337</v>
      </c>
      <c r="CV9581" s="174">
        <v>1443</v>
      </c>
      <c r="CW9581" s="174">
        <v>5</v>
      </c>
      <c r="CX9581" s="174">
        <v>587.75049999999999</v>
      </c>
    </row>
    <row r="9582" spans="84:102" x14ac:dyDescent="0.25">
      <c r="CF9582" s="3" t="s">
        <v>3073</v>
      </c>
      <c r="CG9582" s="174">
        <v>110917</v>
      </c>
      <c r="CH9582" s="174">
        <v>1410</v>
      </c>
      <c r="CI9582" s="174">
        <v>5</v>
      </c>
      <c r="CJ9582" s="174">
        <v>587.68470000000002</v>
      </c>
      <c r="CK9582" s="174">
        <v>587.68470000000002</v>
      </c>
      <c r="CU9582" s="174">
        <v>110917</v>
      </c>
      <c r="CV9582" s="174">
        <v>1410</v>
      </c>
      <c r="CW9582" s="174">
        <v>5</v>
      </c>
      <c r="CX9582" s="174">
        <v>587.68470000000002</v>
      </c>
    </row>
    <row r="9583" spans="84:102" x14ac:dyDescent="0.25">
      <c r="CF9583" s="3" t="s">
        <v>3073</v>
      </c>
      <c r="CG9583" s="174">
        <v>112134</v>
      </c>
      <c r="CH9583" s="174">
        <v>3666</v>
      </c>
      <c r="CI9583" s="174">
        <v>5</v>
      </c>
      <c r="CJ9583" s="174">
        <v>587.6472</v>
      </c>
      <c r="CK9583" s="174">
        <v>587.6472</v>
      </c>
      <c r="CU9583" s="174">
        <v>112134</v>
      </c>
      <c r="CV9583" s="174">
        <v>3666</v>
      </c>
      <c r="CW9583" s="174">
        <v>5</v>
      </c>
      <c r="CX9583" s="174">
        <v>587.6472</v>
      </c>
    </row>
    <row r="9584" spans="84:102" x14ac:dyDescent="0.25">
      <c r="CF9584" s="3" t="s">
        <v>3073</v>
      </c>
      <c r="CG9584" s="174">
        <v>54145</v>
      </c>
      <c r="CH9584" s="174">
        <v>1793</v>
      </c>
      <c r="CI9584" s="174">
        <v>5</v>
      </c>
      <c r="CJ9584" s="174">
        <v>587.40589999999997</v>
      </c>
      <c r="CK9584" s="174">
        <v>587.40589999999997</v>
      </c>
      <c r="CU9584" s="174">
        <v>54145</v>
      </c>
      <c r="CV9584" s="174">
        <v>1793</v>
      </c>
      <c r="CW9584" s="174">
        <v>5</v>
      </c>
      <c r="CX9584" s="174">
        <v>587.40589999999997</v>
      </c>
    </row>
    <row r="9585" spans="84:102" x14ac:dyDescent="0.25">
      <c r="CF9585" s="3" t="s">
        <v>3073</v>
      </c>
      <c r="CG9585" s="174">
        <v>146498</v>
      </c>
      <c r="CH9585" s="174">
        <v>2785</v>
      </c>
      <c r="CI9585" s="174">
        <v>5</v>
      </c>
      <c r="CJ9585" s="174">
        <v>587.2364</v>
      </c>
      <c r="CK9585" s="174">
        <v>587.2364</v>
      </c>
      <c r="CU9585" s="174">
        <v>146498</v>
      </c>
      <c r="CV9585" s="174">
        <v>2785</v>
      </c>
      <c r="CW9585" s="174">
        <v>5</v>
      </c>
      <c r="CX9585" s="174">
        <v>587.2364</v>
      </c>
    </row>
    <row r="9586" spans="84:102" x14ac:dyDescent="0.25">
      <c r="CF9586" s="3" t="s">
        <v>3073</v>
      </c>
      <c r="CG9586" s="174">
        <v>64338</v>
      </c>
      <c r="CH9586" s="174">
        <v>81</v>
      </c>
      <c r="CI9586" s="174">
        <v>5</v>
      </c>
      <c r="CJ9586" s="174">
        <v>587.15470000000005</v>
      </c>
      <c r="CK9586" s="174">
        <v>587.15470000000005</v>
      </c>
      <c r="CU9586" s="174">
        <v>64338</v>
      </c>
      <c r="CV9586" s="174">
        <v>81</v>
      </c>
      <c r="CW9586" s="174">
        <v>5</v>
      </c>
      <c r="CX9586" s="174">
        <v>587.15470000000005</v>
      </c>
    </row>
    <row r="9587" spans="84:102" x14ac:dyDescent="0.25">
      <c r="CF9587" s="3" t="s">
        <v>3073</v>
      </c>
      <c r="CG9587" s="174">
        <v>850</v>
      </c>
      <c r="CH9587" s="174">
        <v>105841</v>
      </c>
      <c r="CI9587" s="174">
        <v>5</v>
      </c>
      <c r="CJ9587" s="174">
        <v>586.90120000000002</v>
      </c>
      <c r="CK9587" s="174">
        <v>586.90120000000002</v>
      </c>
      <c r="CU9587" s="174">
        <v>850</v>
      </c>
      <c r="CV9587" s="174">
        <v>105841</v>
      </c>
      <c r="CW9587" s="174">
        <v>5</v>
      </c>
      <c r="CX9587" s="174">
        <v>586.90120000000002</v>
      </c>
    </row>
    <row r="9588" spans="84:102" x14ac:dyDescent="0.25">
      <c r="CF9588" s="3" t="s">
        <v>3073</v>
      </c>
      <c r="CG9588" s="174">
        <v>1744</v>
      </c>
      <c r="CH9588" s="174">
        <v>58975</v>
      </c>
      <c r="CI9588" s="174">
        <v>5</v>
      </c>
      <c r="CJ9588" s="174">
        <v>586.84069999999997</v>
      </c>
      <c r="CK9588" s="174">
        <v>586.84069999999997</v>
      </c>
      <c r="CU9588" s="174">
        <v>1744</v>
      </c>
      <c r="CV9588" s="174">
        <v>58975</v>
      </c>
      <c r="CW9588" s="174">
        <v>5</v>
      </c>
      <c r="CX9588" s="174">
        <v>586.84069999999997</v>
      </c>
    </row>
    <row r="9589" spans="84:102" x14ac:dyDescent="0.25">
      <c r="CF9589" s="3" t="s">
        <v>3073</v>
      </c>
      <c r="CG9589" s="174">
        <v>537</v>
      </c>
      <c r="CH9589" s="174">
        <v>86379</v>
      </c>
      <c r="CI9589" s="174">
        <v>5</v>
      </c>
      <c r="CJ9589" s="174">
        <v>586.79290000000003</v>
      </c>
      <c r="CK9589" s="174">
        <v>586.79290000000003</v>
      </c>
      <c r="CU9589" s="174">
        <v>537</v>
      </c>
      <c r="CV9589" s="174">
        <v>86379</v>
      </c>
      <c r="CW9589" s="174">
        <v>5</v>
      </c>
      <c r="CX9589" s="174">
        <v>586.79290000000003</v>
      </c>
    </row>
    <row r="9590" spans="84:102" x14ac:dyDescent="0.25">
      <c r="CF9590" s="3" t="s">
        <v>3073</v>
      </c>
      <c r="CG9590" s="174">
        <v>3239</v>
      </c>
      <c r="CH9590" s="174">
        <v>160046</v>
      </c>
      <c r="CI9590" s="174">
        <v>5</v>
      </c>
      <c r="CJ9590" s="174">
        <v>586.65309999999999</v>
      </c>
      <c r="CK9590" s="174">
        <v>586.65309999999999</v>
      </c>
      <c r="CU9590" s="174">
        <v>3239</v>
      </c>
      <c r="CV9590" s="174">
        <v>160046</v>
      </c>
      <c r="CW9590" s="174">
        <v>5</v>
      </c>
      <c r="CX9590" s="174">
        <v>586.65309999999999</v>
      </c>
    </row>
    <row r="9591" spans="84:102" x14ac:dyDescent="0.25">
      <c r="CF9591" s="3" t="s">
        <v>3073</v>
      </c>
      <c r="CG9591" s="174">
        <v>144629</v>
      </c>
      <c r="CH9591" s="174">
        <v>1140</v>
      </c>
      <c r="CI9591" s="174">
        <v>5</v>
      </c>
      <c r="CJ9591" s="174">
        <v>586.58730000000003</v>
      </c>
      <c r="CK9591" s="174">
        <v>586.58730000000003</v>
      </c>
      <c r="CU9591" s="174">
        <v>144629</v>
      </c>
      <c r="CV9591" s="174">
        <v>1140</v>
      </c>
      <c r="CW9591" s="174">
        <v>5</v>
      </c>
      <c r="CX9591" s="174">
        <v>586.58730000000003</v>
      </c>
    </row>
    <row r="9592" spans="84:102" x14ac:dyDescent="0.25">
      <c r="CF9592" s="3" t="s">
        <v>3073</v>
      </c>
      <c r="CG9592" s="174">
        <v>1955</v>
      </c>
      <c r="CH9592" s="174">
        <v>92243</v>
      </c>
      <c r="CI9592" s="174">
        <v>5</v>
      </c>
      <c r="CJ9592" s="174">
        <v>586.48350000000005</v>
      </c>
      <c r="CK9592" s="174">
        <v>586.48350000000005</v>
      </c>
      <c r="CU9592" s="174">
        <v>1955</v>
      </c>
      <c r="CV9592" s="174">
        <v>92243</v>
      </c>
      <c r="CW9592" s="174">
        <v>5</v>
      </c>
      <c r="CX9592" s="174">
        <v>586.48350000000005</v>
      </c>
    </row>
    <row r="9593" spans="84:102" x14ac:dyDescent="0.25">
      <c r="CF9593" s="3" t="s">
        <v>3073</v>
      </c>
      <c r="CG9593" s="174">
        <v>73542</v>
      </c>
      <c r="CH9593" s="174">
        <v>1639</v>
      </c>
      <c r="CI9593" s="174">
        <v>5</v>
      </c>
      <c r="CJ9593" s="174">
        <v>586.46370000000002</v>
      </c>
      <c r="CK9593" s="174">
        <v>586.46370000000002</v>
      </c>
      <c r="CU9593" s="174">
        <v>73542</v>
      </c>
      <c r="CV9593" s="174">
        <v>1639</v>
      </c>
      <c r="CW9593" s="174">
        <v>5</v>
      </c>
      <c r="CX9593" s="174">
        <v>586.46370000000002</v>
      </c>
    </row>
    <row r="9594" spans="84:102" x14ac:dyDescent="0.25">
      <c r="CF9594" s="3" t="s">
        <v>3073</v>
      </c>
      <c r="CG9594" s="174">
        <v>109955</v>
      </c>
      <c r="CH9594" s="174">
        <v>897</v>
      </c>
      <c r="CI9594" s="174">
        <v>5</v>
      </c>
      <c r="CJ9594" s="174">
        <v>586.32640000000004</v>
      </c>
      <c r="CK9594" s="174">
        <v>586.32640000000004</v>
      </c>
      <c r="CU9594" s="174">
        <v>109955</v>
      </c>
      <c r="CV9594" s="174">
        <v>897</v>
      </c>
      <c r="CW9594" s="174">
        <v>5</v>
      </c>
      <c r="CX9594" s="174">
        <v>586.32640000000004</v>
      </c>
    </row>
    <row r="9595" spans="84:102" x14ac:dyDescent="0.25">
      <c r="CF9595" s="3" t="s">
        <v>3073</v>
      </c>
      <c r="CG9595" s="174">
        <v>427</v>
      </c>
      <c r="CH9595" s="174">
        <v>81695</v>
      </c>
      <c r="CI9595" s="174">
        <v>5</v>
      </c>
      <c r="CJ9595" s="174">
        <v>586.30799999999999</v>
      </c>
      <c r="CK9595" s="174">
        <v>586.30799999999999</v>
      </c>
      <c r="CU9595" s="174">
        <v>427</v>
      </c>
      <c r="CV9595" s="174">
        <v>81695</v>
      </c>
      <c r="CW9595" s="174">
        <v>5</v>
      </c>
      <c r="CX9595" s="174">
        <v>586.30799999999999</v>
      </c>
    </row>
    <row r="9596" spans="84:102" x14ac:dyDescent="0.25">
      <c r="CF9596" s="3" t="s">
        <v>3073</v>
      </c>
      <c r="CG9596" s="174">
        <v>3610</v>
      </c>
      <c r="CH9596" s="174">
        <v>93527</v>
      </c>
      <c r="CI9596" s="174">
        <v>5</v>
      </c>
      <c r="CJ9596" s="174">
        <v>586.29380000000003</v>
      </c>
      <c r="CK9596" s="174">
        <v>586.29380000000003</v>
      </c>
      <c r="CU9596" s="174">
        <v>3610</v>
      </c>
      <c r="CV9596" s="174">
        <v>93527</v>
      </c>
      <c r="CW9596" s="174">
        <v>5</v>
      </c>
      <c r="CX9596" s="174">
        <v>586.29380000000003</v>
      </c>
    </row>
    <row r="9597" spans="84:102" x14ac:dyDescent="0.25">
      <c r="CF9597" s="3" t="s">
        <v>3073</v>
      </c>
      <c r="CG9597" s="174">
        <v>49241</v>
      </c>
      <c r="CH9597" s="174">
        <v>2642</v>
      </c>
      <c r="CI9597" s="174">
        <v>5</v>
      </c>
      <c r="CJ9597" s="174">
        <v>586.29259999999999</v>
      </c>
      <c r="CK9597" s="174">
        <v>586.29259999999999</v>
      </c>
      <c r="CU9597" s="174">
        <v>49241</v>
      </c>
      <c r="CV9597" s="174">
        <v>2642</v>
      </c>
      <c r="CW9597" s="174">
        <v>5</v>
      </c>
      <c r="CX9597" s="174">
        <v>586.29259999999999</v>
      </c>
    </row>
    <row r="9598" spans="84:102" x14ac:dyDescent="0.25">
      <c r="CF9598" s="3" t="s">
        <v>3073</v>
      </c>
      <c r="CG9598" s="174">
        <v>3256</v>
      </c>
      <c r="CH9598" s="174">
        <v>157974</v>
      </c>
      <c r="CI9598" s="174">
        <v>5</v>
      </c>
      <c r="CJ9598" s="174">
        <v>586.02890000000002</v>
      </c>
      <c r="CK9598" s="174">
        <v>586.02890000000002</v>
      </c>
      <c r="CU9598" s="174">
        <v>3256</v>
      </c>
      <c r="CV9598" s="174">
        <v>157974</v>
      </c>
      <c r="CW9598" s="174">
        <v>5</v>
      </c>
      <c r="CX9598" s="174">
        <v>586.02890000000002</v>
      </c>
    </row>
    <row r="9599" spans="84:102" x14ac:dyDescent="0.25">
      <c r="CF9599" s="3" t="s">
        <v>3073</v>
      </c>
      <c r="CG9599" s="174">
        <v>53630</v>
      </c>
      <c r="CH9599" s="174">
        <v>1801</v>
      </c>
      <c r="CI9599" s="174">
        <v>5</v>
      </c>
      <c r="CJ9599" s="174">
        <v>585.99739999999997</v>
      </c>
      <c r="CK9599" s="174">
        <v>585.99739999999997</v>
      </c>
      <c r="CU9599" s="174">
        <v>53630</v>
      </c>
      <c r="CV9599" s="174">
        <v>1801</v>
      </c>
      <c r="CW9599" s="174">
        <v>5</v>
      </c>
      <c r="CX9599" s="174">
        <v>585.99739999999997</v>
      </c>
    </row>
    <row r="9600" spans="84:102" x14ac:dyDescent="0.25">
      <c r="CF9600" s="3" t="s">
        <v>3073</v>
      </c>
      <c r="CG9600" s="174">
        <v>81258</v>
      </c>
      <c r="CH9600" s="174">
        <v>409</v>
      </c>
      <c r="CI9600" s="174">
        <v>5</v>
      </c>
      <c r="CJ9600" s="174">
        <v>585.87099999999998</v>
      </c>
      <c r="CK9600" s="174">
        <v>585.87099999999998</v>
      </c>
      <c r="CU9600" s="174">
        <v>81258</v>
      </c>
      <c r="CV9600" s="174">
        <v>409</v>
      </c>
      <c r="CW9600" s="174">
        <v>5</v>
      </c>
      <c r="CX9600" s="174">
        <v>585.87099999999998</v>
      </c>
    </row>
    <row r="9601" spans="84:102" x14ac:dyDescent="0.25">
      <c r="CF9601" s="3" t="s">
        <v>3073</v>
      </c>
      <c r="CG9601" s="174">
        <v>87427</v>
      </c>
      <c r="CH9601" s="174">
        <v>622</v>
      </c>
      <c r="CI9601" s="174">
        <v>5</v>
      </c>
      <c r="CJ9601" s="174">
        <v>585.78819999999996</v>
      </c>
      <c r="CK9601" s="174">
        <v>585.78819999999996</v>
      </c>
      <c r="CU9601" s="174">
        <v>87427</v>
      </c>
      <c r="CV9601" s="174">
        <v>622</v>
      </c>
      <c r="CW9601" s="174">
        <v>5</v>
      </c>
      <c r="CX9601" s="174">
        <v>585.78819999999996</v>
      </c>
    </row>
    <row r="9602" spans="84:102" x14ac:dyDescent="0.25">
      <c r="CF9602" s="3" t="s">
        <v>3073</v>
      </c>
      <c r="CG9602" s="174">
        <v>155083</v>
      </c>
      <c r="CH9602" s="174">
        <v>2970</v>
      </c>
      <c r="CI9602" s="174">
        <v>5</v>
      </c>
      <c r="CJ9602" s="174">
        <v>585.70830000000001</v>
      </c>
      <c r="CK9602" s="174">
        <v>585.70830000000001</v>
      </c>
      <c r="CU9602" s="174">
        <v>155083</v>
      </c>
      <c r="CV9602" s="174">
        <v>2970</v>
      </c>
      <c r="CW9602" s="174">
        <v>5</v>
      </c>
      <c r="CX9602" s="174">
        <v>585.70830000000001</v>
      </c>
    </row>
    <row r="9603" spans="84:102" x14ac:dyDescent="0.25">
      <c r="CF9603" s="3" t="s">
        <v>3073</v>
      </c>
      <c r="CG9603" s="174">
        <v>2802</v>
      </c>
      <c r="CH9603" s="174">
        <v>147553</v>
      </c>
      <c r="CI9603" s="174">
        <v>5</v>
      </c>
      <c r="CJ9603" s="174">
        <v>585.61829999999998</v>
      </c>
      <c r="CK9603" s="174">
        <v>585.61829999999998</v>
      </c>
      <c r="CU9603" s="174">
        <v>2802</v>
      </c>
      <c r="CV9603" s="174">
        <v>147553</v>
      </c>
      <c r="CW9603" s="174">
        <v>5</v>
      </c>
      <c r="CX9603" s="174">
        <v>585.61829999999998</v>
      </c>
    </row>
    <row r="9604" spans="84:102" x14ac:dyDescent="0.25">
      <c r="CF9604" s="3" t="s">
        <v>3073</v>
      </c>
      <c r="CG9604" s="174">
        <v>3405</v>
      </c>
      <c r="CH9604" s="174">
        <v>174258</v>
      </c>
      <c r="CI9604" s="174">
        <v>5</v>
      </c>
      <c r="CJ9604" s="174">
        <v>585.55139999999994</v>
      </c>
      <c r="CK9604" s="174">
        <v>585.55139999999994</v>
      </c>
      <c r="CU9604" s="174">
        <v>3405</v>
      </c>
      <c r="CV9604" s="174">
        <v>174258</v>
      </c>
      <c r="CW9604" s="174">
        <v>5</v>
      </c>
      <c r="CX9604" s="174">
        <v>585.55139999999994</v>
      </c>
    </row>
    <row r="9605" spans="84:102" x14ac:dyDescent="0.25">
      <c r="CF9605" s="3" t="s">
        <v>3073</v>
      </c>
      <c r="CG9605" s="174">
        <v>2518</v>
      </c>
      <c r="CH9605" s="174">
        <v>39925</v>
      </c>
      <c r="CI9605" s="174">
        <v>5</v>
      </c>
      <c r="CJ9605" s="174">
        <v>584.98580000000004</v>
      </c>
      <c r="CK9605" s="174">
        <v>584.98580000000004</v>
      </c>
      <c r="CU9605" s="174">
        <v>2518</v>
      </c>
      <c r="CV9605" s="174">
        <v>39925</v>
      </c>
      <c r="CW9605" s="174">
        <v>5</v>
      </c>
      <c r="CX9605" s="174">
        <v>584.98580000000004</v>
      </c>
    </row>
    <row r="9606" spans="84:102" x14ac:dyDescent="0.25">
      <c r="CF9606" s="3" t="s">
        <v>3073</v>
      </c>
      <c r="CG9606" s="174">
        <v>2540</v>
      </c>
      <c r="CH9606" s="174">
        <v>39800</v>
      </c>
      <c r="CI9606" s="174">
        <v>5</v>
      </c>
      <c r="CJ9606" s="174">
        <v>584.87890000000004</v>
      </c>
      <c r="CK9606" s="174">
        <v>584.87890000000004</v>
      </c>
      <c r="CU9606" s="174">
        <v>2540</v>
      </c>
      <c r="CV9606" s="174">
        <v>39800</v>
      </c>
      <c r="CW9606" s="174">
        <v>5</v>
      </c>
      <c r="CX9606" s="174">
        <v>584.87890000000004</v>
      </c>
    </row>
    <row r="9607" spans="84:102" x14ac:dyDescent="0.25">
      <c r="CF9607" s="3" t="s">
        <v>3073</v>
      </c>
      <c r="CG9607" s="174">
        <v>1665</v>
      </c>
      <c r="CH9607" s="174">
        <v>69165</v>
      </c>
      <c r="CI9607" s="174">
        <v>5</v>
      </c>
      <c r="CJ9607" s="174">
        <v>584.86149999999998</v>
      </c>
      <c r="CK9607" s="174">
        <v>584.86149999999998</v>
      </c>
      <c r="CU9607" s="174">
        <v>1665</v>
      </c>
      <c r="CV9607" s="174">
        <v>69165</v>
      </c>
      <c r="CW9607" s="174">
        <v>5</v>
      </c>
      <c r="CX9607" s="174">
        <v>584.86149999999998</v>
      </c>
    </row>
    <row r="9608" spans="84:102" x14ac:dyDescent="0.25">
      <c r="CF9608" s="3" t="s">
        <v>3073</v>
      </c>
      <c r="CG9608" s="174">
        <v>83473</v>
      </c>
      <c r="CH9608" s="174">
        <v>464</v>
      </c>
      <c r="CI9608" s="174">
        <v>5</v>
      </c>
      <c r="CJ9608" s="174">
        <v>584.78980000000001</v>
      </c>
      <c r="CK9608" s="174">
        <v>584.78980000000001</v>
      </c>
      <c r="CU9608" s="174">
        <v>83473</v>
      </c>
      <c r="CV9608" s="174">
        <v>464</v>
      </c>
      <c r="CW9608" s="174">
        <v>5</v>
      </c>
      <c r="CX9608" s="174">
        <v>584.78980000000001</v>
      </c>
    </row>
    <row r="9609" spans="84:102" x14ac:dyDescent="0.25">
      <c r="CF9609" s="3" t="s">
        <v>3073</v>
      </c>
      <c r="CG9609" s="174">
        <v>1159</v>
      </c>
      <c r="CH9609" s="174">
        <v>148521</v>
      </c>
      <c r="CI9609" s="174">
        <v>5</v>
      </c>
      <c r="CJ9609" s="174">
        <v>584.48239999999998</v>
      </c>
      <c r="CK9609" s="174">
        <v>584.48239999999998</v>
      </c>
      <c r="CU9609" s="174">
        <v>1159</v>
      </c>
      <c r="CV9609" s="174">
        <v>148521</v>
      </c>
      <c r="CW9609" s="174">
        <v>5</v>
      </c>
      <c r="CX9609" s="174">
        <v>584.48239999999998</v>
      </c>
    </row>
    <row r="9610" spans="84:102" x14ac:dyDescent="0.25">
      <c r="CF9610" s="3" t="s">
        <v>3073</v>
      </c>
      <c r="CG9610" s="174">
        <v>1650</v>
      </c>
      <c r="CH9610" s="174">
        <v>70393</v>
      </c>
      <c r="CI9610" s="174">
        <v>5</v>
      </c>
      <c r="CJ9610" s="174">
        <v>584.36239999999998</v>
      </c>
      <c r="CK9610" s="174">
        <v>584.36239999999998</v>
      </c>
      <c r="CU9610" s="174">
        <v>1650</v>
      </c>
      <c r="CV9610" s="174">
        <v>70393</v>
      </c>
      <c r="CW9610" s="174">
        <v>5</v>
      </c>
      <c r="CX9610" s="174">
        <v>584.36239999999998</v>
      </c>
    </row>
    <row r="9611" spans="84:102" x14ac:dyDescent="0.25">
      <c r="CF9611" s="3" t="s">
        <v>3073</v>
      </c>
      <c r="CG9611" s="174">
        <v>148521</v>
      </c>
      <c r="CH9611" s="174">
        <v>1159</v>
      </c>
      <c r="CI9611" s="174">
        <v>5</v>
      </c>
      <c r="CJ9611" s="174">
        <v>583.7242</v>
      </c>
      <c r="CK9611" s="174">
        <v>583.7242</v>
      </c>
      <c r="CU9611" s="174">
        <v>148521</v>
      </c>
      <c r="CV9611" s="174">
        <v>1159</v>
      </c>
      <c r="CW9611" s="174">
        <v>5</v>
      </c>
      <c r="CX9611" s="174">
        <v>583.7242</v>
      </c>
    </row>
    <row r="9612" spans="84:102" x14ac:dyDescent="0.25">
      <c r="CF9612" s="3" t="s">
        <v>3073</v>
      </c>
      <c r="CG9612" s="174">
        <v>2199</v>
      </c>
      <c r="CH9612" s="174">
        <v>16398</v>
      </c>
      <c r="CI9612" s="174">
        <v>5</v>
      </c>
      <c r="CJ9612" s="174">
        <v>583.72080000000005</v>
      </c>
      <c r="CK9612" s="174">
        <v>583.72080000000005</v>
      </c>
      <c r="CU9612" s="174">
        <v>2199</v>
      </c>
      <c r="CV9612" s="174">
        <v>16398</v>
      </c>
      <c r="CW9612" s="174">
        <v>5</v>
      </c>
      <c r="CX9612" s="174">
        <v>583.72080000000005</v>
      </c>
    </row>
    <row r="9613" spans="84:102" x14ac:dyDescent="0.25">
      <c r="CF9613" s="3" t="s">
        <v>3073</v>
      </c>
      <c r="CG9613" s="174">
        <v>1013</v>
      </c>
      <c r="CH9613" s="174">
        <v>118964</v>
      </c>
      <c r="CI9613" s="174">
        <v>5</v>
      </c>
      <c r="CJ9613" s="174">
        <v>583.36170000000004</v>
      </c>
      <c r="CK9613" s="174">
        <v>583.36170000000004</v>
      </c>
      <c r="CU9613" s="174">
        <v>1013</v>
      </c>
      <c r="CV9613" s="174">
        <v>118964</v>
      </c>
      <c r="CW9613" s="174">
        <v>5</v>
      </c>
      <c r="CX9613" s="174">
        <v>583.36170000000004</v>
      </c>
    </row>
    <row r="9614" spans="84:102" x14ac:dyDescent="0.25">
      <c r="CF9614" s="3" t="s">
        <v>3073</v>
      </c>
      <c r="CG9614" s="174">
        <v>117865</v>
      </c>
      <c r="CH9614" s="174">
        <v>1314</v>
      </c>
      <c r="CI9614" s="174">
        <v>5</v>
      </c>
      <c r="CJ9614" s="174">
        <v>583.36</v>
      </c>
      <c r="CK9614" s="174">
        <v>583.36</v>
      </c>
      <c r="CU9614" s="174">
        <v>117865</v>
      </c>
      <c r="CV9614" s="174">
        <v>1314</v>
      </c>
      <c r="CW9614" s="174">
        <v>5</v>
      </c>
      <c r="CX9614" s="174">
        <v>583.36</v>
      </c>
    </row>
    <row r="9615" spans="84:102" x14ac:dyDescent="0.25">
      <c r="CF9615" s="3" t="s">
        <v>3073</v>
      </c>
      <c r="CG9615" s="174">
        <v>165220</v>
      </c>
      <c r="CH9615" s="174">
        <v>3329</v>
      </c>
      <c r="CI9615" s="174">
        <v>5</v>
      </c>
      <c r="CJ9615" s="174">
        <v>583.25789999999995</v>
      </c>
      <c r="CK9615" s="174">
        <v>583.25789999999995</v>
      </c>
      <c r="CU9615" s="174">
        <v>165220</v>
      </c>
      <c r="CV9615" s="174">
        <v>3329</v>
      </c>
      <c r="CW9615" s="174">
        <v>5</v>
      </c>
      <c r="CX9615" s="174">
        <v>583.25789999999995</v>
      </c>
    </row>
    <row r="9616" spans="84:102" x14ac:dyDescent="0.25">
      <c r="CF9616" s="3" t="s">
        <v>3073</v>
      </c>
      <c r="CG9616" s="174">
        <v>2682</v>
      </c>
      <c r="CH9616" s="174">
        <v>136238</v>
      </c>
      <c r="CI9616" s="174">
        <v>5</v>
      </c>
      <c r="CJ9616" s="174">
        <v>583.20320000000004</v>
      </c>
      <c r="CK9616" s="174">
        <v>583.20320000000004</v>
      </c>
      <c r="CU9616" s="174">
        <v>2682</v>
      </c>
      <c r="CV9616" s="174">
        <v>136238</v>
      </c>
      <c r="CW9616" s="174">
        <v>5</v>
      </c>
      <c r="CX9616" s="174">
        <v>583.20320000000004</v>
      </c>
    </row>
    <row r="9617" spans="84:102" x14ac:dyDescent="0.25">
      <c r="CF9617" s="3" t="s">
        <v>3073</v>
      </c>
      <c r="CG9617" s="174">
        <v>140833</v>
      </c>
      <c r="CH9617" s="174">
        <v>1124</v>
      </c>
      <c r="CI9617" s="174">
        <v>5</v>
      </c>
      <c r="CJ9617" s="174">
        <v>583.20230000000004</v>
      </c>
      <c r="CK9617" s="174">
        <v>583.20230000000004</v>
      </c>
      <c r="CU9617" s="174">
        <v>140833</v>
      </c>
      <c r="CV9617" s="174">
        <v>1124</v>
      </c>
      <c r="CW9617" s="174">
        <v>5</v>
      </c>
      <c r="CX9617" s="174">
        <v>583.20230000000004</v>
      </c>
    </row>
    <row r="9618" spans="84:102" x14ac:dyDescent="0.25">
      <c r="CF9618" s="3" t="s">
        <v>3073</v>
      </c>
      <c r="CG9618" s="174">
        <v>123487</v>
      </c>
      <c r="CH9618" s="174">
        <v>1039</v>
      </c>
      <c r="CI9618" s="174">
        <v>5</v>
      </c>
      <c r="CJ9618" s="174">
        <v>583.13160000000005</v>
      </c>
      <c r="CK9618" s="174">
        <v>583.13160000000005</v>
      </c>
      <c r="CU9618" s="174">
        <v>123487</v>
      </c>
      <c r="CV9618" s="174">
        <v>1039</v>
      </c>
      <c r="CW9618" s="174">
        <v>5</v>
      </c>
      <c r="CX9618" s="174">
        <v>583.13160000000005</v>
      </c>
    </row>
    <row r="9619" spans="84:102" x14ac:dyDescent="0.25">
      <c r="CF9619" s="3" t="s">
        <v>3073</v>
      </c>
      <c r="CG9619" s="174">
        <v>167961</v>
      </c>
      <c r="CH9619" s="174">
        <v>3367</v>
      </c>
      <c r="CI9619" s="174">
        <v>5</v>
      </c>
      <c r="CJ9619" s="174">
        <v>583.03200000000004</v>
      </c>
      <c r="CK9619" s="174">
        <v>583.03200000000004</v>
      </c>
      <c r="CU9619" s="174">
        <v>167961</v>
      </c>
      <c r="CV9619" s="174">
        <v>3367</v>
      </c>
      <c r="CW9619" s="174">
        <v>5</v>
      </c>
      <c r="CX9619" s="174">
        <v>583.03200000000004</v>
      </c>
    </row>
    <row r="9620" spans="84:102" x14ac:dyDescent="0.25">
      <c r="CF9620" s="3" t="s">
        <v>3073</v>
      </c>
      <c r="CG9620" s="174">
        <v>151410</v>
      </c>
      <c r="CH9620" s="174">
        <v>2900</v>
      </c>
      <c r="CI9620" s="174">
        <v>5</v>
      </c>
      <c r="CJ9620" s="174">
        <v>582.88419999999996</v>
      </c>
      <c r="CK9620" s="174">
        <v>582.88419999999996</v>
      </c>
      <c r="CU9620" s="174">
        <v>151410</v>
      </c>
      <c r="CV9620" s="174">
        <v>2900</v>
      </c>
      <c r="CW9620" s="174">
        <v>5</v>
      </c>
      <c r="CX9620" s="174">
        <v>582.88419999999996</v>
      </c>
    </row>
    <row r="9621" spans="84:102" x14ac:dyDescent="0.25">
      <c r="CF9621" s="3" t="s">
        <v>3073</v>
      </c>
      <c r="CG9621" s="174">
        <v>148058</v>
      </c>
      <c r="CH9621" s="174">
        <v>2810</v>
      </c>
      <c r="CI9621" s="174">
        <v>5</v>
      </c>
      <c r="CJ9621" s="174">
        <v>582.59029999999996</v>
      </c>
      <c r="CK9621" s="174">
        <v>582.59029999999996</v>
      </c>
      <c r="CU9621" s="174">
        <v>148058</v>
      </c>
      <c r="CV9621" s="174">
        <v>2810</v>
      </c>
      <c r="CW9621" s="174">
        <v>5</v>
      </c>
      <c r="CX9621" s="174">
        <v>582.59029999999996</v>
      </c>
    </row>
    <row r="9622" spans="84:102" x14ac:dyDescent="0.25">
      <c r="CF9622" s="3" t="s">
        <v>3073</v>
      </c>
      <c r="CG9622" s="174">
        <v>71447</v>
      </c>
      <c r="CH9622" s="174">
        <v>209</v>
      </c>
      <c r="CI9622" s="174">
        <v>5</v>
      </c>
      <c r="CJ9622" s="174">
        <v>582.5874</v>
      </c>
      <c r="CK9622" s="174">
        <v>582.5874</v>
      </c>
      <c r="CU9622" s="174">
        <v>71447</v>
      </c>
      <c r="CV9622" s="174">
        <v>209</v>
      </c>
      <c r="CW9622" s="174">
        <v>5</v>
      </c>
      <c r="CX9622" s="174">
        <v>582.5874</v>
      </c>
    </row>
    <row r="9623" spans="84:102" x14ac:dyDescent="0.25">
      <c r="CF9623" s="3" t="s">
        <v>3073</v>
      </c>
      <c r="CG9623" s="174">
        <v>1819</v>
      </c>
      <c r="CH9623" s="174">
        <v>51516</v>
      </c>
      <c r="CI9623" s="174">
        <v>5</v>
      </c>
      <c r="CJ9623" s="174">
        <v>582.55250000000001</v>
      </c>
      <c r="CK9623" s="174">
        <v>582.55250000000001</v>
      </c>
      <c r="CU9623" s="174">
        <v>1819</v>
      </c>
      <c r="CV9623" s="174">
        <v>51516</v>
      </c>
      <c r="CW9623" s="174">
        <v>5</v>
      </c>
      <c r="CX9623" s="174">
        <v>582.55250000000001</v>
      </c>
    </row>
    <row r="9624" spans="84:102" x14ac:dyDescent="0.25">
      <c r="CF9624" s="3" t="s">
        <v>3073</v>
      </c>
      <c r="CG9624" s="174">
        <v>95810</v>
      </c>
      <c r="CH9624" s="174">
        <v>713</v>
      </c>
      <c r="CI9624" s="174">
        <v>5</v>
      </c>
      <c r="CJ9624" s="174">
        <v>582.54169999999999</v>
      </c>
      <c r="CK9624" s="174">
        <v>582.54169999999999</v>
      </c>
      <c r="CU9624" s="174">
        <v>95810</v>
      </c>
      <c r="CV9624" s="174">
        <v>713</v>
      </c>
      <c r="CW9624" s="174">
        <v>5</v>
      </c>
      <c r="CX9624" s="174">
        <v>582.54169999999999</v>
      </c>
    </row>
    <row r="9625" spans="84:102" x14ac:dyDescent="0.25">
      <c r="CF9625" s="3" t="s">
        <v>3073</v>
      </c>
      <c r="CG9625" s="174">
        <v>76624</v>
      </c>
      <c r="CH9625" s="174">
        <v>364</v>
      </c>
      <c r="CI9625" s="174">
        <v>5</v>
      </c>
      <c r="CJ9625" s="174">
        <v>582.09500000000003</v>
      </c>
      <c r="CK9625" s="174">
        <v>582.09500000000003</v>
      </c>
      <c r="CU9625" s="174">
        <v>76624</v>
      </c>
      <c r="CV9625" s="174">
        <v>364</v>
      </c>
      <c r="CW9625" s="174">
        <v>5</v>
      </c>
      <c r="CX9625" s="174">
        <v>582.09500000000003</v>
      </c>
    </row>
    <row r="9626" spans="84:102" x14ac:dyDescent="0.25">
      <c r="CF9626" s="3" t="s">
        <v>3073</v>
      </c>
      <c r="CG9626" s="174">
        <v>2076</v>
      </c>
      <c r="CH9626" s="174">
        <v>163768</v>
      </c>
      <c r="CI9626" s="174">
        <v>5</v>
      </c>
      <c r="CJ9626" s="174">
        <v>581.87879999999996</v>
      </c>
      <c r="CK9626" s="174">
        <v>581.87879999999996</v>
      </c>
      <c r="CU9626" s="174">
        <v>2076</v>
      </c>
      <c r="CV9626" s="174">
        <v>163768</v>
      </c>
      <c r="CW9626" s="174">
        <v>5</v>
      </c>
      <c r="CX9626" s="174">
        <v>581.87879999999996</v>
      </c>
    </row>
    <row r="9627" spans="84:102" x14ac:dyDescent="0.25">
      <c r="CF9627" s="3" t="s">
        <v>3073</v>
      </c>
      <c r="CG9627" s="174">
        <v>92632</v>
      </c>
      <c r="CH9627" s="174">
        <v>3604</v>
      </c>
      <c r="CI9627" s="174">
        <v>5</v>
      </c>
      <c r="CJ9627" s="174">
        <v>581.75570000000005</v>
      </c>
      <c r="CK9627" s="174">
        <v>581.75570000000005</v>
      </c>
      <c r="CU9627" s="174">
        <v>92632</v>
      </c>
      <c r="CV9627" s="174">
        <v>3604</v>
      </c>
      <c r="CW9627" s="174">
        <v>5</v>
      </c>
      <c r="CX9627" s="174">
        <v>581.75570000000005</v>
      </c>
    </row>
    <row r="9628" spans="84:102" x14ac:dyDescent="0.25">
      <c r="CF9628" s="3" t="s">
        <v>3073</v>
      </c>
      <c r="CG9628" s="174">
        <v>61486</v>
      </c>
      <c r="CH9628" s="174">
        <v>28</v>
      </c>
      <c r="CI9628" s="174">
        <v>5</v>
      </c>
      <c r="CJ9628" s="174">
        <v>581.68039999999996</v>
      </c>
      <c r="CK9628" s="174">
        <v>581.68039999999996</v>
      </c>
      <c r="CU9628" s="174">
        <v>61486</v>
      </c>
      <c r="CV9628" s="174">
        <v>28</v>
      </c>
      <c r="CW9628" s="174">
        <v>5</v>
      </c>
      <c r="CX9628" s="174">
        <v>581.68039999999996</v>
      </c>
    </row>
    <row r="9629" spans="84:102" x14ac:dyDescent="0.25">
      <c r="CF9629" s="3" t="s">
        <v>3073</v>
      </c>
      <c r="CG9629" s="174">
        <v>200</v>
      </c>
      <c r="CH9629" s="174">
        <v>69471</v>
      </c>
      <c r="CI9629" s="174">
        <v>5</v>
      </c>
      <c r="CJ9629" s="174">
        <v>581.45839999999998</v>
      </c>
      <c r="CK9629" s="174">
        <v>581.45839999999998</v>
      </c>
      <c r="CU9629" s="174">
        <v>200</v>
      </c>
      <c r="CV9629" s="174">
        <v>69471</v>
      </c>
      <c r="CW9629" s="174">
        <v>5</v>
      </c>
      <c r="CX9629" s="174">
        <v>581.45839999999998</v>
      </c>
    </row>
    <row r="9630" spans="84:102" x14ac:dyDescent="0.25">
      <c r="CF9630" s="3" t="s">
        <v>3073</v>
      </c>
      <c r="CG9630" s="174">
        <v>2328</v>
      </c>
      <c r="CH9630" s="174">
        <v>26422</v>
      </c>
      <c r="CI9630" s="174">
        <v>5</v>
      </c>
      <c r="CJ9630" s="174">
        <v>581.34079999999994</v>
      </c>
      <c r="CK9630" s="174">
        <v>581.34079999999994</v>
      </c>
      <c r="CU9630" s="174">
        <v>2328</v>
      </c>
      <c r="CV9630" s="174">
        <v>26422</v>
      </c>
      <c r="CW9630" s="174">
        <v>5</v>
      </c>
      <c r="CX9630" s="174">
        <v>581.34079999999994</v>
      </c>
    </row>
    <row r="9631" spans="84:102" x14ac:dyDescent="0.25">
      <c r="CF9631" s="3" t="s">
        <v>3073</v>
      </c>
      <c r="CG9631" s="174">
        <v>86349</v>
      </c>
      <c r="CH9631" s="174">
        <v>527</v>
      </c>
      <c r="CI9631" s="174">
        <v>5</v>
      </c>
      <c r="CJ9631" s="174">
        <v>581.21820000000002</v>
      </c>
      <c r="CK9631" s="174">
        <v>581.21820000000002</v>
      </c>
      <c r="CU9631" s="174">
        <v>86349</v>
      </c>
      <c r="CV9631" s="174">
        <v>527</v>
      </c>
      <c r="CW9631" s="174">
        <v>5</v>
      </c>
      <c r="CX9631" s="174">
        <v>581.21820000000002</v>
      </c>
    </row>
    <row r="9632" spans="84:102" x14ac:dyDescent="0.25">
      <c r="CF9632" s="3" t="s">
        <v>3073</v>
      </c>
      <c r="CG9632" s="174">
        <v>1185</v>
      </c>
      <c r="CH9632" s="174">
        <v>140528</v>
      </c>
      <c r="CI9632" s="174">
        <v>5</v>
      </c>
      <c r="CJ9632" s="174">
        <v>581.21010000000001</v>
      </c>
      <c r="CK9632" s="174">
        <v>581.21010000000001</v>
      </c>
      <c r="CU9632" s="174">
        <v>1185</v>
      </c>
      <c r="CV9632" s="174">
        <v>140528</v>
      </c>
      <c r="CW9632" s="174">
        <v>5</v>
      </c>
      <c r="CX9632" s="174">
        <v>581.21010000000001</v>
      </c>
    </row>
    <row r="9633" spans="84:102" x14ac:dyDescent="0.25">
      <c r="CF9633" s="3" t="s">
        <v>3073</v>
      </c>
      <c r="CG9633" s="174">
        <v>926</v>
      </c>
      <c r="CH9633" s="174">
        <v>111323</v>
      </c>
      <c r="CI9633" s="174">
        <v>5</v>
      </c>
      <c r="CJ9633" s="174">
        <v>581.07320000000004</v>
      </c>
      <c r="CK9633" s="174">
        <v>581.07320000000004</v>
      </c>
      <c r="CU9633" s="174">
        <v>926</v>
      </c>
      <c r="CV9633" s="174">
        <v>111323</v>
      </c>
      <c r="CW9633" s="174">
        <v>5</v>
      </c>
      <c r="CX9633" s="174">
        <v>581.07320000000004</v>
      </c>
    </row>
    <row r="9634" spans="84:102" x14ac:dyDescent="0.25">
      <c r="CF9634" s="3" t="s">
        <v>3073</v>
      </c>
      <c r="CG9634" s="174">
        <v>109</v>
      </c>
      <c r="CH9634" s="174">
        <v>68144</v>
      </c>
      <c r="CI9634" s="174">
        <v>5</v>
      </c>
      <c r="CJ9634" s="174">
        <v>581.01289999999995</v>
      </c>
      <c r="CK9634" s="174">
        <v>581.01289999999995</v>
      </c>
      <c r="CU9634" s="174">
        <v>109</v>
      </c>
      <c r="CV9634" s="174">
        <v>68144</v>
      </c>
      <c r="CW9634" s="174">
        <v>5</v>
      </c>
      <c r="CX9634" s="174">
        <v>581.01289999999995</v>
      </c>
    </row>
    <row r="9635" spans="84:102" x14ac:dyDescent="0.25">
      <c r="CF9635" s="3" t="s">
        <v>3073</v>
      </c>
      <c r="CG9635" s="174">
        <v>3432</v>
      </c>
      <c r="CH9635" s="174">
        <v>176974</v>
      </c>
      <c r="CI9635" s="174">
        <v>5</v>
      </c>
      <c r="CJ9635" s="174">
        <v>580.80790000000002</v>
      </c>
      <c r="CK9635" s="174">
        <v>580.80790000000002</v>
      </c>
      <c r="CU9635" s="174">
        <v>3432</v>
      </c>
      <c r="CV9635" s="174">
        <v>176974</v>
      </c>
      <c r="CW9635" s="174">
        <v>5</v>
      </c>
      <c r="CX9635" s="174">
        <v>580.80790000000002</v>
      </c>
    </row>
    <row r="9636" spans="84:102" x14ac:dyDescent="0.25">
      <c r="CF9636" s="3" t="s">
        <v>3073</v>
      </c>
      <c r="CG9636" s="174">
        <v>48240</v>
      </c>
      <c r="CH9636" s="174">
        <v>2655</v>
      </c>
      <c r="CI9636" s="174">
        <v>5</v>
      </c>
      <c r="CJ9636" s="174">
        <v>580.62030000000004</v>
      </c>
      <c r="CK9636" s="174">
        <v>580.62030000000004</v>
      </c>
      <c r="CU9636" s="174">
        <v>48240</v>
      </c>
      <c r="CV9636" s="174">
        <v>2655</v>
      </c>
      <c r="CW9636" s="174">
        <v>5</v>
      </c>
      <c r="CX9636" s="174">
        <v>580.62030000000004</v>
      </c>
    </row>
    <row r="9637" spans="84:102" x14ac:dyDescent="0.25">
      <c r="CF9637" s="3" t="s">
        <v>3073</v>
      </c>
      <c r="CG9637" s="174">
        <v>1708</v>
      </c>
      <c r="CH9637" s="174">
        <v>64383</v>
      </c>
      <c r="CI9637" s="174">
        <v>5</v>
      </c>
      <c r="CJ9637" s="174">
        <v>580.57669999999996</v>
      </c>
      <c r="CK9637" s="174">
        <v>580.57669999999996</v>
      </c>
      <c r="CU9637" s="174">
        <v>1708</v>
      </c>
      <c r="CV9637" s="174">
        <v>64383</v>
      </c>
      <c r="CW9637" s="174">
        <v>5</v>
      </c>
      <c r="CX9637" s="174">
        <v>580.57669999999996</v>
      </c>
    </row>
    <row r="9638" spans="84:102" x14ac:dyDescent="0.25">
      <c r="CF9638" s="3" t="s">
        <v>3073</v>
      </c>
      <c r="CG9638" s="174">
        <v>164240</v>
      </c>
      <c r="CH9638" s="174">
        <v>3323</v>
      </c>
      <c r="CI9638" s="174">
        <v>5</v>
      </c>
      <c r="CJ9638" s="174">
        <v>580.54639999999995</v>
      </c>
      <c r="CK9638" s="174">
        <v>580.54639999999995</v>
      </c>
      <c r="CU9638" s="174">
        <v>164240</v>
      </c>
      <c r="CV9638" s="174">
        <v>3323</v>
      </c>
      <c r="CW9638" s="174">
        <v>5</v>
      </c>
      <c r="CX9638" s="174">
        <v>580.54639999999995</v>
      </c>
    </row>
    <row r="9639" spans="84:102" x14ac:dyDescent="0.25">
      <c r="CF9639" s="3" t="s">
        <v>3073</v>
      </c>
      <c r="CG9639" s="174">
        <v>168263</v>
      </c>
      <c r="CH9639" s="174">
        <v>3058</v>
      </c>
      <c r="CI9639" s="174">
        <v>5</v>
      </c>
      <c r="CJ9639" s="174">
        <v>580.35140000000001</v>
      </c>
      <c r="CK9639" s="174">
        <v>580.35140000000001</v>
      </c>
      <c r="CU9639" s="174">
        <v>168263</v>
      </c>
      <c r="CV9639" s="174">
        <v>3058</v>
      </c>
      <c r="CW9639" s="174">
        <v>5</v>
      </c>
      <c r="CX9639" s="174">
        <v>580.35140000000001</v>
      </c>
    </row>
    <row r="9640" spans="84:102" x14ac:dyDescent="0.25">
      <c r="CF9640" s="3" t="s">
        <v>3073</v>
      </c>
      <c r="CG9640" s="174">
        <v>148651</v>
      </c>
      <c r="CH9640" s="174">
        <v>2848</v>
      </c>
      <c r="CI9640" s="174">
        <v>5</v>
      </c>
      <c r="CJ9640" s="174">
        <v>580.15959999999995</v>
      </c>
      <c r="CK9640" s="174">
        <v>580.15959999999995</v>
      </c>
      <c r="CU9640" s="174">
        <v>148651</v>
      </c>
      <c r="CV9640" s="174">
        <v>2848</v>
      </c>
      <c r="CW9640" s="174">
        <v>5</v>
      </c>
      <c r="CX9640" s="174">
        <v>580.15959999999995</v>
      </c>
    </row>
    <row r="9641" spans="84:102" x14ac:dyDescent="0.25">
      <c r="CF9641" s="3" t="s">
        <v>3073</v>
      </c>
      <c r="CG9641" s="174">
        <v>138048</v>
      </c>
      <c r="CH9641" s="174">
        <v>1184</v>
      </c>
      <c r="CI9641" s="174">
        <v>5</v>
      </c>
      <c r="CJ9641" s="174">
        <v>579.96339999999998</v>
      </c>
      <c r="CK9641" s="174">
        <v>579.96339999999998</v>
      </c>
      <c r="CU9641" s="174">
        <v>138048</v>
      </c>
      <c r="CV9641" s="174">
        <v>1184</v>
      </c>
      <c r="CW9641" s="174">
        <v>5</v>
      </c>
      <c r="CX9641" s="174">
        <v>579.96339999999998</v>
      </c>
    </row>
    <row r="9642" spans="84:102" x14ac:dyDescent="0.25">
      <c r="CF9642" s="3" t="s">
        <v>3073</v>
      </c>
      <c r="CG9642" s="174">
        <v>84203</v>
      </c>
      <c r="CH9642" s="174">
        <v>1570</v>
      </c>
      <c r="CI9642" s="174">
        <v>5</v>
      </c>
      <c r="CJ9642" s="174">
        <v>579.96339999999998</v>
      </c>
      <c r="CK9642" s="174">
        <v>579.96339999999998</v>
      </c>
      <c r="CU9642" s="174">
        <v>84203</v>
      </c>
      <c r="CV9642" s="174">
        <v>1570</v>
      </c>
      <c r="CW9642" s="174">
        <v>5</v>
      </c>
      <c r="CX9642" s="174">
        <v>579.96339999999998</v>
      </c>
    </row>
    <row r="9643" spans="84:102" x14ac:dyDescent="0.25">
      <c r="CF9643" s="3" t="s">
        <v>3073</v>
      </c>
      <c r="CG9643" s="174">
        <v>63</v>
      </c>
      <c r="CH9643" s="174">
        <v>63103</v>
      </c>
      <c r="CI9643" s="174">
        <v>5</v>
      </c>
      <c r="CJ9643" s="174">
        <v>579.85029999999995</v>
      </c>
      <c r="CK9643" s="174">
        <v>579.85029999999995</v>
      </c>
      <c r="CU9643" s="174">
        <v>63</v>
      </c>
      <c r="CV9643" s="174">
        <v>63103</v>
      </c>
      <c r="CW9643" s="174">
        <v>5</v>
      </c>
      <c r="CX9643" s="174">
        <v>579.85029999999995</v>
      </c>
    </row>
    <row r="9644" spans="84:102" x14ac:dyDescent="0.25">
      <c r="CF9644" s="3" t="s">
        <v>3073</v>
      </c>
      <c r="CG9644" s="174">
        <v>102356</v>
      </c>
      <c r="CH9644" s="174">
        <v>782</v>
      </c>
      <c r="CI9644" s="174">
        <v>5</v>
      </c>
      <c r="CJ9644" s="174">
        <v>579.64149999999995</v>
      </c>
      <c r="CK9644" s="174">
        <v>579.64149999999995</v>
      </c>
      <c r="CU9644" s="174">
        <v>102356</v>
      </c>
      <c r="CV9644" s="174">
        <v>782</v>
      </c>
      <c r="CW9644" s="174">
        <v>5</v>
      </c>
      <c r="CX9644" s="174">
        <v>579.64149999999995</v>
      </c>
    </row>
    <row r="9645" spans="84:102" x14ac:dyDescent="0.25">
      <c r="CF9645" s="3" t="s">
        <v>3073</v>
      </c>
      <c r="CG9645" s="174">
        <v>67399</v>
      </c>
      <c r="CH9645" s="174">
        <v>150</v>
      </c>
      <c r="CI9645" s="174">
        <v>5</v>
      </c>
      <c r="CJ9645" s="174">
        <v>579.05259999999998</v>
      </c>
      <c r="CK9645" s="174">
        <v>579.05259999999998</v>
      </c>
      <c r="CU9645" s="174">
        <v>67399</v>
      </c>
      <c r="CV9645" s="174">
        <v>150</v>
      </c>
      <c r="CW9645" s="174">
        <v>5</v>
      </c>
      <c r="CX9645" s="174">
        <v>579.05259999999998</v>
      </c>
    </row>
    <row r="9646" spans="84:102" x14ac:dyDescent="0.25">
      <c r="CF9646" s="3" t="s">
        <v>3073</v>
      </c>
      <c r="CG9646" s="174">
        <v>209</v>
      </c>
      <c r="CH9646" s="174">
        <v>71447</v>
      </c>
      <c r="CI9646" s="174">
        <v>5</v>
      </c>
      <c r="CJ9646" s="174">
        <v>579.02</v>
      </c>
      <c r="CK9646" s="174">
        <v>579.02</v>
      </c>
      <c r="CU9646" s="174">
        <v>209</v>
      </c>
      <c r="CV9646" s="174">
        <v>71447</v>
      </c>
      <c r="CW9646" s="174">
        <v>5</v>
      </c>
      <c r="CX9646" s="174">
        <v>579.02</v>
      </c>
    </row>
    <row r="9647" spans="84:102" x14ac:dyDescent="0.25">
      <c r="CF9647" s="3" t="s">
        <v>3073</v>
      </c>
      <c r="CG9647" s="174">
        <v>3367</v>
      </c>
      <c r="CH9647" s="174">
        <v>167961</v>
      </c>
      <c r="CI9647" s="174">
        <v>5</v>
      </c>
      <c r="CJ9647" s="174">
        <v>578.90039999999999</v>
      </c>
      <c r="CK9647" s="174">
        <v>578.90039999999999</v>
      </c>
      <c r="CU9647" s="174">
        <v>3367</v>
      </c>
      <c r="CV9647" s="174">
        <v>167961</v>
      </c>
      <c r="CW9647" s="174">
        <v>5</v>
      </c>
      <c r="CX9647" s="174">
        <v>578.90039999999999</v>
      </c>
    </row>
    <row r="9648" spans="84:102" x14ac:dyDescent="0.25">
      <c r="CF9648" s="3" t="s">
        <v>3073</v>
      </c>
      <c r="CG9648" s="174">
        <v>1929</v>
      </c>
      <c r="CH9648" s="174">
        <v>186350</v>
      </c>
      <c r="CI9648" s="174">
        <v>5</v>
      </c>
      <c r="CJ9648" s="174">
        <v>578.87459999999999</v>
      </c>
      <c r="CK9648" s="174">
        <v>578.87459999999999</v>
      </c>
      <c r="CU9648" s="174">
        <v>1929</v>
      </c>
      <c r="CV9648" s="174">
        <v>186350</v>
      </c>
      <c r="CW9648" s="174">
        <v>5</v>
      </c>
      <c r="CX9648" s="174">
        <v>578.87459999999999</v>
      </c>
    </row>
    <row r="9649" spans="84:102" x14ac:dyDescent="0.25">
      <c r="CF9649" s="3" t="s">
        <v>3073</v>
      </c>
      <c r="CG9649" s="174">
        <v>82806</v>
      </c>
      <c r="CH9649" s="174">
        <v>424</v>
      </c>
      <c r="CI9649" s="174">
        <v>5</v>
      </c>
      <c r="CJ9649" s="174">
        <v>578.70230000000004</v>
      </c>
      <c r="CK9649" s="174">
        <v>578.70230000000004</v>
      </c>
      <c r="CU9649" s="174">
        <v>82806</v>
      </c>
      <c r="CV9649" s="174">
        <v>424</v>
      </c>
      <c r="CW9649" s="174">
        <v>5</v>
      </c>
      <c r="CX9649" s="174">
        <v>578.70230000000004</v>
      </c>
    </row>
    <row r="9650" spans="84:102" x14ac:dyDescent="0.25">
      <c r="CF9650" s="3" t="s">
        <v>3073</v>
      </c>
      <c r="CG9650" s="174">
        <v>2622</v>
      </c>
      <c r="CH9650" s="174">
        <v>44627</v>
      </c>
      <c r="CI9650" s="174">
        <v>5</v>
      </c>
      <c r="CJ9650" s="174">
        <v>578.61659999999995</v>
      </c>
      <c r="CK9650" s="174">
        <v>578.61659999999995</v>
      </c>
      <c r="CU9650" s="174">
        <v>2622</v>
      </c>
      <c r="CV9650" s="174">
        <v>44627</v>
      </c>
      <c r="CW9650" s="174">
        <v>5</v>
      </c>
      <c r="CX9650" s="174">
        <v>578.61659999999995</v>
      </c>
    </row>
    <row r="9651" spans="84:102" x14ac:dyDescent="0.25">
      <c r="CF9651" s="3" t="s">
        <v>3073</v>
      </c>
      <c r="CG9651" s="174">
        <v>176944</v>
      </c>
      <c r="CH9651" s="174">
        <v>3434</v>
      </c>
      <c r="CI9651" s="174">
        <v>5</v>
      </c>
      <c r="CJ9651" s="174">
        <v>578.51480000000004</v>
      </c>
      <c r="CK9651" s="174">
        <v>578.51480000000004</v>
      </c>
      <c r="CU9651" s="174">
        <v>176944</v>
      </c>
      <c r="CV9651" s="174">
        <v>3434</v>
      </c>
      <c r="CW9651" s="174">
        <v>5</v>
      </c>
      <c r="CX9651" s="174">
        <v>578.51480000000004</v>
      </c>
    </row>
    <row r="9652" spans="84:102" x14ac:dyDescent="0.25">
      <c r="CF9652" s="3" t="s">
        <v>3073</v>
      </c>
      <c r="CG9652" s="174">
        <v>2522</v>
      </c>
      <c r="CH9652" s="174">
        <v>37582</v>
      </c>
      <c r="CI9652" s="174">
        <v>5</v>
      </c>
      <c r="CJ9652" s="174">
        <v>578.4837</v>
      </c>
      <c r="CK9652" s="174">
        <v>578.4837</v>
      </c>
      <c r="CU9652" s="174">
        <v>2522</v>
      </c>
      <c r="CV9652" s="174">
        <v>37582</v>
      </c>
      <c r="CW9652" s="174">
        <v>5</v>
      </c>
      <c r="CX9652" s="174">
        <v>578.4837</v>
      </c>
    </row>
    <row r="9653" spans="84:102" x14ac:dyDescent="0.25">
      <c r="CF9653" s="3" t="s">
        <v>3073</v>
      </c>
      <c r="CG9653" s="174">
        <v>695</v>
      </c>
      <c r="CH9653" s="174">
        <v>94133</v>
      </c>
      <c r="CI9653" s="174">
        <v>5</v>
      </c>
      <c r="CJ9653" s="174">
        <v>578.31899999999996</v>
      </c>
      <c r="CK9653" s="174">
        <v>578.31899999999996</v>
      </c>
      <c r="CU9653" s="174">
        <v>695</v>
      </c>
      <c r="CV9653" s="174">
        <v>94133</v>
      </c>
      <c r="CW9653" s="174">
        <v>5</v>
      </c>
      <c r="CX9653" s="174">
        <v>578.31899999999996</v>
      </c>
    </row>
    <row r="9654" spans="84:102" x14ac:dyDescent="0.25">
      <c r="CF9654" s="3" t="s">
        <v>3073</v>
      </c>
      <c r="CG9654" s="174">
        <v>653</v>
      </c>
      <c r="CH9654" s="174">
        <v>89407</v>
      </c>
      <c r="CI9654" s="174">
        <v>5</v>
      </c>
      <c r="CJ9654" s="174">
        <v>578.22209999999995</v>
      </c>
      <c r="CK9654" s="174">
        <v>578.22209999999995</v>
      </c>
      <c r="CU9654" s="174">
        <v>653</v>
      </c>
      <c r="CV9654" s="174">
        <v>89407</v>
      </c>
      <c r="CW9654" s="174">
        <v>5</v>
      </c>
      <c r="CX9654" s="174">
        <v>578.22209999999995</v>
      </c>
    </row>
    <row r="9655" spans="84:102" x14ac:dyDescent="0.25">
      <c r="CF9655" s="3" t="s">
        <v>3073</v>
      </c>
      <c r="CG9655" s="174">
        <v>162657</v>
      </c>
      <c r="CH9655" s="174">
        <v>3011</v>
      </c>
      <c r="CI9655" s="174">
        <v>5</v>
      </c>
      <c r="CJ9655" s="174">
        <v>578.14660000000003</v>
      </c>
      <c r="CK9655" s="174">
        <v>578.14660000000003</v>
      </c>
      <c r="CU9655" s="174">
        <v>162657</v>
      </c>
      <c r="CV9655" s="174">
        <v>3011</v>
      </c>
      <c r="CW9655" s="174">
        <v>5</v>
      </c>
      <c r="CX9655" s="174">
        <v>578.14660000000003</v>
      </c>
    </row>
    <row r="9656" spans="84:102" x14ac:dyDescent="0.25">
      <c r="CF9656" s="3" t="s">
        <v>3073</v>
      </c>
      <c r="CG9656" s="174">
        <v>50650</v>
      </c>
      <c r="CH9656" s="174">
        <v>2664</v>
      </c>
      <c r="CI9656" s="174">
        <v>5</v>
      </c>
      <c r="CJ9656" s="174">
        <v>577.76890000000003</v>
      </c>
      <c r="CK9656" s="174">
        <v>577.76890000000003</v>
      </c>
      <c r="CU9656" s="174">
        <v>50650</v>
      </c>
      <c r="CV9656" s="174">
        <v>2664</v>
      </c>
      <c r="CW9656" s="174">
        <v>5</v>
      </c>
      <c r="CX9656" s="174">
        <v>577.76890000000003</v>
      </c>
    </row>
    <row r="9657" spans="84:102" x14ac:dyDescent="0.25">
      <c r="CF9657" s="3" t="s">
        <v>3073</v>
      </c>
      <c r="CG9657" s="174">
        <v>146306</v>
      </c>
      <c r="CH9657" s="174">
        <v>3095</v>
      </c>
      <c r="CI9657" s="174">
        <v>5</v>
      </c>
      <c r="CJ9657" s="174">
        <v>577.76480000000004</v>
      </c>
      <c r="CK9657" s="174">
        <v>577.76480000000004</v>
      </c>
      <c r="CU9657" s="174">
        <v>146306</v>
      </c>
      <c r="CV9657" s="174">
        <v>3095</v>
      </c>
      <c r="CW9657" s="174">
        <v>5</v>
      </c>
      <c r="CX9657" s="174">
        <v>577.76480000000004</v>
      </c>
    </row>
    <row r="9658" spans="84:102" x14ac:dyDescent="0.25">
      <c r="CF9658" s="3" t="s">
        <v>3073</v>
      </c>
      <c r="CG9658" s="174">
        <v>161472</v>
      </c>
      <c r="CH9658" s="174">
        <v>3281</v>
      </c>
      <c r="CI9658" s="174">
        <v>5</v>
      </c>
      <c r="CJ9658" s="174">
        <v>577.6354</v>
      </c>
      <c r="CK9658" s="174">
        <v>577.6354</v>
      </c>
      <c r="CU9658" s="174">
        <v>161472</v>
      </c>
      <c r="CV9658" s="174">
        <v>3281</v>
      </c>
      <c r="CW9658" s="174">
        <v>5</v>
      </c>
      <c r="CX9658" s="174">
        <v>577.6354</v>
      </c>
    </row>
    <row r="9659" spans="84:102" x14ac:dyDescent="0.25">
      <c r="CF9659" s="3" t="s">
        <v>3073</v>
      </c>
      <c r="CG9659" s="174">
        <v>458</v>
      </c>
      <c r="CH9659" s="174">
        <v>84364</v>
      </c>
      <c r="CI9659" s="174">
        <v>5</v>
      </c>
      <c r="CJ9659" s="174">
        <v>577.62760000000003</v>
      </c>
      <c r="CK9659" s="174">
        <v>577.62760000000003</v>
      </c>
      <c r="CU9659" s="174">
        <v>458</v>
      </c>
      <c r="CV9659" s="174">
        <v>84364</v>
      </c>
      <c r="CW9659" s="174">
        <v>5</v>
      </c>
      <c r="CX9659" s="174">
        <v>577.62760000000003</v>
      </c>
    </row>
    <row r="9660" spans="84:102" x14ac:dyDescent="0.25">
      <c r="CF9660" s="3" t="s">
        <v>3073</v>
      </c>
      <c r="CG9660" s="174">
        <v>3191</v>
      </c>
      <c r="CH9660" s="174">
        <v>154006</v>
      </c>
      <c r="CI9660" s="174">
        <v>5</v>
      </c>
      <c r="CJ9660" s="174">
        <v>577.58000000000004</v>
      </c>
      <c r="CK9660" s="174">
        <v>577.58000000000004</v>
      </c>
      <c r="CU9660" s="174">
        <v>3191</v>
      </c>
      <c r="CV9660" s="174">
        <v>154006</v>
      </c>
      <c r="CW9660" s="174">
        <v>5</v>
      </c>
      <c r="CX9660" s="174">
        <v>577.58000000000004</v>
      </c>
    </row>
    <row r="9661" spans="84:102" x14ac:dyDescent="0.25">
      <c r="CF9661" s="3" t="s">
        <v>3073</v>
      </c>
      <c r="CG9661" s="174">
        <v>1452</v>
      </c>
      <c r="CH9661" s="174">
        <v>96712</v>
      </c>
      <c r="CI9661" s="174">
        <v>5</v>
      </c>
      <c r="CJ9661" s="174">
        <v>577.42740000000003</v>
      </c>
      <c r="CK9661" s="174">
        <v>577.42740000000003</v>
      </c>
      <c r="CU9661" s="174">
        <v>1452</v>
      </c>
      <c r="CV9661" s="174">
        <v>96712</v>
      </c>
      <c r="CW9661" s="174">
        <v>5</v>
      </c>
      <c r="CX9661" s="174">
        <v>577.42740000000003</v>
      </c>
    </row>
    <row r="9662" spans="84:102" x14ac:dyDescent="0.25">
      <c r="CF9662" s="3" t="s">
        <v>3073</v>
      </c>
      <c r="CG9662" s="174">
        <v>2047</v>
      </c>
      <c r="CH9662" s="174">
        <v>139560</v>
      </c>
      <c r="CI9662" s="174">
        <v>5</v>
      </c>
      <c r="CJ9662" s="174">
        <v>577.13679999999999</v>
      </c>
      <c r="CK9662" s="174">
        <v>577.13679999999999</v>
      </c>
      <c r="CU9662" s="174">
        <v>2047</v>
      </c>
      <c r="CV9662" s="174">
        <v>139560</v>
      </c>
      <c r="CW9662" s="174">
        <v>5</v>
      </c>
      <c r="CX9662" s="174">
        <v>577.13679999999999</v>
      </c>
    </row>
    <row r="9663" spans="84:102" x14ac:dyDescent="0.25">
      <c r="CF9663" s="3" t="s">
        <v>3073</v>
      </c>
      <c r="CG9663" s="174">
        <v>2710</v>
      </c>
      <c r="CH9663" s="174">
        <v>132979</v>
      </c>
      <c r="CI9663" s="174">
        <v>5</v>
      </c>
      <c r="CJ9663" s="174">
        <v>576.92049999999995</v>
      </c>
      <c r="CK9663" s="174">
        <v>576.92049999999995</v>
      </c>
      <c r="CU9663" s="174">
        <v>2710</v>
      </c>
      <c r="CV9663" s="174">
        <v>132979</v>
      </c>
      <c r="CW9663" s="174">
        <v>5</v>
      </c>
      <c r="CX9663" s="174">
        <v>576.92049999999995</v>
      </c>
    </row>
    <row r="9664" spans="84:102" x14ac:dyDescent="0.25">
      <c r="CF9664" s="3" t="s">
        <v>3073</v>
      </c>
      <c r="CG9664" s="174">
        <v>90910</v>
      </c>
      <c r="CH9664" s="174">
        <v>657</v>
      </c>
      <c r="CI9664" s="174">
        <v>5</v>
      </c>
      <c r="CJ9664" s="174">
        <v>576.90329999999994</v>
      </c>
      <c r="CK9664" s="174">
        <v>576.90329999999994</v>
      </c>
      <c r="CU9664" s="174">
        <v>90910</v>
      </c>
      <c r="CV9664" s="174">
        <v>657</v>
      </c>
      <c r="CW9664" s="174">
        <v>5</v>
      </c>
      <c r="CX9664" s="174">
        <v>576.90329999999994</v>
      </c>
    </row>
    <row r="9665" spans="84:102" x14ac:dyDescent="0.25">
      <c r="CF9665" s="3" t="s">
        <v>3073</v>
      </c>
      <c r="CG9665" s="174">
        <v>21631</v>
      </c>
      <c r="CH9665" s="174">
        <v>2276</v>
      </c>
      <c r="CI9665" s="174">
        <v>5</v>
      </c>
      <c r="CJ9665" s="174">
        <v>576.84900000000005</v>
      </c>
      <c r="CK9665" s="174">
        <v>576.84900000000005</v>
      </c>
      <c r="CU9665" s="174">
        <v>21631</v>
      </c>
      <c r="CV9665" s="174">
        <v>2276</v>
      </c>
      <c r="CW9665" s="174">
        <v>5</v>
      </c>
      <c r="CX9665" s="174">
        <v>576.84900000000005</v>
      </c>
    </row>
    <row r="9666" spans="84:102" x14ac:dyDescent="0.25">
      <c r="CF9666" s="3" t="s">
        <v>3073</v>
      </c>
      <c r="CG9666" s="174">
        <v>446</v>
      </c>
      <c r="CH9666" s="174">
        <v>83534</v>
      </c>
      <c r="CI9666" s="174">
        <v>5</v>
      </c>
      <c r="CJ9666" s="174">
        <v>576.8152</v>
      </c>
      <c r="CK9666" s="174">
        <v>576.8152</v>
      </c>
      <c r="CU9666" s="174">
        <v>446</v>
      </c>
      <c r="CV9666" s="174">
        <v>83534</v>
      </c>
      <c r="CW9666" s="174">
        <v>5</v>
      </c>
      <c r="CX9666" s="174">
        <v>576.8152</v>
      </c>
    </row>
    <row r="9667" spans="84:102" x14ac:dyDescent="0.25">
      <c r="CF9667" s="3" t="s">
        <v>3073</v>
      </c>
      <c r="CG9667" s="174">
        <v>152923</v>
      </c>
      <c r="CH9667" s="174">
        <v>3156</v>
      </c>
      <c r="CI9667" s="174">
        <v>5</v>
      </c>
      <c r="CJ9667" s="174">
        <v>576.7133</v>
      </c>
      <c r="CK9667" s="174">
        <v>576.7133</v>
      </c>
      <c r="CU9667" s="174">
        <v>152923</v>
      </c>
      <c r="CV9667" s="174">
        <v>3156</v>
      </c>
      <c r="CW9667" s="174">
        <v>5</v>
      </c>
      <c r="CX9667" s="174">
        <v>576.7133</v>
      </c>
    </row>
    <row r="9668" spans="84:102" x14ac:dyDescent="0.25">
      <c r="CF9668" s="3" t="s">
        <v>3073</v>
      </c>
      <c r="CG9668" s="174">
        <v>1722</v>
      </c>
      <c r="CH9668" s="174">
        <v>62700</v>
      </c>
      <c r="CI9668" s="174">
        <v>5</v>
      </c>
      <c r="CJ9668" s="174">
        <v>576.71079999999995</v>
      </c>
      <c r="CK9668" s="174">
        <v>576.71079999999995</v>
      </c>
      <c r="CU9668" s="174">
        <v>1722</v>
      </c>
      <c r="CV9668" s="174">
        <v>62700</v>
      </c>
      <c r="CW9668" s="174">
        <v>5</v>
      </c>
      <c r="CX9668" s="174">
        <v>576.71079999999995</v>
      </c>
    </row>
    <row r="9669" spans="84:102" x14ac:dyDescent="0.25">
      <c r="CF9669" s="3" t="s">
        <v>3073</v>
      </c>
      <c r="CG9669" s="174">
        <v>41174</v>
      </c>
      <c r="CH9669" s="174">
        <v>2575</v>
      </c>
      <c r="CI9669" s="174">
        <v>5</v>
      </c>
      <c r="CJ9669" s="174">
        <v>576.32389999999998</v>
      </c>
      <c r="CK9669" s="174">
        <v>576.32389999999998</v>
      </c>
      <c r="CU9669" s="174">
        <v>41174</v>
      </c>
      <c r="CV9669" s="174">
        <v>2575</v>
      </c>
      <c r="CW9669" s="174">
        <v>5</v>
      </c>
      <c r="CX9669" s="174">
        <v>576.32389999999998</v>
      </c>
    </row>
    <row r="9670" spans="84:102" x14ac:dyDescent="0.25">
      <c r="CF9670" s="3" t="s">
        <v>3073</v>
      </c>
      <c r="CG9670" s="174">
        <v>1308</v>
      </c>
      <c r="CH9670" s="174">
        <v>119589</v>
      </c>
      <c r="CI9670" s="174">
        <v>5</v>
      </c>
      <c r="CJ9670" s="174">
        <v>576.30219999999997</v>
      </c>
      <c r="CK9670" s="174">
        <v>576.30219999999997</v>
      </c>
      <c r="CU9670" s="174">
        <v>1308</v>
      </c>
      <c r="CV9670" s="174">
        <v>119589</v>
      </c>
      <c r="CW9670" s="174">
        <v>5</v>
      </c>
      <c r="CX9670" s="174">
        <v>576.30219999999997</v>
      </c>
    </row>
    <row r="9671" spans="84:102" x14ac:dyDescent="0.25">
      <c r="CF9671" s="3" t="s">
        <v>3073</v>
      </c>
      <c r="CG9671" s="174">
        <v>3206</v>
      </c>
      <c r="CH9671" s="174">
        <v>156358</v>
      </c>
      <c r="CI9671" s="174">
        <v>5</v>
      </c>
      <c r="CJ9671" s="174">
        <v>576.24990000000003</v>
      </c>
      <c r="CK9671" s="174">
        <v>576.24990000000003</v>
      </c>
      <c r="CU9671" s="174">
        <v>3206</v>
      </c>
      <c r="CV9671" s="174">
        <v>156358</v>
      </c>
      <c r="CW9671" s="174">
        <v>5</v>
      </c>
      <c r="CX9671" s="174">
        <v>576.24990000000003</v>
      </c>
    </row>
    <row r="9672" spans="84:102" x14ac:dyDescent="0.25">
      <c r="CF9672" s="3" t="s">
        <v>3073</v>
      </c>
      <c r="CG9672" s="174">
        <v>793</v>
      </c>
      <c r="CH9672" s="174">
        <v>102856</v>
      </c>
      <c r="CI9672" s="174">
        <v>5</v>
      </c>
      <c r="CJ9672" s="174">
        <v>576.20259999999996</v>
      </c>
      <c r="CK9672" s="174">
        <v>576.20259999999996</v>
      </c>
      <c r="CU9672" s="174">
        <v>793</v>
      </c>
      <c r="CV9672" s="174">
        <v>102856</v>
      </c>
      <c r="CW9672" s="174">
        <v>5</v>
      </c>
      <c r="CX9672" s="174">
        <v>576.20259999999996</v>
      </c>
    </row>
    <row r="9673" spans="84:102" x14ac:dyDescent="0.25">
      <c r="CF9673" s="3" t="s">
        <v>3073</v>
      </c>
      <c r="CG9673" s="174">
        <v>159953</v>
      </c>
      <c r="CH9673" s="174">
        <v>3259</v>
      </c>
      <c r="CI9673" s="174">
        <v>5</v>
      </c>
      <c r="CJ9673" s="174">
        <v>576.08309999999994</v>
      </c>
      <c r="CK9673" s="174">
        <v>576.08309999999994</v>
      </c>
      <c r="CU9673" s="174">
        <v>159953</v>
      </c>
      <c r="CV9673" s="174">
        <v>3259</v>
      </c>
      <c r="CW9673" s="174">
        <v>5</v>
      </c>
      <c r="CX9673" s="174">
        <v>576.08309999999994</v>
      </c>
    </row>
    <row r="9674" spans="84:102" x14ac:dyDescent="0.25">
      <c r="CF9674" s="3" t="s">
        <v>3073</v>
      </c>
      <c r="CG9674" s="174">
        <v>134185</v>
      </c>
      <c r="CH9674" s="174">
        <v>1208</v>
      </c>
      <c r="CI9674" s="174">
        <v>5</v>
      </c>
      <c r="CJ9674" s="174">
        <v>576.0643</v>
      </c>
      <c r="CK9674" s="174">
        <v>576.0643</v>
      </c>
      <c r="CU9674" s="174">
        <v>134185</v>
      </c>
      <c r="CV9674" s="174">
        <v>1208</v>
      </c>
      <c r="CW9674" s="174">
        <v>5</v>
      </c>
      <c r="CX9674" s="174">
        <v>576.0643</v>
      </c>
    </row>
    <row r="9675" spans="84:102" x14ac:dyDescent="0.25">
      <c r="CF9675" s="3" t="s">
        <v>3073</v>
      </c>
      <c r="CG9675" s="174">
        <v>455</v>
      </c>
      <c r="CH9675" s="174">
        <v>83370</v>
      </c>
      <c r="CI9675" s="174">
        <v>5</v>
      </c>
      <c r="CJ9675" s="174">
        <v>576.00199999999995</v>
      </c>
      <c r="CK9675" s="174">
        <v>576.00199999999995</v>
      </c>
      <c r="CU9675" s="174">
        <v>455</v>
      </c>
      <c r="CV9675" s="174">
        <v>83370</v>
      </c>
      <c r="CW9675" s="174">
        <v>5</v>
      </c>
      <c r="CX9675" s="174">
        <v>576.00199999999995</v>
      </c>
    </row>
    <row r="9676" spans="84:102" x14ac:dyDescent="0.25">
      <c r="CF9676" s="3" t="s">
        <v>3073</v>
      </c>
      <c r="CG9676" s="174">
        <v>2889</v>
      </c>
      <c r="CH9676" s="174">
        <v>149736</v>
      </c>
      <c r="CI9676" s="174">
        <v>5</v>
      </c>
      <c r="CJ9676" s="174">
        <v>575.79160000000002</v>
      </c>
      <c r="CK9676" s="174">
        <v>575.79160000000002</v>
      </c>
      <c r="CU9676" s="174">
        <v>2889</v>
      </c>
      <c r="CV9676" s="174">
        <v>149736</v>
      </c>
      <c r="CW9676" s="174">
        <v>5</v>
      </c>
      <c r="CX9676" s="174">
        <v>575.79160000000002</v>
      </c>
    </row>
    <row r="9677" spans="84:102" x14ac:dyDescent="0.25">
      <c r="CF9677" s="3" t="s">
        <v>3073</v>
      </c>
      <c r="CG9677" s="174">
        <v>164318</v>
      </c>
      <c r="CH9677" s="174">
        <v>3320</v>
      </c>
      <c r="CI9677" s="174">
        <v>5</v>
      </c>
      <c r="CJ9677" s="174">
        <v>575.68899999999996</v>
      </c>
      <c r="CK9677" s="174">
        <v>575.68899999999996</v>
      </c>
      <c r="CU9677" s="174">
        <v>164318</v>
      </c>
      <c r="CV9677" s="174">
        <v>3320</v>
      </c>
      <c r="CW9677" s="174">
        <v>5</v>
      </c>
      <c r="CX9677" s="174">
        <v>575.68899999999996</v>
      </c>
    </row>
    <row r="9678" spans="84:102" x14ac:dyDescent="0.25">
      <c r="CF9678" s="3" t="s">
        <v>3073</v>
      </c>
      <c r="CG9678" s="174">
        <v>146001</v>
      </c>
      <c r="CH9678" s="174">
        <v>2791</v>
      </c>
      <c r="CI9678" s="174">
        <v>5</v>
      </c>
      <c r="CJ9678" s="174">
        <v>575.58630000000005</v>
      </c>
      <c r="CK9678" s="174">
        <v>575.58630000000005</v>
      </c>
      <c r="CU9678" s="174">
        <v>146001</v>
      </c>
      <c r="CV9678" s="174">
        <v>2791</v>
      </c>
      <c r="CW9678" s="174">
        <v>5</v>
      </c>
      <c r="CX9678" s="174">
        <v>575.58630000000005</v>
      </c>
    </row>
    <row r="9679" spans="84:102" x14ac:dyDescent="0.25">
      <c r="CF9679" s="3" t="s">
        <v>3073</v>
      </c>
      <c r="CG9679" s="174">
        <v>83916</v>
      </c>
      <c r="CH9679" s="174">
        <v>495</v>
      </c>
      <c r="CI9679" s="174">
        <v>5</v>
      </c>
      <c r="CJ9679" s="174">
        <v>575.33590000000004</v>
      </c>
      <c r="CK9679" s="174">
        <v>575.33590000000004</v>
      </c>
      <c r="CU9679" s="174">
        <v>83916</v>
      </c>
      <c r="CV9679" s="174">
        <v>495</v>
      </c>
      <c r="CW9679" s="174">
        <v>5</v>
      </c>
      <c r="CX9679" s="174">
        <v>575.33590000000004</v>
      </c>
    </row>
    <row r="9680" spans="84:102" x14ac:dyDescent="0.25">
      <c r="CF9680" s="3" t="s">
        <v>3073</v>
      </c>
      <c r="CG9680" s="174">
        <v>1095</v>
      </c>
      <c r="CH9680" s="174">
        <v>135303</v>
      </c>
      <c r="CI9680" s="174">
        <v>5</v>
      </c>
      <c r="CJ9680" s="174">
        <v>575.01350000000002</v>
      </c>
      <c r="CK9680" s="174">
        <v>575.01350000000002</v>
      </c>
      <c r="CU9680" s="174">
        <v>1095</v>
      </c>
      <c r="CV9680" s="174">
        <v>135303</v>
      </c>
      <c r="CW9680" s="174">
        <v>5</v>
      </c>
      <c r="CX9680" s="174">
        <v>575.01350000000002</v>
      </c>
    </row>
    <row r="9681" spans="84:102" x14ac:dyDescent="0.25">
      <c r="CF9681" s="3" t="s">
        <v>3073</v>
      </c>
      <c r="CG9681" s="174">
        <v>7236</v>
      </c>
      <c r="CH9681" s="174">
        <v>2102</v>
      </c>
      <c r="CI9681" s="174">
        <v>5</v>
      </c>
      <c r="CJ9681" s="174">
        <v>574.93150000000003</v>
      </c>
      <c r="CK9681" s="174">
        <v>574.93150000000003</v>
      </c>
      <c r="CU9681" s="174">
        <v>7236</v>
      </c>
      <c r="CV9681" s="174">
        <v>2102</v>
      </c>
      <c r="CW9681" s="174">
        <v>5</v>
      </c>
      <c r="CX9681" s="174">
        <v>574.93150000000003</v>
      </c>
    </row>
    <row r="9682" spans="84:102" x14ac:dyDescent="0.25">
      <c r="CF9682" s="3" t="s">
        <v>3073</v>
      </c>
      <c r="CG9682" s="174">
        <v>196</v>
      </c>
      <c r="CH9682" s="174">
        <v>69659</v>
      </c>
      <c r="CI9682" s="174">
        <v>5</v>
      </c>
      <c r="CJ9682" s="174">
        <v>574.79859999999996</v>
      </c>
      <c r="CK9682" s="174">
        <v>574.79859999999996</v>
      </c>
      <c r="CU9682" s="174">
        <v>196</v>
      </c>
      <c r="CV9682" s="174">
        <v>69659</v>
      </c>
      <c r="CW9682" s="174">
        <v>5</v>
      </c>
      <c r="CX9682" s="174">
        <v>574.79859999999996</v>
      </c>
    </row>
    <row r="9683" spans="84:102" x14ac:dyDescent="0.25">
      <c r="CF9683" s="3" t="s">
        <v>3073</v>
      </c>
      <c r="CG9683" s="174">
        <v>3037</v>
      </c>
      <c r="CH9683" s="174">
        <v>165460</v>
      </c>
      <c r="CI9683" s="174">
        <v>5</v>
      </c>
      <c r="CJ9683" s="174">
        <v>574.70659999999998</v>
      </c>
      <c r="CK9683" s="174">
        <v>574.70659999999998</v>
      </c>
      <c r="CU9683" s="174">
        <v>3037</v>
      </c>
      <c r="CV9683" s="174">
        <v>165460</v>
      </c>
      <c r="CW9683" s="174">
        <v>5</v>
      </c>
      <c r="CX9683" s="174">
        <v>574.70659999999998</v>
      </c>
    </row>
    <row r="9684" spans="84:102" x14ac:dyDescent="0.25">
      <c r="CF9684" s="3" t="s">
        <v>3073</v>
      </c>
      <c r="CG9684" s="174">
        <v>115077</v>
      </c>
      <c r="CH9684" s="174">
        <v>987</v>
      </c>
      <c r="CI9684" s="174">
        <v>5</v>
      </c>
      <c r="CJ9684" s="174">
        <v>574.66629999999998</v>
      </c>
      <c r="CK9684" s="174">
        <v>574.66629999999998</v>
      </c>
      <c r="CU9684" s="174">
        <v>115077</v>
      </c>
      <c r="CV9684" s="174">
        <v>987</v>
      </c>
      <c r="CW9684" s="174">
        <v>5</v>
      </c>
      <c r="CX9684" s="174">
        <v>574.66629999999998</v>
      </c>
    </row>
    <row r="9685" spans="84:102" x14ac:dyDescent="0.25">
      <c r="CF9685" s="3" t="s">
        <v>3073</v>
      </c>
      <c r="CG9685" s="174">
        <v>995</v>
      </c>
      <c r="CH9685" s="174">
        <v>114497</v>
      </c>
      <c r="CI9685" s="174">
        <v>5</v>
      </c>
      <c r="CJ9685" s="174">
        <v>574.64620000000002</v>
      </c>
      <c r="CK9685" s="174">
        <v>574.64620000000002</v>
      </c>
      <c r="CU9685" s="174">
        <v>995</v>
      </c>
      <c r="CV9685" s="174">
        <v>114497</v>
      </c>
      <c r="CW9685" s="174">
        <v>5</v>
      </c>
      <c r="CX9685" s="174">
        <v>574.64620000000002</v>
      </c>
    </row>
    <row r="9686" spans="84:102" x14ac:dyDescent="0.25">
      <c r="CF9686" s="3" t="s">
        <v>3073</v>
      </c>
      <c r="CG9686" s="174">
        <v>146</v>
      </c>
      <c r="CH9686" s="174">
        <v>67041</v>
      </c>
      <c r="CI9686" s="174">
        <v>5</v>
      </c>
      <c r="CJ9686" s="174">
        <v>574.57690000000002</v>
      </c>
      <c r="CK9686" s="174">
        <v>574.57690000000002</v>
      </c>
      <c r="CU9686" s="174">
        <v>146</v>
      </c>
      <c r="CV9686" s="174">
        <v>67041</v>
      </c>
      <c r="CW9686" s="174">
        <v>5</v>
      </c>
      <c r="CX9686" s="174">
        <v>574.57690000000002</v>
      </c>
    </row>
    <row r="9687" spans="84:102" x14ac:dyDescent="0.25">
      <c r="CF9687" s="3" t="s">
        <v>3073</v>
      </c>
      <c r="CG9687" s="174">
        <v>155910</v>
      </c>
      <c r="CH9687" s="174">
        <v>3205</v>
      </c>
      <c r="CI9687" s="174">
        <v>5</v>
      </c>
      <c r="CJ9687" s="174">
        <v>574.2921</v>
      </c>
      <c r="CK9687" s="174">
        <v>574.2921</v>
      </c>
      <c r="CU9687" s="174">
        <v>155910</v>
      </c>
      <c r="CV9687" s="174">
        <v>3205</v>
      </c>
      <c r="CW9687" s="174">
        <v>5</v>
      </c>
      <c r="CX9687" s="174">
        <v>574.2921</v>
      </c>
    </row>
    <row r="9688" spans="84:102" x14ac:dyDescent="0.25">
      <c r="CF9688" s="3" t="s">
        <v>3073</v>
      </c>
      <c r="CG9688" s="174">
        <v>956</v>
      </c>
      <c r="CH9688" s="174">
        <v>111910</v>
      </c>
      <c r="CI9688" s="174">
        <v>5</v>
      </c>
      <c r="CJ9688" s="174">
        <v>574.23889999999994</v>
      </c>
      <c r="CK9688" s="174">
        <v>574.23889999999994</v>
      </c>
      <c r="CU9688" s="174">
        <v>956</v>
      </c>
      <c r="CV9688" s="174">
        <v>111910</v>
      </c>
      <c r="CW9688" s="174">
        <v>5</v>
      </c>
      <c r="CX9688" s="174">
        <v>574.23889999999994</v>
      </c>
    </row>
    <row r="9689" spans="84:102" x14ac:dyDescent="0.25">
      <c r="CF9689" s="3" t="s">
        <v>3073</v>
      </c>
      <c r="CG9689" s="174">
        <v>117764</v>
      </c>
      <c r="CH9689" s="174">
        <v>1307</v>
      </c>
      <c r="CI9689" s="174">
        <v>5</v>
      </c>
      <c r="CJ9689" s="174">
        <v>574.1232</v>
      </c>
      <c r="CK9689" s="174">
        <v>574.1232</v>
      </c>
      <c r="CU9689" s="174">
        <v>117764</v>
      </c>
      <c r="CV9689" s="174">
        <v>1307</v>
      </c>
      <c r="CW9689" s="174">
        <v>5</v>
      </c>
      <c r="CX9689" s="174">
        <v>574.1232</v>
      </c>
    </row>
    <row r="9690" spans="84:102" x14ac:dyDescent="0.25">
      <c r="CF9690" s="3" t="s">
        <v>3073</v>
      </c>
      <c r="CG9690" s="174">
        <v>610</v>
      </c>
      <c r="CH9690" s="174">
        <v>87140</v>
      </c>
      <c r="CI9690" s="174">
        <v>5</v>
      </c>
      <c r="CJ9690" s="174">
        <v>574.0326</v>
      </c>
      <c r="CK9690" s="174">
        <v>574.0326</v>
      </c>
      <c r="CU9690" s="174">
        <v>610</v>
      </c>
      <c r="CV9690" s="174">
        <v>87140</v>
      </c>
      <c r="CW9690" s="174">
        <v>5</v>
      </c>
      <c r="CX9690" s="174">
        <v>574.0326</v>
      </c>
    </row>
    <row r="9691" spans="84:102" x14ac:dyDescent="0.25">
      <c r="CF9691" s="3" t="s">
        <v>3073</v>
      </c>
      <c r="CG9691" s="174">
        <v>3190</v>
      </c>
      <c r="CH9691" s="174">
        <v>154477</v>
      </c>
      <c r="CI9691" s="174">
        <v>5</v>
      </c>
      <c r="CJ9691" s="174">
        <v>574.0231</v>
      </c>
      <c r="CK9691" s="174">
        <v>574.0231</v>
      </c>
      <c r="CU9691" s="174">
        <v>3190</v>
      </c>
      <c r="CV9691" s="174">
        <v>154477</v>
      </c>
      <c r="CW9691" s="174">
        <v>5</v>
      </c>
      <c r="CX9691" s="174">
        <v>574.0231</v>
      </c>
    </row>
    <row r="9692" spans="84:102" x14ac:dyDescent="0.25">
      <c r="CF9692" s="3" t="s">
        <v>3073</v>
      </c>
      <c r="CG9692" s="174">
        <v>185191</v>
      </c>
      <c r="CH9692" s="174">
        <v>1777</v>
      </c>
      <c r="CI9692" s="174">
        <v>5</v>
      </c>
      <c r="CJ9692" s="174">
        <v>573.71169999999995</v>
      </c>
      <c r="CK9692" s="174">
        <v>573.71169999999995</v>
      </c>
      <c r="CU9692" s="174">
        <v>185191</v>
      </c>
      <c r="CV9692" s="174">
        <v>1777</v>
      </c>
      <c r="CW9692" s="174">
        <v>5</v>
      </c>
      <c r="CX9692" s="174">
        <v>573.71169999999995</v>
      </c>
    </row>
    <row r="9693" spans="84:102" x14ac:dyDescent="0.25">
      <c r="CF9693" s="3" t="s">
        <v>3073</v>
      </c>
      <c r="CG9693" s="174">
        <v>759</v>
      </c>
      <c r="CH9693" s="174">
        <v>98646</v>
      </c>
      <c r="CI9693" s="174">
        <v>5</v>
      </c>
      <c r="CJ9693" s="174">
        <v>573.61530000000005</v>
      </c>
      <c r="CK9693" s="174">
        <v>573.61530000000005</v>
      </c>
      <c r="CU9693" s="174">
        <v>759</v>
      </c>
      <c r="CV9693" s="174">
        <v>98646</v>
      </c>
      <c r="CW9693" s="174">
        <v>5</v>
      </c>
      <c r="CX9693" s="174">
        <v>573.61530000000005</v>
      </c>
    </row>
    <row r="9694" spans="84:102" x14ac:dyDescent="0.25">
      <c r="CF9694" s="3" t="s">
        <v>3073</v>
      </c>
      <c r="CG9694" s="174">
        <v>83992</v>
      </c>
      <c r="CH9694" s="174">
        <v>445</v>
      </c>
      <c r="CI9694" s="174">
        <v>5</v>
      </c>
      <c r="CJ9694" s="174">
        <v>573.50599999999997</v>
      </c>
      <c r="CK9694" s="174">
        <v>573.50599999999997</v>
      </c>
      <c r="CU9694" s="174">
        <v>83992</v>
      </c>
      <c r="CV9694" s="174">
        <v>445</v>
      </c>
      <c r="CW9694" s="174">
        <v>5</v>
      </c>
      <c r="CX9694" s="174">
        <v>573.50599999999997</v>
      </c>
    </row>
    <row r="9695" spans="84:102" x14ac:dyDescent="0.25">
      <c r="CF9695" s="3" t="s">
        <v>3073</v>
      </c>
      <c r="CG9695" s="174">
        <v>159369</v>
      </c>
      <c r="CH9695" s="174">
        <v>3243</v>
      </c>
      <c r="CI9695" s="174">
        <v>5</v>
      </c>
      <c r="CJ9695" s="174">
        <v>573.09720000000004</v>
      </c>
      <c r="CK9695" s="174">
        <v>573.09720000000004</v>
      </c>
      <c r="CU9695" s="174">
        <v>159369</v>
      </c>
      <c r="CV9695" s="174">
        <v>3243</v>
      </c>
      <c r="CW9695" s="174">
        <v>5</v>
      </c>
      <c r="CX9695" s="174">
        <v>573.09720000000004</v>
      </c>
    </row>
    <row r="9696" spans="84:102" x14ac:dyDescent="0.25">
      <c r="CF9696" s="3" t="s">
        <v>3073</v>
      </c>
      <c r="CG9696" s="174">
        <v>2231</v>
      </c>
      <c r="CH9696" s="174">
        <v>18908</v>
      </c>
      <c r="CI9696" s="174">
        <v>5</v>
      </c>
      <c r="CJ9696" s="174">
        <v>573.09140000000002</v>
      </c>
      <c r="CK9696" s="174">
        <v>573.09140000000002</v>
      </c>
      <c r="CU9696" s="174">
        <v>2231</v>
      </c>
      <c r="CV9696" s="174">
        <v>18908</v>
      </c>
      <c r="CW9696" s="174">
        <v>5</v>
      </c>
      <c r="CX9696" s="174">
        <v>573.09140000000002</v>
      </c>
    </row>
    <row r="9697" spans="84:102" x14ac:dyDescent="0.25">
      <c r="CF9697" s="3" t="s">
        <v>3073</v>
      </c>
      <c r="CG9697" s="174">
        <v>107193</v>
      </c>
      <c r="CH9697" s="174">
        <v>852</v>
      </c>
      <c r="CI9697" s="174">
        <v>5</v>
      </c>
      <c r="CJ9697" s="174">
        <v>573.05740000000003</v>
      </c>
      <c r="CK9697" s="174">
        <v>573.05740000000003</v>
      </c>
      <c r="CU9697" s="174">
        <v>107193</v>
      </c>
      <c r="CV9697" s="174">
        <v>852</v>
      </c>
      <c r="CW9697" s="174">
        <v>5</v>
      </c>
      <c r="CX9697" s="174">
        <v>573.05740000000003</v>
      </c>
    </row>
    <row r="9698" spans="84:102" x14ac:dyDescent="0.25">
      <c r="CF9698" s="3" t="s">
        <v>3073</v>
      </c>
      <c r="CG9698" s="174">
        <v>1818</v>
      </c>
      <c r="CH9698" s="174">
        <v>51941</v>
      </c>
      <c r="CI9698" s="174">
        <v>5</v>
      </c>
      <c r="CJ9698" s="174">
        <v>572.91219999999998</v>
      </c>
      <c r="CK9698" s="174">
        <v>572.91219999999998</v>
      </c>
      <c r="CU9698" s="174">
        <v>1818</v>
      </c>
      <c r="CV9698" s="174">
        <v>51941</v>
      </c>
      <c r="CW9698" s="174">
        <v>5</v>
      </c>
      <c r="CX9698" s="174">
        <v>572.91219999999998</v>
      </c>
    </row>
    <row r="9699" spans="84:102" x14ac:dyDescent="0.25">
      <c r="CF9699" s="3" t="s">
        <v>3073</v>
      </c>
      <c r="CG9699" s="174">
        <v>10605</v>
      </c>
      <c r="CH9699" s="174">
        <v>2143</v>
      </c>
      <c r="CI9699" s="174">
        <v>5</v>
      </c>
      <c r="CJ9699" s="174">
        <v>572.82619999999997</v>
      </c>
      <c r="CK9699" s="174">
        <v>572.82619999999997</v>
      </c>
      <c r="CU9699" s="174">
        <v>10605</v>
      </c>
      <c r="CV9699" s="174">
        <v>2143</v>
      </c>
      <c r="CW9699" s="174">
        <v>5</v>
      </c>
      <c r="CX9699" s="174">
        <v>572.82619999999997</v>
      </c>
    </row>
    <row r="9700" spans="84:102" x14ac:dyDescent="0.25">
      <c r="CF9700" s="3" t="s">
        <v>3073</v>
      </c>
      <c r="CG9700" s="174">
        <v>1387</v>
      </c>
      <c r="CH9700" s="174">
        <v>110412</v>
      </c>
      <c r="CI9700" s="174">
        <v>5</v>
      </c>
      <c r="CJ9700" s="174">
        <v>572.69420000000002</v>
      </c>
      <c r="CK9700" s="174">
        <v>572.69420000000002</v>
      </c>
      <c r="CU9700" s="174">
        <v>1387</v>
      </c>
      <c r="CV9700" s="174">
        <v>110412</v>
      </c>
      <c r="CW9700" s="174">
        <v>5</v>
      </c>
      <c r="CX9700" s="174">
        <v>572.69420000000002</v>
      </c>
    </row>
    <row r="9701" spans="84:102" x14ac:dyDescent="0.25">
      <c r="CF9701" s="3" t="s">
        <v>3073</v>
      </c>
      <c r="CG9701" s="174">
        <v>149306</v>
      </c>
      <c r="CH9701" s="174">
        <v>2864</v>
      </c>
      <c r="CI9701" s="174">
        <v>5</v>
      </c>
      <c r="CJ9701" s="174">
        <v>572.65890000000002</v>
      </c>
      <c r="CK9701" s="174">
        <v>572.65890000000002</v>
      </c>
      <c r="CU9701" s="174">
        <v>149306</v>
      </c>
      <c r="CV9701" s="174">
        <v>2864</v>
      </c>
      <c r="CW9701" s="174">
        <v>5</v>
      </c>
      <c r="CX9701" s="174">
        <v>572.65890000000002</v>
      </c>
    </row>
    <row r="9702" spans="84:102" x14ac:dyDescent="0.25">
      <c r="CF9702" s="3" t="s">
        <v>3073</v>
      </c>
      <c r="CG9702" s="174">
        <v>198740</v>
      </c>
      <c r="CH9702" s="174">
        <v>2826</v>
      </c>
      <c r="CI9702" s="174">
        <v>5</v>
      </c>
      <c r="CJ9702" s="174">
        <v>572.18489999999997</v>
      </c>
      <c r="CK9702" s="174">
        <v>572.18489999999997</v>
      </c>
      <c r="CU9702" s="174">
        <v>198740</v>
      </c>
      <c r="CV9702" s="174">
        <v>2826</v>
      </c>
      <c r="CW9702" s="174">
        <v>5</v>
      </c>
      <c r="CX9702" s="174">
        <v>572.18489999999997</v>
      </c>
    </row>
    <row r="9703" spans="84:102" x14ac:dyDescent="0.25">
      <c r="CF9703" s="3" t="s">
        <v>3073</v>
      </c>
      <c r="CG9703" s="174">
        <v>1208</v>
      </c>
      <c r="CH9703" s="174">
        <v>134185</v>
      </c>
      <c r="CI9703" s="174">
        <v>5</v>
      </c>
      <c r="CJ9703" s="174">
        <v>572.13109999999995</v>
      </c>
      <c r="CK9703" s="174">
        <v>572.13109999999995</v>
      </c>
      <c r="CU9703" s="174">
        <v>1208</v>
      </c>
      <c r="CV9703" s="174">
        <v>134185</v>
      </c>
      <c r="CW9703" s="174">
        <v>5</v>
      </c>
      <c r="CX9703" s="174">
        <v>572.13109999999995</v>
      </c>
    </row>
    <row r="9704" spans="84:102" x14ac:dyDescent="0.25">
      <c r="CF9704" s="3" t="s">
        <v>3073</v>
      </c>
      <c r="CG9704" s="174">
        <v>656</v>
      </c>
      <c r="CH9704" s="174">
        <v>89880</v>
      </c>
      <c r="CI9704" s="174">
        <v>5</v>
      </c>
      <c r="CJ9704" s="174">
        <v>572.03009999999995</v>
      </c>
      <c r="CK9704" s="174">
        <v>572.03009999999995</v>
      </c>
      <c r="CU9704" s="174">
        <v>656</v>
      </c>
      <c r="CV9704" s="174">
        <v>89880</v>
      </c>
      <c r="CW9704" s="174">
        <v>5</v>
      </c>
      <c r="CX9704" s="174">
        <v>572.03009999999995</v>
      </c>
    </row>
    <row r="9705" spans="84:102" x14ac:dyDescent="0.25">
      <c r="CF9705" s="3" t="s">
        <v>3073</v>
      </c>
      <c r="CG9705" s="174">
        <v>66275</v>
      </c>
      <c r="CH9705" s="174">
        <v>145</v>
      </c>
      <c r="CI9705" s="174">
        <v>5</v>
      </c>
      <c r="CJ9705" s="174">
        <v>571.82749999999999</v>
      </c>
      <c r="CK9705" s="174">
        <v>571.82749999999999</v>
      </c>
      <c r="CU9705" s="174">
        <v>66275</v>
      </c>
      <c r="CV9705" s="174">
        <v>145</v>
      </c>
      <c r="CW9705" s="174">
        <v>5</v>
      </c>
      <c r="CX9705" s="174">
        <v>571.82749999999999</v>
      </c>
    </row>
    <row r="9706" spans="84:102" x14ac:dyDescent="0.25">
      <c r="CF9706" s="3" t="s">
        <v>3073</v>
      </c>
      <c r="CG9706" s="174">
        <v>115570</v>
      </c>
      <c r="CH9706" s="174">
        <v>3677</v>
      </c>
      <c r="CI9706" s="174">
        <v>5</v>
      </c>
      <c r="CJ9706" s="174">
        <v>571.66880000000003</v>
      </c>
      <c r="CK9706" s="174">
        <v>571.66880000000003</v>
      </c>
      <c r="CU9706" s="174">
        <v>115570</v>
      </c>
      <c r="CV9706" s="174">
        <v>3677</v>
      </c>
      <c r="CW9706" s="174">
        <v>5</v>
      </c>
      <c r="CX9706" s="174">
        <v>571.66880000000003</v>
      </c>
    </row>
    <row r="9707" spans="84:102" x14ac:dyDescent="0.25">
      <c r="CF9707" s="3" t="s">
        <v>3073</v>
      </c>
      <c r="CG9707" s="174">
        <v>85022</v>
      </c>
      <c r="CH9707" s="174">
        <v>1571</v>
      </c>
      <c r="CI9707" s="174">
        <v>5</v>
      </c>
      <c r="CJ9707" s="174">
        <v>571.65779999999995</v>
      </c>
      <c r="CK9707" s="174">
        <v>571.65779999999995</v>
      </c>
      <c r="CU9707" s="174">
        <v>85022</v>
      </c>
      <c r="CV9707" s="174">
        <v>1571</v>
      </c>
      <c r="CW9707" s="174">
        <v>5</v>
      </c>
      <c r="CX9707" s="174">
        <v>571.65779999999995</v>
      </c>
    </row>
    <row r="9708" spans="84:102" x14ac:dyDescent="0.25">
      <c r="CF9708" s="3" t="s">
        <v>3073</v>
      </c>
      <c r="CG9708" s="174">
        <v>2655</v>
      </c>
      <c r="CH9708" s="174">
        <v>48240</v>
      </c>
      <c r="CI9708" s="174">
        <v>5</v>
      </c>
      <c r="CJ9708" s="174">
        <v>571.55970000000002</v>
      </c>
      <c r="CK9708" s="174">
        <v>571.55970000000002</v>
      </c>
      <c r="CU9708" s="174">
        <v>2655</v>
      </c>
      <c r="CV9708" s="174">
        <v>48240</v>
      </c>
      <c r="CW9708" s="174">
        <v>5</v>
      </c>
      <c r="CX9708" s="174">
        <v>571.55970000000002</v>
      </c>
    </row>
    <row r="9709" spans="84:102" x14ac:dyDescent="0.25">
      <c r="CF9709" s="3" t="s">
        <v>3073</v>
      </c>
      <c r="CG9709" s="174">
        <v>41781</v>
      </c>
      <c r="CH9709" s="174">
        <v>2574</v>
      </c>
      <c r="CI9709" s="174">
        <v>5</v>
      </c>
      <c r="CJ9709" s="174">
        <v>571.44590000000005</v>
      </c>
      <c r="CK9709" s="174">
        <v>571.44590000000005</v>
      </c>
      <c r="CU9709" s="174">
        <v>41781</v>
      </c>
      <c r="CV9709" s="174">
        <v>2574</v>
      </c>
      <c r="CW9709" s="174">
        <v>5</v>
      </c>
      <c r="CX9709" s="174">
        <v>571.44590000000005</v>
      </c>
    </row>
    <row r="9710" spans="84:102" x14ac:dyDescent="0.25">
      <c r="CF9710" s="3" t="s">
        <v>3073</v>
      </c>
      <c r="CG9710" s="174">
        <v>1072</v>
      </c>
      <c r="CH9710" s="174">
        <v>131200</v>
      </c>
      <c r="CI9710" s="174">
        <v>5</v>
      </c>
      <c r="CJ9710" s="174">
        <v>571.16880000000003</v>
      </c>
      <c r="CK9710" s="174">
        <v>571.16880000000003</v>
      </c>
      <c r="CU9710" s="174">
        <v>1072</v>
      </c>
      <c r="CV9710" s="174">
        <v>131200</v>
      </c>
      <c r="CW9710" s="174">
        <v>5</v>
      </c>
      <c r="CX9710" s="174">
        <v>571.16880000000003</v>
      </c>
    </row>
    <row r="9711" spans="84:102" x14ac:dyDescent="0.25">
      <c r="CF9711" s="3" t="s">
        <v>3073</v>
      </c>
      <c r="CG9711" s="174">
        <v>67257</v>
      </c>
      <c r="CH9711" s="174">
        <v>120</v>
      </c>
      <c r="CI9711" s="174">
        <v>5</v>
      </c>
      <c r="CJ9711" s="174">
        <v>571.08579999999995</v>
      </c>
      <c r="CK9711" s="174">
        <v>571.08579999999995</v>
      </c>
      <c r="CU9711" s="174">
        <v>67257</v>
      </c>
      <c r="CV9711" s="174">
        <v>120</v>
      </c>
      <c r="CW9711" s="174">
        <v>5</v>
      </c>
      <c r="CX9711" s="174">
        <v>571.08579999999995</v>
      </c>
    </row>
    <row r="9712" spans="84:102" x14ac:dyDescent="0.25">
      <c r="CF9712" s="3" t="s">
        <v>3073</v>
      </c>
      <c r="CG9712" s="174">
        <v>64383</v>
      </c>
      <c r="CH9712" s="174">
        <v>1708</v>
      </c>
      <c r="CI9712" s="174">
        <v>5</v>
      </c>
      <c r="CJ9712" s="174">
        <v>570.96090000000004</v>
      </c>
      <c r="CK9712" s="174">
        <v>570.96090000000004</v>
      </c>
      <c r="CU9712" s="174">
        <v>64383</v>
      </c>
      <c r="CV9712" s="174">
        <v>1708</v>
      </c>
      <c r="CW9712" s="174">
        <v>5</v>
      </c>
      <c r="CX9712" s="174">
        <v>570.96090000000004</v>
      </c>
    </row>
    <row r="9713" spans="84:102" x14ac:dyDescent="0.25">
      <c r="CF9713" s="3" t="s">
        <v>3073</v>
      </c>
      <c r="CG9713" s="174">
        <v>2944</v>
      </c>
      <c r="CH9713" s="174">
        <v>152719</v>
      </c>
      <c r="CI9713" s="174">
        <v>5</v>
      </c>
      <c r="CJ9713" s="174">
        <v>570.82489999999996</v>
      </c>
      <c r="CK9713" s="174">
        <v>570.82489999999996</v>
      </c>
      <c r="CU9713" s="174">
        <v>2944</v>
      </c>
      <c r="CV9713" s="174">
        <v>152719</v>
      </c>
      <c r="CW9713" s="174">
        <v>5</v>
      </c>
      <c r="CX9713" s="174">
        <v>570.82489999999996</v>
      </c>
    </row>
    <row r="9714" spans="84:102" x14ac:dyDescent="0.25">
      <c r="CF9714" s="3" t="s">
        <v>3073</v>
      </c>
      <c r="CG9714" s="174">
        <v>167003</v>
      </c>
      <c r="CH9714" s="174">
        <v>3304</v>
      </c>
      <c r="CI9714" s="174">
        <v>5</v>
      </c>
      <c r="CJ9714" s="174">
        <v>570.65329999999994</v>
      </c>
      <c r="CK9714" s="174">
        <v>570.65329999999994</v>
      </c>
      <c r="CU9714" s="174">
        <v>167003</v>
      </c>
      <c r="CV9714" s="174">
        <v>3304</v>
      </c>
      <c r="CW9714" s="174">
        <v>5</v>
      </c>
      <c r="CX9714" s="174">
        <v>570.65329999999994</v>
      </c>
    </row>
    <row r="9715" spans="84:102" x14ac:dyDescent="0.25">
      <c r="CF9715" s="3" t="s">
        <v>3073</v>
      </c>
      <c r="CG9715" s="174">
        <v>83355</v>
      </c>
      <c r="CH9715" s="174">
        <v>456</v>
      </c>
      <c r="CI9715" s="174">
        <v>5</v>
      </c>
      <c r="CJ9715" s="174">
        <v>570.60979999999995</v>
      </c>
      <c r="CK9715" s="174">
        <v>570.60979999999995</v>
      </c>
      <c r="CU9715" s="174">
        <v>83355</v>
      </c>
      <c r="CV9715" s="174">
        <v>456</v>
      </c>
      <c r="CW9715" s="174">
        <v>5</v>
      </c>
      <c r="CX9715" s="174">
        <v>570.60979999999995</v>
      </c>
    </row>
    <row r="9716" spans="84:102" x14ac:dyDescent="0.25">
      <c r="CF9716" s="3" t="s">
        <v>3073</v>
      </c>
      <c r="CG9716" s="174">
        <v>310</v>
      </c>
      <c r="CH9716" s="174">
        <v>74832</v>
      </c>
      <c r="CI9716" s="174">
        <v>5</v>
      </c>
      <c r="CJ9716" s="174">
        <v>570.39059999999995</v>
      </c>
      <c r="CK9716" s="174">
        <v>570.39059999999995</v>
      </c>
      <c r="CU9716" s="174">
        <v>310</v>
      </c>
      <c r="CV9716" s="174">
        <v>74832</v>
      </c>
      <c r="CW9716" s="174">
        <v>5</v>
      </c>
      <c r="CX9716" s="174">
        <v>570.39059999999995</v>
      </c>
    </row>
    <row r="9717" spans="84:102" x14ac:dyDescent="0.25">
      <c r="CF9717" s="3" t="s">
        <v>3073</v>
      </c>
      <c r="CG9717" s="174">
        <v>2970</v>
      </c>
      <c r="CH9717" s="174">
        <v>155083</v>
      </c>
      <c r="CI9717" s="174">
        <v>5</v>
      </c>
      <c r="CJ9717" s="174">
        <v>570.37210000000005</v>
      </c>
      <c r="CK9717" s="174">
        <v>570.37210000000005</v>
      </c>
      <c r="CU9717" s="174">
        <v>2970</v>
      </c>
      <c r="CV9717" s="174">
        <v>155083</v>
      </c>
      <c r="CW9717" s="174">
        <v>5</v>
      </c>
      <c r="CX9717" s="174">
        <v>570.37210000000005</v>
      </c>
    </row>
    <row r="9718" spans="84:102" x14ac:dyDescent="0.25">
      <c r="CF9718" s="3" t="s">
        <v>3073</v>
      </c>
      <c r="CG9718" s="174">
        <v>79256</v>
      </c>
      <c r="CH9718" s="174">
        <v>1599</v>
      </c>
      <c r="CI9718" s="174">
        <v>5</v>
      </c>
      <c r="CJ9718" s="174">
        <v>570.36210000000005</v>
      </c>
      <c r="CK9718" s="174">
        <v>570.36210000000005</v>
      </c>
      <c r="CU9718" s="174">
        <v>79256</v>
      </c>
      <c r="CV9718" s="174">
        <v>1599</v>
      </c>
      <c r="CW9718" s="174">
        <v>5</v>
      </c>
      <c r="CX9718" s="174">
        <v>570.36210000000005</v>
      </c>
    </row>
    <row r="9719" spans="84:102" x14ac:dyDescent="0.25">
      <c r="CF9719" s="3" t="s">
        <v>3073</v>
      </c>
      <c r="CG9719" s="174">
        <v>622</v>
      </c>
      <c r="CH9719" s="174">
        <v>87427</v>
      </c>
      <c r="CI9719" s="174">
        <v>5</v>
      </c>
      <c r="CJ9719" s="174">
        <v>570.33489999999995</v>
      </c>
      <c r="CK9719" s="174">
        <v>570.33489999999995</v>
      </c>
      <c r="CU9719" s="174">
        <v>622</v>
      </c>
      <c r="CV9719" s="174">
        <v>87427</v>
      </c>
      <c r="CW9719" s="174">
        <v>5</v>
      </c>
      <c r="CX9719" s="174">
        <v>570.33489999999995</v>
      </c>
    </row>
    <row r="9720" spans="84:102" x14ac:dyDescent="0.25">
      <c r="CF9720" s="3" t="s">
        <v>3073</v>
      </c>
      <c r="CG9720" s="174">
        <v>2814</v>
      </c>
      <c r="CH9720" s="174">
        <v>148367</v>
      </c>
      <c r="CI9720" s="174">
        <v>5</v>
      </c>
      <c r="CJ9720" s="174">
        <v>570.29330000000004</v>
      </c>
      <c r="CK9720" s="174">
        <v>570.29330000000004</v>
      </c>
      <c r="CU9720" s="174">
        <v>2814</v>
      </c>
      <c r="CV9720" s="174">
        <v>148367</v>
      </c>
      <c r="CW9720" s="174">
        <v>5</v>
      </c>
      <c r="CX9720" s="174">
        <v>570.29330000000004</v>
      </c>
    </row>
    <row r="9721" spans="84:102" x14ac:dyDescent="0.25">
      <c r="CF9721" s="3" t="s">
        <v>3073</v>
      </c>
      <c r="CG9721" s="174">
        <v>1479</v>
      </c>
      <c r="CH9721" s="174">
        <v>95120</v>
      </c>
      <c r="CI9721" s="174">
        <v>5</v>
      </c>
      <c r="CJ9721" s="174">
        <v>570.22310000000004</v>
      </c>
      <c r="CK9721" s="174">
        <v>570.22310000000004</v>
      </c>
      <c r="CU9721" s="174">
        <v>1479</v>
      </c>
      <c r="CV9721" s="174">
        <v>95120</v>
      </c>
      <c r="CW9721" s="174">
        <v>5</v>
      </c>
      <c r="CX9721" s="174">
        <v>570.22310000000004</v>
      </c>
    </row>
    <row r="9722" spans="84:102" x14ac:dyDescent="0.25">
      <c r="CF9722" s="3" t="s">
        <v>3073</v>
      </c>
      <c r="CG9722" s="174">
        <v>107196</v>
      </c>
      <c r="CH9722" s="174">
        <v>838</v>
      </c>
      <c r="CI9722" s="174">
        <v>5</v>
      </c>
      <c r="CJ9722" s="174">
        <v>570.15560000000005</v>
      </c>
      <c r="CK9722" s="174">
        <v>570.15560000000005</v>
      </c>
      <c r="CU9722" s="174">
        <v>107196</v>
      </c>
      <c r="CV9722" s="174">
        <v>838</v>
      </c>
      <c r="CW9722" s="174">
        <v>5</v>
      </c>
      <c r="CX9722" s="174">
        <v>570.15560000000005</v>
      </c>
    </row>
    <row r="9723" spans="84:102" x14ac:dyDescent="0.25">
      <c r="CF9723" s="3" t="s">
        <v>3073</v>
      </c>
      <c r="CG9723" s="174">
        <v>107855</v>
      </c>
      <c r="CH9723" s="174">
        <v>852</v>
      </c>
      <c r="CI9723" s="174">
        <v>5</v>
      </c>
      <c r="CJ9723" s="174">
        <v>570.10490000000004</v>
      </c>
      <c r="CK9723" s="174">
        <v>570.10490000000004</v>
      </c>
      <c r="CU9723" s="174">
        <v>107855</v>
      </c>
      <c r="CV9723" s="174">
        <v>852</v>
      </c>
      <c r="CW9723" s="174">
        <v>5</v>
      </c>
      <c r="CX9723" s="174">
        <v>570.10490000000004</v>
      </c>
    </row>
    <row r="9724" spans="84:102" x14ac:dyDescent="0.25">
      <c r="CF9724" s="3" t="s">
        <v>3073</v>
      </c>
      <c r="CG9724" s="174">
        <v>1303</v>
      </c>
      <c r="CH9724" s="174">
        <v>122611</v>
      </c>
      <c r="CI9724" s="174">
        <v>5</v>
      </c>
      <c r="CJ9724" s="174">
        <v>570.06460000000004</v>
      </c>
      <c r="CK9724" s="174">
        <v>570.06460000000004</v>
      </c>
      <c r="CU9724" s="174">
        <v>1303</v>
      </c>
      <c r="CV9724" s="174">
        <v>122611</v>
      </c>
      <c r="CW9724" s="174">
        <v>5</v>
      </c>
      <c r="CX9724" s="174">
        <v>570.06460000000004</v>
      </c>
    </row>
    <row r="9725" spans="84:102" x14ac:dyDescent="0.25">
      <c r="CF9725" s="3" t="s">
        <v>3073</v>
      </c>
      <c r="CG9725" s="174">
        <v>219</v>
      </c>
      <c r="CH9725" s="174">
        <v>71109</v>
      </c>
      <c r="CI9725" s="174">
        <v>5</v>
      </c>
      <c r="CJ9725" s="174">
        <v>569.92250000000001</v>
      </c>
      <c r="CK9725" s="174">
        <v>569.92250000000001</v>
      </c>
      <c r="CU9725" s="174">
        <v>219</v>
      </c>
      <c r="CV9725" s="174">
        <v>71109</v>
      </c>
      <c r="CW9725" s="174">
        <v>5</v>
      </c>
      <c r="CX9725" s="174">
        <v>569.92250000000001</v>
      </c>
    </row>
    <row r="9726" spans="84:102" x14ac:dyDescent="0.25">
      <c r="CF9726" s="3" t="s">
        <v>3073</v>
      </c>
      <c r="CG9726" s="174">
        <v>78588</v>
      </c>
      <c r="CH9726" s="174">
        <v>376</v>
      </c>
      <c r="CI9726" s="174">
        <v>5</v>
      </c>
      <c r="CJ9726" s="174">
        <v>569.88040000000001</v>
      </c>
      <c r="CK9726" s="174">
        <v>569.88040000000001</v>
      </c>
      <c r="CU9726" s="174">
        <v>78588</v>
      </c>
      <c r="CV9726" s="174">
        <v>376</v>
      </c>
      <c r="CW9726" s="174">
        <v>5</v>
      </c>
      <c r="CX9726" s="174">
        <v>569.88040000000001</v>
      </c>
    </row>
    <row r="9727" spans="84:102" x14ac:dyDescent="0.25">
      <c r="CF9727" s="3" t="s">
        <v>3073</v>
      </c>
      <c r="CG9727" s="174">
        <v>21535</v>
      </c>
      <c r="CH9727" s="174">
        <v>2288</v>
      </c>
      <c r="CI9727" s="174">
        <v>5</v>
      </c>
      <c r="CJ9727" s="174">
        <v>569.78970000000004</v>
      </c>
      <c r="CK9727" s="174">
        <v>569.78970000000004</v>
      </c>
      <c r="CU9727" s="174">
        <v>21535</v>
      </c>
      <c r="CV9727" s="174">
        <v>2288</v>
      </c>
      <c r="CW9727" s="174">
        <v>5</v>
      </c>
      <c r="CX9727" s="174">
        <v>569.78970000000004</v>
      </c>
    </row>
    <row r="9728" spans="84:102" x14ac:dyDescent="0.25">
      <c r="CF9728" s="3" t="s">
        <v>3073</v>
      </c>
      <c r="CG9728" s="174">
        <v>135303</v>
      </c>
      <c r="CH9728" s="174">
        <v>1095</v>
      </c>
      <c r="CI9728" s="174">
        <v>5</v>
      </c>
      <c r="CJ9728" s="174">
        <v>569.75109999999995</v>
      </c>
      <c r="CK9728" s="174">
        <v>569.75109999999995</v>
      </c>
      <c r="CU9728" s="174">
        <v>135303</v>
      </c>
      <c r="CV9728" s="174">
        <v>1095</v>
      </c>
      <c r="CW9728" s="174">
        <v>5</v>
      </c>
      <c r="CX9728" s="174">
        <v>569.75109999999995</v>
      </c>
    </row>
    <row r="9729" spans="84:102" x14ac:dyDescent="0.25">
      <c r="CF9729" s="3" t="s">
        <v>3073</v>
      </c>
      <c r="CG9729" s="174">
        <v>72424</v>
      </c>
      <c r="CH9729" s="174">
        <v>270</v>
      </c>
      <c r="CI9729" s="174">
        <v>5</v>
      </c>
      <c r="CJ9729" s="174">
        <v>569.58699999999999</v>
      </c>
      <c r="CK9729" s="174">
        <v>569.58699999999999</v>
      </c>
      <c r="CU9729" s="174">
        <v>72424</v>
      </c>
      <c r="CV9729" s="174">
        <v>270</v>
      </c>
      <c r="CW9729" s="174">
        <v>5</v>
      </c>
      <c r="CX9729" s="174">
        <v>569.58699999999999</v>
      </c>
    </row>
    <row r="9730" spans="84:102" x14ac:dyDescent="0.25">
      <c r="CF9730" s="3" t="s">
        <v>3073</v>
      </c>
      <c r="CG9730" s="174">
        <v>61927</v>
      </c>
      <c r="CH9730" s="174">
        <v>23</v>
      </c>
      <c r="CI9730" s="174">
        <v>5</v>
      </c>
      <c r="CJ9730" s="174">
        <v>569.50670000000002</v>
      </c>
      <c r="CK9730" s="174">
        <v>569.50670000000002</v>
      </c>
      <c r="CU9730" s="174">
        <v>61927</v>
      </c>
      <c r="CV9730" s="174">
        <v>23</v>
      </c>
      <c r="CW9730" s="174">
        <v>5</v>
      </c>
      <c r="CX9730" s="174">
        <v>569.50670000000002</v>
      </c>
    </row>
    <row r="9731" spans="84:102" x14ac:dyDescent="0.25">
      <c r="CF9731" s="3" t="s">
        <v>3073</v>
      </c>
      <c r="CG9731" s="174">
        <v>125</v>
      </c>
      <c r="CH9731" s="174">
        <v>66835</v>
      </c>
      <c r="CI9731" s="174">
        <v>5</v>
      </c>
      <c r="CJ9731" s="174">
        <v>569.49220000000003</v>
      </c>
      <c r="CK9731" s="174">
        <v>569.49220000000003</v>
      </c>
      <c r="CU9731" s="174">
        <v>125</v>
      </c>
      <c r="CV9731" s="174">
        <v>66835</v>
      </c>
      <c r="CW9731" s="174">
        <v>5</v>
      </c>
      <c r="CX9731" s="174">
        <v>569.49220000000003</v>
      </c>
    </row>
    <row r="9732" spans="84:102" x14ac:dyDescent="0.25">
      <c r="CF9732" s="3" t="s">
        <v>3073</v>
      </c>
      <c r="CG9732" s="174">
        <v>199</v>
      </c>
      <c r="CH9732" s="174">
        <v>68175</v>
      </c>
      <c r="CI9732" s="174">
        <v>5</v>
      </c>
      <c r="CJ9732" s="174">
        <v>569.17619999999999</v>
      </c>
      <c r="CK9732" s="174">
        <v>569.17619999999999</v>
      </c>
      <c r="CU9732" s="174">
        <v>199</v>
      </c>
      <c r="CV9732" s="174">
        <v>68175</v>
      </c>
      <c r="CW9732" s="174">
        <v>5</v>
      </c>
      <c r="CX9732" s="174">
        <v>569.17619999999999</v>
      </c>
    </row>
    <row r="9733" spans="84:102" x14ac:dyDescent="0.25">
      <c r="CF9733" s="3" t="s">
        <v>3073</v>
      </c>
      <c r="CG9733" s="174">
        <v>2791</v>
      </c>
      <c r="CH9733" s="174">
        <v>146001</v>
      </c>
      <c r="CI9733" s="174">
        <v>5</v>
      </c>
      <c r="CJ9733" s="174">
        <v>568.88530000000003</v>
      </c>
      <c r="CK9733" s="174">
        <v>568.88530000000003</v>
      </c>
      <c r="CU9733" s="174">
        <v>2791</v>
      </c>
      <c r="CV9733" s="174">
        <v>146001</v>
      </c>
      <c r="CW9733" s="174">
        <v>5</v>
      </c>
      <c r="CX9733" s="174">
        <v>568.88530000000003</v>
      </c>
    </row>
    <row r="9734" spans="84:102" x14ac:dyDescent="0.25">
      <c r="CF9734" s="3" t="s">
        <v>3073</v>
      </c>
      <c r="CG9734" s="174">
        <v>79650</v>
      </c>
      <c r="CH9734" s="174">
        <v>397</v>
      </c>
      <c r="CI9734" s="174">
        <v>5</v>
      </c>
      <c r="CJ9734" s="174">
        <v>568.73869999999999</v>
      </c>
      <c r="CK9734" s="174">
        <v>568.73869999999999</v>
      </c>
      <c r="CU9734" s="174">
        <v>79650</v>
      </c>
      <c r="CV9734" s="174">
        <v>397</v>
      </c>
      <c r="CW9734" s="174">
        <v>5</v>
      </c>
      <c r="CX9734" s="174">
        <v>568.73869999999999</v>
      </c>
    </row>
    <row r="9735" spans="84:102" x14ac:dyDescent="0.25">
      <c r="CF9735" s="3" t="s">
        <v>3073</v>
      </c>
      <c r="CG9735" s="174">
        <v>3056</v>
      </c>
      <c r="CH9735" s="174">
        <v>168302</v>
      </c>
      <c r="CI9735" s="174">
        <v>5</v>
      </c>
      <c r="CJ9735" s="174">
        <v>568.65279999999996</v>
      </c>
      <c r="CK9735" s="174">
        <v>568.65279999999996</v>
      </c>
      <c r="CU9735" s="174">
        <v>3056</v>
      </c>
      <c r="CV9735" s="174">
        <v>168302</v>
      </c>
      <c r="CW9735" s="174">
        <v>5</v>
      </c>
      <c r="CX9735" s="174">
        <v>568.65279999999996</v>
      </c>
    </row>
    <row r="9736" spans="84:102" x14ac:dyDescent="0.25">
      <c r="CF9736" s="3" t="s">
        <v>3073</v>
      </c>
      <c r="CG9736" s="174">
        <v>817</v>
      </c>
      <c r="CH9736" s="174">
        <v>104832</v>
      </c>
      <c r="CI9736" s="174">
        <v>5</v>
      </c>
      <c r="CJ9736" s="174">
        <v>568.31730000000005</v>
      </c>
      <c r="CK9736" s="174">
        <v>568.31730000000005</v>
      </c>
      <c r="CU9736" s="174">
        <v>817</v>
      </c>
      <c r="CV9736" s="174">
        <v>104832</v>
      </c>
      <c r="CW9736" s="174">
        <v>5</v>
      </c>
      <c r="CX9736" s="174">
        <v>568.31730000000005</v>
      </c>
    </row>
    <row r="9737" spans="84:102" x14ac:dyDescent="0.25">
      <c r="CF9737" s="3" t="s">
        <v>3073</v>
      </c>
      <c r="CG9737" s="174">
        <v>89818</v>
      </c>
      <c r="CH9737" s="174">
        <v>1519</v>
      </c>
      <c r="CI9737" s="174">
        <v>5</v>
      </c>
      <c r="CJ9737" s="174">
        <v>568.11990000000003</v>
      </c>
      <c r="CK9737" s="174">
        <v>568.11990000000003</v>
      </c>
      <c r="CU9737" s="174">
        <v>89818</v>
      </c>
      <c r="CV9737" s="174">
        <v>1519</v>
      </c>
      <c r="CW9737" s="174">
        <v>5</v>
      </c>
      <c r="CX9737" s="174">
        <v>568.11990000000003</v>
      </c>
    </row>
    <row r="9738" spans="84:102" x14ac:dyDescent="0.25">
      <c r="CF9738" s="3" t="s">
        <v>3073</v>
      </c>
      <c r="CG9738" s="174">
        <v>84141</v>
      </c>
      <c r="CH9738" s="174">
        <v>450</v>
      </c>
      <c r="CI9738" s="174">
        <v>5</v>
      </c>
      <c r="CJ9738" s="174">
        <v>567.61270000000002</v>
      </c>
      <c r="CK9738" s="174">
        <v>567.61270000000002</v>
      </c>
      <c r="CU9738" s="174">
        <v>84141</v>
      </c>
      <c r="CV9738" s="174">
        <v>450</v>
      </c>
      <c r="CW9738" s="174">
        <v>5</v>
      </c>
      <c r="CX9738" s="174">
        <v>567.61270000000002</v>
      </c>
    </row>
    <row r="9739" spans="84:102" x14ac:dyDescent="0.25">
      <c r="CF9739" s="3" t="s">
        <v>3073</v>
      </c>
      <c r="CG9739" s="174">
        <v>167092</v>
      </c>
      <c r="CH9739" s="174">
        <v>3344</v>
      </c>
      <c r="CI9739" s="174">
        <v>5</v>
      </c>
      <c r="CJ9739" s="174">
        <v>567.56979999999999</v>
      </c>
      <c r="CK9739" s="174">
        <v>567.56979999999999</v>
      </c>
      <c r="CU9739" s="174">
        <v>167092</v>
      </c>
      <c r="CV9739" s="174">
        <v>3344</v>
      </c>
      <c r="CW9739" s="174">
        <v>5</v>
      </c>
      <c r="CX9739" s="174">
        <v>567.56979999999999</v>
      </c>
    </row>
    <row r="9740" spans="84:102" x14ac:dyDescent="0.25">
      <c r="CF9740" s="3" t="s">
        <v>3073</v>
      </c>
      <c r="CG9740" s="174">
        <v>160115</v>
      </c>
      <c r="CH9740" s="174">
        <v>3251</v>
      </c>
      <c r="CI9740" s="174">
        <v>5</v>
      </c>
      <c r="CJ9740" s="174">
        <v>567.53269999999998</v>
      </c>
      <c r="CK9740" s="174">
        <v>567.53269999999998</v>
      </c>
      <c r="CU9740" s="174">
        <v>160115</v>
      </c>
      <c r="CV9740" s="174">
        <v>3251</v>
      </c>
      <c r="CW9740" s="174">
        <v>5</v>
      </c>
      <c r="CX9740" s="174">
        <v>567.53269999999998</v>
      </c>
    </row>
    <row r="9741" spans="84:102" x14ac:dyDescent="0.25">
      <c r="CF9741" s="3" t="s">
        <v>3073</v>
      </c>
      <c r="CG9741" s="174">
        <v>2948</v>
      </c>
      <c r="CH9741" s="174">
        <v>152967</v>
      </c>
      <c r="CI9741" s="174">
        <v>5</v>
      </c>
      <c r="CJ9741" s="174">
        <v>567.43119999999999</v>
      </c>
      <c r="CK9741" s="174">
        <v>567.43119999999999</v>
      </c>
      <c r="CU9741" s="174">
        <v>2948</v>
      </c>
      <c r="CV9741" s="174">
        <v>152967</v>
      </c>
      <c r="CW9741" s="174">
        <v>5</v>
      </c>
      <c r="CX9741" s="174">
        <v>567.43119999999999</v>
      </c>
    </row>
    <row r="9742" spans="84:102" x14ac:dyDescent="0.25">
      <c r="CF9742" s="3" t="s">
        <v>3073</v>
      </c>
      <c r="CG9742" s="174">
        <v>59903</v>
      </c>
      <c r="CH9742" s="174">
        <v>19</v>
      </c>
      <c r="CI9742" s="174">
        <v>5</v>
      </c>
      <c r="CJ9742" s="174">
        <v>567.28399999999999</v>
      </c>
      <c r="CK9742" s="174">
        <v>567.28399999999999</v>
      </c>
      <c r="CU9742" s="174">
        <v>59903</v>
      </c>
      <c r="CV9742" s="174">
        <v>19</v>
      </c>
      <c r="CW9742" s="174">
        <v>5</v>
      </c>
      <c r="CX9742" s="174">
        <v>567.28399999999999</v>
      </c>
    </row>
    <row r="9743" spans="84:102" x14ac:dyDescent="0.25">
      <c r="CF9743" s="3" t="s">
        <v>3073</v>
      </c>
      <c r="CG9743" s="174">
        <v>175</v>
      </c>
      <c r="CH9743" s="174">
        <v>68572</v>
      </c>
      <c r="CI9743" s="174">
        <v>5</v>
      </c>
      <c r="CJ9743" s="174">
        <v>567.19569999999999</v>
      </c>
      <c r="CK9743" s="174">
        <v>567.19569999999999</v>
      </c>
      <c r="CU9743" s="174">
        <v>175</v>
      </c>
      <c r="CV9743" s="174">
        <v>68572</v>
      </c>
      <c r="CW9743" s="174">
        <v>5</v>
      </c>
      <c r="CX9743" s="174">
        <v>567.19569999999999</v>
      </c>
    </row>
    <row r="9744" spans="84:102" x14ac:dyDescent="0.25">
      <c r="CF9744" s="3" t="s">
        <v>3073</v>
      </c>
      <c r="CG9744" s="174">
        <v>2052</v>
      </c>
      <c r="CH9744" s="174">
        <v>149613</v>
      </c>
      <c r="CI9744" s="174">
        <v>5</v>
      </c>
      <c r="CJ9744" s="174">
        <v>567.14779999999996</v>
      </c>
      <c r="CK9744" s="174">
        <v>567.14779999999996</v>
      </c>
      <c r="CU9744" s="174">
        <v>2052</v>
      </c>
      <c r="CV9744" s="174">
        <v>149613</v>
      </c>
      <c r="CW9744" s="174">
        <v>5</v>
      </c>
      <c r="CX9744" s="174">
        <v>567.14779999999996</v>
      </c>
    </row>
    <row r="9745" spans="84:102" x14ac:dyDescent="0.25">
      <c r="CF9745" s="3" t="s">
        <v>3073</v>
      </c>
      <c r="CG9745" s="174">
        <v>63170</v>
      </c>
      <c r="CH9745" s="174">
        <v>54</v>
      </c>
      <c r="CI9745" s="174">
        <v>5</v>
      </c>
      <c r="CJ9745" s="174">
        <v>566.7953</v>
      </c>
      <c r="CK9745" s="174">
        <v>566.7953</v>
      </c>
      <c r="CU9745" s="174">
        <v>63170</v>
      </c>
      <c r="CV9745" s="174">
        <v>54</v>
      </c>
      <c r="CW9745" s="174">
        <v>5</v>
      </c>
      <c r="CX9745" s="174">
        <v>566.7953</v>
      </c>
    </row>
    <row r="9746" spans="84:102" x14ac:dyDescent="0.25">
      <c r="CF9746" s="3" t="s">
        <v>3073</v>
      </c>
      <c r="CG9746" s="174">
        <v>3501</v>
      </c>
      <c r="CH9746" s="174">
        <v>56827</v>
      </c>
      <c r="CI9746" s="174">
        <v>5</v>
      </c>
      <c r="CJ9746" s="174">
        <v>566.73130000000003</v>
      </c>
      <c r="CK9746" s="174">
        <v>566.73130000000003</v>
      </c>
      <c r="CU9746" s="174">
        <v>3501</v>
      </c>
      <c r="CV9746" s="174">
        <v>56827</v>
      </c>
      <c r="CW9746" s="174">
        <v>5</v>
      </c>
      <c r="CX9746" s="174">
        <v>566.73130000000003</v>
      </c>
    </row>
    <row r="9747" spans="84:102" x14ac:dyDescent="0.25">
      <c r="CF9747" s="3" t="s">
        <v>3073</v>
      </c>
      <c r="CG9747" s="174">
        <v>47522</v>
      </c>
      <c r="CH9747" s="174">
        <v>2643</v>
      </c>
      <c r="CI9747" s="174">
        <v>5</v>
      </c>
      <c r="CJ9747" s="174">
        <v>566.58050000000003</v>
      </c>
      <c r="CK9747" s="174">
        <v>566.58050000000003</v>
      </c>
      <c r="CU9747" s="174">
        <v>47522</v>
      </c>
      <c r="CV9747" s="174">
        <v>2643</v>
      </c>
      <c r="CW9747" s="174">
        <v>5</v>
      </c>
      <c r="CX9747" s="174">
        <v>566.58050000000003</v>
      </c>
    </row>
    <row r="9748" spans="84:102" x14ac:dyDescent="0.25">
      <c r="CF9748" s="3" t="s">
        <v>3073</v>
      </c>
      <c r="CG9748" s="174">
        <v>111225</v>
      </c>
      <c r="CH9748" s="174">
        <v>937</v>
      </c>
      <c r="CI9748" s="174">
        <v>5</v>
      </c>
      <c r="CJ9748" s="174">
        <v>566.16089999999997</v>
      </c>
      <c r="CK9748" s="174">
        <v>566.16089999999997</v>
      </c>
      <c r="CU9748" s="174">
        <v>111225</v>
      </c>
      <c r="CV9748" s="174">
        <v>937</v>
      </c>
      <c r="CW9748" s="174">
        <v>5</v>
      </c>
      <c r="CX9748" s="174">
        <v>566.16089999999997</v>
      </c>
    </row>
    <row r="9749" spans="84:102" x14ac:dyDescent="0.25">
      <c r="CF9749" s="3" t="s">
        <v>3073</v>
      </c>
      <c r="CG9749" s="174">
        <v>144</v>
      </c>
      <c r="CH9749" s="174">
        <v>67045</v>
      </c>
      <c r="CI9749" s="174">
        <v>5</v>
      </c>
      <c r="CJ9749" s="174">
        <v>566.01869999999997</v>
      </c>
      <c r="CK9749" s="174">
        <v>566.01869999999997</v>
      </c>
      <c r="CU9749" s="174">
        <v>144</v>
      </c>
      <c r="CV9749" s="174">
        <v>67045</v>
      </c>
      <c r="CW9749" s="174">
        <v>5</v>
      </c>
      <c r="CX9749" s="174">
        <v>566.01869999999997</v>
      </c>
    </row>
    <row r="9750" spans="84:102" x14ac:dyDescent="0.25">
      <c r="CF9750" s="3" t="s">
        <v>3073</v>
      </c>
      <c r="CG9750" s="174">
        <v>120</v>
      </c>
      <c r="CH9750" s="174">
        <v>67257</v>
      </c>
      <c r="CI9750" s="174">
        <v>5</v>
      </c>
      <c r="CJ9750" s="174">
        <v>566.01660000000004</v>
      </c>
      <c r="CK9750" s="174">
        <v>566.01660000000004</v>
      </c>
      <c r="CU9750" s="174">
        <v>120</v>
      </c>
      <c r="CV9750" s="174">
        <v>67257</v>
      </c>
      <c r="CW9750" s="174">
        <v>5</v>
      </c>
      <c r="CX9750" s="174">
        <v>566.01660000000004</v>
      </c>
    </row>
    <row r="9751" spans="84:102" x14ac:dyDescent="0.25">
      <c r="CF9751" s="3" t="s">
        <v>3073</v>
      </c>
      <c r="CG9751" s="174">
        <v>3304</v>
      </c>
      <c r="CH9751" s="174">
        <v>167003</v>
      </c>
      <c r="CI9751" s="174">
        <v>5</v>
      </c>
      <c r="CJ9751" s="174">
        <v>565.9393</v>
      </c>
      <c r="CK9751" s="174">
        <v>565.9393</v>
      </c>
      <c r="CU9751" s="174">
        <v>3304</v>
      </c>
      <c r="CV9751" s="174">
        <v>167003</v>
      </c>
      <c r="CW9751" s="174">
        <v>5</v>
      </c>
      <c r="CX9751" s="174">
        <v>565.9393</v>
      </c>
    </row>
    <row r="9752" spans="84:102" x14ac:dyDescent="0.25">
      <c r="CF9752" s="3" t="s">
        <v>3073</v>
      </c>
      <c r="CG9752" s="174">
        <v>125908</v>
      </c>
      <c r="CH9752" s="174">
        <v>1252</v>
      </c>
      <c r="CI9752" s="174">
        <v>5</v>
      </c>
      <c r="CJ9752" s="174">
        <v>565.86120000000005</v>
      </c>
      <c r="CK9752" s="174">
        <v>565.86120000000005</v>
      </c>
      <c r="CU9752" s="174">
        <v>125908</v>
      </c>
      <c r="CV9752" s="174">
        <v>1252</v>
      </c>
      <c r="CW9752" s="174">
        <v>5</v>
      </c>
      <c r="CX9752" s="174">
        <v>565.86120000000005</v>
      </c>
    </row>
    <row r="9753" spans="84:102" x14ac:dyDescent="0.25">
      <c r="CF9753" s="3" t="s">
        <v>3073</v>
      </c>
      <c r="CG9753" s="174">
        <v>147341</v>
      </c>
      <c r="CH9753" s="174">
        <v>2798</v>
      </c>
      <c r="CI9753" s="174">
        <v>5</v>
      </c>
      <c r="CJ9753" s="174">
        <v>565.85109999999997</v>
      </c>
      <c r="CK9753" s="174">
        <v>565.85109999999997</v>
      </c>
      <c r="CU9753" s="174">
        <v>147341</v>
      </c>
      <c r="CV9753" s="174">
        <v>2798</v>
      </c>
      <c r="CW9753" s="174">
        <v>5</v>
      </c>
      <c r="CX9753" s="174">
        <v>565.85109999999997</v>
      </c>
    </row>
    <row r="9754" spans="84:102" x14ac:dyDescent="0.25">
      <c r="CF9754" s="3" t="s">
        <v>3073</v>
      </c>
      <c r="CG9754" s="174">
        <v>830</v>
      </c>
      <c r="CH9754" s="174">
        <v>104692</v>
      </c>
      <c r="CI9754" s="174">
        <v>5</v>
      </c>
      <c r="CJ9754" s="174">
        <v>565.56960000000004</v>
      </c>
      <c r="CK9754" s="174">
        <v>565.56960000000004</v>
      </c>
      <c r="CU9754" s="174">
        <v>830</v>
      </c>
      <c r="CV9754" s="174">
        <v>104692</v>
      </c>
      <c r="CW9754" s="174">
        <v>5</v>
      </c>
      <c r="CX9754" s="174">
        <v>565.56960000000004</v>
      </c>
    </row>
    <row r="9755" spans="84:102" x14ac:dyDescent="0.25">
      <c r="CF9755" s="3" t="s">
        <v>3073</v>
      </c>
      <c r="CG9755" s="174">
        <v>2288</v>
      </c>
      <c r="CH9755" s="174">
        <v>21535</v>
      </c>
      <c r="CI9755" s="174">
        <v>5</v>
      </c>
      <c r="CJ9755" s="174">
        <v>565.41660000000002</v>
      </c>
      <c r="CK9755" s="174">
        <v>565.41660000000002</v>
      </c>
      <c r="CU9755" s="174">
        <v>2288</v>
      </c>
      <c r="CV9755" s="174">
        <v>21535</v>
      </c>
      <c r="CW9755" s="174">
        <v>5</v>
      </c>
      <c r="CX9755" s="174">
        <v>565.41660000000002</v>
      </c>
    </row>
    <row r="9756" spans="84:102" x14ac:dyDescent="0.25">
      <c r="CF9756" s="3" t="s">
        <v>3073</v>
      </c>
      <c r="CG9756" s="174">
        <v>1353</v>
      </c>
      <c r="CH9756" s="174">
        <v>111670</v>
      </c>
      <c r="CI9756" s="174">
        <v>5</v>
      </c>
      <c r="CJ9756" s="174">
        <v>565.32809999999995</v>
      </c>
      <c r="CK9756" s="174">
        <v>565.32809999999995</v>
      </c>
      <c r="CU9756" s="174">
        <v>1353</v>
      </c>
      <c r="CV9756" s="174">
        <v>111670</v>
      </c>
      <c r="CW9756" s="174">
        <v>5</v>
      </c>
      <c r="CX9756" s="174">
        <v>565.32809999999995</v>
      </c>
    </row>
    <row r="9757" spans="84:102" x14ac:dyDescent="0.25">
      <c r="CF9757" s="3" t="s">
        <v>3073</v>
      </c>
      <c r="CG9757" s="174">
        <v>159441</v>
      </c>
      <c r="CH9757" s="174">
        <v>3253</v>
      </c>
      <c r="CI9757" s="174">
        <v>5</v>
      </c>
      <c r="CJ9757" s="174">
        <v>564.91769999999997</v>
      </c>
      <c r="CK9757" s="174">
        <v>564.91769999999997</v>
      </c>
      <c r="CU9757" s="174">
        <v>159441</v>
      </c>
      <c r="CV9757" s="174">
        <v>3253</v>
      </c>
      <c r="CW9757" s="174">
        <v>5</v>
      </c>
      <c r="CX9757" s="174">
        <v>564.91769999999997</v>
      </c>
    </row>
    <row r="9758" spans="84:102" x14ac:dyDescent="0.25">
      <c r="CF9758" s="3" t="s">
        <v>3073</v>
      </c>
      <c r="CG9758" s="174">
        <v>3618</v>
      </c>
      <c r="CH9758" s="174">
        <v>93718</v>
      </c>
      <c r="CI9758" s="174">
        <v>5</v>
      </c>
      <c r="CJ9758" s="174">
        <v>564.91279999999995</v>
      </c>
      <c r="CK9758" s="174">
        <v>564.91279999999995</v>
      </c>
      <c r="CU9758" s="174">
        <v>3618</v>
      </c>
      <c r="CV9758" s="174">
        <v>93718</v>
      </c>
      <c r="CW9758" s="174">
        <v>5</v>
      </c>
      <c r="CX9758" s="174">
        <v>564.91279999999995</v>
      </c>
    </row>
    <row r="9759" spans="84:102" x14ac:dyDescent="0.25">
      <c r="CF9759" s="3" t="s">
        <v>3073</v>
      </c>
      <c r="CG9759" s="174">
        <v>70074</v>
      </c>
      <c r="CH9759" s="174">
        <v>1671</v>
      </c>
      <c r="CI9759" s="174">
        <v>5</v>
      </c>
      <c r="CJ9759" s="174">
        <v>564.90809999999999</v>
      </c>
      <c r="CK9759" s="174">
        <v>564.90809999999999</v>
      </c>
      <c r="CU9759" s="174">
        <v>70074</v>
      </c>
      <c r="CV9759" s="174">
        <v>1671</v>
      </c>
      <c r="CW9759" s="174">
        <v>5</v>
      </c>
      <c r="CX9759" s="174">
        <v>564.90809999999999</v>
      </c>
    </row>
    <row r="9760" spans="84:102" x14ac:dyDescent="0.25">
      <c r="CF9760" s="3" t="s">
        <v>3073</v>
      </c>
      <c r="CG9760" s="174">
        <v>916</v>
      </c>
      <c r="CH9760" s="174">
        <v>110235</v>
      </c>
      <c r="CI9760" s="174">
        <v>5</v>
      </c>
      <c r="CJ9760" s="174">
        <v>564.87170000000003</v>
      </c>
      <c r="CK9760" s="174">
        <v>564.87170000000003</v>
      </c>
      <c r="CU9760" s="174">
        <v>916</v>
      </c>
      <c r="CV9760" s="174">
        <v>110235</v>
      </c>
      <c r="CW9760" s="174">
        <v>5</v>
      </c>
      <c r="CX9760" s="174">
        <v>564.87170000000003</v>
      </c>
    </row>
    <row r="9761" spans="84:102" x14ac:dyDescent="0.25">
      <c r="CF9761" s="3" t="s">
        <v>3073</v>
      </c>
      <c r="CG9761" s="174">
        <v>68495</v>
      </c>
      <c r="CH9761" s="174">
        <v>193</v>
      </c>
      <c r="CI9761" s="174">
        <v>5</v>
      </c>
      <c r="CJ9761" s="174">
        <v>564.84529999999995</v>
      </c>
      <c r="CK9761" s="174">
        <v>564.84529999999995</v>
      </c>
      <c r="CU9761" s="174">
        <v>68495</v>
      </c>
      <c r="CV9761" s="174">
        <v>193</v>
      </c>
      <c r="CW9761" s="174">
        <v>5</v>
      </c>
      <c r="CX9761" s="174">
        <v>564.84529999999995</v>
      </c>
    </row>
    <row r="9762" spans="84:102" x14ac:dyDescent="0.25">
      <c r="CF9762" s="3" t="s">
        <v>3073</v>
      </c>
      <c r="CG9762" s="174">
        <v>97996</v>
      </c>
      <c r="CH9762" s="174">
        <v>3795</v>
      </c>
      <c r="CI9762" s="174">
        <v>5</v>
      </c>
      <c r="CJ9762" s="174">
        <v>564.70140000000004</v>
      </c>
      <c r="CK9762" s="174">
        <v>564.70140000000004</v>
      </c>
      <c r="CU9762" s="174">
        <v>97996</v>
      </c>
      <c r="CV9762" s="174">
        <v>3795</v>
      </c>
      <c r="CW9762" s="174">
        <v>5</v>
      </c>
      <c r="CX9762" s="174">
        <v>564.70140000000004</v>
      </c>
    </row>
    <row r="9763" spans="84:102" x14ac:dyDescent="0.25">
      <c r="CF9763" s="3" t="s">
        <v>3073</v>
      </c>
      <c r="CG9763" s="174">
        <v>868</v>
      </c>
      <c r="CH9763" s="174">
        <v>106877</v>
      </c>
      <c r="CI9763" s="174">
        <v>5</v>
      </c>
      <c r="CJ9763" s="174">
        <v>564.5385</v>
      </c>
      <c r="CK9763" s="174">
        <v>564.5385</v>
      </c>
      <c r="CU9763" s="174">
        <v>868</v>
      </c>
      <c r="CV9763" s="174">
        <v>106877</v>
      </c>
      <c r="CW9763" s="174">
        <v>5</v>
      </c>
      <c r="CX9763" s="174">
        <v>564.5385</v>
      </c>
    </row>
    <row r="9764" spans="84:102" x14ac:dyDescent="0.25">
      <c r="CF9764" s="3" t="s">
        <v>3073</v>
      </c>
      <c r="CG9764" s="174">
        <v>930</v>
      </c>
      <c r="CH9764" s="174">
        <v>112363</v>
      </c>
      <c r="CI9764" s="174">
        <v>5</v>
      </c>
      <c r="CJ9764" s="174">
        <v>564.31119999999999</v>
      </c>
      <c r="CK9764" s="174">
        <v>564.31119999999999</v>
      </c>
      <c r="CU9764" s="174">
        <v>930</v>
      </c>
      <c r="CV9764" s="174">
        <v>112363</v>
      </c>
      <c r="CW9764" s="174">
        <v>5</v>
      </c>
      <c r="CX9764" s="174">
        <v>564.31119999999999</v>
      </c>
    </row>
    <row r="9765" spans="84:102" x14ac:dyDescent="0.25">
      <c r="CF9765" s="3" t="s">
        <v>3073</v>
      </c>
      <c r="CG9765" s="174">
        <v>1209</v>
      </c>
      <c r="CH9765" s="174">
        <v>134455</v>
      </c>
      <c r="CI9765" s="174">
        <v>5</v>
      </c>
      <c r="CJ9765" s="174">
        <v>564.2097</v>
      </c>
      <c r="CK9765" s="174">
        <v>564.2097</v>
      </c>
      <c r="CU9765" s="174">
        <v>1209</v>
      </c>
      <c r="CV9765" s="174">
        <v>134455</v>
      </c>
      <c r="CW9765" s="174">
        <v>5</v>
      </c>
      <c r="CX9765" s="174">
        <v>564.2097</v>
      </c>
    </row>
    <row r="9766" spans="84:102" x14ac:dyDescent="0.25">
      <c r="CF9766" s="3" t="s">
        <v>3073</v>
      </c>
      <c r="CG9766" s="174">
        <v>3230</v>
      </c>
      <c r="CH9766" s="174">
        <v>159485</v>
      </c>
      <c r="CI9766" s="174">
        <v>5</v>
      </c>
      <c r="CJ9766" s="174">
        <v>564.20669999999996</v>
      </c>
      <c r="CK9766" s="174">
        <v>564.20669999999996</v>
      </c>
      <c r="CU9766" s="174">
        <v>3230</v>
      </c>
      <c r="CV9766" s="174">
        <v>159485</v>
      </c>
      <c r="CW9766" s="174">
        <v>5</v>
      </c>
      <c r="CX9766" s="174">
        <v>564.20669999999996</v>
      </c>
    </row>
    <row r="9767" spans="84:102" x14ac:dyDescent="0.25">
      <c r="CF9767" s="3" t="s">
        <v>3073</v>
      </c>
      <c r="CG9767" s="174">
        <v>105176</v>
      </c>
      <c r="CH9767" s="174">
        <v>830</v>
      </c>
      <c r="CI9767" s="174">
        <v>5</v>
      </c>
      <c r="CJ9767" s="174">
        <v>564.00019999999995</v>
      </c>
      <c r="CK9767" s="174">
        <v>564.00019999999995</v>
      </c>
      <c r="CU9767" s="174">
        <v>105176</v>
      </c>
      <c r="CV9767" s="174">
        <v>830</v>
      </c>
      <c r="CW9767" s="174">
        <v>5</v>
      </c>
      <c r="CX9767" s="174">
        <v>564.00019999999995</v>
      </c>
    </row>
    <row r="9768" spans="84:102" x14ac:dyDescent="0.25">
      <c r="CF9768" s="3" t="s">
        <v>3073</v>
      </c>
      <c r="CG9768" s="174">
        <v>1288</v>
      </c>
      <c r="CH9768" s="174">
        <v>120336</v>
      </c>
      <c r="CI9768" s="174">
        <v>5</v>
      </c>
      <c r="CJ9768" s="174">
        <v>563.88130000000001</v>
      </c>
      <c r="CK9768" s="174">
        <v>563.88130000000001</v>
      </c>
      <c r="CU9768" s="174">
        <v>1288</v>
      </c>
      <c r="CV9768" s="174">
        <v>120336</v>
      </c>
      <c r="CW9768" s="174">
        <v>5</v>
      </c>
      <c r="CX9768" s="174">
        <v>563.88130000000001</v>
      </c>
    </row>
    <row r="9769" spans="84:102" x14ac:dyDescent="0.25">
      <c r="CF9769" s="3" t="s">
        <v>3073</v>
      </c>
      <c r="CG9769" s="174">
        <v>90577</v>
      </c>
      <c r="CH9769" s="174">
        <v>645</v>
      </c>
      <c r="CI9769" s="174">
        <v>5</v>
      </c>
      <c r="CJ9769" s="174">
        <v>563.81610000000001</v>
      </c>
      <c r="CK9769" s="174">
        <v>563.81610000000001</v>
      </c>
      <c r="CU9769" s="174">
        <v>90577</v>
      </c>
      <c r="CV9769" s="174">
        <v>645</v>
      </c>
      <c r="CW9769" s="174">
        <v>5</v>
      </c>
      <c r="CX9769" s="174">
        <v>563.81610000000001</v>
      </c>
    </row>
    <row r="9770" spans="84:102" x14ac:dyDescent="0.25">
      <c r="CF9770" s="3" t="s">
        <v>3073</v>
      </c>
      <c r="CG9770" s="174">
        <v>439</v>
      </c>
      <c r="CH9770" s="174">
        <v>82982</v>
      </c>
      <c r="CI9770" s="174">
        <v>5</v>
      </c>
      <c r="CJ9770" s="174">
        <v>563.7654</v>
      </c>
      <c r="CK9770" s="174">
        <v>563.7654</v>
      </c>
      <c r="CU9770" s="174">
        <v>439</v>
      </c>
      <c r="CV9770" s="174">
        <v>82982</v>
      </c>
      <c r="CW9770" s="174">
        <v>5</v>
      </c>
      <c r="CX9770" s="174">
        <v>563.7654</v>
      </c>
    </row>
    <row r="9771" spans="84:102" x14ac:dyDescent="0.25">
      <c r="CF9771" s="3" t="s">
        <v>3073</v>
      </c>
      <c r="CG9771" s="174">
        <v>60606</v>
      </c>
      <c r="CH9771" s="174">
        <v>34</v>
      </c>
      <c r="CI9771" s="174">
        <v>5</v>
      </c>
      <c r="CJ9771" s="174">
        <v>563.69399999999996</v>
      </c>
      <c r="CK9771" s="174">
        <v>563.69399999999996</v>
      </c>
      <c r="CU9771" s="174">
        <v>60606</v>
      </c>
      <c r="CV9771" s="174">
        <v>34</v>
      </c>
      <c r="CW9771" s="174">
        <v>5</v>
      </c>
      <c r="CX9771" s="174">
        <v>563.69399999999996</v>
      </c>
    </row>
    <row r="9772" spans="84:102" x14ac:dyDescent="0.25">
      <c r="CF9772" s="3" t="s">
        <v>3073</v>
      </c>
      <c r="CG9772" s="174">
        <v>64041</v>
      </c>
      <c r="CH9772" s="174">
        <v>41</v>
      </c>
      <c r="CI9772" s="174">
        <v>5</v>
      </c>
      <c r="CJ9772" s="174">
        <v>563.62739999999997</v>
      </c>
      <c r="CK9772" s="174">
        <v>563.62739999999997</v>
      </c>
      <c r="CU9772" s="174">
        <v>64041</v>
      </c>
      <c r="CV9772" s="174">
        <v>41</v>
      </c>
      <c r="CW9772" s="174">
        <v>5</v>
      </c>
      <c r="CX9772" s="174">
        <v>563.62739999999997</v>
      </c>
    </row>
    <row r="9773" spans="84:102" x14ac:dyDescent="0.25">
      <c r="CF9773" s="3" t="s">
        <v>3073</v>
      </c>
      <c r="CG9773" s="174">
        <v>80312</v>
      </c>
      <c r="CH9773" s="174">
        <v>380</v>
      </c>
      <c r="CI9773" s="174">
        <v>5</v>
      </c>
      <c r="CJ9773" s="174">
        <v>563.56169999999997</v>
      </c>
      <c r="CK9773" s="174">
        <v>563.56169999999997</v>
      </c>
      <c r="CU9773" s="174">
        <v>80312</v>
      </c>
      <c r="CV9773" s="174">
        <v>380</v>
      </c>
      <c r="CW9773" s="174">
        <v>5</v>
      </c>
      <c r="CX9773" s="174">
        <v>563.56169999999997</v>
      </c>
    </row>
    <row r="9774" spans="84:102" x14ac:dyDescent="0.25">
      <c r="CF9774" s="3" t="s">
        <v>3073</v>
      </c>
      <c r="CG9774" s="174">
        <v>80604</v>
      </c>
      <c r="CH9774" s="174">
        <v>1579</v>
      </c>
      <c r="CI9774" s="174">
        <v>5</v>
      </c>
      <c r="CJ9774" s="174">
        <v>563.495</v>
      </c>
      <c r="CK9774" s="174">
        <v>563.495</v>
      </c>
      <c r="CU9774" s="174">
        <v>80604</v>
      </c>
      <c r="CV9774" s="174">
        <v>1579</v>
      </c>
      <c r="CW9774" s="174">
        <v>5</v>
      </c>
      <c r="CX9774" s="174">
        <v>563.495</v>
      </c>
    </row>
    <row r="9775" spans="84:102" x14ac:dyDescent="0.25">
      <c r="CF9775" s="3" t="s">
        <v>3073</v>
      </c>
      <c r="CG9775" s="174">
        <v>3283</v>
      </c>
      <c r="CH9775" s="174">
        <v>163015</v>
      </c>
      <c r="CI9775" s="174">
        <v>5</v>
      </c>
      <c r="CJ9775" s="174">
        <v>563.46119999999996</v>
      </c>
      <c r="CK9775" s="174">
        <v>563.46119999999996</v>
      </c>
      <c r="CU9775" s="174">
        <v>3283</v>
      </c>
      <c r="CV9775" s="174">
        <v>163015</v>
      </c>
      <c r="CW9775" s="174">
        <v>5</v>
      </c>
      <c r="CX9775" s="174">
        <v>563.46119999999996</v>
      </c>
    </row>
    <row r="9776" spans="84:102" x14ac:dyDescent="0.25">
      <c r="CF9776" s="3" t="s">
        <v>3073</v>
      </c>
      <c r="CG9776" s="174">
        <v>1630</v>
      </c>
      <c r="CH9776" s="174">
        <v>76778</v>
      </c>
      <c r="CI9776" s="174">
        <v>5</v>
      </c>
      <c r="CJ9776" s="174">
        <v>563.40369999999996</v>
      </c>
      <c r="CK9776" s="174">
        <v>563.40369999999996</v>
      </c>
      <c r="CU9776" s="174">
        <v>1630</v>
      </c>
      <c r="CV9776" s="174">
        <v>76778</v>
      </c>
      <c r="CW9776" s="174">
        <v>5</v>
      </c>
      <c r="CX9776" s="174">
        <v>563.40369999999996</v>
      </c>
    </row>
    <row r="9777" spans="84:102" x14ac:dyDescent="0.25">
      <c r="CF9777" s="3" t="s">
        <v>3073</v>
      </c>
      <c r="CG9777" s="174">
        <v>2095</v>
      </c>
      <c r="CH9777" s="174">
        <v>7028</v>
      </c>
      <c r="CI9777" s="174">
        <v>5</v>
      </c>
      <c r="CJ9777" s="174">
        <v>563.1481</v>
      </c>
      <c r="CK9777" s="174">
        <v>563.1481</v>
      </c>
      <c r="CU9777" s="174">
        <v>2095</v>
      </c>
      <c r="CV9777" s="174">
        <v>7028</v>
      </c>
      <c r="CW9777" s="174">
        <v>5</v>
      </c>
      <c r="CX9777" s="174">
        <v>563.1481</v>
      </c>
    </row>
    <row r="9778" spans="84:102" x14ac:dyDescent="0.25">
      <c r="CF9778" s="3" t="s">
        <v>3073</v>
      </c>
      <c r="CG9778" s="174">
        <v>148674</v>
      </c>
      <c r="CH9778" s="174">
        <v>2809</v>
      </c>
      <c r="CI9778" s="174">
        <v>5</v>
      </c>
      <c r="CJ9778" s="174">
        <v>563.09990000000005</v>
      </c>
      <c r="CK9778" s="174">
        <v>563.09990000000005</v>
      </c>
      <c r="CU9778" s="174">
        <v>148674</v>
      </c>
      <c r="CV9778" s="174">
        <v>2809</v>
      </c>
      <c r="CW9778" s="174">
        <v>5</v>
      </c>
      <c r="CX9778" s="174">
        <v>563.09990000000005</v>
      </c>
    </row>
    <row r="9779" spans="84:102" x14ac:dyDescent="0.25">
      <c r="CF9779" s="3" t="s">
        <v>3073</v>
      </c>
      <c r="CG9779" s="174">
        <v>1039</v>
      </c>
      <c r="CH9779" s="174">
        <v>123487</v>
      </c>
      <c r="CI9779" s="174">
        <v>5</v>
      </c>
      <c r="CJ9779" s="174">
        <v>562.96299999999997</v>
      </c>
      <c r="CK9779" s="174">
        <v>562.96299999999997</v>
      </c>
      <c r="CU9779" s="174">
        <v>1039</v>
      </c>
      <c r="CV9779" s="174">
        <v>123487</v>
      </c>
      <c r="CW9779" s="174">
        <v>5</v>
      </c>
      <c r="CX9779" s="174">
        <v>562.96299999999997</v>
      </c>
    </row>
    <row r="9780" spans="84:102" x14ac:dyDescent="0.25">
      <c r="CF9780" s="3" t="s">
        <v>3073</v>
      </c>
      <c r="CG9780" s="174">
        <v>50547</v>
      </c>
      <c r="CH9780" s="174">
        <v>2667</v>
      </c>
      <c r="CI9780" s="174">
        <v>5</v>
      </c>
      <c r="CJ9780" s="174">
        <v>562.68619999999999</v>
      </c>
      <c r="CK9780" s="174">
        <v>562.68619999999999</v>
      </c>
      <c r="CU9780" s="174">
        <v>50547</v>
      </c>
      <c r="CV9780" s="174">
        <v>2667</v>
      </c>
      <c r="CW9780" s="174">
        <v>5</v>
      </c>
      <c r="CX9780" s="174">
        <v>562.68619999999999</v>
      </c>
    </row>
    <row r="9781" spans="84:102" x14ac:dyDescent="0.25">
      <c r="CF9781" s="3" t="s">
        <v>3073</v>
      </c>
      <c r="CG9781" s="174">
        <v>3433</v>
      </c>
      <c r="CH9781" s="174">
        <v>178429</v>
      </c>
      <c r="CI9781" s="174">
        <v>5</v>
      </c>
      <c r="CJ9781" s="174">
        <v>562.68380000000002</v>
      </c>
      <c r="CK9781" s="174">
        <v>562.68380000000002</v>
      </c>
      <c r="CU9781" s="174">
        <v>3433</v>
      </c>
      <c r="CV9781" s="174">
        <v>178429</v>
      </c>
      <c r="CW9781" s="174">
        <v>5</v>
      </c>
      <c r="CX9781" s="174">
        <v>562.68380000000002</v>
      </c>
    </row>
    <row r="9782" spans="84:102" x14ac:dyDescent="0.25">
      <c r="CF9782" s="3" t="s">
        <v>3073</v>
      </c>
      <c r="CG9782" s="174">
        <v>121448</v>
      </c>
      <c r="CH9782" s="174">
        <v>1299</v>
      </c>
      <c r="CI9782" s="174">
        <v>5</v>
      </c>
      <c r="CJ9782" s="174">
        <v>562.4</v>
      </c>
      <c r="CK9782" s="174">
        <v>562.4</v>
      </c>
      <c r="CU9782" s="174">
        <v>121448</v>
      </c>
      <c r="CV9782" s="174">
        <v>1299</v>
      </c>
      <c r="CW9782" s="174">
        <v>5</v>
      </c>
      <c r="CX9782" s="174">
        <v>562.4</v>
      </c>
    </row>
    <row r="9783" spans="84:102" x14ac:dyDescent="0.25">
      <c r="CF9783" s="3" t="s">
        <v>3073</v>
      </c>
      <c r="CG9783" s="174">
        <v>146918</v>
      </c>
      <c r="CH9783" s="174">
        <v>3096</v>
      </c>
      <c r="CI9783" s="174">
        <v>5</v>
      </c>
      <c r="CJ9783" s="174">
        <v>562.13059999999996</v>
      </c>
      <c r="CK9783" s="174">
        <v>562.13059999999996</v>
      </c>
      <c r="CU9783" s="174">
        <v>146918</v>
      </c>
      <c r="CV9783" s="174">
        <v>3096</v>
      </c>
      <c r="CW9783" s="174">
        <v>5</v>
      </c>
      <c r="CX9783" s="174">
        <v>562.13059999999996</v>
      </c>
    </row>
    <row r="9784" spans="84:102" x14ac:dyDescent="0.25">
      <c r="CF9784" s="3" t="s">
        <v>3073</v>
      </c>
      <c r="CG9784" s="174">
        <v>43125</v>
      </c>
      <c r="CH9784" s="174">
        <v>2593</v>
      </c>
      <c r="CI9784" s="174">
        <v>5</v>
      </c>
      <c r="CJ9784" s="174">
        <v>562.02539999999999</v>
      </c>
      <c r="CK9784" s="174">
        <v>562.02539999999999</v>
      </c>
      <c r="CU9784" s="174">
        <v>43125</v>
      </c>
      <c r="CV9784" s="174">
        <v>2593</v>
      </c>
      <c r="CW9784" s="174">
        <v>5</v>
      </c>
      <c r="CX9784" s="174">
        <v>562.02539999999999</v>
      </c>
    </row>
    <row r="9785" spans="84:102" x14ac:dyDescent="0.25">
      <c r="CF9785" s="3" t="s">
        <v>3073</v>
      </c>
      <c r="CG9785" s="174">
        <v>155754</v>
      </c>
      <c r="CH9785" s="174">
        <v>3773</v>
      </c>
      <c r="CI9785" s="174">
        <v>5</v>
      </c>
      <c r="CJ9785" s="174">
        <v>562.00429999999994</v>
      </c>
      <c r="CK9785" s="174">
        <v>562.00429999999994</v>
      </c>
      <c r="CU9785" s="174">
        <v>155754</v>
      </c>
      <c r="CV9785" s="174">
        <v>3773</v>
      </c>
      <c r="CW9785" s="174">
        <v>5</v>
      </c>
      <c r="CX9785" s="174">
        <v>562.00429999999994</v>
      </c>
    </row>
    <row r="9786" spans="84:102" x14ac:dyDescent="0.25">
      <c r="CF9786" s="3" t="s">
        <v>3073</v>
      </c>
      <c r="CG9786" s="174">
        <v>3669</v>
      </c>
      <c r="CH9786" s="174">
        <v>110686</v>
      </c>
      <c r="CI9786" s="174">
        <v>5</v>
      </c>
      <c r="CJ9786" s="174">
        <v>561.7405</v>
      </c>
      <c r="CK9786" s="174">
        <v>561.7405</v>
      </c>
      <c r="CU9786" s="174">
        <v>3669</v>
      </c>
      <c r="CV9786" s="174">
        <v>110686</v>
      </c>
      <c r="CW9786" s="174">
        <v>5</v>
      </c>
      <c r="CX9786" s="174">
        <v>561.7405</v>
      </c>
    </row>
    <row r="9787" spans="84:102" x14ac:dyDescent="0.25">
      <c r="CF9787" s="3" t="s">
        <v>3073</v>
      </c>
      <c r="CG9787" s="174">
        <v>2851</v>
      </c>
      <c r="CH9787" s="174">
        <v>150450</v>
      </c>
      <c r="CI9787" s="174">
        <v>5</v>
      </c>
      <c r="CJ9787" s="174">
        <v>561.59860000000003</v>
      </c>
      <c r="CK9787" s="174">
        <v>561.59860000000003</v>
      </c>
      <c r="CU9787" s="174">
        <v>2851</v>
      </c>
      <c r="CV9787" s="174">
        <v>150450</v>
      </c>
      <c r="CW9787" s="174">
        <v>5</v>
      </c>
      <c r="CX9787" s="174">
        <v>561.59860000000003</v>
      </c>
    </row>
    <row r="9788" spans="84:102" x14ac:dyDescent="0.25">
      <c r="CF9788" s="3" t="s">
        <v>3073</v>
      </c>
      <c r="CG9788" s="174">
        <v>3261</v>
      </c>
      <c r="CH9788" s="174">
        <v>161928</v>
      </c>
      <c r="CI9788" s="174">
        <v>5</v>
      </c>
      <c r="CJ9788" s="174">
        <v>561.56849999999997</v>
      </c>
      <c r="CK9788" s="174">
        <v>561.56849999999997</v>
      </c>
      <c r="CU9788" s="174">
        <v>3261</v>
      </c>
      <c r="CV9788" s="174">
        <v>161928</v>
      </c>
      <c r="CW9788" s="174">
        <v>5</v>
      </c>
      <c r="CX9788" s="174">
        <v>561.56849999999997</v>
      </c>
    </row>
    <row r="9789" spans="84:102" x14ac:dyDescent="0.25">
      <c r="CF9789" s="3" t="s">
        <v>3073</v>
      </c>
      <c r="CG9789" s="174">
        <v>3329</v>
      </c>
      <c r="CH9789" s="174">
        <v>165131</v>
      </c>
      <c r="CI9789" s="174">
        <v>5</v>
      </c>
      <c r="CJ9789" s="174">
        <v>561.55690000000004</v>
      </c>
      <c r="CK9789" s="174">
        <v>561.55690000000004</v>
      </c>
      <c r="CU9789" s="174">
        <v>3329</v>
      </c>
      <c r="CV9789" s="174">
        <v>165131</v>
      </c>
      <c r="CW9789" s="174">
        <v>5</v>
      </c>
      <c r="CX9789" s="174">
        <v>561.55690000000004</v>
      </c>
    </row>
    <row r="9790" spans="84:102" x14ac:dyDescent="0.25">
      <c r="CF9790" s="3" t="s">
        <v>3073</v>
      </c>
      <c r="CG9790" s="174">
        <v>3473</v>
      </c>
      <c r="CH9790" s="174">
        <v>35133</v>
      </c>
      <c r="CI9790" s="174">
        <v>5</v>
      </c>
      <c r="CJ9790" s="174">
        <v>561.46169999999995</v>
      </c>
      <c r="CK9790" s="174">
        <v>561.46169999999995</v>
      </c>
      <c r="CU9790" s="174">
        <v>3473</v>
      </c>
      <c r="CV9790" s="174">
        <v>35133</v>
      </c>
      <c r="CW9790" s="174">
        <v>5</v>
      </c>
      <c r="CX9790" s="174">
        <v>561.46169999999995</v>
      </c>
    </row>
    <row r="9791" spans="84:102" x14ac:dyDescent="0.25">
      <c r="CF9791" s="3" t="s">
        <v>3073</v>
      </c>
      <c r="CG9791" s="174">
        <v>165131</v>
      </c>
      <c r="CH9791" s="174">
        <v>3329</v>
      </c>
      <c r="CI9791" s="174">
        <v>5</v>
      </c>
      <c r="CJ9791" s="174">
        <v>561.40560000000005</v>
      </c>
      <c r="CK9791" s="174">
        <v>561.40560000000005</v>
      </c>
      <c r="CU9791" s="174">
        <v>165131</v>
      </c>
      <c r="CV9791" s="174">
        <v>3329</v>
      </c>
      <c r="CW9791" s="174">
        <v>5</v>
      </c>
      <c r="CX9791" s="174">
        <v>561.40560000000005</v>
      </c>
    </row>
    <row r="9792" spans="84:102" x14ac:dyDescent="0.25">
      <c r="CF9792" s="3" t="s">
        <v>3073</v>
      </c>
      <c r="CG9792" s="174">
        <v>128861</v>
      </c>
      <c r="CH9792" s="174">
        <v>1237</v>
      </c>
      <c r="CI9792" s="174">
        <v>5</v>
      </c>
      <c r="CJ9792" s="174">
        <v>561.2731</v>
      </c>
      <c r="CK9792" s="174">
        <v>561.2731</v>
      </c>
      <c r="CU9792" s="174">
        <v>128861</v>
      </c>
      <c r="CV9792" s="174">
        <v>1237</v>
      </c>
      <c r="CW9792" s="174">
        <v>5</v>
      </c>
      <c r="CX9792" s="174">
        <v>561.2731</v>
      </c>
    </row>
    <row r="9793" spans="84:102" x14ac:dyDescent="0.25">
      <c r="CF9793" s="3" t="s">
        <v>3073</v>
      </c>
      <c r="CG9793" s="174">
        <v>179</v>
      </c>
      <c r="CH9793" s="174">
        <v>68780</v>
      </c>
      <c r="CI9793" s="174">
        <v>5</v>
      </c>
      <c r="CJ9793" s="174">
        <v>561.13810000000001</v>
      </c>
      <c r="CK9793" s="174">
        <v>561.13810000000001</v>
      </c>
      <c r="CU9793" s="174">
        <v>179</v>
      </c>
      <c r="CV9793" s="174">
        <v>68780</v>
      </c>
      <c r="CW9793" s="174">
        <v>5</v>
      </c>
      <c r="CX9793" s="174">
        <v>561.13810000000001</v>
      </c>
    </row>
    <row r="9794" spans="84:102" x14ac:dyDescent="0.25">
      <c r="CF9794" s="3" t="s">
        <v>3073</v>
      </c>
      <c r="CG9794" s="174">
        <v>486</v>
      </c>
      <c r="CH9794" s="174">
        <v>84008</v>
      </c>
      <c r="CI9794" s="174">
        <v>5</v>
      </c>
      <c r="CJ9794" s="174">
        <v>561.06799999999998</v>
      </c>
      <c r="CK9794" s="174">
        <v>561.06799999999998</v>
      </c>
      <c r="CU9794" s="174">
        <v>486</v>
      </c>
      <c r="CV9794" s="174">
        <v>84008</v>
      </c>
      <c r="CW9794" s="174">
        <v>5</v>
      </c>
      <c r="CX9794" s="174">
        <v>561.06799999999998</v>
      </c>
    </row>
    <row r="9795" spans="84:102" x14ac:dyDescent="0.25">
      <c r="CF9795" s="3" t="s">
        <v>3073</v>
      </c>
      <c r="CG9795" s="174">
        <v>3659</v>
      </c>
      <c r="CH9795" s="174">
        <v>105436</v>
      </c>
      <c r="CI9795" s="174">
        <v>5</v>
      </c>
      <c r="CJ9795" s="174">
        <v>561.03160000000003</v>
      </c>
      <c r="CK9795" s="174">
        <v>561.03160000000003</v>
      </c>
      <c r="CU9795" s="174">
        <v>3659</v>
      </c>
      <c r="CV9795" s="174">
        <v>105436</v>
      </c>
      <c r="CW9795" s="174">
        <v>5</v>
      </c>
      <c r="CX9795" s="174">
        <v>561.03160000000003</v>
      </c>
    </row>
    <row r="9796" spans="84:102" x14ac:dyDescent="0.25">
      <c r="CF9796" s="3" t="s">
        <v>3073</v>
      </c>
      <c r="CG9796" s="174">
        <v>538</v>
      </c>
      <c r="CH9796" s="174">
        <v>86093</v>
      </c>
      <c r="CI9796" s="174">
        <v>5</v>
      </c>
      <c r="CJ9796" s="174">
        <v>561.01499999999999</v>
      </c>
      <c r="CK9796" s="174">
        <v>561.01499999999999</v>
      </c>
      <c r="CU9796" s="174">
        <v>538</v>
      </c>
      <c r="CV9796" s="174">
        <v>86093</v>
      </c>
      <c r="CW9796" s="174">
        <v>5</v>
      </c>
      <c r="CX9796" s="174">
        <v>561.01499999999999</v>
      </c>
    </row>
    <row r="9797" spans="84:102" x14ac:dyDescent="0.25">
      <c r="CF9797" s="3" t="s">
        <v>3073</v>
      </c>
      <c r="CG9797" s="174">
        <v>3510</v>
      </c>
      <c r="CH9797" s="174">
        <v>66342</v>
      </c>
      <c r="CI9797" s="174">
        <v>5</v>
      </c>
      <c r="CJ9797" s="174">
        <v>560.85799999999995</v>
      </c>
      <c r="CK9797" s="174">
        <v>560.85799999999995</v>
      </c>
      <c r="CU9797" s="174">
        <v>3510</v>
      </c>
      <c r="CV9797" s="174">
        <v>66342</v>
      </c>
      <c r="CW9797" s="174">
        <v>5</v>
      </c>
      <c r="CX9797" s="174">
        <v>560.85799999999995</v>
      </c>
    </row>
    <row r="9798" spans="84:102" x14ac:dyDescent="0.25">
      <c r="CF9798" s="3" t="s">
        <v>3073</v>
      </c>
      <c r="CG9798" s="174">
        <v>74136</v>
      </c>
      <c r="CH9798" s="174">
        <v>323</v>
      </c>
      <c r="CI9798" s="174">
        <v>5</v>
      </c>
      <c r="CJ9798" s="174">
        <v>560.84119999999996</v>
      </c>
      <c r="CK9798" s="174">
        <v>560.84119999999996</v>
      </c>
      <c r="CU9798" s="174">
        <v>74136</v>
      </c>
      <c r="CV9798" s="174">
        <v>323</v>
      </c>
      <c r="CW9798" s="174">
        <v>5</v>
      </c>
      <c r="CX9798" s="174">
        <v>560.84119999999996</v>
      </c>
    </row>
    <row r="9799" spans="84:102" x14ac:dyDescent="0.25">
      <c r="CF9799" s="3" t="s">
        <v>3073</v>
      </c>
      <c r="CG9799" s="174">
        <v>134069</v>
      </c>
      <c r="CH9799" s="174">
        <v>1084</v>
      </c>
      <c r="CI9799" s="174">
        <v>5</v>
      </c>
      <c r="CJ9799" s="174">
        <v>560.72299999999996</v>
      </c>
      <c r="CK9799" s="174">
        <v>560.72299999999996</v>
      </c>
      <c r="CU9799" s="174">
        <v>134069</v>
      </c>
      <c r="CV9799" s="174">
        <v>1084</v>
      </c>
      <c r="CW9799" s="174">
        <v>5</v>
      </c>
      <c r="CX9799" s="174">
        <v>560.72299999999996</v>
      </c>
    </row>
    <row r="9800" spans="84:102" x14ac:dyDescent="0.25">
      <c r="CF9800" s="3" t="s">
        <v>3073</v>
      </c>
      <c r="CG9800" s="174">
        <v>111560</v>
      </c>
      <c r="CH9800" s="174">
        <v>929</v>
      </c>
      <c r="CI9800" s="174">
        <v>5</v>
      </c>
      <c r="CJ9800" s="174">
        <v>560.53499999999997</v>
      </c>
      <c r="CK9800" s="174">
        <v>560.53499999999997</v>
      </c>
      <c r="CU9800" s="174">
        <v>111560</v>
      </c>
      <c r="CV9800" s="174">
        <v>929</v>
      </c>
      <c r="CW9800" s="174">
        <v>5</v>
      </c>
      <c r="CX9800" s="174">
        <v>560.53499999999997</v>
      </c>
    </row>
    <row r="9801" spans="84:102" x14ac:dyDescent="0.25">
      <c r="CF9801" s="3" t="s">
        <v>3073</v>
      </c>
      <c r="CG9801" s="174">
        <v>1671</v>
      </c>
      <c r="CH9801" s="174">
        <v>70074</v>
      </c>
      <c r="CI9801" s="174">
        <v>5</v>
      </c>
      <c r="CJ9801" s="174">
        <v>560.32820000000004</v>
      </c>
      <c r="CK9801" s="174">
        <v>560.32820000000004</v>
      </c>
      <c r="CU9801" s="174">
        <v>1671</v>
      </c>
      <c r="CV9801" s="174">
        <v>70074</v>
      </c>
      <c r="CW9801" s="174">
        <v>5</v>
      </c>
      <c r="CX9801" s="174">
        <v>560.32820000000004</v>
      </c>
    </row>
    <row r="9802" spans="84:102" x14ac:dyDescent="0.25">
      <c r="CF9802" s="3" t="s">
        <v>3073</v>
      </c>
      <c r="CG9802" s="174">
        <v>85884</v>
      </c>
      <c r="CH9802" s="174">
        <v>598</v>
      </c>
      <c r="CI9802" s="174">
        <v>5</v>
      </c>
      <c r="CJ9802" s="174">
        <v>559.97519999999997</v>
      </c>
      <c r="CK9802" s="174">
        <v>559.97519999999997</v>
      </c>
      <c r="CU9802" s="174">
        <v>85884</v>
      </c>
      <c r="CV9802" s="174">
        <v>598</v>
      </c>
      <c r="CW9802" s="174">
        <v>5</v>
      </c>
      <c r="CX9802" s="174">
        <v>559.97519999999997</v>
      </c>
    </row>
    <row r="9803" spans="84:102" x14ac:dyDescent="0.25">
      <c r="CF9803" s="3" t="s">
        <v>3073</v>
      </c>
      <c r="CG9803" s="174">
        <v>2266</v>
      </c>
      <c r="CH9803" s="174">
        <v>21276</v>
      </c>
      <c r="CI9803" s="174">
        <v>5</v>
      </c>
      <c r="CJ9803" s="174">
        <v>559.72289999999998</v>
      </c>
      <c r="CK9803" s="174">
        <v>559.72289999999998</v>
      </c>
      <c r="CU9803" s="174">
        <v>2266</v>
      </c>
      <c r="CV9803" s="174">
        <v>21276</v>
      </c>
      <c r="CW9803" s="174">
        <v>5</v>
      </c>
      <c r="CX9803" s="174">
        <v>559.72289999999998</v>
      </c>
    </row>
    <row r="9804" spans="84:102" x14ac:dyDescent="0.25">
      <c r="CF9804" s="3" t="s">
        <v>3073</v>
      </c>
      <c r="CG9804" s="174">
        <v>74541</v>
      </c>
      <c r="CH9804" s="174">
        <v>305</v>
      </c>
      <c r="CI9804" s="174">
        <v>5</v>
      </c>
      <c r="CJ9804" s="174">
        <v>559.54589999999996</v>
      </c>
      <c r="CK9804" s="174">
        <v>559.54589999999996</v>
      </c>
      <c r="CU9804" s="174">
        <v>74541</v>
      </c>
      <c r="CV9804" s="174">
        <v>305</v>
      </c>
      <c r="CW9804" s="174">
        <v>5</v>
      </c>
      <c r="CX9804" s="174">
        <v>559.54589999999996</v>
      </c>
    </row>
    <row r="9805" spans="84:102" x14ac:dyDescent="0.25">
      <c r="CF9805" s="3" t="s">
        <v>3073</v>
      </c>
      <c r="CG9805" s="174">
        <v>55366</v>
      </c>
      <c r="CH9805" s="174">
        <v>1849</v>
      </c>
      <c r="CI9805" s="174">
        <v>5</v>
      </c>
      <c r="CJ9805" s="174">
        <v>559.47630000000004</v>
      </c>
      <c r="CK9805" s="174">
        <v>559.47630000000004</v>
      </c>
      <c r="CU9805" s="174">
        <v>55366</v>
      </c>
      <c r="CV9805" s="174">
        <v>1849</v>
      </c>
      <c r="CW9805" s="174">
        <v>5</v>
      </c>
      <c r="CX9805" s="174">
        <v>559.47630000000004</v>
      </c>
    </row>
    <row r="9806" spans="84:102" x14ac:dyDescent="0.25">
      <c r="CF9806" s="3" t="s">
        <v>3073</v>
      </c>
      <c r="CG9806" s="174">
        <v>112616</v>
      </c>
      <c r="CH9806" s="174">
        <v>926</v>
      </c>
      <c r="CI9806" s="174">
        <v>5</v>
      </c>
      <c r="CJ9806" s="174">
        <v>559.04939999999999</v>
      </c>
      <c r="CK9806" s="174">
        <v>559.04939999999999</v>
      </c>
      <c r="CU9806" s="174">
        <v>112616</v>
      </c>
      <c r="CV9806" s="174">
        <v>926</v>
      </c>
      <c r="CW9806" s="174">
        <v>5</v>
      </c>
      <c r="CX9806" s="174">
        <v>559.04939999999999</v>
      </c>
    </row>
    <row r="9807" spans="84:102" x14ac:dyDescent="0.25">
      <c r="CF9807" s="3" t="s">
        <v>3073</v>
      </c>
      <c r="CG9807" s="174">
        <v>83970</v>
      </c>
      <c r="CH9807" s="174">
        <v>495</v>
      </c>
      <c r="CI9807" s="174">
        <v>5</v>
      </c>
      <c r="CJ9807" s="174">
        <v>559.04330000000004</v>
      </c>
      <c r="CK9807" s="174">
        <v>559.04330000000004</v>
      </c>
      <c r="CU9807" s="174">
        <v>83970</v>
      </c>
      <c r="CV9807" s="174">
        <v>495</v>
      </c>
      <c r="CW9807" s="174">
        <v>5</v>
      </c>
      <c r="CX9807" s="174">
        <v>559.04330000000004</v>
      </c>
    </row>
    <row r="9808" spans="84:102" x14ac:dyDescent="0.25">
      <c r="CF9808" s="3" t="s">
        <v>3073</v>
      </c>
      <c r="CG9808" s="174">
        <v>50</v>
      </c>
      <c r="CH9808" s="174">
        <v>63095</v>
      </c>
      <c r="CI9808" s="174">
        <v>5</v>
      </c>
      <c r="CJ9808" s="174">
        <v>559.01350000000002</v>
      </c>
      <c r="CK9808" s="174">
        <v>559.01350000000002</v>
      </c>
      <c r="CU9808" s="174">
        <v>50</v>
      </c>
      <c r="CV9808" s="174">
        <v>63095</v>
      </c>
      <c r="CW9808" s="174">
        <v>5</v>
      </c>
      <c r="CX9808" s="174">
        <v>559.01350000000002</v>
      </c>
    </row>
    <row r="9809" spans="84:102" x14ac:dyDescent="0.25">
      <c r="CF9809" s="3" t="s">
        <v>3073</v>
      </c>
      <c r="CG9809" s="174">
        <v>110280</v>
      </c>
      <c r="CH9809" s="174">
        <v>1410</v>
      </c>
      <c r="CI9809" s="174">
        <v>5</v>
      </c>
      <c r="CJ9809" s="174">
        <v>558.97540000000004</v>
      </c>
      <c r="CK9809" s="174">
        <v>558.97540000000004</v>
      </c>
      <c r="CU9809" s="174">
        <v>110280</v>
      </c>
      <c r="CV9809" s="174">
        <v>1410</v>
      </c>
      <c r="CW9809" s="174">
        <v>5</v>
      </c>
      <c r="CX9809" s="174">
        <v>558.97540000000004</v>
      </c>
    </row>
    <row r="9810" spans="84:102" x14ac:dyDescent="0.25">
      <c r="CF9810" s="3" t="s">
        <v>3073</v>
      </c>
      <c r="CG9810" s="174">
        <v>45624</v>
      </c>
      <c r="CH9810" s="174">
        <v>2563</v>
      </c>
      <c r="CI9810" s="174">
        <v>5</v>
      </c>
      <c r="CJ9810" s="174">
        <v>558.95759999999996</v>
      </c>
      <c r="CK9810" s="174">
        <v>558.95759999999996</v>
      </c>
      <c r="CU9810" s="174">
        <v>45624</v>
      </c>
      <c r="CV9810" s="174">
        <v>2563</v>
      </c>
      <c r="CW9810" s="174">
        <v>5</v>
      </c>
      <c r="CX9810" s="174">
        <v>558.95759999999996</v>
      </c>
    </row>
    <row r="9811" spans="84:102" x14ac:dyDescent="0.25">
      <c r="CF9811" s="3" t="s">
        <v>3073</v>
      </c>
      <c r="CG9811" s="174">
        <v>92</v>
      </c>
      <c r="CH9811" s="174">
        <v>66397</v>
      </c>
      <c r="CI9811" s="174">
        <v>5</v>
      </c>
      <c r="CJ9811" s="174">
        <v>558.95699999999999</v>
      </c>
      <c r="CK9811" s="174">
        <v>558.95699999999999</v>
      </c>
      <c r="CU9811" s="174">
        <v>92</v>
      </c>
      <c r="CV9811" s="174">
        <v>66397</v>
      </c>
      <c r="CW9811" s="174">
        <v>5</v>
      </c>
      <c r="CX9811" s="174">
        <v>558.95699999999999</v>
      </c>
    </row>
    <row r="9812" spans="84:102" x14ac:dyDescent="0.25">
      <c r="CF9812" s="3" t="s">
        <v>3073</v>
      </c>
      <c r="CG9812" s="174">
        <v>63103</v>
      </c>
      <c r="CH9812" s="174">
        <v>63</v>
      </c>
      <c r="CI9812" s="174">
        <v>5</v>
      </c>
      <c r="CJ9812" s="174">
        <v>558.93439999999998</v>
      </c>
      <c r="CK9812" s="174">
        <v>558.93439999999998</v>
      </c>
      <c r="CU9812" s="174">
        <v>63103</v>
      </c>
      <c r="CV9812" s="174">
        <v>63</v>
      </c>
      <c r="CW9812" s="174">
        <v>5</v>
      </c>
      <c r="CX9812" s="174">
        <v>558.93439999999998</v>
      </c>
    </row>
    <row r="9813" spans="84:102" x14ac:dyDescent="0.25">
      <c r="CF9813" s="3" t="s">
        <v>3073</v>
      </c>
      <c r="CG9813" s="174">
        <v>1160</v>
      </c>
      <c r="CH9813" s="174">
        <v>145387</v>
      </c>
      <c r="CI9813" s="174">
        <v>5</v>
      </c>
      <c r="CJ9813" s="174">
        <v>558.89020000000005</v>
      </c>
      <c r="CK9813" s="174">
        <v>558.89020000000005</v>
      </c>
      <c r="CU9813" s="174">
        <v>1160</v>
      </c>
      <c r="CV9813" s="174">
        <v>145387</v>
      </c>
      <c r="CW9813" s="174">
        <v>5</v>
      </c>
      <c r="CX9813" s="174">
        <v>558.89020000000005</v>
      </c>
    </row>
    <row r="9814" spans="84:102" x14ac:dyDescent="0.25">
      <c r="CF9814" s="3" t="s">
        <v>3073</v>
      </c>
      <c r="CG9814" s="174">
        <v>85423</v>
      </c>
      <c r="CH9814" s="174">
        <v>524</v>
      </c>
      <c r="CI9814" s="174">
        <v>5</v>
      </c>
      <c r="CJ9814" s="174">
        <v>558.52179999999998</v>
      </c>
      <c r="CK9814" s="174">
        <v>558.52179999999998</v>
      </c>
      <c r="CU9814" s="174">
        <v>85423</v>
      </c>
      <c r="CV9814" s="174">
        <v>524</v>
      </c>
      <c r="CW9814" s="174">
        <v>5</v>
      </c>
      <c r="CX9814" s="174">
        <v>558.52179999999998</v>
      </c>
    </row>
    <row r="9815" spans="84:102" x14ac:dyDescent="0.25">
      <c r="CF9815" s="3" t="s">
        <v>3073</v>
      </c>
      <c r="CG9815" s="174">
        <v>111910</v>
      </c>
      <c r="CH9815" s="174">
        <v>956</v>
      </c>
      <c r="CI9815" s="174">
        <v>5</v>
      </c>
      <c r="CJ9815" s="174">
        <v>558.47950000000003</v>
      </c>
      <c r="CK9815" s="174">
        <v>558.47950000000003</v>
      </c>
      <c r="CU9815" s="174">
        <v>111910</v>
      </c>
      <c r="CV9815" s="174">
        <v>956</v>
      </c>
      <c r="CW9815" s="174">
        <v>5</v>
      </c>
      <c r="CX9815" s="174">
        <v>558.47950000000003</v>
      </c>
    </row>
    <row r="9816" spans="84:102" x14ac:dyDescent="0.25">
      <c r="CF9816" s="3" t="s">
        <v>3073</v>
      </c>
      <c r="CG9816" s="174">
        <v>3546</v>
      </c>
      <c r="CH9816" s="174">
        <v>79723</v>
      </c>
      <c r="CI9816" s="174">
        <v>5</v>
      </c>
      <c r="CJ9816" s="174">
        <v>558.47820000000002</v>
      </c>
      <c r="CK9816" s="174">
        <v>558.47820000000002</v>
      </c>
      <c r="CU9816" s="174">
        <v>3546</v>
      </c>
      <c r="CV9816" s="174">
        <v>79723</v>
      </c>
      <c r="CW9816" s="174">
        <v>5</v>
      </c>
      <c r="CX9816" s="174">
        <v>558.47820000000002</v>
      </c>
    </row>
    <row r="9817" spans="84:102" x14ac:dyDescent="0.25">
      <c r="CF9817" s="3" t="s">
        <v>3073</v>
      </c>
      <c r="CG9817" s="174">
        <v>3199</v>
      </c>
      <c r="CH9817" s="174">
        <v>156117</v>
      </c>
      <c r="CI9817" s="174">
        <v>5</v>
      </c>
      <c r="CJ9817" s="174">
        <v>558.44619999999998</v>
      </c>
      <c r="CK9817" s="174">
        <v>558.44619999999998</v>
      </c>
      <c r="CU9817" s="174">
        <v>3199</v>
      </c>
      <c r="CV9817" s="174">
        <v>156117</v>
      </c>
      <c r="CW9817" s="174">
        <v>5</v>
      </c>
      <c r="CX9817" s="174">
        <v>558.44619999999998</v>
      </c>
    </row>
    <row r="9818" spans="84:102" x14ac:dyDescent="0.25">
      <c r="CF9818" s="3" t="s">
        <v>3073</v>
      </c>
      <c r="CG9818" s="174">
        <v>97317</v>
      </c>
      <c r="CH9818" s="174">
        <v>736</v>
      </c>
      <c r="CI9818" s="174">
        <v>5</v>
      </c>
      <c r="CJ9818" s="174">
        <v>558.24810000000002</v>
      </c>
      <c r="CK9818" s="174">
        <v>558.24810000000002</v>
      </c>
      <c r="CU9818" s="174">
        <v>97317</v>
      </c>
      <c r="CV9818" s="174">
        <v>736</v>
      </c>
      <c r="CW9818" s="174">
        <v>5</v>
      </c>
      <c r="CX9818" s="174">
        <v>558.24810000000002</v>
      </c>
    </row>
    <row r="9819" spans="84:102" x14ac:dyDescent="0.25">
      <c r="CF9819" s="3" t="s">
        <v>3073</v>
      </c>
      <c r="CG9819" s="174">
        <v>123142</v>
      </c>
      <c r="CH9819" s="174">
        <v>1041</v>
      </c>
      <c r="CI9819" s="174">
        <v>5</v>
      </c>
      <c r="CJ9819" s="174">
        <v>558.20420000000001</v>
      </c>
      <c r="CK9819" s="174">
        <v>558.20420000000001</v>
      </c>
      <c r="CU9819" s="174">
        <v>123142</v>
      </c>
      <c r="CV9819" s="174">
        <v>1041</v>
      </c>
      <c r="CW9819" s="174">
        <v>5</v>
      </c>
      <c r="CX9819" s="174">
        <v>558.20420000000001</v>
      </c>
    </row>
    <row r="9820" spans="84:102" x14ac:dyDescent="0.25">
      <c r="CF9820" s="3" t="s">
        <v>3073</v>
      </c>
      <c r="CG9820" s="174">
        <v>3102</v>
      </c>
      <c r="CH9820" s="174">
        <v>149037</v>
      </c>
      <c r="CI9820" s="174">
        <v>5</v>
      </c>
      <c r="CJ9820" s="174">
        <v>557.87009999999998</v>
      </c>
      <c r="CK9820" s="174">
        <v>557.87009999999998</v>
      </c>
      <c r="CU9820" s="174">
        <v>3102</v>
      </c>
      <c r="CV9820" s="174">
        <v>149037</v>
      </c>
      <c r="CW9820" s="174">
        <v>5</v>
      </c>
      <c r="CX9820" s="174">
        <v>557.87009999999998</v>
      </c>
    </row>
    <row r="9821" spans="84:102" x14ac:dyDescent="0.25">
      <c r="CF9821" s="3" t="s">
        <v>3073</v>
      </c>
      <c r="CG9821" s="174">
        <v>470</v>
      </c>
      <c r="CH9821" s="174">
        <v>84253</v>
      </c>
      <c r="CI9821" s="174">
        <v>5</v>
      </c>
      <c r="CJ9821" s="174">
        <v>557.85289999999998</v>
      </c>
      <c r="CK9821" s="174">
        <v>557.85289999999998</v>
      </c>
      <c r="CU9821" s="174">
        <v>470</v>
      </c>
      <c r="CV9821" s="174">
        <v>84253</v>
      </c>
      <c r="CW9821" s="174">
        <v>5</v>
      </c>
      <c r="CX9821" s="174">
        <v>557.85289999999998</v>
      </c>
    </row>
    <row r="9822" spans="84:102" x14ac:dyDescent="0.25">
      <c r="CF9822" s="3" t="s">
        <v>3073</v>
      </c>
      <c r="CG9822" s="174">
        <v>86171</v>
      </c>
      <c r="CH9822" s="174">
        <v>537</v>
      </c>
      <c r="CI9822" s="174">
        <v>5</v>
      </c>
      <c r="CJ9822" s="174">
        <v>557.80380000000002</v>
      </c>
      <c r="CK9822" s="174">
        <v>557.80380000000002</v>
      </c>
      <c r="CU9822" s="174">
        <v>86171</v>
      </c>
      <c r="CV9822" s="174">
        <v>537</v>
      </c>
      <c r="CW9822" s="174">
        <v>5</v>
      </c>
      <c r="CX9822" s="174">
        <v>557.80380000000002</v>
      </c>
    </row>
    <row r="9823" spans="84:102" x14ac:dyDescent="0.25">
      <c r="CF9823" s="3" t="s">
        <v>3073</v>
      </c>
      <c r="CG9823" s="174">
        <v>2720</v>
      </c>
      <c r="CH9823" s="174">
        <v>198041</v>
      </c>
      <c r="CI9823" s="174">
        <v>5</v>
      </c>
      <c r="CJ9823" s="174">
        <v>557.58330000000001</v>
      </c>
      <c r="CK9823" s="174">
        <v>557.58330000000001</v>
      </c>
      <c r="CU9823" s="174">
        <v>2720</v>
      </c>
      <c r="CV9823" s="174">
        <v>198041</v>
      </c>
      <c r="CW9823" s="174">
        <v>5</v>
      </c>
      <c r="CX9823" s="174">
        <v>557.58330000000001</v>
      </c>
    </row>
    <row r="9824" spans="84:102" x14ac:dyDescent="0.25">
      <c r="CF9824" s="3" t="s">
        <v>3073</v>
      </c>
      <c r="CG9824" s="174">
        <v>161288</v>
      </c>
      <c r="CH9824" s="174">
        <v>3272</v>
      </c>
      <c r="CI9824" s="174">
        <v>5</v>
      </c>
      <c r="CJ9824" s="174">
        <v>557.56380000000001</v>
      </c>
      <c r="CK9824" s="174">
        <v>557.56380000000001</v>
      </c>
      <c r="CU9824" s="174">
        <v>161288</v>
      </c>
      <c r="CV9824" s="174">
        <v>3272</v>
      </c>
      <c r="CW9824" s="174">
        <v>5</v>
      </c>
      <c r="CX9824" s="174">
        <v>557.56380000000001</v>
      </c>
    </row>
    <row r="9825" spans="84:102" x14ac:dyDescent="0.25">
      <c r="CF9825" s="3" t="s">
        <v>3073</v>
      </c>
      <c r="CG9825" s="174">
        <v>43013</v>
      </c>
      <c r="CH9825" s="174">
        <v>2593</v>
      </c>
      <c r="CI9825" s="174">
        <v>5</v>
      </c>
      <c r="CJ9825" s="174">
        <v>557.51260000000002</v>
      </c>
      <c r="CK9825" s="174">
        <v>557.51260000000002</v>
      </c>
      <c r="CU9825" s="174">
        <v>43013</v>
      </c>
      <c r="CV9825" s="174">
        <v>2593</v>
      </c>
      <c r="CW9825" s="174">
        <v>5</v>
      </c>
      <c r="CX9825" s="174">
        <v>557.51260000000002</v>
      </c>
    </row>
    <row r="9826" spans="84:102" x14ac:dyDescent="0.25">
      <c r="CF9826" s="3" t="s">
        <v>3073</v>
      </c>
      <c r="CG9826" s="174">
        <v>158837</v>
      </c>
      <c r="CH9826" s="174">
        <v>2995</v>
      </c>
      <c r="CI9826" s="174">
        <v>5</v>
      </c>
      <c r="CJ9826" s="174">
        <v>557.28499999999997</v>
      </c>
      <c r="CK9826" s="174">
        <v>557.28499999999997</v>
      </c>
      <c r="CU9826" s="174">
        <v>158837</v>
      </c>
      <c r="CV9826" s="174">
        <v>2995</v>
      </c>
      <c r="CW9826" s="174">
        <v>5</v>
      </c>
      <c r="CX9826" s="174">
        <v>557.28499999999997</v>
      </c>
    </row>
    <row r="9827" spans="84:102" x14ac:dyDescent="0.25">
      <c r="CF9827" s="3" t="s">
        <v>3073</v>
      </c>
      <c r="CG9827" s="174">
        <v>692</v>
      </c>
      <c r="CH9827" s="174">
        <v>93215</v>
      </c>
      <c r="CI9827" s="174">
        <v>5</v>
      </c>
      <c r="CJ9827" s="174">
        <v>557.11860000000001</v>
      </c>
      <c r="CK9827" s="174">
        <v>557.11860000000001</v>
      </c>
      <c r="CU9827" s="174">
        <v>692</v>
      </c>
      <c r="CV9827" s="174">
        <v>93215</v>
      </c>
      <c r="CW9827" s="174">
        <v>5</v>
      </c>
      <c r="CX9827" s="174">
        <v>557.11860000000001</v>
      </c>
    </row>
    <row r="9828" spans="84:102" x14ac:dyDescent="0.25">
      <c r="CF9828" s="3" t="s">
        <v>3073</v>
      </c>
      <c r="CG9828" s="174">
        <v>3446</v>
      </c>
      <c r="CH9828" s="174">
        <v>175492</v>
      </c>
      <c r="CI9828" s="174">
        <v>5</v>
      </c>
      <c r="CJ9828" s="174">
        <v>557.06870000000004</v>
      </c>
      <c r="CK9828" s="174">
        <v>557.06870000000004</v>
      </c>
      <c r="CU9828" s="174">
        <v>3446</v>
      </c>
      <c r="CV9828" s="174">
        <v>175492</v>
      </c>
      <c r="CW9828" s="174">
        <v>5</v>
      </c>
      <c r="CX9828" s="174">
        <v>557.06870000000004</v>
      </c>
    </row>
    <row r="9829" spans="84:102" x14ac:dyDescent="0.25">
      <c r="CF9829" s="3" t="s">
        <v>3073</v>
      </c>
      <c r="CG9829" s="174">
        <v>175423</v>
      </c>
      <c r="CH9829" s="174">
        <v>3447</v>
      </c>
      <c r="CI9829" s="174">
        <v>5</v>
      </c>
      <c r="CJ9829" s="174">
        <v>556.91459999999995</v>
      </c>
      <c r="CK9829" s="174">
        <v>556.91459999999995</v>
      </c>
      <c r="CU9829" s="174">
        <v>175423</v>
      </c>
      <c r="CV9829" s="174">
        <v>3447</v>
      </c>
      <c r="CW9829" s="174">
        <v>5</v>
      </c>
      <c r="CX9829" s="174">
        <v>556.91459999999995</v>
      </c>
    </row>
    <row r="9830" spans="84:102" x14ac:dyDescent="0.25">
      <c r="CF9830" s="3" t="s">
        <v>3073</v>
      </c>
      <c r="CG9830" s="174">
        <v>1973</v>
      </c>
      <c r="CH9830" s="174">
        <v>97544</v>
      </c>
      <c r="CI9830" s="174">
        <v>5</v>
      </c>
      <c r="CJ9830" s="174">
        <v>556.85569999999996</v>
      </c>
      <c r="CK9830" s="174">
        <v>556.85569999999996</v>
      </c>
      <c r="CU9830" s="174">
        <v>1973</v>
      </c>
      <c r="CV9830" s="174">
        <v>97544</v>
      </c>
      <c r="CW9830" s="174">
        <v>5</v>
      </c>
      <c r="CX9830" s="174">
        <v>556.85569999999996</v>
      </c>
    </row>
    <row r="9831" spans="84:102" x14ac:dyDescent="0.25">
      <c r="CF9831" s="3" t="s">
        <v>3073</v>
      </c>
      <c r="CG9831" s="174">
        <v>83180</v>
      </c>
      <c r="CH9831" s="174">
        <v>456</v>
      </c>
      <c r="CI9831" s="174">
        <v>5</v>
      </c>
      <c r="CJ9831" s="174">
        <v>556.64120000000003</v>
      </c>
      <c r="CK9831" s="174">
        <v>556.64120000000003</v>
      </c>
      <c r="CU9831" s="174">
        <v>83180</v>
      </c>
      <c r="CV9831" s="174">
        <v>456</v>
      </c>
      <c r="CW9831" s="174">
        <v>5</v>
      </c>
      <c r="CX9831" s="174">
        <v>556.64120000000003</v>
      </c>
    </row>
    <row r="9832" spans="84:102" x14ac:dyDescent="0.25">
      <c r="CF9832" s="3" t="s">
        <v>3073</v>
      </c>
      <c r="CG9832" s="174">
        <v>157974</v>
      </c>
      <c r="CH9832" s="174">
        <v>3256</v>
      </c>
      <c r="CI9832" s="174">
        <v>5</v>
      </c>
      <c r="CJ9832" s="174">
        <v>556.59090000000003</v>
      </c>
      <c r="CK9832" s="174">
        <v>556.59090000000003</v>
      </c>
      <c r="CU9832" s="174">
        <v>157974</v>
      </c>
      <c r="CV9832" s="174">
        <v>3256</v>
      </c>
      <c r="CW9832" s="174">
        <v>5</v>
      </c>
      <c r="CX9832" s="174">
        <v>556.59090000000003</v>
      </c>
    </row>
    <row r="9833" spans="84:102" x14ac:dyDescent="0.25">
      <c r="CF9833" s="3" t="s">
        <v>3073</v>
      </c>
      <c r="CG9833" s="174">
        <v>163015</v>
      </c>
      <c r="CH9833" s="174">
        <v>3283</v>
      </c>
      <c r="CI9833" s="174">
        <v>5</v>
      </c>
      <c r="CJ9833" s="174">
        <v>556.49059999999997</v>
      </c>
      <c r="CK9833" s="174">
        <v>556.49059999999997</v>
      </c>
      <c r="CU9833" s="174">
        <v>163015</v>
      </c>
      <c r="CV9833" s="174">
        <v>3283</v>
      </c>
      <c r="CW9833" s="174">
        <v>5</v>
      </c>
      <c r="CX9833" s="174">
        <v>556.49059999999997</v>
      </c>
    </row>
    <row r="9834" spans="84:102" x14ac:dyDescent="0.25">
      <c r="CF9834" s="3" t="s">
        <v>3073</v>
      </c>
      <c r="CG9834" s="174">
        <v>120335</v>
      </c>
      <c r="CH9834" s="174">
        <v>1014</v>
      </c>
      <c r="CI9834" s="174">
        <v>5</v>
      </c>
      <c r="CJ9834" s="174">
        <v>556.26070000000004</v>
      </c>
      <c r="CK9834" s="174">
        <v>556.26070000000004</v>
      </c>
      <c r="CU9834" s="174">
        <v>120335</v>
      </c>
      <c r="CV9834" s="174">
        <v>1014</v>
      </c>
      <c r="CW9834" s="174">
        <v>5</v>
      </c>
      <c r="CX9834" s="174">
        <v>556.26070000000004</v>
      </c>
    </row>
    <row r="9835" spans="84:102" x14ac:dyDescent="0.25">
      <c r="CF9835" s="3" t="s">
        <v>3073</v>
      </c>
      <c r="CG9835" s="174">
        <v>1869</v>
      </c>
      <c r="CH9835" s="174">
        <v>57616</v>
      </c>
      <c r="CI9835" s="174">
        <v>5</v>
      </c>
      <c r="CJ9835" s="174">
        <v>556.22829999999999</v>
      </c>
      <c r="CK9835" s="174">
        <v>556.22829999999999</v>
      </c>
      <c r="CU9835" s="174">
        <v>1869</v>
      </c>
      <c r="CV9835" s="174">
        <v>57616</v>
      </c>
      <c r="CW9835" s="174">
        <v>5</v>
      </c>
      <c r="CX9835" s="174">
        <v>556.22829999999999</v>
      </c>
    </row>
    <row r="9836" spans="84:102" x14ac:dyDescent="0.25">
      <c r="CF9836" s="3" t="s">
        <v>3073</v>
      </c>
      <c r="CG9836" s="174">
        <v>148864</v>
      </c>
      <c r="CH9836" s="174">
        <v>2812</v>
      </c>
      <c r="CI9836" s="174">
        <v>5</v>
      </c>
      <c r="CJ9836" s="174">
        <v>555.90459999999996</v>
      </c>
      <c r="CK9836" s="174">
        <v>555.90459999999996</v>
      </c>
      <c r="CU9836" s="174">
        <v>148864</v>
      </c>
      <c r="CV9836" s="174">
        <v>2812</v>
      </c>
      <c r="CW9836" s="174">
        <v>5</v>
      </c>
      <c r="CX9836" s="174">
        <v>555.90459999999996</v>
      </c>
    </row>
    <row r="9837" spans="84:102" x14ac:dyDescent="0.25">
      <c r="CF9837" s="3" t="s">
        <v>3073</v>
      </c>
      <c r="CG9837" s="174">
        <v>3383</v>
      </c>
      <c r="CH9837" s="174">
        <v>172465</v>
      </c>
      <c r="CI9837" s="174">
        <v>5</v>
      </c>
      <c r="CJ9837" s="174">
        <v>555.81799999999998</v>
      </c>
      <c r="CK9837" s="174">
        <v>555.81799999999998</v>
      </c>
      <c r="CU9837" s="174">
        <v>3383</v>
      </c>
      <c r="CV9837" s="174">
        <v>172465</v>
      </c>
      <c r="CW9837" s="174">
        <v>5</v>
      </c>
      <c r="CX9837" s="174">
        <v>555.81799999999998</v>
      </c>
    </row>
    <row r="9838" spans="84:102" x14ac:dyDescent="0.25">
      <c r="CF9838" s="3" t="s">
        <v>3073</v>
      </c>
      <c r="CG9838" s="174">
        <v>2563</v>
      </c>
      <c r="CH9838" s="174">
        <v>45624</v>
      </c>
      <c r="CI9838" s="174">
        <v>5</v>
      </c>
      <c r="CJ9838" s="174">
        <v>555.75189999999998</v>
      </c>
      <c r="CK9838" s="174">
        <v>555.75189999999998</v>
      </c>
      <c r="CU9838" s="174">
        <v>2563</v>
      </c>
      <c r="CV9838" s="174">
        <v>45624</v>
      </c>
      <c r="CW9838" s="174">
        <v>5</v>
      </c>
      <c r="CX9838" s="174">
        <v>555.75189999999998</v>
      </c>
    </row>
    <row r="9839" spans="84:102" x14ac:dyDescent="0.25">
      <c r="CF9839" s="3" t="s">
        <v>3073</v>
      </c>
      <c r="CG9839" s="174">
        <v>67597</v>
      </c>
      <c r="CH9839" s="174">
        <v>130</v>
      </c>
      <c r="CI9839" s="174">
        <v>5</v>
      </c>
      <c r="CJ9839" s="174">
        <v>555.64340000000004</v>
      </c>
      <c r="CK9839" s="174">
        <v>555.64340000000004</v>
      </c>
      <c r="CU9839" s="174">
        <v>67597</v>
      </c>
      <c r="CV9839" s="174">
        <v>130</v>
      </c>
      <c r="CW9839" s="174">
        <v>5</v>
      </c>
      <c r="CX9839" s="174">
        <v>555.64340000000004</v>
      </c>
    </row>
    <row r="9840" spans="84:102" x14ac:dyDescent="0.25">
      <c r="CF9840" s="3" t="s">
        <v>3073</v>
      </c>
      <c r="CG9840" s="174">
        <v>1620</v>
      </c>
      <c r="CH9840" s="174">
        <v>80786</v>
      </c>
      <c r="CI9840" s="174">
        <v>5</v>
      </c>
      <c r="CJ9840" s="174">
        <v>555.4796</v>
      </c>
      <c r="CK9840" s="174">
        <v>555.4796</v>
      </c>
      <c r="CU9840" s="174">
        <v>1620</v>
      </c>
      <c r="CV9840" s="174">
        <v>80786</v>
      </c>
      <c r="CW9840" s="174">
        <v>5</v>
      </c>
      <c r="CX9840" s="174">
        <v>555.4796</v>
      </c>
    </row>
    <row r="9841" spans="84:102" x14ac:dyDescent="0.25">
      <c r="CF9841" s="3" t="s">
        <v>3073</v>
      </c>
      <c r="CG9841" s="174">
        <v>150294</v>
      </c>
      <c r="CH9841" s="174">
        <v>2885</v>
      </c>
      <c r="CI9841" s="174">
        <v>5</v>
      </c>
      <c r="CJ9841" s="174">
        <v>555.32979999999998</v>
      </c>
      <c r="CK9841" s="174">
        <v>555.32979999999998</v>
      </c>
      <c r="CU9841" s="174">
        <v>150294</v>
      </c>
      <c r="CV9841" s="174">
        <v>2885</v>
      </c>
      <c r="CW9841" s="174">
        <v>5</v>
      </c>
      <c r="CX9841" s="174">
        <v>555.32979999999998</v>
      </c>
    </row>
    <row r="9842" spans="84:102" x14ac:dyDescent="0.25">
      <c r="CF9842" s="3" t="s">
        <v>3073</v>
      </c>
      <c r="CG9842" s="174">
        <v>31976</v>
      </c>
      <c r="CH9842" s="174">
        <v>2477</v>
      </c>
      <c r="CI9842" s="174">
        <v>5</v>
      </c>
      <c r="CJ9842" s="174">
        <v>555.29200000000003</v>
      </c>
      <c r="CK9842" s="174">
        <v>555.29200000000003</v>
      </c>
      <c r="CU9842" s="174">
        <v>31976</v>
      </c>
      <c r="CV9842" s="174">
        <v>2477</v>
      </c>
      <c r="CW9842" s="174">
        <v>5</v>
      </c>
      <c r="CX9842" s="174">
        <v>555.29200000000003</v>
      </c>
    </row>
    <row r="9843" spans="84:102" x14ac:dyDescent="0.25">
      <c r="CF9843" s="3" t="s">
        <v>3073</v>
      </c>
      <c r="CG9843" s="174">
        <v>39800</v>
      </c>
      <c r="CH9843" s="174">
        <v>2540</v>
      </c>
      <c r="CI9843" s="174">
        <v>5</v>
      </c>
      <c r="CJ9843" s="174">
        <v>555.19309999999996</v>
      </c>
      <c r="CK9843" s="174">
        <v>555.19309999999996</v>
      </c>
      <c r="CU9843" s="174">
        <v>39800</v>
      </c>
      <c r="CV9843" s="174">
        <v>2540</v>
      </c>
      <c r="CW9843" s="174">
        <v>5</v>
      </c>
      <c r="CX9843" s="174">
        <v>555.19309999999996</v>
      </c>
    </row>
    <row r="9844" spans="84:102" x14ac:dyDescent="0.25">
      <c r="CF9844" s="3" t="s">
        <v>3073</v>
      </c>
      <c r="CG9844" s="174">
        <v>150</v>
      </c>
      <c r="CH9844" s="174">
        <v>67399</v>
      </c>
      <c r="CI9844" s="174">
        <v>5</v>
      </c>
      <c r="CJ9844" s="174">
        <v>555.17370000000005</v>
      </c>
      <c r="CK9844" s="174">
        <v>555.17370000000005</v>
      </c>
      <c r="CU9844" s="174">
        <v>150</v>
      </c>
      <c r="CV9844" s="174">
        <v>67399</v>
      </c>
      <c r="CW9844" s="174">
        <v>5</v>
      </c>
      <c r="CX9844" s="174">
        <v>555.17370000000005</v>
      </c>
    </row>
    <row r="9845" spans="84:102" x14ac:dyDescent="0.25">
      <c r="CF9845" s="3" t="s">
        <v>3073</v>
      </c>
      <c r="CG9845" s="174">
        <v>3447</v>
      </c>
      <c r="CH9845" s="174">
        <v>175423</v>
      </c>
      <c r="CI9845" s="174">
        <v>5</v>
      </c>
      <c r="CJ9845" s="174">
        <v>555.02229999999997</v>
      </c>
      <c r="CK9845" s="174">
        <v>555.02229999999997</v>
      </c>
      <c r="CU9845" s="174">
        <v>3447</v>
      </c>
      <c r="CV9845" s="174">
        <v>175423</v>
      </c>
      <c r="CW9845" s="174">
        <v>5</v>
      </c>
      <c r="CX9845" s="174">
        <v>555.02229999999997</v>
      </c>
    </row>
    <row r="9846" spans="84:102" x14ac:dyDescent="0.25">
      <c r="CF9846" s="3" t="s">
        <v>3073</v>
      </c>
      <c r="CG9846" s="174">
        <v>161928</v>
      </c>
      <c r="CH9846" s="174">
        <v>3261</v>
      </c>
      <c r="CI9846" s="174">
        <v>5</v>
      </c>
      <c r="CJ9846" s="174">
        <v>554.87239999999997</v>
      </c>
      <c r="CK9846" s="174">
        <v>554.87239999999997</v>
      </c>
      <c r="CU9846" s="174">
        <v>161928</v>
      </c>
      <c r="CV9846" s="174">
        <v>3261</v>
      </c>
      <c r="CW9846" s="174">
        <v>5</v>
      </c>
      <c r="CX9846" s="174">
        <v>554.87239999999997</v>
      </c>
    </row>
    <row r="9847" spans="84:102" x14ac:dyDescent="0.25">
      <c r="CF9847" s="3" t="s">
        <v>3073</v>
      </c>
      <c r="CG9847" s="174">
        <v>111523</v>
      </c>
      <c r="CH9847" s="174">
        <v>1356</v>
      </c>
      <c r="CI9847" s="174">
        <v>5</v>
      </c>
      <c r="CJ9847" s="174">
        <v>554.64340000000004</v>
      </c>
      <c r="CK9847" s="174">
        <v>554.64340000000004</v>
      </c>
      <c r="CU9847" s="174">
        <v>111523</v>
      </c>
      <c r="CV9847" s="174">
        <v>1356</v>
      </c>
      <c r="CW9847" s="174">
        <v>5</v>
      </c>
      <c r="CX9847" s="174">
        <v>554.64340000000004</v>
      </c>
    </row>
    <row r="9848" spans="84:102" x14ac:dyDescent="0.25">
      <c r="CF9848" s="3" t="s">
        <v>3073</v>
      </c>
      <c r="CG9848" s="174">
        <v>3865</v>
      </c>
      <c r="CH9848" s="174">
        <v>47368</v>
      </c>
      <c r="CI9848" s="174">
        <v>5</v>
      </c>
      <c r="CJ9848" s="174">
        <v>554.57219999999995</v>
      </c>
      <c r="CK9848" s="174">
        <v>554.57219999999995</v>
      </c>
      <c r="CU9848" s="174">
        <v>3865</v>
      </c>
      <c r="CV9848" s="174">
        <v>47368</v>
      </c>
      <c r="CW9848" s="174">
        <v>5</v>
      </c>
      <c r="CX9848" s="174">
        <v>554.57219999999995</v>
      </c>
    </row>
    <row r="9849" spans="84:102" x14ac:dyDescent="0.25">
      <c r="CF9849" s="3" t="s">
        <v>3073</v>
      </c>
      <c r="CG9849" s="174">
        <v>547</v>
      </c>
      <c r="CH9849" s="174">
        <v>83432</v>
      </c>
      <c r="CI9849" s="174">
        <v>5</v>
      </c>
      <c r="CJ9849" s="174">
        <v>554.38250000000005</v>
      </c>
      <c r="CK9849" s="174">
        <v>554.38250000000005</v>
      </c>
      <c r="CU9849" s="174">
        <v>547</v>
      </c>
      <c r="CV9849" s="174">
        <v>83432</v>
      </c>
      <c r="CW9849" s="174">
        <v>5</v>
      </c>
      <c r="CX9849" s="174">
        <v>554.38250000000005</v>
      </c>
    </row>
    <row r="9850" spans="84:102" x14ac:dyDescent="0.25">
      <c r="CF9850" s="3" t="s">
        <v>3073</v>
      </c>
      <c r="CG9850" s="174">
        <v>434</v>
      </c>
      <c r="CH9850" s="174">
        <v>82102</v>
      </c>
      <c r="CI9850" s="174">
        <v>5</v>
      </c>
      <c r="CJ9850" s="174">
        <v>554.20450000000005</v>
      </c>
      <c r="CK9850" s="174">
        <v>554.20450000000005</v>
      </c>
      <c r="CU9850" s="174">
        <v>434</v>
      </c>
      <c r="CV9850" s="174">
        <v>82102</v>
      </c>
      <c r="CW9850" s="174">
        <v>5</v>
      </c>
      <c r="CX9850" s="174">
        <v>554.20450000000005</v>
      </c>
    </row>
    <row r="9851" spans="84:102" x14ac:dyDescent="0.25">
      <c r="CF9851" s="3" t="s">
        <v>3073</v>
      </c>
      <c r="CG9851" s="174">
        <v>20738</v>
      </c>
      <c r="CH9851" s="174">
        <v>2265</v>
      </c>
      <c r="CI9851" s="174">
        <v>5</v>
      </c>
      <c r="CJ9851" s="174">
        <v>554.07349999999997</v>
      </c>
      <c r="CK9851" s="174">
        <v>554.07349999999997</v>
      </c>
      <c r="CU9851" s="174">
        <v>20738</v>
      </c>
      <c r="CV9851" s="174">
        <v>2265</v>
      </c>
      <c r="CW9851" s="174">
        <v>5</v>
      </c>
      <c r="CX9851" s="174">
        <v>554.07349999999997</v>
      </c>
    </row>
    <row r="9852" spans="84:102" x14ac:dyDescent="0.25">
      <c r="CF9852" s="3" t="s">
        <v>3073</v>
      </c>
      <c r="CG9852" s="174">
        <v>3251</v>
      </c>
      <c r="CH9852" s="174">
        <v>160115</v>
      </c>
      <c r="CI9852" s="174">
        <v>5</v>
      </c>
      <c r="CJ9852" s="174">
        <v>553.95140000000004</v>
      </c>
      <c r="CK9852" s="174">
        <v>553.95140000000004</v>
      </c>
      <c r="CU9852" s="174">
        <v>3251</v>
      </c>
      <c r="CV9852" s="174">
        <v>160115</v>
      </c>
      <c r="CW9852" s="174">
        <v>5</v>
      </c>
      <c r="CX9852" s="174">
        <v>553.95140000000004</v>
      </c>
    </row>
    <row r="9853" spans="84:102" x14ac:dyDescent="0.25">
      <c r="CF9853" s="3" t="s">
        <v>3073</v>
      </c>
      <c r="CG9853" s="174">
        <v>3370</v>
      </c>
      <c r="CH9853" s="174">
        <v>170052</v>
      </c>
      <c r="CI9853" s="174">
        <v>5</v>
      </c>
      <c r="CJ9853" s="174">
        <v>553.91240000000005</v>
      </c>
      <c r="CK9853" s="174">
        <v>553.91240000000005</v>
      </c>
      <c r="CU9853" s="174">
        <v>3370</v>
      </c>
      <c r="CV9853" s="174">
        <v>170052</v>
      </c>
      <c r="CW9853" s="174">
        <v>5</v>
      </c>
      <c r="CX9853" s="174">
        <v>553.91240000000005</v>
      </c>
    </row>
    <row r="9854" spans="84:102" x14ac:dyDescent="0.25">
      <c r="CF9854" s="3" t="s">
        <v>3073</v>
      </c>
      <c r="CG9854" s="174">
        <v>1106</v>
      </c>
      <c r="CH9854" s="174">
        <v>137719</v>
      </c>
      <c r="CI9854" s="174">
        <v>5</v>
      </c>
      <c r="CJ9854" s="174">
        <v>553.65250000000003</v>
      </c>
      <c r="CK9854" s="174">
        <v>553.65250000000003</v>
      </c>
      <c r="CU9854" s="174">
        <v>1106</v>
      </c>
      <c r="CV9854" s="174">
        <v>137719</v>
      </c>
      <c r="CW9854" s="174">
        <v>5</v>
      </c>
      <c r="CX9854" s="174">
        <v>553.65250000000003</v>
      </c>
    </row>
    <row r="9855" spans="84:102" x14ac:dyDescent="0.25">
      <c r="CF9855" s="3" t="s">
        <v>3073</v>
      </c>
      <c r="CG9855" s="174">
        <v>3195</v>
      </c>
      <c r="CH9855" s="174">
        <v>154373</v>
      </c>
      <c r="CI9855" s="174">
        <v>5</v>
      </c>
      <c r="CJ9855" s="174">
        <v>553.42690000000005</v>
      </c>
      <c r="CK9855" s="174">
        <v>553.42690000000005</v>
      </c>
      <c r="CU9855" s="174">
        <v>3195</v>
      </c>
      <c r="CV9855" s="174">
        <v>154373</v>
      </c>
      <c r="CW9855" s="174">
        <v>5</v>
      </c>
      <c r="CX9855" s="174">
        <v>553.42690000000005</v>
      </c>
    </row>
    <row r="9856" spans="84:102" x14ac:dyDescent="0.25">
      <c r="CF9856" s="3" t="s">
        <v>3073</v>
      </c>
      <c r="CG9856" s="174">
        <v>72112</v>
      </c>
      <c r="CH9856" s="174">
        <v>275</v>
      </c>
      <c r="CI9856" s="174">
        <v>5</v>
      </c>
      <c r="CJ9856" s="174">
        <v>553.31020000000001</v>
      </c>
      <c r="CK9856" s="174">
        <v>553.31020000000001</v>
      </c>
      <c r="CU9856" s="174">
        <v>72112</v>
      </c>
      <c r="CV9856" s="174">
        <v>275</v>
      </c>
      <c r="CW9856" s="174">
        <v>5</v>
      </c>
      <c r="CX9856" s="174">
        <v>553.31020000000001</v>
      </c>
    </row>
    <row r="9857" spans="84:102" x14ac:dyDescent="0.25">
      <c r="CF9857" s="3" t="s">
        <v>3073</v>
      </c>
      <c r="CG9857" s="174">
        <v>1549</v>
      </c>
      <c r="CH9857" s="174">
        <v>83256</v>
      </c>
      <c r="CI9857" s="174">
        <v>5</v>
      </c>
      <c r="CJ9857" s="174">
        <v>553.16240000000005</v>
      </c>
      <c r="CK9857" s="174">
        <v>553.16240000000005</v>
      </c>
      <c r="CU9857" s="174">
        <v>1549</v>
      </c>
      <c r="CV9857" s="174">
        <v>83256</v>
      </c>
      <c r="CW9857" s="174">
        <v>5</v>
      </c>
      <c r="CX9857" s="174">
        <v>553.16240000000005</v>
      </c>
    </row>
    <row r="9858" spans="84:102" x14ac:dyDescent="0.25">
      <c r="CF9858" s="3" t="s">
        <v>3073</v>
      </c>
      <c r="CG9858" s="174">
        <v>70869</v>
      </c>
      <c r="CH9858" s="174">
        <v>232</v>
      </c>
      <c r="CI9858" s="174">
        <v>5</v>
      </c>
      <c r="CJ9858" s="174">
        <v>552.82680000000005</v>
      </c>
      <c r="CK9858" s="174">
        <v>552.82680000000005</v>
      </c>
      <c r="CU9858" s="174">
        <v>70869</v>
      </c>
      <c r="CV9858" s="174">
        <v>232</v>
      </c>
      <c r="CW9858" s="174">
        <v>5</v>
      </c>
      <c r="CX9858" s="174">
        <v>552.82680000000005</v>
      </c>
    </row>
    <row r="9859" spans="84:102" x14ac:dyDescent="0.25">
      <c r="CF9859" s="3" t="s">
        <v>3073</v>
      </c>
      <c r="CG9859" s="174">
        <v>106366</v>
      </c>
      <c r="CH9859" s="174">
        <v>847</v>
      </c>
      <c r="CI9859" s="174">
        <v>5</v>
      </c>
      <c r="CJ9859" s="174">
        <v>552.76329999999996</v>
      </c>
      <c r="CK9859" s="174">
        <v>552.76329999999996</v>
      </c>
      <c r="CU9859" s="174">
        <v>106366</v>
      </c>
      <c r="CV9859" s="174">
        <v>847</v>
      </c>
      <c r="CW9859" s="174">
        <v>5</v>
      </c>
      <c r="CX9859" s="174">
        <v>552.76329999999996</v>
      </c>
    </row>
    <row r="9860" spans="84:102" x14ac:dyDescent="0.25">
      <c r="CF9860" s="3" t="s">
        <v>3073</v>
      </c>
      <c r="CG9860" s="174">
        <v>3573</v>
      </c>
      <c r="CH9860" s="174">
        <v>87204</v>
      </c>
      <c r="CI9860" s="174">
        <v>5</v>
      </c>
      <c r="CJ9860" s="174">
        <v>552.72699999999998</v>
      </c>
      <c r="CK9860" s="174">
        <v>552.72699999999998</v>
      </c>
      <c r="CU9860" s="174">
        <v>3573</v>
      </c>
      <c r="CV9860" s="174">
        <v>87204</v>
      </c>
      <c r="CW9860" s="174">
        <v>5</v>
      </c>
      <c r="CX9860" s="174">
        <v>552.72699999999998</v>
      </c>
    </row>
    <row r="9861" spans="84:102" x14ac:dyDescent="0.25">
      <c r="CF9861" s="3" t="s">
        <v>3073</v>
      </c>
      <c r="CG9861" s="174">
        <v>2966</v>
      </c>
      <c r="CH9861" s="174">
        <v>156395</v>
      </c>
      <c r="CI9861" s="174">
        <v>5</v>
      </c>
      <c r="CJ9861" s="174">
        <v>552.60749999999996</v>
      </c>
      <c r="CK9861" s="174">
        <v>552.60749999999996</v>
      </c>
      <c r="CU9861" s="174">
        <v>2966</v>
      </c>
      <c r="CV9861" s="174">
        <v>156395</v>
      </c>
      <c r="CW9861" s="174">
        <v>5</v>
      </c>
      <c r="CX9861" s="174">
        <v>552.60749999999996</v>
      </c>
    </row>
    <row r="9862" spans="84:102" x14ac:dyDescent="0.25">
      <c r="CF9862" s="3" t="s">
        <v>3073</v>
      </c>
      <c r="CG9862" s="174">
        <v>732</v>
      </c>
      <c r="CH9862" s="174">
        <v>96075</v>
      </c>
      <c r="CI9862" s="174">
        <v>5</v>
      </c>
      <c r="CJ9862" s="174">
        <v>552.49189999999999</v>
      </c>
      <c r="CK9862" s="174">
        <v>552.49189999999999</v>
      </c>
      <c r="CU9862" s="174">
        <v>732</v>
      </c>
      <c r="CV9862" s="174">
        <v>96075</v>
      </c>
      <c r="CW9862" s="174">
        <v>5</v>
      </c>
      <c r="CX9862" s="174">
        <v>552.49189999999999</v>
      </c>
    </row>
    <row r="9863" spans="84:102" x14ac:dyDescent="0.25">
      <c r="CF9863" s="3" t="s">
        <v>3073</v>
      </c>
      <c r="CG9863" s="174">
        <v>69542</v>
      </c>
      <c r="CH9863" s="174">
        <v>184</v>
      </c>
      <c r="CI9863" s="174">
        <v>5</v>
      </c>
      <c r="CJ9863" s="174">
        <v>552.3981</v>
      </c>
      <c r="CK9863" s="174">
        <v>552.3981</v>
      </c>
      <c r="CU9863" s="174">
        <v>69542</v>
      </c>
      <c r="CV9863" s="174">
        <v>184</v>
      </c>
      <c r="CW9863" s="174">
        <v>5</v>
      </c>
      <c r="CX9863" s="174">
        <v>552.3981</v>
      </c>
    </row>
    <row r="9864" spans="84:102" x14ac:dyDescent="0.25">
      <c r="CF9864" s="3" t="s">
        <v>3073</v>
      </c>
      <c r="CG9864" s="174">
        <v>106451</v>
      </c>
      <c r="CH9864" s="174">
        <v>844</v>
      </c>
      <c r="CI9864" s="174">
        <v>5</v>
      </c>
      <c r="CJ9864" s="174">
        <v>552.38990000000001</v>
      </c>
      <c r="CK9864" s="174">
        <v>552.38990000000001</v>
      </c>
      <c r="CU9864" s="174">
        <v>106451</v>
      </c>
      <c r="CV9864" s="174">
        <v>844</v>
      </c>
      <c r="CW9864" s="174">
        <v>5</v>
      </c>
      <c r="CX9864" s="174">
        <v>552.38990000000001</v>
      </c>
    </row>
    <row r="9865" spans="84:102" x14ac:dyDescent="0.25">
      <c r="CF9865" s="3" t="s">
        <v>3073</v>
      </c>
      <c r="CG9865" s="174">
        <v>696</v>
      </c>
      <c r="CH9865" s="174">
        <v>95569</v>
      </c>
      <c r="CI9865" s="174">
        <v>5</v>
      </c>
      <c r="CJ9865" s="174">
        <v>552.32039999999995</v>
      </c>
      <c r="CK9865" s="174">
        <v>552.32039999999995</v>
      </c>
      <c r="CU9865" s="174">
        <v>696</v>
      </c>
      <c r="CV9865" s="174">
        <v>95569</v>
      </c>
      <c r="CW9865" s="174">
        <v>5</v>
      </c>
      <c r="CX9865" s="174">
        <v>552.32039999999995</v>
      </c>
    </row>
    <row r="9866" spans="84:102" x14ac:dyDescent="0.25">
      <c r="CF9866" s="3" t="s">
        <v>3073</v>
      </c>
      <c r="CG9866" s="174">
        <v>66397</v>
      </c>
      <c r="CH9866" s="174">
        <v>92</v>
      </c>
      <c r="CI9866" s="174">
        <v>5</v>
      </c>
      <c r="CJ9866" s="174">
        <v>552.30989999999997</v>
      </c>
      <c r="CK9866" s="174">
        <v>552.30989999999997</v>
      </c>
      <c r="CU9866" s="174">
        <v>66397</v>
      </c>
      <c r="CV9866" s="174">
        <v>92</v>
      </c>
      <c r="CW9866" s="174">
        <v>5</v>
      </c>
      <c r="CX9866" s="174">
        <v>552.30989999999997</v>
      </c>
    </row>
    <row r="9867" spans="84:102" x14ac:dyDescent="0.25">
      <c r="CF9867" s="3" t="s">
        <v>3073</v>
      </c>
      <c r="CG9867" s="174">
        <v>142496</v>
      </c>
      <c r="CH9867" s="174">
        <v>1137</v>
      </c>
      <c r="CI9867" s="174">
        <v>5</v>
      </c>
      <c r="CJ9867" s="174">
        <v>552.13229999999999</v>
      </c>
      <c r="CK9867" s="174">
        <v>552.13229999999999</v>
      </c>
      <c r="CU9867" s="174">
        <v>142496</v>
      </c>
      <c r="CV9867" s="174">
        <v>1137</v>
      </c>
      <c r="CW9867" s="174">
        <v>5</v>
      </c>
      <c r="CX9867" s="174">
        <v>552.13229999999999</v>
      </c>
    </row>
    <row r="9868" spans="84:102" x14ac:dyDescent="0.25">
      <c r="CF9868" s="3" t="s">
        <v>3073</v>
      </c>
      <c r="CG9868" s="174">
        <v>2281</v>
      </c>
      <c r="CH9868" s="174">
        <v>21232</v>
      </c>
      <c r="CI9868" s="174">
        <v>5</v>
      </c>
      <c r="CJ9868" s="174">
        <v>552.02080000000001</v>
      </c>
      <c r="CK9868" s="174">
        <v>552.02080000000001</v>
      </c>
      <c r="CU9868" s="174">
        <v>2281</v>
      </c>
      <c r="CV9868" s="174">
        <v>21232</v>
      </c>
      <c r="CW9868" s="174">
        <v>5</v>
      </c>
      <c r="CX9868" s="174">
        <v>552.02080000000001</v>
      </c>
    </row>
    <row r="9869" spans="84:102" x14ac:dyDescent="0.25">
      <c r="CF9869" s="3" t="s">
        <v>3073</v>
      </c>
      <c r="CG9869" s="174">
        <v>25632</v>
      </c>
      <c r="CH9869" s="174">
        <v>2313</v>
      </c>
      <c r="CI9869" s="174">
        <v>5</v>
      </c>
      <c r="CJ9869" s="174">
        <v>551.79219999999998</v>
      </c>
      <c r="CK9869" s="174">
        <v>551.79219999999998</v>
      </c>
      <c r="CU9869" s="174">
        <v>25632</v>
      </c>
      <c r="CV9869" s="174">
        <v>2313</v>
      </c>
      <c r="CW9869" s="174">
        <v>5</v>
      </c>
      <c r="CX9869" s="174">
        <v>551.79219999999998</v>
      </c>
    </row>
    <row r="9870" spans="84:102" x14ac:dyDescent="0.25">
      <c r="CF9870" s="3" t="s">
        <v>3073</v>
      </c>
      <c r="CG9870" s="174">
        <v>157095</v>
      </c>
      <c r="CH9870" s="174">
        <v>3199</v>
      </c>
      <c r="CI9870" s="174">
        <v>5</v>
      </c>
      <c r="CJ9870" s="174">
        <v>551.76649999999995</v>
      </c>
      <c r="CK9870" s="174">
        <v>551.76649999999995</v>
      </c>
      <c r="CU9870" s="174">
        <v>157095</v>
      </c>
      <c r="CV9870" s="174">
        <v>3199</v>
      </c>
      <c r="CW9870" s="174">
        <v>5</v>
      </c>
      <c r="CX9870" s="174">
        <v>551.76649999999995</v>
      </c>
    </row>
    <row r="9871" spans="84:102" x14ac:dyDescent="0.25">
      <c r="CF9871" s="3" t="s">
        <v>3073</v>
      </c>
      <c r="CG9871" s="174">
        <v>105436</v>
      </c>
      <c r="CH9871" s="174">
        <v>3659</v>
      </c>
      <c r="CI9871" s="174">
        <v>5</v>
      </c>
      <c r="CJ9871" s="174">
        <v>551.43700000000001</v>
      </c>
      <c r="CK9871" s="174">
        <v>551.43700000000001</v>
      </c>
      <c r="CU9871" s="174">
        <v>105436</v>
      </c>
      <c r="CV9871" s="174">
        <v>3659</v>
      </c>
      <c r="CW9871" s="174">
        <v>5</v>
      </c>
      <c r="CX9871" s="174">
        <v>551.43700000000001</v>
      </c>
    </row>
    <row r="9872" spans="84:102" x14ac:dyDescent="0.25">
      <c r="CF9872" s="3" t="s">
        <v>3073</v>
      </c>
      <c r="CG9872" s="174">
        <v>72101</v>
      </c>
      <c r="CH9872" s="174">
        <v>1639</v>
      </c>
      <c r="CI9872" s="174">
        <v>5</v>
      </c>
      <c r="CJ9872" s="174">
        <v>551.26430000000005</v>
      </c>
      <c r="CK9872" s="174">
        <v>551.26430000000005</v>
      </c>
      <c r="CU9872" s="174">
        <v>72101</v>
      </c>
      <c r="CV9872" s="174">
        <v>1639</v>
      </c>
      <c r="CW9872" s="174">
        <v>5</v>
      </c>
      <c r="CX9872" s="174">
        <v>551.26430000000005</v>
      </c>
    </row>
    <row r="9873" spans="84:102" x14ac:dyDescent="0.25">
      <c r="CF9873" s="3" t="s">
        <v>3073</v>
      </c>
      <c r="CG9873" s="174">
        <v>3179</v>
      </c>
      <c r="CH9873" s="174">
        <v>152354</v>
      </c>
      <c r="CI9873" s="174">
        <v>5</v>
      </c>
      <c r="CJ9873" s="174">
        <v>551.23289999999997</v>
      </c>
      <c r="CK9873" s="174">
        <v>551.23289999999997</v>
      </c>
      <c r="CU9873" s="174">
        <v>3179</v>
      </c>
      <c r="CV9873" s="174">
        <v>152354</v>
      </c>
      <c r="CW9873" s="174">
        <v>5</v>
      </c>
      <c r="CX9873" s="174">
        <v>551.23289999999997</v>
      </c>
    </row>
    <row r="9874" spans="84:102" x14ac:dyDescent="0.25">
      <c r="CF9874" s="3" t="s">
        <v>3073</v>
      </c>
      <c r="CG9874" s="174">
        <v>117</v>
      </c>
      <c r="CH9874" s="174">
        <v>67284</v>
      </c>
      <c r="CI9874" s="174">
        <v>5</v>
      </c>
      <c r="CJ9874" s="174">
        <v>551.21379999999999</v>
      </c>
      <c r="CK9874" s="174">
        <v>551.21379999999999</v>
      </c>
      <c r="CU9874" s="174">
        <v>117</v>
      </c>
      <c r="CV9874" s="174">
        <v>67284</v>
      </c>
      <c r="CW9874" s="174">
        <v>5</v>
      </c>
      <c r="CX9874" s="174">
        <v>551.21379999999999</v>
      </c>
    </row>
    <row r="9875" spans="84:102" x14ac:dyDescent="0.25">
      <c r="CF9875" s="3" t="s">
        <v>3073</v>
      </c>
      <c r="CG9875" s="174">
        <v>1799</v>
      </c>
      <c r="CH9875" s="174">
        <v>53583</v>
      </c>
      <c r="CI9875" s="174">
        <v>5</v>
      </c>
      <c r="CJ9875" s="174">
        <v>551.1925</v>
      </c>
      <c r="CK9875" s="174">
        <v>551.1925</v>
      </c>
      <c r="CU9875" s="174">
        <v>1799</v>
      </c>
      <c r="CV9875" s="174">
        <v>53583</v>
      </c>
      <c r="CW9875" s="174">
        <v>5</v>
      </c>
      <c r="CX9875" s="174">
        <v>551.1925</v>
      </c>
    </row>
    <row r="9876" spans="84:102" x14ac:dyDescent="0.25">
      <c r="CF9876" s="3" t="s">
        <v>3073</v>
      </c>
      <c r="CG9876" s="174">
        <v>2664</v>
      </c>
      <c r="CH9876" s="174">
        <v>50650</v>
      </c>
      <c r="CI9876" s="174">
        <v>5</v>
      </c>
      <c r="CJ9876" s="174">
        <v>551.17060000000004</v>
      </c>
      <c r="CK9876" s="174">
        <v>551.17060000000004</v>
      </c>
      <c r="CU9876" s="174">
        <v>2664</v>
      </c>
      <c r="CV9876" s="174">
        <v>50650</v>
      </c>
      <c r="CW9876" s="174">
        <v>5</v>
      </c>
      <c r="CX9876" s="174">
        <v>551.17060000000004</v>
      </c>
    </row>
    <row r="9877" spans="84:102" x14ac:dyDescent="0.25">
      <c r="CF9877" s="3" t="s">
        <v>3073</v>
      </c>
      <c r="CG9877" s="174">
        <v>63071</v>
      </c>
      <c r="CH9877" s="174">
        <v>49</v>
      </c>
      <c r="CI9877" s="174">
        <v>5</v>
      </c>
      <c r="CJ9877" s="174">
        <v>551.14449999999999</v>
      </c>
      <c r="CK9877" s="174">
        <v>551.14449999999999</v>
      </c>
      <c r="CU9877" s="174">
        <v>63071</v>
      </c>
      <c r="CV9877" s="174">
        <v>49</v>
      </c>
      <c r="CW9877" s="174">
        <v>5</v>
      </c>
      <c r="CX9877" s="174">
        <v>551.14449999999999</v>
      </c>
    </row>
    <row r="9878" spans="84:102" x14ac:dyDescent="0.25">
      <c r="CF9878" s="3" t="s">
        <v>3073</v>
      </c>
      <c r="CG9878" s="174">
        <v>1346</v>
      </c>
      <c r="CH9878" s="174">
        <v>117300</v>
      </c>
      <c r="CI9878" s="174">
        <v>5</v>
      </c>
      <c r="CJ9878" s="174">
        <v>551.08929999999998</v>
      </c>
      <c r="CK9878" s="174">
        <v>551.08929999999998</v>
      </c>
      <c r="CU9878" s="174">
        <v>1346</v>
      </c>
      <c r="CV9878" s="174">
        <v>117300</v>
      </c>
      <c r="CW9878" s="174">
        <v>5</v>
      </c>
      <c r="CX9878" s="174">
        <v>551.08929999999998</v>
      </c>
    </row>
    <row r="9879" spans="84:102" x14ac:dyDescent="0.25">
      <c r="CF9879" s="3" t="s">
        <v>3073</v>
      </c>
      <c r="CG9879" s="174">
        <v>112706</v>
      </c>
      <c r="CH9879" s="174">
        <v>1352</v>
      </c>
      <c r="CI9879" s="174">
        <v>5</v>
      </c>
      <c r="CJ9879" s="174">
        <v>551.00160000000005</v>
      </c>
      <c r="CK9879" s="174">
        <v>551.00160000000005</v>
      </c>
      <c r="CU9879" s="174">
        <v>112706</v>
      </c>
      <c r="CV9879" s="174">
        <v>1352</v>
      </c>
      <c r="CW9879" s="174">
        <v>5</v>
      </c>
      <c r="CX9879" s="174">
        <v>551.00160000000005</v>
      </c>
    </row>
    <row r="9880" spans="84:102" x14ac:dyDescent="0.25">
      <c r="CF9880" s="3" t="s">
        <v>3073</v>
      </c>
      <c r="CG9880" s="174">
        <v>174402</v>
      </c>
      <c r="CH9880" s="174">
        <v>3075</v>
      </c>
      <c r="CI9880" s="174">
        <v>5</v>
      </c>
      <c r="CJ9880" s="174">
        <v>550.59439999999995</v>
      </c>
      <c r="CK9880" s="174">
        <v>550.59439999999995</v>
      </c>
      <c r="CU9880" s="174">
        <v>174402</v>
      </c>
      <c r="CV9880" s="174">
        <v>3075</v>
      </c>
      <c r="CW9880" s="174">
        <v>5</v>
      </c>
      <c r="CX9880" s="174">
        <v>550.59439999999995</v>
      </c>
    </row>
    <row r="9881" spans="84:102" x14ac:dyDescent="0.25">
      <c r="CF9881" s="3" t="s">
        <v>3073</v>
      </c>
      <c r="CG9881" s="174">
        <v>2123</v>
      </c>
      <c r="CH9881" s="174">
        <v>10375</v>
      </c>
      <c r="CI9881" s="174">
        <v>5</v>
      </c>
      <c r="CJ9881" s="174">
        <v>550.56949999999995</v>
      </c>
      <c r="CK9881" s="174">
        <v>550.56949999999995</v>
      </c>
      <c r="CU9881" s="174">
        <v>2123</v>
      </c>
      <c r="CV9881" s="174">
        <v>10375</v>
      </c>
      <c r="CW9881" s="174">
        <v>5</v>
      </c>
      <c r="CX9881" s="174">
        <v>550.56949999999995</v>
      </c>
    </row>
    <row r="9882" spans="84:102" x14ac:dyDescent="0.25">
      <c r="CF9882" s="3" t="s">
        <v>3073</v>
      </c>
      <c r="CG9882" s="174">
        <v>647</v>
      </c>
      <c r="CH9882" s="174">
        <v>90723</v>
      </c>
      <c r="CI9882" s="174">
        <v>5</v>
      </c>
      <c r="CJ9882" s="174">
        <v>550.49609999999996</v>
      </c>
      <c r="CK9882" s="174">
        <v>550.49609999999996</v>
      </c>
      <c r="CU9882" s="174">
        <v>647</v>
      </c>
      <c r="CV9882" s="174">
        <v>90723</v>
      </c>
      <c r="CW9882" s="174">
        <v>5</v>
      </c>
      <c r="CX9882" s="174">
        <v>550.49609999999996</v>
      </c>
    </row>
    <row r="9883" spans="84:102" x14ac:dyDescent="0.25">
      <c r="CF9883" s="3" t="s">
        <v>3073</v>
      </c>
      <c r="CG9883" s="174">
        <v>82</v>
      </c>
      <c r="CH9883" s="174">
        <v>65241</v>
      </c>
      <c r="CI9883" s="174">
        <v>5</v>
      </c>
      <c r="CJ9883" s="174">
        <v>550.38340000000005</v>
      </c>
      <c r="CK9883" s="174">
        <v>550.38340000000005</v>
      </c>
      <c r="CU9883" s="174">
        <v>82</v>
      </c>
      <c r="CV9883" s="174">
        <v>65241</v>
      </c>
      <c r="CW9883" s="174">
        <v>5</v>
      </c>
      <c r="CX9883" s="174">
        <v>550.38340000000005</v>
      </c>
    </row>
    <row r="9884" spans="84:102" x14ac:dyDescent="0.25">
      <c r="CF9884" s="3" t="s">
        <v>3073</v>
      </c>
      <c r="CG9884" s="174">
        <v>20664</v>
      </c>
      <c r="CH9884" s="174">
        <v>2218</v>
      </c>
      <c r="CI9884" s="174">
        <v>5</v>
      </c>
      <c r="CJ9884" s="174">
        <v>550.23569999999995</v>
      </c>
      <c r="CK9884" s="174">
        <v>550.23569999999995</v>
      </c>
      <c r="CU9884" s="174">
        <v>20664</v>
      </c>
      <c r="CV9884" s="174">
        <v>2218</v>
      </c>
      <c r="CW9884" s="174">
        <v>5</v>
      </c>
      <c r="CX9884" s="174">
        <v>550.23569999999995</v>
      </c>
    </row>
    <row r="9885" spans="84:102" x14ac:dyDescent="0.25">
      <c r="CF9885" s="3" t="s">
        <v>3073</v>
      </c>
      <c r="CG9885" s="174">
        <v>139538</v>
      </c>
      <c r="CH9885" s="174">
        <v>2044</v>
      </c>
      <c r="CI9885" s="174">
        <v>5</v>
      </c>
      <c r="CJ9885" s="174">
        <v>550.16139999999996</v>
      </c>
      <c r="CK9885" s="174">
        <v>550.16139999999996</v>
      </c>
      <c r="CU9885" s="174">
        <v>139538</v>
      </c>
      <c r="CV9885" s="174">
        <v>2044</v>
      </c>
      <c r="CW9885" s="174">
        <v>5</v>
      </c>
      <c r="CX9885" s="174">
        <v>550.16139999999996</v>
      </c>
    </row>
    <row r="9886" spans="84:102" x14ac:dyDescent="0.25">
      <c r="CF9886" s="3" t="s">
        <v>3073</v>
      </c>
      <c r="CG9886" s="174">
        <v>155048</v>
      </c>
      <c r="CH9886" s="174">
        <v>2973</v>
      </c>
      <c r="CI9886" s="174">
        <v>5</v>
      </c>
      <c r="CJ9886" s="174">
        <v>549.91359999999997</v>
      </c>
      <c r="CK9886" s="174">
        <v>549.91359999999997</v>
      </c>
      <c r="CU9886" s="174">
        <v>155048</v>
      </c>
      <c r="CV9886" s="174">
        <v>2973</v>
      </c>
      <c r="CW9886" s="174">
        <v>5</v>
      </c>
      <c r="CX9886" s="174">
        <v>549.91359999999997</v>
      </c>
    </row>
    <row r="9887" spans="84:102" x14ac:dyDescent="0.25">
      <c r="CF9887" s="3" t="s">
        <v>3073</v>
      </c>
      <c r="CG9887" s="174">
        <v>452</v>
      </c>
      <c r="CH9887" s="174">
        <v>83854</v>
      </c>
      <c r="CI9887" s="174">
        <v>5</v>
      </c>
      <c r="CJ9887" s="174">
        <v>549.89940000000001</v>
      </c>
      <c r="CK9887" s="174">
        <v>549.89940000000001</v>
      </c>
      <c r="CU9887" s="174">
        <v>452</v>
      </c>
      <c r="CV9887" s="174">
        <v>83854</v>
      </c>
      <c r="CW9887" s="174">
        <v>5</v>
      </c>
      <c r="CX9887" s="174">
        <v>549.89940000000001</v>
      </c>
    </row>
    <row r="9888" spans="84:102" x14ac:dyDescent="0.25">
      <c r="CF9888" s="3" t="s">
        <v>3073</v>
      </c>
      <c r="CG9888" s="174">
        <v>83684</v>
      </c>
      <c r="CH9888" s="174">
        <v>488</v>
      </c>
      <c r="CI9888" s="174">
        <v>5</v>
      </c>
      <c r="CJ9888" s="174">
        <v>549.87779999999998</v>
      </c>
      <c r="CK9888" s="174">
        <v>549.87779999999998</v>
      </c>
      <c r="CU9888" s="174">
        <v>83684</v>
      </c>
      <c r="CV9888" s="174">
        <v>488</v>
      </c>
      <c r="CW9888" s="174">
        <v>5</v>
      </c>
      <c r="CX9888" s="174">
        <v>549.87779999999998</v>
      </c>
    </row>
    <row r="9889" spans="84:102" x14ac:dyDescent="0.25">
      <c r="CF9889" s="3" t="s">
        <v>3073</v>
      </c>
      <c r="CG9889" s="174">
        <v>120336</v>
      </c>
      <c r="CH9889" s="174">
        <v>1288</v>
      </c>
      <c r="CI9889" s="174">
        <v>5</v>
      </c>
      <c r="CJ9889" s="174">
        <v>549.85630000000003</v>
      </c>
      <c r="CK9889" s="174">
        <v>549.85630000000003</v>
      </c>
      <c r="CU9889" s="174">
        <v>120336</v>
      </c>
      <c r="CV9889" s="174">
        <v>1288</v>
      </c>
      <c r="CW9889" s="174">
        <v>5</v>
      </c>
      <c r="CX9889" s="174">
        <v>549.85630000000003</v>
      </c>
    </row>
    <row r="9890" spans="84:102" x14ac:dyDescent="0.25">
      <c r="CF9890" s="3" t="s">
        <v>3073</v>
      </c>
      <c r="CG9890" s="174">
        <v>1534</v>
      </c>
      <c r="CH9890" s="174">
        <v>86624</v>
      </c>
      <c r="CI9890" s="174">
        <v>5</v>
      </c>
      <c r="CJ9890" s="174">
        <v>549.3175</v>
      </c>
      <c r="CK9890" s="174">
        <v>549.3175</v>
      </c>
      <c r="CU9890" s="174">
        <v>1534</v>
      </c>
      <c r="CV9890" s="174">
        <v>86624</v>
      </c>
      <c r="CW9890" s="174">
        <v>5</v>
      </c>
      <c r="CX9890" s="174">
        <v>549.3175</v>
      </c>
    </row>
    <row r="9891" spans="84:102" x14ac:dyDescent="0.25">
      <c r="CF9891" s="3" t="s">
        <v>3073</v>
      </c>
      <c r="CG9891" s="174">
        <v>3485</v>
      </c>
      <c r="CH9891" s="174">
        <v>45653</v>
      </c>
      <c r="CI9891" s="174">
        <v>5</v>
      </c>
      <c r="CJ9891" s="174">
        <v>549.25329999999997</v>
      </c>
      <c r="CK9891" s="174">
        <v>549.25329999999997</v>
      </c>
      <c r="CU9891" s="174">
        <v>3485</v>
      </c>
      <c r="CV9891" s="174">
        <v>45653</v>
      </c>
      <c r="CW9891" s="174">
        <v>5</v>
      </c>
      <c r="CX9891" s="174">
        <v>549.25329999999997</v>
      </c>
    </row>
    <row r="9892" spans="84:102" x14ac:dyDescent="0.25">
      <c r="CF9892" s="3" t="s">
        <v>3073</v>
      </c>
      <c r="CG9892" s="174">
        <v>76800</v>
      </c>
      <c r="CH9892" s="174">
        <v>354</v>
      </c>
      <c r="CI9892" s="174">
        <v>5</v>
      </c>
      <c r="CJ9892" s="174">
        <v>549.18290000000002</v>
      </c>
      <c r="CK9892" s="174">
        <v>549.18290000000002</v>
      </c>
      <c r="CU9892" s="174">
        <v>76800</v>
      </c>
      <c r="CV9892" s="174">
        <v>354</v>
      </c>
      <c r="CW9892" s="174">
        <v>5</v>
      </c>
      <c r="CX9892" s="174">
        <v>549.18290000000002</v>
      </c>
    </row>
    <row r="9893" spans="84:102" x14ac:dyDescent="0.25">
      <c r="CF9893" s="3" t="s">
        <v>3073</v>
      </c>
      <c r="CG9893" s="174">
        <v>94554</v>
      </c>
      <c r="CH9893" s="174">
        <v>1491</v>
      </c>
      <c r="CI9893" s="174">
        <v>5</v>
      </c>
      <c r="CJ9893" s="174">
        <v>549.15049999999997</v>
      </c>
      <c r="CK9893" s="174">
        <v>549.15049999999997</v>
      </c>
      <c r="CU9893" s="174">
        <v>94554</v>
      </c>
      <c r="CV9893" s="174">
        <v>1491</v>
      </c>
      <c r="CW9893" s="174">
        <v>5</v>
      </c>
      <c r="CX9893" s="174">
        <v>549.15049999999997</v>
      </c>
    </row>
    <row r="9894" spans="84:102" x14ac:dyDescent="0.25">
      <c r="CF9894" s="3" t="s">
        <v>3073</v>
      </c>
      <c r="CG9894" s="174">
        <v>1868</v>
      </c>
      <c r="CH9894" s="174">
        <v>57708</v>
      </c>
      <c r="CI9894" s="174">
        <v>5</v>
      </c>
      <c r="CJ9894" s="174">
        <v>549.13409999999999</v>
      </c>
      <c r="CK9894" s="174">
        <v>549.13409999999999</v>
      </c>
      <c r="CU9894" s="174">
        <v>1868</v>
      </c>
      <c r="CV9894" s="174">
        <v>57708</v>
      </c>
      <c r="CW9894" s="174">
        <v>5</v>
      </c>
      <c r="CX9894" s="174">
        <v>549.13409999999999</v>
      </c>
    </row>
    <row r="9895" spans="84:102" x14ac:dyDescent="0.25">
      <c r="CF9895" s="3" t="s">
        <v>3073</v>
      </c>
      <c r="CG9895" s="174">
        <v>89194</v>
      </c>
      <c r="CH9895" s="174">
        <v>650</v>
      </c>
      <c r="CI9895" s="174">
        <v>5</v>
      </c>
      <c r="CJ9895" s="174">
        <v>549.08040000000005</v>
      </c>
      <c r="CK9895" s="174">
        <v>549.08040000000005</v>
      </c>
      <c r="CU9895" s="174">
        <v>89194</v>
      </c>
      <c r="CV9895" s="174">
        <v>650</v>
      </c>
      <c r="CW9895" s="174">
        <v>5</v>
      </c>
      <c r="CX9895" s="174">
        <v>549.08040000000005</v>
      </c>
    </row>
    <row r="9896" spans="84:102" x14ac:dyDescent="0.25">
      <c r="CF9896" s="3" t="s">
        <v>3073</v>
      </c>
      <c r="CG9896" s="174">
        <v>67045</v>
      </c>
      <c r="CH9896" s="174">
        <v>144</v>
      </c>
      <c r="CI9896" s="174">
        <v>5</v>
      </c>
      <c r="CJ9896" s="174">
        <v>549.07500000000005</v>
      </c>
      <c r="CK9896" s="174">
        <v>549.07500000000005</v>
      </c>
      <c r="CU9896" s="174">
        <v>67045</v>
      </c>
      <c r="CV9896" s="174">
        <v>144</v>
      </c>
      <c r="CW9896" s="174">
        <v>5</v>
      </c>
      <c r="CX9896" s="174">
        <v>549.07500000000005</v>
      </c>
    </row>
    <row r="9897" spans="84:102" x14ac:dyDescent="0.25">
      <c r="CF9897" s="3" t="s">
        <v>3073</v>
      </c>
      <c r="CG9897" s="174">
        <v>3148</v>
      </c>
      <c r="CH9897" s="174">
        <v>151656</v>
      </c>
      <c r="CI9897" s="174">
        <v>5</v>
      </c>
      <c r="CJ9897" s="174">
        <v>548.94389999999999</v>
      </c>
      <c r="CK9897" s="174">
        <v>548.94389999999999</v>
      </c>
      <c r="CU9897" s="174">
        <v>3148</v>
      </c>
      <c r="CV9897" s="174">
        <v>151656</v>
      </c>
      <c r="CW9897" s="174">
        <v>5</v>
      </c>
      <c r="CX9897" s="174">
        <v>548.94389999999999</v>
      </c>
    </row>
    <row r="9898" spans="84:102" x14ac:dyDescent="0.25">
      <c r="CF9898" s="3" t="s">
        <v>3073</v>
      </c>
      <c r="CG9898" s="174">
        <v>325</v>
      </c>
      <c r="CH9898" s="174">
        <v>73254</v>
      </c>
      <c r="CI9898" s="174">
        <v>5</v>
      </c>
      <c r="CJ9898" s="174">
        <v>548.8895</v>
      </c>
      <c r="CK9898" s="174">
        <v>548.8895</v>
      </c>
      <c r="CU9898" s="174">
        <v>325</v>
      </c>
      <c r="CV9898" s="174">
        <v>73254</v>
      </c>
      <c r="CW9898" s="174">
        <v>5</v>
      </c>
      <c r="CX9898" s="174">
        <v>548.8895</v>
      </c>
    </row>
    <row r="9899" spans="84:102" x14ac:dyDescent="0.25">
      <c r="CF9899" s="3" t="s">
        <v>3073</v>
      </c>
      <c r="CG9899" s="174">
        <v>149613</v>
      </c>
      <c r="CH9899" s="174">
        <v>2052</v>
      </c>
      <c r="CI9899" s="174">
        <v>5</v>
      </c>
      <c r="CJ9899" s="174">
        <v>548.77030000000002</v>
      </c>
      <c r="CK9899" s="174">
        <v>548.77030000000002</v>
      </c>
      <c r="CU9899" s="174">
        <v>149613</v>
      </c>
      <c r="CV9899" s="174">
        <v>2052</v>
      </c>
      <c r="CW9899" s="174">
        <v>5</v>
      </c>
      <c r="CX9899" s="174">
        <v>548.77030000000002</v>
      </c>
    </row>
    <row r="9900" spans="84:102" x14ac:dyDescent="0.25">
      <c r="CF9900" s="3" t="s">
        <v>3073</v>
      </c>
      <c r="CG9900" s="174">
        <v>3612</v>
      </c>
      <c r="CH9900" s="174">
        <v>94413</v>
      </c>
      <c r="CI9900" s="174">
        <v>5</v>
      </c>
      <c r="CJ9900" s="174">
        <v>548.58000000000004</v>
      </c>
      <c r="CK9900" s="174">
        <v>548.58000000000004</v>
      </c>
      <c r="CU9900" s="174">
        <v>3612</v>
      </c>
      <c r="CV9900" s="174">
        <v>94413</v>
      </c>
      <c r="CW9900" s="174">
        <v>5</v>
      </c>
      <c r="CX9900" s="174">
        <v>548.58000000000004</v>
      </c>
    </row>
    <row r="9901" spans="84:102" x14ac:dyDescent="0.25">
      <c r="CF9901" s="3" t="s">
        <v>3073</v>
      </c>
      <c r="CG9901" s="174">
        <v>852</v>
      </c>
      <c r="CH9901" s="174">
        <v>107193</v>
      </c>
      <c r="CI9901" s="174">
        <v>5</v>
      </c>
      <c r="CJ9901" s="174">
        <v>548.44100000000003</v>
      </c>
      <c r="CK9901" s="174">
        <v>548.44100000000003</v>
      </c>
      <c r="CU9901" s="174">
        <v>852</v>
      </c>
      <c r="CV9901" s="174">
        <v>107193</v>
      </c>
      <c r="CW9901" s="174">
        <v>5</v>
      </c>
      <c r="CX9901" s="174">
        <v>548.44100000000003</v>
      </c>
    </row>
    <row r="9902" spans="84:102" x14ac:dyDescent="0.25">
      <c r="CF9902" s="3" t="s">
        <v>3073</v>
      </c>
      <c r="CG9902" s="174">
        <v>2521</v>
      </c>
      <c r="CH9902" s="174">
        <v>36888</v>
      </c>
      <c r="CI9902" s="174">
        <v>5</v>
      </c>
      <c r="CJ9902" s="174">
        <v>548.28399999999999</v>
      </c>
      <c r="CK9902" s="174">
        <v>548.28399999999999</v>
      </c>
      <c r="CU9902" s="174">
        <v>2521</v>
      </c>
      <c r="CV9902" s="174">
        <v>36888</v>
      </c>
      <c r="CW9902" s="174">
        <v>5</v>
      </c>
      <c r="CX9902" s="174">
        <v>548.28399999999999</v>
      </c>
    </row>
    <row r="9903" spans="84:102" x14ac:dyDescent="0.25">
      <c r="CF9903" s="3" t="s">
        <v>3073</v>
      </c>
      <c r="CG9903" s="174">
        <v>109804</v>
      </c>
      <c r="CH9903" s="174">
        <v>904</v>
      </c>
      <c r="CI9903" s="174">
        <v>5</v>
      </c>
      <c r="CJ9903" s="174">
        <v>548.27739999999994</v>
      </c>
      <c r="CK9903" s="174">
        <v>548.27739999999994</v>
      </c>
      <c r="CU9903" s="174">
        <v>109804</v>
      </c>
      <c r="CV9903" s="174">
        <v>904</v>
      </c>
      <c r="CW9903" s="174">
        <v>5</v>
      </c>
      <c r="CX9903" s="174">
        <v>548.27739999999994</v>
      </c>
    </row>
    <row r="9904" spans="84:102" x14ac:dyDescent="0.25">
      <c r="CF9904" s="3" t="s">
        <v>3073</v>
      </c>
      <c r="CG9904" s="174">
        <v>181718</v>
      </c>
      <c r="CH9904" s="174">
        <v>3457</v>
      </c>
      <c r="CI9904" s="174">
        <v>5</v>
      </c>
      <c r="CJ9904" s="174">
        <v>548.19230000000005</v>
      </c>
      <c r="CK9904" s="174">
        <v>548.19230000000005</v>
      </c>
      <c r="CU9904" s="174">
        <v>181718</v>
      </c>
      <c r="CV9904" s="174">
        <v>3457</v>
      </c>
      <c r="CW9904" s="174">
        <v>5</v>
      </c>
      <c r="CX9904" s="174">
        <v>548.19230000000005</v>
      </c>
    </row>
    <row r="9905" spans="84:102" x14ac:dyDescent="0.25">
      <c r="CF9905" s="3" t="s">
        <v>3073</v>
      </c>
      <c r="CG9905" s="174">
        <v>295</v>
      </c>
      <c r="CH9905" s="174">
        <v>71647</v>
      </c>
      <c r="CI9905" s="174">
        <v>5</v>
      </c>
      <c r="CJ9905" s="174">
        <v>548.14419999999996</v>
      </c>
      <c r="CK9905" s="174">
        <v>548.14419999999996</v>
      </c>
      <c r="CU9905" s="174">
        <v>295</v>
      </c>
      <c r="CV9905" s="174">
        <v>71647</v>
      </c>
      <c r="CW9905" s="174">
        <v>5</v>
      </c>
      <c r="CX9905" s="174">
        <v>548.14419999999996</v>
      </c>
    </row>
    <row r="9906" spans="84:102" x14ac:dyDescent="0.25">
      <c r="CF9906" s="3" t="s">
        <v>3073</v>
      </c>
      <c r="CG9906" s="174">
        <v>435</v>
      </c>
      <c r="CH9906" s="174">
        <v>82618</v>
      </c>
      <c r="CI9906" s="174">
        <v>5</v>
      </c>
      <c r="CJ9906" s="174">
        <v>548.11620000000005</v>
      </c>
      <c r="CK9906" s="174">
        <v>548.11620000000005</v>
      </c>
      <c r="CU9906" s="174">
        <v>435</v>
      </c>
      <c r="CV9906" s="174">
        <v>82618</v>
      </c>
      <c r="CW9906" s="174">
        <v>5</v>
      </c>
      <c r="CX9906" s="174">
        <v>548.11620000000005</v>
      </c>
    </row>
    <row r="9907" spans="84:102" x14ac:dyDescent="0.25">
      <c r="CF9907" s="3" t="s">
        <v>3073</v>
      </c>
      <c r="CG9907" s="174">
        <v>72</v>
      </c>
      <c r="CH9907" s="174">
        <v>65355</v>
      </c>
      <c r="CI9907" s="174">
        <v>5</v>
      </c>
      <c r="CJ9907" s="174">
        <v>547.90139999999997</v>
      </c>
      <c r="CK9907" s="174">
        <v>547.90139999999997</v>
      </c>
      <c r="CU9907" s="174">
        <v>72</v>
      </c>
      <c r="CV9907" s="174">
        <v>65355</v>
      </c>
      <c r="CW9907" s="174">
        <v>5</v>
      </c>
      <c r="CX9907" s="174">
        <v>547.90139999999997</v>
      </c>
    </row>
    <row r="9908" spans="84:102" x14ac:dyDescent="0.25">
      <c r="CF9908" s="3" t="s">
        <v>3073</v>
      </c>
      <c r="CG9908" s="174">
        <v>3388</v>
      </c>
      <c r="CH9908" s="174">
        <v>171010</v>
      </c>
      <c r="CI9908" s="174">
        <v>5</v>
      </c>
      <c r="CJ9908" s="174">
        <v>547.84190000000001</v>
      </c>
      <c r="CK9908" s="174">
        <v>547.84190000000001</v>
      </c>
      <c r="CU9908" s="174">
        <v>3388</v>
      </c>
      <c r="CV9908" s="174">
        <v>171010</v>
      </c>
      <c r="CW9908" s="174">
        <v>5</v>
      </c>
      <c r="CX9908" s="174">
        <v>547.84190000000001</v>
      </c>
    </row>
    <row r="9909" spans="84:102" x14ac:dyDescent="0.25">
      <c r="CF9909" s="3" t="s">
        <v>3073</v>
      </c>
      <c r="CG9909" s="174">
        <v>722</v>
      </c>
      <c r="CH9909" s="174">
        <v>98376</v>
      </c>
      <c r="CI9909" s="174">
        <v>5</v>
      </c>
      <c r="CJ9909" s="174">
        <v>547.82169999999996</v>
      </c>
      <c r="CK9909" s="174">
        <v>547.82169999999996</v>
      </c>
      <c r="CU9909" s="174">
        <v>722</v>
      </c>
      <c r="CV9909" s="174">
        <v>98376</v>
      </c>
      <c r="CW9909" s="174">
        <v>5</v>
      </c>
      <c r="CX9909" s="174">
        <v>547.82169999999996</v>
      </c>
    </row>
    <row r="9910" spans="84:102" x14ac:dyDescent="0.25">
      <c r="CF9910" s="3" t="s">
        <v>3073</v>
      </c>
      <c r="CG9910" s="174">
        <v>569</v>
      </c>
      <c r="CH9910" s="174">
        <v>84027</v>
      </c>
      <c r="CI9910" s="174">
        <v>5</v>
      </c>
      <c r="CJ9910" s="174">
        <v>547.75609999999995</v>
      </c>
      <c r="CK9910" s="174">
        <v>547.75609999999995</v>
      </c>
      <c r="CU9910" s="174">
        <v>569</v>
      </c>
      <c r="CV9910" s="174">
        <v>84027</v>
      </c>
      <c r="CW9910" s="174">
        <v>5</v>
      </c>
      <c r="CX9910" s="174">
        <v>547.75609999999995</v>
      </c>
    </row>
    <row r="9911" spans="84:102" x14ac:dyDescent="0.25">
      <c r="CF9911" s="3" t="s">
        <v>3073</v>
      </c>
      <c r="CG9911" s="174">
        <v>3089</v>
      </c>
      <c r="CH9911" s="174">
        <v>142500</v>
      </c>
      <c r="CI9911" s="174">
        <v>5</v>
      </c>
      <c r="CJ9911" s="174">
        <v>547.7183</v>
      </c>
      <c r="CK9911" s="174">
        <v>547.7183</v>
      </c>
      <c r="CU9911" s="174">
        <v>3089</v>
      </c>
      <c r="CV9911" s="174">
        <v>142500</v>
      </c>
      <c r="CW9911" s="174">
        <v>5</v>
      </c>
      <c r="CX9911" s="174">
        <v>547.7183</v>
      </c>
    </row>
    <row r="9912" spans="84:102" x14ac:dyDescent="0.25">
      <c r="CF9912" s="3" t="s">
        <v>3073</v>
      </c>
      <c r="CG9912" s="174">
        <v>151328</v>
      </c>
      <c r="CH9912" s="174">
        <v>3121</v>
      </c>
      <c r="CI9912" s="174">
        <v>5</v>
      </c>
      <c r="CJ9912" s="174">
        <v>547.71550000000002</v>
      </c>
      <c r="CK9912" s="174">
        <v>547.71550000000002</v>
      </c>
      <c r="CU9912" s="174">
        <v>151328</v>
      </c>
      <c r="CV9912" s="174">
        <v>3121</v>
      </c>
      <c r="CW9912" s="174">
        <v>5</v>
      </c>
      <c r="CX9912" s="174">
        <v>547.71550000000002</v>
      </c>
    </row>
    <row r="9913" spans="84:102" x14ac:dyDescent="0.25">
      <c r="CF9913" s="3" t="s">
        <v>3073</v>
      </c>
      <c r="CG9913" s="174">
        <v>122611</v>
      </c>
      <c r="CH9913" s="174">
        <v>1303</v>
      </c>
      <c r="CI9913" s="174">
        <v>5</v>
      </c>
      <c r="CJ9913" s="174">
        <v>547.66250000000002</v>
      </c>
      <c r="CK9913" s="174">
        <v>547.66250000000002</v>
      </c>
      <c r="CU9913" s="174">
        <v>122611</v>
      </c>
      <c r="CV9913" s="174">
        <v>1303</v>
      </c>
      <c r="CW9913" s="174">
        <v>5</v>
      </c>
      <c r="CX9913" s="174">
        <v>547.66250000000002</v>
      </c>
    </row>
    <row r="9914" spans="84:102" x14ac:dyDescent="0.25">
      <c r="CF9914" s="3" t="s">
        <v>3073</v>
      </c>
      <c r="CG9914" s="174">
        <v>21088</v>
      </c>
      <c r="CH9914" s="174">
        <v>2238</v>
      </c>
      <c r="CI9914" s="174">
        <v>5</v>
      </c>
      <c r="CJ9914" s="174">
        <v>547.66039999999998</v>
      </c>
      <c r="CK9914" s="174">
        <v>547.66039999999998</v>
      </c>
      <c r="CU9914" s="174">
        <v>21088</v>
      </c>
      <c r="CV9914" s="174">
        <v>2238</v>
      </c>
      <c r="CW9914" s="174">
        <v>5</v>
      </c>
      <c r="CX9914" s="174">
        <v>547.66039999999998</v>
      </c>
    </row>
    <row r="9915" spans="84:102" x14ac:dyDescent="0.25">
      <c r="CF9915" s="3" t="s">
        <v>3073</v>
      </c>
      <c r="CG9915" s="174">
        <v>946</v>
      </c>
      <c r="CH9915" s="174">
        <v>113390</v>
      </c>
      <c r="CI9915" s="174">
        <v>5</v>
      </c>
      <c r="CJ9915" s="174">
        <v>547.60310000000004</v>
      </c>
      <c r="CK9915" s="174">
        <v>547.60310000000004</v>
      </c>
      <c r="CU9915" s="174">
        <v>946</v>
      </c>
      <c r="CV9915" s="174">
        <v>113390</v>
      </c>
      <c r="CW9915" s="174">
        <v>5</v>
      </c>
      <c r="CX9915" s="174">
        <v>547.60310000000004</v>
      </c>
    </row>
    <row r="9916" spans="84:102" x14ac:dyDescent="0.25">
      <c r="CF9916" s="3" t="s">
        <v>3073</v>
      </c>
      <c r="CG9916" s="174">
        <v>3677</v>
      </c>
      <c r="CH9916" s="174">
        <v>115570</v>
      </c>
      <c r="CI9916" s="174">
        <v>5</v>
      </c>
      <c r="CJ9916" s="174">
        <v>547.51819999999998</v>
      </c>
      <c r="CK9916" s="174">
        <v>547.51819999999998</v>
      </c>
      <c r="CU9916" s="174">
        <v>3677</v>
      </c>
      <c r="CV9916" s="174">
        <v>115570</v>
      </c>
      <c r="CW9916" s="174">
        <v>5</v>
      </c>
      <c r="CX9916" s="174">
        <v>547.51819999999998</v>
      </c>
    </row>
    <row r="9917" spans="84:102" x14ac:dyDescent="0.25">
      <c r="CF9917" s="3" t="s">
        <v>3073</v>
      </c>
      <c r="CG9917" s="174">
        <v>113390</v>
      </c>
      <c r="CH9917" s="174">
        <v>946</v>
      </c>
      <c r="CI9917" s="174">
        <v>5</v>
      </c>
      <c r="CJ9917" s="174">
        <v>547.46519999999998</v>
      </c>
      <c r="CK9917" s="174">
        <v>547.46519999999998</v>
      </c>
      <c r="CU9917" s="174">
        <v>113390</v>
      </c>
      <c r="CV9917" s="174">
        <v>946</v>
      </c>
      <c r="CW9917" s="174">
        <v>5</v>
      </c>
      <c r="CX9917" s="174">
        <v>547.46519999999998</v>
      </c>
    </row>
    <row r="9918" spans="84:102" x14ac:dyDescent="0.25">
      <c r="CF9918" s="3" t="s">
        <v>3073</v>
      </c>
      <c r="CG9918" s="174">
        <v>85972</v>
      </c>
      <c r="CH9918" s="174">
        <v>602</v>
      </c>
      <c r="CI9918" s="174">
        <v>5</v>
      </c>
      <c r="CJ9918" s="174">
        <v>547.46019999999999</v>
      </c>
      <c r="CK9918" s="174">
        <v>547.46019999999999</v>
      </c>
      <c r="CU9918" s="174">
        <v>85972</v>
      </c>
      <c r="CV9918" s="174">
        <v>602</v>
      </c>
      <c r="CW9918" s="174">
        <v>5</v>
      </c>
      <c r="CX9918" s="174">
        <v>547.46019999999999</v>
      </c>
    </row>
    <row r="9919" spans="84:102" x14ac:dyDescent="0.25">
      <c r="CF9919" s="3" t="s">
        <v>3073</v>
      </c>
      <c r="CG9919" s="174">
        <v>114497</v>
      </c>
      <c r="CH9919" s="174">
        <v>995</v>
      </c>
      <c r="CI9919" s="174">
        <v>5</v>
      </c>
      <c r="CJ9919" s="174">
        <v>547.30330000000004</v>
      </c>
      <c r="CK9919" s="174">
        <v>547.30330000000004</v>
      </c>
      <c r="CU9919" s="174">
        <v>114497</v>
      </c>
      <c r="CV9919" s="174">
        <v>995</v>
      </c>
      <c r="CW9919" s="174">
        <v>5</v>
      </c>
      <c r="CX9919" s="174">
        <v>547.30330000000004</v>
      </c>
    </row>
    <row r="9920" spans="84:102" x14ac:dyDescent="0.25">
      <c r="CF9920" s="3" t="s">
        <v>3073</v>
      </c>
      <c r="CG9920" s="174">
        <v>139560</v>
      </c>
      <c r="CH9920" s="174">
        <v>2047</v>
      </c>
      <c r="CI9920" s="174">
        <v>5</v>
      </c>
      <c r="CJ9920" s="174">
        <v>547.29470000000003</v>
      </c>
      <c r="CK9920" s="174">
        <v>547.29470000000003</v>
      </c>
      <c r="CU9920" s="174">
        <v>139560</v>
      </c>
      <c r="CV9920" s="174">
        <v>2047</v>
      </c>
      <c r="CW9920" s="174">
        <v>5</v>
      </c>
      <c r="CX9920" s="174">
        <v>547.29470000000003</v>
      </c>
    </row>
    <row r="9921" spans="84:102" x14ac:dyDescent="0.25">
      <c r="CF9921" s="3" t="s">
        <v>3073</v>
      </c>
      <c r="CG9921" s="174">
        <v>434</v>
      </c>
      <c r="CH9921" s="174">
        <v>81789</v>
      </c>
      <c r="CI9921" s="174">
        <v>5</v>
      </c>
      <c r="CJ9921" s="174">
        <v>546.9674</v>
      </c>
      <c r="CK9921" s="174">
        <v>546.9674</v>
      </c>
      <c r="CU9921" s="174">
        <v>434</v>
      </c>
      <c r="CV9921" s="174">
        <v>81789</v>
      </c>
      <c r="CW9921" s="174">
        <v>5</v>
      </c>
      <c r="CX9921" s="174">
        <v>546.9674</v>
      </c>
    </row>
    <row r="9922" spans="84:102" x14ac:dyDescent="0.25">
      <c r="CF9922" s="3" t="s">
        <v>3073</v>
      </c>
      <c r="CG9922" s="174">
        <v>177644</v>
      </c>
      <c r="CH9922" s="174">
        <v>3424</v>
      </c>
      <c r="CI9922" s="174">
        <v>5</v>
      </c>
      <c r="CJ9922" s="174">
        <v>546.69479999999999</v>
      </c>
      <c r="CK9922" s="174">
        <v>546.69479999999999</v>
      </c>
      <c r="CU9922" s="174">
        <v>177644</v>
      </c>
      <c r="CV9922" s="174">
        <v>3424</v>
      </c>
      <c r="CW9922" s="174">
        <v>5</v>
      </c>
      <c r="CX9922" s="174">
        <v>546.69479999999999</v>
      </c>
    </row>
    <row r="9923" spans="84:102" x14ac:dyDescent="0.25">
      <c r="CF9923" s="3" t="s">
        <v>3073</v>
      </c>
      <c r="CG9923" s="174">
        <v>107104</v>
      </c>
      <c r="CH9923" s="174">
        <v>853</v>
      </c>
      <c r="CI9923" s="174">
        <v>5</v>
      </c>
      <c r="CJ9923" s="174">
        <v>546.67430000000002</v>
      </c>
      <c r="CK9923" s="174">
        <v>546.67430000000002</v>
      </c>
      <c r="CU9923" s="174">
        <v>107104</v>
      </c>
      <c r="CV9923" s="174">
        <v>853</v>
      </c>
      <c r="CW9923" s="174">
        <v>5</v>
      </c>
      <c r="CX9923" s="174">
        <v>546.67430000000002</v>
      </c>
    </row>
    <row r="9924" spans="84:102" x14ac:dyDescent="0.25">
      <c r="CF9924" s="3" t="s">
        <v>3073</v>
      </c>
      <c r="CG9924" s="174">
        <v>69098</v>
      </c>
      <c r="CH9924" s="174">
        <v>3897</v>
      </c>
      <c r="CI9924" s="174">
        <v>5</v>
      </c>
      <c r="CJ9924" s="174">
        <v>546.54060000000004</v>
      </c>
      <c r="CK9924" s="174">
        <v>546.54060000000004</v>
      </c>
      <c r="CU9924" s="174">
        <v>69098</v>
      </c>
      <c r="CV9924" s="174">
        <v>3897</v>
      </c>
      <c r="CW9924" s="174">
        <v>5</v>
      </c>
      <c r="CX9924" s="174">
        <v>546.54060000000004</v>
      </c>
    </row>
    <row r="9925" spans="84:102" x14ac:dyDescent="0.25">
      <c r="CF9925" s="3" t="s">
        <v>3073</v>
      </c>
      <c r="CG9925" s="174">
        <v>844</v>
      </c>
      <c r="CH9925" s="174">
        <v>106451</v>
      </c>
      <c r="CI9925" s="174">
        <v>5</v>
      </c>
      <c r="CJ9925" s="174">
        <v>546.52229999999997</v>
      </c>
      <c r="CK9925" s="174">
        <v>546.52229999999997</v>
      </c>
      <c r="CU9925" s="174">
        <v>844</v>
      </c>
      <c r="CV9925" s="174">
        <v>106451</v>
      </c>
      <c r="CW9925" s="174">
        <v>5</v>
      </c>
      <c r="CX9925" s="174">
        <v>546.52229999999997</v>
      </c>
    </row>
    <row r="9926" spans="84:102" x14ac:dyDescent="0.25">
      <c r="CF9926" s="3" t="s">
        <v>3073</v>
      </c>
      <c r="CG9926" s="174">
        <v>35133</v>
      </c>
      <c r="CH9926" s="174">
        <v>3473</v>
      </c>
      <c r="CI9926" s="174">
        <v>5</v>
      </c>
      <c r="CJ9926" s="174">
        <v>546.17139999999995</v>
      </c>
      <c r="CK9926" s="174">
        <v>546.17139999999995</v>
      </c>
      <c r="CU9926" s="174">
        <v>35133</v>
      </c>
      <c r="CV9926" s="174">
        <v>3473</v>
      </c>
      <c r="CW9926" s="174">
        <v>5</v>
      </c>
      <c r="CX9926" s="174">
        <v>546.17139999999995</v>
      </c>
    </row>
    <row r="9927" spans="84:102" x14ac:dyDescent="0.25">
      <c r="CF9927" s="3" t="s">
        <v>3073</v>
      </c>
      <c r="CG9927" s="174">
        <v>64055</v>
      </c>
      <c r="CH9927" s="174">
        <v>65</v>
      </c>
      <c r="CI9927" s="174">
        <v>5</v>
      </c>
      <c r="CJ9927" s="174">
        <v>546.14070000000004</v>
      </c>
      <c r="CK9927" s="174">
        <v>546.14070000000004</v>
      </c>
      <c r="CU9927" s="174">
        <v>64055</v>
      </c>
      <c r="CV9927" s="174">
        <v>65</v>
      </c>
      <c r="CW9927" s="174">
        <v>5</v>
      </c>
      <c r="CX9927" s="174">
        <v>546.14070000000004</v>
      </c>
    </row>
    <row r="9928" spans="84:102" x14ac:dyDescent="0.25">
      <c r="CF9928" s="3" t="s">
        <v>3073</v>
      </c>
      <c r="CG9928" s="174">
        <v>3831</v>
      </c>
      <c r="CH9928" s="174">
        <v>44800</v>
      </c>
      <c r="CI9928" s="174">
        <v>5</v>
      </c>
      <c r="CJ9928" s="174">
        <v>545.62919999999997</v>
      </c>
      <c r="CK9928" s="174">
        <v>545.62919999999997</v>
      </c>
      <c r="CU9928" s="174">
        <v>3831</v>
      </c>
      <c r="CV9928" s="174">
        <v>44800</v>
      </c>
      <c r="CW9928" s="174">
        <v>5</v>
      </c>
      <c r="CX9928" s="174">
        <v>545.62919999999997</v>
      </c>
    </row>
    <row r="9929" spans="84:102" x14ac:dyDescent="0.25">
      <c r="CF9929" s="3" t="s">
        <v>3073</v>
      </c>
      <c r="CG9929" s="174">
        <v>626</v>
      </c>
      <c r="CH9929" s="174">
        <v>87543</v>
      </c>
      <c r="CI9929" s="174">
        <v>5</v>
      </c>
      <c r="CJ9929" s="174">
        <v>545.50670000000002</v>
      </c>
      <c r="CK9929" s="174">
        <v>545.50670000000002</v>
      </c>
      <c r="CU9929" s="174">
        <v>626</v>
      </c>
      <c r="CV9929" s="174">
        <v>87543</v>
      </c>
      <c r="CW9929" s="174">
        <v>5</v>
      </c>
      <c r="CX9929" s="174">
        <v>545.50670000000002</v>
      </c>
    </row>
    <row r="9930" spans="84:102" x14ac:dyDescent="0.25">
      <c r="CF9930" s="3" t="s">
        <v>3073</v>
      </c>
      <c r="CG9930" s="174">
        <v>107677</v>
      </c>
      <c r="CH9930" s="174">
        <v>877</v>
      </c>
      <c r="CI9930" s="174">
        <v>5</v>
      </c>
      <c r="CJ9930" s="174">
        <v>545.30489999999998</v>
      </c>
      <c r="CK9930" s="174">
        <v>545.30489999999998</v>
      </c>
      <c r="CU9930" s="174">
        <v>107677</v>
      </c>
      <c r="CV9930" s="174">
        <v>877</v>
      </c>
      <c r="CW9930" s="174">
        <v>5</v>
      </c>
      <c r="CX9930" s="174">
        <v>545.30489999999998</v>
      </c>
    </row>
    <row r="9931" spans="84:102" x14ac:dyDescent="0.25">
      <c r="CF9931" s="3" t="s">
        <v>3073</v>
      </c>
      <c r="CG9931" s="174">
        <v>63836</v>
      </c>
      <c r="CH9931" s="174">
        <v>42</v>
      </c>
      <c r="CI9931" s="174">
        <v>5</v>
      </c>
      <c r="CJ9931" s="174">
        <v>545.07979999999998</v>
      </c>
      <c r="CK9931" s="174">
        <v>545.07979999999998</v>
      </c>
      <c r="CU9931" s="174">
        <v>63836</v>
      </c>
      <c r="CV9931" s="174">
        <v>42</v>
      </c>
      <c r="CW9931" s="174">
        <v>5</v>
      </c>
      <c r="CX9931" s="174">
        <v>545.07979999999998</v>
      </c>
    </row>
    <row r="9932" spans="84:102" x14ac:dyDescent="0.25">
      <c r="CF9932" s="3" t="s">
        <v>3073</v>
      </c>
      <c r="CG9932" s="174">
        <v>1808</v>
      </c>
      <c r="CH9932" s="174">
        <v>51135</v>
      </c>
      <c r="CI9932" s="174">
        <v>5</v>
      </c>
      <c r="CJ9932" s="174">
        <v>544.99270000000001</v>
      </c>
      <c r="CK9932" s="174">
        <v>544.99270000000001</v>
      </c>
      <c r="CU9932" s="174">
        <v>1808</v>
      </c>
      <c r="CV9932" s="174">
        <v>51135</v>
      </c>
      <c r="CW9932" s="174">
        <v>5</v>
      </c>
      <c r="CX9932" s="174">
        <v>544.99270000000001</v>
      </c>
    </row>
    <row r="9933" spans="84:102" x14ac:dyDescent="0.25">
      <c r="CF9933" s="3" t="s">
        <v>3073</v>
      </c>
      <c r="CG9933" s="174">
        <v>1355</v>
      </c>
      <c r="CH9933" s="174">
        <v>110910</v>
      </c>
      <c r="CI9933" s="174">
        <v>5</v>
      </c>
      <c r="CJ9933" s="174">
        <v>544.75109999999995</v>
      </c>
      <c r="CK9933" s="174">
        <v>544.75109999999995</v>
      </c>
      <c r="CU9933" s="174">
        <v>1355</v>
      </c>
      <c r="CV9933" s="174">
        <v>110910</v>
      </c>
      <c r="CW9933" s="174">
        <v>5</v>
      </c>
      <c r="CX9933" s="174">
        <v>544.75109999999995</v>
      </c>
    </row>
    <row r="9934" spans="84:102" x14ac:dyDescent="0.25">
      <c r="CF9934" s="3" t="s">
        <v>3073</v>
      </c>
      <c r="CG9934" s="174">
        <v>3335</v>
      </c>
      <c r="CH9934" s="174">
        <v>165322</v>
      </c>
      <c r="CI9934" s="174">
        <v>5</v>
      </c>
      <c r="CJ9934" s="174">
        <v>544.58979999999997</v>
      </c>
      <c r="CK9934" s="174">
        <v>544.58979999999997</v>
      </c>
      <c r="CU9934" s="174">
        <v>3335</v>
      </c>
      <c r="CV9934" s="174">
        <v>165322</v>
      </c>
      <c r="CW9934" s="174">
        <v>5</v>
      </c>
      <c r="CX9934" s="174">
        <v>544.58979999999997</v>
      </c>
    </row>
    <row r="9935" spans="84:102" x14ac:dyDescent="0.25">
      <c r="CF9935" s="3" t="s">
        <v>3073</v>
      </c>
      <c r="CG9935" s="174">
        <v>82</v>
      </c>
      <c r="CH9935" s="174">
        <v>64803</v>
      </c>
      <c r="CI9935" s="174">
        <v>5</v>
      </c>
      <c r="CJ9935" s="174">
        <v>544.56880000000001</v>
      </c>
      <c r="CK9935" s="174">
        <v>544.56880000000001</v>
      </c>
      <c r="CU9935" s="174">
        <v>82</v>
      </c>
      <c r="CV9935" s="174">
        <v>64803</v>
      </c>
      <c r="CW9935" s="174">
        <v>5</v>
      </c>
      <c r="CX9935" s="174">
        <v>544.56880000000001</v>
      </c>
    </row>
    <row r="9936" spans="84:102" x14ac:dyDescent="0.25">
      <c r="CF9936" s="3" t="s">
        <v>3073</v>
      </c>
      <c r="CG9936" s="174">
        <v>68088</v>
      </c>
      <c r="CH9936" s="174">
        <v>187</v>
      </c>
      <c r="CI9936" s="174">
        <v>5</v>
      </c>
      <c r="CJ9936" s="174">
        <v>544.52430000000004</v>
      </c>
      <c r="CK9936" s="174">
        <v>544.52430000000004</v>
      </c>
      <c r="CU9936" s="174">
        <v>68088</v>
      </c>
      <c r="CV9936" s="174">
        <v>187</v>
      </c>
      <c r="CW9936" s="174">
        <v>5</v>
      </c>
      <c r="CX9936" s="174">
        <v>544.52430000000004</v>
      </c>
    </row>
    <row r="9937" spans="84:102" x14ac:dyDescent="0.25">
      <c r="CF9937" s="3" t="s">
        <v>3073</v>
      </c>
      <c r="CG9937" s="174">
        <v>151258</v>
      </c>
      <c r="CH9937" s="174">
        <v>2929</v>
      </c>
      <c r="CI9937" s="174">
        <v>5</v>
      </c>
      <c r="CJ9937" s="174">
        <v>544.44839999999999</v>
      </c>
      <c r="CK9937" s="174">
        <v>544.44839999999999</v>
      </c>
      <c r="CU9937" s="174">
        <v>151258</v>
      </c>
      <c r="CV9937" s="174">
        <v>2929</v>
      </c>
      <c r="CW9937" s="174">
        <v>5</v>
      </c>
      <c r="CX9937" s="174">
        <v>544.44839999999999</v>
      </c>
    </row>
    <row r="9938" spans="84:102" x14ac:dyDescent="0.25">
      <c r="CF9938" s="3" t="s">
        <v>3073</v>
      </c>
      <c r="CG9938" s="174">
        <v>68957</v>
      </c>
      <c r="CH9938" s="174">
        <v>171</v>
      </c>
      <c r="CI9938" s="174">
        <v>5</v>
      </c>
      <c r="CJ9938" s="174">
        <v>544.22990000000004</v>
      </c>
      <c r="CK9938" s="174">
        <v>544.22990000000004</v>
      </c>
      <c r="CU9938" s="174">
        <v>68957</v>
      </c>
      <c r="CV9938" s="174">
        <v>171</v>
      </c>
      <c r="CW9938" s="174">
        <v>5</v>
      </c>
      <c r="CX9938" s="174">
        <v>544.22990000000004</v>
      </c>
    </row>
    <row r="9939" spans="84:102" x14ac:dyDescent="0.25">
      <c r="CF9939" s="3" t="s">
        <v>3073</v>
      </c>
      <c r="CG9939" s="174">
        <v>147964</v>
      </c>
      <c r="CH9939" s="174">
        <v>2817</v>
      </c>
      <c r="CI9939" s="174">
        <v>5</v>
      </c>
      <c r="CJ9939" s="174">
        <v>544.1902</v>
      </c>
      <c r="CK9939" s="174">
        <v>544.1902</v>
      </c>
      <c r="CU9939" s="174">
        <v>147964</v>
      </c>
      <c r="CV9939" s="174">
        <v>2817</v>
      </c>
      <c r="CW9939" s="174">
        <v>5</v>
      </c>
      <c r="CX9939" s="174">
        <v>544.1902</v>
      </c>
    </row>
    <row r="9940" spans="84:102" x14ac:dyDescent="0.25">
      <c r="CF9940" s="3" t="s">
        <v>3073</v>
      </c>
      <c r="CG9940" s="174">
        <v>60335</v>
      </c>
      <c r="CH9940" s="174">
        <v>31</v>
      </c>
      <c r="CI9940" s="174">
        <v>5</v>
      </c>
      <c r="CJ9940" s="174">
        <v>544.17970000000003</v>
      </c>
      <c r="CK9940" s="174">
        <v>544.17970000000003</v>
      </c>
      <c r="CU9940" s="174">
        <v>60335</v>
      </c>
      <c r="CV9940" s="174">
        <v>31</v>
      </c>
      <c r="CW9940" s="174">
        <v>5</v>
      </c>
      <c r="CX9940" s="174">
        <v>544.17970000000003</v>
      </c>
    </row>
    <row r="9941" spans="84:102" x14ac:dyDescent="0.25">
      <c r="CF9941" s="3" t="s">
        <v>3073</v>
      </c>
      <c r="CG9941" s="174">
        <v>755</v>
      </c>
      <c r="CH9941" s="174">
        <v>100628</v>
      </c>
      <c r="CI9941" s="174">
        <v>5</v>
      </c>
      <c r="CJ9941" s="174">
        <v>543.77800000000002</v>
      </c>
      <c r="CK9941" s="174">
        <v>543.77800000000002</v>
      </c>
      <c r="CU9941" s="174">
        <v>755</v>
      </c>
      <c r="CV9941" s="174">
        <v>100628</v>
      </c>
      <c r="CW9941" s="174">
        <v>5</v>
      </c>
      <c r="CX9941" s="174">
        <v>543.77800000000002</v>
      </c>
    </row>
    <row r="9942" spans="84:102" x14ac:dyDescent="0.25">
      <c r="CF9942" s="3" t="s">
        <v>3073</v>
      </c>
      <c r="CG9942" s="174">
        <v>1351</v>
      </c>
      <c r="CH9942" s="174">
        <v>112970</v>
      </c>
      <c r="CI9942" s="174">
        <v>5</v>
      </c>
      <c r="CJ9942" s="174">
        <v>543.68989999999997</v>
      </c>
      <c r="CK9942" s="174">
        <v>543.68989999999997</v>
      </c>
      <c r="CU9942" s="174">
        <v>1351</v>
      </c>
      <c r="CV9942" s="174">
        <v>112970</v>
      </c>
      <c r="CW9942" s="174">
        <v>5</v>
      </c>
      <c r="CX9942" s="174">
        <v>543.68989999999997</v>
      </c>
    </row>
    <row r="9943" spans="84:102" x14ac:dyDescent="0.25">
      <c r="CF9943" s="3" t="s">
        <v>3073</v>
      </c>
      <c r="CG9943" s="174">
        <v>150450</v>
      </c>
      <c r="CH9943" s="174">
        <v>2851</v>
      </c>
      <c r="CI9943" s="174">
        <v>5</v>
      </c>
      <c r="CJ9943" s="174">
        <v>543.4461</v>
      </c>
      <c r="CK9943" s="174">
        <v>543.4461</v>
      </c>
      <c r="CU9943" s="174">
        <v>150450</v>
      </c>
      <c r="CV9943" s="174">
        <v>2851</v>
      </c>
      <c r="CW9943" s="174">
        <v>5</v>
      </c>
      <c r="CX9943" s="174">
        <v>543.4461</v>
      </c>
    </row>
    <row r="9944" spans="84:102" x14ac:dyDescent="0.25">
      <c r="CF9944" s="3" t="s">
        <v>3073</v>
      </c>
      <c r="CG9944" s="174">
        <v>129852</v>
      </c>
      <c r="CH9944" s="174">
        <v>1070</v>
      </c>
      <c r="CI9944" s="174">
        <v>5</v>
      </c>
      <c r="CJ9944" s="174">
        <v>543.29759999999999</v>
      </c>
      <c r="CK9944" s="174">
        <v>543.29759999999999</v>
      </c>
      <c r="CU9944" s="174">
        <v>129852</v>
      </c>
      <c r="CV9944" s="174">
        <v>1070</v>
      </c>
      <c r="CW9944" s="174">
        <v>5</v>
      </c>
      <c r="CX9944" s="174">
        <v>543.29759999999999</v>
      </c>
    </row>
    <row r="9945" spans="84:102" x14ac:dyDescent="0.25">
      <c r="CF9945" s="3" t="s">
        <v>3073</v>
      </c>
      <c r="CG9945" s="174">
        <v>89005</v>
      </c>
      <c r="CH9945" s="174">
        <v>3586</v>
      </c>
      <c r="CI9945" s="174">
        <v>5</v>
      </c>
      <c r="CJ9945" s="174">
        <v>542.96780000000001</v>
      </c>
      <c r="CK9945" s="174">
        <v>542.96780000000001</v>
      </c>
      <c r="CU9945" s="174">
        <v>89005</v>
      </c>
      <c r="CV9945" s="174">
        <v>3586</v>
      </c>
      <c r="CW9945" s="174">
        <v>5</v>
      </c>
      <c r="CX9945" s="174">
        <v>542.96780000000001</v>
      </c>
    </row>
    <row r="9946" spans="84:102" x14ac:dyDescent="0.25">
      <c r="CF9946" s="3" t="s">
        <v>3073</v>
      </c>
      <c r="CG9946" s="174">
        <v>158019</v>
      </c>
      <c r="CH9946" s="174">
        <v>2991</v>
      </c>
      <c r="CI9946" s="174">
        <v>5</v>
      </c>
      <c r="CJ9946" s="174">
        <v>542.84829999999999</v>
      </c>
      <c r="CK9946" s="174">
        <v>542.84829999999999</v>
      </c>
      <c r="CU9946" s="174">
        <v>158019</v>
      </c>
      <c r="CV9946" s="174">
        <v>2991</v>
      </c>
      <c r="CW9946" s="174">
        <v>5</v>
      </c>
      <c r="CX9946" s="174">
        <v>542.84829999999999</v>
      </c>
    </row>
    <row r="9947" spans="84:102" x14ac:dyDescent="0.25">
      <c r="CF9947" s="3" t="s">
        <v>3073</v>
      </c>
      <c r="CG9947" s="174">
        <v>67066</v>
      </c>
      <c r="CH9947" s="174">
        <v>142</v>
      </c>
      <c r="CI9947" s="174">
        <v>5</v>
      </c>
      <c r="CJ9947" s="174">
        <v>542.79600000000005</v>
      </c>
      <c r="CK9947" s="174">
        <v>542.79600000000005</v>
      </c>
      <c r="CU9947" s="174">
        <v>67066</v>
      </c>
      <c r="CV9947" s="174">
        <v>142</v>
      </c>
      <c r="CW9947" s="174">
        <v>5</v>
      </c>
      <c r="CX9947" s="174">
        <v>542.79600000000005</v>
      </c>
    </row>
    <row r="9948" spans="84:102" x14ac:dyDescent="0.25">
      <c r="CF9948" s="3" t="s">
        <v>3073</v>
      </c>
      <c r="CG9948" s="174">
        <v>64578</v>
      </c>
      <c r="CH9948" s="174">
        <v>80</v>
      </c>
      <c r="CI9948" s="174">
        <v>5</v>
      </c>
      <c r="CJ9948" s="174">
        <v>542.77499999999998</v>
      </c>
      <c r="CK9948" s="174">
        <v>542.77499999999998</v>
      </c>
      <c r="CU9948" s="174">
        <v>64578</v>
      </c>
      <c r="CV9948" s="174">
        <v>80</v>
      </c>
      <c r="CW9948" s="174">
        <v>5</v>
      </c>
      <c r="CX9948" s="174">
        <v>542.77499999999998</v>
      </c>
    </row>
    <row r="9949" spans="84:102" x14ac:dyDescent="0.25">
      <c r="CF9949" s="3" t="s">
        <v>3073</v>
      </c>
      <c r="CG9949" s="174">
        <v>3011</v>
      </c>
      <c r="CH9949" s="174">
        <v>162657</v>
      </c>
      <c r="CI9949" s="174">
        <v>5</v>
      </c>
      <c r="CJ9949" s="174">
        <v>542.47850000000005</v>
      </c>
      <c r="CK9949" s="174">
        <v>542.47850000000005</v>
      </c>
      <c r="CU9949" s="174">
        <v>3011</v>
      </c>
      <c r="CV9949" s="174">
        <v>162657</v>
      </c>
      <c r="CW9949" s="174">
        <v>5</v>
      </c>
      <c r="CX9949" s="174">
        <v>542.47850000000005</v>
      </c>
    </row>
    <row r="9950" spans="84:102" x14ac:dyDescent="0.25">
      <c r="CF9950" s="3" t="s">
        <v>3073</v>
      </c>
      <c r="CG9950" s="174">
        <v>65711</v>
      </c>
      <c r="CH9950" s="174">
        <v>1705</v>
      </c>
      <c r="CI9950" s="174">
        <v>5</v>
      </c>
      <c r="CJ9950" s="174">
        <v>542.47739999999999</v>
      </c>
      <c r="CK9950" s="174">
        <v>542.47739999999999</v>
      </c>
      <c r="CU9950" s="174">
        <v>65711</v>
      </c>
      <c r="CV9950" s="174">
        <v>1705</v>
      </c>
      <c r="CW9950" s="174">
        <v>5</v>
      </c>
      <c r="CX9950" s="174">
        <v>542.47739999999999</v>
      </c>
    </row>
    <row r="9951" spans="84:102" x14ac:dyDescent="0.25">
      <c r="CF9951" s="3" t="s">
        <v>3073</v>
      </c>
      <c r="CG9951" s="174">
        <v>600</v>
      </c>
      <c r="CH9951" s="174">
        <v>85619</v>
      </c>
      <c r="CI9951" s="174">
        <v>5</v>
      </c>
      <c r="CJ9951" s="174">
        <v>542.4289</v>
      </c>
      <c r="CK9951" s="174">
        <v>542.4289</v>
      </c>
      <c r="CU9951" s="174">
        <v>600</v>
      </c>
      <c r="CV9951" s="174">
        <v>85619</v>
      </c>
      <c r="CW9951" s="174">
        <v>5</v>
      </c>
      <c r="CX9951" s="174">
        <v>542.4289</v>
      </c>
    </row>
    <row r="9952" spans="84:102" x14ac:dyDescent="0.25">
      <c r="CF9952" s="3" t="s">
        <v>3073</v>
      </c>
      <c r="CG9952" s="174">
        <v>498</v>
      </c>
      <c r="CH9952" s="174">
        <v>85215</v>
      </c>
      <c r="CI9952" s="174">
        <v>5</v>
      </c>
      <c r="CJ9952" s="174">
        <v>542.31960000000004</v>
      </c>
      <c r="CK9952" s="174">
        <v>542.31960000000004</v>
      </c>
      <c r="CU9952" s="174">
        <v>498</v>
      </c>
      <c r="CV9952" s="174">
        <v>85215</v>
      </c>
      <c r="CW9952" s="174">
        <v>5</v>
      </c>
      <c r="CX9952" s="174">
        <v>542.31960000000004</v>
      </c>
    </row>
    <row r="9953" spans="84:102" x14ac:dyDescent="0.25">
      <c r="CF9953" s="3" t="s">
        <v>3073</v>
      </c>
      <c r="CG9953" s="174">
        <v>66342</v>
      </c>
      <c r="CH9953" s="174">
        <v>3510</v>
      </c>
      <c r="CI9953" s="174">
        <v>5</v>
      </c>
      <c r="CJ9953" s="174">
        <v>542.29999999999995</v>
      </c>
      <c r="CK9953" s="174">
        <v>542.29999999999995</v>
      </c>
      <c r="CU9953" s="174">
        <v>66342</v>
      </c>
      <c r="CV9953" s="174">
        <v>3510</v>
      </c>
      <c r="CW9953" s="174">
        <v>5</v>
      </c>
      <c r="CX9953" s="174">
        <v>542.29999999999995</v>
      </c>
    </row>
    <row r="9954" spans="84:102" x14ac:dyDescent="0.25">
      <c r="CF9954" s="3" t="s">
        <v>3073</v>
      </c>
      <c r="CG9954" s="174">
        <v>536</v>
      </c>
      <c r="CH9954" s="174">
        <v>86266</v>
      </c>
      <c r="CI9954" s="174">
        <v>5</v>
      </c>
      <c r="CJ9954" s="174">
        <v>542.16819999999996</v>
      </c>
      <c r="CK9954" s="174">
        <v>542.16819999999996</v>
      </c>
      <c r="CU9954" s="174">
        <v>536</v>
      </c>
      <c r="CV9954" s="174">
        <v>86266</v>
      </c>
      <c r="CW9954" s="174">
        <v>5</v>
      </c>
      <c r="CX9954" s="174">
        <v>542.16819999999996</v>
      </c>
    </row>
    <row r="9955" spans="84:102" x14ac:dyDescent="0.25">
      <c r="CF9955" s="3" t="s">
        <v>3073</v>
      </c>
      <c r="CG9955" s="174">
        <v>63887</v>
      </c>
      <c r="CH9955" s="174">
        <v>67</v>
      </c>
      <c r="CI9955" s="174">
        <v>5</v>
      </c>
      <c r="CJ9955" s="174">
        <v>541.94870000000003</v>
      </c>
      <c r="CK9955" s="174">
        <v>541.94870000000003</v>
      </c>
      <c r="CU9955" s="174">
        <v>63887</v>
      </c>
      <c r="CV9955" s="174">
        <v>67</v>
      </c>
      <c r="CW9955" s="174">
        <v>5</v>
      </c>
      <c r="CX9955" s="174">
        <v>541.94870000000003</v>
      </c>
    </row>
    <row r="9956" spans="84:102" x14ac:dyDescent="0.25">
      <c r="CF9956" s="3" t="s">
        <v>3073</v>
      </c>
      <c r="CG9956" s="174">
        <v>2217</v>
      </c>
      <c r="CH9956" s="174">
        <v>17875</v>
      </c>
      <c r="CI9956" s="174">
        <v>5</v>
      </c>
      <c r="CJ9956" s="174">
        <v>541.92499999999995</v>
      </c>
      <c r="CK9956" s="174">
        <v>541.92499999999995</v>
      </c>
      <c r="CU9956" s="174">
        <v>2217</v>
      </c>
      <c r="CV9956" s="174">
        <v>17875</v>
      </c>
      <c r="CW9956" s="174">
        <v>5</v>
      </c>
      <c r="CX9956" s="174">
        <v>541.92499999999995</v>
      </c>
    </row>
    <row r="9957" spans="84:102" x14ac:dyDescent="0.25">
      <c r="CF9957" s="3" t="s">
        <v>3073</v>
      </c>
      <c r="CG9957" s="174">
        <v>220</v>
      </c>
      <c r="CH9957" s="174">
        <v>69917</v>
      </c>
      <c r="CI9957" s="174">
        <v>5</v>
      </c>
      <c r="CJ9957" s="174">
        <v>541.75250000000005</v>
      </c>
      <c r="CK9957" s="174">
        <v>541.75250000000005</v>
      </c>
      <c r="CU9957" s="174">
        <v>220</v>
      </c>
      <c r="CV9957" s="174">
        <v>69917</v>
      </c>
      <c r="CW9957" s="174">
        <v>5</v>
      </c>
      <c r="CX9957" s="174">
        <v>541.75250000000005</v>
      </c>
    </row>
    <row r="9958" spans="84:102" x14ac:dyDescent="0.25">
      <c r="CF9958" s="3" t="s">
        <v>3073</v>
      </c>
      <c r="CG9958" s="174">
        <v>3679</v>
      </c>
      <c r="CH9958" s="174">
        <v>120451</v>
      </c>
      <c r="CI9958" s="174">
        <v>5</v>
      </c>
      <c r="CJ9958" s="174">
        <v>541.58460000000002</v>
      </c>
      <c r="CK9958" s="174">
        <v>541.58460000000002</v>
      </c>
      <c r="CU9958" s="174">
        <v>3679</v>
      </c>
      <c r="CV9958" s="174">
        <v>120451</v>
      </c>
      <c r="CW9958" s="174">
        <v>5</v>
      </c>
      <c r="CX9958" s="174">
        <v>541.58460000000002</v>
      </c>
    </row>
    <row r="9959" spans="84:102" x14ac:dyDescent="0.25">
      <c r="CF9959" s="3" t="s">
        <v>3073</v>
      </c>
      <c r="CG9959" s="174">
        <v>3253</v>
      </c>
      <c r="CH9959" s="174">
        <v>159441</v>
      </c>
      <c r="CI9959" s="174">
        <v>5</v>
      </c>
      <c r="CJ9959" s="174">
        <v>541.56110000000001</v>
      </c>
      <c r="CK9959" s="174">
        <v>541.56110000000001</v>
      </c>
      <c r="CU9959" s="174">
        <v>3253</v>
      </c>
      <c r="CV9959" s="174">
        <v>159441</v>
      </c>
      <c r="CW9959" s="174">
        <v>5</v>
      </c>
      <c r="CX9959" s="174">
        <v>541.56110000000001</v>
      </c>
    </row>
    <row r="9960" spans="84:102" x14ac:dyDescent="0.25">
      <c r="CF9960" s="3" t="s">
        <v>3073</v>
      </c>
      <c r="CG9960" s="174">
        <v>78027</v>
      </c>
      <c r="CH9960" s="174">
        <v>376</v>
      </c>
      <c r="CI9960" s="174">
        <v>5</v>
      </c>
      <c r="CJ9960" s="174">
        <v>541.47609999999997</v>
      </c>
      <c r="CK9960" s="174">
        <v>541.47609999999997</v>
      </c>
      <c r="CU9960" s="174">
        <v>78027</v>
      </c>
      <c r="CV9960" s="174">
        <v>376</v>
      </c>
      <c r="CW9960" s="174">
        <v>5</v>
      </c>
      <c r="CX9960" s="174">
        <v>541.47609999999997</v>
      </c>
    </row>
    <row r="9961" spans="84:102" x14ac:dyDescent="0.25">
      <c r="CF9961" s="3" t="s">
        <v>3073</v>
      </c>
      <c r="CG9961" s="174">
        <v>21495</v>
      </c>
      <c r="CH9961" s="174">
        <v>2280</v>
      </c>
      <c r="CI9961" s="174">
        <v>5</v>
      </c>
      <c r="CJ9961" s="174">
        <v>541.46</v>
      </c>
      <c r="CK9961" s="174">
        <v>541.46</v>
      </c>
      <c r="CU9961" s="174">
        <v>21495</v>
      </c>
      <c r="CV9961" s="174">
        <v>2280</v>
      </c>
      <c r="CW9961" s="174">
        <v>5</v>
      </c>
      <c r="CX9961" s="174">
        <v>541.46</v>
      </c>
    </row>
    <row r="9962" spans="84:102" x14ac:dyDescent="0.25">
      <c r="CF9962" s="3" t="s">
        <v>3073</v>
      </c>
      <c r="CG9962" s="174">
        <v>3196</v>
      </c>
      <c r="CH9962" s="174">
        <v>155280</v>
      </c>
      <c r="CI9962" s="174">
        <v>5</v>
      </c>
      <c r="CJ9962" s="174">
        <v>541.18669999999997</v>
      </c>
      <c r="CK9962" s="174">
        <v>541.18669999999997</v>
      </c>
      <c r="CU9962" s="174">
        <v>3196</v>
      </c>
      <c r="CV9962" s="174">
        <v>155280</v>
      </c>
      <c r="CW9962" s="174">
        <v>5</v>
      </c>
      <c r="CX9962" s="174">
        <v>541.18669999999997</v>
      </c>
    </row>
    <row r="9963" spans="84:102" x14ac:dyDescent="0.25">
      <c r="CF9963" s="3" t="s">
        <v>3073</v>
      </c>
      <c r="CG9963" s="174">
        <v>2146</v>
      </c>
      <c r="CH9963" s="174">
        <v>11889</v>
      </c>
      <c r="CI9963" s="174">
        <v>5</v>
      </c>
      <c r="CJ9963" s="174">
        <v>540.87850000000003</v>
      </c>
      <c r="CK9963" s="174">
        <v>540.87850000000003</v>
      </c>
      <c r="CU9963" s="174">
        <v>2146</v>
      </c>
      <c r="CV9963" s="174">
        <v>11889</v>
      </c>
      <c r="CW9963" s="174">
        <v>5</v>
      </c>
      <c r="CX9963" s="174">
        <v>540.87850000000003</v>
      </c>
    </row>
    <row r="9964" spans="84:102" x14ac:dyDescent="0.25">
      <c r="CF9964" s="3" t="s">
        <v>3073</v>
      </c>
      <c r="CG9964" s="174">
        <v>103178</v>
      </c>
      <c r="CH9964" s="174">
        <v>800</v>
      </c>
      <c r="CI9964" s="174">
        <v>5</v>
      </c>
      <c r="CJ9964" s="174">
        <v>540.78369999999995</v>
      </c>
      <c r="CK9964" s="174">
        <v>540.78369999999995</v>
      </c>
      <c r="CU9964" s="174">
        <v>103178</v>
      </c>
      <c r="CV9964" s="174">
        <v>800</v>
      </c>
      <c r="CW9964" s="174">
        <v>5</v>
      </c>
      <c r="CX9964" s="174">
        <v>540.78369999999995</v>
      </c>
    </row>
    <row r="9965" spans="84:102" x14ac:dyDescent="0.25">
      <c r="CF9965" s="3" t="s">
        <v>3073</v>
      </c>
      <c r="CG9965" s="174">
        <v>94856</v>
      </c>
      <c r="CH9965" s="174">
        <v>3612</v>
      </c>
      <c r="CI9965" s="174">
        <v>5</v>
      </c>
      <c r="CJ9965" s="174">
        <v>540.66359999999997</v>
      </c>
      <c r="CK9965" s="174">
        <v>540.66359999999997</v>
      </c>
      <c r="CU9965" s="174">
        <v>94856</v>
      </c>
      <c r="CV9965" s="174">
        <v>3612</v>
      </c>
      <c r="CW9965" s="174">
        <v>5</v>
      </c>
      <c r="CX9965" s="174">
        <v>540.66359999999997</v>
      </c>
    </row>
    <row r="9966" spans="84:102" x14ac:dyDescent="0.25">
      <c r="CF9966" s="3" t="s">
        <v>3073</v>
      </c>
      <c r="CG9966" s="174">
        <v>68356</v>
      </c>
      <c r="CH9966" s="174">
        <v>3517</v>
      </c>
      <c r="CI9966" s="174">
        <v>5</v>
      </c>
      <c r="CJ9966" s="174">
        <v>540.59059999999999</v>
      </c>
      <c r="CK9966" s="174">
        <v>540.59059999999999</v>
      </c>
      <c r="CU9966" s="174">
        <v>68356</v>
      </c>
      <c r="CV9966" s="174">
        <v>3517</v>
      </c>
      <c r="CW9966" s="174">
        <v>5</v>
      </c>
      <c r="CX9966" s="174">
        <v>540.59059999999999</v>
      </c>
    </row>
    <row r="9967" spans="84:102" x14ac:dyDescent="0.25">
      <c r="CF9967" s="3" t="s">
        <v>3073</v>
      </c>
      <c r="CG9967" s="174">
        <v>93794</v>
      </c>
      <c r="CH9967" s="174">
        <v>3621</v>
      </c>
      <c r="CI9967" s="174">
        <v>5</v>
      </c>
      <c r="CJ9967" s="174">
        <v>540.52059999999994</v>
      </c>
      <c r="CK9967" s="174">
        <v>540.52059999999994</v>
      </c>
      <c r="CU9967" s="174">
        <v>93794</v>
      </c>
      <c r="CV9967" s="174">
        <v>3621</v>
      </c>
      <c r="CW9967" s="174">
        <v>5</v>
      </c>
      <c r="CX9967" s="174">
        <v>540.52059999999994</v>
      </c>
    </row>
    <row r="9968" spans="84:102" x14ac:dyDescent="0.25">
      <c r="CF9968" s="3" t="s">
        <v>3073</v>
      </c>
      <c r="CG9968" s="174">
        <v>3095</v>
      </c>
      <c r="CH9968" s="174">
        <v>146306</v>
      </c>
      <c r="CI9968" s="174">
        <v>5</v>
      </c>
      <c r="CJ9968" s="174">
        <v>540.48710000000005</v>
      </c>
      <c r="CK9968" s="174">
        <v>540.48710000000005</v>
      </c>
      <c r="CU9968" s="174">
        <v>3095</v>
      </c>
      <c r="CV9968" s="174">
        <v>146306</v>
      </c>
      <c r="CW9968" s="174">
        <v>5</v>
      </c>
      <c r="CX9968" s="174">
        <v>540.48710000000005</v>
      </c>
    </row>
    <row r="9969" spans="84:102" x14ac:dyDescent="0.25">
      <c r="CF9969" s="3" t="s">
        <v>3073</v>
      </c>
      <c r="CG9969" s="174">
        <v>611</v>
      </c>
      <c r="CH9969" s="174">
        <v>87333</v>
      </c>
      <c r="CI9969" s="174">
        <v>5</v>
      </c>
      <c r="CJ9969" s="174">
        <v>540.47029999999995</v>
      </c>
      <c r="CK9969" s="174">
        <v>540.47029999999995</v>
      </c>
      <c r="CU9969" s="174">
        <v>611</v>
      </c>
      <c r="CV9969" s="174">
        <v>87333</v>
      </c>
      <c r="CW9969" s="174">
        <v>5</v>
      </c>
      <c r="CX9969" s="174">
        <v>540.47029999999995</v>
      </c>
    </row>
    <row r="9970" spans="84:102" x14ac:dyDescent="0.25">
      <c r="CF9970" s="3" t="s">
        <v>3073</v>
      </c>
      <c r="CG9970" s="174">
        <v>3547</v>
      </c>
      <c r="CH9970" s="174">
        <v>83129</v>
      </c>
      <c r="CI9970" s="174">
        <v>5</v>
      </c>
      <c r="CJ9970" s="174">
        <v>540.16989999999998</v>
      </c>
      <c r="CK9970" s="174">
        <v>540.16989999999998</v>
      </c>
      <c r="CU9970" s="174">
        <v>3547</v>
      </c>
      <c r="CV9970" s="174">
        <v>83129</v>
      </c>
      <c r="CW9970" s="174">
        <v>5</v>
      </c>
      <c r="CX9970" s="174">
        <v>540.16989999999998</v>
      </c>
    </row>
    <row r="9971" spans="84:102" x14ac:dyDescent="0.25">
      <c r="CF9971" s="3" t="s">
        <v>3073</v>
      </c>
      <c r="CG9971" s="174">
        <v>3372</v>
      </c>
      <c r="CH9971" s="174">
        <v>169537</v>
      </c>
      <c r="CI9971" s="174">
        <v>5</v>
      </c>
      <c r="CJ9971" s="174">
        <v>540.02909999999997</v>
      </c>
      <c r="CK9971" s="174">
        <v>540.02909999999997</v>
      </c>
      <c r="CU9971" s="174">
        <v>3372</v>
      </c>
      <c r="CV9971" s="174">
        <v>169537</v>
      </c>
      <c r="CW9971" s="174">
        <v>5</v>
      </c>
      <c r="CX9971" s="174">
        <v>540.02909999999997</v>
      </c>
    </row>
    <row r="9972" spans="84:102" x14ac:dyDescent="0.25">
      <c r="CF9972" s="3" t="s">
        <v>3073</v>
      </c>
      <c r="CG9972" s="174">
        <v>80</v>
      </c>
      <c r="CH9972" s="174">
        <v>64578</v>
      </c>
      <c r="CI9972" s="174">
        <v>5</v>
      </c>
      <c r="CJ9972" s="174">
        <v>539.95899999999995</v>
      </c>
      <c r="CK9972" s="174">
        <v>539.95899999999995</v>
      </c>
      <c r="CU9972" s="174">
        <v>80</v>
      </c>
      <c r="CV9972" s="174">
        <v>64578</v>
      </c>
      <c r="CW9972" s="174">
        <v>5</v>
      </c>
      <c r="CX9972" s="174">
        <v>539.95899999999995</v>
      </c>
    </row>
    <row r="9973" spans="84:102" x14ac:dyDescent="0.25">
      <c r="CF9973" s="3" t="s">
        <v>3073</v>
      </c>
      <c r="CG9973" s="174">
        <v>227</v>
      </c>
      <c r="CH9973" s="174">
        <v>69609</v>
      </c>
      <c r="CI9973" s="174">
        <v>5</v>
      </c>
      <c r="CJ9973" s="174">
        <v>539.94939999999997</v>
      </c>
      <c r="CK9973" s="174">
        <v>539.94939999999997</v>
      </c>
      <c r="CU9973" s="174">
        <v>227</v>
      </c>
      <c r="CV9973" s="174">
        <v>69609</v>
      </c>
      <c r="CW9973" s="174">
        <v>5</v>
      </c>
      <c r="CX9973" s="174">
        <v>539.94939999999997</v>
      </c>
    </row>
    <row r="9974" spans="84:102" x14ac:dyDescent="0.25">
      <c r="CF9974" s="3" t="s">
        <v>3073</v>
      </c>
      <c r="CG9974" s="174">
        <v>125963</v>
      </c>
      <c r="CH9974" s="174">
        <v>1243</v>
      </c>
      <c r="CI9974" s="174">
        <v>5</v>
      </c>
      <c r="CJ9974" s="174">
        <v>539.85419999999999</v>
      </c>
      <c r="CK9974" s="174">
        <v>539.85419999999999</v>
      </c>
      <c r="CU9974" s="174">
        <v>125963</v>
      </c>
      <c r="CV9974" s="174">
        <v>1243</v>
      </c>
      <c r="CW9974" s="174">
        <v>5</v>
      </c>
      <c r="CX9974" s="174">
        <v>539.85419999999999</v>
      </c>
    </row>
    <row r="9975" spans="84:102" x14ac:dyDescent="0.25">
      <c r="CF9975" s="3" t="s">
        <v>3073</v>
      </c>
      <c r="CG9975" s="174">
        <v>94400</v>
      </c>
      <c r="CH9975" s="174">
        <v>706</v>
      </c>
      <c r="CI9975" s="174">
        <v>5</v>
      </c>
      <c r="CJ9975" s="174">
        <v>539.60419999999999</v>
      </c>
      <c r="CK9975" s="174">
        <v>539.60419999999999</v>
      </c>
      <c r="CU9975" s="174">
        <v>94400</v>
      </c>
      <c r="CV9975" s="174">
        <v>706</v>
      </c>
      <c r="CW9975" s="174">
        <v>5</v>
      </c>
      <c r="CX9975" s="174">
        <v>539.60419999999999</v>
      </c>
    </row>
    <row r="9976" spans="84:102" x14ac:dyDescent="0.25">
      <c r="CF9976" s="3" t="s">
        <v>3073</v>
      </c>
      <c r="CG9976" s="174">
        <v>156117</v>
      </c>
      <c r="CH9976" s="174">
        <v>3199</v>
      </c>
      <c r="CI9976" s="174">
        <v>5</v>
      </c>
      <c r="CJ9976" s="174">
        <v>539.57989999999995</v>
      </c>
      <c r="CK9976" s="174">
        <v>539.57989999999995</v>
      </c>
      <c r="CU9976" s="174">
        <v>156117</v>
      </c>
      <c r="CV9976" s="174">
        <v>3199</v>
      </c>
      <c r="CW9976" s="174">
        <v>5</v>
      </c>
      <c r="CX9976" s="174">
        <v>539.57989999999995</v>
      </c>
    </row>
    <row r="9977" spans="84:102" x14ac:dyDescent="0.25">
      <c r="CF9977" s="3" t="s">
        <v>3073</v>
      </c>
      <c r="CG9977" s="174">
        <v>69177</v>
      </c>
      <c r="CH9977" s="174">
        <v>184</v>
      </c>
      <c r="CI9977" s="174">
        <v>5</v>
      </c>
      <c r="CJ9977" s="174">
        <v>539.50019999999995</v>
      </c>
      <c r="CK9977" s="174">
        <v>539.50019999999995</v>
      </c>
      <c r="CU9977" s="174">
        <v>69177</v>
      </c>
      <c r="CV9977" s="174">
        <v>184</v>
      </c>
      <c r="CW9977" s="174">
        <v>5</v>
      </c>
      <c r="CX9977" s="174">
        <v>539.50019999999995</v>
      </c>
    </row>
    <row r="9978" spans="84:102" x14ac:dyDescent="0.25">
      <c r="CF9978" s="3" t="s">
        <v>3073</v>
      </c>
      <c r="CG9978" s="174">
        <v>84629</v>
      </c>
      <c r="CH9978" s="174">
        <v>506</v>
      </c>
      <c r="CI9978" s="174">
        <v>5</v>
      </c>
      <c r="CJ9978" s="174">
        <v>538.87009999999998</v>
      </c>
      <c r="CK9978" s="174">
        <v>538.87009999999998</v>
      </c>
      <c r="CU9978" s="174">
        <v>84629</v>
      </c>
      <c r="CV9978" s="174">
        <v>506</v>
      </c>
      <c r="CW9978" s="174">
        <v>5</v>
      </c>
      <c r="CX9978" s="174">
        <v>538.87009999999998</v>
      </c>
    </row>
    <row r="9979" spans="84:102" x14ac:dyDescent="0.25">
      <c r="CF9979" s="3" t="s">
        <v>3073</v>
      </c>
      <c r="CG9979" s="174">
        <v>87079</v>
      </c>
      <c r="CH9979" s="174">
        <v>1528</v>
      </c>
      <c r="CI9979" s="174">
        <v>5</v>
      </c>
      <c r="CJ9979" s="174">
        <v>538.77459999999996</v>
      </c>
      <c r="CK9979" s="174">
        <v>538.77459999999996</v>
      </c>
      <c r="CU9979" s="174">
        <v>87079</v>
      </c>
      <c r="CV9979" s="174">
        <v>1528</v>
      </c>
      <c r="CW9979" s="174">
        <v>5</v>
      </c>
      <c r="CX9979" s="174">
        <v>538.77459999999996</v>
      </c>
    </row>
    <row r="9980" spans="84:102" x14ac:dyDescent="0.25">
      <c r="CF9980" s="3" t="s">
        <v>3073</v>
      </c>
      <c r="CG9980" s="174">
        <v>578</v>
      </c>
      <c r="CH9980" s="174">
        <v>85931</v>
      </c>
      <c r="CI9980" s="174">
        <v>5</v>
      </c>
      <c r="CJ9980" s="174">
        <v>538.77449999999999</v>
      </c>
      <c r="CK9980" s="174">
        <v>538.77449999999999</v>
      </c>
      <c r="CU9980" s="174">
        <v>578</v>
      </c>
      <c r="CV9980" s="174">
        <v>85931</v>
      </c>
      <c r="CW9980" s="174">
        <v>5</v>
      </c>
      <c r="CX9980" s="174">
        <v>538.77449999999999</v>
      </c>
    </row>
    <row r="9981" spans="84:102" x14ac:dyDescent="0.25">
      <c r="CF9981" s="3" t="s">
        <v>3073</v>
      </c>
      <c r="CG9981" s="174">
        <v>779</v>
      </c>
      <c r="CH9981" s="174">
        <v>100503</v>
      </c>
      <c r="CI9981" s="174">
        <v>5</v>
      </c>
      <c r="CJ9981" s="174">
        <v>538.64300000000003</v>
      </c>
      <c r="CK9981" s="174">
        <v>538.64300000000003</v>
      </c>
      <c r="CU9981" s="174">
        <v>779</v>
      </c>
      <c r="CV9981" s="174">
        <v>100503</v>
      </c>
      <c r="CW9981" s="174">
        <v>5</v>
      </c>
      <c r="CX9981" s="174">
        <v>538.64300000000003</v>
      </c>
    </row>
    <row r="9982" spans="84:102" x14ac:dyDescent="0.25">
      <c r="CF9982" s="3" t="s">
        <v>3073</v>
      </c>
      <c r="CG9982" s="174">
        <v>75340</v>
      </c>
      <c r="CH9982" s="174">
        <v>1632</v>
      </c>
      <c r="CI9982" s="174">
        <v>5</v>
      </c>
      <c r="CJ9982" s="174">
        <v>538.54549999999995</v>
      </c>
      <c r="CK9982" s="174">
        <v>538.54549999999995</v>
      </c>
      <c r="CU9982" s="174">
        <v>75340</v>
      </c>
      <c r="CV9982" s="174">
        <v>1632</v>
      </c>
      <c r="CW9982" s="174">
        <v>5</v>
      </c>
      <c r="CX9982" s="174">
        <v>538.54549999999995</v>
      </c>
    </row>
    <row r="9983" spans="84:102" x14ac:dyDescent="0.25">
      <c r="CF9983" s="3" t="s">
        <v>3073</v>
      </c>
      <c r="CG9983" s="174">
        <v>3264</v>
      </c>
      <c r="CH9983" s="174">
        <v>160766</v>
      </c>
      <c r="CI9983" s="174">
        <v>5</v>
      </c>
      <c r="CJ9983" s="174">
        <v>538.39949999999999</v>
      </c>
      <c r="CK9983" s="174">
        <v>538.39949999999999</v>
      </c>
      <c r="CU9983" s="174">
        <v>3264</v>
      </c>
      <c r="CV9983" s="174">
        <v>160766</v>
      </c>
      <c r="CW9983" s="174">
        <v>5</v>
      </c>
      <c r="CX9983" s="174">
        <v>538.39949999999999</v>
      </c>
    </row>
    <row r="9984" spans="84:102" x14ac:dyDescent="0.25">
      <c r="CF9984" s="3" t="s">
        <v>3073</v>
      </c>
      <c r="CG9984" s="174">
        <v>287</v>
      </c>
      <c r="CH9984" s="174">
        <v>71936</v>
      </c>
      <c r="CI9984" s="174">
        <v>5</v>
      </c>
      <c r="CJ9984" s="174">
        <v>538.35130000000004</v>
      </c>
      <c r="CK9984" s="174">
        <v>538.35130000000004</v>
      </c>
      <c r="CU9984" s="174">
        <v>287</v>
      </c>
      <c r="CV9984" s="174">
        <v>71936</v>
      </c>
      <c r="CW9984" s="174">
        <v>5</v>
      </c>
      <c r="CX9984" s="174">
        <v>538.35130000000004</v>
      </c>
    </row>
    <row r="9985" spans="84:102" x14ac:dyDescent="0.25">
      <c r="CF9985" s="3" t="s">
        <v>3073</v>
      </c>
      <c r="CG9985" s="174">
        <v>99192</v>
      </c>
      <c r="CH9985" s="174">
        <v>749</v>
      </c>
      <c r="CI9985" s="174">
        <v>5</v>
      </c>
      <c r="CJ9985" s="174">
        <v>538.33079999999995</v>
      </c>
      <c r="CK9985" s="174">
        <v>538.33079999999995</v>
      </c>
      <c r="CU9985" s="174">
        <v>99192</v>
      </c>
      <c r="CV9985" s="174">
        <v>749</v>
      </c>
      <c r="CW9985" s="174">
        <v>5</v>
      </c>
      <c r="CX9985" s="174">
        <v>538.33079999999995</v>
      </c>
    </row>
    <row r="9986" spans="84:102" x14ac:dyDescent="0.25">
      <c r="CF9986" s="3" t="s">
        <v>3073</v>
      </c>
      <c r="CG9986" s="174">
        <v>1632</v>
      </c>
      <c r="CH9986" s="174">
        <v>75340</v>
      </c>
      <c r="CI9986" s="174">
        <v>5</v>
      </c>
      <c r="CJ9986" s="174">
        <v>538.31560000000002</v>
      </c>
      <c r="CK9986" s="174">
        <v>538.31560000000002</v>
      </c>
      <c r="CU9986" s="174">
        <v>1632</v>
      </c>
      <c r="CV9986" s="174">
        <v>75340</v>
      </c>
      <c r="CW9986" s="174">
        <v>5</v>
      </c>
      <c r="CX9986" s="174">
        <v>538.31560000000002</v>
      </c>
    </row>
    <row r="9987" spans="84:102" x14ac:dyDescent="0.25">
      <c r="CF9987" s="3" t="s">
        <v>3073</v>
      </c>
      <c r="CG9987" s="174">
        <v>144</v>
      </c>
      <c r="CH9987" s="174">
        <v>67828</v>
      </c>
      <c r="CI9987" s="174">
        <v>5</v>
      </c>
      <c r="CJ9987" s="174">
        <v>538.25540000000001</v>
      </c>
      <c r="CK9987" s="174">
        <v>538.25540000000001</v>
      </c>
      <c r="CU9987" s="174">
        <v>144</v>
      </c>
      <c r="CV9987" s="174">
        <v>67828</v>
      </c>
      <c r="CW9987" s="174">
        <v>5</v>
      </c>
      <c r="CX9987" s="174">
        <v>538.25540000000001</v>
      </c>
    </row>
    <row r="9988" spans="84:102" x14ac:dyDescent="0.25">
      <c r="CF9988" s="3" t="s">
        <v>3073</v>
      </c>
      <c r="CG9988" s="174">
        <v>428</v>
      </c>
      <c r="CH9988" s="174">
        <v>81330</v>
      </c>
      <c r="CI9988" s="174">
        <v>5</v>
      </c>
      <c r="CJ9988" s="174">
        <v>537.83190000000002</v>
      </c>
      <c r="CK9988" s="174">
        <v>537.83190000000002</v>
      </c>
      <c r="CU9988" s="174">
        <v>428</v>
      </c>
      <c r="CV9988" s="174">
        <v>81330</v>
      </c>
      <c r="CW9988" s="174">
        <v>5</v>
      </c>
      <c r="CX9988" s="174">
        <v>537.83190000000002</v>
      </c>
    </row>
    <row r="9989" spans="84:102" x14ac:dyDescent="0.25">
      <c r="CF9989" s="3" t="s">
        <v>3073</v>
      </c>
      <c r="CG9989" s="174">
        <v>84731</v>
      </c>
      <c r="CH9989" s="174">
        <v>481</v>
      </c>
      <c r="CI9989" s="174">
        <v>5</v>
      </c>
      <c r="CJ9989" s="174">
        <v>537.80769999999995</v>
      </c>
      <c r="CK9989" s="174">
        <v>537.80769999999995</v>
      </c>
      <c r="CU9989" s="174">
        <v>84731</v>
      </c>
      <c r="CV9989" s="174">
        <v>481</v>
      </c>
      <c r="CW9989" s="174">
        <v>5</v>
      </c>
      <c r="CX9989" s="174">
        <v>537.80769999999995</v>
      </c>
    </row>
    <row r="9990" spans="84:102" x14ac:dyDescent="0.25">
      <c r="CF9990" s="3" t="s">
        <v>3073</v>
      </c>
      <c r="CG9990" s="174">
        <v>3543</v>
      </c>
      <c r="CH9990" s="174">
        <v>81608</v>
      </c>
      <c r="CI9990" s="174">
        <v>5</v>
      </c>
      <c r="CJ9990" s="174">
        <v>537.68050000000005</v>
      </c>
      <c r="CK9990" s="174">
        <v>537.68050000000005</v>
      </c>
      <c r="CU9990" s="174">
        <v>3543</v>
      </c>
      <c r="CV9990" s="174">
        <v>81608</v>
      </c>
      <c r="CW9990" s="174">
        <v>5</v>
      </c>
      <c r="CX9990" s="174">
        <v>537.68050000000005</v>
      </c>
    </row>
    <row r="9991" spans="84:102" x14ac:dyDescent="0.25">
      <c r="CF9991" s="3" t="s">
        <v>3073</v>
      </c>
      <c r="CG9991" s="174">
        <v>3252</v>
      </c>
      <c r="CH9991" s="174">
        <v>158669</v>
      </c>
      <c r="CI9991" s="174">
        <v>5</v>
      </c>
      <c r="CJ9991" s="174">
        <v>537.58579999999995</v>
      </c>
      <c r="CK9991" s="174">
        <v>537.58579999999995</v>
      </c>
      <c r="CU9991" s="174">
        <v>3252</v>
      </c>
      <c r="CV9991" s="174">
        <v>158669</v>
      </c>
      <c r="CW9991" s="174">
        <v>5</v>
      </c>
      <c r="CX9991" s="174">
        <v>537.58579999999995</v>
      </c>
    </row>
    <row r="9992" spans="84:102" x14ac:dyDescent="0.25">
      <c r="CF9992" s="3" t="s">
        <v>3073</v>
      </c>
      <c r="CG9992" s="174">
        <v>109189</v>
      </c>
      <c r="CH9992" s="174">
        <v>1406</v>
      </c>
      <c r="CI9992" s="174">
        <v>5</v>
      </c>
      <c r="CJ9992" s="174">
        <v>537.57399999999996</v>
      </c>
      <c r="CK9992" s="174">
        <v>537.57399999999996</v>
      </c>
      <c r="CU9992" s="174">
        <v>109189</v>
      </c>
      <c r="CV9992" s="174">
        <v>1406</v>
      </c>
      <c r="CW9992" s="174">
        <v>5</v>
      </c>
      <c r="CX9992" s="174">
        <v>537.57399999999996</v>
      </c>
    </row>
    <row r="9993" spans="84:102" x14ac:dyDescent="0.25">
      <c r="CF9993" s="3" t="s">
        <v>3073</v>
      </c>
      <c r="CG9993" s="174">
        <v>2809</v>
      </c>
      <c r="CH9993" s="174">
        <v>148674</v>
      </c>
      <c r="CI9993" s="174">
        <v>5</v>
      </c>
      <c r="CJ9993" s="174">
        <v>537.11980000000005</v>
      </c>
      <c r="CK9993" s="174">
        <v>537.11980000000005</v>
      </c>
      <c r="CU9993" s="174">
        <v>2809</v>
      </c>
      <c r="CV9993" s="174">
        <v>148674</v>
      </c>
      <c r="CW9993" s="174">
        <v>5</v>
      </c>
      <c r="CX9993" s="174">
        <v>537.11980000000005</v>
      </c>
    </row>
    <row r="9994" spans="84:102" x14ac:dyDescent="0.25">
      <c r="CF9994" s="3" t="s">
        <v>3073</v>
      </c>
      <c r="CG9994" s="174">
        <v>158669</v>
      </c>
      <c r="CH9994" s="174">
        <v>3252</v>
      </c>
      <c r="CI9994" s="174">
        <v>5</v>
      </c>
      <c r="CJ9994" s="174">
        <v>536.9357</v>
      </c>
      <c r="CK9994" s="174">
        <v>536.9357</v>
      </c>
      <c r="CU9994" s="174">
        <v>158669</v>
      </c>
      <c r="CV9994" s="174">
        <v>3252</v>
      </c>
      <c r="CW9994" s="174">
        <v>5</v>
      </c>
      <c r="CX9994" s="174">
        <v>536.9357</v>
      </c>
    </row>
    <row r="9995" spans="84:102" x14ac:dyDescent="0.25">
      <c r="CF9995" s="3" t="s">
        <v>3073</v>
      </c>
      <c r="CG9995" s="174">
        <v>3586</v>
      </c>
      <c r="CH9995" s="174">
        <v>89005</v>
      </c>
      <c r="CI9995" s="174">
        <v>5</v>
      </c>
      <c r="CJ9995" s="174">
        <v>536.86739999999998</v>
      </c>
      <c r="CK9995" s="174">
        <v>536.86739999999998</v>
      </c>
      <c r="CU9995" s="174">
        <v>3586</v>
      </c>
      <c r="CV9995" s="174">
        <v>89005</v>
      </c>
      <c r="CW9995" s="174">
        <v>5</v>
      </c>
      <c r="CX9995" s="174">
        <v>536.86739999999998</v>
      </c>
    </row>
    <row r="9996" spans="84:102" x14ac:dyDescent="0.25">
      <c r="CF9996" s="3" t="s">
        <v>3073</v>
      </c>
      <c r="CG9996" s="174">
        <v>1571</v>
      </c>
      <c r="CH9996" s="174">
        <v>85022</v>
      </c>
      <c r="CI9996" s="174">
        <v>5</v>
      </c>
      <c r="CJ9996" s="174">
        <v>536.7672</v>
      </c>
      <c r="CK9996" s="174">
        <v>536.7672</v>
      </c>
      <c r="CU9996" s="174">
        <v>1571</v>
      </c>
      <c r="CV9996" s="174">
        <v>85022</v>
      </c>
      <c r="CW9996" s="174">
        <v>5</v>
      </c>
      <c r="CX9996" s="174">
        <v>536.7672</v>
      </c>
    </row>
    <row r="9997" spans="84:102" x14ac:dyDescent="0.25">
      <c r="CF9997" s="3" t="s">
        <v>3073</v>
      </c>
      <c r="CG9997" s="174">
        <v>57708</v>
      </c>
      <c r="CH9997" s="174">
        <v>1868</v>
      </c>
      <c r="CI9997" s="174">
        <v>5</v>
      </c>
      <c r="CJ9997" s="174">
        <v>536.46640000000002</v>
      </c>
      <c r="CK9997" s="174">
        <v>536.46640000000002</v>
      </c>
      <c r="CU9997" s="174">
        <v>57708</v>
      </c>
      <c r="CV9997" s="174">
        <v>1868</v>
      </c>
      <c r="CW9997" s="174">
        <v>5</v>
      </c>
      <c r="CX9997" s="174">
        <v>536.46640000000002</v>
      </c>
    </row>
    <row r="9998" spans="84:102" x14ac:dyDescent="0.25">
      <c r="CF9998" s="3" t="s">
        <v>3073</v>
      </c>
      <c r="CG9998" s="174">
        <v>89322</v>
      </c>
      <c r="CH9998" s="174">
        <v>650</v>
      </c>
      <c r="CI9998" s="174">
        <v>5</v>
      </c>
      <c r="CJ9998" s="174">
        <v>536.41359999999997</v>
      </c>
      <c r="CK9998" s="174">
        <v>536.41359999999997</v>
      </c>
      <c r="CU9998" s="174">
        <v>89322</v>
      </c>
      <c r="CV9998" s="174">
        <v>650</v>
      </c>
      <c r="CW9998" s="174">
        <v>5</v>
      </c>
      <c r="CX9998" s="174">
        <v>536.41359999999997</v>
      </c>
    </row>
    <row r="9999" spans="84:102" x14ac:dyDescent="0.25">
      <c r="CF9999" s="3" t="s">
        <v>3073</v>
      </c>
      <c r="CG9999" s="174">
        <v>1971</v>
      </c>
      <c r="CH9999" s="174">
        <v>101352</v>
      </c>
      <c r="CI9999" s="174">
        <v>5</v>
      </c>
      <c r="CJ9999" s="174">
        <v>536.26769999999999</v>
      </c>
      <c r="CK9999" s="174">
        <v>536.26769999999999</v>
      </c>
      <c r="CU9999" s="174">
        <v>1971</v>
      </c>
      <c r="CV9999" s="174">
        <v>101352</v>
      </c>
      <c r="CW9999" s="174">
        <v>5</v>
      </c>
      <c r="CX9999" s="174">
        <v>536.26769999999999</v>
      </c>
    </row>
    <row r="10000" spans="84:102" x14ac:dyDescent="0.25">
      <c r="CF10000" s="3" t="s">
        <v>3073</v>
      </c>
      <c r="CG10000" s="174">
        <v>2201</v>
      </c>
      <c r="CH10000" s="174">
        <v>16986</v>
      </c>
      <c r="CI10000" s="174">
        <v>5</v>
      </c>
      <c r="CJ10000" s="174">
        <v>536.19979999999998</v>
      </c>
      <c r="CK10000" s="174">
        <v>536.19979999999998</v>
      </c>
      <c r="CU10000" s="174">
        <v>2201</v>
      </c>
      <c r="CV10000" s="174">
        <v>16986</v>
      </c>
      <c r="CW10000" s="174">
        <v>5</v>
      </c>
      <c r="CX10000" s="174">
        <v>536.19979999999998</v>
      </c>
    </row>
    <row r="10001" spans="84:102" x14ac:dyDescent="0.25">
      <c r="CF10001" s="3" t="s">
        <v>3073</v>
      </c>
      <c r="CG10001" s="174">
        <v>119278</v>
      </c>
      <c r="CH10001" s="174">
        <v>1007</v>
      </c>
      <c r="CI10001" s="174">
        <v>5</v>
      </c>
      <c r="CJ10001" s="174">
        <v>536.02260000000001</v>
      </c>
      <c r="CK10001" s="174">
        <v>536.02260000000001</v>
      </c>
      <c r="CU10001" s="174">
        <v>119278</v>
      </c>
      <c r="CV10001" s="174">
        <v>1007</v>
      </c>
      <c r="CW10001" s="174">
        <v>5</v>
      </c>
      <c r="CX10001" s="174">
        <v>536.02260000000001</v>
      </c>
    </row>
    <row r="10002" spans="84:102" x14ac:dyDescent="0.25">
      <c r="CF10002" s="3" t="s">
        <v>3073</v>
      </c>
      <c r="CG10002" s="174">
        <v>53730</v>
      </c>
      <c r="CH10002" s="174">
        <v>1850</v>
      </c>
      <c r="CI10002" s="174">
        <v>5</v>
      </c>
      <c r="CJ10002" s="174">
        <v>535.96579999999994</v>
      </c>
      <c r="CK10002" s="174">
        <v>535.96579999999994</v>
      </c>
      <c r="CU10002" s="174">
        <v>53730</v>
      </c>
      <c r="CV10002" s="174">
        <v>1850</v>
      </c>
      <c r="CW10002" s="174">
        <v>5</v>
      </c>
      <c r="CX10002" s="174">
        <v>535.96579999999994</v>
      </c>
    </row>
    <row r="10003" spans="84:102" x14ac:dyDescent="0.25">
      <c r="CF10003" s="3" t="s">
        <v>3073</v>
      </c>
      <c r="CG10003" s="174">
        <v>897</v>
      </c>
      <c r="CH10003" s="174">
        <v>109955</v>
      </c>
      <c r="CI10003" s="174">
        <v>5</v>
      </c>
      <c r="CJ10003" s="174">
        <v>535.84140000000002</v>
      </c>
      <c r="CK10003" s="174">
        <v>535.84140000000002</v>
      </c>
      <c r="CU10003" s="174">
        <v>897</v>
      </c>
      <c r="CV10003" s="174">
        <v>109955</v>
      </c>
      <c r="CW10003" s="174">
        <v>5</v>
      </c>
      <c r="CX10003" s="174">
        <v>535.84140000000002</v>
      </c>
    </row>
    <row r="10004" spans="84:102" x14ac:dyDescent="0.25">
      <c r="CF10004" s="3" t="s">
        <v>3073</v>
      </c>
      <c r="CG10004" s="174">
        <v>117020</v>
      </c>
      <c r="CH10004" s="174">
        <v>977</v>
      </c>
      <c r="CI10004" s="174">
        <v>5</v>
      </c>
      <c r="CJ10004" s="174">
        <v>535.80600000000004</v>
      </c>
      <c r="CK10004" s="174">
        <v>535.80600000000004</v>
      </c>
      <c r="CU10004" s="174">
        <v>117020</v>
      </c>
      <c r="CV10004" s="174">
        <v>977</v>
      </c>
      <c r="CW10004" s="174">
        <v>5</v>
      </c>
      <c r="CX10004" s="174">
        <v>535.80600000000004</v>
      </c>
    </row>
    <row r="10005" spans="84:102" x14ac:dyDescent="0.25">
      <c r="CF10005" s="3" t="s">
        <v>3073</v>
      </c>
      <c r="CG10005" s="174">
        <v>156395</v>
      </c>
      <c r="CH10005" s="174">
        <v>2966</v>
      </c>
      <c r="CI10005" s="174">
        <v>5</v>
      </c>
      <c r="CJ10005" s="174">
        <v>535.77909999999997</v>
      </c>
      <c r="CK10005" s="174">
        <v>535.77909999999997</v>
      </c>
      <c r="CU10005" s="174">
        <v>156395</v>
      </c>
      <c r="CV10005" s="174">
        <v>2966</v>
      </c>
      <c r="CW10005" s="174">
        <v>5</v>
      </c>
      <c r="CX10005" s="174">
        <v>535.77909999999997</v>
      </c>
    </row>
    <row r="10006" spans="84:102" x14ac:dyDescent="0.25">
      <c r="CF10006" s="3" t="s">
        <v>3073</v>
      </c>
      <c r="CG10006" s="174">
        <v>409</v>
      </c>
      <c r="CH10006" s="174">
        <v>81258</v>
      </c>
      <c r="CI10006" s="174">
        <v>5</v>
      </c>
      <c r="CJ10006" s="174">
        <v>535.61360000000002</v>
      </c>
      <c r="CK10006" s="174">
        <v>535.61360000000002</v>
      </c>
      <c r="CU10006" s="174">
        <v>409</v>
      </c>
      <c r="CV10006" s="174">
        <v>81258</v>
      </c>
      <c r="CW10006" s="174">
        <v>5</v>
      </c>
      <c r="CX10006" s="174">
        <v>535.61360000000002</v>
      </c>
    </row>
    <row r="10007" spans="84:102" x14ac:dyDescent="0.25">
      <c r="CF10007" s="3" t="s">
        <v>3073</v>
      </c>
      <c r="CG10007" s="174">
        <v>163743</v>
      </c>
      <c r="CH10007" s="174">
        <v>3019</v>
      </c>
      <c r="CI10007" s="174">
        <v>5</v>
      </c>
      <c r="CJ10007" s="174">
        <v>535.40880000000004</v>
      </c>
      <c r="CK10007" s="174">
        <v>535.40880000000004</v>
      </c>
      <c r="CU10007" s="174">
        <v>163743</v>
      </c>
      <c r="CV10007" s="174">
        <v>3019</v>
      </c>
      <c r="CW10007" s="174">
        <v>5</v>
      </c>
      <c r="CX10007" s="174">
        <v>535.40880000000004</v>
      </c>
    </row>
    <row r="10008" spans="84:102" x14ac:dyDescent="0.25">
      <c r="CF10008" s="3" t="s">
        <v>3073</v>
      </c>
      <c r="CG10008" s="174">
        <v>168302</v>
      </c>
      <c r="CH10008" s="174">
        <v>3056</v>
      </c>
      <c r="CI10008" s="174">
        <v>5</v>
      </c>
      <c r="CJ10008" s="174">
        <v>535.35479999999995</v>
      </c>
      <c r="CK10008" s="174">
        <v>535.35479999999995</v>
      </c>
      <c r="CU10008" s="174">
        <v>168302</v>
      </c>
      <c r="CV10008" s="174">
        <v>3056</v>
      </c>
      <c r="CW10008" s="174">
        <v>5</v>
      </c>
      <c r="CX10008" s="174">
        <v>535.35479999999995</v>
      </c>
    </row>
    <row r="10009" spans="84:102" x14ac:dyDescent="0.25">
      <c r="CF10009" s="3" t="s">
        <v>3073</v>
      </c>
      <c r="CG10009" s="174">
        <v>110682</v>
      </c>
      <c r="CH10009" s="174">
        <v>899</v>
      </c>
      <c r="CI10009" s="174">
        <v>5</v>
      </c>
      <c r="CJ10009" s="174">
        <v>535.11040000000003</v>
      </c>
      <c r="CK10009" s="174">
        <v>535.11040000000003</v>
      </c>
      <c r="CU10009" s="174">
        <v>110682</v>
      </c>
      <c r="CV10009" s="174">
        <v>899</v>
      </c>
      <c r="CW10009" s="174">
        <v>5</v>
      </c>
      <c r="CX10009" s="174">
        <v>535.11040000000003</v>
      </c>
    </row>
    <row r="10010" spans="84:102" x14ac:dyDescent="0.25">
      <c r="CF10010" s="3" t="s">
        <v>3073</v>
      </c>
      <c r="CG10010" s="174">
        <v>137037</v>
      </c>
      <c r="CH10010" s="174">
        <v>1193</v>
      </c>
      <c r="CI10010" s="174">
        <v>5</v>
      </c>
      <c r="CJ10010" s="174">
        <v>534.92920000000004</v>
      </c>
      <c r="CK10010" s="174">
        <v>534.92920000000004</v>
      </c>
      <c r="CU10010" s="174">
        <v>137037</v>
      </c>
      <c r="CV10010" s="174">
        <v>1193</v>
      </c>
      <c r="CW10010" s="174">
        <v>5</v>
      </c>
      <c r="CX10010" s="174">
        <v>534.92920000000004</v>
      </c>
    </row>
    <row r="10011" spans="84:102" x14ac:dyDescent="0.25">
      <c r="CF10011" s="3" t="s">
        <v>3073</v>
      </c>
      <c r="CG10011" s="174">
        <v>193</v>
      </c>
      <c r="CH10011" s="174">
        <v>68495</v>
      </c>
      <c r="CI10011" s="174">
        <v>5</v>
      </c>
      <c r="CJ10011" s="174">
        <v>534.91359999999997</v>
      </c>
      <c r="CK10011" s="174">
        <v>534.91359999999997</v>
      </c>
      <c r="CU10011" s="174">
        <v>193</v>
      </c>
      <c r="CV10011" s="174">
        <v>68495</v>
      </c>
      <c r="CW10011" s="174">
        <v>5</v>
      </c>
      <c r="CX10011" s="174">
        <v>534.91359999999997</v>
      </c>
    </row>
    <row r="10012" spans="84:102" x14ac:dyDescent="0.25">
      <c r="CF10012" s="3" t="s">
        <v>3073</v>
      </c>
      <c r="CG10012" s="174">
        <v>131200</v>
      </c>
      <c r="CH10012" s="174">
        <v>1072</v>
      </c>
      <c r="CI10012" s="174">
        <v>5</v>
      </c>
      <c r="CJ10012" s="174">
        <v>534.83140000000003</v>
      </c>
      <c r="CK10012" s="174">
        <v>534.83140000000003</v>
      </c>
      <c r="CU10012" s="174">
        <v>131200</v>
      </c>
      <c r="CV10012" s="174">
        <v>1072</v>
      </c>
      <c r="CW10012" s="174">
        <v>5</v>
      </c>
      <c r="CX10012" s="174">
        <v>534.83140000000003</v>
      </c>
    </row>
    <row r="10013" spans="84:102" x14ac:dyDescent="0.25">
      <c r="CF10013" s="3" t="s">
        <v>3073</v>
      </c>
      <c r="CG10013" s="174">
        <v>1492</v>
      </c>
      <c r="CH10013" s="174">
        <v>93250</v>
      </c>
      <c r="CI10013" s="174">
        <v>5</v>
      </c>
      <c r="CJ10013" s="174">
        <v>534.80629999999996</v>
      </c>
      <c r="CK10013" s="174">
        <v>534.80629999999996</v>
      </c>
      <c r="CU10013" s="174">
        <v>1492</v>
      </c>
      <c r="CV10013" s="174">
        <v>93250</v>
      </c>
      <c r="CW10013" s="174">
        <v>5</v>
      </c>
      <c r="CX10013" s="174">
        <v>534.80629999999996</v>
      </c>
    </row>
    <row r="10014" spans="84:102" x14ac:dyDescent="0.25">
      <c r="CF10014" s="3" t="s">
        <v>3073</v>
      </c>
      <c r="CG10014" s="174">
        <v>88255</v>
      </c>
      <c r="CH10014" s="174">
        <v>1513</v>
      </c>
      <c r="CI10014" s="174">
        <v>5</v>
      </c>
      <c r="CJ10014" s="174">
        <v>534.80280000000005</v>
      </c>
      <c r="CK10014" s="174">
        <v>534.80280000000005</v>
      </c>
      <c r="CU10014" s="174">
        <v>88255</v>
      </c>
      <c r="CV10014" s="174">
        <v>1513</v>
      </c>
      <c r="CW10014" s="174">
        <v>5</v>
      </c>
      <c r="CX10014" s="174">
        <v>534.80280000000005</v>
      </c>
    </row>
    <row r="10015" spans="84:102" x14ac:dyDescent="0.25">
      <c r="CF10015" s="3" t="s">
        <v>3073</v>
      </c>
      <c r="CG10015" s="174">
        <v>3424</v>
      </c>
      <c r="CH10015" s="174">
        <v>177644</v>
      </c>
      <c r="CI10015" s="174">
        <v>5</v>
      </c>
      <c r="CJ10015" s="174">
        <v>534.61019999999996</v>
      </c>
      <c r="CK10015" s="174">
        <v>534.61019999999996</v>
      </c>
      <c r="CU10015" s="174">
        <v>3424</v>
      </c>
      <c r="CV10015" s="174">
        <v>177644</v>
      </c>
      <c r="CW10015" s="174">
        <v>5</v>
      </c>
      <c r="CX10015" s="174">
        <v>534.61019999999996</v>
      </c>
    </row>
    <row r="10016" spans="84:102" x14ac:dyDescent="0.25">
      <c r="CF10016" s="3" t="s">
        <v>3073</v>
      </c>
      <c r="CG10016" s="174">
        <v>130919</v>
      </c>
      <c r="CH10016" s="174">
        <v>3783</v>
      </c>
      <c r="CI10016" s="174">
        <v>5</v>
      </c>
      <c r="CJ10016" s="174">
        <v>534.17690000000005</v>
      </c>
      <c r="CK10016" s="174">
        <v>534.17690000000005</v>
      </c>
      <c r="CU10016" s="174">
        <v>130919</v>
      </c>
      <c r="CV10016" s="174">
        <v>3783</v>
      </c>
      <c r="CW10016" s="174">
        <v>5</v>
      </c>
      <c r="CX10016" s="174">
        <v>534.17690000000005</v>
      </c>
    </row>
    <row r="10017" spans="84:102" x14ac:dyDescent="0.25">
      <c r="CF10017" s="3" t="s">
        <v>3073</v>
      </c>
      <c r="CG10017" s="174">
        <v>3207</v>
      </c>
      <c r="CH10017" s="174">
        <v>154518</v>
      </c>
      <c r="CI10017" s="174">
        <v>5</v>
      </c>
      <c r="CJ10017" s="174">
        <v>534.10720000000003</v>
      </c>
      <c r="CK10017" s="174">
        <v>534.10720000000003</v>
      </c>
      <c r="CU10017" s="174">
        <v>3207</v>
      </c>
      <c r="CV10017" s="174">
        <v>154518</v>
      </c>
      <c r="CW10017" s="174">
        <v>5</v>
      </c>
      <c r="CX10017" s="174">
        <v>534.10720000000003</v>
      </c>
    </row>
    <row r="10018" spans="84:102" x14ac:dyDescent="0.25">
      <c r="CF10018" s="3" t="s">
        <v>3073</v>
      </c>
      <c r="CG10018" s="174">
        <v>1513</v>
      </c>
      <c r="CH10018" s="174">
        <v>88255</v>
      </c>
      <c r="CI10018" s="174">
        <v>5</v>
      </c>
      <c r="CJ10018" s="174">
        <v>534.05799999999999</v>
      </c>
      <c r="CK10018" s="174">
        <v>534.05799999999999</v>
      </c>
      <c r="CU10018" s="174">
        <v>1513</v>
      </c>
      <c r="CV10018" s="174">
        <v>88255</v>
      </c>
      <c r="CW10018" s="174">
        <v>5</v>
      </c>
      <c r="CX10018" s="174">
        <v>534.05799999999999</v>
      </c>
    </row>
    <row r="10019" spans="84:102" x14ac:dyDescent="0.25">
      <c r="CF10019" s="3" t="s">
        <v>3073</v>
      </c>
      <c r="CG10019" s="174">
        <v>838</v>
      </c>
      <c r="CH10019" s="174">
        <v>107196</v>
      </c>
      <c r="CI10019" s="174">
        <v>5</v>
      </c>
      <c r="CJ10019" s="174">
        <v>534.03449999999998</v>
      </c>
      <c r="CK10019" s="174">
        <v>534.03449999999998</v>
      </c>
      <c r="CU10019" s="174">
        <v>838</v>
      </c>
      <c r="CV10019" s="174">
        <v>107196</v>
      </c>
      <c r="CW10019" s="174">
        <v>5</v>
      </c>
      <c r="CX10019" s="174">
        <v>534.03449999999998</v>
      </c>
    </row>
    <row r="10020" spans="84:102" x14ac:dyDescent="0.25">
      <c r="CF10020" s="3" t="s">
        <v>3073</v>
      </c>
      <c r="CG10020" s="174">
        <v>2075</v>
      </c>
      <c r="CH10020" s="174">
        <v>157154</v>
      </c>
      <c r="CI10020" s="174">
        <v>5</v>
      </c>
      <c r="CJ10020" s="174">
        <v>533.99350000000004</v>
      </c>
      <c r="CK10020" s="174">
        <v>533.99350000000004</v>
      </c>
      <c r="CU10020" s="174">
        <v>2075</v>
      </c>
      <c r="CV10020" s="174">
        <v>157154</v>
      </c>
      <c r="CW10020" s="174">
        <v>5</v>
      </c>
      <c r="CX10020" s="174">
        <v>533.99350000000004</v>
      </c>
    </row>
    <row r="10021" spans="84:102" x14ac:dyDescent="0.25">
      <c r="CF10021" s="3" t="s">
        <v>3073</v>
      </c>
      <c r="CG10021" s="174">
        <v>67828</v>
      </c>
      <c r="CH10021" s="174">
        <v>144</v>
      </c>
      <c r="CI10021" s="174">
        <v>5</v>
      </c>
      <c r="CJ10021" s="174">
        <v>533.89260000000002</v>
      </c>
      <c r="CK10021" s="174">
        <v>533.89260000000002</v>
      </c>
      <c r="CU10021" s="174">
        <v>67828</v>
      </c>
      <c r="CV10021" s="174">
        <v>144</v>
      </c>
      <c r="CW10021" s="174">
        <v>5</v>
      </c>
      <c r="CX10021" s="174">
        <v>533.89260000000002</v>
      </c>
    </row>
    <row r="10022" spans="84:102" x14ac:dyDescent="0.25">
      <c r="CF10022" s="3" t="s">
        <v>3073</v>
      </c>
      <c r="CG10022" s="174">
        <v>23</v>
      </c>
      <c r="CH10022" s="174">
        <v>61927</v>
      </c>
      <c r="CI10022" s="174">
        <v>5</v>
      </c>
      <c r="CJ10022" s="174">
        <v>533.81849999999997</v>
      </c>
      <c r="CK10022" s="174">
        <v>533.81849999999997</v>
      </c>
      <c r="CU10022" s="174">
        <v>23</v>
      </c>
      <c r="CV10022" s="174">
        <v>61927</v>
      </c>
      <c r="CW10022" s="174">
        <v>5</v>
      </c>
      <c r="CX10022" s="174">
        <v>533.81849999999997</v>
      </c>
    </row>
    <row r="10023" spans="84:102" x14ac:dyDescent="0.25">
      <c r="CF10023" s="3" t="s">
        <v>3073</v>
      </c>
      <c r="CG10023" s="174">
        <v>132793</v>
      </c>
      <c r="CH10023" s="174">
        <v>1081</v>
      </c>
      <c r="CI10023" s="174">
        <v>5</v>
      </c>
      <c r="CJ10023" s="174">
        <v>533.34569999999997</v>
      </c>
      <c r="CK10023" s="174">
        <v>533.34569999999997</v>
      </c>
      <c r="CU10023" s="174">
        <v>132793</v>
      </c>
      <c r="CV10023" s="174">
        <v>1081</v>
      </c>
      <c r="CW10023" s="174">
        <v>5</v>
      </c>
      <c r="CX10023" s="174">
        <v>533.34569999999997</v>
      </c>
    </row>
    <row r="10024" spans="84:102" x14ac:dyDescent="0.25">
      <c r="CF10024" s="3" t="s">
        <v>3073</v>
      </c>
      <c r="CG10024" s="174">
        <v>19047</v>
      </c>
      <c r="CH10024" s="174">
        <v>2222</v>
      </c>
      <c r="CI10024" s="174">
        <v>5</v>
      </c>
      <c r="CJ10024" s="174">
        <v>532.99440000000004</v>
      </c>
      <c r="CK10024" s="174">
        <v>532.99440000000004</v>
      </c>
      <c r="CU10024" s="174">
        <v>19047</v>
      </c>
      <c r="CV10024" s="174">
        <v>2222</v>
      </c>
      <c r="CW10024" s="174">
        <v>5</v>
      </c>
      <c r="CX10024" s="174">
        <v>532.99440000000004</v>
      </c>
    </row>
    <row r="10025" spans="84:102" x14ac:dyDescent="0.25">
      <c r="CF10025" s="3" t="s">
        <v>3073</v>
      </c>
      <c r="CG10025" s="174">
        <v>83753</v>
      </c>
      <c r="CH10025" s="174">
        <v>548</v>
      </c>
      <c r="CI10025" s="174">
        <v>5</v>
      </c>
      <c r="CJ10025" s="174">
        <v>532.84190000000001</v>
      </c>
      <c r="CK10025" s="174">
        <v>532.84190000000001</v>
      </c>
      <c r="CU10025" s="174">
        <v>83753</v>
      </c>
      <c r="CV10025" s="174">
        <v>548</v>
      </c>
      <c r="CW10025" s="174">
        <v>5</v>
      </c>
      <c r="CX10025" s="174">
        <v>532.84190000000001</v>
      </c>
    </row>
    <row r="10026" spans="84:102" x14ac:dyDescent="0.25">
      <c r="CF10026" s="3" t="s">
        <v>3073</v>
      </c>
      <c r="CG10026" s="174">
        <v>69931</v>
      </c>
      <c r="CH10026" s="174">
        <v>247</v>
      </c>
      <c r="CI10026" s="174">
        <v>5</v>
      </c>
      <c r="CJ10026" s="174">
        <v>532.8229</v>
      </c>
      <c r="CK10026" s="174">
        <v>532.8229</v>
      </c>
      <c r="CU10026" s="174">
        <v>69931</v>
      </c>
      <c r="CV10026" s="174">
        <v>247</v>
      </c>
      <c r="CW10026" s="174">
        <v>5</v>
      </c>
      <c r="CX10026" s="174">
        <v>532.8229</v>
      </c>
    </row>
    <row r="10027" spans="84:102" x14ac:dyDescent="0.25">
      <c r="CF10027" s="3" t="s">
        <v>3073</v>
      </c>
      <c r="CG10027" s="174">
        <v>110686</v>
      </c>
      <c r="CH10027" s="174">
        <v>3669</v>
      </c>
      <c r="CI10027" s="174">
        <v>5</v>
      </c>
      <c r="CJ10027" s="174">
        <v>532.19929999999999</v>
      </c>
      <c r="CK10027" s="174">
        <v>532.19929999999999</v>
      </c>
      <c r="CU10027" s="174">
        <v>110686</v>
      </c>
      <c r="CV10027" s="174">
        <v>3669</v>
      </c>
      <c r="CW10027" s="174">
        <v>5</v>
      </c>
      <c r="CX10027" s="174">
        <v>532.19929999999999</v>
      </c>
    </row>
    <row r="10028" spans="84:102" x14ac:dyDescent="0.25">
      <c r="CF10028" s="3" t="s">
        <v>3073</v>
      </c>
      <c r="CG10028" s="174">
        <v>165801</v>
      </c>
      <c r="CH10028" s="174">
        <v>3039</v>
      </c>
      <c r="CI10028" s="174">
        <v>5</v>
      </c>
      <c r="CJ10028" s="174">
        <v>531.96889999999996</v>
      </c>
      <c r="CK10028" s="174">
        <v>531.96889999999996</v>
      </c>
      <c r="CU10028" s="174">
        <v>165801</v>
      </c>
      <c r="CV10028" s="174">
        <v>3039</v>
      </c>
      <c r="CW10028" s="174">
        <v>5</v>
      </c>
      <c r="CX10028" s="174">
        <v>531.96889999999996</v>
      </c>
    </row>
    <row r="10029" spans="84:102" x14ac:dyDescent="0.25">
      <c r="CF10029" s="3" t="s">
        <v>3073</v>
      </c>
      <c r="CG10029" s="174">
        <v>132979</v>
      </c>
      <c r="CH10029" s="174">
        <v>2710</v>
      </c>
      <c r="CI10029" s="174">
        <v>5</v>
      </c>
      <c r="CJ10029" s="174">
        <v>531.82759999999996</v>
      </c>
      <c r="CK10029" s="174">
        <v>531.82759999999996</v>
      </c>
      <c r="CU10029" s="174">
        <v>132979</v>
      </c>
      <c r="CV10029" s="174">
        <v>2710</v>
      </c>
      <c r="CW10029" s="174">
        <v>5</v>
      </c>
      <c r="CX10029" s="174">
        <v>531.82759999999996</v>
      </c>
    </row>
    <row r="10030" spans="84:102" x14ac:dyDescent="0.25">
      <c r="CF10030" s="3" t="s">
        <v>3073</v>
      </c>
      <c r="CG10030" s="174">
        <v>2574</v>
      </c>
      <c r="CH10030" s="174">
        <v>41781</v>
      </c>
      <c r="CI10030" s="174">
        <v>5</v>
      </c>
      <c r="CJ10030" s="174">
        <v>531.75760000000002</v>
      </c>
      <c r="CK10030" s="174">
        <v>531.75760000000002</v>
      </c>
      <c r="CU10030" s="174">
        <v>2574</v>
      </c>
      <c r="CV10030" s="174">
        <v>41781</v>
      </c>
      <c r="CW10030" s="174">
        <v>5</v>
      </c>
      <c r="CX10030" s="174">
        <v>531.75760000000002</v>
      </c>
    </row>
    <row r="10031" spans="84:102" x14ac:dyDescent="0.25">
      <c r="CF10031" s="3" t="s">
        <v>3073</v>
      </c>
      <c r="CG10031" s="174">
        <v>2313</v>
      </c>
      <c r="CH10031" s="174">
        <v>25632</v>
      </c>
      <c r="CI10031" s="174">
        <v>5</v>
      </c>
      <c r="CJ10031" s="174">
        <v>531.5729</v>
      </c>
      <c r="CK10031" s="174">
        <v>531.5729</v>
      </c>
      <c r="CU10031" s="174">
        <v>2313</v>
      </c>
      <c r="CV10031" s="174">
        <v>25632</v>
      </c>
      <c r="CW10031" s="174">
        <v>5</v>
      </c>
      <c r="CX10031" s="174">
        <v>531.5729</v>
      </c>
    </row>
    <row r="10032" spans="84:102" x14ac:dyDescent="0.25">
      <c r="CF10032" s="3" t="s">
        <v>3073</v>
      </c>
      <c r="CG10032" s="174">
        <v>927</v>
      </c>
      <c r="CH10032" s="174">
        <v>111704</v>
      </c>
      <c r="CI10032" s="174">
        <v>5</v>
      </c>
      <c r="CJ10032" s="174">
        <v>531.49980000000005</v>
      </c>
      <c r="CK10032" s="174">
        <v>531.49980000000005</v>
      </c>
      <c r="CU10032" s="174">
        <v>927</v>
      </c>
      <c r="CV10032" s="174">
        <v>111704</v>
      </c>
      <c r="CW10032" s="174">
        <v>5</v>
      </c>
      <c r="CX10032" s="174">
        <v>531.49980000000005</v>
      </c>
    </row>
    <row r="10033" spans="84:102" x14ac:dyDescent="0.25">
      <c r="CF10033" s="3" t="s">
        <v>3073</v>
      </c>
      <c r="CG10033" s="174">
        <v>151879</v>
      </c>
      <c r="CH10033" s="174">
        <v>2925</v>
      </c>
      <c r="CI10033" s="174">
        <v>5</v>
      </c>
      <c r="CJ10033" s="174">
        <v>531.49239999999998</v>
      </c>
      <c r="CK10033" s="174">
        <v>531.49239999999998</v>
      </c>
      <c r="CU10033" s="174">
        <v>151879</v>
      </c>
      <c r="CV10033" s="174">
        <v>2925</v>
      </c>
      <c r="CW10033" s="174">
        <v>5</v>
      </c>
      <c r="CX10033" s="174">
        <v>531.49239999999998</v>
      </c>
    </row>
    <row r="10034" spans="84:102" x14ac:dyDescent="0.25">
      <c r="CF10034" s="3" t="s">
        <v>3073</v>
      </c>
      <c r="CG10034" s="174">
        <v>173472</v>
      </c>
      <c r="CH10034" s="174">
        <v>3403</v>
      </c>
      <c r="CI10034" s="174">
        <v>5</v>
      </c>
      <c r="CJ10034" s="174">
        <v>531.40340000000003</v>
      </c>
      <c r="CK10034" s="174">
        <v>531.40340000000003</v>
      </c>
      <c r="CU10034" s="174">
        <v>173472</v>
      </c>
      <c r="CV10034" s="174">
        <v>3403</v>
      </c>
      <c r="CW10034" s="174">
        <v>5</v>
      </c>
      <c r="CX10034" s="174">
        <v>531.40340000000003</v>
      </c>
    </row>
    <row r="10035" spans="84:102" x14ac:dyDescent="0.25">
      <c r="CF10035" s="3" t="s">
        <v>3073</v>
      </c>
      <c r="CG10035" s="174">
        <v>2074</v>
      </c>
      <c r="CH10035" s="174">
        <v>157312</v>
      </c>
      <c r="CI10035" s="174">
        <v>5</v>
      </c>
      <c r="CJ10035" s="174">
        <v>531.20150000000001</v>
      </c>
      <c r="CK10035" s="174">
        <v>531.20150000000001</v>
      </c>
      <c r="CU10035" s="174">
        <v>2074</v>
      </c>
      <c r="CV10035" s="174">
        <v>157312</v>
      </c>
      <c r="CW10035" s="174">
        <v>5</v>
      </c>
      <c r="CX10035" s="174">
        <v>531.20150000000001</v>
      </c>
    </row>
    <row r="10036" spans="84:102" x14ac:dyDescent="0.25">
      <c r="CF10036" s="3" t="s">
        <v>3073</v>
      </c>
      <c r="CG10036" s="174">
        <v>1777</v>
      </c>
      <c r="CH10036" s="174">
        <v>185191</v>
      </c>
      <c r="CI10036" s="174">
        <v>5</v>
      </c>
      <c r="CJ10036" s="174">
        <v>531.16010000000006</v>
      </c>
      <c r="CK10036" s="174">
        <v>531.16010000000006</v>
      </c>
      <c r="CU10036" s="174">
        <v>1777</v>
      </c>
      <c r="CV10036" s="174">
        <v>185191</v>
      </c>
      <c r="CW10036" s="174">
        <v>5</v>
      </c>
      <c r="CX10036" s="174">
        <v>531.16010000000006</v>
      </c>
    </row>
    <row r="10037" spans="84:102" x14ac:dyDescent="0.25">
      <c r="CF10037" s="3" t="s">
        <v>3073</v>
      </c>
      <c r="CG10037" s="174">
        <v>127345</v>
      </c>
      <c r="CH10037" s="174">
        <v>1240</v>
      </c>
      <c r="CI10037" s="174">
        <v>5</v>
      </c>
      <c r="CJ10037" s="174">
        <v>531.07709999999997</v>
      </c>
      <c r="CK10037" s="174">
        <v>531.07709999999997</v>
      </c>
      <c r="CU10037" s="174">
        <v>127345</v>
      </c>
      <c r="CV10037" s="174">
        <v>1240</v>
      </c>
      <c r="CW10037" s="174">
        <v>5</v>
      </c>
      <c r="CX10037" s="174">
        <v>531.07709999999997</v>
      </c>
    </row>
    <row r="10038" spans="84:102" x14ac:dyDescent="0.25">
      <c r="CF10038" s="3" t="s">
        <v>3073</v>
      </c>
      <c r="CG10038" s="174">
        <v>3532</v>
      </c>
      <c r="CH10038" s="174">
        <v>74425</v>
      </c>
      <c r="CI10038" s="174">
        <v>5</v>
      </c>
      <c r="CJ10038" s="174">
        <v>531.05600000000004</v>
      </c>
      <c r="CK10038" s="174">
        <v>531.05600000000004</v>
      </c>
      <c r="CU10038" s="174">
        <v>3532</v>
      </c>
      <c r="CV10038" s="174">
        <v>74425</v>
      </c>
      <c r="CW10038" s="174">
        <v>5</v>
      </c>
      <c r="CX10038" s="174">
        <v>531.05600000000004</v>
      </c>
    </row>
    <row r="10039" spans="84:102" x14ac:dyDescent="0.25">
      <c r="CF10039" s="3" t="s">
        <v>3073</v>
      </c>
      <c r="CG10039" s="174">
        <v>7028</v>
      </c>
      <c r="CH10039" s="174">
        <v>2095</v>
      </c>
      <c r="CI10039" s="174">
        <v>5</v>
      </c>
      <c r="CJ10039" s="174">
        <v>531.0317</v>
      </c>
      <c r="CK10039" s="174">
        <v>531.0317</v>
      </c>
      <c r="CU10039" s="174">
        <v>7028</v>
      </c>
      <c r="CV10039" s="174">
        <v>2095</v>
      </c>
      <c r="CW10039" s="174">
        <v>5</v>
      </c>
      <c r="CX10039" s="174">
        <v>531.0317</v>
      </c>
    </row>
    <row r="10040" spans="84:102" x14ac:dyDescent="0.25">
      <c r="CF10040" s="3" t="s">
        <v>3073</v>
      </c>
      <c r="CG10040" s="174">
        <v>104066</v>
      </c>
      <c r="CH10040" s="174">
        <v>825</v>
      </c>
      <c r="CI10040" s="174">
        <v>5</v>
      </c>
      <c r="CJ10040" s="174">
        <v>530.92529999999999</v>
      </c>
      <c r="CK10040" s="174">
        <v>530.92529999999999</v>
      </c>
      <c r="CU10040" s="174">
        <v>104066</v>
      </c>
      <c r="CV10040" s="174">
        <v>825</v>
      </c>
      <c r="CW10040" s="174">
        <v>5</v>
      </c>
      <c r="CX10040" s="174">
        <v>530.92529999999999</v>
      </c>
    </row>
    <row r="10041" spans="84:102" x14ac:dyDescent="0.25">
      <c r="CF10041" s="3" t="s">
        <v>3073</v>
      </c>
      <c r="CG10041" s="174">
        <v>2973</v>
      </c>
      <c r="CH10041" s="174">
        <v>155048</v>
      </c>
      <c r="CI10041" s="174">
        <v>5</v>
      </c>
      <c r="CJ10041" s="174">
        <v>530.85350000000005</v>
      </c>
      <c r="CK10041" s="174">
        <v>530.85350000000005</v>
      </c>
      <c r="CU10041" s="174">
        <v>2973</v>
      </c>
      <c r="CV10041" s="174">
        <v>155048</v>
      </c>
      <c r="CW10041" s="174">
        <v>5</v>
      </c>
      <c r="CX10041" s="174">
        <v>530.85350000000005</v>
      </c>
    </row>
    <row r="10042" spans="84:102" x14ac:dyDescent="0.25">
      <c r="CF10042" s="3" t="s">
        <v>3073</v>
      </c>
      <c r="CG10042" s="174">
        <v>2540</v>
      </c>
      <c r="CH10042" s="174">
        <v>45414</v>
      </c>
      <c r="CI10042" s="174">
        <v>5</v>
      </c>
      <c r="CJ10042" s="174">
        <v>530.81730000000005</v>
      </c>
      <c r="CK10042" s="174">
        <v>530.81730000000005</v>
      </c>
      <c r="CU10042" s="174">
        <v>2540</v>
      </c>
      <c r="CV10042" s="174">
        <v>45414</v>
      </c>
      <c r="CW10042" s="174">
        <v>5</v>
      </c>
      <c r="CX10042" s="174">
        <v>530.81730000000005</v>
      </c>
    </row>
    <row r="10043" spans="84:102" x14ac:dyDescent="0.25">
      <c r="CF10043" s="3" t="s">
        <v>3073</v>
      </c>
      <c r="CG10043" s="174">
        <v>21258</v>
      </c>
      <c r="CH10043" s="174">
        <v>2285</v>
      </c>
      <c r="CI10043" s="174">
        <v>5</v>
      </c>
      <c r="CJ10043" s="174">
        <v>530.62279999999998</v>
      </c>
      <c r="CK10043" s="174">
        <v>530.62279999999998</v>
      </c>
      <c r="CU10043" s="174">
        <v>21258</v>
      </c>
      <c r="CV10043" s="174">
        <v>2285</v>
      </c>
      <c r="CW10043" s="174">
        <v>5</v>
      </c>
      <c r="CX10043" s="174">
        <v>530.62279999999998</v>
      </c>
    </row>
    <row r="10044" spans="84:102" x14ac:dyDescent="0.25">
      <c r="CF10044" s="3" t="s">
        <v>3073</v>
      </c>
      <c r="CG10044" s="174">
        <v>3323</v>
      </c>
      <c r="CH10044" s="174">
        <v>164240</v>
      </c>
      <c r="CI10044" s="174">
        <v>5</v>
      </c>
      <c r="CJ10044" s="174">
        <v>530.50850000000003</v>
      </c>
      <c r="CK10044" s="174">
        <v>530.50850000000003</v>
      </c>
      <c r="CU10044" s="174">
        <v>3323</v>
      </c>
      <c r="CV10044" s="174">
        <v>164240</v>
      </c>
      <c r="CW10044" s="174">
        <v>5</v>
      </c>
      <c r="CX10044" s="174">
        <v>530.50850000000003</v>
      </c>
    </row>
    <row r="10045" spans="84:102" x14ac:dyDescent="0.25">
      <c r="CF10045" s="3" t="s">
        <v>3073</v>
      </c>
      <c r="CG10045" s="174">
        <v>66135</v>
      </c>
      <c r="CH10045" s="174">
        <v>103</v>
      </c>
      <c r="CI10045" s="174">
        <v>5</v>
      </c>
      <c r="CJ10045" s="174">
        <v>530.36850000000004</v>
      </c>
      <c r="CK10045" s="174">
        <v>530.36850000000004</v>
      </c>
      <c r="CU10045" s="174">
        <v>66135</v>
      </c>
      <c r="CV10045" s="174">
        <v>103</v>
      </c>
      <c r="CW10045" s="174">
        <v>5</v>
      </c>
      <c r="CX10045" s="174">
        <v>530.36850000000004</v>
      </c>
    </row>
    <row r="10046" spans="84:102" x14ac:dyDescent="0.25">
      <c r="CF10046" s="3" t="s">
        <v>3073</v>
      </c>
      <c r="CG10046" s="174">
        <v>158601</v>
      </c>
      <c r="CH10046" s="174">
        <v>3256</v>
      </c>
      <c r="CI10046" s="174">
        <v>5</v>
      </c>
      <c r="CJ10046" s="174">
        <v>530.27800000000002</v>
      </c>
      <c r="CK10046" s="174">
        <v>530.27800000000002</v>
      </c>
      <c r="CU10046" s="174">
        <v>158601</v>
      </c>
      <c r="CV10046" s="174">
        <v>3256</v>
      </c>
      <c r="CW10046" s="174">
        <v>5</v>
      </c>
      <c r="CX10046" s="174">
        <v>530.27800000000002</v>
      </c>
    </row>
    <row r="10047" spans="84:102" x14ac:dyDescent="0.25">
      <c r="CF10047" s="3" t="s">
        <v>3073</v>
      </c>
      <c r="CG10047" s="174">
        <v>79723</v>
      </c>
      <c r="CH10047" s="174">
        <v>3546</v>
      </c>
      <c r="CI10047" s="174">
        <v>5</v>
      </c>
      <c r="CJ10047" s="174">
        <v>530.26139999999998</v>
      </c>
      <c r="CK10047" s="174">
        <v>530.26139999999998</v>
      </c>
      <c r="CU10047" s="174">
        <v>79723</v>
      </c>
      <c r="CV10047" s="174">
        <v>3546</v>
      </c>
      <c r="CW10047" s="174">
        <v>5</v>
      </c>
      <c r="CX10047" s="174">
        <v>530.26139999999998</v>
      </c>
    </row>
    <row r="10048" spans="84:102" x14ac:dyDescent="0.25">
      <c r="CF10048" s="3" t="s">
        <v>3073</v>
      </c>
      <c r="CG10048" s="174">
        <v>99345</v>
      </c>
      <c r="CH10048" s="174">
        <v>762</v>
      </c>
      <c r="CI10048" s="174">
        <v>5</v>
      </c>
      <c r="CJ10048" s="174">
        <v>530.18600000000004</v>
      </c>
      <c r="CK10048" s="174">
        <v>530.18600000000004</v>
      </c>
      <c r="CU10048" s="174">
        <v>99345</v>
      </c>
      <c r="CV10048" s="174">
        <v>762</v>
      </c>
      <c r="CW10048" s="174">
        <v>5</v>
      </c>
      <c r="CX10048" s="174">
        <v>530.18600000000004</v>
      </c>
    </row>
    <row r="10049" spans="84:102" x14ac:dyDescent="0.25">
      <c r="CF10049" s="3" t="s">
        <v>3073</v>
      </c>
      <c r="CG10049" s="174">
        <v>913</v>
      </c>
      <c r="CH10049" s="174">
        <v>109072</v>
      </c>
      <c r="CI10049" s="174">
        <v>5</v>
      </c>
      <c r="CJ10049" s="174">
        <v>530.17430000000002</v>
      </c>
      <c r="CK10049" s="174">
        <v>530.17430000000002</v>
      </c>
      <c r="CU10049" s="174">
        <v>913</v>
      </c>
      <c r="CV10049" s="174">
        <v>109072</v>
      </c>
      <c r="CW10049" s="174">
        <v>5</v>
      </c>
      <c r="CX10049" s="174">
        <v>530.17430000000002</v>
      </c>
    </row>
    <row r="10050" spans="84:102" x14ac:dyDescent="0.25">
      <c r="CF10050" s="3" t="s">
        <v>3073</v>
      </c>
      <c r="CG10050" s="174">
        <v>11889</v>
      </c>
      <c r="CH10050" s="174">
        <v>2146</v>
      </c>
      <c r="CI10050" s="174">
        <v>5</v>
      </c>
      <c r="CJ10050" s="174">
        <v>530.05579999999998</v>
      </c>
      <c r="CK10050" s="174">
        <v>530.05579999999998</v>
      </c>
      <c r="CU10050" s="174">
        <v>11889</v>
      </c>
      <c r="CV10050" s="174">
        <v>2146</v>
      </c>
      <c r="CW10050" s="174">
        <v>5</v>
      </c>
      <c r="CX10050" s="174">
        <v>530.05579999999998</v>
      </c>
    </row>
    <row r="10051" spans="84:102" x14ac:dyDescent="0.25">
      <c r="CF10051" s="3" t="s">
        <v>3073</v>
      </c>
      <c r="CG10051" s="174">
        <v>2151</v>
      </c>
      <c r="CH10051" s="174">
        <v>11595</v>
      </c>
      <c r="CI10051" s="174">
        <v>5</v>
      </c>
      <c r="CJ10051" s="174">
        <v>529.92650000000003</v>
      </c>
      <c r="CK10051" s="174">
        <v>529.92650000000003</v>
      </c>
      <c r="CU10051" s="174">
        <v>2151</v>
      </c>
      <c r="CV10051" s="174">
        <v>11595</v>
      </c>
      <c r="CW10051" s="174">
        <v>5</v>
      </c>
      <c r="CX10051" s="174">
        <v>529.92650000000003</v>
      </c>
    </row>
    <row r="10052" spans="84:102" x14ac:dyDescent="0.25">
      <c r="CF10052" s="3" t="s">
        <v>3073</v>
      </c>
      <c r="CG10052" s="174">
        <v>168022</v>
      </c>
      <c r="CH10052" s="174">
        <v>3360</v>
      </c>
      <c r="CI10052" s="174">
        <v>5</v>
      </c>
      <c r="CJ10052" s="174">
        <v>529.91189999999995</v>
      </c>
      <c r="CK10052" s="174">
        <v>529.91189999999995</v>
      </c>
      <c r="CU10052" s="174">
        <v>168022</v>
      </c>
      <c r="CV10052" s="174">
        <v>3360</v>
      </c>
      <c r="CW10052" s="174">
        <v>5</v>
      </c>
      <c r="CX10052" s="174">
        <v>529.91189999999995</v>
      </c>
    </row>
    <row r="10053" spans="84:102" x14ac:dyDescent="0.25">
      <c r="CF10053" s="3" t="s">
        <v>3073</v>
      </c>
      <c r="CG10053" s="174">
        <v>3075</v>
      </c>
      <c r="CH10053" s="174">
        <v>174402</v>
      </c>
      <c r="CI10053" s="174">
        <v>5</v>
      </c>
      <c r="CJ10053" s="174">
        <v>529.78530000000001</v>
      </c>
      <c r="CK10053" s="174">
        <v>529.78530000000001</v>
      </c>
      <c r="CU10053" s="174">
        <v>3075</v>
      </c>
      <c r="CV10053" s="174">
        <v>174402</v>
      </c>
      <c r="CW10053" s="174">
        <v>5</v>
      </c>
      <c r="CX10053" s="174">
        <v>529.78530000000001</v>
      </c>
    </row>
    <row r="10054" spans="84:102" x14ac:dyDescent="0.25">
      <c r="CF10054" s="3" t="s">
        <v>3073</v>
      </c>
      <c r="CG10054" s="174">
        <v>3196</v>
      </c>
      <c r="CH10054" s="174">
        <v>154399</v>
      </c>
      <c r="CI10054" s="174">
        <v>5</v>
      </c>
      <c r="CJ10054" s="174">
        <v>529.74649999999997</v>
      </c>
      <c r="CK10054" s="174">
        <v>529.74649999999997</v>
      </c>
      <c r="CU10054" s="174">
        <v>3196</v>
      </c>
      <c r="CV10054" s="174">
        <v>154399</v>
      </c>
      <c r="CW10054" s="174">
        <v>5</v>
      </c>
      <c r="CX10054" s="174">
        <v>529.74649999999997</v>
      </c>
    </row>
    <row r="10055" spans="84:102" x14ac:dyDescent="0.25">
      <c r="CF10055" s="3" t="s">
        <v>3073</v>
      </c>
      <c r="CG10055" s="174">
        <v>81640</v>
      </c>
      <c r="CH10055" s="174">
        <v>409</v>
      </c>
      <c r="CI10055" s="174">
        <v>5</v>
      </c>
      <c r="CJ10055" s="174">
        <v>529.44209999999998</v>
      </c>
      <c r="CK10055" s="174">
        <v>529.44209999999998</v>
      </c>
      <c r="CU10055" s="174">
        <v>81640</v>
      </c>
      <c r="CV10055" s="174">
        <v>409</v>
      </c>
      <c r="CW10055" s="174">
        <v>5</v>
      </c>
      <c r="CX10055" s="174">
        <v>529.44209999999998</v>
      </c>
    </row>
    <row r="10056" spans="84:102" x14ac:dyDescent="0.25">
      <c r="CF10056" s="3" t="s">
        <v>3073</v>
      </c>
      <c r="CG10056" s="174">
        <v>461</v>
      </c>
      <c r="CH10056" s="174">
        <v>83934</v>
      </c>
      <c r="CI10056" s="174">
        <v>5</v>
      </c>
      <c r="CJ10056" s="174">
        <v>529.4126</v>
      </c>
      <c r="CK10056" s="174">
        <v>529.4126</v>
      </c>
      <c r="CU10056" s="174">
        <v>461</v>
      </c>
      <c r="CV10056" s="174">
        <v>83934</v>
      </c>
      <c r="CW10056" s="174">
        <v>5</v>
      </c>
      <c r="CX10056" s="174">
        <v>529.4126</v>
      </c>
    </row>
    <row r="10057" spans="84:102" x14ac:dyDescent="0.25">
      <c r="CF10057" s="3" t="s">
        <v>3073</v>
      </c>
      <c r="CG10057" s="174">
        <v>41361</v>
      </c>
      <c r="CH10057" s="174">
        <v>2546</v>
      </c>
      <c r="CI10057" s="174">
        <v>5</v>
      </c>
      <c r="CJ10057" s="174">
        <v>529.24270000000001</v>
      </c>
      <c r="CK10057" s="174">
        <v>529.24270000000001</v>
      </c>
      <c r="CU10057" s="174">
        <v>41361</v>
      </c>
      <c r="CV10057" s="174">
        <v>2546</v>
      </c>
      <c r="CW10057" s="174">
        <v>5</v>
      </c>
      <c r="CX10057" s="174">
        <v>529.24270000000001</v>
      </c>
    </row>
    <row r="10058" spans="84:102" x14ac:dyDescent="0.25">
      <c r="CF10058" s="3" t="s">
        <v>3073</v>
      </c>
      <c r="CG10058" s="174">
        <v>96712</v>
      </c>
      <c r="CH10058" s="174">
        <v>1452</v>
      </c>
      <c r="CI10058" s="174">
        <v>5</v>
      </c>
      <c r="CJ10058" s="174">
        <v>529.21190000000001</v>
      </c>
      <c r="CK10058" s="174">
        <v>529.21190000000001</v>
      </c>
      <c r="CU10058" s="174">
        <v>96712</v>
      </c>
      <c r="CV10058" s="174">
        <v>1452</v>
      </c>
      <c r="CW10058" s="174">
        <v>5</v>
      </c>
      <c r="CX10058" s="174">
        <v>529.21190000000001</v>
      </c>
    </row>
    <row r="10059" spans="84:102" x14ac:dyDescent="0.25">
      <c r="CF10059" s="3" t="s">
        <v>3073</v>
      </c>
      <c r="CG10059" s="174">
        <v>85612</v>
      </c>
      <c r="CH10059" s="174">
        <v>582</v>
      </c>
      <c r="CI10059" s="174">
        <v>5</v>
      </c>
      <c r="CJ10059" s="174">
        <v>529.17409999999995</v>
      </c>
      <c r="CK10059" s="174">
        <v>529.17409999999995</v>
      </c>
      <c r="CU10059" s="174">
        <v>85612</v>
      </c>
      <c r="CV10059" s="174">
        <v>582</v>
      </c>
      <c r="CW10059" s="174">
        <v>5</v>
      </c>
      <c r="CX10059" s="174">
        <v>529.17409999999995</v>
      </c>
    </row>
    <row r="10060" spans="84:102" x14ac:dyDescent="0.25">
      <c r="CF10060" s="3" t="s">
        <v>3073</v>
      </c>
      <c r="CG10060" s="174">
        <v>69609</v>
      </c>
      <c r="CH10060" s="174">
        <v>227</v>
      </c>
      <c r="CI10060" s="174">
        <v>5</v>
      </c>
      <c r="CJ10060" s="174">
        <v>529.15660000000003</v>
      </c>
      <c r="CK10060" s="174">
        <v>529.15660000000003</v>
      </c>
      <c r="CU10060" s="174">
        <v>69609</v>
      </c>
      <c r="CV10060" s="174">
        <v>227</v>
      </c>
      <c r="CW10060" s="174">
        <v>5</v>
      </c>
      <c r="CX10060" s="174">
        <v>529.15660000000003</v>
      </c>
    </row>
    <row r="10061" spans="84:102" x14ac:dyDescent="0.25">
      <c r="CF10061" s="3" t="s">
        <v>3073</v>
      </c>
      <c r="CG10061" s="174">
        <v>80786</v>
      </c>
      <c r="CH10061" s="174">
        <v>1620</v>
      </c>
      <c r="CI10061" s="174">
        <v>5</v>
      </c>
      <c r="CJ10061" s="174">
        <v>529.14840000000004</v>
      </c>
      <c r="CK10061" s="174">
        <v>529.14840000000004</v>
      </c>
      <c r="CU10061" s="174">
        <v>80786</v>
      </c>
      <c r="CV10061" s="174">
        <v>1620</v>
      </c>
      <c r="CW10061" s="174">
        <v>5</v>
      </c>
      <c r="CX10061" s="174">
        <v>529.14840000000004</v>
      </c>
    </row>
    <row r="10062" spans="84:102" x14ac:dyDescent="0.25">
      <c r="CF10062" s="3" t="s">
        <v>3073</v>
      </c>
      <c r="CG10062" s="174">
        <v>1217</v>
      </c>
      <c r="CH10062" s="174">
        <v>132070</v>
      </c>
      <c r="CI10062" s="174">
        <v>5</v>
      </c>
      <c r="CJ10062" s="174">
        <v>528.83029999999997</v>
      </c>
      <c r="CK10062" s="174">
        <v>528.83029999999997</v>
      </c>
      <c r="CU10062" s="174">
        <v>1217</v>
      </c>
      <c r="CV10062" s="174">
        <v>132070</v>
      </c>
      <c r="CW10062" s="174">
        <v>5</v>
      </c>
      <c r="CX10062" s="174">
        <v>528.83029999999997</v>
      </c>
    </row>
    <row r="10063" spans="84:102" x14ac:dyDescent="0.25">
      <c r="CF10063" s="3" t="s">
        <v>3073</v>
      </c>
      <c r="CG10063" s="174">
        <v>149928</v>
      </c>
      <c r="CH10063" s="174">
        <v>2842</v>
      </c>
      <c r="CI10063" s="174">
        <v>5</v>
      </c>
      <c r="CJ10063" s="174">
        <v>528.76779999999997</v>
      </c>
      <c r="CK10063" s="174">
        <v>528.76779999999997</v>
      </c>
      <c r="CU10063" s="174">
        <v>149928</v>
      </c>
      <c r="CV10063" s="174">
        <v>2842</v>
      </c>
      <c r="CW10063" s="174">
        <v>5</v>
      </c>
      <c r="CX10063" s="174">
        <v>528.76779999999997</v>
      </c>
    </row>
    <row r="10064" spans="84:102" x14ac:dyDescent="0.25">
      <c r="CF10064" s="3" t="s">
        <v>3073</v>
      </c>
      <c r="CG10064" s="174">
        <v>3121</v>
      </c>
      <c r="CH10064" s="174">
        <v>151328</v>
      </c>
      <c r="CI10064" s="174">
        <v>5</v>
      </c>
      <c r="CJ10064" s="174">
        <v>528.76660000000004</v>
      </c>
      <c r="CK10064" s="174">
        <v>528.76660000000004</v>
      </c>
      <c r="CU10064" s="174">
        <v>3121</v>
      </c>
      <c r="CV10064" s="174">
        <v>151328</v>
      </c>
      <c r="CW10064" s="174">
        <v>5</v>
      </c>
      <c r="CX10064" s="174">
        <v>528.76660000000004</v>
      </c>
    </row>
    <row r="10065" spans="84:102" x14ac:dyDescent="0.25">
      <c r="CF10065" s="3" t="s">
        <v>3073</v>
      </c>
      <c r="CG10065" s="174">
        <v>3147</v>
      </c>
      <c r="CH10065" s="174">
        <v>151646</v>
      </c>
      <c r="CI10065" s="174">
        <v>5</v>
      </c>
      <c r="CJ10065" s="174">
        <v>528.702</v>
      </c>
      <c r="CK10065" s="174">
        <v>528.702</v>
      </c>
      <c r="CU10065" s="174">
        <v>3147</v>
      </c>
      <c r="CV10065" s="174">
        <v>151646</v>
      </c>
      <c r="CW10065" s="174">
        <v>5</v>
      </c>
      <c r="CX10065" s="174">
        <v>528.702</v>
      </c>
    </row>
    <row r="10066" spans="84:102" x14ac:dyDescent="0.25">
      <c r="CF10066" s="3" t="s">
        <v>3073</v>
      </c>
      <c r="CG10066" s="174">
        <v>92028</v>
      </c>
      <c r="CH10066" s="174">
        <v>3604</v>
      </c>
      <c r="CI10066" s="174">
        <v>5</v>
      </c>
      <c r="CJ10066" s="174">
        <v>528.66499999999996</v>
      </c>
      <c r="CK10066" s="174">
        <v>528.66499999999996</v>
      </c>
      <c r="CU10066" s="174">
        <v>92028</v>
      </c>
      <c r="CV10066" s="174">
        <v>3604</v>
      </c>
      <c r="CW10066" s="174">
        <v>5</v>
      </c>
      <c r="CX10066" s="174">
        <v>528.66499999999996</v>
      </c>
    </row>
    <row r="10067" spans="84:102" x14ac:dyDescent="0.25">
      <c r="CF10067" s="3" t="s">
        <v>3073</v>
      </c>
      <c r="CG10067" s="174">
        <v>510</v>
      </c>
      <c r="CH10067" s="174">
        <v>85371</v>
      </c>
      <c r="CI10067" s="174">
        <v>5</v>
      </c>
      <c r="CJ10067" s="174">
        <v>528.44569999999999</v>
      </c>
      <c r="CK10067" s="174">
        <v>528.44569999999999</v>
      </c>
      <c r="CU10067" s="174">
        <v>510</v>
      </c>
      <c r="CV10067" s="174">
        <v>85371</v>
      </c>
      <c r="CW10067" s="174">
        <v>5</v>
      </c>
      <c r="CX10067" s="174">
        <v>528.44569999999999</v>
      </c>
    </row>
    <row r="10068" spans="84:102" x14ac:dyDescent="0.25">
      <c r="CF10068" s="3" t="s">
        <v>3073</v>
      </c>
      <c r="CG10068" s="174">
        <v>3452</v>
      </c>
      <c r="CH10068" s="174">
        <v>181490</v>
      </c>
      <c r="CI10068" s="174">
        <v>5</v>
      </c>
      <c r="CJ10068" s="174">
        <v>528.13379999999995</v>
      </c>
      <c r="CK10068" s="174">
        <v>528.13379999999995</v>
      </c>
      <c r="CU10068" s="174">
        <v>3452</v>
      </c>
      <c r="CV10068" s="174">
        <v>181490</v>
      </c>
      <c r="CW10068" s="174">
        <v>5</v>
      </c>
      <c r="CX10068" s="174">
        <v>528.13379999999995</v>
      </c>
    </row>
    <row r="10069" spans="84:102" x14ac:dyDescent="0.25">
      <c r="CF10069" s="3" t="s">
        <v>3073</v>
      </c>
      <c r="CG10069" s="174">
        <v>144304</v>
      </c>
      <c r="CH10069" s="174">
        <v>2050</v>
      </c>
      <c r="CI10069" s="174">
        <v>5</v>
      </c>
      <c r="CJ10069" s="174">
        <v>527.99620000000004</v>
      </c>
      <c r="CK10069" s="174">
        <v>527.99620000000004</v>
      </c>
      <c r="CU10069" s="174">
        <v>144304</v>
      </c>
      <c r="CV10069" s="174">
        <v>2050</v>
      </c>
      <c r="CW10069" s="174">
        <v>5</v>
      </c>
      <c r="CX10069" s="174">
        <v>527.99620000000004</v>
      </c>
    </row>
    <row r="10070" spans="84:102" x14ac:dyDescent="0.25">
      <c r="CF10070" s="3" t="s">
        <v>3073</v>
      </c>
      <c r="CG10070" s="174">
        <v>134455</v>
      </c>
      <c r="CH10070" s="174">
        <v>1209</v>
      </c>
      <c r="CI10070" s="174">
        <v>5</v>
      </c>
      <c r="CJ10070" s="174">
        <v>527.92809999999997</v>
      </c>
      <c r="CK10070" s="174">
        <v>527.92809999999997</v>
      </c>
      <c r="CU10070" s="174">
        <v>134455</v>
      </c>
      <c r="CV10070" s="174">
        <v>1209</v>
      </c>
      <c r="CW10070" s="174">
        <v>5</v>
      </c>
      <c r="CX10070" s="174">
        <v>527.92809999999997</v>
      </c>
    </row>
    <row r="10071" spans="84:102" x14ac:dyDescent="0.25">
      <c r="CF10071" s="3" t="s">
        <v>3073</v>
      </c>
      <c r="CG10071" s="174">
        <v>80294</v>
      </c>
      <c r="CH10071" s="174">
        <v>410</v>
      </c>
      <c r="CI10071" s="174">
        <v>5</v>
      </c>
      <c r="CJ10071" s="174">
        <v>527.61540000000002</v>
      </c>
      <c r="CK10071" s="174">
        <v>527.61540000000002</v>
      </c>
      <c r="CU10071" s="174">
        <v>80294</v>
      </c>
      <c r="CV10071" s="174">
        <v>410</v>
      </c>
      <c r="CW10071" s="174">
        <v>5</v>
      </c>
      <c r="CX10071" s="174">
        <v>527.61540000000002</v>
      </c>
    </row>
    <row r="10072" spans="84:102" x14ac:dyDescent="0.25">
      <c r="CF10072" s="3" t="s">
        <v>3073</v>
      </c>
      <c r="CG10072" s="174">
        <v>1879</v>
      </c>
      <c r="CH10072" s="174">
        <v>55867</v>
      </c>
      <c r="CI10072" s="174">
        <v>5</v>
      </c>
      <c r="CJ10072" s="174">
        <v>527.60029999999995</v>
      </c>
      <c r="CK10072" s="174">
        <v>527.60029999999995</v>
      </c>
      <c r="CU10072" s="174">
        <v>1879</v>
      </c>
      <c r="CV10072" s="174">
        <v>55867</v>
      </c>
      <c r="CW10072" s="174">
        <v>5</v>
      </c>
      <c r="CX10072" s="174">
        <v>527.60029999999995</v>
      </c>
    </row>
    <row r="10073" spans="84:102" x14ac:dyDescent="0.25">
      <c r="CF10073" s="3" t="s">
        <v>3073</v>
      </c>
      <c r="CG10073" s="174">
        <v>181490</v>
      </c>
      <c r="CH10073" s="174">
        <v>3452</v>
      </c>
      <c r="CI10073" s="174">
        <v>5</v>
      </c>
      <c r="CJ10073" s="174">
        <v>527.36360000000002</v>
      </c>
      <c r="CK10073" s="174">
        <v>527.36360000000002</v>
      </c>
      <c r="CU10073" s="174">
        <v>181490</v>
      </c>
      <c r="CV10073" s="174">
        <v>3452</v>
      </c>
      <c r="CW10073" s="174">
        <v>5</v>
      </c>
      <c r="CX10073" s="174">
        <v>527.36360000000002</v>
      </c>
    </row>
    <row r="10074" spans="84:102" x14ac:dyDescent="0.25">
      <c r="CF10074" s="3" t="s">
        <v>3073</v>
      </c>
      <c r="CG10074" s="174">
        <v>749</v>
      </c>
      <c r="CH10074" s="174">
        <v>99192</v>
      </c>
      <c r="CI10074" s="174">
        <v>5</v>
      </c>
      <c r="CJ10074" s="174">
        <v>527.16949999999997</v>
      </c>
      <c r="CK10074" s="174">
        <v>527.16949999999997</v>
      </c>
      <c r="CU10074" s="174">
        <v>749</v>
      </c>
      <c r="CV10074" s="174">
        <v>99192</v>
      </c>
      <c r="CW10074" s="174">
        <v>5</v>
      </c>
      <c r="CX10074" s="174">
        <v>527.16949999999997</v>
      </c>
    </row>
    <row r="10075" spans="84:102" x14ac:dyDescent="0.25">
      <c r="CF10075" s="3" t="s">
        <v>3073</v>
      </c>
      <c r="CG10075" s="174">
        <v>86553</v>
      </c>
      <c r="CH10075" s="174">
        <v>599</v>
      </c>
      <c r="CI10075" s="174">
        <v>5</v>
      </c>
      <c r="CJ10075" s="174">
        <v>526.9248</v>
      </c>
      <c r="CK10075" s="174">
        <v>526.9248</v>
      </c>
      <c r="CU10075" s="174">
        <v>86553</v>
      </c>
      <c r="CV10075" s="174">
        <v>599</v>
      </c>
      <c r="CW10075" s="174">
        <v>5</v>
      </c>
      <c r="CX10075" s="174">
        <v>526.9248</v>
      </c>
    </row>
    <row r="10076" spans="84:102" x14ac:dyDescent="0.25">
      <c r="CF10076" s="3" t="s">
        <v>3073</v>
      </c>
      <c r="CG10076" s="174">
        <v>1840</v>
      </c>
      <c r="CH10076" s="174">
        <v>50727</v>
      </c>
      <c r="CI10076" s="174">
        <v>5</v>
      </c>
      <c r="CJ10076" s="174">
        <v>526.80070000000001</v>
      </c>
      <c r="CK10076" s="174">
        <v>526.80070000000001</v>
      </c>
      <c r="CU10076" s="174">
        <v>1840</v>
      </c>
      <c r="CV10076" s="174">
        <v>50727</v>
      </c>
      <c r="CW10076" s="174">
        <v>5</v>
      </c>
      <c r="CX10076" s="174">
        <v>526.80070000000001</v>
      </c>
    </row>
    <row r="10077" spans="84:102" x14ac:dyDescent="0.25">
      <c r="CF10077" s="3" t="s">
        <v>3073</v>
      </c>
      <c r="CG10077" s="174">
        <v>2050</v>
      </c>
      <c r="CH10077" s="174">
        <v>144304</v>
      </c>
      <c r="CI10077" s="174">
        <v>5</v>
      </c>
      <c r="CJ10077" s="174">
        <v>526.74400000000003</v>
      </c>
      <c r="CK10077" s="174">
        <v>526.74400000000003</v>
      </c>
      <c r="CU10077" s="174">
        <v>2050</v>
      </c>
      <c r="CV10077" s="174">
        <v>144304</v>
      </c>
      <c r="CW10077" s="174">
        <v>5</v>
      </c>
      <c r="CX10077" s="174">
        <v>526.74400000000003</v>
      </c>
    </row>
    <row r="10078" spans="84:102" x14ac:dyDescent="0.25">
      <c r="CF10078" s="3" t="s">
        <v>3073</v>
      </c>
      <c r="CG10078" s="174">
        <v>2367</v>
      </c>
      <c r="CH10078" s="174">
        <v>34832</v>
      </c>
      <c r="CI10078" s="174">
        <v>5</v>
      </c>
      <c r="CJ10078" s="174">
        <v>526.6454</v>
      </c>
      <c r="CK10078" s="174">
        <v>526.6454</v>
      </c>
      <c r="CU10078" s="174">
        <v>2367</v>
      </c>
      <c r="CV10078" s="174">
        <v>34832</v>
      </c>
      <c r="CW10078" s="174">
        <v>5</v>
      </c>
      <c r="CX10078" s="174">
        <v>526.6454</v>
      </c>
    </row>
    <row r="10079" spans="84:102" x14ac:dyDescent="0.25">
      <c r="CF10079" s="3" t="s">
        <v>3073</v>
      </c>
      <c r="CG10079" s="174">
        <v>47329</v>
      </c>
      <c r="CH10079" s="174">
        <v>2619</v>
      </c>
      <c r="CI10079" s="174">
        <v>5</v>
      </c>
      <c r="CJ10079" s="174">
        <v>526.55330000000004</v>
      </c>
      <c r="CK10079" s="174">
        <v>526.55330000000004</v>
      </c>
      <c r="CU10079" s="174">
        <v>47329</v>
      </c>
      <c r="CV10079" s="174">
        <v>2619</v>
      </c>
      <c r="CW10079" s="174">
        <v>5</v>
      </c>
      <c r="CX10079" s="174">
        <v>526.55330000000004</v>
      </c>
    </row>
    <row r="10080" spans="84:102" x14ac:dyDescent="0.25">
      <c r="CF10080" s="3" t="s">
        <v>3073</v>
      </c>
      <c r="CG10080" s="174">
        <v>149544</v>
      </c>
      <c r="CH10080" s="174">
        <v>2888</v>
      </c>
      <c r="CI10080" s="174">
        <v>5</v>
      </c>
      <c r="CJ10080" s="174">
        <v>526.26289999999995</v>
      </c>
      <c r="CK10080" s="174">
        <v>526.26289999999995</v>
      </c>
      <c r="CU10080" s="174">
        <v>149544</v>
      </c>
      <c r="CV10080" s="174">
        <v>2888</v>
      </c>
      <c r="CW10080" s="174">
        <v>5</v>
      </c>
      <c r="CX10080" s="174">
        <v>526.26289999999995</v>
      </c>
    </row>
    <row r="10081" spans="84:102" x14ac:dyDescent="0.25">
      <c r="CF10081" s="3" t="s">
        <v>3073</v>
      </c>
      <c r="CG10081" s="174">
        <v>70889</v>
      </c>
      <c r="CH10081" s="174">
        <v>225</v>
      </c>
      <c r="CI10081" s="174">
        <v>5</v>
      </c>
      <c r="CJ10081" s="174">
        <v>526.24490000000003</v>
      </c>
      <c r="CK10081" s="174">
        <v>526.24490000000003</v>
      </c>
      <c r="CU10081" s="174">
        <v>70889</v>
      </c>
      <c r="CV10081" s="174">
        <v>225</v>
      </c>
      <c r="CW10081" s="174">
        <v>5</v>
      </c>
      <c r="CX10081" s="174">
        <v>526.24490000000003</v>
      </c>
    </row>
    <row r="10082" spans="84:102" x14ac:dyDescent="0.25">
      <c r="CF10082" s="3" t="s">
        <v>3073</v>
      </c>
      <c r="CG10082" s="174">
        <v>1572</v>
      </c>
      <c r="CH10082" s="174">
        <v>84254</v>
      </c>
      <c r="CI10082" s="174">
        <v>5</v>
      </c>
      <c r="CJ10082" s="174">
        <v>525.89049999999997</v>
      </c>
      <c r="CK10082" s="174">
        <v>525.89049999999997</v>
      </c>
      <c r="CU10082" s="174">
        <v>1572</v>
      </c>
      <c r="CV10082" s="174">
        <v>84254</v>
      </c>
      <c r="CW10082" s="174">
        <v>5</v>
      </c>
      <c r="CX10082" s="174">
        <v>525.89049999999997</v>
      </c>
    </row>
    <row r="10083" spans="84:102" x14ac:dyDescent="0.25">
      <c r="CF10083" s="3" t="s">
        <v>3073</v>
      </c>
      <c r="CG10083" s="174">
        <v>157312</v>
      </c>
      <c r="CH10083" s="174">
        <v>2074</v>
      </c>
      <c r="CI10083" s="174">
        <v>5</v>
      </c>
      <c r="CJ10083" s="174">
        <v>525.88639999999998</v>
      </c>
      <c r="CK10083" s="174">
        <v>525.88639999999998</v>
      </c>
      <c r="CU10083" s="174">
        <v>157312</v>
      </c>
      <c r="CV10083" s="174">
        <v>2074</v>
      </c>
      <c r="CW10083" s="174">
        <v>5</v>
      </c>
      <c r="CX10083" s="174">
        <v>525.88639999999998</v>
      </c>
    </row>
    <row r="10084" spans="84:102" x14ac:dyDescent="0.25">
      <c r="CF10084" s="3" t="s">
        <v>3073</v>
      </c>
      <c r="CG10084" s="174">
        <v>151349</v>
      </c>
      <c r="CH10084" s="174">
        <v>3124</v>
      </c>
      <c r="CI10084" s="174">
        <v>5</v>
      </c>
      <c r="CJ10084" s="174">
        <v>525.84960000000001</v>
      </c>
      <c r="CK10084" s="174">
        <v>525.84960000000001</v>
      </c>
      <c r="CU10084" s="174">
        <v>151349</v>
      </c>
      <c r="CV10084" s="174">
        <v>3124</v>
      </c>
      <c r="CW10084" s="174">
        <v>5</v>
      </c>
      <c r="CX10084" s="174">
        <v>525.84960000000001</v>
      </c>
    </row>
    <row r="10085" spans="84:102" x14ac:dyDescent="0.25">
      <c r="CF10085" s="3" t="s">
        <v>3073</v>
      </c>
      <c r="CG10085" s="174">
        <v>93250</v>
      </c>
      <c r="CH10085" s="174">
        <v>1492</v>
      </c>
      <c r="CI10085" s="174">
        <v>5</v>
      </c>
      <c r="CJ10085" s="174">
        <v>525.79010000000005</v>
      </c>
      <c r="CK10085" s="174">
        <v>525.79010000000005</v>
      </c>
      <c r="CU10085" s="174">
        <v>93250</v>
      </c>
      <c r="CV10085" s="174">
        <v>1492</v>
      </c>
      <c r="CW10085" s="174">
        <v>5</v>
      </c>
      <c r="CX10085" s="174">
        <v>525.79010000000005</v>
      </c>
    </row>
    <row r="10086" spans="84:102" x14ac:dyDescent="0.25">
      <c r="CF10086" s="3" t="s">
        <v>3073</v>
      </c>
      <c r="CG10086" s="174">
        <v>2593</v>
      </c>
      <c r="CH10086" s="174">
        <v>43125</v>
      </c>
      <c r="CI10086" s="174">
        <v>5</v>
      </c>
      <c r="CJ10086" s="174">
        <v>525.63919999999996</v>
      </c>
      <c r="CK10086" s="174">
        <v>525.63919999999996</v>
      </c>
      <c r="CU10086" s="174">
        <v>2593</v>
      </c>
      <c r="CV10086" s="174">
        <v>43125</v>
      </c>
      <c r="CW10086" s="174">
        <v>5</v>
      </c>
      <c r="CX10086" s="174">
        <v>525.63919999999996</v>
      </c>
    </row>
    <row r="10087" spans="84:102" x14ac:dyDescent="0.25">
      <c r="CF10087" s="3" t="s">
        <v>3073</v>
      </c>
      <c r="CG10087" s="174">
        <v>869</v>
      </c>
      <c r="CH10087" s="174">
        <v>107162</v>
      </c>
      <c r="CI10087" s="174">
        <v>5</v>
      </c>
      <c r="CJ10087" s="174">
        <v>525.54610000000002</v>
      </c>
      <c r="CK10087" s="174">
        <v>525.54610000000002</v>
      </c>
      <c r="CU10087" s="174">
        <v>869</v>
      </c>
      <c r="CV10087" s="174">
        <v>107162</v>
      </c>
      <c r="CW10087" s="174">
        <v>5</v>
      </c>
      <c r="CX10087" s="174">
        <v>525.54610000000002</v>
      </c>
    </row>
    <row r="10088" spans="84:102" x14ac:dyDescent="0.25">
      <c r="CF10088" s="3" t="s">
        <v>3073</v>
      </c>
      <c r="CG10088" s="174">
        <v>160561</v>
      </c>
      <c r="CH10088" s="174">
        <v>3010</v>
      </c>
      <c r="CI10088" s="174">
        <v>5</v>
      </c>
      <c r="CJ10088" s="174">
        <v>525.37040000000002</v>
      </c>
      <c r="CK10088" s="174">
        <v>525.37040000000002</v>
      </c>
      <c r="CU10088" s="174">
        <v>160561</v>
      </c>
      <c r="CV10088" s="174">
        <v>3010</v>
      </c>
      <c r="CW10088" s="174">
        <v>5</v>
      </c>
      <c r="CX10088" s="174">
        <v>525.37040000000002</v>
      </c>
    </row>
    <row r="10089" spans="84:102" x14ac:dyDescent="0.25">
      <c r="CF10089" s="3" t="s">
        <v>3073</v>
      </c>
      <c r="CG10089" s="174">
        <v>2120</v>
      </c>
      <c r="CH10089" s="174">
        <v>10676</v>
      </c>
      <c r="CI10089" s="174">
        <v>5</v>
      </c>
      <c r="CJ10089" s="174">
        <v>525.27909999999997</v>
      </c>
      <c r="CK10089" s="174">
        <v>525.27909999999997</v>
      </c>
      <c r="CU10089" s="174">
        <v>2120</v>
      </c>
      <c r="CV10089" s="174">
        <v>10676</v>
      </c>
      <c r="CW10089" s="174">
        <v>5</v>
      </c>
      <c r="CX10089" s="174">
        <v>525.27909999999997</v>
      </c>
    </row>
    <row r="10090" spans="84:102" x14ac:dyDescent="0.25">
      <c r="CF10090" s="3" t="s">
        <v>3073</v>
      </c>
      <c r="CG10090" s="174">
        <v>39791</v>
      </c>
      <c r="CH10090" s="174">
        <v>2457</v>
      </c>
      <c r="CI10090" s="174">
        <v>5</v>
      </c>
      <c r="CJ10090" s="174">
        <v>525.20659999999998</v>
      </c>
      <c r="CK10090" s="174">
        <v>525.20659999999998</v>
      </c>
      <c r="CU10090" s="174">
        <v>39791</v>
      </c>
      <c r="CV10090" s="174">
        <v>2457</v>
      </c>
      <c r="CW10090" s="174">
        <v>5</v>
      </c>
      <c r="CX10090" s="174">
        <v>525.20659999999998</v>
      </c>
    </row>
    <row r="10091" spans="84:102" x14ac:dyDescent="0.25">
      <c r="CF10091" s="3" t="s">
        <v>3073</v>
      </c>
      <c r="CG10091" s="174">
        <v>83934</v>
      </c>
      <c r="CH10091" s="174">
        <v>461</v>
      </c>
      <c r="CI10091" s="174">
        <v>5</v>
      </c>
      <c r="CJ10091" s="174">
        <v>524.86030000000005</v>
      </c>
      <c r="CK10091" s="174">
        <v>524.86030000000005</v>
      </c>
      <c r="CU10091" s="174">
        <v>83934</v>
      </c>
      <c r="CV10091" s="174">
        <v>461</v>
      </c>
      <c r="CW10091" s="174">
        <v>5</v>
      </c>
      <c r="CX10091" s="174">
        <v>524.86030000000005</v>
      </c>
    </row>
    <row r="10092" spans="84:102" x14ac:dyDescent="0.25">
      <c r="CF10092" s="3" t="s">
        <v>3073</v>
      </c>
      <c r="CG10092" s="174">
        <v>557</v>
      </c>
      <c r="CH10092" s="174">
        <v>83311</v>
      </c>
      <c r="CI10092" s="174">
        <v>5</v>
      </c>
      <c r="CJ10092" s="174">
        <v>524.6857</v>
      </c>
      <c r="CK10092" s="174">
        <v>524.6857</v>
      </c>
      <c r="CU10092" s="174">
        <v>557</v>
      </c>
      <c r="CV10092" s="174">
        <v>83311</v>
      </c>
      <c r="CW10092" s="174">
        <v>5</v>
      </c>
      <c r="CX10092" s="174">
        <v>524.6857</v>
      </c>
    </row>
    <row r="10093" spans="84:102" x14ac:dyDescent="0.25">
      <c r="CF10093" s="3" t="s">
        <v>3073</v>
      </c>
      <c r="CG10093" s="174">
        <v>71109</v>
      </c>
      <c r="CH10093" s="174">
        <v>217</v>
      </c>
      <c r="CI10093" s="174">
        <v>5</v>
      </c>
      <c r="CJ10093" s="174">
        <v>524.66120000000001</v>
      </c>
      <c r="CK10093" s="174">
        <v>524.66120000000001</v>
      </c>
      <c r="CU10093" s="174">
        <v>71109</v>
      </c>
      <c r="CV10093" s="174">
        <v>217</v>
      </c>
      <c r="CW10093" s="174">
        <v>5</v>
      </c>
      <c r="CX10093" s="174">
        <v>524.66120000000001</v>
      </c>
    </row>
    <row r="10094" spans="84:102" x14ac:dyDescent="0.25">
      <c r="CF10094" s="3" t="s">
        <v>3073</v>
      </c>
      <c r="CG10094" s="174">
        <v>292</v>
      </c>
      <c r="CH10094" s="174">
        <v>72290</v>
      </c>
      <c r="CI10094" s="174">
        <v>5</v>
      </c>
      <c r="CJ10094" s="174">
        <v>524.63289999999995</v>
      </c>
      <c r="CK10094" s="174">
        <v>524.63289999999995</v>
      </c>
      <c r="CU10094" s="174">
        <v>292</v>
      </c>
      <c r="CV10094" s="174">
        <v>72290</v>
      </c>
      <c r="CW10094" s="174">
        <v>5</v>
      </c>
      <c r="CX10094" s="174">
        <v>524.63289999999995</v>
      </c>
    </row>
    <row r="10095" spans="84:102" x14ac:dyDescent="0.25">
      <c r="CF10095" s="3" t="s">
        <v>3073</v>
      </c>
      <c r="CG10095" s="174">
        <v>55050</v>
      </c>
      <c r="CH10095" s="174">
        <v>1781</v>
      </c>
      <c r="CI10095" s="174">
        <v>5</v>
      </c>
      <c r="CJ10095" s="174">
        <v>524.62850000000003</v>
      </c>
      <c r="CK10095" s="174">
        <v>524.62850000000003</v>
      </c>
      <c r="CU10095" s="174">
        <v>55050</v>
      </c>
      <c r="CV10095" s="174">
        <v>1781</v>
      </c>
      <c r="CW10095" s="174">
        <v>5</v>
      </c>
      <c r="CX10095" s="174">
        <v>524.62850000000003</v>
      </c>
    </row>
    <row r="10096" spans="84:102" x14ac:dyDescent="0.25">
      <c r="CF10096" s="3" t="s">
        <v>3073</v>
      </c>
      <c r="CG10096" s="174">
        <v>133403</v>
      </c>
      <c r="CH10096" s="174">
        <v>2035</v>
      </c>
      <c r="CI10096" s="174">
        <v>5</v>
      </c>
      <c r="CJ10096" s="174">
        <v>524.5874</v>
      </c>
      <c r="CK10096" s="174">
        <v>524.5874</v>
      </c>
      <c r="CU10096" s="174">
        <v>133403</v>
      </c>
      <c r="CV10096" s="174">
        <v>2035</v>
      </c>
      <c r="CW10096" s="174">
        <v>5</v>
      </c>
      <c r="CX10096" s="174">
        <v>524.5874</v>
      </c>
    </row>
    <row r="10097" spans="84:102" x14ac:dyDescent="0.25">
      <c r="CF10097" s="3" t="s">
        <v>3073</v>
      </c>
      <c r="CG10097" s="174">
        <v>47200</v>
      </c>
      <c r="CH10097" s="174">
        <v>2612</v>
      </c>
      <c r="CI10097" s="174">
        <v>5</v>
      </c>
      <c r="CJ10097" s="174">
        <v>524.5453</v>
      </c>
      <c r="CK10097" s="174">
        <v>524.5453</v>
      </c>
      <c r="CU10097" s="174">
        <v>47200</v>
      </c>
      <c r="CV10097" s="174">
        <v>2612</v>
      </c>
      <c r="CW10097" s="174">
        <v>5</v>
      </c>
      <c r="CX10097" s="174">
        <v>524.5453</v>
      </c>
    </row>
    <row r="10098" spans="84:102" x14ac:dyDescent="0.25">
      <c r="CF10098" s="3" t="s">
        <v>3073</v>
      </c>
      <c r="CG10098" s="174">
        <v>83819</v>
      </c>
      <c r="CH10098" s="174">
        <v>452</v>
      </c>
      <c r="CI10098" s="174">
        <v>5</v>
      </c>
      <c r="CJ10098" s="174">
        <v>524.08609999999999</v>
      </c>
      <c r="CK10098" s="174">
        <v>524.08609999999999</v>
      </c>
      <c r="CU10098" s="174">
        <v>83819</v>
      </c>
      <c r="CV10098" s="174">
        <v>452</v>
      </c>
      <c r="CW10098" s="174">
        <v>5</v>
      </c>
      <c r="CX10098" s="174">
        <v>524.08609999999999</v>
      </c>
    </row>
    <row r="10099" spans="84:102" x14ac:dyDescent="0.25">
      <c r="CF10099" s="3" t="s">
        <v>3073</v>
      </c>
      <c r="CG10099" s="174">
        <v>10676</v>
      </c>
      <c r="CH10099" s="174">
        <v>2120</v>
      </c>
      <c r="CI10099" s="174">
        <v>5</v>
      </c>
      <c r="CJ10099" s="174">
        <v>524.06380000000001</v>
      </c>
      <c r="CK10099" s="174">
        <v>524.06380000000001</v>
      </c>
      <c r="CU10099" s="174">
        <v>10676</v>
      </c>
      <c r="CV10099" s="174">
        <v>2120</v>
      </c>
      <c r="CW10099" s="174">
        <v>5</v>
      </c>
      <c r="CX10099" s="174">
        <v>524.06380000000001</v>
      </c>
    </row>
    <row r="10100" spans="84:102" x14ac:dyDescent="0.25">
      <c r="CF10100" s="3" t="s">
        <v>3073</v>
      </c>
      <c r="CG10100" s="174">
        <v>1515</v>
      </c>
      <c r="CH10100" s="174">
        <v>90090</v>
      </c>
      <c r="CI10100" s="174">
        <v>5</v>
      </c>
      <c r="CJ10100" s="174">
        <v>524.05730000000005</v>
      </c>
      <c r="CK10100" s="174">
        <v>524.05730000000005</v>
      </c>
      <c r="CU10100" s="174">
        <v>1515</v>
      </c>
      <c r="CV10100" s="174">
        <v>90090</v>
      </c>
      <c r="CW10100" s="174">
        <v>5</v>
      </c>
      <c r="CX10100" s="174">
        <v>524.05730000000005</v>
      </c>
    </row>
    <row r="10101" spans="84:102" x14ac:dyDescent="0.25">
      <c r="CF10101" s="3" t="s">
        <v>3073</v>
      </c>
      <c r="CG10101" s="174">
        <v>152593</v>
      </c>
      <c r="CH10101" s="174">
        <v>3187</v>
      </c>
      <c r="CI10101" s="174">
        <v>5</v>
      </c>
      <c r="CJ10101" s="174">
        <v>523.75919999999996</v>
      </c>
      <c r="CK10101" s="174">
        <v>523.75919999999996</v>
      </c>
      <c r="CU10101" s="174">
        <v>152593</v>
      </c>
      <c r="CV10101" s="174">
        <v>3187</v>
      </c>
      <c r="CW10101" s="174">
        <v>5</v>
      </c>
      <c r="CX10101" s="174">
        <v>523.75919999999996</v>
      </c>
    </row>
    <row r="10102" spans="84:102" x14ac:dyDescent="0.25">
      <c r="CF10102" s="3" t="s">
        <v>3073</v>
      </c>
      <c r="CG10102" s="174">
        <v>3326</v>
      </c>
      <c r="CH10102" s="174">
        <v>164773</v>
      </c>
      <c r="CI10102" s="174">
        <v>5</v>
      </c>
      <c r="CJ10102" s="174">
        <v>523.75850000000003</v>
      </c>
      <c r="CK10102" s="174">
        <v>523.75850000000003</v>
      </c>
      <c r="CU10102" s="174">
        <v>3326</v>
      </c>
      <c r="CV10102" s="174">
        <v>164773</v>
      </c>
      <c r="CW10102" s="174">
        <v>5</v>
      </c>
      <c r="CX10102" s="174">
        <v>523.75850000000003</v>
      </c>
    </row>
    <row r="10103" spans="84:102" x14ac:dyDescent="0.25">
      <c r="CF10103" s="3" t="s">
        <v>3073</v>
      </c>
      <c r="CG10103" s="174">
        <v>182653</v>
      </c>
      <c r="CH10103" s="174">
        <v>3449</v>
      </c>
      <c r="CI10103" s="174">
        <v>5</v>
      </c>
      <c r="CJ10103" s="174">
        <v>523.62369999999999</v>
      </c>
      <c r="CK10103" s="174">
        <v>523.62369999999999</v>
      </c>
      <c r="CU10103" s="174">
        <v>182653</v>
      </c>
      <c r="CV10103" s="174">
        <v>3449</v>
      </c>
      <c r="CW10103" s="174">
        <v>5</v>
      </c>
      <c r="CX10103" s="174">
        <v>523.62369999999999</v>
      </c>
    </row>
    <row r="10104" spans="84:102" x14ac:dyDescent="0.25">
      <c r="CF10104" s="3" t="s">
        <v>3073</v>
      </c>
      <c r="CG10104" s="174">
        <v>713</v>
      </c>
      <c r="CH10104" s="174">
        <v>95810</v>
      </c>
      <c r="CI10104" s="174">
        <v>5</v>
      </c>
      <c r="CJ10104" s="174">
        <v>523.27229999999997</v>
      </c>
      <c r="CK10104" s="174">
        <v>523.27229999999997</v>
      </c>
      <c r="CU10104" s="174">
        <v>713</v>
      </c>
      <c r="CV10104" s="174">
        <v>95810</v>
      </c>
      <c r="CW10104" s="174">
        <v>5</v>
      </c>
      <c r="CX10104" s="174">
        <v>523.27229999999997</v>
      </c>
    </row>
    <row r="10105" spans="84:102" x14ac:dyDescent="0.25">
      <c r="CF10105" s="3" t="s">
        <v>3073</v>
      </c>
      <c r="CG10105" s="174">
        <v>2044</v>
      </c>
      <c r="CH10105" s="174">
        <v>139538</v>
      </c>
      <c r="CI10105" s="174">
        <v>5</v>
      </c>
      <c r="CJ10105" s="174">
        <v>523.0779</v>
      </c>
      <c r="CK10105" s="174">
        <v>523.0779</v>
      </c>
      <c r="CU10105" s="174">
        <v>2044</v>
      </c>
      <c r="CV10105" s="174">
        <v>139538</v>
      </c>
      <c r="CW10105" s="174">
        <v>5</v>
      </c>
      <c r="CX10105" s="174">
        <v>523.0779</v>
      </c>
    </row>
    <row r="10106" spans="84:102" x14ac:dyDescent="0.25">
      <c r="CF10106" s="3" t="s">
        <v>3073</v>
      </c>
      <c r="CG10106" s="174">
        <v>81546</v>
      </c>
      <c r="CH10106" s="174">
        <v>403</v>
      </c>
      <c r="CI10106" s="174">
        <v>5</v>
      </c>
      <c r="CJ10106" s="174">
        <v>522.9606</v>
      </c>
      <c r="CK10106" s="174">
        <v>522.9606</v>
      </c>
      <c r="CU10106" s="174">
        <v>81546</v>
      </c>
      <c r="CV10106" s="174">
        <v>403</v>
      </c>
      <c r="CW10106" s="174">
        <v>5</v>
      </c>
      <c r="CX10106" s="174">
        <v>522.9606</v>
      </c>
    </row>
    <row r="10107" spans="84:102" x14ac:dyDescent="0.25">
      <c r="CF10107" s="3" t="s">
        <v>3073</v>
      </c>
      <c r="CG10107" s="174">
        <v>1735</v>
      </c>
      <c r="CH10107" s="174">
        <v>60770</v>
      </c>
      <c r="CI10107" s="174">
        <v>5</v>
      </c>
      <c r="CJ10107" s="174">
        <v>522.70830000000001</v>
      </c>
      <c r="CK10107" s="174">
        <v>522.70830000000001</v>
      </c>
      <c r="CU10107" s="174">
        <v>1735</v>
      </c>
      <c r="CV10107" s="174">
        <v>60770</v>
      </c>
      <c r="CW10107" s="174">
        <v>5</v>
      </c>
      <c r="CX10107" s="174">
        <v>522.70830000000001</v>
      </c>
    </row>
    <row r="10108" spans="84:102" x14ac:dyDescent="0.25">
      <c r="CF10108" s="3" t="s">
        <v>3073</v>
      </c>
      <c r="CG10108" s="174">
        <v>627</v>
      </c>
      <c r="CH10108" s="174">
        <v>87373</v>
      </c>
      <c r="CI10108" s="174">
        <v>5</v>
      </c>
      <c r="CJ10108" s="174">
        <v>522.65369999999996</v>
      </c>
      <c r="CK10108" s="174">
        <v>522.65369999999996</v>
      </c>
      <c r="CU10108" s="174">
        <v>627</v>
      </c>
      <c r="CV10108" s="174">
        <v>87373</v>
      </c>
      <c r="CW10108" s="174">
        <v>5</v>
      </c>
      <c r="CX10108" s="174">
        <v>522.65369999999996</v>
      </c>
    </row>
    <row r="10109" spans="84:102" x14ac:dyDescent="0.25">
      <c r="CF10109" s="3" t="s">
        <v>3073</v>
      </c>
      <c r="CG10109" s="174">
        <v>62513</v>
      </c>
      <c r="CH10109" s="174">
        <v>23</v>
      </c>
      <c r="CI10109" s="174">
        <v>5</v>
      </c>
      <c r="CJ10109" s="174">
        <v>522.63390000000004</v>
      </c>
      <c r="CK10109" s="174">
        <v>522.63390000000004</v>
      </c>
      <c r="CU10109" s="174">
        <v>62513</v>
      </c>
      <c r="CV10109" s="174">
        <v>23</v>
      </c>
      <c r="CW10109" s="174">
        <v>5</v>
      </c>
      <c r="CX10109" s="174">
        <v>522.63390000000004</v>
      </c>
    </row>
    <row r="10110" spans="84:102" x14ac:dyDescent="0.25">
      <c r="CF10110" s="3" t="s">
        <v>3073</v>
      </c>
      <c r="CG10110" s="174">
        <v>2925</v>
      </c>
      <c r="CH10110" s="174">
        <v>151879</v>
      </c>
      <c r="CI10110" s="174">
        <v>5</v>
      </c>
      <c r="CJ10110" s="174">
        <v>522.62400000000002</v>
      </c>
      <c r="CK10110" s="174">
        <v>522.62400000000002</v>
      </c>
      <c r="CU10110" s="174">
        <v>2925</v>
      </c>
      <c r="CV10110" s="174">
        <v>151879</v>
      </c>
      <c r="CW10110" s="174">
        <v>5</v>
      </c>
      <c r="CX10110" s="174">
        <v>522.62400000000002</v>
      </c>
    </row>
    <row r="10111" spans="84:102" x14ac:dyDescent="0.25">
      <c r="CF10111" s="3" t="s">
        <v>3073</v>
      </c>
      <c r="CG10111" s="174">
        <v>120510</v>
      </c>
      <c r="CH10111" s="174">
        <v>1289</v>
      </c>
      <c r="CI10111" s="174">
        <v>5</v>
      </c>
      <c r="CJ10111" s="174">
        <v>522.59360000000004</v>
      </c>
      <c r="CK10111" s="174">
        <v>522.59360000000004</v>
      </c>
      <c r="CU10111" s="174">
        <v>120510</v>
      </c>
      <c r="CV10111" s="174">
        <v>1289</v>
      </c>
      <c r="CW10111" s="174">
        <v>5</v>
      </c>
      <c r="CX10111" s="174">
        <v>522.59360000000004</v>
      </c>
    </row>
    <row r="10112" spans="84:102" x14ac:dyDescent="0.25">
      <c r="CF10112" s="3" t="s">
        <v>3073</v>
      </c>
      <c r="CG10112" s="174">
        <v>53583</v>
      </c>
      <c r="CH10112" s="174">
        <v>1799</v>
      </c>
      <c r="CI10112" s="174">
        <v>5</v>
      </c>
      <c r="CJ10112" s="174">
        <v>522.54340000000002</v>
      </c>
      <c r="CK10112" s="174">
        <v>522.54340000000002</v>
      </c>
      <c r="CU10112" s="174">
        <v>53583</v>
      </c>
      <c r="CV10112" s="174">
        <v>1799</v>
      </c>
      <c r="CW10112" s="174">
        <v>5</v>
      </c>
      <c r="CX10112" s="174">
        <v>522.54340000000002</v>
      </c>
    </row>
    <row r="10113" spans="84:102" x14ac:dyDescent="0.25">
      <c r="CF10113" s="3" t="s">
        <v>3073</v>
      </c>
      <c r="CG10113" s="174">
        <v>1862</v>
      </c>
      <c r="CH10113" s="174">
        <v>54807</v>
      </c>
      <c r="CI10113" s="174">
        <v>5</v>
      </c>
      <c r="CJ10113" s="174">
        <v>522.43679999999995</v>
      </c>
      <c r="CK10113" s="174">
        <v>522.43679999999995</v>
      </c>
      <c r="CU10113" s="174">
        <v>1862</v>
      </c>
      <c r="CV10113" s="174">
        <v>54807</v>
      </c>
      <c r="CW10113" s="174">
        <v>5</v>
      </c>
      <c r="CX10113" s="174">
        <v>522.43679999999995</v>
      </c>
    </row>
    <row r="10114" spans="84:102" x14ac:dyDescent="0.25">
      <c r="CF10114" s="3" t="s">
        <v>3073</v>
      </c>
      <c r="CG10114" s="174">
        <v>110556</v>
      </c>
      <c r="CH10114" s="174">
        <v>1397</v>
      </c>
      <c r="CI10114" s="174">
        <v>5</v>
      </c>
      <c r="CJ10114" s="174">
        <v>522.22969999999998</v>
      </c>
      <c r="CK10114" s="174">
        <v>522.22969999999998</v>
      </c>
      <c r="CU10114" s="174">
        <v>110556</v>
      </c>
      <c r="CV10114" s="174">
        <v>1397</v>
      </c>
      <c r="CW10114" s="174">
        <v>5</v>
      </c>
      <c r="CX10114" s="174">
        <v>522.22969999999998</v>
      </c>
    </row>
    <row r="10115" spans="84:102" x14ac:dyDescent="0.25">
      <c r="CF10115" s="3" t="s">
        <v>3073</v>
      </c>
      <c r="CG10115" s="174">
        <v>54</v>
      </c>
      <c r="CH10115" s="174">
        <v>63170</v>
      </c>
      <c r="CI10115" s="174">
        <v>5</v>
      </c>
      <c r="CJ10115" s="174">
        <v>522.09469999999999</v>
      </c>
      <c r="CK10115" s="174">
        <v>522.09469999999999</v>
      </c>
      <c r="CU10115" s="174">
        <v>54</v>
      </c>
      <c r="CV10115" s="174">
        <v>63170</v>
      </c>
      <c r="CW10115" s="174">
        <v>5</v>
      </c>
      <c r="CX10115" s="174">
        <v>522.09469999999999</v>
      </c>
    </row>
    <row r="10116" spans="84:102" x14ac:dyDescent="0.25">
      <c r="CF10116" s="3" t="s">
        <v>3073</v>
      </c>
      <c r="CG10116" s="174">
        <v>545</v>
      </c>
      <c r="CH10116" s="174">
        <v>86678</v>
      </c>
      <c r="CI10116" s="174">
        <v>5</v>
      </c>
      <c r="CJ10116" s="174">
        <v>522.03530000000001</v>
      </c>
      <c r="CK10116" s="174">
        <v>522.03530000000001</v>
      </c>
      <c r="CU10116" s="174">
        <v>545</v>
      </c>
      <c r="CV10116" s="174">
        <v>86678</v>
      </c>
      <c r="CW10116" s="174">
        <v>5</v>
      </c>
      <c r="CX10116" s="174">
        <v>522.03530000000001</v>
      </c>
    </row>
    <row r="10117" spans="84:102" x14ac:dyDescent="0.25">
      <c r="CF10117" s="3" t="s">
        <v>3073</v>
      </c>
      <c r="CG10117" s="174">
        <v>129850</v>
      </c>
      <c r="CH10117" s="174">
        <v>1231</v>
      </c>
      <c r="CI10117" s="174">
        <v>5</v>
      </c>
      <c r="CJ10117" s="174">
        <v>521.87710000000004</v>
      </c>
      <c r="CK10117" s="174">
        <v>521.87710000000004</v>
      </c>
      <c r="CU10117" s="174">
        <v>129850</v>
      </c>
      <c r="CV10117" s="174">
        <v>1231</v>
      </c>
      <c r="CW10117" s="174">
        <v>5</v>
      </c>
      <c r="CX10117" s="174">
        <v>521.87710000000004</v>
      </c>
    </row>
    <row r="10118" spans="84:102" x14ac:dyDescent="0.25">
      <c r="CF10118" s="3" t="s">
        <v>3073</v>
      </c>
      <c r="CG10118" s="174">
        <v>171010</v>
      </c>
      <c r="CH10118" s="174">
        <v>3388</v>
      </c>
      <c r="CI10118" s="174">
        <v>5</v>
      </c>
      <c r="CJ10118" s="174">
        <v>521.84939999999995</v>
      </c>
      <c r="CK10118" s="174">
        <v>521.84939999999995</v>
      </c>
      <c r="CU10118" s="174">
        <v>171010</v>
      </c>
      <c r="CV10118" s="174">
        <v>3388</v>
      </c>
      <c r="CW10118" s="174">
        <v>5</v>
      </c>
      <c r="CX10118" s="174">
        <v>521.84939999999995</v>
      </c>
    </row>
    <row r="10119" spans="84:102" x14ac:dyDescent="0.25">
      <c r="CF10119" s="3" t="s">
        <v>3073</v>
      </c>
      <c r="CG10119" s="174">
        <v>154455</v>
      </c>
      <c r="CH10119" s="174">
        <v>2963</v>
      </c>
      <c r="CI10119" s="174">
        <v>5</v>
      </c>
      <c r="CJ10119" s="174">
        <v>521.6241</v>
      </c>
      <c r="CK10119" s="174">
        <v>521.6241</v>
      </c>
      <c r="CU10119" s="174">
        <v>154455</v>
      </c>
      <c r="CV10119" s="174">
        <v>2963</v>
      </c>
      <c r="CW10119" s="174">
        <v>5</v>
      </c>
      <c r="CX10119" s="174">
        <v>521.6241</v>
      </c>
    </row>
    <row r="10120" spans="84:102" x14ac:dyDescent="0.25">
      <c r="CF10120" s="3" t="s">
        <v>3073</v>
      </c>
      <c r="CG10120" s="174">
        <v>81312</v>
      </c>
      <c r="CH10120" s="174">
        <v>1577</v>
      </c>
      <c r="CI10120" s="174">
        <v>5</v>
      </c>
      <c r="CJ10120" s="174">
        <v>521.53009999999995</v>
      </c>
      <c r="CK10120" s="174">
        <v>521.53009999999995</v>
      </c>
      <c r="CU10120" s="174">
        <v>81312</v>
      </c>
      <c r="CV10120" s="174">
        <v>1577</v>
      </c>
      <c r="CW10120" s="174">
        <v>5</v>
      </c>
      <c r="CX10120" s="174">
        <v>521.53009999999995</v>
      </c>
    </row>
    <row r="10121" spans="84:102" x14ac:dyDescent="0.25">
      <c r="CF10121" s="3" t="s">
        <v>3073</v>
      </c>
      <c r="CG10121" s="174">
        <v>3338</v>
      </c>
      <c r="CH10121" s="174">
        <v>166855</v>
      </c>
      <c r="CI10121" s="174">
        <v>5</v>
      </c>
      <c r="CJ10121" s="174">
        <v>521.51859999999999</v>
      </c>
      <c r="CK10121" s="174">
        <v>521.51859999999999</v>
      </c>
      <c r="CU10121" s="174">
        <v>3338</v>
      </c>
      <c r="CV10121" s="174">
        <v>166855</v>
      </c>
      <c r="CW10121" s="174">
        <v>5</v>
      </c>
      <c r="CX10121" s="174">
        <v>521.51859999999999</v>
      </c>
    </row>
    <row r="10122" spans="84:102" x14ac:dyDescent="0.25">
      <c r="CF10122" s="3" t="s">
        <v>3073</v>
      </c>
      <c r="CG10122" s="174">
        <v>51941</v>
      </c>
      <c r="CH10122" s="174">
        <v>1818</v>
      </c>
      <c r="CI10122" s="174">
        <v>5</v>
      </c>
      <c r="CJ10122" s="174">
        <v>521.35770000000002</v>
      </c>
      <c r="CK10122" s="174">
        <v>521.35770000000002</v>
      </c>
      <c r="CU10122" s="174">
        <v>51941</v>
      </c>
      <c r="CV10122" s="174">
        <v>1818</v>
      </c>
      <c r="CW10122" s="174">
        <v>5</v>
      </c>
      <c r="CX10122" s="174">
        <v>521.35770000000002</v>
      </c>
    </row>
    <row r="10123" spans="84:102" x14ac:dyDescent="0.25">
      <c r="CF10123" s="3" t="s">
        <v>3073</v>
      </c>
      <c r="CG10123" s="174">
        <v>123974</v>
      </c>
      <c r="CH10123" s="174">
        <v>2672</v>
      </c>
      <c r="CI10123" s="174">
        <v>5</v>
      </c>
      <c r="CJ10123" s="174">
        <v>521.29390000000001</v>
      </c>
      <c r="CK10123" s="174">
        <v>521.29390000000001</v>
      </c>
      <c r="CU10123" s="174">
        <v>123974</v>
      </c>
      <c r="CV10123" s="174">
        <v>2672</v>
      </c>
      <c r="CW10123" s="174">
        <v>5</v>
      </c>
      <c r="CX10123" s="174">
        <v>521.29390000000001</v>
      </c>
    </row>
    <row r="10124" spans="84:102" x14ac:dyDescent="0.25">
      <c r="CF10124" s="3" t="s">
        <v>3073</v>
      </c>
      <c r="CG10124" s="174">
        <v>1662</v>
      </c>
      <c r="CH10124" s="174">
        <v>70056</v>
      </c>
      <c r="CI10124" s="174">
        <v>5</v>
      </c>
      <c r="CJ10124" s="174">
        <v>521.28740000000005</v>
      </c>
      <c r="CK10124" s="174">
        <v>521.28740000000005</v>
      </c>
      <c r="CU10124" s="174">
        <v>1662</v>
      </c>
      <c r="CV10124" s="174">
        <v>70056</v>
      </c>
      <c r="CW10124" s="174">
        <v>5</v>
      </c>
      <c r="CX10124" s="174">
        <v>521.28740000000005</v>
      </c>
    </row>
    <row r="10125" spans="84:102" x14ac:dyDescent="0.25">
      <c r="CF10125" s="3" t="s">
        <v>3073</v>
      </c>
      <c r="CG10125" s="174">
        <v>2738</v>
      </c>
      <c r="CH10125" s="174">
        <v>140686</v>
      </c>
      <c r="CI10125" s="174">
        <v>5</v>
      </c>
      <c r="CJ10125" s="174">
        <v>521.07629999999995</v>
      </c>
      <c r="CK10125" s="174">
        <v>521.07629999999995</v>
      </c>
      <c r="CU10125" s="174">
        <v>2738</v>
      </c>
      <c r="CV10125" s="174">
        <v>140686</v>
      </c>
      <c r="CW10125" s="174">
        <v>5</v>
      </c>
      <c r="CX10125" s="174">
        <v>521.07629999999995</v>
      </c>
    </row>
    <row r="10126" spans="84:102" x14ac:dyDescent="0.25">
      <c r="CF10126" s="3" t="s">
        <v>3073</v>
      </c>
      <c r="CG10126" s="174">
        <v>3792</v>
      </c>
      <c r="CH10126" s="174">
        <v>186872</v>
      </c>
      <c r="CI10126" s="174">
        <v>5</v>
      </c>
      <c r="CJ10126" s="174">
        <v>520.94110000000001</v>
      </c>
      <c r="CK10126" s="174">
        <v>520.94110000000001</v>
      </c>
      <c r="CU10126" s="174">
        <v>3792</v>
      </c>
      <c r="CV10126" s="174">
        <v>186872</v>
      </c>
      <c r="CW10126" s="174">
        <v>5</v>
      </c>
      <c r="CX10126" s="174">
        <v>520.94110000000001</v>
      </c>
    </row>
    <row r="10127" spans="84:102" x14ac:dyDescent="0.25">
      <c r="CF10127" s="3" t="s">
        <v>3073</v>
      </c>
      <c r="CG10127" s="174">
        <v>150164</v>
      </c>
      <c r="CH10127" s="174">
        <v>2877</v>
      </c>
      <c r="CI10127" s="174">
        <v>5</v>
      </c>
      <c r="CJ10127" s="174">
        <v>520.86929999999995</v>
      </c>
      <c r="CK10127" s="174">
        <v>520.86929999999995</v>
      </c>
      <c r="CU10127" s="174">
        <v>150164</v>
      </c>
      <c r="CV10127" s="174">
        <v>2877</v>
      </c>
      <c r="CW10127" s="174">
        <v>5</v>
      </c>
      <c r="CX10127" s="174">
        <v>520.86929999999995</v>
      </c>
    </row>
    <row r="10128" spans="84:102" x14ac:dyDescent="0.25">
      <c r="CF10128" s="3" t="s">
        <v>3073</v>
      </c>
      <c r="CG10128" s="174">
        <v>21041</v>
      </c>
      <c r="CH10128" s="174">
        <v>2266</v>
      </c>
      <c r="CI10128" s="174">
        <v>5</v>
      </c>
      <c r="CJ10128" s="174">
        <v>520.64340000000004</v>
      </c>
      <c r="CK10128" s="174">
        <v>520.64340000000004</v>
      </c>
      <c r="CU10128" s="174">
        <v>21041</v>
      </c>
      <c r="CV10128" s="174">
        <v>2266</v>
      </c>
      <c r="CW10128" s="174">
        <v>5</v>
      </c>
      <c r="CX10128" s="174">
        <v>520.64340000000004</v>
      </c>
    </row>
    <row r="10129" spans="84:102" x14ac:dyDescent="0.25">
      <c r="CF10129" s="3" t="s">
        <v>3073</v>
      </c>
      <c r="CG10129" s="174">
        <v>142522</v>
      </c>
      <c r="CH10129" s="174">
        <v>1140</v>
      </c>
      <c r="CI10129" s="174">
        <v>5</v>
      </c>
      <c r="CJ10129" s="174">
        <v>520.52499999999998</v>
      </c>
      <c r="CK10129" s="174">
        <v>520.52499999999998</v>
      </c>
      <c r="CU10129" s="174">
        <v>142522</v>
      </c>
      <c r="CV10129" s="174">
        <v>1140</v>
      </c>
      <c r="CW10129" s="174">
        <v>5</v>
      </c>
      <c r="CX10129" s="174">
        <v>520.52499999999998</v>
      </c>
    </row>
    <row r="10130" spans="84:102" x14ac:dyDescent="0.25">
      <c r="CF10130" s="3" t="s">
        <v>3073</v>
      </c>
      <c r="CG10130" s="174">
        <v>467</v>
      </c>
      <c r="CH10130" s="174">
        <v>84670</v>
      </c>
      <c r="CI10130" s="174">
        <v>5</v>
      </c>
      <c r="CJ10130" s="174">
        <v>520.21979999999996</v>
      </c>
      <c r="CK10130" s="174">
        <v>520.21979999999996</v>
      </c>
      <c r="CU10130" s="174">
        <v>467</v>
      </c>
      <c r="CV10130" s="174">
        <v>84670</v>
      </c>
      <c r="CW10130" s="174">
        <v>5</v>
      </c>
      <c r="CX10130" s="174">
        <v>520.21979999999996</v>
      </c>
    </row>
    <row r="10131" spans="84:102" x14ac:dyDescent="0.25">
      <c r="CF10131" s="3" t="s">
        <v>3073</v>
      </c>
      <c r="CG10131" s="174">
        <v>103</v>
      </c>
      <c r="CH10131" s="174">
        <v>66135</v>
      </c>
      <c r="CI10131" s="174">
        <v>5</v>
      </c>
      <c r="CJ10131" s="174">
        <v>520.16309999999999</v>
      </c>
      <c r="CK10131" s="174">
        <v>520.16309999999999</v>
      </c>
      <c r="CU10131" s="174">
        <v>103</v>
      </c>
      <c r="CV10131" s="174">
        <v>66135</v>
      </c>
      <c r="CW10131" s="174">
        <v>5</v>
      </c>
      <c r="CX10131" s="174">
        <v>520.16309999999999</v>
      </c>
    </row>
    <row r="10132" spans="84:102" x14ac:dyDescent="0.25">
      <c r="CF10132" s="3" t="s">
        <v>3073</v>
      </c>
      <c r="CG10132" s="174">
        <v>2067</v>
      </c>
      <c r="CH10132" s="174">
        <v>158948</v>
      </c>
      <c r="CI10132" s="174">
        <v>5</v>
      </c>
      <c r="CJ10132" s="174">
        <v>520.04999999999995</v>
      </c>
      <c r="CK10132" s="174">
        <v>520.04999999999995</v>
      </c>
      <c r="CU10132" s="174">
        <v>2067</v>
      </c>
      <c r="CV10132" s="174">
        <v>158948</v>
      </c>
      <c r="CW10132" s="174">
        <v>5</v>
      </c>
      <c r="CX10132" s="174">
        <v>520.04999999999995</v>
      </c>
    </row>
    <row r="10133" spans="84:102" x14ac:dyDescent="0.25">
      <c r="CF10133" s="3" t="s">
        <v>3073</v>
      </c>
      <c r="CG10133" s="174">
        <v>1328</v>
      </c>
      <c r="CH10133" s="174">
        <v>117463</v>
      </c>
      <c r="CI10133" s="174">
        <v>5</v>
      </c>
      <c r="CJ10133" s="174">
        <v>519.89279999999997</v>
      </c>
      <c r="CK10133" s="174">
        <v>519.89279999999997</v>
      </c>
      <c r="CU10133" s="174">
        <v>1328</v>
      </c>
      <c r="CV10133" s="174">
        <v>117463</v>
      </c>
      <c r="CW10133" s="174">
        <v>5</v>
      </c>
      <c r="CX10133" s="174">
        <v>519.89279999999997</v>
      </c>
    </row>
    <row r="10134" spans="84:102" x14ac:dyDescent="0.25">
      <c r="CF10134" s="3" t="s">
        <v>3073</v>
      </c>
      <c r="CG10134" s="174">
        <v>43330</v>
      </c>
      <c r="CH10134" s="174">
        <v>2602</v>
      </c>
      <c r="CI10134" s="174">
        <v>5</v>
      </c>
      <c r="CJ10134" s="174">
        <v>519.88130000000001</v>
      </c>
      <c r="CK10134" s="174">
        <v>519.88130000000001</v>
      </c>
      <c r="CU10134" s="174">
        <v>43330</v>
      </c>
      <c r="CV10134" s="174">
        <v>2602</v>
      </c>
      <c r="CW10134" s="174">
        <v>5</v>
      </c>
      <c r="CX10134" s="174">
        <v>519.88130000000001</v>
      </c>
    </row>
    <row r="10135" spans="84:102" x14ac:dyDescent="0.25">
      <c r="CF10135" s="3" t="s">
        <v>3073</v>
      </c>
      <c r="CG10135" s="174">
        <v>141281</v>
      </c>
      <c r="CH10135" s="174">
        <v>1137</v>
      </c>
      <c r="CI10135" s="174">
        <v>5</v>
      </c>
      <c r="CJ10135" s="174">
        <v>519.84810000000004</v>
      </c>
      <c r="CK10135" s="174">
        <v>519.84810000000004</v>
      </c>
      <c r="CU10135" s="174">
        <v>141281</v>
      </c>
      <c r="CV10135" s="174">
        <v>1137</v>
      </c>
      <c r="CW10135" s="174">
        <v>5</v>
      </c>
      <c r="CX10135" s="174">
        <v>519.84810000000004</v>
      </c>
    </row>
    <row r="10136" spans="84:102" x14ac:dyDescent="0.25">
      <c r="CF10136" s="3" t="s">
        <v>3073</v>
      </c>
      <c r="CG10136" s="174">
        <v>1406</v>
      </c>
      <c r="CH10136" s="174">
        <v>109189</v>
      </c>
      <c r="CI10136" s="174">
        <v>5</v>
      </c>
      <c r="CJ10136" s="174">
        <v>519.82299999999998</v>
      </c>
      <c r="CK10136" s="174">
        <v>519.82299999999998</v>
      </c>
      <c r="CU10136" s="174">
        <v>1406</v>
      </c>
      <c r="CV10136" s="174">
        <v>109189</v>
      </c>
      <c r="CW10136" s="174">
        <v>5</v>
      </c>
      <c r="CX10136" s="174">
        <v>519.82299999999998</v>
      </c>
    </row>
    <row r="10137" spans="84:102" x14ac:dyDescent="0.25">
      <c r="CF10137" s="3" t="s">
        <v>3073</v>
      </c>
      <c r="CG10137" s="174">
        <v>158565</v>
      </c>
      <c r="CH10137" s="174">
        <v>3249</v>
      </c>
      <c r="CI10137" s="174">
        <v>5</v>
      </c>
      <c r="CJ10137" s="174">
        <v>519.40549999999996</v>
      </c>
      <c r="CK10137" s="174">
        <v>519.40549999999996</v>
      </c>
      <c r="CU10137" s="174">
        <v>158565</v>
      </c>
      <c r="CV10137" s="174">
        <v>3249</v>
      </c>
      <c r="CW10137" s="174">
        <v>5</v>
      </c>
      <c r="CX10137" s="174">
        <v>519.40549999999996</v>
      </c>
    </row>
    <row r="10138" spans="84:102" x14ac:dyDescent="0.25">
      <c r="CF10138" s="3" t="s">
        <v>3073</v>
      </c>
      <c r="CG10138" s="174">
        <v>172</v>
      </c>
      <c r="CH10138" s="174">
        <v>68246</v>
      </c>
      <c r="CI10138" s="174">
        <v>5</v>
      </c>
      <c r="CJ10138" s="174">
        <v>519.22069999999997</v>
      </c>
      <c r="CK10138" s="174">
        <v>519.22069999999997</v>
      </c>
      <c r="CU10138" s="174">
        <v>172</v>
      </c>
      <c r="CV10138" s="174">
        <v>68246</v>
      </c>
      <c r="CW10138" s="174">
        <v>5</v>
      </c>
      <c r="CX10138" s="174">
        <v>519.22069999999997</v>
      </c>
    </row>
    <row r="10139" spans="84:102" x14ac:dyDescent="0.25">
      <c r="CF10139" s="3" t="s">
        <v>3073</v>
      </c>
      <c r="CG10139" s="174">
        <v>87204</v>
      </c>
      <c r="CH10139" s="174">
        <v>3573</v>
      </c>
      <c r="CI10139" s="174">
        <v>5</v>
      </c>
      <c r="CJ10139" s="174">
        <v>519.18380000000002</v>
      </c>
      <c r="CK10139" s="174">
        <v>519.18380000000002</v>
      </c>
      <c r="CU10139" s="174">
        <v>87204</v>
      </c>
      <c r="CV10139" s="174">
        <v>3573</v>
      </c>
      <c r="CW10139" s="174">
        <v>5</v>
      </c>
      <c r="CX10139" s="174">
        <v>519.18380000000002</v>
      </c>
    </row>
    <row r="10140" spans="84:102" x14ac:dyDescent="0.25">
      <c r="CF10140" s="3" t="s">
        <v>3073</v>
      </c>
      <c r="CG10140" s="174">
        <v>275</v>
      </c>
      <c r="CH10140" s="174">
        <v>72112</v>
      </c>
      <c r="CI10140" s="174">
        <v>5</v>
      </c>
      <c r="CJ10140" s="174">
        <v>518.94569999999999</v>
      </c>
      <c r="CK10140" s="174">
        <v>518.94569999999999</v>
      </c>
      <c r="CU10140" s="174">
        <v>275</v>
      </c>
      <c r="CV10140" s="174">
        <v>72112</v>
      </c>
      <c r="CW10140" s="174">
        <v>5</v>
      </c>
      <c r="CX10140" s="174">
        <v>518.94569999999999</v>
      </c>
    </row>
    <row r="10141" spans="84:102" x14ac:dyDescent="0.25">
      <c r="CF10141" s="3" t="s">
        <v>3073</v>
      </c>
      <c r="CG10141" s="174">
        <v>118822</v>
      </c>
      <c r="CH10141" s="174">
        <v>1318</v>
      </c>
      <c r="CI10141" s="174">
        <v>5</v>
      </c>
      <c r="CJ10141" s="174">
        <v>518.87130000000002</v>
      </c>
      <c r="CK10141" s="174">
        <v>518.87130000000002</v>
      </c>
      <c r="CU10141" s="174">
        <v>118822</v>
      </c>
      <c r="CV10141" s="174">
        <v>1318</v>
      </c>
      <c r="CW10141" s="174">
        <v>5</v>
      </c>
      <c r="CX10141" s="174">
        <v>518.87130000000002</v>
      </c>
    </row>
    <row r="10142" spans="84:102" x14ac:dyDescent="0.25">
      <c r="CF10142" s="3" t="s">
        <v>3073</v>
      </c>
      <c r="CG10142" s="174">
        <v>1853</v>
      </c>
      <c r="CH10142" s="174">
        <v>55410</v>
      </c>
      <c r="CI10142" s="174">
        <v>5</v>
      </c>
      <c r="CJ10142" s="174">
        <v>518.80190000000005</v>
      </c>
      <c r="CK10142" s="174">
        <v>518.80190000000005</v>
      </c>
      <c r="CU10142" s="174">
        <v>1853</v>
      </c>
      <c r="CV10142" s="174">
        <v>55410</v>
      </c>
      <c r="CW10142" s="174">
        <v>5</v>
      </c>
      <c r="CX10142" s="174">
        <v>518.80190000000005</v>
      </c>
    </row>
    <row r="10143" spans="84:102" x14ac:dyDescent="0.25">
      <c r="CF10143" s="3" t="s">
        <v>3073</v>
      </c>
      <c r="CG10143" s="174">
        <v>34832</v>
      </c>
      <c r="CH10143" s="174">
        <v>2367</v>
      </c>
      <c r="CI10143" s="174">
        <v>5</v>
      </c>
      <c r="CJ10143" s="174">
        <v>518.6875</v>
      </c>
      <c r="CK10143" s="174">
        <v>518.6875</v>
      </c>
      <c r="CU10143" s="174">
        <v>34832</v>
      </c>
      <c r="CV10143" s="174">
        <v>2367</v>
      </c>
      <c r="CW10143" s="174">
        <v>5</v>
      </c>
      <c r="CX10143" s="174">
        <v>518.6875</v>
      </c>
    </row>
    <row r="10144" spans="84:102" x14ac:dyDescent="0.25">
      <c r="CF10144" s="3" t="s">
        <v>3073</v>
      </c>
      <c r="CG10144" s="174">
        <v>1140</v>
      </c>
      <c r="CH10144" s="174">
        <v>142522</v>
      </c>
      <c r="CI10144" s="174">
        <v>5</v>
      </c>
      <c r="CJ10144" s="174">
        <v>518.65949999999998</v>
      </c>
      <c r="CK10144" s="174">
        <v>518.65949999999998</v>
      </c>
      <c r="CU10144" s="174">
        <v>1140</v>
      </c>
      <c r="CV10144" s="174">
        <v>142522</v>
      </c>
      <c r="CW10144" s="174">
        <v>5</v>
      </c>
      <c r="CX10144" s="174">
        <v>518.65949999999998</v>
      </c>
    </row>
    <row r="10145" spans="84:102" x14ac:dyDescent="0.25">
      <c r="CF10145" s="3" t="s">
        <v>3073</v>
      </c>
      <c r="CG10145" s="174">
        <v>74425</v>
      </c>
      <c r="CH10145" s="174">
        <v>3532</v>
      </c>
      <c r="CI10145" s="174">
        <v>5</v>
      </c>
      <c r="CJ10145" s="174">
        <v>518.64049999999997</v>
      </c>
      <c r="CK10145" s="174">
        <v>518.64049999999997</v>
      </c>
      <c r="CU10145" s="174">
        <v>74425</v>
      </c>
      <c r="CV10145" s="174">
        <v>3532</v>
      </c>
      <c r="CW10145" s="174">
        <v>5</v>
      </c>
      <c r="CX10145" s="174">
        <v>518.64049999999997</v>
      </c>
    </row>
    <row r="10146" spans="84:102" x14ac:dyDescent="0.25">
      <c r="CF10146" s="3" t="s">
        <v>3073</v>
      </c>
      <c r="CG10146" s="174">
        <v>16986</v>
      </c>
      <c r="CH10146" s="174">
        <v>2201</v>
      </c>
      <c r="CI10146" s="174">
        <v>5</v>
      </c>
      <c r="CJ10146" s="174">
        <v>518.59280000000001</v>
      </c>
      <c r="CK10146" s="174">
        <v>518.59280000000001</v>
      </c>
      <c r="CU10146" s="174">
        <v>16986</v>
      </c>
      <c r="CV10146" s="174">
        <v>2201</v>
      </c>
      <c r="CW10146" s="174">
        <v>5</v>
      </c>
      <c r="CX10146" s="174">
        <v>518.59280000000001</v>
      </c>
    </row>
    <row r="10147" spans="84:102" x14ac:dyDescent="0.25">
      <c r="CF10147" s="3" t="s">
        <v>3073</v>
      </c>
      <c r="CG10147" s="174">
        <v>450</v>
      </c>
      <c r="CH10147" s="174">
        <v>84149</v>
      </c>
      <c r="CI10147" s="174">
        <v>5</v>
      </c>
      <c r="CJ10147" s="174">
        <v>518.58910000000003</v>
      </c>
      <c r="CK10147" s="174">
        <v>518.58910000000003</v>
      </c>
      <c r="CU10147" s="174">
        <v>450</v>
      </c>
      <c r="CV10147" s="174">
        <v>84149</v>
      </c>
      <c r="CW10147" s="174">
        <v>5</v>
      </c>
      <c r="CX10147" s="174">
        <v>518.58910000000003</v>
      </c>
    </row>
    <row r="10148" spans="84:102" x14ac:dyDescent="0.25">
      <c r="CF10148" s="3" t="s">
        <v>3073</v>
      </c>
      <c r="CG10148" s="174">
        <v>88242</v>
      </c>
      <c r="CH10148" s="174">
        <v>1527</v>
      </c>
      <c r="CI10148" s="174">
        <v>5</v>
      </c>
      <c r="CJ10148" s="174">
        <v>518.28959999999995</v>
      </c>
      <c r="CK10148" s="174">
        <v>518.28959999999995</v>
      </c>
      <c r="CU10148" s="174">
        <v>88242</v>
      </c>
      <c r="CV10148" s="174">
        <v>1527</v>
      </c>
      <c r="CW10148" s="174">
        <v>5</v>
      </c>
      <c r="CX10148" s="174">
        <v>518.28959999999995</v>
      </c>
    </row>
    <row r="10149" spans="84:102" x14ac:dyDescent="0.25">
      <c r="CF10149" s="3" t="s">
        <v>3073</v>
      </c>
      <c r="CG10149" s="174">
        <v>149578</v>
      </c>
      <c r="CH10149" s="174">
        <v>2838</v>
      </c>
      <c r="CI10149" s="174">
        <v>5</v>
      </c>
      <c r="CJ10149" s="174">
        <v>518.28589999999997</v>
      </c>
      <c r="CK10149" s="174">
        <v>518.28589999999997</v>
      </c>
      <c r="CU10149" s="174">
        <v>149578</v>
      </c>
      <c r="CV10149" s="174">
        <v>2838</v>
      </c>
      <c r="CW10149" s="174">
        <v>5</v>
      </c>
      <c r="CX10149" s="174">
        <v>518.28589999999997</v>
      </c>
    </row>
    <row r="10150" spans="84:102" x14ac:dyDescent="0.25">
      <c r="CF10150" s="3" t="s">
        <v>3073</v>
      </c>
      <c r="CG10150" s="174">
        <v>2812</v>
      </c>
      <c r="CH10150" s="174">
        <v>148864</v>
      </c>
      <c r="CI10150" s="174">
        <v>5</v>
      </c>
      <c r="CJ10150" s="174">
        <v>518.06100000000004</v>
      </c>
      <c r="CK10150" s="174">
        <v>518.06100000000004</v>
      </c>
      <c r="CU10150" s="174">
        <v>2812</v>
      </c>
      <c r="CV10150" s="174">
        <v>148864</v>
      </c>
      <c r="CW10150" s="174">
        <v>5</v>
      </c>
      <c r="CX10150" s="174">
        <v>518.06100000000004</v>
      </c>
    </row>
    <row r="10151" spans="84:102" x14ac:dyDescent="0.25">
      <c r="CF10151" s="3" t="s">
        <v>3073</v>
      </c>
      <c r="CG10151" s="174">
        <v>184174</v>
      </c>
      <c r="CH10151" s="174">
        <v>1803</v>
      </c>
      <c r="CI10151" s="174">
        <v>5</v>
      </c>
      <c r="CJ10151" s="174">
        <v>517.92380000000003</v>
      </c>
      <c r="CK10151" s="174">
        <v>517.92380000000003</v>
      </c>
      <c r="CU10151" s="174">
        <v>184174</v>
      </c>
      <c r="CV10151" s="174">
        <v>1803</v>
      </c>
      <c r="CW10151" s="174">
        <v>5</v>
      </c>
      <c r="CX10151" s="174">
        <v>517.92380000000003</v>
      </c>
    </row>
    <row r="10152" spans="84:102" x14ac:dyDescent="0.25">
      <c r="CF10152" s="3" t="s">
        <v>3073</v>
      </c>
      <c r="CG10152" s="174">
        <v>1348</v>
      </c>
      <c r="CH10152" s="174">
        <v>115542</v>
      </c>
      <c r="CI10152" s="174">
        <v>5</v>
      </c>
      <c r="CJ10152" s="174">
        <v>517.71079999999995</v>
      </c>
      <c r="CK10152" s="174">
        <v>517.71079999999995</v>
      </c>
      <c r="CU10152" s="174">
        <v>1348</v>
      </c>
      <c r="CV10152" s="174">
        <v>115542</v>
      </c>
      <c r="CW10152" s="174">
        <v>5</v>
      </c>
      <c r="CX10152" s="174">
        <v>517.71079999999995</v>
      </c>
    </row>
    <row r="10153" spans="84:102" x14ac:dyDescent="0.25">
      <c r="CF10153" s="3" t="s">
        <v>3073</v>
      </c>
      <c r="CG10153" s="174">
        <v>705</v>
      </c>
      <c r="CH10153" s="174">
        <v>94849</v>
      </c>
      <c r="CI10153" s="174">
        <v>5</v>
      </c>
      <c r="CJ10153" s="174">
        <v>517.69780000000003</v>
      </c>
      <c r="CK10153" s="174">
        <v>517.69780000000003</v>
      </c>
      <c r="CU10153" s="174">
        <v>705</v>
      </c>
      <c r="CV10153" s="174">
        <v>94849</v>
      </c>
      <c r="CW10153" s="174">
        <v>5</v>
      </c>
      <c r="CX10153" s="174">
        <v>517.69780000000003</v>
      </c>
    </row>
    <row r="10154" spans="84:102" x14ac:dyDescent="0.25">
      <c r="CF10154" s="3" t="s">
        <v>3073</v>
      </c>
      <c r="CG10154" s="174">
        <v>847</v>
      </c>
      <c r="CH10154" s="174">
        <v>106366</v>
      </c>
      <c r="CI10154" s="174">
        <v>5</v>
      </c>
      <c r="CJ10154" s="174">
        <v>517.57140000000004</v>
      </c>
      <c r="CK10154" s="174">
        <v>517.57140000000004</v>
      </c>
      <c r="CU10154" s="174">
        <v>847</v>
      </c>
      <c r="CV10154" s="174">
        <v>106366</v>
      </c>
      <c r="CW10154" s="174">
        <v>5</v>
      </c>
      <c r="CX10154" s="174">
        <v>517.57140000000004</v>
      </c>
    </row>
    <row r="10155" spans="84:102" x14ac:dyDescent="0.25">
      <c r="CF10155" s="3" t="s">
        <v>3073</v>
      </c>
      <c r="CG10155" s="174">
        <v>1803</v>
      </c>
      <c r="CH10155" s="174">
        <v>184174</v>
      </c>
      <c r="CI10155" s="174">
        <v>5</v>
      </c>
      <c r="CJ10155" s="174">
        <v>517.39179999999999</v>
      </c>
      <c r="CK10155" s="174">
        <v>517.39179999999999</v>
      </c>
      <c r="CU10155" s="174">
        <v>1803</v>
      </c>
      <c r="CV10155" s="174">
        <v>184174</v>
      </c>
      <c r="CW10155" s="174">
        <v>5</v>
      </c>
      <c r="CX10155" s="174">
        <v>517.39179999999999</v>
      </c>
    </row>
    <row r="10156" spans="84:102" x14ac:dyDescent="0.25">
      <c r="CF10156" s="3" t="s">
        <v>3073</v>
      </c>
      <c r="CG10156" s="174">
        <v>53738</v>
      </c>
      <c r="CH10156" s="174">
        <v>1860</v>
      </c>
      <c r="CI10156" s="174">
        <v>5</v>
      </c>
      <c r="CJ10156" s="174">
        <v>517.36890000000005</v>
      </c>
      <c r="CK10156" s="174">
        <v>517.36890000000005</v>
      </c>
      <c r="CU10156" s="174">
        <v>53738</v>
      </c>
      <c r="CV10156" s="174">
        <v>1860</v>
      </c>
      <c r="CW10156" s="174">
        <v>5</v>
      </c>
      <c r="CX10156" s="174">
        <v>517.36890000000005</v>
      </c>
    </row>
    <row r="10157" spans="84:102" x14ac:dyDescent="0.25">
      <c r="CF10157" s="3" t="s">
        <v>3073</v>
      </c>
      <c r="CG10157" s="174">
        <v>3249</v>
      </c>
      <c r="CH10157" s="174">
        <v>158565</v>
      </c>
      <c r="CI10157" s="174">
        <v>5</v>
      </c>
      <c r="CJ10157" s="174">
        <v>517.22829999999999</v>
      </c>
      <c r="CK10157" s="174">
        <v>517.22829999999999</v>
      </c>
      <c r="CU10157" s="174">
        <v>3249</v>
      </c>
      <c r="CV10157" s="174">
        <v>158565</v>
      </c>
      <c r="CW10157" s="174">
        <v>5</v>
      </c>
      <c r="CX10157" s="174">
        <v>517.22829999999999</v>
      </c>
    </row>
    <row r="10158" spans="84:102" x14ac:dyDescent="0.25">
      <c r="CF10158" s="3" t="s">
        <v>3073</v>
      </c>
      <c r="CG10158" s="174">
        <v>1705</v>
      </c>
      <c r="CH10158" s="174">
        <v>65711</v>
      </c>
      <c r="CI10158" s="174">
        <v>5</v>
      </c>
      <c r="CJ10158" s="174">
        <v>517.17859999999996</v>
      </c>
      <c r="CK10158" s="174">
        <v>517.17859999999996</v>
      </c>
      <c r="CU10158" s="174">
        <v>1705</v>
      </c>
      <c r="CV10158" s="174">
        <v>65711</v>
      </c>
      <c r="CW10158" s="174">
        <v>5</v>
      </c>
      <c r="CX10158" s="174">
        <v>517.17859999999996</v>
      </c>
    </row>
    <row r="10159" spans="84:102" x14ac:dyDescent="0.25">
      <c r="CF10159" s="3" t="s">
        <v>3073</v>
      </c>
      <c r="CG10159" s="174">
        <v>54</v>
      </c>
      <c r="CH10159" s="174">
        <v>62594</v>
      </c>
      <c r="CI10159" s="174">
        <v>5</v>
      </c>
      <c r="CJ10159" s="174">
        <v>517.11410000000001</v>
      </c>
      <c r="CK10159" s="174">
        <v>517.11410000000001</v>
      </c>
      <c r="CU10159" s="174">
        <v>54</v>
      </c>
      <c r="CV10159" s="174">
        <v>62594</v>
      </c>
      <c r="CW10159" s="174">
        <v>5</v>
      </c>
      <c r="CX10159" s="174">
        <v>517.11410000000001</v>
      </c>
    </row>
    <row r="10160" spans="84:102" x14ac:dyDescent="0.25">
      <c r="CF10160" s="3" t="s">
        <v>3073</v>
      </c>
      <c r="CG10160" s="174">
        <v>52260</v>
      </c>
      <c r="CH10160" s="174">
        <v>1836</v>
      </c>
      <c r="CI10160" s="174">
        <v>5</v>
      </c>
      <c r="CJ10160" s="174">
        <v>516.97389999999996</v>
      </c>
      <c r="CK10160" s="174">
        <v>516.97389999999996</v>
      </c>
      <c r="CU10160" s="174">
        <v>52260</v>
      </c>
      <c r="CV10160" s="174">
        <v>1836</v>
      </c>
      <c r="CW10160" s="174">
        <v>5</v>
      </c>
      <c r="CX10160" s="174">
        <v>516.97389999999996</v>
      </c>
    </row>
    <row r="10161" spans="84:102" x14ac:dyDescent="0.25">
      <c r="CF10161" s="3" t="s">
        <v>3073</v>
      </c>
      <c r="CG10161" s="174">
        <v>1282</v>
      </c>
      <c r="CH10161" s="174">
        <v>120615</v>
      </c>
      <c r="CI10161" s="174">
        <v>5</v>
      </c>
      <c r="CJ10161" s="174">
        <v>516.88319999999999</v>
      </c>
      <c r="CK10161" s="174">
        <v>516.88319999999999</v>
      </c>
      <c r="CU10161" s="174">
        <v>1282</v>
      </c>
      <c r="CV10161" s="174">
        <v>120615</v>
      </c>
      <c r="CW10161" s="174">
        <v>5</v>
      </c>
      <c r="CX10161" s="174">
        <v>516.88319999999999</v>
      </c>
    </row>
    <row r="10162" spans="84:102" x14ac:dyDescent="0.25">
      <c r="CF10162" s="3" t="s">
        <v>3073</v>
      </c>
      <c r="CG10162" s="174">
        <v>87389</v>
      </c>
      <c r="CH10162" s="174">
        <v>1521</v>
      </c>
      <c r="CI10162" s="174">
        <v>5</v>
      </c>
      <c r="CJ10162" s="174">
        <v>516.34029999999996</v>
      </c>
      <c r="CK10162" s="174">
        <v>516.34029999999996</v>
      </c>
      <c r="CU10162" s="174">
        <v>87389</v>
      </c>
      <c r="CV10162" s="174">
        <v>1521</v>
      </c>
      <c r="CW10162" s="174">
        <v>5</v>
      </c>
      <c r="CX10162" s="174">
        <v>516.34029999999996</v>
      </c>
    </row>
    <row r="10163" spans="84:102" x14ac:dyDescent="0.25">
      <c r="CF10163" s="3" t="s">
        <v>3073</v>
      </c>
      <c r="CG10163" s="174">
        <v>1129</v>
      </c>
      <c r="CH10163" s="174">
        <v>142708</v>
      </c>
      <c r="CI10163" s="174">
        <v>5</v>
      </c>
      <c r="CJ10163" s="174">
        <v>516.20600000000002</v>
      </c>
      <c r="CK10163" s="174">
        <v>516.20600000000002</v>
      </c>
      <c r="CU10163" s="174">
        <v>1129</v>
      </c>
      <c r="CV10163" s="174">
        <v>142708</v>
      </c>
      <c r="CW10163" s="174">
        <v>5</v>
      </c>
      <c r="CX10163" s="174">
        <v>516.20600000000002</v>
      </c>
    </row>
    <row r="10164" spans="84:102" x14ac:dyDescent="0.25">
      <c r="CF10164" s="3" t="s">
        <v>3073</v>
      </c>
      <c r="CG10164" s="174">
        <v>3449</v>
      </c>
      <c r="CH10164" s="174">
        <v>182653</v>
      </c>
      <c r="CI10164" s="174">
        <v>5</v>
      </c>
      <c r="CJ10164" s="174">
        <v>516.07860000000005</v>
      </c>
      <c r="CK10164" s="174">
        <v>516.07860000000005</v>
      </c>
      <c r="CU10164" s="174">
        <v>3449</v>
      </c>
      <c r="CV10164" s="174">
        <v>182653</v>
      </c>
      <c r="CW10164" s="174">
        <v>5</v>
      </c>
      <c r="CX10164" s="174">
        <v>516.07860000000005</v>
      </c>
    </row>
    <row r="10165" spans="84:102" x14ac:dyDescent="0.25">
      <c r="CF10165" s="3" t="s">
        <v>3073</v>
      </c>
      <c r="CG10165" s="174">
        <v>115478</v>
      </c>
      <c r="CH10165" s="174">
        <v>990</v>
      </c>
      <c r="CI10165" s="174">
        <v>5</v>
      </c>
      <c r="CJ10165" s="174">
        <v>515.8809</v>
      </c>
      <c r="CK10165" s="174">
        <v>515.8809</v>
      </c>
      <c r="CU10165" s="174">
        <v>115478</v>
      </c>
      <c r="CV10165" s="174">
        <v>990</v>
      </c>
      <c r="CW10165" s="174">
        <v>5</v>
      </c>
      <c r="CX10165" s="174">
        <v>515.8809</v>
      </c>
    </row>
    <row r="10166" spans="84:102" x14ac:dyDescent="0.25">
      <c r="CF10166" s="3" t="s">
        <v>3073</v>
      </c>
      <c r="CG10166" s="174">
        <v>67276</v>
      </c>
      <c r="CH10166" s="174">
        <v>119</v>
      </c>
      <c r="CI10166" s="174">
        <v>5</v>
      </c>
      <c r="CJ10166" s="174">
        <v>515.83969999999999</v>
      </c>
      <c r="CK10166" s="174">
        <v>515.83969999999999</v>
      </c>
      <c r="CU10166" s="174">
        <v>67276</v>
      </c>
      <c r="CV10166" s="174">
        <v>119</v>
      </c>
      <c r="CW10166" s="174">
        <v>5</v>
      </c>
      <c r="CX10166" s="174">
        <v>515.83969999999999</v>
      </c>
    </row>
    <row r="10167" spans="84:102" x14ac:dyDescent="0.25">
      <c r="CF10167" s="3" t="s">
        <v>3073</v>
      </c>
      <c r="CG10167" s="174">
        <v>152792</v>
      </c>
      <c r="CH10167" s="174">
        <v>3148</v>
      </c>
      <c r="CI10167" s="174">
        <v>5</v>
      </c>
      <c r="CJ10167" s="174">
        <v>515.82719999999995</v>
      </c>
      <c r="CK10167" s="174">
        <v>515.82719999999995</v>
      </c>
      <c r="CU10167" s="174">
        <v>152792</v>
      </c>
      <c r="CV10167" s="174">
        <v>3148</v>
      </c>
      <c r="CW10167" s="174">
        <v>5</v>
      </c>
      <c r="CX10167" s="174">
        <v>515.82719999999995</v>
      </c>
    </row>
    <row r="10168" spans="84:102" x14ac:dyDescent="0.25">
      <c r="CF10168" s="3" t="s">
        <v>3073</v>
      </c>
      <c r="CG10168" s="174">
        <v>1137</v>
      </c>
      <c r="CH10168" s="174">
        <v>142496</v>
      </c>
      <c r="CI10168" s="174">
        <v>5</v>
      </c>
      <c r="CJ10168" s="174">
        <v>515.65660000000003</v>
      </c>
      <c r="CK10168" s="174">
        <v>515.65660000000003</v>
      </c>
      <c r="CU10168" s="174">
        <v>1137</v>
      </c>
      <c r="CV10168" s="174">
        <v>142496</v>
      </c>
      <c r="CW10168" s="174">
        <v>5</v>
      </c>
      <c r="CX10168" s="174">
        <v>515.65660000000003</v>
      </c>
    </row>
    <row r="10169" spans="84:102" x14ac:dyDescent="0.25">
      <c r="CF10169" s="3" t="s">
        <v>3073</v>
      </c>
      <c r="CG10169" s="174">
        <v>146942</v>
      </c>
      <c r="CH10169" s="174">
        <v>2793</v>
      </c>
      <c r="CI10169" s="174">
        <v>5</v>
      </c>
      <c r="CJ10169" s="174">
        <v>515.37220000000002</v>
      </c>
      <c r="CK10169" s="174">
        <v>515.37220000000002</v>
      </c>
      <c r="CU10169" s="174">
        <v>146942</v>
      </c>
      <c r="CV10169" s="174">
        <v>2793</v>
      </c>
      <c r="CW10169" s="174">
        <v>5</v>
      </c>
      <c r="CX10169" s="174">
        <v>515.37220000000002</v>
      </c>
    </row>
    <row r="10170" spans="84:102" x14ac:dyDescent="0.25">
      <c r="CF10170" s="3" t="s">
        <v>3073</v>
      </c>
      <c r="CG10170" s="174">
        <v>66305</v>
      </c>
      <c r="CH10170" s="174">
        <v>141</v>
      </c>
      <c r="CI10170" s="174">
        <v>5</v>
      </c>
      <c r="CJ10170" s="174">
        <v>515.14729999999997</v>
      </c>
      <c r="CK10170" s="174">
        <v>515.14729999999997</v>
      </c>
      <c r="CU10170" s="174">
        <v>66305</v>
      </c>
      <c r="CV10170" s="174">
        <v>141</v>
      </c>
      <c r="CW10170" s="174">
        <v>5</v>
      </c>
      <c r="CX10170" s="174">
        <v>515.14729999999997</v>
      </c>
    </row>
    <row r="10171" spans="84:102" x14ac:dyDescent="0.25">
      <c r="CF10171" s="3" t="s">
        <v>3073</v>
      </c>
      <c r="CG10171" s="174">
        <v>3604</v>
      </c>
      <c r="CH10171" s="174">
        <v>92028</v>
      </c>
      <c r="CI10171" s="174">
        <v>5</v>
      </c>
      <c r="CJ10171" s="174">
        <v>515.05240000000003</v>
      </c>
      <c r="CK10171" s="174">
        <v>515.05240000000003</v>
      </c>
      <c r="CU10171" s="174">
        <v>3604</v>
      </c>
      <c r="CV10171" s="174">
        <v>92028</v>
      </c>
      <c r="CW10171" s="174">
        <v>5</v>
      </c>
      <c r="CX10171" s="174">
        <v>515.05240000000003</v>
      </c>
    </row>
    <row r="10172" spans="84:102" x14ac:dyDescent="0.25">
      <c r="CF10172" s="3" t="s">
        <v>3073</v>
      </c>
      <c r="CG10172" s="174">
        <v>659</v>
      </c>
      <c r="CH10172" s="174">
        <v>91904</v>
      </c>
      <c r="CI10172" s="174">
        <v>5</v>
      </c>
      <c r="CJ10172" s="174">
        <v>515.02949999999998</v>
      </c>
      <c r="CK10172" s="174">
        <v>515.02949999999998</v>
      </c>
      <c r="CU10172" s="174">
        <v>659</v>
      </c>
      <c r="CV10172" s="174">
        <v>91904</v>
      </c>
      <c r="CW10172" s="174">
        <v>5</v>
      </c>
      <c r="CX10172" s="174">
        <v>515.02949999999998</v>
      </c>
    </row>
    <row r="10173" spans="84:102" x14ac:dyDescent="0.25">
      <c r="CF10173" s="3" t="s">
        <v>3073</v>
      </c>
      <c r="CG10173" s="174">
        <v>11595</v>
      </c>
      <c r="CH10173" s="174">
        <v>2151</v>
      </c>
      <c r="CI10173" s="174">
        <v>5</v>
      </c>
      <c r="CJ10173" s="174">
        <v>514.80510000000004</v>
      </c>
      <c r="CK10173" s="174">
        <v>514.80510000000004</v>
      </c>
      <c r="CU10173" s="174">
        <v>11595</v>
      </c>
      <c r="CV10173" s="174">
        <v>2151</v>
      </c>
      <c r="CW10173" s="174">
        <v>5</v>
      </c>
      <c r="CX10173" s="174">
        <v>514.80510000000004</v>
      </c>
    </row>
    <row r="10174" spans="84:102" x14ac:dyDescent="0.25">
      <c r="CF10174" s="3" t="s">
        <v>3073</v>
      </c>
      <c r="CG10174" s="174">
        <v>145</v>
      </c>
      <c r="CH10174" s="174">
        <v>66275</v>
      </c>
      <c r="CI10174" s="174">
        <v>5</v>
      </c>
      <c r="CJ10174" s="174">
        <v>514.73789999999997</v>
      </c>
      <c r="CK10174" s="174">
        <v>514.73789999999997</v>
      </c>
      <c r="CU10174" s="174">
        <v>145</v>
      </c>
      <c r="CV10174" s="174">
        <v>66275</v>
      </c>
      <c r="CW10174" s="174">
        <v>5</v>
      </c>
      <c r="CX10174" s="174">
        <v>514.73789999999997</v>
      </c>
    </row>
    <row r="10175" spans="84:102" x14ac:dyDescent="0.25">
      <c r="CF10175" s="3" t="s">
        <v>3073</v>
      </c>
      <c r="CG10175" s="174">
        <v>662</v>
      </c>
      <c r="CH10175" s="174">
        <v>90609</v>
      </c>
      <c r="CI10175" s="174">
        <v>5</v>
      </c>
      <c r="CJ10175" s="174">
        <v>514.27970000000005</v>
      </c>
      <c r="CK10175" s="174">
        <v>514.27970000000005</v>
      </c>
      <c r="CU10175" s="174">
        <v>662</v>
      </c>
      <c r="CV10175" s="174">
        <v>90609</v>
      </c>
      <c r="CW10175" s="174">
        <v>5</v>
      </c>
      <c r="CX10175" s="174">
        <v>514.27970000000005</v>
      </c>
    </row>
    <row r="10176" spans="84:102" x14ac:dyDescent="0.25">
      <c r="CF10176" s="3" t="s">
        <v>3073</v>
      </c>
      <c r="CG10176" s="174">
        <v>3192</v>
      </c>
      <c r="CH10176" s="174">
        <v>153992</v>
      </c>
      <c r="CI10176" s="174">
        <v>5</v>
      </c>
      <c r="CJ10176" s="174">
        <v>514.22</v>
      </c>
      <c r="CK10176" s="174">
        <v>514.22</v>
      </c>
      <c r="CU10176" s="174">
        <v>3192</v>
      </c>
      <c r="CV10176" s="174">
        <v>153992</v>
      </c>
      <c r="CW10176" s="174">
        <v>5</v>
      </c>
      <c r="CX10176" s="174">
        <v>514.22</v>
      </c>
    </row>
    <row r="10177" spans="84:102" x14ac:dyDescent="0.25">
      <c r="CF10177" s="3" t="s">
        <v>3073</v>
      </c>
      <c r="CG10177" s="174">
        <v>19961</v>
      </c>
      <c r="CH10177" s="174">
        <v>2229</v>
      </c>
      <c r="CI10177" s="174">
        <v>5</v>
      </c>
      <c r="CJ10177" s="174">
        <v>514.11469999999997</v>
      </c>
      <c r="CK10177" s="174">
        <v>514.11469999999997</v>
      </c>
      <c r="CU10177" s="174">
        <v>19961</v>
      </c>
      <c r="CV10177" s="174">
        <v>2229</v>
      </c>
      <c r="CW10177" s="174">
        <v>5</v>
      </c>
      <c r="CX10177" s="174">
        <v>514.11469999999997</v>
      </c>
    </row>
    <row r="10178" spans="84:102" x14ac:dyDescent="0.25">
      <c r="CF10178" s="3" t="s">
        <v>3073</v>
      </c>
      <c r="CG10178" s="174">
        <v>409</v>
      </c>
      <c r="CH10178" s="174">
        <v>81640</v>
      </c>
      <c r="CI10178" s="174">
        <v>5</v>
      </c>
      <c r="CJ10178" s="174">
        <v>513.95090000000005</v>
      </c>
      <c r="CK10178" s="174">
        <v>513.95090000000005</v>
      </c>
      <c r="CU10178" s="174">
        <v>409</v>
      </c>
      <c r="CV10178" s="174">
        <v>81640</v>
      </c>
      <c r="CW10178" s="174">
        <v>5</v>
      </c>
      <c r="CX10178" s="174">
        <v>513.95090000000005</v>
      </c>
    </row>
    <row r="10179" spans="84:102" x14ac:dyDescent="0.25">
      <c r="CF10179" s="3" t="s">
        <v>3073</v>
      </c>
      <c r="CG10179" s="174">
        <v>80220</v>
      </c>
      <c r="CH10179" s="174">
        <v>1608</v>
      </c>
      <c r="CI10179" s="174">
        <v>5</v>
      </c>
      <c r="CJ10179" s="174">
        <v>513.91859999999997</v>
      </c>
      <c r="CK10179" s="174">
        <v>513.91859999999997</v>
      </c>
      <c r="CU10179" s="174">
        <v>80220</v>
      </c>
      <c r="CV10179" s="174">
        <v>1608</v>
      </c>
      <c r="CW10179" s="174">
        <v>5</v>
      </c>
      <c r="CX10179" s="174">
        <v>513.91859999999997</v>
      </c>
    </row>
    <row r="10180" spans="84:102" x14ac:dyDescent="0.25">
      <c r="CF10180" s="3" t="s">
        <v>3073</v>
      </c>
      <c r="CG10180" s="174">
        <v>3010</v>
      </c>
      <c r="CH10180" s="174">
        <v>160561</v>
      </c>
      <c r="CI10180" s="174">
        <v>5</v>
      </c>
      <c r="CJ10180" s="174">
        <v>513.90009999999995</v>
      </c>
      <c r="CK10180" s="174">
        <v>513.90009999999995</v>
      </c>
      <c r="CU10180" s="174">
        <v>3010</v>
      </c>
      <c r="CV10180" s="174">
        <v>160561</v>
      </c>
      <c r="CW10180" s="174">
        <v>5</v>
      </c>
      <c r="CX10180" s="174">
        <v>513.90009999999995</v>
      </c>
    </row>
    <row r="10181" spans="84:102" x14ac:dyDescent="0.25">
      <c r="CF10181" s="3" t="s">
        <v>3073</v>
      </c>
      <c r="CG10181" s="174">
        <v>80438</v>
      </c>
      <c r="CH10181" s="174">
        <v>1604</v>
      </c>
      <c r="CI10181" s="174">
        <v>5</v>
      </c>
      <c r="CJ10181" s="174">
        <v>513.84559999999999</v>
      </c>
      <c r="CK10181" s="174">
        <v>513.84559999999999</v>
      </c>
      <c r="CU10181" s="174">
        <v>80438</v>
      </c>
      <c r="CV10181" s="174">
        <v>1604</v>
      </c>
      <c r="CW10181" s="174">
        <v>5</v>
      </c>
      <c r="CX10181" s="174">
        <v>513.84559999999999</v>
      </c>
    </row>
    <row r="10182" spans="84:102" x14ac:dyDescent="0.25">
      <c r="CF10182" s="3" t="s">
        <v>3073</v>
      </c>
      <c r="CG10182" s="174">
        <v>143809</v>
      </c>
      <c r="CH10182" s="174">
        <v>1138</v>
      </c>
      <c r="CI10182" s="174">
        <v>5</v>
      </c>
      <c r="CJ10182" s="174">
        <v>513.81650000000002</v>
      </c>
      <c r="CK10182" s="174">
        <v>513.81650000000002</v>
      </c>
      <c r="CU10182" s="174">
        <v>143809</v>
      </c>
      <c r="CV10182" s="174">
        <v>1138</v>
      </c>
      <c r="CW10182" s="174">
        <v>5</v>
      </c>
      <c r="CX10182" s="174">
        <v>513.81650000000002</v>
      </c>
    </row>
    <row r="10183" spans="84:102" x14ac:dyDescent="0.25">
      <c r="CF10183" s="3" t="s">
        <v>3073</v>
      </c>
      <c r="CG10183" s="174">
        <v>153460</v>
      </c>
      <c r="CH10183" s="174">
        <v>3184</v>
      </c>
      <c r="CI10183" s="174">
        <v>5</v>
      </c>
      <c r="CJ10183" s="174">
        <v>513.72180000000003</v>
      </c>
      <c r="CK10183" s="174">
        <v>513.72180000000003</v>
      </c>
      <c r="CU10183" s="174">
        <v>153460</v>
      </c>
      <c r="CV10183" s="174">
        <v>3184</v>
      </c>
      <c r="CW10183" s="174">
        <v>5</v>
      </c>
      <c r="CX10183" s="174">
        <v>513.72180000000003</v>
      </c>
    </row>
    <row r="10184" spans="84:102" x14ac:dyDescent="0.25">
      <c r="CF10184" s="3" t="s">
        <v>3073</v>
      </c>
      <c r="CG10184" s="174">
        <v>2222</v>
      </c>
      <c r="CH10184" s="174">
        <v>19047</v>
      </c>
      <c r="CI10184" s="174">
        <v>5</v>
      </c>
      <c r="CJ10184" s="174">
        <v>513.59280000000001</v>
      </c>
      <c r="CK10184" s="174">
        <v>513.59280000000001</v>
      </c>
      <c r="CU10184" s="174">
        <v>2222</v>
      </c>
      <c r="CV10184" s="174">
        <v>19047</v>
      </c>
      <c r="CW10184" s="174">
        <v>5</v>
      </c>
      <c r="CX10184" s="174">
        <v>513.59280000000001</v>
      </c>
    </row>
    <row r="10185" spans="84:102" x14ac:dyDescent="0.25">
      <c r="CF10185" s="3" t="s">
        <v>3073</v>
      </c>
      <c r="CG10185" s="174">
        <v>158058</v>
      </c>
      <c r="CH10185" s="174">
        <v>2992</v>
      </c>
      <c r="CI10185" s="174">
        <v>5</v>
      </c>
      <c r="CJ10185" s="174">
        <v>513.553</v>
      </c>
      <c r="CK10185" s="174">
        <v>513.553</v>
      </c>
      <c r="CU10185" s="174">
        <v>158058</v>
      </c>
      <c r="CV10185" s="174">
        <v>2992</v>
      </c>
      <c r="CW10185" s="174">
        <v>5</v>
      </c>
      <c r="CX10185" s="174">
        <v>513.553</v>
      </c>
    </row>
    <row r="10186" spans="84:102" x14ac:dyDescent="0.25">
      <c r="CF10186" s="3" t="s">
        <v>3073</v>
      </c>
      <c r="CG10186" s="174">
        <v>6911</v>
      </c>
      <c r="CH10186" s="174">
        <v>2103</v>
      </c>
      <c r="CI10186" s="174">
        <v>5</v>
      </c>
      <c r="CJ10186" s="174">
        <v>513.51760000000002</v>
      </c>
      <c r="CK10186" s="174">
        <v>513.51760000000002</v>
      </c>
      <c r="CU10186" s="174">
        <v>6911</v>
      </c>
      <c r="CV10186" s="174">
        <v>2103</v>
      </c>
      <c r="CW10186" s="174">
        <v>5</v>
      </c>
      <c r="CX10186" s="174">
        <v>513.51760000000002</v>
      </c>
    </row>
    <row r="10187" spans="84:102" x14ac:dyDescent="0.25">
      <c r="CF10187" s="3" t="s">
        <v>3073</v>
      </c>
      <c r="CG10187" s="174">
        <v>1689</v>
      </c>
      <c r="CH10187" s="174">
        <v>67940</v>
      </c>
      <c r="CI10187" s="174">
        <v>5</v>
      </c>
      <c r="CJ10187" s="174">
        <v>513.4479</v>
      </c>
      <c r="CK10187" s="174">
        <v>513.4479</v>
      </c>
      <c r="CU10187" s="174">
        <v>1689</v>
      </c>
      <c r="CV10187" s="174">
        <v>67940</v>
      </c>
      <c r="CW10187" s="174">
        <v>5</v>
      </c>
      <c r="CX10187" s="174">
        <v>513.4479</v>
      </c>
    </row>
    <row r="10188" spans="84:102" x14ac:dyDescent="0.25">
      <c r="CF10188" s="3" t="s">
        <v>3073</v>
      </c>
      <c r="CG10188" s="174">
        <v>1577</v>
      </c>
      <c r="CH10188" s="174">
        <v>81312</v>
      </c>
      <c r="CI10188" s="174">
        <v>5</v>
      </c>
      <c r="CJ10188" s="174">
        <v>512.70899999999995</v>
      </c>
      <c r="CK10188" s="174">
        <v>512.70899999999995</v>
      </c>
      <c r="CU10188" s="174">
        <v>1577</v>
      </c>
      <c r="CV10188" s="174">
        <v>81312</v>
      </c>
      <c r="CW10188" s="174">
        <v>5</v>
      </c>
      <c r="CX10188" s="174">
        <v>512.70899999999995</v>
      </c>
    </row>
    <row r="10189" spans="84:102" x14ac:dyDescent="0.25">
      <c r="CF10189" s="3" t="s">
        <v>3073</v>
      </c>
      <c r="CG10189" s="174">
        <v>42</v>
      </c>
      <c r="CH10189" s="174">
        <v>63836</v>
      </c>
      <c r="CI10189" s="174">
        <v>5</v>
      </c>
      <c r="CJ10189" s="174">
        <v>512.46220000000005</v>
      </c>
      <c r="CK10189" s="174">
        <v>512.46220000000005</v>
      </c>
      <c r="CU10189" s="174">
        <v>42</v>
      </c>
      <c r="CV10189" s="174">
        <v>63836</v>
      </c>
      <c r="CW10189" s="174">
        <v>5</v>
      </c>
      <c r="CX10189" s="174">
        <v>512.46220000000005</v>
      </c>
    </row>
    <row r="10190" spans="84:102" x14ac:dyDescent="0.25">
      <c r="CF10190" s="3" t="s">
        <v>3073</v>
      </c>
      <c r="CG10190" s="174">
        <v>107137</v>
      </c>
      <c r="CH10190" s="174">
        <v>3657</v>
      </c>
      <c r="CI10190" s="174">
        <v>5</v>
      </c>
      <c r="CJ10190" s="174">
        <v>512.41120000000001</v>
      </c>
      <c r="CK10190" s="174">
        <v>512.41120000000001</v>
      </c>
      <c r="CU10190" s="174">
        <v>107137</v>
      </c>
      <c r="CV10190" s="174">
        <v>3657</v>
      </c>
      <c r="CW10190" s="174">
        <v>5</v>
      </c>
      <c r="CX10190" s="174">
        <v>512.41120000000001</v>
      </c>
    </row>
    <row r="10191" spans="84:102" x14ac:dyDescent="0.25">
      <c r="CF10191" s="3" t="s">
        <v>3073</v>
      </c>
      <c r="CG10191" s="174">
        <v>1738</v>
      </c>
      <c r="CH10191" s="174">
        <v>183582</v>
      </c>
      <c r="CI10191" s="174">
        <v>5</v>
      </c>
      <c r="CJ10191" s="174">
        <v>512.18740000000003</v>
      </c>
      <c r="CK10191" s="174">
        <v>512.18740000000003</v>
      </c>
      <c r="CU10191" s="174">
        <v>1738</v>
      </c>
      <c r="CV10191" s="174">
        <v>183582</v>
      </c>
      <c r="CW10191" s="174">
        <v>5</v>
      </c>
      <c r="CX10191" s="174">
        <v>512.18740000000003</v>
      </c>
    </row>
    <row r="10192" spans="84:102" x14ac:dyDescent="0.25">
      <c r="CF10192" s="3" t="s">
        <v>3073</v>
      </c>
      <c r="CG10192" s="174">
        <v>1025</v>
      </c>
      <c r="CH10192" s="174">
        <v>121798</v>
      </c>
      <c r="CI10192" s="174">
        <v>5</v>
      </c>
      <c r="CJ10192" s="174">
        <v>512.15030000000002</v>
      </c>
      <c r="CK10192" s="174">
        <v>512.15030000000002</v>
      </c>
      <c r="CU10192" s="174">
        <v>1025</v>
      </c>
      <c r="CV10192" s="174">
        <v>121798</v>
      </c>
      <c r="CW10192" s="174">
        <v>5</v>
      </c>
      <c r="CX10192" s="174">
        <v>512.15030000000002</v>
      </c>
    </row>
    <row r="10193" spans="84:102" x14ac:dyDescent="0.25">
      <c r="CF10193" s="3" t="s">
        <v>3073</v>
      </c>
      <c r="CG10193" s="174">
        <v>2876</v>
      </c>
      <c r="CH10193" s="174">
        <v>149369</v>
      </c>
      <c r="CI10193" s="174">
        <v>5</v>
      </c>
      <c r="CJ10193" s="174">
        <v>512.07460000000003</v>
      </c>
      <c r="CK10193" s="174">
        <v>512.07460000000003</v>
      </c>
      <c r="CU10193" s="174">
        <v>2876</v>
      </c>
      <c r="CV10193" s="174">
        <v>149369</v>
      </c>
      <c r="CW10193" s="174">
        <v>5</v>
      </c>
      <c r="CX10193" s="174">
        <v>512.07460000000003</v>
      </c>
    </row>
    <row r="10194" spans="84:102" x14ac:dyDescent="0.25">
      <c r="CF10194" s="3" t="s">
        <v>3073</v>
      </c>
      <c r="CG10194" s="174">
        <v>98646</v>
      </c>
      <c r="CH10194" s="174">
        <v>759</v>
      </c>
      <c r="CI10194" s="174">
        <v>5</v>
      </c>
      <c r="CJ10194" s="174">
        <v>512.02229999999997</v>
      </c>
      <c r="CK10194" s="174">
        <v>512.02229999999997</v>
      </c>
      <c r="CU10194" s="174">
        <v>98646</v>
      </c>
      <c r="CV10194" s="174">
        <v>759</v>
      </c>
      <c r="CW10194" s="174">
        <v>5</v>
      </c>
      <c r="CX10194" s="174">
        <v>512.02229999999997</v>
      </c>
    </row>
    <row r="10195" spans="84:102" x14ac:dyDescent="0.25">
      <c r="CF10195" s="3" t="s">
        <v>3073</v>
      </c>
      <c r="CG10195" s="174">
        <v>2924</v>
      </c>
      <c r="CH10195" s="174">
        <v>151153</v>
      </c>
      <c r="CI10195" s="174">
        <v>5</v>
      </c>
      <c r="CJ10195" s="174">
        <v>511.97789999999998</v>
      </c>
      <c r="CK10195" s="174">
        <v>511.97789999999998</v>
      </c>
      <c r="CU10195" s="174">
        <v>2924</v>
      </c>
      <c r="CV10195" s="174">
        <v>151153</v>
      </c>
      <c r="CW10195" s="174">
        <v>5</v>
      </c>
      <c r="CX10195" s="174">
        <v>511.97789999999998</v>
      </c>
    </row>
    <row r="10196" spans="84:102" x14ac:dyDescent="0.25">
      <c r="CF10196" s="3" t="s">
        <v>3073</v>
      </c>
      <c r="CG10196" s="174">
        <v>273</v>
      </c>
      <c r="CH10196" s="174">
        <v>72076</v>
      </c>
      <c r="CI10196" s="174">
        <v>5</v>
      </c>
      <c r="CJ10196" s="174">
        <v>511.84640000000002</v>
      </c>
      <c r="CK10196" s="174">
        <v>511.84640000000002</v>
      </c>
      <c r="CU10196" s="174">
        <v>273</v>
      </c>
      <c r="CV10196" s="174">
        <v>72076</v>
      </c>
      <c r="CW10196" s="174">
        <v>5</v>
      </c>
      <c r="CX10196" s="174">
        <v>511.84640000000002</v>
      </c>
    </row>
    <row r="10197" spans="84:102" x14ac:dyDescent="0.25">
      <c r="CF10197" s="3" t="s">
        <v>3073</v>
      </c>
      <c r="CG10197" s="174">
        <v>2457</v>
      </c>
      <c r="CH10197" s="174">
        <v>39791</v>
      </c>
      <c r="CI10197" s="174">
        <v>5</v>
      </c>
      <c r="CJ10197" s="174">
        <v>511.77629999999999</v>
      </c>
      <c r="CK10197" s="174">
        <v>511.77629999999999</v>
      </c>
      <c r="CU10197" s="174">
        <v>2457</v>
      </c>
      <c r="CV10197" s="174">
        <v>39791</v>
      </c>
      <c r="CW10197" s="174">
        <v>5</v>
      </c>
      <c r="CX10197" s="174">
        <v>511.77629999999999</v>
      </c>
    </row>
    <row r="10198" spans="84:102" x14ac:dyDescent="0.25">
      <c r="CF10198" s="3" t="s">
        <v>3073</v>
      </c>
      <c r="CG10198" s="174">
        <v>1137</v>
      </c>
      <c r="CH10198" s="174">
        <v>141281</v>
      </c>
      <c r="CI10198" s="174">
        <v>5</v>
      </c>
      <c r="CJ10198" s="174">
        <v>511.5573</v>
      </c>
      <c r="CK10198" s="174">
        <v>511.5573</v>
      </c>
      <c r="CU10198" s="174">
        <v>1137</v>
      </c>
      <c r="CV10198" s="174">
        <v>141281</v>
      </c>
      <c r="CW10198" s="174">
        <v>5</v>
      </c>
      <c r="CX10198" s="174">
        <v>511.5573</v>
      </c>
    </row>
    <row r="10199" spans="84:102" x14ac:dyDescent="0.25">
      <c r="CF10199" s="3" t="s">
        <v>3073</v>
      </c>
      <c r="CG10199" s="174">
        <v>53620</v>
      </c>
      <c r="CH10199" s="174">
        <v>1799</v>
      </c>
      <c r="CI10199" s="174">
        <v>5</v>
      </c>
      <c r="CJ10199" s="174">
        <v>511.42250000000001</v>
      </c>
      <c r="CK10199" s="174">
        <v>511.42250000000001</v>
      </c>
      <c r="CU10199" s="174">
        <v>53620</v>
      </c>
      <c r="CV10199" s="174">
        <v>1799</v>
      </c>
      <c r="CW10199" s="174">
        <v>5</v>
      </c>
      <c r="CX10199" s="174">
        <v>511.42250000000001</v>
      </c>
    </row>
    <row r="10200" spans="84:102" x14ac:dyDescent="0.25">
      <c r="CF10200" s="3" t="s">
        <v>3073</v>
      </c>
      <c r="CG10200" s="174">
        <v>82030</v>
      </c>
      <c r="CH10200" s="174">
        <v>440</v>
      </c>
      <c r="CI10200" s="174">
        <v>5</v>
      </c>
      <c r="CJ10200" s="174">
        <v>511.41879999999998</v>
      </c>
      <c r="CK10200" s="174">
        <v>511.41879999999998</v>
      </c>
      <c r="CU10200" s="174">
        <v>82030</v>
      </c>
      <c r="CV10200" s="174">
        <v>440</v>
      </c>
      <c r="CW10200" s="174">
        <v>5</v>
      </c>
      <c r="CX10200" s="174">
        <v>511.41879999999998</v>
      </c>
    </row>
    <row r="10201" spans="84:102" x14ac:dyDescent="0.25">
      <c r="CF10201" s="3" t="s">
        <v>3073</v>
      </c>
      <c r="CG10201" s="174">
        <v>111681</v>
      </c>
      <c r="CH10201" s="174">
        <v>1354</v>
      </c>
      <c r="CI10201" s="174">
        <v>5</v>
      </c>
      <c r="CJ10201" s="174">
        <v>511.1225</v>
      </c>
      <c r="CK10201" s="174">
        <v>511.1225</v>
      </c>
      <c r="CU10201" s="174">
        <v>111681</v>
      </c>
      <c r="CV10201" s="174">
        <v>1354</v>
      </c>
      <c r="CW10201" s="174">
        <v>5</v>
      </c>
      <c r="CX10201" s="174">
        <v>511.1225</v>
      </c>
    </row>
    <row r="10202" spans="84:102" x14ac:dyDescent="0.25">
      <c r="CF10202" s="3" t="s">
        <v>3073</v>
      </c>
      <c r="CG10202" s="174">
        <v>152914</v>
      </c>
      <c r="CH10202" s="174">
        <v>2949</v>
      </c>
      <c r="CI10202" s="174">
        <v>5</v>
      </c>
      <c r="CJ10202" s="174">
        <v>510.66500000000002</v>
      </c>
      <c r="CK10202" s="174">
        <v>510.66500000000002</v>
      </c>
      <c r="CU10202" s="174">
        <v>152914</v>
      </c>
      <c r="CV10202" s="174">
        <v>2949</v>
      </c>
      <c r="CW10202" s="174">
        <v>5</v>
      </c>
      <c r="CX10202" s="174">
        <v>510.66500000000002</v>
      </c>
    </row>
    <row r="10203" spans="84:102" x14ac:dyDescent="0.25">
      <c r="CF10203" s="3" t="s">
        <v>3073</v>
      </c>
      <c r="CG10203" s="174">
        <v>937</v>
      </c>
      <c r="CH10203" s="174">
        <v>111225</v>
      </c>
      <c r="CI10203" s="174">
        <v>5</v>
      </c>
      <c r="CJ10203" s="174">
        <v>510.5539</v>
      </c>
      <c r="CK10203" s="174">
        <v>510.5539</v>
      </c>
      <c r="CU10203" s="174">
        <v>937</v>
      </c>
      <c r="CV10203" s="174">
        <v>111225</v>
      </c>
      <c r="CW10203" s="174">
        <v>5</v>
      </c>
      <c r="CX10203" s="174">
        <v>510.5539</v>
      </c>
    </row>
    <row r="10204" spans="84:102" x14ac:dyDescent="0.25">
      <c r="CF10204" s="3" t="s">
        <v>3073</v>
      </c>
      <c r="CG10204" s="174">
        <v>14240</v>
      </c>
      <c r="CH10204" s="174">
        <v>2156</v>
      </c>
      <c r="CI10204" s="174">
        <v>5</v>
      </c>
      <c r="CJ10204" s="174">
        <v>510.48880000000003</v>
      </c>
      <c r="CK10204" s="174">
        <v>510.48880000000003</v>
      </c>
      <c r="CU10204" s="174">
        <v>14240</v>
      </c>
      <c r="CV10204" s="174">
        <v>2156</v>
      </c>
      <c r="CW10204" s="174">
        <v>5</v>
      </c>
      <c r="CX10204" s="174">
        <v>510.48880000000003</v>
      </c>
    </row>
    <row r="10205" spans="84:102" x14ac:dyDescent="0.25">
      <c r="CF10205" s="3" t="s">
        <v>3073</v>
      </c>
      <c r="CG10205" s="174">
        <v>89880</v>
      </c>
      <c r="CH10205" s="174">
        <v>656</v>
      </c>
      <c r="CI10205" s="174">
        <v>5</v>
      </c>
      <c r="CJ10205" s="174">
        <v>510.46140000000003</v>
      </c>
      <c r="CK10205" s="174">
        <v>510.46140000000003</v>
      </c>
      <c r="CU10205" s="174">
        <v>89880</v>
      </c>
      <c r="CV10205" s="174">
        <v>656</v>
      </c>
      <c r="CW10205" s="174">
        <v>5</v>
      </c>
      <c r="CX10205" s="174">
        <v>510.46140000000003</v>
      </c>
    </row>
    <row r="10206" spans="84:102" x14ac:dyDescent="0.25">
      <c r="CF10206" s="3" t="s">
        <v>3073</v>
      </c>
      <c r="CG10206" s="174">
        <v>1528</v>
      </c>
      <c r="CH10206" s="174">
        <v>87079</v>
      </c>
      <c r="CI10206" s="174">
        <v>5</v>
      </c>
      <c r="CJ10206" s="174">
        <v>510.40699999999998</v>
      </c>
      <c r="CK10206" s="174">
        <v>510.40699999999998</v>
      </c>
      <c r="CU10206" s="174">
        <v>1528</v>
      </c>
      <c r="CV10206" s="174">
        <v>87079</v>
      </c>
      <c r="CW10206" s="174">
        <v>5</v>
      </c>
      <c r="CX10206" s="174">
        <v>510.40699999999998</v>
      </c>
    </row>
    <row r="10207" spans="84:102" x14ac:dyDescent="0.25">
      <c r="CF10207" s="3" t="s">
        <v>3073</v>
      </c>
      <c r="CG10207" s="174">
        <v>126165</v>
      </c>
      <c r="CH10207" s="174">
        <v>1236</v>
      </c>
      <c r="CI10207" s="174">
        <v>5</v>
      </c>
      <c r="CJ10207" s="174">
        <v>510.39870000000002</v>
      </c>
      <c r="CK10207" s="174">
        <v>510.39870000000002</v>
      </c>
      <c r="CU10207" s="174">
        <v>126165</v>
      </c>
      <c r="CV10207" s="174">
        <v>1236</v>
      </c>
      <c r="CW10207" s="174">
        <v>5</v>
      </c>
      <c r="CX10207" s="174">
        <v>510.39870000000002</v>
      </c>
    </row>
    <row r="10208" spans="84:102" x14ac:dyDescent="0.25">
      <c r="CF10208" s="3" t="s">
        <v>3073</v>
      </c>
      <c r="CG10208" s="174">
        <v>3184</v>
      </c>
      <c r="CH10208" s="174">
        <v>153460</v>
      </c>
      <c r="CI10208" s="174">
        <v>5</v>
      </c>
      <c r="CJ10208" s="174">
        <v>510.19889999999998</v>
      </c>
      <c r="CK10208" s="174">
        <v>510.19889999999998</v>
      </c>
      <c r="CU10208" s="174">
        <v>3184</v>
      </c>
      <c r="CV10208" s="174">
        <v>153460</v>
      </c>
      <c r="CW10208" s="174">
        <v>5</v>
      </c>
      <c r="CX10208" s="174">
        <v>510.19889999999998</v>
      </c>
    </row>
    <row r="10209" spans="84:102" x14ac:dyDescent="0.25">
      <c r="CF10209" s="3" t="s">
        <v>3073</v>
      </c>
      <c r="CG10209" s="174">
        <v>1005</v>
      </c>
      <c r="CH10209" s="174">
        <v>119473</v>
      </c>
      <c r="CI10209" s="174">
        <v>5</v>
      </c>
      <c r="CJ10209" s="174">
        <v>510.15289999999999</v>
      </c>
      <c r="CK10209" s="174">
        <v>510.15289999999999</v>
      </c>
      <c r="CU10209" s="174">
        <v>1005</v>
      </c>
      <c r="CV10209" s="174">
        <v>119473</v>
      </c>
      <c r="CW10209" s="174">
        <v>5</v>
      </c>
      <c r="CX10209" s="174">
        <v>510.15289999999999</v>
      </c>
    </row>
    <row r="10210" spans="84:102" x14ac:dyDescent="0.25">
      <c r="CF10210" s="3" t="s">
        <v>3073</v>
      </c>
      <c r="CG10210" s="174">
        <v>34</v>
      </c>
      <c r="CH10210" s="174">
        <v>60606</v>
      </c>
      <c r="CI10210" s="174">
        <v>5</v>
      </c>
      <c r="CJ10210" s="174">
        <v>510.0711</v>
      </c>
      <c r="CK10210" s="174">
        <v>510.0711</v>
      </c>
      <c r="CU10210" s="174">
        <v>34</v>
      </c>
      <c r="CV10210" s="174">
        <v>60606</v>
      </c>
      <c r="CW10210" s="174">
        <v>5</v>
      </c>
      <c r="CX10210" s="174">
        <v>510.0711</v>
      </c>
    </row>
    <row r="10211" spans="84:102" x14ac:dyDescent="0.25">
      <c r="CF10211" s="3" t="s">
        <v>3073</v>
      </c>
      <c r="CG10211" s="174">
        <v>142500</v>
      </c>
      <c r="CH10211" s="174">
        <v>3089</v>
      </c>
      <c r="CI10211" s="174">
        <v>5</v>
      </c>
      <c r="CJ10211" s="174">
        <v>510.06830000000002</v>
      </c>
      <c r="CK10211" s="174">
        <v>510.06830000000002</v>
      </c>
      <c r="CU10211" s="174">
        <v>142500</v>
      </c>
      <c r="CV10211" s="174">
        <v>3089</v>
      </c>
      <c r="CW10211" s="174">
        <v>5</v>
      </c>
      <c r="CX10211" s="174">
        <v>510.06830000000002</v>
      </c>
    </row>
    <row r="10212" spans="84:102" x14ac:dyDescent="0.25">
      <c r="CF10212" s="3" t="s">
        <v>3073</v>
      </c>
      <c r="CG10212" s="174">
        <v>3360</v>
      </c>
      <c r="CH10212" s="174">
        <v>168022</v>
      </c>
      <c r="CI10212" s="174">
        <v>5</v>
      </c>
      <c r="CJ10212" s="174">
        <v>510.06490000000002</v>
      </c>
      <c r="CK10212" s="174">
        <v>510.06490000000002</v>
      </c>
      <c r="CU10212" s="174">
        <v>3360</v>
      </c>
      <c r="CV10212" s="174">
        <v>168022</v>
      </c>
      <c r="CW10212" s="174">
        <v>5</v>
      </c>
      <c r="CX10212" s="174">
        <v>510.06490000000002</v>
      </c>
    </row>
    <row r="10213" spans="84:102" x14ac:dyDescent="0.25">
      <c r="CF10213" s="3" t="s">
        <v>3073</v>
      </c>
      <c r="CG10213" s="174">
        <v>1872</v>
      </c>
      <c r="CH10213" s="174">
        <v>57505</v>
      </c>
      <c r="CI10213" s="174">
        <v>5</v>
      </c>
      <c r="CJ10213" s="174">
        <v>509.8458</v>
      </c>
      <c r="CK10213" s="174">
        <v>509.8458</v>
      </c>
      <c r="CU10213" s="174">
        <v>1872</v>
      </c>
      <c r="CV10213" s="174">
        <v>57505</v>
      </c>
      <c r="CW10213" s="174">
        <v>5</v>
      </c>
      <c r="CX10213" s="174">
        <v>509.8458</v>
      </c>
    </row>
    <row r="10214" spans="84:102" x14ac:dyDescent="0.25">
      <c r="CF10214" s="3" t="s">
        <v>3073</v>
      </c>
      <c r="CG10214" s="174">
        <v>85633</v>
      </c>
      <c r="CH10214" s="174">
        <v>524</v>
      </c>
      <c r="CI10214" s="174">
        <v>5</v>
      </c>
      <c r="CJ10214" s="174">
        <v>509.75900000000001</v>
      </c>
      <c r="CK10214" s="174">
        <v>509.75900000000001</v>
      </c>
      <c r="CU10214" s="174">
        <v>85633</v>
      </c>
      <c r="CV10214" s="174">
        <v>524</v>
      </c>
      <c r="CW10214" s="174">
        <v>5</v>
      </c>
      <c r="CX10214" s="174">
        <v>509.75900000000001</v>
      </c>
    </row>
    <row r="10215" spans="84:102" x14ac:dyDescent="0.25">
      <c r="CF10215" s="3" t="s">
        <v>3073</v>
      </c>
      <c r="CG10215" s="174">
        <v>2800</v>
      </c>
      <c r="CH10215" s="174">
        <v>147126</v>
      </c>
      <c r="CI10215" s="174">
        <v>5</v>
      </c>
      <c r="CJ10215" s="174">
        <v>509.75729999999999</v>
      </c>
      <c r="CK10215" s="174">
        <v>509.75729999999999</v>
      </c>
      <c r="CU10215" s="174">
        <v>2800</v>
      </c>
      <c r="CV10215" s="174">
        <v>147126</v>
      </c>
      <c r="CW10215" s="174">
        <v>5</v>
      </c>
      <c r="CX10215" s="174">
        <v>509.75729999999999</v>
      </c>
    </row>
    <row r="10216" spans="84:102" x14ac:dyDescent="0.25">
      <c r="CF10216" s="3" t="s">
        <v>3073</v>
      </c>
      <c r="CG10216" s="174">
        <v>1996</v>
      </c>
      <c r="CH10216" s="174">
        <v>115280</v>
      </c>
      <c r="CI10216" s="174">
        <v>5</v>
      </c>
      <c r="CJ10216" s="174">
        <v>509.75310000000002</v>
      </c>
      <c r="CK10216" s="174">
        <v>509.75310000000002</v>
      </c>
      <c r="CU10216" s="174">
        <v>1996</v>
      </c>
      <c r="CV10216" s="174">
        <v>115280</v>
      </c>
      <c r="CW10216" s="174">
        <v>5</v>
      </c>
      <c r="CX10216" s="174">
        <v>509.75310000000002</v>
      </c>
    </row>
    <row r="10217" spans="84:102" x14ac:dyDescent="0.25">
      <c r="CF10217" s="3" t="s">
        <v>3073</v>
      </c>
      <c r="CG10217" s="174">
        <v>38933</v>
      </c>
      <c r="CH10217" s="174">
        <v>2510</v>
      </c>
      <c r="CI10217" s="174">
        <v>5</v>
      </c>
      <c r="CJ10217" s="174">
        <v>509.4205</v>
      </c>
      <c r="CK10217" s="174">
        <v>509.4205</v>
      </c>
      <c r="CU10217" s="174">
        <v>38933</v>
      </c>
      <c r="CV10217" s="174">
        <v>2510</v>
      </c>
      <c r="CW10217" s="174">
        <v>5</v>
      </c>
      <c r="CX10217" s="174">
        <v>509.4205</v>
      </c>
    </row>
    <row r="10218" spans="84:102" x14ac:dyDescent="0.25">
      <c r="CF10218" s="3" t="s">
        <v>3073</v>
      </c>
      <c r="CG10218" s="174">
        <v>58597</v>
      </c>
      <c r="CH10218" s="174">
        <v>1889</v>
      </c>
      <c r="CI10218" s="174">
        <v>5</v>
      </c>
      <c r="CJ10218" s="174">
        <v>509.40859999999998</v>
      </c>
      <c r="CK10218" s="174">
        <v>509.40859999999998</v>
      </c>
      <c r="CU10218" s="174">
        <v>58597</v>
      </c>
      <c r="CV10218" s="174">
        <v>1889</v>
      </c>
      <c r="CW10218" s="174">
        <v>5</v>
      </c>
      <c r="CX10218" s="174">
        <v>509.40859999999998</v>
      </c>
    </row>
    <row r="10219" spans="84:102" x14ac:dyDescent="0.25">
      <c r="CF10219" s="3" t="s">
        <v>3073</v>
      </c>
      <c r="CG10219" s="174">
        <v>100579</v>
      </c>
      <c r="CH10219" s="174">
        <v>752</v>
      </c>
      <c r="CI10219" s="174">
        <v>5</v>
      </c>
      <c r="CJ10219" s="174">
        <v>509.22629999999998</v>
      </c>
      <c r="CK10219" s="174">
        <v>509.22629999999998</v>
      </c>
      <c r="CU10219" s="174">
        <v>100579</v>
      </c>
      <c r="CV10219" s="174">
        <v>752</v>
      </c>
      <c r="CW10219" s="174">
        <v>5</v>
      </c>
      <c r="CX10219" s="174">
        <v>509.22629999999998</v>
      </c>
    </row>
    <row r="10220" spans="84:102" x14ac:dyDescent="0.25">
      <c r="CF10220" s="3" t="s">
        <v>3073</v>
      </c>
      <c r="CG10220" s="174">
        <v>3657</v>
      </c>
      <c r="CH10220" s="174">
        <v>107137</v>
      </c>
      <c r="CI10220" s="174">
        <v>5</v>
      </c>
      <c r="CJ10220" s="174">
        <v>509.17009999999999</v>
      </c>
      <c r="CK10220" s="174">
        <v>509.17009999999999</v>
      </c>
      <c r="CU10220" s="174">
        <v>3657</v>
      </c>
      <c r="CV10220" s="174">
        <v>107137</v>
      </c>
      <c r="CW10220" s="174">
        <v>5</v>
      </c>
      <c r="CX10220" s="174">
        <v>509.17009999999999</v>
      </c>
    </row>
    <row r="10221" spans="84:102" x14ac:dyDescent="0.25">
      <c r="CF10221" s="3" t="s">
        <v>3073</v>
      </c>
      <c r="CG10221" s="174">
        <v>2938</v>
      </c>
      <c r="CH10221" s="174">
        <v>151514</v>
      </c>
      <c r="CI10221" s="174">
        <v>5</v>
      </c>
      <c r="CJ10221" s="174">
        <v>509.16680000000002</v>
      </c>
      <c r="CK10221" s="174">
        <v>509.16680000000002</v>
      </c>
      <c r="CU10221" s="174">
        <v>2938</v>
      </c>
      <c r="CV10221" s="174">
        <v>151514</v>
      </c>
      <c r="CW10221" s="174">
        <v>5</v>
      </c>
      <c r="CX10221" s="174">
        <v>509.16680000000002</v>
      </c>
    </row>
    <row r="10222" spans="84:102" x14ac:dyDescent="0.25">
      <c r="CF10222" s="3" t="s">
        <v>3073</v>
      </c>
      <c r="CG10222" s="174">
        <v>91494</v>
      </c>
      <c r="CH10222" s="174">
        <v>1519</v>
      </c>
      <c r="CI10222" s="174">
        <v>5</v>
      </c>
      <c r="CJ10222" s="174">
        <v>509.1302</v>
      </c>
      <c r="CK10222" s="174">
        <v>509.1302</v>
      </c>
      <c r="CU10222" s="174">
        <v>91494</v>
      </c>
      <c r="CV10222" s="174">
        <v>1519</v>
      </c>
      <c r="CW10222" s="174">
        <v>5</v>
      </c>
      <c r="CX10222" s="174">
        <v>509.1302</v>
      </c>
    </row>
    <row r="10223" spans="84:102" x14ac:dyDescent="0.25">
      <c r="CF10223" s="3" t="s">
        <v>3073</v>
      </c>
      <c r="CG10223" s="174">
        <v>159099</v>
      </c>
      <c r="CH10223" s="174">
        <v>3259</v>
      </c>
      <c r="CI10223" s="174">
        <v>5</v>
      </c>
      <c r="CJ10223" s="174">
        <v>509.05430000000001</v>
      </c>
      <c r="CK10223" s="174">
        <v>509.05430000000001</v>
      </c>
      <c r="CU10223" s="174">
        <v>159099</v>
      </c>
      <c r="CV10223" s="174">
        <v>3259</v>
      </c>
      <c r="CW10223" s="174">
        <v>5</v>
      </c>
      <c r="CX10223" s="174">
        <v>509.05430000000001</v>
      </c>
    </row>
    <row r="10224" spans="84:102" x14ac:dyDescent="0.25">
      <c r="CF10224" s="3" t="s">
        <v>3073</v>
      </c>
      <c r="CG10224" s="174">
        <v>133</v>
      </c>
      <c r="CH10224" s="174">
        <v>67125</v>
      </c>
      <c r="CI10224" s="174">
        <v>5</v>
      </c>
      <c r="CJ10224" s="174">
        <v>509.0532</v>
      </c>
      <c r="CK10224" s="174">
        <v>509.0532</v>
      </c>
      <c r="CU10224" s="174">
        <v>133</v>
      </c>
      <c r="CV10224" s="174">
        <v>67125</v>
      </c>
      <c r="CW10224" s="174">
        <v>5</v>
      </c>
      <c r="CX10224" s="174">
        <v>509.0532</v>
      </c>
    </row>
    <row r="10225" spans="84:102" x14ac:dyDescent="0.25">
      <c r="CF10225" s="3" t="s">
        <v>3073</v>
      </c>
      <c r="CG10225" s="174">
        <v>157154</v>
      </c>
      <c r="CH10225" s="174">
        <v>2075</v>
      </c>
      <c r="CI10225" s="174">
        <v>5</v>
      </c>
      <c r="CJ10225" s="174">
        <v>508.7688</v>
      </c>
      <c r="CK10225" s="174">
        <v>508.7688</v>
      </c>
      <c r="CU10225" s="174">
        <v>157154</v>
      </c>
      <c r="CV10225" s="174">
        <v>2075</v>
      </c>
      <c r="CW10225" s="174">
        <v>5</v>
      </c>
      <c r="CX10225" s="174">
        <v>508.7688</v>
      </c>
    </row>
    <row r="10226" spans="84:102" x14ac:dyDescent="0.25">
      <c r="CF10226" s="3" t="s">
        <v>3073</v>
      </c>
      <c r="CG10226" s="174">
        <v>1562</v>
      </c>
      <c r="CH10226" s="174">
        <v>85081</v>
      </c>
      <c r="CI10226" s="174">
        <v>5</v>
      </c>
      <c r="CJ10226" s="174">
        <v>508.68650000000002</v>
      </c>
      <c r="CK10226" s="174">
        <v>508.68650000000002</v>
      </c>
      <c r="CU10226" s="174">
        <v>1562</v>
      </c>
      <c r="CV10226" s="174">
        <v>85081</v>
      </c>
      <c r="CW10226" s="174">
        <v>5</v>
      </c>
      <c r="CX10226" s="174">
        <v>508.68650000000002</v>
      </c>
    </row>
    <row r="10227" spans="84:102" x14ac:dyDescent="0.25">
      <c r="CF10227" s="3" t="s">
        <v>3073</v>
      </c>
      <c r="CG10227" s="174">
        <v>151518</v>
      </c>
      <c r="CH10227" s="174">
        <v>3139</v>
      </c>
      <c r="CI10227" s="174">
        <v>5</v>
      </c>
      <c r="CJ10227" s="174">
        <v>508.68470000000002</v>
      </c>
      <c r="CK10227" s="174">
        <v>508.68470000000002</v>
      </c>
      <c r="CU10227" s="174">
        <v>151518</v>
      </c>
      <c r="CV10227" s="174">
        <v>3139</v>
      </c>
      <c r="CW10227" s="174">
        <v>5</v>
      </c>
      <c r="CX10227" s="174">
        <v>508.68470000000002</v>
      </c>
    </row>
    <row r="10228" spans="84:102" x14ac:dyDescent="0.25">
      <c r="CF10228" s="3" t="s">
        <v>3073</v>
      </c>
      <c r="CG10228" s="174">
        <v>3368</v>
      </c>
      <c r="CH10228" s="174">
        <v>170221</v>
      </c>
      <c r="CI10228" s="174">
        <v>5</v>
      </c>
      <c r="CJ10228" s="174">
        <v>508.66269999999997</v>
      </c>
      <c r="CK10228" s="174">
        <v>508.66269999999997</v>
      </c>
      <c r="CU10228" s="174">
        <v>3368</v>
      </c>
      <c r="CV10228" s="174">
        <v>170221</v>
      </c>
      <c r="CW10228" s="174">
        <v>5</v>
      </c>
      <c r="CX10228" s="174">
        <v>508.66269999999997</v>
      </c>
    </row>
    <row r="10229" spans="84:102" x14ac:dyDescent="0.25">
      <c r="CF10229" s="3" t="s">
        <v>3073</v>
      </c>
      <c r="CG10229" s="174">
        <v>57505</v>
      </c>
      <c r="CH10229" s="174">
        <v>1872</v>
      </c>
      <c r="CI10229" s="174">
        <v>5</v>
      </c>
      <c r="CJ10229" s="174">
        <v>508.66160000000002</v>
      </c>
      <c r="CK10229" s="174">
        <v>508.66160000000002</v>
      </c>
      <c r="CU10229" s="174">
        <v>57505</v>
      </c>
      <c r="CV10229" s="174">
        <v>1872</v>
      </c>
      <c r="CW10229" s="174">
        <v>5</v>
      </c>
      <c r="CX10229" s="174">
        <v>508.66160000000002</v>
      </c>
    </row>
    <row r="10230" spans="84:102" x14ac:dyDescent="0.25">
      <c r="CF10230" s="3" t="s">
        <v>3073</v>
      </c>
      <c r="CG10230" s="174">
        <v>179550</v>
      </c>
      <c r="CH10230" s="174">
        <v>3440</v>
      </c>
      <c r="CI10230" s="174">
        <v>5</v>
      </c>
      <c r="CJ10230" s="174">
        <v>508.60660000000001</v>
      </c>
      <c r="CK10230" s="174">
        <v>508.60660000000001</v>
      </c>
      <c r="CU10230" s="174">
        <v>179550</v>
      </c>
      <c r="CV10230" s="174">
        <v>3440</v>
      </c>
      <c r="CW10230" s="174">
        <v>5</v>
      </c>
      <c r="CX10230" s="174">
        <v>508.60660000000001</v>
      </c>
    </row>
    <row r="10231" spans="84:102" x14ac:dyDescent="0.25">
      <c r="CF10231" s="3" t="s">
        <v>3073</v>
      </c>
      <c r="CG10231" s="174">
        <v>64160</v>
      </c>
      <c r="CH10231" s="174">
        <v>1718</v>
      </c>
      <c r="CI10231" s="174">
        <v>5</v>
      </c>
      <c r="CJ10231" s="174">
        <v>508.55180000000001</v>
      </c>
      <c r="CK10231" s="174">
        <v>508.55180000000001</v>
      </c>
      <c r="CU10231" s="174">
        <v>64160</v>
      </c>
      <c r="CV10231" s="174">
        <v>1718</v>
      </c>
      <c r="CW10231" s="174">
        <v>5</v>
      </c>
      <c r="CX10231" s="174">
        <v>508.55180000000001</v>
      </c>
    </row>
    <row r="10232" spans="84:102" x14ac:dyDescent="0.25">
      <c r="CF10232" s="3" t="s">
        <v>3073</v>
      </c>
      <c r="CG10232" s="174">
        <v>2524</v>
      </c>
      <c r="CH10232" s="174">
        <v>39257</v>
      </c>
      <c r="CI10232" s="174">
        <v>5</v>
      </c>
      <c r="CJ10232" s="174">
        <v>508.37939999999998</v>
      </c>
      <c r="CK10232" s="174">
        <v>508.37939999999998</v>
      </c>
      <c r="CU10232" s="174">
        <v>2524</v>
      </c>
      <c r="CV10232" s="174">
        <v>39257</v>
      </c>
      <c r="CW10232" s="174">
        <v>5</v>
      </c>
      <c r="CX10232" s="174">
        <v>508.37939999999998</v>
      </c>
    </row>
    <row r="10233" spans="84:102" x14ac:dyDescent="0.25">
      <c r="CF10233" s="3" t="s">
        <v>3073</v>
      </c>
      <c r="CG10233" s="174">
        <v>84075</v>
      </c>
      <c r="CH10233" s="174">
        <v>1562</v>
      </c>
      <c r="CI10233" s="174">
        <v>5</v>
      </c>
      <c r="CJ10233" s="174">
        <v>508.37470000000002</v>
      </c>
      <c r="CK10233" s="174">
        <v>508.37470000000002</v>
      </c>
      <c r="CU10233" s="174">
        <v>84075</v>
      </c>
      <c r="CV10233" s="174">
        <v>1562</v>
      </c>
      <c r="CW10233" s="174">
        <v>5</v>
      </c>
      <c r="CX10233" s="174">
        <v>508.37470000000002</v>
      </c>
    </row>
    <row r="10234" spans="84:102" x14ac:dyDescent="0.25">
      <c r="CF10234" s="3" t="s">
        <v>3073</v>
      </c>
      <c r="CG10234" s="174">
        <v>3889</v>
      </c>
      <c r="CH10234" s="174">
        <v>187765</v>
      </c>
      <c r="CI10234" s="174">
        <v>5</v>
      </c>
      <c r="CJ10234" s="174">
        <v>508.35230000000001</v>
      </c>
      <c r="CK10234" s="174">
        <v>508.35230000000001</v>
      </c>
      <c r="CU10234" s="174">
        <v>3889</v>
      </c>
      <c r="CV10234" s="174">
        <v>187765</v>
      </c>
      <c r="CW10234" s="174">
        <v>5</v>
      </c>
      <c r="CX10234" s="174">
        <v>508.35230000000001</v>
      </c>
    </row>
    <row r="10235" spans="84:102" x14ac:dyDescent="0.25">
      <c r="CF10235" s="3" t="s">
        <v>3073</v>
      </c>
      <c r="CG10235" s="174">
        <v>3138</v>
      </c>
      <c r="CH10235" s="174">
        <v>150805</v>
      </c>
      <c r="CI10235" s="174">
        <v>5</v>
      </c>
      <c r="CJ10235" s="174">
        <v>508.25259999999997</v>
      </c>
      <c r="CK10235" s="174">
        <v>508.25259999999997</v>
      </c>
      <c r="CU10235" s="174">
        <v>3138</v>
      </c>
      <c r="CV10235" s="174">
        <v>150805</v>
      </c>
      <c r="CW10235" s="174">
        <v>5</v>
      </c>
      <c r="CX10235" s="174">
        <v>508.25259999999997</v>
      </c>
    </row>
    <row r="10236" spans="84:102" x14ac:dyDescent="0.25">
      <c r="CF10236" s="3" t="s">
        <v>3073</v>
      </c>
      <c r="CG10236" s="174">
        <v>130098</v>
      </c>
      <c r="CH10236" s="174">
        <v>1229</v>
      </c>
      <c r="CI10236" s="174">
        <v>5</v>
      </c>
      <c r="CJ10236" s="174">
        <v>507.99959999999999</v>
      </c>
      <c r="CK10236" s="174">
        <v>507.99959999999999</v>
      </c>
      <c r="CU10236" s="174">
        <v>130098</v>
      </c>
      <c r="CV10236" s="174">
        <v>1229</v>
      </c>
      <c r="CW10236" s="174">
        <v>5</v>
      </c>
      <c r="CX10236" s="174">
        <v>507.99959999999999</v>
      </c>
    </row>
    <row r="10237" spans="84:102" x14ac:dyDescent="0.25">
      <c r="CF10237" s="3" t="s">
        <v>3073</v>
      </c>
      <c r="CG10237" s="174">
        <v>137738</v>
      </c>
      <c r="CH10237" s="174">
        <v>2020</v>
      </c>
      <c r="CI10237" s="174">
        <v>5</v>
      </c>
      <c r="CJ10237" s="174">
        <v>507.80540000000002</v>
      </c>
      <c r="CK10237" s="174">
        <v>507.80540000000002</v>
      </c>
      <c r="CU10237" s="174">
        <v>137738</v>
      </c>
      <c r="CV10237" s="174">
        <v>2020</v>
      </c>
      <c r="CW10237" s="174">
        <v>5</v>
      </c>
      <c r="CX10237" s="174">
        <v>507.80540000000002</v>
      </c>
    </row>
    <row r="10238" spans="84:102" x14ac:dyDescent="0.25">
      <c r="CF10238" s="3" t="s">
        <v>3073</v>
      </c>
      <c r="CG10238" s="174">
        <v>868</v>
      </c>
      <c r="CH10238" s="174">
        <v>107604</v>
      </c>
      <c r="CI10238" s="174">
        <v>5</v>
      </c>
      <c r="CJ10238" s="174">
        <v>507.7097</v>
      </c>
      <c r="CK10238" s="174">
        <v>507.7097</v>
      </c>
      <c r="CU10238" s="174">
        <v>868</v>
      </c>
      <c r="CV10238" s="174">
        <v>107604</v>
      </c>
      <c r="CW10238" s="174">
        <v>5</v>
      </c>
      <c r="CX10238" s="174">
        <v>507.7097</v>
      </c>
    </row>
    <row r="10239" spans="84:102" x14ac:dyDescent="0.25">
      <c r="CF10239" s="3" t="s">
        <v>3073</v>
      </c>
      <c r="CG10239" s="174">
        <v>3187</v>
      </c>
      <c r="CH10239" s="174">
        <v>153044</v>
      </c>
      <c r="CI10239" s="174">
        <v>5</v>
      </c>
      <c r="CJ10239" s="174">
        <v>507.59629999999999</v>
      </c>
      <c r="CK10239" s="174">
        <v>507.59629999999999</v>
      </c>
      <c r="CU10239" s="174">
        <v>3187</v>
      </c>
      <c r="CV10239" s="174">
        <v>153044</v>
      </c>
      <c r="CW10239" s="174">
        <v>5</v>
      </c>
      <c r="CX10239" s="174">
        <v>507.59629999999999</v>
      </c>
    </row>
    <row r="10240" spans="84:102" x14ac:dyDescent="0.25">
      <c r="CF10240" s="3" t="s">
        <v>3073</v>
      </c>
      <c r="CG10240" s="174">
        <v>646</v>
      </c>
      <c r="CH10240" s="174">
        <v>89478</v>
      </c>
      <c r="CI10240" s="174">
        <v>5</v>
      </c>
      <c r="CJ10240" s="174">
        <v>507.42239999999998</v>
      </c>
      <c r="CK10240" s="174">
        <v>507.42239999999998</v>
      </c>
      <c r="CU10240" s="174">
        <v>646</v>
      </c>
      <c r="CV10240" s="174">
        <v>89478</v>
      </c>
      <c r="CW10240" s="174">
        <v>5</v>
      </c>
      <c r="CX10240" s="174">
        <v>507.42239999999998</v>
      </c>
    </row>
    <row r="10241" spans="84:102" x14ac:dyDescent="0.25">
      <c r="CF10241" s="3" t="s">
        <v>3073</v>
      </c>
      <c r="CG10241" s="174">
        <v>3569</v>
      </c>
      <c r="CH10241" s="174">
        <v>85182</v>
      </c>
      <c r="CI10241" s="174">
        <v>5</v>
      </c>
      <c r="CJ10241" s="174">
        <v>507.21199999999999</v>
      </c>
      <c r="CK10241" s="174">
        <v>507.21199999999999</v>
      </c>
      <c r="CU10241" s="174">
        <v>3569</v>
      </c>
      <c r="CV10241" s="174">
        <v>85182</v>
      </c>
      <c r="CW10241" s="174">
        <v>5</v>
      </c>
      <c r="CX10241" s="174">
        <v>507.21199999999999</v>
      </c>
    </row>
    <row r="10242" spans="84:102" x14ac:dyDescent="0.25">
      <c r="CF10242" s="3" t="s">
        <v>3073</v>
      </c>
      <c r="CG10242" s="174">
        <v>126265</v>
      </c>
      <c r="CH10242" s="174">
        <v>1248</v>
      </c>
      <c r="CI10242" s="174">
        <v>5</v>
      </c>
      <c r="CJ10242" s="174">
        <v>507.1105</v>
      </c>
      <c r="CK10242" s="174">
        <v>507.1105</v>
      </c>
      <c r="CU10242" s="174">
        <v>126265</v>
      </c>
      <c r="CV10242" s="174">
        <v>1248</v>
      </c>
      <c r="CW10242" s="174">
        <v>5</v>
      </c>
      <c r="CX10242" s="174">
        <v>507.1105</v>
      </c>
    </row>
    <row r="10243" spans="84:102" x14ac:dyDescent="0.25">
      <c r="CF10243" s="3" t="s">
        <v>3073</v>
      </c>
      <c r="CG10243" s="174">
        <v>2910</v>
      </c>
      <c r="CH10243" s="174">
        <v>152234</v>
      </c>
      <c r="CI10243" s="174">
        <v>5</v>
      </c>
      <c r="CJ10243" s="174">
        <v>506.98820000000001</v>
      </c>
      <c r="CK10243" s="174">
        <v>506.98820000000001</v>
      </c>
      <c r="CU10243" s="174">
        <v>2910</v>
      </c>
      <c r="CV10243" s="174">
        <v>152234</v>
      </c>
      <c r="CW10243" s="174">
        <v>5</v>
      </c>
      <c r="CX10243" s="174">
        <v>506.98820000000001</v>
      </c>
    </row>
    <row r="10244" spans="84:102" x14ac:dyDescent="0.25">
      <c r="CF10244" s="3" t="s">
        <v>3073</v>
      </c>
      <c r="CG10244" s="174">
        <v>1208</v>
      </c>
      <c r="CH10244" s="174">
        <v>133616</v>
      </c>
      <c r="CI10244" s="174">
        <v>5</v>
      </c>
      <c r="CJ10244" s="174">
        <v>506.86169999999998</v>
      </c>
      <c r="CK10244" s="174">
        <v>506.86169999999998</v>
      </c>
      <c r="CU10244" s="174">
        <v>1208</v>
      </c>
      <c r="CV10244" s="174">
        <v>133616</v>
      </c>
      <c r="CW10244" s="174">
        <v>5</v>
      </c>
      <c r="CX10244" s="174">
        <v>506.86169999999998</v>
      </c>
    </row>
    <row r="10245" spans="84:102" x14ac:dyDescent="0.25">
      <c r="CF10245" s="3" t="s">
        <v>3073</v>
      </c>
      <c r="CG10245" s="174">
        <v>2055</v>
      </c>
      <c r="CH10245" s="174">
        <v>141581</v>
      </c>
      <c r="CI10245" s="174">
        <v>5</v>
      </c>
      <c r="CJ10245" s="174">
        <v>506.83519999999999</v>
      </c>
      <c r="CK10245" s="174">
        <v>506.83519999999999</v>
      </c>
      <c r="CU10245" s="174">
        <v>2055</v>
      </c>
      <c r="CV10245" s="174">
        <v>141581</v>
      </c>
      <c r="CW10245" s="174">
        <v>5</v>
      </c>
      <c r="CX10245" s="174">
        <v>506.83519999999999</v>
      </c>
    </row>
    <row r="10246" spans="84:102" x14ac:dyDescent="0.25">
      <c r="CF10246" s="3" t="s">
        <v>3073</v>
      </c>
      <c r="CG10246" s="174">
        <v>84617</v>
      </c>
      <c r="CH10246" s="174">
        <v>587</v>
      </c>
      <c r="CI10246" s="174">
        <v>5</v>
      </c>
      <c r="CJ10246" s="174">
        <v>506.75060000000002</v>
      </c>
      <c r="CK10246" s="174">
        <v>506.75060000000002</v>
      </c>
      <c r="CU10246" s="174">
        <v>84617</v>
      </c>
      <c r="CV10246" s="174">
        <v>587</v>
      </c>
      <c r="CW10246" s="174">
        <v>5</v>
      </c>
      <c r="CX10246" s="174">
        <v>506.75060000000002</v>
      </c>
    </row>
    <row r="10247" spans="84:102" x14ac:dyDescent="0.25">
      <c r="CF10247" s="3" t="s">
        <v>3073</v>
      </c>
      <c r="CG10247" s="174">
        <v>1832</v>
      </c>
      <c r="CH10247" s="174">
        <v>52135</v>
      </c>
      <c r="CI10247" s="174">
        <v>5</v>
      </c>
      <c r="CJ10247" s="174">
        <v>506.73790000000002</v>
      </c>
      <c r="CK10247" s="174">
        <v>506.73790000000002</v>
      </c>
      <c r="CU10247" s="174">
        <v>1832</v>
      </c>
      <c r="CV10247" s="174">
        <v>52135</v>
      </c>
      <c r="CW10247" s="174">
        <v>5</v>
      </c>
      <c r="CX10247" s="174">
        <v>506.73790000000002</v>
      </c>
    </row>
    <row r="10248" spans="84:102" x14ac:dyDescent="0.25">
      <c r="CF10248" s="3" t="s">
        <v>3073</v>
      </c>
      <c r="CG10248" s="174">
        <v>1039</v>
      </c>
      <c r="CH10248" s="174">
        <v>123133</v>
      </c>
      <c r="CI10248" s="174">
        <v>5</v>
      </c>
      <c r="CJ10248" s="174">
        <v>506.72300000000001</v>
      </c>
      <c r="CK10248" s="174">
        <v>506.72300000000001</v>
      </c>
      <c r="CU10248" s="174">
        <v>1039</v>
      </c>
      <c r="CV10248" s="174">
        <v>123133</v>
      </c>
      <c r="CW10248" s="174">
        <v>5</v>
      </c>
      <c r="CX10248" s="174">
        <v>506.72300000000001</v>
      </c>
    </row>
    <row r="10249" spans="84:102" x14ac:dyDescent="0.25">
      <c r="CF10249" s="3" t="s">
        <v>3073</v>
      </c>
      <c r="CG10249" s="174">
        <v>148855</v>
      </c>
      <c r="CH10249" s="174">
        <v>2838</v>
      </c>
      <c r="CI10249" s="174">
        <v>5</v>
      </c>
      <c r="CJ10249" s="174">
        <v>506.7167</v>
      </c>
      <c r="CK10249" s="174">
        <v>506.7167</v>
      </c>
      <c r="CU10249" s="174">
        <v>148855</v>
      </c>
      <c r="CV10249" s="174">
        <v>2838</v>
      </c>
      <c r="CW10249" s="174">
        <v>5</v>
      </c>
      <c r="CX10249" s="174">
        <v>506.7167</v>
      </c>
    </row>
    <row r="10250" spans="84:102" x14ac:dyDescent="0.25">
      <c r="CF10250" s="3" t="s">
        <v>3073</v>
      </c>
      <c r="CG10250" s="174">
        <v>140379</v>
      </c>
      <c r="CH10250" s="174">
        <v>3758</v>
      </c>
      <c r="CI10250" s="174">
        <v>5</v>
      </c>
      <c r="CJ10250" s="174">
        <v>506.63229999999999</v>
      </c>
      <c r="CK10250" s="174">
        <v>506.63229999999999</v>
      </c>
      <c r="CU10250" s="174">
        <v>140379</v>
      </c>
      <c r="CV10250" s="174">
        <v>3758</v>
      </c>
      <c r="CW10250" s="174">
        <v>5</v>
      </c>
      <c r="CX10250" s="174">
        <v>506.63229999999999</v>
      </c>
    </row>
    <row r="10251" spans="84:102" x14ac:dyDescent="0.25">
      <c r="CF10251" s="3" t="s">
        <v>3073</v>
      </c>
      <c r="CG10251" s="174">
        <v>70745</v>
      </c>
      <c r="CH10251" s="174">
        <v>1654</v>
      </c>
      <c r="CI10251" s="174">
        <v>5</v>
      </c>
      <c r="CJ10251" s="174">
        <v>506.45299999999997</v>
      </c>
      <c r="CK10251" s="174">
        <v>506.45299999999997</v>
      </c>
      <c r="CU10251" s="174">
        <v>70745</v>
      </c>
      <c r="CV10251" s="174">
        <v>1654</v>
      </c>
      <c r="CW10251" s="174">
        <v>5</v>
      </c>
      <c r="CX10251" s="174">
        <v>506.45299999999997</v>
      </c>
    </row>
    <row r="10252" spans="84:102" x14ac:dyDescent="0.25">
      <c r="CF10252" s="3" t="s">
        <v>3073</v>
      </c>
      <c r="CG10252" s="174">
        <v>1728</v>
      </c>
      <c r="CH10252" s="174">
        <v>61113</v>
      </c>
      <c r="CI10252" s="174">
        <v>5</v>
      </c>
      <c r="CJ10252" s="174">
        <v>506.38749999999999</v>
      </c>
      <c r="CK10252" s="174">
        <v>506.38749999999999</v>
      </c>
      <c r="CU10252" s="174">
        <v>1728</v>
      </c>
      <c r="CV10252" s="174">
        <v>61113</v>
      </c>
      <c r="CW10252" s="174">
        <v>5</v>
      </c>
      <c r="CX10252" s="174">
        <v>506.38749999999999</v>
      </c>
    </row>
    <row r="10253" spans="84:102" x14ac:dyDescent="0.25">
      <c r="CF10253" s="3" t="s">
        <v>3073</v>
      </c>
      <c r="CG10253" s="174">
        <v>90609</v>
      </c>
      <c r="CH10253" s="174">
        <v>662</v>
      </c>
      <c r="CI10253" s="174">
        <v>5</v>
      </c>
      <c r="CJ10253" s="174">
        <v>506.32100000000003</v>
      </c>
      <c r="CK10253" s="174">
        <v>506.32100000000003</v>
      </c>
      <c r="CU10253" s="174">
        <v>90609</v>
      </c>
      <c r="CV10253" s="174">
        <v>662</v>
      </c>
      <c r="CW10253" s="174">
        <v>5</v>
      </c>
      <c r="CX10253" s="174">
        <v>506.32100000000003</v>
      </c>
    </row>
    <row r="10254" spans="84:102" x14ac:dyDescent="0.25">
      <c r="CF10254" s="3" t="s">
        <v>3073</v>
      </c>
      <c r="CG10254" s="174">
        <v>830</v>
      </c>
      <c r="CH10254" s="174">
        <v>105056</v>
      </c>
      <c r="CI10254" s="174">
        <v>5</v>
      </c>
      <c r="CJ10254" s="174">
        <v>506.20159999999998</v>
      </c>
      <c r="CK10254" s="174">
        <v>506.20159999999998</v>
      </c>
      <c r="CU10254" s="174">
        <v>830</v>
      </c>
      <c r="CV10254" s="174">
        <v>105056</v>
      </c>
      <c r="CW10254" s="174">
        <v>5</v>
      </c>
      <c r="CX10254" s="174">
        <v>506.20159999999998</v>
      </c>
    </row>
    <row r="10255" spans="84:102" x14ac:dyDescent="0.25">
      <c r="CF10255" s="3" t="s">
        <v>3073</v>
      </c>
      <c r="CG10255" s="174">
        <v>2577</v>
      </c>
      <c r="CH10255" s="174">
        <v>40947</v>
      </c>
      <c r="CI10255" s="174">
        <v>5</v>
      </c>
      <c r="CJ10255" s="174">
        <v>505.86110000000002</v>
      </c>
      <c r="CK10255" s="174">
        <v>505.86110000000002</v>
      </c>
      <c r="CU10255" s="174">
        <v>2577</v>
      </c>
      <c r="CV10255" s="174">
        <v>40947</v>
      </c>
      <c r="CW10255" s="174">
        <v>5</v>
      </c>
      <c r="CX10255" s="174">
        <v>505.86110000000002</v>
      </c>
    </row>
    <row r="10256" spans="84:102" x14ac:dyDescent="0.25">
      <c r="CF10256" s="3" t="s">
        <v>3073</v>
      </c>
      <c r="CG10256" s="174">
        <v>151519</v>
      </c>
      <c r="CH10256" s="174">
        <v>3138</v>
      </c>
      <c r="CI10256" s="174">
        <v>5</v>
      </c>
      <c r="CJ10256" s="174">
        <v>505.84410000000003</v>
      </c>
      <c r="CK10256" s="174">
        <v>505.84410000000003</v>
      </c>
      <c r="CU10256" s="174">
        <v>151519</v>
      </c>
      <c r="CV10256" s="174">
        <v>3138</v>
      </c>
      <c r="CW10256" s="174">
        <v>5</v>
      </c>
      <c r="CX10256" s="174">
        <v>505.84410000000003</v>
      </c>
    </row>
    <row r="10257" spans="84:102" x14ac:dyDescent="0.25">
      <c r="CF10257" s="3" t="s">
        <v>3073</v>
      </c>
      <c r="CG10257" s="174">
        <v>116520</v>
      </c>
      <c r="CH10257" s="174">
        <v>979</v>
      </c>
      <c r="CI10257" s="174">
        <v>5</v>
      </c>
      <c r="CJ10257" s="174">
        <v>505.82690000000002</v>
      </c>
      <c r="CK10257" s="174">
        <v>505.82690000000002</v>
      </c>
      <c r="CU10257" s="174">
        <v>116520</v>
      </c>
      <c r="CV10257" s="174">
        <v>979</v>
      </c>
      <c r="CW10257" s="174">
        <v>5</v>
      </c>
      <c r="CX10257" s="174">
        <v>505.82690000000002</v>
      </c>
    </row>
    <row r="10258" spans="84:102" x14ac:dyDescent="0.25">
      <c r="CF10258" s="3" t="s">
        <v>3073</v>
      </c>
      <c r="CG10258" s="174">
        <v>83677</v>
      </c>
      <c r="CH10258" s="174">
        <v>453</v>
      </c>
      <c r="CI10258" s="174">
        <v>5</v>
      </c>
      <c r="CJ10258" s="174">
        <v>505.77940000000001</v>
      </c>
      <c r="CK10258" s="174">
        <v>505.77940000000001</v>
      </c>
      <c r="CU10258" s="174">
        <v>83677</v>
      </c>
      <c r="CV10258" s="174">
        <v>453</v>
      </c>
      <c r="CW10258" s="174">
        <v>5</v>
      </c>
      <c r="CX10258" s="174">
        <v>505.77940000000001</v>
      </c>
    </row>
    <row r="10259" spans="84:102" x14ac:dyDescent="0.25">
      <c r="CF10259" s="3" t="s">
        <v>3073</v>
      </c>
      <c r="CG10259" s="174">
        <v>43867</v>
      </c>
      <c r="CH10259" s="174">
        <v>2591</v>
      </c>
      <c r="CI10259" s="174">
        <v>5</v>
      </c>
      <c r="CJ10259" s="174">
        <v>505.62380000000002</v>
      </c>
      <c r="CK10259" s="174">
        <v>505.62380000000002</v>
      </c>
      <c r="CU10259" s="174">
        <v>43867</v>
      </c>
      <c r="CV10259" s="174">
        <v>2591</v>
      </c>
      <c r="CW10259" s="174">
        <v>5</v>
      </c>
      <c r="CX10259" s="174">
        <v>505.62380000000002</v>
      </c>
    </row>
    <row r="10260" spans="84:102" x14ac:dyDescent="0.25">
      <c r="CF10260" s="3" t="s">
        <v>3073</v>
      </c>
      <c r="CG10260" s="174">
        <v>70939</v>
      </c>
      <c r="CH10260" s="174">
        <v>234</v>
      </c>
      <c r="CI10260" s="174">
        <v>5</v>
      </c>
      <c r="CJ10260" s="174">
        <v>505.5145</v>
      </c>
      <c r="CK10260" s="174">
        <v>505.5145</v>
      </c>
      <c r="CU10260" s="174">
        <v>70939</v>
      </c>
      <c r="CV10260" s="174">
        <v>234</v>
      </c>
      <c r="CW10260" s="174">
        <v>5</v>
      </c>
      <c r="CX10260" s="174">
        <v>505.5145</v>
      </c>
    </row>
    <row r="10261" spans="84:102" x14ac:dyDescent="0.25">
      <c r="CF10261" s="3" t="s">
        <v>3073</v>
      </c>
      <c r="CG10261" s="174">
        <v>133674</v>
      </c>
      <c r="CH10261" s="174">
        <v>1218</v>
      </c>
      <c r="CI10261" s="174">
        <v>5</v>
      </c>
      <c r="CJ10261" s="174">
        <v>505.49470000000002</v>
      </c>
      <c r="CK10261" s="174">
        <v>505.49470000000002</v>
      </c>
      <c r="CU10261" s="174">
        <v>133674</v>
      </c>
      <c r="CV10261" s="174">
        <v>1218</v>
      </c>
      <c r="CW10261" s="174">
        <v>5</v>
      </c>
      <c r="CX10261" s="174">
        <v>505.49470000000002</v>
      </c>
    </row>
    <row r="10262" spans="84:102" x14ac:dyDescent="0.25">
      <c r="CF10262" s="3" t="s">
        <v>3073</v>
      </c>
      <c r="CG10262" s="174">
        <v>2871</v>
      </c>
      <c r="CH10262" s="174">
        <v>149815</v>
      </c>
      <c r="CI10262" s="174">
        <v>5</v>
      </c>
      <c r="CJ10262" s="174">
        <v>505.3492</v>
      </c>
      <c r="CK10262" s="174">
        <v>505.3492</v>
      </c>
      <c r="CU10262" s="174">
        <v>2871</v>
      </c>
      <c r="CV10262" s="174">
        <v>149815</v>
      </c>
      <c r="CW10262" s="174">
        <v>5</v>
      </c>
      <c r="CX10262" s="174">
        <v>505.3492</v>
      </c>
    </row>
    <row r="10263" spans="84:102" x14ac:dyDescent="0.25">
      <c r="CF10263" s="3" t="s">
        <v>3073</v>
      </c>
      <c r="CG10263" s="174">
        <v>148426</v>
      </c>
      <c r="CH10263" s="174">
        <v>2810</v>
      </c>
      <c r="CI10263" s="174">
        <v>5</v>
      </c>
      <c r="CJ10263" s="174">
        <v>505.21890000000002</v>
      </c>
      <c r="CK10263" s="174">
        <v>505.21890000000002</v>
      </c>
      <c r="CU10263" s="174">
        <v>148426</v>
      </c>
      <c r="CV10263" s="174">
        <v>2810</v>
      </c>
      <c r="CW10263" s="174">
        <v>5</v>
      </c>
      <c r="CX10263" s="174">
        <v>505.21890000000002</v>
      </c>
    </row>
    <row r="10264" spans="84:102" x14ac:dyDescent="0.25">
      <c r="CF10264" s="3" t="s">
        <v>3073</v>
      </c>
      <c r="CG10264" s="174">
        <v>69329</v>
      </c>
      <c r="CH10264" s="174">
        <v>239</v>
      </c>
      <c r="CI10264" s="174">
        <v>5</v>
      </c>
      <c r="CJ10264" s="174">
        <v>505.21249999999998</v>
      </c>
      <c r="CK10264" s="174">
        <v>505.21249999999998</v>
      </c>
      <c r="CU10264" s="174">
        <v>69329</v>
      </c>
      <c r="CV10264" s="174">
        <v>239</v>
      </c>
      <c r="CW10264" s="174">
        <v>5</v>
      </c>
      <c r="CX10264" s="174">
        <v>505.21249999999998</v>
      </c>
    </row>
    <row r="10265" spans="84:102" x14ac:dyDescent="0.25">
      <c r="CF10265" s="3" t="s">
        <v>3073</v>
      </c>
      <c r="CG10265" s="174">
        <v>1872</v>
      </c>
      <c r="CH10265" s="174">
        <v>57430</v>
      </c>
      <c r="CI10265" s="174">
        <v>5</v>
      </c>
      <c r="CJ10265" s="174">
        <v>505.18310000000002</v>
      </c>
      <c r="CK10265" s="174">
        <v>505.18310000000002</v>
      </c>
      <c r="CU10265" s="174">
        <v>1872</v>
      </c>
      <c r="CV10265" s="174">
        <v>57430</v>
      </c>
      <c r="CW10265" s="174">
        <v>5</v>
      </c>
      <c r="CX10265" s="174">
        <v>505.18310000000002</v>
      </c>
    </row>
    <row r="10266" spans="84:102" x14ac:dyDescent="0.25">
      <c r="CF10266" s="3" t="s">
        <v>3073</v>
      </c>
      <c r="CG10266" s="174">
        <v>1570</v>
      </c>
      <c r="CH10266" s="174">
        <v>83444</v>
      </c>
      <c r="CI10266" s="174">
        <v>5</v>
      </c>
      <c r="CJ10266" s="174">
        <v>505.1268</v>
      </c>
      <c r="CK10266" s="174">
        <v>505.1268</v>
      </c>
      <c r="CU10266" s="174">
        <v>1570</v>
      </c>
      <c r="CV10266" s="174">
        <v>83444</v>
      </c>
      <c r="CW10266" s="174">
        <v>5</v>
      </c>
      <c r="CX10266" s="174">
        <v>505.1268</v>
      </c>
    </row>
    <row r="10267" spans="84:102" x14ac:dyDescent="0.25">
      <c r="CF10267" s="3" t="s">
        <v>3073</v>
      </c>
      <c r="CG10267" s="174">
        <v>2020</v>
      </c>
      <c r="CH10267" s="174">
        <v>137738</v>
      </c>
      <c r="CI10267" s="174">
        <v>5</v>
      </c>
      <c r="CJ10267" s="174">
        <v>504.78289999999998</v>
      </c>
      <c r="CK10267" s="174">
        <v>504.78289999999998</v>
      </c>
      <c r="CU10267" s="174">
        <v>2020</v>
      </c>
      <c r="CV10267" s="174">
        <v>137738</v>
      </c>
      <c r="CW10267" s="174">
        <v>5</v>
      </c>
      <c r="CX10267" s="174">
        <v>504.78289999999998</v>
      </c>
    </row>
    <row r="10268" spans="84:102" x14ac:dyDescent="0.25">
      <c r="CF10268" s="3" t="s">
        <v>3073</v>
      </c>
      <c r="CG10268" s="174">
        <v>147126</v>
      </c>
      <c r="CH10268" s="174">
        <v>2800</v>
      </c>
      <c r="CI10268" s="174">
        <v>5</v>
      </c>
      <c r="CJ10268" s="174">
        <v>504.68079999999998</v>
      </c>
      <c r="CK10268" s="174">
        <v>504.68079999999998</v>
      </c>
      <c r="CU10268" s="174">
        <v>147126</v>
      </c>
      <c r="CV10268" s="174">
        <v>2800</v>
      </c>
      <c r="CW10268" s="174">
        <v>5</v>
      </c>
      <c r="CX10268" s="174">
        <v>504.68079999999998</v>
      </c>
    </row>
    <row r="10269" spans="84:102" x14ac:dyDescent="0.25">
      <c r="CF10269" s="3" t="s">
        <v>3073</v>
      </c>
      <c r="CG10269" s="174">
        <v>84430</v>
      </c>
      <c r="CH10269" s="174">
        <v>1545</v>
      </c>
      <c r="CI10269" s="174">
        <v>5</v>
      </c>
      <c r="CJ10269" s="174">
        <v>504.65309999999999</v>
      </c>
      <c r="CK10269" s="174">
        <v>504.65309999999999</v>
      </c>
      <c r="CU10269" s="174">
        <v>84430</v>
      </c>
      <c r="CV10269" s="174">
        <v>1545</v>
      </c>
      <c r="CW10269" s="174">
        <v>5</v>
      </c>
      <c r="CX10269" s="174">
        <v>504.65309999999999</v>
      </c>
    </row>
    <row r="10270" spans="84:102" x14ac:dyDescent="0.25">
      <c r="CF10270" s="3" t="s">
        <v>3073</v>
      </c>
      <c r="CG10270" s="174">
        <v>316</v>
      </c>
      <c r="CH10270" s="174">
        <v>72768</v>
      </c>
      <c r="CI10270" s="174">
        <v>5</v>
      </c>
      <c r="CJ10270" s="174">
        <v>504.53190000000001</v>
      </c>
      <c r="CK10270" s="174">
        <v>504.53190000000001</v>
      </c>
      <c r="CU10270" s="174">
        <v>316</v>
      </c>
      <c r="CV10270" s="174">
        <v>72768</v>
      </c>
      <c r="CW10270" s="174">
        <v>5</v>
      </c>
      <c r="CX10270" s="174">
        <v>504.53190000000001</v>
      </c>
    </row>
    <row r="10271" spans="84:102" x14ac:dyDescent="0.25">
      <c r="CF10271" s="3" t="s">
        <v>3073</v>
      </c>
      <c r="CG10271" s="174">
        <v>3148</v>
      </c>
      <c r="CH10271" s="174">
        <v>152792</v>
      </c>
      <c r="CI10271" s="174">
        <v>5</v>
      </c>
      <c r="CJ10271" s="174">
        <v>504.38909999999998</v>
      </c>
      <c r="CK10271" s="174">
        <v>504.38909999999998</v>
      </c>
      <c r="CU10271" s="174">
        <v>3148</v>
      </c>
      <c r="CV10271" s="174">
        <v>152792</v>
      </c>
      <c r="CW10271" s="174">
        <v>5</v>
      </c>
      <c r="CX10271" s="174">
        <v>504.38909999999998</v>
      </c>
    </row>
    <row r="10272" spans="84:102" x14ac:dyDescent="0.25">
      <c r="CF10272" s="3" t="s">
        <v>3073</v>
      </c>
      <c r="CG10272" s="174">
        <v>54807</v>
      </c>
      <c r="CH10272" s="174">
        <v>1862</v>
      </c>
      <c r="CI10272" s="174">
        <v>5</v>
      </c>
      <c r="CJ10272" s="174">
        <v>504.30200000000002</v>
      </c>
      <c r="CK10272" s="174">
        <v>504.30200000000002</v>
      </c>
      <c r="CU10272" s="174">
        <v>54807</v>
      </c>
      <c r="CV10272" s="174">
        <v>1862</v>
      </c>
      <c r="CW10272" s="174">
        <v>5</v>
      </c>
      <c r="CX10272" s="174">
        <v>504.30200000000002</v>
      </c>
    </row>
    <row r="10273" spans="84:102" x14ac:dyDescent="0.25">
      <c r="CF10273" s="3" t="s">
        <v>3073</v>
      </c>
      <c r="CG10273" s="174">
        <v>75759</v>
      </c>
      <c r="CH10273" s="174">
        <v>3524</v>
      </c>
      <c r="CI10273" s="174">
        <v>5</v>
      </c>
      <c r="CJ10273" s="174">
        <v>504.2296</v>
      </c>
      <c r="CK10273" s="174">
        <v>504.2296</v>
      </c>
      <c r="CU10273" s="174">
        <v>75759</v>
      </c>
      <c r="CV10273" s="174">
        <v>3524</v>
      </c>
      <c r="CW10273" s="174">
        <v>5</v>
      </c>
      <c r="CX10273" s="174">
        <v>504.2296</v>
      </c>
    </row>
    <row r="10274" spans="84:102" x14ac:dyDescent="0.25">
      <c r="CF10274" s="3" t="s">
        <v>3073</v>
      </c>
      <c r="CG10274" s="174">
        <v>1252</v>
      </c>
      <c r="CH10274" s="174">
        <v>125908</v>
      </c>
      <c r="CI10274" s="174">
        <v>5</v>
      </c>
      <c r="CJ10274" s="174">
        <v>504.20319999999998</v>
      </c>
      <c r="CK10274" s="174">
        <v>504.20319999999998</v>
      </c>
      <c r="CU10274" s="174">
        <v>1252</v>
      </c>
      <c r="CV10274" s="174">
        <v>125908</v>
      </c>
      <c r="CW10274" s="174">
        <v>5</v>
      </c>
      <c r="CX10274" s="174">
        <v>504.20319999999998</v>
      </c>
    </row>
    <row r="10275" spans="84:102" x14ac:dyDescent="0.25">
      <c r="CF10275" s="3" t="s">
        <v>3073</v>
      </c>
      <c r="CG10275" s="174">
        <v>158945</v>
      </c>
      <c r="CH10275" s="174">
        <v>3233</v>
      </c>
      <c r="CI10275" s="174">
        <v>5</v>
      </c>
      <c r="CJ10275" s="174">
        <v>504.16890000000001</v>
      </c>
      <c r="CK10275" s="174">
        <v>504.16890000000001</v>
      </c>
      <c r="CU10275" s="174">
        <v>158945</v>
      </c>
      <c r="CV10275" s="174">
        <v>3233</v>
      </c>
      <c r="CW10275" s="174">
        <v>5</v>
      </c>
      <c r="CX10275" s="174">
        <v>504.16890000000001</v>
      </c>
    </row>
    <row r="10276" spans="84:102" x14ac:dyDescent="0.25">
      <c r="CF10276" s="3" t="s">
        <v>3073</v>
      </c>
      <c r="CG10276" s="174">
        <v>472</v>
      </c>
      <c r="CH10276" s="174">
        <v>84168</v>
      </c>
      <c r="CI10276" s="174">
        <v>5</v>
      </c>
      <c r="CJ10276" s="174">
        <v>504.1619</v>
      </c>
      <c r="CK10276" s="174">
        <v>504.1619</v>
      </c>
      <c r="CU10276" s="174">
        <v>472</v>
      </c>
      <c r="CV10276" s="174">
        <v>84168</v>
      </c>
      <c r="CW10276" s="174">
        <v>5</v>
      </c>
      <c r="CX10276" s="174">
        <v>504.1619</v>
      </c>
    </row>
    <row r="10277" spans="84:102" x14ac:dyDescent="0.25">
      <c r="CF10277" s="3" t="s">
        <v>3073</v>
      </c>
      <c r="CG10277" s="174">
        <v>540</v>
      </c>
      <c r="CH10277" s="174">
        <v>86659</v>
      </c>
      <c r="CI10277" s="174">
        <v>5</v>
      </c>
      <c r="CJ10277" s="174">
        <v>504.00709999999998</v>
      </c>
      <c r="CK10277" s="174">
        <v>504.00709999999998</v>
      </c>
      <c r="CU10277" s="174">
        <v>540</v>
      </c>
      <c r="CV10277" s="174">
        <v>86659</v>
      </c>
      <c r="CW10277" s="174">
        <v>5</v>
      </c>
      <c r="CX10277" s="174">
        <v>504.00709999999998</v>
      </c>
    </row>
    <row r="10278" spans="84:102" x14ac:dyDescent="0.25">
      <c r="CF10278" s="3" t="s">
        <v>3073</v>
      </c>
      <c r="CG10278" s="174">
        <v>151158</v>
      </c>
      <c r="CH10278" s="174">
        <v>2835</v>
      </c>
      <c r="CI10278" s="174">
        <v>5</v>
      </c>
      <c r="CJ10278" s="174">
        <v>503.81979999999999</v>
      </c>
      <c r="CK10278" s="174">
        <v>503.81979999999999</v>
      </c>
      <c r="CU10278" s="174">
        <v>151158</v>
      </c>
      <c r="CV10278" s="174">
        <v>2835</v>
      </c>
      <c r="CW10278" s="174">
        <v>5</v>
      </c>
      <c r="CX10278" s="174">
        <v>503.81979999999999</v>
      </c>
    </row>
    <row r="10279" spans="84:102" x14ac:dyDescent="0.25">
      <c r="CF10279" s="3" t="s">
        <v>3073</v>
      </c>
      <c r="CG10279" s="174">
        <v>883</v>
      </c>
      <c r="CH10279" s="174">
        <v>106334</v>
      </c>
      <c r="CI10279" s="174">
        <v>5</v>
      </c>
      <c r="CJ10279" s="174">
        <v>503.75080000000003</v>
      </c>
      <c r="CK10279" s="174">
        <v>503.75080000000003</v>
      </c>
      <c r="CU10279" s="174">
        <v>883</v>
      </c>
      <c r="CV10279" s="174">
        <v>106334</v>
      </c>
      <c r="CW10279" s="174">
        <v>5</v>
      </c>
      <c r="CX10279" s="174">
        <v>503.75080000000003</v>
      </c>
    </row>
    <row r="10280" spans="84:102" x14ac:dyDescent="0.25">
      <c r="CF10280" s="3" t="s">
        <v>3073</v>
      </c>
      <c r="CG10280" s="174">
        <v>92606</v>
      </c>
      <c r="CH10280" s="174">
        <v>3599</v>
      </c>
      <c r="CI10280" s="174">
        <v>5</v>
      </c>
      <c r="CJ10280" s="174">
        <v>503.6062</v>
      </c>
      <c r="CK10280" s="174">
        <v>503.6062</v>
      </c>
      <c r="CU10280" s="174">
        <v>92606</v>
      </c>
      <c r="CV10280" s="174">
        <v>3599</v>
      </c>
      <c r="CW10280" s="174">
        <v>5</v>
      </c>
      <c r="CX10280" s="174">
        <v>503.6062</v>
      </c>
    </row>
    <row r="10281" spans="84:102" x14ac:dyDescent="0.25">
      <c r="CF10281" s="3" t="s">
        <v>3073</v>
      </c>
      <c r="CG10281" s="174">
        <v>2509</v>
      </c>
      <c r="CH10281" s="174">
        <v>39522</v>
      </c>
      <c r="CI10281" s="174">
        <v>5</v>
      </c>
      <c r="CJ10281" s="174">
        <v>503.59289999999999</v>
      </c>
      <c r="CK10281" s="174">
        <v>503.59289999999999</v>
      </c>
      <c r="CU10281" s="174">
        <v>2509</v>
      </c>
      <c r="CV10281" s="174">
        <v>39522</v>
      </c>
      <c r="CW10281" s="174">
        <v>5</v>
      </c>
      <c r="CX10281" s="174">
        <v>503.59289999999999</v>
      </c>
    </row>
    <row r="10282" spans="84:102" x14ac:dyDescent="0.25">
      <c r="CF10282" s="3" t="s">
        <v>3073</v>
      </c>
      <c r="CG10282" s="174">
        <v>168255</v>
      </c>
      <c r="CH10282" s="174">
        <v>3057</v>
      </c>
      <c r="CI10282" s="174">
        <v>5</v>
      </c>
      <c r="CJ10282" s="174">
        <v>503.53719999999998</v>
      </c>
      <c r="CK10282" s="174">
        <v>503.53719999999998</v>
      </c>
      <c r="CU10282" s="174">
        <v>168255</v>
      </c>
      <c r="CV10282" s="174">
        <v>3057</v>
      </c>
      <c r="CW10282" s="174">
        <v>5</v>
      </c>
      <c r="CX10282" s="174">
        <v>503.53719999999998</v>
      </c>
    </row>
    <row r="10283" spans="84:102" x14ac:dyDescent="0.25">
      <c r="CF10283" s="3" t="s">
        <v>3073</v>
      </c>
      <c r="CG10283" s="174">
        <v>68572</v>
      </c>
      <c r="CH10283" s="174">
        <v>175</v>
      </c>
      <c r="CI10283" s="174">
        <v>5</v>
      </c>
      <c r="CJ10283" s="174">
        <v>503.44209999999998</v>
      </c>
      <c r="CK10283" s="174">
        <v>503.44209999999998</v>
      </c>
      <c r="CU10283" s="174">
        <v>68572</v>
      </c>
      <c r="CV10283" s="174">
        <v>175</v>
      </c>
      <c r="CW10283" s="174">
        <v>5</v>
      </c>
      <c r="CX10283" s="174">
        <v>503.44209999999998</v>
      </c>
    </row>
    <row r="10284" spans="84:102" x14ac:dyDescent="0.25">
      <c r="CF10284" s="3" t="s">
        <v>3073</v>
      </c>
      <c r="CG10284" s="174">
        <v>1461</v>
      </c>
      <c r="CH10284" s="174">
        <v>97954</v>
      </c>
      <c r="CI10284" s="174">
        <v>5</v>
      </c>
      <c r="CJ10284" s="174">
        <v>503.36360000000002</v>
      </c>
      <c r="CK10284" s="174">
        <v>503.36360000000002</v>
      </c>
      <c r="CU10284" s="174">
        <v>1461</v>
      </c>
      <c r="CV10284" s="174">
        <v>97954</v>
      </c>
      <c r="CW10284" s="174">
        <v>5</v>
      </c>
      <c r="CX10284" s="174">
        <v>503.36360000000002</v>
      </c>
    </row>
    <row r="10285" spans="84:102" x14ac:dyDescent="0.25">
      <c r="CF10285" s="3" t="s">
        <v>3073</v>
      </c>
      <c r="CG10285" s="174">
        <v>3658</v>
      </c>
      <c r="CH10285" s="174">
        <v>105991</v>
      </c>
      <c r="CI10285" s="174">
        <v>5</v>
      </c>
      <c r="CJ10285" s="174">
        <v>503.27199999999999</v>
      </c>
      <c r="CK10285" s="174">
        <v>503.27199999999999</v>
      </c>
      <c r="CU10285" s="174">
        <v>3658</v>
      </c>
      <c r="CV10285" s="174">
        <v>105991</v>
      </c>
      <c r="CW10285" s="174">
        <v>5</v>
      </c>
      <c r="CX10285" s="174">
        <v>503.27199999999999</v>
      </c>
    </row>
    <row r="10286" spans="84:102" x14ac:dyDescent="0.25">
      <c r="CF10286" s="3" t="s">
        <v>3073</v>
      </c>
      <c r="CG10286" s="174">
        <v>58842</v>
      </c>
      <c r="CH10286" s="174">
        <v>1752</v>
      </c>
      <c r="CI10286" s="174">
        <v>5</v>
      </c>
      <c r="CJ10286" s="174">
        <v>502.9778</v>
      </c>
      <c r="CK10286" s="174">
        <v>502.9778</v>
      </c>
      <c r="CU10286" s="174">
        <v>58842</v>
      </c>
      <c r="CV10286" s="174">
        <v>1752</v>
      </c>
      <c r="CW10286" s="174">
        <v>5</v>
      </c>
      <c r="CX10286" s="174">
        <v>502.9778</v>
      </c>
    </row>
    <row r="10287" spans="84:102" x14ac:dyDescent="0.25">
      <c r="CF10287" s="3" t="s">
        <v>3073</v>
      </c>
      <c r="CG10287" s="174">
        <v>42244</v>
      </c>
      <c r="CH10287" s="174">
        <v>2538</v>
      </c>
      <c r="CI10287" s="174">
        <v>5</v>
      </c>
      <c r="CJ10287" s="174">
        <v>502.74250000000001</v>
      </c>
      <c r="CK10287" s="174">
        <v>502.74250000000001</v>
      </c>
      <c r="CU10287" s="174">
        <v>42244</v>
      </c>
      <c r="CV10287" s="174">
        <v>2538</v>
      </c>
      <c r="CW10287" s="174">
        <v>5</v>
      </c>
      <c r="CX10287" s="174">
        <v>502.74250000000001</v>
      </c>
    </row>
    <row r="10288" spans="84:102" x14ac:dyDescent="0.25">
      <c r="CF10288" s="3" t="s">
        <v>3073</v>
      </c>
      <c r="CG10288" s="174">
        <v>73564</v>
      </c>
      <c r="CH10288" s="174">
        <v>331</v>
      </c>
      <c r="CI10288" s="174">
        <v>5</v>
      </c>
      <c r="CJ10288" s="174">
        <v>502.50940000000003</v>
      </c>
      <c r="CK10288" s="174">
        <v>502.50940000000003</v>
      </c>
      <c r="CU10288" s="174">
        <v>73564</v>
      </c>
      <c r="CV10288" s="174">
        <v>331</v>
      </c>
      <c r="CW10288" s="174">
        <v>5</v>
      </c>
      <c r="CX10288" s="174">
        <v>502.50940000000003</v>
      </c>
    </row>
    <row r="10289" spans="84:102" x14ac:dyDescent="0.25">
      <c r="CF10289" s="3" t="s">
        <v>3073</v>
      </c>
      <c r="CG10289" s="174">
        <v>481</v>
      </c>
      <c r="CH10289" s="174">
        <v>84731</v>
      </c>
      <c r="CI10289" s="174">
        <v>5</v>
      </c>
      <c r="CJ10289" s="174">
        <v>502.41579999999999</v>
      </c>
      <c r="CK10289" s="174">
        <v>502.41579999999999</v>
      </c>
      <c r="CU10289" s="174">
        <v>481</v>
      </c>
      <c r="CV10289" s="174">
        <v>84731</v>
      </c>
      <c r="CW10289" s="174">
        <v>5</v>
      </c>
      <c r="CX10289" s="174">
        <v>502.41579999999999</v>
      </c>
    </row>
    <row r="10290" spans="84:102" x14ac:dyDescent="0.25">
      <c r="CF10290" s="3" t="s">
        <v>3073</v>
      </c>
      <c r="CG10290" s="174">
        <v>85641</v>
      </c>
      <c r="CH10290" s="174">
        <v>587</v>
      </c>
      <c r="CI10290" s="174">
        <v>5</v>
      </c>
      <c r="CJ10290" s="174">
        <v>502.36239999999998</v>
      </c>
      <c r="CK10290" s="174">
        <v>502.36239999999998</v>
      </c>
      <c r="CU10290" s="174">
        <v>85641</v>
      </c>
      <c r="CV10290" s="174">
        <v>587</v>
      </c>
      <c r="CW10290" s="174">
        <v>5</v>
      </c>
      <c r="CX10290" s="174">
        <v>502.36239999999998</v>
      </c>
    </row>
    <row r="10291" spans="84:102" x14ac:dyDescent="0.25">
      <c r="CF10291" s="3" t="s">
        <v>3073</v>
      </c>
      <c r="CG10291" s="174">
        <v>2044</v>
      </c>
      <c r="CH10291" s="174">
        <v>137943</v>
      </c>
      <c r="CI10291" s="174">
        <v>5</v>
      </c>
      <c r="CJ10291" s="174">
        <v>502.3621</v>
      </c>
      <c r="CK10291" s="174">
        <v>502.3621</v>
      </c>
      <c r="CU10291" s="174">
        <v>2044</v>
      </c>
      <c r="CV10291" s="174">
        <v>137943</v>
      </c>
      <c r="CW10291" s="174">
        <v>5</v>
      </c>
      <c r="CX10291" s="174">
        <v>502.3621</v>
      </c>
    </row>
    <row r="10292" spans="84:102" x14ac:dyDescent="0.25">
      <c r="CF10292" s="3" t="s">
        <v>3073</v>
      </c>
      <c r="CG10292" s="174">
        <v>1318</v>
      </c>
      <c r="CH10292" s="174">
        <v>118822</v>
      </c>
      <c r="CI10292" s="174">
        <v>5</v>
      </c>
      <c r="CJ10292" s="174">
        <v>502.24349999999998</v>
      </c>
      <c r="CK10292" s="174">
        <v>502.24349999999998</v>
      </c>
      <c r="CU10292" s="174">
        <v>1318</v>
      </c>
      <c r="CV10292" s="174">
        <v>118822</v>
      </c>
      <c r="CW10292" s="174">
        <v>5</v>
      </c>
      <c r="CX10292" s="174">
        <v>502.24349999999998</v>
      </c>
    </row>
    <row r="10293" spans="84:102" x14ac:dyDescent="0.25">
      <c r="CF10293" s="3" t="s">
        <v>3073</v>
      </c>
      <c r="CG10293" s="174">
        <v>713</v>
      </c>
      <c r="CH10293" s="174">
        <v>96830</v>
      </c>
      <c r="CI10293" s="174">
        <v>5</v>
      </c>
      <c r="CJ10293" s="174">
        <v>502.07729999999998</v>
      </c>
      <c r="CK10293" s="174">
        <v>502.07729999999998</v>
      </c>
      <c r="CU10293" s="174">
        <v>713</v>
      </c>
      <c r="CV10293" s="174">
        <v>96830</v>
      </c>
      <c r="CW10293" s="174">
        <v>5</v>
      </c>
      <c r="CX10293" s="174">
        <v>502.07729999999998</v>
      </c>
    </row>
    <row r="10294" spans="84:102" x14ac:dyDescent="0.25">
      <c r="CF10294" s="3" t="s">
        <v>3073</v>
      </c>
      <c r="CG10294" s="174">
        <v>487</v>
      </c>
      <c r="CH10294" s="174">
        <v>84078</v>
      </c>
      <c r="CI10294" s="174">
        <v>5</v>
      </c>
      <c r="CJ10294" s="174">
        <v>501.84280000000001</v>
      </c>
      <c r="CK10294" s="174">
        <v>501.84280000000001</v>
      </c>
      <c r="CU10294" s="174">
        <v>487</v>
      </c>
      <c r="CV10294" s="174">
        <v>84078</v>
      </c>
      <c r="CW10294" s="174">
        <v>5</v>
      </c>
      <c r="CX10294" s="174">
        <v>501.84280000000001</v>
      </c>
    </row>
    <row r="10295" spans="84:102" x14ac:dyDescent="0.25">
      <c r="CF10295" s="3" t="s">
        <v>3073</v>
      </c>
      <c r="CG10295" s="174">
        <v>660</v>
      </c>
      <c r="CH10295" s="174">
        <v>91128</v>
      </c>
      <c r="CI10295" s="174">
        <v>5</v>
      </c>
      <c r="CJ10295" s="174">
        <v>501.68579999999997</v>
      </c>
      <c r="CK10295" s="174">
        <v>501.68579999999997</v>
      </c>
      <c r="CU10295" s="174">
        <v>660</v>
      </c>
      <c r="CV10295" s="174">
        <v>91128</v>
      </c>
      <c r="CW10295" s="174">
        <v>5</v>
      </c>
      <c r="CX10295" s="174">
        <v>501.68579999999997</v>
      </c>
    </row>
    <row r="10296" spans="84:102" x14ac:dyDescent="0.25">
      <c r="CF10296" s="3" t="s">
        <v>3073</v>
      </c>
      <c r="CG10296" s="174">
        <v>3291</v>
      </c>
      <c r="CH10296" s="174">
        <v>162186</v>
      </c>
      <c r="CI10296" s="174">
        <v>5</v>
      </c>
      <c r="CJ10296" s="174">
        <v>501.33929999999998</v>
      </c>
      <c r="CK10296" s="174">
        <v>501.33929999999998</v>
      </c>
      <c r="CU10296" s="174">
        <v>3291</v>
      </c>
      <c r="CV10296" s="174">
        <v>162186</v>
      </c>
      <c r="CW10296" s="174">
        <v>5</v>
      </c>
      <c r="CX10296" s="174">
        <v>501.33929999999998</v>
      </c>
    </row>
    <row r="10297" spans="84:102" x14ac:dyDescent="0.25">
      <c r="CF10297" s="3" t="s">
        <v>3073</v>
      </c>
      <c r="CG10297" s="174">
        <v>3524</v>
      </c>
      <c r="CH10297" s="174">
        <v>75759</v>
      </c>
      <c r="CI10297" s="174">
        <v>5</v>
      </c>
      <c r="CJ10297" s="174">
        <v>501.30189999999999</v>
      </c>
      <c r="CK10297" s="174">
        <v>501.30189999999999</v>
      </c>
      <c r="CU10297" s="174">
        <v>3524</v>
      </c>
      <c r="CV10297" s="174">
        <v>75759</v>
      </c>
      <c r="CW10297" s="174">
        <v>5</v>
      </c>
      <c r="CX10297" s="174">
        <v>501.30189999999999</v>
      </c>
    </row>
    <row r="10298" spans="84:102" x14ac:dyDescent="0.25">
      <c r="CF10298" s="3" t="s">
        <v>3073</v>
      </c>
      <c r="CG10298" s="174">
        <v>1971</v>
      </c>
      <c r="CH10298" s="174">
        <v>101294</v>
      </c>
      <c r="CI10298" s="174">
        <v>5</v>
      </c>
      <c r="CJ10298" s="174">
        <v>501.262</v>
      </c>
      <c r="CK10298" s="174">
        <v>501.262</v>
      </c>
      <c r="CU10298" s="174">
        <v>1971</v>
      </c>
      <c r="CV10298" s="174">
        <v>101294</v>
      </c>
      <c r="CW10298" s="174">
        <v>5</v>
      </c>
      <c r="CX10298" s="174">
        <v>501.262</v>
      </c>
    </row>
    <row r="10299" spans="84:102" x14ac:dyDescent="0.25">
      <c r="CF10299" s="3" t="s">
        <v>3073</v>
      </c>
      <c r="CG10299" s="174">
        <v>187</v>
      </c>
      <c r="CH10299" s="174">
        <v>68088</v>
      </c>
      <c r="CI10299" s="174">
        <v>5</v>
      </c>
      <c r="CJ10299" s="174">
        <v>501.25439999999998</v>
      </c>
      <c r="CK10299" s="174">
        <v>501.25439999999998</v>
      </c>
      <c r="CU10299" s="174">
        <v>187</v>
      </c>
      <c r="CV10299" s="174">
        <v>68088</v>
      </c>
      <c r="CW10299" s="174">
        <v>5</v>
      </c>
      <c r="CX10299" s="174">
        <v>501.25439999999998</v>
      </c>
    </row>
    <row r="10300" spans="84:102" x14ac:dyDescent="0.25">
      <c r="CF10300" s="3" t="s">
        <v>3073</v>
      </c>
      <c r="CG10300" s="174">
        <v>1777</v>
      </c>
      <c r="CH10300" s="174">
        <v>198040</v>
      </c>
      <c r="CI10300" s="174">
        <v>5</v>
      </c>
      <c r="CJ10300" s="174">
        <v>501.23099999999999</v>
      </c>
      <c r="CK10300" s="174">
        <v>501.23099999999999</v>
      </c>
      <c r="CU10300" s="174">
        <v>1777</v>
      </c>
      <c r="CV10300" s="174">
        <v>198040</v>
      </c>
      <c r="CW10300" s="174">
        <v>5</v>
      </c>
      <c r="CX10300" s="174">
        <v>501.23099999999999</v>
      </c>
    </row>
    <row r="10301" spans="84:102" x14ac:dyDescent="0.25">
      <c r="CF10301" s="3" t="s">
        <v>3073</v>
      </c>
      <c r="CG10301" s="174">
        <v>86940</v>
      </c>
      <c r="CH10301" s="174">
        <v>595</v>
      </c>
      <c r="CI10301" s="174">
        <v>5</v>
      </c>
      <c r="CJ10301" s="174">
        <v>501.2251</v>
      </c>
      <c r="CK10301" s="174">
        <v>501.2251</v>
      </c>
      <c r="CU10301" s="174">
        <v>86940</v>
      </c>
      <c r="CV10301" s="174">
        <v>595</v>
      </c>
      <c r="CW10301" s="174">
        <v>5</v>
      </c>
      <c r="CX10301" s="174">
        <v>501.2251</v>
      </c>
    </row>
    <row r="10302" spans="84:102" x14ac:dyDescent="0.25">
      <c r="CF10302" s="3" t="s">
        <v>3073</v>
      </c>
      <c r="CG10302" s="174">
        <v>91990</v>
      </c>
      <c r="CH10302" s="174">
        <v>3800</v>
      </c>
      <c r="CI10302" s="174">
        <v>5</v>
      </c>
      <c r="CJ10302" s="174">
        <v>501.15879999999999</v>
      </c>
      <c r="CK10302" s="174">
        <v>501.15879999999999</v>
      </c>
      <c r="CU10302" s="174">
        <v>91990</v>
      </c>
      <c r="CV10302" s="174">
        <v>3800</v>
      </c>
      <c r="CW10302" s="174">
        <v>5</v>
      </c>
      <c r="CX10302" s="174">
        <v>501.15879999999999</v>
      </c>
    </row>
    <row r="10303" spans="84:102" x14ac:dyDescent="0.25">
      <c r="CF10303" s="3" t="s">
        <v>3073</v>
      </c>
      <c r="CG10303" s="174">
        <v>70056</v>
      </c>
      <c r="CH10303" s="174">
        <v>1662</v>
      </c>
      <c r="CI10303" s="174">
        <v>5</v>
      </c>
      <c r="CJ10303" s="174">
        <v>500.82530000000003</v>
      </c>
      <c r="CK10303" s="174">
        <v>500.82530000000003</v>
      </c>
      <c r="CU10303" s="174">
        <v>70056</v>
      </c>
      <c r="CV10303" s="174">
        <v>1662</v>
      </c>
      <c r="CW10303" s="174">
        <v>5</v>
      </c>
      <c r="CX10303" s="174">
        <v>500.82530000000003</v>
      </c>
    </row>
    <row r="10304" spans="84:102" x14ac:dyDescent="0.25">
      <c r="CF10304" s="3" t="s">
        <v>3073</v>
      </c>
      <c r="CG10304" s="174">
        <v>132073</v>
      </c>
      <c r="CH10304" s="174">
        <v>1076</v>
      </c>
      <c r="CI10304" s="174">
        <v>5</v>
      </c>
      <c r="CJ10304" s="174">
        <v>500.81450000000001</v>
      </c>
      <c r="CK10304" s="174">
        <v>500.81450000000001</v>
      </c>
      <c r="CU10304" s="174">
        <v>132073</v>
      </c>
      <c r="CV10304" s="174">
        <v>1076</v>
      </c>
      <c r="CW10304" s="174">
        <v>5</v>
      </c>
      <c r="CX10304" s="174">
        <v>500.81450000000001</v>
      </c>
    </row>
    <row r="10305" spans="84:102" x14ac:dyDescent="0.25">
      <c r="CF10305" s="3" t="s">
        <v>3073</v>
      </c>
      <c r="CG10305" s="174">
        <v>23107</v>
      </c>
      <c r="CH10305" s="174">
        <v>2339</v>
      </c>
      <c r="CI10305" s="174">
        <v>5</v>
      </c>
      <c r="CJ10305" s="174">
        <v>500.6035</v>
      </c>
      <c r="CK10305" s="174">
        <v>500.6035</v>
      </c>
      <c r="CU10305" s="174">
        <v>23107</v>
      </c>
      <c r="CV10305" s="174">
        <v>2339</v>
      </c>
      <c r="CW10305" s="174">
        <v>5</v>
      </c>
      <c r="CX10305" s="174">
        <v>500.6035</v>
      </c>
    </row>
    <row r="10306" spans="84:102" x14ac:dyDescent="0.25">
      <c r="CF10306" s="3" t="s">
        <v>3073</v>
      </c>
      <c r="CG10306" s="174">
        <v>799</v>
      </c>
      <c r="CH10306" s="174">
        <v>104692</v>
      </c>
      <c r="CI10306" s="174">
        <v>5</v>
      </c>
      <c r="CJ10306" s="174">
        <v>500.59739999999999</v>
      </c>
      <c r="CK10306" s="174">
        <v>500.59739999999999</v>
      </c>
      <c r="CU10306" s="174">
        <v>799</v>
      </c>
      <c r="CV10306" s="174">
        <v>104692</v>
      </c>
      <c r="CW10306" s="174">
        <v>5</v>
      </c>
      <c r="CX10306" s="174">
        <v>500.59739999999999</v>
      </c>
    </row>
    <row r="10307" spans="84:102" x14ac:dyDescent="0.25">
      <c r="CF10307" s="3" t="s">
        <v>3073</v>
      </c>
      <c r="CG10307" s="174">
        <v>151514</v>
      </c>
      <c r="CH10307" s="174">
        <v>2938</v>
      </c>
      <c r="CI10307" s="174">
        <v>5</v>
      </c>
      <c r="CJ10307" s="174">
        <v>500.50450000000001</v>
      </c>
      <c r="CK10307" s="174">
        <v>500.50450000000001</v>
      </c>
      <c r="CU10307" s="174">
        <v>151514</v>
      </c>
      <c r="CV10307" s="174">
        <v>2938</v>
      </c>
      <c r="CW10307" s="174">
        <v>5</v>
      </c>
      <c r="CX10307" s="174">
        <v>500.50450000000001</v>
      </c>
    </row>
    <row r="10308" spans="84:102" x14ac:dyDescent="0.25">
      <c r="CF10308" s="3" t="s">
        <v>3073</v>
      </c>
      <c r="CG10308" s="174">
        <v>1308</v>
      </c>
      <c r="CH10308" s="174">
        <v>118876</v>
      </c>
      <c r="CI10308" s="174">
        <v>5</v>
      </c>
      <c r="CJ10308" s="174">
        <v>500.4658</v>
      </c>
      <c r="CK10308" s="174">
        <v>500.4658</v>
      </c>
      <c r="CU10308" s="174">
        <v>1308</v>
      </c>
      <c r="CV10308" s="174">
        <v>118876</v>
      </c>
      <c r="CW10308" s="174">
        <v>5</v>
      </c>
      <c r="CX10308" s="174">
        <v>500.4658</v>
      </c>
    </row>
    <row r="10309" spans="84:102" x14ac:dyDescent="0.25">
      <c r="CF10309" s="3" t="s">
        <v>3073</v>
      </c>
      <c r="CG10309" s="174">
        <v>3057</v>
      </c>
      <c r="CH10309" s="174">
        <v>168255</v>
      </c>
      <c r="CI10309" s="174">
        <v>5</v>
      </c>
      <c r="CJ10309" s="174">
        <v>500.45589999999999</v>
      </c>
      <c r="CK10309" s="174">
        <v>500.45589999999999</v>
      </c>
      <c r="CU10309" s="174">
        <v>3057</v>
      </c>
      <c r="CV10309" s="174">
        <v>168255</v>
      </c>
      <c r="CW10309" s="174">
        <v>5</v>
      </c>
      <c r="CX10309" s="174">
        <v>500.45589999999999</v>
      </c>
    </row>
    <row r="10310" spans="84:102" x14ac:dyDescent="0.25">
      <c r="CF10310" s="3" t="s">
        <v>3073</v>
      </c>
      <c r="CG10310" s="174">
        <v>1519</v>
      </c>
      <c r="CH10310" s="174">
        <v>89818</v>
      </c>
      <c r="CI10310" s="174">
        <v>5</v>
      </c>
      <c r="CJ10310" s="174">
        <v>500.40320000000003</v>
      </c>
      <c r="CK10310" s="174">
        <v>500.40320000000003</v>
      </c>
      <c r="CU10310" s="174">
        <v>1519</v>
      </c>
      <c r="CV10310" s="174">
        <v>89818</v>
      </c>
      <c r="CW10310" s="174">
        <v>5</v>
      </c>
      <c r="CX10310" s="174">
        <v>500.40320000000003</v>
      </c>
    </row>
    <row r="10311" spans="84:102" x14ac:dyDescent="0.25">
      <c r="CF10311" s="3" t="s">
        <v>3073</v>
      </c>
      <c r="CG10311" s="174">
        <v>84818</v>
      </c>
      <c r="CH10311" s="174">
        <v>516</v>
      </c>
      <c r="CI10311" s="174">
        <v>5</v>
      </c>
      <c r="CJ10311" s="174">
        <v>500.40260000000001</v>
      </c>
      <c r="CK10311" s="174">
        <v>500.40260000000001</v>
      </c>
      <c r="CU10311" s="174">
        <v>84818</v>
      </c>
      <c r="CV10311" s="174">
        <v>516</v>
      </c>
      <c r="CW10311" s="174">
        <v>5</v>
      </c>
      <c r="CX10311" s="174">
        <v>500.40260000000001</v>
      </c>
    </row>
    <row r="10312" spans="84:102" x14ac:dyDescent="0.25">
      <c r="CF10312" s="3" t="s">
        <v>3073</v>
      </c>
      <c r="CG10312" s="174">
        <v>413</v>
      </c>
      <c r="CH10312" s="174">
        <v>81333</v>
      </c>
      <c r="CI10312" s="174">
        <v>5</v>
      </c>
      <c r="CJ10312" s="174">
        <v>500.22469999999998</v>
      </c>
      <c r="CK10312" s="174">
        <v>500.22469999999998</v>
      </c>
      <c r="CU10312" s="174">
        <v>413</v>
      </c>
      <c r="CV10312" s="174">
        <v>81333</v>
      </c>
      <c r="CW10312" s="174">
        <v>5</v>
      </c>
      <c r="CX10312" s="174">
        <v>500.22469999999998</v>
      </c>
    </row>
    <row r="10313" spans="84:102" x14ac:dyDescent="0.25">
      <c r="CF10313" s="3" t="s">
        <v>3073</v>
      </c>
      <c r="CG10313" s="174">
        <v>56893</v>
      </c>
      <c r="CH10313" s="174">
        <v>1872</v>
      </c>
      <c r="CI10313" s="174">
        <v>5</v>
      </c>
      <c r="CJ10313" s="174">
        <v>500.15800000000002</v>
      </c>
      <c r="CK10313" s="174">
        <v>500.15800000000002</v>
      </c>
      <c r="CU10313" s="174">
        <v>56893</v>
      </c>
      <c r="CV10313" s="174">
        <v>1872</v>
      </c>
      <c r="CW10313" s="174">
        <v>5</v>
      </c>
      <c r="CX10313" s="174">
        <v>500.15800000000002</v>
      </c>
    </row>
    <row r="10314" spans="84:102" x14ac:dyDescent="0.25">
      <c r="CF10314" s="3" t="s">
        <v>3073</v>
      </c>
      <c r="CG10314" s="174">
        <v>2764</v>
      </c>
      <c r="CH10314" s="174">
        <v>142590</v>
      </c>
      <c r="CI10314" s="174">
        <v>5</v>
      </c>
      <c r="CJ10314" s="174">
        <v>499.87700000000001</v>
      </c>
      <c r="CK10314" s="174">
        <v>499.87700000000001</v>
      </c>
      <c r="CU10314" s="174">
        <v>2764</v>
      </c>
      <c r="CV10314" s="174">
        <v>142590</v>
      </c>
      <c r="CW10314" s="174">
        <v>5</v>
      </c>
      <c r="CX10314" s="174">
        <v>499.87700000000001</v>
      </c>
    </row>
    <row r="10315" spans="84:102" x14ac:dyDescent="0.25">
      <c r="CF10315" s="3" t="s">
        <v>3073</v>
      </c>
      <c r="CG10315" s="174">
        <v>97954</v>
      </c>
      <c r="CH10315" s="174">
        <v>1461</v>
      </c>
      <c r="CI10315" s="174">
        <v>5</v>
      </c>
      <c r="CJ10315" s="174">
        <v>499.83980000000003</v>
      </c>
      <c r="CK10315" s="174">
        <v>499.83980000000003</v>
      </c>
      <c r="CU10315" s="174">
        <v>97954</v>
      </c>
      <c r="CV10315" s="174">
        <v>1461</v>
      </c>
      <c r="CW10315" s="174">
        <v>5</v>
      </c>
      <c r="CX10315" s="174">
        <v>499.83980000000003</v>
      </c>
    </row>
    <row r="10316" spans="84:102" x14ac:dyDescent="0.25">
      <c r="CF10316" s="3" t="s">
        <v>3073</v>
      </c>
      <c r="CG10316" s="174">
        <v>2297</v>
      </c>
      <c r="CH10316" s="174">
        <v>22109</v>
      </c>
      <c r="CI10316" s="174">
        <v>5</v>
      </c>
      <c r="CJ10316" s="174">
        <v>499.83749999999998</v>
      </c>
      <c r="CK10316" s="174">
        <v>499.83749999999998</v>
      </c>
      <c r="CU10316" s="174">
        <v>2297</v>
      </c>
      <c r="CV10316" s="174">
        <v>22109</v>
      </c>
      <c r="CW10316" s="174">
        <v>5</v>
      </c>
      <c r="CX10316" s="174">
        <v>499.83749999999998</v>
      </c>
    </row>
    <row r="10317" spans="84:102" x14ac:dyDescent="0.25">
      <c r="CF10317" s="3" t="s">
        <v>3073</v>
      </c>
      <c r="CG10317" s="174">
        <v>107604</v>
      </c>
      <c r="CH10317" s="174">
        <v>868</v>
      </c>
      <c r="CI10317" s="174">
        <v>5</v>
      </c>
      <c r="CJ10317" s="174">
        <v>499.42790000000002</v>
      </c>
      <c r="CK10317" s="174">
        <v>499.42790000000002</v>
      </c>
      <c r="CU10317" s="174">
        <v>107604</v>
      </c>
      <c r="CV10317" s="174">
        <v>868</v>
      </c>
      <c r="CW10317" s="174">
        <v>5</v>
      </c>
      <c r="CX10317" s="174">
        <v>499.42790000000002</v>
      </c>
    </row>
    <row r="10318" spans="84:102" x14ac:dyDescent="0.25">
      <c r="CF10318" s="3" t="s">
        <v>3073</v>
      </c>
      <c r="CG10318" s="174">
        <v>137772</v>
      </c>
      <c r="CH10318" s="174">
        <v>3842</v>
      </c>
      <c r="CI10318" s="174">
        <v>5</v>
      </c>
      <c r="CJ10318" s="174">
        <v>499.42469999999997</v>
      </c>
      <c r="CK10318" s="174">
        <v>499.42469999999997</v>
      </c>
      <c r="CU10318" s="174">
        <v>137772</v>
      </c>
      <c r="CV10318" s="174">
        <v>3842</v>
      </c>
      <c r="CW10318" s="174">
        <v>5</v>
      </c>
      <c r="CX10318" s="174">
        <v>499.42469999999997</v>
      </c>
    </row>
    <row r="10319" spans="84:102" x14ac:dyDescent="0.25">
      <c r="CF10319" s="3" t="s">
        <v>3073</v>
      </c>
      <c r="CG10319" s="174">
        <v>47816</v>
      </c>
      <c r="CH10319" s="174">
        <v>2658</v>
      </c>
      <c r="CI10319" s="174">
        <v>5</v>
      </c>
      <c r="CJ10319" s="174">
        <v>498.99</v>
      </c>
      <c r="CK10319" s="174">
        <v>498.99</v>
      </c>
      <c r="CU10319" s="174">
        <v>47816</v>
      </c>
      <c r="CV10319" s="174">
        <v>2658</v>
      </c>
      <c r="CW10319" s="174">
        <v>5</v>
      </c>
      <c r="CX10319" s="174">
        <v>498.99</v>
      </c>
    </row>
    <row r="10320" spans="84:102" x14ac:dyDescent="0.25">
      <c r="CF10320" s="3" t="s">
        <v>3073</v>
      </c>
      <c r="CG10320" s="174">
        <v>79038</v>
      </c>
      <c r="CH10320" s="174">
        <v>1610</v>
      </c>
      <c r="CI10320" s="174">
        <v>5</v>
      </c>
      <c r="CJ10320" s="174">
        <v>498.9701</v>
      </c>
      <c r="CK10320" s="174">
        <v>498.9701</v>
      </c>
      <c r="CU10320" s="174">
        <v>79038</v>
      </c>
      <c r="CV10320" s="174">
        <v>1610</v>
      </c>
      <c r="CW10320" s="174">
        <v>5</v>
      </c>
      <c r="CX10320" s="174">
        <v>498.9701</v>
      </c>
    </row>
    <row r="10321" spans="84:102" x14ac:dyDescent="0.25">
      <c r="CF10321" s="3" t="s">
        <v>3073</v>
      </c>
      <c r="CG10321" s="174">
        <v>265</v>
      </c>
      <c r="CH10321" s="174">
        <v>72199</v>
      </c>
      <c r="CI10321" s="174">
        <v>5</v>
      </c>
      <c r="CJ10321" s="174">
        <v>498.93630000000002</v>
      </c>
      <c r="CK10321" s="174">
        <v>498.93630000000002</v>
      </c>
      <c r="CU10321" s="174">
        <v>265</v>
      </c>
      <c r="CV10321" s="174">
        <v>72199</v>
      </c>
      <c r="CW10321" s="174">
        <v>5</v>
      </c>
      <c r="CX10321" s="174">
        <v>498.93630000000002</v>
      </c>
    </row>
    <row r="10322" spans="84:102" x14ac:dyDescent="0.25">
      <c r="CF10322" s="3" t="s">
        <v>3073</v>
      </c>
      <c r="CG10322" s="174">
        <v>3214</v>
      </c>
      <c r="CH10322" s="174">
        <v>156112</v>
      </c>
      <c r="CI10322" s="174">
        <v>5</v>
      </c>
      <c r="CJ10322" s="174">
        <v>498.87990000000002</v>
      </c>
      <c r="CK10322" s="174">
        <v>498.87990000000002</v>
      </c>
      <c r="CU10322" s="174">
        <v>3214</v>
      </c>
      <c r="CV10322" s="174">
        <v>156112</v>
      </c>
      <c r="CW10322" s="174">
        <v>5</v>
      </c>
      <c r="CX10322" s="174">
        <v>498.87990000000002</v>
      </c>
    </row>
    <row r="10323" spans="84:102" x14ac:dyDescent="0.25">
      <c r="CF10323" s="3" t="s">
        <v>3073</v>
      </c>
      <c r="CG10323" s="174">
        <v>21811</v>
      </c>
      <c r="CH10323" s="174">
        <v>2299</v>
      </c>
      <c r="CI10323" s="174">
        <v>5</v>
      </c>
      <c r="CJ10323" s="174">
        <v>498.77</v>
      </c>
      <c r="CK10323" s="174">
        <v>498.77</v>
      </c>
      <c r="CU10323" s="174">
        <v>21811</v>
      </c>
      <c r="CV10323" s="174">
        <v>2299</v>
      </c>
      <c r="CW10323" s="174">
        <v>5</v>
      </c>
      <c r="CX10323" s="174">
        <v>498.77</v>
      </c>
    </row>
    <row r="10324" spans="84:102" x14ac:dyDescent="0.25">
      <c r="CF10324" s="3" t="s">
        <v>3073</v>
      </c>
      <c r="CG10324" s="174">
        <v>159463</v>
      </c>
      <c r="CH10324" s="174">
        <v>3293</v>
      </c>
      <c r="CI10324" s="174">
        <v>5</v>
      </c>
      <c r="CJ10324" s="174">
        <v>498.69639999999998</v>
      </c>
      <c r="CK10324" s="174">
        <v>498.69639999999998</v>
      </c>
      <c r="CU10324" s="174">
        <v>159463</v>
      </c>
      <c r="CV10324" s="174">
        <v>3293</v>
      </c>
      <c r="CW10324" s="174">
        <v>5</v>
      </c>
      <c r="CX10324" s="174">
        <v>498.69639999999998</v>
      </c>
    </row>
    <row r="10325" spans="84:102" x14ac:dyDescent="0.25">
      <c r="CF10325" s="3" t="s">
        <v>3073</v>
      </c>
      <c r="CG10325" s="174">
        <v>225</v>
      </c>
      <c r="CH10325" s="174">
        <v>70889</v>
      </c>
      <c r="CI10325" s="174">
        <v>5</v>
      </c>
      <c r="CJ10325" s="174">
        <v>498.6361</v>
      </c>
      <c r="CK10325" s="174">
        <v>498.6361</v>
      </c>
      <c r="CU10325" s="174">
        <v>225</v>
      </c>
      <c r="CV10325" s="174">
        <v>70889</v>
      </c>
      <c r="CW10325" s="174">
        <v>5</v>
      </c>
      <c r="CX10325" s="174">
        <v>498.6361</v>
      </c>
    </row>
    <row r="10326" spans="84:102" x14ac:dyDescent="0.25">
      <c r="CF10326" s="3" t="s">
        <v>3073</v>
      </c>
      <c r="CG10326" s="174">
        <v>463</v>
      </c>
      <c r="CH10326" s="174">
        <v>83634</v>
      </c>
      <c r="CI10326" s="174">
        <v>5</v>
      </c>
      <c r="CJ10326" s="174">
        <v>498.63229999999999</v>
      </c>
      <c r="CK10326" s="174">
        <v>498.63229999999999</v>
      </c>
      <c r="CU10326" s="174">
        <v>463</v>
      </c>
      <c r="CV10326" s="174">
        <v>83634</v>
      </c>
      <c r="CW10326" s="174">
        <v>5</v>
      </c>
      <c r="CX10326" s="174">
        <v>498.63229999999999</v>
      </c>
    </row>
    <row r="10327" spans="84:102" x14ac:dyDescent="0.25">
      <c r="CF10327" s="3" t="s">
        <v>3073</v>
      </c>
      <c r="CG10327" s="174">
        <v>706</v>
      </c>
      <c r="CH10327" s="174">
        <v>94400</v>
      </c>
      <c r="CI10327" s="174">
        <v>5</v>
      </c>
      <c r="CJ10327" s="174">
        <v>498.60559999999998</v>
      </c>
      <c r="CK10327" s="174">
        <v>498.60559999999998</v>
      </c>
      <c r="CU10327" s="174">
        <v>706</v>
      </c>
      <c r="CV10327" s="174">
        <v>94400</v>
      </c>
      <c r="CW10327" s="174">
        <v>5</v>
      </c>
      <c r="CX10327" s="174">
        <v>498.60559999999998</v>
      </c>
    </row>
    <row r="10328" spans="84:102" x14ac:dyDescent="0.25">
      <c r="CF10328" s="3" t="s">
        <v>3073</v>
      </c>
      <c r="CG10328" s="174">
        <v>2949</v>
      </c>
      <c r="CH10328" s="174">
        <v>152914</v>
      </c>
      <c r="CI10328" s="174">
        <v>5</v>
      </c>
      <c r="CJ10328" s="174">
        <v>498.58940000000001</v>
      </c>
      <c r="CK10328" s="174">
        <v>498.58940000000001</v>
      </c>
      <c r="CU10328" s="174">
        <v>2949</v>
      </c>
      <c r="CV10328" s="174">
        <v>152914</v>
      </c>
      <c r="CW10328" s="174">
        <v>5</v>
      </c>
      <c r="CX10328" s="174">
        <v>498.58940000000001</v>
      </c>
    </row>
    <row r="10329" spans="84:102" x14ac:dyDescent="0.25">
      <c r="CF10329" s="3" t="s">
        <v>3073</v>
      </c>
      <c r="CG10329" s="174">
        <v>2327</v>
      </c>
      <c r="CH10329" s="174">
        <v>25299</v>
      </c>
      <c r="CI10329" s="174">
        <v>5</v>
      </c>
      <c r="CJ10329" s="174">
        <v>498.48930000000001</v>
      </c>
      <c r="CK10329" s="174">
        <v>498.48930000000001</v>
      </c>
      <c r="CU10329" s="174">
        <v>2327</v>
      </c>
      <c r="CV10329" s="174">
        <v>25299</v>
      </c>
      <c r="CW10329" s="174">
        <v>5</v>
      </c>
      <c r="CX10329" s="174">
        <v>498.48930000000001</v>
      </c>
    </row>
    <row r="10330" spans="84:102" x14ac:dyDescent="0.25">
      <c r="CF10330" s="3" t="s">
        <v>3073</v>
      </c>
      <c r="CG10330" s="174">
        <v>74474</v>
      </c>
      <c r="CH10330" s="174">
        <v>311</v>
      </c>
      <c r="CI10330" s="174">
        <v>5</v>
      </c>
      <c r="CJ10330" s="174">
        <v>498.44369999999998</v>
      </c>
      <c r="CK10330" s="174">
        <v>498.44369999999998</v>
      </c>
      <c r="CU10330" s="174">
        <v>74474</v>
      </c>
      <c r="CV10330" s="174">
        <v>311</v>
      </c>
      <c r="CW10330" s="174">
        <v>5</v>
      </c>
      <c r="CX10330" s="174">
        <v>498.44369999999998</v>
      </c>
    </row>
    <row r="10331" spans="84:102" x14ac:dyDescent="0.25">
      <c r="CF10331" s="3" t="s">
        <v>3073</v>
      </c>
      <c r="CG10331" s="174">
        <v>71109</v>
      </c>
      <c r="CH10331" s="174">
        <v>219</v>
      </c>
      <c r="CI10331" s="174">
        <v>5</v>
      </c>
      <c r="CJ10331" s="174">
        <v>498.27109999999999</v>
      </c>
      <c r="CK10331" s="174">
        <v>498.27109999999999</v>
      </c>
      <c r="CU10331" s="174">
        <v>71109</v>
      </c>
      <c r="CV10331" s="174">
        <v>219</v>
      </c>
      <c r="CW10331" s="174">
        <v>5</v>
      </c>
      <c r="CX10331" s="174">
        <v>498.27109999999999</v>
      </c>
    </row>
    <row r="10332" spans="84:102" x14ac:dyDescent="0.25">
      <c r="CF10332" s="3" t="s">
        <v>3073</v>
      </c>
      <c r="CG10332" s="174">
        <v>120451</v>
      </c>
      <c r="CH10332" s="174">
        <v>3679</v>
      </c>
      <c r="CI10332" s="174">
        <v>5</v>
      </c>
      <c r="CJ10332" s="174">
        <v>498.23899999999998</v>
      </c>
      <c r="CK10332" s="174">
        <v>498.23899999999998</v>
      </c>
      <c r="CU10332" s="174">
        <v>120451</v>
      </c>
      <c r="CV10332" s="174">
        <v>3679</v>
      </c>
      <c r="CW10332" s="174">
        <v>5</v>
      </c>
      <c r="CX10332" s="174">
        <v>498.23899999999998</v>
      </c>
    </row>
    <row r="10333" spans="84:102" x14ac:dyDescent="0.25">
      <c r="CF10333" s="3" t="s">
        <v>3073</v>
      </c>
      <c r="CG10333" s="174">
        <v>2864</v>
      </c>
      <c r="CH10333" s="174">
        <v>149306</v>
      </c>
      <c r="CI10333" s="174">
        <v>5</v>
      </c>
      <c r="CJ10333" s="174">
        <v>498.23880000000003</v>
      </c>
      <c r="CK10333" s="174">
        <v>498.23880000000003</v>
      </c>
      <c r="CU10333" s="174">
        <v>2864</v>
      </c>
      <c r="CV10333" s="174">
        <v>149306</v>
      </c>
      <c r="CW10333" s="174">
        <v>5</v>
      </c>
      <c r="CX10333" s="174">
        <v>498.23880000000003</v>
      </c>
    </row>
    <row r="10334" spans="84:102" x14ac:dyDescent="0.25">
      <c r="CF10334" s="3" t="s">
        <v>3073</v>
      </c>
      <c r="CG10334" s="174">
        <v>60770</v>
      </c>
      <c r="CH10334" s="174">
        <v>1735</v>
      </c>
      <c r="CI10334" s="174">
        <v>5</v>
      </c>
      <c r="CJ10334" s="174">
        <v>497.99799999999999</v>
      </c>
      <c r="CK10334" s="174">
        <v>497.99799999999999</v>
      </c>
      <c r="CU10334" s="174">
        <v>60770</v>
      </c>
      <c r="CV10334" s="174">
        <v>1735</v>
      </c>
      <c r="CW10334" s="174">
        <v>5</v>
      </c>
      <c r="CX10334" s="174">
        <v>497.99799999999999</v>
      </c>
    </row>
    <row r="10335" spans="84:102" x14ac:dyDescent="0.25">
      <c r="CF10335" s="3" t="s">
        <v>3073</v>
      </c>
      <c r="CG10335" s="174">
        <v>2607</v>
      </c>
      <c r="CH10335" s="174">
        <v>45786</v>
      </c>
      <c r="CI10335" s="174">
        <v>5</v>
      </c>
      <c r="CJ10335" s="174">
        <v>497.91910000000001</v>
      </c>
      <c r="CK10335" s="174">
        <v>497.91910000000001</v>
      </c>
      <c r="CU10335" s="174">
        <v>2607</v>
      </c>
      <c r="CV10335" s="174">
        <v>45786</v>
      </c>
      <c r="CW10335" s="174">
        <v>5</v>
      </c>
      <c r="CX10335" s="174">
        <v>497.91910000000001</v>
      </c>
    </row>
    <row r="10336" spans="84:102" x14ac:dyDescent="0.25">
      <c r="CF10336" s="3" t="s">
        <v>3073</v>
      </c>
      <c r="CG10336" s="174">
        <v>2793</v>
      </c>
      <c r="CH10336" s="174">
        <v>146942</v>
      </c>
      <c r="CI10336" s="174">
        <v>5</v>
      </c>
      <c r="CJ10336" s="174">
        <v>497.90010000000001</v>
      </c>
      <c r="CK10336" s="174">
        <v>497.90010000000001</v>
      </c>
      <c r="CU10336" s="174">
        <v>2793</v>
      </c>
      <c r="CV10336" s="174">
        <v>146942</v>
      </c>
      <c r="CW10336" s="174">
        <v>5</v>
      </c>
      <c r="CX10336" s="174">
        <v>497.90010000000001</v>
      </c>
    </row>
    <row r="10337" spans="84:102" x14ac:dyDescent="0.25">
      <c r="CF10337" s="3" t="s">
        <v>3073</v>
      </c>
      <c r="CG10337" s="174">
        <v>3440</v>
      </c>
      <c r="CH10337" s="174">
        <v>179550</v>
      </c>
      <c r="CI10337" s="174">
        <v>5</v>
      </c>
      <c r="CJ10337" s="174">
        <v>497.89760000000001</v>
      </c>
      <c r="CK10337" s="174">
        <v>497.89760000000001</v>
      </c>
      <c r="CU10337" s="174">
        <v>3440</v>
      </c>
      <c r="CV10337" s="174">
        <v>179550</v>
      </c>
      <c r="CW10337" s="174">
        <v>5</v>
      </c>
      <c r="CX10337" s="174">
        <v>497.89760000000001</v>
      </c>
    </row>
    <row r="10338" spans="84:102" x14ac:dyDescent="0.25">
      <c r="CF10338" s="3" t="s">
        <v>3073</v>
      </c>
      <c r="CG10338" s="174">
        <v>2299</v>
      </c>
      <c r="CH10338" s="174">
        <v>21811</v>
      </c>
      <c r="CI10338" s="174">
        <v>5</v>
      </c>
      <c r="CJ10338" s="174">
        <v>497.8818</v>
      </c>
      <c r="CK10338" s="174">
        <v>497.8818</v>
      </c>
      <c r="CU10338" s="174">
        <v>2299</v>
      </c>
      <c r="CV10338" s="174">
        <v>21811</v>
      </c>
      <c r="CW10338" s="174">
        <v>5</v>
      </c>
      <c r="CX10338" s="174">
        <v>497.8818</v>
      </c>
    </row>
    <row r="10339" spans="84:102" x14ac:dyDescent="0.25">
      <c r="CF10339" s="3" t="s">
        <v>3073</v>
      </c>
      <c r="CG10339" s="174">
        <v>1243</v>
      </c>
      <c r="CH10339" s="174">
        <v>125963</v>
      </c>
      <c r="CI10339" s="174">
        <v>5</v>
      </c>
      <c r="CJ10339" s="174">
        <v>497.85879999999997</v>
      </c>
      <c r="CK10339" s="174">
        <v>497.85879999999997</v>
      </c>
      <c r="CU10339" s="174">
        <v>1243</v>
      </c>
      <c r="CV10339" s="174">
        <v>125963</v>
      </c>
      <c r="CW10339" s="174">
        <v>5</v>
      </c>
      <c r="CX10339" s="174">
        <v>497.85879999999997</v>
      </c>
    </row>
    <row r="10340" spans="84:102" x14ac:dyDescent="0.25">
      <c r="CF10340" s="3" t="s">
        <v>3073</v>
      </c>
      <c r="CG10340" s="174">
        <v>111108</v>
      </c>
      <c r="CH10340" s="174">
        <v>1386</v>
      </c>
      <c r="CI10340" s="174">
        <v>5</v>
      </c>
      <c r="CJ10340" s="174">
        <v>497.69009999999997</v>
      </c>
      <c r="CK10340" s="174">
        <v>497.69009999999997</v>
      </c>
      <c r="CU10340" s="174">
        <v>111108</v>
      </c>
      <c r="CV10340" s="174">
        <v>1386</v>
      </c>
      <c r="CW10340" s="174">
        <v>5</v>
      </c>
      <c r="CX10340" s="174">
        <v>497.69009999999997</v>
      </c>
    </row>
    <row r="10341" spans="84:102" x14ac:dyDescent="0.25">
      <c r="CF10341" s="3" t="s">
        <v>3073</v>
      </c>
      <c r="CG10341" s="174">
        <v>2277</v>
      </c>
      <c r="CH10341" s="174">
        <v>21220</v>
      </c>
      <c r="CI10341" s="174">
        <v>5</v>
      </c>
      <c r="CJ10341" s="174">
        <v>497.68110000000001</v>
      </c>
      <c r="CK10341" s="174">
        <v>497.68110000000001</v>
      </c>
      <c r="CU10341" s="174">
        <v>2277</v>
      </c>
      <c r="CV10341" s="174">
        <v>21220</v>
      </c>
      <c r="CW10341" s="174">
        <v>5</v>
      </c>
      <c r="CX10341" s="174">
        <v>497.68110000000001</v>
      </c>
    </row>
    <row r="10342" spans="84:102" x14ac:dyDescent="0.25">
      <c r="CF10342" s="3" t="s">
        <v>3073</v>
      </c>
      <c r="CG10342" s="174">
        <v>66278</v>
      </c>
      <c r="CH10342" s="174">
        <v>86</v>
      </c>
      <c r="CI10342" s="174">
        <v>5</v>
      </c>
      <c r="CJ10342" s="174">
        <v>497.66120000000001</v>
      </c>
      <c r="CK10342" s="174">
        <v>497.66120000000001</v>
      </c>
      <c r="CU10342" s="174">
        <v>66278</v>
      </c>
      <c r="CV10342" s="174">
        <v>86</v>
      </c>
      <c r="CW10342" s="174">
        <v>5</v>
      </c>
      <c r="CX10342" s="174">
        <v>497.66120000000001</v>
      </c>
    </row>
    <row r="10343" spans="84:102" x14ac:dyDescent="0.25">
      <c r="CF10343" s="3" t="s">
        <v>3073</v>
      </c>
      <c r="CG10343" s="174">
        <v>904</v>
      </c>
      <c r="CH10343" s="174">
        <v>109804</v>
      </c>
      <c r="CI10343" s="174">
        <v>5</v>
      </c>
      <c r="CJ10343" s="174">
        <v>497.59870000000001</v>
      </c>
      <c r="CK10343" s="174">
        <v>497.59870000000001</v>
      </c>
      <c r="CU10343" s="174">
        <v>904</v>
      </c>
      <c r="CV10343" s="174">
        <v>109804</v>
      </c>
      <c r="CW10343" s="174">
        <v>5</v>
      </c>
      <c r="CX10343" s="174">
        <v>497.59870000000001</v>
      </c>
    </row>
    <row r="10344" spans="84:102" x14ac:dyDescent="0.25">
      <c r="CF10344" s="3" t="s">
        <v>3073</v>
      </c>
      <c r="CG10344" s="174">
        <v>2143</v>
      </c>
      <c r="CH10344" s="174">
        <v>10605</v>
      </c>
      <c r="CI10344" s="174">
        <v>5</v>
      </c>
      <c r="CJ10344" s="174">
        <v>497.59699999999998</v>
      </c>
      <c r="CK10344" s="174">
        <v>497.59699999999998</v>
      </c>
      <c r="CU10344" s="174">
        <v>2143</v>
      </c>
      <c r="CV10344" s="174">
        <v>10605</v>
      </c>
      <c r="CW10344" s="174">
        <v>5</v>
      </c>
      <c r="CX10344" s="174">
        <v>497.59699999999998</v>
      </c>
    </row>
    <row r="10345" spans="84:102" x14ac:dyDescent="0.25">
      <c r="CF10345" s="3" t="s">
        <v>3073</v>
      </c>
      <c r="CG10345" s="174">
        <v>142708</v>
      </c>
      <c r="CH10345" s="174">
        <v>1129</v>
      </c>
      <c r="CI10345" s="174">
        <v>5</v>
      </c>
      <c r="CJ10345" s="174">
        <v>497.48360000000002</v>
      </c>
      <c r="CK10345" s="174">
        <v>497.48360000000002</v>
      </c>
      <c r="CU10345" s="174">
        <v>142708</v>
      </c>
      <c r="CV10345" s="174">
        <v>1129</v>
      </c>
      <c r="CW10345" s="174">
        <v>5</v>
      </c>
      <c r="CX10345" s="174">
        <v>497.48360000000002</v>
      </c>
    </row>
    <row r="10346" spans="84:102" x14ac:dyDescent="0.25">
      <c r="CF10346" s="3" t="s">
        <v>3073</v>
      </c>
      <c r="CG10346" s="174">
        <v>85805</v>
      </c>
      <c r="CH10346" s="174">
        <v>520</v>
      </c>
      <c r="CI10346" s="174">
        <v>5</v>
      </c>
      <c r="CJ10346" s="174">
        <v>497.39920000000001</v>
      </c>
      <c r="CK10346" s="174">
        <v>497.39920000000001</v>
      </c>
      <c r="CU10346" s="174">
        <v>85805</v>
      </c>
      <c r="CV10346" s="174">
        <v>520</v>
      </c>
      <c r="CW10346" s="174">
        <v>5</v>
      </c>
      <c r="CX10346" s="174">
        <v>497.39920000000001</v>
      </c>
    </row>
    <row r="10347" spans="84:102" x14ac:dyDescent="0.25">
      <c r="CF10347" s="3" t="s">
        <v>3073</v>
      </c>
      <c r="CG10347" s="174">
        <v>146890</v>
      </c>
      <c r="CH10347" s="174">
        <v>2784</v>
      </c>
      <c r="CI10347" s="174">
        <v>5</v>
      </c>
      <c r="CJ10347" s="174">
        <v>497.3947</v>
      </c>
      <c r="CK10347" s="174">
        <v>497.3947</v>
      </c>
      <c r="CU10347" s="174">
        <v>146890</v>
      </c>
      <c r="CV10347" s="174">
        <v>2784</v>
      </c>
      <c r="CW10347" s="174">
        <v>5</v>
      </c>
      <c r="CX10347" s="174">
        <v>497.3947</v>
      </c>
    </row>
    <row r="10348" spans="84:102" x14ac:dyDescent="0.25">
      <c r="CF10348" s="3" t="s">
        <v>3073</v>
      </c>
      <c r="CG10348" s="174">
        <v>439</v>
      </c>
      <c r="CH10348" s="174">
        <v>83134</v>
      </c>
      <c r="CI10348" s="174">
        <v>5</v>
      </c>
      <c r="CJ10348" s="174">
        <v>497.32709999999997</v>
      </c>
      <c r="CK10348" s="174">
        <v>497.32709999999997</v>
      </c>
      <c r="CU10348" s="174">
        <v>439</v>
      </c>
      <c r="CV10348" s="174">
        <v>83134</v>
      </c>
      <c r="CW10348" s="174">
        <v>5</v>
      </c>
      <c r="CX10348" s="174">
        <v>497.32709999999997</v>
      </c>
    </row>
    <row r="10349" spans="84:102" x14ac:dyDescent="0.25">
      <c r="CF10349" s="3" t="s">
        <v>3073</v>
      </c>
      <c r="CG10349" s="174">
        <v>48260</v>
      </c>
      <c r="CH10349" s="174">
        <v>2554</v>
      </c>
      <c r="CI10349" s="174">
        <v>5</v>
      </c>
      <c r="CJ10349" s="174">
        <v>497.22469999999998</v>
      </c>
      <c r="CK10349" s="174">
        <v>497.22469999999998</v>
      </c>
      <c r="CU10349" s="174">
        <v>48260</v>
      </c>
      <c r="CV10349" s="174">
        <v>2554</v>
      </c>
      <c r="CW10349" s="174">
        <v>5</v>
      </c>
      <c r="CX10349" s="174">
        <v>497.22469999999998</v>
      </c>
    </row>
    <row r="10350" spans="84:102" x14ac:dyDescent="0.25">
      <c r="CF10350" s="3" t="s">
        <v>3073</v>
      </c>
      <c r="CG10350" s="174">
        <v>82208</v>
      </c>
      <c r="CH10350" s="174">
        <v>1565</v>
      </c>
      <c r="CI10350" s="174">
        <v>5</v>
      </c>
      <c r="CJ10350" s="174">
        <v>497.19380000000001</v>
      </c>
      <c r="CK10350" s="174">
        <v>497.19380000000001</v>
      </c>
      <c r="CU10350" s="174">
        <v>82208</v>
      </c>
      <c r="CV10350" s="174">
        <v>1565</v>
      </c>
      <c r="CW10350" s="174">
        <v>5</v>
      </c>
      <c r="CX10350" s="174">
        <v>497.19380000000001</v>
      </c>
    </row>
    <row r="10351" spans="84:102" x14ac:dyDescent="0.25">
      <c r="CF10351" s="3" t="s">
        <v>3073</v>
      </c>
      <c r="CG10351" s="174">
        <v>58223</v>
      </c>
      <c r="CH10351" s="174">
        <v>1880</v>
      </c>
      <c r="CI10351" s="174">
        <v>5</v>
      </c>
      <c r="CJ10351" s="174">
        <v>497.16199999999998</v>
      </c>
      <c r="CK10351" s="174">
        <v>497.16199999999998</v>
      </c>
      <c r="CU10351" s="174">
        <v>58223</v>
      </c>
      <c r="CV10351" s="174">
        <v>1880</v>
      </c>
      <c r="CW10351" s="174">
        <v>5</v>
      </c>
      <c r="CX10351" s="174">
        <v>497.16199999999998</v>
      </c>
    </row>
    <row r="10352" spans="84:102" x14ac:dyDescent="0.25">
      <c r="CF10352" s="3" t="s">
        <v>3073</v>
      </c>
      <c r="CG10352" s="174">
        <v>1521</v>
      </c>
      <c r="CH10352" s="174">
        <v>87389</v>
      </c>
      <c r="CI10352" s="174">
        <v>5</v>
      </c>
      <c r="CJ10352" s="174">
        <v>496.75799999999998</v>
      </c>
      <c r="CK10352" s="174">
        <v>496.75799999999998</v>
      </c>
      <c r="CU10352" s="174">
        <v>1521</v>
      </c>
      <c r="CV10352" s="174">
        <v>87389</v>
      </c>
      <c r="CW10352" s="174">
        <v>5</v>
      </c>
      <c r="CX10352" s="174">
        <v>496.75799999999998</v>
      </c>
    </row>
    <row r="10353" spans="84:102" x14ac:dyDescent="0.25">
      <c r="CF10353" s="3" t="s">
        <v>3073</v>
      </c>
      <c r="CG10353" s="174">
        <v>86571</v>
      </c>
      <c r="CH10353" s="174">
        <v>541</v>
      </c>
      <c r="CI10353" s="174">
        <v>5</v>
      </c>
      <c r="CJ10353" s="174">
        <v>496.71140000000003</v>
      </c>
      <c r="CK10353" s="174">
        <v>496.71140000000003</v>
      </c>
      <c r="CU10353" s="174">
        <v>86571</v>
      </c>
      <c r="CV10353" s="174">
        <v>541</v>
      </c>
      <c r="CW10353" s="174">
        <v>5</v>
      </c>
      <c r="CX10353" s="174">
        <v>496.71140000000003</v>
      </c>
    </row>
    <row r="10354" spans="84:102" x14ac:dyDescent="0.25">
      <c r="CF10354" s="3" t="s">
        <v>3073</v>
      </c>
      <c r="CG10354" s="174">
        <v>232</v>
      </c>
      <c r="CH10354" s="174">
        <v>70869</v>
      </c>
      <c r="CI10354" s="174">
        <v>5</v>
      </c>
      <c r="CJ10354" s="174">
        <v>496.59010000000001</v>
      </c>
      <c r="CK10354" s="174">
        <v>496.59010000000001</v>
      </c>
      <c r="CU10354" s="174">
        <v>232</v>
      </c>
      <c r="CV10354" s="174">
        <v>70869</v>
      </c>
      <c r="CW10354" s="174">
        <v>5</v>
      </c>
      <c r="CX10354" s="174">
        <v>496.59010000000001</v>
      </c>
    </row>
    <row r="10355" spans="84:102" x14ac:dyDescent="0.25">
      <c r="CF10355" s="3" t="s">
        <v>3073</v>
      </c>
      <c r="CG10355" s="174">
        <v>3136</v>
      </c>
      <c r="CH10355" s="174">
        <v>152064</v>
      </c>
      <c r="CI10355" s="174">
        <v>5</v>
      </c>
      <c r="CJ10355" s="174">
        <v>496.4984</v>
      </c>
      <c r="CK10355" s="174">
        <v>496.4984</v>
      </c>
      <c r="CU10355" s="174">
        <v>3136</v>
      </c>
      <c r="CV10355" s="174">
        <v>152064</v>
      </c>
      <c r="CW10355" s="174">
        <v>5</v>
      </c>
      <c r="CX10355" s="174">
        <v>496.4984</v>
      </c>
    </row>
    <row r="10356" spans="84:102" x14ac:dyDescent="0.25">
      <c r="CF10356" s="3" t="s">
        <v>3073</v>
      </c>
      <c r="CG10356" s="174">
        <v>3864</v>
      </c>
      <c r="CH10356" s="174">
        <v>186298</v>
      </c>
      <c r="CI10356" s="174">
        <v>5</v>
      </c>
      <c r="CJ10356" s="174">
        <v>496.47669999999999</v>
      </c>
      <c r="CK10356" s="174">
        <v>496.47669999999999</v>
      </c>
      <c r="CU10356" s="174">
        <v>3864</v>
      </c>
      <c r="CV10356" s="174">
        <v>186298</v>
      </c>
      <c r="CW10356" s="174">
        <v>5</v>
      </c>
      <c r="CX10356" s="174">
        <v>496.47669999999999</v>
      </c>
    </row>
    <row r="10357" spans="84:102" x14ac:dyDescent="0.25">
      <c r="CF10357" s="3" t="s">
        <v>3073</v>
      </c>
      <c r="CG10357" s="174">
        <v>104614</v>
      </c>
      <c r="CH10357" s="174">
        <v>820</v>
      </c>
      <c r="CI10357" s="174">
        <v>5</v>
      </c>
      <c r="CJ10357" s="174">
        <v>496.47230000000002</v>
      </c>
      <c r="CK10357" s="174">
        <v>496.47230000000002</v>
      </c>
      <c r="CU10357" s="174">
        <v>104614</v>
      </c>
      <c r="CV10357" s="174">
        <v>820</v>
      </c>
      <c r="CW10357" s="174">
        <v>5</v>
      </c>
      <c r="CX10357" s="174">
        <v>496.47230000000002</v>
      </c>
    </row>
    <row r="10358" spans="84:102" x14ac:dyDescent="0.25">
      <c r="CF10358" s="3" t="s">
        <v>3073</v>
      </c>
      <c r="CG10358" s="174">
        <v>1810</v>
      </c>
      <c r="CH10358" s="174">
        <v>51122</v>
      </c>
      <c r="CI10358" s="174">
        <v>5</v>
      </c>
      <c r="CJ10358" s="174">
        <v>496.45280000000002</v>
      </c>
      <c r="CK10358" s="174">
        <v>496.45280000000002</v>
      </c>
      <c r="CU10358" s="174">
        <v>1810</v>
      </c>
      <c r="CV10358" s="174">
        <v>51122</v>
      </c>
      <c r="CW10358" s="174">
        <v>5</v>
      </c>
      <c r="CX10358" s="174">
        <v>496.45280000000002</v>
      </c>
    </row>
    <row r="10359" spans="84:102" x14ac:dyDescent="0.25">
      <c r="CF10359" s="3" t="s">
        <v>3073</v>
      </c>
      <c r="CG10359" s="174">
        <v>86659</v>
      </c>
      <c r="CH10359" s="174">
        <v>540</v>
      </c>
      <c r="CI10359" s="174">
        <v>5</v>
      </c>
      <c r="CJ10359" s="174">
        <v>496.31349999999998</v>
      </c>
      <c r="CK10359" s="174">
        <v>496.31349999999998</v>
      </c>
      <c r="CU10359" s="174">
        <v>86659</v>
      </c>
      <c r="CV10359" s="174">
        <v>540</v>
      </c>
      <c r="CW10359" s="174">
        <v>5</v>
      </c>
      <c r="CX10359" s="174">
        <v>496.31349999999998</v>
      </c>
    </row>
    <row r="10360" spans="84:102" x14ac:dyDescent="0.25">
      <c r="CF10360" s="3" t="s">
        <v>3073</v>
      </c>
      <c r="CG10360" s="174">
        <v>1231</v>
      </c>
      <c r="CH10360" s="174">
        <v>129850</v>
      </c>
      <c r="CI10360" s="174">
        <v>5</v>
      </c>
      <c r="CJ10360" s="174">
        <v>496.1395</v>
      </c>
      <c r="CK10360" s="174">
        <v>496.1395</v>
      </c>
      <c r="CU10360" s="174">
        <v>1231</v>
      </c>
      <c r="CV10360" s="174">
        <v>129850</v>
      </c>
      <c r="CW10360" s="174">
        <v>5</v>
      </c>
      <c r="CX10360" s="174">
        <v>496.1395</v>
      </c>
    </row>
    <row r="10361" spans="84:102" x14ac:dyDescent="0.25">
      <c r="CF10361" s="3" t="s">
        <v>3073</v>
      </c>
      <c r="CG10361" s="174">
        <v>1063</v>
      </c>
      <c r="CH10361" s="174">
        <v>125715</v>
      </c>
      <c r="CI10361" s="174">
        <v>5</v>
      </c>
      <c r="CJ10361" s="174">
        <v>496.12650000000002</v>
      </c>
      <c r="CK10361" s="174">
        <v>496.12650000000002</v>
      </c>
      <c r="CU10361" s="174">
        <v>1063</v>
      </c>
      <c r="CV10361" s="174">
        <v>125715</v>
      </c>
      <c r="CW10361" s="174">
        <v>5</v>
      </c>
      <c r="CX10361" s="174">
        <v>496.12650000000002</v>
      </c>
    </row>
    <row r="10362" spans="84:102" x14ac:dyDescent="0.25">
      <c r="CF10362" s="3" t="s">
        <v>3073</v>
      </c>
      <c r="CG10362" s="174">
        <v>139524</v>
      </c>
      <c r="CH10362" s="174">
        <v>1127</v>
      </c>
      <c r="CI10362" s="174">
        <v>5</v>
      </c>
      <c r="CJ10362" s="174">
        <v>495.88529999999997</v>
      </c>
      <c r="CK10362" s="174">
        <v>495.88529999999997</v>
      </c>
      <c r="CU10362" s="174">
        <v>139524</v>
      </c>
      <c r="CV10362" s="174">
        <v>1127</v>
      </c>
      <c r="CW10362" s="174">
        <v>5</v>
      </c>
      <c r="CX10362" s="174">
        <v>495.88529999999997</v>
      </c>
    </row>
    <row r="10363" spans="84:102" x14ac:dyDescent="0.25">
      <c r="CF10363" s="3" t="s">
        <v>3073</v>
      </c>
      <c r="CG10363" s="174">
        <v>39522</v>
      </c>
      <c r="CH10363" s="174">
        <v>2509</v>
      </c>
      <c r="CI10363" s="174">
        <v>5</v>
      </c>
      <c r="CJ10363" s="174">
        <v>495.8021</v>
      </c>
      <c r="CK10363" s="174">
        <v>495.8021</v>
      </c>
      <c r="CU10363" s="174">
        <v>39522</v>
      </c>
      <c r="CV10363" s="174">
        <v>2509</v>
      </c>
      <c r="CW10363" s="174">
        <v>5</v>
      </c>
      <c r="CX10363" s="174">
        <v>495.8021</v>
      </c>
    </row>
    <row r="10364" spans="84:102" x14ac:dyDescent="0.25">
      <c r="CF10364" s="3" t="s">
        <v>3073</v>
      </c>
      <c r="CG10364" s="174">
        <v>115542</v>
      </c>
      <c r="CH10364" s="174">
        <v>1348</v>
      </c>
      <c r="CI10364" s="174">
        <v>5</v>
      </c>
      <c r="CJ10364" s="174">
        <v>495.78559999999999</v>
      </c>
      <c r="CK10364" s="174">
        <v>495.78559999999999</v>
      </c>
      <c r="CU10364" s="174">
        <v>115542</v>
      </c>
      <c r="CV10364" s="174">
        <v>1348</v>
      </c>
      <c r="CW10364" s="174">
        <v>5</v>
      </c>
      <c r="CX10364" s="174">
        <v>495.78559999999999</v>
      </c>
    </row>
    <row r="10365" spans="84:102" x14ac:dyDescent="0.25">
      <c r="CF10365" s="3" t="s">
        <v>3073</v>
      </c>
      <c r="CG10365" s="174">
        <v>1945</v>
      </c>
      <c r="CH10365" s="174">
        <v>86416</v>
      </c>
      <c r="CI10365" s="174">
        <v>5</v>
      </c>
      <c r="CJ10365" s="174">
        <v>495.70499999999998</v>
      </c>
      <c r="CK10365" s="174">
        <v>495.70499999999998</v>
      </c>
      <c r="CU10365" s="174">
        <v>1945</v>
      </c>
      <c r="CV10365" s="174">
        <v>86416</v>
      </c>
      <c r="CW10365" s="174">
        <v>5</v>
      </c>
      <c r="CX10365" s="174">
        <v>495.70499999999998</v>
      </c>
    </row>
    <row r="10366" spans="84:102" x14ac:dyDescent="0.25">
      <c r="CF10366" s="3" t="s">
        <v>3073</v>
      </c>
      <c r="CG10366" s="174">
        <v>1127</v>
      </c>
      <c r="CH10366" s="174">
        <v>139524</v>
      </c>
      <c r="CI10366" s="174">
        <v>5</v>
      </c>
      <c r="CJ10366" s="174">
        <v>495.41500000000002</v>
      </c>
      <c r="CK10366" s="174">
        <v>495.41500000000002</v>
      </c>
      <c r="CU10366" s="174">
        <v>1127</v>
      </c>
      <c r="CV10366" s="174">
        <v>139524</v>
      </c>
      <c r="CW10366" s="174">
        <v>5</v>
      </c>
      <c r="CX10366" s="174">
        <v>495.41500000000002</v>
      </c>
    </row>
    <row r="10367" spans="84:102" x14ac:dyDescent="0.25">
      <c r="CF10367" s="3" t="s">
        <v>3073</v>
      </c>
      <c r="CG10367" s="174">
        <v>120615</v>
      </c>
      <c r="CH10367" s="174">
        <v>1282</v>
      </c>
      <c r="CI10367" s="174">
        <v>5</v>
      </c>
      <c r="CJ10367" s="174">
        <v>495.4051</v>
      </c>
      <c r="CK10367" s="174">
        <v>495.4051</v>
      </c>
      <c r="CU10367" s="174">
        <v>120615</v>
      </c>
      <c r="CV10367" s="174">
        <v>1282</v>
      </c>
      <c r="CW10367" s="174">
        <v>5</v>
      </c>
      <c r="CX10367" s="174">
        <v>495.4051</v>
      </c>
    </row>
    <row r="10368" spans="84:102" x14ac:dyDescent="0.25">
      <c r="CF10368" s="3" t="s">
        <v>3073</v>
      </c>
      <c r="CG10368" s="174">
        <v>2861</v>
      </c>
      <c r="CH10368" s="174">
        <v>150108</v>
      </c>
      <c r="CI10368" s="174">
        <v>5</v>
      </c>
      <c r="CJ10368" s="174">
        <v>495.25</v>
      </c>
      <c r="CK10368" s="174">
        <v>495.25</v>
      </c>
      <c r="CU10368" s="174">
        <v>2861</v>
      </c>
      <c r="CV10368" s="174">
        <v>150108</v>
      </c>
      <c r="CW10368" s="174">
        <v>5</v>
      </c>
      <c r="CX10368" s="174">
        <v>495.25</v>
      </c>
    </row>
    <row r="10369" spans="84:102" x14ac:dyDescent="0.25">
      <c r="CF10369" s="3" t="s">
        <v>3073</v>
      </c>
      <c r="CG10369" s="174">
        <v>3532</v>
      </c>
      <c r="CH10369" s="174">
        <v>75857</v>
      </c>
      <c r="CI10369" s="174">
        <v>5</v>
      </c>
      <c r="CJ10369" s="174">
        <v>495.18060000000003</v>
      </c>
      <c r="CK10369" s="174">
        <v>495.18060000000003</v>
      </c>
      <c r="CU10369" s="174">
        <v>3532</v>
      </c>
      <c r="CV10369" s="174">
        <v>75857</v>
      </c>
      <c r="CW10369" s="174">
        <v>5</v>
      </c>
      <c r="CX10369" s="174">
        <v>495.18060000000003</v>
      </c>
    </row>
    <row r="10370" spans="84:102" x14ac:dyDescent="0.25">
      <c r="CF10370" s="3" t="s">
        <v>3073</v>
      </c>
      <c r="CG10370" s="174">
        <v>20638</v>
      </c>
      <c r="CH10370" s="174">
        <v>2269</v>
      </c>
      <c r="CI10370" s="174">
        <v>5</v>
      </c>
      <c r="CJ10370" s="174">
        <v>495.16899999999998</v>
      </c>
      <c r="CK10370" s="174">
        <v>495.16899999999998</v>
      </c>
      <c r="CU10370" s="174">
        <v>20638</v>
      </c>
      <c r="CV10370" s="174">
        <v>2269</v>
      </c>
      <c r="CW10370" s="174">
        <v>5</v>
      </c>
      <c r="CX10370" s="174">
        <v>495.16899999999998</v>
      </c>
    </row>
    <row r="10371" spans="84:102" x14ac:dyDescent="0.25">
      <c r="CF10371" s="3" t="s">
        <v>3073</v>
      </c>
      <c r="CG10371" s="174">
        <v>122258</v>
      </c>
      <c r="CH10371" s="174">
        <v>1030</v>
      </c>
      <c r="CI10371" s="174">
        <v>5</v>
      </c>
      <c r="CJ10371" s="174">
        <v>495.13679999999999</v>
      </c>
      <c r="CK10371" s="174">
        <v>495.13679999999999</v>
      </c>
      <c r="CU10371" s="174">
        <v>122258</v>
      </c>
      <c r="CV10371" s="174">
        <v>1030</v>
      </c>
      <c r="CW10371" s="174">
        <v>5</v>
      </c>
      <c r="CX10371" s="174">
        <v>495.13679999999999</v>
      </c>
    </row>
    <row r="10372" spans="84:102" x14ac:dyDescent="0.25">
      <c r="CF10372" s="3" t="s">
        <v>3073</v>
      </c>
      <c r="CG10372" s="174">
        <v>86829</v>
      </c>
      <c r="CH10372" s="174">
        <v>545</v>
      </c>
      <c r="CI10372" s="174">
        <v>5</v>
      </c>
      <c r="CJ10372" s="174">
        <v>495.11380000000003</v>
      </c>
      <c r="CK10372" s="174">
        <v>495.11380000000003</v>
      </c>
      <c r="CU10372" s="174">
        <v>86829</v>
      </c>
      <c r="CV10372" s="174">
        <v>545</v>
      </c>
      <c r="CW10372" s="174">
        <v>5</v>
      </c>
      <c r="CX10372" s="174">
        <v>495.11380000000003</v>
      </c>
    </row>
    <row r="10373" spans="84:102" x14ac:dyDescent="0.25">
      <c r="CF10373" s="3" t="s">
        <v>3073</v>
      </c>
      <c r="CG10373" s="174">
        <v>22109</v>
      </c>
      <c r="CH10373" s="174">
        <v>2297</v>
      </c>
      <c r="CI10373" s="174">
        <v>5</v>
      </c>
      <c r="CJ10373" s="174">
        <v>495.0138</v>
      </c>
      <c r="CK10373" s="174">
        <v>495.0138</v>
      </c>
      <c r="CU10373" s="174">
        <v>22109</v>
      </c>
      <c r="CV10373" s="174">
        <v>2297</v>
      </c>
      <c r="CW10373" s="174">
        <v>5</v>
      </c>
      <c r="CX10373" s="174">
        <v>495.0138</v>
      </c>
    </row>
    <row r="10374" spans="84:102" x14ac:dyDescent="0.25">
      <c r="CF10374" s="3" t="s">
        <v>3073</v>
      </c>
      <c r="CG10374" s="174">
        <v>37765</v>
      </c>
      <c r="CH10374" s="174">
        <v>2516</v>
      </c>
      <c r="CI10374" s="174">
        <v>5</v>
      </c>
      <c r="CJ10374" s="174">
        <v>494.92070000000001</v>
      </c>
      <c r="CK10374" s="174">
        <v>494.92070000000001</v>
      </c>
      <c r="CU10374" s="174">
        <v>37765</v>
      </c>
      <c r="CV10374" s="174">
        <v>2516</v>
      </c>
      <c r="CW10374" s="174">
        <v>5</v>
      </c>
      <c r="CX10374" s="174">
        <v>494.92070000000001</v>
      </c>
    </row>
    <row r="10375" spans="84:102" x14ac:dyDescent="0.25">
      <c r="CF10375" s="3" t="s">
        <v>3073</v>
      </c>
      <c r="CG10375" s="174">
        <v>85182</v>
      </c>
      <c r="CH10375" s="174">
        <v>3569</v>
      </c>
      <c r="CI10375" s="174">
        <v>5</v>
      </c>
      <c r="CJ10375" s="174">
        <v>494.82679999999999</v>
      </c>
      <c r="CK10375" s="174">
        <v>494.82679999999999</v>
      </c>
      <c r="CU10375" s="174">
        <v>85182</v>
      </c>
      <c r="CV10375" s="174">
        <v>3569</v>
      </c>
      <c r="CW10375" s="174">
        <v>5</v>
      </c>
      <c r="CX10375" s="174">
        <v>494.82679999999999</v>
      </c>
    </row>
    <row r="10376" spans="84:102" x14ac:dyDescent="0.25">
      <c r="CF10376" s="3" t="s">
        <v>3073</v>
      </c>
      <c r="CG10376" s="174">
        <v>102360</v>
      </c>
      <c r="CH10376" s="174">
        <v>795</v>
      </c>
      <c r="CI10376" s="174">
        <v>5</v>
      </c>
      <c r="CJ10376" s="174">
        <v>494.70400000000001</v>
      </c>
      <c r="CK10376" s="174">
        <v>494.70400000000001</v>
      </c>
      <c r="CU10376" s="174">
        <v>102360</v>
      </c>
      <c r="CV10376" s="174">
        <v>795</v>
      </c>
      <c r="CW10376" s="174">
        <v>5</v>
      </c>
      <c r="CX10376" s="174">
        <v>494.70400000000001</v>
      </c>
    </row>
    <row r="10377" spans="84:102" x14ac:dyDescent="0.25">
      <c r="CF10377" s="3" t="s">
        <v>3073</v>
      </c>
      <c r="CG10377" s="174">
        <v>3233</v>
      </c>
      <c r="CH10377" s="174">
        <v>158945</v>
      </c>
      <c r="CI10377" s="174">
        <v>5</v>
      </c>
      <c r="CJ10377" s="174">
        <v>494.48020000000002</v>
      </c>
      <c r="CK10377" s="174">
        <v>494.48020000000002</v>
      </c>
      <c r="CU10377" s="174">
        <v>3233</v>
      </c>
      <c r="CV10377" s="174">
        <v>158945</v>
      </c>
      <c r="CW10377" s="174">
        <v>5</v>
      </c>
      <c r="CX10377" s="174">
        <v>494.48020000000002</v>
      </c>
    </row>
    <row r="10378" spans="84:102" x14ac:dyDescent="0.25">
      <c r="CF10378" s="3" t="s">
        <v>3073</v>
      </c>
      <c r="CG10378" s="174">
        <v>3800</v>
      </c>
      <c r="CH10378" s="174">
        <v>91575</v>
      </c>
      <c r="CI10378" s="174">
        <v>5</v>
      </c>
      <c r="CJ10378" s="174">
        <v>494.38720000000001</v>
      </c>
      <c r="CK10378" s="174">
        <v>494.38720000000001</v>
      </c>
      <c r="CU10378" s="174">
        <v>3800</v>
      </c>
      <c r="CV10378" s="174">
        <v>91575</v>
      </c>
      <c r="CW10378" s="174">
        <v>5</v>
      </c>
      <c r="CX10378" s="174">
        <v>494.38720000000001</v>
      </c>
    </row>
    <row r="10379" spans="84:102" x14ac:dyDescent="0.25">
      <c r="CF10379" s="3" t="s">
        <v>3073</v>
      </c>
      <c r="CG10379" s="174">
        <v>89366</v>
      </c>
      <c r="CH10379" s="174">
        <v>1515</v>
      </c>
      <c r="CI10379" s="174">
        <v>5</v>
      </c>
      <c r="CJ10379" s="174">
        <v>494.35199999999998</v>
      </c>
      <c r="CK10379" s="174">
        <v>494.35199999999998</v>
      </c>
      <c r="CU10379" s="174">
        <v>89366</v>
      </c>
      <c r="CV10379" s="174">
        <v>1515</v>
      </c>
      <c r="CW10379" s="174">
        <v>5</v>
      </c>
      <c r="CX10379" s="174">
        <v>494.35199999999998</v>
      </c>
    </row>
    <row r="10380" spans="84:102" x14ac:dyDescent="0.25">
      <c r="CF10380" s="3" t="s">
        <v>3073</v>
      </c>
      <c r="CG10380" s="174">
        <v>658</v>
      </c>
      <c r="CH10380" s="174">
        <v>91146</v>
      </c>
      <c r="CI10380" s="174">
        <v>5</v>
      </c>
      <c r="CJ10380" s="174">
        <v>494.09820000000002</v>
      </c>
      <c r="CK10380" s="174">
        <v>494.09820000000002</v>
      </c>
      <c r="CU10380" s="174">
        <v>658</v>
      </c>
      <c r="CV10380" s="174">
        <v>91146</v>
      </c>
      <c r="CW10380" s="174">
        <v>5</v>
      </c>
      <c r="CX10380" s="174">
        <v>494.09820000000002</v>
      </c>
    </row>
    <row r="10381" spans="84:102" x14ac:dyDescent="0.25">
      <c r="CF10381" s="3" t="s">
        <v>3073</v>
      </c>
      <c r="CG10381" s="174">
        <v>2156</v>
      </c>
      <c r="CH10381" s="174">
        <v>14240</v>
      </c>
      <c r="CI10381" s="174">
        <v>5</v>
      </c>
      <c r="CJ10381" s="174">
        <v>493.96039999999999</v>
      </c>
      <c r="CK10381" s="174">
        <v>493.96039999999999</v>
      </c>
      <c r="CU10381" s="174">
        <v>2156</v>
      </c>
      <c r="CV10381" s="174">
        <v>14240</v>
      </c>
      <c r="CW10381" s="174">
        <v>5</v>
      </c>
      <c r="CX10381" s="174">
        <v>493.96039999999999</v>
      </c>
    </row>
    <row r="10382" spans="84:102" x14ac:dyDescent="0.25">
      <c r="CF10382" s="3" t="s">
        <v>3073</v>
      </c>
      <c r="CG10382" s="174">
        <v>112363</v>
      </c>
      <c r="CH10382" s="174">
        <v>930</v>
      </c>
      <c r="CI10382" s="174">
        <v>5</v>
      </c>
      <c r="CJ10382" s="174">
        <v>493.91390000000001</v>
      </c>
      <c r="CK10382" s="174">
        <v>493.91390000000001</v>
      </c>
      <c r="CU10382" s="174">
        <v>112363</v>
      </c>
      <c r="CV10382" s="174">
        <v>930</v>
      </c>
      <c r="CW10382" s="174">
        <v>5</v>
      </c>
      <c r="CX10382" s="174">
        <v>493.91390000000001</v>
      </c>
    </row>
    <row r="10383" spans="84:102" x14ac:dyDescent="0.25">
      <c r="CF10383" s="3" t="s">
        <v>3073</v>
      </c>
      <c r="CG10383" s="174">
        <v>143688</v>
      </c>
      <c r="CH10383" s="174">
        <v>3091</v>
      </c>
      <c r="CI10383" s="174">
        <v>5</v>
      </c>
      <c r="CJ10383" s="174">
        <v>493.89780000000002</v>
      </c>
      <c r="CK10383" s="174">
        <v>493.89780000000002</v>
      </c>
      <c r="CU10383" s="174">
        <v>143688</v>
      </c>
      <c r="CV10383" s="174">
        <v>3091</v>
      </c>
      <c r="CW10383" s="174">
        <v>5</v>
      </c>
      <c r="CX10383" s="174">
        <v>493.89780000000002</v>
      </c>
    </row>
    <row r="10384" spans="84:102" x14ac:dyDescent="0.25">
      <c r="CF10384" s="3" t="s">
        <v>3073</v>
      </c>
      <c r="CG10384" s="174">
        <v>2796</v>
      </c>
      <c r="CH10384" s="174">
        <v>147295</v>
      </c>
      <c r="CI10384" s="174">
        <v>5</v>
      </c>
      <c r="CJ10384" s="174">
        <v>493.71859999999998</v>
      </c>
      <c r="CK10384" s="174">
        <v>493.71859999999998</v>
      </c>
      <c r="CU10384" s="174">
        <v>2796</v>
      </c>
      <c r="CV10384" s="174">
        <v>147295</v>
      </c>
      <c r="CW10384" s="174">
        <v>5</v>
      </c>
      <c r="CX10384" s="174">
        <v>493.71859999999998</v>
      </c>
    </row>
    <row r="10385" spans="84:102" x14ac:dyDescent="0.25">
      <c r="CF10385" s="3" t="s">
        <v>3073</v>
      </c>
      <c r="CG10385" s="174">
        <v>111704</v>
      </c>
      <c r="CH10385" s="174">
        <v>927</v>
      </c>
      <c r="CI10385" s="174">
        <v>5</v>
      </c>
      <c r="CJ10385" s="174">
        <v>493.65300000000002</v>
      </c>
      <c r="CK10385" s="174">
        <v>493.65300000000002</v>
      </c>
      <c r="CU10385" s="174">
        <v>111704</v>
      </c>
      <c r="CV10385" s="174">
        <v>927</v>
      </c>
      <c r="CW10385" s="174">
        <v>5</v>
      </c>
      <c r="CX10385" s="174">
        <v>493.65300000000002</v>
      </c>
    </row>
    <row r="10386" spans="84:102" x14ac:dyDescent="0.25">
      <c r="CF10386" s="3" t="s">
        <v>3073</v>
      </c>
      <c r="CG10386" s="174">
        <v>34</v>
      </c>
      <c r="CH10386" s="174">
        <v>60305</v>
      </c>
      <c r="CI10386" s="174">
        <v>5</v>
      </c>
      <c r="CJ10386" s="174">
        <v>493.56209999999999</v>
      </c>
      <c r="CK10386" s="174">
        <v>493.56209999999999</v>
      </c>
      <c r="CU10386" s="174">
        <v>34</v>
      </c>
      <c r="CV10386" s="174">
        <v>60305</v>
      </c>
      <c r="CW10386" s="174">
        <v>5</v>
      </c>
      <c r="CX10386" s="174">
        <v>493.56209999999999</v>
      </c>
    </row>
    <row r="10387" spans="84:102" x14ac:dyDescent="0.25">
      <c r="CF10387" s="3" t="s">
        <v>3073</v>
      </c>
      <c r="CG10387" s="174">
        <v>737</v>
      </c>
      <c r="CH10387" s="174">
        <v>97727</v>
      </c>
      <c r="CI10387" s="174">
        <v>5</v>
      </c>
      <c r="CJ10387" s="174">
        <v>493.37920000000003</v>
      </c>
      <c r="CK10387" s="174">
        <v>493.37920000000003</v>
      </c>
      <c r="CU10387" s="174">
        <v>737</v>
      </c>
      <c r="CV10387" s="174">
        <v>97727</v>
      </c>
      <c r="CW10387" s="174">
        <v>5</v>
      </c>
      <c r="CX10387" s="174">
        <v>493.37920000000003</v>
      </c>
    </row>
    <row r="10388" spans="84:102" x14ac:dyDescent="0.25">
      <c r="CF10388" s="3" t="s">
        <v>3073</v>
      </c>
      <c r="CG10388" s="174">
        <v>111467</v>
      </c>
      <c r="CH10388" s="174">
        <v>917</v>
      </c>
      <c r="CI10388" s="174">
        <v>5</v>
      </c>
      <c r="CJ10388" s="174">
        <v>493.1121</v>
      </c>
      <c r="CK10388" s="174">
        <v>493.1121</v>
      </c>
      <c r="CU10388" s="174">
        <v>111467</v>
      </c>
      <c r="CV10388" s="174">
        <v>917</v>
      </c>
      <c r="CW10388" s="174">
        <v>5</v>
      </c>
      <c r="CX10388" s="174">
        <v>493.1121</v>
      </c>
    </row>
    <row r="10389" spans="84:102" x14ac:dyDescent="0.25">
      <c r="CF10389" s="3" t="s">
        <v>3073</v>
      </c>
      <c r="CG10389" s="174">
        <v>87165</v>
      </c>
      <c r="CH10389" s="174">
        <v>613</v>
      </c>
      <c r="CI10389" s="174">
        <v>5</v>
      </c>
      <c r="CJ10389" s="174">
        <v>492.8177</v>
      </c>
      <c r="CK10389" s="174">
        <v>492.8177</v>
      </c>
      <c r="CU10389" s="174">
        <v>87165</v>
      </c>
      <c r="CV10389" s="174">
        <v>613</v>
      </c>
      <c r="CW10389" s="174">
        <v>5</v>
      </c>
      <c r="CX10389" s="174">
        <v>492.8177</v>
      </c>
    </row>
    <row r="10390" spans="84:102" x14ac:dyDescent="0.25">
      <c r="CF10390" s="3" t="s">
        <v>3073</v>
      </c>
      <c r="CG10390" s="174">
        <v>72290</v>
      </c>
      <c r="CH10390" s="174">
        <v>292</v>
      </c>
      <c r="CI10390" s="174">
        <v>5</v>
      </c>
      <c r="CJ10390" s="174">
        <v>492.78399999999999</v>
      </c>
      <c r="CK10390" s="174">
        <v>492.78399999999999</v>
      </c>
      <c r="CU10390" s="174">
        <v>72290</v>
      </c>
      <c r="CV10390" s="174">
        <v>292</v>
      </c>
      <c r="CW10390" s="174">
        <v>5</v>
      </c>
      <c r="CX10390" s="174">
        <v>492.78399999999999</v>
      </c>
    </row>
    <row r="10391" spans="84:102" x14ac:dyDescent="0.25">
      <c r="CF10391" s="3" t="s">
        <v>3073</v>
      </c>
      <c r="CG10391" s="174">
        <v>2966</v>
      </c>
      <c r="CH10391" s="174">
        <v>156037</v>
      </c>
      <c r="CI10391" s="174">
        <v>5</v>
      </c>
      <c r="CJ10391" s="174">
        <v>492.30099999999999</v>
      </c>
      <c r="CK10391" s="174">
        <v>492.30099999999999</v>
      </c>
      <c r="CU10391" s="174">
        <v>2966</v>
      </c>
      <c r="CV10391" s="174">
        <v>156037</v>
      </c>
      <c r="CW10391" s="174">
        <v>5</v>
      </c>
      <c r="CX10391" s="174">
        <v>492.30099999999999</v>
      </c>
    </row>
    <row r="10392" spans="84:102" x14ac:dyDescent="0.25">
      <c r="CF10392" s="3" t="s">
        <v>3073</v>
      </c>
      <c r="CG10392" s="174">
        <v>793</v>
      </c>
      <c r="CH10392" s="174">
        <v>102331</v>
      </c>
      <c r="CI10392" s="174">
        <v>5</v>
      </c>
      <c r="CJ10392" s="174">
        <v>492.22899999999998</v>
      </c>
      <c r="CK10392" s="174">
        <v>492.22899999999998</v>
      </c>
      <c r="CU10392" s="174">
        <v>793</v>
      </c>
      <c r="CV10392" s="174">
        <v>102331</v>
      </c>
      <c r="CW10392" s="174">
        <v>5</v>
      </c>
      <c r="CX10392" s="174">
        <v>492.22899999999998</v>
      </c>
    </row>
    <row r="10393" spans="84:102" x14ac:dyDescent="0.25">
      <c r="CF10393" s="3" t="s">
        <v>3073</v>
      </c>
      <c r="CG10393" s="174">
        <v>115280</v>
      </c>
      <c r="CH10393" s="174">
        <v>1996</v>
      </c>
      <c r="CI10393" s="174">
        <v>5</v>
      </c>
      <c r="CJ10393" s="174">
        <v>492.01690000000002</v>
      </c>
      <c r="CK10393" s="174">
        <v>492.01690000000002</v>
      </c>
      <c r="CU10393" s="174">
        <v>115280</v>
      </c>
      <c r="CV10393" s="174">
        <v>1996</v>
      </c>
      <c r="CW10393" s="174">
        <v>5</v>
      </c>
      <c r="CX10393" s="174">
        <v>492.01690000000002</v>
      </c>
    </row>
    <row r="10394" spans="84:102" x14ac:dyDescent="0.25">
      <c r="CF10394" s="3" t="s">
        <v>3073</v>
      </c>
      <c r="CG10394" s="174">
        <v>1873</v>
      </c>
      <c r="CH10394" s="174">
        <v>56062</v>
      </c>
      <c r="CI10394" s="174">
        <v>5</v>
      </c>
      <c r="CJ10394" s="174">
        <v>491.97579999999999</v>
      </c>
      <c r="CK10394" s="174">
        <v>491.97579999999999</v>
      </c>
      <c r="CU10394" s="174">
        <v>1873</v>
      </c>
      <c r="CV10394" s="174">
        <v>56062</v>
      </c>
      <c r="CW10394" s="174">
        <v>5</v>
      </c>
      <c r="CX10394" s="174">
        <v>491.97579999999999</v>
      </c>
    </row>
    <row r="10395" spans="84:102" x14ac:dyDescent="0.25">
      <c r="CF10395" s="3" t="s">
        <v>3073</v>
      </c>
      <c r="CG10395" s="174">
        <v>86266</v>
      </c>
      <c r="CH10395" s="174">
        <v>536</v>
      </c>
      <c r="CI10395" s="174">
        <v>5</v>
      </c>
      <c r="CJ10395" s="174">
        <v>491.83089999999999</v>
      </c>
      <c r="CK10395" s="174">
        <v>491.83089999999999</v>
      </c>
      <c r="CU10395" s="174">
        <v>86266</v>
      </c>
      <c r="CV10395" s="174">
        <v>536</v>
      </c>
      <c r="CW10395" s="174">
        <v>5</v>
      </c>
      <c r="CX10395" s="174">
        <v>491.83089999999999</v>
      </c>
    </row>
    <row r="10396" spans="84:102" x14ac:dyDescent="0.25">
      <c r="CF10396" s="3" t="s">
        <v>3073</v>
      </c>
      <c r="CG10396" s="174">
        <v>2724</v>
      </c>
      <c r="CH10396" s="174">
        <v>136547</v>
      </c>
      <c r="CI10396" s="174">
        <v>5</v>
      </c>
      <c r="CJ10396" s="174">
        <v>491.78390000000002</v>
      </c>
      <c r="CK10396" s="174">
        <v>491.78390000000002</v>
      </c>
      <c r="CU10396" s="174">
        <v>2724</v>
      </c>
      <c r="CV10396" s="174">
        <v>136547</v>
      </c>
      <c r="CW10396" s="174">
        <v>5</v>
      </c>
      <c r="CX10396" s="174">
        <v>491.78390000000002</v>
      </c>
    </row>
    <row r="10397" spans="84:102" x14ac:dyDescent="0.25">
      <c r="CF10397" s="3" t="s">
        <v>3073</v>
      </c>
      <c r="CG10397" s="174">
        <v>90723</v>
      </c>
      <c r="CH10397" s="174">
        <v>647</v>
      </c>
      <c r="CI10397" s="174">
        <v>5</v>
      </c>
      <c r="CJ10397" s="174">
        <v>491.71039999999999</v>
      </c>
      <c r="CK10397" s="174">
        <v>491.71039999999999</v>
      </c>
      <c r="CU10397" s="174">
        <v>90723</v>
      </c>
      <c r="CV10397" s="174">
        <v>647</v>
      </c>
      <c r="CW10397" s="174">
        <v>5</v>
      </c>
      <c r="CX10397" s="174">
        <v>491.71039999999999</v>
      </c>
    </row>
    <row r="10398" spans="84:102" x14ac:dyDescent="0.25">
      <c r="CF10398" s="3" t="s">
        <v>3073</v>
      </c>
      <c r="CG10398" s="174">
        <v>71247</v>
      </c>
      <c r="CH10398" s="174">
        <v>228</v>
      </c>
      <c r="CI10398" s="174">
        <v>5</v>
      </c>
      <c r="CJ10398" s="174">
        <v>491.16849999999999</v>
      </c>
      <c r="CK10398" s="174">
        <v>491.16849999999999</v>
      </c>
      <c r="CU10398" s="174">
        <v>71247</v>
      </c>
      <c r="CV10398" s="174">
        <v>228</v>
      </c>
      <c r="CW10398" s="174">
        <v>5</v>
      </c>
      <c r="CX10398" s="174">
        <v>491.16849999999999</v>
      </c>
    </row>
    <row r="10399" spans="84:102" x14ac:dyDescent="0.25">
      <c r="CF10399" s="3" t="s">
        <v>3073</v>
      </c>
      <c r="CG10399" s="174">
        <v>888</v>
      </c>
      <c r="CH10399" s="174">
        <v>108182</v>
      </c>
      <c r="CI10399" s="174">
        <v>5</v>
      </c>
      <c r="CJ10399" s="174">
        <v>491.1422</v>
      </c>
      <c r="CK10399" s="174">
        <v>491.1422</v>
      </c>
      <c r="CU10399" s="174">
        <v>888</v>
      </c>
      <c r="CV10399" s="174">
        <v>108182</v>
      </c>
      <c r="CW10399" s="174">
        <v>5</v>
      </c>
      <c r="CX10399" s="174">
        <v>491.1422</v>
      </c>
    </row>
    <row r="10400" spans="84:102" x14ac:dyDescent="0.25">
      <c r="CF10400" s="3" t="s">
        <v>3073</v>
      </c>
      <c r="CG10400" s="174">
        <v>153628</v>
      </c>
      <c r="CH10400" s="174">
        <v>3212</v>
      </c>
      <c r="CI10400" s="174">
        <v>5</v>
      </c>
      <c r="CJ10400" s="174">
        <v>491.08670000000001</v>
      </c>
      <c r="CK10400" s="174">
        <v>491.08670000000001</v>
      </c>
      <c r="CU10400" s="174">
        <v>153628</v>
      </c>
      <c r="CV10400" s="174">
        <v>3212</v>
      </c>
      <c r="CW10400" s="174">
        <v>5</v>
      </c>
      <c r="CX10400" s="174">
        <v>491.08670000000001</v>
      </c>
    </row>
    <row r="10401" spans="84:102" x14ac:dyDescent="0.25">
      <c r="CF10401" s="3" t="s">
        <v>3073</v>
      </c>
      <c r="CG10401" s="174">
        <v>1260</v>
      </c>
      <c r="CH10401" s="174">
        <v>126401</v>
      </c>
      <c r="CI10401" s="174">
        <v>5</v>
      </c>
      <c r="CJ10401" s="174">
        <v>491.01690000000002</v>
      </c>
      <c r="CK10401" s="174">
        <v>491.01690000000002</v>
      </c>
      <c r="CU10401" s="174">
        <v>1260</v>
      </c>
      <c r="CV10401" s="174">
        <v>126401</v>
      </c>
      <c r="CW10401" s="174">
        <v>5</v>
      </c>
      <c r="CX10401" s="174">
        <v>491.01690000000002</v>
      </c>
    </row>
    <row r="10402" spans="84:102" x14ac:dyDescent="0.25">
      <c r="CF10402" s="3" t="s">
        <v>3073</v>
      </c>
      <c r="CG10402" s="174">
        <v>111527</v>
      </c>
      <c r="CH10402" s="174">
        <v>918</v>
      </c>
      <c r="CI10402" s="174">
        <v>5</v>
      </c>
      <c r="CJ10402" s="174">
        <v>490.79689999999999</v>
      </c>
      <c r="CK10402" s="174">
        <v>490.79689999999999</v>
      </c>
      <c r="CU10402" s="174">
        <v>111527</v>
      </c>
      <c r="CV10402" s="174">
        <v>918</v>
      </c>
      <c r="CW10402" s="174">
        <v>5</v>
      </c>
      <c r="CX10402" s="174">
        <v>490.79689999999999</v>
      </c>
    </row>
    <row r="10403" spans="84:102" x14ac:dyDescent="0.25">
      <c r="CF10403" s="3" t="s">
        <v>3073</v>
      </c>
      <c r="CG10403" s="174">
        <v>3037</v>
      </c>
      <c r="CH10403" s="174">
        <v>163924</v>
      </c>
      <c r="CI10403" s="174">
        <v>5</v>
      </c>
      <c r="CJ10403" s="174">
        <v>490.78129999999999</v>
      </c>
      <c r="CK10403" s="174">
        <v>490.78129999999999</v>
      </c>
      <c r="CU10403" s="174">
        <v>3037</v>
      </c>
      <c r="CV10403" s="174">
        <v>163924</v>
      </c>
      <c r="CW10403" s="174">
        <v>5</v>
      </c>
      <c r="CX10403" s="174">
        <v>490.78129999999999</v>
      </c>
    </row>
    <row r="10404" spans="84:102" x14ac:dyDescent="0.25">
      <c r="CF10404" s="3" t="s">
        <v>3073</v>
      </c>
      <c r="CG10404" s="174">
        <v>183582</v>
      </c>
      <c r="CH10404" s="174">
        <v>1738</v>
      </c>
      <c r="CI10404" s="174">
        <v>5</v>
      </c>
      <c r="CJ10404" s="174">
        <v>490.67649999999998</v>
      </c>
      <c r="CK10404" s="174">
        <v>490.67649999999998</v>
      </c>
      <c r="CU10404" s="174">
        <v>183582</v>
      </c>
      <c r="CV10404" s="174">
        <v>1738</v>
      </c>
      <c r="CW10404" s="174">
        <v>5</v>
      </c>
      <c r="CX10404" s="174">
        <v>490.67649999999998</v>
      </c>
    </row>
    <row r="10405" spans="84:102" x14ac:dyDescent="0.25">
      <c r="CF10405" s="3" t="s">
        <v>3073</v>
      </c>
      <c r="CG10405" s="174">
        <v>147171</v>
      </c>
      <c r="CH10405" s="174">
        <v>2797</v>
      </c>
      <c r="CI10405" s="174">
        <v>5</v>
      </c>
      <c r="CJ10405" s="174">
        <v>490.62349999999998</v>
      </c>
      <c r="CK10405" s="174">
        <v>490.62349999999998</v>
      </c>
      <c r="CU10405" s="174">
        <v>147171</v>
      </c>
      <c r="CV10405" s="174">
        <v>2797</v>
      </c>
      <c r="CW10405" s="174">
        <v>5</v>
      </c>
      <c r="CX10405" s="174">
        <v>490.62349999999998</v>
      </c>
    </row>
    <row r="10406" spans="84:102" x14ac:dyDescent="0.25">
      <c r="CF10406" s="3" t="s">
        <v>3073</v>
      </c>
      <c r="CG10406" s="174">
        <v>2029</v>
      </c>
      <c r="CH10406" s="174">
        <v>131611</v>
      </c>
      <c r="CI10406" s="174">
        <v>5</v>
      </c>
      <c r="CJ10406" s="174">
        <v>490.50549999999998</v>
      </c>
      <c r="CK10406" s="174">
        <v>490.50549999999998</v>
      </c>
      <c r="CU10406" s="174">
        <v>2029</v>
      </c>
      <c r="CV10406" s="174">
        <v>131611</v>
      </c>
      <c r="CW10406" s="174">
        <v>5</v>
      </c>
      <c r="CX10406" s="174">
        <v>490.50549999999998</v>
      </c>
    </row>
    <row r="10407" spans="84:102" x14ac:dyDescent="0.25">
      <c r="CF10407" s="3" t="s">
        <v>3073</v>
      </c>
      <c r="CG10407" s="174">
        <v>1218</v>
      </c>
      <c r="CH10407" s="174">
        <v>133674</v>
      </c>
      <c r="CI10407" s="174">
        <v>5</v>
      </c>
      <c r="CJ10407" s="174">
        <v>489.89249999999998</v>
      </c>
      <c r="CK10407" s="174">
        <v>489.89249999999998</v>
      </c>
      <c r="CU10407" s="174">
        <v>1218</v>
      </c>
      <c r="CV10407" s="174">
        <v>133674</v>
      </c>
      <c r="CW10407" s="174">
        <v>5</v>
      </c>
      <c r="CX10407" s="174">
        <v>489.89249999999998</v>
      </c>
    </row>
    <row r="10408" spans="84:102" x14ac:dyDescent="0.25">
      <c r="CF10408" s="3" t="s">
        <v>3073</v>
      </c>
      <c r="CG10408" s="174">
        <v>3661</v>
      </c>
      <c r="CH10408" s="174">
        <v>107421</v>
      </c>
      <c r="CI10408" s="174">
        <v>5</v>
      </c>
      <c r="CJ10408" s="174">
        <v>489.86099999999999</v>
      </c>
      <c r="CK10408" s="174">
        <v>489.86099999999999</v>
      </c>
      <c r="CU10408" s="174">
        <v>3661</v>
      </c>
      <c r="CV10408" s="174">
        <v>107421</v>
      </c>
      <c r="CW10408" s="174">
        <v>5</v>
      </c>
      <c r="CX10408" s="174">
        <v>489.86099999999999</v>
      </c>
    </row>
    <row r="10409" spans="84:102" x14ac:dyDescent="0.25">
      <c r="CF10409" s="3" t="s">
        <v>3073</v>
      </c>
      <c r="CG10409" s="174">
        <v>2546</v>
      </c>
      <c r="CH10409" s="174">
        <v>41361</v>
      </c>
      <c r="CI10409" s="174">
        <v>5</v>
      </c>
      <c r="CJ10409" s="174">
        <v>489.72640000000001</v>
      </c>
      <c r="CK10409" s="174">
        <v>489.72640000000001</v>
      </c>
      <c r="CU10409" s="174">
        <v>2546</v>
      </c>
      <c r="CV10409" s="174">
        <v>41361</v>
      </c>
      <c r="CW10409" s="174">
        <v>5</v>
      </c>
      <c r="CX10409" s="174">
        <v>489.72640000000001</v>
      </c>
    </row>
    <row r="10410" spans="84:102" x14ac:dyDescent="0.25">
      <c r="CF10410" s="3" t="s">
        <v>3073</v>
      </c>
      <c r="CG10410" s="174">
        <v>143487</v>
      </c>
      <c r="CH10410" s="174">
        <v>2761</v>
      </c>
      <c r="CI10410" s="174">
        <v>5</v>
      </c>
      <c r="CJ10410" s="174">
        <v>489.62569999999999</v>
      </c>
      <c r="CK10410" s="174">
        <v>489.62569999999999</v>
      </c>
      <c r="CU10410" s="174">
        <v>143487</v>
      </c>
      <c r="CV10410" s="174">
        <v>2761</v>
      </c>
      <c r="CW10410" s="174">
        <v>5</v>
      </c>
      <c r="CX10410" s="174">
        <v>489.62569999999999</v>
      </c>
    </row>
    <row r="10411" spans="84:102" x14ac:dyDescent="0.25">
      <c r="CF10411" s="3" t="s">
        <v>3073</v>
      </c>
      <c r="CG10411" s="174">
        <v>75857</v>
      </c>
      <c r="CH10411" s="174">
        <v>3532</v>
      </c>
      <c r="CI10411" s="174">
        <v>5</v>
      </c>
      <c r="CJ10411" s="174">
        <v>489.61900000000003</v>
      </c>
      <c r="CK10411" s="174">
        <v>489.61900000000003</v>
      </c>
      <c r="CU10411" s="174">
        <v>75857</v>
      </c>
      <c r="CV10411" s="174">
        <v>3532</v>
      </c>
      <c r="CW10411" s="174">
        <v>5</v>
      </c>
      <c r="CX10411" s="174">
        <v>489.61900000000003</v>
      </c>
    </row>
    <row r="10412" spans="84:102" x14ac:dyDescent="0.25">
      <c r="CF10412" s="3" t="s">
        <v>3073</v>
      </c>
      <c r="CG10412" s="174">
        <v>1260</v>
      </c>
      <c r="CH10412" s="174">
        <v>125841</v>
      </c>
      <c r="CI10412" s="174">
        <v>5</v>
      </c>
      <c r="CJ10412" s="174">
        <v>489.58760000000001</v>
      </c>
      <c r="CK10412" s="174">
        <v>489.58760000000001</v>
      </c>
      <c r="CU10412" s="174">
        <v>1260</v>
      </c>
      <c r="CV10412" s="174">
        <v>125841</v>
      </c>
      <c r="CW10412" s="174">
        <v>5</v>
      </c>
      <c r="CX10412" s="174">
        <v>489.58760000000001</v>
      </c>
    </row>
    <row r="10413" spans="84:102" x14ac:dyDescent="0.25">
      <c r="CF10413" s="3" t="s">
        <v>3073</v>
      </c>
      <c r="CG10413" s="174">
        <v>106489</v>
      </c>
      <c r="CH10413" s="174">
        <v>838</v>
      </c>
      <c r="CI10413" s="174">
        <v>5</v>
      </c>
      <c r="CJ10413" s="174">
        <v>489.48759999999999</v>
      </c>
      <c r="CK10413" s="174">
        <v>489.48759999999999</v>
      </c>
      <c r="CU10413" s="174">
        <v>106489</v>
      </c>
      <c r="CV10413" s="174">
        <v>838</v>
      </c>
      <c r="CW10413" s="174">
        <v>5</v>
      </c>
      <c r="CX10413" s="174">
        <v>489.48759999999999</v>
      </c>
    </row>
    <row r="10414" spans="84:102" x14ac:dyDescent="0.25">
      <c r="CF10414" s="3" t="s">
        <v>3073</v>
      </c>
      <c r="CG10414" s="174">
        <v>51144</v>
      </c>
      <c r="CH10414" s="174">
        <v>3483</v>
      </c>
      <c r="CI10414" s="174">
        <v>5</v>
      </c>
      <c r="CJ10414" s="174">
        <v>489.44279999999998</v>
      </c>
      <c r="CK10414" s="174">
        <v>489.44279999999998</v>
      </c>
      <c r="CU10414" s="174">
        <v>51144</v>
      </c>
      <c r="CV10414" s="174">
        <v>3483</v>
      </c>
      <c r="CW10414" s="174">
        <v>5</v>
      </c>
      <c r="CX10414" s="174">
        <v>489.44279999999998</v>
      </c>
    </row>
    <row r="10415" spans="84:102" x14ac:dyDescent="0.25">
      <c r="CF10415" s="3" t="s">
        <v>3073</v>
      </c>
      <c r="CG10415" s="174">
        <v>2583</v>
      </c>
      <c r="CH10415" s="174">
        <v>43376</v>
      </c>
      <c r="CI10415" s="174">
        <v>5</v>
      </c>
      <c r="CJ10415" s="174">
        <v>489.37529999999998</v>
      </c>
      <c r="CK10415" s="174">
        <v>489.37529999999998</v>
      </c>
      <c r="CU10415" s="174">
        <v>2583</v>
      </c>
      <c r="CV10415" s="174">
        <v>43376</v>
      </c>
      <c r="CW10415" s="174">
        <v>5</v>
      </c>
      <c r="CX10415" s="174">
        <v>489.37529999999998</v>
      </c>
    </row>
    <row r="10416" spans="84:102" x14ac:dyDescent="0.25">
      <c r="CF10416" s="3" t="s">
        <v>3073</v>
      </c>
      <c r="CG10416" s="174">
        <v>2153</v>
      </c>
      <c r="CH10416" s="174">
        <v>14027</v>
      </c>
      <c r="CI10416" s="174">
        <v>5</v>
      </c>
      <c r="CJ10416" s="174">
        <v>489.32479999999998</v>
      </c>
      <c r="CK10416" s="174">
        <v>489.32479999999998</v>
      </c>
      <c r="CU10416" s="174">
        <v>2153</v>
      </c>
      <c r="CV10416" s="174">
        <v>14027</v>
      </c>
      <c r="CW10416" s="174">
        <v>5</v>
      </c>
      <c r="CX10416" s="174">
        <v>489.32479999999998</v>
      </c>
    </row>
    <row r="10417" spans="84:102" x14ac:dyDescent="0.25">
      <c r="CF10417" s="3" t="s">
        <v>3073</v>
      </c>
      <c r="CG10417" s="174">
        <v>2256</v>
      </c>
      <c r="CH10417" s="174">
        <v>19983</v>
      </c>
      <c r="CI10417" s="174">
        <v>5</v>
      </c>
      <c r="CJ10417" s="174">
        <v>489.18459999999999</v>
      </c>
      <c r="CK10417" s="174">
        <v>489.18459999999999</v>
      </c>
      <c r="CU10417" s="174">
        <v>2256</v>
      </c>
      <c r="CV10417" s="174">
        <v>19983</v>
      </c>
      <c r="CW10417" s="174">
        <v>5</v>
      </c>
      <c r="CX10417" s="174">
        <v>489.18459999999999</v>
      </c>
    </row>
    <row r="10418" spans="84:102" x14ac:dyDescent="0.25">
      <c r="CF10418" s="3" t="s">
        <v>3073</v>
      </c>
      <c r="CG10418" s="174">
        <v>69545</v>
      </c>
      <c r="CH10418" s="174">
        <v>216</v>
      </c>
      <c r="CI10418" s="174">
        <v>5</v>
      </c>
      <c r="CJ10418" s="174">
        <v>489.13339999999999</v>
      </c>
      <c r="CK10418" s="174">
        <v>489.13339999999999</v>
      </c>
      <c r="CU10418" s="174">
        <v>69545</v>
      </c>
      <c r="CV10418" s="174">
        <v>216</v>
      </c>
      <c r="CW10418" s="174">
        <v>5</v>
      </c>
      <c r="CX10418" s="174">
        <v>489.13339999999999</v>
      </c>
    </row>
    <row r="10419" spans="84:102" x14ac:dyDescent="0.25">
      <c r="CF10419" s="3" t="s">
        <v>3073</v>
      </c>
      <c r="CG10419" s="174">
        <v>838</v>
      </c>
      <c r="CH10419" s="174">
        <v>106489</v>
      </c>
      <c r="CI10419" s="174">
        <v>5</v>
      </c>
      <c r="CJ10419" s="174">
        <v>489.12450000000001</v>
      </c>
      <c r="CK10419" s="174">
        <v>489.12450000000001</v>
      </c>
      <c r="CU10419" s="174">
        <v>838</v>
      </c>
      <c r="CV10419" s="174">
        <v>106489</v>
      </c>
      <c r="CW10419" s="174">
        <v>5</v>
      </c>
      <c r="CX10419" s="174">
        <v>489.12450000000001</v>
      </c>
    </row>
    <row r="10420" spans="84:102" x14ac:dyDescent="0.25">
      <c r="CF10420" s="3" t="s">
        <v>3073</v>
      </c>
      <c r="CG10420" s="174">
        <v>2157</v>
      </c>
      <c r="CH10420" s="174">
        <v>15354</v>
      </c>
      <c r="CI10420" s="174">
        <v>5</v>
      </c>
      <c r="CJ10420" s="174">
        <v>488.99470000000002</v>
      </c>
      <c r="CK10420" s="174">
        <v>488.99470000000002</v>
      </c>
      <c r="CU10420" s="174">
        <v>2157</v>
      </c>
      <c r="CV10420" s="174">
        <v>15354</v>
      </c>
      <c r="CW10420" s="174">
        <v>5</v>
      </c>
      <c r="CX10420" s="174">
        <v>488.99470000000002</v>
      </c>
    </row>
    <row r="10421" spans="84:102" x14ac:dyDescent="0.25">
      <c r="CF10421" s="3" t="s">
        <v>3073</v>
      </c>
      <c r="CG10421" s="174">
        <v>2007</v>
      </c>
      <c r="CH10421" s="174">
        <v>131389</v>
      </c>
      <c r="CI10421" s="174">
        <v>5</v>
      </c>
      <c r="CJ10421" s="174">
        <v>488.79590000000002</v>
      </c>
      <c r="CK10421" s="174">
        <v>488.79590000000002</v>
      </c>
      <c r="CU10421" s="174">
        <v>2007</v>
      </c>
      <c r="CV10421" s="174">
        <v>131389</v>
      </c>
      <c r="CW10421" s="174">
        <v>5</v>
      </c>
      <c r="CX10421" s="174">
        <v>488.79590000000002</v>
      </c>
    </row>
    <row r="10422" spans="84:102" x14ac:dyDescent="0.25">
      <c r="CF10422" s="3" t="s">
        <v>3073</v>
      </c>
      <c r="CG10422" s="174">
        <v>153156</v>
      </c>
      <c r="CH10422" s="174">
        <v>2956</v>
      </c>
      <c r="CI10422" s="174">
        <v>5</v>
      </c>
      <c r="CJ10422" s="174">
        <v>488.69869999999997</v>
      </c>
      <c r="CK10422" s="174">
        <v>488.69869999999997</v>
      </c>
      <c r="CU10422" s="174">
        <v>153156</v>
      </c>
      <c r="CV10422" s="174">
        <v>2956</v>
      </c>
      <c r="CW10422" s="174">
        <v>5</v>
      </c>
      <c r="CX10422" s="174">
        <v>488.69869999999997</v>
      </c>
    </row>
    <row r="10423" spans="84:102" x14ac:dyDescent="0.25">
      <c r="CF10423" s="3" t="s">
        <v>3073</v>
      </c>
      <c r="CG10423" s="174">
        <v>3483</v>
      </c>
      <c r="CH10423" s="174">
        <v>51144</v>
      </c>
      <c r="CI10423" s="174">
        <v>5</v>
      </c>
      <c r="CJ10423" s="174">
        <v>488.67110000000002</v>
      </c>
      <c r="CK10423" s="174">
        <v>488.67110000000002</v>
      </c>
      <c r="CU10423" s="174">
        <v>3483</v>
      </c>
      <c r="CV10423" s="174">
        <v>51144</v>
      </c>
      <c r="CW10423" s="174">
        <v>5</v>
      </c>
      <c r="CX10423" s="174">
        <v>488.67110000000002</v>
      </c>
    </row>
    <row r="10424" spans="84:102" x14ac:dyDescent="0.25">
      <c r="CF10424" s="3" t="s">
        <v>3073</v>
      </c>
      <c r="CG10424" s="174">
        <v>86416</v>
      </c>
      <c r="CH10424" s="174">
        <v>1945</v>
      </c>
      <c r="CI10424" s="174">
        <v>5</v>
      </c>
      <c r="CJ10424" s="174">
        <v>488.6103</v>
      </c>
      <c r="CK10424" s="174">
        <v>488.6103</v>
      </c>
      <c r="CU10424" s="174">
        <v>86416</v>
      </c>
      <c r="CV10424" s="174">
        <v>1945</v>
      </c>
      <c r="CW10424" s="174">
        <v>5</v>
      </c>
      <c r="CX10424" s="174">
        <v>488.6103</v>
      </c>
    </row>
    <row r="10425" spans="84:102" x14ac:dyDescent="0.25">
      <c r="CF10425" s="3" t="s">
        <v>3073</v>
      </c>
      <c r="CG10425" s="174">
        <v>109658</v>
      </c>
      <c r="CH10425" s="174">
        <v>910</v>
      </c>
      <c r="CI10425" s="174">
        <v>5</v>
      </c>
      <c r="CJ10425" s="174">
        <v>488.48219999999998</v>
      </c>
      <c r="CK10425" s="174">
        <v>488.48219999999998</v>
      </c>
      <c r="CU10425" s="174">
        <v>109658</v>
      </c>
      <c r="CV10425" s="174">
        <v>910</v>
      </c>
      <c r="CW10425" s="174">
        <v>5</v>
      </c>
      <c r="CX10425" s="174">
        <v>488.48219999999998</v>
      </c>
    </row>
    <row r="10426" spans="84:102" x14ac:dyDescent="0.25">
      <c r="CF10426" s="3" t="s">
        <v>3073</v>
      </c>
      <c r="CG10426" s="174">
        <v>247</v>
      </c>
      <c r="CH10426" s="174">
        <v>69931</v>
      </c>
      <c r="CI10426" s="174">
        <v>5</v>
      </c>
      <c r="CJ10426" s="174">
        <v>488.47550000000001</v>
      </c>
      <c r="CK10426" s="174">
        <v>488.47550000000001</v>
      </c>
      <c r="CU10426" s="174">
        <v>247</v>
      </c>
      <c r="CV10426" s="174">
        <v>69931</v>
      </c>
      <c r="CW10426" s="174">
        <v>5</v>
      </c>
      <c r="CX10426" s="174">
        <v>488.47550000000001</v>
      </c>
    </row>
    <row r="10427" spans="84:102" x14ac:dyDescent="0.25">
      <c r="CF10427" s="3" t="s">
        <v>3073</v>
      </c>
      <c r="CG10427" s="174">
        <v>68442</v>
      </c>
      <c r="CH10427" s="174">
        <v>1671</v>
      </c>
      <c r="CI10427" s="174">
        <v>5</v>
      </c>
      <c r="CJ10427" s="174">
        <v>488.41160000000002</v>
      </c>
      <c r="CK10427" s="174">
        <v>488.41160000000002</v>
      </c>
      <c r="CU10427" s="174">
        <v>68442</v>
      </c>
      <c r="CV10427" s="174">
        <v>1671</v>
      </c>
      <c r="CW10427" s="174">
        <v>5</v>
      </c>
      <c r="CX10427" s="174">
        <v>488.41160000000002</v>
      </c>
    </row>
    <row r="10428" spans="84:102" x14ac:dyDescent="0.25">
      <c r="CF10428" s="3" t="s">
        <v>3073</v>
      </c>
      <c r="CG10428" s="174">
        <v>221</v>
      </c>
      <c r="CH10428" s="174">
        <v>70349</v>
      </c>
      <c r="CI10428" s="174">
        <v>5</v>
      </c>
      <c r="CJ10428" s="174">
        <v>488.3605</v>
      </c>
      <c r="CK10428" s="174">
        <v>488.3605</v>
      </c>
      <c r="CU10428" s="174">
        <v>221</v>
      </c>
      <c r="CV10428" s="174">
        <v>70349</v>
      </c>
      <c r="CW10428" s="174">
        <v>5</v>
      </c>
      <c r="CX10428" s="174">
        <v>488.3605</v>
      </c>
    </row>
    <row r="10429" spans="84:102" x14ac:dyDescent="0.25">
      <c r="CF10429" s="3" t="s">
        <v>3073</v>
      </c>
      <c r="CG10429" s="174">
        <v>107077</v>
      </c>
      <c r="CH10429" s="174">
        <v>3656</v>
      </c>
      <c r="CI10429" s="174">
        <v>5</v>
      </c>
      <c r="CJ10429" s="174">
        <v>488.25200000000001</v>
      </c>
      <c r="CK10429" s="174">
        <v>488.25200000000001</v>
      </c>
      <c r="CU10429" s="174">
        <v>107077</v>
      </c>
      <c r="CV10429" s="174">
        <v>3656</v>
      </c>
      <c r="CW10429" s="174">
        <v>5</v>
      </c>
      <c r="CX10429" s="174">
        <v>488.25200000000001</v>
      </c>
    </row>
    <row r="10430" spans="84:102" x14ac:dyDescent="0.25">
      <c r="CF10430" s="3" t="s">
        <v>3073</v>
      </c>
      <c r="CG10430" s="174">
        <v>15354</v>
      </c>
      <c r="CH10430" s="174">
        <v>2157</v>
      </c>
      <c r="CI10430" s="174">
        <v>5</v>
      </c>
      <c r="CJ10430" s="174">
        <v>488.21120000000002</v>
      </c>
      <c r="CK10430" s="174">
        <v>488.21120000000002</v>
      </c>
      <c r="CU10430" s="174">
        <v>15354</v>
      </c>
      <c r="CV10430" s="174">
        <v>2157</v>
      </c>
      <c r="CW10430" s="174">
        <v>5</v>
      </c>
      <c r="CX10430" s="174">
        <v>488.21120000000002</v>
      </c>
    </row>
    <row r="10431" spans="84:102" x14ac:dyDescent="0.25">
      <c r="CF10431" s="3" t="s">
        <v>3073</v>
      </c>
      <c r="CG10431" s="174">
        <v>1899</v>
      </c>
      <c r="CH10431" s="174">
        <v>60302</v>
      </c>
      <c r="CI10431" s="174">
        <v>5</v>
      </c>
      <c r="CJ10431" s="174">
        <v>488.1909</v>
      </c>
      <c r="CK10431" s="174">
        <v>488.1909</v>
      </c>
      <c r="CU10431" s="174">
        <v>1899</v>
      </c>
      <c r="CV10431" s="174">
        <v>60302</v>
      </c>
      <c r="CW10431" s="174">
        <v>5</v>
      </c>
      <c r="CX10431" s="174">
        <v>488.1909</v>
      </c>
    </row>
    <row r="10432" spans="84:102" x14ac:dyDescent="0.25">
      <c r="CF10432" s="3" t="s">
        <v>3073</v>
      </c>
      <c r="CG10432" s="174">
        <v>150108</v>
      </c>
      <c r="CH10432" s="174">
        <v>2861</v>
      </c>
      <c r="CI10432" s="174">
        <v>5</v>
      </c>
      <c r="CJ10432" s="174">
        <v>488.0797</v>
      </c>
      <c r="CK10432" s="174">
        <v>488.0797</v>
      </c>
      <c r="CU10432" s="174">
        <v>150108</v>
      </c>
      <c r="CV10432" s="174">
        <v>2861</v>
      </c>
      <c r="CW10432" s="174">
        <v>5</v>
      </c>
      <c r="CX10432" s="174">
        <v>488.0797</v>
      </c>
    </row>
    <row r="10433" spans="84:102" x14ac:dyDescent="0.25">
      <c r="CF10433" s="3" t="s">
        <v>3073</v>
      </c>
      <c r="CG10433" s="174">
        <v>1823</v>
      </c>
      <c r="CH10433" s="174">
        <v>51085</v>
      </c>
      <c r="CI10433" s="174">
        <v>5</v>
      </c>
      <c r="CJ10433" s="174">
        <v>487.99709999999999</v>
      </c>
      <c r="CK10433" s="174">
        <v>487.99709999999999</v>
      </c>
      <c r="CU10433" s="174">
        <v>1823</v>
      </c>
      <c r="CV10433" s="174">
        <v>51085</v>
      </c>
      <c r="CW10433" s="174">
        <v>5</v>
      </c>
      <c r="CX10433" s="174">
        <v>487.99709999999999</v>
      </c>
    </row>
    <row r="10434" spans="84:102" x14ac:dyDescent="0.25">
      <c r="CF10434" s="3" t="s">
        <v>3073</v>
      </c>
      <c r="CG10434" s="174">
        <v>52160</v>
      </c>
      <c r="CH10434" s="174">
        <v>1830</v>
      </c>
      <c r="CI10434" s="174">
        <v>5</v>
      </c>
      <c r="CJ10434" s="174">
        <v>487.92720000000003</v>
      </c>
      <c r="CK10434" s="174">
        <v>487.92720000000003</v>
      </c>
      <c r="CU10434" s="174">
        <v>52160</v>
      </c>
      <c r="CV10434" s="174">
        <v>1830</v>
      </c>
      <c r="CW10434" s="174">
        <v>5</v>
      </c>
      <c r="CX10434" s="174">
        <v>487.92720000000003</v>
      </c>
    </row>
    <row r="10435" spans="84:102" x14ac:dyDescent="0.25">
      <c r="CF10435" s="3" t="s">
        <v>3073</v>
      </c>
      <c r="CG10435" s="174">
        <v>2797</v>
      </c>
      <c r="CH10435" s="174">
        <v>147171</v>
      </c>
      <c r="CI10435" s="174">
        <v>5</v>
      </c>
      <c r="CJ10435" s="174">
        <v>487.4753</v>
      </c>
      <c r="CK10435" s="174">
        <v>487.4753</v>
      </c>
      <c r="CU10435" s="174">
        <v>2797</v>
      </c>
      <c r="CV10435" s="174">
        <v>147171</v>
      </c>
      <c r="CW10435" s="174">
        <v>5</v>
      </c>
      <c r="CX10435" s="174">
        <v>487.4753</v>
      </c>
    </row>
    <row r="10436" spans="84:102" x14ac:dyDescent="0.25">
      <c r="CF10436" s="3" t="s">
        <v>3073</v>
      </c>
      <c r="CG10436" s="174">
        <v>558</v>
      </c>
      <c r="CH10436" s="174">
        <v>83251</v>
      </c>
      <c r="CI10436" s="174">
        <v>5</v>
      </c>
      <c r="CJ10436" s="174">
        <v>487.26310000000001</v>
      </c>
      <c r="CK10436" s="174">
        <v>487.26310000000001</v>
      </c>
      <c r="CU10436" s="174">
        <v>558</v>
      </c>
      <c r="CV10436" s="174">
        <v>83251</v>
      </c>
      <c r="CW10436" s="174">
        <v>5</v>
      </c>
      <c r="CX10436" s="174">
        <v>487.26310000000001</v>
      </c>
    </row>
    <row r="10437" spans="84:102" x14ac:dyDescent="0.25">
      <c r="CF10437" s="3" t="s">
        <v>3073</v>
      </c>
      <c r="CG10437" s="174">
        <v>3215</v>
      </c>
      <c r="CH10437" s="174">
        <v>157511</v>
      </c>
      <c r="CI10437" s="174">
        <v>5</v>
      </c>
      <c r="CJ10437" s="174">
        <v>487.19670000000002</v>
      </c>
      <c r="CK10437" s="174">
        <v>487.19670000000002</v>
      </c>
      <c r="CU10437" s="174">
        <v>3215</v>
      </c>
      <c r="CV10437" s="174">
        <v>157511</v>
      </c>
      <c r="CW10437" s="174">
        <v>5</v>
      </c>
      <c r="CX10437" s="174">
        <v>487.19670000000002</v>
      </c>
    </row>
    <row r="10438" spans="84:102" x14ac:dyDescent="0.25">
      <c r="CF10438" s="3" t="s">
        <v>3073</v>
      </c>
      <c r="CG10438" s="174">
        <v>411</v>
      </c>
      <c r="CH10438" s="174">
        <v>80160</v>
      </c>
      <c r="CI10438" s="174">
        <v>5</v>
      </c>
      <c r="CJ10438" s="174">
        <v>487.19479999999999</v>
      </c>
      <c r="CK10438" s="174">
        <v>487.19479999999999</v>
      </c>
      <c r="CU10438" s="174">
        <v>411</v>
      </c>
      <c r="CV10438" s="174">
        <v>80160</v>
      </c>
      <c r="CW10438" s="174">
        <v>5</v>
      </c>
      <c r="CX10438" s="174">
        <v>487.19479999999999</v>
      </c>
    </row>
    <row r="10439" spans="84:102" x14ac:dyDescent="0.25">
      <c r="CF10439" s="3" t="s">
        <v>3073</v>
      </c>
      <c r="CG10439" s="174">
        <v>98397</v>
      </c>
      <c r="CH10439" s="174">
        <v>761</v>
      </c>
      <c r="CI10439" s="174">
        <v>5</v>
      </c>
      <c r="CJ10439" s="174">
        <v>487.01749999999998</v>
      </c>
      <c r="CK10439" s="174">
        <v>487.01749999999998</v>
      </c>
      <c r="CU10439" s="174">
        <v>98397</v>
      </c>
      <c r="CV10439" s="174">
        <v>761</v>
      </c>
      <c r="CW10439" s="174">
        <v>5</v>
      </c>
      <c r="CX10439" s="174">
        <v>487.01749999999998</v>
      </c>
    </row>
    <row r="10440" spans="84:102" x14ac:dyDescent="0.25">
      <c r="CF10440" s="3" t="s">
        <v>3073</v>
      </c>
      <c r="CG10440" s="174">
        <v>3237</v>
      </c>
      <c r="CH10440" s="174">
        <v>160605</v>
      </c>
      <c r="CI10440" s="174">
        <v>5</v>
      </c>
      <c r="CJ10440" s="174">
        <v>486.98649999999998</v>
      </c>
      <c r="CK10440" s="174">
        <v>486.98649999999998</v>
      </c>
      <c r="CU10440" s="174">
        <v>3237</v>
      </c>
      <c r="CV10440" s="174">
        <v>160605</v>
      </c>
      <c r="CW10440" s="174">
        <v>5</v>
      </c>
      <c r="CX10440" s="174">
        <v>486.98649999999998</v>
      </c>
    </row>
    <row r="10441" spans="84:102" x14ac:dyDescent="0.25">
      <c r="CF10441" s="3" t="s">
        <v>3073</v>
      </c>
      <c r="CG10441" s="174">
        <v>1880</v>
      </c>
      <c r="CH10441" s="174">
        <v>58223</v>
      </c>
      <c r="CI10441" s="174">
        <v>5</v>
      </c>
      <c r="CJ10441" s="174">
        <v>486.89769999999999</v>
      </c>
      <c r="CK10441" s="174">
        <v>486.89769999999999</v>
      </c>
      <c r="CU10441" s="174">
        <v>1880</v>
      </c>
      <c r="CV10441" s="174">
        <v>58223</v>
      </c>
      <c r="CW10441" s="174">
        <v>5</v>
      </c>
      <c r="CX10441" s="174">
        <v>486.89769999999999</v>
      </c>
    </row>
    <row r="10442" spans="84:102" x14ac:dyDescent="0.25">
      <c r="CF10442" s="3" t="s">
        <v>3073</v>
      </c>
      <c r="CG10442" s="174">
        <v>2917</v>
      </c>
      <c r="CH10442" s="174">
        <v>151589</v>
      </c>
      <c r="CI10442" s="174">
        <v>5</v>
      </c>
      <c r="CJ10442" s="174">
        <v>486.75380000000001</v>
      </c>
      <c r="CK10442" s="174">
        <v>486.75380000000001</v>
      </c>
      <c r="CU10442" s="174">
        <v>2917</v>
      </c>
      <c r="CV10442" s="174">
        <v>151589</v>
      </c>
      <c r="CW10442" s="174">
        <v>5</v>
      </c>
      <c r="CX10442" s="174">
        <v>486.75380000000001</v>
      </c>
    </row>
    <row r="10443" spans="84:102" x14ac:dyDescent="0.25">
      <c r="CF10443" s="3" t="s">
        <v>3073</v>
      </c>
      <c r="CG10443" s="174">
        <v>96830</v>
      </c>
      <c r="CH10443" s="174">
        <v>713</v>
      </c>
      <c r="CI10443" s="174">
        <v>5</v>
      </c>
      <c r="CJ10443" s="174">
        <v>486.70769999999999</v>
      </c>
      <c r="CK10443" s="174">
        <v>486.70769999999999</v>
      </c>
      <c r="CU10443" s="174">
        <v>96830</v>
      </c>
      <c r="CV10443" s="174">
        <v>713</v>
      </c>
      <c r="CW10443" s="174">
        <v>5</v>
      </c>
      <c r="CX10443" s="174">
        <v>486.70769999999999</v>
      </c>
    </row>
    <row r="10444" spans="84:102" x14ac:dyDescent="0.25">
      <c r="CF10444" s="3" t="s">
        <v>3073</v>
      </c>
      <c r="CG10444" s="174">
        <v>212</v>
      </c>
      <c r="CH10444" s="174">
        <v>69571</v>
      </c>
      <c r="CI10444" s="174">
        <v>5</v>
      </c>
      <c r="CJ10444" s="174">
        <v>486.6737</v>
      </c>
      <c r="CK10444" s="174">
        <v>486.6737</v>
      </c>
      <c r="CU10444" s="174">
        <v>212</v>
      </c>
      <c r="CV10444" s="174">
        <v>69571</v>
      </c>
      <c r="CW10444" s="174">
        <v>5</v>
      </c>
      <c r="CX10444" s="174">
        <v>486.6737</v>
      </c>
    </row>
    <row r="10445" spans="84:102" x14ac:dyDescent="0.25">
      <c r="CF10445" s="3" t="s">
        <v>3073</v>
      </c>
      <c r="CG10445" s="174">
        <v>84078</v>
      </c>
      <c r="CH10445" s="174">
        <v>487</v>
      </c>
      <c r="CI10445" s="174">
        <v>5</v>
      </c>
      <c r="CJ10445" s="174">
        <v>486.66950000000003</v>
      </c>
      <c r="CK10445" s="174">
        <v>486.66950000000003</v>
      </c>
      <c r="CU10445" s="174">
        <v>84078</v>
      </c>
      <c r="CV10445" s="174">
        <v>487</v>
      </c>
      <c r="CW10445" s="174">
        <v>5</v>
      </c>
      <c r="CX10445" s="174">
        <v>486.66950000000003</v>
      </c>
    </row>
    <row r="10446" spans="84:102" x14ac:dyDescent="0.25">
      <c r="CF10446" s="3" t="s">
        <v>3073</v>
      </c>
      <c r="CG10446" s="174">
        <v>111825</v>
      </c>
      <c r="CH10446" s="174">
        <v>1365</v>
      </c>
      <c r="CI10446" s="174">
        <v>5</v>
      </c>
      <c r="CJ10446" s="174">
        <v>486.5693</v>
      </c>
      <c r="CK10446" s="174">
        <v>486.5693</v>
      </c>
      <c r="CU10446" s="174">
        <v>111825</v>
      </c>
      <c r="CV10446" s="174">
        <v>1365</v>
      </c>
      <c r="CW10446" s="174">
        <v>5</v>
      </c>
      <c r="CX10446" s="174">
        <v>486.5693</v>
      </c>
    </row>
    <row r="10447" spans="84:102" x14ac:dyDescent="0.25">
      <c r="CF10447" s="3" t="s">
        <v>3073</v>
      </c>
      <c r="CG10447" s="174">
        <v>3091</v>
      </c>
      <c r="CH10447" s="174">
        <v>143688</v>
      </c>
      <c r="CI10447" s="174">
        <v>5</v>
      </c>
      <c r="CJ10447" s="174">
        <v>486.5283</v>
      </c>
      <c r="CK10447" s="174">
        <v>486.5283</v>
      </c>
      <c r="CU10447" s="174">
        <v>3091</v>
      </c>
      <c r="CV10447" s="174">
        <v>143688</v>
      </c>
      <c r="CW10447" s="174">
        <v>5</v>
      </c>
      <c r="CX10447" s="174">
        <v>486.5283</v>
      </c>
    </row>
    <row r="10448" spans="84:102" x14ac:dyDescent="0.25">
      <c r="CF10448" s="3" t="s">
        <v>3073</v>
      </c>
      <c r="CG10448" s="174">
        <v>1179</v>
      </c>
      <c r="CH10448" s="174">
        <v>139827</v>
      </c>
      <c r="CI10448" s="174">
        <v>5</v>
      </c>
      <c r="CJ10448" s="174">
        <v>486.40789999999998</v>
      </c>
      <c r="CK10448" s="174">
        <v>486.40789999999998</v>
      </c>
      <c r="CU10448" s="174">
        <v>1179</v>
      </c>
      <c r="CV10448" s="174">
        <v>139827</v>
      </c>
      <c r="CW10448" s="174">
        <v>5</v>
      </c>
      <c r="CX10448" s="174">
        <v>486.40789999999998</v>
      </c>
    </row>
    <row r="10449" spans="84:102" x14ac:dyDescent="0.25">
      <c r="CF10449" s="3" t="s">
        <v>3073</v>
      </c>
      <c r="CG10449" s="174">
        <v>160430</v>
      </c>
      <c r="CH10449" s="174">
        <v>3240</v>
      </c>
      <c r="CI10449" s="174">
        <v>5</v>
      </c>
      <c r="CJ10449" s="174">
        <v>486.19470000000001</v>
      </c>
      <c r="CK10449" s="174">
        <v>486.19470000000001</v>
      </c>
      <c r="CU10449" s="174">
        <v>160430</v>
      </c>
      <c r="CV10449" s="174">
        <v>3240</v>
      </c>
      <c r="CW10449" s="174">
        <v>5</v>
      </c>
      <c r="CX10449" s="174">
        <v>486.19470000000001</v>
      </c>
    </row>
    <row r="10450" spans="84:102" x14ac:dyDescent="0.25">
      <c r="CF10450" s="3" t="s">
        <v>3073</v>
      </c>
      <c r="CG10450" s="174">
        <v>2339</v>
      </c>
      <c r="CH10450" s="174">
        <v>23107</v>
      </c>
      <c r="CI10450" s="174">
        <v>5</v>
      </c>
      <c r="CJ10450" s="174">
        <v>486.10109999999997</v>
      </c>
      <c r="CK10450" s="174">
        <v>486.10109999999997</v>
      </c>
      <c r="CU10450" s="174">
        <v>2339</v>
      </c>
      <c r="CV10450" s="174">
        <v>23107</v>
      </c>
      <c r="CW10450" s="174">
        <v>5</v>
      </c>
      <c r="CX10450" s="174">
        <v>486.10109999999997</v>
      </c>
    </row>
    <row r="10451" spans="84:102" x14ac:dyDescent="0.25">
      <c r="CF10451" s="3" t="s">
        <v>3073</v>
      </c>
      <c r="CG10451" s="174">
        <v>148871</v>
      </c>
      <c r="CH10451" s="174">
        <v>2841</v>
      </c>
      <c r="CI10451" s="174">
        <v>5</v>
      </c>
      <c r="CJ10451" s="174">
        <v>485.92809999999997</v>
      </c>
      <c r="CK10451" s="174">
        <v>485.92809999999997</v>
      </c>
      <c r="CU10451" s="174">
        <v>148871</v>
      </c>
      <c r="CV10451" s="174">
        <v>2841</v>
      </c>
      <c r="CW10451" s="174">
        <v>5</v>
      </c>
      <c r="CX10451" s="174">
        <v>485.92809999999997</v>
      </c>
    </row>
    <row r="10452" spans="84:102" x14ac:dyDescent="0.25">
      <c r="CF10452" s="3" t="s">
        <v>3073</v>
      </c>
      <c r="CG10452" s="174">
        <v>83251</v>
      </c>
      <c r="CH10452" s="174">
        <v>558</v>
      </c>
      <c r="CI10452" s="174">
        <v>5</v>
      </c>
      <c r="CJ10452" s="174">
        <v>485.58620000000002</v>
      </c>
      <c r="CK10452" s="174">
        <v>485.58620000000002</v>
      </c>
      <c r="CU10452" s="174">
        <v>83251</v>
      </c>
      <c r="CV10452" s="174">
        <v>558</v>
      </c>
      <c r="CW10452" s="174">
        <v>5</v>
      </c>
      <c r="CX10452" s="174">
        <v>485.58620000000002</v>
      </c>
    </row>
    <row r="10453" spans="84:102" x14ac:dyDescent="0.25">
      <c r="CF10453" s="3" t="s">
        <v>3073</v>
      </c>
      <c r="CG10453" s="174">
        <v>48190</v>
      </c>
      <c r="CH10453" s="174">
        <v>2565</v>
      </c>
      <c r="CI10453" s="174">
        <v>5</v>
      </c>
      <c r="CJ10453" s="174">
        <v>485.44369999999998</v>
      </c>
      <c r="CK10453" s="174">
        <v>485.44369999999998</v>
      </c>
      <c r="CU10453" s="174">
        <v>48190</v>
      </c>
      <c r="CV10453" s="174">
        <v>2565</v>
      </c>
      <c r="CW10453" s="174">
        <v>5</v>
      </c>
      <c r="CX10453" s="174">
        <v>485.44369999999998</v>
      </c>
    </row>
    <row r="10454" spans="84:102" x14ac:dyDescent="0.25">
      <c r="CF10454" s="3" t="s">
        <v>3073</v>
      </c>
      <c r="CG10454" s="174">
        <v>935</v>
      </c>
      <c r="CH10454" s="174">
        <v>111525</v>
      </c>
      <c r="CI10454" s="174">
        <v>5</v>
      </c>
      <c r="CJ10454" s="174">
        <v>485.40820000000002</v>
      </c>
      <c r="CK10454" s="174">
        <v>485.40820000000002</v>
      </c>
      <c r="CU10454" s="174">
        <v>935</v>
      </c>
      <c r="CV10454" s="174">
        <v>111525</v>
      </c>
      <c r="CW10454" s="174">
        <v>5</v>
      </c>
      <c r="CX10454" s="174">
        <v>485.40820000000002</v>
      </c>
    </row>
    <row r="10455" spans="84:102" x14ac:dyDescent="0.25">
      <c r="CF10455" s="3" t="s">
        <v>3073</v>
      </c>
      <c r="CG10455" s="174">
        <v>91436</v>
      </c>
      <c r="CH10455" s="174">
        <v>1514</v>
      </c>
      <c r="CI10455" s="174">
        <v>5</v>
      </c>
      <c r="CJ10455" s="174">
        <v>485.24610000000001</v>
      </c>
      <c r="CK10455" s="174">
        <v>485.24610000000001</v>
      </c>
      <c r="CU10455" s="174">
        <v>91436</v>
      </c>
      <c r="CV10455" s="174">
        <v>1514</v>
      </c>
      <c r="CW10455" s="174">
        <v>5</v>
      </c>
      <c r="CX10455" s="174">
        <v>485.24610000000001</v>
      </c>
    </row>
    <row r="10456" spans="84:102" x14ac:dyDescent="0.25">
      <c r="CF10456" s="3" t="s">
        <v>3073</v>
      </c>
      <c r="CG10456" s="174">
        <v>86</v>
      </c>
      <c r="CH10456" s="174">
        <v>65555</v>
      </c>
      <c r="CI10456" s="174">
        <v>5</v>
      </c>
      <c r="CJ10456" s="174">
        <v>485.23090000000002</v>
      </c>
      <c r="CK10456" s="174">
        <v>485.23090000000002</v>
      </c>
      <c r="CU10456" s="174">
        <v>86</v>
      </c>
      <c r="CV10456" s="174">
        <v>65555</v>
      </c>
      <c r="CW10456" s="174">
        <v>5</v>
      </c>
      <c r="CX10456" s="174">
        <v>485.23090000000002</v>
      </c>
    </row>
    <row r="10457" spans="84:102" x14ac:dyDescent="0.25">
      <c r="CF10457" s="3" t="s">
        <v>3073</v>
      </c>
      <c r="CG10457" s="174">
        <v>85137</v>
      </c>
      <c r="CH10457" s="174">
        <v>576</v>
      </c>
      <c r="CI10457" s="174">
        <v>5</v>
      </c>
      <c r="CJ10457" s="174">
        <v>485.11759999999998</v>
      </c>
      <c r="CK10457" s="174">
        <v>485.11759999999998</v>
      </c>
      <c r="CU10457" s="174">
        <v>85137</v>
      </c>
      <c r="CV10457" s="174">
        <v>576</v>
      </c>
      <c r="CW10457" s="174">
        <v>5</v>
      </c>
      <c r="CX10457" s="174">
        <v>485.11759999999998</v>
      </c>
    </row>
    <row r="10458" spans="84:102" x14ac:dyDescent="0.25">
      <c r="CF10458" s="3" t="s">
        <v>3073</v>
      </c>
      <c r="CG10458" s="174">
        <v>89726</v>
      </c>
      <c r="CH10458" s="174">
        <v>648</v>
      </c>
      <c r="CI10458" s="174">
        <v>5</v>
      </c>
      <c r="CJ10458" s="174">
        <v>485.07569999999998</v>
      </c>
      <c r="CK10458" s="174">
        <v>485.07569999999998</v>
      </c>
      <c r="CU10458" s="174">
        <v>89726</v>
      </c>
      <c r="CV10458" s="174">
        <v>648</v>
      </c>
      <c r="CW10458" s="174">
        <v>5</v>
      </c>
      <c r="CX10458" s="174">
        <v>485.07569999999998</v>
      </c>
    </row>
    <row r="10459" spans="84:102" x14ac:dyDescent="0.25">
      <c r="CF10459" s="3" t="s">
        <v>3073</v>
      </c>
      <c r="CG10459" s="174">
        <v>143021</v>
      </c>
      <c r="CH10459" s="174">
        <v>2762</v>
      </c>
      <c r="CI10459" s="174">
        <v>5</v>
      </c>
      <c r="CJ10459" s="174">
        <v>485.06639999999999</v>
      </c>
      <c r="CK10459" s="174">
        <v>485.06639999999999</v>
      </c>
      <c r="CU10459" s="174">
        <v>143021</v>
      </c>
      <c r="CV10459" s="174">
        <v>2762</v>
      </c>
      <c r="CW10459" s="174">
        <v>5</v>
      </c>
      <c r="CX10459" s="174">
        <v>485.06639999999999</v>
      </c>
    </row>
    <row r="10460" spans="84:102" x14ac:dyDescent="0.25">
      <c r="CF10460" s="3" t="s">
        <v>3073</v>
      </c>
      <c r="CG10460" s="174">
        <v>96670</v>
      </c>
      <c r="CH10460" s="174">
        <v>709</v>
      </c>
      <c r="CI10460" s="174">
        <v>5</v>
      </c>
      <c r="CJ10460" s="174">
        <v>484.94389999999999</v>
      </c>
      <c r="CK10460" s="174">
        <v>484.94389999999999</v>
      </c>
      <c r="CU10460" s="174">
        <v>96670</v>
      </c>
      <c r="CV10460" s="174">
        <v>709</v>
      </c>
      <c r="CW10460" s="174">
        <v>5</v>
      </c>
      <c r="CX10460" s="174">
        <v>484.94389999999999</v>
      </c>
    </row>
    <row r="10461" spans="84:102" x14ac:dyDescent="0.25">
      <c r="CF10461" s="3" t="s">
        <v>3073</v>
      </c>
      <c r="CG10461" s="174">
        <v>87543</v>
      </c>
      <c r="CH10461" s="174">
        <v>626</v>
      </c>
      <c r="CI10461" s="174">
        <v>5</v>
      </c>
      <c r="CJ10461" s="174">
        <v>484.80689999999998</v>
      </c>
      <c r="CK10461" s="174">
        <v>484.80689999999998</v>
      </c>
      <c r="CU10461" s="174">
        <v>87543</v>
      </c>
      <c r="CV10461" s="174">
        <v>626</v>
      </c>
      <c r="CW10461" s="174">
        <v>5</v>
      </c>
      <c r="CX10461" s="174">
        <v>484.80689999999998</v>
      </c>
    </row>
    <row r="10462" spans="84:102" x14ac:dyDescent="0.25">
      <c r="CF10462" s="3" t="s">
        <v>3073</v>
      </c>
      <c r="CG10462" s="174">
        <v>2841</v>
      </c>
      <c r="CH10462" s="174">
        <v>149938</v>
      </c>
      <c r="CI10462" s="174">
        <v>5</v>
      </c>
      <c r="CJ10462" s="174">
        <v>484.73970000000003</v>
      </c>
      <c r="CK10462" s="174">
        <v>484.73970000000003</v>
      </c>
      <c r="CU10462" s="174">
        <v>2841</v>
      </c>
      <c r="CV10462" s="174">
        <v>149938</v>
      </c>
      <c r="CW10462" s="174">
        <v>5</v>
      </c>
      <c r="CX10462" s="174">
        <v>484.73970000000003</v>
      </c>
    </row>
    <row r="10463" spans="84:102" x14ac:dyDescent="0.25">
      <c r="CF10463" s="3" t="s">
        <v>3073</v>
      </c>
      <c r="CG10463" s="174">
        <v>1193</v>
      </c>
      <c r="CH10463" s="174">
        <v>137037</v>
      </c>
      <c r="CI10463" s="174">
        <v>5</v>
      </c>
      <c r="CJ10463" s="174">
        <v>484.55309999999997</v>
      </c>
      <c r="CK10463" s="174">
        <v>484.55309999999997</v>
      </c>
      <c r="CU10463" s="174">
        <v>1193</v>
      </c>
      <c r="CV10463" s="174">
        <v>137037</v>
      </c>
      <c r="CW10463" s="174">
        <v>5</v>
      </c>
      <c r="CX10463" s="174">
        <v>484.55309999999997</v>
      </c>
    </row>
    <row r="10464" spans="84:102" x14ac:dyDescent="0.25">
      <c r="CF10464" s="3" t="s">
        <v>3073</v>
      </c>
      <c r="CG10464" s="174">
        <v>931</v>
      </c>
      <c r="CH10464" s="174">
        <v>111295</v>
      </c>
      <c r="CI10464" s="174">
        <v>5</v>
      </c>
      <c r="CJ10464" s="174">
        <v>484.51519999999999</v>
      </c>
      <c r="CK10464" s="174">
        <v>484.51519999999999</v>
      </c>
      <c r="CU10464" s="174">
        <v>931</v>
      </c>
      <c r="CV10464" s="174">
        <v>111295</v>
      </c>
      <c r="CW10464" s="174">
        <v>5</v>
      </c>
      <c r="CX10464" s="174">
        <v>484.51519999999999</v>
      </c>
    </row>
    <row r="10465" spans="84:102" x14ac:dyDescent="0.25">
      <c r="CF10465" s="3" t="s">
        <v>3073</v>
      </c>
      <c r="CG10465" s="174">
        <v>2730</v>
      </c>
      <c r="CH10465" s="174">
        <v>137997</v>
      </c>
      <c r="CI10465" s="174">
        <v>5</v>
      </c>
      <c r="CJ10465" s="174">
        <v>484.47710000000001</v>
      </c>
      <c r="CK10465" s="174">
        <v>484.47710000000001</v>
      </c>
      <c r="CU10465" s="174">
        <v>2730</v>
      </c>
      <c r="CV10465" s="174">
        <v>137997</v>
      </c>
      <c r="CW10465" s="174">
        <v>5</v>
      </c>
      <c r="CX10465" s="174">
        <v>484.47710000000001</v>
      </c>
    </row>
    <row r="10466" spans="84:102" x14ac:dyDescent="0.25">
      <c r="CF10466" s="3" t="s">
        <v>3073</v>
      </c>
      <c r="CG10466" s="174">
        <v>1163</v>
      </c>
      <c r="CH10466" s="174">
        <v>147686</v>
      </c>
      <c r="CI10466" s="174">
        <v>5</v>
      </c>
      <c r="CJ10466" s="174">
        <v>484.44349999999997</v>
      </c>
      <c r="CK10466" s="174">
        <v>484.44349999999997</v>
      </c>
      <c r="CU10466" s="174">
        <v>1163</v>
      </c>
      <c r="CV10466" s="174">
        <v>147686</v>
      </c>
      <c r="CW10466" s="174">
        <v>5</v>
      </c>
      <c r="CX10466" s="174">
        <v>484.44349999999997</v>
      </c>
    </row>
    <row r="10467" spans="84:102" x14ac:dyDescent="0.25">
      <c r="CF10467" s="3" t="s">
        <v>3073</v>
      </c>
      <c r="CG10467" s="174">
        <v>1236</v>
      </c>
      <c r="CH10467" s="174">
        <v>126165</v>
      </c>
      <c r="CI10467" s="174">
        <v>5</v>
      </c>
      <c r="CJ10467" s="174">
        <v>484.32029999999997</v>
      </c>
      <c r="CK10467" s="174">
        <v>484.32029999999997</v>
      </c>
      <c r="CU10467" s="174">
        <v>1236</v>
      </c>
      <c r="CV10467" s="174">
        <v>126165</v>
      </c>
      <c r="CW10467" s="174">
        <v>5</v>
      </c>
      <c r="CX10467" s="174">
        <v>484.32029999999997</v>
      </c>
    </row>
    <row r="10468" spans="84:102" x14ac:dyDescent="0.25">
      <c r="CF10468" s="3" t="s">
        <v>3073</v>
      </c>
      <c r="CG10468" s="174">
        <v>107421</v>
      </c>
      <c r="CH10468" s="174">
        <v>3661</v>
      </c>
      <c r="CI10468" s="174">
        <v>5</v>
      </c>
      <c r="CJ10468" s="174">
        <v>484.0874</v>
      </c>
      <c r="CK10468" s="174">
        <v>484.0874</v>
      </c>
      <c r="CU10468" s="174">
        <v>107421</v>
      </c>
      <c r="CV10468" s="174">
        <v>3661</v>
      </c>
      <c r="CW10468" s="174">
        <v>5</v>
      </c>
      <c r="CX10468" s="174">
        <v>484.0874</v>
      </c>
    </row>
    <row r="10469" spans="84:102" x14ac:dyDescent="0.25">
      <c r="CF10469" s="3" t="s">
        <v>3073</v>
      </c>
      <c r="CG10469" s="174">
        <v>150266</v>
      </c>
      <c r="CH10469" s="174">
        <v>2846</v>
      </c>
      <c r="CI10469" s="174">
        <v>5</v>
      </c>
      <c r="CJ10469" s="174">
        <v>484.08199999999999</v>
      </c>
      <c r="CK10469" s="174">
        <v>484.08199999999999</v>
      </c>
      <c r="CU10469" s="174">
        <v>150266</v>
      </c>
      <c r="CV10469" s="174">
        <v>2846</v>
      </c>
      <c r="CW10469" s="174">
        <v>5</v>
      </c>
      <c r="CX10469" s="174">
        <v>484.08199999999999</v>
      </c>
    </row>
    <row r="10470" spans="84:102" x14ac:dyDescent="0.25">
      <c r="CF10470" s="3" t="s">
        <v>3073</v>
      </c>
      <c r="CG10470" s="174">
        <v>118876</v>
      </c>
      <c r="CH10470" s="174">
        <v>1308</v>
      </c>
      <c r="CI10470" s="174">
        <v>5</v>
      </c>
      <c r="CJ10470" s="174">
        <v>484.06240000000003</v>
      </c>
      <c r="CK10470" s="174">
        <v>484.06240000000003</v>
      </c>
      <c r="CU10470" s="174">
        <v>118876</v>
      </c>
      <c r="CV10470" s="174">
        <v>1308</v>
      </c>
      <c r="CW10470" s="174">
        <v>5</v>
      </c>
      <c r="CX10470" s="174">
        <v>484.06240000000003</v>
      </c>
    </row>
    <row r="10471" spans="84:102" x14ac:dyDescent="0.25">
      <c r="CF10471" s="3" t="s">
        <v>3073</v>
      </c>
      <c r="CG10471" s="174">
        <v>1901</v>
      </c>
      <c r="CH10471" s="174">
        <v>60737</v>
      </c>
      <c r="CI10471" s="174">
        <v>5</v>
      </c>
      <c r="CJ10471" s="174">
        <v>484.05059999999997</v>
      </c>
      <c r="CK10471" s="174">
        <v>484.05059999999997</v>
      </c>
      <c r="CU10471" s="174">
        <v>1901</v>
      </c>
      <c r="CV10471" s="174">
        <v>60737</v>
      </c>
      <c r="CW10471" s="174">
        <v>5</v>
      </c>
      <c r="CX10471" s="174">
        <v>484.05059999999997</v>
      </c>
    </row>
    <row r="10472" spans="84:102" x14ac:dyDescent="0.25">
      <c r="CF10472" s="3" t="s">
        <v>3073</v>
      </c>
      <c r="CG10472" s="174">
        <v>2921</v>
      </c>
      <c r="CH10472" s="174">
        <v>152908</v>
      </c>
      <c r="CI10472" s="174">
        <v>5</v>
      </c>
      <c r="CJ10472" s="174">
        <v>483.97</v>
      </c>
      <c r="CK10472" s="174">
        <v>483.97</v>
      </c>
      <c r="CU10472" s="174">
        <v>2921</v>
      </c>
      <c r="CV10472" s="174">
        <v>152908</v>
      </c>
      <c r="CW10472" s="174">
        <v>5</v>
      </c>
      <c r="CX10472" s="174">
        <v>483.97</v>
      </c>
    </row>
    <row r="10473" spans="84:102" x14ac:dyDescent="0.25">
      <c r="CF10473" s="3" t="s">
        <v>3073</v>
      </c>
      <c r="CG10473" s="174">
        <v>582</v>
      </c>
      <c r="CH10473" s="174">
        <v>85612</v>
      </c>
      <c r="CI10473" s="174">
        <v>5</v>
      </c>
      <c r="CJ10473" s="174">
        <v>483.86340000000001</v>
      </c>
      <c r="CK10473" s="174">
        <v>483.86340000000001</v>
      </c>
      <c r="CU10473" s="174">
        <v>582</v>
      </c>
      <c r="CV10473" s="174">
        <v>85612</v>
      </c>
      <c r="CW10473" s="174">
        <v>5</v>
      </c>
      <c r="CX10473" s="174">
        <v>483.86340000000001</v>
      </c>
    </row>
    <row r="10474" spans="84:102" x14ac:dyDescent="0.25">
      <c r="CF10474" s="3" t="s">
        <v>3073</v>
      </c>
      <c r="CG10474" s="174">
        <v>657</v>
      </c>
      <c r="CH10474" s="174">
        <v>90935</v>
      </c>
      <c r="CI10474" s="174">
        <v>5</v>
      </c>
      <c r="CJ10474" s="174">
        <v>483.79579999999999</v>
      </c>
      <c r="CK10474" s="174">
        <v>483.79579999999999</v>
      </c>
      <c r="CU10474" s="174">
        <v>657</v>
      </c>
      <c r="CV10474" s="174">
        <v>90935</v>
      </c>
      <c r="CW10474" s="174">
        <v>5</v>
      </c>
      <c r="CX10474" s="174">
        <v>483.79579999999999</v>
      </c>
    </row>
    <row r="10475" spans="84:102" x14ac:dyDescent="0.25">
      <c r="CF10475" s="3" t="s">
        <v>3073</v>
      </c>
      <c r="CG10475" s="174">
        <v>281</v>
      </c>
      <c r="CH10475" s="174">
        <v>71801</v>
      </c>
      <c r="CI10475" s="174">
        <v>5</v>
      </c>
      <c r="CJ10475" s="174">
        <v>483.77010000000001</v>
      </c>
      <c r="CK10475" s="174">
        <v>483.77010000000001</v>
      </c>
      <c r="CU10475" s="174">
        <v>281</v>
      </c>
      <c r="CV10475" s="174">
        <v>71801</v>
      </c>
      <c r="CW10475" s="174">
        <v>5</v>
      </c>
      <c r="CX10475" s="174">
        <v>483.77010000000001</v>
      </c>
    </row>
    <row r="10476" spans="84:102" x14ac:dyDescent="0.25">
      <c r="CF10476" s="3" t="s">
        <v>3073</v>
      </c>
      <c r="CG10476" s="174">
        <v>3228</v>
      </c>
      <c r="CH10476" s="174">
        <v>163424</v>
      </c>
      <c r="CI10476" s="174">
        <v>5</v>
      </c>
      <c r="CJ10476" s="174">
        <v>483.76159999999999</v>
      </c>
      <c r="CK10476" s="174">
        <v>483.76159999999999</v>
      </c>
      <c r="CU10476" s="174">
        <v>3228</v>
      </c>
      <c r="CV10476" s="174">
        <v>163424</v>
      </c>
      <c r="CW10476" s="174">
        <v>5</v>
      </c>
      <c r="CX10476" s="174">
        <v>483.76159999999999</v>
      </c>
    </row>
    <row r="10477" spans="84:102" x14ac:dyDescent="0.25">
      <c r="CF10477" s="3" t="s">
        <v>3073</v>
      </c>
      <c r="CG10477" s="174">
        <v>84670</v>
      </c>
      <c r="CH10477" s="174">
        <v>467</v>
      </c>
      <c r="CI10477" s="174">
        <v>5</v>
      </c>
      <c r="CJ10477" s="174">
        <v>483.74560000000002</v>
      </c>
      <c r="CK10477" s="174">
        <v>483.74560000000002</v>
      </c>
      <c r="CU10477" s="174">
        <v>84670</v>
      </c>
      <c r="CV10477" s="174">
        <v>467</v>
      </c>
      <c r="CW10477" s="174">
        <v>5</v>
      </c>
      <c r="CX10477" s="174">
        <v>483.74560000000002</v>
      </c>
    </row>
    <row r="10478" spans="84:102" x14ac:dyDescent="0.25">
      <c r="CF10478" s="3" t="s">
        <v>3073</v>
      </c>
      <c r="CG10478" s="174">
        <v>2300</v>
      </c>
      <c r="CH10478" s="174">
        <v>22449</v>
      </c>
      <c r="CI10478" s="174">
        <v>5</v>
      </c>
      <c r="CJ10478" s="174">
        <v>483.62889999999999</v>
      </c>
      <c r="CK10478" s="174">
        <v>483.62889999999999</v>
      </c>
      <c r="CU10478" s="174">
        <v>2300</v>
      </c>
      <c r="CV10478" s="174">
        <v>22449</v>
      </c>
      <c r="CW10478" s="174">
        <v>5</v>
      </c>
      <c r="CX10478" s="174">
        <v>483.62889999999999</v>
      </c>
    </row>
    <row r="10479" spans="84:102" x14ac:dyDescent="0.25">
      <c r="CF10479" s="3" t="s">
        <v>3073</v>
      </c>
      <c r="CG10479" s="174">
        <v>2483</v>
      </c>
      <c r="CH10479" s="174">
        <v>33450</v>
      </c>
      <c r="CI10479" s="174">
        <v>5</v>
      </c>
      <c r="CJ10479" s="174">
        <v>483.45010000000002</v>
      </c>
      <c r="CK10479" s="174">
        <v>483.45010000000002</v>
      </c>
      <c r="CU10479" s="174">
        <v>2483</v>
      </c>
      <c r="CV10479" s="174">
        <v>33450</v>
      </c>
      <c r="CW10479" s="174">
        <v>5</v>
      </c>
      <c r="CX10479" s="174">
        <v>483.45010000000002</v>
      </c>
    </row>
    <row r="10480" spans="84:102" x14ac:dyDescent="0.25">
      <c r="CF10480" s="3" t="s">
        <v>3073</v>
      </c>
      <c r="CG10480" s="174">
        <v>86036</v>
      </c>
      <c r="CH10480" s="174">
        <v>594</v>
      </c>
      <c r="CI10480" s="174">
        <v>5</v>
      </c>
      <c r="CJ10480" s="174">
        <v>483.2029</v>
      </c>
      <c r="CK10480" s="174">
        <v>483.2029</v>
      </c>
      <c r="CU10480" s="174">
        <v>86036</v>
      </c>
      <c r="CV10480" s="174">
        <v>594</v>
      </c>
      <c r="CW10480" s="174">
        <v>5</v>
      </c>
      <c r="CX10480" s="174">
        <v>483.2029</v>
      </c>
    </row>
    <row r="10481" spans="84:102" x14ac:dyDescent="0.25">
      <c r="CF10481" s="3" t="s">
        <v>3073</v>
      </c>
      <c r="CG10481" s="174">
        <v>752</v>
      </c>
      <c r="CH10481" s="174">
        <v>100579</v>
      </c>
      <c r="CI10481" s="174">
        <v>5</v>
      </c>
      <c r="CJ10481" s="174">
        <v>483.12119999999999</v>
      </c>
      <c r="CK10481" s="174">
        <v>483.12119999999999</v>
      </c>
      <c r="CU10481" s="174">
        <v>752</v>
      </c>
      <c r="CV10481" s="174">
        <v>100579</v>
      </c>
      <c r="CW10481" s="174">
        <v>5</v>
      </c>
      <c r="CX10481" s="174">
        <v>483.12119999999999</v>
      </c>
    </row>
    <row r="10482" spans="84:102" x14ac:dyDescent="0.25">
      <c r="CF10482" s="3" t="s">
        <v>3073</v>
      </c>
      <c r="CG10482" s="174">
        <v>1240</v>
      </c>
      <c r="CH10482" s="174">
        <v>127345</v>
      </c>
      <c r="CI10482" s="174">
        <v>5</v>
      </c>
      <c r="CJ10482" s="174">
        <v>483.07530000000003</v>
      </c>
      <c r="CK10482" s="174">
        <v>483.07530000000003</v>
      </c>
      <c r="CU10482" s="174">
        <v>1240</v>
      </c>
      <c r="CV10482" s="174">
        <v>127345</v>
      </c>
      <c r="CW10482" s="174">
        <v>5</v>
      </c>
      <c r="CX10482" s="174">
        <v>483.07530000000003</v>
      </c>
    </row>
    <row r="10483" spans="84:102" x14ac:dyDescent="0.25">
      <c r="CF10483" s="3" t="s">
        <v>3073</v>
      </c>
      <c r="CG10483" s="174">
        <v>73195</v>
      </c>
      <c r="CH10483" s="174">
        <v>1640</v>
      </c>
      <c r="CI10483" s="174">
        <v>5</v>
      </c>
      <c r="CJ10483" s="174">
        <v>482.99720000000002</v>
      </c>
      <c r="CK10483" s="174">
        <v>482.99720000000002</v>
      </c>
      <c r="CU10483" s="174">
        <v>73195</v>
      </c>
      <c r="CV10483" s="174">
        <v>1640</v>
      </c>
      <c r="CW10483" s="174">
        <v>5</v>
      </c>
      <c r="CX10483" s="174">
        <v>482.99720000000002</v>
      </c>
    </row>
    <row r="10484" spans="84:102" x14ac:dyDescent="0.25">
      <c r="CF10484" s="3" t="s">
        <v>3073</v>
      </c>
      <c r="CG10484" s="174">
        <v>1837</v>
      </c>
      <c r="CH10484" s="174">
        <v>52381</v>
      </c>
      <c r="CI10484" s="174">
        <v>5</v>
      </c>
      <c r="CJ10484" s="174">
        <v>482.7543</v>
      </c>
      <c r="CK10484" s="174">
        <v>482.7543</v>
      </c>
      <c r="CU10484" s="174">
        <v>1837</v>
      </c>
      <c r="CV10484" s="174">
        <v>52381</v>
      </c>
      <c r="CW10484" s="174">
        <v>5</v>
      </c>
      <c r="CX10484" s="174">
        <v>482.7543</v>
      </c>
    </row>
    <row r="10485" spans="84:102" x14ac:dyDescent="0.25">
      <c r="CF10485" s="3" t="s">
        <v>3073</v>
      </c>
      <c r="CG10485" s="174">
        <v>1821</v>
      </c>
      <c r="CH10485" s="174">
        <v>50512</v>
      </c>
      <c r="CI10485" s="174">
        <v>5</v>
      </c>
      <c r="CJ10485" s="174">
        <v>482.63600000000002</v>
      </c>
      <c r="CK10485" s="174">
        <v>482.63600000000002</v>
      </c>
      <c r="CU10485" s="174">
        <v>1821</v>
      </c>
      <c r="CV10485" s="174">
        <v>50512</v>
      </c>
      <c r="CW10485" s="174">
        <v>5</v>
      </c>
      <c r="CX10485" s="174">
        <v>482.63600000000002</v>
      </c>
    </row>
    <row r="10486" spans="84:102" x14ac:dyDescent="0.25">
      <c r="CF10486" s="3" t="s">
        <v>3073</v>
      </c>
      <c r="CG10486" s="174">
        <v>396</v>
      </c>
      <c r="CH10486" s="174">
        <v>79631</v>
      </c>
      <c r="CI10486" s="174">
        <v>5</v>
      </c>
      <c r="CJ10486" s="174">
        <v>482.33879999999999</v>
      </c>
      <c r="CK10486" s="174">
        <v>482.33879999999999</v>
      </c>
      <c r="CU10486" s="174">
        <v>396</v>
      </c>
      <c r="CV10486" s="174">
        <v>79631</v>
      </c>
      <c r="CW10486" s="174">
        <v>5</v>
      </c>
      <c r="CX10486" s="174">
        <v>482.33879999999999</v>
      </c>
    </row>
    <row r="10487" spans="84:102" x14ac:dyDescent="0.25">
      <c r="CF10487" s="3" t="s">
        <v>3073</v>
      </c>
      <c r="CG10487" s="174">
        <v>85931</v>
      </c>
      <c r="CH10487" s="174">
        <v>578</v>
      </c>
      <c r="CI10487" s="174">
        <v>5</v>
      </c>
      <c r="CJ10487" s="174">
        <v>482.16239999999999</v>
      </c>
      <c r="CK10487" s="174">
        <v>482.16239999999999</v>
      </c>
      <c r="CU10487" s="174">
        <v>85931</v>
      </c>
      <c r="CV10487" s="174">
        <v>578</v>
      </c>
      <c r="CW10487" s="174">
        <v>5</v>
      </c>
      <c r="CX10487" s="174">
        <v>482.16239999999999</v>
      </c>
    </row>
    <row r="10488" spans="84:102" x14ac:dyDescent="0.25">
      <c r="CF10488" s="3" t="s">
        <v>3073</v>
      </c>
      <c r="CG10488" s="174">
        <v>483</v>
      </c>
      <c r="CH10488" s="174">
        <v>84461</v>
      </c>
      <c r="CI10488" s="174">
        <v>5</v>
      </c>
      <c r="CJ10488" s="174">
        <v>482.12639999999999</v>
      </c>
      <c r="CK10488" s="174">
        <v>482.12639999999999</v>
      </c>
      <c r="CU10488" s="174">
        <v>483</v>
      </c>
      <c r="CV10488" s="174">
        <v>84461</v>
      </c>
      <c r="CW10488" s="174">
        <v>5</v>
      </c>
      <c r="CX10488" s="174">
        <v>482.12639999999999</v>
      </c>
    </row>
    <row r="10489" spans="84:102" x14ac:dyDescent="0.25">
      <c r="CF10489" s="3" t="s">
        <v>3073</v>
      </c>
      <c r="CG10489" s="174">
        <v>11096</v>
      </c>
      <c r="CH10489" s="174">
        <v>2138</v>
      </c>
      <c r="CI10489" s="174">
        <v>5</v>
      </c>
      <c r="CJ10489" s="174">
        <v>482.11790000000002</v>
      </c>
      <c r="CK10489" s="174">
        <v>482.11790000000002</v>
      </c>
      <c r="CU10489" s="174">
        <v>11096</v>
      </c>
      <c r="CV10489" s="174">
        <v>2138</v>
      </c>
      <c r="CW10489" s="174">
        <v>5</v>
      </c>
      <c r="CX10489" s="174">
        <v>482.11790000000002</v>
      </c>
    </row>
    <row r="10490" spans="84:102" x14ac:dyDescent="0.25">
      <c r="CF10490" s="3" t="s">
        <v>3073</v>
      </c>
      <c r="CG10490" s="174">
        <v>1530</v>
      </c>
      <c r="CH10490" s="174">
        <v>86240</v>
      </c>
      <c r="CI10490" s="174">
        <v>5</v>
      </c>
      <c r="CJ10490" s="174">
        <v>482.11340000000001</v>
      </c>
      <c r="CK10490" s="174">
        <v>482.11340000000001</v>
      </c>
      <c r="CU10490" s="174">
        <v>1530</v>
      </c>
      <c r="CV10490" s="174">
        <v>86240</v>
      </c>
      <c r="CW10490" s="174">
        <v>5</v>
      </c>
      <c r="CX10490" s="174">
        <v>482.11340000000001</v>
      </c>
    </row>
    <row r="10491" spans="84:102" x14ac:dyDescent="0.25">
      <c r="CF10491" s="3" t="s">
        <v>3073</v>
      </c>
      <c r="CG10491" s="174">
        <v>1206</v>
      </c>
      <c r="CH10491" s="174">
        <v>135884</v>
      </c>
      <c r="CI10491" s="174">
        <v>5</v>
      </c>
      <c r="CJ10491" s="174">
        <v>481.97949999999997</v>
      </c>
      <c r="CK10491" s="174">
        <v>481.97949999999997</v>
      </c>
      <c r="CU10491" s="174">
        <v>1206</v>
      </c>
      <c r="CV10491" s="174">
        <v>135884</v>
      </c>
      <c r="CW10491" s="174">
        <v>5</v>
      </c>
      <c r="CX10491" s="174">
        <v>481.97949999999997</v>
      </c>
    </row>
    <row r="10492" spans="84:102" x14ac:dyDescent="0.25">
      <c r="CF10492" s="3" t="s">
        <v>3073</v>
      </c>
      <c r="CG10492" s="174">
        <v>3620</v>
      </c>
      <c r="CH10492" s="174">
        <v>93759</v>
      </c>
      <c r="CI10492" s="174">
        <v>5</v>
      </c>
      <c r="CJ10492" s="174">
        <v>481.92720000000003</v>
      </c>
      <c r="CK10492" s="174">
        <v>481.92720000000003</v>
      </c>
      <c r="CU10492" s="174">
        <v>3620</v>
      </c>
      <c r="CV10492" s="174">
        <v>93759</v>
      </c>
      <c r="CW10492" s="174">
        <v>5</v>
      </c>
      <c r="CX10492" s="174">
        <v>481.92720000000003</v>
      </c>
    </row>
    <row r="10493" spans="84:102" x14ac:dyDescent="0.25">
      <c r="CF10493" s="3" t="s">
        <v>3073</v>
      </c>
      <c r="CG10493" s="174">
        <v>15</v>
      </c>
      <c r="CH10493" s="174">
        <v>59516</v>
      </c>
      <c r="CI10493" s="174">
        <v>5</v>
      </c>
      <c r="CJ10493" s="174">
        <v>481.9033</v>
      </c>
      <c r="CK10493" s="174">
        <v>481.9033</v>
      </c>
      <c r="CU10493" s="174">
        <v>15</v>
      </c>
      <c r="CV10493" s="174">
        <v>59516</v>
      </c>
      <c r="CW10493" s="174">
        <v>5</v>
      </c>
      <c r="CX10493" s="174">
        <v>481.9033</v>
      </c>
    </row>
    <row r="10494" spans="84:102" x14ac:dyDescent="0.25">
      <c r="CF10494" s="3" t="s">
        <v>3073</v>
      </c>
      <c r="CG10494" s="174">
        <v>311</v>
      </c>
      <c r="CH10494" s="174">
        <v>74474</v>
      </c>
      <c r="CI10494" s="174">
        <v>5</v>
      </c>
      <c r="CJ10494" s="174">
        <v>481.89870000000002</v>
      </c>
      <c r="CK10494" s="174">
        <v>481.89870000000002</v>
      </c>
      <c r="CU10494" s="174">
        <v>311</v>
      </c>
      <c r="CV10494" s="174">
        <v>74474</v>
      </c>
      <c r="CW10494" s="174">
        <v>5</v>
      </c>
      <c r="CX10494" s="174">
        <v>481.89870000000002</v>
      </c>
    </row>
    <row r="10495" spans="84:102" x14ac:dyDescent="0.25">
      <c r="CF10495" s="3" t="s">
        <v>3073</v>
      </c>
      <c r="CG10495" s="174">
        <v>1081</v>
      </c>
      <c r="CH10495" s="174">
        <v>132793</v>
      </c>
      <c r="CI10495" s="174">
        <v>5</v>
      </c>
      <c r="CJ10495" s="174">
        <v>481.77269999999999</v>
      </c>
      <c r="CK10495" s="174">
        <v>481.77269999999999</v>
      </c>
      <c r="CU10495" s="174">
        <v>1081</v>
      </c>
      <c r="CV10495" s="174">
        <v>132793</v>
      </c>
      <c r="CW10495" s="174">
        <v>5</v>
      </c>
      <c r="CX10495" s="174">
        <v>481.77269999999999</v>
      </c>
    </row>
    <row r="10496" spans="84:102" x14ac:dyDescent="0.25">
      <c r="CF10496" s="3" t="s">
        <v>3073</v>
      </c>
      <c r="CG10496" s="174">
        <v>2784</v>
      </c>
      <c r="CH10496" s="174">
        <v>146890</v>
      </c>
      <c r="CI10496" s="174">
        <v>5</v>
      </c>
      <c r="CJ10496" s="174">
        <v>481.67020000000002</v>
      </c>
      <c r="CK10496" s="174">
        <v>481.67020000000002</v>
      </c>
      <c r="CU10496" s="174">
        <v>2784</v>
      </c>
      <c r="CV10496" s="174">
        <v>146890</v>
      </c>
      <c r="CW10496" s="174">
        <v>5</v>
      </c>
      <c r="CX10496" s="174">
        <v>481.67020000000002</v>
      </c>
    </row>
    <row r="10497" spans="84:102" x14ac:dyDescent="0.25">
      <c r="CF10497" s="3" t="s">
        <v>3073</v>
      </c>
      <c r="CG10497" s="174">
        <v>163691</v>
      </c>
      <c r="CH10497" s="174">
        <v>3273</v>
      </c>
      <c r="CI10497" s="174">
        <v>5</v>
      </c>
      <c r="CJ10497" s="174">
        <v>481.47789999999998</v>
      </c>
      <c r="CK10497" s="174">
        <v>481.47789999999998</v>
      </c>
      <c r="CU10497" s="174">
        <v>163691</v>
      </c>
      <c r="CV10497" s="174">
        <v>3273</v>
      </c>
      <c r="CW10497" s="174">
        <v>5</v>
      </c>
      <c r="CX10497" s="174">
        <v>481.47789999999998</v>
      </c>
    </row>
    <row r="10498" spans="84:102" x14ac:dyDescent="0.25">
      <c r="CF10498" s="3" t="s">
        <v>3073</v>
      </c>
      <c r="CG10498" s="174">
        <v>104930</v>
      </c>
      <c r="CH10498" s="174">
        <v>3651</v>
      </c>
      <c r="CI10498" s="174">
        <v>5</v>
      </c>
      <c r="CJ10498" s="174">
        <v>481.35210000000001</v>
      </c>
      <c r="CK10498" s="174">
        <v>481.35210000000001</v>
      </c>
      <c r="CU10498" s="174">
        <v>104930</v>
      </c>
      <c r="CV10498" s="174">
        <v>3651</v>
      </c>
      <c r="CW10498" s="174">
        <v>5</v>
      </c>
      <c r="CX10498" s="174">
        <v>481.35210000000001</v>
      </c>
    </row>
    <row r="10499" spans="84:102" x14ac:dyDescent="0.25">
      <c r="CF10499" s="3" t="s">
        <v>3073</v>
      </c>
      <c r="CG10499" s="174">
        <v>1467</v>
      </c>
      <c r="CH10499" s="174">
        <v>95815</v>
      </c>
      <c r="CI10499" s="174">
        <v>5</v>
      </c>
      <c r="CJ10499" s="174">
        <v>481.33420000000001</v>
      </c>
      <c r="CK10499" s="174">
        <v>481.33420000000001</v>
      </c>
      <c r="CU10499" s="174">
        <v>1467</v>
      </c>
      <c r="CV10499" s="174">
        <v>95815</v>
      </c>
      <c r="CW10499" s="174">
        <v>5</v>
      </c>
      <c r="CX10499" s="174">
        <v>481.33420000000001</v>
      </c>
    </row>
    <row r="10500" spans="84:102" x14ac:dyDescent="0.25">
      <c r="CF10500" s="3" t="s">
        <v>3073</v>
      </c>
      <c r="CG10500" s="174">
        <v>331</v>
      </c>
      <c r="CH10500" s="174">
        <v>73564</v>
      </c>
      <c r="CI10500" s="174">
        <v>5</v>
      </c>
      <c r="CJ10500" s="174">
        <v>481.18959999999998</v>
      </c>
      <c r="CK10500" s="174">
        <v>481.18959999999998</v>
      </c>
      <c r="CU10500" s="174">
        <v>331</v>
      </c>
      <c r="CV10500" s="174">
        <v>73564</v>
      </c>
      <c r="CW10500" s="174">
        <v>5</v>
      </c>
      <c r="CX10500" s="174">
        <v>481.18959999999998</v>
      </c>
    </row>
    <row r="10501" spans="84:102" x14ac:dyDescent="0.25">
      <c r="CF10501" s="3" t="s">
        <v>3073</v>
      </c>
      <c r="CG10501" s="174">
        <v>2945</v>
      </c>
      <c r="CH10501" s="174">
        <v>152861</v>
      </c>
      <c r="CI10501" s="174">
        <v>5</v>
      </c>
      <c r="CJ10501" s="174">
        <v>481.18189999999998</v>
      </c>
      <c r="CK10501" s="174">
        <v>481.18189999999998</v>
      </c>
      <c r="CU10501" s="174">
        <v>2945</v>
      </c>
      <c r="CV10501" s="174">
        <v>152861</v>
      </c>
      <c r="CW10501" s="174">
        <v>5</v>
      </c>
      <c r="CX10501" s="174">
        <v>481.18189999999998</v>
      </c>
    </row>
    <row r="10502" spans="84:102" x14ac:dyDescent="0.25">
      <c r="CF10502" s="3" t="s">
        <v>3073</v>
      </c>
      <c r="CG10502" s="174">
        <v>3526</v>
      </c>
      <c r="CH10502" s="174">
        <v>74367</v>
      </c>
      <c r="CI10502" s="174">
        <v>5</v>
      </c>
      <c r="CJ10502" s="174">
        <v>481.12150000000003</v>
      </c>
      <c r="CK10502" s="174">
        <v>481.12150000000003</v>
      </c>
      <c r="CU10502" s="174">
        <v>3526</v>
      </c>
      <c r="CV10502" s="174">
        <v>74367</v>
      </c>
      <c r="CW10502" s="174">
        <v>5</v>
      </c>
      <c r="CX10502" s="174">
        <v>481.12150000000003</v>
      </c>
    </row>
    <row r="10503" spans="84:102" x14ac:dyDescent="0.25">
      <c r="CF10503" s="3" t="s">
        <v>3073</v>
      </c>
      <c r="CG10503" s="174">
        <v>2218</v>
      </c>
      <c r="CH10503" s="174">
        <v>20664</v>
      </c>
      <c r="CI10503" s="174">
        <v>5</v>
      </c>
      <c r="CJ10503" s="174">
        <v>481.03550000000001</v>
      </c>
      <c r="CK10503" s="174">
        <v>481.03550000000001</v>
      </c>
      <c r="CU10503" s="174">
        <v>2218</v>
      </c>
      <c r="CV10503" s="174">
        <v>20664</v>
      </c>
      <c r="CW10503" s="174">
        <v>5</v>
      </c>
      <c r="CX10503" s="174">
        <v>481.03550000000001</v>
      </c>
    </row>
    <row r="10504" spans="84:102" x14ac:dyDescent="0.25">
      <c r="CF10504" s="3" t="s">
        <v>3073</v>
      </c>
      <c r="CG10504" s="174">
        <v>104692</v>
      </c>
      <c r="CH10504" s="174">
        <v>799</v>
      </c>
      <c r="CI10504" s="174">
        <v>5</v>
      </c>
      <c r="CJ10504" s="174">
        <v>481.01760000000002</v>
      </c>
      <c r="CK10504" s="174">
        <v>481.01760000000002</v>
      </c>
      <c r="CU10504" s="174">
        <v>104692</v>
      </c>
      <c r="CV10504" s="174">
        <v>799</v>
      </c>
      <c r="CW10504" s="174">
        <v>5</v>
      </c>
      <c r="CX10504" s="174">
        <v>481.01760000000002</v>
      </c>
    </row>
    <row r="10505" spans="84:102" x14ac:dyDescent="0.25">
      <c r="CF10505" s="3" t="s">
        <v>3073</v>
      </c>
      <c r="CG10505" s="174">
        <v>151646</v>
      </c>
      <c r="CH10505" s="174">
        <v>3147</v>
      </c>
      <c r="CI10505" s="174">
        <v>5</v>
      </c>
      <c r="CJ10505" s="174">
        <v>480.97660000000002</v>
      </c>
      <c r="CK10505" s="174">
        <v>480.97660000000002</v>
      </c>
      <c r="CU10505" s="174">
        <v>151646</v>
      </c>
      <c r="CV10505" s="174">
        <v>3147</v>
      </c>
      <c r="CW10505" s="174">
        <v>5</v>
      </c>
      <c r="CX10505" s="174">
        <v>480.97660000000002</v>
      </c>
    </row>
    <row r="10506" spans="84:102" x14ac:dyDescent="0.25">
      <c r="CF10506" s="3" t="s">
        <v>3073</v>
      </c>
      <c r="CG10506" s="174">
        <v>141</v>
      </c>
      <c r="CH10506" s="174">
        <v>66367</v>
      </c>
      <c r="CI10506" s="174">
        <v>5</v>
      </c>
      <c r="CJ10506" s="174">
        <v>480.9588</v>
      </c>
      <c r="CK10506" s="174">
        <v>480.9588</v>
      </c>
      <c r="CU10506" s="174">
        <v>141</v>
      </c>
      <c r="CV10506" s="174">
        <v>66367</v>
      </c>
      <c r="CW10506" s="174">
        <v>5</v>
      </c>
      <c r="CX10506" s="174">
        <v>480.9588</v>
      </c>
    </row>
    <row r="10507" spans="84:102" x14ac:dyDescent="0.25">
      <c r="CF10507" s="3" t="s">
        <v>3073</v>
      </c>
      <c r="CG10507" s="174">
        <v>3773</v>
      </c>
      <c r="CH10507" s="174">
        <v>155754</v>
      </c>
      <c r="CI10507" s="174">
        <v>5</v>
      </c>
      <c r="CJ10507" s="174">
        <v>480.90679999999998</v>
      </c>
      <c r="CK10507" s="174">
        <v>480.90679999999998</v>
      </c>
      <c r="CU10507" s="174">
        <v>3773</v>
      </c>
      <c r="CV10507" s="174">
        <v>155754</v>
      </c>
      <c r="CW10507" s="174">
        <v>5</v>
      </c>
      <c r="CX10507" s="174">
        <v>480.90679999999998</v>
      </c>
    </row>
    <row r="10508" spans="84:102" x14ac:dyDescent="0.25">
      <c r="CF10508" s="3" t="s">
        <v>3073</v>
      </c>
      <c r="CG10508" s="174">
        <v>2411</v>
      </c>
      <c r="CH10508" s="174">
        <v>30993</v>
      </c>
      <c r="CI10508" s="174">
        <v>5</v>
      </c>
      <c r="CJ10508" s="174">
        <v>480.90499999999997</v>
      </c>
      <c r="CK10508" s="174">
        <v>480.90499999999997</v>
      </c>
      <c r="CU10508" s="174">
        <v>2411</v>
      </c>
      <c r="CV10508" s="174">
        <v>30993</v>
      </c>
      <c r="CW10508" s="174">
        <v>5</v>
      </c>
      <c r="CX10508" s="174">
        <v>480.90499999999997</v>
      </c>
    </row>
    <row r="10509" spans="84:102" x14ac:dyDescent="0.25">
      <c r="CF10509" s="3" t="s">
        <v>3073</v>
      </c>
      <c r="CG10509" s="174">
        <v>54154</v>
      </c>
      <c r="CH10509" s="174">
        <v>1859</v>
      </c>
      <c r="CI10509" s="174">
        <v>5</v>
      </c>
      <c r="CJ10509" s="174">
        <v>480.89449999999999</v>
      </c>
      <c r="CK10509" s="174">
        <v>480.89449999999999</v>
      </c>
      <c r="CU10509" s="174">
        <v>54154</v>
      </c>
      <c r="CV10509" s="174">
        <v>1859</v>
      </c>
      <c r="CW10509" s="174">
        <v>5</v>
      </c>
      <c r="CX10509" s="174">
        <v>480.89449999999999</v>
      </c>
    </row>
    <row r="10510" spans="84:102" x14ac:dyDescent="0.25">
      <c r="CF10510" s="3" t="s">
        <v>3073</v>
      </c>
      <c r="CG10510" s="174">
        <v>2033</v>
      </c>
      <c r="CH10510" s="174">
        <v>132029</v>
      </c>
      <c r="CI10510" s="174">
        <v>5</v>
      </c>
      <c r="CJ10510" s="174">
        <v>480.88119999999998</v>
      </c>
      <c r="CK10510" s="174">
        <v>480.88119999999998</v>
      </c>
      <c r="CU10510" s="174">
        <v>2033</v>
      </c>
      <c r="CV10510" s="174">
        <v>132029</v>
      </c>
      <c r="CW10510" s="174">
        <v>5</v>
      </c>
      <c r="CX10510" s="174">
        <v>480.88119999999998</v>
      </c>
    </row>
    <row r="10511" spans="84:102" x14ac:dyDescent="0.25">
      <c r="CF10511" s="3" t="s">
        <v>3073</v>
      </c>
      <c r="CG10511" s="174">
        <v>57380</v>
      </c>
      <c r="CH10511" s="174">
        <v>1886</v>
      </c>
      <c r="CI10511" s="174">
        <v>5</v>
      </c>
      <c r="CJ10511" s="174">
        <v>480.79140000000001</v>
      </c>
      <c r="CK10511" s="174">
        <v>480.79140000000001</v>
      </c>
      <c r="CU10511" s="174">
        <v>57380</v>
      </c>
      <c r="CV10511" s="174">
        <v>1886</v>
      </c>
      <c r="CW10511" s="174">
        <v>5</v>
      </c>
      <c r="CX10511" s="174">
        <v>480.79140000000001</v>
      </c>
    </row>
    <row r="10512" spans="84:102" x14ac:dyDescent="0.25">
      <c r="CF10512" s="3" t="s">
        <v>3073</v>
      </c>
      <c r="CG10512" s="174">
        <v>321</v>
      </c>
      <c r="CH10512" s="174">
        <v>75244</v>
      </c>
      <c r="CI10512" s="174">
        <v>5</v>
      </c>
      <c r="CJ10512" s="174">
        <v>480.5967</v>
      </c>
      <c r="CK10512" s="174">
        <v>480.5967</v>
      </c>
      <c r="CU10512" s="174">
        <v>321</v>
      </c>
      <c r="CV10512" s="174">
        <v>75244</v>
      </c>
      <c r="CW10512" s="174">
        <v>5</v>
      </c>
      <c r="CX10512" s="174">
        <v>480.5967</v>
      </c>
    </row>
    <row r="10513" spans="84:102" x14ac:dyDescent="0.25">
      <c r="CF10513" s="3" t="s">
        <v>3073</v>
      </c>
      <c r="CG10513" s="174">
        <v>1041</v>
      </c>
      <c r="CH10513" s="174">
        <v>123142</v>
      </c>
      <c r="CI10513" s="174">
        <v>5</v>
      </c>
      <c r="CJ10513" s="174">
        <v>480.49149999999997</v>
      </c>
      <c r="CK10513" s="174">
        <v>480.49149999999997</v>
      </c>
      <c r="CU10513" s="174">
        <v>1041</v>
      </c>
      <c r="CV10513" s="174">
        <v>123142</v>
      </c>
      <c r="CW10513" s="174">
        <v>5</v>
      </c>
      <c r="CX10513" s="174">
        <v>480.49149999999997</v>
      </c>
    </row>
    <row r="10514" spans="84:102" x14ac:dyDescent="0.25">
      <c r="CF10514" s="3" t="s">
        <v>3073</v>
      </c>
      <c r="CG10514" s="174">
        <v>45786</v>
      </c>
      <c r="CH10514" s="174">
        <v>2607</v>
      </c>
      <c r="CI10514" s="174">
        <v>5</v>
      </c>
      <c r="CJ10514" s="174">
        <v>480.48320000000001</v>
      </c>
      <c r="CK10514" s="174">
        <v>480.48320000000001</v>
      </c>
      <c r="CU10514" s="174">
        <v>45786</v>
      </c>
      <c r="CV10514" s="174">
        <v>2607</v>
      </c>
      <c r="CW10514" s="174">
        <v>5</v>
      </c>
      <c r="CX10514" s="174">
        <v>480.48320000000001</v>
      </c>
    </row>
    <row r="10515" spans="84:102" x14ac:dyDescent="0.25">
      <c r="CF10515" s="3" t="s">
        <v>3073</v>
      </c>
      <c r="CG10515" s="174">
        <v>157</v>
      </c>
      <c r="CH10515" s="174">
        <v>68564</v>
      </c>
      <c r="CI10515" s="174">
        <v>5</v>
      </c>
      <c r="CJ10515" s="174">
        <v>480.47179999999997</v>
      </c>
      <c r="CK10515" s="174">
        <v>480.47179999999997</v>
      </c>
      <c r="CU10515" s="174">
        <v>157</v>
      </c>
      <c r="CV10515" s="174">
        <v>68564</v>
      </c>
      <c r="CW10515" s="174">
        <v>5</v>
      </c>
      <c r="CX10515" s="174">
        <v>480.47179999999997</v>
      </c>
    </row>
    <row r="10516" spans="84:102" x14ac:dyDescent="0.25">
      <c r="CF10516" s="3" t="s">
        <v>3073</v>
      </c>
      <c r="CG10516" s="174">
        <v>1639</v>
      </c>
      <c r="CH10516" s="174">
        <v>73542</v>
      </c>
      <c r="CI10516" s="174">
        <v>5</v>
      </c>
      <c r="CJ10516" s="174">
        <v>480.2627</v>
      </c>
      <c r="CK10516" s="174">
        <v>480.2627</v>
      </c>
      <c r="CU10516" s="174">
        <v>1639</v>
      </c>
      <c r="CV10516" s="174">
        <v>73542</v>
      </c>
      <c r="CW10516" s="174">
        <v>5</v>
      </c>
      <c r="CX10516" s="174">
        <v>480.2627</v>
      </c>
    </row>
    <row r="10517" spans="84:102" x14ac:dyDescent="0.25">
      <c r="CF10517" s="3" t="s">
        <v>3073</v>
      </c>
      <c r="CG10517" s="174">
        <v>3621</v>
      </c>
      <c r="CH10517" s="174">
        <v>93794</v>
      </c>
      <c r="CI10517" s="174">
        <v>5</v>
      </c>
      <c r="CJ10517" s="174">
        <v>480.19170000000003</v>
      </c>
      <c r="CK10517" s="174">
        <v>480.19170000000003</v>
      </c>
      <c r="CU10517" s="174">
        <v>3621</v>
      </c>
      <c r="CV10517" s="174">
        <v>93794</v>
      </c>
      <c r="CW10517" s="174">
        <v>5</v>
      </c>
      <c r="CX10517" s="174">
        <v>480.19170000000003</v>
      </c>
    </row>
    <row r="10518" spans="84:102" x14ac:dyDescent="0.25">
      <c r="CF10518" s="3" t="s">
        <v>3073</v>
      </c>
      <c r="CG10518" s="174">
        <v>2131</v>
      </c>
      <c r="CH10518" s="174">
        <v>9370</v>
      </c>
      <c r="CI10518" s="174">
        <v>5</v>
      </c>
      <c r="CJ10518" s="174">
        <v>480.03539999999998</v>
      </c>
      <c r="CK10518" s="174">
        <v>480.03539999999998</v>
      </c>
      <c r="CU10518" s="174">
        <v>2131</v>
      </c>
      <c r="CV10518" s="174">
        <v>9370</v>
      </c>
      <c r="CW10518" s="174">
        <v>5</v>
      </c>
      <c r="CX10518" s="174">
        <v>480.03539999999998</v>
      </c>
    </row>
    <row r="10519" spans="84:102" x14ac:dyDescent="0.25">
      <c r="CF10519" s="3" t="s">
        <v>3073</v>
      </c>
      <c r="CG10519" s="174">
        <v>563</v>
      </c>
      <c r="CH10519" s="174">
        <v>84087</v>
      </c>
      <c r="CI10519" s="174">
        <v>5</v>
      </c>
      <c r="CJ10519" s="174">
        <v>479.88209999999998</v>
      </c>
      <c r="CK10519" s="174">
        <v>479.88209999999998</v>
      </c>
      <c r="CU10519" s="174">
        <v>563</v>
      </c>
      <c r="CV10519" s="174">
        <v>84087</v>
      </c>
      <c r="CW10519" s="174">
        <v>5</v>
      </c>
      <c r="CX10519" s="174">
        <v>479.88209999999998</v>
      </c>
    </row>
    <row r="10520" spans="84:102" x14ac:dyDescent="0.25">
      <c r="CF10520" s="3" t="s">
        <v>3073</v>
      </c>
      <c r="CG10520" s="174">
        <v>22359</v>
      </c>
      <c r="CH10520" s="174">
        <v>2294</v>
      </c>
      <c r="CI10520" s="174">
        <v>5</v>
      </c>
      <c r="CJ10520" s="174">
        <v>479.78399999999999</v>
      </c>
      <c r="CK10520" s="174">
        <v>479.78399999999999</v>
      </c>
      <c r="CU10520" s="174">
        <v>22359</v>
      </c>
      <c r="CV10520" s="174">
        <v>2294</v>
      </c>
      <c r="CW10520" s="174">
        <v>5</v>
      </c>
      <c r="CX10520" s="174">
        <v>479.78399999999999</v>
      </c>
    </row>
    <row r="10521" spans="84:102" x14ac:dyDescent="0.25">
      <c r="CF10521" s="3" t="s">
        <v>3073</v>
      </c>
      <c r="CG10521" s="174">
        <v>1218</v>
      </c>
      <c r="CH10521" s="174">
        <v>134121</v>
      </c>
      <c r="CI10521" s="174">
        <v>5</v>
      </c>
      <c r="CJ10521" s="174">
        <v>479.2921</v>
      </c>
      <c r="CK10521" s="174">
        <v>479.2921</v>
      </c>
      <c r="CU10521" s="174">
        <v>1218</v>
      </c>
      <c r="CV10521" s="174">
        <v>134121</v>
      </c>
      <c r="CW10521" s="174">
        <v>5</v>
      </c>
      <c r="CX10521" s="174">
        <v>479.2921</v>
      </c>
    </row>
    <row r="10522" spans="84:102" x14ac:dyDescent="0.25">
      <c r="CF10522" s="3" t="s">
        <v>3073</v>
      </c>
      <c r="CG10522" s="174">
        <v>2660</v>
      </c>
      <c r="CH10522" s="174">
        <v>47855</v>
      </c>
      <c r="CI10522" s="174">
        <v>5</v>
      </c>
      <c r="CJ10522" s="174">
        <v>479.2799</v>
      </c>
      <c r="CK10522" s="174">
        <v>479.2799</v>
      </c>
      <c r="CU10522" s="174">
        <v>2660</v>
      </c>
      <c r="CV10522" s="174">
        <v>47855</v>
      </c>
      <c r="CW10522" s="174">
        <v>5</v>
      </c>
      <c r="CX10522" s="174">
        <v>479.2799</v>
      </c>
    </row>
    <row r="10523" spans="84:102" x14ac:dyDescent="0.25">
      <c r="CF10523" s="3" t="s">
        <v>3073</v>
      </c>
      <c r="CG10523" s="174">
        <v>73474</v>
      </c>
      <c r="CH10523" s="174">
        <v>319</v>
      </c>
      <c r="CI10523" s="174">
        <v>5</v>
      </c>
      <c r="CJ10523" s="174">
        <v>479.18400000000003</v>
      </c>
      <c r="CK10523" s="174">
        <v>479.18400000000003</v>
      </c>
      <c r="CU10523" s="174">
        <v>73474</v>
      </c>
      <c r="CV10523" s="174">
        <v>319</v>
      </c>
      <c r="CW10523" s="174">
        <v>5</v>
      </c>
      <c r="CX10523" s="174">
        <v>479.18400000000003</v>
      </c>
    </row>
    <row r="10524" spans="84:102" x14ac:dyDescent="0.25">
      <c r="CF10524" s="3" t="s">
        <v>3073</v>
      </c>
      <c r="CG10524" s="174">
        <v>126633</v>
      </c>
      <c r="CH10524" s="174">
        <v>1246</v>
      </c>
      <c r="CI10524" s="174">
        <v>5</v>
      </c>
      <c r="CJ10524" s="174">
        <v>478.73829999999998</v>
      </c>
      <c r="CK10524" s="174">
        <v>478.73829999999998</v>
      </c>
      <c r="CU10524" s="174">
        <v>126633</v>
      </c>
      <c r="CV10524" s="174">
        <v>1246</v>
      </c>
      <c r="CW10524" s="174">
        <v>5</v>
      </c>
      <c r="CX10524" s="174">
        <v>478.73829999999998</v>
      </c>
    </row>
    <row r="10525" spans="84:102" x14ac:dyDescent="0.25">
      <c r="CF10525" s="3" t="s">
        <v>3073</v>
      </c>
      <c r="CG10525" s="174">
        <v>122795</v>
      </c>
      <c r="CH10525" s="174">
        <v>1040</v>
      </c>
      <c r="CI10525" s="174">
        <v>5</v>
      </c>
      <c r="CJ10525" s="174">
        <v>478.70420000000001</v>
      </c>
      <c r="CK10525" s="174">
        <v>478.70420000000001</v>
      </c>
      <c r="CU10525" s="174">
        <v>122795</v>
      </c>
      <c r="CV10525" s="174">
        <v>1040</v>
      </c>
      <c r="CW10525" s="174">
        <v>5</v>
      </c>
      <c r="CX10525" s="174">
        <v>478.70420000000001</v>
      </c>
    </row>
    <row r="10526" spans="84:102" x14ac:dyDescent="0.25">
      <c r="CF10526" s="3" t="s">
        <v>3073</v>
      </c>
      <c r="CG10526" s="174">
        <v>454</v>
      </c>
      <c r="CH10526" s="174">
        <v>83545</v>
      </c>
      <c r="CI10526" s="174">
        <v>5</v>
      </c>
      <c r="CJ10526" s="174">
        <v>478.48540000000003</v>
      </c>
      <c r="CK10526" s="174">
        <v>478.48540000000003</v>
      </c>
      <c r="CU10526" s="174">
        <v>454</v>
      </c>
      <c r="CV10526" s="174">
        <v>83545</v>
      </c>
      <c r="CW10526" s="174">
        <v>5</v>
      </c>
      <c r="CX10526" s="174">
        <v>478.48540000000003</v>
      </c>
    </row>
    <row r="10527" spans="84:102" x14ac:dyDescent="0.25">
      <c r="CF10527" s="3" t="s">
        <v>3073</v>
      </c>
      <c r="CG10527" s="174">
        <v>41485</v>
      </c>
      <c r="CH10527" s="174">
        <v>2572</v>
      </c>
      <c r="CI10527" s="174">
        <v>5</v>
      </c>
      <c r="CJ10527" s="174">
        <v>478.3408</v>
      </c>
      <c r="CK10527" s="174">
        <v>478.3408</v>
      </c>
      <c r="CU10527" s="174">
        <v>41485</v>
      </c>
      <c r="CV10527" s="174">
        <v>2572</v>
      </c>
      <c r="CW10527" s="174">
        <v>5</v>
      </c>
      <c r="CX10527" s="174">
        <v>478.3408</v>
      </c>
    </row>
    <row r="10528" spans="84:102" x14ac:dyDescent="0.25">
      <c r="CF10528" s="3" t="s">
        <v>3073</v>
      </c>
      <c r="CG10528" s="174">
        <v>65555</v>
      </c>
      <c r="CH10528" s="174">
        <v>86</v>
      </c>
      <c r="CI10528" s="174">
        <v>5</v>
      </c>
      <c r="CJ10528" s="174">
        <v>478.30930000000001</v>
      </c>
      <c r="CK10528" s="174">
        <v>478.30930000000001</v>
      </c>
      <c r="CU10528" s="174">
        <v>65555</v>
      </c>
      <c r="CV10528" s="174">
        <v>86</v>
      </c>
      <c r="CW10528" s="174">
        <v>5</v>
      </c>
      <c r="CX10528" s="174">
        <v>478.30930000000001</v>
      </c>
    </row>
    <row r="10529" spans="84:102" x14ac:dyDescent="0.25">
      <c r="CF10529" s="3" t="s">
        <v>3073</v>
      </c>
      <c r="CG10529" s="174">
        <v>21023</v>
      </c>
      <c r="CH10529" s="174">
        <v>2268</v>
      </c>
      <c r="CI10529" s="174">
        <v>5</v>
      </c>
      <c r="CJ10529" s="174">
        <v>478.23059999999998</v>
      </c>
      <c r="CK10529" s="174">
        <v>478.23059999999998</v>
      </c>
      <c r="CU10529" s="174">
        <v>21023</v>
      </c>
      <c r="CV10529" s="174">
        <v>2268</v>
      </c>
      <c r="CW10529" s="174">
        <v>5</v>
      </c>
      <c r="CX10529" s="174">
        <v>478.23059999999998</v>
      </c>
    </row>
    <row r="10530" spans="84:102" x14ac:dyDescent="0.25">
      <c r="CF10530" s="3" t="s">
        <v>3073</v>
      </c>
      <c r="CG10530" s="174">
        <v>198</v>
      </c>
      <c r="CH10530" s="174">
        <v>69676</v>
      </c>
      <c r="CI10530" s="174">
        <v>5</v>
      </c>
      <c r="CJ10530" s="174">
        <v>478.22910000000002</v>
      </c>
      <c r="CK10530" s="174">
        <v>478.22910000000002</v>
      </c>
      <c r="CU10530" s="174">
        <v>198</v>
      </c>
      <c r="CV10530" s="174">
        <v>69676</v>
      </c>
      <c r="CW10530" s="174">
        <v>5</v>
      </c>
      <c r="CX10530" s="174">
        <v>478.22910000000002</v>
      </c>
    </row>
    <row r="10531" spans="84:102" x14ac:dyDescent="0.25">
      <c r="CF10531" s="3" t="s">
        <v>3073</v>
      </c>
      <c r="CG10531" s="174">
        <v>151122</v>
      </c>
      <c r="CH10531" s="174">
        <v>3124</v>
      </c>
      <c r="CI10531" s="174">
        <v>5</v>
      </c>
      <c r="CJ10531" s="174">
        <v>478.1592</v>
      </c>
      <c r="CK10531" s="174">
        <v>478.1592</v>
      </c>
      <c r="CU10531" s="174">
        <v>151122</v>
      </c>
      <c r="CV10531" s="174">
        <v>3124</v>
      </c>
      <c r="CW10531" s="174">
        <v>5</v>
      </c>
      <c r="CX10531" s="174">
        <v>478.1592</v>
      </c>
    </row>
    <row r="10532" spans="84:102" x14ac:dyDescent="0.25">
      <c r="CF10532" s="3" t="s">
        <v>3073</v>
      </c>
      <c r="CG10532" s="174">
        <v>2073</v>
      </c>
      <c r="CH10532" s="174">
        <v>156020</v>
      </c>
      <c r="CI10532" s="174">
        <v>5</v>
      </c>
      <c r="CJ10532" s="174">
        <v>477.99279999999999</v>
      </c>
      <c r="CK10532" s="174">
        <v>477.99279999999999</v>
      </c>
      <c r="CU10532" s="174">
        <v>2073</v>
      </c>
      <c r="CV10532" s="174">
        <v>156020</v>
      </c>
      <c r="CW10532" s="174">
        <v>5</v>
      </c>
      <c r="CX10532" s="174">
        <v>477.99279999999999</v>
      </c>
    </row>
    <row r="10533" spans="84:102" x14ac:dyDescent="0.25">
      <c r="CF10533" s="3" t="s">
        <v>3073</v>
      </c>
      <c r="CG10533" s="174">
        <v>171726</v>
      </c>
      <c r="CH10533" s="174">
        <v>3393</v>
      </c>
      <c r="CI10533" s="174">
        <v>5</v>
      </c>
      <c r="CJ10533" s="174">
        <v>477.79640000000001</v>
      </c>
      <c r="CK10533" s="174">
        <v>477.79640000000001</v>
      </c>
      <c r="CU10533" s="174">
        <v>171726</v>
      </c>
      <c r="CV10533" s="174">
        <v>3393</v>
      </c>
      <c r="CW10533" s="174">
        <v>5</v>
      </c>
      <c r="CX10533" s="174">
        <v>477.79640000000001</v>
      </c>
    </row>
    <row r="10534" spans="84:102" x14ac:dyDescent="0.25">
      <c r="CF10534" s="3" t="s">
        <v>3073</v>
      </c>
      <c r="CG10534" s="174">
        <v>1319</v>
      </c>
      <c r="CH10534" s="174">
        <v>123169</v>
      </c>
      <c r="CI10534" s="174">
        <v>5</v>
      </c>
      <c r="CJ10534" s="174">
        <v>477.77339999999998</v>
      </c>
      <c r="CK10534" s="174">
        <v>477.77339999999998</v>
      </c>
      <c r="CU10534" s="174">
        <v>1319</v>
      </c>
      <c r="CV10534" s="174">
        <v>123169</v>
      </c>
      <c r="CW10534" s="174">
        <v>5</v>
      </c>
      <c r="CX10534" s="174">
        <v>477.77339999999998</v>
      </c>
    </row>
    <row r="10535" spans="84:102" x14ac:dyDescent="0.25">
      <c r="CF10535" s="3" t="s">
        <v>3073</v>
      </c>
      <c r="CG10535" s="174">
        <v>1231</v>
      </c>
      <c r="CH10535" s="174">
        <v>129759</v>
      </c>
      <c r="CI10535" s="174">
        <v>5</v>
      </c>
      <c r="CJ10535" s="174">
        <v>477.74889999999999</v>
      </c>
      <c r="CK10535" s="174">
        <v>477.74889999999999</v>
      </c>
      <c r="CU10535" s="174">
        <v>1231</v>
      </c>
      <c r="CV10535" s="174">
        <v>129759</v>
      </c>
      <c r="CW10535" s="174">
        <v>5</v>
      </c>
      <c r="CX10535" s="174">
        <v>477.74889999999999</v>
      </c>
    </row>
    <row r="10536" spans="84:102" x14ac:dyDescent="0.25">
      <c r="CF10536" s="3" t="s">
        <v>3073</v>
      </c>
      <c r="CG10536" s="174">
        <v>328</v>
      </c>
      <c r="CH10536" s="174">
        <v>73823</v>
      </c>
      <c r="CI10536" s="174">
        <v>5</v>
      </c>
      <c r="CJ10536" s="174">
        <v>477.36320000000001</v>
      </c>
      <c r="CK10536" s="174">
        <v>477.36320000000001</v>
      </c>
      <c r="CU10536" s="174">
        <v>328</v>
      </c>
      <c r="CV10536" s="174">
        <v>73823</v>
      </c>
      <c r="CW10536" s="174">
        <v>5</v>
      </c>
      <c r="CX10536" s="174">
        <v>477.36320000000001</v>
      </c>
    </row>
    <row r="10537" spans="84:102" x14ac:dyDescent="0.25">
      <c r="CF10537" s="3" t="s">
        <v>3073</v>
      </c>
      <c r="CG10537" s="174">
        <v>857</v>
      </c>
      <c r="CH10537" s="174">
        <v>108958</v>
      </c>
      <c r="CI10537" s="174">
        <v>5</v>
      </c>
      <c r="CJ10537" s="174">
        <v>477.23680000000002</v>
      </c>
      <c r="CK10537" s="174">
        <v>477.23680000000002</v>
      </c>
      <c r="CU10537" s="174">
        <v>857</v>
      </c>
      <c r="CV10537" s="174">
        <v>108958</v>
      </c>
      <c r="CW10537" s="174">
        <v>5</v>
      </c>
      <c r="CX10537" s="174">
        <v>477.23680000000002</v>
      </c>
    </row>
    <row r="10538" spans="84:102" x14ac:dyDescent="0.25">
      <c r="CF10538" s="3" t="s">
        <v>3073</v>
      </c>
      <c r="CG10538" s="174">
        <v>380</v>
      </c>
      <c r="CH10538" s="174">
        <v>80312</v>
      </c>
      <c r="CI10538" s="174">
        <v>5</v>
      </c>
      <c r="CJ10538" s="174">
        <v>477.20030000000003</v>
      </c>
      <c r="CK10538" s="174">
        <v>477.20030000000003</v>
      </c>
      <c r="CU10538" s="174">
        <v>380</v>
      </c>
      <c r="CV10538" s="174">
        <v>80312</v>
      </c>
      <c r="CW10538" s="174">
        <v>5</v>
      </c>
      <c r="CX10538" s="174">
        <v>477.20030000000003</v>
      </c>
    </row>
    <row r="10539" spans="84:102" x14ac:dyDescent="0.25">
      <c r="CF10539" s="3" t="s">
        <v>3073</v>
      </c>
      <c r="CG10539" s="174">
        <v>62594</v>
      </c>
      <c r="CH10539" s="174">
        <v>54</v>
      </c>
      <c r="CI10539" s="174">
        <v>5</v>
      </c>
      <c r="CJ10539" s="174">
        <v>477.06380000000001</v>
      </c>
      <c r="CK10539" s="174">
        <v>477.06380000000001</v>
      </c>
      <c r="CU10539" s="174">
        <v>62594</v>
      </c>
      <c r="CV10539" s="174">
        <v>54</v>
      </c>
      <c r="CW10539" s="174">
        <v>5</v>
      </c>
      <c r="CX10539" s="174">
        <v>477.06380000000001</v>
      </c>
    </row>
    <row r="10540" spans="84:102" x14ac:dyDescent="0.25">
      <c r="CF10540" s="3" t="s">
        <v>3073</v>
      </c>
      <c r="CG10540" s="174">
        <v>1350</v>
      </c>
      <c r="CH10540" s="174">
        <v>113160</v>
      </c>
      <c r="CI10540" s="174">
        <v>5</v>
      </c>
      <c r="CJ10540" s="174">
        <v>476.99520000000001</v>
      </c>
      <c r="CK10540" s="174">
        <v>476.99520000000001</v>
      </c>
      <c r="CU10540" s="174">
        <v>1350</v>
      </c>
      <c r="CV10540" s="174">
        <v>113160</v>
      </c>
      <c r="CW10540" s="174">
        <v>5</v>
      </c>
      <c r="CX10540" s="174">
        <v>476.99520000000001</v>
      </c>
    </row>
    <row r="10541" spans="84:102" x14ac:dyDescent="0.25">
      <c r="CF10541" s="3" t="s">
        <v>3073</v>
      </c>
      <c r="CG10541" s="174">
        <v>3259</v>
      </c>
      <c r="CH10541" s="174">
        <v>159099</v>
      </c>
      <c r="CI10541" s="174">
        <v>5</v>
      </c>
      <c r="CJ10541" s="174">
        <v>476.90170000000001</v>
      </c>
      <c r="CK10541" s="174">
        <v>476.90170000000001</v>
      </c>
      <c r="CU10541" s="174">
        <v>3259</v>
      </c>
      <c r="CV10541" s="174">
        <v>159099</v>
      </c>
      <c r="CW10541" s="174">
        <v>5</v>
      </c>
      <c r="CX10541" s="174">
        <v>476.90170000000001</v>
      </c>
    </row>
    <row r="10542" spans="84:102" x14ac:dyDescent="0.25">
      <c r="CF10542" s="3" t="s">
        <v>3073</v>
      </c>
      <c r="CG10542" s="174">
        <v>1594</v>
      </c>
      <c r="CH10542" s="174">
        <v>81174</v>
      </c>
      <c r="CI10542" s="174">
        <v>5</v>
      </c>
      <c r="CJ10542" s="174">
        <v>476.68270000000001</v>
      </c>
      <c r="CK10542" s="174">
        <v>476.68270000000001</v>
      </c>
      <c r="CU10542" s="174">
        <v>1594</v>
      </c>
      <c r="CV10542" s="174">
        <v>81174</v>
      </c>
      <c r="CW10542" s="174">
        <v>5</v>
      </c>
      <c r="CX10542" s="174">
        <v>476.68270000000001</v>
      </c>
    </row>
    <row r="10543" spans="84:102" x14ac:dyDescent="0.25">
      <c r="CF10543" s="3" t="s">
        <v>3073</v>
      </c>
      <c r="CG10543" s="174">
        <v>2064</v>
      </c>
      <c r="CH10543" s="174">
        <v>156721</v>
      </c>
      <c r="CI10543" s="174">
        <v>5</v>
      </c>
      <c r="CJ10543" s="174">
        <v>476.58699999999999</v>
      </c>
      <c r="CK10543" s="174">
        <v>476.58699999999999</v>
      </c>
      <c r="CU10543" s="174">
        <v>2064</v>
      </c>
      <c r="CV10543" s="174">
        <v>156721</v>
      </c>
      <c r="CW10543" s="174">
        <v>5</v>
      </c>
      <c r="CX10543" s="174">
        <v>476.58699999999999</v>
      </c>
    </row>
    <row r="10544" spans="84:102" x14ac:dyDescent="0.25">
      <c r="CF10544" s="3" t="s">
        <v>3073</v>
      </c>
      <c r="CG10544" s="174">
        <v>48715</v>
      </c>
      <c r="CH10544" s="174">
        <v>2650</v>
      </c>
      <c r="CI10544" s="174">
        <v>5</v>
      </c>
      <c r="CJ10544" s="174">
        <v>476.4221</v>
      </c>
      <c r="CK10544" s="174">
        <v>476.4221</v>
      </c>
      <c r="CU10544" s="174">
        <v>48715</v>
      </c>
      <c r="CV10544" s="174">
        <v>2650</v>
      </c>
      <c r="CW10544" s="174">
        <v>5</v>
      </c>
      <c r="CX10544" s="174">
        <v>476.4221</v>
      </c>
    </row>
    <row r="10545" spans="84:102" x14ac:dyDescent="0.25">
      <c r="CF10545" s="3" t="s">
        <v>3073</v>
      </c>
      <c r="CG10545" s="174">
        <v>93268</v>
      </c>
      <c r="CH10545" s="174">
        <v>664</v>
      </c>
      <c r="CI10545" s="174">
        <v>5</v>
      </c>
      <c r="CJ10545" s="174">
        <v>476.39429999999999</v>
      </c>
      <c r="CK10545" s="174">
        <v>476.39429999999999</v>
      </c>
      <c r="CU10545" s="174">
        <v>93268</v>
      </c>
      <c r="CV10545" s="174">
        <v>664</v>
      </c>
      <c r="CW10545" s="174">
        <v>5</v>
      </c>
      <c r="CX10545" s="174">
        <v>476.39429999999999</v>
      </c>
    </row>
    <row r="10546" spans="84:102" x14ac:dyDescent="0.25">
      <c r="CF10546" s="3" t="s">
        <v>3073</v>
      </c>
      <c r="CG10546" s="174">
        <v>3289</v>
      </c>
      <c r="CH10546" s="174">
        <v>161583</v>
      </c>
      <c r="CI10546" s="174">
        <v>5</v>
      </c>
      <c r="CJ10546" s="174">
        <v>476.35180000000003</v>
      </c>
      <c r="CK10546" s="174">
        <v>476.35180000000003</v>
      </c>
      <c r="CU10546" s="174">
        <v>3289</v>
      </c>
      <c r="CV10546" s="174">
        <v>161583</v>
      </c>
      <c r="CW10546" s="174">
        <v>5</v>
      </c>
      <c r="CX10546" s="174">
        <v>476.35180000000003</v>
      </c>
    </row>
    <row r="10547" spans="84:102" x14ac:dyDescent="0.25">
      <c r="CF10547" s="3" t="s">
        <v>3073</v>
      </c>
      <c r="CG10547" s="174">
        <v>3490</v>
      </c>
      <c r="CH10547" s="174">
        <v>183506</v>
      </c>
      <c r="CI10547" s="174">
        <v>5</v>
      </c>
      <c r="CJ10547" s="174">
        <v>476.26659999999998</v>
      </c>
      <c r="CK10547" s="174">
        <v>476.26659999999998</v>
      </c>
      <c r="CU10547" s="174">
        <v>3490</v>
      </c>
      <c r="CV10547" s="174">
        <v>183506</v>
      </c>
      <c r="CW10547" s="174">
        <v>5</v>
      </c>
      <c r="CX10547" s="174">
        <v>476.26659999999998</v>
      </c>
    </row>
    <row r="10548" spans="84:102" x14ac:dyDescent="0.25">
      <c r="CF10548" s="3" t="s">
        <v>3073</v>
      </c>
      <c r="CG10548" s="174">
        <v>95815</v>
      </c>
      <c r="CH10548" s="174">
        <v>1467</v>
      </c>
      <c r="CI10548" s="174">
        <v>5</v>
      </c>
      <c r="CJ10548" s="174">
        <v>476.06650000000002</v>
      </c>
      <c r="CK10548" s="174">
        <v>476.06650000000002</v>
      </c>
      <c r="CU10548" s="174">
        <v>95815</v>
      </c>
      <c r="CV10548" s="174">
        <v>1467</v>
      </c>
      <c r="CW10548" s="174">
        <v>5</v>
      </c>
      <c r="CX10548" s="174">
        <v>476.06650000000002</v>
      </c>
    </row>
    <row r="10549" spans="84:102" x14ac:dyDescent="0.25">
      <c r="CF10549" s="3" t="s">
        <v>3073</v>
      </c>
      <c r="CG10549" s="174">
        <v>2286</v>
      </c>
      <c r="CH10549" s="174">
        <v>21533</v>
      </c>
      <c r="CI10549" s="174">
        <v>5</v>
      </c>
      <c r="CJ10549" s="174">
        <v>476.06290000000001</v>
      </c>
      <c r="CK10549" s="174">
        <v>476.06290000000001</v>
      </c>
      <c r="CU10549" s="174">
        <v>2286</v>
      </c>
      <c r="CV10549" s="174">
        <v>21533</v>
      </c>
      <c r="CW10549" s="174">
        <v>5</v>
      </c>
      <c r="CX10549" s="174">
        <v>476.06290000000001</v>
      </c>
    </row>
    <row r="10550" spans="84:102" x14ac:dyDescent="0.25">
      <c r="CF10550" s="3" t="s">
        <v>3073</v>
      </c>
      <c r="CG10550" s="174">
        <v>3141</v>
      </c>
      <c r="CH10550" s="174">
        <v>152763</v>
      </c>
      <c r="CI10550" s="174">
        <v>5</v>
      </c>
      <c r="CJ10550" s="174">
        <v>476.01920000000001</v>
      </c>
      <c r="CK10550" s="174">
        <v>476.01920000000001</v>
      </c>
      <c r="CU10550" s="174">
        <v>3141</v>
      </c>
      <c r="CV10550" s="174">
        <v>152763</v>
      </c>
      <c r="CW10550" s="174">
        <v>5</v>
      </c>
      <c r="CX10550" s="174">
        <v>476.01920000000001</v>
      </c>
    </row>
    <row r="10551" spans="84:102" x14ac:dyDescent="0.25">
      <c r="CF10551" s="3" t="s">
        <v>3073</v>
      </c>
      <c r="CG10551" s="174">
        <v>149292</v>
      </c>
      <c r="CH10551" s="174">
        <v>2848</v>
      </c>
      <c r="CI10551" s="174">
        <v>5</v>
      </c>
      <c r="CJ10551" s="174">
        <v>475.9144</v>
      </c>
      <c r="CK10551" s="174">
        <v>475.9144</v>
      </c>
      <c r="CU10551" s="174">
        <v>149292</v>
      </c>
      <c r="CV10551" s="174">
        <v>2848</v>
      </c>
      <c r="CW10551" s="174">
        <v>5</v>
      </c>
      <c r="CX10551" s="174">
        <v>475.9144</v>
      </c>
    </row>
    <row r="10552" spans="84:102" x14ac:dyDescent="0.25">
      <c r="CF10552" s="3" t="s">
        <v>3073</v>
      </c>
      <c r="CG10552" s="174">
        <v>3897</v>
      </c>
      <c r="CH10552" s="174">
        <v>69098</v>
      </c>
      <c r="CI10552" s="174">
        <v>5</v>
      </c>
      <c r="CJ10552" s="174">
        <v>475.55169999999998</v>
      </c>
      <c r="CK10552" s="174">
        <v>475.55169999999998</v>
      </c>
      <c r="CU10552" s="174">
        <v>3897</v>
      </c>
      <c r="CV10552" s="174">
        <v>69098</v>
      </c>
      <c r="CW10552" s="174">
        <v>5</v>
      </c>
      <c r="CX10552" s="174">
        <v>475.55169999999998</v>
      </c>
    </row>
    <row r="10553" spans="84:102" x14ac:dyDescent="0.25">
      <c r="CF10553" s="3" t="s">
        <v>3073</v>
      </c>
      <c r="CG10553" s="174">
        <v>84679</v>
      </c>
      <c r="CH10553" s="174">
        <v>1560</v>
      </c>
      <c r="CI10553" s="174">
        <v>5</v>
      </c>
      <c r="CJ10553" s="174">
        <v>475.5342</v>
      </c>
      <c r="CK10553" s="174">
        <v>475.5342</v>
      </c>
      <c r="CU10553" s="174">
        <v>84679</v>
      </c>
      <c r="CV10553" s="174">
        <v>1560</v>
      </c>
      <c r="CW10553" s="174">
        <v>5</v>
      </c>
      <c r="CX10553" s="174">
        <v>475.5342</v>
      </c>
    </row>
    <row r="10554" spans="84:102" x14ac:dyDescent="0.25">
      <c r="CF10554" s="3" t="s">
        <v>3073</v>
      </c>
      <c r="CG10554" s="174">
        <v>37429</v>
      </c>
      <c r="CH10554" s="174">
        <v>2444</v>
      </c>
      <c r="CI10554" s="174">
        <v>5</v>
      </c>
      <c r="CJ10554" s="174">
        <v>475.52449999999999</v>
      </c>
      <c r="CK10554" s="174">
        <v>475.52449999999999</v>
      </c>
      <c r="CU10554" s="174">
        <v>37429</v>
      </c>
      <c r="CV10554" s="174">
        <v>2444</v>
      </c>
      <c r="CW10554" s="174">
        <v>5</v>
      </c>
      <c r="CX10554" s="174">
        <v>475.52449999999999</v>
      </c>
    </row>
    <row r="10555" spans="84:102" x14ac:dyDescent="0.25">
      <c r="CF10555" s="3" t="s">
        <v>3073</v>
      </c>
      <c r="CG10555" s="174">
        <v>186886</v>
      </c>
      <c r="CH10555" s="174">
        <v>1412</v>
      </c>
      <c r="CI10555" s="174">
        <v>5</v>
      </c>
      <c r="CJ10555" s="174">
        <v>475.50409999999999</v>
      </c>
      <c r="CK10555" s="174">
        <v>475.50409999999999</v>
      </c>
      <c r="CU10555" s="174">
        <v>186886</v>
      </c>
      <c r="CV10555" s="174">
        <v>1412</v>
      </c>
      <c r="CW10555" s="174">
        <v>5</v>
      </c>
      <c r="CX10555" s="174">
        <v>475.50409999999999</v>
      </c>
    </row>
    <row r="10556" spans="84:102" x14ac:dyDescent="0.25">
      <c r="CF10556" s="3" t="s">
        <v>3073</v>
      </c>
      <c r="CG10556" s="174">
        <v>3205</v>
      </c>
      <c r="CH10556" s="174">
        <v>155910</v>
      </c>
      <c r="CI10556" s="174">
        <v>5</v>
      </c>
      <c r="CJ10556" s="174">
        <v>475.35320000000002</v>
      </c>
      <c r="CK10556" s="174">
        <v>475.35320000000002</v>
      </c>
      <c r="CU10556" s="174">
        <v>3205</v>
      </c>
      <c r="CV10556" s="174">
        <v>155910</v>
      </c>
      <c r="CW10556" s="174">
        <v>5</v>
      </c>
      <c r="CX10556" s="174">
        <v>475.35320000000002</v>
      </c>
    </row>
    <row r="10557" spans="84:102" x14ac:dyDescent="0.25">
      <c r="CF10557" s="3" t="s">
        <v>3073</v>
      </c>
      <c r="CG10557" s="174">
        <v>1320</v>
      </c>
      <c r="CH10557" s="174">
        <v>118711</v>
      </c>
      <c r="CI10557" s="174">
        <v>5</v>
      </c>
      <c r="CJ10557" s="174">
        <v>475.34120000000001</v>
      </c>
      <c r="CK10557" s="174">
        <v>475.34120000000001</v>
      </c>
      <c r="CU10557" s="174">
        <v>1320</v>
      </c>
      <c r="CV10557" s="174">
        <v>118711</v>
      </c>
      <c r="CW10557" s="174">
        <v>5</v>
      </c>
      <c r="CX10557" s="174">
        <v>475.34120000000001</v>
      </c>
    </row>
    <row r="10558" spans="84:102" x14ac:dyDescent="0.25">
      <c r="CF10558" s="3" t="s">
        <v>3073</v>
      </c>
      <c r="CG10558" s="174">
        <v>71488</v>
      </c>
      <c r="CH10558" s="174">
        <v>276</v>
      </c>
      <c r="CI10558" s="174">
        <v>5</v>
      </c>
      <c r="CJ10558" s="174">
        <v>475.27140000000003</v>
      </c>
      <c r="CK10558" s="174">
        <v>475.27140000000003</v>
      </c>
      <c r="CU10558" s="174">
        <v>71488</v>
      </c>
      <c r="CV10558" s="174">
        <v>276</v>
      </c>
      <c r="CW10558" s="174">
        <v>5</v>
      </c>
      <c r="CX10558" s="174">
        <v>475.27140000000003</v>
      </c>
    </row>
    <row r="10559" spans="84:102" x14ac:dyDescent="0.25">
      <c r="CF10559" s="3" t="s">
        <v>3073</v>
      </c>
      <c r="CG10559" s="174">
        <v>86433</v>
      </c>
      <c r="CH10559" s="174">
        <v>1526</v>
      </c>
      <c r="CI10559" s="174">
        <v>5</v>
      </c>
      <c r="CJ10559" s="174">
        <v>475.25060000000002</v>
      </c>
      <c r="CK10559" s="174">
        <v>475.25060000000002</v>
      </c>
      <c r="CU10559" s="174">
        <v>86433</v>
      </c>
      <c r="CV10559" s="174">
        <v>1526</v>
      </c>
      <c r="CW10559" s="174">
        <v>5</v>
      </c>
      <c r="CX10559" s="174">
        <v>475.25060000000002</v>
      </c>
    </row>
    <row r="10560" spans="84:102" x14ac:dyDescent="0.25">
      <c r="CF10560" s="3" t="s">
        <v>3073</v>
      </c>
      <c r="CG10560" s="174">
        <v>2853</v>
      </c>
      <c r="CH10560" s="174">
        <v>148934</v>
      </c>
      <c r="CI10560" s="174">
        <v>5</v>
      </c>
      <c r="CJ10560" s="174">
        <v>475.08120000000002</v>
      </c>
      <c r="CK10560" s="174">
        <v>475.08120000000002</v>
      </c>
      <c r="CU10560" s="174">
        <v>2853</v>
      </c>
      <c r="CV10560" s="174">
        <v>148934</v>
      </c>
      <c r="CW10560" s="174">
        <v>5</v>
      </c>
      <c r="CX10560" s="174">
        <v>475.08120000000002</v>
      </c>
    </row>
    <row r="10561" spans="84:102" x14ac:dyDescent="0.25">
      <c r="CF10561" s="3" t="s">
        <v>3073</v>
      </c>
      <c r="CG10561" s="174">
        <v>152064</v>
      </c>
      <c r="CH10561" s="174">
        <v>3136</v>
      </c>
      <c r="CI10561" s="174">
        <v>5</v>
      </c>
      <c r="CJ10561" s="174">
        <v>475.07760000000002</v>
      </c>
      <c r="CK10561" s="174">
        <v>475.07760000000002</v>
      </c>
      <c r="CU10561" s="174">
        <v>152064</v>
      </c>
      <c r="CV10561" s="174">
        <v>3136</v>
      </c>
      <c r="CW10561" s="174">
        <v>5</v>
      </c>
      <c r="CX10561" s="174">
        <v>475.07760000000002</v>
      </c>
    </row>
    <row r="10562" spans="84:102" x14ac:dyDescent="0.25">
      <c r="CF10562" s="3" t="s">
        <v>3073</v>
      </c>
      <c r="CG10562" s="174">
        <v>2956</v>
      </c>
      <c r="CH10562" s="174">
        <v>153156</v>
      </c>
      <c r="CI10562" s="174">
        <v>5</v>
      </c>
      <c r="CJ10562" s="174">
        <v>474.99740000000003</v>
      </c>
      <c r="CK10562" s="174">
        <v>474.99740000000003</v>
      </c>
      <c r="CU10562" s="174">
        <v>2956</v>
      </c>
      <c r="CV10562" s="174">
        <v>153156</v>
      </c>
      <c r="CW10562" s="174">
        <v>5</v>
      </c>
      <c r="CX10562" s="174">
        <v>474.99740000000003</v>
      </c>
    </row>
    <row r="10563" spans="84:102" x14ac:dyDescent="0.25">
      <c r="CF10563" s="3" t="s">
        <v>3073</v>
      </c>
      <c r="CG10563" s="174">
        <v>141581</v>
      </c>
      <c r="CH10563" s="174">
        <v>2055</v>
      </c>
      <c r="CI10563" s="174">
        <v>5</v>
      </c>
      <c r="CJ10563" s="174">
        <v>474.96230000000003</v>
      </c>
      <c r="CK10563" s="174">
        <v>474.96230000000003</v>
      </c>
      <c r="CU10563" s="174">
        <v>141581</v>
      </c>
      <c r="CV10563" s="174">
        <v>2055</v>
      </c>
      <c r="CW10563" s="174">
        <v>5</v>
      </c>
      <c r="CX10563" s="174">
        <v>474.96230000000003</v>
      </c>
    </row>
    <row r="10564" spans="84:102" x14ac:dyDescent="0.25">
      <c r="CF10564" s="3" t="s">
        <v>3073</v>
      </c>
      <c r="CG10564" s="174">
        <v>137943</v>
      </c>
      <c r="CH10564" s="174">
        <v>2044</v>
      </c>
      <c r="CI10564" s="174">
        <v>5</v>
      </c>
      <c r="CJ10564" s="174">
        <v>474.87720000000002</v>
      </c>
      <c r="CK10564" s="174">
        <v>474.87720000000002</v>
      </c>
      <c r="CU10564" s="174">
        <v>137943</v>
      </c>
      <c r="CV10564" s="174">
        <v>2044</v>
      </c>
      <c r="CW10564" s="174">
        <v>5</v>
      </c>
      <c r="CX10564" s="174">
        <v>474.87720000000002</v>
      </c>
    </row>
    <row r="10565" spans="84:102" x14ac:dyDescent="0.25">
      <c r="CF10565" s="3" t="s">
        <v>3073</v>
      </c>
      <c r="CG10565" s="174">
        <v>1240</v>
      </c>
      <c r="CH10565" s="174">
        <v>128747</v>
      </c>
      <c r="CI10565" s="174">
        <v>5</v>
      </c>
      <c r="CJ10565" s="174">
        <v>474.87369999999999</v>
      </c>
      <c r="CK10565" s="174">
        <v>474.87369999999999</v>
      </c>
      <c r="CU10565" s="174">
        <v>1240</v>
      </c>
      <c r="CV10565" s="174">
        <v>128747</v>
      </c>
      <c r="CW10565" s="174">
        <v>5</v>
      </c>
      <c r="CX10565" s="174">
        <v>474.87369999999999</v>
      </c>
    </row>
    <row r="10566" spans="84:102" x14ac:dyDescent="0.25">
      <c r="CF10566" s="3" t="s">
        <v>3073</v>
      </c>
      <c r="CG10566" s="174">
        <v>70442</v>
      </c>
      <c r="CH10566" s="174">
        <v>1656</v>
      </c>
      <c r="CI10566" s="174">
        <v>5</v>
      </c>
      <c r="CJ10566" s="174">
        <v>474.76440000000002</v>
      </c>
      <c r="CK10566" s="174">
        <v>474.76440000000002</v>
      </c>
      <c r="CU10566" s="174">
        <v>70442</v>
      </c>
      <c r="CV10566" s="174">
        <v>1656</v>
      </c>
      <c r="CW10566" s="174">
        <v>5</v>
      </c>
      <c r="CX10566" s="174">
        <v>474.76440000000002</v>
      </c>
    </row>
    <row r="10567" spans="84:102" x14ac:dyDescent="0.25">
      <c r="CF10567" s="3" t="s">
        <v>3073</v>
      </c>
      <c r="CG10567" s="174">
        <v>72490</v>
      </c>
      <c r="CH10567" s="174">
        <v>269</v>
      </c>
      <c r="CI10567" s="174">
        <v>5</v>
      </c>
      <c r="CJ10567" s="174">
        <v>474.70159999999998</v>
      </c>
      <c r="CK10567" s="174">
        <v>474.70159999999998</v>
      </c>
      <c r="CU10567" s="174">
        <v>72490</v>
      </c>
      <c r="CV10567" s="174">
        <v>269</v>
      </c>
      <c r="CW10567" s="174">
        <v>5</v>
      </c>
      <c r="CX10567" s="174">
        <v>474.70159999999998</v>
      </c>
    </row>
    <row r="10568" spans="84:102" x14ac:dyDescent="0.25">
      <c r="CF10568" s="3" t="s">
        <v>3073</v>
      </c>
      <c r="CG10568" s="174">
        <v>84354</v>
      </c>
      <c r="CH10568" s="174">
        <v>1554</v>
      </c>
      <c r="CI10568" s="174">
        <v>5</v>
      </c>
      <c r="CJ10568" s="174">
        <v>474.66919999999999</v>
      </c>
      <c r="CK10568" s="174">
        <v>474.66919999999999</v>
      </c>
      <c r="CU10568" s="174">
        <v>84354</v>
      </c>
      <c r="CV10568" s="174">
        <v>1554</v>
      </c>
      <c r="CW10568" s="174">
        <v>5</v>
      </c>
      <c r="CX10568" s="174">
        <v>474.66919999999999</v>
      </c>
    </row>
    <row r="10569" spans="84:102" x14ac:dyDescent="0.25">
      <c r="CF10569" s="3" t="s">
        <v>3073</v>
      </c>
      <c r="CG10569" s="174">
        <v>152861</v>
      </c>
      <c r="CH10569" s="174">
        <v>2945</v>
      </c>
      <c r="CI10569" s="174">
        <v>5</v>
      </c>
      <c r="CJ10569" s="174">
        <v>474.56979999999999</v>
      </c>
      <c r="CK10569" s="174">
        <v>474.56979999999999</v>
      </c>
      <c r="CU10569" s="174">
        <v>152861</v>
      </c>
      <c r="CV10569" s="174">
        <v>2945</v>
      </c>
      <c r="CW10569" s="174">
        <v>5</v>
      </c>
      <c r="CX10569" s="174">
        <v>474.56979999999999</v>
      </c>
    </row>
    <row r="10570" spans="84:102" x14ac:dyDescent="0.25">
      <c r="CF10570" s="3" t="s">
        <v>3073</v>
      </c>
      <c r="CG10570" s="174">
        <v>1369</v>
      </c>
      <c r="CH10570" s="174">
        <v>111136</v>
      </c>
      <c r="CI10570" s="174">
        <v>5</v>
      </c>
      <c r="CJ10570" s="174">
        <v>474.42680000000001</v>
      </c>
      <c r="CK10570" s="174">
        <v>474.42680000000001</v>
      </c>
      <c r="CU10570" s="174">
        <v>1369</v>
      </c>
      <c r="CV10570" s="174">
        <v>111136</v>
      </c>
      <c r="CW10570" s="174">
        <v>5</v>
      </c>
      <c r="CX10570" s="174">
        <v>474.42680000000001</v>
      </c>
    </row>
    <row r="10571" spans="84:102" x14ac:dyDescent="0.25">
      <c r="CF10571" s="3" t="s">
        <v>3073</v>
      </c>
      <c r="CG10571" s="174">
        <v>48040</v>
      </c>
      <c r="CH10571" s="174">
        <v>2650</v>
      </c>
      <c r="CI10571" s="174">
        <v>5</v>
      </c>
      <c r="CJ10571" s="174">
        <v>474.38560000000001</v>
      </c>
      <c r="CK10571" s="174">
        <v>474.38560000000001</v>
      </c>
      <c r="CU10571" s="174">
        <v>48040</v>
      </c>
      <c r="CV10571" s="174">
        <v>2650</v>
      </c>
      <c r="CW10571" s="174">
        <v>5</v>
      </c>
      <c r="CX10571" s="174">
        <v>474.38560000000001</v>
      </c>
    </row>
    <row r="10572" spans="84:102" x14ac:dyDescent="0.25">
      <c r="CF10572" s="3" t="s">
        <v>3073</v>
      </c>
      <c r="CG10572" s="174">
        <v>1140</v>
      </c>
      <c r="CH10572" s="174">
        <v>144629</v>
      </c>
      <c r="CI10572" s="174">
        <v>5</v>
      </c>
      <c r="CJ10572" s="174">
        <v>474.38470000000001</v>
      </c>
      <c r="CK10572" s="174">
        <v>474.38470000000001</v>
      </c>
      <c r="CU10572" s="174">
        <v>1140</v>
      </c>
      <c r="CV10572" s="174">
        <v>144629</v>
      </c>
      <c r="CW10572" s="174">
        <v>5</v>
      </c>
      <c r="CX10572" s="174">
        <v>474.38470000000001</v>
      </c>
    </row>
    <row r="10573" spans="84:102" x14ac:dyDescent="0.25">
      <c r="CF10573" s="3" t="s">
        <v>3073</v>
      </c>
      <c r="CG10573" s="174">
        <v>84461</v>
      </c>
      <c r="CH10573" s="174">
        <v>483</v>
      </c>
      <c r="CI10573" s="174">
        <v>5</v>
      </c>
      <c r="CJ10573" s="174">
        <v>474.22219999999999</v>
      </c>
      <c r="CK10573" s="174">
        <v>474.22219999999999</v>
      </c>
      <c r="CU10573" s="174">
        <v>84461</v>
      </c>
      <c r="CV10573" s="174">
        <v>483</v>
      </c>
      <c r="CW10573" s="174">
        <v>5</v>
      </c>
      <c r="CX10573" s="174">
        <v>474.22219999999999</v>
      </c>
    </row>
    <row r="10574" spans="84:102" x14ac:dyDescent="0.25">
      <c r="CF10574" s="3" t="s">
        <v>3073</v>
      </c>
      <c r="CG10574" s="174">
        <v>125859</v>
      </c>
      <c r="CH10574" s="174">
        <v>1261</v>
      </c>
      <c r="CI10574" s="174">
        <v>5</v>
      </c>
      <c r="CJ10574" s="174">
        <v>474.20490000000001</v>
      </c>
      <c r="CK10574" s="174">
        <v>474.20490000000001</v>
      </c>
      <c r="CU10574" s="174">
        <v>125859</v>
      </c>
      <c r="CV10574" s="174">
        <v>1261</v>
      </c>
      <c r="CW10574" s="174">
        <v>5</v>
      </c>
      <c r="CX10574" s="174">
        <v>474.20490000000001</v>
      </c>
    </row>
    <row r="10575" spans="84:102" x14ac:dyDescent="0.25">
      <c r="CF10575" s="3" t="s">
        <v>3073</v>
      </c>
      <c r="CG10575" s="174">
        <v>569</v>
      </c>
      <c r="CH10575" s="174">
        <v>84279</v>
      </c>
      <c r="CI10575" s="174">
        <v>5</v>
      </c>
      <c r="CJ10575" s="174">
        <v>474.1927</v>
      </c>
      <c r="CK10575" s="174">
        <v>474.1927</v>
      </c>
      <c r="CU10575" s="174">
        <v>569</v>
      </c>
      <c r="CV10575" s="174">
        <v>84279</v>
      </c>
      <c r="CW10575" s="174">
        <v>5</v>
      </c>
      <c r="CX10575" s="174">
        <v>474.1927</v>
      </c>
    </row>
    <row r="10576" spans="84:102" x14ac:dyDescent="0.25">
      <c r="CF10576" s="3" t="s">
        <v>3073</v>
      </c>
      <c r="CG10576" s="174">
        <v>67284</v>
      </c>
      <c r="CH10576" s="174">
        <v>117</v>
      </c>
      <c r="CI10576" s="174">
        <v>5</v>
      </c>
      <c r="CJ10576" s="174">
        <v>474.1859</v>
      </c>
      <c r="CK10576" s="174">
        <v>474.1859</v>
      </c>
      <c r="CU10576" s="174">
        <v>67284</v>
      </c>
      <c r="CV10576" s="174">
        <v>117</v>
      </c>
      <c r="CW10576" s="174">
        <v>5</v>
      </c>
      <c r="CX10576" s="174">
        <v>474.1859</v>
      </c>
    </row>
    <row r="10577" spans="84:102" x14ac:dyDescent="0.25">
      <c r="CF10577" s="3" t="s">
        <v>3073</v>
      </c>
      <c r="CG10577" s="174">
        <v>63095</v>
      </c>
      <c r="CH10577" s="174">
        <v>50</v>
      </c>
      <c r="CI10577" s="174">
        <v>5</v>
      </c>
      <c r="CJ10577" s="174">
        <v>473.43770000000001</v>
      </c>
      <c r="CK10577" s="174">
        <v>473.43770000000001</v>
      </c>
      <c r="CU10577" s="174">
        <v>63095</v>
      </c>
      <c r="CV10577" s="174">
        <v>50</v>
      </c>
      <c r="CW10577" s="174">
        <v>5</v>
      </c>
      <c r="CX10577" s="174">
        <v>473.43770000000001</v>
      </c>
    </row>
    <row r="10578" spans="84:102" x14ac:dyDescent="0.25">
      <c r="CF10578" s="3" t="s">
        <v>3073</v>
      </c>
      <c r="CG10578" s="174">
        <v>85660</v>
      </c>
      <c r="CH10578" s="174">
        <v>579</v>
      </c>
      <c r="CI10578" s="174">
        <v>5</v>
      </c>
      <c r="CJ10578" s="174">
        <v>473.21069999999997</v>
      </c>
      <c r="CK10578" s="174">
        <v>473.21069999999997</v>
      </c>
      <c r="CU10578" s="174">
        <v>85660</v>
      </c>
      <c r="CV10578" s="174">
        <v>579</v>
      </c>
      <c r="CW10578" s="174">
        <v>5</v>
      </c>
      <c r="CX10578" s="174">
        <v>473.21069999999997</v>
      </c>
    </row>
    <row r="10579" spans="84:102" x14ac:dyDescent="0.25">
      <c r="CF10579" s="3" t="s">
        <v>3073</v>
      </c>
      <c r="CG10579" s="174">
        <v>1258</v>
      </c>
      <c r="CH10579" s="174">
        <v>127507</v>
      </c>
      <c r="CI10579" s="174">
        <v>5</v>
      </c>
      <c r="CJ10579" s="174">
        <v>472.99720000000002</v>
      </c>
      <c r="CK10579" s="174">
        <v>472.99720000000002</v>
      </c>
      <c r="CU10579" s="174">
        <v>1258</v>
      </c>
      <c r="CV10579" s="174">
        <v>127507</v>
      </c>
      <c r="CW10579" s="174">
        <v>5</v>
      </c>
      <c r="CX10579" s="174">
        <v>472.99720000000002</v>
      </c>
    </row>
    <row r="10580" spans="84:102" x14ac:dyDescent="0.25">
      <c r="CF10580" s="3" t="s">
        <v>3073</v>
      </c>
      <c r="CG10580" s="174">
        <v>157366</v>
      </c>
      <c r="CH10580" s="174">
        <v>2072</v>
      </c>
      <c r="CI10580" s="174">
        <v>5</v>
      </c>
      <c r="CJ10580" s="174">
        <v>472.98590000000002</v>
      </c>
      <c r="CK10580" s="174">
        <v>472.98590000000002</v>
      </c>
      <c r="CU10580" s="174">
        <v>157366</v>
      </c>
      <c r="CV10580" s="174">
        <v>2072</v>
      </c>
      <c r="CW10580" s="174">
        <v>5</v>
      </c>
      <c r="CX10580" s="174">
        <v>472.98590000000002</v>
      </c>
    </row>
    <row r="10581" spans="84:102" x14ac:dyDescent="0.25">
      <c r="CF10581" s="3" t="s">
        <v>3073</v>
      </c>
      <c r="CG10581" s="174">
        <v>68067</v>
      </c>
      <c r="CH10581" s="174">
        <v>117</v>
      </c>
      <c r="CI10581" s="174">
        <v>5</v>
      </c>
      <c r="CJ10581" s="174">
        <v>472.87079999999997</v>
      </c>
      <c r="CK10581" s="174">
        <v>472.87079999999997</v>
      </c>
      <c r="CU10581" s="174">
        <v>68067</v>
      </c>
      <c r="CV10581" s="174">
        <v>117</v>
      </c>
      <c r="CW10581" s="174">
        <v>5</v>
      </c>
      <c r="CX10581" s="174">
        <v>472.87079999999997</v>
      </c>
    </row>
    <row r="10582" spans="84:102" x14ac:dyDescent="0.25">
      <c r="CF10582" s="3" t="s">
        <v>3073</v>
      </c>
      <c r="CG10582" s="174">
        <v>2846</v>
      </c>
      <c r="CH10582" s="174">
        <v>150266</v>
      </c>
      <c r="CI10582" s="174">
        <v>5</v>
      </c>
      <c r="CJ10582" s="174">
        <v>472.82780000000002</v>
      </c>
      <c r="CK10582" s="174">
        <v>472.82780000000002</v>
      </c>
      <c r="CU10582" s="174">
        <v>2846</v>
      </c>
      <c r="CV10582" s="174">
        <v>150266</v>
      </c>
      <c r="CW10582" s="174">
        <v>5</v>
      </c>
      <c r="CX10582" s="174">
        <v>472.82780000000002</v>
      </c>
    </row>
    <row r="10583" spans="84:102" x14ac:dyDescent="0.25">
      <c r="CF10583" s="3" t="s">
        <v>3073</v>
      </c>
      <c r="CG10583" s="174">
        <v>5087</v>
      </c>
      <c r="CH10583" s="174">
        <v>2095</v>
      </c>
      <c r="CI10583" s="174">
        <v>5</v>
      </c>
      <c r="CJ10583" s="174">
        <v>472.80689999999998</v>
      </c>
      <c r="CK10583" s="174">
        <v>472.80689999999998</v>
      </c>
      <c r="CU10583" s="174">
        <v>5087</v>
      </c>
      <c r="CV10583" s="174">
        <v>2095</v>
      </c>
      <c r="CW10583" s="174">
        <v>5</v>
      </c>
      <c r="CX10583" s="174">
        <v>472.80689999999998</v>
      </c>
    </row>
    <row r="10584" spans="84:102" x14ac:dyDescent="0.25">
      <c r="CF10584" s="3" t="s">
        <v>3073</v>
      </c>
      <c r="CG10584" s="174">
        <v>3268</v>
      </c>
      <c r="CH10584" s="174">
        <v>160008</v>
      </c>
      <c r="CI10584" s="174">
        <v>5</v>
      </c>
      <c r="CJ10584" s="174">
        <v>472.77850000000001</v>
      </c>
      <c r="CK10584" s="174">
        <v>472.77850000000001</v>
      </c>
      <c r="CU10584" s="174">
        <v>3268</v>
      </c>
      <c r="CV10584" s="174">
        <v>160008</v>
      </c>
      <c r="CW10584" s="174">
        <v>5</v>
      </c>
      <c r="CX10584" s="174">
        <v>472.77850000000001</v>
      </c>
    </row>
    <row r="10585" spans="84:102" x14ac:dyDescent="0.25">
      <c r="CF10585" s="3" t="s">
        <v>3073</v>
      </c>
      <c r="CG10585" s="174">
        <v>84311</v>
      </c>
      <c r="CH10585" s="174">
        <v>565</v>
      </c>
      <c r="CI10585" s="174">
        <v>5</v>
      </c>
      <c r="CJ10585" s="174">
        <v>472.6909</v>
      </c>
      <c r="CK10585" s="174">
        <v>472.6909</v>
      </c>
      <c r="CU10585" s="174">
        <v>84311</v>
      </c>
      <c r="CV10585" s="174">
        <v>565</v>
      </c>
      <c r="CW10585" s="174">
        <v>5</v>
      </c>
      <c r="CX10585" s="174">
        <v>472.6909</v>
      </c>
    </row>
    <row r="10586" spans="84:102" x14ac:dyDescent="0.25">
      <c r="CF10586" s="3" t="s">
        <v>3073</v>
      </c>
      <c r="CG10586" s="174">
        <v>1716</v>
      </c>
      <c r="CH10586" s="174">
        <v>62874</v>
      </c>
      <c r="CI10586" s="174">
        <v>5</v>
      </c>
      <c r="CJ10586" s="174">
        <v>472.654</v>
      </c>
      <c r="CK10586" s="174">
        <v>472.654</v>
      </c>
      <c r="CU10586" s="174">
        <v>1716</v>
      </c>
      <c r="CV10586" s="174">
        <v>62874</v>
      </c>
      <c r="CW10586" s="174">
        <v>5</v>
      </c>
      <c r="CX10586" s="174">
        <v>472.654</v>
      </c>
    </row>
    <row r="10587" spans="84:102" x14ac:dyDescent="0.25">
      <c r="CF10587" s="3" t="s">
        <v>3073</v>
      </c>
      <c r="CG10587" s="174">
        <v>81174</v>
      </c>
      <c r="CH10587" s="174">
        <v>1594</v>
      </c>
      <c r="CI10587" s="174">
        <v>5</v>
      </c>
      <c r="CJ10587" s="174">
        <v>472.56049999999999</v>
      </c>
      <c r="CK10587" s="174">
        <v>472.56049999999999</v>
      </c>
      <c r="CU10587" s="174">
        <v>81174</v>
      </c>
      <c r="CV10587" s="174">
        <v>1594</v>
      </c>
      <c r="CW10587" s="174">
        <v>5</v>
      </c>
      <c r="CX10587" s="174">
        <v>472.56049999999999</v>
      </c>
    </row>
    <row r="10588" spans="84:102" x14ac:dyDescent="0.25">
      <c r="CF10588" s="3" t="s">
        <v>3073</v>
      </c>
      <c r="CG10588" s="174">
        <v>105991</v>
      </c>
      <c r="CH10588" s="174">
        <v>3658</v>
      </c>
      <c r="CI10588" s="174">
        <v>5</v>
      </c>
      <c r="CJ10588" s="174">
        <v>472.55840000000001</v>
      </c>
      <c r="CK10588" s="174">
        <v>472.55840000000001</v>
      </c>
      <c r="CU10588" s="174">
        <v>105991</v>
      </c>
      <c r="CV10588" s="174">
        <v>3658</v>
      </c>
      <c r="CW10588" s="174">
        <v>5</v>
      </c>
      <c r="CX10588" s="174">
        <v>472.55840000000001</v>
      </c>
    </row>
    <row r="10589" spans="84:102" x14ac:dyDescent="0.25">
      <c r="CF10589" s="3" t="s">
        <v>3073</v>
      </c>
      <c r="CG10589" s="174">
        <v>239</v>
      </c>
      <c r="CH10589" s="174">
        <v>69329</v>
      </c>
      <c r="CI10589" s="174">
        <v>5</v>
      </c>
      <c r="CJ10589" s="174">
        <v>472.55009999999999</v>
      </c>
      <c r="CK10589" s="174">
        <v>472.55009999999999</v>
      </c>
      <c r="CU10589" s="174">
        <v>239</v>
      </c>
      <c r="CV10589" s="174">
        <v>69329</v>
      </c>
      <c r="CW10589" s="174">
        <v>5</v>
      </c>
      <c r="CX10589" s="174">
        <v>472.55009999999999</v>
      </c>
    </row>
    <row r="10590" spans="84:102" x14ac:dyDescent="0.25">
      <c r="CF10590" s="3" t="s">
        <v>3073</v>
      </c>
      <c r="CG10590" s="174">
        <v>117463</v>
      </c>
      <c r="CH10590" s="174">
        <v>1328</v>
      </c>
      <c r="CI10590" s="174">
        <v>5</v>
      </c>
      <c r="CJ10590" s="174">
        <v>472.54759999999999</v>
      </c>
      <c r="CK10590" s="174">
        <v>472.54759999999999</v>
      </c>
      <c r="CU10590" s="174">
        <v>117463</v>
      </c>
      <c r="CV10590" s="174">
        <v>1328</v>
      </c>
      <c r="CW10590" s="174">
        <v>5</v>
      </c>
      <c r="CX10590" s="174">
        <v>472.54759999999999</v>
      </c>
    </row>
    <row r="10591" spans="84:102" x14ac:dyDescent="0.25">
      <c r="CF10591" s="3" t="s">
        <v>3073</v>
      </c>
      <c r="CG10591" s="174">
        <v>127</v>
      </c>
      <c r="CH10591" s="174">
        <v>67183</v>
      </c>
      <c r="CI10591" s="174">
        <v>5</v>
      </c>
      <c r="CJ10591" s="174">
        <v>472.46769999999998</v>
      </c>
      <c r="CK10591" s="174">
        <v>472.46769999999998</v>
      </c>
      <c r="CU10591" s="174">
        <v>127</v>
      </c>
      <c r="CV10591" s="174">
        <v>67183</v>
      </c>
      <c r="CW10591" s="174">
        <v>5</v>
      </c>
      <c r="CX10591" s="174">
        <v>472.46769999999998</v>
      </c>
    </row>
    <row r="10592" spans="84:102" x14ac:dyDescent="0.25">
      <c r="CF10592" s="3" t="s">
        <v>3073</v>
      </c>
      <c r="CG10592" s="174">
        <v>3320</v>
      </c>
      <c r="CH10592" s="174">
        <v>164318</v>
      </c>
      <c r="CI10592" s="174">
        <v>5</v>
      </c>
      <c r="CJ10592" s="174">
        <v>472.38839999999999</v>
      </c>
      <c r="CK10592" s="174">
        <v>472.38839999999999</v>
      </c>
      <c r="CU10592" s="174">
        <v>3320</v>
      </c>
      <c r="CV10592" s="174">
        <v>164318</v>
      </c>
      <c r="CW10592" s="174">
        <v>5</v>
      </c>
      <c r="CX10592" s="174">
        <v>472.38839999999999</v>
      </c>
    </row>
    <row r="10593" spans="84:102" x14ac:dyDescent="0.25">
      <c r="CF10593" s="3" t="s">
        <v>3073</v>
      </c>
      <c r="CG10593" s="174">
        <v>1419</v>
      </c>
      <c r="CH10593" s="174">
        <v>101949</v>
      </c>
      <c r="CI10593" s="174">
        <v>5</v>
      </c>
      <c r="CJ10593" s="174">
        <v>472.30430000000001</v>
      </c>
      <c r="CK10593" s="174">
        <v>472.30430000000001</v>
      </c>
      <c r="CU10593" s="174">
        <v>1419</v>
      </c>
      <c r="CV10593" s="174">
        <v>101949</v>
      </c>
      <c r="CW10593" s="174">
        <v>5</v>
      </c>
      <c r="CX10593" s="174">
        <v>472.30430000000001</v>
      </c>
    </row>
    <row r="10594" spans="84:102" x14ac:dyDescent="0.25">
      <c r="CF10594" s="3" t="s">
        <v>3073</v>
      </c>
      <c r="CG10594" s="174">
        <v>163924</v>
      </c>
      <c r="CH10594" s="174">
        <v>3037</v>
      </c>
      <c r="CI10594" s="174">
        <v>5</v>
      </c>
      <c r="CJ10594" s="174">
        <v>472.26949999999999</v>
      </c>
      <c r="CK10594" s="174">
        <v>472.26949999999999</v>
      </c>
      <c r="CU10594" s="174">
        <v>163924</v>
      </c>
      <c r="CV10594" s="174">
        <v>3037</v>
      </c>
      <c r="CW10594" s="174">
        <v>5</v>
      </c>
      <c r="CX10594" s="174">
        <v>472.26949999999999</v>
      </c>
    </row>
    <row r="10595" spans="84:102" x14ac:dyDescent="0.25">
      <c r="CF10595" s="3" t="s">
        <v>3073</v>
      </c>
      <c r="CG10595" s="174">
        <v>855</v>
      </c>
      <c r="CH10595" s="174">
        <v>108971</v>
      </c>
      <c r="CI10595" s="174">
        <v>5</v>
      </c>
      <c r="CJ10595" s="174">
        <v>472.25439999999998</v>
      </c>
      <c r="CK10595" s="174">
        <v>472.25439999999998</v>
      </c>
      <c r="CU10595" s="174">
        <v>855</v>
      </c>
      <c r="CV10595" s="174">
        <v>108971</v>
      </c>
      <c r="CW10595" s="174">
        <v>5</v>
      </c>
      <c r="CX10595" s="174">
        <v>472.25439999999998</v>
      </c>
    </row>
    <row r="10596" spans="84:102" x14ac:dyDescent="0.25">
      <c r="CF10596" s="3" t="s">
        <v>3073</v>
      </c>
      <c r="CG10596" s="174">
        <v>119877</v>
      </c>
      <c r="CH10596" s="174">
        <v>1026</v>
      </c>
      <c r="CI10596" s="174">
        <v>5</v>
      </c>
      <c r="CJ10596" s="174">
        <v>472.03460000000001</v>
      </c>
      <c r="CK10596" s="174">
        <v>472.03460000000001</v>
      </c>
      <c r="CU10596" s="174">
        <v>119877</v>
      </c>
      <c r="CV10596" s="174">
        <v>1026</v>
      </c>
      <c r="CW10596" s="174">
        <v>5</v>
      </c>
      <c r="CX10596" s="174">
        <v>472.03460000000001</v>
      </c>
    </row>
    <row r="10597" spans="84:102" x14ac:dyDescent="0.25">
      <c r="CF10597" s="3" t="s">
        <v>3073</v>
      </c>
      <c r="CG10597" s="174">
        <v>71498</v>
      </c>
      <c r="CH10597" s="174">
        <v>1928</v>
      </c>
      <c r="CI10597" s="174">
        <v>5</v>
      </c>
      <c r="CJ10597" s="174">
        <v>471.91899999999998</v>
      </c>
      <c r="CK10597" s="174">
        <v>471.91899999999998</v>
      </c>
      <c r="CU10597" s="174">
        <v>71498</v>
      </c>
      <c r="CV10597" s="174">
        <v>1928</v>
      </c>
      <c r="CW10597" s="174">
        <v>5</v>
      </c>
      <c r="CX10597" s="174">
        <v>471.91899999999998</v>
      </c>
    </row>
    <row r="10598" spans="84:102" x14ac:dyDescent="0.25">
      <c r="CF10598" s="3" t="s">
        <v>3073</v>
      </c>
      <c r="CG10598" s="174">
        <v>168049</v>
      </c>
      <c r="CH10598" s="174">
        <v>3304</v>
      </c>
      <c r="CI10598" s="174">
        <v>5</v>
      </c>
      <c r="CJ10598" s="174">
        <v>471.88150000000002</v>
      </c>
      <c r="CK10598" s="174">
        <v>471.88150000000002</v>
      </c>
      <c r="CU10598" s="174">
        <v>168049</v>
      </c>
      <c r="CV10598" s="174">
        <v>3304</v>
      </c>
      <c r="CW10598" s="174">
        <v>5</v>
      </c>
      <c r="CX10598" s="174">
        <v>471.88150000000002</v>
      </c>
    </row>
    <row r="10599" spans="84:102" x14ac:dyDescent="0.25">
      <c r="CF10599" s="3" t="s">
        <v>3073</v>
      </c>
      <c r="CG10599" s="174">
        <v>131611</v>
      </c>
      <c r="CH10599" s="174">
        <v>2029</v>
      </c>
      <c r="CI10599" s="174">
        <v>5</v>
      </c>
      <c r="CJ10599" s="174">
        <v>471.834</v>
      </c>
      <c r="CK10599" s="174">
        <v>471.834</v>
      </c>
      <c r="CU10599" s="174">
        <v>131611</v>
      </c>
      <c r="CV10599" s="174">
        <v>2029</v>
      </c>
      <c r="CW10599" s="174">
        <v>5</v>
      </c>
      <c r="CX10599" s="174">
        <v>471.834</v>
      </c>
    </row>
    <row r="10600" spans="84:102" x14ac:dyDescent="0.25">
      <c r="CF10600" s="3" t="s">
        <v>3073</v>
      </c>
      <c r="CG10600" s="174">
        <v>145</v>
      </c>
      <c r="CH10600" s="174">
        <v>67040</v>
      </c>
      <c r="CI10600" s="174">
        <v>5</v>
      </c>
      <c r="CJ10600" s="174">
        <v>471.4119</v>
      </c>
      <c r="CK10600" s="174">
        <v>471.4119</v>
      </c>
      <c r="CU10600" s="174">
        <v>145</v>
      </c>
      <c r="CV10600" s="174">
        <v>67040</v>
      </c>
      <c r="CW10600" s="174">
        <v>5</v>
      </c>
      <c r="CX10600" s="174">
        <v>471.4119</v>
      </c>
    </row>
    <row r="10601" spans="84:102" x14ac:dyDescent="0.25">
      <c r="CF10601" s="3" t="s">
        <v>3073</v>
      </c>
      <c r="CG10601" s="174">
        <v>29663</v>
      </c>
      <c r="CH10601" s="174">
        <v>2400</v>
      </c>
      <c r="CI10601" s="174">
        <v>5</v>
      </c>
      <c r="CJ10601" s="174">
        <v>471.37090000000001</v>
      </c>
      <c r="CK10601" s="174">
        <v>471.37090000000001</v>
      </c>
      <c r="CU10601" s="174">
        <v>29663</v>
      </c>
      <c r="CV10601" s="174">
        <v>2400</v>
      </c>
      <c r="CW10601" s="174">
        <v>5</v>
      </c>
      <c r="CX10601" s="174">
        <v>471.37090000000001</v>
      </c>
    </row>
    <row r="10602" spans="84:102" x14ac:dyDescent="0.25">
      <c r="CF10602" s="3" t="s">
        <v>3073</v>
      </c>
      <c r="CG10602" s="174">
        <v>138451</v>
      </c>
      <c r="CH10602" s="174">
        <v>1190</v>
      </c>
      <c r="CI10602" s="174">
        <v>5</v>
      </c>
      <c r="CJ10602" s="174">
        <v>471.34190000000001</v>
      </c>
      <c r="CK10602" s="174">
        <v>471.34190000000001</v>
      </c>
      <c r="CU10602" s="174">
        <v>138451</v>
      </c>
      <c r="CV10602" s="174">
        <v>1190</v>
      </c>
      <c r="CW10602" s="174">
        <v>5</v>
      </c>
      <c r="CX10602" s="174">
        <v>471.34190000000001</v>
      </c>
    </row>
    <row r="10603" spans="84:102" x14ac:dyDescent="0.25">
      <c r="CF10603" s="3" t="s">
        <v>3073</v>
      </c>
      <c r="CG10603" s="174">
        <v>2987</v>
      </c>
      <c r="CH10603" s="174">
        <v>155985</v>
      </c>
      <c r="CI10603" s="174">
        <v>5</v>
      </c>
      <c r="CJ10603" s="174">
        <v>471.1431</v>
      </c>
      <c r="CK10603" s="174">
        <v>471.1431</v>
      </c>
      <c r="CU10603" s="174">
        <v>2987</v>
      </c>
      <c r="CV10603" s="174">
        <v>155985</v>
      </c>
      <c r="CW10603" s="174">
        <v>5</v>
      </c>
      <c r="CX10603" s="174">
        <v>471.1431</v>
      </c>
    </row>
    <row r="10604" spans="84:102" x14ac:dyDescent="0.25">
      <c r="CF10604" s="3" t="s">
        <v>3073</v>
      </c>
      <c r="CG10604" s="174">
        <v>50030</v>
      </c>
      <c r="CH10604" s="174">
        <v>2663</v>
      </c>
      <c r="CI10604" s="174">
        <v>5</v>
      </c>
      <c r="CJ10604" s="174">
        <v>470.9939</v>
      </c>
      <c r="CK10604" s="174">
        <v>470.9939</v>
      </c>
      <c r="CU10604" s="174">
        <v>50030</v>
      </c>
      <c r="CV10604" s="174">
        <v>2663</v>
      </c>
      <c r="CW10604" s="174">
        <v>5</v>
      </c>
      <c r="CX10604" s="174">
        <v>470.9939</v>
      </c>
    </row>
    <row r="10605" spans="84:102" x14ac:dyDescent="0.25">
      <c r="CF10605" s="3" t="s">
        <v>3073</v>
      </c>
      <c r="CG10605" s="174">
        <v>1931</v>
      </c>
      <c r="CH10605" s="174">
        <v>72519</v>
      </c>
      <c r="CI10605" s="174">
        <v>5</v>
      </c>
      <c r="CJ10605" s="174">
        <v>470.88869999999997</v>
      </c>
      <c r="CK10605" s="174">
        <v>470.88869999999997</v>
      </c>
      <c r="CU10605" s="174">
        <v>1931</v>
      </c>
      <c r="CV10605" s="174">
        <v>72519</v>
      </c>
      <c r="CW10605" s="174">
        <v>5</v>
      </c>
      <c r="CX10605" s="174">
        <v>470.88869999999997</v>
      </c>
    </row>
    <row r="10606" spans="84:102" x14ac:dyDescent="0.25">
      <c r="CF10606" s="3" t="s">
        <v>3073</v>
      </c>
      <c r="CG10606" s="174">
        <v>2650</v>
      </c>
      <c r="CH10606" s="174">
        <v>48040</v>
      </c>
      <c r="CI10606" s="174">
        <v>5</v>
      </c>
      <c r="CJ10606" s="174">
        <v>470.84210000000002</v>
      </c>
      <c r="CK10606" s="174">
        <v>470.84210000000002</v>
      </c>
      <c r="CU10606" s="174">
        <v>2650</v>
      </c>
      <c r="CV10606" s="174">
        <v>48040</v>
      </c>
      <c r="CW10606" s="174">
        <v>5</v>
      </c>
      <c r="CX10606" s="174">
        <v>470.84210000000002</v>
      </c>
    </row>
    <row r="10607" spans="84:102" x14ac:dyDescent="0.25">
      <c r="CF10607" s="3" t="s">
        <v>3073</v>
      </c>
      <c r="CG10607" s="174">
        <v>84107</v>
      </c>
      <c r="CH10607" s="174">
        <v>471</v>
      </c>
      <c r="CI10607" s="174">
        <v>5</v>
      </c>
      <c r="CJ10607" s="174">
        <v>470.8091</v>
      </c>
      <c r="CK10607" s="174">
        <v>470.8091</v>
      </c>
      <c r="CU10607" s="174">
        <v>84107</v>
      </c>
      <c r="CV10607" s="174">
        <v>471</v>
      </c>
      <c r="CW10607" s="174">
        <v>5</v>
      </c>
      <c r="CX10607" s="174">
        <v>470.8091</v>
      </c>
    </row>
    <row r="10608" spans="84:102" x14ac:dyDescent="0.25">
      <c r="CF10608" s="3" t="s">
        <v>3073</v>
      </c>
      <c r="CG10608" s="174">
        <v>194</v>
      </c>
      <c r="CH10608" s="174">
        <v>69238</v>
      </c>
      <c r="CI10608" s="174">
        <v>5</v>
      </c>
      <c r="CJ10608" s="174">
        <v>470.80070000000001</v>
      </c>
      <c r="CK10608" s="174">
        <v>470.80070000000001</v>
      </c>
      <c r="CU10608" s="174">
        <v>194</v>
      </c>
      <c r="CV10608" s="174">
        <v>69238</v>
      </c>
      <c r="CW10608" s="174">
        <v>5</v>
      </c>
      <c r="CX10608" s="174">
        <v>470.80070000000001</v>
      </c>
    </row>
    <row r="10609" spans="84:102" x14ac:dyDescent="0.25">
      <c r="CF10609" s="3" t="s">
        <v>3073</v>
      </c>
      <c r="CG10609" s="174">
        <v>170221</v>
      </c>
      <c r="CH10609" s="174">
        <v>3368</v>
      </c>
      <c r="CI10609" s="174">
        <v>5</v>
      </c>
      <c r="CJ10609" s="174">
        <v>470.66120000000001</v>
      </c>
      <c r="CK10609" s="174">
        <v>470.66120000000001</v>
      </c>
      <c r="CU10609" s="174">
        <v>170221</v>
      </c>
      <c r="CV10609" s="174">
        <v>3368</v>
      </c>
      <c r="CW10609" s="174">
        <v>5</v>
      </c>
      <c r="CX10609" s="174">
        <v>470.66120000000001</v>
      </c>
    </row>
    <row r="10610" spans="84:102" x14ac:dyDescent="0.25">
      <c r="CF10610" s="3" t="s">
        <v>3073</v>
      </c>
      <c r="CG10610" s="174">
        <v>68779</v>
      </c>
      <c r="CH10610" s="174">
        <v>177</v>
      </c>
      <c r="CI10610" s="174">
        <v>5</v>
      </c>
      <c r="CJ10610" s="174">
        <v>470.58269999999999</v>
      </c>
      <c r="CK10610" s="174">
        <v>470.58269999999999</v>
      </c>
      <c r="CU10610" s="174">
        <v>68779</v>
      </c>
      <c r="CV10610" s="174">
        <v>177</v>
      </c>
      <c r="CW10610" s="174">
        <v>5</v>
      </c>
      <c r="CX10610" s="174">
        <v>470.58269999999999</v>
      </c>
    </row>
    <row r="10611" spans="84:102" x14ac:dyDescent="0.25">
      <c r="CF10611" s="3" t="s">
        <v>3073</v>
      </c>
      <c r="CG10611" s="174">
        <v>2671</v>
      </c>
      <c r="CH10611" s="174">
        <v>124240</v>
      </c>
      <c r="CI10611" s="174">
        <v>5</v>
      </c>
      <c r="CJ10611" s="174">
        <v>470.57139999999998</v>
      </c>
      <c r="CK10611" s="174">
        <v>470.57139999999998</v>
      </c>
      <c r="CU10611" s="174">
        <v>2671</v>
      </c>
      <c r="CV10611" s="174">
        <v>124240</v>
      </c>
      <c r="CW10611" s="174">
        <v>5</v>
      </c>
      <c r="CX10611" s="174">
        <v>470.57139999999998</v>
      </c>
    </row>
    <row r="10612" spans="84:102" x14ac:dyDescent="0.25">
      <c r="CF10612" s="3" t="s">
        <v>3073</v>
      </c>
      <c r="CG10612" s="174">
        <v>577</v>
      </c>
      <c r="CH10612" s="174">
        <v>85808</v>
      </c>
      <c r="CI10612" s="174">
        <v>5</v>
      </c>
      <c r="CJ10612" s="174">
        <v>470.4708</v>
      </c>
      <c r="CK10612" s="174">
        <v>470.4708</v>
      </c>
      <c r="CU10612" s="174">
        <v>577</v>
      </c>
      <c r="CV10612" s="174">
        <v>85808</v>
      </c>
      <c r="CW10612" s="174">
        <v>5</v>
      </c>
      <c r="CX10612" s="174">
        <v>470.4708</v>
      </c>
    </row>
    <row r="10613" spans="84:102" x14ac:dyDescent="0.25">
      <c r="CF10613" s="3" t="s">
        <v>3073</v>
      </c>
      <c r="CG10613" s="174">
        <v>2612</v>
      </c>
      <c r="CH10613" s="174">
        <v>47200</v>
      </c>
      <c r="CI10613" s="174">
        <v>5</v>
      </c>
      <c r="CJ10613" s="174">
        <v>470.46949999999998</v>
      </c>
      <c r="CK10613" s="174">
        <v>470.46949999999998</v>
      </c>
      <c r="CU10613" s="174">
        <v>2612</v>
      </c>
      <c r="CV10613" s="174">
        <v>47200</v>
      </c>
      <c r="CW10613" s="174">
        <v>5</v>
      </c>
      <c r="CX10613" s="174">
        <v>470.46949999999998</v>
      </c>
    </row>
    <row r="10614" spans="84:102" x14ac:dyDescent="0.25">
      <c r="CF10614" s="3" t="s">
        <v>3073</v>
      </c>
      <c r="CG10614" s="174">
        <v>33293</v>
      </c>
      <c r="CH10614" s="174">
        <v>2484</v>
      </c>
      <c r="CI10614" s="174">
        <v>5</v>
      </c>
      <c r="CJ10614" s="174">
        <v>470.39060000000001</v>
      </c>
      <c r="CK10614" s="174">
        <v>470.39060000000001</v>
      </c>
      <c r="CU10614" s="174">
        <v>33293</v>
      </c>
      <c r="CV10614" s="174">
        <v>2484</v>
      </c>
      <c r="CW10614" s="174">
        <v>5</v>
      </c>
      <c r="CX10614" s="174">
        <v>470.39060000000001</v>
      </c>
    </row>
    <row r="10615" spans="84:102" x14ac:dyDescent="0.25">
      <c r="CF10615" s="3" t="s">
        <v>3073</v>
      </c>
      <c r="CG10615" s="174">
        <v>268</v>
      </c>
      <c r="CH10615" s="174">
        <v>72753</v>
      </c>
      <c r="CI10615" s="174">
        <v>5</v>
      </c>
      <c r="CJ10615" s="174">
        <v>470.3811</v>
      </c>
      <c r="CK10615" s="174">
        <v>470.3811</v>
      </c>
      <c r="CU10615" s="174">
        <v>268</v>
      </c>
      <c r="CV10615" s="174">
        <v>72753</v>
      </c>
      <c r="CW10615" s="174">
        <v>5</v>
      </c>
      <c r="CX10615" s="174">
        <v>470.3811</v>
      </c>
    </row>
    <row r="10616" spans="84:102" x14ac:dyDescent="0.25">
      <c r="CF10616" s="3" t="s">
        <v>3073</v>
      </c>
      <c r="CG10616" s="174">
        <v>101949</v>
      </c>
      <c r="CH10616" s="174">
        <v>1419</v>
      </c>
      <c r="CI10616" s="174">
        <v>5</v>
      </c>
      <c r="CJ10616" s="174">
        <v>470.3562</v>
      </c>
      <c r="CK10616" s="174">
        <v>470.3562</v>
      </c>
      <c r="CU10616" s="174">
        <v>101949</v>
      </c>
      <c r="CV10616" s="174">
        <v>1419</v>
      </c>
      <c r="CW10616" s="174">
        <v>5</v>
      </c>
      <c r="CX10616" s="174">
        <v>470.3562</v>
      </c>
    </row>
    <row r="10617" spans="84:102" x14ac:dyDescent="0.25">
      <c r="CF10617" s="3" t="s">
        <v>3073</v>
      </c>
      <c r="CG10617" s="174">
        <v>83444</v>
      </c>
      <c r="CH10617" s="174">
        <v>1570</v>
      </c>
      <c r="CI10617" s="174">
        <v>5</v>
      </c>
      <c r="CJ10617" s="174">
        <v>470.34030000000001</v>
      </c>
      <c r="CK10617" s="174">
        <v>470.34030000000001</v>
      </c>
      <c r="CU10617" s="174">
        <v>83444</v>
      </c>
      <c r="CV10617" s="174">
        <v>1570</v>
      </c>
      <c r="CW10617" s="174">
        <v>5</v>
      </c>
      <c r="CX10617" s="174">
        <v>470.34030000000001</v>
      </c>
    </row>
    <row r="10618" spans="84:102" x14ac:dyDescent="0.25">
      <c r="CF10618" s="3" t="s">
        <v>3073</v>
      </c>
      <c r="CG10618" s="174">
        <v>617</v>
      </c>
      <c r="CH10618" s="174">
        <v>87038</v>
      </c>
      <c r="CI10618" s="174">
        <v>5</v>
      </c>
      <c r="CJ10618" s="174">
        <v>470.25069999999999</v>
      </c>
      <c r="CK10618" s="174">
        <v>470.25069999999999</v>
      </c>
      <c r="CU10618" s="174">
        <v>617</v>
      </c>
      <c r="CV10618" s="174">
        <v>87038</v>
      </c>
      <c r="CW10618" s="174">
        <v>5</v>
      </c>
      <c r="CX10618" s="174">
        <v>470.25069999999999</v>
      </c>
    </row>
    <row r="10619" spans="84:102" x14ac:dyDescent="0.25">
      <c r="CF10619" s="3" t="s">
        <v>3073</v>
      </c>
      <c r="CG10619" s="174">
        <v>177</v>
      </c>
      <c r="CH10619" s="174">
        <v>68779</v>
      </c>
      <c r="CI10619" s="174">
        <v>5</v>
      </c>
      <c r="CJ10619" s="174">
        <v>470.23439999999999</v>
      </c>
      <c r="CK10619" s="174">
        <v>470.23439999999999</v>
      </c>
      <c r="CU10619" s="174">
        <v>177</v>
      </c>
      <c r="CV10619" s="174">
        <v>68779</v>
      </c>
      <c r="CW10619" s="174">
        <v>5</v>
      </c>
      <c r="CX10619" s="174">
        <v>470.23439999999999</v>
      </c>
    </row>
    <row r="10620" spans="84:102" x14ac:dyDescent="0.25">
      <c r="CF10620" s="3" t="s">
        <v>3073</v>
      </c>
      <c r="CG10620" s="174">
        <v>122301</v>
      </c>
      <c r="CH10620" s="174">
        <v>1294</v>
      </c>
      <c r="CI10620" s="174">
        <v>5</v>
      </c>
      <c r="CJ10620" s="174">
        <v>470.0634</v>
      </c>
      <c r="CK10620" s="174">
        <v>470.0634</v>
      </c>
      <c r="CU10620" s="174">
        <v>122301</v>
      </c>
      <c r="CV10620" s="174">
        <v>1294</v>
      </c>
      <c r="CW10620" s="174">
        <v>5</v>
      </c>
      <c r="CX10620" s="174">
        <v>470.0634</v>
      </c>
    </row>
    <row r="10621" spans="84:102" x14ac:dyDescent="0.25">
      <c r="CF10621" s="3" t="s">
        <v>3073</v>
      </c>
      <c r="CG10621" s="174">
        <v>80248</v>
      </c>
      <c r="CH10621" s="174">
        <v>1594</v>
      </c>
      <c r="CI10621" s="174">
        <v>5</v>
      </c>
      <c r="CJ10621" s="174">
        <v>469.9785</v>
      </c>
      <c r="CK10621" s="174">
        <v>469.9785</v>
      </c>
      <c r="CU10621" s="174">
        <v>80248</v>
      </c>
      <c r="CV10621" s="174">
        <v>1594</v>
      </c>
      <c r="CW10621" s="174">
        <v>5</v>
      </c>
      <c r="CX10621" s="174">
        <v>469.9785</v>
      </c>
    </row>
    <row r="10622" spans="84:102" x14ac:dyDescent="0.25">
      <c r="CF10622" s="3" t="s">
        <v>3073</v>
      </c>
      <c r="CG10622" s="174">
        <v>3258</v>
      </c>
      <c r="CH10622" s="174">
        <v>158558</v>
      </c>
      <c r="CI10622" s="174">
        <v>5</v>
      </c>
      <c r="CJ10622" s="174">
        <v>469.80079999999998</v>
      </c>
      <c r="CK10622" s="174">
        <v>469.80079999999998</v>
      </c>
      <c r="CU10622" s="174">
        <v>3258</v>
      </c>
      <c r="CV10622" s="174">
        <v>158558</v>
      </c>
      <c r="CW10622" s="174">
        <v>5</v>
      </c>
      <c r="CX10622" s="174">
        <v>469.80079999999998</v>
      </c>
    </row>
    <row r="10623" spans="84:102" x14ac:dyDescent="0.25">
      <c r="CF10623" s="3" t="s">
        <v>3073</v>
      </c>
      <c r="CG10623" s="174">
        <v>1713</v>
      </c>
      <c r="CH10623" s="174">
        <v>62483</v>
      </c>
      <c r="CI10623" s="174">
        <v>5</v>
      </c>
      <c r="CJ10623" s="174">
        <v>469.4529</v>
      </c>
      <c r="CK10623" s="174">
        <v>469.4529</v>
      </c>
      <c r="CU10623" s="174">
        <v>1713</v>
      </c>
      <c r="CV10623" s="174">
        <v>62483</v>
      </c>
      <c r="CW10623" s="174">
        <v>5</v>
      </c>
      <c r="CX10623" s="174">
        <v>469.4529</v>
      </c>
    </row>
    <row r="10624" spans="84:102" x14ac:dyDescent="0.25">
      <c r="CF10624" s="3" t="s">
        <v>3073</v>
      </c>
      <c r="CG10624" s="174">
        <v>3576</v>
      </c>
      <c r="CH10624" s="174">
        <v>87805</v>
      </c>
      <c r="CI10624" s="174">
        <v>5</v>
      </c>
      <c r="CJ10624" s="174">
        <v>469.45069999999998</v>
      </c>
      <c r="CK10624" s="174">
        <v>469.45069999999998</v>
      </c>
      <c r="CU10624" s="174">
        <v>3576</v>
      </c>
      <c r="CV10624" s="174">
        <v>87805</v>
      </c>
      <c r="CW10624" s="174">
        <v>5</v>
      </c>
      <c r="CX10624" s="174">
        <v>469.45069999999998</v>
      </c>
    </row>
    <row r="10625" spans="84:102" x14ac:dyDescent="0.25">
      <c r="CF10625" s="3" t="s">
        <v>3073</v>
      </c>
      <c r="CG10625" s="174">
        <v>173112</v>
      </c>
      <c r="CH10625" s="174">
        <v>3410</v>
      </c>
      <c r="CI10625" s="174">
        <v>5</v>
      </c>
      <c r="CJ10625" s="174">
        <v>469.37</v>
      </c>
      <c r="CK10625" s="174">
        <v>469.37</v>
      </c>
      <c r="CU10625" s="174">
        <v>173112</v>
      </c>
      <c r="CV10625" s="174">
        <v>3410</v>
      </c>
      <c r="CW10625" s="174">
        <v>5</v>
      </c>
      <c r="CX10625" s="174">
        <v>469.37</v>
      </c>
    </row>
    <row r="10626" spans="84:102" x14ac:dyDescent="0.25">
      <c r="CF10626" s="3" t="s">
        <v>3073</v>
      </c>
      <c r="CG10626" s="174">
        <v>158558</v>
      </c>
      <c r="CH10626" s="174">
        <v>3258</v>
      </c>
      <c r="CI10626" s="174">
        <v>5</v>
      </c>
      <c r="CJ10626" s="174">
        <v>469.24740000000003</v>
      </c>
      <c r="CK10626" s="174">
        <v>469.24740000000003</v>
      </c>
      <c r="CU10626" s="174">
        <v>158558</v>
      </c>
      <c r="CV10626" s="174">
        <v>3258</v>
      </c>
      <c r="CW10626" s="174">
        <v>5</v>
      </c>
      <c r="CX10626" s="174">
        <v>469.24740000000003</v>
      </c>
    </row>
    <row r="10627" spans="84:102" x14ac:dyDescent="0.25">
      <c r="CF10627" s="3" t="s">
        <v>3073</v>
      </c>
      <c r="CG10627" s="174">
        <v>118711</v>
      </c>
      <c r="CH10627" s="174">
        <v>1320</v>
      </c>
      <c r="CI10627" s="174">
        <v>5</v>
      </c>
      <c r="CJ10627" s="174">
        <v>469.24020000000002</v>
      </c>
      <c r="CK10627" s="174">
        <v>469.24020000000002</v>
      </c>
      <c r="CU10627" s="174">
        <v>118711</v>
      </c>
      <c r="CV10627" s="174">
        <v>1320</v>
      </c>
      <c r="CW10627" s="174">
        <v>5</v>
      </c>
      <c r="CX10627" s="174">
        <v>469.24020000000002</v>
      </c>
    </row>
    <row r="10628" spans="84:102" x14ac:dyDescent="0.25">
      <c r="CF10628" s="3" t="s">
        <v>3073</v>
      </c>
      <c r="CG10628" s="174">
        <v>1610</v>
      </c>
      <c r="CH10628" s="174">
        <v>79038</v>
      </c>
      <c r="CI10628" s="174">
        <v>5</v>
      </c>
      <c r="CJ10628" s="174">
        <v>468.90769999999998</v>
      </c>
      <c r="CK10628" s="174">
        <v>468.90769999999998</v>
      </c>
      <c r="CU10628" s="174">
        <v>1610</v>
      </c>
      <c r="CV10628" s="174">
        <v>79038</v>
      </c>
      <c r="CW10628" s="174">
        <v>5</v>
      </c>
      <c r="CX10628" s="174">
        <v>468.90769999999998</v>
      </c>
    </row>
    <row r="10629" spans="84:102" x14ac:dyDescent="0.25">
      <c r="CF10629" s="3" t="s">
        <v>3073</v>
      </c>
      <c r="CG10629" s="174">
        <v>285</v>
      </c>
      <c r="CH10629" s="174">
        <v>71541</v>
      </c>
      <c r="CI10629" s="174">
        <v>5</v>
      </c>
      <c r="CJ10629" s="174">
        <v>468.85219999999998</v>
      </c>
      <c r="CK10629" s="174">
        <v>468.85219999999998</v>
      </c>
      <c r="CU10629" s="174">
        <v>285</v>
      </c>
      <c r="CV10629" s="174">
        <v>71541</v>
      </c>
      <c r="CW10629" s="174">
        <v>5</v>
      </c>
      <c r="CX10629" s="174">
        <v>468.85219999999998</v>
      </c>
    </row>
    <row r="10630" spans="84:102" x14ac:dyDescent="0.25">
      <c r="CF10630" s="3" t="s">
        <v>3073</v>
      </c>
      <c r="CG10630" s="174">
        <v>68437</v>
      </c>
      <c r="CH10630" s="174">
        <v>195</v>
      </c>
      <c r="CI10630" s="174">
        <v>5</v>
      </c>
      <c r="CJ10630" s="174">
        <v>468.83350000000002</v>
      </c>
      <c r="CK10630" s="174">
        <v>468.83350000000002</v>
      </c>
      <c r="CU10630" s="174">
        <v>68437</v>
      </c>
      <c r="CV10630" s="174">
        <v>195</v>
      </c>
      <c r="CW10630" s="174">
        <v>5</v>
      </c>
      <c r="CX10630" s="174">
        <v>468.83350000000002</v>
      </c>
    </row>
    <row r="10631" spans="84:102" x14ac:dyDescent="0.25">
      <c r="CF10631" s="3" t="s">
        <v>3073</v>
      </c>
      <c r="CG10631" s="174">
        <v>159330</v>
      </c>
      <c r="CH10631" s="174">
        <v>3226</v>
      </c>
      <c r="CI10631" s="174">
        <v>5</v>
      </c>
      <c r="CJ10631" s="174">
        <v>468.78489999999999</v>
      </c>
      <c r="CK10631" s="174">
        <v>468.78489999999999</v>
      </c>
      <c r="CU10631" s="174">
        <v>159330</v>
      </c>
      <c r="CV10631" s="174">
        <v>3226</v>
      </c>
      <c r="CW10631" s="174">
        <v>5</v>
      </c>
      <c r="CX10631" s="174">
        <v>468.78489999999999</v>
      </c>
    </row>
    <row r="10632" spans="84:102" x14ac:dyDescent="0.25">
      <c r="CF10632" s="3" t="s">
        <v>3073</v>
      </c>
      <c r="CG10632" s="174">
        <v>1778</v>
      </c>
      <c r="CH10632" s="174">
        <v>56669</v>
      </c>
      <c r="CI10632" s="174">
        <v>5</v>
      </c>
      <c r="CJ10632" s="174">
        <v>468.49400000000003</v>
      </c>
      <c r="CK10632" s="174">
        <v>468.49400000000003</v>
      </c>
      <c r="CU10632" s="174">
        <v>1778</v>
      </c>
      <c r="CV10632" s="174">
        <v>56669</v>
      </c>
      <c r="CW10632" s="174">
        <v>5</v>
      </c>
      <c r="CX10632" s="174">
        <v>468.49400000000003</v>
      </c>
    </row>
    <row r="10633" spans="84:102" x14ac:dyDescent="0.25">
      <c r="CF10633" s="3" t="s">
        <v>3073</v>
      </c>
      <c r="CG10633" s="174">
        <v>3212</v>
      </c>
      <c r="CH10633" s="174">
        <v>153628</v>
      </c>
      <c r="CI10633" s="174">
        <v>5</v>
      </c>
      <c r="CJ10633" s="174">
        <v>468.4015</v>
      </c>
      <c r="CK10633" s="174">
        <v>468.4015</v>
      </c>
      <c r="CU10633" s="174">
        <v>3212</v>
      </c>
      <c r="CV10633" s="174">
        <v>153628</v>
      </c>
      <c r="CW10633" s="174">
        <v>5</v>
      </c>
      <c r="CX10633" s="174">
        <v>468.4015</v>
      </c>
    </row>
    <row r="10634" spans="84:102" x14ac:dyDescent="0.25">
      <c r="CF10634" s="3" t="s">
        <v>3073</v>
      </c>
      <c r="CG10634" s="174">
        <v>1886</v>
      </c>
      <c r="CH10634" s="174">
        <v>57380</v>
      </c>
      <c r="CI10634" s="174">
        <v>5</v>
      </c>
      <c r="CJ10634" s="174">
        <v>468.17360000000002</v>
      </c>
      <c r="CK10634" s="174">
        <v>468.17360000000002</v>
      </c>
      <c r="CU10634" s="174">
        <v>1886</v>
      </c>
      <c r="CV10634" s="174">
        <v>57380</v>
      </c>
      <c r="CW10634" s="174">
        <v>5</v>
      </c>
      <c r="CX10634" s="174">
        <v>468.17360000000002</v>
      </c>
    </row>
    <row r="10635" spans="84:102" x14ac:dyDescent="0.25">
      <c r="CF10635" s="3" t="s">
        <v>3073</v>
      </c>
      <c r="CG10635" s="174">
        <v>123133</v>
      </c>
      <c r="CH10635" s="174">
        <v>1039</v>
      </c>
      <c r="CI10635" s="174">
        <v>5</v>
      </c>
      <c r="CJ10635" s="174">
        <v>468.17070000000001</v>
      </c>
      <c r="CK10635" s="174">
        <v>468.17070000000001</v>
      </c>
      <c r="CU10635" s="174">
        <v>123133</v>
      </c>
      <c r="CV10635" s="174">
        <v>1039</v>
      </c>
      <c r="CW10635" s="174">
        <v>5</v>
      </c>
      <c r="CX10635" s="174">
        <v>468.17070000000001</v>
      </c>
    </row>
    <row r="10636" spans="84:102" x14ac:dyDescent="0.25">
      <c r="CF10636" s="3" t="s">
        <v>3073</v>
      </c>
      <c r="CG10636" s="174">
        <v>2810</v>
      </c>
      <c r="CH10636" s="174">
        <v>148426</v>
      </c>
      <c r="CI10636" s="174">
        <v>5</v>
      </c>
      <c r="CJ10636" s="174">
        <v>468.1694</v>
      </c>
      <c r="CK10636" s="174">
        <v>468.1694</v>
      </c>
      <c r="CU10636" s="174">
        <v>2810</v>
      </c>
      <c r="CV10636" s="174">
        <v>148426</v>
      </c>
      <c r="CW10636" s="174">
        <v>5</v>
      </c>
      <c r="CX10636" s="174">
        <v>468.1694</v>
      </c>
    </row>
    <row r="10637" spans="84:102" x14ac:dyDescent="0.25">
      <c r="CF10637" s="3" t="s">
        <v>3073</v>
      </c>
      <c r="CG10637" s="174">
        <v>1118</v>
      </c>
      <c r="CH10637" s="174">
        <v>141185</v>
      </c>
      <c r="CI10637" s="174">
        <v>5</v>
      </c>
      <c r="CJ10637" s="174">
        <v>467.9984</v>
      </c>
      <c r="CK10637" s="174">
        <v>467.9984</v>
      </c>
      <c r="CU10637" s="174">
        <v>1118</v>
      </c>
      <c r="CV10637" s="174">
        <v>141185</v>
      </c>
      <c r="CW10637" s="174">
        <v>5</v>
      </c>
      <c r="CX10637" s="174">
        <v>467.9984</v>
      </c>
    </row>
    <row r="10638" spans="84:102" x14ac:dyDescent="0.25">
      <c r="CF10638" s="3" t="s">
        <v>3073</v>
      </c>
      <c r="CG10638" s="174">
        <v>54517</v>
      </c>
      <c r="CH10638" s="174">
        <v>3495</v>
      </c>
      <c r="CI10638" s="174">
        <v>5</v>
      </c>
      <c r="CJ10638" s="174">
        <v>467.93239999999997</v>
      </c>
      <c r="CK10638" s="174">
        <v>467.93239999999997</v>
      </c>
      <c r="CU10638" s="174">
        <v>54517</v>
      </c>
      <c r="CV10638" s="174">
        <v>3495</v>
      </c>
      <c r="CW10638" s="174">
        <v>5</v>
      </c>
      <c r="CX10638" s="174">
        <v>467.93239999999997</v>
      </c>
    </row>
    <row r="10639" spans="84:102" x14ac:dyDescent="0.25">
      <c r="CF10639" s="3" t="s">
        <v>3073</v>
      </c>
      <c r="CG10639" s="174">
        <v>861</v>
      </c>
      <c r="CH10639" s="174">
        <v>105984</v>
      </c>
      <c r="CI10639" s="174">
        <v>5</v>
      </c>
      <c r="CJ10639" s="174">
        <v>467.91980000000001</v>
      </c>
      <c r="CK10639" s="174">
        <v>467.91980000000001</v>
      </c>
      <c r="CU10639" s="174">
        <v>861</v>
      </c>
      <c r="CV10639" s="174">
        <v>105984</v>
      </c>
      <c r="CW10639" s="174">
        <v>5</v>
      </c>
      <c r="CX10639" s="174">
        <v>467.91980000000001</v>
      </c>
    </row>
    <row r="10640" spans="84:102" x14ac:dyDescent="0.25">
      <c r="CF10640" s="3" t="s">
        <v>3073</v>
      </c>
      <c r="CG10640" s="174">
        <v>1836</v>
      </c>
      <c r="CH10640" s="174">
        <v>52260</v>
      </c>
      <c r="CI10640" s="174">
        <v>5</v>
      </c>
      <c r="CJ10640" s="174">
        <v>467.8759</v>
      </c>
      <c r="CK10640" s="174">
        <v>467.8759</v>
      </c>
      <c r="CU10640" s="174">
        <v>1836</v>
      </c>
      <c r="CV10640" s="174">
        <v>52260</v>
      </c>
      <c r="CW10640" s="174">
        <v>5</v>
      </c>
      <c r="CX10640" s="174">
        <v>467.8759</v>
      </c>
    </row>
    <row r="10641" spans="84:102" x14ac:dyDescent="0.25">
      <c r="CF10641" s="3" t="s">
        <v>3073</v>
      </c>
      <c r="CG10641" s="174">
        <v>774</v>
      </c>
      <c r="CH10641" s="174">
        <v>100036</v>
      </c>
      <c r="CI10641" s="174">
        <v>5</v>
      </c>
      <c r="CJ10641" s="174">
        <v>467.8467</v>
      </c>
      <c r="CK10641" s="174">
        <v>467.8467</v>
      </c>
      <c r="CU10641" s="174">
        <v>774</v>
      </c>
      <c r="CV10641" s="174">
        <v>100036</v>
      </c>
      <c r="CW10641" s="174">
        <v>5</v>
      </c>
      <c r="CX10641" s="174">
        <v>467.8467</v>
      </c>
    </row>
    <row r="10642" spans="84:102" x14ac:dyDescent="0.25">
      <c r="CF10642" s="3" t="s">
        <v>3073</v>
      </c>
      <c r="CG10642" s="174">
        <v>1007</v>
      </c>
      <c r="CH10642" s="174">
        <v>119278</v>
      </c>
      <c r="CI10642" s="174">
        <v>5</v>
      </c>
      <c r="CJ10642" s="174">
        <v>467.80759999999998</v>
      </c>
      <c r="CK10642" s="174">
        <v>467.80759999999998</v>
      </c>
      <c r="CU10642" s="174">
        <v>1007</v>
      </c>
      <c r="CV10642" s="174">
        <v>119278</v>
      </c>
      <c r="CW10642" s="174">
        <v>5</v>
      </c>
      <c r="CX10642" s="174">
        <v>467.80759999999998</v>
      </c>
    </row>
    <row r="10643" spans="84:102" x14ac:dyDescent="0.25">
      <c r="CF10643" s="3" t="s">
        <v>3073</v>
      </c>
      <c r="CG10643" s="174">
        <v>1357</v>
      </c>
      <c r="CH10643" s="174">
        <v>114625</v>
      </c>
      <c r="CI10643" s="174">
        <v>5</v>
      </c>
      <c r="CJ10643" s="174">
        <v>467.7475</v>
      </c>
      <c r="CK10643" s="174">
        <v>467.7475</v>
      </c>
      <c r="CU10643" s="174">
        <v>1357</v>
      </c>
      <c r="CV10643" s="174">
        <v>114625</v>
      </c>
      <c r="CW10643" s="174">
        <v>5</v>
      </c>
      <c r="CX10643" s="174">
        <v>467.7475</v>
      </c>
    </row>
    <row r="10644" spans="84:102" x14ac:dyDescent="0.25">
      <c r="CF10644" s="3" t="s">
        <v>3073</v>
      </c>
      <c r="CG10644" s="174">
        <v>62874</v>
      </c>
      <c r="CH10644" s="174">
        <v>1716</v>
      </c>
      <c r="CI10644" s="174">
        <v>5</v>
      </c>
      <c r="CJ10644" s="174">
        <v>467.71289999999999</v>
      </c>
      <c r="CK10644" s="174">
        <v>467.71289999999999</v>
      </c>
      <c r="CU10644" s="174">
        <v>62874</v>
      </c>
      <c r="CV10644" s="174">
        <v>1716</v>
      </c>
      <c r="CW10644" s="174">
        <v>5</v>
      </c>
      <c r="CX10644" s="174">
        <v>467.71289999999999</v>
      </c>
    </row>
    <row r="10645" spans="84:102" x14ac:dyDescent="0.25">
      <c r="CF10645" s="3" t="s">
        <v>3073</v>
      </c>
      <c r="CG10645" s="174">
        <v>1132</v>
      </c>
      <c r="CH10645" s="174">
        <v>145242</v>
      </c>
      <c r="CI10645" s="174">
        <v>5</v>
      </c>
      <c r="CJ10645" s="174">
        <v>467.6386</v>
      </c>
      <c r="CK10645" s="174">
        <v>467.6386</v>
      </c>
      <c r="CU10645" s="174">
        <v>1132</v>
      </c>
      <c r="CV10645" s="174">
        <v>145242</v>
      </c>
      <c r="CW10645" s="174">
        <v>5</v>
      </c>
      <c r="CX10645" s="174">
        <v>467.6386</v>
      </c>
    </row>
    <row r="10646" spans="84:102" x14ac:dyDescent="0.25">
      <c r="CF10646" s="3" t="s">
        <v>3073</v>
      </c>
      <c r="CG10646" s="174">
        <v>14027</v>
      </c>
      <c r="CH10646" s="174">
        <v>2153</v>
      </c>
      <c r="CI10646" s="174">
        <v>5</v>
      </c>
      <c r="CJ10646" s="174">
        <v>467.63060000000002</v>
      </c>
      <c r="CK10646" s="174">
        <v>467.63060000000002</v>
      </c>
      <c r="CU10646" s="174">
        <v>14027</v>
      </c>
      <c r="CV10646" s="174">
        <v>2153</v>
      </c>
      <c r="CW10646" s="174">
        <v>5</v>
      </c>
      <c r="CX10646" s="174">
        <v>467.63060000000002</v>
      </c>
    </row>
    <row r="10647" spans="84:102" x14ac:dyDescent="0.25">
      <c r="CF10647" s="3" t="s">
        <v>3073</v>
      </c>
      <c r="CG10647" s="174">
        <v>30993</v>
      </c>
      <c r="CH10647" s="174">
        <v>2411</v>
      </c>
      <c r="CI10647" s="174">
        <v>5</v>
      </c>
      <c r="CJ10647" s="174">
        <v>467.44560000000001</v>
      </c>
      <c r="CK10647" s="174">
        <v>467.44560000000001</v>
      </c>
      <c r="CU10647" s="174">
        <v>30993</v>
      </c>
      <c r="CV10647" s="174">
        <v>2411</v>
      </c>
      <c r="CW10647" s="174">
        <v>5</v>
      </c>
      <c r="CX10647" s="174">
        <v>467.44560000000001</v>
      </c>
    </row>
    <row r="10648" spans="84:102" x14ac:dyDescent="0.25">
      <c r="CF10648" s="3" t="s">
        <v>3073</v>
      </c>
      <c r="CG10648" s="174">
        <v>39219</v>
      </c>
      <c r="CH10648" s="174">
        <v>2520</v>
      </c>
      <c r="CI10648" s="174">
        <v>5</v>
      </c>
      <c r="CJ10648" s="174">
        <v>467.35180000000003</v>
      </c>
      <c r="CK10648" s="174">
        <v>467.35180000000003</v>
      </c>
      <c r="CU10648" s="174">
        <v>39219</v>
      </c>
      <c r="CV10648" s="174">
        <v>2520</v>
      </c>
      <c r="CW10648" s="174">
        <v>5</v>
      </c>
      <c r="CX10648" s="174">
        <v>467.35180000000003</v>
      </c>
    </row>
    <row r="10649" spans="84:102" x14ac:dyDescent="0.25">
      <c r="CF10649" s="3" t="s">
        <v>3073</v>
      </c>
      <c r="CG10649" s="174">
        <v>123169</v>
      </c>
      <c r="CH10649" s="174">
        <v>1319</v>
      </c>
      <c r="CI10649" s="174">
        <v>5</v>
      </c>
      <c r="CJ10649" s="174">
        <v>467.24799999999999</v>
      </c>
      <c r="CK10649" s="174">
        <v>467.24799999999999</v>
      </c>
      <c r="CU10649" s="174">
        <v>123169</v>
      </c>
      <c r="CV10649" s="174">
        <v>1319</v>
      </c>
      <c r="CW10649" s="174">
        <v>5</v>
      </c>
      <c r="CX10649" s="174">
        <v>467.24799999999999</v>
      </c>
    </row>
    <row r="10650" spans="84:102" x14ac:dyDescent="0.25">
      <c r="CF10650" s="3" t="s">
        <v>3073</v>
      </c>
      <c r="CG10650" s="174">
        <v>3240</v>
      </c>
      <c r="CH10650" s="174">
        <v>160430</v>
      </c>
      <c r="CI10650" s="174">
        <v>5</v>
      </c>
      <c r="CJ10650" s="174">
        <v>467.06150000000002</v>
      </c>
      <c r="CK10650" s="174">
        <v>467.06150000000002</v>
      </c>
      <c r="CU10650" s="174">
        <v>3240</v>
      </c>
      <c r="CV10650" s="174">
        <v>160430</v>
      </c>
      <c r="CW10650" s="174">
        <v>5</v>
      </c>
      <c r="CX10650" s="174">
        <v>467.06150000000002</v>
      </c>
    </row>
    <row r="10651" spans="84:102" x14ac:dyDescent="0.25">
      <c r="CF10651" s="3" t="s">
        <v>3073</v>
      </c>
      <c r="CG10651" s="174">
        <v>168187</v>
      </c>
      <c r="CH10651" s="174">
        <v>3066</v>
      </c>
      <c r="CI10651" s="174">
        <v>5</v>
      </c>
      <c r="CJ10651" s="174">
        <v>467.06119999999999</v>
      </c>
      <c r="CK10651" s="174">
        <v>467.06119999999999</v>
      </c>
      <c r="CU10651" s="174">
        <v>168187</v>
      </c>
      <c r="CV10651" s="174">
        <v>3066</v>
      </c>
      <c r="CW10651" s="174">
        <v>5</v>
      </c>
      <c r="CX10651" s="174">
        <v>467.06119999999999</v>
      </c>
    </row>
    <row r="10652" spans="84:102" x14ac:dyDescent="0.25">
      <c r="CF10652" s="3" t="s">
        <v>3073</v>
      </c>
      <c r="CG10652" s="174">
        <v>6</v>
      </c>
      <c r="CH10652" s="174">
        <v>58651</v>
      </c>
      <c r="CI10652" s="174">
        <v>5</v>
      </c>
      <c r="CJ10652" s="174">
        <v>467.00970000000001</v>
      </c>
      <c r="CK10652" s="174">
        <v>467.00970000000001</v>
      </c>
      <c r="CU10652" s="174">
        <v>6</v>
      </c>
      <c r="CV10652" s="174">
        <v>58651</v>
      </c>
      <c r="CW10652" s="174">
        <v>5</v>
      </c>
      <c r="CX10652" s="174">
        <v>467.00970000000001</v>
      </c>
    </row>
    <row r="10653" spans="84:102" x14ac:dyDescent="0.25">
      <c r="CF10653" s="3" t="s">
        <v>3073</v>
      </c>
      <c r="CG10653" s="174">
        <v>72307</v>
      </c>
      <c r="CH10653" s="174">
        <v>1659</v>
      </c>
      <c r="CI10653" s="174">
        <v>5</v>
      </c>
      <c r="CJ10653" s="174">
        <v>466.91239999999999</v>
      </c>
      <c r="CK10653" s="174">
        <v>466.91239999999999</v>
      </c>
      <c r="CU10653" s="174">
        <v>72307</v>
      </c>
      <c r="CV10653" s="174">
        <v>1659</v>
      </c>
      <c r="CW10653" s="174">
        <v>5</v>
      </c>
      <c r="CX10653" s="174">
        <v>466.91239999999999</v>
      </c>
    </row>
    <row r="10654" spans="84:102" x14ac:dyDescent="0.25">
      <c r="CF10654" s="3" t="s">
        <v>3073</v>
      </c>
      <c r="CG10654" s="174">
        <v>285</v>
      </c>
      <c r="CH10654" s="174">
        <v>71719</v>
      </c>
      <c r="CI10654" s="174">
        <v>5</v>
      </c>
      <c r="CJ10654" s="174">
        <v>466.90870000000001</v>
      </c>
      <c r="CK10654" s="174">
        <v>466.90870000000001</v>
      </c>
      <c r="CU10654" s="174">
        <v>285</v>
      </c>
      <c r="CV10654" s="174">
        <v>71719</v>
      </c>
      <c r="CW10654" s="174">
        <v>5</v>
      </c>
      <c r="CX10654" s="174">
        <v>466.90870000000001</v>
      </c>
    </row>
    <row r="10655" spans="84:102" x14ac:dyDescent="0.25">
      <c r="CF10655" s="3" t="s">
        <v>3073</v>
      </c>
      <c r="CG10655" s="174">
        <v>1791</v>
      </c>
      <c r="CH10655" s="174">
        <v>52503</v>
      </c>
      <c r="CI10655" s="174">
        <v>5</v>
      </c>
      <c r="CJ10655" s="174">
        <v>466.88760000000002</v>
      </c>
      <c r="CK10655" s="174">
        <v>466.88760000000002</v>
      </c>
      <c r="CU10655" s="174">
        <v>1791</v>
      </c>
      <c r="CV10655" s="174">
        <v>52503</v>
      </c>
      <c r="CW10655" s="174">
        <v>5</v>
      </c>
      <c r="CX10655" s="174">
        <v>466.88760000000002</v>
      </c>
    </row>
    <row r="10656" spans="84:102" x14ac:dyDescent="0.25">
      <c r="CF10656" s="3" t="s">
        <v>3073</v>
      </c>
      <c r="CG10656" s="174">
        <v>1086</v>
      </c>
      <c r="CH10656" s="174">
        <v>135623</v>
      </c>
      <c r="CI10656" s="174">
        <v>5</v>
      </c>
      <c r="CJ10656" s="174">
        <v>466.84219999999999</v>
      </c>
      <c r="CK10656" s="174">
        <v>466.84219999999999</v>
      </c>
      <c r="CU10656" s="174">
        <v>1086</v>
      </c>
      <c r="CV10656" s="174">
        <v>135623</v>
      </c>
      <c r="CW10656" s="174">
        <v>5</v>
      </c>
      <c r="CX10656" s="174">
        <v>466.84219999999999</v>
      </c>
    </row>
    <row r="10657" spans="84:102" x14ac:dyDescent="0.25">
      <c r="CF10657" s="3" t="s">
        <v>3073</v>
      </c>
      <c r="CG10657" s="174">
        <v>587</v>
      </c>
      <c r="CH10657" s="174">
        <v>85239</v>
      </c>
      <c r="CI10657" s="174">
        <v>5</v>
      </c>
      <c r="CJ10657" s="174">
        <v>466.83710000000002</v>
      </c>
      <c r="CK10657" s="174">
        <v>466.83710000000002</v>
      </c>
      <c r="CU10657" s="174">
        <v>587</v>
      </c>
      <c r="CV10657" s="174">
        <v>85239</v>
      </c>
      <c r="CW10657" s="174">
        <v>5</v>
      </c>
      <c r="CX10657" s="174">
        <v>466.83710000000002</v>
      </c>
    </row>
    <row r="10658" spans="84:102" x14ac:dyDescent="0.25">
      <c r="CF10658" s="3" t="s">
        <v>3073</v>
      </c>
      <c r="CG10658" s="174">
        <v>664</v>
      </c>
      <c r="CH10658" s="174">
        <v>93268</v>
      </c>
      <c r="CI10658" s="174">
        <v>5</v>
      </c>
      <c r="CJ10658" s="174">
        <v>466.77300000000002</v>
      </c>
      <c r="CK10658" s="174">
        <v>466.77300000000002</v>
      </c>
      <c r="CU10658" s="174">
        <v>664</v>
      </c>
      <c r="CV10658" s="174">
        <v>93268</v>
      </c>
      <c r="CW10658" s="174">
        <v>5</v>
      </c>
      <c r="CX10658" s="174">
        <v>466.77300000000002</v>
      </c>
    </row>
    <row r="10659" spans="84:102" x14ac:dyDescent="0.25">
      <c r="CF10659" s="3" t="s">
        <v>3073</v>
      </c>
      <c r="CG10659" s="174">
        <v>72199</v>
      </c>
      <c r="CH10659" s="174">
        <v>265</v>
      </c>
      <c r="CI10659" s="174">
        <v>5</v>
      </c>
      <c r="CJ10659" s="174">
        <v>466.61709999999999</v>
      </c>
      <c r="CK10659" s="174">
        <v>466.61709999999999</v>
      </c>
      <c r="CU10659" s="174">
        <v>72199</v>
      </c>
      <c r="CV10659" s="174">
        <v>265</v>
      </c>
      <c r="CW10659" s="174">
        <v>5</v>
      </c>
      <c r="CX10659" s="174">
        <v>466.61709999999999</v>
      </c>
    </row>
    <row r="10660" spans="84:102" x14ac:dyDescent="0.25">
      <c r="CF10660" s="3" t="s">
        <v>3073</v>
      </c>
      <c r="CG10660" s="174">
        <v>929</v>
      </c>
      <c r="CH10660" s="174">
        <v>111560</v>
      </c>
      <c r="CI10660" s="174">
        <v>5</v>
      </c>
      <c r="CJ10660" s="174">
        <v>466.59059999999999</v>
      </c>
      <c r="CK10660" s="174">
        <v>466.59059999999999</v>
      </c>
      <c r="CU10660" s="174">
        <v>929</v>
      </c>
      <c r="CV10660" s="174">
        <v>111560</v>
      </c>
      <c r="CW10660" s="174">
        <v>5</v>
      </c>
      <c r="CX10660" s="174">
        <v>466.59059999999999</v>
      </c>
    </row>
    <row r="10661" spans="84:102" x14ac:dyDescent="0.25">
      <c r="CF10661" s="3" t="s">
        <v>3073</v>
      </c>
      <c r="CG10661" s="174">
        <v>170052</v>
      </c>
      <c r="CH10661" s="174">
        <v>3370</v>
      </c>
      <c r="CI10661" s="174">
        <v>5</v>
      </c>
      <c r="CJ10661" s="174">
        <v>466.50060000000002</v>
      </c>
      <c r="CK10661" s="174">
        <v>466.50060000000002</v>
      </c>
      <c r="CU10661" s="174">
        <v>170052</v>
      </c>
      <c r="CV10661" s="174">
        <v>3370</v>
      </c>
      <c r="CW10661" s="174">
        <v>5</v>
      </c>
      <c r="CX10661" s="174">
        <v>466.50060000000002</v>
      </c>
    </row>
    <row r="10662" spans="84:102" x14ac:dyDescent="0.25">
      <c r="CF10662" s="3" t="s">
        <v>3073</v>
      </c>
      <c r="CG10662" s="174">
        <v>60302</v>
      </c>
      <c r="CH10662" s="174">
        <v>1899</v>
      </c>
      <c r="CI10662" s="174">
        <v>5</v>
      </c>
      <c r="CJ10662" s="174">
        <v>466.351</v>
      </c>
      <c r="CK10662" s="174">
        <v>466.351</v>
      </c>
      <c r="CU10662" s="174">
        <v>60302</v>
      </c>
      <c r="CV10662" s="174">
        <v>1899</v>
      </c>
      <c r="CW10662" s="174">
        <v>5</v>
      </c>
      <c r="CX10662" s="174">
        <v>466.351</v>
      </c>
    </row>
    <row r="10663" spans="84:102" x14ac:dyDescent="0.25">
      <c r="CF10663" s="3" t="s">
        <v>3073</v>
      </c>
      <c r="CG10663" s="174">
        <v>1103</v>
      </c>
      <c r="CH10663" s="174">
        <v>137176</v>
      </c>
      <c r="CI10663" s="174">
        <v>5</v>
      </c>
      <c r="CJ10663" s="174">
        <v>466.08949999999999</v>
      </c>
      <c r="CK10663" s="174">
        <v>466.08949999999999</v>
      </c>
      <c r="CU10663" s="174">
        <v>1103</v>
      </c>
      <c r="CV10663" s="174">
        <v>137176</v>
      </c>
      <c r="CW10663" s="174">
        <v>5</v>
      </c>
      <c r="CX10663" s="174">
        <v>466.08949999999999</v>
      </c>
    </row>
    <row r="10664" spans="84:102" x14ac:dyDescent="0.25">
      <c r="CF10664" s="3" t="s">
        <v>3073</v>
      </c>
      <c r="CG10664" s="174">
        <v>180335</v>
      </c>
      <c r="CH10664" s="174">
        <v>3458</v>
      </c>
      <c r="CI10664" s="174">
        <v>5</v>
      </c>
      <c r="CJ10664" s="174">
        <v>466.08359999999999</v>
      </c>
      <c r="CK10664" s="174">
        <v>466.08359999999999</v>
      </c>
      <c r="CU10664" s="174">
        <v>180335</v>
      </c>
      <c r="CV10664" s="174">
        <v>3458</v>
      </c>
      <c r="CW10664" s="174">
        <v>5</v>
      </c>
      <c r="CX10664" s="174">
        <v>466.08359999999999</v>
      </c>
    </row>
    <row r="10665" spans="84:102" x14ac:dyDescent="0.25">
      <c r="CF10665" s="3" t="s">
        <v>3073</v>
      </c>
      <c r="CG10665" s="174">
        <v>110471</v>
      </c>
      <c r="CH10665" s="174">
        <v>1397</v>
      </c>
      <c r="CI10665" s="174">
        <v>5</v>
      </c>
      <c r="CJ10665" s="174">
        <v>466.07479999999998</v>
      </c>
      <c r="CK10665" s="174">
        <v>466.07479999999998</v>
      </c>
      <c r="CU10665" s="174">
        <v>110471</v>
      </c>
      <c r="CV10665" s="174">
        <v>1397</v>
      </c>
      <c r="CW10665" s="174">
        <v>5</v>
      </c>
      <c r="CX10665" s="174">
        <v>466.07479999999998</v>
      </c>
    </row>
    <row r="10666" spans="84:102" x14ac:dyDescent="0.25">
      <c r="CF10666" s="3" t="s">
        <v>3073</v>
      </c>
      <c r="CG10666" s="174">
        <v>3495</v>
      </c>
      <c r="CH10666" s="174">
        <v>54517</v>
      </c>
      <c r="CI10666" s="174">
        <v>5</v>
      </c>
      <c r="CJ10666" s="174">
        <v>466.00689999999997</v>
      </c>
      <c r="CK10666" s="174">
        <v>466.00689999999997</v>
      </c>
      <c r="CU10666" s="174">
        <v>3495</v>
      </c>
      <c r="CV10666" s="174">
        <v>54517</v>
      </c>
      <c r="CW10666" s="174">
        <v>5</v>
      </c>
      <c r="CX10666" s="174">
        <v>466.00689999999997</v>
      </c>
    </row>
    <row r="10667" spans="84:102" x14ac:dyDescent="0.25">
      <c r="CF10667" s="3" t="s">
        <v>3073</v>
      </c>
      <c r="CG10667" s="174">
        <v>9370</v>
      </c>
      <c r="CH10667" s="174">
        <v>2131</v>
      </c>
      <c r="CI10667" s="174">
        <v>5</v>
      </c>
      <c r="CJ10667" s="174">
        <v>465.87540000000001</v>
      </c>
      <c r="CK10667" s="174">
        <v>465.87540000000001</v>
      </c>
      <c r="CU10667" s="174">
        <v>9370</v>
      </c>
      <c r="CV10667" s="174">
        <v>2131</v>
      </c>
      <c r="CW10667" s="174">
        <v>5</v>
      </c>
      <c r="CX10667" s="174">
        <v>465.87540000000001</v>
      </c>
    </row>
    <row r="10668" spans="84:102" x14ac:dyDescent="0.25">
      <c r="CF10668" s="3" t="s">
        <v>3073</v>
      </c>
      <c r="CG10668" s="174">
        <v>2717</v>
      </c>
      <c r="CH10668" s="174">
        <v>140217</v>
      </c>
      <c r="CI10668" s="174">
        <v>5</v>
      </c>
      <c r="CJ10668" s="174">
        <v>465.71620000000001</v>
      </c>
      <c r="CK10668" s="174">
        <v>465.71620000000001</v>
      </c>
      <c r="CU10668" s="174">
        <v>2717</v>
      </c>
      <c r="CV10668" s="174">
        <v>140217</v>
      </c>
      <c r="CW10668" s="174">
        <v>5</v>
      </c>
      <c r="CX10668" s="174">
        <v>465.71620000000001</v>
      </c>
    </row>
    <row r="10669" spans="84:102" x14ac:dyDescent="0.25">
      <c r="CF10669" s="3" t="s">
        <v>3073</v>
      </c>
      <c r="CG10669" s="174">
        <v>90268</v>
      </c>
      <c r="CH10669" s="174">
        <v>1957</v>
      </c>
      <c r="CI10669" s="174">
        <v>5</v>
      </c>
      <c r="CJ10669" s="174">
        <v>465.68290000000002</v>
      </c>
      <c r="CK10669" s="174">
        <v>465.68290000000002</v>
      </c>
      <c r="CU10669" s="174">
        <v>90268</v>
      </c>
      <c r="CV10669" s="174">
        <v>1957</v>
      </c>
      <c r="CW10669" s="174">
        <v>5</v>
      </c>
      <c r="CX10669" s="174">
        <v>465.68290000000002</v>
      </c>
    </row>
    <row r="10670" spans="84:102" x14ac:dyDescent="0.25">
      <c r="CF10670" s="3" t="s">
        <v>3073</v>
      </c>
      <c r="CG10670" s="174">
        <v>2095</v>
      </c>
      <c r="CH10670" s="174">
        <v>5087</v>
      </c>
      <c r="CI10670" s="174">
        <v>5</v>
      </c>
      <c r="CJ10670" s="174">
        <v>465.64429999999999</v>
      </c>
      <c r="CK10670" s="174">
        <v>465.64429999999999</v>
      </c>
      <c r="CU10670" s="174">
        <v>2095</v>
      </c>
      <c r="CV10670" s="174">
        <v>5087</v>
      </c>
      <c r="CW10670" s="174">
        <v>5</v>
      </c>
      <c r="CX10670" s="174">
        <v>465.64429999999999</v>
      </c>
    </row>
    <row r="10671" spans="84:102" x14ac:dyDescent="0.25">
      <c r="CF10671" s="3" t="s">
        <v>3073</v>
      </c>
      <c r="CG10671" s="174">
        <v>154373</v>
      </c>
      <c r="CH10671" s="174">
        <v>3195</v>
      </c>
      <c r="CI10671" s="174">
        <v>5</v>
      </c>
      <c r="CJ10671" s="174">
        <v>465.59399999999999</v>
      </c>
      <c r="CK10671" s="174">
        <v>465.59399999999999</v>
      </c>
      <c r="CU10671" s="174">
        <v>154373</v>
      </c>
      <c r="CV10671" s="174">
        <v>3195</v>
      </c>
      <c r="CW10671" s="174">
        <v>5</v>
      </c>
      <c r="CX10671" s="174">
        <v>465.59399999999999</v>
      </c>
    </row>
    <row r="10672" spans="84:102" x14ac:dyDescent="0.25">
      <c r="CF10672" s="3" t="s">
        <v>3073</v>
      </c>
      <c r="CG10672" s="174">
        <v>18101</v>
      </c>
      <c r="CH10672" s="174">
        <v>2231</v>
      </c>
      <c r="CI10672" s="174">
        <v>5</v>
      </c>
      <c r="CJ10672" s="174">
        <v>465.58240000000001</v>
      </c>
      <c r="CK10672" s="174">
        <v>465.58240000000001</v>
      </c>
      <c r="CU10672" s="174">
        <v>18101</v>
      </c>
      <c r="CV10672" s="174">
        <v>2231</v>
      </c>
      <c r="CW10672" s="174">
        <v>5</v>
      </c>
      <c r="CX10672" s="174">
        <v>465.58240000000001</v>
      </c>
    </row>
    <row r="10673" spans="84:102" x14ac:dyDescent="0.25">
      <c r="CF10673" s="3" t="s">
        <v>3073</v>
      </c>
      <c r="CG10673" s="174">
        <v>2596</v>
      </c>
      <c r="CH10673" s="174">
        <v>185444</v>
      </c>
      <c r="CI10673" s="174">
        <v>5</v>
      </c>
      <c r="CJ10673" s="174">
        <v>465.53</v>
      </c>
      <c r="CK10673" s="174">
        <v>465.53</v>
      </c>
      <c r="CU10673" s="174">
        <v>2596</v>
      </c>
      <c r="CV10673" s="174">
        <v>185444</v>
      </c>
      <c r="CW10673" s="174">
        <v>5</v>
      </c>
      <c r="CX10673" s="174">
        <v>465.53</v>
      </c>
    </row>
    <row r="10674" spans="84:102" x14ac:dyDescent="0.25">
      <c r="CF10674" s="3" t="s">
        <v>3073</v>
      </c>
      <c r="CG10674" s="174">
        <v>2963</v>
      </c>
      <c r="CH10674" s="174">
        <v>154970</v>
      </c>
      <c r="CI10674" s="174">
        <v>5</v>
      </c>
      <c r="CJ10674" s="174">
        <v>465.524</v>
      </c>
      <c r="CK10674" s="174">
        <v>465.524</v>
      </c>
      <c r="CU10674" s="174">
        <v>2963</v>
      </c>
      <c r="CV10674" s="174">
        <v>154970</v>
      </c>
      <c r="CW10674" s="174">
        <v>5</v>
      </c>
      <c r="CX10674" s="174">
        <v>465.524</v>
      </c>
    </row>
    <row r="10675" spans="84:102" x14ac:dyDescent="0.25">
      <c r="CF10675" s="3" t="s">
        <v>3073</v>
      </c>
      <c r="CG10675" s="174">
        <v>152234</v>
      </c>
      <c r="CH10675" s="174">
        <v>2910</v>
      </c>
      <c r="CI10675" s="174">
        <v>5</v>
      </c>
      <c r="CJ10675" s="174">
        <v>465.44220000000001</v>
      </c>
      <c r="CK10675" s="174">
        <v>465.44220000000001</v>
      </c>
      <c r="CU10675" s="174">
        <v>152234</v>
      </c>
      <c r="CV10675" s="174">
        <v>2910</v>
      </c>
      <c r="CW10675" s="174">
        <v>5</v>
      </c>
      <c r="CX10675" s="174">
        <v>465.44220000000001</v>
      </c>
    </row>
    <row r="10676" spans="84:102" x14ac:dyDescent="0.25">
      <c r="CF10676" s="3" t="s">
        <v>3073</v>
      </c>
      <c r="CG10676" s="174">
        <v>458</v>
      </c>
      <c r="CH10676" s="174">
        <v>84385</v>
      </c>
      <c r="CI10676" s="174">
        <v>5</v>
      </c>
      <c r="CJ10676" s="174">
        <v>465.39510000000001</v>
      </c>
      <c r="CK10676" s="174">
        <v>465.39510000000001</v>
      </c>
      <c r="CU10676" s="174">
        <v>458</v>
      </c>
      <c r="CV10676" s="174">
        <v>84385</v>
      </c>
      <c r="CW10676" s="174">
        <v>5</v>
      </c>
      <c r="CX10676" s="174">
        <v>465.39510000000001</v>
      </c>
    </row>
    <row r="10677" spans="84:102" x14ac:dyDescent="0.25">
      <c r="CF10677" s="3" t="s">
        <v>3073</v>
      </c>
      <c r="CG10677" s="174">
        <v>3062</v>
      </c>
      <c r="CH10677" s="174">
        <v>167099</v>
      </c>
      <c r="CI10677" s="174">
        <v>5</v>
      </c>
      <c r="CJ10677" s="174">
        <v>465.02249999999998</v>
      </c>
      <c r="CK10677" s="174">
        <v>465.02249999999998</v>
      </c>
      <c r="CU10677" s="174">
        <v>3062</v>
      </c>
      <c r="CV10677" s="174">
        <v>167099</v>
      </c>
      <c r="CW10677" s="174">
        <v>5</v>
      </c>
      <c r="CX10677" s="174">
        <v>465.02249999999998</v>
      </c>
    </row>
    <row r="10678" spans="84:102" x14ac:dyDescent="0.25">
      <c r="CF10678" s="3" t="s">
        <v>3073</v>
      </c>
      <c r="CG10678" s="174">
        <v>1545</v>
      </c>
      <c r="CH10678" s="174">
        <v>84693</v>
      </c>
      <c r="CI10678" s="174">
        <v>5</v>
      </c>
      <c r="CJ10678" s="174">
        <v>464.89609999999999</v>
      </c>
      <c r="CK10678" s="174">
        <v>464.89609999999999</v>
      </c>
      <c r="CU10678" s="174">
        <v>1545</v>
      </c>
      <c r="CV10678" s="174">
        <v>84693</v>
      </c>
      <c r="CW10678" s="174">
        <v>5</v>
      </c>
      <c r="CX10678" s="174">
        <v>464.89609999999999</v>
      </c>
    </row>
    <row r="10679" spans="84:102" x14ac:dyDescent="0.25">
      <c r="CF10679" s="3" t="s">
        <v>3073</v>
      </c>
      <c r="CG10679" s="174">
        <v>1553</v>
      </c>
      <c r="CH10679" s="174">
        <v>84938</v>
      </c>
      <c r="CI10679" s="174">
        <v>5</v>
      </c>
      <c r="CJ10679" s="174">
        <v>464.80549999999999</v>
      </c>
      <c r="CK10679" s="174">
        <v>464.80549999999999</v>
      </c>
      <c r="CU10679" s="174">
        <v>1553</v>
      </c>
      <c r="CV10679" s="174">
        <v>84938</v>
      </c>
      <c r="CW10679" s="174">
        <v>5</v>
      </c>
      <c r="CX10679" s="174">
        <v>464.80549999999999</v>
      </c>
    </row>
    <row r="10680" spans="84:102" x14ac:dyDescent="0.25">
      <c r="CF10680" s="3" t="s">
        <v>3073</v>
      </c>
      <c r="CG10680" s="174">
        <v>3252</v>
      </c>
      <c r="CH10680" s="174">
        <v>157915</v>
      </c>
      <c r="CI10680" s="174">
        <v>5</v>
      </c>
      <c r="CJ10680" s="174">
        <v>464.78579999999999</v>
      </c>
      <c r="CK10680" s="174">
        <v>464.78579999999999</v>
      </c>
      <c r="CU10680" s="174">
        <v>3252</v>
      </c>
      <c r="CV10680" s="174">
        <v>157915</v>
      </c>
      <c r="CW10680" s="174">
        <v>5</v>
      </c>
      <c r="CX10680" s="174">
        <v>464.78579999999999</v>
      </c>
    </row>
    <row r="10681" spans="84:102" x14ac:dyDescent="0.25">
      <c r="CF10681" s="3" t="s">
        <v>3073</v>
      </c>
      <c r="CG10681" s="174">
        <v>127507</v>
      </c>
      <c r="CH10681" s="174">
        <v>1258</v>
      </c>
      <c r="CI10681" s="174">
        <v>5</v>
      </c>
      <c r="CJ10681" s="174">
        <v>464.67110000000002</v>
      </c>
      <c r="CK10681" s="174">
        <v>464.67110000000002</v>
      </c>
      <c r="CU10681" s="174">
        <v>127507</v>
      </c>
      <c r="CV10681" s="174">
        <v>1258</v>
      </c>
      <c r="CW10681" s="174">
        <v>5</v>
      </c>
      <c r="CX10681" s="174">
        <v>464.67110000000002</v>
      </c>
    </row>
    <row r="10682" spans="84:102" x14ac:dyDescent="0.25">
      <c r="CF10682" s="3" t="s">
        <v>3073</v>
      </c>
      <c r="CG10682" s="174">
        <v>924</v>
      </c>
      <c r="CH10682" s="174">
        <v>110980</v>
      </c>
      <c r="CI10682" s="174">
        <v>5</v>
      </c>
      <c r="CJ10682" s="174">
        <v>464.63810000000001</v>
      </c>
      <c r="CK10682" s="174">
        <v>464.63810000000001</v>
      </c>
      <c r="CU10682" s="174">
        <v>924</v>
      </c>
      <c r="CV10682" s="174">
        <v>110980</v>
      </c>
      <c r="CW10682" s="174">
        <v>5</v>
      </c>
      <c r="CX10682" s="174">
        <v>464.63810000000001</v>
      </c>
    </row>
    <row r="10683" spans="84:102" x14ac:dyDescent="0.25">
      <c r="CF10683" s="3" t="s">
        <v>3073</v>
      </c>
      <c r="CG10683" s="174">
        <v>963</v>
      </c>
      <c r="CH10683" s="174">
        <v>113934</v>
      </c>
      <c r="CI10683" s="174">
        <v>5</v>
      </c>
      <c r="CJ10683" s="174">
        <v>464.62849999999997</v>
      </c>
      <c r="CK10683" s="174">
        <v>464.62849999999997</v>
      </c>
      <c r="CU10683" s="174">
        <v>963</v>
      </c>
      <c r="CV10683" s="174">
        <v>113934</v>
      </c>
      <c r="CW10683" s="174">
        <v>5</v>
      </c>
      <c r="CX10683" s="174">
        <v>464.62849999999997</v>
      </c>
    </row>
    <row r="10684" spans="84:102" x14ac:dyDescent="0.25">
      <c r="CF10684" s="3" t="s">
        <v>3073</v>
      </c>
      <c r="CG10684" s="174">
        <v>158948</v>
      </c>
      <c r="CH10684" s="174">
        <v>2067</v>
      </c>
      <c r="CI10684" s="174">
        <v>5</v>
      </c>
      <c r="CJ10684" s="174">
        <v>464.44110000000001</v>
      </c>
      <c r="CK10684" s="174">
        <v>464.44110000000001</v>
      </c>
      <c r="CU10684" s="174">
        <v>158948</v>
      </c>
      <c r="CV10684" s="174">
        <v>2067</v>
      </c>
      <c r="CW10684" s="174">
        <v>5</v>
      </c>
      <c r="CX10684" s="174">
        <v>464.44110000000001</v>
      </c>
    </row>
    <row r="10685" spans="84:102" x14ac:dyDescent="0.25">
      <c r="CF10685" s="3" t="s">
        <v>3073</v>
      </c>
      <c r="CG10685" s="174">
        <v>3273</v>
      </c>
      <c r="CH10685" s="174">
        <v>163691</v>
      </c>
      <c r="CI10685" s="174">
        <v>5</v>
      </c>
      <c r="CJ10685" s="174">
        <v>464.16770000000002</v>
      </c>
      <c r="CK10685" s="174">
        <v>464.16770000000002</v>
      </c>
      <c r="CU10685" s="174">
        <v>3273</v>
      </c>
      <c r="CV10685" s="174">
        <v>163691</v>
      </c>
      <c r="CW10685" s="174">
        <v>5</v>
      </c>
      <c r="CX10685" s="174">
        <v>464.16770000000002</v>
      </c>
    </row>
    <row r="10686" spans="84:102" x14ac:dyDescent="0.25">
      <c r="CF10686" s="3" t="s">
        <v>3073</v>
      </c>
      <c r="CG10686" s="174">
        <v>830</v>
      </c>
      <c r="CH10686" s="174">
        <v>105176</v>
      </c>
      <c r="CI10686" s="174">
        <v>5</v>
      </c>
      <c r="CJ10686" s="174">
        <v>464.15499999999997</v>
      </c>
      <c r="CK10686" s="174">
        <v>464.15499999999997</v>
      </c>
      <c r="CU10686" s="174">
        <v>830</v>
      </c>
      <c r="CV10686" s="174">
        <v>105176</v>
      </c>
      <c r="CW10686" s="174">
        <v>5</v>
      </c>
      <c r="CX10686" s="174">
        <v>464.15499999999997</v>
      </c>
    </row>
    <row r="10687" spans="84:102" x14ac:dyDescent="0.25">
      <c r="CF10687" s="3" t="s">
        <v>3073</v>
      </c>
      <c r="CG10687" s="174">
        <v>158426</v>
      </c>
      <c r="CH10687" s="174">
        <v>3220</v>
      </c>
      <c r="CI10687" s="174">
        <v>5</v>
      </c>
      <c r="CJ10687" s="174">
        <v>464.09620000000001</v>
      </c>
      <c r="CK10687" s="174">
        <v>464.09620000000001</v>
      </c>
      <c r="CU10687" s="174">
        <v>158426</v>
      </c>
      <c r="CV10687" s="174">
        <v>3220</v>
      </c>
      <c r="CW10687" s="174">
        <v>5</v>
      </c>
      <c r="CX10687" s="174">
        <v>464.09620000000001</v>
      </c>
    </row>
    <row r="10688" spans="84:102" x14ac:dyDescent="0.25">
      <c r="CF10688" s="3" t="s">
        <v>3073</v>
      </c>
      <c r="CG10688" s="174">
        <v>84061</v>
      </c>
      <c r="CH10688" s="174">
        <v>566</v>
      </c>
      <c r="CI10688" s="174">
        <v>5</v>
      </c>
      <c r="CJ10688" s="174">
        <v>463.9631</v>
      </c>
      <c r="CK10688" s="174">
        <v>463.9631</v>
      </c>
      <c r="CU10688" s="174">
        <v>84061</v>
      </c>
      <c r="CV10688" s="174">
        <v>566</v>
      </c>
      <c r="CW10688" s="174">
        <v>5</v>
      </c>
      <c r="CX10688" s="174">
        <v>463.9631</v>
      </c>
    </row>
    <row r="10689" spans="84:102" x14ac:dyDescent="0.25">
      <c r="CF10689" s="3" t="s">
        <v>3073</v>
      </c>
      <c r="CG10689" s="174">
        <v>78924</v>
      </c>
      <c r="CH10689" s="174">
        <v>1605</v>
      </c>
      <c r="CI10689" s="174">
        <v>5</v>
      </c>
      <c r="CJ10689" s="174">
        <v>463.88819999999998</v>
      </c>
      <c r="CK10689" s="174">
        <v>463.88819999999998</v>
      </c>
      <c r="CU10689" s="174">
        <v>78924</v>
      </c>
      <c r="CV10689" s="174">
        <v>1605</v>
      </c>
      <c r="CW10689" s="174">
        <v>5</v>
      </c>
      <c r="CX10689" s="174">
        <v>463.88819999999998</v>
      </c>
    </row>
    <row r="10690" spans="84:102" x14ac:dyDescent="0.25">
      <c r="CF10690" s="3" t="s">
        <v>3073</v>
      </c>
      <c r="CG10690" s="174">
        <v>136547</v>
      </c>
      <c r="CH10690" s="174">
        <v>2724</v>
      </c>
      <c r="CI10690" s="174">
        <v>5</v>
      </c>
      <c r="CJ10690" s="174">
        <v>463.5849</v>
      </c>
      <c r="CK10690" s="174">
        <v>463.5849</v>
      </c>
      <c r="CU10690" s="174">
        <v>136547</v>
      </c>
      <c r="CV10690" s="174">
        <v>2724</v>
      </c>
      <c r="CW10690" s="174">
        <v>5</v>
      </c>
      <c r="CX10690" s="174">
        <v>463.5849</v>
      </c>
    </row>
    <row r="10691" spans="84:102" x14ac:dyDescent="0.25">
      <c r="CF10691" s="3" t="s">
        <v>3073</v>
      </c>
      <c r="CG10691" s="174">
        <v>1233</v>
      </c>
      <c r="CH10691" s="174">
        <v>131546</v>
      </c>
      <c r="CI10691" s="174">
        <v>5</v>
      </c>
      <c r="CJ10691" s="174">
        <v>463.5299</v>
      </c>
      <c r="CK10691" s="174">
        <v>463.5299</v>
      </c>
      <c r="CU10691" s="174">
        <v>1233</v>
      </c>
      <c r="CV10691" s="174">
        <v>131546</v>
      </c>
      <c r="CW10691" s="174">
        <v>5</v>
      </c>
      <c r="CX10691" s="174">
        <v>463.5299</v>
      </c>
    </row>
    <row r="10692" spans="84:102" x14ac:dyDescent="0.25">
      <c r="CF10692" s="3" t="s">
        <v>3073</v>
      </c>
      <c r="CG10692" s="174">
        <v>11476</v>
      </c>
      <c r="CH10692" s="174">
        <v>2146</v>
      </c>
      <c r="CI10692" s="174">
        <v>5</v>
      </c>
      <c r="CJ10692" s="174">
        <v>463.1592</v>
      </c>
      <c r="CK10692" s="174">
        <v>463.1592</v>
      </c>
      <c r="CU10692" s="174">
        <v>11476</v>
      </c>
      <c r="CV10692" s="174">
        <v>2146</v>
      </c>
      <c r="CW10692" s="174">
        <v>5</v>
      </c>
      <c r="CX10692" s="174">
        <v>463.1592</v>
      </c>
    </row>
    <row r="10693" spans="84:102" x14ac:dyDescent="0.25">
      <c r="CF10693" s="3" t="s">
        <v>3073</v>
      </c>
      <c r="CG10693" s="174">
        <v>1044</v>
      </c>
      <c r="CH10693" s="174">
        <v>121756</v>
      </c>
      <c r="CI10693" s="174">
        <v>5</v>
      </c>
      <c r="CJ10693" s="174">
        <v>463.00839999999999</v>
      </c>
      <c r="CK10693" s="174">
        <v>463.00839999999999</v>
      </c>
      <c r="CU10693" s="174">
        <v>1044</v>
      </c>
      <c r="CV10693" s="174">
        <v>121756</v>
      </c>
      <c r="CW10693" s="174">
        <v>5</v>
      </c>
      <c r="CX10693" s="174">
        <v>463.00839999999999</v>
      </c>
    </row>
    <row r="10694" spans="84:102" x14ac:dyDescent="0.25">
      <c r="CF10694" s="3" t="s">
        <v>3073</v>
      </c>
      <c r="CG10694" s="174">
        <v>100481</v>
      </c>
      <c r="CH10694" s="174">
        <v>778</v>
      </c>
      <c r="CI10694" s="174">
        <v>5</v>
      </c>
      <c r="CJ10694" s="174">
        <v>462.96969999999999</v>
      </c>
      <c r="CK10694" s="174">
        <v>462.96969999999999</v>
      </c>
      <c r="CU10694" s="174">
        <v>100481</v>
      </c>
      <c r="CV10694" s="174">
        <v>778</v>
      </c>
      <c r="CW10694" s="174">
        <v>5</v>
      </c>
      <c r="CX10694" s="174">
        <v>462.96969999999999</v>
      </c>
    </row>
    <row r="10695" spans="84:102" x14ac:dyDescent="0.25">
      <c r="CF10695" s="3" t="s">
        <v>3073</v>
      </c>
      <c r="CG10695" s="174">
        <v>20625</v>
      </c>
      <c r="CH10695" s="174">
        <v>2269</v>
      </c>
      <c r="CI10695" s="174">
        <v>5</v>
      </c>
      <c r="CJ10695" s="174">
        <v>462.93049999999999</v>
      </c>
      <c r="CK10695" s="174">
        <v>462.93049999999999</v>
      </c>
      <c r="CU10695" s="174">
        <v>20625</v>
      </c>
      <c r="CV10695" s="174">
        <v>2269</v>
      </c>
      <c r="CW10695" s="174">
        <v>5</v>
      </c>
      <c r="CX10695" s="174">
        <v>462.93049999999999</v>
      </c>
    </row>
    <row r="10696" spans="84:102" x14ac:dyDescent="0.25">
      <c r="CF10696" s="3" t="s">
        <v>3073</v>
      </c>
      <c r="CG10696" s="174">
        <v>150350</v>
      </c>
      <c r="CH10696" s="174">
        <v>3144</v>
      </c>
      <c r="CI10696" s="174">
        <v>5</v>
      </c>
      <c r="CJ10696" s="174">
        <v>462.85879999999997</v>
      </c>
      <c r="CK10696" s="174">
        <v>462.85879999999997</v>
      </c>
      <c r="CU10696" s="174">
        <v>150350</v>
      </c>
      <c r="CV10696" s="174">
        <v>3144</v>
      </c>
      <c r="CW10696" s="174">
        <v>5</v>
      </c>
      <c r="CX10696" s="174">
        <v>462.85879999999997</v>
      </c>
    </row>
    <row r="10697" spans="84:102" x14ac:dyDescent="0.25">
      <c r="CF10697" s="3" t="s">
        <v>3073</v>
      </c>
      <c r="CG10697" s="174">
        <v>2035</v>
      </c>
      <c r="CH10697" s="174">
        <v>133403</v>
      </c>
      <c r="CI10697" s="174">
        <v>5</v>
      </c>
      <c r="CJ10697" s="174">
        <v>462.76280000000003</v>
      </c>
      <c r="CK10697" s="174">
        <v>462.76280000000003</v>
      </c>
      <c r="CU10697" s="174">
        <v>2035</v>
      </c>
      <c r="CV10697" s="174">
        <v>133403</v>
      </c>
      <c r="CW10697" s="174">
        <v>5</v>
      </c>
      <c r="CX10697" s="174">
        <v>462.76280000000003</v>
      </c>
    </row>
    <row r="10698" spans="84:102" x14ac:dyDescent="0.25">
      <c r="CF10698" s="3" t="s">
        <v>3073</v>
      </c>
      <c r="CG10698" s="174">
        <v>859</v>
      </c>
      <c r="CH10698" s="174">
        <v>105641</v>
      </c>
      <c r="CI10698" s="174">
        <v>5</v>
      </c>
      <c r="CJ10698" s="174">
        <v>462.56950000000001</v>
      </c>
      <c r="CK10698" s="174">
        <v>462.56950000000001</v>
      </c>
      <c r="CU10698" s="174">
        <v>859</v>
      </c>
      <c r="CV10698" s="174">
        <v>105641</v>
      </c>
      <c r="CW10698" s="174">
        <v>5</v>
      </c>
      <c r="CX10698" s="174">
        <v>462.56950000000001</v>
      </c>
    </row>
    <row r="10699" spans="84:102" x14ac:dyDescent="0.25">
      <c r="CF10699" s="3" t="s">
        <v>3073</v>
      </c>
      <c r="CG10699" s="174">
        <v>71171</v>
      </c>
      <c r="CH10699" s="174">
        <v>285</v>
      </c>
      <c r="CI10699" s="174">
        <v>5</v>
      </c>
      <c r="CJ10699" s="174">
        <v>462.45310000000001</v>
      </c>
      <c r="CK10699" s="174">
        <v>462.45310000000001</v>
      </c>
      <c r="CU10699" s="174">
        <v>71171</v>
      </c>
      <c r="CV10699" s="174">
        <v>285</v>
      </c>
      <c r="CW10699" s="174">
        <v>5</v>
      </c>
      <c r="CX10699" s="174">
        <v>462.45310000000001</v>
      </c>
    </row>
    <row r="10700" spans="84:102" x14ac:dyDescent="0.25">
      <c r="CF10700" s="3" t="s">
        <v>3073</v>
      </c>
      <c r="CG10700" s="174">
        <v>85116</v>
      </c>
      <c r="CH10700" s="174">
        <v>1550</v>
      </c>
      <c r="CI10700" s="174">
        <v>5</v>
      </c>
      <c r="CJ10700" s="174">
        <v>462.42250000000001</v>
      </c>
      <c r="CK10700" s="174">
        <v>462.42250000000001</v>
      </c>
      <c r="CU10700" s="174">
        <v>85116</v>
      </c>
      <c r="CV10700" s="174">
        <v>1550</v>
      </c>
      <c r="CW10700" s="174">
        <v>5</v>
      </c>
      <c r="CX10700" s="174">
        <v>462.42250000000001</v>
      </c>
    </row>
    <row r="10701" spans="84:102" x14ac:dyDescent="0.25">
      <c r="CF10701" s="3" t="s">
        <v>3073</v>
      </c>
      <c r="CG10701" s="174">
        <v>137997</v>
      </c>
      <c r="CH10701" s="174">
        <v>2730</v>
      </c>
      <c r="CI10701" s="174">
        <v>5</v>
      </c>
      <c r="CJ10701" s="174">
        <v>462.01260000000002</v>
      </c>
      <c r="CK10701" s="174">
        <v>462.01260000000002</v>
      </c>
      <c r="CU10701" s="174">
        <v>137997</v>
      </c>
      <c r="CV10701" s="174">
        <v>2730</v>
      </c>
      <c r="CW10701" s="174">
        <v>5</v>
      </c>
      <c r="CX10701" s="174">
        <v>462.01260000000002</v>
      </c>
    </row>
    <row r="10702" spans="84:102" x14ac:dyDescent="0.25">
      <c r="CF10702" s="3" t="s">
        <v>3073</v>
      </c>
      <c r="CG10702" s="174">
        <v>67940</v>
      </c>
      <c r="CH10702" s="174">
        <v>1689</v>
      </c>
      <c r="CI10702" s="174">
        <v>5</v>
      </c>
      <c r="CJ10702" s="174">
        <v>461.96620000000001</v>
      </c>
      <c r="CK10702" s="174">
        <v>461.96620000000001</v>
      </c>
      <c r="CU10702" s="174">
        <v>67940</v>
      </c>
      <c r="CV10702" s="174">
        <v>1689</v>
      </c>
      <c r="CW10702" s="174">
        <v>5</v>
      </c>
      <c r="CX10702" s="174">
        <v>461.96620000000001</v>
      </c>
    </row>
    <row r="10703" spans="84:102" x14ac:dyDescent="0.25">
      <c r="CF10703" s="3" t="s">
        <v>3073</v>
      </c>
      <c r="CG10703" s="174">
        <v>84839</v>
      </c>
      <c r="CH10703" s="174">
        <v>1573</v>
      </c>
      <c r="CI10703" s="174">
        <v>5</v>
      </c>
      <c r="CJ10703" s="174">
        <v>461.94929999999999</v>
      </c>
      <c r="CK10703" s="174">
        <v>461.94929999999999</v>
      </c>
      <c r="CU10703" s="174">
        <v>84839</v>
      </c>
      <c r="CV10703" s="174">
        <v>1573</v>
      </c>
      <c r="CW10703" s="174">
        <v>5</v>
      </c>
      <c r="CX10703" s="174">
        <v>461.94929999999999</v>
      </c>
    </row>
    <row r="10704" spans="84:102" x14ac:dyDescent="0.25">
      <c r="CF10704" s="3" t="s">
        <v>3073</v>
      </c>
      <c r="CG10704" s="174">
        <v>91128</v>
      </c>
      <c r="CH10704" s="174">
        <v>660</v>
      </c>
      <c r="CI10704" s="174">
        <v>5</v>
      </c>
      <c r="CJ10704" s="174">
        <v>461.85289999999998</v>
      </c>
      <c r="CK10704" s="174">
        <v>461.85289999999998</v>
      </c>
      <c r="CU10704" s="174">
        <v>91128</v>
      </c>
      <c r="CV10704" s="174">
        <v>660</v>
      </c>
      <c r="CW10704" s="174">
        <v>5</v>
      </c>
      <c r="CX10704" s="174">
        <v>461.85289999999998</v>
      </c>
    </row>
    <row r="10705" spans="84:102" x14ac:dyDescent="0.25">
      <c r="CF10705" s="3" t="s">
        <v>3073</v>
      </c>
      <c r="CG10705" s="174">
        <v>84314</v>
      </c>
      <c r="CH10705" s="174">
        <v>569</v>
      </c>
      <c r="CI10705" s="174">
        <v>5</v>
      </c>
      <c r="CJ10705" s="174">
        <v>461.79180000000002</v>
      </c>
      <c r="CK10705" s="174">
        <v>461.79180000000002</v>
      </c>
      <c r="CU10705" s="174">
        <v>84314</v>
      </c>
      <c r="CV10705" s="174">
        <v>569</v>
      </c>
      <c r="CW10705" s="174">
        <v>5</v>
      </c>
      <c r="CX10705" s="174">
        <v>461.79180000000002</v>
      </c>
    </row>
    <row r="10706" spans="84:102" x14ac:dyDescent="0.25">
      <c r="CF10706" s="3" t="s">
        <v>3073</v>
      </c>
      <c r="CG10706" s="174">
        <v>60891</v>
      </c>
      <c r="CH10706" s="174">
        <v>3499</v>
      </c>
      <c r="CI10706" s="174">
        <v>5</v>
      </c>
      <c r="CJ10706" s="174">
        <v>461.7903</v>
      </c>
      <c r="CK10706" s="174">
        <v>461.7903</v>
      </c>
      <c r="CU10706" s="174">
        <v>60891</v>
      </c>
      <c r="CV10706" s="174">
        <v>3499</v>
      </c>
      <c r="CW10706" s="174">
        <v>5</v>
      </c>
      <c r="CX10706" s="174">
        <v>461.7903</v>
      </c>
    </row>
    <row r="10707" spans="84:102" x14ac:dyDescent="0.25">
      <c r="CF10707" s="3" t="s">
        <v>3073</v>
      </c>
      <c r="CG10707" s="174">
        <v>532</v>
      </c>
      <c r="CH10707" s="174">
        <v>85912</v>
      </c>
      <c r="CI10707" s="174">
        <v>5</v>
      </c>
      <c r="CJ10707" s="174">
        <v>461.78769999999997</v>
      </c>
      <c r="CK10707" s="174">
        <v>461.78769999999997</v>
      </c>
      <c r="CU10707" s="174">
        <v>532</v>
      </c>
      <c r="CV10707" s="174">
        <v>85912</v>
      </c>
      <c r="CW10707" s="174">
        <v>5</v>
      </c>
      <c r="CX10707" s="174">
        <v>461.78769999999997</v>
      </c>
    </row>
    <row r="10708" spans="84:102" x14ac:dyDescent="0.25">
      <c r="CF10708" s="3" t="s">
        <v>3073</v>
      </c>
      <c r="CG10708" s="174">
        <v>21533</v>
      </c>
      <c r="CH10708" s="174">
        <v>2285</v>
      </c>
      <c r="CI10708" s="174">
        <v>5</v>
      </c>
      <c r="CJ10708" s="174">
        <v>461.75940000000003</v>
      </c>
      <c r="CK10708" s="174">
        <v>461.75940000000003</v>
      </c>
      <c r="CU10708" s="174">
        <v>21533</v>
      </c>
      <c r="CV10708" s="174">
        <v>2285</v>
      </c>
      <c r="CW10708" s="174">
        <v>5</v>
      </c>
      <c r="CX10708" s="174">
        <v>461.75940000000003</v>
      </c>
    </row>
    <row r="10709" spans="84:102" x14ac:dyDescent="0.25">
      <c r="CF10709" s="3" t="s">
        <v>3073</v>
      </c>
      <c r="CG10709" s="174">
        <v>2138</v>
      </c>
      <c r="CH10709" s="174">
        <v>11096</v>
      </c>
      <c r="CI10709" s="174">
        <v>5</v>
      </c>
      <c r="CJ10709" s="174">
        <v>461.4948</v>
      </c>
      <c r="CK10709" s="174">
        <v>461.4948</v>
      </c>
      <c r="CU10709" s="174">
        <v>2138</v>
      </c>
      <c r="CV10709" s="174">
        <v>11096</v>
      </c>
      <c r="CW10709" s="174">
        <v>5</v>
      </c>
      <c r="CX10709" s="174">
        <v>461.4948</v>
      </c>
    </row>
    <row r="10710" spans="84:102" x14ac:dyDescent="0.25">
      <c r="CF10710" s="3" t="s">
        <v>3073</v>
      </c>
      <c r="CG10710" s="174">
        <v>2557</v>
      </c>
      <c r="CH10710" s="174">
        <v>48315</v>
      </c>
      <c r="CI10710" s="174">
        <v>5</v>
      </c>
      <c r="CJ10710" s="174">
        <v>461.45350000000002</v>
      </c>
      <c r="CK10710" s="174">
        <v>461.45350000000002</v>
      </c>
      <c r="CU10710" s="174">
        <v>2557</v>
      </c>
      <c r="CV10710" s="174">
        <v>48315</v>
      </c>
      <c r="CW10710" s="174">
        <v>5</v>
      </c>
      <c r="CX10710" s="174">
        <v>461.45350000000002</v>
      </c>
    </row>
    <row r="10711" spans="84:102" x14ac:dyDescent="0.25">
      <c r="CF10711" s="3" t="s">
        <v>3073</v>
      </c>
      <c r="CG10711" s="174">
        <v>161</v>
      </c>
      <c r="CH10711" s="174">
        <v>68585</v>
      </c>
      <c r="CI10711" s="174">
        <v>5</v>
      </c>
      <c r="CJ10711" s="174">
        <v>461.20949999999999</v>
      </c>
      <c r="CK10711" s="174">
        <v>461.20949999999999</v>
      </c>
      <c r="CU10711" s="174">
        <v>161</v>
      </c>
      <c r="CV10711" s="174">
        <v>68585</v>
      </c>
      <c r="CW10711" s="174">
        <v>5</v>
      </c>
      <c r="CX10711" s="174">
        <v>461.20949999999999</v>
      </c>
    </row>
    <row r="10712" spans="84:102" x14ac:dyDescent="0.25">
      <c r="CF10712" s="3" t="s">
        <v>3073</v>
      </c>
      <c r="CG10712" s="174">
        <v>3842</v>
      </c>
      <c r="CH10712" s="174">
        <v>137772</v>
      </c>
      <c r="CI10712" s="174">
        <v>5</v>
      </c>
      <c r="CJ10712" s="174">
        <v>461.14940000000001</v>
      </c>
      <c r="CK10712" s="174">
        <v>461.14940000000001</v>
      </c>
      <c r="CU10712" s="174">
        <v>3842</v>
      </c>
      <c r="CV10712" s="174">
        <v>137772</v>
      </c>
      <c r="CW10712" s="174">
        <v>5</v>
      </c>
      <c r="CX10712" s="174">
        <v>461.14940000000001</v>
      </c>
    </row>
    <row r="10713" spans="84:102" x14ac:dyDescent="0.25">
      <c r="CF10713" s="3" t="s">
        <v>3073</v>
      </c>
      <c r="CG10713" s="174">
        <v>86240</v>
      </c>
      <c r="CH10713" s="174">
        <v>1530</v>
      </c>
      <c r="CI10713" s="174">
        <v>5</v>
      </c>
      <c r="CJ10713" s="174">
        <v>461.14460000000003</v>
      </c>
      <c r="CK10713" s="174">
        <v>461.14460000000003</v>
      </c>
      <c r="CU10713" s="174">
        <v>86240</v>
      </c>
      <c r="CV10713" s="174">
        <v>1530</v>
      </c>
      <c r="CW10713" s="174">
        <v>5</v>
      </c>
      <c r="CX10713" s="174">
        <v>461.14460000000003</v>
      </c>
    </row>
    <row r="10714" spans="84:102" x14ac:dyDescent="0.25">
      <c r="CF10714" s="3" t="s">
        <v>3073</v>
      </c>
      <c r="CG10714" s="174">
        <v>2904</v>
      </c>
      <c r="CH10714" s="174">
        <v>151284</v>
      </c>
      <c r="CI10714" s="174">
        <v>5</v>
      </c>
      <c r="CJ10714" s="174">
        <v>460.95530000000002</v>
      </c>
      <c r="CK10714" s="174">
        <v>460.95530000000002</v>
      </c>
      <c r="CU10714" s="174">
        <v>2904</v>
      </c>
      <c r="CV10714" s="174">
        <v>151284</v>
      </c>
      <c r="CW10714" s="174">
        <v>5</v>
      </c>
      <c r="CX10714" s="174">
        <v>460.95530000000002</v>
      </c>
    </row>
    <row r="10715" spans="84:102" x14ac:dyDescent="0.25">
      <c r="CF10715" s="3" t="s">
        <v>3073</v>
      </c>
      <c r="CG10715" s="174">
        <v>3139</v>
      </c>
      <c r="CH10715" s="174">
        <v>151518</v>
      </c>
      <c r="CI10715" s="174">
        <v>5</v>
      </c>
      <c r="CJ10715" s="174">
        <v>460.85180000000003</v>
      </c>
      <c r="CK10715" s="174">
        <v>460.85180000000003</v>
      </c>
      <c r="CU10715" s="174">
        <v>3139</v>
      </c>
      <c r="CV10715" s="174">
        <v>151518</v>
      </c>
      <c r="CW10715" s="174">
        <v>5</v>
      </c>
      <c r="CX10715" s="174">
        <v>460.85180000000003</v>
      </c>
    </row>
    <row r="10716" spans="84:102" x14ac:dyDescent="0.25">
      <c r="CF10716" s="3" t="s">
        <v>3073</v>
      </c>
      <c r="CG10716" s="174">
        <v>140217</v>
      </c>
      <c r="CH10716" s="174">
        <v>2717</v>
      </c>
      <c r="CI10716" s="174">
        <v>5</v>
      </c>
      <c r="CJ10716" s="174">
        <v>460.74079999999998</v>
      </c>
      <c r="CK10716" s="174">
        <v>460.74079999999998</v>
      </c>
      <c r="CU10716" s="174">
        <v>140217</v>
      </c>
      <c r="CV10716" s="174">
        <v>2717</v>
      </c>
      <c r="CW10716" s="174">
        <v>5</v>
      </c>
      <c r="CX10716" s="174">
        <v>460.74079999999998</v>
      </c>
    </row>
    <row r="10717" spans="84:102" x14ac:dyDescent="0.25">
      <c r="CF10717" s="3" t="s">
        <v>3073</v>
      </c>
      <c r="CG10717" s="174">
        <v>119967</v>
      </c>
      <c r="CH10717" s="174">
        <v>1023</v>
      </c>
      <c r="CI10717" s="174">
        <v>5</v>
      </c>
      <c r="CJ10717" s="174">
        <v>460.70179999999999</v>
      </c>
      <c r="CK10717" s="174">
        <v>460.70179999999999</v>
      </c>
      <c r="CU10717" s="174">
        <v>119967</v>
      </c>
      <c r="CV10717" s="174">
        <v>1023</v>
      </c>
      <c r="CW10717" s="174">
        <v>5</v>
      </c>
      <c r="CX10717" s="174">
        <v>460.70179999999999</v>
      </c>
    </row>
    <row r="10718" spans="84:102" x14ac:dyDescent="0.25">
      <c r="CF10718" s="3" t="s">
        <v>3073</v>
      </c>
      <c r="CG10718" s="174">
        <v>877</v>
      </c>
      <c r="CH10718" s="174">
        <v>107677</v>
      </c>
      <c r="CI10718" s="174">
        <v>5</v>
      </c>
      <c r="CJ10718" s="174">
        <v>460.6764</v>
      </c>
      <c r="CK10718" s="174">
        <v>460.6764</v>
      </c>
      <c r="CU10718" s="174">
        <v>877</v>
      </c>
      <c r="CV10718" s="174">
        <v>107677</v>
      </c>
      <c r="CW10718" s="174">
        <v>5</v>
      </c>
      <c r="CX10718" s="174">
        <v>460.6764</v>
      </c>
    </row>
    <row r="10719" spans="84:102" x14ac:dyDescent="0.25">
      <c r="CF10719" s="3" t="s">
        <v>3073</v>
      </c>
      <c r="CG10719" s="174">
        <v>87805</v>
      </c>
      <c r="CH10719" s="174">
        <v>3576</v>
      </c>
      <c r="CI10719" s="174">
        <v>5</v>
      </c>
      <c r="CJ10719" s="174">
        <v>460.6087</v>
      </c>
      <c r="CK10719" s="174">
        <v>460.6087</v>
      </c>
      <c r="CU10719" s="174">
        <v>87805</v>
      </c>
      <c r="CV10719" s="174">
        <v>3576</v>
      </c>
      <c r="CW10719" s="174">
        <v>5</v>
      </c>
      <c r="CX10719" s="174">
        <v>460.6087</v>
      </c>
    </row>
    <row r="10720" spans="84:102" x14ac:dyDescent="0.25">
      <c r="CF10720" s="3" t="s">
        <v>3073</v>
      </c>
      <c r="CG10720" s="174">
        <v>2072</v>
      </c>
      <c r="CH10720" s="174">
        <v>157366</v>
      </c>
      <c r="CI10720" s="174">
        <v>5</v>
      </c>
      <c r="CJ10720" s="174">
        <v>460.60599999999999</v>
      </c>
      <c r="CK10720" s="174">
        <v>460.60599999999999</v>
      </c>
      <c r="CU10720" s="174">
        <v>2072</v>
      </c>
      <c r="CV10720" s="174">
        <v>157366</v>
      </c>
      <c r="CW10720" s="174">
        <v>5</v>
      </c>
      <c r="CX10720" s="174">
        <v>460.60599999999999</v>
      </c>
    </row>
    <row r="10721" spans="84:102" x14ac:dyDescent="0.25">
      <c r="CF10721" s="3" t="s">
        <v>3073</v>
      </c>
      <c r="CG10721" s="174">
        <v>137176</v>
      </c>
      <c r="CH10721" s="174">
        <v>1103</v>
      </c>
      <c r="CI10721" s="174">
        <v>5</v>
      </c>
      <c r="CJ10721" s="174">
        <v>460.48610000000002</v>
      </c>
      <c r="CK10721" s="174">
        <v>460.48610000000002</v>
      </c>
      <c r="CU10721" s="174">
        <v>137176</v>
      </c>
      <c r="CV10721" s="174">
        <v>1103</v>
      </c>
      <c r="CW10721" s="174">
        <v>5</v>
      </c>
      <c r="CX10721" s="174">
        <v>460.48610000000002</v>
      </c>
    </row>
    <row r="10722" spans="84:102" x14ac:dyDescent="0.25">
      <c r="CF10722" s="3" t="s">
        <v>3073</v>
      </c>
      <c r="CG10722" s="174">
        <v>3423</v>
      </c>
      <c r="CH10722" s="174">
        <v>178581</v>
      </c>
      <c r="CI10722" s="174">
        <v>5</v>
      </c>
      <c r="CJ10722" s="174">
        <v>460.39729999999997</v>
      </c>
      <c r="CK10722" s="174">
        <v>460.39729999999997</v>
      </c>
      <c r="CU10722" s="174">
        <v>3423</v>
      </c>
      <c r="CV10722" s="174">
        <v>178581</v>
      </c>
      <c r="CW10722" s="174">
        <v>5</v>
      </c>
      <c r="CX10722" s="174">
        <v>460.39729999999997</v>
      </c>
    </row>
    <row r="10723" spans="84:102" x14ac:dyDescent="0.25">
      <c r="CF10723" s="3" t="s">
        <v>3073</v>
      </c>
      <c r="CG10723" s="174">
        <v>2565</v>
      </c>
      <c r="CH10723" s="174">
        <v>48190</v>
      </c>
      <c r="CI10723" s="174">
        <v>5</v>
      </c>
      <c r="CJ10723" s="174">
        <v>460.16059999999999</v>
      </c>
      <c r="CK10723" s="174">
        <v>460.16059999999999</v>
      </c>
      <c r="CU10723" s="174">
        <v>2565</v>
      </c>
      <c r="CV10723" s="174">
        <v>48190</v>
      </c>
      <c r="CW10723" s="174">
        <v>5</v>
      </c>
      <c r="CX10723" s="174">
        <v>460.16059999999999</v>
      </c>
    </row>
    <row r="10724" spans="84:102" x14ac:dyDescent="0.25">
      <c r="CF10724" s="3" t="s">
        <v>3073</v>
      </c>
      <c r="CG10724" s="174">
        <v>102742</v>
      </c>
      <c r="CH10724" s="174">
        <v>789</v>
      </c>
      <c r="CI10724" s="174">
        <v>5</v>
      </c>
      <c r="CJ10724" s="174">
        <v>460.13740000000001</v>
      </c>
      <c r="CK10724" s="174">
        <v>460.13740000000001</v>
      </c>
      <c r="CU10724" s="174">
        <v>102742</v>
      </c>
      <c r="CV10724" s="174">
        <v>789</v>
      </c>
      <c r="CW10724" s="174">
        <v>5</v>
      </c>
      <c r="CX10724" s="174">
        <v>460.13740000000001</v>
      </c>
    </row>
    <row r="10725" spans="84:102" x14ac:dyDescent="0.25">
      <c r="CF10725" s="3" t="s">
        <v>3073</v>
      </c>
      <c r="CG10725" s="174">
        <v>2265</v>
      </c>
      <c r="CH10725" s="174">
        <v>20738</v>
      </c>
      <c r="CI10725" s="174">
        <v>5</v>
      </c>
      <c r="CJ10725" s="174">
        <v>460.11349999999999</v>
      </c>
      <c r="CK10725" s="174">
        <v>460.11349999999999</v>
      </c>
      <c r="CU10725" s="174">
        <v>2265</v>
      </c>
      <c r="CV10725" s="174">
        <v>20738</v>
      </c>
      <c r="CW10725" s="174">
        <v>5</v>
      </c>
      <c r="CX10725" s="174">
        <v>460.11349999999999</v>
      </c>
    </row>
    <row r="10726" spans="84:102" x14ac:dyDescent="0.25">
      <c r="CF10726" s="3" t="s">
        <v>3073</v>
      </c>
      <c r="CG10726" s="174">
        <v>163424</v>
      </c>
      <c r="CH10726" s="174">
        <v>3228</v>
      </c>
      <c r="CI10726" s="174">
        <v>5</v>
      </c>
      <c r="CJ10726" s="174">
        <v>460.0772</v>
      </c>
      <c r="CK10726" s="174">
        <v>460.0772</v>
      </c>
      <c r="CU10726" s="174">
        <v>163424</v>
      </c>
      <c r="CV10726" s="174">
        <v>3228</v>
      </c>
      <c r="CW10726" s="174">
        <v>5</v>
      </c>
      <c r="CX10726" s="174">
        <v>460.0772</v>
      </c>
    </row>
    <row r="10727" spans="84:102" x14ac:dyDescent="0.25">
      <c r="CF10727" s="3" t="s">
        <v>3073</v>
      </c>
      <c r="CG10727" s="174">
        <v>2991</v>
      </c>
      <c r="CH10727" s="174">
        <v>157008</v>
      </c>
      <c r="CI10727" s="174">
        <v>5</v>
      </c>
      <c r="CJ10727" s="174">
        <v>459.97500000000002</v>
      </c>
      <c r="CK10727" s="174">
        <v>459.97500000000002</v>
      </c>
      <c r="CU10727" s="174">
        <v>2991</v>
      </c>
      <c r="CV10727" s="174">
        <v>157008</v>
      </c>
      <c r="CW10727" s="174">
        <v>5</v>
      </c>
      <c r="CX10727" s="174">
        <v>459.97500000000002</v>
      </c>
    </row>
    <row r="10728" spans="84:102" x14ac:dyDescent="0.25">
      <c r="CF10728" s="3" t="s">
        <v>3073</v>
      </c>
      <c r="CG10728" s="174">
        <v>77744</v>
      </c>
      <c r="CH10728" s="174">
        <v>3764</v>
      </c>
      <c r="CI10728" s="174">
        <v>5</v>
      </c>
      <c r="CJ10728" s="174">
        <v>459.95479999999998</v>
      </c>
      <c r="CK10728" s="174">
        <v>459.95479999999998</v>
      </c>
      <c r="CU10728" s="174">
        <v>77744</v>
      </c>
      <c r="CV10728" s="174">
        <v>3764</v>
      </c>
      <c r="CW10728" s="174">
        <v>5</v>
      </c>
      <c r="CX10728" s="174">
        <v>459.95479999999998</v>
      </c>
    </row>
    <row r="10729" spans="84:102" x14ac:dyDescent="0.25">
      <c r="CF10729" s="3" t="s">
        <v>3073</v>
      </c>
      <c r="CG10729" s="174">
        <v>107156</v>
      </c>
      <c r="CH10729" s="174">
        <v>836</v>
      </c>
      <c r="CI10729" s="174">
        <v>5</v>
      </c>
      <c r="CJ10729" s="174">
        <v>459.89479999999998</v>
      </c>
      <c r="CK10729" s="174">
        <v>459.89479999999998</v>
      </c>
      <c r="CU10729" s="174">
        <v>107156</v>
      </c>
      <c r="CV10729" s="174">
        <v>836</v>
      </c>
      <c r="CW10729" s="174">
        <v>5</v>
      </c>
      <c r="CX10729" s="174">
        <v>459.89479999999998</v>
      </c>
    </row>
    <row r="10730" spans="84:102" x14ac:dyDescent="0.25">
      <c r="CF10730" s="3" t="s">
        <v>3073</v>
      </c>
      <c r="CG10730" s="174">
        <v>3339</v>
      </c>
      <c r="CH10730" s="174">
        <v>164210</v>
      </c>
      <c r="CI10730" s="174">
        <v>5</v>
      </c>
      <c r="CJ10730" s="174">
        <v>459.53649999999999</v>
      </c>
      <c r="CK10730" s="174">
        <v>459.53649999999999</v>
      </c>
      <c r="CU10730" s="174">
        <v>3339</v>
      </c>
      <c r="CV10730" s="174">
        <v>164210</v>
      </c>
      <c r="CW10730" s="174">
        <v>5</v>
      </c>
      <c r="CX10730" s="174">
        <v>459.53649999999999</v>
      </c>
    </row>
    <row r="10731" spans="84:102" x14ac:dyDescent="0.25">
      <c r="CF10731" s="3" t="s">
        <v>3073</v>
      </c>
      <c r="CG10731" s="174">
        <v>3795</v>
      </c>
      <c r="CH10731" s="174">
        <v>97996</v>
      </c>
      <c r="CI10731" s="174">
        <v>5</v>
      </c>
      <c r="CJ10731" s="174">
        <v>459.52910000000003</v>
      </c>
      <c r="CK10731" s="174">
        <v>459.52910000000003</v>
      </c>
      <c r="CU10731" s="174">
        <v>3795</v>
      </c>
      <c r="CV10731" s="174">
        <v>97996</v>
      </c>
      <c r="CW10731" s="174">
        <v>5</v>
      </c>
      <c r="CX10731" s="174">
        <v>459.52910000000003</v>
      </c>
    </row>
    <row r="10732" spans="84:102" x14ac:dyDescent="0.25">
      <c r="CF10732" s="3" t="s">
        <v>3073</v>
      </c>
      <c r="CG10732" s="174">
        <v>111379</v>
      </c>
      <c r="CH10732" s="174">
        <v>927</v>
      </c>
      <c r="CI10732" s="174">
        <v>5</v>
      </c>
      <c r="CJ10732" s="174">
        <v>459.49829999999997</v>
      </c>
      <c r="CK10732" s="174">
        <v>459.49829999999997</v>
      </c>
      <c r="CU10732" s="174">
        <v>111379</v>
      </c>
      <c r="CV10732" s="174">
        <v>927</v>
      </c>
      <c r="CW10732" s="174">
        <v>5</v>
      </c>
      <c r="CX10732" s="174">
        <v>459.49829999999997</v>
      </c>
    </row>
    <row r="10733" spans="84:102" x14ac:dyDescent="0.25">
      <c r="CF10733" s="3" t="s">
        <v>3073</v>
      </c>
      <c r="CG10733" s="174">
        <v>666</v>
      </c>
      <c r="CH10733" s="174">
        <v>93118</v>
      </c>
      <c r="CI10733" s="174">
        <v>5</v>
      </c>
      <c r="CJ10733" s="174">
        <v>459.47379999999998</v>
      </c>
      <c r="CK10733" s="174">
        <v>459.47379999999998</v>
      </c>
      <c r="CU10733" s="174">
        <v>666</v>
      </c>
      <c r="CV10733" s="174">
        <v>93118</v>
      </c>
      <c r="CW10733" s="174">
        <v>5</v>
      </c>
      <c r="CX10733" s="174">
        <v>459.47379999999998</v>
      </c>
    </row>
    <row r="10734" spans="84:102" x14ac:dyDescent="0.25">
      <c r="CF10734" s="3" t="s">
        <v>3073</v>
      </c>
      <c r="CG10734" s="174">
        <v>63965</v>
      </c>
      <c r="CH10734" s="174">
        <v>59</v>
      </c>
      <c r="CI10734" s="174">
        <v>5</v>
      </c>
      <c r="CJ10734" s="174">
        <v>459.43900000000002</v>
      </c>
      <c r="CK10734" s="174">
        <v>459.43900000000002</v>
      </c>
      <c r="CU10734" s="174">
        <v>63965</v>
      </c>
      <c r="CV10734" s="174">
        <v>59</v>
      </c>
      <c r="CW10734" s="174">
        <v>5</v>
      </c>
      <c r="CX10734" s="174">
        <v>459.43900000000002</v>
      </c>
    </row>
    <row r="10735" spans="84:102" x14ac:dyDescent="0.25">
      <c r="CF10735" s="3" t="s">
        <v>3073</v>
      </c>
      <c r="CG10735" s="174">
        <v>142323</v>
      </c>
      <c r="CH10735" s="174">
        <v>2053</v>
      </c>
      <c r="CI10735" s="174">
        <v>5</v>
      </c>
      <c r="CJ10735" s="174">
        <v>459.39510000000001</v>
      </c>
      <c r="CK10735" s="174">
        <v>459.39510000000001</v>
      </c>
      <c r="CU10735" s="174">
        <v>142323</v>
      </c>
      <c r="CV10735" s="174">
        <v>2053</v>
      </c>
      <c r="CW10735" s="174">
        <v>5</v>
      </c>
      <c r="CX10735" s="174">
        <v>459.39510000000001</v>
      </c>
    </row>
    <row r="10736" spans="84:102" x14ac:dyDescent="0.25">
      <c r="CF10736" s="3" t="s">
        <v>3073</v>
      </c>
      <c r="CG10736" s="174">
        <v>67709</v>
      </c>
      <c r="CH10736" s="174">
        <v>136</v>
      </c>
      <c r="CI10736" s="174">
        <v>5</v>
      </c>
      <c r="CJ10736" s="174">
        <v>459.3716</v>
      </c>
      <c r="CK10736" s="174">
        <v>459.3716</v>
      </c>
      <c r="CU10736" s="174">
        <v>67709</v>
      </c>
      <c r="CV10736" s="174">
        <v>136</v>
      </c>
      <c r="CW10736" s="174">
        <v>5</v>
      </c>
      <c r="CX10736" s="174">
        <v>459.3716</v>
      </c>
    </row>
    <row r="10737" spans="84:102" x14ac:dyDescent="0.25">
      <c r="CF10737" s="3" t="s">
        <v>3073</v>
      </c>
      <c r="CG10737" s="174">
        <v>1855</v>
      </c>
      <c r="CH10737" s="174">
        <v>54516</v>
      </c>
      <c r="CI10737" s="174">
        <v>5</v>
      </c>
      <c r="CJ10737" s="174">
        <v>459.22699999999998</v>
      </c>
      <c r="CK10737" s="174">
        <v>459.22699999999998</v>
      </c>
      <c r="CU10737" s="174">
        <v>1855</v>
      </c>
      <c r="CV10737" s="174">
        <v>54516</v>
      </c>
      <c r="CW10737" s="174">
        <v>5</v>
      </c>
      <c r="CX10737" s="174">
        <v>459.22699999999998</v>
      </c>
    </row>
    <row r="10738" spans="84:102" x14ac:dyDescent="0.25">
      <c r="CF10738" s="3" t="s">
        <v>3073</v>
      </c>
      <c r="CG10738" s="174">
        <v>71541</v>
      </c>
      <c r="CH10738" s="174">
        <v>285</v>
      </c>
      <c r="CI10738" s="174">
        <v>5</v>
      </c>
      <c r="CJ10738" s="174">
        <v>459.17079999999999</v>
      </c>
      <c r="CK10738" s="174">
        <v>459.17079999999999</v>
      </c>
      <c r="CU10738" s="174">
        <v>71541</v>
      </c>
      <c r="CV10738" s="174">
        <v>285</v>
      </c>
      <c r="CW10738" s="174">
        <v>5</v>
      </c>
      <c r="CX10738" s="174">
        <v>459.17079999999999</v>
      </c>
    </row>
    <row r="10739" spans="84:102" x14ac:dyDescent="0.25">
      <c r="CF10739" s="3" t="s">
        <v>3073</v>
      </c>
      <c r="CG10739" s="174">
        <v>129350</v>
      </c>
      <c r="CH10739" s="174">
        <v>1229</v>
      </c>
      <c r="CI10739" s="174">
        <v>5</v>
      </c>
      <c r="CJ10739" s="174">
        <v>459.14659999999998</v>
      </c>
      <c r="CK10739" s="174">
        <v>459.14659999999998</v>
      </c>
      <c r="CU10739" s="174">
        <v>129350</v>
      </c>
      <c r="CV10739" s="174">
        <v>1229</v>
      </c>
      <c r="CW10739" s="174">
        <v>5</v>
      </c>
      <c r="CX10739" s="174">
        <v>459.14659999999998</v>
      </c>
    </row>
    <row r="10740" spans="84:102" x14ac:dyDescent="0.25">
      <c r="CF10740" s="3" t="s">
        <v>3073</v>
      </c>
      <c r="CG10740" s="174">
        <v>130190</v>
      </c>
      <c r="CH10740" s="174">
        <v>2679</v>
      </c>
      <c r="CI10740" s="174">
        <v>5</v>
      </c>
      <c r="CJ10740" s="174">
        <v>459.09899999999999</v>
      </c>
      <c r="CK10740" s="174">
        <v>459.09899999999999</v>
      </c>
      <c r="CU10740" s="174">
        <v>130190</v>
      </c>
      <c r="CV10740" s="174">
        <v>2679</v>
      </c>
      <c r="CW10740" s="174">
        <v>5</v>
      </c>
      <c r="CX10740" s="174">
        <v>459.09899999999999</v>
      </c>
    </row>
    <row r="10741" spans="84:102" x14ac:dyDescent="0.25">
      <c r="CF10741" s="3" t="s">
        <v>3073</v>
      </c>
      <c r="CG10741" s="174">
        <v>40947</v>
      </c>
      <c r="CH10741" s="174">
        <v>2577</v>
      </c>
      <c r="CI10741" s="174">
        <v>5</v>
      </c>
      <c r="CJ10741" s="174">
        <v>459.01650000000001</v>
      </c>
      <c r="CK10741" s="174">
        <v>459.01650000000001</v>
      </c>
      <c r="CU10741" s="174">
        <v>40947</v>
      </c>
      <c r="CV10741" s="174">
        <v>2577</v>
      </c>
      <c r="CW10741" s="174">
        <v>5</v>
      </c>
      <c r="CX10741" s="174">
        <v>459.01650000000001</v>
      </c>
    </row>
    <row r="10742" spans="84:102" x14ac:dyDescent="0.25">
      <c r="CF10742" s="3" t="s">
        <v>3073</v>
      </c>
      <c r="CG10742" s="174">
        <v>794</v>
      </c>
      <c r="CH10742" s="174">
        <v>105002</v>
      </c>
      <c r="CI10742" s="174">
        <v>5</v>
      </c>
      <c r="CJ10742" s="174">
        <v>459.01569999999998</v>
      </c>
      <c r="CK10742" s="174">
        <v>459.01569999999998</v>
      </c>
      <c r="CU10742" s="174">
        <v>794</v>
      </c>
      <c r="CV10742" s="174">
        <v>105002</v>
      </c>
      <c r="CW10742" s="174">
        <v>5</v>
      </c>
      <c r="CX10742" s="174">
        <v>459.01569999999998</v>
      </c>
    </row>
    <row r="10743" spans="84:102" x14ac:dyDescent="0.25">
      <c r="CF10743" s="3" t="s">
        <v>3073</v>
      </c>
      <c r="CG10743" s="174">
        <v>47855</v>
      </c>
      <c r="CH10743" s="174">
        <v>2660</v>
      </c>
      <c r="CI10743" s="174">
        <v>5</v>
      </c>
      <c r="CJ10743" s="174">
        <v>459.00760000000002</v>
      </c>
      <c r="CK10743" s="174">
        <v>459.00760000000002</v>
      </c>
      <c r="CU10743" s="174">
        <v>47855</v>
      </c>
      <c r="CV10743" s="174">
        <v>2660</v>
      </c>
      <c r="CW10743" s="174">
        <v>5</v>
      </c>
      <c r="CX10743" s="174">
        <v>459.00760000000002</v>
      </c>
    </row>
    <row r="10744" spans="84:102" x14ac:dyDescent="0.25">
      <c r="CF10744" s="3" t="s">
        <v>3073</v>
      </c>
      <c r="CG10744" s="174">
        <v>21476</v>
      </c>
      <c r="CH10744" s="174">
        <v>2276</v>
      </c>
      <c r="CI10744" s="174">
        <v>5</v>
      </c>
      <c r="CJ10744" s="174">
        <v>458.76510000000002</v>
      </c>
      <c r="CK10744" s="174">
        <v>458.76510000000002</v>
      </c>
      <c r="CU10744" s="174">
        <v>21476</v>
      </c>
      <c r="CV10744" s="174">
        <v>2276</v>
      </c>
      <c r="CW10744" s="174">
        <v>5</v>
      </c>
      <c r="CX10744" s="174">
        <v>458.76510000000002</v>
      </c>
    </row>
    <row r="10745" spans="84:102" x14ac:dyDescent="0.25">
      <c r="CF10745" s="3" t="s">
        <v>3073</v>
      </c>
      <c r="CG10745" s="174">
        <v>1229</v>
      </c>
      <c r="CH10745" s="174">
        <v>130098</v>
      </c>
      <c r="CI10745" s="174">
        <v>5</v>
      </c>
      <c r="CJ10745" s="174">
        <v>458.50450000000001</v>
      </c>
      <c r="CK10745" s="174">
        <v>458.50450000000001</v>
      </c>
      <c r="CU10745" s="174">
        <v>1229</v>
      </c>
      <c r="CV10745" s="174">
        <v>130098</v>
      </c>
      <c r="CW10745" s="174">
        <v>5</v>
      </c>
      <c r="CX10745" s="174">
        <v>458.50450000000001</v>
      </c>
    </row>
    <row r="10746" spans="84:102" x14ac:dyDescent="0.25">
      <c r="CF10746" s="3" t="s">
        <v>3073</v>
      </c>
      <c r="CG10746" s="174">
        <v>183506</v>
      </c>
      <c r="CH10746" s="174">
        <v>3490</v>
      </c>
      <c r="CI10746" s="174">
        <v>5</v>
      </c>
      <c r="CJ10746" s="174">
        <v>458.48939999999999</v>
      </c>
      <c r="CK10746" s="174">
        <v>458.48939999999999</v>
      </c>
      <c r="CU10746" s="174">
        <v>183506</v>
      </c>
      <c r="CV10746" s="174">
        <v>3490</v>
      </c>
      <c r="CW10746" s="174">
        <v>5</v>
      </c>
      <c r="CX10746" s="174">
        <v>458.48939999999999</v>
      </c>
    </row>
    <row r="10747" spans="84:102" x14ac:dyDescent="0.25">
      <c r="CF10747" s="3" t="s">
        <v>3073</v>
      </c>
      <c r="CG10747" s="174">
        <v>81929</v>
      </c>
      <c r="CH10747" s="174">
        <v>424</v>
      </c>
      <c r="CI10747" s="174">
        <v>5</v>
      </c>
      <c r="CJ10747" s="174">
        <v>458.46179999999998</v>
      </c>
      <c r="CK10747" s="174">
        <v>458.46179999999998</v>
      </c>
      <c r="CU10747" s="174">
        <v>81929</v>
      </c>
      <c r="CV10747" s="174">
        <v>424</v>
      </c>
      <c r="CW10747" s="174">
        <v>5</v>
      </c>
      <c r="CX10747" s="174">
        <v>458.46179999999998</v>
      </c>
    </row>
    <row r="10748" spans="84:102" x14ac:dyDescent="0.25">
      <c r="CF10748" s="3" t="s">
        <v>3073</v>
      </c>
      <c r="CG10748" s="174">
        <v>156112</v>
      </c>
      <c r="CH10748" s="174">
        <v>3214</v>
      </c>
      <c r="CI10748" s="174">
        <v>5</v>
      </c>
      <c r="CJ10748" s="174">
        <v>458.36649999999997</v>
      </c>
      <c r="CK10748" s="174">
        <v>458.36649999999997</v>
      </c>
      <c r="CU10748" s="174">
        <v>156112</v>
      </c>
      <c r="CV10748" s="174">
        <v>3214</v>
      </c>
      <c r="CW10748" s="174">
        <v>5</v>
      </c>
      <c r="CX10748" s="174">
        <v>458.36649999999997</v>
      </c>
    </row>
    <row r="10749" spans="84:102" x14ac:dyDescent="0.25">
      <c r="CF10749" s="3" t="s">
        <v>3073</v>
      </c>
      <c r="CG10749" s="174">
        <v>141</v>
      </c>
      <c r="CH10749" s="174">
        <v>66305</v>
      </c>
      <c r="CI10749" s="174">
        <v>5</v>
      </c>
      <c r="CJ10749" s="174">
        <v>458.33049999999997</v>
      </c>
      <c r="CK10749" s="174">
        <v>458.33049999999997</v>
      </c>
      <c r="CU10749" s="174">
        <v>141</v>
      </c>
      <c r="CV10749" s="174">
        <v>66305</v>
      </c>
      <c r="CW10749" s="174">
        <v>5</v>
      </c>
      <c r="CX10749" s="174">
        <v>458.33049999999997</v>
      </c>
    </row>
    <row r="10750" spans="84:102" x14ac:dyDescent="0.25">
      <c r="CF10750" s="3" t="s">
        <v>3073</v>
      </c>
      <c r="CG10750" s="174">
        <v>102749</v>
      </c>
      <c r="CH10750" s="174">
        <v>3650</v>
      </c>
      <c r="CI10750" s="174">
        <v>5</v>
      </c>
      <c r="CJ10750" s="174">
        <v>458.1728</v>
      </c>
      <c r="CK10750" s="174">
        <v>458.1728</v>
      </c>
      <c r="CU10750" s="174">
        <v>102749</v>
      </c>
      <c r="CV10750" s="174">
        <v>3650</v>
      </c>
      <c r="CW10750" s="174">
        <v>5</v>
      </c>
      <c r="CX10750" s="174">
        <v>458.1728</v>
      </c>
    </row>
    <row r="10751" spans="84:102" x14ac:dyDescent="0.25">
      <c r="CF10751" s="3" t="s">
        <v>3073</v>
      </c>
      <c r="CG10751" s="174">
        <v>264</v>
      </c>
      <c r="CH10751" s="174">
        <v>72019</v>
      </c>
      <c r="CI10751" s="174">
        <v>5</v>
      </c>
      <c r="CJ10751" s="174">
        <v>457.9581</v>
      </c>
      <c r="CK10751" s="174">
        <v>457.9581</v>
      </c>
      <c r="CU10751" s="174">
        <v>264</v>
      </c>
      <c r="CV10751" s="174">
        <v>72019</v>
      </c>
      <c r="CW10751" s="174">
        <v>5</v>
      </c>
      <c r="CX10751" s="174">
        <v>457.9581</v>
      </c>
    </row>
    <row r="10752" spans="84:102" x14ac:dyDescent="0.25">
      <c r="CF10752" s="3" t="s">
        <v>3073</v>
      </c>
      <c r="CG10752" s="174">
        <v>106877</v>
      </c>
      <c r="CH10752" s="174">
        <v>866</v>
      </c>
      <c r="CI10752" s="174">
        <v>5</v>
      </c>
      <c r="CJ10752" s="174">
        <v>457.91989999999998</v>
      </c>
      <c r="CK10752" s="174">
        <v>457.91989999999998</v>
      </c>
      <c r="CU10752" s="174">
        <v>106877</v>
      </c>
      <c r="CV10752" s="174">
        <v>866</v>
      </c>
      <c r="CW10752" s="174">
        <v>5</v>
      </c>
      <c r="CX10752" s="174">
        <v>457.91989999999998</v>
      </c>
    </row>
    <row r="10753" spans="84:102" x14ac:dyDescent="0.25">
      <c r="CF10753" s="3" t="s">
        <v>3073</v>
      </c>
      <c r="CG10753" s="174">
        <v>145242</v>
      </c>
      <c r="CH10753" s="174">
        <v>1132</v>
      </c>
      <c r="CI10753" s="174">
        <v>5</v>
      </c>
      <c r="CJ10753" s="174">
        <v>457.7346</v>
      </c>
      <c r="CK10753" s="174">
        <v>457.7346</v>
      </c>
      <c r="CU10753" s="174">
        <v>145242</v>
      </c>
      <c r="CV10753" s="174">
        <v>1132</v>
      </c>
      <c r="CW10753" s="174">
        <v>5</v>
      </c>
      <c r="CX10753" s="174">
        <v>457.7346</v>
      </c>
    </row>
    <row r="10754" spans="84:102" x14ac:dyDescent="0.25">
      <c r="CF10754" s="3" t="s">
        <v>3073</v>
      </c>
      <c r="CG10754" s="174">
        <v>3612</v>
      </c>
      <c r="CH10754" s="174">
        <v>94856</v>
      </c>
      <c r="CI10754" s="174">
        <v>5</v>
      </c>
      <c r="CJ10754" s="174">
        <v>457.6764</v>
      </c>
      <c r="CK10754" s="174">
        <v>457.6764</v>
      </c>
      <c r="CU10754" s="174">
        <v>3612</v>
      </c>
      <c r="CV10754" s="174">
        <v>94856</v>
      </c>
      <c r="CW10754" s="174">
        <v>5</v>
      </c>
      <c r="CX10754" s="174">
        <v>457.6764</v>
      </c>
    </row>
    <row r="10755" spans="84:102" x14ac:dyDescent="0.25">
      <c r="CF10755" s="3" t="s">
        <v>3073</v>
      </c>
      <c r="CG10755" s="174">
        <v>146114</v>
      </c>
      <c r="CH10755" s="174">
        <v>2776</v>
      </c>
      <c r="CI10755" s="174">
        <v>5</v>
      </c>
      <c r="CJ10755" s="174">
        <v>457.43700000000001</v>
      </c>
      <c r="CK10755" s="174">
        <v>457.43700000000001</v>
      </c>
      <c r="CU10755" s="174">
        <v>146114</v>
      </c>
      <c r="CV10755" s="174">
        <v>2776</v>
      </c>
      <c r="CW10755" s="174">
        <v>5</v>
      </c>
      <c r="CX10755" s="174">
        <v>457.43700000000001</v>
      </c>
    </row>
    <row r="10756" spans="84:102" x14ac:dyDescent="0.25">
      <c r="CF10756" s="3" t="s">
        <v>3073</v>
      </c>
      <c r="CG10756" s="174">
        <v>168228</v>
      </c>
      <c r="CH10756" s="174">
        <v>3063</v>
      </c>
      <c r="CI10756" s="174">
        <v>5</v>
      </c>
      <c r="CJ10756" s="174">
        <v>457.339</v>
      </c>
      <c r="CK10756" s="174">
        <v>457.339</v>
      </c>
      <c r="CU10756" s="174">
        <v>168228</v>
      </c>
      <c r="CV10756" s="174">
        <v>3063</v>
      </c>
      <c r="CW10756" s="174">
        <v>5</v>
      </c>
      <c r="CX10756" s="174">
        <v>457.339</v>
      </c>
    </row>
    <row r="10757" spans="84:102" x14ac:dyDescent="0.25">
      <c r="CF10757" s="3" t="s">
        <v>3073</v>
      </c>
      <c r="CG10757" s="174">
        <v>1386</v>
      </c>
      <c r="CH10757" s="174">
        <v>111108</v>
      </c>
      <c r="CI10757" s="174">
        <v>5</v>
      </c>
      <c r="CJ10757" s="174">
        <v>457.25209999999998</v>
      </c>
      <c r="CK10757" s="174">
        <v>457.25209999999998</v>
      </c>
      <c r="CU10757" s="174">
        <v>1386</v>
      </c>
      <c r="CV10757" s="174">
        <v>111108</v>
      </c>
      <c r="CW10757" s="174">
        <v>5</v>
      </c>
      <c r="CX10757" s="174">
        <v>457.25209999999998</v>
      </c>
    </row>
    <row r="10758" spans="84:102" x14ac:dyDescent="0.25">
      <c r="CF10758" s="3" t="s">
        <v>3073</v>
      </c>
      <c r="CG10758" s="174">
        <v>91775</v>
      </c>
      <c r="CH10758" s="174">
        <v>667</v>
      </c>
      <c r="CI10758" s="174">
        <v>5</v>
      </c>
      <c r="CJ10758" s="174">
        <v>457.17849999999999</v>
      </c>
      <c r="CK10758" s="174">
        <v>457.17849999999999</v>
      </c>
      <c r="CU10758" s="174">
        <v>91775</v>
      </c>
      <c r="CV10758" s="174">
        <v>667</v>
      </c>
      <c r="CW10758" s="174">
        <v>5</v>
      </c>
      <c r="CX10758" s="174">
        <v>457.17849999999999</v>
      </c>
    </row>
    <row r="10759" spans="84:102" x14ac:dyDescent="0.25">
      <c r="CF10759" s="3" t="s">
        <v>3073</v>
      </c>
      <c r="CG10759" s="174">
        <v>3293</v>
      </c>
      <c r="CH10759" s="174">
        <v>159463</v>
      </c>
      <c r="CI10759" s="174">
        <v>5</v>
      </c>
      <c r="CJ10759" s="174">
        <v>457.1771</v>
      </c>
      <c r="CK10759" s="174">
        <v>457.1771</v>
      </c>
      <c r="CU10759" s="174">
        <v>3293</v>
      </c>
      <c r="CV10759" s="174">
        <v>159463</v>
      </c>
      <c r="CW10759" s="174">
        <v>5</v>
      </c>
      <c r="CX10759" s="174">
        <v>457.1771</v>
      </c>
    </row>
    <row r="10760" spans="84:102" x14ac:dyDescent="0.25">
      <c r="CF10760" s="3" t="s">
        <v>3073</v>
      </c>
      <c r="CG10760" s="174">
        <v>52503</v>
      </c>
      <c r="CH10760" s="174">
        <v>1791</v>
      </c>
      <c r="CI10760" s="174">
        <v>5</v>
      </c>
      <c r="CJ10760" s="174">
        <v>456.88369999999998</v>
      </c>
      <c r="CK10760" s="174">
        <v>456.88369999999998</v>
      </c>
      <c r="CU10760" s="174">
        <v>52503</v>
      </c>
      <c r="CV10760" s="174">
        <v>1791</v>
      </c>
      <c r="CW10760" s="174">
        <v>5</v>
      </c>
      <c r="CX10760" s="174">
        <v>456.88369999999998</v>
      </c>
    </row>
    <row r="10761" spans="84:102" x14ac:dyDescent="0.25">
      <c r="CF10761" s="3" t="s">
        <v>3073</v>
      </c>
      <c r="CG10761" s="174">
        <v>1526</v>
      </c>
      <c r="CH10761" s="174">
        <v>86433</v>
      </c>
      <c r="CI10761" s="174">
        <v>5</v>
      </c>
      <c r="CJ10761" s="174">
        <v>456.85</v>
      </c>
      <c r="CK10761" s="174">
        <v>456.85</v>
      </c>
      <c r="CU10761" s="174">
        <v>1526</v>
      </c>
      <c r="CV10761" s="174">
        <v>86433</v>
      </c>
      <c r="CW10761" s="174">
        <v>5</v>
      </c>
      <c r="CX10761" s="174">
        <v>456.85</v>
      </c>
    </row>
    <row r="10762" spans="84:102" x14ac:dyDescent="0.25">
      <c r="CF10762" s="3" t="s">
        <v>3073</v>
      </c>
      <c r="CG10762" s="174">
        <v>915</v>
      </c>
      <c r="CH10762" s="174">
        <v>110590</v>
      </c>
      <c r="CI10762" s="174">
        <v>5</v>
      </c>
      <c r="CJ10762" s="174">
        <v>456.77199999999999</v>
      </c>
      <c r="CK10762" s="174">
        <v>456.77199999999999</v>
      </c>
      <c r="CU10762" s="174">
        <v>915</v>
      </c>
      <c r="CV10762" s="174">
        <v>110590</v>
      </c>
      <c r="CW10762" s="174">
        <v>5</v>
      </c>
      <c r="CX10762" s="174">
        <v>456.77199999999999</v>
      </c>
    </row>
    <row r="10763" spans="84:102" x14ac:dyDescent="0.25">
      <c r="CF10763" s="3" t="s">
        <v>3073</v>
      </c>
      <c r="CG10763" s="174">
        <v>69165</v>
      </c>
      <c r="CH10763" s="174">
        <v>1665</v>
      </c>
      <c r="CI10763" s="174">
        <v>5</v>
      </c>
      <c r="CJ10763" s="174">
        <v>456.76310000000001</v>
      </c>
      <c r="CK10763" s="174">
        <v>456.76310000000001</v>
      </c>
      <c r="CU10763" s="174">
        <v>69165</v>
      </c>
      <c r="CV10763" s="174">
        <v>1665</v>
      </c>
      <c r="CW10763" s="174">
        <v>5</v>
      </c>
      <c r="CX10763" s="174">
        <v>456.76310000000001</v>
      </c>
    </row>
    <row r="10764" spans="84:102" x14ac:dyDescent="0.25">
      <c r="CF10764" s="3" t="s">
        <v>3073</v>
      </c>
      <c r="CG10764" s="174">
        <v>787</v>
      </c>
      <c r="CH10764" s="174">
        <v>102715</v>
      </c>
      <c r="CI10764" s="174">
        <v>5</v>
      </c>
      <c r="CJ10764" s="174">
        <v>456.7251</v>
      </c>
      <c r="CK10764" s="174">
        <v>456.7251</v>
      </c>
      <c r="CU10764" s="174">
        <v>787</v>
      </c>
      <c r="CV10764" s="174">
        <v>102715</v>
      </c>
      <c r="CW10764" s="174">
        <v>5</v>
      </c>
      <c r="CX10764" s="174">
        <v>456.7251</v>
      </c>
    </row>
    <row r="10765" spans="84:102" x14ac:dyDescent="0.25">
      <c r="CF10765" s="3" t="s">
        <v>3073</v>
      </c>
      <c r="CG10765" s="174">
        <v>132050</v>
      </c>
      <c r="CH10765" s="174">
        <v>1220</v>
      </c>
      <c r="CI10765" s="174">
        <v>5</v>
      </c>
      <c r="CJ10765" s="174">
        <v>456.68130000000002</v>
      </c>
      <c r="CK10765" s="174">
        <v>456.68130000000002</v>
      </c>
      <c r="CU10765" s="174">
        <v>132050</v>
      </c>
      <c r="CV10765" s="174">
        <v>1220</v>
      </c>
      <c r="CW10765" s="174">
        <v>5</v>
      </c>
      <c r="CX10765" s="174">
        <v>456.68130000000002</v>
      </c>
    </row>
    <row r="10766" spans="84:102" x14ac:dyDescent="0.25">
      <c r="CF10766" s="3" t="s">
        <v>3073</v>
      </c>
      <c r="CG10766" s="174">
        <v>3009</v>
      </c>
      <c r="CH10766" s="174">
        <v>162114</v>
      </c>
      <c r="CI10766" s="174">
        <v>5</v>
      </c>
      <c r="CJ10766" s="174">
        <v>456.49439999999998</v>
      </c>
      <c r="CK10766" s="174">
        <v>456.49439999999998</v>
      </c>
      <c r="CU10766" s="174">
        <v>3009</v>
      </c>
      <c r="CV10766" s="174">
        <v>162114</v>
      </c>
      <c r="CW10766" s="174">
        <v>5</v>
      </c>
      <c r="CX10766" s="174">
        <v>456.49439999999998</v>
      </c>
    </row>
    <row r="10767" spans="84:102" x14ac:dyDescent="0.25">
      <c r="CF10767" s="3" t="s">
        <v>3073</v>
      </c>
      <c r="CG10767" s="174">
        <v>1830</v>
      </c>
      <c r="CH10767" s="174">
        <v>52160</v>
      </c>
      <c r="CI10767" s="174">
        <v>5</v>
      </c>
      <c r="CJ10767" s="174">
        <v>456.48930000000001</v>
      </c>
      <c r="CK10767" s="174">
        <v>456.48930000000001</v>
      </c>
      <c r="CU10767" s="174">
        <v>1830</v>
      </c>
      <c r="CV10767" s="174">
        <v>52160</v>
      </c>
      <c r="CW10767" s="174">
        <v>5</v>
      </c>
      <c r="CX10767" s="174">
        <v>456.48930000000001</v>
      </c>
    </row>
    <row r="10768" spans="84:102" x14ac:dyDescent="0.25">
      <c r="CF10768" s="3" t="s">
        <v>3073</v>
      </c>
      <c r="CG10768" s="174">
        <v>47006</v>
      </c>
      <c r="CH10768" s="174">
        <v>2633</v>
      </c>
      <c r="CI10768" s="174">
        <v>5</v>
      </c>
      <c r="CJ10768" s="174">
        <v>456.4633</v>
      </c>
      <c r="CK10768" s="174">
        <v>456.4633</v>
      </c>
      <c r="CU10768" s="174">
        <v>47006</v>
      </c>
      <c r="CV10768" s="174">
        <v>2633</v>
      </c>
      <c r="CW10768" s="174">
        <v>5</v>
      </c>
      <c r="CX10768" s="174">
        <v>456.4633</v>
      </c>
    </row>
    <row r="10769" spans="84:102" x14ac:dyDescent="0.25">
      <c r="CF10769" s="3" t="s">
        <v>3073</v>
      </c>
      <c r="CG10769" s="174">
        <v>56669</v>
      </c>
      <c r="CH10769" s="174">
        <v>1778</v>
      </c>
      <c r="CI10769" s="174">
        <v>5</v>
      </c>
      <c r="CJ10769" s="174">
        <v>456.39789999999999</v>
      </c>
      <c r="CK10769" s="174">
        <v>456.39789999999999</v>
      </c>
      <c r="CU10769" s="174">
        <v>56669</v>
      </c>
      <c r="CV10769" s="174">
        <v>1778</v>
      </c>
      <c r="CW10769" s="174">
        <v>5</v>
      </c>
      <c r="CX10769" s="174">
        <v>456.39789999999999</v>
      </c>
    </row>
    <row r="10770" spans="84:102" x14ac:dyDescent="0.25">
      <c r="CF10770" s="3" t="s">
        <v>3073</v>
      </c>
      <c r="CG10770" s="174">
        <v>1928</v>
      </c>
      <c r="CH10770" s="174">
        <v>71498</v>
      </c>
      <c r="CI10770" s="174">
        <v>5</v>
      </c>
      <c r="CJ10770" s="174">
        <v>456.38819999999998</v>
      </c>
      <c r="CK10770" s="174">
        <v>456.38819999999998</v>
      </c>
      <c r="CU10770" s="174">
        <v>1928</v>
      </c>
      <c r="CV10770" s="174">
        <v>71498</v>
      </c>
      <c r="CW10770" s="174">
        <v>5</v>
      </c>
      <c r="CX10770" s="174">
        <v>456.38819999999998</v>
      </c>
    </row>
    <row r="10771" spans="84:102" x14ac:dyDescent="0.25">
      <c r="CF10771" s="3" t="s">
        <v>3073</v>
      </c>
      <c r="CG10771" s="174">
        <v>62483</v>
      </c>
      <c r="CH10771" s="174">
        <v>1713</v>
      </c>
      <c r="CI10771" s="174">
        <v>5</v>
      </c>
      <c r="CJ10771" s="174">
        <v>456.24779999999998</v>
      </c>
      <c r="CK10771" s="174">
        <v>456.24779999999998</v>
      </c>
      <c r="CU10771" s="174">
        <v>62483</v>
      </c>
      <c r="CV10771" s="174">
        <v>1713</v>
      </c>
      <c r="CW10771" s="174">
        <v>5</v>
      </c>
      <c r="CX10771" s="174">
        <v>456.24779999999998</v>
      </c>
    </row>
    <row r="10772" spans="84:102" x14ac:dyDescent="0.25">
      <c r="CF10772" s="3" t="s">
        <v>3073</v>
      </c>
      <c r="CG10772" s="174">
        <v>2412</v>
      </c>
      <c r="CH10772" s="174">
        <v>31632</v>
      </c>
      <c r="CI10772" s="174">
        <v>5</v>
      </c>
      <c r="CJ10772" s="174">
        <v>456.12479999999999</v>
      </c>
      <c r="CK10772" s="174">
        <v>456.12479999999999</v>
      </c>
      <c r="CU10772" s="174">
        <v>2412</v>
      </c>
      <c r="CV10772" s="174">
        <v>31632</v>
      </c>
      <c r="CW10772" s="174">
        <v>5</v>
      </c>
      <c r="CX10772" s="174">
        <v>456.12479999999999</v>
      </c>
    </row>
    <row r="10773" spans="84:102" x14ac:dyDescent="0.25">
      <c r="CF10773" s="3" t="s">
        <v>3073</v>
      </c>
      <c r="CG10773" s="174">
        <v>55043</v>
      </c>
      <c r="CH10773" s="174">
        <v>1851</v>
      </c>
      <c r="CI10773" s="174">
        <v>5</v>
      </c>
      <c r="CJ10773" s="174">
        <v>455.94929999999999</v>
      </c>
      <c r="CK10773" s="174">
        <v>455.94929999999999</v>
      </c>
      <c r="CU10773" s="174">
        <v>55043</v>
      </c>
      <c r="CV10773" s="174">
        <v>1851</v>
      </c>
      <c r="CW10773" s="174">
        <v>5</v>
      </c>
      <c r="CX10773" s="174">
        <v>455.94929999999999</v>
      </c>
    </row>
    <row r="10774" spans="84:102" x14ac:dyDescent="0.25">
      <c r="CF10774" s="3" t="s">
        <v>3073</v>
      </c>
      <c r="CG10774" s="174">
        <v>73669</v>
      </c>
      <c r="CH10774" s="174">
        <v>309</v>
      </c>
      <c r="CI10774" s="174">
        <v>5</v>
      </c>
      <c r="CJ10774" s="174">
        <v>455.75689999999997</v>
      </c>
      <c r="CK10774" s="174">
        <v>455.75689999999997</v>
      </c>
      <c r="CU10774" s="174">
        <v>73669</v>
      </c>
      <c r="CV10774" s="174">
        <v>309</v>
      </c>
      <c r="CW10774" s="174">
        <v>5</v>
      </c>
      <c r="CX10774" s="174">
        <v>455.75689999999997</v>
      </c>
    </row>
    <row r="10775" spans="84:102" x14ac:dyDescent="0.25">
      <c r="CF10775" s="3" t="s">
        <v>3073</v>
      </c>
      <c r="CG10775" s="174">
        <v>765</v>
      </c>
      <c r="CH10775" s="174">
        <v>98747</v>
      </c>
      <c r="CI10775" s="174">
        <v>5</v>
      </c>
      <c r="CJ10775" s="174">
        <v>455.71300000000002</v>
      </c>
      <c r="CK10775" s="174">
        <v>455.71300000000002</v>
      </c>
      <c r="CU10775" s="174">
        <v>765</v>
      </c>
      <c r="CV10775" s="174">
        <v>98747</v>
      </c>
      <c r="CW10775" s="174">
        <v>5</v>
      </c>
      <c r="CX10775" s="174">
        <v>455.71300000000002</v>
      </c>
    </row>
    <row r="10776" spans="84:102" x14ac:dyDescent="0.25">
      <c r="CF10776" s="3" t="s">
        <v>3073</v>
      </c>
      <c r="CG10776" s="174">
        <v>2888</v>
      </c>
      <c r="CH10776" s="174">
        <v>149544</v>
      </c>
      <c r="CI10776" s="174">
        <v>5</v>
      </c>
      <c r="CJ10776" s="174">
        <v>455.64929999999998</v>
      </c>
      <c r="CK10776" s="174">
        <v>455.64929999999998</v>
      </c>
      <c r="CU10776" s="174">
        <v>2888</v>
      </c>
      <c r="CV10776" s="174">
        <v>149544</v>
      </c>
      <c r="CW10776" s="174">
        <v>5</v>
      </c>
      <c r="CX10776" s="174">
        <v>455.64929999999998</v>
      </c>
    </row>
    <row r="10777" spans="84:102" x14ac:dyDescent="0.25">
      <c r="CF10777" s="3" t="s">
        <v>3073</v>
      </c>
      <c r="CG10777" s="174">
        <v>170392</v>
      </c>
      <c r="CH10777" s="174">
        <v>3378</v>
      </c>
      <c r="CI10777" s="174">
        <v>5</v>
      </c>
      <c r="CJ10777" s="174">
        <v>455.56380000000001</v>
      </c>
      <c r="CK10777" s="174">
        <v>455.56380000000001</v>
      </c>
      <c r="CU10777" s="174">
        <v>170392</v>
      </c>
      <c r="CV10777" s="174">
        <v>3378</v>
      </c>
      <c r="CW10777" s="174">
        <v>5</v>
      </c>
      <c r="CX10777" s="174">
        <v>455.56380000000001</v>
      </c>
    </row>
    <row r="10778" spans="84:102" x14ac:dyDescent="0.25">
      <c r="CF10778" s="3" t="s">
        <v>3073</v>
      </c>
      <c r="CG10778" s="174">
        <v>49</v>
      </c>
      <c r="CH10778" s="174">
        <v>63071</v>
      </c>
      <c r="CI10778" s="174">
        <v>5</v>
      </c>
      <c r="CJ10778" s="174">
        <v>455.51569999999998</v>
      </c>
      <c r="CK10778" s="174">
        <v>455.51569999999998</v>
      </c>
      <c r="CU10778" s="174">
        <v>49</v>
      </c>
      <c r="CV10778" s="174">
        <v>63071</v>
      </c>
      <c r="CW10778" s="174">
        <v>5</v>
      </c>
      <c r="CX10778" s="174">
        <v>455.51569999999998</v>
      </c>
    </row>
    <row r="10779" spans="84:102" x14ac:dyDescent="0.25">
      <c r="CF10779" s="3" t="s">
        <v>3073</v>
      </c>
      <c r="CG10779" s="174">
        <v>1573</v>
      </c>
      <c r="CH10779" s="174">
        <v>84839</v>
      </c>
      <c r="CI10779" s="174">
        <v>5</v>
      </c>
      <c r="CJ10779" s="174">
        <v>455.47410000000002</v>
      </c>
      <c r="CK10779" s="174">
        <v>455.47410000000002</v>
      </c>
      <c r="CU10779" s="174">
        <v>1573</v>
      </c>
      <c r="CV10779" s="174">
        <v>84839</v>
      </c>
      <c r="CW10779" s="174">
        <v>5</v>
      </c>
      <c r="CX10779" s="174">
        <v>455.47410000000002</v>
      </c>
    </row>
    <row r="10780" spans="84:102" x14ac:dyDescent="0.25">
      <c r="CF10780" s="3" t="s">
        <v>3073</v>
      </c>
      <c r="CG10780" s="174">
        <v>1178</v>
      </c>
      <c r="CH10780" s="174">
        <v>185129</v>
      </c>
      <c r="CI10780" s="174">
        <v>5</v>
      </c>
      <c r="CJ10780" s="174">
        <v>455.44490000000002</v>
      </c>
      <c r="CK10780" s="174">
        <v>455.44490000000002</v>
      </c>
      <c r="CU10780" s="174">
        <v>1178</v>
      </c>
      <c r="CV10780" s="174">
        <v>185129</v>
      </c>
      <c r="CW10780" s="174">
        <v>5</v>
      </c>
      <c r="CX10780" s="174">
        <v>455.44490000000002</v>
      </c>
    </row>
    <row r="10781" spans="84:102" x14ac:dyDescent="0.25">
      <c r="CF10781" s="3" t="s">
        <v>3073</v>
      </c>
      <c r="CG10781" s="174">
        <v>148573</v>
      </c>
      <c r="CH10781" s="174">
        <v>2814</v>
      </c>
      <c r="CI10781" s="174">
        <v>5</v>
      </c>
      <c r="CJ10781" s="174">
        <v>455.40339999999998</v>
      </c>
      <c r="CK10781" s="174">
        <v>455.40339999999998</v>
      </c>
      <c r="CU10781" s="174">
        <v>148573</v>
      </c>
      <c r="CV10781" s="174">
        <v>2814</v>
      </c>
      <c r="CW10781" s="174">
        <v>5</v>
      </c>
      <c r="CX10781" s="174">
        <v>455.40339999999998</v>
      </c>
    </row>
    <row r="10782" spans="84:102" x14ac:dyDescent="0.25">
      <c r="CF10782" s="3" t="s">
        <v>3073</v>
      </c>
      <c r="CG10782" s="174">
        <v>102715</v>
      </c>
      <c r="CH10782" s="174">
        <v>787</v>
      </c>
      <c r="CI10782" s="174">
        <v>5</v>
      </c>
      <c r="CJ10782" s="174">
        <v>455.36130000000003</v>
      </c>
      <c r="CK10782" s="174">
        <v>455.36130000000003</v>
      </c>
      <c r="CU10782" s="174">
        <v>102715</v>
      </c>
      <c r="CV10782" s="174">
        <v>787</v>
      </c>
      <c r="CW10782" s="174">
        <v>5</v>
      </c>
      <c r="CX10782" s="174">
        <v>455.36130000000003</v>
      </c>
    </row>
    <row r="10783" spans="84:102" x14ac:dyDescent="0.25">
      <c r="CF10783" s="3" t="s">
        <v>3073</v>
      </c>
      <c r="CG10783" s="174">
        <v>3499</v>
      </c>
      <c r="CH10783" s="174">
        <v>60891</v>
      </c>
      <c r="CI10783" s="174">
        <v>5</v>
      </c>
      <c r="CJ10783" s="174">
        <v>455.36009999999999</v>
      </c>
      <c r="CK10783" s="174">
        <v>455.36009999999999</v>
      </c>
      <c r="CU10783" s="174">
        <v>3499</v>
      </c>
      <c r="CV10783" s="174">
        <v>60891</v>
      </c>
      <c r="CW10783" s="174">
        <v>5</v>
      </c>
      <c r="CX10783" s="174">
        <v>455.36009999999999</v>
      </c>
    </row>
    <row r="10784" spans="84:102" x14ac:dyDescent="0.25">
      <c r="CF10784" s="3" t="s">
        <v>3073</v>
      </c>
      <c r="CG10784" s="174">
        <v>1554</v>
      </c>
      <c r="CH10784" s="174">
        <v>84354</v>
      </c>
      <c r="CI10784" s="174">
        <v>5</v>
      </c>
      <c r="CJ10784" s="174">
        <v>455.33640000000003</v>
      </c>
      <c r="CK10784" s="174">
        <v>455.33640000000003</v>
      </c>
      <c r="CU10784" s="174">
        <v>1554</v>
      </c>
      <c r="CV10784" s="174">
        <v>84354</v>
      </c>
      <c r="CW10784" s="174">
        <v>5</v>
      </c>
      <c r="CX10784" s="174">
        <v>455.33640000000003</v>
      </c>
    </row>
    <row r="10785" spans="84:102" x14ac:dyDescent="0.25">
      <c r="CF10785" s="3" t="s">
        <v>3073</v>
      </c>
      <c r="CG10785" s="174">
        <v>178581</v>
      </c>
      <c r="CH10785" s="174">
        <v>3423</v>
      </c>
      <c r="CI10785" s="174">
        <v>5</v>
      </c>
      <c r="CJ10785" s="174">
        <v>455.01170000000002</v>
      </c>
      <c r="CK10785" s="174">
        <v>455.01170000000002</v>
      </c>
      <c r="CU10785" s="174">
        <v>178581</v>
      </c>
      <c r="CV10785" s="174">
        <v>3423</v>
      </c>
      <c r="CW10785" s="174">
        <v>5</v>
      </c>
      <c r="CX10785" s="174">
        <v>455.01170000000002</v>
      </c>
    </row>
    <row r="10786" spans="84:102" x14ac:dyDescent="0.25">
      <c r="CF10786" s="3" t="s">
        <v>3073</v>
      </c>
      <c r="CG10786" s="174">
        <v>1807</v>
      </c>
      <c r="CH10786" s="174">
        <v>54755</v>
      </c>
      <c r="CI10786" s="174">
        <v>5</v>
      </c>
      <c r="CJ10786" s="174">
        <v>454.94170000000003</v>
      </c>
      <c r="CK10786" s="174">
        <v>454.94170000000003</v>
      </c>
      <c r="CU10786" s="174">
        <v>1807</v>
      </c>
      <c r="CV10786" s="174">
        <v>54755</v>
      </c>
      <c r="CW10786" s="174">
        <v>5</v>
      </c>
      <c r="CX10786" s="174">
        <v>454.94170000000003</v>
      </c>
    </row>
    <row r="10787" spans="84:102" x14ac:dyDescent="0.25">
      <c r="CF10787" s="3" t="s">
        <v>3073</v>
      </c>
      <c r="CG10787" s="174">
        <v>29661</v>
      </c>
      <c r="CH10787" s="174">
        <v>2415</v>
      </c>
      <c r="CI10787" s="174">
        <v>5</v>
      </c>
      <c r="CJ10787" s="174">
        <v>454.51729999999998</v>
      </c>
      <c r="CK10787" s="174">
        <v>454.51729999999998</v>
      </c>
      <c r="CU10787" s="174">
        <v>29661</v>
      </c>
      <c r="CV10787" s="174">
        <v>2415</v>
      </c>
      <c r="CW10787" s="174">
        <v>5</v>
      </c>
      <c r="CX10787" s="174">
        <v>454.51729999999998</v>
      </c>
    </row>
    <row r="10788" spans="84:102" x14ac:dyDescent="0.25">
      <c r="CF10788" s="3" t="s">
        <v>3073</v>
      </c>
      <c r="CG10788" s="174">
        <v>86915</v>
      </c>
      <c r="CH10788" s="174">
        <v>597</v>
      </c>
      <c r="CI10788" s="174">
        <v>5</v>
      </c>
      <c r="CJ10788" s="174">
        <v>454.4271</v>
      </c>
      <c r="CK10788" s="174">
        <v>454.4271</v>
      </c>
      <c r="CU10788" s="174">
        <v>86915</v>
      </c>
      <c r="CV10788" s="174">
        <v>597</v>
      </c>
      <c r="CW10788" s="174">
        <v>5</v>
      </c>
      <c r="CX10788" s="174">
        <v>454.4271</v>
      </c>
    </row>
    <row r="10789" spans="84:102" x14ac:dyDescent="0.25">
      <c r="CF10789" s="3" t="s">
        <v>3073</v>
      </c>
      <c r="CG10789" s="174">
        <v>276</v>
      </c>
      <c r="CH10789" s="174">
        <v>71488</v>
      </c>
      <c r="CI10789" s="174">
        <v>5</v>
      </c>
      <c r="CJ10789" s="174">
        <v>454.3965</v>
      </c>
      <c r="CK10789" s="174">
        <v>454.3965</v>
      </c>
      <c r="CU10789" s="174">
        <v>276</v>
      </c>
      <c r="CV10789" s="174">
        <v>71488</v>
      </c>
      <c r="CW10789" s="174">
        <v>5</v>
      </c>
      <c r="CX10789" s="174">
        <v>454.3965</v>
      </c>
    </row>
    <row r="10790" spans="84:102" x14ac:dyDescent="0.25">
      <c r="CF10790" s="3" t="s">
        <v>3073</v>
      </c>
      <c r="CG10790" s="174">
        <v>482</v>
      </c>
      <c r="CH10790" s="174">
        <v>84603</v>
      </c>
      <c r="CI10790" s="174">
        <v>5</v>
      </c>
      <c r="CJ10790" s="174">
        <v>454.3852</v>
      </c>
      <c r="CK10790" s="174">
        <v>454.3852</v>
      </c>
      <c r="CU10790" s="174">
        <v>482</v>
      </c>
      <c r="CV10790" s="174">
        <v>84603</v>
      </c>
      <c r="CW10790" s="174">
        <v>5</v>
      </c>
      <c r="CX10790" s="174">
        <v>454.3852</v>
      </c>
    </row>
    <row r="10791" spans="84:102" x14ac:dyDescent="0.25">
      <c r="CF10791" s="3" t="s">
        <v>3073</v>
      </c>
      <c r="CG10791" s="174">
        <v>25299</v>
      </c>
      <c r="CH10791" s="174">
        <v>2327</v>
      </c>
      <c r="CI10791" s="174">
        <v>5</v>
      </c>
      <c r="CJ10791" s="174">
        <v>454.36680000000001</v>
      </c>
      <c r="CK10791" s="174">
        <v>454.36680000000001</v>
      </c>
      <c r="CU10791" s="174">
        <v>25299</v>
      </c>
      <c r="CV10791" s="174">
        <v>2327</v>
      </c>
      <c r="CW10791" s="174">
        <v>5</v>
      </c>
      <c r="CX10791" s="174">
        <v>454.36680000000001</v>
      </c>
    </row>
    <row r="10792" spans="84:102" x14ac:dyDescent="0.25">
      <c r="CF10792" s="3" t="s">
        <v>3073</v>
      </c>
      <c r="CG10792" s="174">
        <v>116863</v>
      </c>
      <c r="CH10792" s="174">
        <v>980</v>
      </c>
      <c r="CI10792" s="174">
        <v>5</v>
      </c>
      <c r="CJ10792" s="174">
        <v>454.32780000000002</v>
      </c>
      <c r="CK10792" s="174">
        <v>454.32780000000002</v>
      </c>
      <c r="CU10792" s="174">
        <v>116863</v>
      </c>
      <c r="CV10792" s="174">
        <v>980</v>
      </c>
      <c r="CW10792" s="174">
        <v>5</v>
      </c>
      <c r="CX10792" s="174">
        <v>454.32780000000002</v>
      </c>
    </row>
    <row r="10793" spans="84:102" x14ac:dyDescent="0.25">
      <c r="CF10793" s="3" t="s">
        <v>3073</v>
      </c>
      <c r="CG10793" s="174">
        <v>2650</v>
      </c>
      <c r="CH10793" s="174">
        <v>48715</v>
      </c>
      <c r="CI10793" s="174">
        <v>5</v>
      </c>
      <c r="CJ10793" s="174">
        <v>454.14359999999999</v>
      </c>
      <c r="CK10793" s="174">
        <v>454.14359999999999</v>
      </c>
      <c r="CU10793" s="174">
        <v>2650</v>
      </c>
      <c r="CV10793" s="174">
        <v>48715</v>
      </c>
      <c r="CW10793" s="174">
        <v>5</v>
      </c>
      <c r="CX10793" s="174">
        <v>454.14359999999999</v>
      </c>
    </row>
    <row r="10794" spans="84:102" x14ac:dyDescent="0.25">
      <c r="CF10794" s="3" t="s">
        <v>3073</v>
      </c>
      <c r="CG10794" s="174">
        <v>108958</v>
      </c>
      <c r="CH10794" s="174">
        <v>857</v>
      </c>
      <c r="CI10794" s="174">
        <v>5</v>
      </c>
      <c r="CJ10794" s="174">
        <v>454.03280000000001</v>
      </c>
      <c r="CK10794" s="174">
        <v>454.03280000000001</v>
      </c>
      <c r="CU10794" s="174">
        <v>108958</v>
      </c>
      <c r="CV10794" s="174">
        <v>857</v>
      </c>
      <c r="CW10794" s="174">
        <v>5</v>
      </c>
      <c r="CX10794" s="174">
        <v>454.03280000000001</v>
      </c>
    </row>
    <row r="10795" spans="84:102" x14ac:dyDescent="0.25">
      <c r="CF10795" s="3" t="s">
        <v>3073</v>
      </c>
      <c r="CG10795" s="174">
        <v>136</v>
      </c>
      <c r="CH10795" s="174">
        <v>67709</v>
      </c>
      <c r="CI10795" s="174">
        <v>5</v>
      </c>
      <c r="CJ10795" s="174">
        <v>453.9853</v>
      </c>
      <c r="CK10795" s="174">
        <v>453.9853</v>
      </c>
      <c r="CU10795" s="174">
        <v>136</v>
      </c>
      <c r="CV10795" s="174">
        <v>67709</v>
      </c>
      <c r="CW10795" s="174">
        <v>5</v>
      </c>
      <c r="CX10795" s="174">
        <v>453.9853</v>
      </c>
    </row>
    <row r="10796" spans="84:102" x14ac:dyDescent="0.25">
      <c r="CF10796" s="3" t="s">
        <v>3073</v>
      </c>
      <c r="CG10796" s="174">
        <v>144992</v>
      </c>
      <c r="CH10796" s="174">
        <v>2775</v>
      </c>
      <c r="CI10796" s="174">
        <v>5</v>
      </c>
      <c r="CJ10796" s="174">
        <v>453.5745</v>
      </c>
      <c r="CK10796" s="174">
        <v>453.5745</v>
      </c>
      <c r="CU10796" s="174">
        <v>144992</v>
      </c>
      <c r="CV10796" s="174">
        <v>2775</v>
      </c>
      <c r="CW10796" s="174">
        <v>5</v>
      </c>
      <c r="CX10796" s="174">
        <v>453.5745</v>
      </c>
    </row>
    <row r="10797" spans="84:102" x14ac:dyDescent="0.25">
      <c r="CF10797" s="3" t="s">
        <v>3073</v>
      </c>
      <c r="CG10797" s="174">
        <v>190</v>
      </c>
      <c r="CH10797" s="174">
        <v>69225</v>
      </c>
      <c r="CI10797" s="174">
        <v>5</v>
      </c>
      <c r="CJ10797" s="174">
        <v>453.51729999999998</v>
      </c>
      <c r="CK10797" s="174">
        <v>453.51729999999998</v>
      </c>
      <c r="CU10797" s="174">
        <v>190</v>
      </c>
      <c r="CV10797" s="174">
        <v>69225</v>
      </c>
      <c r="CW10797" s="174">
        <v>5</v>
      </c>
      <c r="CX10797" s="174">
        <v>453.51729999999998</v>
      </c>
    </row>
    <row r="10798" spans="84:102" x14ac:dyDescent="0.25">
      <c r="CF10798" s="3" t="s">
        <v>3073</v>
      </c>
      <c r="CG10798" s="174">
        <v>1851</v>
      </c>
      <c r="CH10798" s="174">
        <v>55043</v>
      </c>
      <c r="CI10798" s="174">
        <v>5</v>
      </c>
      <c r="CJ10798" s="174">
        <v>453.40260000000001</v>
      </c>
      <c r="CK10798" s="174">
        <v>453.40260000000001</v>
      </c>
      <c r="CU10798" s="174">
        <v>1851</v>
      </c>
      <c r="CV10798" s="174">
        <v>55043</v>
      </c>
      <c r="CW10798" s="174">
        <v>5</v>
      </c>
      <c r="CX10798" s="174">
        <v>453.40260000000001</v>
      </c>
    </row>
    <row r="10799" spans="84:102" x14ac:dyDescent="0.25">
      <c r="CF10799" s="3" t="s">
        <v>3073</v>
      </c>
      <c r="CG10799" s="174">
        <v>3517</v>
      </c>
      <c r="CH10799" s="174">
        <v>68356</v>
      </c>
      <c r="CI10799" s="174">
        <v>5</v>
      </c>
      <c r="CJ10799" s="174">
        <v>453.1284</v>
      </c>
      <c r="CK10799" s="174">
        <v>453.1284</v>
      </c>
      <c r="CU10799" s="174">
        <v>3517</v>
      </c>
      <c r="CV10799" s="174">
        <v>68356</v>
      </c>
      <c r="CW10799" s="174">
        <v>5</v>
      </c>
      <c r="CX10799" s="174">
        <v>453.1284</v>
      </c>
    </row>
    <row r="10800" spans="84:102" x14ac:dyDescent="0.25">
      <c r="CF10800" s="3" t="s">
        <v>3073</v>
      </c>
      <c r="CG10800" s="174">
        <v>224</v>
      </c>
      <c r="CH10800" s="174">
        <v>69443</v>
      </c>
      <c r="CI10800" s="174">
        <v>5</v>
      </c>
      <c r="CJ10800" s="174">
        <v>453.12720000000002</v>
      </c>
      <c r="CK10800" s="174">
        <v>453.12720000000002</v>
      </c>
      <c r="CU10800" s="174">
        <v>224</v>
      </c>
      <c r="CV10800" s="174">
        <v>69443</v>
      </c>
      <c r="CW10800" s="174">
        <v>5</v>
      </c>
      <c r="CX10800" s="174">
        <v>453.12720000000002</v>
      </c>
    </row>
    <row r="10801" spans="84:102" x14ac:dyDescent="0.25">
      <c r="CF10801" s="3" t="s">
        <v>3073</v>
      </c>
      <c r="CG10801" s="174">
        <v>61113</v>
      </c>
      <c r="CH10801" s="174">
        <v>1728</v>
      </c>
      <c r="CI10801" s="174">
        <v>5</v>
      </c>
      <c r="CJ10801" s="174">
        <v>453.03480000000002</v>
      </c>
      <c r="CK10801" s="174">
        <v>453.03480000000002</v>
      </c>
      <c r="CU10801" s="174">
        <v>61113</v>
      </c>
      <c r="CV10801" s="174">
        <v>1728</v>
      </c>
      <c r="CW10801" s="174">
        <v>5</v>
      </c>
      <c r="CX10801" s="174">
        <v>453.03480000000002</v>
      </c>
    </row>
    <row r="10802" spans="84:102" x14ac:dyDescent="0.25">
      <c r="CF10802" s="3" t="s">
        <v>3073</v>
      </c>
      <c r="CG10802" s="174">
        <v>67560</v>
      </c>
      <c r="CH10802" s="174">
        <v>122</v>
      </c>
      <c r="CI10802" s="174">
        <v>5</v>
      </c>
      <c r="CJ10802" s="174">
        <v>452.96339999999998</v>
      </c>
      <c r="CK10802" s="174">
        <v>452.96339999999998</v>
      </c>
      <c r="CU10802" s="174">
        <v>67560</v>
      </c>
      <c r="CV10802" s="174">
        <v>122</v>
      </c>
      <c r="CW10802" s="174">
        <v>5</v>
      </c>
      <c r="CX10802" s="174">
        <v>452.96339999999998</v>
      </c>
    </row>
    <row r="10803" spans="84:102" x14ac:dyDescent="0.25">
      <c r="CF10803" s="3" t="s">
        <v>3073</v>
      </c>
      <c r="CG10803" s="174">
        <v>269</v>
      </c>
      <c r="CH10803" s="174">
        <v>72490</v>
      </c>
      <c r="CI10803" s="174">
        <v>5</v>
      </c>
      <c r="CJ10803" s="174">
        <v>452.83179999999999</v>
      </c>
      <c r="CK10803" s="174">
        <v>452.83179999999999</v>
      </c>
      <c r="CU10803" s="174">
        <v>269</v>
      </c>
      <c r="CV10803" s="174">
        <v>72490</v>
      </c>
      <c r="CW10803" s="174">
        <v>5</v>
      </c>
      <c r="CX10803" s="174">
        <v>452.83179999999999</v>
      </c>
    </row>
    <row r="10804" spans="84:102" x14ac:dyDescent="0.25">
      <c r="CF10804" s="3" t="s">
        <v>3073</v>
      </c>
      <c r="CG10804" s="174">
        <v>80634</v>
      </c>
      <c r="CH10804" s="174">
        <v>416</v>
      </c>
      <c r="CI10804" s="174">
        <v>5</v>
      </c>
      <c r="CJ10804" s="174">
        <v>452.78919999999999</v>
      </c>
      <c r="CK10804" s="174">
        <v>452.78919999999999</v>
      </c>
      <c r="CU10804" s="174">
        <v>80634</v>
      </c>
      <c r="CV10804" s="174">
        <v>416</v>
      </c>
      <c r="CW10804" s="174">
        <v>5</v>
      </c>
      <c r="CX10804" s="174">
        <v>452.78919999999999</v>
      </c>
    </row>
    <row r="10805" spans="84:102" x14ac:dyDescent="0.25">
      <c r="CF10805" s="3" t="s">
        <v>3073</v>
      </c>
      <c r="CG10805" s="174">
        <v>20115</v>
      </c>
      <c r="CH10805" s="174">
        <v>2261</v>
      </c>
      <c r="CI10805" s="174">
        <v>5</v>
      </c>
      <c r="CJ10805" s="174">
        <v>452.77300000000002</v>
      </c>
      <c r="CK10805" s="174">
        <v>452.77300000000002</v>
      </c>
      <c r="CU10805" s="174">
        <v>20115</v>
      </c>
      <c r="CV10805" s="174">
        <v>2261</v>
      </c>
      <c r="CW10805" s="174">
        <v>5</v>
      </c>
      <c r="CX10805" s="174">
        <v>452.77300000000002</v>
      </c>
    </row>
    <row r="10806" spans="84:102" x14ac:dyDescent="0.25">
      <c r="CF10806" s="3" t="s">
        <v>3073</v>
      </c>
      <c r="CG10806" s="174">
        <v>90100</v>
      </c>
      <c r="CH10806" s="174">
        <v>3587</v>
      </c>
      <c r="CI10806" s="174">
        <v>5</v>
      </c>
      <c r="CJ10806" s="174">
        <v>452.67880000000002</v>
      </c>
      <c r="CK10806" s="174">
        <v>452.67880000000002</v>
      </c>
      <c r="CU10806" s="174">
        <v>90100</v>
      </c>
      <c r="CV10806" s="174">
        <v>3587</v>
      </c>
      <c r="CW10806" s="174">
        <v>5</v>
      </c>
      <c r="CX10806" s="174">
        <v>452.67880000000002</v>
      </c>
    </row>
    <row r="10807" spans="84:102" x14ac:dyDescent="0.25">
      <c r="CF10807" s="3" t="s">
        <v>3073</v>
      </c>
      <c r="CG10807" s="174">
        <v>523</v>
      </c>
      <c r="CH10807" s="174">
        <v>85741</v>
      </c>
      <c r="CI10807" s="174">
        <v>5</v>
      </c>
      <c r="CJ10807" s="174">
        <v>452.67169999999999</v>
      </c>
      <c r="CK10807" s="174">
        <v>452.67169999999999</v>
      </c>
      <c r="CU10807" s="174">
        <v>523</v>
      </c>
      <c r="CV10807" s="174">
        <v>85741</v>
      </c>
      <c r="CW10807" s="174">
        <v>5</v>
      </c>
      <c r="CX10807" s="174">
        <v>452.67169999999999</v>
      </c>
    </row>
    <row r="10808" spans="84:102" x14ac:dyDescent="0.25">
      <c r="CF10808" s="3" t="s">
        <v>3073</v>
      </c>
      <c r="CG10808" s="174">
        <v>2173</v>
      </c>
      <c r="CH10808" s="174">
        <v>13323</v>
      </c>
      <c r="CI10808" s="174">
        <v>5</v>
      </c>
      <c r="CJ10808" s="174">
        <v>452.67160000000001</v>
      </c>
      <c r="CK10808" s="174">
        <v>452.67160000000001</v>
      </c>
      <c r="CU10808" s="174">
        <v>2173</v>
      </c>
      <c r="CV10808" s="174">
        <v>13323</v>
      </c>
      <c r="CW10808" s="174">
        <v>5</v>
      </c>
      <c r="CX10808" s="174">
        <v>452.67160000000001</v>
      </c>
    </row>
    <row r="10809" spans="84:102" x14ac:dyDescent="0.25">
      <c r="CF10809" s="3" t="s">
        <v>3073</v>
      </c>
      <c r="CG10809" s="174">
        <v>89407</v>
      </c>
      <c r="CH10809" s="174">
        <v>653</v>
      </c>
      <c r="CI10809" s="174">
        <v>5</v>
      </c>
      <c r="CJ10809" s="174">
        <v>452.51240000000001</v>
      </c>
      <c r="CK10809" s="174">
        <v>452.51240000000001</v>
      </c>
      <c r="CU10809" s="174">
        <v>89407</v>
      </c>
      <c r="CV10809" s="174">
        <v>653</v>
      </c>
      <c r="CW10809" s="174">
        <v>5</v>
      </c>
      <c r="CX10809" s="174">
        <v>452.51240000000001</v>
      </c>
    </row>
    <row r="10810" spans="84:102" x14ac:dyDescent="0.25">
      <c r="CF10810" s="3" t="s">
        <v>3073</v>
      </c>
      <c r="CG10810" s="174">
        <v>71292</v>
      </c>
      <c r="CH10810" s="174">
        <v>256</v>
      </c>
      <c r="CI10810" s="174">
        <v>5</v>
      </c>
      <c r="CJ10810" s="174">
        <v>452.41910000000001</v>
      </c>
      <c r="CK10810" s="174">
        <v>452.41910000000001</v>
      </c>
      <c r="CU10810" s="174">
        <v>71292</v>
      </c>
      <c r="CV10810" s="174">
        <v>256</v>
      </c>
      <c r="CW10810" s="174">
        <v>5</v>
      </c>
      <c r="CX10810" s="174">
        <v>452.41910000000001</v>
      </c>
    </row>
    <row r="10811" spans="84:102" x14ac:dyDescent="0.25">
      <c r="CF10811" s="3" t="s">
        <v>3073</v>
      </c>
      <c r="CG10811" s="174">
        <v>75244</v>
      </c>
      <c r="CH10811" s="174">
        <v>321</v>
      </c>
      <c r="CI10811" s="174">
        <v>5</v>
      </c>
      <c r="CJ10811" s="174">
        <v>452.13799999999998</v>
      </c>
      <c r="CK10811" s="174">
        <v>452.13799999999998</v>
      </c>
      <c r="CU10811" s="174">
        <v>75244</v>
      </c>
      <c r="CV10811" s="174">
        <v>321</v>
      </c>
      <c r="CW10811" s="174">
        <v>5</v>
      </c>
      <c r="CX10811" s="174">
        <v>452.13799999999998</v>
      </c>
    </row>
    <row r="10812" spans="84:102" x14ac:dyDescent="0.25">
      <c r="CF10812" s="3" t="s">
        <v>3073</v>
      </c>
      <c r="CG10812" s="174">
        <v>1162</v>
      </c>
      <c r="CH10812" s="174">
        <v>147764</v>
      </c>
      <c r="CI10812" s="174">
        <v>5</v>
      </c>
      <c r="CJ10812" s="174">
        <v>452.05309999999997</v>
      </c>
      <c r="CK10812" s="174">
        <v>452.05309999999997</v>
      </c>
      <c r="CU10812" s="174">
        <v>1162</v>
      </c>
      <c r="CV10812" s="174">
        <v>147764</v>
      </c>
      <c r="CW10812" s="174">
        <v>5</v>
      </c>
      <c r="CX10812" s="174">
        <v>452.05309999999997</v>
      </c>
    </row>
    <row r="10813" spans="84:102" x14ac:dyDescent="0.25">
      <c r="CF10813" s="3" t="s">
        <v>3073</v>
      </c>
      <c r="CG10813" s="174">
        <v>39755</v>
      </c>
      <c r="CH10813" s="174">
        <v>2459</v>
      </c>
      <c r="CI10813" s="174">
        <v>5</v>
      </c>
      <c r="CJ10813" s="174">
        <v>451.9674</v>
      </c>
      <c r="CK10813" s="174">
        <v>451.9674</v>
      </c>
      <c r="CU10813" s="174">
        <v>39755</v>
      </c>
      <c r="CV10813" s="174">
        <v>2459</v>
      </c>
      <c r="CW10813" s="174">
        <v>5</v>
      </c>
      <c r="CX10813" s="174">
        <v>451.9674</v>
      </c>
    </row>
    <row r="10814" spans="84:102" x14ac:dyDescent="0.25">
      <c r="CF10814" s="3" t="s">
        <v>3073</v>
      </c>
      <c r="CG10814" s="174">
        <v>579</v>
      </c>
      <c r="CH10814" s="174">
        <v>85402</v>
      </c>
      <c r="CI10814" s="174">
        <v>5</v>
      </c>
      <c r="CJ10814" s="174">
        <v>451.67649999999998</v>
      </c>
      <c r="CK10814" s="174">
        <v>451.67649999999998</v>
      </c>
      <c r="CU10814" s="174">
        <v>579</v>
      </c>
      <c r="CV10814" s="174">
        <v>85402</v>
      </c>
      <c r="CW10814" s="174">
        <v>5</v>
      </c>
      <c r="CX10814" s="174">
        <v>451.67649999999998</v>
      </c>
    </row>
    <row r="10815" spans="84:102" x14ac:dyDescent="0.25">
      <c r="CF10815" s="3" t="s">
        <v>3073</v>
      </c>
      <c r="CG10815" s="174">
        <v>836</v>
      </c>
      <c r="CH10815" s="174">
        <v>107156</v>
      </c>
      <c r="CI10815" s="174">
        <v>5</v>
      </c>
      <c r="CJ10815" s="174">
        <v>451.63470000000001</v>
      </c>
      <c r="CK10815" s="174">
        <v>451.63470000000001</v>
      </c>
      <c r="CU10815" s="174">
        <v>836</v>
      </c>
      <c r="CV10815" s="174">
        <v>107156</v>
      </c>
      <c r="CW10815" s="174">
        <v>5</v>
      </c>
      <c r="CX10815" s="174">
        <v>451.63470000000001</v>
      </c>
    </row>
    <row r="10816" spans="84:102" x14ac:dyDescent="0.25">
      <c r="CF10816" s="3" t="s">
        <v>3073</v>
      </c>
      <c r="CG10816" s="174">
        <v>94413</v>
      </c>
      <c r="CH10816" s="174">
        <v>3612</v>
      </c>
      <c r="CI10816" s="174">
        <v>5</v>
      </c>
      <c r="CJ10816" s="174">
        <v>451.60700000000003</v>
      </c>
      <c r="CK10816" s="174">
        <v>451.60700000000003</v>
      </c>
      <c r="CU10816" s="174">
        <v>94413</v>
      </c>
      <c r="CV10816" s="174">
        <v>3612</v>
      </c>
      <c r="CW10816" s="174">
        <v>5</v>
      </c>
      <c r="CX10816" s="174">
        <v>451.60700000000003</v>
      </c>
    </row>
    <row r="10817" spans="84:102" x14ac:dyDescent="0.25">
      <c r="CF10817" s="3" t="s">
        <v>3073</v>
      </c>
      <c r="CG10817" s="174">
        <v>3495</v>
      </c>
      <c r="CH10817" s="174">
        <v>53598</v>
      </c>
      <c r="CI10817" s="174">
        <v>5</v>
      </c>
      <c r="CJ10817" s="174">
        <v>451.37509999999997</v>
      </c>
      <c r="CK10817" s="174">
        <v>451.37509999999997</v>
      </c>
      <c r="CU10817" s="174">
        <v>3495</v>
      </c>
      <c r="CV10817" s="174">
        <v>53598</v>
      </c>
      <c r="CW10817" s="174">
        <v>5</v>
      </c>
      <c r="CX10817" s="174">
        <v>451.37509999999997</v>
      </c>
    </row>
    <row r="10818" spans="84:102" x14ac:dyDescent="0.25">
      <c r="CF10818" s="3" t="s">
        <v>3073</v>
      </c>
      <c r="CG10818" s="174">
        <v>657</v>
      </c>
      <c r="CH10818" s="174">
        <v>90910</v>
      </c>
      <c r="CI10818" s="174">
        <v>5</v>
      </c>
      <c r="CJ10818" s="174">
        <v>451.37479999999999</v>
      </c>
      <c r="CK10818" s="174">
        <v>451.37479999999999</v>
      </c>
      <c r="CU10818" s="174">
        <v>657</v>
      </c>
      <c r="CV10818" s="174">
        <v>90910</v>
      </c>
      <c r="CW10818" s="174">
        <v>5</v>
      </c>
      <c r="CX10818" s="174">
        <v>451.37479999999999</v>
      </c>
    </row>
    <row r="10819" spans="84:102" x14ac:dyDescent="0.25">
      <c r="CF10819" s="3" t="s">
        <v>3073</v>
      </c>
      <c r="CG10819" s="174">
        <v>2288</v>
      </c>
      <c r="CH10819" s="174">
        <v>21823</v>
      </c>
      <c r="CI10819" s="174">
        <v>5</v>
      </c>
      <c r="CJ10819" s="174">
        <v>451.32589999999999</v>
      </c>
      <c r="CK10819" s="174">
        <v>451.32589999999999</v>
      </c>
      <c r="CU10819" s="174">
        <v>2288</v>
      </c>
      <c r="CV10819" s="174">
        <v>21823</v>
      </c>
      <c r="CW10819" s="174">
        <v>5</v>
      </c>
      <c r="CX10819" s="174">
        <v>451.32589999999999</v>
      </c>
    </row>
    <row r="10820" spans="84:102" x14ac:dyDescent="0.25">
      <c r="CF10820" s="3" t="s">
        <v>3073</v>
      </c>
      <c r="CG10820" s="174">
        <v>2280</v>
      </c>
      <c r="CH10820" s="174">
        <v>21637</v>
      </c>
      <c r="CI10820" s="174">
        <v>5</v>
      </c>
      <c r="CJ10820" s="174">
        <v>451.29579999999999</v>
      </c>
      <c r="CK10820" s="174">
        <v>451.29579999999999</v>
      </c>
      <c r="CU10820" s="174">
        <v>2280</v>
      </c>
      <c r="CV10820" s="174">
        <v>21637</v>
      </c>
      <c r="CW10820" s="174">
        <v>5</v>
      </c>
      <c r="CX10820" s="174">
        <v>451.29579999999999</v>
      </c>
    </row>
    <row r="10821" spans="84:102" x14ac:dyDescent="0.25">
      <c r="CF10821" s="3" t="s">
        <v>3073</v>
      </c>
      <c r="CG10821" s="174">
        <v>109040</v>
      </c>
      <c r="CH10821" s="174">
        <v>900</v>
      </c>
      <c r="CI10821" s="174">
        <v>5</v>
      </c>
      <c r="CJ10821" s="174">
        <v>451.166</v>
      </c>
      <c r="CK10821" s="174">
        <v>451.166</v>
      </c>
      <c r="CU10821" s="174">
        <v>109040</v>
      </c>
      <c r="CV10821" s="174">
        <v>900</v>
      </c>
      <c r="CW10821" s="174">
        <v>5</v>
      </c>
      <c r="CX10821" s="174">
        <v>451.166</v>
      </c>
    </row>
    <row r="10822" spans="84:102" x14ac:dyDescent="0.25">
      <c r="CF10822" s="3" t="s">
        <v>3073</v>
      </c>
      <c r="CG10822" s="174">
        <v>84168</v>
      </c>
      <c r="CH10822" s="174">
        <v>472</v>
      </c>
      <c r="CI10822" s="174">
        <v>5</v>
      </c>
      <c r="CJ10822" s="174">
        <v>451.05919999999998</v>
      </c>
      <c r="CK10822" s="174">
        <v>451.05919999999998</v>
      </c>
      <c r="CU10822" s="174">
        <v>84168</v>
      </c>
      <c r="CV10822" s="174">
        <v>472</v>
      </c>
      <c r="CW10822" s="174">
        <v>5</v>
      </c>
      <c r="CX10822" s="174">
        <v>451.05919999999998</v>
      </c>
    </row>
    <row r="10823" spans="84:102" x14ac:dyDescent="0.25">
      <c r="CF10823" s="3" t="s">
        <v>3073</v>
      </c>
      <c r="CG10823" s="174">
        <v>70447</v>
      </c>
      <c r="CH10823" s="174">
        <v>212</v>
      </c>
      <c r="CI10823" s="174">
        <v>5</v>
      </c>
      <c r="CJ10823" s="174">
        <v>451.05810000000002</v>
      </c>
      <c r="CK10823" s="174">
        <v>451.05810000000002</v>
      </c>
      <c r="CU10823" s="174">
        <v>70447</v>
      </c>
      <c r="CV10823" s="174">
        <v>212</v>
      </c>
      <c r="CW10823" s="174">
        <v>5</v>
      </c>
      <c r="CX10823" s="174">
        <v>451.05810000000002</v>
      </c>
    </row>
    <row r="10824" spans="84:102" x14ac:dyDescent="0.25">
      <c r="CF10824" s="3" t="s">
        <v>3073</v>
      </c>
      <c r="CG10824" s="174">
        <v>74174</v>
      </c>
      <c r="CH10824" s="174">
        <v>333</v>
      </c>
      <c r="CI10824" s="174">
        <v>5</v>
      </c>
      <c r="CJ10824" s="174">
        <v>450.90820000000002</v>
      </c>
      <c r="CK10824" s="174">
        <v>450.90820000000002</v>
      </c>
      <c r="CU10824" s="174">
        <v>74174</v>
      </c>
      <c r="CV10824" s="174">
        <v>333</v>
      </c>
      <c r="CW10824" s="174">
        <v>5</v>
      </c>
      <c r="CX10824" s="174">
        <v>450.90820000000002</v>
      </c>
    </row>
    <row r="10825" spans="84:102" x14ac:dyDescent="0.25">
      <c r="CF10825" s="3" t="s">
        <v>3073</v>
      </c>
      <c r="CG10825" s="174">
        <v>156020</v>
      </c>
      <c r="CH10825" s="174">
        <v>2073</v>
      </c>
      <c r="CI10825" s="174">
        <v>5</v>
      </c>
      <c r="CJ10825" s="174">
        <v>450.78609999999998</v>
      </c>
      <c r="CK10825" s="174">
        <v>450.78609999999998</v>
      </c>
      <c r="CU10825" s="174">
        <v>156020</v>
      </c>
      <c r="CV10825" s="174">
        <v>2073</v>
      </c>
      <c r="CW10825" s="174">
        <v>5</v>
      </c>
      <c r="CX10825" s="174">
        <v>450.78609999999998</v>
      </c>
    </row>
    <row r="10826" spans="84:102" x14ac:dyDescent="0.25">
      <c r="CF10826" s="3" t="s">
        <v>3073</v>
      </c>
      <c r="CG10826" s="174">
        <v>866</v>
      </c>
      <c r="CH10826" s="174">
        <v>106877</v>
      </c>
      <c r="CI10826" s="174">
        <v>5</v>
      </c>
      <c r="CJ10826" s="174">
        <v>450.7253</v>
      </c>
      <c r="CK10826" s="174">
        <v>450.7253</v>
      </c>
      <c r="CU10826" s="174">
        <v>866</v>
      </c>
      <c r="CV10826" s="174">
        <v>106877</v>
      </c>
      <c r="CW10826" s="174">
        <v>5</v>
      </c>
      <c r="CX10826" s="174">
        <v>450.7253</v>
      </c>
    </row>
    <row r="10827" spans="84:102" x14ac:dyDescent="0.25">
      <c r="CF10827" s="3" t="s">
        <v>3073</v>
      </c>
      <c r="CG10827" s="174">
        <v>19983</v>
      </c>
      <c r="CH10827" s="174">
        <v>2256</v>
      </c>
      <c r="CI10827" s="174">
        <v>5</v>
      </c>
      <c r="CJ10827" s="174">
        <v>450.68759999999997</v>
      </c>
      <c r="CK10827" s="174">
        <v>450.68759999999997</v>
      </c>
      <c r="CU10827" s="174">
        <v>19983</v>
      </c>
      <c r="CV10827" s="174">
        <v>2256</v>
      </c>
      <c r="CW10827" s="174">
        <v>5</v>
      </c>
      <c r="CX10827" s="174">
        <v>450.68759999999997</v>
      </c>
    </row>
    <row r="10828" spans="84:102" x14ac:dyDescent="0.25">
      <c r="CF10828" s="3" t="s">
        <v>3073</v>
      </c>
      <c r="CG10828" s="174">
        <v>354</v>
      </c>
      <c r="CH10828" s="174">
        <v>76800</v>
      </c>
      <c r="CI10828" s="174">
        <v>5</v>
      </c>
      <c r="CJ10828" s="174">
        <v>449.74540000000002</v>
      </c>
      <c r="CK10828" s="174">
        <v>449.74540000000002</v>
      </c>
      <c r="CU10828" s="174">
        <v>354</v>
      </c>
      <c r="CV10828" s="174">
        <v>76800</v>
      </c>
      <c r="CW10828" s="174">
        <v>5</v>
      </c>
      <c r="CX10828" s="174">
        <v>449.74540000000002</v>
      </c>
    </row>
    <row r="10829" spans="84:102" x14ac:dyDescent="0.25">
      <c r="CF10829" s="3" t="s">
        <v>3073</v>
      </c>
      <c r="CG10829" s="174">
        <v>2768</v>
      </c>
      <c r="CH10829" s="174">
        <v>146019</v>
      </c>
      <c r="CI10829" s="174">
        <v>5</v>
      </c>
      <c r="CJ10829" s="174">
        <v>449.64909999999998</v>
      </c>
      <c r="CK10829" s="174">
        <v>449.64909999999998</v>
      </c>
      <c r="CU10829" s="174">
        <v>2768</v>
      </c>
      <c r="CV10829" s="174">
        <v>146019</v>
      </c>
      <c r="CW10829" s="174">
        <v>5</v>
      </c>
      <c r="CX10829" s="174">
        <v>449.64909999999998</v>
      </c>
    </row>
    <row r="10830" spans="84:102" x14ac:dyDescent="0.25">
      <c r="CF10830" s="3" t="s">
        <v>3073</v>
      </c>
      <c r="CG10830" s="174">
        <v>918</v>
      </c>
      <c r="CH10830" s="174">
        <v>111527</v>
      </c>
      <c r="CI10830" s="174">
        <v>5</v>
      </c>
      <c r="CJ10830" s="174">
        <v>449.62470000000002</v>
      </c>
      <c r="CK10830" s="174">
        <v>449.62470000000002</v>
      </c>
      <c r="CU10830" s="174">
        <v>918</v>
      </c>
      <c r="CV10830" s="174">
        <v>111527</v>
      </c>
      <c r="CW10830" s="174">
        <v>5</v>
      </c>
      <c r="CX10830" s="174">
        <v>449.62470000000002</v>
      </c>
    </row>
    <row r="10831" spans="84:102" x14ac:dyDescent="0.25">
      <c r="CF10831" s="3" t="s">
        <v>3073</v>
      </c>
      <c r="CG10831" s="174">
        <v>2830</v>
      </c>
      <c r="CH10831" s="174">
        <v>151096</v>
      </c>
      <c r="CI10831" s="174">
        <v>5</v>
      </c>
      <c r="CJ10831" s="174">
        <v>449.51</v>
      </c>
      <c r="CK10831" s="174">
        <v>449.51</v>
      </c>
      <c r="CU10831" s="174">
        <v>2830</v>
      </c>
      <c r="CV10831" s="174">
        <v>151096</v>
      </c>
      <c r="CW10831" s="174">
        <v>5</v>
      </c>
      <c r="CX10831" s="174">
        <v>449.51</v>
      </c>
    </row>
    <row r="10832" spans="84:102" x14ac:dyDescent="0.25">
      <c r="CF10832" s="3" t="s">
        <v>3073</v>
      </c>
      <c r="CG10832" s="174">
        <v>131389</v>
      </c>
      <c r="CH10832" s="174">
        <v>2007</v>
      </c>
      <c r="CI10832" s="174">
        <v>5</v>
      </c>
      <c r="CJ10832" s="174">
        <v>449.40089999999998</v>
      </c>
      <c r="CK10832" s="174">
        <v>449.40089999999998</v>
      </c>
      <c r="CU10832" s="174">
        <v>131389</v>
      </c>
      <c r="CV10832" s="174">
        <v>2007</v>
      </c>
      <c r="CW10832" s="174">
        <v>5</v>
      </c>
      <c r="CX10832" s="174">
        <v>449.40089999999998</v>
      </c>
    </row>
    <row r="10833" spans="84:102" x14ac:dyDescent="0.25">
      <c r="CF10833" s="3" t="s">
        <v>3073</v>
      </c>
      <c r="CG10833" s="174">
        <v>81789</v>
      </c>
      <c r="CH10833" s="174">
        <v>434</v>
      </c>
      <c r="CI10833" s="174">
        <v>5</v>
      </c>
      <c r="CJ10833" s="174">
        <v>449.26830000000001</v>
      </c>
      <c r="CK10833" s="174">
        <v>449.26830000000001</v>
      </c>
      <c r="CU10833" s="174">
        <v>81789</v>
      </c>
      <c r="CV10833" s="174">
        <v>434</v>
      </c>
      <c r="CW10833" s="174">
        <v>5</v>
      </c>
      <c r="CX10833" s="174">
        <v>449.26830000000001</v>
      </c>
    </row>
    <row r="10834" spans="84:102" x14ac:dyDescent="0.25">
      <c r="CF10834" s="3" t="s">
        <v>3073</v>
      </c>
      <c r="CG10834" s="174">
        <v>234</v>
      </c>
      <c r="CH10834" s="174">
        <v>70939</v>
      </c>
      <c r="CI10834" s="174">
        <v>5</v>
      </c>
      <c r="CJ10834" s="174">
        <v>449.24110000000002</v>
      </c>
      <c r="CK10834" s="174">
        <v>449.24110000000002</v>
      </c>
      <c r="CU10834" s="174">
        <v>234</v>
      </c>
      <c r="CV10834" s="174">
        <v>70939</v>
      </c>
      <c r="CW10834" s="174">
        <v>5</v>
      </c>
      <c r="CX10834" s="174">
        <v>449.24110000000002</v>
      </c>
    </row>
    <row r="10835" spans="84:102" x14ac:dyDescent="0.25">
      <c r="CF10835" s="3" t="s">
        <v>3073</v>
      </c>
      <c r="CG10835" s="174">
        <v>186350</v>
      </c>
      <c r="CH10835" s="174">
        <v>1929</v>
      </c>
      <c r="CI10835" s="174">
        <v>5</v>
      </c>
      <c r="CJ10835" s="174">
        <v>449.20269999999999</v>
      </c>
      <c r="CK10835" s="174">
        <v>449.20269999999999</v>
      </c>
      <c r="CU10835" s="174">
        <v>186350</v>
      </c>
      <c r="CV10835" s="174">
        <v>1929</v>
      </c>
      <c r="CW10835" s="174">
        <v>5</v>
      </c>
      <c r="CX10835" s="174">
        <v>449.20269999999999</v>
      </c>
    </row>
    <row r="10836" spans="84:102" x14ac:dyDescent="0.25">
      <c r="CF10836" s="3" t="s">
        <v>3073</v>
      </c>
      <c r="CG10836" s="174">
        <v>2679</v>
      </c>
      <c r="CH10836" s="174">
        <v>130190</v>
      </c>
      <c r="CI10836" s="174">
        <v>5</v>
      </c>
      <c r="CJ10836" s="174">
        <v>449.17739999999998</v>
      </c>
      <c r="CK10836" s="174">
        <v>449.17739999999998</v>
      </c>
      <c r="CU10836" s="174">
        <v>2679</v>
      </c>
      <c r="CV10836" s="174">
        <v>130190</v>
      </c>
      <c r="CW10836" s="174">
        <v>5</v>
      </c>
      <c r="CX10836" s="174">
        <v>449.17739999999998</v>
      </c>
    </row>
    <row r="10837" spans="84:102" x14ac:dyDescent="0.25">
      <c r="CF10837" s="3" t="s">
        <v>3073</v>
      </c>
      <c r="CG10837" s="174">
        <v>111525</v>
      </c>
      <c r="CH10837" s="174">
        <v>935</v>
      </c>
      <c r="CI10837" s="174">
        <v>5</v>
      </c>
      <c r="CJ10837" s="174">
        <v>449.1549</v>
      </c>
      <c r="CK10837" s="174">
        <v>449.1549</v>
      </c>
      <c r="CU10837" s="174">
        <v>111525</v>
      </c>
      <c r="CV10837" s="174">
        <v>935</v>
      </c>
      <c r="CW10837" s="174">
        <v>5</v>
      </c>
      <c r="CX10837" s="174">
        <v>449.1549</v>
      </c>
    </row>
    <row r="10838" spans="84:102" x14ac:dyDescent="0.25">
      <c r="CF10838" s="3" t="s">
        <v>3073</v>
      </c>
      <c r="CG10838" s="174">
        <v>2776</v>
      </c>
      <c r="CH10838" s="174">
        <v>146114</v>
      </c>
      <c r="CI10838" s="174">
        <v>5</v>
      </c>
      <c r="CJ10838" s="174">
        <v>449.09010000000001</v>
      </c>
      <c r="CK10838" s="174">
        <v>449.09010000000001</v>
      </c>
      <c r="CU10838" s="174">
        <v>2776</v>
      </c>
      <c r="CV10838" s="174">
        <v>146114</v>
      </c>
      <c r="CW10838" s="174">
        <v>5</v>
      </c>
      <c r="CX10838" s="174">
        <v>449.09010000000001</v>
      </c>
    </row>
    <row r="10839" spans="84:102" x14ac:dyDescent="0.25">
      <c r="CF10839" s="3" t="s">
        <v>3073</v>
      </c>
      <c r="CG10839" s="174">
        <v>152021</v>
      </c>
      <c r="CH10839" s="174">
        <v>3141</v>
      </c>
      <c r="CI10839" s="174">
        <v>5</v>
      </c>
      <c r="CJ10839" s="174">
        <v>448.99020000000002</v>
      </c>
      <c r="CK10839" s="174">
        <v>448.99020000000002</v>
      </c>
      <c r="CU10839" s="174">
        <v>152021</v>
      </c>
      <c r="CV10839" s="174">
        <v>3141</v>
      </c>
      <c r="CW10839" s="174">
        <v>5</v>
      </c>
      <c r="CX10839" s="174">
        <v>448.99020000000002</v>
      </c>
    </row>
    <row r="10840" spans="84:102" x14ac:dyDescent="0.25">
      <c r="CF10840" s="3" t="s">
        <v>3073</v>
      </c>
      <c r="CG10840" s="174">
        <v>152763</v>
      </c>
      <c r="CH10840" s="174">
        <v>3141</v>
      </c>
      <c r="CI10840" s="174">
        <v>5</v>
      </c>
      <c r="CJ10840" s="174">
        <v>448.7029</v>
      </c>
      <c r="CK10840" s="174">
        <v>448.7029</v>
      </c>
      <c r="CU10840" s="174">
        <v>152763</v>
      </c>
      <c r="CV10840" s="174">
        <v>3141</v>
      </c>
      <c r="CW10840" s="174">
        <v>5</v>
      </c>
      <c r="CX10840" s="174">
        <v>448.7029</v>
      </c>
    </row>
    <row r="10841" spans="84:102" x14ac:dyDescent="0.25">
      <c r="CF10841" s="3" t="s">
        <v>3073</v>
      </c>
      <c r="CG10841" s="174">
        <v>724</v>
      </c>
      <c r="CH10841" s="174">
        <v>98412</v>
      </c>
      <c r="CI10841" s="174">
        <v>5</v>
      </c>
      <c r="CJ10841" s="174">
        <v>448.65069999999997</v>
      </c>
      <c r="CK10841" s="174">
        <v>448.65069999999997</v>
      </c>
      <c r="CU10841" s="174">
        <v>724</v>
      </c>
      <c r="CV10841" s="174">
        <v>98412</v>
      </c>
      <c r="CW10841" s="174">
        <v>5</v>
      </c>
      <c r="CX10841" s="174">
        <v>448.65069999999997</v>
      </c>
    </row>
    <row r="10842" spans="84:102" x14ac:dyDescent="0.25">
      <c r="CF10842" s="3" t="s">
        <v>3073</v>
      </c>
      <c r="CG10842" s="174">
        <v>3589</v>
      </c>
      <c r="CH10842" s="174">
        <v>91176</v>
      </c>
      <c r="CI10842" s="174">
        <v>5</v>
      </c>
      <c r="CJ10842" s="174">
        <v>448.64580000000001</v>
      </c>
      <c r="CK10842" s="174">
        <v>448.64580000000001</v>
      </c>
      <c r="CU10842" s="174">
        <v>3589</v>
      </c>
      <c r="CV10842" s="174">
        <v>91176</v>
      </c>
      <c r="CW10842" s="174">
        <v>5</v>
      </c>
      <c r="CX10842" s="174">
        <v>448.64580000000001</v>
      </c>
    </row>
    <row r="10843" spans="84:102" x14ac:dyDescent="0.25">
      <c r="CF10843" s="3" t="s">
        <v>3073</v>
      </c>
      <c r="CG10843" s="174">
        <v>910</v>
      </c>
      <c r="CH10843" s="174">
        <v>109658</v>
      </c>
      <c r="CI10843" s="174">
        <v>5</v>
      </c>
      <c r="CJ10843" s="174">
        <v>448.56389999999999</v>
      </c>
      <c r="CK10843" s="174">
        <v>448.56389999999999</v>
      </c>
      <c r="CU10843" s="174">
        <v>910</v>
      </c>
      <c r="CV10843" s="174">
        <v>109658</v>
      </c>
      <c r="CW10843" s="174">
        <v>5</v>
      </c>
      <c r="CX10843" s="174">
        <v>448.56389999999999</v>
      </c>
    </row>
    <row r="10844" spans="84:102" x14ac:dyDescent="0.25">
      <c r="CF10844" s="3" t="s">
        <v>3073</v>
      </c>
      <c r="CG10844" s="174">
        <v>2146</v>
      </c>
      <c r="CH10844" s="174">
        <v>11476</v>
      </c>
      <c r="CI10844" s="174">
        <v>5</v>
      </c>
      <c r="CJ10844" s="174">
        <v>448.50810000000001</v>
      </c>
      <c r="CK10844" s="174">
        <v>448.50810000000001</v>
      </c>
      <c r="CU10844" s="174">
        <v>2146</v>
      </c>
      <c r="CV10844" s="174">
        <v>11476</v>
      </c>
      <c r="CW10844" s="174">
        <v>5</v>
      </c>
      <c r="CX10844" s="174">
        <v>448.50810000000001</v>
      </c>
    </row>
    <row r="10845" spans="84:102" x14ac:dyDescent="0.25">
      <c r="CF10845" s="3" t="s">
        <v>3073</v>
      </c>
      <c r="CG10845" s="174">
        <v>228</v>
      </c>
      <c r="CH10845" s="174">
        <v>71247</v>
      </c>
      <c r="CI10845" s="174">
        <v>5</v>
      </c>
      <c r="CJ10845" s="174">
        <v>448.38080000000002</v>
      </c>
      <c r="CK10845" s="174">
        <v>448.38080000000002</v>
      </c>
      <c r="CU10845" s="174">
        <v>228</v>
      </c>
      <c r="CV10845" s="174">
        <v>71247</v>
      </c>
      <c r="CW10845" s="174">
        <v>5</v>
      </c>
      <c r="CX10845" s="174">
        <v>448.38080000000002</v>
      </c>
    </row>
    <row r="10846" spans="84:102" x14ac:dyDescent="0.25">
      <c r="CF10846" s="3" t="s">
        <v>3073</v>
      </c>
      <c r="CG10846" s="174">
        <v>1365</v>
      </c>
      <c r="CH10846" s="174">
        <v>111825</v>
      </c>
      <c r="CI10846" s="174">
        <v>5</v>
      </c>
      <c r="CJ10846" s="174">
        <v>448.36630000000002</v>
      </c>
      <c r="CK10846" s="174">
        <v>448.36630000000002</v>
      </c>
      <c r="CU10846" s="174">
        <v>1365</v>
      </c>
      <c r="CV10846" s="174">
        <v>111825</v>
      </c>
      <c r="CW10846" s="174">
        <v>5</v>
      </c>
      <c r="CX10846" s="174">
        <v>448.36630000000002</v>
      </c>
    </row>
    <row r="10847" spans="84:102" x14ac:dyDescent="0.25">
      <c r="CF10847" s="3" t="s">
        <v>3073</v>
      </c>
      <c r="CG10847" s="174">
        <v>3080</v>
      </c>
      <c r="CH10847" s="174">
        <v>140437</v>
      </c>
      <c r="CI10847" s="174">
        <v>5</v>
      </c>
      <c r="CJ10847" s="174">
        <v>448.31700000000001</v>
      </c>
      <c r="CK10847" s="174">
        <v>448.31700000000001</v>
      </c>
      <c r="CU10847" s="174">
        <v>3080</v>
      </c>
      <c r="CV10847" s="174">
        <v>140437</v>
      </c>
      <c r="CW10847" s="174">
        <v>5</v>
      </c>
      <c r="CX10847" s="174">
        <v>448.31700000000001</v>
      </c>
    </row>
    <row r="10848" spans="84:102" x14ac:dyDescent="0.25">
      <c r="CF10848" s="3" t="s">
        <v>3073</v>
      </c>
      <c r="CG10848" s="174">
        <v>2053</v>
      </c>
      <c r="CH10848" s="174">
        <v>142323</v>
      </c>
      <c r="CI10848" s="174">
        <v>5</v>
      </c>
      <c r="CJ10848" s="174">
        <v>448.14440000000002</v>
      </c>
      <c r="CK10848" s="174">
        <v>448.14440000000002</v>
      </c>
      <c r="CU10848" s="174">
        <v>2053</v>
      </c>
      <c r="CV10848" s="174">
        <v>142323</v>
      </c>
      <c r="CW10848" s="174">
        <v>5</v>
      </c>
      <c r="CX10848" s="174">
        <v>448.14440000000002</v>
      </c>
    </row>
    <row r="10849" spans="84:102" x14ac:dyDescent="0.25">
      <c r="CF10849" s="3" t="s">
        <v>3073</v>
      </c>
      <c r="CG10849" s="174">
        <v>155814</v>
      </c>
      <c r="CH10849" s="174">
        <v>2073</v>
      </c>
      <c r="CI10849" s="174">
        <v>5</v>
      </c>
      <c r="CJ10849" s="174">
        <v>447.94080000000002</v>
      </c>
      <c r="CK10849" s="174">
        <v>447.94080000000002</v>
      </c>
      <c r="CU10849" s="174">
        <v>155814</v>
      </c>
      <c r="CV10849" s="174">
        <v>2073</v>
      </c>
      <c r="CW10849" s="174">
        <v>5</v>
      </c>
      <c r="CX10849" s="174">
        <v>447.94080000000002</v>
      </c>
    </row>
    <row r="10850" spans="84:102" x14ac:dyDescent="0.25">
      <c r="CF10850" s="3" t="s">
        <v>3073</v>
      </c>
      <c r="CG10850" s="174">
        <v>120421</v>
      </c>
      <c r="CH10850" s="174">
        <v>3678</v>
      </c>
      <c r="CI10850" s="174">
        <v>5</v>
      </c>
      <c r="CJ10850" s="174">
        <v>447.88709999999998</v>
      </c>
      <c r="CK10850" s="174">
        <v>447.88709999999998</v>
      </c>
      <c r="CU10850" s="174">
        <v>120421</v>
      </c>
      <c r="CV10850" s="174">
        <v>3678</v>
      </c>
      <c r="CW10850" s="174">
        <v>5</v>
      </c>
      <c r="CX10850" s="174">
        <v>447.88709999999998</v>
      </c>
    </row>
    <row r="10851" spans="84:102" x14ac:dyDescent="0.25">
      <c r="CF10851" s="3" t="s">
        <v>3073</v>
      </c>
      <c r="CG10851" s="174">
        <v>3066</v>
      </c>
      <c r="CH10851" s="174">
        <v>168187</v>
      </c>
      <c r="CI10851" s="174">
        <v>5</v>
      </c>
      <c r="CJ10851" s="174">
        <v>447.86250000000001</v>
      </c>
      <c r="CK10851" s="174">
        <v>447.86250000000001</v>
      </c>
      <c r="CU10851" s="174">
        <v>3066</v>
      </c>
      <c r="CV10851" s="174">
        <v>168187</v>
      </c>
      <c r="CW10851" s="174">
        <v>5</v>
      </c>
      <c r="CX10851" s="174">
        <v>447.86250000000001</v>
      </c>
    </row>
    <row r="10852" spans="84:102" x14ac:dyDescent="0.25">
      <c r="CF10852" s="3" t="s">
        <v>3073</v>
      </c>
      <c r="CG10852" s="174">
        <v>121993</v>
      </c>
      <c r="CH10852" s="174">
        <v>1286</v>
      </c>
      <c r="CI10852" s="174">
        <v>5</v>
      </c>
      <c r="CJ10852" s="174">
        <v>447.8125</v>
      </c>
      <c r="CK10852" s="174">
        <v>447.8125</v>
      </c>
      <c r="CU10852" s="174">
        <v>121993</v>
      </c>
      <c r="CV10852" s="174">
        <v>1286</v>
      </c>
      <c r="CW10852" s="174">
        <v>5</v>
      </c>
      <c r="CX10852" s="174">
        <v>447.8125</v>
      </c>
    </row>
    <row r="10853" spans="84:102" x14ac:dyDescent="0.25">
      <c r="CF10853" s="3" t="s">
        <v>3073</v>
      </c>
      <c r="CG10853" s="174">
        <v>1545</v>
      </c>
      <c r="CH10853" s="174">
        <v>84430</v>
      </c>
      <c r="CI10853" s="174">
        <v>5</v>
      </c>
      <c r="CJ10853" s="174">
        <v>447.7371</v>
      </c>
      <c r="CK10853" s="174">
        <v>447.7371</v>
      </c>
      <c r="CU10853" s="174">
        <v>1545</v>
      </c>
      <c r="CV10853" s="174">
        <v>84430</v>
      </c>
      <c r="CW10853" s="174">
        <v>5</v>
      </c>
      <c r="CX10853" s="174">
        <v>447.7371</v>
      </c>
    </row>
    <row r="10854" spans="84:102" x14ac:dyDescent="0.25">
      <c r="CF10854" s="3" t="s">
        <v>3073</v>
      </c>
      <c r="CG10854" s="174">
        <v>43012</v>
      </c>
      <c r="CH10854" s="174">
        <v>2583</v>
      </c>
      <c r="CI10854" s="174">
        <v>5</v>
      </c>
      <c r="CJ10854" s="174">
        <v>447.73200000000003</v>
      </c>
      <c r="CK10854" s="174">
        <v>447.73200000000003</v>
      </c>
      <c r="CU10854" s="174">
        <v>43012</v>
      </c>
      <c r="CV10854" s="174">
        <v>2583</v>
      </c>
      <c r="CW10854" s="174">
        <v>5</v>
      </c>
      <c r="CX10854" s="174">
        <v>447.73200000000003</v>
      </c>
    </row>
    <row r="10855" spans="84:102" x14ac:dyDescent="0.25">
      <c r="CF10855" s="3" t="s">
        <v>3073</v>
      </c>
      <c r="CG10855" s="174">
        <v>2762</v>
      </c>
      <c r="CH10855" s="174">
        <v>143021</v>
      </c>
      <c r="CI10855" s="174">
        <v>5</v>
      </c>
      <c r="CJ10855" s="174">
        <v>447.71629999999999</v>
      </c>
      <c r="CK10855" s="174">
        <v>447.71629999999999</v>
      </c>
      <c r="CU10855" s="174">
        <v>2762</v>
      </c>
      <c r="CV10855" s="174">
        <v>143021</v>
      </c>
      <c r="CW10855" s="174">
        <v>5</v>
      </c>
      <c r="CX10855" s="174">
        <v>447.71629999999999</v>
      </c>
    </row>
    <row r="10856" spans="84:102" x14ac:dyDescent="0.25">
      <c r="CF10856" s="3" t="s">
        <v>3073</v>
      </c>
      <c r="CG10856" s="174">
        <v>953</v>
      </c>
      <c r="CH10856" s="174">
        <v>114036</v>
      </c>
      <c r="CI10856" s="174">
        <v>5</v>
      </c>
      <c r="CJ10856" s="174">
        <v>447.57530000000003</v>
      </c>
      <c r="CK10856" s="174">
        <v>447.57530000000003</v>
      </c>
      <c r="CU10856" s="174">
        <v>953</v>
      </c>
      <c r="CV10856" s="174">
        <v>114036</v>
      </c>
      <c r="CW10856" s="174">
        <v>5</v>
      </c>
      <c r="CX10856" s="174">
        <v>447.57530000000003</v>
      </c>
    </row>
    <row r="10857" spans="84:102" x14ac:dyDescent="0.25">
      <c r="CF10857" s="3" t="s">
        <v>3073</v>
      </c>
      <c r="CG10857" s="174">
        <v>54426</v>
      </c>
      <c r="CH10857" s="174">
        <v>3857</v>
      </c>
      <c r="CI10857" s="174">
        <v>5</v>
      </c>
      <c r="CJ10857" s="174">
        <v>447.29669999999999</v>
      </c>
      <c r="CK10857" s="174">
        <v>447.29669999999999</v>
      </c>
      <c r="CU10857" s="174">
        <v>54426</v>
      </c>
      <c r="CV10857" s="174">
        <v>3857</v>
      </c>
      <c r="CW10857" s="174">
        <v>5</v>
      </c>
      <c r="CX10857" s="174">
        <v>447.29669999999999</v>
      </c>
    </row>
    <row r="10858" spans="84:102" x14ac:dyDescent="0.25">
      <c r="CF10858" s="3" t="s">
        <v>3073</v>
      </c>
      <c r="CG10858" s="174">
        <v>3329</v>
      </c>
      <c r="CH10858" s="174">
        <v>165220</v>
      </c>
      <c r="CI10858" s="174">
        <v>5</v>
      </c>
      <c r="CJ10858" s="174">
        <v>447.29469999999998</v>
      </c>
      <c r="CK10858" s="174">
        <v>447.29469999999998</v>
      </c>
      <c r="CU10858" s="174">
        <v>3329</v>
      </c>
      <c r="CV10858" s="174">
        <v>165220</v>
      </c>
      <c r="CW10858" s="174">
        <v>5</v>
      </c>
      <c r="CX10858" s="174">
        <v>447.29469999999998</v>
      </c>
    </row>
    <row r="10859" spans="84:102" x14ac:dyDescent="0.25">
      <c r="CF10859" s="3" t="s">
        <v>3073</v>
      </c>
      <c r="CG10859" s="174">
        <v>2216</v>
      </c>
      <c r="CH10859" s="174">
        <v>18198</v>
      </c>
      <c r="CI10859" s="174">
        <v>5</v>
      </c>
      <c r="CJ10859" s="174">
        <v>447.28149999999999</v>
      </c>
      <c r="CK10859" s="174">
        <v>447.28149999999999</v>
      </c>
      <c r="CU10859" s="174">
        <v>2216</v>
      </c>
      <c r="CV10859" s="174">
        <v>18198</v>
      </c>
      <c r="CW10859" s="174">
        <v>5</v>
      </c>
      <c r="CX10859" s="174">
        <v>447.28149999999999</v>
      </c>
    </row>
    <row r="10860" spans="84:102" x14ac:dyDescent="0.25">
      <c r="CF10860" s="3" t="s">
        <v>3073</v>
      </c>
      <c r="CG10860" s="174">
        <v>87965</v>
      </c>
      <c r="CH10860" s="174">
        <v>636</v>
      </c>
      <c r="CI10860" s="174">
        <v>5</v>
      </c>
      <c r="CJ10860" s="174">
        <v>447.20639999999997</v>
      </c>
      <c r="CK10860" s="174">
        <v>447.20639999999997</v>
      </c>
      <c r="CU10860" s="174">
        <v>87965</v>
      </c>
      <c r="CV10860" s="174">
        <v>636</v>
      </c>
      <c r="CW10860" s="174">
        <v>5</v>
      </c>
      <c r="CX10860" s="174">
        <v>447.20639999999997</v>
      </c>
    </row>
    <row r="10861" spans="84:102" x14ac:dyDescent="0.25">
      <c r="CF10861" s="3" t="s">
        <v>3073</v>
      </c>
      <c r="CG10861" s="174">
        <v>139827</v>
      </c>
      <c r="CH10861" s="174">
        <v>1179</v>
      </c>
      <c r="CI10861" s="174">
        <v>5</v>
      </c>
      <c r="CJ10861" s="174">
        <v>447.0179</v>
      </c>
      <c r="CK10861" s="174">
        <v>447.0179</v>
      </c>
      <c r="CU10861" s="174">
        <v>139827</v>
      </c>
      <c r="CV10861" s="174">
        <v>1179</v>
      </c>
      <c r="CW10861" s="174">
        <v>5</v>
      </c>
      <c r="CX10861" s="174">
        <v>447.0179</v>
      </c>
    </row>
    <row r="10862" spans="84:102" x14ac:dyDescent="0.25">
      <c r="CF10862" s="3" t="s">
        <v>3073</v>
      </c>
      <c r="CG10862" s="174">
        <v>155985</v>
      </c>
      <c r="CH10862" s="174">
        <v>2987</v>
      </c>
      <c r="CI10862" s="174">
        <v>5</v>
      </c>
      <c r="CJ10862" s="174">
        <v>446.99340000000001</v>
      </c>
      <c r="CK10862" s="174">
        <v>446.99340000000001</v>
      </c>
      <c r="CU10862" s="174">
        <v>155985</v>
      </c>
      <c r="CV10862" s="174">
        <v>2987</v>
      </c>
      <c r="CW10862" s="174">
        <v>5</v>
      </c>
      <c r="CX10862" s="174">
        <v>446.99340000000001</v>
      </c>
    </row>
    <row r="10863" spans="84:102" x14ac:dyDescent="0.25">
      <c r="CF10863" s="3" t="s">
        <v>3073</v>
      </c>
      <c r="CG10863" s="174">
        <v>10833</v>
      </c>
      <c r="CH10863" s="174">
        <v>2141</v>
      </c>
      <c r="CI10863" s="174">
        <v>5</v>
      </c>
      <c r="CJ10863" s="174">
        <v>446.98559999999998</v>
      </c>
      <c r="CK10863" s="174">
        <v>446.98559999999998</v>
      </c>
      <c r="CU10863" s="174">
        <v>10833</v>
      </c>
      <c r="CV10863" s="174">
        <v>2141</v>
      </c>
      <c r="CW10863" s="174">
        <v>5</v>
      </c>
      <c r="CX10863" s="174">
        <v>446.98559999999998</v>
      </c>
    </row>
    <row r="10864" spans="84:102" x14ac:dyDescent="0.25">
      <c r="CF10864" s="3" t="s">
        <v>3073</v>
      </c>
      <c r="CG10864" s="174">
        <v>780</v>
      </c>
      <c r="CH10864" s="174">
        <v>100929</v>
      </c>
      <c r="CI10864" s="174">
        <v>5</v>
      </c>
      <c r="CJ10864" s="174">
        <v>446.95159999999998</v>
      </c>
      <c r="CK10864" s="174">
        <v>446.95159999999998</v>
      </c>
      <c r="CU10864" s="174">
        <v>780</v>
      </c>
      <c r="CV10864" s="174">
        <v>100929</v>
      </c>
      <c r="CW10864" s="174">
        <v>5</v>
      </c>
      <c r="CX10864" s="174">
        <v>446.95159999999998</v>
      </c>
    </row>
    <row r="10865" spans="84:102" x14ac:dyDescent="0.25">
      <c r="CF10865" s="3" t="s">
        <v>3073</v>
      </c>
      <c r="CG10865" s="174">
        <v>69374</v>
      </c>
      <c r="CH10865" s="174">
        <v>169</v>
      </c>
      <c r="CI10865" s="174">
        <v>5</v>
      </c>
      <c r="CJ10865" s="174">
        <v>446.78739999999999</v>
      </c>
      <c r="CK10865" s="174">
        <v>446.78739999999999</v>
      </c>
      <c r="CU10865" s="174">
        <v>69374</v>
      </c>
      <c r="CV10865" s="174">
        <v>169</v>
      </c>
      <c r="CW10865" s="174">
        <v>5</v>
      </c>
      <c r="CX10865" s="174">
        <v>446.78739999999999</v>
      </c>
    </row>
    <row r="10866" spans="84:102" x14ac:dyDescent="0.25">
      <c r="CF10866" s="3" t="s">
        <v>3073</v>
      </c>
      <c r="CG10866" s="174">
        <v>3783</v>
      </c>
      <c r="CH10866" s="174">
        <v>130919</v>
      </c>
      <c r="CI10866" s="174">
        <v>5</v>
      </c>
      <c r="CJ10866" s="174">
        <v>446.76179999999999</v>
      </c>
      <c r="CK10866" s="174">
        <v>446.76179999999999</v>
      </c>
      <c r="CU10866" s="174">
        <v>3783</v>
      </c>
      <c r="CV10866" s="174">
        <v>130919</v>
      </c>
      <c r="CW10866" s="174">
        <v>5</v>
      </c>
      <c r="CX10866" s="174">
        <v>446.76179999999999</v>
      </c>
    </row>
    <row r="10867" spans="84:102" x14ac:dyDescent="0.25">
      <c r="CF10867" s="3" t="s">
        <v>3073</v>
      </c>
      <c r="CG10867" s="174">
        <v>85295</v>
      </c>
      <c r="CH10867" s="174">
        <v>511</v>
      </c>
      <c r="CI10867" s="174">
        <v>5</v>
      </c>
      <c r="CJ10867" s="174">
        <v>446.62349999999998</v>
      </c>
      <c r="CK10867" s="174">
        <v>446.62349999999998</v>
      </c>
      <c r="CU10867" s="174">
        <v>85295</v>
      </c>
      <c r="CV10867" s="174">
        <v>511</v>
      </c>
      <c r="CW10867" s="174">
        <v>5</v>
      </c>
      <c r="CX10867" s="174">
        <v>446.62349999999998</v>
      </c>
    </row>
    <row r="10868" spans="84:102" x14ac:dyDescent="0.25">
      <c r="CF10868" s="3" t="s">
        <v>3073</v>
      </c>
      <c r="CG10868" s="174">
        <v>5076</v>
      </c>
      <c r="CH10868" s="174">
        <v>2096</v>
      </c>
      <c r="CI10868" s="174">
        <v>5</v>
      </c>
      <c r="CJ10868" s="174">
        <v>446.5865</v>
      </c>
      <c r="CK10868" s="174">
        <v>446.5865</v>
      </c>
      <c r="CU10868" s="174">
        <v>5076</v>
      </c>
      <c r="CV10868" s="174">
        <v>2096</v>
      </c>
      <c r="CW10868" s="174">
        <v>5</v>
      </c>
      <c r="CX10868" s="174">
        <v>446.5865</v>
      </c>
    </row>
    <row r="10869" spans="84:102" x14ac:dyDescent="0.25">
      <c r="CF10869" s="3" t="s">
        <v>3073</v>
      </c>
      <c r="CG10869" s="174">
        <v>108971</v>
      </c>
      <c r="CH10869" s="174">
        <v>855</v>
      </c>
      <c r="CI10869" s="174">
        <v>5</v>
      </c>
      <c r="CJ10869" s="174">
        <v>446.45859999999999</v>
      </c>
      <c r="CK10869" s="174">
        <v>446.45859999999999</v>
      </c>
      <c r="CU10869" s="174">
        <v>108971</v>
      </c>
      <c r="CV10869" s="174">
        <v>855</v>
      </c>
      <c r="CW10869" s="174">
        <v>5</v>
      </c>
      <c r="CX10869" s="174">
        <v>446.45859999999999</v>
      </c>
    </row>
    <row r="10870" spans="84:102" x14ac:dyDescent="0.25">
      <c r="CF10870" s="3" t="s">
        <v>3073</v>
      </c>
      <c r="CG10870" s="174">
        <v>68488</v>
      </c>
      <c r="CH10870" s="174">
        <v>179</v>
      </c>
      <c r="CI10870" s="174">
        <v>5</v>
      </c>
      <c r="CJ10870" s="174">
        <v>446.45409999999998</v>
      </c>
      <c r="CK10870" s="174">
        <v>446.45409999999998</v>
      </c>
      <c r="CU10870" s="174">
        <v>68488</v>
      </c>
      <c r="CV10870" s="174">
        <v>179</v>
      </c>
      <c r="CW10870" s="174">
        <v>5</v>
      </c>
      <c r="CX10870" s="174">
        <v>446.45409999999998</v>
      </c>
    </row>
    <row r="10871" spans="84:102" x14ac:dyDescent="0.25">
      <c r="CF10871" s="3" t="s">
        <v>3073</v>
      </c>
      <c r="CG10871" s="174">
        <v>3291</v>
      </c>
      <c r="CH10871" s="174">
        <v>161890</v>
      </c>
      <c r="CI10871" s="174">
        <v>5</v>
      </c>
      <c r="CJ10871" s="174">
        <v>446.45240000000001</v>
      </c>
      <c r="CK10871" s="174">
        <v>446.45240000000001</v>
      </c>
      <c r="CU10871" s="174">
        <v>3291</v>
      </c>
      <c r="CV10871" s="174">
        <v>161890</v>
      </c>
      <c r="CW10871" s="174">
        <v>5</v>
      </c>
      <c r="CX10871" s="174">
        <v>446.45240000000001</v>
      </c>
    </row>
    <row r="10872" spans="84:102" x14ac:dyDescent="0.25">
      <c r="CF10872" s="3" t="s">
        <v>3073</v>
      </c>
      <c r="CG10872" s="174">
        <v>1640</v>
      </c>
      <c r="CH10872" s="174">
        <v>73195</v>
      </c>
      <c r="CI10872" s="174">
        <v>5</v>
      </c>
      <c r="CJ10872" s="174">
        <v>446.34809999999999</v>
      </c>
      <c r="CK10872" s="174">
        <v>446.34809999999999</v>
      </c>
      <c r="CU10872" s="174">
        <v>1640</v>
      </c>
      <c r="CV10872" s="174">
        <v>73195</v>
      </c>
      <c r="CW10872" s="174">
        <v>5</v>
      </c>
      <c r="CX10872" s="174">
        <v>446.34809999999999</v>
      </c>
    </row>
    <row r="10873" spans="84:102" x14ac:dyDescent="0.25">
      <c r="CF10873" s="3" t="s">
        <v>3073</v>
      </c>
      <c r="CG10873" s="174">
        <v>82062</v>
      </c>
      <c r="CH10873" s="174">
        <v>1591</v>
      </c>
      <c r="CI10873" s="174">
        <v>5</v>
      </c>
      <c r="CJ10873" s="174">
        <v>446.06819999999999</v>
      </c>
      <c r="CK10873" s="174">
        <v>446.06819999999999</v>
      </c>
      <c r="CU10873" s="174">
        <v>82062</v>
      </c>
      <c r="CV10873" s="174">
        <v>1591</v>
      </c>
      <c r="CW10873" s="174">
        <v>5</v>
      </c>
      <c r="CX10873" s="174">
        <v>446.06819999999999</v>
      </c>
    </row>
    <row r="10874" spans="84:102" x14ac:dyDescent="0.25">
      <c r="CF10874" s="3" t="s">
        <v>3073</v>
      </c>
      <c r="CG10874" s="174">
        <v>1023</v>
      </c>
      <c r="CH10874" s="174">
        <v>119967</v>
      </c>
      <c r="CI10874" s="174">
        <v>5</v>
      </c>
      <c r="CJ10874" s="174">
        <v>445.6721</v>
      </c>
      <c r="CK10874" s="174">
        <v>445.6721</v>
      </c>
      <c r="CU10874" s="174">
        <v>1023</v>
      </c>
      <c r="CV10874" s="174">
        <v>119967</v>
      </c>
      <c r="CW10874" s="174">
        <v>5</v>
      </c>
      <c r="CX10874" s="174">
        <v>445.6721</v>
      </c>
    </row>
    <row r="10875" spans="84:102" x14ac:dyDescent="0.25">
      <c r="CF10875" s="3" t="s">
        <v>3073</v>
      </c>
      <c r="CG10875" s="174">
        <v>150591</v>
      </c>
      <c r="CH10875" s="174">
        <v>2843</v>
      </c>
      <c r="CI10875" s="174">
        <v>5</v>
      </c>
      <c r="CJ10875" s="174">
        <v>445.60930000000002</v>
      </c>
      <c r="CK10875" s="174">
        <v>445.60930000000002</v>
      </c>
      <c r="CU10875" s="174">
        <v>150591</v>
      </c>
      <c r="CV10875" s="174">
        <v>2843</v>
      </c>
      <c r="CW10875" s="174">
        <v>5</v>
      </c>
      <c r="CX10875" s="174">
        <v>445.60930000000002</v>
      </c>
    </row>
    <row r="10876" spans="84:102" x14ac:dyDescent="0.25">
      <c r="CF10876" s="3" t="s">
        <v>3073</v>
      </c>
      <c r="CG10876" s="174">
        <v>2538</v>
      </c>
      <c r="CH10876" s="174">
        <v>42244</v>
      </c>
      <c r="CI10876" s="174">
        <v>5</v>
      </c>
      <c r="CJ10876" s="174">
        <v>445.47059999999999</v>
      </c>
      <c r="CK10876" s="174">
        <v>445.47059999999999</v>
      </c>
      <c r="CU10876" s="174">
        <v>2538</v>
      </c>
      <c r="CV10876" s="174">
        <v>42244</v>
      </c>
      <c r="CW10876" s="174">
        <v>5</v>
      </c>
      <c r="CX10876" s="174">
        <v>445.47059999999999</v>
      </c>
    </row>
    <row r="10877" spans="84:102" x14ac:dyDescent="0.25">
      <c r="CF10877" s="3" t="s">
        <v>3073</v>
      </c>
      <c r="CG10877" s="174">
        <v>154219</v>
      </c>
      <c r="CH10877" s="174">
        <v>2976</v>
      </c>
      <c r="CI10877" s="174">
        <v>5</v>
      </c>
      <c r="CJ10877" s="174">
        <v>445.2867</v>
      </c>
      <c r="CK10877" s="174">
        <v>445.2867</v>
      </c>
      <c r="CU10877" s="174">
        <v>154219</v>
      </c>
      <c r="CV10877" s="174">
        <v>2976</v>
      </c>
      <c r="CW10877" s="174">
        <v>5</v>
      </c>
      <c r="CX10877" s="174">
        <v>445.2867</v>
      </c>
    </row>
    <row r="10878" spans="84:102" x14ac:dyDescent="0.25">
      <c r="CF10878" s="3" t="s">
        <v>3073</v>
      </c>
      <c r="CG10878" s="174">
        <v>3304</v>
      </c>
      <c r="CH10878" s="174">
        <v>168049</v>
      </c>
      <c r="CI10878" s="174">
        <v>5</v>
      </c>
      <c r="CJ10878" s="174">
        <v>445.24740000000003</v>
      </c>
      <c r="CK10878" s="174">
        <v>445.24740000000003</v>
      </c>
      <c r="CU10878" s="174">
        <v>3304</v>
      </c>
      <c r="CV10878" s="174">
        <v>168049</v>
      </c>
      <c r="CW10878" s="174">
        <v>5</v>
      </c>
      <c r="CX10878" s="174">
        <v>445.24740000000003</v>
      </c>
    </row>
    <row r="10879" spans="84:102" x14ac:dyDescent="0.25">
      <c r="CF10879" s="3" t="s">
        <v>3073</v>
      </c>
      <c r="CG10879" s="174">
        <v>2484</v>
      </c>
      <c r="CH10879" s="174">
        <v>33293</v>
      </c>
      <c r="CI10879" s="174">
        <v>5</v>
      </c>
      <c r="CJ10879" s="174">
        <v>445.18770000000001</v>
      </c>
      <c r="CK10879" s="174">
        <v>445.18770000000001</v>
      </c>
      <c r="CU10879" s="174">
        <v>2484</v>
      </c>
      <c r="CV10879" s="174">
        <v>33293</v>
      </c>
      <c r="CW10879" s="174">
        <v>5</v>
      </c>
      <c r="CX10879" s="174">
        <v>445.18770000000001</v>
      </c>
    </row>
    <row r="10880" spans="84:102" x14ac:dyDescent="0.25">
      <c r="CF10880" s="3" t="s">
        <v>3073</v>
      </c>
      <c r="CG10880" s="174">
        <v>53598</v>
      </c>
      <c r="CH10880" s="174">
        <v>3495</v>
      </c>
      <c r="CI10880" s="174">
        <v>5</v>
      </c>
      <c r="CJ10880" s="174">
        <v>444.98349999999999</v>
      </c>
      <c r="CK10880" s="174">
        <v>444.98349999999999</v>
      </c>
      <c r="CU10880" s="174">
        <v>53598</v>
      </c>
      <c r="CV10880" s="174">
        <v>3495</v>
      </c>
      <c r="CW10880" s="174">
        <v>5</v>
      </c>
      <c r="CX10880" s="174">
        <v>444.98349999999999</v>
      </c>
    </row>
    <row r="10881" spans="84:102" x14ac:dyDescent="0.25">
      <c r="CF10881" s="3" t="s">
        <v>3073</v>
      </c>
      <c r="CG10881" s="174">
        <v>88702</v>
      </c>
      <c r="CH10881" s="174">
        <v>644</v>
      </c>
      <c r="CI10881" s="174">
        <v>5</v>
      </c>
      <c r="CJ10881" s="174">
        <v>444.96980000000002</v>
      </c>
      <c r="CK10881" s="174">
        <v>444.96980000000002</v>
      </c>
      <c r="CU10881" s="174">
        <v>88702</v>
      </c>
      <c r="CV10881" s="174">
        <v>644</v>
      </c>
      <c r="CW10881" s="174">
        <v>5</v>
      </c>
      <c r="CX10881" s="174">
        <v>444.96980000000002</v>
      </c>
    </row>
    <row r="10882" spans="84:102" x14ac:dyDescent="0.25">
      <c r="CF10882" s="3" t="s">
        <v>3073</v>
      </c>
      <c r="CG10882" s="174">
        <v>1745</v>
      </c>
      <c r="CH10882" s="174">
        <v>58504</v>
      </c>
      <c r="CI10882" s="174">
        <v>5</v>
      </c>
      <c r="CJ10882" s="174">
        <v>444.93389999999999</v>
      </c>
      <c r="CK10882" s="174">
        <v>444.93389999999999</v>
      </c>
      <c r="CU10882" s="174">
        <v>1745</v>
      </c>
      <c r="CV10882" s="174">
        <v>58504</v>
      </c>
      <c r="CW10882" s="174">
        <v>5</v>
      </c>
      <c r="CX10882" s="174">
        <v>444.93389999999999</v>
      </c>
    </row>
    <row r="10883" spans="84:102" x14ac:dyDescent="0.25">
      <c r="CF10883" s="3" t="s">
        <v>3073</v>
      </c>
      <c r="CG10883" s="174">
        <v>3039</v>
      </c>
      <c r="CH10883" s="174">
        <v>165801</v>
      </c>
      <c r="CI10883" s="174">
        <v>5</v>
      </c>
      <c r="CJ10883" s="174">
        <v>444.83949999999999</v>
      </c>
      <c r="CK10883" s="174">
        <v>444.83949999999999</v>
      </c>
      <c r="CU10883" s="174">
        <v>3039</v>
      </c>
      <c r="CV10883" s="174">
        <v>165801</v>
      </c>
      <c r="CW10883" s="174">
        <v>5</v>
      </c>
      <c r="CX10883" s="174">
        <v>444.83949999999999</v>
      </c>
    </row>
    <row r="10884" spans="84:102" x14ac:dyDescent="0.25">
      <c r="CF10884" s="3" t="s">
        <v>3073</v>
      </c>
      <c r="CG10884" s="174">
        <v>3458</v>
      </c>
      <c r="CH10884" s="174">
        <v>180335</v>
      </c>
      <c r="CI10884" s="174">
        <v>5</v>
      </c>
      <c r="CJ10884" s="174">
        <v>444.50940000000003</v>
      </c>
      <c r="CK10884" s="174">
        <v>444.50940000000003</v>
      </c>
      <c r="CU10884" s="174">
        <v>3458</v>
      </c>
      <c r="CV10884" s="174">
        <v>180335</v>
      </c>
      <c r="CW10884" s="174">
        <v>5</v>
      </c>
      <c r="CX10884" s="174">
        <v>444.50940000000003</v>
      </c>
    </row>
    <row r="10885" spans="84:102" x14ac:dyDescent="0.25">
      <c r="CF10885" s="3" t="s">
        <v>3073</v>
      </c>
      <c r="CG10885" s="174">
        <v>1792</v>
      </c>
      <c r="CH10885" s="174">
        <v>53128</v>
      </c>
      <c r="CI10885" s="174">
        <v>5</v>
      </c>
      <c r="CJ10885" s="174">
        <v>444.37630000000001</v>
      </c>
      <c r="CK10885" s="174">
        <v>444.37630000000001</v>
      </c>
      <c r="CU10885" s="174">
        <v>1792</v>
      </c>
      <c r="CV10885" s="174">
        <v>53128</v>
      </c>
      <c r="CW10885" s="174">
        <v>5</v>
      </c>
      <c r="CX10885" s="174">
        <v>444.37630000000001</v>
      </c>
    </row>
    <row r="10886" spans="84:102" x14ac:dyDescent="0.25">
      <c r="CF10886" s="3" t="s">
        <v>3073</v>
      </c>
      <c r="CG10886" s="174">
        <v>3344</v>
      </c>
      <c r="CH10886" s="174">
        <v>167092</v>
      </c>
      <c r="CI10886" s="174">
        <v>5</v>
      </c>
      <c r="CJ10886" s="174">
        <v>444.32400000000001</v>
      </c>
      <c r="CK10886" s="174">
        <v>444.32400000000001</v>
      </c>
      <c r="CU10886" s="174">
        <v>3344</v>
      </c>
      <c r="CV10886" s="174">
        <v>167092</v>
      </c>
      <c r="CW10886" s="174">
        <v>5</v>
      </c>
      <c r="CX10886" s="174">
        <v>444.32400000000001</v>
      </c>
    </row>
    <row r="10887" spans="84:102" x14ac:dyDescent="0.25">
      <c r="CF10887" s="3" t="s">
        <v>3073</v>
      </c>
      <c r="CG10887" s="174">
        <v>424</v>
      </c>
      <c r="CH10887" s="174">
        <v>81929</v>
      </c>
      <c r="CI10887" s="174">
        <v>5</v>
      </c>
      <c r="CJ10887" s="174">
        <v>444.31970000000001</v>
      </c>
      <c r="CK10887" s="174">
        <v>444.31970000000001</v>
      </c>
      <c r="CU10887" s="174">
        <v>424</v>
      </c>
      <c r="CV10887" s="174">
        <v>81929</v>
      </c>
      <c r="CW10887" s="174">
        <v>5</v>
      </c>
      <c r="CX10887" s="174">
        <v>444.31970000000001</v>
      </c>
    </row>
    <row r="10888" spans="84:102" x14ac:dyDescent="0.25">
      <c r="CF10888" s="3" t="s">
        <v>3073</v>
      </c>
      <c r="CG10888" s="174">
        <v>91971</v>
      </c>
      <c r="CH10888" s="174">
        <v>683</v>
      </c>
      <c r="CI10888" s="174">
        <v>5</v>
      </c>
      <c r="CJ10888" s="174">
        <v>444.3032</v>
      </c>
      <c r="CK10888" s="174">
        <v>444.3032</v>
      </c>
      <c r="CU10888" s="174">
        <v>91971</v>
      </c>
      <c r="CV10888" s="174">
        <v>683</v>
      </c>
      <c r="CW10888" s="174">
        <v>5</v>
      </c>
      <c r="CX10888" s="174">
        <v>444.3032</v>
      </c>
    </row>
    <row r="10889" spans="84:102" x14ac:dyDescent="0.25">
      <c r="CF10889" s="3" t="s">
        <v>3073</v>
      </c>
      <c r="CG10889" s="174">
        <v>683</v>
      </c>
      <c r="CH10889" s="174">
        <v>91971</v>
      </c>
      <c r="CI10889" s="174">
        <v>5</v>
      </c>
      <c r="CJ10889" s="174">
        <v>444.23759999999999</v>
      </c>
      <c r="CK10889" s="174">
        <v>444.23759999999999</v>
      </c>
      <c r="CU10889" s="174">
        <v>683</v>
      </c>
      <c r="CV10889" s="174">
        <v>91971</v>
      </c>
      <c r="CW10889" s="174">
        <v>5</v>
      </c>
      <c r="CX10889" s="174">
        <v>444.23759999999999</v>
      </c>
    </row>
    <row r="10890" spans="84:102" x14ac:dyDescent="0.25">
      <c r="CF10890" s="3" t="s">
        <v>3073</v>
      </c>
      <c r="CG10890" s="174">
        <v>2806</v>
      </c>
      <c r="CH10890" s="174">
        <v>148268</v>
      </c>
      <c r="CI10890" s="174">
        <v>5</v>
      </c>
      <c r="CJ10890" s="174">
        <v>444.1909</v>
      </c>
      <c r="CK10890" s="174">
        <v>444.1909</v>
      </c>
      <c r="CU10890" s="174">
        <v>2806</v>
      </c>
      <c r="CV10890" s="174">
        <v>148268</v>
      </c>
      <c r="CW10890" s="174">
        <v>5</v>
      </c>
      <c r="CX10890" s="174">
        <v>444.1909</v>
      </c>
    </row>
    <row r="10891" spans="84:102" x14ac:dyDescent="0.25">
      <c r="CF10891" s="3" t="s">
        <v>3073</v>
      </c>
      <c r="CG10891" s="174">
        <v>2450</v>
      </c>
      <c r="CH10891" s="174">
        <v>39287</v>
      </c>
      <c r="CI10891" s="174">
        <v>5</v>
      </c>
      <c r="CJ10891" s="174">
        <v>444.12729999999999</v>
      </c>
      <c r="CK10891" s="174">
        <v>444.12729999999999</v>
      </c>
      <c r="CU10891" s="174">
        <v>2450</v>
      </c>
      <c r="CV10891" s="174">
        <v>39287</v>
      </c>
      <c r="CW10891" s="174">
        <v>5</v>
      </c>
      <c r="CX10891" s="174">
        <v>444.12729999999999</v>
      </c>
    </row>
    <row r="10892" spans="84:102" x14ac:dyDescent="0.25">
      <c r="CF10892" s="3" t="s">
        <v>3073</v>
      </c>
      <c r="CG10892" s="174">
        <v>2814</v>
      </c>
      <c r="CH10892" s="174">
        <v>148573</v>
      </c>
      <c r="CI10892" s="174">
        <v>5</v>
      </c>
      <c r="CJ10892" s="174">
        <v>444.12619999999998</v>
      </c>
      <c r="CK10892" s="174">
        <v>444.12619999999998</v>
      </c>
      <c r="CU10892" s="174">
        <v>2814</v>
      </c>
      <c r="CV10892" s="174">
        <v>148573</v>
      </c>
      <c r="CW10892" s="174">
        <v>5</v>
      </c>
      <c r="CX10892" s="174">
        <v>444.12619999999998</v>
      </c>
    </row>
    <row r="10893" spans="84:102" x14ac:dyDescent="0.25">
      <c r="CF10893" s="3" t="s">
        <v>3073</v>
      </c>
      <c r="CG10893" s="174">
        <v>1204</v>
      </c>
      <c r="CH10893" s="174">
        <v>135833</v>
      </c>
      <c r="CI10893" s="174">
        <v>5</v>
      </c>
      <c r="CJ10893" s="174">
        <v>444.0677</v>
      </c>
      <c r="CK10893" s="174">
        <v>444.0677</v>
      </c>
      <c r="CU10893" s="174">
        <v>1204</v>
      </c>
      <c r="CV10893" s="174">
        <v>135833</v>
      </c>
      <c r="CW10893" s="174">
        <v>5</v>
      </c>
      <c r="CX10893" s="174">
        <v>444.0677</v>
      </c>
    </row>
    <row r="10894" spans="84:102" x14ac:dyDescent="0.25">
      <c r="CF10894" s="3" t="s">
        <v>3073</v>
      </c>
      <c r="CG10894" s="174">
        <v>3302</v>
      </c>
      <c r="CH10894" s="174">
        <v>170824</v>
      </c>
      <c r="CI10894" s="174">
        <v>5</v>
      </c>
      <c r="CJ10894" s="174">
        <v>443.9658</v>
      </c>
      <c r="CK10894" s="174">
        <v>443.9658</v>
      </c>
      <c r="CU10894" s="174">
        <v>3302</v>
      </c>
      <c r="CV10894" s="174">
        <v>170824</v>
      </c>
      <c r="CW10894" s="174">
        <v>5</v>
      </c>
      <c r="CX10894" s="174">
        <v>443.9658</v>
      </c>
    </row>
    <row r="10895" spans="84:102" x14ac:dyDescent="0.25">
      <c r="CF10895" s="3" t="s">
        <v>3073</v>
      </c>
      <c r="CG10895" s="174">
        <v>2777</v>
      </c>
      <c r="CH10895" s="174">
        <v>145977</v>
      </c>
      <c r="CI10895" s="174">
        <v>5</v>
      </c>
      <c r="CJ10895" s="174">
        <v>443.78089999999997</v>
      </c>
      <c r="CK10895" s="174">
        <v>443.78089999999997</v>
      </c>
      <c r="CU10895" s="174">
        <v>2777</v>
      </c>
      <c r="CV10895" s="174">
        <v>145977</v>
      </c>
      <c r="CW10895" s="174">
        <v>5</v>
      </c>
      <c r="CX10895" s="174">
        <v>443.78089999999997</v>
      </c>
    </row>
    <row r="10896" spans="84:102" x14ac:dyDescent="0.25">
      <c r="CF10896" s="3" t="s">
        <v>3073</v>
      </c>
      <c r="CG10896" s="174">
        <v>84168</v>
      </c>
      <c r="CH10896" s="174">
        <v>485</v>
      </c>
      <c r="CI10896" s="174">
        <v>5</v>
      </c>
      <c r="CJ10896" s="174">
        <v>443.78</v>
      </c>
      <c r="CK10896" s="174">
        <v>443.78</v>
      </c>
      <c r="CU10896" s="174">
        <v>84168</v>
      </c>
      <c r="CV10896" s="174">
        <v>485</v>
      </c>
      <c r="CW10896" s="174">
        <v>5</v>
      </c>
      <c r="CX10896" s="174">
        <v>443.78</v>
      </c>
    </row>
    <row r="10897" spans="84:102" x14ac:dyDescent="0.25">
      <c r="CF10897" s="3" t="s">
        <v>3073</v>
      </c>
      <c r="CG10897" s="174">
        <v>2787</v>
      </c>
      <c r="CH10897" s="174">
        <v>146408</v>
      </c>
      <c r="CI10897" s="174">
        <v>5</v>
      </c>
      <c r="CJ10897" s="174">
        <v>443.77260000000001</v>
      </c>
      <c r="CK10897" s="174">
        <v>443.77260000000001</v>
      </c>
      <c r="CU10897" s="174">
        <v>2787</v>
      </c>
      <c r="CV10897" s="174">
        <v>146408</v>
      </c>
      <c r="CW10897" s="174">
        <v>5</v>
      </c>
      <c r="CX10897" s="174">
        <v>443.77260000000001</v>
      </c>
    </row>
    <row r="10898" spans="84:102" x14ac:dyDescent="0.25">
      <c r="CF10898" s="3" t="s">
        <v>3073</v>
      </c>
      <c r="CG10898" s="174">
        <v>82829</v>
      </c>
      <c r="CH10898" s="174">
        <v>441</v>
      </c>
      <c r="CI10898" s="174">
        <v>5</v>
      </c>
      <c r="CJ10898" s="174">
        <v>443.73840000000001</v>
      </c>
      <c r="CK10898" s="174">
        <v>443.73840000000001</v>
      </c>
      <c r="CU10898" s="174">
        <v>82829</v>
      </c>
      <c r="CV10898" s="174">
        <v>441</v>
      </c>
      <c r="CW10898" s="174">
        <v>5</v>
      </c>
      <c r="CX10898" s="174">
        <v>443.73840000000001</v>
      </c>
    </row>
    <row r="10899" spans="84:102" x14ac:dyDescent="0.25">
      <c r="CF10899" s="3" t="s">
        <v>3073</v>
      </c>
      <c r="CG10899" s="174">
        <v>853</v>
      </c>
      <c r="CH10899" s="174">
        <v>107104</v>
      </c>
      <c r="CI10899" s="174">
        <v>5</v>
      </c>
      <c r="CJ10899" s="174">
        <v>443.72910000000002</v>
      </c>
      <c r="CK10899" s="174">
        <v>443.72910000000002</v>
      </c>
      <c r="CU10899" s="174">
        <v>853</v>
      </c>
      <c r="CV10899" s="174">
        <v>107104</v>
      </c>
      <c r="CW10899" s="174">
        <v>5</v>
      </c>
      <c r="CX10899" s="174">
        <v>443.72910000000002</v>
      </c>
    </row>
    <row r="10900" spans="84:102" x14ac:dyDescent="0.25">
      <c r="CF10900" s="3" t="s">
        <v>3073</v>
      </c>
      <c r="CG10900" s="174">
        <v>3678</v>
      </c>
      <c r="CH10900" s="174">
        <v>120421</v>
      </c>
      <c r="CI10900" s="174">
        <v>5</v>
      </c>
      <c r="CJ10900" s="174">
        <v>443.70119999999997</v>
      </c>
      <c r="CK10900" s="174">
        <v>443.70119999999997</v>
      </c>
      <c r="CU10900" s="174">
        <v>3678</v>
      </c>
      <c r="CV10900" s="174">
        <v>120421</v>
      </c>
      <c r="CW10900" s="174">
        <v>5</v>
      </c>
      <c r="CX10900" s="174">
        <v>443.70119999999997</v>
      </c>
    </row>
    <row r="10901" spans="84:102" x14ac:dyDescent="0.25">
      <c r="CF10901" s="3" t="s">
        <v>3073</v>
      </c>
      <c r="CG10901" s="174">
        <v>811</v>
      </c>
      <c r="CH10901" s="174">
        <v>102566</v>
      </c>
      <c r="CI10901" s="174">
        <v>5</v>
      </c>
      <c r="CJ10901" s="174">
        <v>443.6773</v>
      </c>
      <c r="CK10901" s="174">
        <v>443.6773</v>
      </c>
      <c r="CU10901" s="174">
        <v>811</v>
      </c>
      <c r="CV10901" s="174">
        <v>102566</v>
      </c>
      <c r="CW10901" s="174">
        <v>5</v>
      </c>
      <c r="CX10901" s="174">
        <v>443.6773</v>
      </c>
    </row>
    <row r="10902" spans="84:102" x14ac:dyDescent="0.25">
      <c r="CF10902" s="3" t="s">
        <v>3073</v>
      </c>
      <c r="CG10902" s="174">
        <v>131407</v>
      </c>
      <c r="CH10902" s="174">
        <v>2021</v>
      </c>
      <c r="CI10902" s="174">
        <v>5</v>
      </c>
      <c r="CJ10902" s="174">
        <v>443.65170000000001</v>
      </c>
      <c r="CK10902" s="174">
        <v>443.65170000000001</v>
      </c>
      <c r="CU10902" s="174">
        <v>131407</v>
      </c>
      <c r="CV10902" s="174">
        <v>2021</v>
      </c>
      <c r="CW10902" s="174">
        <v>5</v>
      </c>
      <c r="CX10902" s="174">
        <v>443.65170000000001</v>
      </c>
    </row>
    <row r="10903" spans="84:102" x14ac:dyDescent="0.25">
      <c r="CF10903" s="3" t="s">
        <v>3073</v>
      </c>
      <c r="CG10903" s="174">
        <v>68564</v>
      </c>
      <c r="CH10903" s="174">
        <v>157</v>
      </c>
      <c r="CI10903" s="174">
        <v>5</v>
      </c>
      <c r="CJ10903" s="174">
        <v>443.63889999999998</v>
      </c>
      <c r="CK10903" s="174">
        <v>443.63889999999998</v>
      </c>
      <c r="CU10903" s="174">
        <v>68564</v>
      </c>
      <c r="CV10903" s="174">
        <v>157</v>
      </c>
      <c r="CW10903" s="174">
        <v>5</v>
      </c>
      <c r="CX10903" s="174">
        <v>443.63889999999998</v>
      </c>
    </row>
    <row r="10904" spans="84:102" x14ac:dyDescent="0.25">
      <c r="CF10904" s="3" t="s">
        <v>3073</v>
      </c>
      <c r="CG10904" s="174">
        <v>2658</v>
      </c>
      <c r="CH10904" s="174">
        <v>48677</v>
      </c>
      <c r="CI10904" s="174">
        <v>5</v>
      </c>
      <c r="CJ10904" s="174">
        <v>443.36270000000002</v>
      </c>
      <c r="CK10904" s="174">
        <v>443.36270000000002</v>
      </c>
      <c r="CU10904" s="174">
        <v>2658</v>
      </c>
      <c r="CV10904" s="174">
        <v>48677</v>
      </c>
      <c r="CW10904" s="174">
        <v>5</v>
      </c>
      <c r="CX10904" s="174">
        <v>443.36270000000002</v>
      </c>
    </row>
    <row r="10905" spans="84:102" x14ac:dyDescent="0.25">
      <c r="CF10905" s="3" t="s">
        <v>3073</v>
      </c>
      <c r="CG10905" s="174">
        <v>2732</v>
      </c>
      <c r="CH10905" s="174">
        <v>138576</v>
      </c>
      <c r="CI10905" s="174">
        <v>5</v>
      </c>
      <c r="CJ10905" s="174">
        <v>443.34820000000002</v>
      </c>
      <c r="CK10905" s="174">
        <v>443.34820000000002</v>
      </c>
      <c r="CU10905" s="174">
        <v>2732</v>
      </c>
      <c r="CV10905" s="174">
        <v>138576</v>
      </c>
      <c r="CW10905" s="174">
        <v>5</v>
      </c>
      <c r="CX10905" s="174">
        <v>443.34820000000002</v>
      </c>
    </row>
    <row r="10906" spans="84:102" x14ac:dyDescent="0.25">
      <c r="CF10906" s="3" t="s">
        <v>3073</v>
      </c>
      <c r="CG10906" s="174">
        <v>281</v>
      </c>
      <c r="CH10906" s="174">
        <v>71810</v>
      </c>
      <c r="CI10906" s="174">
        <v>5</v>
      </c>
      <c r="CJ10906" s="174">
        <v>443.26220000000001</v>
      </c>
      <c r="CK10906" s="174">
        <v>443.26220000000001</v>
      </c>
      <c r="CU10906" s="174">
        <v>281</v>
      </c>
      <c r="CV10906" s="174">
        <v>71810</v>
      </c>
      <c r="CW10906" s="174">
        <v>5</v>
      </c>
      <c r="CX10906" s="174">
        <v>443.26220000000001</v>
      </c>
    </row>
    <row r="10907" spans="84:102" x14ac:dyDescent="0.25">
      <c r="CF10907" s="3" t="s">
        <v>3073</v>
      </c>
      <c r="CG10907" s="174">
        <v>54912</v>
      </c>
      <c r="CH10907" s="174">
        <v>1864</v>
      </c>
      <c r="CI10907" s="174">
        <v>5</v>
      </c>
      <c r="CJ10907" s="174">
        <v>443.02440000000001</v>
      </c>
      <c r="CK10907" s="174">
        <v>443.02440000000001</v>
      </c>
      <c r="CU10907" s="174">
        <v>54912</v>
      </c>
      <c r="CV10907" s="174">
        <v>1864</v>
      </c>
      <c r="CW10907" s="174">
        <v>5</v>
      </c>
      <c r="CX10907" s="174">
        <v>443.02440000000001</v>
      </c>
    </row>
    <row r="10908" spans="84:102" x14ac:dyDescent="0.25">
      <c r="CF10908" s="3" t="s">
        <v>3073</v>
      </c>
      <c r="CG10908" s="174">
        <v>72415</v>
      </c>
      <c r="CH10908" s="174">
        <v>269</v>
      </c>
      <c r="CI10908" s="174">
        <v>5</v>
      </c>
      <c r="CJ10908" s="174">
        <v>443.02359999999999</v>
      </c>
      <c r="CK10908" s="174">
        <v>443.02359999999999</v>
      </c>
      <c r="CU10908" s="174">
        <v>72415</v>
      </c>
      <c r="CV10908" s="174">
        <v>269</v>
      </c>
      <c r="CW10908" s="174">
        <v>5</v>
      </c>
      <c r="CX10908" s="174">
        <v>443.02359999999999</v>
      </c>
    </row>
    <row r="10909" spans="84:102" x14ac:dyDescent="0.25">
      <c r="CF10909" s="3" t="s">
        <v>3073</v>
      </c>
      <c r="CG10909" s="174">
        <v>117625</v>
      </c>
      <c r="CH10909" s="174">
        <v>1345</v>
      </c>
      <c r="CI10909" s="174">
        <v>5</v>
      </c>
      <c r="CJ10909" s="174">
        <v>442.86200000000002</v>
      </c>
      <c r="CK10909" s="174">
        <v>442.86200000000002</v>
      </c>
      <c r="CU10909" s="174">
        <v>117625</v>
      </c>
      <c r="CV10909" s="174">
        <v>1345</v>
      </c>
      <c r="CW10909" s="174">
        <v>5</v>
      </c>
      <c r="CX10909" s="174">
        <v>442.86200000000002</v>
      </c>
    </row>
    <row r="10910" spans="84:102" x14ac:dyDescent="0.25">
      <c r="CF10910" s="3" t="s">
        <v>3073</v>
      </c>
      <c r="CG10910" s="174">
        <v>66</v>
      </c>
      <c r="CH10910" s="174">
        <v>64932</v>
      </c>
      <c r="CI10910" s="174">
        <v>5</v>
      </c>
      <c r="CJ10910" s="174">
        <v>442.85629999999998</v>
      </c>
      <c r="CK10910" s="174">
        <v>442.85629999999998</v>
      </c>
      <c r="CU10910" s="174">
        <v>66</v>
      </c>
      <c r="CV10910" s="174">
        <v>64932</v>
      </c>
      <c r="CW10910" s="174">
        <v>5</v>
      </c>
      <c r="CX10910" s="174">
        <v>442.85629999999998</v>
      </c>
    </row>
    <row r="10911" spans="84:102" x14ac:dyDescent="0.25">
      <c r="CF10911" s="3" t="s">
        <v>3073</v>
      </c>
      <c r="CG10911" s="174">
        <v>1861</v>
      </c>
      <c r="CH10911" s="174">
        <v>55131</v>
      </c>
      <c r="CI10911" s="174">
        <v>5</v>
      </c>
      <c r="CJ10911" s="174">
        <v>442.81360000000001</v>
      </c>
      <c r="CK10911" s="174">
        <v>442.81360000000001</v>
      </c>
      <c r="CU10911" s="174">
        <v>1861</v>
      </c>
      <c r="CV10911" s="174">
        <v>55131</v>
      </c>
      <c r="CW10911" s="174">
        <v>5</v>
      </c>
      <c r="CX10911" s="174">
        <v>442.81360000000001</v>
      </c>
    </row>
    <row r="10912" spans="84:102" x14ac:dyDescent="0.25">
      <c r="CF10912" s="3" t="s">
        <v>3073</v>
      </c>
      <c r="CG10912" s="174">
        <v>91082</v>
      </c>
      <c r="CH10912" s="174">
        <v>3587</v>
      </c>
      <c r="CI10912" s="174">
        <v>5</v>
      </c>
      <c r="CJ10912" s="174">
        <v>442.65640000000002</v>
      </c>
      <c r="CK10912" s="174">
        <v>442.65640000000002</v>
      </c>
      <c r="CU10912" s="174">
        <v>91082</v>
      </c>
      <c r="CV10912" s="174">
        <v>3587</v>
      </c>
      <c r="CW10912" s="174">
        <v>5</v>
      </c>
      <c r="CX10912" s="174">
        <v>442.65640000000002</v>
      </c>
    </row>
    <row r="10913" spans="84:102" x14ac:dyDescent="0.25">
      <c r="CF10913" s="3" t="s">
        <v>3073</v>
      </c>
      <c r="CG10913" s="174">
        <v>148022</v>
      </c>
      <c r="CH10913" s="174">
        <v>2799</v>
      </c>
      <c r="CI10913" s="174">
        <v>5</v>
      </c>
      <c r="CJ10913" s="174">
        <v>442.61279999999999</v>
      </c>
      <c r="CK10913" s="174">
        <v>442.61279999999999</v>
      </c>
      <c r="CU10913" s="174">
        <v>148022</v>
      </c>
      <c r="CV10913" s="174">
        <v>2799</v>
      </c>
      <c r="CW10913" s="174">
        <v>5</v>
      </c>
      <c r="CX10913" s="174">
        <v>442.61279999999999</v>
      </c>
    </row>
    <row r="10914" spans="84:102" x14ac:dyDescent="0.25">
      <c r="CF10914" s="3" t="s">
        <v>3073</v>
      </c>
      <c r="CG10914" s="174">
        <v>59021</v>
      </c>
      <c r="CH10914" s="174">
        <v>9</v>
      </c>
      <c r="CI10914" s="174">
        <v>5</v>
      </c>
      <c r="CJ10914" s="174">
        <v>442.56729999999999</v>
      </c>
      <c r="CK10914" s="174">
        <v>442.56729999999999</v>
      </c>
      <c r="CU10914" s="174">
        <v>59021</v>
      </c>
      <c r="CV10914" s="174">
        <v>9</v>
      </c>
      <c r="CW10914" s="174">
        <v>5</v>
      </c>
      <c r="CX10914" s="174">
        <v>442.56729999999999</v>
      </c>
    </row>
    <row r="10915" spans="84:102" x14ac:dyDescent="0.25">
      <c r="CF10915" s="3" t="s">
        <v>3073</v>
      </c>
      <c r="CG10915" s="174">
        <v>151803</v>
      </c>
      <c r="CH10915" s="174">
        <v>2924</v>
      </c>
      <c r="CI10915" s="174">
        <v>5</v>
      </c>
      <c r="CJ10915" s="174">
        <v>442.51710000000003</v>
      </c>
      <c r="CK10915" s="174">
        <v>442.51710000000003</v>
      </c>
      <c r="CU10915" s="174">
        <v>151803</v>
      </c>
      <c r="CV10915" s="174">
        <v>2924</v>
      </c>
      <c r="CW10915" s="174">
        <v>5</v>
      </c>
      <c r="CX10915" s="174">
        <v>442.51710000000003</v>
      </c>
    </row>
    <row r="10916" spans="84:102" x14ac:dyDescent="0.25">
      <c r="CF10916" s="3" t="s">
        <v>3073</v>
      </c>
      <c r="CG10916" s="174">
        <v>3236</v>
      </c>
      <c r="CH10916" s="174">
        <v>160407</v>
      </c>
      <c r="CI10916" s="174">
        <v>5</v>
      </c>
      <c r="CJ10916" s="174">
        <v>442.4477</v>
      </c>
      <c r="CK10916" s="174">
        <v>442.4477</v>
      </c>
      <c r="CU10916" s="174">
        <v>3236</v>
      </c>
      <c r="CV10916" s="174">
        <v>160407</v>
      </c>
      <c r="CW10916" s="174">
        <v>5</v>
      </c>
      <c r="CX10916" s="174">
        <v>442.4477</v>
      </c>
    </row>
    <row r="10917" spans="84:102" x14ac:dyDescent="0.25">
      <c r="CF10917" s="3" t="s">
        <v>3073</v>
      </c>
      <c r="CG10917" s="174">
        <v>595</v>
      </c>
      <c r="CH10917" s="174">
        <v>86940</v>
      </c>
      <c r="CI10917" s="174">
        <v>5</v>
      </c>
      <c r="CJ10917" s="174">
        <v>442.33199999999999</v>
      </c>
      <c r="CK10917" s="174">
        <v>442.33199999999999</v>
      </c>
      <c r="CU10917" s="174">
        <v>595</v>
      </c>
      <c r="CV10917" s="174">
        <v>86940</v>
      </c>
      <c r="CW10917" s="174">
        <v>5</v>
      </c>
      <c r="CX10917" s="174">
        <v>442.33199999999999</v>
      </c>
    </row>
    <row r="10918" spans="84:102" x14ac:dyDescent="0.25">
      <c r="CF10918" s="3" t="s">
        <v>3073</v>
      </c>
      <c r="CG10918" s="174">
        <v>101294</v>
      </c>
      <c r="CH10918" s="174">
        <v>1971</v>
      </c>
      <c r="CI10918" s="174">
        <v>5</v>
      </c>
      <c r="CJ10918" s="174">
        <v>442.31509999999997</v>
      </c>
      <c r="CK10918" s="174">
        <v>442.31509999999997</v>
      </c>
      <c r="CU10918" s="174">
        <v>101294</v>
      </c>
      <c r="CV10918" s="174">
        <v>1971</v>
      </c>
      <c r="CW10918" s="174">
        <v>5</v>
      </c>
      <c r="CX10918" s="174">
        <v>442.31509999999997</v>
      </c>
    </row>
    <row r="10919" spans="84:102" x14ac:dyDescent="0.25">
      <c r="CF10919" s="3" t="s">
        <v>3073</v>
      </c>
      <c r="CG10919" s="174">
        <v>47124</v>
      </c>
      <c r="CH10919" s="174">
        <v>2621</v>
      </c>
      <c r="CI10919" s="174">
        <v>5</v>
      </c>
      <c r="CJ10919" s="174">
        <v>442.22879999999998</v>
      </c>
      <c r="CK10919" s="174">
        <v>442.22879999999998</v>
      </c>
      <c r="CU10919" s="174">
        <v>47124</v>
      </c>
      <c r="CV10919" s="174">
        <v>2621</v>
      </c>
      <c r="CW10919" s="174">
        <v>5</v>
      </c>
      <c r="CX10919" s="174">
        <v>442.22879999999998</v>
      </c>
    </row>
    <row r="10920" spans="84:102" x14ac:dyDescent="0.25">
      <c r="CF10920" s="3" t="s">
        <v>3073</v>
      </c>
      <c r="CG10920" s="174">
        <v>2963</v>
      </c>
      <c r="CH10920" s="174">
        <v>154455</v>
      </c>
      <c r="CI10920" s="174">
        <v>5</v>
      </c>
      <c r="CJ10920" s="174">
        <v>442.21570000000003</v>
      </c>
      <c r="CK10920" s="174">
        <v>442.21570000000003</v>
      </c>
      <c r="CU10920" s="174">
        <v>2963</v>
      </c>
      <c r="CV10920" s="174">
        <v>154455</v>
      </c>
      <c r="CW10920" s="174">
        <v>5</v>
      </c>
      <c r="CX10920" s="174">
        <v>442.21570000000003</v>
      </c>
    </row>
    <row r="10921" spans="84:102" x14ac:dyDescent="0.25">
      <c r="CF10921" s="3" t="s">
        <v>3073</v>
      </c>
      <c r="CG10921" s="174">
        <v>1889</v>
      </c>
      <c r="CH10921" s="174">
        <v>58597</v>
      </c>
      <c r="CI10921" s="174">
        <v>5</v>
      </c>
      <c r="CJ10921" s="174">
        <v>442.20370000000003</v>
      </c>
      <c r="CK10921" s="174">
        <v>442.20370000000003</v>
      </c>
      <c r="CU10921" s="174">
        <v>1889</v>
      </c>
      <c r="CV10921" s="174">
        <v>58597</v>
      </c>
      <c r="CW10921" s="174">
        <v>5</v>
      </c>
      <c r="CX10921" s="174">
        <v>442.20370000000003</v>
      </c>
    </row>
    <row r="10922" spans="84:102" x14ac:dyDescent="0.25">
      <c r="CF10922" s="3" t="s">
        <v>3073</v>
      </c>
      <c r="CG10922" s="174">
        <v>1169</v>
      </c>
      <c r="CH10922" s="174">
        <v>144776</v>
      </c>
      <c r="CI10922" s="174">
        <v>5</v>
      </c>
      <c r="CJ10922" s="174">
        <v>442.1191</v>
      </c>
      <c r="CK10922" s="174">
        <v>442.1191</v>
      </c>
      <c r="CU10922" s="174">
        <v>1169</v>
      </c>
      <c r="CV10922" s="174">
        <v>144776</v>
      </c>
      <c r="CW10922" s="174">
        <v>5</v>
      </c>
      <c r="CX10922" s="174">
        <v>442.1191</v>
      </c>
    </row>
    <row r="10923" spans="84:102" x14ac:dyDescent="0.25">
      <c r="CF10923" s="3" t="s">
        <v>3073</v>
      </c>
      <c r="CG10923" s="174">
        <v>141185</v>
      </c>
      <c r="CH10923" s="174">
        <v>1118</v>
      </c>
      <c r="CI10923" s="174">
        <v>5</v>
      </c>
      <c r="CJ10923" s="174">
        <v>442.04079999999999</v>
      </c>
      <c r="CK10923" s="174">
        <v>442.04079999999999</v>
      </c>
      <c r="CU10923" s="174">
        <v>141185</v>
      </c>
      <c r="CV10923" s="174">
        <v>1118</v>
      </c>
      <c r="CW10923" s="174">
        <v>5</v>
      </c>
      <c r="CX10923" s="174">
        <v>442.04079999999999</v>
      </c>
    </row>
    <row r="10924" spans="84:102" x14ac:dyDescent="0.25">
      <c r="CF10924" s="3" t="s">
        <v>3073</v>
      </c>
      <c r="CG10924" s="174">
        <v>165484</v>
      </c>
      <c r="CH10924" s="174">
        <v>3340</v>
      </c>
      <c r="CI10924" s="174">
        <v>5</v>
      </c>
      <c r="CJ10924" s="174">
        <v>442.02330000000001</v>
      </c>
      <c r="CK10924" s="174">
        <v>442.02330000000001</v>
      </c>
      <c r="CU10924" s="174">
        <v>165484</v>
      </c>
      <c r="CV10924" s="174">
        <v>3340</v>
      </c>
      <c r="CW10924" s="174">
        <v>5</v>
      </c>
      <c r="CX10924" s="174">
        <v>442.02330000000001</v>
      </c>
    </row>
    <row r="10925" spans="84:102" x14ac:dyDescent="0.25">
      <c r="CF10925" s="3" t="s">
        <v>3073</v>
      </c>
      <c r="CG10925" s="174">
        <v>3258</v>
      </c>
      <c r="CH10925" s="174">
        <v>157629</v>
      </c>
      <c r="CI10925" s="174">
        <v>5</v>
      </c>
      <c r="CJ10925" s="174">
        <v>441.96260000000001</v>
      </c>
      <c r="CK10925" s="174">
        <v>441.96260000000001</v>
      </c>
      <c r="CU10925" s="174">
        <v>3258</v>
      </c>
      <c r="CV10925" s="174">
        <v>157629</v>
      </c>
      <c r="CW10925" s="174">
        <v>5</v>
      </c>
      <c r="CX10925" s="174">
        <v>441.96260000000001</v>
      </c>
    </row>
    <row r="10926" spans="84:102" x14ac:dyDescent="0.25">
      <c r="CF10926" s="3" t="s">
        <v>3073</v>
      </c>
      <c r="CG10926" s="174">
        <v>160407</v>
      </c>
      <c r="CH10926" s="174">
        <v>3236</v>
      </c>
      <c r="CI10926" s="174">
        <v>5</v>
      </c>
      <c r="CJ10926" s="174">
        <v>441.92070000000001</v>
      </c>
      <c r="CK10926" s="174">
        <v>441.92070000000001</v>
      </c>
      <c r="CU10926" s="174">
        <v>160407</v>
      </c>
      <c r="CV10926" s="174">
        <v>3236</v>
      </c>
      <c r="CW10926" s="174">
        <v>5</v>
      </c>
      <c r="CX10926" s="174">
        <v>441.92070000000001</v>
      </c>
    </row>
    <row r="10927" spans="84:102" x14ac:dyDescent="0.25">
      <c r="CF10927" s="3" t="s">
        <v>3073</v>
      </c>
      <c r="CG10927" s="174">
        <v>3298</v>
      </c>
      <c r="CH10927" s="174">
        <v>164904</v>
      </c>
      <c r="CI10927" s="174">
        <v>5</v>
      </c>
      <c r="CJ10927" s="174">
        <v>441.56990000000002</v>
      </c>
      <c r="CK10927" s="174">
        <v>441.56990000000002</v>
      </c>
      <c r="CU10927" s="174">
        <v>3298</v>
      </c>
      <c r="CV10927" s="174">
        <v>164904</v>
      </c>
      <c r="CW10927" s="174">
        <v>5</v>
      </c>
      <c r="CX10927" s="174">
        <v>441.56990000000002</v>
      </c>
    </row>
    <row r="10928" spans="84:102" x14ac:dyDescent="0.25">
      <c r="CF10928" s="3" t="s">
        <v>3073</v>
      </c>
      <c r="CG10928" s="174">
        <v>2493</v>
      </c>
      <c r="CH10928" s="174">
        <v>33161</v>
      </c>
      <c r="CI10928" s="174">
        <v>5</v>
      </c>
      <c r="CJ10928" s="174">
        <v>441.54219999999998</v>
      </c>
      <c r="CK10928" s="174">
        <v>441.54219999999998</v>
      </c>
      <c r="CU10928" s="174">
        <v>2493</v>
      </c>
      <c r="CV10928" s="174">
        <v>33161</v>
      </c>
      <c r="CW10928" s="174">
        <v>5</v>
      </c>
      <c r="CX10928" s="174">
        <v>441.54219999999998</v>
      </c>
    </row>
    <row r="10929" spans="84:102" x14ac:dyDescent="0.25">
      <c r="CF10929" s="3" t="s">
        <v>3073</v>
      </c>
      <c r="CG10929" s="174">
        <v>54674</v>
      </c>
      <c r="CH10929" s="174">
        <v>1892</v>
      </c>
      <c r="CI10929" s="174">
        <v>5</v>
      </c>
      <c r="CJ10929" s="174">
        <v>441.32060000000001</v>
      </c>
      <c r="CK10929" s="174">
        <v>441.32060000000001</v>
      </c>
      <c r="CU10929" s="174">
        <v>54674</v>
      </c>
      <c r="CV10929" s="174">
        <v>1892</v>
      </c>
      <c r="CW10929" s="174">
        <v>5</v>
      </c>
      <c r="CX10929" s="174">
        <v>441.32060000000001</v>
      </c>
    </row>
    <row r="10930" spans="84:102" x14ac:dyDescent="0.25">
      <c r="CF10930" s="3" t="s">
        <v>3073</v>
      </c>
      <c r="CG10930" s="174">
        <v>54535</v>
      </c>
      <c r="CH10930" s="174">
        <v>1860</v>
      </c>
      <c r="CI10930" s="174">
        <v>5</v>
      </c>
      <c r="CJ10930" s="174">
        <v>441.2002</v>
      </c>
      <c r="CK10930" s="174">
        <v>441.2002</v>
      </c>
      <c r="CU10930" s="174">
        <v>54535</v>
      </c>
      <c r="CV10930" s="174">
        <v>1860</v>
      </c>
      <c r="CW10930" s="174">
        <v>5</v>
      </c>
      <c r="CX10930" s="174">
        <v>441.2002</v>
      </c>
    </row>
    <row r="10931" spans="84:102" x14ac:dyDescent="0.25">
      <c r="CF10931" s="3" t="s">
        <v>3073</v>
      </c>
      <c r="CG10931" s="174">
        <v>2836</v>
      </c>
      <c r="CH10931" s="174">
        <v>149180</v>
      </c>
      <c r="CI10931" s="174">
        <v>5</v>
      </c>
      <c r="CJ10931" s="174">
        <v>441.16910000000001</v>
      </c>
      <c r="CK10931" s="174">
        <v>441.16910000000001</v>
      </c>
      <c r="CU10931" s="174">
        <v>2836</v>
      </c>
      <c r="CV10931" s="174">
        <v>149180</v>
      </c>
      <c r="CW10931" s="174">
        <v>5</v>
      </c>
      <c r="CX10931" s="174">
        <v>441.16910000000001</v>
      </c>
    </row>
    <row r="10932" spans="84:102" x14ac:dyDescent="0.25">
      <c r="CF10932" s="3" t="s">
        <v>3073</v>
      </c>
      <c r="CG10932" s="174">
        <v>70080</v>
      </c>
      <c r="CH10932" s="174">
        <v>1661</v>
      </c>
      <c r="CI10932" s="174">
        <v>5</v>
      </c>
      <c r="CJ10932" s="174">
        <v>440.91460000000001</v>
      </c>
      <c r="CK10932" s="174">
        <v>440.91460000000001</v>
      </c>
      <c r="CU10932" s="174">
        <v>70080</v>
      </c>
      <c r="CV10932" s="174">
        <v>1661</v>
      </c>
      <c r="CW10932" s="174">
        <v>5</v>
      </c>
      <c r="CX10932" s="174">
        <v>440.91460000000001</v>
      </c>
    </row>
    <row r="10933" spans="84:102" x14ac:dyDescent="0.25">
      <c r="CF10933" s="3" t="s">
        <v>3073</v>
      </c>
      <c r="CG10933" s="174">
        <v>74367</v>
      </c>
      <c r="CH10933" s="174">
        <v>3526</v>
      </c>
      <c r="CI10933" s="174">
        <v>5</v>
      </c>
      <c r="CJ10933" s="174">
        <v>440.86</v>
      </c>
      <c r="CK10933" s="174">
        <v>440.86</v>
      </c>
      <c r="CU10933" s="174">
        <v>74367</v>
      </c>
      <c r="CV10933" s="174">
        <v>3526</v>
      </c>
      <c r="CW10933" s="174">
        <v>5</v>
      </c>
      <c r="CX10933" s="174">
        <v>440.86</v>
      </c>
    </row>
    <row r="10934" spans="84:102" x14ac:dyDescent="0.25">
      <c r="CF10934" s="3" t="s">
        <v>3073</v>
      </c>
      <c r="CG10934" s="174">
        <v>92912</v>
      </c>
      <c r="CH10934" s="174">
        <v>671</v>
      </c>
      <c r="CI10934" s="174">
        <v>5</v>
      </c>
      <c r="CJ10934" s="174">
        <v>440.77050000000003</v>
      </c>
      <c r="CK10934" s="174">
        <v>440.77050000000003</v>
      </c>
      <c r="CU10934" s="174">
        <v>92912</v>
      </c>
      <c r="CV10934" s="174">
        <v>671</v>
      </c>
      <c r="CW10934" s="174">
        <v>5</v>
      </c>
      <c r="CX10934" s="174">
        <v>440.77050000000003</v>
      </c>
    </row>
    <row r="10935" spans="84:102" x14ac:dyDescent="0.25">
      <c r="CF10935" s="3" t="s">
        <v>3073</v>
      </c>
      <c r="CG10935" s="174">
        <v>2548</v>
      </c>
      <c r="CH10935" s="174">
        <v>41065</v>
      </c>
      <c r="CI10935" s="174">
        <v>5</v>
      </c>
      <c r="CJ10935" s="174">
        <v>440.72919999999999</v>
      </c>
      <c r="CK10935" s="174">
        <v>440.72919999999999</v>
      </c>
      <c r="CU10935" s="174">
        <v>2548</v>
      </c>
      <c r="CV10935" s="174">
        <v>41065</v>
      </c>
      <c r="CW10935" s="174">
        <v>5</v>
      </c>
      <c r="CX10935" s="174">
        <v>440.72919999999999</v>
      </c>
    </row>
    <row r="10936" spans="84:102" x14ac:dyDescent="0.25">
      <c r="CF10936" s="3" t="s">
        <v>3073</v>
      </c>
      <c r="CG10936" s="174">
        <v>84586</v>
      </c>
      <c r="CH10936" s="174">
        <v>1566</v>
      </c>
      <c r="CI10936" s="174">
        <v>5</v>
      </c>
      <c r="CJ10936" s="174">
        <v>440.71050000000002</v>
      </c>
      <c r="CK10936" s="174">
        <v>440.71050000000002</v>
      </c>
      <c r="CU10936" s="174">
        <v>84586</v>
      </c>
      <c r="CV10936" s="174">
        <v>1566</v>
      </c>
      <c r="CW10936" s="174">
        <v>5</v>
      </c>
      <c r="CX10936" s="174">
        <v>440.71050000000002</v>
      </c>
    </row>
    <row r="10937" spans="84:102" x14ac:dyDescent="0.25">
      <c r="CF10937" s="3" t="s">
        <v>3073</v>
      </c>
      <c r="CG10937" s="174">
        <v>64794</v>
      </c>
      <c r="CH10937" s="174">
        <v>1695</v>
      </c>
      <c r="CI10937" s="174">
        <v>5</v>
      </c>
      <c r="CJ10937" s="174">
        <v>440.69569999999999</v>
      </c>
      <c r="CK10937" s="174">
        <v>440.69569999999999</v>
      </c>
      <c r="CU10937" s="174">
        <v>64794</v>
      </c>
      <c r="CV10937" s="174">
        <v>1695</v>
      </c>
      <c r="CW10937" s="174">
        <v>5</v>
      </c>
      <c r="CX10937" s="174">
        <v>440.69569999999999</v>
      </c>
    </row>
    <row r="10938" spans="84:102" x14ac:dyDescent="0.25">
      <c r="CF10938" s="3" t="s">
        <v>3073</v>
      </c>
      <c r="CG10938" s="174">
        <v>149721</v>
      </c>
      <c r="CH10938" s="174">
        <v>2860</v>
      </c>
      <c r="CI10938" s="174">
        <v>5</v>
      </c>
      <c r="CJ10938" s="174">
        <v>440.54559999999998</v>
      </c>
      <c r="CK10938" s="174">
        <v>440.54559999999998</v>
      </c>
      <c r="CU10938" s="174">
        <v>149721</v>
      </c>
      <c r="CV10938" s="174">
        <v>2860</v>
      </c>
      <c r="CW10938" s="174">
        <v>5</v>
      </c>
      <c r="CX10938" s="174">
        <v>440.54559999999998</v>
      </c>
    </row>
    <row r="10939" spans="84:102" x14ac:dyDescent="0.25">
      <c r="CF10939" s="3" t="s">
        <v>3073</v>
      </c>
      <c r="CG10939" s="174">
        <v>2761</v>
      </c>
      <c r="CH10939" s="174">
        <v>143487</v>
      </c>
      <c r="CI10939" s="174">
        <v>5</v>
      </c>
      <c r="CJ10939" s="174">
        <v>440.1234</v>
      </c>
      <c r="CK10939" s="174">
        <v>440.1234</v>
      </c>
      <c r="CU10939" s="174">
        <v>2761</v>
      </c>
      <c r="CV10939" s="174">
        <v>143487</v>
      </c>
      <c r="CW10939" s="174">
        <v>5</v>
      </c>
      <c r="CX10939" s="174">
        <v>440.1234</v>
      </c>
    </row>
    <row r="10940" spans="84:102" x14ac:dyDescent="0.25">
      <c r="CF10940" s="3" t="s">
        <v>3073</v>
      </c>
      <c r="CG10940" s="174">
        <v>309</v>
      </c>
      <c r="CH10940" s="174">
        <v>73669</v>
      </c>
      <c r="CI10940" s="174">
        <v>5</v>
      </c>
      <c r="CJ10940" s="174">
        <v>439.96660000000003</v>
      </c>
      <c r="CK10940" s="174">
        <v>439.96660000000003</v>
      </c>
      <c r="CU10940" s="174">
        <v>309</v>
      </c>
      <c r="CV10940" s="174">
        <v>73669</v>
      </c>
      <c r="CW10940" s="174">
        <v>5</v>
      </c>
      <c r="CX10940" s="174">
        <v>439.96660000000003</v>
      </c>
    </row>
    <row r="10941" spans="84:102" x14ac:dyDescent="0.25">
      <c r="CF10941" s="3" t="s">
        <v>3073</v>
      </c>
      <c r="CG10941" s="174">
        <v>13</v>
      </c>
      <c r="CH10941" s="174">
        <v>59487</v>
      </c>
      <c r="CI10941" s="174">
        <v>5</v>
      </c>
      <c r="CJ10941" s="174">
        <v>439.9581</v>
      </c>
      <c r="CK10941" s="174">
        <v>439.9581</v>
      </c>
      <c r="CU10941" s="174">
        <v>13</v>
      </c>
      <c r="CV10941" s="174">
        <v>59487</v>
      </c>
      <c r="CW10941" s="174">
        <v>5</v>
      </c>
      <c r="CX10941" s="174">
        <v>439.9581</v>
      </c>
    </row>
    <row r="10942" spans="84:102" x14ac:dyDescent="0.25">
      <c r="CF10942" s="3" t="s">
        <v>3073</v>
      </c>
      <c r="CG10942" s="174">
        <v>69676</v>
      </c>
      <c r="CH10942" s="174">
        <v>198</v>
      </c>
      <c r="CI10942" s="174">
        <v>5</v>
      </c>
      <c r="CJ10942" s="174">
        <v>439.87529999999998</v>
      </c>
      <c r="CK10942" s="174">
        <v>439.87529999999998</v>
      </c>
      <c r="CU10942" s="174">
        <v>69676</v>
      </c>
      <c r="CV10942" s="174">
        <v>198</v>
      </c>
      <c r="CW10942" s="174">
        <v>5</v>
      </c>
      <c r="CX10942" s="174">
        <v>439.87529999999998</v>
      </c>
    </row>
    <row r="10943" spans="84:102" x14ac:dyDescent="0.25">
      <c r="CF10943" s="3" t="s">
        <v>3073</v>
      </c>
      <c r="CG10943" s="174">
        <v>2849</v>
      </c>
      <c r="CH10943" s="174">
        <v>149667</v>
      </c>
      <c r="CI10943" s="174">
        <v>5</v>
      </c>
      <c r="CJ10943" s="174">
        <v>439.66579999999999</v>
      </c>
      <c r="CK10943" s="174">
        <v>439.66579999999999</v>
      </c>
      <c r="CU10943" s="174">
        <v>2849</v>
      </c>
      <c r="CV10943" s="174">
        <v>149667</v>
      </c>
      <c r="CW10943" s="174">
        <v>5</v>
      </c>
      <c r="CX10943" s="174">
        <v>439.66579999999999</v>
      </c>
    </row>
    <row r="10944" spans="84:102" x14ac:dyDescent="0.25">
      <c r="CF10944" s="3" t="s">
        <v>3073</v>
      </c>
      <c r="CG10944" s="174">
        <v>18160</v>
      </c>
      <c r="CH10944" s="174">
        <v>2211</v>
      </c>
      <c r="CI10944" s="174">
        <v>5</v>
      </c>
      <c r="CJ10944" s="174">
        <v>439.56799999999998</v>
      </c>
      <c r="CK10944" s="174">
        <v>439.56799999999998</v>
      </c>
      <c r="CU10944" s="174">
        <v>18160</v>
      </c>
      <c r="CV10944" s="174">
        <v>2211</v>
      </c>
      <c r="CW10944" s="174">
        <v>5</v>
      </c>
      <c r="CX10944" s="174">
        <v>439.56799999999998</v>
      </c>
    </row>
    <row r="10945" spans="84:102" x14ac:dyDescent="0.25">
      <c r="CF10945" s="3" t="s">
        <v>3073</v>
      </c>
      <c r="CG10945" s="174">
        <v>58316</v>
      </c>
      <c r="CH10945" s="174">
        <v>10</v>
      </c>
      <c r="CI10945" s="174">
        <v>5</v>
      </c>
      <c r="CJ10945" s="174">
        <v>439.32470000000001</v>
      </c>
      <c r="CK10945" s="174">
        <v>439.32470000000001</v>
      </c>
      <c r="CU10945" s="174">
        <v>58316</v>
      </c>
      <c r="CV10945" s="174">
        <v>10</v>
      </c>
      <c r="CW10945" s="174">
        <v>5</v>
      </c>
      <c r="CX10945" s="174">
        <v>439.32470000000001</v>
      </c>
    </row>
    <row r="10946" spans="84:102" x14ac:dyDescent="0.25">
      <c r="CF10946" s="3" t="s">
        <v>3073</v>
      </c>
      <c r="CG10946" s="174">
        <v>146408</v>
      </c>
      <c r="CH10946" s="174">
        <v>2787</v>
      </c>
      <c r="CI10946" s="174">
        <v>5</v>
      </c>
      <c r="CJ10946" s="174">
        <v>439.24329999999998</v>
      </c>
      <c r="CK10946" s="174">
        <v>439.24329999999998</v>
      </c>
      <c r="CU10946" s="174">
        <v>146408</v>
      </c>
      <c r="CV10946" s="174">
        <v>2787</v>
      </c>
      <c r="CW10946" s="174">
        <v>5</v>
      </c>
      <c r="CX10946" s="174">
        <v>439.24329999999998</v>
      </c>
    </row>
    <row r="10947" spans="84:102" x14ac:dyDescent="0.25">
      <c r="CF10947" s="3" t="s">
        <v>3073</v>
      </c>
      <c r="CG10947" s="174">
        <v>3647</v>
      </c>
      <c r="CH10947" s="174">
        <v>102124</v>
      </c>
      <c r="CI10947" s="174">
        <v>5</v>
      </c>
      <c r="CJ10947" s="174">
        <v>439.19139999999999</v>
      </c>
      <c r="CK10947" s="174">
        <v>439.19139999999999</v>
      </c>
      <c r="CU10947" s="174">
        <v>3647</v>
      </c>
      <c r="CV10947" s="174">
        <v>102124</v>
      </c>
      <c r="CW10947" s="174">
        <v>5</v>
      </c>
      <c r="CX10947" s="174">
        <v>439.19139999999999</v>
      </c>
    </row>
    <row r="10948" spans="84:102" x14ac:dyDescent="0.25">
      <c r="CF10948" s="3" t="s">
        <v>3073</v>
      </c>
      <c r="CG10948" s="174">
        <v>94413</v>
      </c>
      <c r="CH10948" s="174">
        <v>3616</v>
      </c>
      <c r="CI10948" s="174">
        <v>5</v>
      </c>
      <c r="CJ10948" s="174">
        <v>439.17090000000002</v>
      </c>
      <c r="CK10948" s="174">
        <v>439.17090000000002</v>
      </c>
      <c r="CU10948" s="174">
        <v>94413</v>
      </c>
      <c r="CV10948" s="174">
        <v>3616</v>
      </c>
      <c r="CW10948" s="174">
        <v>5</v>
      </c>
      <c r="CX10948" s="174">
        <v>439.17090000000002</v>
      </c>
    </row>
    <row r="10949" spans="84:102" x14ac:dyDescent="0.25">
      <c r="CF10949" s="3" t="s">
        <v>3073</v>
      </c>
      <c r="CG10949" s="174">
        <v>991</v>
      </c>
      <c r="CH10949" s="174">
        <v>114225</v>
      </c>
      <c r="CI10949" s="174">
        <v>5</v>
      </c>
      <c r="CJ10949" s="174">
        <v>439.00369999999998</v>
      </c>
      <c r="CK10949" s="174">
        <v>439.00369999999998</v>
      </c>
      <c r="CU10949" s="174">
        <v>991</v>
      </c>
      <c r="CV10949" s="174">
        <v>114225</v>
      </c>
      <c r="CW10949" s="174">
        <v>5</v>
      </c>
      <c r="CX10949" s="174">
        <v>439.00369999999998</v>
      </c>
    </row>
    <row r="10950" spans="84:102" x14ac:dyDescent="0.25">
      <c r="CF10950" s="3" t="s">
        <v>3073</v>
      </c>
      <c r="CG10950" s="174">
        <v>2775</v>
      </c>
      <c r="CH10950" s="174">
        <v>144992</v>
      </c>
      <c r="CI10950" s="174">
        <v>5</v>
      </c>
      <c r="CJ10950" s="174">
        <v>438.68619999999999</v>
      </c>
      <c r="CK10950" s="174">
        <v>438.68619999999999</v>
      </c>
      <c r="CU10950" s="174">
        <v>2775</v>
      </c>
      <c r="CV10950" s="174">
        <v>144992</v>
      </c>
      <c r="CW10950" s="174">
        <v>5</v>
      </c>
      <c r="CX10950" s="174">
        <v>438.68619999999999</v>
      </c>
    </row>
    <row r="10951" spans="84:102" x14ac:dyDescent="0.25">
      <c r="CF10951" s="3" t="s">
        <v>3073</v>
      </c>
      <c r="CG10951" s="174">
        <v>314</v>
      </c>
      <c r="CH10951" s="174">
        <v>75157</v>
      </c>
      <c r="CI10951" s="174">
        <v>5</v>
      </c>
      <c r="CJ10951" s="174">
        <v>438.673</v>
      </c>
      <c r="CK10951" s="174">
        <v>438.673</v>
      </c>
      <c r="CU10951" s="174">
        <v>314</v>
      </c>
      <c r="CV10951" s="174">
        <v>75157</v>
      </c>
      <c r="CW10951" s="174">
        <v>5</v>
      </c>
      <c r="CX10951" s="174">
        <v>438.673</v>
      </c>
    </row>
    <row r="10952" spans="84:102" x14ac:dyDescent="0.25">
      <c r="CF10952" s="3" t="s">
        <v>3073</v>
      </c>
      <c r="CG10952" s="174">
        <v>1605</v>
      </c>
      <c r="CH10952" s="174">
        <v>78924</v>
      </c>
      <c r="CI10952" s="174">
        <v>5</v>
      </c>
      <c r="CJ10952" s="174">
        <v>438.3929</v>
      </c>
      <c r="CK10952" s="174">
        <v>438.3929</v>
      </c>
      <c r="CU10952" s="174">
        <v>1605</v>
      </c>
      <c r="CV10952" s="174">
        <v>78924</v>
      </c>
      <c r="CW10952" s="174">
        <v>5</v>
      </c>
      <c r="CX10952" s="174">
        <v>438.3929</v>
      </c>
    </row>
    <row r="10953" spans="84:102" x14ac:dyDescent="0.25">
      <c r="CF10953" s="3" t="s">
        <v>3073</v>
      </c>
      <c r="CG10953" s="174">
        <v>2784</v>
      </c>
      <c r="CH10953" s="174">
        <v>147188</v>
      </c>
      <c r="CI10953" s="174">
        <v>5</v>
      </c>
      <c r="CJ10953" s="174">
        <v>438.27069999999998</v>
      </c>
      <c r="CK10953" s="174">
        <v>438.27069999999998</v>
      </c>
      <c r="CU10953" s="174">
        <v>2784</v>
      </c>
      <c r="CV10953" s="174">
        <v>147188</v>
      </c>
      <c r="CW10953" s="174">
        <v>5</v>
      </c>
      <c r="CX10953" s="174">
        <v>438.27069999999998</v>
      </c>
    </row>
    <row r="10954" spans="84:102" x14ac:dyDescent="0.25">
      <c r="CF10954" s="3" t="s">
        <v>3073</v>
      </c>
      <c r="CG10954" s="174">
        <v>87762</v>
      </c>
      <c r="CH10954" s="174">
        <v>3581</v>
      </c>
      <c r="CI10954" s="174">
        <v>5</v>
      </c>
      <c r="CJ10954" s="174">
        <v>438.21260000000001</v>
      </c>
      <c r="CK10954" s="174">
        <v>438.21260000000001</v>
      </c>
      <c r="CU10954" s="174">
        <v>87762</v>
      </c>
      <c r="CV10954" s="174">
        <v>3581</v>
      </c>
      <c r="CW10954" s="174">
        <v>5</v>
      </c>
      <c r="CX10954" s="174">
        <v>438.21260000000001</v>
      </c>
    </row>
    <row r="10955" spans="84:102" x14ac:dyDescent="0.25">
      <c r="CF10955" s="3" t="s">
        <v>3073</v>
      </c>
      <c r="CG10955" s="174">
        <v>145977</v>
      </c>
      <c r="CH10955" s="174">
        <v>2777</v>
      </c>
      <c r="CI10955" s="174">
        <v>5</v>
      </c>
      <c r="CJ10955" s="174">
        <v>438.10899999999998</v>
      </c>
      <c r="CK10955" s="174">
        <v>438.10899999999998</v>
      </c>
      <c r="CU10955" s="174">
        <v>145977</v>
      </c>
      <c r="CV10955" s="174">
        <v>2777</v>
      </c>
      <c r="CW10955" s="174">
        <v>5</v>
      </c>
      <c r="CX10955" s="174">
        <v>438.10899999999998</v>
      </c>
    </row>
    <row r="10956" spans="84:102" x14ac:dyDescent="0.25">
      <c r="CF10956" s="3" t="s">
        <v>3073</v>
      </c>
      <c r="CG10956" s="174">
        <v>1356</v>
      </c>
      <c r="CH10956" s="174">
        <v>111523</v>
      </c>
      <c r="CI10956" s="174">
        <v>5</v>
      </c>
      <c r="CJ10956" s="174">
        <v>437.87569999999999</v>
      </c>
      <c r="CK10956" s="174">
        <v>437.87569999999999</v>
      </c>
      <c r="CU10956" s="174">
        <v>1356</v>
      </c>
      <c r="CV10956" s="174">
        <v>111523</v>
      </c>
      <c r="CW10956" s="174">
        <v>5</v>
      </c>
      <c r="CX10956" s="174">
        <v>437.87569999999999</v>
      </c>
    </row>
    <row r="10957" spans="84:102" x14ac:dyDescent="0.25">
      <c r="CF10957" s="3" t="s">
        <v>3073</v>
      </c>
      <c r="CG10957" s="174">
        <v>115368</v>
      </c>
      <c r="CH10957" s="174">
        <v>3670</v>
      </c>
      <c r="CI10957" s="174">
        <v>5</v>
      </c>
      <c r="CJ10957" s="174">
        <v>437.87270000000001</v>
      </c>
      <c r="CK10957" s="174">
        <v>437.87270000000001</v>
      </c>
      <c r="CU10957" s="174">
        <v>115368</v>
      </c>
      <c r="CV10957" s="174">
        <v>3670</v>
      </c>
      <c r="CW10957" s="174">
        <v>5</v>
      </c>
      <c r="CX10957" s="174">
        <v>437.87270000000001</v>
      </c>
    </row>
    <row r="10958" spans="84:102" x14ac:dyDescent="0.25">
      <c r="CF10958" s="3" t="s">
        <v>3073</v>
      </c>
      <c r="CG10958" s="174">
        <v>69225</v>
      </c>
      <c r="CH10958" s="174">
        <v>190</v>
      </c>
      <c r="CI10958" s="174">
        <v>5</v>
      </c>
      <c r="CJ10958" s="174">
        <v>437.69900000000001</v>
      </c>
      <c r="CK10958" s="174">
        <v>437.69900000000001</v>
      </c>
      <c r="CU10958" s="174">
        <v>69225</v>
      </c>
      <c r="CV10958" s="174">
        <v>190</v>
      </c>
      <c r="CW10958" s="174">
        <v>5</v>
      </c>
      <c r="CX10958" s="174">
        <v>437.69900000000001</v>
      </c>
    </row>
    <row r="10959" spans="84:102" x14ac:dyDescent="0.25">
      <c r="CF10959" s="3" t="s">
        <v>3073</v>
      </c>
      <c r="CG10959" s="174">
        <v>1667</v>
      </c>
      <c r="CH10959" s="174">
        <v>69038</v>
      </c>
      <c r="CI10959" s="174">
        <v>5</v>
      </c>
      <c r="CJ10959" s="174">
        <v>437.66269999999997</v>
      </c>
      <c r="CK10959" s="174">
        <v>437.66269999999997</v>
      </c>
      <c r="CU10959" s="174">
        <v>1667</v>
      </c>
      <c r="CV10959" s="174">
        <v>69038</v>
      </c>
      <c r="CW10959" s="174">
        <v>5</v>
      </c>
      <c r="CX10959" s="174">
        <v>437.66269999999997</v>
      </c>
    </row>
    <row r="10960" spans="84:102" x14ac:dyDescent="0.25">
      <c r="CF10960" s="3" t="s">
        <v>3073</v>
      </c>
      <c r="CG10960" s="174">
        <v>519</v>
      </c>
      <c r="CH10960" s="174">
        <v>85885</v>
      </c>
      <c r="CI10960" s="174">
        <v>5</v>
      </c>
      <c r="CJ10960" s="174">
        <v>437.59769999999997</v>
      </c>
      <c r="CK10960" s="174">
        <v>437.59769999999997</v>
      </c>
      <c r="CU10960" s="174">
        <v>519</v>
      </c>
      <c r="CV10960" s="174">
        <v>85885</v>
      </c>
      <c r="CW10960" s="174">
        <v>5</v>
      </c>
      <c r="CX10960" s="174">
        <v>437.59769999999997</v>
      </c>
    </row>
    <row r="10961" spans="84:102" x14ac:dyDescent="0.25">
      <c r="CF10961" s="3" t="s">
        <v>3073</v>
      </c>
      <c r="CG10961" s="174">
        <v>136224</v>
      </c>
      <c r="CH10961" s="174">
        <v>1111</v>
      </c>
      <c r="CI10961" s="174">
        <v>5</v>
      </c>
      <c r="CJ10961" s="174">
        <v>437.09440000000001</v>
      </c>
      <c r="CK10961" s="174">
        <v>437.09440000000001</v>
      </c>
      <c r="CU10961" s="174">
        <v>136224</v>
      </c>
      <c r="CV10961" s="174">
        <v>1111</v>
      </c>
      <c r="CW10961" s="174">
        <v>5</v>
      </c>
      <c r="CX10961" s="174">
        <v>437.09440000000001</v>
      </c>
    </row>
    <row r="10962" spans="84:102" x14ac:dyDescent="0.25">
      <c r="CF10962" s="3" t="s">
        <v>3073</v>
      </c>
      <c r="CG10962" s="174">
        <v>50727</v>
      </c>
      <c r="CH10962" s="174">
        <v>1840</v>
      </c>
      <c r="CI10962" s="174">
        <v>5</v>
      </c>
      <c r="CJ10962" s="174">
        <v>437.00990000000002</v>
      </c>
      <c r="CK10962" s="174">
        <v>437.00990000000002</v>
      </c>
      <c r="CU10962" s="174">
        <v>50727</v>
      </c>
      <c r="CV10962" s="174">
        <v>1840</v>
      </c>
      <c r="CW10962" s="174">
        <v>5</v>
      </c>
      <c r="CX10962" s="174">
        <v>437.00990000000002</v>
      </c>
    </row>
    <row r="10963" spans="84:102" x14ac:dyDescent="0.25">
      <c r="CF10963" s="3" t="s">
        <v>3073</v>
      </c>
      <c r="CG10963" s="174">
        <v>148300</v>
      </c>
      <c r="CH10963" s="174">
        <v>2816</v>
      </c>
      <c r="CI10963" s="174">
        <v>5</v>
      </c>
      <c r="CJ10963" s="174">
        <v>436.88819999999998</v>
      </c>
      <c r="CK10963" s="174">
        <v>436.88819999999998</v>
      </c>
      <c r="CU10963" s="174">
        <v>148300</v>
      </c>
      <c r="CV10963" s="174">
        <v>2816</v>
      </c>
      <c r="CW10963" s="174">
        <v>5</v>
      </c>
      <c r="CX10963" s="174">
        <v>436.88819999999998</v>
      </c>
    </row>
    <row r="10964" spans="84:102" x14ac:dyDescent="0.25">
      <c r="CF10964" s="3" t="s">
        <v>3073</v>
      </c>
      <c r="CG10964" s="174">
        <v>2621</v>
      </c>
      <c r="CH10964" s="174">
        <v>47124</v>
      </c>
      <c r="CI10964" s="174">
        <v>5</v>
      </c>
      <c r="CJ10964" s="174">
        <v>436.8415</v>
      </c>
      <c r="CK10964" s="174">
        <v>436.8415</v>
      </c>
      <c r="CU10964" s="174">
        <v>2621</v>
      </c>
      <c r="CV10964" s="174">
        <v>47124</v>
      </c>
      <c r="CW10964" s="174">
        <v>5</v>
      </c>
      <c r="CX10964" s="174">
        <v>436.8415</v>
      </c>
    </row>
    <row r="10965" spans="84:102" x14ac:dyDescent="0.25">
      <c r="CF10965" s="3" t="s">
        <v>3073</v>
      </c>
      <c r="CG10965" s="174">
        <v>2707</v>
      </c>
      <c r="CH10965" s="174">
        <v>131913</v>
      </c>
      <c r="CI10965" s="174">
        <v>5</v>
      </c>
      <c r="CJ10965" s="174">
        <v>436.66109999999998</v>
      </c>
      <c r="CK10965" s="174">
        <v>436.66109999999998</v>
      </c>
      <c r="CU10965" s="174">
        <v>2707</v>
      </c>
      <c r="CV10965" s="174">
        <v>131913</v>
      </c>
      <c r="CW10965" s="174">
        <v>5</v>
      </c>
      <c r="CX10965" s="174">
        <v>436.66109999999998</v>
      </c>
    </row>
    <row r="10966" spans="84:102" x14ac:dyDescent="0.25">
      <c r="CF10966" s="3" t="s">
        <v>3073</v>
      </c>
      <c r="CG10966" s="174">
        <v>2938</v>
      </c>
      <c r="CH10966" s="174">
        <v>151760</v>
      </c>
      <c r="CI10966" s="174">
        <v>5</v>
      </c>
      <c r="CJ10966" s="174">
        <v>436.65839999999997</v>
      </c>
      <c r="CK10966" s="174">
        <v>436.65839999999997</v>
      </c>
      <c r="CU10966" s="174">
        <v>2938</v>
      </c>
      <c r="CV10966" s="174">
        <v>151760</v>
      </c>
      <c r="CW10966" s="174">
        <v>5</v>
      </c>
      <c r="CX10966" s="174">
        <v>436.65839999999997</v>
      </c>
    </row>
    <row r="10967" spans="84:102" x14ac:dyDescent="0.25">
      <c r="CF10967" s="3" t="s">
        <v>3073</v>
      </c>
      <c r="CG10967" s="174">
        <v>21533</v>
      </c>
      <c r="CH10967" s="174">
        <v>2286</v>
      </c>
      <c r="CI10967" s="174">
        <v>5</v>
      </c>
      <c r="CJ10967" s="174">
        <v>436.58449999999999</v>
      </c>
      <c r="CK10967" s="174">
        <v>436.58449999999999</v>
      </c>
      <c r="CU10967" s="174">
        <v>21533</v>
      </c>
      <c r="CV10967" s="174">
        <v>2286</v>
      </c>
      <c r="CW10967" s="174">
        <v>5</v>
      </c>
      <c r="CX10967" s="174">
        <v>436.58449999999999</v>
      </c>
    </row>
    <row r="10968" spans="84:102" x14ac:dyDescent="0.25">
      <c r="CF10968" s="3" t="s">
        <v>3073</v>
      </c>
      <c r="CG10968" s="174">
        <v>71688</v>
      </c>
      <c r="CH10968" s="174">
        <v>262</v>
      </c>
      <c r="CI10968" s="174">
        <v>5</v>
      </c>
      <c r="CJ10968" s="174">
        <v>436.46940000000001</v>
      </c>
      <c r="CK10968" s="174">
        <v>436.46940000000001</v>
      </c>
      <c r="CU10968" s="174">
        <v>71688</v>
      </c>
      <c r="CV10968" s="174">
        <v>262</v>
      </c>
      <c r="CW10968" s="174">
        <v>5</v>
      </c>
      <c r="CX10968" s="174">
        <v>436.46940000000001</v>
      </c>
    </row>
    <row r="10969" spans="84:102" x14ac:dyDescent="0.25">
      <c r="CF10969" s="3" t="s">
        <v>3073</v>
      </c>
      <c r="CG10969" s="174">
        <v>25</v>
      </c>
      <c r="CH10969" s="174">
        <v>61084</v>
      </c>
      <c r="CI10969" s="174">
        <v>5</v>
      </c>
      <c r="CJ10969" s="174">
        <v>436.20780000000002</v>
      </c>
      <c r="CK10969" s="174">
        <v>436.20780000000002</v>
      </c>
      <c r="CU10969" s="174">
        <v>25</v>
      </c>
      <c r="CV10969" s="174">
        <v>61084</v>
      </c>
      <c r="CW10969" s="174">
        <v>5</v>
      </c>
      <c r="CX10969" s="174">
        <v>436.20780000000002</v>
      </c>
    </row>
    <row r="10970" spans="84:102" x14ac:dyDescent="0.25">
      <c r="CF10970" s="3" t="s">
        <v>3073</v>
      </c>
      <c r="CG10970" s="174">
        <v>143465</v>
      </c>
      <c r="CH10970" s="174">
        <v>1169</v>
      </c>
      <c r="CI10970" s="174">
        <v>5</v>
      </c>
      <c r="CJ10970" s="174">
        <v>436.07409999999999</v>
      </c>
      <c r="CK10970" s="174">
        <v>436.07409999999999</v>
      </c>
      <c r="CU10970" s="174">
        <v>143465</v>
      </c>
      <c r="CV10970" s="174">
        <v>1169</v>
      </c>
      <c r="CW10970" s="174">
        <v>5</v>
      </c>
      <c r="CX10970" s="174">
        <v>436.07409999999999</v>
      </c>
    </row>
    <row r="10971" spans="84:102" x14ac:dyDescent="0.25">
      <c r="CF10971" s="3" t="s">
        <v>3073</v>
      </c>
      <c r="CG10971" s="174">
        <v>3670</v>
      </c>
      <c r="CH10971" s="174">
        <v>115368</v>
      </c>
      <c r="CI10971" s="174">
        <v>5</v>
      </c>
      <c r="CJ10971" s="174">
        <v>436.06799999999998</v>
      </c>
      <c r="CK10971" s="174">
        <v>436.06799999999998</v>
      </c>
      <c r="CU10971" s="174">
        <v>3670</v>
      </c>
      <c r="CV10971" s="174">
        <v>115368</v>
      </c>
      <c r="CW10971" s="174">
        <v>5</v>
      </c>
      <c r="CX10971" s="174">
        <v>436.06799999999998</v>
      </c>
    </row>
    <row r="10972" spans="84:102" x14ac:dyDescent="0.25">
      <c r="CF10972" s="3" t="s">
        <v>3073</v>
      </c>
      <c r="CG10972" s="174">
        <v>2377</v>
      </c>
      <c r="CH10972" s="174">
        <v>28070</v>
      </c>
      <c r="CI10972" s="174">
        <v>5</v>
      </c>
      <c r="CJ10972" s="174">
        <v>436.06490000000002</v>
      </c>
      <c r="CK10972" s="174">
        <v>436.06490000000002</v>
      </c>
      <c r="CU10972" s="174">
        <v>2377</v>
      </c>
      <c r="CV10972" s="174">
        <v>28070</v>
      </c>
      <c r="CW10972" s="174">
        <v>5</v>
      </c>
      <c r="CX10972" s="174">
        <v>436.06490000000002</v>
      </c>
    </row>
    <row r="10973" spans="84:102" x14ac:dyDescent="0.25">
      <c r="CF10973" s="3" t="s">
        <v>3073</v>
      </c>
      <c r="CG10973" s="174">
        <v>103659</v>
      </c>
      <c r="CH10973" s="174">
        <v>816</v>
      </c>
      <c r="CI10973" s="174">
        <v>5</v>
      </c>
      <c r="CJ10973" s="174">
        <v>435.98770000000002</v>
      </c>
      <c r="CK10973" s="174">
        <v>435.98770000000002</v>
      </c>
      <c r="CU10973" s="174">
        <v>103659</v>
      </c>
      <c r="CV10973" s="174">
        <v>816</v>
      </c>
      <c r="CW10973" s="174">
        <v>5</v>
      </c>
      <c r="CX10973" s="174">
        <v>435.98770000000002</v>
      </c>
    </row>
    <row r="10974" spans="84:102" x14ac:dyDescent="0.25">
      <c r="CF10974" s="3" t="s">
        <v>3073</v>
      </c>
      <c r="CG10974" s="174">
        <v>97</v>
      </c>
      <c r="CH10974" s="174">
        <v>65953</v>
      </c>
      <c r="CI10974" s="174">
        <v>5</v>
      </c>
      <c r="CJ10974" s="174">
        <v>435.93459999999999</v>
      </c>
      <c r="CK10974" s="174">
        <v>435.93459999999999</v>
      </c>
      <c r="CU10974" s="174">
        <v>97</v>
      </c>
      <c r="CV10974" s="174">
        <v>65953</v>
      </c>
      <c r="CW10974" s="174">
        <v>5</v>
      </c>
      <c r="CX10974" s="174">
        <v>435.93459999999999</v>
      </c>
    </row>
    <row r="10975" spans="84:102" x14ac:dyDescent="0.25">
      <c r="CF10975" s="3" t="s">
        <v>3073</v>
      </c>
      <c r="CG10975" s="174">
        <v>28070</v>
      </c>
      <c r="CH10975" s="174">
        <v>2377</v>
      </c>
      <c r="CI10975" s="174">
        <v>5</v>
      </c>
      <c r="CJ10975" s="174">
        <v>435.88350000000003</v>
      </c>
      <c r="CK10975" s="174">
        <v>435.88350000000003</v>
      </c>
      <c r="CU10975" s="174">
        <v>28070</v>
      </c>
      <c r="CV10975" s="174">
        <v>2377</v>
      </c>
      <c r="CW10975" s="174">
        <v>5</v>
      </c>
      <c r="CX10975" s="174">
        <v>435.88350000000003</v>
      </c>
    </row>
    <row r="10976" spans="84:102" x14ac:dyDescent="0.25">
      <c r="CF10976" s="3" t="s">
        <v>3073</v>
      </c>
      <c r="CG10976" s="174">
        <v>1297</v>
      </c>
      <c r="CH10976" s="174">
        <v>122729</v>
      </c>
      <c r="CI10976" s="174">
        <v>5</v>
      </c>
      <c r="CJ10976" s="174">
        <v>435.86399999999998</v>
      </c>
      <c r="CK10976" s="174">
        <v>435.86399999999998</v>
      </c>
      <c r="CU10976" s="174">
        <v>1297</v>
      </c>
      <c r="CV10976" s="174">
        <v>122729</v>
      </c>
      <c r="CW10976" s="174">
        <v>5</v>
      </c>
      <c r="CX10976" s="174">
        <v>435.86399999999998</v>
      </c>
    </row>
    <row r="10977" spans="84:102" x14ac:dyDescent="0.25">
      <c r="CF10977" s="3" t="s">
        <v>3073</v>
      </c>
      <c r="CG10977" s="174">
        <v>67858</v>
      </c>
      <c r="CH10977" s="174">
        <v>140</v>
      </c>
      <c r="CI10977" s="174">
        <v>5</v>
      </c>
      <c r="CJ10977" s="174">
        <v>435.72750000000002</v>
      </c>
      <c r="CK10977" s="174">
        <v>435.72750000000002</v>
      </c>
      <c r="CU10977" s="174">
        <v>67858</v>
      </c>
      <c r="CV10977" s="174">
        <v>140</v>
      </c>
      <c r="CW10977" s="174">
        <v>5</v>
      </c>
      <c r="CX10977" s="174">
        <v>435.72750000000002</v>
      </c>
    </row>
    <row r="10978" spans="84:102" x14ac:dyDescent="0.25">
      <c r="CF10978" s="3" t="s">
        <v>3073</v>
      </c>
      <c r="CG10978" s="174">
        <v>1351</v>
      </c>
      <c r="CH10978" s="174">
        <v>113037</v>
      </c>
      <c r="CI10978" s="174">
        <v>5</v>
      </c>
      <c r="CJ10978" s="174">
        <v>435.47570000000002</v>
      </c>
      <c r="CK10978" s="174">
        <v>435.47570000000002</v>
      </c>
      <c r="CU10978" s="174">
        <v>1351</v>
      </c>
      <c r="CV10978" s="174">
        <v>113037</v>
      </c>
      <c r="CW10978" s="174">
        <v>5</v>
      </c>
      <c r="CX10978" s="174">
        <v>435.47570000000002</v>
      </c>
    </row>
    <row r="10979" spans="84:102" x14ac:dyDescent="0.25">
      <c r="CF10979" s="3" t="s">
        <v>3073</v>
      </c>
      <c r="CG10979" s="174">
        <v>71719</v>
      </c>
      <c r="CH10979" s="174">
        <v>285</v>
      </c>
      <c r="CI10979" s="174">
        <v>5</v>
      </c>
      <c r="CJ10979" s="174">
        <v>435.43959999999998</v>
      </c>
      <c r="CK10979" s="174">
        <v>435.43959999999998</v>
      </c>
      <c r="CU10979" s="174">
        <v>71719</v>
      </c>
      <c r="CV10979" s="174">
        <v>285</v>
      </c>
      <c r="CW10979" s="174">
        <v>5</v>
      </c>
      <c r="CX10979" s="174">
        <v>435.43959999999998</v>
      </c>
    </row>
    <row r="10980" spans="84:102" x14ac:dyDescent="0.25">
      <c r="CF10980" s="3" t="s">
        <v>3073</v>
      </c>
      <c r="CG10980" s="174">
        <v>111295</v>
      </c>
      <c r="CH10980" s="174">
        <v>931</v>
      </c>
      <c r="CI10980" s="174">
        <v>5</v>
      </c>
      <c r="CJ10980" s="174">
        <v>435.41579999999999</v>
      </c>
      <c r="CK10980" s="174">
        <v>435.41579999999999</v>
      </c>
      <c r="CU10980" s="174">
        <v>111295</v>
      </c>
      <c r="CV10980" s="174">
        <v>931</v>
      </c>
      <c r="CW10980" s="174">
        <v>5</v>
      </c>
      <c r="CX10980" s="174">
        <v>435.41579999999999</v>
      </c>
    </row>
    <row r="10981" spans="84:102" x14ac:dyDescent="0.25">
      <c r="CF10981" s="3" t="s">
        <v>3073</v>
      </c>
      <c r="CG10981" s="174">
        <v>1810</v>
      </c>
      <c r="CH10981" s="174">
        <v>52404</v>
      </c>
      <c r="CI10981" s="174">
        <v>5</v>
      </c>
      <c r="CJ10981" s="174">
        <v>435.11180000000002</v>
      </c>
      <c r="CK10981" s="174">
        <v>435.11180000000002</v>
      </c>
      <c r="CU10981" s="174">
        <v>1810</v>
      </c>
      <c r="CV10981" s="174">
        <v>52404</v>
      </c>
      <c r="CW10981" s="174">
        <v>5</v>
      </c>
      <c r="CX10981" s="174">
        <v>435.11180000000002</v>
      </c>
    </row>
    <row r="10982" spans="84:102" x14ac:dyDescent="0.25">
      <c r="CF10982" s="3" t="s">
        <v>3073</v>
      </c>
      <c r="CG10982" s="174">
        <v>1799</v>
      </c>
      <c r="CH10982" s="174">
        <v>53620</v>
      </c>
      <c r="CI10982" s="174">
        <v>5</v>
      </c>
      <c r="CJ10982" s="174">
        <v>435.04379999999998</v>
      </c>
      <c r="CK10982" s="174">
        <v>435.04379999999998</v>
      </c>
      <c r="CU10982" s="174">
        <v>1799</v>
      </c>
      <c r="CV10982" s="174">
        <v>53620</v>
      </c>
      <c r="CW10982" s="174">
        <v>5</v>
      </c>
      <c r="CX10982" s="174">
        <v>435.04379999999998</v>
      </c>
    </row>
    <row r="10983" spans="84:102" x14ac:dyDescent="0.25">
      <c r="CF10983" s="3" t="s">
        <v>3073</v>
      </c>
      <c r="CG10983" s="174">
        <v>13</v>
      </c>
      <c r="CH10983" s="174">
        <v>58390</v>
      </c>
      <c r="CI10983" s="174">
        <v>5</v>
      </c>
      <c r="CJ10983" s="174">
        <v>434.84769999999997</v>
      </c>
      <c r="CK10983" s="174">
        <v>434.84769999999997</v>
      </c>
      <c r="CU10983" s="174">
        <v>13</v>
      </c>
      <c r="CV10983" s="174">
        <v>58390</v>
      </c>
      <c r="CW10983" s="174">
        <v>5</v>
      </c>
      <c r="CX10983" s="174">
        <v>434.84769999999997</v>
      </c>
    </row>
    <row r="10984" spans="84:102" x14ac:dyDescent="0.25">
      <c r="CF10984" s="3" t="s">
        <v>3073</v>
      </c>
      <c r="CG10984" s="174">
        <v>1892</v>
      </c>
      <c r="CH10984" s="174">
        <v>54674</v>
      </c>
      <c r="CI10984" s="174">
        <v>5</v>
      </c>
      <c r="CJ10984" s="174">
        <v>434.75349999999997</v>
      </c>
      <c r="CK10984" s="174">
        <v>434.75349999999997</v>
      </c>
      <c r="CU10984" s="174">
        <v>1892</v>
      </c>
      <c r="CV10984" s="174">
        <v>54674</v>
      </c>
      <c r="CW10984" s="174">
        <v>5</v>
      </c>
      <c r="CX10984" s="174">
        <v>434.75349999999997</v>
      </c>
    </row>
    <row r="10985" spans="84:102" x14ac:dyDescent="0.25">
      <c r="CF10985" s="3" t="s">
        <v>3073</v>
      </c>
      <c r="CG10985" s="174">
        <v>2669</v>
      </c>
      <c r="CH10985" s="174">
        <v>122590</v>
      </c>
      <c r="CI10985" s="174">
        <v>5</v>
      </c>
      <c r="CJ10985" s="174">
        <v>434.73230000000001</v>
      </c>
      <c r="CK10985" s="174">
        <v>434.73230000000001</v>
      </c>
      <c r="CU10985" s="174">
        <v>2669</v>
      </c>
      <c r="CV10985" s="174">
        <v>122590</v>
      </c>
      <c r="CW10985" s="174">
        <v>5</v>
      </c>
      <c r="CX10985" s="174">
        <v>434.73230000000001</v>
      </c>
    </row>
    <row r="10986" spans="84:102" x14ac:dyDescent="0.25">
      <c r="CF10986" s="3" t="s">
        <v>3073</v>
      </c>
      <c r="CG10986" s="174">
        <v>3587</v>
      </c>
      <c r="CH10986" s="174">
        <v>91082</v>
      </c>
      <c r="CI10986" s="174">
        <v>5</v>
      </c>
      <c r="CJ10986" s="174">
        <v>434.72050000000002</v>
      </c>
      <c r="CK10986" s="174">
        <v>434.72050000000002</v>
      </c>
      <c r="CU10986" s="174">
        <v>3587</v>
      </c>
      <c r="CV10986" s="174">
        <v>91082</v>
      </c>
      <c r="CW10986" s="174">
        <v>5</v>
      </c>
      <c r="CX10986" s="174">
        <v>434.72050000000002</v>
      </c>
    </row>
    <row r="10987" spans="84:102" x14ac:dyDescent="0.25">
      <c r="CF10987" s="3" t="s">
        <v>3073</v>
      </c>
      <c r="CG10987" s="174">
        <v>3758</v>
      </c>
      <c r="CH10987" s="174">
        <v>140379</v>
      </c>
      <c r="CI10987" s="174">
        <v>5</v>
      </c>
      <c r="CJ10987" s="174">
        <v>434.5838</v>
      </c>
      <c r="CK10987" s="174">
        <v>434.5838</v>
      </c>
      <c r="CU10987" s="174">
        <v>3758</v>
      </c>
      <c r="CV10987" s="174">
        <v>140379</v>
      </c>
      <c r="CW10987" s="174">
        <v>5</v>
      </c>
      <c r="CX10987" s="174">
        <v>434.5838</v>
      </c>
    </row>
    <row r="10988" spans="84:102" x14ac:dyDescent="0.25">
      <c r="CF10988" s="3" t="s">
        <v>3073</v>
      </c>
      <c r="CG10988" s="174">
        <v>96122</v>
      </c>
      <c r="CH10988" s="174">
        <v>717</v>
      </c>
      <c r="CI10988" s="174">
        <v>5</v>
      </c>
      <c r="CJ10988" s="174">
        <v>434.58030000000002</v>
      </c>
      <c r="CK10988" s="174">
        <v>434.58030000000002</v>
      </c>
      <c r="CU10988" s="174">
        <v>96122</v>
      </c>
      <c r="CV10988" s="174">
        <v>717</v>
      </c>
      <c r="CW10988" s="174">
        <v>5</v>
      </c>
      <c r="CX10988" s="174">
        <v>434.58030000000002</v>
      </c>
    </row>
    <row r="10989" spans="84:102" x14ac:dyDescent="0.25">
      <c r="CF10989" s="3" t="s">
        <v>3073</v>
      </c>
      <c r="CG10989" s="174">
        <v>2707</v>
      </c>
      <c r="CH10989" s="174">
        <v>129949</v>
      </c>
      <c r="CI10989" s="174">
        <v>5</v>
      </c>
      <c r="CJ10989" s="174">
        <v>434.47539999999998</v>
      </c>
      <c r="CK10989" s="174">
        <v>434.47539999999998</v>
      </c>
      <c r="CU10989" s="174">
        <v>2707</v>
      </c>
      <c r="CV10989" s="174">
        <v>129949</v>
      </c>
      <c r="CW10989" s="174">
        <v>5</v>
      </c>
      <c r="CX10989" s="174">
        <v>434.47539999999998</v>
      </c>
    </row>
    <row r="10990" spans="84:102" x14ac:dyDescent="0.25">
      <c r="CF10990" s="3" t="s">
        <v>3073</v>
      </c>
      <c r="CG10990" s="174">
        <v>69502</v>
      </c>
      <c r="CH10990" s="174">
        <v>180</v>
      </c>
      <c r="CI10990" s="174">
        <v>5</v>
      </c>
      <c r="CJ10990" s="174">
        <v>434.45670000000001</v>
      </c>
      <c r="CK10990" s="174">
        <v>434.45670000000001</v>
      </c>
      <c r="CU10990" s="174">
        <v>69502</v>
      </c>
      <c r="CV10990" s="174">
        <v>180</v>
      </c>
      <c r="CW10990" s="174">
        <v>5</v>
      </c>
      <c r="CX10990" s="174">
        <v>434.45670000000001</v>
      </c>
    </row>
    <row r="10991" spans="84:102" x14ac:dyDescent="0.25">
      <c r="CF10991" s="3" t="s">
        <v>3073</v>
      </c>
      <c r="CG10991" s="174">
        <v>157629</v>
      </c>
      <c r="CH10991" s="174">
        <v>3258</v>
      </c>
      <c r="CI10991" s="174">
        <v>5</v>
      </c>
      <c r="CJ10991" s="174">
        <v>434.37520000000001</v>
      </c>
      <c r="CK10991" s="174">
        <v>434.37520000000001</v>
      </c>
      <c r="CU10991" s="174">
        <v>157629</v>
      </c>
      <c r="CV10991" s="174">
        <v>3258</v>
      </c>
      <c r="CW10991" s="174">
        <v>5</v>
      </c>
      <c r="CX10991" s="174">
        <v>434.37520000000001</v>
      </c>
    </row>
    <row r="10992" spans="84:102" x14ac:dyDescent="0.25">
      <c r="CF10992" s="3" t="s">
        <v>3073</v>
      </c>
      <c r="CG10992" s="174">
        <v>3387</v>
      </c>
      <c r="CH10992" s="174">
        <v>173171</v>
      </c>
      <c r="CI10992" s="174">
        <v>5</v>
      </c>
      <c r="CJ10992" s="174">
        <v>434.315</v>
      </c>
      <c r="CK10992" s="174">
        <v>434.315</v>
      </c>
      <c r="CU10992" s="174">
        <v>3387</v>
      </c>
      <c r="CV10992" s="174">
        <v>173171</v>
      </c>
      <c r="CW10992" s="174">
        <v>5</v>
      </c>
      <c r="CX10992" s="174">
        <v>434.315</v>
      </c>
    </row>
    <row r="10993" spans="84:102" x14ac:dyDescent="0.25">
      <c r="CF10993" s="3" t="s">
        <v>3073</v>
      </c>
      <c r="CG10993" s="174">
        <v>60959</v>
      </c>
      <c r="CH10993" s="174">
        <v>34</v>
      </c>
      <c r="CI10993" s="174">
        <v>5</v>
      </c>
      <c r="CJ10993" s="174">
        <v>434.20569999999998</v>
      </c>
      <c r="CK10993" s="174">
        <v>434.20569999999998</v>
      </c>
      <c r="CU10993" s="174">
        <v>60959</v>
      </c>
      <c r="CV10993" s="174">
        <v>34</v>
      </c>
      <c r="CW10993" s="174">
        <v>5</v>
      </c>
      <c r="CX10993" s="174">
        <v>434.20569999999998</v>
      </c>
    </row>
    <row r="10994" spans="84:102" x14ac:dyDescent="0.25">
      <c r="CF10994" s="3" t="s">
        <v>3073</v>
      </c>
      <c r="CG10994" s="174">
        <v>211</v>
      </c>
      <c r="CH10994" s="174">
        <v>70944</v>
      </c>
      <c r="CI10994" s="174">
        <v>5</v>
      </c>
      <c r="CJ10994" s="174">
        <v>434.17959999999999</v>
      </c>
      <c r="CK10994" s="174">
        <v>434.17959999999999</v>
      </c>
      <c r="CU10994" s="174">
        <v>211</v>
      </c>
      <c r="CV10994" s="174">
        <v>70944</v>
      </c>
      <c r="CW10994" s="174">
        <v>5</v>
      </c>
      <c r="CX10994" s="174">
        <v>434.17959999999999</v>
      </c>
    </row>
    <row r="10995" spans="84:102" x14ac:dyDescent="0.25">
      <c r="CF10995" s="3" t="s">
        <v>3073</v>
      </c>
      <c r="CG10995" s="174">
        <v>2400</v>
      </c>
      <c r="CH10995" s="174">
        <v>28869</v>
      </c>
      <c r="CI10995" s="174">
        <v>5</v>
      </c>
      <c r="CJ10995" s="174">
        <v>434.04939999999999</v>
      </c>
      <c r="CK10995" s="174">
        <v>434.04939999999999</v>
      </c>
      <c r="CU10995" s="174">
        <v>2400</v>
      </c>
      <c r="CV10995" s="174">
        <v>28869</v>
      </c>
      <c r="CW10995" s="174">
        <v>5</v>
      </c>
      <c r="CX10995" s="174">
        <v>434.04939999999999</v>
      </c>
    </row>
    <row r="10996" spans="84:102" x14ac:dyDescent="0.25">
      <c r="CF10996" s="3" t="s">
        <v>3073</v>
      </c>
      <c r="CG10996" s="174">
        <v>155256</v>
      </c>
      <c r="CH10996" s="174">
        <v>2970</v>
      </c>
      <c r="CI10996" s="174">
        <v>5</v>
      </c>
      <c r="CJ10996" s="174">
        <v>433.76900000000001</v>
      </c>
      <c r="CK10996" s="174">
        <v>433.76900000000001</v>
      </c>
      <c r="CU10996" s="174">
        <v>155256</v>
      </c>
      <c r="CV10996" s="174">
        <v>2970</v>
      </c>
      <c r="CW10996" s="174">
        <v>5</v>
      </c>
      <c r="CX10996" s="174">
        <v>433.76900000000001</v>
      </c>
    </row>
    <row r="10997" spans="84:102" x14ac:dyDescent="0.25">
      <c r="CF10997" s="3" t="s">
        <v>3073</v>
      </c>
      <c r="CG10997" s="174">
        <v>120308</v>
      </c>
      <c r="CH10997" s="174">
        <v>1010</v>
      </c>
      <c r="CI10997" s="174">
        <v>5</v>
      </c>
      <c r="CJ10997" s="174">
        <v>433.7099</v>
      </c>
      <c r="CK10997" s="174">
        <v>433.7099</v>
      </c>
      <c r="CU10997" s="174">
        <v>120308</v>
      </c>
      <c r="CV10997" s="174">
        <v>1010</v>
      </c>
      <c r="CW10997" s="174">
        <v>5</v>
      </c>
      <c r="CX10997" s="174">
        <v>433.7099</v>
      </c>
    </row>
    <row r="10998" spans="84:102" x14ac:dyDescent="0.25">
      <c r="CF10998" s="3" t="s">
        <v>3073</v>
      </c>
      <c r="CG10998" s="174">
        <v>88720</v>
      </c>
      <c r="CH10998" s="174">
        <v>3588</v>
      </c>
      <c r="CI10998" s="174">
        <v>5</v>
      </c>
      <c r="CJ10998" s="174">
        <v>433.1943</v>
      </c>
      <c r="CK10998" s="174">
        <v>433.1943</v>
      </c>
      <c r="CU10998" s="174">
        <v>88720</v>
      </c>
      <c r="CV10998" s="174">
        <v>3588</v>
      </c>
      <c r="CW10998" s="174">
        <v>5</v>
      </c>
      <c r="CX10998" s="174">
        <v>433.1943</v>
      </c>
    </row>
    <row r="10999" spans="84:102" x14ac:dyDescent="0.25">
      <c r="CF10999" s="3" t="s">
        <v>3073</v>
      </c>
      <c r="CG10999" s="174">
        <v>41065</v>
      </c>
      <c r="CH10999" s="174">
        <v>2548</v>
      </c>
      <c r="CI10999" s="174">
        <v>5</v>
      </c>
      <c r="CJ10999" s="174">
        <v>433.14819999999997</v>
      </c>
      <c r="CK10999" s="174">
        <v>433.14819999999997</v>
      </c>
      <c r="CU10999" s="174">
        <v>41065</v>
      </c>
      <c r="CV10999" s="174">
        <v>2548</v>
      </c>
      <c r="CW10999" s="174">
        <v>5</v>
      </c>
      <c r="CX10999" s="174">
        <v>433.14819999999997</v>
      </c>
    </row>
    <row r="11000" spans="84:102" x14ac:dyDescent="0.25">
      <c r="CF11000" s="3" t="s">
        <v>3073</v>
      </c>
      <c r="CG11000" s="174">
        <v>167099</v>
      </c>
      <c r="CH11000" s="174">
        <v>3062</v>
      </c>
      <c r="CI11000" s="174">
        <v>5</v>
      </c>
      <c r="CJ11000" s="174">
        <v>433.08150000000001</v>
      </c>
      <c r="CK11000" s="174">
        <v>433.08150000000001</v>
      </c>
      <c r="CU11000" s="174">
        <v>167099</v>
      </c>
      <c r="CV11000" s="174">
        <v>3062</v>
      </c>
      <c r="CW11000" s="174">
        <v>5</v>
      </c>
      <c r="CX11000" s="174">
        <v>433.08150000000001</v>
      </c>
    </row>
    <row r="11001" spans="84:102" x14ac:dyDescent="0.25">
      <c r="CF11001" s="3" t="s">
        <v>3073</v>
      </c>
      <c r="CG11001" s="174">
        <v>1870</v>
      </c>
      <c r="CH11001" s="174">
        <v>57979</v>
      </c>
      <c r="CI11001" s="174">
        <v>5</v>
      </c>
      <c r="CJ11001" s="174">
        <v>433.07510000000002</v>
      </c>
      <c r="CK11001" s="174">
        <v>433.07510000000002</v>
      </c>
      <c r="CU11001" s="174">
        <v>1870</v>
      </c>
      <c r="CV11001" s="174">
        <v>57979</v>
      </c>
      <c r="CW11001" s="174">
        <v>5</v>
      </c>
      <c r="CX11001" s="174">
        <v>433.07510000000002</v>
      </c>
    </row>
    <row r="11002" spans="84:102" x14ac:dyDescent="0.25">
      <c r="CF11002" s="3" t="s">
        <v>3073</v>
      </c>
      <c r="CG11002" s="174">
        <v>18198</v>
      </c>
      <c r="CH11002" s="174">
        <v>2216</v>
      </c>
      <c r="CI11002" s="174">
        <v>5</v>
      </c>
      <c r="CJ11002" s="174">
        <v>432.93090000000001</v>
      </c>
      <c r="CK11002" s="174">
        <v>432.93090000000001</v>
      </c>
      <c r="CU11002" s="174">
        <v>18198</v>
      </c>
      <c r="CV11002" s="174">
        <v>2216</v>
      </c>
      <c r="CW11002" s="174">
        <v>5</v>
      </c>
      <c r="CX11002" s="174">
        <v>432.93090000000001</v>
      </c>
    </row>
    <row r="11003" spans="84:102" x14ac:dyDescent="0.25">
      <c r="CF11003" s="3" t="s">
        <v>3073</v>
      </c>
      <c r="CG11003" s="174">
        <v>140</v>
      </c>
      <c r="CH11003" s="174">
        <v>67858</v>
      </c>
      <c r="CI11003" s="174">
        <v>5</v>
      </c>
      <c r="CJ11003" s="174">
        <v>432.92939999999999</v>
      </c>
      <c r="CK11003" s="174">
        <v>432.92939999999999</v>
      </c>
      <c r="CU11003" s="174">
        <v>140</v>
      </c>
      <c r="CV11003" s="174">
        <v>67858</v>
      </c>
      <c r="CW11003" s="174">
        <v>5</v>
      </c>
      <c r="CX11003" s="174">
        <v>432.92939999999999</v>
      </c>
    </row>
    <row r="11004" spans="84:102" x14ac:dyDescent="0.25">
      <c r="CF11004" s="3" t="s">
        <v>3073</v>
      </c>
      <c r="CG11004" s="174">
        <v>140437</v>
      </c>
      <c r="CH11004" s="174">
        <v>3080</v>
      </c>
      <c r="CI11004" s="174">
        <v>5</v>
      </c>
      <c r="CJ11004" s="174">
        <v>432.90050000000002</v>
      </c>
      <c r="CK11004" s="174">
        <v>432.90050000000002</v>
      </c>
      <c r="CU11004" s="174">
        <v>140437</v>
      </c>
      <c r="CV11004" s="174">
        <v>3080</v>
      </c>
      <c r="CW11004" s="174">
        <v>5</v>
      </c>
      <c r="CX11004" s="174">
        <v>432.90050000000002</v>
      </c>
    </row>
    <row r="11005" spans="84:102" x14ac:dyDescent="0.25">
      <c r="CF11005" s="3" t="s">
        <v>3073</v>
      </c>
      <c r="CG11005" s="174">
        <v>84300</v>
      </c>
      <c r="CH11005" s="174">
        <v>484</v>
      </c>
      <c r="CI11005" s="174">
        <v>5</v>
      </c>
      <c r="CJ11005" s="174">
        <v>432.88420000000002</v>
      </c>
      <c r="CK11005" s="174">
        <v>432.88420000000002</v>
      </c>
      <c r="CU11005" s="174">
        <v>84300</v>
      </c>
      <c r="CV11005" s="174">
        <v>484</v>
      </c>
      <c r="CW11005" s="174">
        <v>5</v>
      </c>
      <c r="CX11005" s="174">
        <v>432.88420000000002</v>
      </c>
    </row>
    <row r="11006" spans="84:102" x14ac:dyDescent="0.25">
      <c r="CF11006" s="3" t="s">
        <v>3073</v>
      </c>
      <c r="CG11006" s="174">
        <v>177624</v>
      </c>
      <c r="CH11006" s="174">
        <v>3426</v>
      </c>
      <c r="CI11006" s="174">
        <v>5</v>
      </c>
      <c r="CJ11006" s="174">
        <v>432.78890000000001</v>
      </c>
      <c r="CK11006" s="174">
        <v>432.78890000000001</v>
      </c>
      <c r="CU11006" s="174">
        <v>177624</v>
      </c>
      <c r="CV11006" s="174">
        <v>3426</v>
      </c>
      <c r="CW11006" s="174">
        <v>5</v>
      </c>
      <c r="CX11006" s="174">
        <v>432.78890000000001</v>
      </c>
    </row>
    <row r="11007" spans="84:102" x14ac:dyDescent="0.25">
      <c r="CF11007" s="3" t="s">
        <v>3073</v>
      </c>
      <c r="CG11007" s="174">
        <v>102567</v>
      </c>
      <c r="CH11007" s="174">
        <v>811</v>
      </c>
      <c r="CI11007" s="174">
        <v>5</v>
      </c>
      <c r="CJ11007" s="174">
        <v>432.75029999999998</v>
      </c>
      <c r="CK11007" s="174">
        <v>432.75029999999998</v>
      </c>
      <c r="CU11007" s="174">
        <v>102567</v>
      </c>
      <c r="CV11007" s="174">
        <v>811</v>
      </c>
      <c r="CW11007" s="174">
        <v>5</v>
      </c>
      <c r="CX11007" s="174">
        <v>432.75029999999998</v>
      </c>
    </row>
    <row r="11008" spans="84:102" x14ac:dyDescent="0.25">
      <c r="CF11008" s="3" t="s">
        <v>3073</v>
      </c>
      <c r="CG11008" s="174">
        <v>1259</v>
      </c>
      <c r="CH11008" s="174">
        <v>126998</v>
      </c>
      <c r="CI11008" s="174">
        <v>5</v>
      </c>
      <c r="CJ11008" s="174">
        <v>432.65260000000001</v>
      </c>
      <c r="CK11008" s="174">
        <v>432.65260000000001</v>
      </c>
      <c r="CU11008" s="174">
        <v>1259</v>
      </c>
      <c r="CV11008" s="174">
        <v>126998</v>
      </c>
      <c r="CW11008" s="174">
        <v>5</v>
      </c>
      <c r="CX11008" s="174">
        <v>432.65260000000001</v>
      </c>
    </row>
    <row r="11009" spans="84:102" x14ac:dyDescent="0.25">
      <c r="CF11009" s="3" t="s">
        <v>3073</v>
      </c>
      <c r="CG11009" s="174">
        <v>111490</v>
      </c>
      <c r="CH11009" s="174">
        <v>937</v>
      </c>
      <c r="CI11009" s="174">
        <v>5</v>
      </c>
      <c r="CJ11009" s="174">
        <v>432.53989999999999</v>
      </c>
      <c r="CK11009" s="174">
        <v>432.53989999999999</v>
      </c>
      <c r="CU11009" s="174">
        <v>111490</v>
      </c>
      <c r="CV11009" s="174">
        <v>937</v>
      </c>
      <c r="CW11009" s="174">
        <v>5</v>
      </c>
      <c r="CX11009" s="174">
        <v>432.53989999999999</v>
      </c>
    </row>
    <row r="11010" spans="84:102" x14ac:dyDescent="0.25">
      <c r="CF11010" s="3" t="s">
        <v>3073</v>
      </c>
      <c r="CG11010" s="174">
        <v>68585</v>
      </c>
      <c r="CH11010" s="174">
        <v>161</v>
      </c>
      <c r="CI11010" s="174">
        <v>5</v>
      </c>
      <c r="CJ11010" s="174">
        <v>432.52370000000002</v>
      </c>
      <c r="CK11010" s="174">
        <v>432.52370000000002</v>
      </c>
      <c r="CU11010" s="174">
        <v>68585</v>
      </c>
      <c r="CV11010" s="174">
        <v>161</v>
      </c>
      <c r="CW11010" s="174">
        <v>5</v>
      </c>
      <c r="CX11010" s="174">
        <v>432.52370000000002</v>
      </c>
    </row>
    <row r="11011" spans="84:102" x14ac:dyDescent="0.25">
      <c r="CF11011" s="3" t="s">
        <v>3073</v>
      </c>
      <c r="CG11011" s="174">
        <v>55867</v>
      </c>
      <c r="CH11011" s="174">
        <v>1879</v>
      </c>
      <c r="CI11011" s="174">
        <v>5</v>
      </c>
      <c r="CJ11011" s="174">
        <v>432.47579999999999</v>
      </c>
      <c r="CK11011" s="174">
        <v>432.47579999999999</v>
      </c>
      <c r="CU11011" s="174">
        <v>55867</v>
      </c>
      <c r="CV11011" s="174">
        <v>1879</v>
      </c>
      <c r="CW11011" s="174">
        <v>5</v>
      </c>
      <c r="CX11011" s="174">
        <v>432.47579999999999</v>
      </c>
    </row>
    <row r="11012" spans="84:102" x14ac:dyDescent="0.25">
      <c r="CF11012" s="3" t="s">
        <v>3073</v>
      </c>
      <c r="CG11012" s="174">
        <v>54516</v>
      </c>
      <c r="CH11012" s="174">
        <v>1855</v>
      </c>
      <c r="CI11012" s="174">
        <v>5</v>
      </c>
      <c r="CJ11012" s="174">
        <v>432.45620000000002</v>
      </c>
      <c r="CK11012" s="174">
        <v>432.45620000000002</v>
      </c>
      <c r="CU11012" s="174">
        <v>54516</v>
      </c>
      <c r="CV11012" s="174">
        <v>1855</v>
      </c>
      <c r="CW11012" s="174">
        <v>5</v>
      </c>
      <c r="CX11012" s="174">
        <v>432.45620000000002</v>
      </c>
    </row>
    <row r="11013" spans="84:102" x14ac:dyDescent="0.25">
      <c r="CF11013" s="3" t="s">
        <v>3073</v>
      </c>
      <c r="CG11013" s="174">
        <v>48411</v>
      </c>
      <c r="CH11013" s="174">
        <v>2655</v>
      </c>
      <c r="CI11013" s="174">
        <v>5</v>
      </c>
      <c r="CJ11013" s="174">
        <v>432.37060000000002</v>
      </c>
      <c r="CK11013" s="174">
        <v>432.37060000000002</v>
      </c>
      <c r="CU11013" s="174">
        <v>48411</v>
      </c>
      <c r="CV11013" s="174">
        <v>2655</v>
      </c>
      <c r="CW11013" s="174">
        <v>5</v>
      </c>
      <c r="CX11013" s="174">
        <v>432.37060000000002</v>
      </c>
    </row>
    <row r="11014" spans="84:102" x14ac:dyDescent="0.25">
      <c r="CF11014" s="3" t="s">
        <v>3073</v>
      </c>
      <c r="CG11014" s="174">
        <v>376</v>
      </c>
      <c r="CH11014" s="174">
        <v>77992</v>
      </c>
      <c r="CI11014" s="174">
        <v>5</v>
      </c>
      <c r="CJ11014" s="174">
        <v>432.30990000000003</v>
      </c>
      <c r="CK11014" s="174">
        <v>432.30990000000003</v>
      </c>
      <c r="CU11014" s="174">
        <v>376</v>
      </c>
      <c r="CV11014" s="174">
        <v>77992</v>
      </c>
      <c r="CW11014" s="174">
        <v>5</v>
      </c>
      <c r="CX11014" s="174">
        <v>432.30990000000003</v>
      </c>
    </row>
    <row r="11015" spans="84:102" x14ac:dyDescent="0.25">
      <c r="CF11015" s="3" t="s">
        <v>3073</v>
      </c>
      <c r="CG11015" s="174">
        <v>21823</v>
      </c>
      <c r="CH11015" s="174">
        <v>2288</v>
      </c>
      <c r="CI11015" s="174">
        <v>5</v>
      </c>
      <c r="CJ11015" s="174">
        <v>432.19479999999999</v>
      </c>
      <c r="CK11015" s="174">
        <v>432.19479999999999</v>
      </c>
      <c r="CU11015" s="174">
        <v>21823</v>
      </c>
      <c r="CV11015" s="174">
        <v>2288</v>
      </c>
      <c r="CW11015" s="174">
        <v>5</v>
      </c>
      <c r="CX11015" s="174">
        <v>432.19479999999999</v>
      </c>
    </row>
    <row r="11016" spans="84:102" x14ac:dyDescent="0.25">
      <c r="CF11016" s="3" t="s">
        <v>3073</v>
      </c>
      <c r="CG11016" s="174">
        <v>867</v>
      </c>
      <c r="CH11016" s="174">
        <v>106178</v>
      </c>
      <c r="CI11016" s="174">
        <v>5</v>
      </c>
      <c r="CJ11016" s="174">
        <v>432.0951</v>
      </c>
      <c r="CK11016" s="174">
        <v>432.0951</v>
      </c>
      <c r="CU11016" s="174">
        <v>867</v>
      </c>
      <c r="CV11016" s="174">
        <v>106178</v>
      </c>
      <c r="CW11016" s="174">
        <v>5</v>
      </c>
      <c r="CX11016" s="174">
        <v>432.0951</v>
      </c>
    </row>
    <row r="11017" spans="84:102" x14ac:dyDescent="0.25">
      <c r="CF11017" s="3" t="s">
        <v>3073</v>
      </c>
      <c r="CG11017" s="174">
        <v>1957</v>
      </c>
      <c r="CH11017" s="174">
        <v>90268</v>
      </c>
      <c r="CI11017" s="174">
        <v>5</v>
      </c>
      <c r="CJ11017" s="174">
        <v>432.0693</v>
      </c>
      <c r="CK11017" s="174">
        <v>432.0693</v>
      </c>
      <c r="CU11017" s="174">
        <v>1957</v>
      </c>
      <c r="CV11017" s="174">
        <v>90268</v>
      </c>
      <c r="CW11017" s="174">
        <v>5</v>
      </c>
      <c r="CX11017" s="174">
        <v>432.0693</v>
      </c>
    </row>
    <row r="11018" spans="84:102" x14ac:dyDescent="0.25">
      <c r="CF11018" s="3" t="s">
        <v>3073</v>
      </c>
      <c r="CG11018" s="174">
        <v>91176</v>
      </c>
      <c r="CH11018" s="174">
        <v>3589</v>
      </c>
      <c r="CI11018" s="174">
        <v>5</v>
      </c>
      <c r="CJ11018" s="174">
        <v>431.89909999999998</v>
      </c>
      <c r="CK11018" s="174">
        <v>431.89909999999998</v>
      </c>
      <c r="CU11018" s="174">
        <v>91176</v>
      </c>
      <c r="CV11018" s="174">
        <v>3589</v>
      </c>
      <c r="CW11018" s="174">
        <v>5</v>
      </c>
      <c r="CX11018" s="174">
        <v>431.89909999999998</v>
      </c>
    </row>
    <row r="11019" spans="84:102" x14ac:dyDescent="0.25">
      <c r="CF11019" s="3" t="s">
        <v>3073</v>
      </c>
      <c r="CG11019" s="174">
        <v>162114</v>
      </c>
      <c r="CH11019" s="174">
        <v>3009</v>
      </c>
      <c r="CI11019" s="174">
        <v>5</v>
      </c>
      <c r="CJ11019" s="174">
        <v>431.70389999999998</v>
      </c>
      <c r="CK11019" s="174">
        <v>431.70389999999998</v>
      </c>
      <c r="CU11019" s="174">
        <v>162114</v>
      </c>
      <c r="CV11019" s="174">
        <v>3009</v>
      </c>
      <c r="CW11019" s="174">
        <v>5</v>
      </c>
      <c r="CX11019" s="174">
        <v>431.70389999999998</v>
      </c>
    </row>
    <row r="11020" spans="84:102" x14ac:dyDescent="0.25">
      <c r="CF11020" s="3" t="s">
        <v>3073</v>
      </c>
      <c r="CG11020" s="174">
        <v>2459</v>
      </c>
      <c r="CH11020" s="174">
        <v>39755</v>
      </c>
      <c r="CI11020" s="174">
        <v>5</v>
      </c>
      <c r="CJ11020" s="174">
        <v>431.66829999999999</v>
      </c>
      <c r="CK11020" s="174">
        <v>431.66829999999999</v>
      </c>
      <c r="CU11020" s="174">
        <v>2459</v>
      </c>
      <c r="CV11020" s="174">
        <v>39755</v>
      </c>
      <c r="CW11020" s="174">
        <v>5</v>
      </c>
      <c r="CX11020" s="174">
        <v>431.66829999999999</v>
      </c>
    </row>
    <row r="11021" spans="84:102" x14ac:dyDescent="0.25">
      <c r="CF11021" s="3" t="s">
        <v>3073</v>
      </c>
      <c r="CG11021" s="174">
        <v>60932</v>
      </c>
      <c r="CH11021" s="174">
        <v>36</v>
      </c>
      <c r="CI11021" s="174">
        <v>5</v>
      </c>
      <c r="CJ11021" s="174">
        <v>431.51510000000002</v>
      </c>
      <c r="CK11021" s="174">
        <v>431.51510000000002</v>
      </c>
      <c r="CU11021" s="174">
        <v>60932</v>
      </c>
      <c r="CV11021" s="174">
        <v>36</v>
      </c>
      <c r="CW11021" s="174">
        <v>5</v>
      </c>
      <c r="CX11021" s="174">
        <v>431.51510000000002</v>
      </c>
    </row>
    <row r="11022" spans="84:102" x14ac:dyDescent="0.25">
      <c r="CF11022" s="3" t="s">
        <v>3073</v>
      </c>
      <c r="CG11022" s="174">
        <v>52381</v>
      </c>
      <c r="CH11022" s="174">
        <v>1837</v>
      </c>
      <c r="CI11022" s="174">
        <v>5</v>
      </c>
      <c r="CJ11022" s="174">
        <v>431.43349999999998</v>
      </c>
      <c r="CK11022" s="174">
        <v>431.43349999999998</v>
      </c>
      <c r="CU11022" s="174">
        <v>52381</v>
      </c>
      <c r="CV11022" s="174">
        <v>1837</v>
      </c>
      <c r="CW11022" s="174">
        <v>5</v>
      </c>
      <c r="CX11022" s="174">
        <v>431.43349999999998</v>
      </c>
    </row>
    <row r="11023" spans="84:102" x14ac:dyDescent="0.25">
      <c r="CF11023" s="3" t="s">
        <v>3073</v>
      </c>
      <c r="CG11023" s="174">
        <v>2929</v>
      </c>
      <c r="CH11023" s="174">
        <v>151258</v>
      </c>
      <c r="CI11023" s="174">
        <v>5</v>
      </c>
      <c r="CJ11023" s="174">
        <v>431.42410000000001</v>
      </c>
      <c r="CK11023" s="174">
        <v>431.42410000000001</v>
      </c>
      <c r="CU11023" s="174">
        <v>2929</v>
      </c>
      <c r="CV11023" s="174">
        <v>151258</v>
      </c>
      <c r="CW11023" s="174">
        <v>5</v>
      </c>
      <c r="CX11023" s="174">
        <v>431.42410000000001</v>
      </c>
    </row>
    <row r="11024" spans="84:102" x14ac:dyDescent="0.25">
      <c r="CF11024" s="3" t="s">
        <v>3073</v>
      </c>
      <c r="CG11024" s="174">
        <v>123</v>
      </c>
      <c r="CH11024" s="174">
        <v>66793</v>
      </c>
      <c r="CI11024" s="174">
        <v>5</v>
      </c>
      <c r="CJ11024" s="174">
        <v>431.3245</v>
      </c>
      <c r="CK11024" s="174">
        <v>431.3245</v>
      </c>
      <c r="CU11024" s="174">
        <v>123</v>
      </c>
      <c r="CV11024" s="174">
        <v>66793</v>
      </c>
      <c r="CW11024" s="174">
        <v>5</v>
      </c>
      <c r="CX11024" s="174">
        <v>431.3245</v>
      </c>
    </row>
    <row r="11025" spans="84:102" x14ac:dyDescent="0.25">
      <c r="CF11025" s="3" t="s">
        <v>3073</v>
      </c>
      <c r="CG11025" s="174">
        <v>151284</v>
      </c>
      <c r="CH11025" s="174">
        <v>2904</v>
      </c>
      <c r="CI11025" s="174">
        <v>5</v>
      </c>
      <c r="CJ11025" s="174">
        <v>431.18830000000003</v>
      </c>
      <c r="CK11025" s="174">
        <v>431.18830000000003</v>
      </c>
      <c r="CU11025" s="174">
        <v>151284</v>
      </c>
      <c r="CV11025" s="174">
        <v>2904</v>
      </c>
      <c r="CW11025" s="174">
        <v>5</v>
      </c>
      <c r="CX11025" s="174">
        <v>431.18830000000003</v>
      </c>
    </row>
    <row r="11026" spans="84:102" x14ac:dyDescent="0.25">
      <c r="CF11026" s="3" t="s">
        <v>3073</v>
      </c>
      <c r="CG11026" s="174">
        <v>2118</v>
      </c>
      <c r="CH11026" s="174">
        <v>8574</v>
      </c>
      <c r="CI11026" s="174">
        <v>5</v>
      </c>
      <c r="CJ11026" s="174">
        <v>431.1651</v>
      </c>
      <c r="CK11026" s="174">
        <v>431.1651</v>
      </c>
      <c r="CU11026" s="174">
        <v>2118</v>
      </c>
      <c r="CV11026" s="174">
        <v>8574</v>
      </c>
      <c r="CW11026" s="174">
        <v>5</v>
      </c>
      <c r="CX11026" s="174">
        <v>431.1651</v>
      </c>
    </row>
    <row r="11027" spans="84:102" x14ac:dyDescent="0.25">
      <c r="CF11027" s="3" t="s">
        <v>3073</v>
      </c>
      <c r="CG11027" s="174">
        <v>3141</v>
      </c>
      <c r="CH11027" s="174">
        <v>152021</v>
      </c>
      <c r="CI11027" s="174">
        <v>5</v>
      </c>
      <c r="CJ11027" s="174">
        <v>431.15839999999997</v>
      </c>
      <c r="CK11027" s="174">
        <v>431.15839999999997</v>
      </c>
      <c r="CU11027" s="174">
        <v>3141</v>
      </c>
      <c r="CV11027" s="174">
        <v>152021</v>
      </c>
      <c r="CW11027" s="174">
        <v>5</v>
      </c>
      <c r="CX11027" s="174">
        <v>431.15839999999997</v>
      </c>
    </row>
    <row r="11028" spans="84:102" x14ac:dyDescent="0.25">
      <c r="CF11028" s="3" t="s">
        <v>3073</v>
      </c>
      <c r="CG11028" s="174">
        <v>85239</v>
      </c>
      <c r="CH11028" s="174">
        <v>587</v>
      </c>
      <c r="CI11028" s="174">
        <v>5</v>
      </c>
      <c r="CJ11028" s="174">
        <v>431.00760000000002</v>
      </c>
      <c r="CK11028" s="174">
        <v>431.00760000000002</v>
      </c>
      <c r="CU11028" s="174">
        <v>85239</v>
      </c>
      <c r="CV11028" s="174">
        <v>587</v>
      </c>
      <c r="CW11028" s="174">
        <v>5</v>
      </c>
      <c r="CX11028" s="174">
        <v>431.00760000000002</v>
      </c>
    </row>
    <row r="11029" spans="84:102" x14ac:dyDescent="0.25">
      <c r="CF11029" s="3" t="s">
        <v>3073</v>
      </c>
      <c r="CG11029" s="174">
        <v>2261</v>
      </c>
      <c r="CH11029" s="174">
        <v>20115</v>
      </c>
      <c r="CI11029" s="174">
        <v>5</v>
      </c>
      <c r="CJ11029" s="174">
        <v>430.67829999999998</v>
      </c>
      <c r="CK11029" s="174">
        <v>430.67829999999998</v>
      </c>
      <c r="CU11029" s="174">
        <v>2261</v>
      </c>
      <c r="CV11029" s="174">
        <v>20115</v>
      </c>
      <c r="CW11029" s="174">
        <v>5</v>
      </c>
      <c r="CX11029" s="174">
        <v>430.67829999999998</v>
      </c>
    </row>
    <row r="11030" spans="84:102" x14ac:dyDescent="0.25">
      <c r="CF11030" s="3" t="s">
        <v>3073</v>
      </c>
      <c r="CG11030" s="174">
        <v>848</v>
      </c>
      <c r="CH11030" s="174">
        <v>105467</v>
      </c>
      <c r="CI11030" s="174">
        <v>5</v>
      </c>
      <c r="CJ11030" s="174">
        <v>430.46730000000002</v>
      </c>
      <c r="CK11030" s="174">
        <v>430.46730000000002</v>
      </c>
      <c r="CU11030" s="174">
        <v>848</v>
      </c>
      <c r="CV11030" s="174">
        <v>105467</v>
      </c>
      <c r="CW11030" s="174">
        <v>5</v>
      </c>
      <c r="CX11030" s="174">
        <v>430.46730000000002</v>
      </c>
    </row>
    <row r="11031" spans="84:102" x14ac:dyDescent="0.25">
      <c r="CF11031" s="3" t="s">
        <v>3073</v>
      </c>
      <c r="CG11031" s="174">
        <v>51805</v>
      </c>
      <c r="CH11031" s="174">
        <v>1827</v>
      </c>
      <c r="CI11031" s="174">
        <v>5</v>
      </c>
      <c r="CJ11031" s="174">
        <v>430.42910000000001</v>
      </c>
      <c r="CK11031" s="174">
        <v>430.42910000000001</v>
      </c>
      <c r="CU11031" s="174">
        <v>51805</v>
      </c>
      <c r="CV11031" s="174">
        <v>1827</v>
      </c>
      <c r="CW11031" s="174">
        <v>5</v>
      </c>
      <c r="CX11031" s="174">
        <v>430.42910000000001</v>
      </c>
    </row>
    <row r="11032" spans="84:102" x14ac:dyDescent="0.25">
      <c r="CF11032" s="3" t="s">
        <v>3073</v>
      </c>
      <c r="CG11032" s="174">
        <v>2231</v>
      </c>
      <c r="CH11032" s="174">
        <v>18101</v>
      </c>
      <c r="CI11032" s="174">
        <v>5</v>
      </c>
      <c r="CJ11032" s="174">
        <v>430.363</v>
      </c>
      <c r="CK11032" s="174">
        <v>430.363</v>
      </c>
      <c r="CU11032" s="174">
        <v>2231</v>
      </c>
      <c r="CV11032" s="174">
        <v>18101</v>
      </c>
      <c r="CW11032" s="174">
        <v>5</v>
      </c>
      <c r="CX11032" s="174">
        <v>430.363</v>
      </c>
    </row>
    <row r="11033" spans="84:102" x14ac:dyDescent="0.25">
      <c r="CF11033" s="3" t="s">
        <v>3073</v>
      </c>
      <c r="CG11033" s="174">
        <v>2947</v>
      </c>
      <c r="CH11033" s="174">
        <v>152309</v>
      </c>
      <c r="CI11033" s="174">
        <v>5</v>
      </c>
      <c r="CJ11033" s="174">
        <v>430.18310000000002</v>
      </c>
      <c r="CK11033" s="174">
        <v>430.18310000000002</v>
      </c>
      <c r="CU11033" s="174">
        <v>2947</v>
      </c>
      <c r="CV11033" s="174">
        <v>152309</v>
      </c>
      <c r="CW11033" s="174">
        <v>5</v>
      </c>
      <c r="CX11033" s="174">
        <v>430.18310000000002</v>
      </c>
    </row>
    <row r="11034" spans="84:102" x14ac:dyDescent="0.25">
      <c r="CF11034" s="3" t="s">
        <v>3073</v>
      </c>
      <c r="CG11034" s="174">
        <v>2970</v>
      </c>
      <c r="CH11034" s="174">
        <v>155256</v>
      </c>
      <c r="CI11034" s="174">
        <v>5</v>
      </c>
      <c r="CJ11034" s="174">
        <v>430.13240000000002</v>
      </c>
      <c r="CK11034" s="174">
        <v>430.13240000000002</v>
      </c>
      <c r="CU11034" s="174">
        <v>2970</v>
      </c>
      <c r="CV11034" s="174">
        <v>155256</v>
      </c>
      <c r="CW11034" s="174">
        <v>5</v>
      </c>
      <c r="CX11034" s="174">
        <v>430.13240000000002</v>
      </c>
    </row>
    <row r="11035" spans="84:102" x14ac:dyDescent="0.25">
      <c r="CF11035" s="3" t="s">
        <v>3073</v>
      </c>
      <c r="CG11035" s="174">
        <v>2822</v>
      </c>
      <c r="CH11035" s="174">
        <v>149265</v>
      </c>
      <c r="CI11035" s="174">
        <v>5</v>
      </c>
      <c r="CJ11035" s="174">
        <v>430.08920000000001</v>
      </c>
      <c r="CK11035" s="174">
        <v>430.08920000000001</v>
      </c>
      <c r="CU11035" s="174">
        <v>2822</v>
      </c>
      <c r="CV11035" s="174">
        <v>149265</v>
      </c>
      <c r="CW11035" s="174">
        <v>5</v>
      </c>
      <c r="CX11035" s="174">
        <v>430.08920000000001</v>
      </c>
    </row>
    <row r="11036" spans="84:102" x14ac:dyDescent="0.25">
      <c r="CF11036" s="3" t="s">
        <v>3073</v>
      </c>
      <c r="CG11036" s="174">
        <v>3648</v>
      </c>
      <c r="CH11036" s="174">
        <v>100571</v>
      </c>
      <c r="CI11036" s="174">
        <v>5</v>
      </c>
      <c r="CJ11036" s="174">
        <v>429.90320000000003</v>
      </c>
      <c r="CK11036" s="174">
        <v>429.90320000000003</v>
      </c>
      <c r="CU11036" s="174">
        <v>3648</v>
      </c>
      <c r="CV11036" s="174">
        <v>100571</v>
      </c>
      <c r="CW11036" s="174">
        <v>5</v>
      </c>
      <c r="CX11036" s="174">
        <v>429.90320000000003</v>
      </c>
    </row>
    <row r="11037" spans="84:102" x14ac:dyDescent="0.25">
      <c r="CF11037" s="3" t="s">
        <v>3073</v>
      </c>
      <c r="CG11037" s="174">
        <v>59926</v>
      </c>
      <c r="CH11037" s="174">
        <v>4</v>
      </c>
      <c r="CI11037" s="174">
        <v>5</v>
      </c>
      <c r="CJ11037" s="174">
        <v>429.90300000000002</v>
      </c>
      <c r="CK11037" s="174">
        <v>429.90300000000002</v>
      </c>
      <c r="CU11037" s="174">
        <v>59926</v>
      </c>
      <c r="CV11037" s="174">
        <v>4</v>
      </c>
      <c r="CW11037" s="174">
        <v>5</v>
      </c>
      <c r="CX11037" s="174">
        <v>429.90300000000002</v>
      </c>
    </row>
    <row r="11038" spans="84:102" x14ac:dyDescent="0.25">
      <c r="CF11038" s="3" t="s">
        <v>3073</v>
      </c>
      <c r="CG11038" s="174">
        <v>104603</v>
      </c>
      <c r="CH11038" s="174">
        <v>820</v>
      </c>
      <c r="CI11038" s="174">
        <v>5</v>
      </c>
      <c r="CJ11038" s="174">
        <v>429.8854</v>
      </c>
      <c r="CK11038" s="174">
        <v>429.8854</v>
      </c>
      <c r="CU11038" s="174">
        <v>104603</v>
      </c>
      <c r="CV11038" s="174">
        <v>820</v>
      </c>
      <c r="CW11038" s="174">
        <v>5</v>
      </c>
      <c r="CX11038" s="174">
        <v>429.8854</v>
      </c>
    </row>
    <row r="11039" spans="84:102" x14ac:dyDescent="0.25">
      <c r="CF11039" s="3" t="s">
        <v>3073</v>
      </c>
      <c r="CG11039" s="174">
        <v>1674</v>
      </c>
      <c r="CH11039" s="174">
        <v>70006</v>
      </c>
      <c r="CI11039" s="174">
        <v>5</v>
      </c>
      <c r="CJ11039" s="174">
        <v>429.79410000000001</v>
      </c>
      <c r="CK11039" s="174">
        <v>429.79410000000001</v>
      </c>
      <c r="CU11039" s="174">
        <v>1674</v>
      </c>
      <c r="CV11039" s="174">
        <v>70006</v>
      </c>
      <c r="CW11039" s="174">
        <v>5</v>
      </c>
      <c r="CX11039" s="174">
        <v>429.79410000000001</v>
      </c>
    </row>
    <row r="11040" spans="84:102" x14ac:dyDescent="0.25">
      <c r="CF11040" s="3" t="s">
        <v>3073</v>
      </c>
      <c r="CG11040" s="174">
        <v>3226</v>
      </c>
      <c r="CH11040" s="174">
        <v>159330</v>
      </c>
      <c r="CI11040" s="174">
        <v>5</v>
      </c>
      <c r="CJ11040" s="174">
        <v>429.78160000000003</v>
      </c>
      <c r="CK11040" s="174">
        <v>429.78160000000003</v>
      </c>
      <c r="CU11040" s="174">
        <v>3226</v>
      </c>
      <c r="CV11040" s="174">
        <v>159330</v>
      </c>
      <c r="CW11040" s="174">
        <v>5</v>
      </c>
      <c r="CX11040" s="174">
        <v>429.78160000000003</v>
      </c>
    </row>
    <row r="11041" spans="84:102" x14ac:dyDescent="0.25">
      <c r="CF11041" s="3" t="s">
        <v>3073</v>
      </c>
      <c r="CG11041" s="174">
        <v>3617</v>
      </c>
      <c r="CH11041" s="174">
        <v>92597</v>
      </c>
      <c r="CI11041" s="174">
        <v>5</v>
      </c>
      <c r="CJ11041" s="174">
        <v>429.52260000000001</v>
      </c>
      <c r="CK11041" s="174">
        <v>429.52260000000001</v>
      </c>
      <c r="CU11041" s="174">
        <v>3617</v>
      </c>
      <c r="CV11041" s="174">
        <v>92597</v>
      </c>
      <c r="CW11041" s="174">
        <v>5</v>
      </c>
      <c r="CX11041" s="174">
        <v>429.52260000000001</v>
      </c>
    </row>
    <row r="11042" spans="84:102" x14ac:dyDescent="0.25">
      <c r="CF11042" s="3" t="s">
        <v>3073</v>
      </c>
      <c r="CG11042" s="174">
        <v>741</v>
      </c>
      <c r="CH11042" s="174">
        <v>97828</v>
      </c>
      <c r="CI11042" s="174">
        <v>5</v>
      </c>
      <c r="CJ11042" s="174">
        <v>429.41570000000002</v>
      </c>
      <c r="CK11042" s="174">
        <v>429.41570000000002</v>
      </c>
      <c r="CU11042" s="174">
        <v>741</v>
      </c>
      <c r="CV11042" s="174">
        <v>97828</v>
      </c>
      <c r="CW11042" s="174">
        <v>5</v>
      </c>
      <c r="CX11042" s="174">
        <v>429.41570000000002</v>
      </c>
    </row>
    <row r="11043" spans="84:102" x14ac:dyDescent="0.25">
      <c r="CF11043" s="3" t="s">
        <v>3073</v>
      </c>
      <c r="CG11043" s="174">
        <v>2415</v>
      </c>
      <c r="CH11043" s="174">
        <v>29661</v>
      </c>
      <c r="CI11043" s="174">
        <v>5</v>
      </c>
      <c r="CJ11043" s="174">
        <v>429.35590000000002</v>
      </c>
      <c r="CK11043" s="174">
        <v>429.35590000000002</v>
      </c>
      <c r="CU11043" s="174">
        <v>2415</v>
      </c>
      <c r="CV11043" s="174">
        <v>29661</v>
      </c>
      <c r="CW11043" s="174">
        <v>5</v>
      </c>
      <c r="CX11043" s="174">
        <v>429.35590000000002</v>
      </c>
    </row>
    <row r="11044" spans="84:102" x14ac:dyDescent="0.25">
      <c r="CF11044" s="3" t="s">
        <v>3073</v>
      </c>
      <c r="CG11044" s="174">
        <v>2860</v>
      </c>
      <c r="CH11044" s="174">
        <v>149929</v>
      </c>
      <c r="CI11044" s="174">
        <v>5</v>
      </c>
      <c r="CJ11044" s="174">
        <v>429.24189999999999</v>
      </c>
      <c r="CK11044" s="174">
        <v>429.24189999999999</v>
      </c>
      <c r="CU11044" s="174">
        <v>2860</v>
      </c>
      <c r="CV11044" s="174">
        <v>149929</v>
      </c>
      <c r="CW11044" s="174">
        <v>5</v>
      </c>
      <c r="CX11044" s="174">
        <v>429.24189999999999</v>
      </c>
    </row>
    <row r="11045" spans="84:102" x14ac:dyDescent="0.25">
      <c r="CF11045" s="3" t="s">
        <v>3073</v>
      </c>
      <c r="CG11045" s="174">
        <v>1776</v>
      </c>
      <c r="CH11045" s="174">
        <v>56731</v>
      </c>
      <c r="CI11045" s="174">
        <v>5</v>
      </c>
      <c r="CJ11045" s="174">
        <v>429.0702</v>
      </c>
      <c r="CK11045" s="174">
        <v>429.0702</v>
      </c>
      <c r="CU11045" s="174">
        <v>1776</v>
      </c>
      <c r="CV11045" s="174">
        <v>56731</v>
      </c>
      <c r="CW11045" s="174">
        <v>5</v>
      </c>
      <c r="CX11045" s="174">
        <v>429.0702</v>
      </c>
    </row>
    <row r="11046" spans="84:102" x14ac:dyDescent="0.25">
      <c r="CF11046" s="3" t="s">
        <v>3073</v>
      </c>
      <c r="CG11046" s="174">
        <v>1294</v>
      </c>
      <c r="CH11046" s="174">
        <v>122301</v>
      </c>
      <c r="CI11046" s="174">
        <v>5</v>
      </c>
      <c r="CJ11046" s="174">
        <v>429.0582</v>
      </c>
      <c r="CK11046" s="174">
        <v>429.0582</v>
      </c>
      <c r="CU11046" s="174">
        <v>1294</v>
      </c>
      <c r="CV11046" s="174">
        <v>122301</v>
      </c>
      <c r="CW11046" s="174">
        <v>5</v>
      </c>
      <c r="CX11046" s="174">
        <v>429.0582</v>
      </c>
    </row>
    <row r="11047" spans="84:102" x14ac:dyDescent="0.25">
      <c r="CF11047" s="3" t="s">
        <v>3073</v>
      </c>
      <c r="CG11047" s="174">
        <v>165114</v>
      </c>
      <c r="CH11047" s="174">
        <v>3336</v>
      </c>
      <c r="CI11047" s="174">
        <v>5</v>
      </c>
      <c r="CJ11047" s="174">
        <v>429.0061</v>
      </c>
      <c r="CK11047" s="174">
        <v>429.0061</v>
      </c>
      <c r="CU11047" s="174">
        <v>165114</v>
      </c>
      <c r="CV11047" s="174">
        <v>3336</v>
      </c>
      <c r="CW11047" s="174">
        <v>5</v>
      </c>
      <c r="CX11047" s="174">
        <v>429.0061</v>
      </c>
    </row>
    <row r="11048" spans="84:102" x14ac:dyDescent="0.25">
      <c r="CF11048" s="3" t="s">
        <v>3073</v>
      </c>
      <c r="CG11048" s="174">
        <v>47587</v>
      </c>
      <c r="CH11048" s="174">
        <v>2626</v>
      </c>
      <c r="CI11048" s="174">
        <v>5</v>
      </c>
      <c r="CJ11048" s="174">
        <v>428.99079999999998</v>
      </c>
      <c r="CK11048" s="174">
        <v>428.99079999999998</v>
      </c>
      <c r="CU11048" s="174">
        <v>47587</v>
      </c>
      <c r="CV11048" s="174">
        <v>2626</v>
      </c>
      <c r="CW11048" s="174">
        <v>5</v>
      </c>
      <c r="CX11048" s="174">
        <v>428.99079999999998</v>
      </c>
    </row>
    <row r="11049" spans="84:102" x14ac:dyDescent="0.25">
      <c r="CF11049" s="3" t="s">
        <v>3073</v>
      </c>
      <c r="CG11049" s="174">
        <v>767</v>
      </c>
      <c r="CH11049" s="174">
        <v>99753</v>
      </c>
      <c r="CI11049" s="174">
        <v>5</v>
      </c>
      <c r="CJ11049" s="174">
        <v>428.78989999999999</v>
      </c>
      <c r="CK11049" s="174">
        <v>428.78989999999999</v>
      </c>
      <c r="CU11049" s="174">
        <v>767</v>
      </c>
      <c r="CV11049" s="174">
        <v>99753</v>
      </c>
      <c r="CW11049" s="174">
        <v>5</v>
      </c>
      <c r="CX11049" s="174">
        <v>428.78989999999999</v>
      </c>
    </row>
    <row r="11050" spans="84:102" x14ac:dyDescent="0.25">
      <c r="CF11050" s="3" t="s">
        <v>3073</v>
      </c>
      <c r="CG11050" s="174">
        <v>52404</v>
      </c>
      <c r="CH11050" s="174">
        <v>1810</v>
      </c>
      <c r="CI11050" s="174">
        <v>5</v>
      </c>
      <c r="CJ11050" s="174">
        <v>428.71350000000001</v>
      </c>
      <c r="CK11050" s="174">
        <v>428.71350000000001</v>
      </c>
      <c r="CU11050" s="174">
        <v>52404</v>
      </c>
      <c r="CV11050" s="174">
        <v>1810</v>
      </c>
      <c r="CW11050" s="174">
        <v>5</v>
      </c>
      <c r="CX11050" s="174">
        <v>428.71350000000001</v>
      </c>
    </row>
    <row r="11051" spans="84:102" x14ac:dyDescent="0.25">
      <c r="CF11051" s="3" t="s">
        <v>3073</v>
      </c>
      <c r="CG11051" s="174">
        <v>67125</v>
      </c>
      <c r="CH11051" s="174">
        <v>133</v>
      </c>
      <c r="CI11051" s="174">
        <v>5</v>
      </c>
      <c r="CJ11051" s="174">
        <v>428.7063</v>
      </c>
      <c r="CK11051" s="174">
        <v>428.7063</v>
      </c>
      <c r="CU11051" s="174">
        <v>67125</v>
      </c>
      <c r="CV11051" s="174">
        <v>133</v>
      </c>
      <c r="CW11051" s="174">
        <v>5</v>
      </c>
      <c r="CX11051" s="174">
        <v>428.7063</v>
      </c>
    </row>
    <row r="11052" spans="84:102" x14ac:dyDescent="0.25">
      <c r="CF11052" s="3" t="s">
        <v>3073</v>
      </c>
      <c r="CG11052" s="174">
        <v>67040</v>
      </c>
      <c r="CH11052" s="174">
        <v>145</v>
      </c>
      <c r="CI11052" s="174">
        <v>5</v>
      </c>
      <c r="CJ11052" s="174">
        <v>428.52969999999999</v>
      </c>
      <c r="CK11052" s="174">
        <v>428.52969999999999</v>
      </c>
      <c r="CU11052" s="174">
        <v>67040</v>
      </c>
      <c r="CV11052" s="174">
        <v>145</v>
      </c>
      <c r="CW11052" s="174">
        <v>5</v>
      </c>
      <c r="CX11052" s="174">
        <v>428.52969999999999</v>
      </c>
    </row>
    <row r="11053" spans="84:102" x14ac:dyDescent="0.25">
      <c r="CF11053" s="3" t="s">
        <v>3073</v>
      </c>
      <c r="CG11053" s="174">
        <v>110910</v>
      </c>
      <c r="CH11053" s="174">
        <v>1355</v>
      </c>
      <c r="CI11053" s="174">
        <v>5</v>
      </c>
      <c r="CJ11053" s="174">
        <v>428.51639999999998</v>
      </c>
      <c r="CK11053" s="174">
        <v>428.51639999999998</v>
      </c>
      <c r="CU11053" s="174">
        <v>110910</v>
      </c>
      <c r="CV11053" s="174">
        <v>1355</v>
      </c>
      <c r="CW11053" s="174">
        <v>5</v>
      </c>
      <c r="CX11053" s="174">
        <v>428.51639999999998</v>
      </c>
    </row>
    <row r="11054" spans="84:102" x14ac:dyDescent="0.25">
      <c r="CF11054" s="3" t="s">
        <v>3073</v>
      </c>
      <c r="CG11054" s="174">
        <v>1397</v>
      </c>
      <c r="CH11054" s="174">
        <v>110471</v>
      </c>
      <c r="CI11054" s="174">
        <v>5</v>
      </c>
      <c r="CJ11054" s="174">
        <v>428.43920000000003</v>
      </c>
      <c r="CK11054" s="174">
        <v>428.43920000000003</v>
      </c>
      <c r="CU11054" s="174">
        <v>1397</v>
      </c>
      <c r="CV11054" s="174">
        <v>110471</v>
      </c>
      <c r="CW11054" s="174">
        <v>5</v>
      </c>
      <c r="CX11054" s="174">
        <v>428.43920000000003</v>
      </c>
    </row>
    <row r="11055" spans="84:102" x14ac:dyDescent="0.25">
      <c r="CF11055" s="3" t="s">
        <v>3073</v>
      </c>
      <c r="CG11055" s="174">
        <v>3616</v>
      </c>
      <c r="CH11055" s="174">
        <v>94413</v>
      </c>
      <c r="CI11055" s="174">
        <v>5</v>
      </c>
      <c r="CJ11055" s="174">
        <v>428.4282</v>
      </c>
      <c r="CK11055" s="174">
        <v>428.4282</v>
      </c>
      <c r="CU11055" s="174">
        <v>3616</v>
      </c>
      <c r="CV11055" s="174">
        <v>94413</v>
      </c>
      <c r="CW11055" s="174">
        <v>5</v>
      </c>
      <c r="CX11055" s="174">
        <v>428.4282</v>
      </c>
    </row>
    <row r="11056" spans="84:102" x14ac:dyDescent="0.25">
      <c r="CF11056" s="3" t="s">
        <v>3073</v>
      </c>
      <c r="CG11056" s="174">
        <v>65373</v>
      </c>
      <c r="CH11056" s="174">
        <v>95</v>
      </c>
      <c r="CI11056" s="174">
        <v>5</v>
      </c>
      <c r="CJ11056" s="174">
        <v>428.38400000000001</v>
      </c>
      <c r="CK11056" s="174">
        <v>428.38400000000001</v>
      </c>
      <c r="CU11056" s="174">
        <v>65373</v>
      </c>
      <c r="CV11056" s="174">
        <v>95</v>
      </c>
      <c r="CW11056" s="174">
        <v>5</v>
      </c>
      <c r="CX11056" s="174">
        <v>428.38400000000001</v>
      </c>
    </row>
    <row r="11057" spans="84:102" x14ac:dyDescent="0.25">
      <c r="CF11057" s="3" t="s">
        <v>3073</v>
      </c>
      <c r="CG11057" s="174">
        <v>2635</v>
      </c>
      <c r="CH11057" s="174">
        <v>45560</v>
      </c>
      <c r="CI11057" s="174">
        <v>5</v>
      </c>
      <c r="CJ11057" s="174">
        <v>428.31049999999999</v>
      </c>
      <c r="CK11057" s="174">
        <v>428.31049999999999</v>
      </c>
      <c r="CU11057" s="174">
        <v>2635</v>
      </c>
      <c r="CV11057" s="174">
        <v>45560</v>
      </c>
      <c r="CW11057" s="174">
        <v>5</v>
      </c>
      <c r="CX11057" s="174">
        <v>428.31049999999999</v>
      </c>
    </row>
    <row r="11058" spans="84:102" x14ac:dyDescent="0.25">
      <c r="CF11058" s="3" t="s">
        <v>3073</v>
      </c>
      <c r="CG11058" s="174">
        <v>1738</v>
      </c>
      <c r="CH11058" s="174">
        <v>58981</v>
      </c>
      <c r="CI11058" s="174">
        <v>5</v>
      </c>
      <c r="CJ11058" s="174">
        <v>428.2276</v>
      </c>
      <c r="CK11058" s="174">
        <v>428.2276</v>
      </c>
      <c r="CU11058" s="174">
        <v>1738</v>
      </c>
      <c r="CV11058" s="174">
        <v>58981</v>
      </c>
      <c r="CW11058" s="174">
        <v>5</v>
      </c>
      <c r="CX11058" s="174">
        <v>428.2276</v>
      </c>
    </row>
    <row r="11059" spans="84:102" x14ac:dyDescent="0.25">
      <c r="CF11059" s="3" t="s">
        <v>3073</v>
      </c>
      <c r="CG11059" s="174">
        <v>860</v>
      </c>
      <c r="CH11059" s="174">
        <v>105665</v>
      </c>
      <c r="CI11059" s="174">
        <v>5</v>
      </c>
      <c r="CJ11059" s="174">
        <v>428.20100000000002</v>
      </c>
      <c r="CK11059" s="174">
        <v>428.20100000000002</v>
      </c>
      <c r="CU11059" s="174">
        <v>860</v>
      </c>
      <c r="CV11059" s="174">
        <v>105665</v>
      </c>
      <c r="CW11059" s="174">
        <v>5</v>
      </c>
      <c r="CX11059" s="174">
        <v>428.20100000000002</v>
      </c>
    </row>
    <row r="11060" spans="84:102" x14ac:dyDescent="0.25">
      <c r="CF11060" s="3" t="s">
        <v>3073</v>
      </c>
      <c r="CG11060" s="174">
        <v>33801</v>
      </c>
      <c r="CH11060" s="174">
        <v>2483</v>
      </c>
      <c r="CI11060" s="174">
        <v>5</v>
      </c>
      <c r="CJ11060" s="174">
        <v>428.1524</v>
      </c>
      <c r="CK11060" s="174">
        <v>428.1524</v>
      </c>
      <c r="CU11060" s="174">
        <v>33801</v>
      </c>
      <c r="CV11060" s="174">
        <v>2483</v>
      </c>
      <c r="CW11060" s="174">
        <v>5</v>
      </c>
      <c r="CX11060" s="174">
        <v>428.1524</v>
      </c>
    </row>
    <row r="11061" spans="84:102" x14ac:dyDescent="0.25">
      <c r="CF11061" s="3" t="s">
        <v>3073</v>
      </c>
      <c r="CG11061" s="174">
        <v>661</v>
      </c>
      <c r="CH11061" s="174">
        <v>91924</v>
      </c>
      <c r="CI11061" s="174">
        <v>5</v>
      </c>
      <c r="CJ11061" s="174">
        <v>427.79680000000002</v>
      </c>
      <c r="CK11061" s="174">
        <v>427.79680000000002</v>
      </c>
      <c r="CU11061" s="174">
        <v>661</v>
      </c>
      <c r="CV11061" s="174">
        <v>91924</v>
      </c>
      <c r="CW11061" s="174">
        <v>5</v>
      </c>
      <c r="CX11061" s="174">
        <v>427.79680000000002</v>
      </c>
    </row>
    <row r="11062" spans="84:102" x14ac:dyDescent="0.25">
      <c r="CF11062" s="3" t="s">
        <v>3073</v>
      </c>
      <c r="CG11062" s="174">
        <v>85371</v>
      </c>
      <c r="CH11062" s="174">
        <v>510</v>
      </c>
      <c r="CI11062" s="174">
        <v>5</v>
      </c>
      <c r="CJ11062" s="174">
        <v>427.70519999999999</v>
      </c>
      <c r="CK11062" s="174">
        <v>427.70519999999999</v>
      </c>
      <c r="CU11062" s="174">
        <v>85371</v>
      </c>
      <c r="CV11062" s="174">
        <v>510</v>
      </c>
      <c r="CW11062" s="174">
        <v>5</v>
      </c>
      <c r="CX11062" s="174">
        <v>427.70519999999999</v>
      </c>
    </row>
    <row r="11063" spans="84:102" x14ac:dyDescent="0.25">
      <c r="CF11063" s="3" t="s">
        <v>3073</v>
      </c>
      <c r="CG11063" s="174">
        <v>65971</v>
      </c>
      <c r="CH11063" s="174">
        <v>104</v>
      </c>
      <c r="CI11063" s="174">
        <v>5</v>
      </c>
      <c r="CJ11063" s="174">
        <v>427.4973</v>
      </c>
      <c r="CK11063" s="174">
        <v>427.4973</v>
      </c>
      <c r="CU11063" s="174">
        <v>65971</v>
      </c>
      <c r="CV11063" s="174">
        <v>104</v>
      </c>
      <c r="CW11063" s="174">
        <v>5</v>
      </c>
      <c r="CX11063" s="174">
        <v>427.4973</v>
      </c>
    </row>
    <row r="11064" spans="84:102" x14ac:dyDescent="0.25">
      <c r="CF11064" s="3" t="s">
        <v>3073</v>
      </c>
      <c r="CG11064" s="174">
        <v>2124</v>
      </c>
      <c r="CH11064" s="174">
        <v>8815</v>
      </c>
      <c r="CI11064" s="174">
        <v>5</v>
      </c>
      <c r="CJ11064" s="174">
        <v>427.46960000000001</v>
      </c>
      <c r="CK11064" s="174">
        <v>427.46960000000001</v>
      </c>
      <c r="CU11064" s="174">
        <v>2124</v>
      </c>
      <c r="CV11064" s="174">
        <v>8815</v>
      </c>
      <c r="CW11064" s="174">
        <v>5</v>
      </c>
      <c r="CX11064" s="174">
        <v>427.46960000000001</v>
      </c>
    </row>
    <row r="11065" spans="84:102" x14ac:dyDescent="0.25">
      <c r="CF11065" s="3" t="s">
        <v>3073</v>
      </c>
      <c r="CG11065" s="174">
        <v>129134</v>
      </c>
      <c r="CH11065" s="174">
        <v>1071</v>
      </c>
      <c r="CI11065" s="174">
        <v>5</v>
      </c>
      <c r="CJ11065" s="174">
        <v>427.4477</v>
      </c>
      <c r="CK11065" s="174">
        <v>427.4477</v>
      </c>
      <c r="CU11065" s="174">
        <v>129134</v>
      </c>
      <c r="CV11065" s="174">
        <v>1071</v>
      </c>
      <c r="CW11065" s="174">
        <v>5</v>
      </c>
      <c r="CX11065" s="174">
        <v>427.4477</v>
      </c>
    </row>
    <row r="11066" spans="84:102" x14ac:dyDescent="0.25">
      <c r="CF11066" s="3" t="s">
        <v>3073</v>
      </c>
      <c r="CG11066" s="174">
        <v>115575</v>
      </c>
      <c r="CH11066" s="174">
        <v>978</v>
      </c>
      <c r="CI11066" s="174">
        <v>5</v>
      </c>
      <c r="CJ11066" s="174">
        <v>427.2989</v>
      </c>
      <c r="CK11066" s="174">
        <v>427.2989</v>
      </c>
      <c r="CU11066" s="174">
        <v>115575</v>
      </c>
      <c r="CV11066" s="174">
        <v>978</v>
      </c>
      <c r="CW11066" s="174">
        <v>5</v>
      </c>
      <c r="CX11066" s="174">
        <v>427.2989</v>
      </c>
    </row>
    <row r="11067" spans="84:102" x14ac:dyDescent="0.25">
      <c r="CF11067" s="3" t="s">
        <v>3073</v>
      </c>
      <c r="CG11067" s="174">
        <v>937</v>
      </c>
      <c r="CH11067" s="174">
        <v>111490</v>
      </c>
      <c r="CI11067" s="174">
        <v>5</v>
      </c>
      <c r="CJ11067" s="174">
        <v>427.14109999999999</v>
      </c>
      <c r="CK11067" s="174">
        <v>427.14109999999999</v>
      </c>
      <c r="CU11067" s="174">
        <v>937</v>
      </c>
      <c r="CV11067" s="174">
        <v>111490</v>
      </c>
      <c r="CW11067" s="174">
        <v>5</v>
      </c>
      <c r="CX11067" s="174">
        <v>427.14109999999999</v>
      </c>
    </row>
    <row r="11068" spans="84:102" x14ac:dyDescent="0.25">
      <c r="CF11068" s="3" t="s">
        <v>3073</v>
      </c>
      <c r="CG11068" s="174">
        <v>333</v>
      </c>
      <c r="CH11068" s="174">
        <v>74174</v>
      </c>
      <c r="CI11068" s="174">
        <v>5</v>
      </c>
      <c r="CJ11068" s="174">
        <v>427.08539999999999</v>
      </c>
      <c r="CK11068" s="174">
        <v>427.08539999999999</v>
      </c>
      <c r="CU11068" s="174">
        <v>333</v>
      </c>
      <c r="CV11068" s="174">
        <v>74174</v>
      </c>
      <c r="CW11068" s="174">
        <v>5</v>
      </c>
      <c r="CX11068" s="174">
        <v>427.08539999999999</v>
      </c>
    </row>
    <row r="11069" spans="84:102" x14ac:dyDescent="0.25">
      <c r="CF11069" s="3" t="s">
        <v>3073</v>
      </c>
      <c r="CG11069" s="174">
        <v>917</v>
      </c>
      <c r="CH11069" s="174">
        <v>111467</v>
      </c>
      <c r="CI11069" s="174">
        <v>5</v>
      </c>
      <c r="CJ11069" s="174">
        <v>426.96019999999999</v>
      </c>
      <c r="CK11069" s="174">
        <v>426.96019999999999</v>
      </c>
      <c r="CU11069" s="174">
        <v>917</v>
      </c>
      <c r="CV11069" s="174">
        <v>111467</v>
      </c>
      <c r="CW11069" s="174">
        <v>5</v>
      </c>
      <c r="CX11069" s="174">
        <v>426.96019999999999</v>
      </c>
    </row>
    <row r="11070" spans="84:102" x14ac:dyDescent="0.25">
      <c r="CF11070" s="3" t="s">
        <v>3073</v>
      </c>
      <c r="CG11070" s="174">
        <v>1380</v>
      </c>
      <c r="CH11070" s="174">
        <v>107533</v>
      </c>
      <c r="CI11070" s="174">
        <v>5</v>
      </c>
      <c r="CJ11070" s="174">
        <v>426.84980000000002</v>
      </c>
      <c r="CK11070" s="174">
        <v>426.84980000000002</v>
      </c>
      <c r="CU11070" s="174">
        <v>1380</v>
      </c>
      <c r="CV11070" s="174">
        <v>107533</v>
      </c>
      <c r="CW11070" s="174">
        <v>5</v>
      </c>
      <c r="CX11070" s="174">
        <v>426.84980000000002</v>
      </c>
    </row>
    <row r="11071" spans="84:102" x14ac:dyDescent="0.25">
      <c r="CF11071" s="3" t="s">
        <v>3073</v>
      </c>
      <c r="CG11071" s="174">
        <v>3063</v>
      </c>
      <c r="CH11071" s="174">
        <v>168228</v>
      </c>
      <c r="CI11071" s="174">
        <v>5</v>
      </c>
      <c r="CJ11071" s="174">
        <v>426.36919999999998</v>
      </c>
      <c r="CK11071" s="174">
        <v>426.36919999999998</v>
      </c>
      <c r="CU11071" s="174">
        <v>3063</v>
      </c>
      <c r="CV11071" s="174">
        <v>168228</v>
      </c>
      <c r="CW11071" s="174">
        <v>5</v>
      </c>
      <c r="CX11071" s="174">
        <v>426.36919999999998</v>
      </c>
    </row>
    <row r="11072" spans="84:102" x14ac:dyDescent="0.25">
      <c r="CF11072" s="3" t="s">
        <v>3073</v>
      </c>
      <c r="CG11072" s="174">
        <v>1286</v>
      </c>
      <c r="CH11072" s="174">
        <v>121993</v>
      </c>
      <c r="CI11072" s="174">
        <v>5</v>
      </c>
      <c r="CJ11072" s="174">
        <v>426.28750000000002</v>
      </c>
      <c r="CK11072" s="174">
        <v>426.28750000000002</v>
      </c>
      <c r="CU11072" s="174">
        <v>1286</v>
      </c>
      <c r="CV11072" s="174">
        <v>121993</v>
      </c>
      <c r="CW11072" s="174">
        <v>5</v>
      </c>
      <c r="CX11072" s="174">
        <v>426.28750000000002</v>
      </c>
    </row>
    <row r="11073" spans="84:102" x14ac:dyDescent="0.25">
      <c r="CF11073" s="3" t="s">
        <v>3073</v>
      </c>
      <c r="CG11073" s="174">
        <v>2841</v>
      </c>
      <c r="CH11073" s="174">
        <v>148871</v>
      </c>
      <c r="CI11073" s="174">
        <v>5</v>
      </c>
      <c r="CJ11073" s="174">
        <v>426.03480000000002</v>
      </c>
      <c r="CK11073" s="174">
        <v>426.03480000000002</v>
      </c>
      <c r="CU11073" s="174">
        <v>2841</v>
      </c>
      <c r="CV11073" s="174">
        <v>148871</v>
      </c>
      <c r="CW11073" s="174">
        <v>5</v>
      </c>
      <c r="CX11073" s="174">
        <v>426.03480000000002</v>
      </c>
    </row>
    <row r="11074" spans="84:102" x14ac:dyDescent="0.25">
      <c r="CF11074" s="3" t="s">
        <v>3073</v>
      </c>
      <c r="CG11074" s="174">
        <v>54755</v>
      </c>
      <c r="CH11074" s="174">
        <v>1807</v>
      </c>
      <c r="CI11074" s="174">
        <v>5</v>
      </c>
      <c r="CJ11074" s="174">
        <v>425.85649999999998</v>
      </c>
      <c r="CK11074" s="174">
        <v>425.85649999999998</v>
      </c>
      <c r="CU11074" s="174">
        <v>54755</v>
      </c>
      <c r="CV11074" s="174">
        <v>1807</v>
      </c>
      <c r="CW11074" s="174">
        <v>5</v>
      </c>
      <c r="CX11074" s="174">
        <v>425.85649999999998</v>
      </c>
    </row>
    <row r="11075" spans="84:102" x14ac:dyDescent="0.25">
      <c r="CF11075" s="3" t="s">
        <v>3073</v>
      </c>
      <c r="CG11075" s="174">
        <v>85885</v>
      </c>
      <c r="CH11075" s="174">
        <v>519</v>
      </c>
      <c r="CI11075" s="174">
        <v>5</v>
      </c>
      <c r="CJ11075" s="174">
        <v>425.77</v>
      </c>
      <c r="CK11075" s="174">
        <v>425.77</v>
      </c>
      <c r="CU11075" s="174">
        <v>85885</v>
      </c>
      <c r="CV11075" s="174">
        <v>519</v>
      </c>
      <c r="CW11075" s="174">
        <v>5</v>
      </c>
      <c r="CX11075" s="174">
        <v>425.77</v>
      </c>
    </row>
    <row r="11076" spans="84:102" x14ac:dyDescent="0.25">
      <c r="CF11076" s="3" t="s">
        <v>3073</v>
      </c>
      <c r="CG11076" s="174">
        <v>124240</v>
      </c>
      <c r="CH11076" s="174">
        <v>2671</v>
      </c>
      <c r="CI11076" s="174">
        <v>5</v>
      </c>
      <c r="CJ11076" s="174">
        <v>425.54419999999999</v>
      </c>
      <c r="CK11076" s="174">
        <v>425.54419999999999</v>
      </c>
      <c r="CU11076" s="174">
        <v>124240</v>
      </c>
      <c r="CV11076" s="174">
        <v>2671</v>
      </c>
      <c r="CW11076" s="174">
        <v>5</v>
      </c>
      <c r="CX11076" s="174">
        <v>425.54419999999999</v>
      </c>
    </row>
    <row r="11077" spans="84:102" x14ac:dyDescent="0.25">
      <c r="CF11077" s="3" t="s">
        <v>3073</v>
      </c>
      <c r="CG11077" s="174">
        <v>40519</v>
      </c>
      <c r="CH11077" s="174">
        <v>2535</v>
      </c>
      <c r="CI11077" s="174">
        <v>5</v>
      </c>
      <c r="CJ11077" s="174">
        <v>425.43369999999999</v>
      </c>
      <c r="CK11077" s="174">
        <v>425.43369999999999</v>
      </c>
      <c r="CU11077" s="174">
        <v>40519</v>
      </c>
      <c r="CV11077" s="174">
        <v>2535</v>
      </c>
      <c r="CW11077" s="174">
        <v>5</v>
      </c>
      <c r="CX11077" s="174">
        <v>425.43369999999999</v>
      </c>
    </row>
    <row r="11078" spans="84:102" x14ac:dyDescent="0.25">
      <c r="CF11078" s="3" t="s">
        <v>3073</v>
      </c>
      <c r="CG11078" s="174">
        <v>593</v>
      </c>
      <c r="CH11078" s="174">
        <v>86701</v>
      </c>
      <c r="CI11078" s="174">
        <v>5</v>
      </c>
      <c r="CJ11078" s="174">
        <v>425.19029999999998</v>
      </c>
      <c r="CK11078" s="174">
        <v>425.19029999999998</v>
      </c>
      <c r="CU11078" s="174">
        <v>593</v>
      </c>
      <c r="CV11078" s="174">
        <v>86701</v>
      </c>
      <c r="CW11078" s="174">
        <v>5</v>
      </c>
      <c r="CX11078" s="174">
        <v>425.19029999999998</v>
      </c>
    </row>
    <row r="11079" spans="84:102" x14ac:dyDescent="0.25">
      <c r="CF11079" s="3" t="s">
        <v>3073</v>
      </c>
      <c r="CG11079" s="174">
        <v>132697</v>
      </c>
      <c r="CH11079" s="174">
        <v>1215</v>
      </c>
      <c r="CI11079" s="174">
        <v>5</v>
      </c>
      <c r="CJ11079" s="174">
        <v>425.08319999999998</v>
      </c>
      <c r="CK11079" s="174">
        <v>425.08319999999998</v>
      </c>
      <c r="CU11079" s="174">
        <v>132697</v>
      </c>
      <c r="CV11079" s="174">
        <v>1215</v>
      </c>
      <c r="CW11079" s="174">
        <v>5</v>
      </c>
      <c r="CX11079" s="174">
        <v>425.08319999999998</v>
      </c>
    </row>
    <row r="11080" spans="84:102" x14ac:dyDescent="0.25">
      <c r="CF11080" s="3" t="s">
        <v>3073</v>
      </c>
      <c r="CG11080" s="174">
        <v>92585</v>
      </c>
      <c r="CH11080" s="174">
        <v>671</v>
      </c>
      <c r="CI11080" s="174">
        <v>5</v>
      </c>
      <c r="CJ11080" s="174">
        <v>425.0573</v>
      </c>
      <c r="CK11080" s="174">
        <v>425.0573</v>
      </c>
      <c r="CU11080" s="174">
        <v>92585</v>
      </c>
      <c r="CV11080" s="174">
        <v>671</v>
      </c>
      <c r="CW11080" s="174">
        <v>5</v>
      </c>
      <c r="CX11080" s="174">
        <v>425.0573</v>
      </c>
    </row>
    <row r="11081" spans="84:102" x14ac:dyDescent="0.25">
      <c r="CF11081" s="3" t="s">
        <v>3073</v>
      </c>
      <c r="CG11081" s="174">
        <v>102170</v>
      </c>
      <c r="CH11081" s="174">
        <v>803</v>
      </c>
      <c r="CI11081" s="174">
        <v>5</v>
      </c>
      <c r="CJ11081" s="174">
        <v>425.04629999999997</v>
      </c>
      <c r="CK11081" s="174">
        <v>425.04629999999997</v>
      </c>
      <c r="CU11081" s="174">
        <v>102170</v>
      </c>
      <c r="CV11081" s="174">
        <v>803</v>
      </c>
      <c r="CW11081" s="174">
        <v>5</v>
      </c>
      <c r="CX11081" s="174">
        <v>425.04629999999997</v>
      </c>
    </row>
    <row r="11082" spans="84:102" x14ac:dyDescent="0.25">
      <c r="CF11082" s="3" t="s">
        <v>3073</v>
      </c>
      <c r="CG11082" s="174">
        <v>147188</v>
      </c>
      <c r="CH11082" s="174">
        <v>2784</v>
      </c>
      <c r="CI11082" s="174">
        <v>5</v>
      </c>
      <c r="CJ11082" s="174">
        <v>424.8963</v>
      </c>
      <c r="CK11082" s="174">
        <v>424.8963</v>
      </c>
      <c r="CU11082" s="174">
        <v>147188</v>
      </c>
      <c r="CV11082" s="174">
        <v>2784</v>
      </c>
      <c r="CW11082" s="174">
        <v>5</v>
      </c>
      <c r="CX11082" s="174">
        <v>424.8963</v>
      </c>
    </row>
    <row r="11083" spans="84:102" x14ac:dyDescent="0.25">
      <c r="CF11083" s="3" t="s">
        <v>3073</v>
      </c>
      <c r="CG11083" s="174">
        <v>70944</v>
      </c>
      <c r="CH11083" s="174">
        <v>211</v>
      </c>
      <c r="CI11083" s="174">
        <v>5</v>
      </c>
      <c r="CJ11083" s="174">
        <v>424.86919999999998</v>
      </c>
      <c r="CK11083" s="174">
        <v>424.86919999999998</v>
      </c>
      <c r="CU11083" s="174">
        <v>70944</v>
      </c>
      <c r="CV11083" s="174">
        <v>211</v>
      </c>
      <c r="CW11083" s="174">
        <v>5</v>
      </c>
      <c r="CX11083" s="174">
        <v>424.86919999999998</v>
      </c>
    </row>
    <row r="11084" spans="84:102" x14ac:dyDescent="0.25">
      <c r="CF11084" s="3" t="s">
        <v>3073</v>
      </c>
      <c r="CG11084" s="174">
        <v>717</v>
      </c>
      <c r="CH11084" s="174">
        <v>96122</v>
      </c>
      <c r="CI11084" s="174">
        <v>5</v>
      </c>
      <c r="CJ11084" s="174">
        <v>424.82810000000001</v>
      </c>
      <c r="CK11084" s="174">
        <v>424.82810000000001</v>
      </c>
      <c r="CU11084" s="174">
        <v>717</v>
      </c>
      <c r="CV11084" s="174">
        <v>96122</v>
      </c>
      <c r="CW11084" s="174">
        <v>5</v>
      </c>
      <c r="CX11084" s="174">
        <v>424.82810000000001</v>
      </c>
    </row>
    <row r="11085" spans="84:102" x14ac:dyDescent="0.25">
      <c r="CF11085" s="3" t="s">
        <v>3073</v>
      </c>
      <c r="CG11085" s="174">
        <v>13323</v>
      </c>
      <c r="CH11085" s="174">
        <v>2173</v>
      </c>
      <c r="CI11085" s="174">
        <v>5</v>
      </c>
      <c r="CJ11085" s="174">
        <v>424.78050000000002</v>
      </c>
      <c r="CK11085" s="174">
        <v>424.78050000000002</v>
      </c>
      <c r="CU11085" s="174">
        <v>13323</v>
      </c>
      <c r="CV11085" s="174">
        <v>2173</v>
      </c>
      <c r="CW11085" s="174">
        <v>5</v>
      </c>
      <c r="CX11085" s="174">
        <v>424.78050000000002</v>
      </c>
    </row>
    <row r="11086" spans="84:102" x14ac:dyDescent="0.25">
      <c r="CF11086" s="3" t="s">
        <v>3073</v>
      </c>
      <c r="CG11086" s="174">
        <v>152665</v>
      </c>
      <c r="CH11086" s="174">
        <v>3181</v>
      </c>
      <c r="CI11086" s="174">
        <v>5</v>
      </c>
      <c r="CJ11086" s="174">
        <v>424.6832</v>
      </c>
      <c r="CK11086" s="174">
        <v>424.6832</v>
      </c>
      <c r="CU11086" s="174">
        <v>152665</v>
      </c>
      <c r="CV11086" s="174">
        <v>3181</v>
      </c>
      <c r="CW11086" s="174">
        <v>5</v>
      </c>
      <c r="CX11086" s="174">
        <v>424.6832</v>
      </c>
    </row>
    <row r="11087" spans="84:102" x14ac:dyDescent="0.25">
      <c r="CF11087" s="3" t="s">
        <v>3073</v>
      </c>
      <c r="CG11087" s="174">
        <v>81878</v>
      </c>
      <c r="CH11087" s="174">
        <v>1589</v>
      </c>
      <c r="CI11087" s="174">
        <v>5</v>
      </c>
      <c r="CJ11087" s="174">
        <v>424.65</v>
      </c>
      <c r="CK11087" s="174">
        <v>424.65</v>
      </c>
      <c r="CU11087" s="174">
        <v>81878</v>
      </c>
      <c r="CV11087" s="174">
        <v>1589</v>
      </c>
      <c r="CW11087" s="174">
        <v>5</v>
      </c>
      <c r="CX11087" s="174">
        <v>424.65</v>
      </c>
    </row>
    <row r="11088" spans="84:102" x14ac:dyDescent="0.25">
      <c r="CF11088" s="3" t="s">
        <v>3073</v>
      </c>
      <c r="CG11088" s="174">
        <v>3535</v>
      </c>
      <c r="CH11088" s="174">
        <v>78452</v>
      </c>
      <c r="CI11088" s="174">
        <v>5</v>
      </c>
      <c r="CJ11088" s="174">
        <v>424.63170000000002</v>
      </c>
      <c r="CK11088" s="174">
        <v>424.63170000000002</v>
      </c>
      <c r="CU11088" s="174">
        <v>3535</v>
      </c>
      <c r="CV11088" s="174">
        <v>78452</v>
      </c>
      <c r="CW11088" s="174">
        <v>5</v>
      </c>
      <c r="CX11088" s="174">
        <v>424.63170000000002</v>
      </c>
    </row>
    <row r="11089" spans="84:102" x14ac:dyDescent="0.25">
      <c r="CF11089" s="3" t="s">
        <v>3073</v>
      </c>
      <c r="CG11089" s="174">
        <v>1076</v>
      </c>
      <c r="CH11089" s="174">
        <v>132073</v>
      </c>
      <c r="CI11089" s="174">
        <v>5</v>
      </c>
      <c r="CJ11089" s="174">
        <v>424.44049999999999</v>
      </c>
      <c r="CK11089" s="174">
        <v>424.44049999999999</v>
      </c>
      <c r="CU11089" s="174">
        <v>1076</v>
      </c>
      <c r="CV11089" s="174">
        <v>132073</v>
      </c>
      <c r="CW11089" s="174">
        <v>5</v>
      </c>
      <c r="CX11089" s="174">
        <v>424.44049999999999</v>
      </c>
    </row>
    <row r="11090" spans="84:102" x14ac:dyDescent="0.25">
      <c r="CF11090" s="3" t="s">
        <v>3073</v>
      </c>
      <c r="CG11090" s="174">
        <v>339</v>
      </c>
      <c r="CH11090" s="174">
        <v>75373</v>
      </c>
      <c r="CI11090" s="174">
        <v>5</v>
      </c>
      <c r="CJ11090" s="174">
        <v>424.16570000000002</v>
      </c>
      <c r="CK11090" s="174">
        <v>424.16570000000002</v>
      </c>
      <c r="CU11090" s="174">
        <v>339</v>
      </c>
      <c r="CV11090" s="174">
        <v>75373</v>
      </c>
      <c r="CW11090" s="174">
        <v>5</v>
      </c>
      <c r="CX11090" s="174">
        <v>424.16570000000002</v>
      </c>
    </row>
    <row r="11091" spans="84:102" x14ac:dyDescent="0.25">
      <c r="CF11091" s="3" t="s">
        <v>3073</v>
      </c>
      <c r="CG11091" s="174">
        <v>67240</v>
      </c>
      <c r="CH11091" s="174">
        <v>124</v>
      </c>
      <c r="CI11091" s="174">
        <v>5</v>
      </c>
      <c r="CJ11091" s="174">
        <v>424.16059999999999</v>
      </c>
      <c r="CK11091" s="174">
        <v>424.16059999999999</v>
      </c>
      <c r="CU11091" s="174">
        <v>67240</v>
      </c>
      <c r="CV11091" s="174">
        <v>124</v>
      </c>
      <c r="CW11091" s="174">
        <v>5</v>
      </c>
      <c r="CX11091" s="174">
        <v>424.16059999999999</v>
      </c>
    </row>
    <row r="11092" spans="84:102" x14ac:dyDescent="0.25">
      <c r="CF11092" s="3" t="s">
        <v>3073</v>
      </c>
      <c r="CG11092" s="174">
        <v>89</v>
      </c>
      <c r="CH11092" s="174">
        <v>65621</v>
      </c>
      <c r="CI11092" s="174">
        <v>5</v>
      </c>
      <c r="CJ11092" s="174">
        <v>423.96260000000001</v>
      </c>
      <c r="CK11092" s="174">
        <v>423.96260000000001</v>
      </c>
      <c r="CU11092" s="174">
        <v>89</v>
      </c>
      <c r="CV11092" s="174">
        <v>65621</v>
      </c>
      <c r="CW11092" s="174">
        <v>5</v>
      </c>
      <c r="CX11092" s="174">
        <v>423.96260000000001</v>
      </c>
    </row>
    <row r="11093" spans="84:102" x14ac:dyDescent="0.25">
      <c r="CF11093" s="3" t="s">
        <v>3073</v>
      </c>
      <c r="CG11093" s="174">
        <v>2976</v>
      </c>
      <c r="CH11093" s="174">
        <v>154219</v>
      </c>
      <c r="CI11093" s="174">
        <v>5</v>
      </c>
      <c r="CJ11093" s="174">
        <v>423.93900000000002</v>
      </c>
      <c r="CK11093" s="174">
        <v>423.93900000000002</v>
      </c>
      <c r="CU11093" s="174">
        <v>2976</v>
      </c>
      <c r="CV11093" s="174">
        <v>154219</v>
      </c>
      <c r="CW11093" s="174">
        <v>5</v>
      </c>
      <c r="CX11093" s="174">
        <v>423.93900000000002</v>
      </c>
    </row>
    <row r="11094" spans="84:102" x14ac:dyDescent="0.25">
      <c r="CF11094" s="3" t="s">
        <v>3073</v>
      </c>
      <c r="CG11094" s="174">
        <v>156037</v>
      </c>
      <c r="CH11094" s="174">
        <v>2966</v>
      </c>
      <c r="CI11094" s="174">
        <v>5</v>
      </c>
      <c r="CJ11094" s="174">
        <v>423.71359999999999</v>
      </c>
      <c r="CK11094" s="174">
        <v>423.71359999999999</v>
      </c>
      <c r="CU11094" s="174">
        <v>156037</v>
      </c>
      <c r="CV11094" s="174">
        <v>2966</v>
      </c>
      <c r="CW11094" s="174">
        <v>5</v>
      </c>
      <c r="CX11094" s="174">
        <v>423.71359999999999</v>
      </c>
    </row>
    <row r="11095" spans="84:102" x14ac:dyDescent="0.25">
      <c r="CF11095" s="3" t="s">
        <v>3073</v>
      </c>
      <c r="CG11095" s="174">
        <v>59487</v>
      </c>
      <c r="CH11095" s="174">
        <v>13</v>
      </c>
      <c r="CI11095" s="174">
        <v>5</v>
      </c>
      <c r="CJ11095" s="174">
        <v>423.50659999999999</v>
      </c>
      <c r="CK11095" s="174">
        <v>423.50659999999999</v>
      </c>
      <c r="CU11095" s="174">
        <v>59487</v>
      </c>
      <c r="CV11095" s="174">
        <v>13</v>
      </c>
      <c r="CW11095" s="174">
        <v>5</v>
      </c>
      <c r="CX11095" s="174">
        <v>423.50659999999999</v>
      </c>
    </row>
    <row r="11096" spans="84:102" x14ac:dyDescent="0.25">
      <c r="CF11096" s="3" t="s">
        <v>3073</v>
      </c>
      <c r="CG11096" s="174">
        <v>73823</v>
      </c>
      <c r="CH11096" s="174">
        <v>328</v>
      </c>
      <c r="CI11096" s="174">
        <v>5</v>
      </c>
      <c r="CJ11096" s="174">
        <v>423.31830000000002</v>
      </c>
      <c r="CK11096" s="174">
        <v>423.31830000000002</v>
      </c>
      <c r="CU11096" s="174">
        <v>73823</v>
      </c>
      <c r="CV11096" s="174">
        <v>328</v>
      </c>
      <c r="CW11096" s="174">
        <v>5</v>
      </c>
      <c r="CX11096" s="174">
        <v>423.31830000000002</v>
      </c>
    </row>
    <row r="11097" spans="84:102" x14ac:dyDescent="0.25">
      <c r="CF11097" s="3" t="s">
        <v>3073</v>
      </c>
      <c r="CG11097" s="174">
        <v>86157</v>
      </c>
      <c r="CH11097" s="174">
        <v>578</v>
      </c>
      <c r="CI11097" s="174">
        <v>5</v>
      </c>
      <c r="CJ11097" s="174">
        <v>422.99419999999998</v>
      </c>
      <c r="CK11097" s="174">
        <v>422.99419999999998</v>
      </c>
      <c r="CU11097" s="174">
        <v>86157</v>
      </c>
      <c r="CV11097" s="174">
        <v>578</v>
      </c>
      <c r="CW11097" s="174">
        <v>5</v>
      </c>
      <c r="CX11097" s="174">
        <v>422.99419999999998</v>
      </c>
    </row>
    <row r="11098" spans="84:102" x14ac:dyDescent="0.25">
      <c r="CF11098" s="3" t="s">
        <v>3073</v>
      </c>
      <c r="CG11098" s="174">
        <v>1670</v>
      </c>
      <c r="CH11098" s="174">
        <v>69628</v>
      </c>
      <c r="CI11098" s="174">
        <v>5</v>
      </c>
      <c r="CJ11098" s="174">
        <v>422.89030000000002</v>
      </c>
      <c r="CK11098" s="174">
        <v>422.89030000000002</v>
      </c>
      <c r="CU11098" s="174">
        <v>1670</v>
      </c>
      <c r="CV11098" s="174">
        <v>69628</v>
      </c>
      <c r="CW11098" s="174">
        <v>5</v>
      </c>
      <c r="CX11098" s="174">
        <v>422.89030000000002</v>
      </c>
    </row>
    <row r="11099" spans="84:102" x14ac:dyDescent="0.25">
      <c r="CF11099" s="3" t="s">
        <v>3073</v>
      </c>
      <c r="CG11099" s="174">
        <v>2141</v>
      </c>
      <c r="CH11099" s="174">
        <v>10833</v>
      </c>
      <c r="CI11099" s="174">
        <v>5</v>
      </c>
      <c r="CJ11099" s="174">
        <v>422.83100000000002</v>
      </c>
      <c r="CK11099" s="174">
        <v>422.83100000000002</v>
      </c>
      <c r="CU11099" s="174">
        <v>2141</v>
      </c>
      <c r="CV11099" s="174">
        <v>10833</v>
      </c>
      <c r="CW11099" s="174">
        <v>5</v>
      </c>
      <c r="CX11099" s="174">
        <v>422.83100000000002</v>
      </c>
    </row>
    <row r="11100" spans="84:102" x14ac:dyDescent="0.25">
      <c r="CF11100" s="3" t="s">
        <v>3073</v>
      </c>
      <c r="CG11100" s="174">
        <v>269</v>
      </c>
      <c r="CH11100" s="174">
        <v>72415</v>
      </c>
      <c r="CI11100" s="174">
        <v>5</v>
      </c>
      <c r="CJ11100" s="174">
        <v>422.75650000000002</v>
      </c>
      <c r="CK11100" s="174">
        <v>422.75650000000002</v>
      </c>
      <c r="CU11100" s="174">
        <v>269</v>
      </c>
      <c r="CV11100" s="174">
        <v>72415</v>
      </c>
      <c r="CW11100" s="174">
        <v>5</v>
      </c>
      <c r="CX11100" s="174">
        <v>422.75650000000002</v>
      </c>
    </row>
    <row r="11101" spans="84:102" x14ac:dyDescent="0.25">
      <c r="CF11101" s="3" t="s">
        <v>3073</v>
      </c>
      <c r="CG11101" s="174">
        <v>48301</v>
      </c>
      <c r="CH11101" s="174">
        <v>2559</v>
      </c>
      <c r="CI11101" s="174">
        <v>5</v>
      </c>
      <c r="CJ11101" s="174">
        <v>422.28160000000003</v>
      </c>
      <c r="CK11101" s="174">
        <v>422.28160000000003</v>
      </c>
      <c r="CU11101" s="174">
        <v>48301</v>
      </c>
      <c r="CV11101" s="174">
        <v>2559</v>
      </c>
      <c r="CW11101" s="174">
        <v>5</v>
      </c>
      <c r="CX11101" s="174">
        <v>422.28160000000003</v>
      </c>
    </row>
    <row r="11102" spans="84:102" x14ac:dyDescent="0.25">
      <c r="CF11102" s="3" t="s">
        <v>3073</v>
      </c>
      <c r="CG11102" s="174">
        <v>103556</v>
      </c>
      <c r="CH11102" s="174">
        <v>796</v>
      </c>
      <c r="CI11102" s="174">
        <v>5</v>
      </c>
      <c r="CJ11102" s="174">
        <v>422.2149</v>
      </c>
      <c r="CK11102" s="174">
        <v>422.2149</v>
      </c>
      <c r="CU11102" s="174">
        <v>103556</v>
      </c>
      <c r="CV11102" s="174">
        <v>796</v>
      </c>
      <c r="CW11102" s="174">
        <v>5</v>
      </c>
      <c r="CX11102" s="174">
        <v>422.2149</v>
      </c>
    </row>
    <row r="11103" spans="84:102" x14ac:dyDescent="0.25">
      <c r="CF11103" s="3" t="s">
        <v>3073</v>
      </c>
      <c r="CG11103" s="174">
        <v>2073</v>
      </c>
      <c r="CH11103" s="174">
        <v>155814</v>
      </c>
      <c r="CI11103" s="174">
        <v>5</v>
      </c>
      <c r="CJ11103" s="174">
        <v>422.19009999999997</v>
      </c>
      <c r="CK11103" s="174">
        <v>422.19009999999997</v>
      </c>
      <c r="CU11103" s="174">
        <v>2073</v>
      </c>
      <c r="CV11103" s="174">
        <v>155814</v>
      </c>
      <c r="CW11103" s="174">
        <v>5</v>
      </c>
      <c r="CX11103" s="174">
        <v>422.19009999999997</v>
      </c>
    </row>
    <row r="11104" spans="84:102" x14ac:dyDescent="0.25">
      <c r="CF11104" s="3" t="s">
        <v>3073</v>
      </c>
      <c r="CG11104" s="174">
        <v>3017</v>
      </c>
      <c r="CH11104" s="174">
        <v>163900</v>
      </c>
      <c r="CI11104" s="174">
        <v>5</v>
      </c>
      <c r="CJ11104" s="174">
        <v>422.024</v>
      </c>
      <c r="CK11104" s="174">
        <v>422.024</v>
      </c>
      <c r="CU11104" s="174">
        <v>3017</v>
      </c>
      <c r="CV11104" s="174">
        <v>163900</v>
      </c>
      <c r="CW11104" s="174">
        <v>5</v>
      </c>
      <c r="CX11104" s="174">
        <v>422.024</v>
      </c>
    </row>
    <row r="11105" spans="84:102" x14ac:dyDescent="0.25">
      <c r="CF11105" s="3" t="s">
        <v>3073</v>
      </c>
      <c r="CG11105" s="174">
        <v>2593</v>
      </c>
      <c r="CH11105" s="174">
        <v>43013</v>
      </c>
      <c r="CI11105" s="174">
        <v>5</v>
      </c>
      <c r="CJ11105" s="174">
        <v>421.79379999999998</v>
      </c>
      <c r="CK11105" s="174">
        <v>421.79379999999998</v>
      </c>
      <c r="CU11105" s="174">
        <v>2593</v>
      </c>
      <c r="CV11105" s="174">
        <v>43013</v>
      </c>
      <c r="CW11105" s="174">
        <v>5</v>
      </c>
      <c r="CX11105" s="174">
        <v>421.79379999999998</v>
      </c>
    </row>
    <row r="11106" spans="84:102" x14ac:dyDescent="0.25">
      <c r="CF11106" s="3" t="s">
        <v>3073</v>
      </c>
      <c r="CG11106" s="174">
        <v>185129</v>
      </c>
      <c r="CH11106" s="174">
        <v>1178</v>
      </c>
      <c r="CI11106" s="174">
        <v>5</v>
      </c>
      <c r="CJ11106" s="174">
        <v>421.5154</v>
      </c>
      <c r="CK11106" s="174">
        <v>421.5154</v>
      </c>
      <c r="CU11106" s="174">
        <v>185129</v>
      </c>
      <c r="CV11106" s="174">
        <v>1178</v>
      </c>
      <c r="CW11106" s="174">
        <v>5</v>
      </c>
      <c r="CX11106" s="174">
        <v>421.5154</v>
      </c>
    </row>
    <row r="11107" spans="84:102" x14ac:dyDescent="0.25">
      <c r="CF11107" s="3" t="s">
        <v>3073</v>
      </c>
      <c r="CG11107" s="174">
        <v>789</v>
      </c>
      <c r="CH11107" s="174">
        <v>102742</v>
      </c>
      <c r="CI11107" s="174">
        <v>5</v>
      </c>
      <c r="CJ11107" s="174">
        <v>421.45800000000003</v>
      </c>
      <c r="CK11107" s="174">
        <v>421.45800000000003</v>
      </c>
      <c r="CU11107" s="174">
        <v>789</v>
      </c>
      <c r="CV11107" s="174">
        <v>102742</v>
      </c>
      <c r="CW11107" s="174">
        <v>5</v>
      </c>
      <c r="CX11107" s="174">
        <v>421.45800000000003</v>
      </c>
    </row>
    <row r="11108" spans="84:102" x14ac:dyDescent="0.25">
      <c r="CF11108" s="3" t="s">
        <v>3073</v>
      </c>
      <c r="CG11108" s="174">
        <v>170824</v>
      </c>
      <c r="CH11108" s="174">
        <v>3302</v>
      </c>
      <c r="CI11108" s="174">
        <v>5</v>
      </c>
      <c r="CJ11108" s="174">
        <v>421.43720000000002</v>
      </c>
      <c r="CK11108" s="174">
        <v>421.43720000000002</v>
      </c>
      <c r="CU11108" s="174">
        <v>170824</v>
      </c>
      <c r="CV11108" s="174">
        <v>3302</v>
      </c>
      <c r="CW11108" s="174">
        <v>5</v>
      </c>
      <c r="CX11108" s="174">
        <v>421.43720000000002</v>
      </c>
    </row>
    <row r="11109" spans="84:102" x14ac:dyDescent="0.25">
      <c r="CF11109" s="3" t="s">
        <v>3073</v>
      </c>
      <c r="CG11109" s="174">
        <v>146019</v>
      </c>
      <c r="CH11109" s="174">
        <v>2768</v>
      </c>
      <c r="CI11109" s="174">
        <v>5</v>
      </c>
      <c r="CJ11109" s="174">
        <v>421.30470000000003</v>
      </c>
      <c r="CK11109" s="174">
        <v>421.30470000000003</v>
      </c>
      <c r="CU11109" s="174">
        <v>146019</v>
      </c>
      <c r="CV11109" s="174">
        <v>2768</v>
      </c>
      <c r="CW11109" s="174">
        <v>5</v>
      </c>
      <c r="CX11109" s="174">
        <v>421.30470000000003</v>
      </c>
    </row>
    <row r="11110" spans="84:102" x14ac:dyDescent="0.25">
      <c r="CF11110" s="3" t="s">
        <v>3073</v>
      </c>
      <c r="CG11110" s="174">
        <v>107874</v>
      </c>
      <c r="CH11110" s="174">
        <v>3791</v>
      </c>
      <c r="CI11110" s="174">
        <v>5</v>
      </c>
      <c r="CJ11110" s="174">
        <v>421.09589999999997</v>
      </c>
      <c r="CK11110" s="174">
        <v>421.09589999999997</v>
      </c>
      <c r="CU11110" s="174">
        <v>107874</v>
      </c>
      <c r="CV11110" s="174">
        <v>3791</v>
      </c>
      <c r="CW11110" s="174">
        <v>5</v>
      </c>
      <c r="CX11110" s="174">
        <v>421.09589999999997</v>
      </c>
    </row>
    <row r="11111" spans="84:102" x14ac:dyDescent="0.25">
      <c r="CF11111" s="3" t="s">
        <v>3073</v>
      </c>
      <c r="CG11111" s="174">
        <v>3139</v>
      </c>
      <c r="CH11111" s="174">
        <v>152195</v>
      </c>
      <c r="CI11111" s="174">
        <v>5</v>
      </c>
      <c r="CJ11111" s="174">
        <v>420.99869999999999</v>
      </c>
      <c r="CK11111" s="174">
        <v>420.99869999999999</v>
      </c>
      <c r="CU11111" s="174">
        <v>3139</v>
      </c>
      <c r="CV11111" s="174">
        <v>152195</v>
      </c>
      <c r="CW11111" s="174">
        <v>5</v>
      </c>
      <c r="CX11111" s="174">
        <v>420.99869999999999</v>
      </c>
    </row>
    <row r="11112" spans="84:102" x14ac:dyDescent="0.25">
      <c r="CF11112" s="3" t="s">
        <v>3073</v>
      </c>
      <c r="CG11112" s="174">
        <v>2663</v>
      </c>
      <c r="CH11112" s="174">
        <v>50030</v>
      </c>
      <c r="CI11112" s="174">
        <v>5</v>
      </c>
      <c r="CJ11112" s="174">
        <v>420.44900000000001</v>
      </c>
      <c r="CK11112" s="174">
        <v>420.44900000000001</v>
      </c>
      <c r="CU11112" s="174">
        <v>2663</v>
      </c>
      <c r="CV11112" s="174">
        <v>50030</v>
      </c>
      <c r="CW11112" s="174">
        <v>5</v>
      </c>
      <c r="CX11112" s="174">
        <v>420.44900000000001</v>
      </c>
    </row>
    <row r="11113" spans="84:102" x14ac:dyDescent="0.25">
      <c r="CF11113" s="3" t="s">
        <v>3073</v>
      </c>
      <c r="CG11113" s="174">
        <v>319</v>
      </c>
      <c r="CH11113" s="174">
        <v>73474</v>
      </c>
      <c r="CI11113" s="174">
        <v>5</v>
      </c>
      <c r="CJ11113" s="174">
        <v>420.40440000000001</v>
      </c>
      <c r="CK11113" s="174">
        <v>420.40440000000001</v>
      </c>
      <c r="CU11113" s="174">
        <v>319</v>
      </c>
      <c r="CV11113" s="174">
        <v>73474</v>
      </c>
      <c r="CW11113" s="174">
        <v>5</v>
      </c>
      <c r="CX11113" s="174">
        <v>420.40440000000001</v>
      </c>
    </row>
    <row r="11114" spans="84:102" x14ac:dyDescent="0.25">
      <c r="CF11114" s="3" t="s">
        <v>3073</v>
      </c>
      <c r="CG11114" s="174">
        <v>524</v>
      </c>
      <c r="CH11114" s="174">
        <v>85633</v>
      </c>
      <c r="CI11114" s="174">
        <v>5</v>
      </c>
      <c r="CJ11114" s="174">
        <v>420.37220000000002</v>
      </c>
      <c r="CK11114" s="174">
        <v>420.37220000000002</v>
      </c>
      <c r="CU11114" s="174">
        <v>524</v>
      </c>
      <c r="CV11114" s="174">
        <v>85633</v>
      </c>
      <c r="CW11114" s="174">
        <v>5</v>
      </c>
      <c r="CX11114" s="174">
        <v>420.37220000000002</v>
      </c>
    </row>
    <row r="11115" spans="84:102" x14ac:dyDescent="0.25">
      <c r="CF11115" s="3" t="s">
        <v>3073</v>
      </c>
      <c r="CG11115" s="174">
        <v>148812</v>
      </c>
      <c r="CH11115" s="174">
        <v>2874</v>
      </c>
      <c r="CI11115" s="174">
        <v>5</v>
      </c>
      <c r="CJ11115" s="174">
        <v>420.31479999999999</v>
      </c>
      <c r="CK11115" s="174">
        <v>420.31479999999999</v>
      </c>
      <c r="CU11115" s="174">
        <v>148812</v>
      </c>
      <c r="CV11115" s="174">
        <v>2874</v>
      </c>
      <c r="CW11115" s="174">
        <v>5</v>
      </c>
      <c r="CX11115" s="174">
        <v>420.31479999999999</v>
      </c>
    </row>
    <row r="11116" spans="84:102" x14ac:dyDescent="0.25">
      <c r="CF11116" s="3" t="s">
        <v>3073</v>
      </c>
      <c r="CG11116" s="174">
        <v>116289</v>
      </c>
      <c r="CH11116" s="174">
        <v>996</v>
      </c>
      <c r="CI11116" s="174">
        <v>5</v>
      </c>
      <c r="CJ11116" s="174">
        <v>420.2056</v>
      </c>
      <c r="CK11116" s="174">
        <v>420.2056</v>
      </c>
      <c r="CU11116" s="174">
        <v>116289</v>
      </c>
      <c r="CV11116" s="174">
        <v>996</v>
      </c>
      <c r="CW11116" s="174">
        <v>5</v>
      </c>
      <c r="CX11116" s="174">
        <v>420.2056</v>
      </c>
    </row>
    <row r="11117" spans="84:102" x14ac:dyDescent="0.25">
      <c r="CF11117" s="3" t="s">
        <v>3073</v>
      </c>
      <c r="CG11117" s="174">
        <v>3587</v>
      </c>
      <c r="CH11117" s="174">
        <v>90100</v>
      </c>
      <c r="CI11117" s="174">
        <v>5</v>
      </c>
      <c r="CJ11117" s="174">
        <v>420.08479999999997</v>
      </c>
      <c r="CK11117" s="174">
        <v>420.08479999999997</v>
      </c>
      <c r="CU11117" s="174">
        <v>3587</v>
      </c>
      <c r="CV11117" s="174">
        <v>90100</v>
      </c>
      <c r="CW11117" s="174">
        <v>5</v>
      </c>
      <c r="CX11117" s="174">
        <v>420.08479999999997</v>
      </c>
    </row>
    <row r="11118" spans="84:102" x14ac:dyDescent="0.25">
      <c r="CF11118" s="3" t="s">
        <v>3073</v>
      </c>
      <c r="CG11118" s="174">
        <v>869</v>
      </c>
      <c r="CH11118" s="174">
        <v>107613</v>
      </c>
      <c r="CI11118" s="174">
        <v>5</v>
      </c>
      <c r="CJ11118" s="174">
        <v>420.0258</v>
      </c>
      <c r="CK11118" s="174">
        <v>420.0258</v>
      </c>
      <c r="CU11118" s="174">
        <v>869</v>
      </c>
      <c r="CV11118" s="174">
        <v>107613</v>
      </c>
      <c r="CW11118" s="174">
        <v>5</v>
      </c>
      <c r="CX11118" s="174">
        <v>420.0258</v>
      </c>
    </row>
    <row r="11119" spans="84:102" x14ac:dyDescent="0.25">
      <c r="CF11119" s="3" t="s">
        <v>3073</v>
      </c>
      <c r="CG11119" s="174">
        <v>67643</v>
      </c>
      <c r="CH11119" s="174">
        <v>121</v>
      </c>
      <c r="CI11119" s="174">
        <v>5</v>
      </c>
      <c r="CJ11119" s="174">
        <v>419.95530000000002</v>
      </c>
      <c r="CK11119" s="174">
        <v>419.95530000000002</v>
      </c>
      <c r="CU11119" s="174">
        <v>67643</v>
      </c>
      <c r="CV11119" s="174">
        <v>121</v>
      </c>
      <c r="CW11119" s="174">
        <v>5</v>
      </c>
      <c r="CX11119" s="174">
        <v>419.95530000000002</v>
      </c>
    </row>
    <row r="11120" spans="84:102" x14ac:dyDescent="0.25">
      <c r="CF11120" s="3" t="s">
        <v>3073</v>
      </c>
      <c r="CG11120" s="174">
        <v>3581</v>
      </c>
      <c r="CH11120" s="174">
        <v>87762</v>
      </c>
      <c r="CI11120" s="174">
        <v>5</v>
      </c>
      <c r="CJ11120" s="174">
        <v>419.86950000000002</v>
      </c>
      <c r="CK11120" s="174">
        <v>419.86950000000002</v>
      </c>
      <c r="CU11120" s="174">
        <v>3581</v>
      </c>
      <c r="CV11120" s="174">
        <v>87762</v>
      </c>
      <c r="CW11120" s="174">
        <v>5</v>
      </c>
      <c r="CX11120" s="174">
        <v>419.86950000000002</v>
      </c>
    </row>
    <row r="11121" spans="84:102" x14ac:dyDescent="0.25">
      <c r="CF11121" s="3" t="s">
        <v>3073</v>
      </c>
      <c r="CG11121" s="174">
        <v>10573</v>
      </c>
      <c r="CH11121" s="174">
        <v>2141</v>
      </c>
      <c r="CI11121" s="174">
        <v>5</v>
      </c>
      <c r="CJ11121" s="174">
        <v>419.86860000000001</v>
      </c>
      <c r="CK11121" s="174">
        <v>419.86860000000001</v>
      </c>
      <c r="CU11121" s="174">
        <v>10573</v>
      </c>
      <c r="CV11121" s="174">
        <v>2141</v>
      </c>
      <c r="CW11121" s="174">
        <v>5</v>
      </c>
      <c r="CX11121" s="174">
        <v>419.86860000000001</v>
      </c>
    </row>
    <row r="11122" spans="84:102" x14ac:dyDescent="0.25">
      <c r="CF11122" s="3" t="s">
        <v>3073</v>
      </c>
      <c r="CG11122" s="174">
        <v>1298</v>
      </c>
      <c r="CH11122" s="174">
        <v>121925</v>
      </c>
      <c r="CI11122" s="174">
        <v>5</v>
      </c>
      <c r="CJ11122" s="174">
        <v>419.7466</v>
      </c>
      <c r="CK11122" s="174">
        <v>419.7466</v>
      </c>
      <c r="CU11122" s="174">
        <v>1298</v>
      </c>
      <c r="CV11122" s="174">
        <v>121925</v>
      </c>
      <c r="CW11122" s="174">
        <v>5</v>
      </c>
      <c r="CX11122" s="174">
        <v>419.7466</v>
      </c>
    </row>
    <row r="11123" spans="84:102" x14ac:dyDescent="0.25">
      <c r="CF11123" s="3" t="s">
        <v>3073</v>
      </c>
      <c r="CG11123" s="174">
        <v>2535</v>
      </c>
      <c r="CH11123" s="174">
        <v>40519</v>
      </c>
      <c r="CI11123" s="174">
        <v>5</v>
      </c>
      <c r="CJ11123" s="174">
        <v>419.70729999999998</v>
      </c>
      <c r="CK11123" s="174">
        <v>419.70729999999998</v>
      </c>
      <c r="CU11123" s="174">
        <v>2535</v>
      </c>
      <c r="CV11123" s="174">
        <v>40519</v>
      </c>
      <c r="CW11123" s="174">
        <v>5</v>
      </c>
      <c r="CX11123" s="174">
        <v>419.70729999999998</v>
      </c>
    </row>
    <row r="11124" spans="84:102" x14ac:dyDescent="0.25">
      <c r="CF11124" s="3" t="s">
        <v>3073</v>
      </c>
      <c r="CG11124" s="174">
        <v>106178</v>
      </c>
      <c r="CH11124" s="174">
        <v>867</v>
      </c>
      <c r="CI11124" s="174">
        <v>5</v>
      </c>
      <c r="CJ11124" s="174">
        <v>419.60860000000002</v>
      </c>
      <c r="CK11124" s="174">
        <v>419.60860000000002</v>
      </c>
      <c r="CU11124" s="174">
        <v>106178</v>
      </c>
      <c r="CV11124" s="174">
        <v>867</v>
      </c>
      <c r="CW11124" s="174">
        <v>5</v>
      </c>
      <c r="CX11124" s="174">
        <v>419.60860000000002</v>
      </c>
    </row>
    <row r="11125" spans="84:102" x14ac:dyDescent="0.25">
      <c r="CF11125" s="3" t="s">
        <v>3073</v>
      </c>
      <c r="CG11125" s="174">
        <v>66658</v>
      </c>
      <c r="CH11125" s="174">
        <v>137</v>
      </c>
      <c r="CI11125" s="174">
        <v>5</v>
      </c>
      <c r="CJ11125" s="174">
        <v>419.3845</v>
      </c>
      <c r="CK11125" s="174">
        <v>419.3845</v>
      </c>
      <c r="CU11125" s="174">
        <v>66658</v>
      </c>
      <c r="CV11125" s="174">
        <v>137</v>
      </c>
      <c r="CW11125" s="174">
        <v>5</v>
      </c>
      <c r="CX11125" s="174">
        <v>419.3845</v>
      </c>
    </row>
    <row r="11126" spans="84:102" x14ac:dyDescent="0.25">
      <c r="CF11126" s="3" t="s">
        <v>3073</v>
      </c>
      <c r="CG11126" s="174">
        <v>72575</v>
      </c>
      <c r="CH11126" s="174">
        <v>257</v>
      </c>
      <c r="CI11126" s="174">
        <v>5</v>
      </c>
      <c r="CJ11126" s="174">
        <v>419.35469999999998</v>
      </c>
      <c r="CK11126" s="174">
        <v>419.35469999999998</v>
      </c>
      <c r="CU11126" s="174">
        <v>72575</v>
      </c>
      <c r="CV11126" s="174">
        <v>257</v>
      </c>
      <c r="CW11126" s="174">
        <v>5</v>
      </c>
      <c r="CX11126" s="174">
        <v>419.35469999999998</v>
      </c>
    </row>
    <row r="11127" spans="84:102" x14ac:dyDescent="0.25">
      <c r="CF11127" s="3" t="s">
        <v>3073</v>
      </c>
      <c r="CG11127" s="174">
        <v>154518</v>
      </c>
      <c r="CH11127" s="174">
        <v>3207</v>
      </c>
      <c r="CI11127" s="174">
        <v>5</v>
      </c>
      <c r="CJ11127" s="174">
        <v>419.2903</v>
      </c>
      <c r="CK11127" s="174">
        <v>419.2903</v>
      </c>
      <c r="CU11127" s="174">
        <v>154518</v>
      </c>
      <c r="CV11127" s="174">
        <v>3207</v>
      </c>
      <c r="CW11127" s="174">
        <v>5</v>
      </c>
      <c r="CX11127" s="174">
        <v>419.2903</v>
      </c>
    </row>
    <row r="11128" spans="84:102" x14ac:dyDescent="0.25">
      <c r="CF11128" s="3" t="s">
        <v>3073</v>
      </c>
      <c r="CG11128" s="174">
        <v>204</v>
      </c>
      <c r="CH11128" s="174">
        <v>70265</v>
      </c>
      <c r="CI11128" s="174">
        <v>5</v>
      </c>
      <c r="CJ11128" s="174">
        <v>419.24880000000002</v>
      </c>
      <c r="CK11128" s="174">
        <v>419.24880000000002</v>
      </c>
      <c r="CU11128" s="174">
        <v>204</v>
      </c>
      <c r="CV11128" s="174">
        <v>70265</v>
      </c>
      <c r="CW11128" s="174">
        <v>5</v>
      </c>
      <c r="CX11128" s="174">
        <v>419.24880000000002</v>
      </c>
    </row>
    <row r="11129" spans="84:102" x14ac:dyDescent="0.25">
      <c r="CF11129" s="3" t="s">
        <v>3073</v>
      </c>
      <c r="CG11129" s="174">
        <v>110868</v>
      </c>
      <c r="CH11129" s="174">
        <v>3666</v>
      </c>
      <c r="CI11129" s="174">
        <v>5</v>
      </c>
      <c r="CJ11129" s="174">
        <v>419.12040000000002</v>
      </c>
      <c r="CK11129" s="174">
        <v>419.12040000000002</v>
      </c>
      <c r="CU11129" s="174">
        <v>110868</v>
      </c>
      <c r="CV11129" s="174">
        <v>3666</v>
      </c>
      <c r="CW11129" s="174">
        <v>5</v>
      </c>
      <c r="CX11129" s="174">
        <v>419.12040000000002</v>
      </c>
    </row>
    <row r="11130" spans="84:102" x14ac:dyDescent="0.25">
      <c r="CF11130" s="3" t="s">
        <v>3073</v>
      </c>
      <c r="CG11130" s="174">
        <v>2863</v>
      </c>
      <c r="CH11130" s="174">
        <v>149096</v>
      </c>
      <c r="CI11130" s="174">
        <v>5</v>
      </c>
      <c r="CJ11130" s="174">
        <v>418.99630000000002</v>
      </c>
      <c r="CK11130" s="174">
        <v>418.99630000000002</v>
      </c>
      <c r="CU11130" s="174">
        <v>2863</v>
      </c>
      <c r="CV11130" s="174">
        <v>149096</v>
      </c>
      <c r="CW11130" s="174">
        <v>5</v>
      </c>
      <c r="CX11130" s="174">
        <v>418.99630000000002</v>
      </c>
    </row>
    <row r="11131" spans="84:102" x14ac:dyDescent="0.25">
      <c r="CF11131" s="3" t="s">
        <v>3073</v>
      </c>
      <c r="CG11131" s="174">
        <v>2958</v>
      </c>
      <c r="CH11131" s="174">
        <v>153649</v>
      </c>
      <c r="CI11131" s="174">
        <v>5</v>
      </c>
      <c r="CJ11131" s="174">
        <v>418.97089999999997</v>
      </c>
      <c r="CK11131" s="174">
        <v>418.97089999999997</v>
      </c>
      <c r="CU11131" s="174">
        <v>2958</v>
      </c>
      <c r="CV11131" s="174">
        <v>153649</v>
      </c>
      <c r="CW11131" s="174">
        <v>5</v>
      </c>
      <c r="CX11131" s="174">
        <v>418.97089999999997</v>
      </c>
    </row>
    <row r="11132" spans="84:102" x14ac:dyDescent="0.25">
      <c r="CF11132" s="3" t="s">
        <v>3073</v>
      </c>
      <c r="CG11132" s="174">
        <v>149938</v>
      </c>
      <c r="CH11132" s="174">
        <v>2841</v>
      </c>
      <c r="CI11132" s="174">
        <v>5</v>
      </c>
      <c r="CJ11132" s="174">
        <v>418.84629999999999</v>
      </c>
      <c r="CK11132" s="174">
        <v>418.84629999999999</v>
      </c>
      <c r="CU11132" s="174">
        <v>149938</v>
      </c>
      <c r="CV11132" s="174">
        <v>2841</v>
      </c>
      <c r="CW11132" s="174">
        <v>5</v>
      </c>
      <c r="CX11132" s="174">
        <v>418.84629999999999</v>
      </c>
    </row>
    <row r="11133" spans="84:102" x14ac:dyDescent="0.25">
      <c r="CF11133" s="3" t="s">
        <v>3073</v>
      </c>
      <c r="CG11133" s="174">
        <v>159485</v>
      </c>
      <c r="CH11133" s="174">
        <v>3230</v>
      </c>
      <c r="CI11133" s="174">
        <v>5</v>
      </c>
      <c r="CJ11133" s="174">
        <v>418.81150000000002</v>
      </c>
      <c r="CK11133" s="174">
        <v>418.81150000000002</v>
      </c>
      <c r="CU11133" s="174">
        <v>159485</v>
      </c>
      <c r="CV11133" s="174">
        <v>3230</v>
      </c>
      <c r="CW11133" s="174">
        <v>5</v>
      </c>
      <c r="CX11133" s="174">
        <v>418.81150000000002</v>
      </c>
    </row>
    <row r="11134" spans="84:102" x14ac:dyDescent="0.25">
      <c r="CF11134" s="3" t="s">
        <v>3073</v>
      </c>
      <c r="CG11134" s="174">
        <v>158644</v>
      </c>
      <c r="CH11134" s="174">
        <v>3254</v>
      </c>
      <c r="CI11134" s="174">
        <v>5</v>
      </c>
      <c r="CJ11134" s="174">
        <v>418.80329999999998</v>
      </c>
      <c r="CK11134" s="174">
        <v>418.80329999999998</v>
      </c>
      <c r="CU11134" s="174">
        <v>158644</v>
      </c>
      <c r="CV11134" s="174">
        <v>3254</v>
      </c>
      <c r="CW11134" s="174">
        <v>5</v>
      </c>
      <c r="CX11134" s="174">
        <v>418.80329999999998</v>
      </c>
    </row>
    <row r="11135" spans="84:102" x14ac:dyDescent="0.25">
      <c r="CF11135" s="3" t="s">
        <v>3073</v>
      </c>
      <c r="CG11135" s="174">
        <v>2880</v>
      </c>
      <c r="CH11135" s="174">
        <v>150709</v>
      </c>
      <c r="CI11135" s="174">
        <v>5</v>
      </c>
      <c r="CJ11135" s="174">
        <v>418.70589999999999</v>
      </c>
      <c r="CK11135" s="174">
        <v>418.70589999999999</v>
      </c>
      <c r="CU11135" s="174">
        <v>2880</v>
      </c>
      <c r="CV11135" s="174">
        <v>150709</v>
      </c>
      <c r="CW11135" s="174">
        <v>5</v>
      </c>
      <c r="CX11135" s="174">
        <v>418.70589999999999</v>
      </c>
    </row>
    <row r="11136" spans="84:102" x14ac:dyDescent="0.25">
      <c r="CF11136" s="3" t="s">
        <v>3073</v>
      </c>
      <c r="CG11136" s="174">
        <v>3588</v>
      </c>
      <c r="CH11136" s="174">
        <v>90128</v>
      </c>
      <c r="CI11136" s="174">
        <v>5</v>
      </c>
      <c r="CJ11136" s="174">
        <v>418.5609</v>
      </c>
      <c r="CK11136" s="174">
        <v>418.5609</v>
      </c>
      <c r="CU11136" s="174">
        <v>3588</v>
      </c>
      <c r="CV11136" s="174">
        <v>90128</v>
      </c>
      <c r="CW11136" s="174">
        <v>5</v>
      </c>
      <c r="CX11136" s="174">
        <v>418.5609</v>
      </c>
    </row>
    <row r="11137" spans="84:102" x14ac:dyDescent="0.25">
      <c r="CF11137" s="3" t="s">
        <v>3073</v>
      </c>
      <c r="CG11137" s="174">
        <v>86506</v>
      </c>
      <c r="CH11137" s="174">
        <v>603</v>
      </c>
      <c r="CI11137" s="174">
        <v>5</v>
      </c>
      <c r="CJ11137" s="174">
        <v>418.54809999999998</v>
      </c>
      <c r="CK11137" s="174">
        <v>418.54809999999998</v>
      </c>
      <c r="CU11137" s="174">
        <v>86506</v>
      </c>
      <c r="CV11137" s="174">
        <v>603</v>
      </c>
      <c r="CW11137" s="174">
        <v>5</v>
      </c>
      <c r="CX11137" s="174">
        <v>418.54809999999998</v>
      </c>
    </row>
    <row r="11138" spans="84:102" x14ac:dyDescent="0.25">
      <c r="CF11138" s="3" t="s">
        <v>3073</v>
      </c>
      <c r="CG11138" s="174">
        <v>142405</v>
      </c>
      <c r="CH11138" s="174">
        <v>2759</v>
      </c>
      <c r="CI11138" s="174">
        <v>5</v>
      </c>
      <c r="CJ11138" s="174">
        <v>418.22469999999998</v>
      </c>
      <c r="CK11138" s="174">
        <v>418.22469999999998</v>
      </c>
      <c r="CU11138" s="174">
        <v>142405</v>
      </c>
      <c r="CV11138" s="174">
        <v>2759</v>
      </c>
      <c r="CW11138" s="174">
        <v>5</v>
      </c>
      <c r="CX11138" s="174">
        <v>418.22469999999998</v>
      </c>
    </row>
    <row r="11139" spans="84:102" x14ac:dyDescent="0.25">
      <c r="CF11139" s="3" t="s">
        <v>3073</v>
      </c>
      <c r="CG11139" s="174">
        <v>942</v>
      </c>
      <c r="CH11139" s="174">
        <v>112331</v>
      </c>
      <c r="CI11139" s="174">
        <v>5</v>
      </c>
      <c r="CJ11139" s="174">
        <v>418.1891</v>
      </c>
      <c r="CK11139" s="174">
        <v>418.1891</v>
      </c>
      <c r="CU11139" s="174">
        <v>942</v>
      </c>
      <c r="CV11139" s="174">
        <v>112331</v>
      </c>
      <c r="CW11139" s="174">
        <v>5</v>
      </c>
      <c r="CX11139" s="174">
        <v>418.1891</v>
      </c>
    </row>
    <row r="11140" spans="84:102" x14ac:dyDescent="0.25">
      <c r="CF11140" s="3" t="s">
        <v>3073</v>
      </c>
      <c r="CG11140" s="174">
        <v>3274</v>
      </c>
      <c r="CH11140" s="174">
        <v>160121</v>
      </c>
      <c r="CI11140" s="174">
        <v>5</v>
      </c>
      <c r="CJ11140" s="174">
        <v>418.17360000000002</v>
      </c>
      <c r="CK11140" s="174">
        <v>418.17360000000002</v>
      </c>
      <c r="CU11140" s="174">
        <v>3274</v>
      </c>
      <c r="CV11140" s="174">
        <v>160121</v>
      </c>
      <c r="CW11140" s="174">
        <v>5</v>
      </c>
      <c r="CX11140" s="174">
        <v>418.17360000000002</v>
      </c>
    </row>
    <row r="11141" spans="84:102" x14ac:dyDescent="0.25">
      <c r="CF11141" s="3" t="s">
        <v>3073</v>
      </c>
      <c r="CG11141" s="174">
        <v>94867</v>
      </c>
      <c r="CH11141" s="174">
        <v>3627</v>
      </c>
      <c r="CI11141" s="174">
        <v>5</v>
      </c>
      <c r="CJ11141" s="174">
        <v>418.11970000000002</v>
      </c>
      <c r="CK11141" s="174">
        <v>418.11970000000002</v>
      </c>
      <c r="CU11141" s="174">
        <v>94867</v>
      </c>
      <c r="CV11141" s="174">
        <v>3627</v>
      </c>
      <c r="CW11141" s="174">
        <v>5</v>
      </c>
      <c r="CX11141" s="174">
        <v>418.11970000000002</v>
      </c>
    </row>
    <row r="11142" spans="84:102" x14ac:dyDescent="0.25">
      <c r="CF11142" s="3" t="s">
        <v>3073</v>
      </c>
      <c r="CG11142" s="174">
        <v>109930</v>
      </c>
      <c r="CH11142" s="174">
        <v>1384</v>
      </c>
      <c r="CI11142" s="174">
        <v>5</v>
      </c>
      <c r="CJ11142" s="174">
        <v>418.11720000000003</v>
      </c>
      <c r="CK11142" s="174">
        <v>418.11720000000003</v>
      </c>
      <c r="CU11142" s="174">
        <v>109930</v>
      </c>
      <c r="CV11142" s="174">
        <v>1384</v>
      </c>
      <c r="CW11142" s="174">
        <v>5</v>
      </c>
      <c r="CX11142" s="174">
        <v>418.11720000000003</v>
      </c>
    </row>
    <row r="11143" spans="84:102" x14ac:dyDescent="0.25">
      <c r="CF11143" s="3" t="s">
        <v>3073</v>
      </c>
      <c r="CG11143" s="174">
        <v>109119</v>
      </c>
      <c r="CH11143" s="174">
        <v>1411</v>
      </c>
      <c r="CI11143" s="174">
        <v>5</v>
      </c>
      <c r="CJ11143" s="174">
        <v>418.00490000000002</v>
      </c>
      <c r="CK11143" s="174">
        <v>418.00490000000002</v>
      </c>
      <c r="CU11143" s="174">
        <v>109119</v>
      </c>
      <c r="CV11143" s="174">
        <v>1411</v>
      </c>
      <c r="CW11143" s="174">
        <v>5</v>
      </c>
      <c r="CX11143" s="174">
        <v>418.00490000000002</v>
      </c>
    </row>
    <row r="11144" spans="84:102" x14ac:dyDescent="0.25">
      <c r="CF11144" s="3" t="s">
        <v>3073</v>
      </c>
      <c r="CG11144" s="174">
        <v>58504</v>
      </c>
      <c r="CH11144" s="174">
        <v>1745</v>
      </c>
      <c r="CI11144" s="174">
        <v>5</v>
      </c>
      <c r="CJ11144" s="174">
        <v>417.72480000000002</v>
      </c>
      <c r="CK11144" s="174">
        <v>417.72480000000002</v>
      </c>
      <c r="CU11144" s="174">
        <v>58504</v>
      </c>
      <c r="CV11144" s="174">
        <v>1745</v>
      </c>
      <c r="CW11144" s="174">
        <v>5</v>
      </c>
      <c r="CX11144" s="174">
        <v>417.72480000000002</v>
      </c>
    </row>
    <row r="11145" spans="84:102" x14ac:dyDescent="0.25">
      <c r="CF11145" s="3" t="s">
        <v>3073</v>
      </c>
      <c r="CG11145" s="174">
        <v>122590</v>
      </c>
      <c r="CH11145" s="174">
        <v>2669</v>
      </c>
      <c r="CI11145" s="174">
        <v>5</v>
      </c>
      <c r="CJ11145" s="174">
        <v>417.67520000000002</v>
      </c>
      <c r="CK11145" s="174">
        <v>417.67520000000002</v>
      </c>
      <c r="CU11145" s="174">
        <v>122590</v>
      </c>
      <c r="CV11145" s="174">
        <v>2669</v>
      </c>
      <c r="CW11145" s="174">
        <v>5</v>
      </c>
      <c r="CX11145" s="174">
        <v>417.67520000000002</v>
      </c>
    </row>
    <row r="11146" spans="84:102" x14ac:dyDescent="0.25">
      <c r="CF11146" s="3" t="s">
        <v>3073</v>
      </c>
      <c r="CG11146" s="174">
        <v>1385</v>
      </c>
      <c r="CH11146" s="174">
        <v>109426</v>
      </c>
      <c r="CI11146" s="174">
        <v>5</v>
      </c>
      <c r="CJ11146" s="174">
        <v>417.47840000000002</v>
      </c>
      <c r="CK11146" s="174">
        <v>417.47840000000002</v>
      </c>
      <c r="CU11146" s="174">
        <v>1385</v>
      </c>
      <c r="CV11146" s="174">
        <v>109426</v>
      </c>
      <c r="CW11146" s="174">
        <v>5</v>
      </c>
      <c r="CX11146" s="174">
        <v>417.47840000000002</v>
      </c>
    </row>
    <row r="11147" spans="84:102" x14ac:dyDescent="0.25">
      <c r="CF11147" s="3" t="s">
        <v>3073</v>
      </c>
      <c r="CG11147" s="174">
        <v>126401</v>
      </c>
      <c r="CH11147" s="174">
        <v>1260</v>
      </c>
      <c r="CI11147" s="174">
        <v>5</v>
      </c>
      <c r="CJ11147" s="174">
        <v>417.3725</v>
      </c>
      <c r="CK11147" s="174">
        <v>417.3725</v>
      </c>
      <c r="CU11147" s="174">
        <v>126401</v>
      </c>
      <c r="CV11147" s="174">
        <v>1260</v>
      </c>
      <c r="CW11147" s="174">
        <v>5</v>
      </c>
      <c r="CX11147" s="174">
        <v>417.3725</v>
      </c>
    </row>
    <row r="11148" spans="84:102" x14ac:dyDescent="0.25">
      <c r="CF11148" s="3" t="s">
        <v>3073</v>
      </c>
      <c r="CG11148" s="174">
        <v>142</v>
      </c>
      <c r="CH11148" s="174">
        <v>67066</v>
      </c>
      <c r="CI11148" s="174">
        <v>5</v>
      </c>
      <c r="CJ11148" s="174">
        <v>417.32960000000003</v>
      </c>
      <c r="CK11148" s="174">
        <v>417.32960000000003</v>
      </c>
      <c r="CU11148" s="174">
        <v>142</v>
      </c>
      <c r="CV11148" s="174">
        <v>67066</v>
      </c>
      <c r="CW11148" s="174">
        <v>5</v>
      </c>
      <c r="CX11148" s="174">
        <v>417.32960000000003</v>
      </c>
    </row>
    <row r="11149" spans="84:102" x14ac:dyDescent="0.25">
      <c r="CF11149" s="3" t="s">
        <v>3073</v>
      </c>
      <c r="CG11149" s="174">
        <v>3201</v>
      </c>
      <c r="CH11149" s="174">
        <v>155593</v>
      </c>
      <c r="CI11149" s="174">
        <v>5</v>
      </c>
      <c r="CJ11149" s="174">
        <v>417.14359999999999</v>
      </c>
      <c r="CK11149" s="174">
        <v>417.14359999999999</v>
      </c>
      <c r="CU11149" s="174">
        <v>3201</v>
      </c>
      <c r="CV11149" s="174">
        <v>155593</v>
      </c>
      <c r="CW11149" s="174">
        <v>5</v>
      </c>
      <c r="CX11149" s="174">
        <v>417.14359999999999</v>
      </c>
    </row>
    <row r="11150" spans="84:102" x14ac:dyDescent="0.25">
      <c r="CF11150" s="3" t="s">
        <v>3073</v>
      </c>
      <c r="CG11150" s="174">
        <v>55165</v>
      </c>
      <c r="CH11150" s="174">
        <v>1785</v>
      </c>
      <c r="CI11150" s="174">
        <v>5</v>
      </c>
      <c r="CJ11150" s="174">
        <v>416.80950000000001</v>
      </c>
      <c r="CK11150" s="174">
        <v>416.80950000000001</v>
      </c>
      <c r="CU11150" s="174">
        <v>55165</v>
      </c>
      <c r="CV11150" s="174">
        <v>1785</v>
      </c>
      <c r="CW11150" s="174">
        <v>5</v>
      </c>
      <c r="CX11150" s="174">
        <v>416.80950000000001</v>
      </c>
    </row>
    <row r="11151" spans="84:102" x14ac:dyDescent="0.25">
      <c r="CF11151" s="3" t="s">
        <v>3073</v>
      </c>
      <c r="CG11151" s="174">
        <v>765</v>
      </c>
      <c r="CH11151" s="174">
        <v>98750</v>
      </c>
      <c r="CI11151" s="174">
        <v>5</v>
      </c>
      <c r="CJ11151" s="174">
        <v>416.71710000000002</v>
      </c>
      <c r="CK11151" s="174">
        <v>416.71710000000002</v>
      </c>
      <c r="CU11151" s="174">
        <v>765</v>
      </c>
      <c r="CV11151" s="174">
        <v>98750</v>
      </c>
      <c r="CW11151" s="174">
        <v>5</v>
      </c>
      <c r="CX11151" s="174">
        <v>416.71710000000002</v>
      </c>
    </row>
    <row r="11152" spans="84:102" x14ac:dyDescent="0.25">
      <c r="CF11152" s="3" t="s">
        <v>3073</v>
      </c>
      <c r="CG11152" s="174">
        <v>3254</v>
      </c>
      <c r="CH11152" s="174">
        <v>158644</v>
      </c>
      <c r="CI11152" s="174">
        <v>5</v>
      </c>
      <c r="CJ11152" s="174">
        <v>416.46879999999999</v>
      </c>
      <c r="CK11152" s="174">
        <v>416.46879999999999</v>
      </c>
      <c r="CU11152" s="174">
        <v>3254</v>
      </c>
      <c r="CV11152" s="174">
        <v>158644</v>
      </c>
      <c r="CW11152" s="174">
        <v>5</v>
      </c>
      <c r="CX11152" s="174">
        <v>416.46879999999999</v>
      </c>
    </row>
    <row r="11153" spans="84:102" x14ac:dyDescent="0.25">
      <c r="CF11153" s="3" t="s">
        <v>3073</v>
      </c>
      <c r="CG11153" s="174">
        <v>140686</v>
      </c>
      <c r="CH11153" s="174">
        <v>2738</v>
      </c>
      <c r="CI11153" s="174">
        <v>5</v>
      </c>
      <c r="CJ11153" s="174">
        <v>416.4348</v>
      </c>
      <c r="CK11153" s="174">
        <v>416.4348</v>
      </c>
      <c r="CU11153" s="174">
        <v>140686</v>
      </c>
      <c r="CV11153" s="174">
        <v>2738</v>
      </c>
      <c r="CW11153" s="174">
        <v>5</v>
      </c>
      <c r="CX11153" s="174">
        <v>416.4348</v>
      </c>
    </row>
    <row r="11154" spans="84:102" x14ac:dyDescent="0.25">
      <c r="CF11154" s="3" t="s">
        <v>3073</v>
      </c>
      <c r="CG11154" s="174">
        <v>2268</v>
      </c>
      <c r="CH11154" s="174">
        <v>21023</v>
      </c>
      <c r="CI11154" s="174">
        <v>5</v>
      </c>
      <c r="CJ11154" s="174">
        <v>416.37610000000001</v>
      </c>
      <c r="CK11154" s="174">
        <v>416.37610000000001</v>
      </c>
      <c r="CU11154" s="174">
        <v>2268</v>
      </c>
      <c r="CV11154" s="174">
        <v>21023</v>
      </c>
      <c r="CW11154" s="174">
        <v>5</v>
      </c>
      <c r="CX11154" s="174">
        <v>416.37610000000001</v>
      </c>
    </row>
    <row r="11155" spans="84:102" x14ac:dyDescent="0.25">
      <c r="CF11155" s="3" t="s">
        <v>3073</v>
      </c>
      <c r="CG11155" s="174">
        <v>3522</v>
      </c>
      <c r="CH11155" s="174">
        <v>77296</v>
      </c>
      <c r="CI11155" s="174">
        <v>5</v>
      </c>
      <c r="CJ11155" s="174">
        <v>416.33789999999999</v>
      </c>
      <c r="CK11155" s="174">
        <v>416.33789999999999</v>
      </c>
      <c r="CU11155" s="174">
        <v>3522</v>
      </c>
      <c r="CV11155" s="174">
        <v>77296</v>
      </c>
      <c r="CW11155" s="174">
        <v>5</v>
      </c>
      <c r="CX11155" s="174">
        <v>416.33789999999999</v>
      </c>
    </row>
    <row r="11156" spans="84:102" x14ac:dyDescent="0.25">
      <c r="CF11156" s="3" t="s">
        <v>3073</v>
      </c>
      <c r="CG11156" s="174">
        <v>187</v>
      </c>
      <c r="CH11156" s="174">
        <v>68854</v>
      </c>
      <c r="CI11156" s="174">
        <v>5</v>
      </c>
      <c r="CJ11156" s="174">
        <v>416.09980000000002</v>
      </c>
      <c r="CK11156" s="174">
        <v>416.09980000000002</v>
      </c>
      <c r="CU11156" s="174">
        <v>187</v>
      </c>
      <c r="CV11156" s="174">
        <v>68854</v>
      </c>
      <c r="CW11156" s="174">
        <v>5</v>
      </c>
      <c r="CX11156" s="174">
        <v>416.09980000000002</v>
      </c>
    </row>
    <row r="11157" spans="84:102" x14ac:dyDescent="0.25">
      <c r="CF11157" s="3" t="s">
        <v>3073</v>
      </c>
      <c r="CG11157" s="174">
        <v>129759</v>
      </c>
      <c r="CH11157" s="174">
        <v>1231</v>
      </c>
      <c r="CI11157" s="174">
        <v>5</v>
      </c>
      <c r="CJ11157" s="174">
        <v>416.0933</v>
      </c>
      <c r="CK11157" s="174">
        <v>416.0933</v>
      </c>
      <c r="CU11157" s="174">
        <v>129759</v>
      </c>
      <c r="CV11157" s="174">
        <v>1231</v>
      </c>
      <c r="CW11157" s="174">
        <v>5</v>
      </c>
      <c r="CX11157" s="174">
        <v>416.0933</v>
      </c>
    </row>
    <row r="11158" spans="84:102" x14ac:dyDescent="0.25">
      <c r="CF11158" s="3" t="s">
        <v>3073</v>
      </c>
      <c r="CG11158" s="174">
        <v>109426</v>
      </c>
      <c r="CH11158" s="174">
        <v>1385</v>
      </c>
      <c r="CI11158" s="174">
        <v>5</v>
      </c>
      <c r="CJ11158" s="174">
        <v>416.0684</v>
      </c>
      <c r="CK11158" s="174">
        <v>416.0684</v>
      </c>
      <c r="CU11158" s="174">
        <v>109426</v>
      </c>
      <c r="CV11158" s="174">
        <v>1385</v>
      </c>
      <c r="CW11158" s="174">
        <v>5</v>
      </c>
      <c r="CX11158" s="174">
        <v>416.0684</v>
      </c>
    </row>
    <row r="11159" spans="84:102" x14ac:dyDescent="0.25">
      <c r="CF11159" s="3" t="s">
        <v>3073</v>
      </c>
      <c r="CG11159" s="174">
        <v>1864</v>
      </c>
      <c r="CH11159" s="174">
        <v>54912</v>
      </c>
      <c r="CI11159" s="174">
        <v>5</v>
      </c>
      <c r="CJ11159" s="174">
        <v>415.97399999999999</v>
      </c>
      <c r="CK11159" s="174">
        <v>415.97399999999999</v>
      </c>
      <c r="CU11159" s="174">
        <v>1864</v>
      </c>
      <c r="CV11159" s="174">
        <v>54912</v>
      </c>
      <c r="CW11159" s="174">
        <v>5</v>
      </c>
      <c r="CX11159" s="174">
        <v>415.97399999999999</v>
      </c>
    </row>
    <row r="11160" spans="84:102" x14ac:dyDescent="0.25">
      <c r="CF11160" s="3" t="s">
        <v>3073</v>
      </c>
      <c r="CG11160" s="174">
        <v>2777</v>
      </c>
      <c r="CH11160" s="174">
        <v>145542</v>
      </c>
      <c r="CI11160" s="174">
        <v>5</v>
      </c>
      <c r="CJ11160" s="174">
        <v>415.89359999999999</v>
      </c>
      <c r="CK11160" s="174">
        <v>415.89359999999999</v>
      </c>
      <c r="CU11160" s="174">
        <v>2777</v>
      </c>
      <c r="CV11160" s="174">
        <v>145542</v>
      </c>
      <c r="CW11160" s="174">
        <v>5</v>
      </c>
      <c r="CX11160" s="174">
        <v>415.89359999999999</v>
      </c>
    </row>
    <row r="11161" spans="84:102" x14ac:dyDescent="0.25">
      <c r="CF11161" s="3" t="s">
        <v>3073</v>
      </c>
      <c r="CG11161" s="174">
        <v>157415</v>
      </c>
      <c r="CH11161" s="174">
        <v>3260</v>
      </c>
      <c r="CI11161" s="174">
        <v>5</v>
      </c>
      <c r="CJ11161" s="174">
        <v>415.87299999999999</v>
      </c>
      <c r="CK11161" s="174">
        <v>415.87299999999999</v>
      </c>
      <c r="CU11161" s="174">
        <v>157415</v>
      </c>
      <c r="CV11161" s="174">
        <v>3260</v>
      </c>
      <c r="CW11161" s="174">
        <v>5</v>
      </c>
      <c r="CX11161" s="174">
        <v>415.87299999999999</v>
      </c>
    </row>
    <row r="11162" spans="84:102" x14ac:dyDescent="0.25">
      <c r="CF11162" s="3" t="s">
        <v>3073</v>
      </c>
      <c r="CG11162" s="174">
        <v>2127</v>
      </c>
      <c r="CH11162" s="174">
        <v>9198</v>
      </c>
      <c r="CI11162" s="174">
        <v>5</v>
      </c>
      <c r="CJ11162" s="174">
        <v>415.79419999999999</v>
      </c>
      <c r="CK11162" s="174">
        <v>415.79419999999999</v>
      </c>
      <c r="CU11162" s="174">
        <v>2127</v>
      </c>
      <c r="CV11162" s="174">
        <v>9198</v>
      </c>
      <c r="CW11162" s="174">
        <v>5</v>
      </c>
      <c r="CX11162" s="174">
        <v>415.79419999999999</v>
      </c>
    </row>
    <row r="11163" spans="84:102" x14ac:dyDescent="0.25">
      <c r="CF11163" s="3" t="s">
        <v>3073</v>
      </c>
      <c r="CG11163" s="174">
        <v>2807</v>
      </c>
      <c r="CH11163" s="174">
        <v>148502</v>
      </c>
      <c r="CI11163" s="174">
        <v>5</v>
      </c>
      <c r="CJ11163" s="174">
        <v>415.71409999999997</v>
      </c>
      <c r="CK11163" s="174">
        <v>415.71409999999997</v>
      </c>
      <c r="CU11163" s="174">
        <v>2807</v>
      </c>
      <c r="CV11163" s="174">
        <v>148502</v>
      </c>
      <c r="CW11163" s="174">
        <v>5</v>
      </c>
      <c r="CX11163" s="174">
        <v>415.71409999999997</v>
      </c>
    </row>
    <row r="11164" spans="84:102" x14ac:dyDescent="0.25">
      <c r="CF11164" s="3" t="s">
        <v>3073</v>
      </c>
      <c r="CG11164" s="174">
        <v>3426</v>
      </c>
      <c r="CH11164" s="174">
        <v>177624</v>
      </c>
      <c r="CI11164" s="174">
        <v>5</v>
      </c>
      <c r="CJ11164" s="174">
        <v>415.69159999999999</v>
      </c>
      <c r="CK11164" s="174">
        <v>415.69159999999999</v>
      </c>
      <c r="CU11164" s="174">
        <v>3426</v>
      </c>
      <c r="CV11164" s="174">
        <v>177624</v>
      </c>
      <c r="CW11164" s="174">
        <v>5</v>
      </c>
      <c r="CX11164" s="174">
        <v>415.69159999999999</v>
      </c>
    </row>
    <row r="11165" spans="84:102" x14ac:dyDescent="0.25">
      <c r="CF11165" s="3" t="s">
        <v>3073</v>
      </c>
      <c r="CG11165" s="174">
        <v>69628</v>
      </c>
      <c r="CH11165" s="174">
        <v>1670</v>
      </c>
      <c r="CI11165" s="174">
        <v>5</v>
      </c>
      <c r="CJ11165" s="174">
        <v>415.41640000000001</v>
      </c>
      <c r="CK11165" s="174">
        <v>415.41640000000001</v>
      </c>
      <c r="CU11165" s="174">
        <v>69628</v>
      </c>
      <c r="CV11165" s="174">
        <v>1670</v>
      </c>
      <c r="CW11165" s="174">
        <v>5</v>
      </c>
      <c r="CX11165" s="174">
        <v>415.41640000000001</v>
      </c>
    </row>
    <row r="11166" spans="84:102" x14ac:dyDescent="0.25">
      <c r="CF11166" s="3" t="s">
        <v>3073</v>
      </c>
      <c r="CG11166" s="174">
        <v>2587</v>
      </c>
      <c r="CH11166" s="174">
        <v>41656</v>
      </c>
      <c r="CI11166" s="174">
        <v>5</v>
      </c>
      <c r="CJ11166" s="174">
        <v>415.4162</v>
      </c>
      <c r="CK11166" s="174">
        <v>415.4162</v>
      </c>
      <c r="CU11166" s="174">
        <v>2587</v>
      </c>
      <c r="CV11166" s="174">
        <v>41656</v>
      </c>
      <c r="CW11166" s="174">
        <v>5</v>
      </c>
      <c r="CX11166" s="174">
        <v>415.4162</v>
      </c>
    </row>
    <row r="11167" spans="84:102" x14ac:dyDescent="0.25">
      <c r="CF11167" s="3" t="s">
        <v>3073</v>
      </c>
      <c r="CG11167" s="174">
        <v>100929</v>
      </c>
      <c r="CH11167" s="174">
        <v>780</v>
      </c>
      <c r="CI11167" s="174">
        <v>5</v>
      </c>
      <c r="CJ11167" s="174">
        <v>415.04930000000002</v>
      </c>
      <c r="CK11167" s="174">
        <v>415.04930000000002</v>
      </c>
      <c r="CU11167" s="174">
        <v>100929</v>
      </c>
      <c r="CV11167" s="174">
        <v>780</v>
      </c>
      <c r="CW11167" s="174">
        <v>5</v>
      </c>
      <c r="CX11167" s="174">
        <v>415.04930000000002</v>
      </c>
    </row>
    <row r="11168" spans="84:102" x14ac:dyDescent="0.25">
      <c r="CF11168" s="3" t="s">
        <v>3073</v>
      </c>
      <c r="CG11168" s="174">
        <v>1229</v>
      </c>
      <c r="CH11168" s="174">
        <v>129350</v>
      </c>
      <c r="CI11168" s="174">
        <v>5</v>
      </c>
      <c r="CJ11168" s="174">
        <v>415.02940000000001</v>
      </c>
      <c r="CK11168" s="174">
        <v>415.02940000000001</v>
      </c>
      <c r="CU11168" s="174">
        <v>1229</v>
      </c>
      <c r="CV11168" s="174">
        <v>129350</v>
      </c>
      <c r="CW11168" s="174">
        <v>5</v>
      </c>
      <c r="CX11168" s="174">
        <v>415.02940000000001</v>
      </c>
    </row>
    <row r="11169" spans="84:102" x14ac:dyDescent="0.25">
      <c r="CF11169" s="3" t="s">
        <v>3073</v>
      </c>
      <c r="CG11169" s="174">
        <v>2664</v>
      </c>
      <c r="CH11169" s="174">
        <v>50021</v>
      </c>
      <c r="CI11169" s="174">
        <v>5</v>
      </c>
      <c r="CJ11169" s="174">
        <v>414.91090000000003</v>
      </c>
      <c r="CK11169" s="174">
        <v>414.91090000000003</v>
      </c>
      <c r="CU11169" s="174">
        <v>2664</v>
      </c>
      <c r="CV11169" s="174">
        <v>50021</v>
      </c>
      <c r="CW11169" s="174">
        <v>5</v>
      </c>
      <c r="CX11169" s="174">
        <v>414.91090000000003</v>
      </c>
    </row>
    <row r="11170" spans="84:102" x14ac:dyDescent="0.25">
      <c r="CF11170" s="3" t="s">
        <v>3073</v>
      </c>
      <c r="CG11170" s="174">
        <v>31916</v>
      </c>
      <c r="CH11170" s="174">
        <v>2431</v>
      </c>
      <c r="CI11170" s="174">
        <v>5</v>
      </c>
      <c r="CJ11170" s="174">
        <v>414.87720000000002</v>
      </c>
      <c r="CK11170" s="174">
        <v>414.87720000000002</v>
      </c>
      <c r="CU11170" s="174">
        <v>31916</v>
      </c>
      <c r="CV11170" s="174">
        <v>2431</v>
      </c>
      <c r="CW11170" s="174">
        <v>5</v>
      </c>
      <c r="CX11170" s="174">
        <v>414.87720000000002</v>
      </c>
    </row>
    <row r="11171" spans="84:102" x14ac:dyDescent="0.25">
      <c r="CF11171" s="3" t="s">
        <v>3073</v>
      </c>
      <c r="CG11171" s="174">
        <v>50512</v>
      </c>
      <c r="CH11171" s="174">
        <v>1821</v>
      </c>
      <c r="CI11171" s="174">
        <v>5</v>
      </c>
      <c r="CJ11171" s="174">
        <v>414.86470000000003</v>
      </c>
      <c r="CK11171" s="174">
        <v>414.86470000000003</v>
      </c>
      <c r="CU11171" s="174">
        <v>50512</v>
      </c>
      <c r="CV11171" s="174">
        <v>1821</v>
      </c>
      <c r="CW11171" s="174">
        <v>5</v>
      </c>
      <c r="CX11171" s="174">
        <v>414.86470000000003</v>
      </c>
    </row>
    <row r="11172" spans="84:102" x14ac:dyDescent="0.25">
      <c r="CF11172" s="3" t="s">
        <v>3073</v>
      </c>
      <c r="CG11172" s="174">
        <v>69526</v>
      </c>
      <c r="CH11172" s="174">
        <v>218</v>
      </c>
      <c r="CI11172" s="174">
        <v>5</v>
      </c>
      <c r="CJ11172" s="174">
        <v>414.83300000000003</v>
      </c>
      <c r="CK11172" s="174">
        <v>414.83300000000003</v>
      </c>
      <c r="CU11172" s="174">
        <v>69526</v>
      </c>
      <c r="CV11172" s="174">
        <v>218</v>
      </c>
      <c r="CW11172" s="174">
        <v>5</v>
      </c>
      <c r="CX11172" s="174">
        <v>414.83300000000003</v>
      </c>
    </row>
    <row r="11173" spans="84:102" x14ac:dyDescent="0.25">
      <c r="CF11173" s="3" t="s">
        <v>3073</v>
      </c>
      <c r="CG11173" s="174">
        <v>83132</v>
      </c>
      <c r="CH11173" s="174">
        <v>549</v>
      </c>
      <c r="CI11173" s="174">
        <v>5</v>
      </c>
      <c r="CJ11173" s="174">
        <v>414.83179999999999</v>
      </c>
      <c r="CK11173" s="174">
        <v>414.83179999999999</v>
      </c>
      <c r="CU11173" s="174">
        <v>83132</v>
      </c>
      <c r="CV11173" s="174">
        <v>549</v>
      </c>
      <c r="CW11173" s="174">
        <v>5</v>
      </c>
      <c r="CX11173" s="174">
        <v>414.83179999999999</v>
      </c>
    </row>
    <row r="11174" spans="84:102" x14ac:dyDescent="0.25">
      <c r="CF11174" s="3" t="s">
        <v>3073</v>
      </c>
      <c r="CG11174" s="174">
        <v>117</v>
      </c>
      <c r="CH11174" s="174">
        <v>68067</v>
      </c>
      <c r="CI11174" s="174">
        <v>5</v>
      </c>
      <c r="CJ11174" s="174">
        <v>414.64080000000001</v>
      </c>
      <c r="CK11174" s="174">
        <v>414.64080000000001</v>
      </c>
      <c r="CU11174" s="174">
        <v>117</v>
      </c>
      <c r="CV11174" s="174">
        <v>68067</v>
      </c>
      <c r="CW11174" s="174">
        <v>5</v>
      </c>
      <c r="CX11174" s="174">
        <v>414.64080000000001</v>
      </c>
    </row>
    <row r="11175" spans="84:102" x14ac:dyDescent="0.25">
      <c r="CF11175" s="3" t="s">
        <v>3073</v>
      </c>
      <c r="CG11175" s="174">
        <v>151153</v>
      </c>
      <c r="CH11175" s="174">
        <v>2924</v>
      </c>
      <c r="CI11175" s="174">
        <v>5</v>
      </c>
      <c r="CJ11175" s="174">
        <v>414.60789999999997</v>
      </c>
      <c r="CK11175" s="174">
        <v>414.60789999999997</v>
      </c>
      <c r="CU11175" s="174">
        <v>151153</v>
      </c>
      <c r="CV11175" s="174">
        <v>2924</v>
      </c>
      <c r="CW11175" s="174">
        <v>5</v>
      </c>
      <c r="CX11175" s="174">
        <v>414.60789999999997</v>
      </c>
    </row>
    <row r="11176" spans="84:102" x14ac:dyDescent="0.25">
      <c r="CF11176" s="3" t="s">
        <v>3073</v>
      </c>
      <c r="CG11176" s="174">
        <v>147686</v>
      </c>
      <c r="CH11176" s="174">
        <v>1163</v>
      </c>
      <c r="CI11176" s="174">
        <v>5</v>
      </c>
      <c r="CJ11176" s="174">
        <v>414.59930000000003</v>
      </c>
      <c r="CK11176" s="174">
        <v>414.59930000000003</v>
      </c>
      <c r="CU11176" s="174">
        <v>147686</v>
      </c>
      <c r="CV11176" s="174">
        <v>1163</v>
      </c>
      <c r="CW11176" s="174">
        <v>5</v>
      </c>
      <c r="CX11176" s="174">
        <v>414.59930000000003</v>
      </c>
    </row>
    <row r="11177" spans="84:102" x14ac:dyDescent="0.25">
      <c r="CF11177" s="3" t="s">
        <v>3073</v>
      </c>
      <c r="CG11177" s="174">
        <v>942</v>
      </c>
      <c r="CH11177" s="174">
        <v>111798</v>
      </c>
      <c r="CI11177" s="174">
        <v>5</v>
      </c>
      <c r="CJ11177" s="174">
        <v>414.47919999999999</v>
      </c>
      <c r="CK11177" s="174">
        <v>414.47919999999999</v>
      </c>
      <c r="CU11177" s="174">
        <v>942</v>
      </c>
      <c r="CV11177" s="174">
        <v>111798</v>
      </c>
      <c r="CW11177" s="174">
        <v>5</v>
      </c>
      <c r="CX11177" s="174">
        <v>414.47919999999999</v>
      </c>
    </row>
    <row r="11178" spans="84:102" x14ac:dyDescent="0.25">
      <c r="CF11178" s="3" t="s">
        <v>3073</v>
      </c>
      <c r="CG11178" s="174">
        <v>2875</v>
      </c>
      <c r="CH11178" s="174">
        <v>149388</v>
      </c>
      <c r="CI11178" s="174">
        <v>5</v>
      </c>
      <c r="CJ11178" s="174">
        <v>414.4273</v>
      </c>
      <c r="CK11178" s="174">
        <v>414.4273</v>
      </c>
      <c r="CU11178" s="174">
        <v>2875</v>
      </c>
      <c r="CV11178" s="174">
        <v>149388</v>
      </c>
      <c r="CW11178" s="174">
        <v>5</v>
      </c>
      <c r="CX11178" s="174">
        <v>414.4273</v>
      </c>
    </row>
    <row r="11179" spans="84:102" x14ac:dyDescent="0.25">
      <c r="CF11179" s="3" t="s">
        <v>3073</v>
      </c>
      <c r="CG11179" s="174">
        <v>195950</v>
      </c>
      <c r="CH11179" s="174">
        <v>2894</v>
      </c>
      <c r="CI11179" s="174">
        <v>5</v>
      </c>
      <c r="CJ11179" s="174">
        <v>414.30619999999999</v>
      </c>
      <c r="CK11179" s="174">
        <v>414.30619999999999</v>
      </c>
      <c r="CU11179" s="174">
        <v>195950</v>
      </c>
      <c r="CV11179" s="174">
        <v>2894</v>
      </c>
      <c r="CW11179" s="174">
        <v>5</v>
      </c>
      <c r="CX11179" s="174">
        <v>414.30619999999999</v>
      </c>
    </row>
    <row r="11180" spans="84:102" x14ac:dyDescent="0.25">
      <c r="CF11180" s="3" t="s">
        <v>3073</v>
      </c>
      <c r="CG11180" s="174">
        <v>150891</v>
      </c>
      <c r="CH11180" s="174">
        <v>2827</v>
      </c>
      <c r="CI11180" s="174">
        <v>5</v>
      </c>
      <c r="CJ11180" s="174">
        <v>414.27659999999997</v>
      </c>
      <c r="CK11180" s="174">
        <v>414.27659999999997</v>
      </c>
      <c r="CU11180" s="174">
        <v>150891</v>
      </c>
      <c r="CV11180" s="174">
        <v>2827</v>
      </c>
      <c r="CW11180" s="174">
        <v>5</v>
      </c>
      <c r="CX11180" s="174">
        <v>414.27659999999997</v>
      </c>
    </row>
    <row r="11181" spans="84:102" x14ac:dyDescent="0.25">
      <c r="CF11181" s="3" t="s">
        <v>3073</v>
      </c>
      <c r="CG11181" s="174">
        <v>1475</v>
      </c>
      <c r="CH11181" s="174">
        <v>94625</v>
      </c>
      <c r="CI11181" s="174">
        <v>5</v>
      </c>
      <c r="CJ11181" s="174">
        <v>414.20179999999999</v>
      </c>
      <c r="CK11181" s="174">
        <v>414.20179999999999</v>
      </c>
      <c r="CU11181" s="174">
        <v>1475</v>
      </c>
      <c r="CV11181" s="174">
        <v>94625</v>
      </c>
      <c r="CW11181" s="174">
        <v>5</v>
      </c>
      <c r="CX11181" s="174">
        <v>414.20179999999999</v>
      </c>
    </row>
    <row r="11182" spans="84:102" x14ac:dyDescent="0.25">
      <c r="CF11182" s="3" t="s">
        <v>3073</v>
      </c>
      <c r="CG11182" s="174">
        <v>17213</v>
      </c>
      <c r="CH11182" s="174">
        <v>2189</v>
      </c>
      <c r="CI11182" s="174">
        <v>5</v>
      </c>
      <c r="CJ11182" s="174">
        <v>414.15309999999999</v>
      </c>
      <c r="CK11182" s="174">
        <v>414.15309999999999</v>
      </c>
      <c r="CU11182" s="174">
        <v>17213</v>
      </c>
      <c r="CV11182" s="174">
        <v>2189</v>
      </c>
      <c r="CW11182" s="174">
        <v>5</v>
      </c>
      <c r="CX11182" s="174">
        <v>414.15309999999999</v>
      </c>
    </row>
    <row r="11183" spans="84:102" x14ac:dyDescent="0.25">
      <c r="CF11183" s="3" t="s">
        <v>3073</v>
      </c>
      <c r="CG11183" s="174">
        <v>56731</v>
      </c>
      <c r="CH11183" s="174">
        <v>1776</v>
      </c>
      <c r="CI11183" s="174">
        <v>5</v>
      </c>
      <c r="CJ11183" s="174">
        <v>414.11900000000003</v>
      </c>
      <c r="CK11183" s="174">
        <v>414.11900000000003</v>
      </c>
      <c r="CU11183" s="174">
        <v>56731</v>
      </c>
      <c r="CV11183" s="174">
        <v>1776</v>
      </c>
      <c r="CW11183" s="174">
        <v>5</v>
      </c>
      <c r="CX11183" s="174">
        <v>414.11900000000003</v>
      </c>
    </row>
    <row r="11184" spans="84:102" x14ac:dyDescent="0.25">
      <c r="CF11184" s="3" t="s">
        <v>3073</v>
      </c>
      <c r="CG11184" s="174">
        <v>21059</v>
      </c>
      <c r="CH11184" s="174">
        <v>2230</v>
      </c>
      <c r="CI11184" s="174">
        <v>5</v>
      </c>
      <c r="CJ11184" s="174">
        <v>414.11489999999998</v>
      </c>
      <c r="CK11184" s="174">
        <v>414.11489999999998</v>
      </c>
      <c r="CU11184" s="174">
        <v>21059</v>
      </c>
      <c r="CV11184" s="174">
        <v>2230</v>
      </c>
      <c r="CW11184" s="174">
        <v>5</v>
      </c>
      <c r="CX11184" s="174">
        <v>414.11489999999998</v>
      </c>
    </row>
    <row r="11185" spans="84:102" x14ac:dyDescent="0.25">
      <c r="CF11185" s="3" t="s">
        <v>3073</v>
      </c>
      <c r="CG11185" s="174">
        <v>2490</v>
      </c>
      <c r="CH11185" s="174">
        <v>35110</v>
      </c>
      <c r="CI11185" s="174">
        <v>5</v>
      </c>
      <c r="CJ11185" s="174">
        <v>413.99709999999999</v>
      </c>
      <c r="CK11185" s="174">
        <v>413.99709999999999</v>
      </c>
      <c r="CU11185" s="174">
        <v>2490</v>
      </c>
      <c r="CV11185" s="174">
        <v>35110</v>
      </c>
      <c r="CW11185" s="174">
        <v>5</v>
      </c>
      <c r="CX11185" s="174">
        <v>413.99709999999999</v>
      </c>
    </row>
    <row r="11186" spans="84:102" x14ac:dyDescent="0.25">
      <c r="CF11186" s="3" t="s">
        <v>3073</v>
      </c>
      <c r="CG11186" s="174">
        <v>104</v>
      </c>
      <c r="CH11186" s="174">
        <v>65971</v>
      </c>
      <c r="CI11186" s="174">
        <v>5</v>
      </c>
      <c r="CJ11186" s="174">
        <v>413.92649999999998</v>
      </c>
      <c r="CK11186" s="174">
        <v>413.92649999999998</v>
      </c>
      <c r="CU11186" s="174">
        <v>104</v>
      </c>
      <c r="CV11186" s="174">
        <v>65971</v>
      </c>
      <c r="CW11186" s="174">
        <v>5</v>
      </c>
      <c r="CX11186" s="174">
        <v>413.92649999999998</v>
      </c>
    </row>
    <row r="11187" spans="84:102" x14ac:dyDescent="0.25">
      <c r="CF11187" s="3" t="s">
        <v>3073</v>
      </c>
      <c r="CG11187" s="174">
        <v>78452</v>
      </c>
      <c r="CH11187" s="174">
        <v>3535</v>
      </c>
      <c r="CI11187" s="174">
        <v>5</v>
      </c>
      <c r="CJ11187" s="174">
        <v>413.72739999999999</v>
      </c>
      <c r="CK11187" s="174">
        <v>413.72739999999999</v>
      </c>
      <c r="CU11187" s="174">
        <v>78452</v>
      </c>
      <c r="CV11187" s="174">
        <v>3535</v>
      </c>
      <c r="CW11187" s="174">
        <v>5</v>
      </c>
      <c r="CX11187" s="174">
        <v>413.72739999999999</v>
      </c>
    </row>
    <row r="11188" spans="84:102" x14ac:dyDescent="0.25">
      <c r="CF11188" s="3" t="s">
        <v>3073</v>
      </c>
      <c r="CG11188" s="174">
        <v>216</v>
      </c>
      <c r="CH11188" s="174">
        <v>69966</v>
      </c>
      <c r="CI11188" s="174">
        <v>5</v>
      </c>
      <c r="CJ11188" s="174">
        <v>413.5829</v>
      </c>
      <c r="CK11188" s="174">
        <v>413.5829</v>
      </c>
      <c r="CU11188" s="174">
        <v>216</v>
      </c>
      <c r="CV11188" s="174">
        <v>69966</v>
      </c>
      <c r="CW11188" s="174">
        <v>5</v>
      </c>
      <c r="CX11188" s="174">
        <v>413.5829</v>
      </c>
    </row>
    <row r="11189" spans="84:102" x14ac:dyDescent="0.25">
      <c r="CF11189" s="3" t="s">
        <v>3073</v>
      </c>
      <c r="CG11189" s="174">
        <v>1460</v>
      </c>
      <c r="CH11189" s="174">
        <v>99361</v>
      </c>
      <c r="CI11189" s="174">
        <v>5</v>
      </c>
      <c r="CJ11189" s="174">
        <v>413.47489999999999</v>
      </c>
      <c r="CK11189" s="174">
        <v>413.47489999999999</v>
      </c>
      <c r="CU11189" s="174">
        <v>1460</v>
      </c>
      <c r="CV11189" s="174">
        <v>99361</v>
      </c>
      <c r="CW11189" s="174">
        <v>5</v>
      </c>
      <c r="CX11189" s="174">
        <v>413.47489999999999</v>
      </c>
    </row>
    <row r="11190" spans="84:102" x14ac:dyDescent="0.25">
      <c r="CF11190" s="3" t="s">
        <v>3073</v>
      </c>
      <c r="CG11190" s="174">
        <v>109981</v>
      </c>
      <c r="CH11190" s="174">
        <v>895</v>
      </c>
      <c r="CI11190" s="174">
        <v>5</v>
      </c>
      <c r="CJ11190" s="174">
        <v>413.40089999999998</v>
      </c>
      <c r="CK11190" s="174">
        <v>413.40089999999998</v>
      </c>
      <c r="CU11190" s="174">
        <v>109981</v>
      </c>
      <c r="CV11190" s="174">
        <v>895</v>
      </c>
      <c r="CW11190" s="174">
        <v>5</v>
      </c>
      <c r="CX11190" s="174">
        <v>413.40089999999998</v>
      </c>
    </row>
    <row r="11191" spans="84:102" x14ac:dyDescent="0.25">
      <c r="CF11191" s="3" t="s">
        <v>3073</v>
      </c>
      <c r="CG11191" s="174">
        <v>795</v>
      </c>
      <c r="CH11191" s="174">
        <v>102360</v>
      </c>
      <c r="CI11191" s="174">
        <v>5</v>
      </c>
      <c r="CJ11191" s="174">
        <v>413.33690000000001</v>
      </c>
      <c r="CK11191" s="174">
        <v>413.33690000000001</v>
      </c>
      <c r="CU11191" s="174">
        <v>795</v>
      </c>
      <c r="CV11191" s="174">
        <v>102360</v>
      </c>
      <c r="CW11191" s="174">
        <v>5</v>
      </c>
      <c r="CX11191" s="174">
        <v>413.33690000000001</v>
      </c>
    </row>
    <row r="11192" spans="84:102" x14ac:dyDescent="0.25">
      <c r="CF11192" s="3" t="s">
        <v>3073</v>
      </c>
      <c r="CG11192" s="174">
        <v>506</v>
      </c>
      <c r="CH11192" s="174">
        <v>84629</v>
      </c>
      <c r="CI11192" s="174">
        <v>5</v>
      </c>
      <c r="CJ11192" s="174">
        <v>413.31610000000001</v>
      </c>
      <c r="CK11192" s="174">
        <v>413.31610000000001</v>
      </c>
      <c r="CU11192" s="174">
        <v>506</v>
      </c>
      <c r="CV11192" s="174">
        <v>84629</v>
      </c>
      <c r="CW11192" s="174">
        <v>5</v>
      </c>
      <c r="CX11192" s="174">
        <v>413.31610000000001</v>
      </c>
    </row>
    <row r="11193" spans="84:102" x14ac:dyDescent="0.25">
      <c r="CF11193" s="3" t="s">
        <v>3073</v>
      </c>
      <c r="CG11193" s="174">
        <v>2234</v>
      </c>
      <c r="CH11193" s="174">
        <v>21086</v>
      </c>
      <c r="CI11193" s="174">
        <v>5</v>
      </c>
      <c r="CJ11193" s="174">
        <v>412.9307</v>
      </c>
      <c r="CK11193" s="174">
        <v>412.9307</v>
      </c>
      <c r="CU11193" s="174">
        <v>2234</v>
      </c>
      <c r="CV11193" s="174">
        <v>21086</v>
      </c>
      <c r="CW11193" s="174">
        <v>5</v>
      </c>
      <c r="CX11193" s="174">
        <v>412.9307</v>
      </c>
    </row>
    <row r="11194" spans="84:102" x14ac:dyDescent="0.25">
      <c r="CF11194" s="3" t="s">
        <v>3073</v>
      </c>
      <c r="CG11194" s="174">
        <v>3588</v>
      </c>
      <c r="CH11194" s="174">
        <v>88720</v>
      </c>
      <c r="CI11194" s="174">
        <v>5</v>
      </c>
      <c r="CJ11194" s="174">
        <v>412.59440000000001</v>
      </c>
      <c r="CK11194" s="174">
        <v>412.59440000000001</v>
      </c>
      <c r="CU11194" s="174">
        <v>3588</v>
      </c>
      <c r="CV11194" s="174">
        <v>88720</v>
      </c>
      <c r="CW11194" s="174">
        <v>5</v>
      </c>
      <c r="CX11194" s="174">
        <v>412.59440000000001</v>
      </c>
    </row>
    <row r="11195" spans="84:102" x14ac:dyDescent="0.25">
      <c r="CF11195" s="3" t="s">
        <v>3073</v>
      </c>
      <c r="CG11195" s="174">
        <v>1855</v>
      </c>
      <c r="CH11195" s="174">
        <v>55748</v>
      </c>
      <c r="CI11195" s="174">
        <v>5</v>
      </c>
      <c r="CJ11195" s="174">
        <v>412.53160000000003</v>
      </c>
      <c r="CK11195" s="174">
        <v>412.53160000000003</v>
      </c>
      <c r="CU11195" s="174">
        <v>1855</v>
      </c>
      <c r="CV11195" s="174">
        <v>55748</v>
      </c>
      <c r="CW11195" s="174">
        <v>5</v>
      </c>
      <c r="CX11195" s="174">
        <v>412.53160000000003</v>
      </c>
    </row>
    <row r="11196" spans="84:102" x14ac:dyDescent="0.25">
      <c r="CF11196" s="3" t="s">
        <v>3073</v>
      </c>
      <c r="CG11196" s="174">
        <v>134076</v>
      </c>
      <c r="CH11196" s="174">
        <v>1193</v>
      </c>
      <c r="CI11196" s="174">
        <v>5</v>
      </c>
      <c r="CJ11196" s="174">
        <v>412.4905</v>
      </c>
      <c r="CK11196" s="174">
        <v>412.4905</v>
      </c>
      <c r="CU11196" s="174">
        <v>134076</v>
      </c>
      <c r="CV11196" s="174">
        <v>1193</v>
      </c>
      <c r="CW11196" s="174">
        <v>5</v>
      </c>
      <c r="CX11196" s="174">
        <v>412.4905</v>
      </c>
    </row>
    <row r="11197" spans="84:102" x14ac:dyDescent="0.25">
      <c r="CF11197" s="3" t="s">
        <v>3073</v>
      </c>
      <c r="CG11197" s="174">
        <v>160008</v>
      </c>
      <c r="CH11197" s="174">
        <v>3268</v>
      </c>
      <c r="CI11197" s="174">
        <v>5</v>
      </c>
      <c r="CJ11197" s="174">
        <v>412.38850000000002</v>
      </c>
      <c r="CK11197" s="174">
        <v>412.38850000000002</v>
      </c>
      <c r="CU11197" s="174">
        <v>160008</v>
      </c>
      <c r="CV11197" s="174">
        <v>3268</v>
      </c>
      <c r="CW11197" s="174">
        <v>5</v>
      </c>
      <c r="CX11197" s="174">
        <v>412.38850000000002</v>
      </c>
    </row>
    <row r="11198" spans="84:102" x14ac:dyDescent="0.25">
      <c r="CF11198" s="3" t="s">
        <v>3073</v>
      </c>
      <c r="CG11198" s="174">
        <v>134121</v>
      </c>
      <c r="CH11198" s="174">
        <v>1218</v>
      </c>
      <c r="CI11198" s="174">
        <v>5</v>
      </c>
      <c r="CJ11198" s="174">
        <v>412.2561</v>
      </c>
      <c r="CK11198" s="174">
        <v>412.2561</v>
      </c>
      <c r="CU11198" s="174">
        <v>134121</v>
      </c>
      <c r="CV11198" s="174">
        <v>1218</v>
      </c>
      <c r="CW11198" s="174">
        <v>5</v>
      </c>
      <c r="CX11198" s="174">
        <v>412.2561</v>
      </c>
    </row>
    <row r="11199" spans="84:102" x14ac:dyDescent="0.25">
      <c r="CF11199" s="3" t="s">
        <v>3073</v>
      </c>
      <c r="CG11199" s="174">
        <v>2128</v>
      </c>
      <c r="CH11199" s="174">
        <v>10606</v>
      </c>
      <c r="CI11199" s="174">
        <v>5</v>
      </c>
      <c r="CJ11199" s="174">
        <v>412.16649999999998</v>
      </c>
      <c r="CK11199" s="174">
        <v>412.16649999999998</v>
      </c>
      <c r="CU11199" s="174">
        <v>2128</v>
      </c>
      <c r="CV11199" s="174">
        <v>10606</v>
      </c>
      <c r="CW11199" s="174">
        <v>5</v>
      </c>
      <c r="CX11199" s="174">
        <v>412.16649999999998</v>
      </c>
    </row>
    <row r="11200" spans="84:102" x14ac:dyDescent="0.25">
      <c r="CF11200" s="3" t="s">
        <v>3073</v>
      </c>
      <c r="CG11200" s="174">
        <v>2162</v>
      </c>
      <c r="CH11200" s="174">
        <v>14199</v>
      </c>
      <c r="CI11200" s="174">
        <v>5</v>
      </c>
      <c r="CJ11200" s="174">
        <v>412.10379999999998</v>
      </c>
      <c r="CK11200" s="174">
        <v>412.10379999999998</v>
      </c>
      <c r="CU11200" s="174">
        <v>2162</v>
      </c>
      <c r="CV11200" s="174">
        <v>14199</v>
      </c>
      <c r="CW11200" s="174">
        <v>5</v>
      </c>
      <c r="CX11200" s="174">
        <v>412.10379999999998</v>
      </c>
    </row>
    <row r="11201" spans="84:102" x14ac:dyDescent="0.25">
      <c r="CF11201" s="3" t="s">
        <v>3073</v>
      </c>
      <c r="CG11201" s="174">
        <v>75375</v>
      </c>
      <c r="CH11201" s="174">
        <v>340</v>
      </c>
      <c r="CI11201" s="174">
        <v>5</v>
      </c>
      <c r="CJ11201" s="174">
        <v>412.02910000000003</v>
      </c>
      <c r="CK11201" s="174">
        <v>412.02910000000003</v>
      </c>
      <c r="CU11201" s="174">
        <v>75375</v>
      </c>
      <c r="CV11201" s="174">
        <v>340</v>
      </c>
      <c r="CW11201" s="174">
        <v>5</v>
      </c>
      <c r="CX11201" s="174">
        <v>412.02910000000003</v>
      </c>
    </row>
    <row r="11202" spans="84:102" x14ac:dyDescent="0.25">
      <c r="CF11202" s="3" t="s">
        <v>3073</v>
      </c>
      <c r="CG11202" s="174">
        <v>109137</v>
      </c>
      <c r="CH11202" s="174">
        <v>1381</v>
      </c>
      <c r="CI11202" s="174">
        <v>5</v>
      </c>
      <c r="CJ11202" s="174">
        <v>411.71980000000002</v>
      </c>
      <c r="CK11202" s="174">
        <v>411.71980000000002</v>
      </c>
      <c r="CU11202" s="174">
        <v>109137</v>
      </c>
      <c r="CV11202" s="174">
        <v>1381</v>
      </c>
      <c r="CW11202" s="174">
        <v>5</v>
      </c>
      <c r="CX11202" s="174">
        <v>411.71980000000002</v>
      </c>
    </row>
    <row r="11203" spans="84:102" x14ac:dyDescent="0.25">
      <c r="CF11203" s="3" t="s">
        <v>3073</v>
      </c>
      <c r="CG11203" s="174">
        <v>996</v>
      </c>
      <c r="CH11203" s="174">
        <v>116289</v>
      </c>
      <c r="CI11203" s="174">
        <v>5</v>
      </c>
      <c r="CJ11203" s="174">
        <v>411.5111</v>
      </c>
      <c r="CK11203" s="174">
        <v>411.5111</v>
      </c>
      <c r="CU11203" s="174">
        <v>996</v>
      </c>
      <c r="CV11203" s="174">
        <v>116289</v>
      </c>
      <c r="CW11203" s="174">
        <v>5</v>
      </c>
      <c r="CX11203" s="174">
        <v>411.5111</v>
      </c>
    </row>
    <row r="11204" spans="84:102" x14ac:dyDescent="0.25">
      <c r="CF11204" s="3" t="s">
        <v>3073</v>
      </c>
      <c r="CG11204" s="174">
        <v>2280</v>
      </c>
      <c r="CH11204" s="174">
        <v>21495</v>
      </c>
      <c r="CI11204" s="174">
        <v>5</v>
      </c>
      <c r="CJ11204" s="174">
        <v>411.41239999999999</v>
      </c>
      <c r="CK11204" s="174">
        <v>411.41239999999999</v>
      </c>
      <c r="CU11204" s="174">
        <v>2280</v>
      </c>
      <c r="CV11204" s="174">
        <v>21495</v>
      </c>
      <c r="CW11204" s="174">
        <v>5</v>
      </c>
      <c r="CX11204" s="174">
        <v>411.41239999999999</v>
      </c>
    </row>
    <row r="11205" spans="84:102" x14ac:dyDescent="0.25">
      <c r="CF11205" s="3" t="s">
        <v>3073</v>
      </c>
      <c r="CG11205" s="174">
        <v>1820</v>
      </c>
      <c r="CH11205" s="174">
        <v>52588</v>
      </c>
      <c r="CI11205" s="174">
        <v>5</v>
      </c>
      <c r="CJ11205" s="174">
        <v>411.3476</v>
      </c>
      <c r="CK11205" s="174">
        <v>411.3476</v>
      </c>
      <c r="CU11205" s="174">
        <v>1820</v>
      </c>
      <c r="CV11205" s="174">
        <v>52588</v>
      </c>
      <c r="CW11205" s="174">
        <v>5</v>
      </c>
      <c r="CX11205" s="174">
        <v>411.3476</v>
      </c>
    </row>
    <row r="11206" spans="84:102" x14ac:dyDescent="0.25">
      <c r="CF11206" s="3" t="s">
        <v>3073</v>
      </c>
      <c r="CG11206" s="174">
        <v>69774</v>
      </c>
      <c r="CH11206" s="174">
        <v>243</v>
      </c>
      <c r="CI11206" s="174">
        <v>5</v>
      </c>
      <c r="CJ11206" s="174">
        <v>411.26670000000001</v>
      </c>
      <c r="CK11206" s="174">
        <v>411.26670000000001</v>
      </c>
      <c r="CU11206" s="174">
        <v>69774</v>
      </c>
      <c r="CV11206" s="174">
        <v>243</v>
      </c>
      <c r="CW11206" s="174">
        <v>5</v>
      </c>
      <c r="CX11206" s="174">
        <v>411.26670000000001</v>
      </c>
    </row>
    <row r="11207" spans="84:102" x14ac:dyDescent="0.25">
      <c r="CF11207" s="3" t="s">
        <v>3073</v>
      </c>
      <c r="CG11207" s="174">
        <v>99521</v>
      </c>
      <c r="CH11207" s="174">
        <v>762</v>
      </c>
      <c r="CI11207" s="174">
        <v>5</v>
      </c>
      <c r="CJ11207" s="174">
        <v>411.22590000000002</v>
      </c>
      <c r="CK11207" s="174">
        <v>411.22590000000002</v>
      </c>
      <c r="CU11207" s="174">
        <v>99521</v>
      </c>
      <c r="CV11207" s="174">
        <v>762</v>
      </c>
      <c r="CW11207" s="174">
        <v>5</v>
      </c>
      <c r="CX11207" s="174">
        <v>411.22590000000002</v>
      </c>
    </row>
    <row r="11208" spans="84:102" x14ac:dyDescent="0.25">
      <c r="CF11208" s="3" t="s">
        <v>3073</v>
      </c>
      <c r="CG11208" s="174">
        <v>150709</v>
      </c>
      <c r="CH11208" s="174">
        <v>2880</v>
      </c>
      <c r="CI11208" s="174">
        <v>5</v>
      </c>
      <c r="CJ11208" s="174">
        <v>410.97809999999998</v>
      </c>
      <c r="CK11208" s="174">
        <v>410.97809999999998</v>
      </c>
      <c r="CU11208" s="174">
        <v>150709</v>
      </c>
      <c r="CV11208" s="174">
        <v>2880</v>
      </c>
      <c r="CW11208" s="174">
        <v>5</v>
      </c>
      <c r="CX11208" s="174">
        <v>410.97809999999998</v>
      </c>
    </row>
    <row r="11209" spans="84:102" x14ac:dyDescent="0.25">
      <c r="CF11209" s="3" t="s">
        <v>3073</v>
      </c>
      <c r="CG11209" s="174">
        <v>2230</v>
      </c>
      <c r="CH11209" s="174">
        <v>21059</v>
      </c>
      <c r="CI11209" s="174">
        <v>5</v>
      </c>
      <c r="CJ11209" s="174">
        <v>410.8329</v>
      </c>
      <c r="CK11209" s="174">
        <v>410.8329</v>
      </c>
      <c r="CU11209" s="174">
        <v>2230</v>
      </c>
      <c r="CV11209" s="174">
        <v>21059</v>
      </c>
      <c r="CW11209" s="174">
        <v>5</v>
      </c>
      <c r="CX11209" s="174">
        <v>410.8329</v>
      </c>
    </row>
    <row r="11210" spans="84:102" x14ac:dyDescent="0.25">
      <c r="CF11210" s="3" t="s">
        <v>3073</v>
      </c>
      <c r="CG11210" s="174">
        <v>1533</v>
      </c>
      <c r="CH11210" s="174">
        <v>85540</v>
      </c>
      <c r="CI11210" s="174">
        <v>5</v>
      </c>
      <c r="CJ11210" s="174">
        <v>410.72649999999999</v>
      </c>
      <c r="CK11210" s="174">
        <v>410.72649999999999</v>
      </c>
      <c r="CU11210" s="174">
        <v>1533</v>
      </c>
      <c r="CV11210" s="174">
        <v>85540</v>
      </c>
      <c r="CW11210" s="174">
        <v>5</v>
      </c>
      <c r="CX11210" s="174">
        <v>410.72649999999999</v>
      </c>
    </row>
    <row r="11211" spans="84:102" x14ac:dyDescent="0.25">
      <c r="CF11211" s="3" t="s">
        <v>3073</v>
      </c>
      <c r="CG11211" s="174">
        <v>644</v>
      </c>
      <c r="CH11211" s="174">
        <v>88702</v>
      </c>
      <c r="CI11211" s="174">
        <v>5</v>
      </c>
      <c r="CJ11211" s="174">
        <v>410.47219999999999</v>
      </c>
      <c r="CK11211" s="174">
        <v>410.47219999999999</v>
      </c>
      <c r="CU11211" s="174">
        <v>644</v>
      </c>
      <c r="CV11211" s="174">
        <v>88702</v>
      </c>
      <c r="CW11211" s="174">
        <v>5</v>
      </c>
      <c r="CX11211" s="174">
        <v>410.47219999999999</v>
      </c>
    </row>
    <row r="11212" spans="84:102" x14ac:dyDescent="0.25">
      <c r="CF11212" s="3" t="s">
        <v>3073</v>
      </c>
      <c r="CG11212" s="174">
        <v>128489</v>
      </c>
      <c r="CH11212" s="174">
        <v>1064</v>
      </c>
      <c r="CI11212" s="174">
        <v>5</v>
      </c>
      <c r="CJ11212" s="174">
        <v>410.43290000000002</v>
      </c>
      <c r="CK11212" s="174">
        <v>410.43290000000002</v>
      </c>
      <c r="CU11212" s="174">
        <v>128489</v>
      </c>
      <c r="CV11212" s="174">
        <v>1064</v>
      </c>
      <c r="CW11212" s="174">
        <v>5</v>
      </c>
      <c r="CX11212" s="174">
        <v>410.43290000000002</v>
      </c>
    </row>
    <row r="11213" spans="84:102" x14ac:dyDescent="0.25">
      <c r="CF11213" s="3" t="s">
        <v>3073</v>
      </c>
      <c r="CG11213" s="174">
        <v>8574</v>
      </c>
      <c r="CH11213" s="174">
        <v>2118</v>
      </c>
      <c r="CI11213" s="174">
        <v>5</v>
      </c>
      <c r="CJ11213" s="174">
        <v>410.4246</v>
      </c>
      <c r="CK11213" s="174">
        <v>410.4246</v>
      </c>
      <c r="CU11213" s="174">
        <v>8574</v>
      </c>
      <c r="CV11213" s="174">
        <v>2118</v>
      </c>
      <c r="CW11213" s="174">
        <v>5</v>
      </c>
      <c r="CX11213" s="174">
        <v>410.4246</v>
      </c>
    </row>
    <row r="11214" spans="84:102" x14ac:dyDescent="0.25">
      <c r="CF11214" s="3" t="s">
        <v>3073</v>
      </c>
      <c r="CG11214" s="174">
        <v>67851</v>
      </c>
      <c r="CH11214" s="174">
        <v>128</v>
      </c>
      <c r="CI11214" s="174">
        <v>5</v>
      </c>
      <c r="CJ11214" s="174">
        <v>410.41829999999999</v>
      </c>
      <c r="CK11214" s="174">
        <v>410.41829999999999</v>
      </c>
      <c r="CU11214" s="174">
        <v>67851</v>
      </c>
      <c r="CV11214" s="174">
        <v>128</v>
      </c>
      <c r="CW11214" s="174">
        <v>5</v>
      </c>
      <c r="CX11214" s="174">
        <v>410.41829999999999</v>
      </c>
    </row>
    <row r="11215" spans="84:102" x14ac:dyDescent="0.25">
      <c r="CF11215" s="3" t="s">
        <v>3073</v>
      </c>
      <c r="CG11215" s="174">
        <v>161647</v>
      </c>
      <c r="CH11215" s="174">
        <v>3278</v>
      </c>
      <c r="CI11215" s="174">
        <v>5</v>
      </c>
      <c r="CJ11215" s="174">
        <v>410.37400000000002</v>
      </c>
      <c r="CK11215" s="174">
        <v>410.37400000000002</v>
      </c>
      <c r="CU11215" s="174">
        <v>161647</v>
      </c>
      <c r="CV11215" s="174">
        <v>3278</v>
      </c>
      <c r="CW11215" s="174">
        <v>5</v>
      </c>
      <c r="CX11215" s="174">
        <v>410.37400000000002</v>
      </c>
    </row>
    <row r="11216" spans="84:102" x14ac:dyDescent="0.25">
      <c r="CF11216" s="3" t="s">
        <v>3073</v>
      </c>
      <c r="CG11216" s="174">
        <v>2850</v>
      </c>
      <c r="CH11216" s="174">
        <v>149643</v>
      </c>
      <c r="CI11216" s="174">
        <v>5</v>
      </c>
      <c r="CJ11216" s="174">
        <v>410.3682</v>
      </c>
      <c r="CK11216" s="174">
        <v>410.3682</v>
      </c>
      <c r="CU11216" s="174">
        <v>2850</v>
      </c>
      <c r="CV11216" s="174">
        <v>149643</v>
      </c>
      <c r="CW11216" s="174">
        <v>5</v>
      </c>
      <c r="CX11216" s="174">
        <v>410.3682</v>
      </c>
    </row>
    <row r="11217" spans="84:102" x14ac:dyDescent="0.25">
      <c r="CF11217" s="3" t="s">
        <v>3073</v>
      </c>
      <c r="CG11217" s="174">
        <v>2558</v>
      </c>
      <c r="CH11217" s="174">
        <v>48337</v>
      </c>
      <c r="CI11217" s="174">
        <v>5</v>
      </c>
      <c r="CJ11217" s="174">
        <v>410.32229999999998</v>
      </c>
      <c r="CK11217" s="174">
        <v>410.32229999999998</v>
      </c>
      <c r="CU11217" s="174">
        <v>2558</v>
      </c>
      <c r="CV11217" s="174">
        <v>48337</v>
      </c>
      <c r="CW11217" s="174">
        <v>5</v>
      </c>
      <c r="CX11217" s="174">
        <v>410.32229999999998</v>
      </c>
    </row>
    <row r="11218" spans="84:102" x14ac:dyDescent="0.25">
      <c r="CF11218" s="3" t="s">
        <v>3073</v>
      </c>
      <c r="CG11218" s="174">
        <v>55842</v>
      </c>
      <c r="CH11218" s="174">
        <v>1861</v>
      </c>
      <c r="CI11218" s="174">
        <v>5</v>
      </c>
      <c r="CJ11218" s="174">
        <v>410.31049999999999</v>
      </c>
      <c r="CK11218" s="174">
        <v>410.31049999999999</v>
      </c>
      <c r="CU11218" s="174">
        <v>55842</v>
      </c>
      <c r="CV11218" s="174">
        <v>1861</v>
      </c>
      <c r="CW11218" s="174">
        <v>5</v>
      </c>
      <c r="CX11218" s="174">
        <v>410.31049999999999</v>
      </c>
    </row>
    <row r="11219" spans="84:102" x14ac:dyDescent="0.25">
      <c r="CF11219" s="3" t="s">
        <v>3073</v>
      </c>
      <c r="CG11219" s="174">
        <v>91924</v>
      </c>
      <c r="CH11219" s="174">
        <v>661</v>
      </c>
      <c r="CI11219" s="174">
        <v>5</v>
      </c>
      <c r="CJ11219" s="174">
        <v>409.80169999999998</v>
      </c>
      <c r="CK11219" s="174">
        <v>409.80169999999998</v>
      </c>
      <c r="CU11219" s="174">
        <v>91924</v>
      </c>
      <c r="CV11219" s="174">
        <v>661</v>
      </c>
      <c r="CW11219" s="174">
        <v>5</v>
      </c>
      <c r="CX11219" s="174">
        <v>409.80169999999998</v>
      </c>
    </row>
    <row r="11220" spans="84:102" x14ac:dyDescent="0.25">
      <c r="CF11220" s="3" t="s">
        <v>3073</v>
      </c>
      <c r="CG11220" s="174">
        <v>2420</v>
      </c>
      <c r="CH11220" s="174">
        <v>29704</v>
      </c>
      <c r="CI11220" s="174">
        <v>5</v>
      </c>
      <c r="CJ11220" s="174">
        <v>409.70319999999998</v>
      </c>
      <c r="CK11220" s="174">
        <v>409.70319999999998</v>
      </c>
      <c r="CU11220" s="174">
        <v>2420</v>
      </c>
      <c r="CV11220" s="174">
        <v>29704</v>
      </c>
      <c r="CW11220" s="174">
        <v>5</v>
      </c>
      <c r="CX11220" s="174">
        <v>409.70319999999998</v>
      </c>
    </row>
    <row r="11221" spans="84:102" x14ac:dyDescent="0.25">
      <c r="CF11221" s="3" t="s">
        <v>3073</v>
      </c>
      <c r="CG11221" s="174">
        <v>102623</v>
      </c>
      <c r="CH11221" s="174">
        <v>1440</v>
      </c>
      <c r="CI11221" s="174">
        <v>5</v>
      </c>
      <c r="CJ11221" s="174">
        <v>409.5831</v>
      </c>
      <c r="CK11221" s="174">
        <v>409.5831</v>
      </c>
      <c r="CU11221" s="174">
        <v>102623</v>
      </c>
      <c r="CV11221" s="174">
        <v>1440</v>
      </c>
      <c r="CW11221" s="174">
        <v>5</v>
      </c>
      <c r="CX11221" s="174">
        <v>409.5831</v>
      </c>
    </row>
    <row r="11222" spans="84:102" x14ac:dyDescent="0.25">
      <c r="CF11222" s="3" t="s">
        <v>3073</v>
      </c>
      <c r="CG11222" s="174">
        <v>147764</v>
      </c>
      <c r="CH11222" s="174">
        <v>1162</v>
      </c>
      <c r="CI11222" s="174">
        <v>5</v>
      </c>
      <c r="CJ11222" s="174">
        <v>409.57409999999999</v>
      </c>
      <c r="CK11222" s="174">
        <v>409.57409999999999</v>
      </c>
      <c r="CU11222" s="174">
        <v>147764</v>
      </c>
      <c r="CV11222" s="174">
        <v>1162</v>
      </c>
      <c r="CW11222" s="174">
        <v>5</v>
      </c>
      <c r="CX11222" s="174">
        <v>409.57409999999999</v>
      </c>
    </row>
    <row r="11223" spans="84:102" x14ac:dyDescent="0.25">
      <c r="CF11223" s="3" t="s">
        <v>3073</v>
      </c>
      <c r="CG11223" s="174">
        <v>2396</v>
      </c>
      <c r="CH11223" s="174">
        <v>28735</v>
      </c>
      <c r="CI11223" s="174">
        <v>5</v>
      </c>
      <c r="CJ11223" s="174">
        <v>409.53559999999999</v>
      </c>
      <c r="CK11223" s="174">
        <v>409.53559999999999</v>
      </c>
      <c r="CU11223" s="174">
        <v>2396</v>
      </c>
      <c r="CV11223" s="174">
        <v>28735</v>
      </c>
      <c r="CW11223" s="174">
        <v>5</v>
      </c>
      <c r="CX11223" s="174">
        <v>409.53559999999999</v>
      </c>
    </row>
    <row r="11224" spans="84:102" x14ac:dyDescent="0.25">
      <c r="CF11224" s="3" t="s">
        <v>3073</v>
      </c>
      <c r="CG11224" s="174">
        <v>3013</v>
      </c>
      <c r="CH11224" s="174">
        <v>162715</v>
      </c>
      <c r="CI11224" s="174">
        <v>5</v>
      </c>
      <c r="CJ11224" s="174">
        <v>409.3168</v>
      </c>
      <c r="CK11224" s="174">
        <v>409.3168</v>
      </c>
      <c r="CU11224" s="174">
        <v>3013</v>
      </c>
      <c r="CV11224" s="174">
        <v>162715</v>
      </c>
      <c r="CW11224" s="174">
        <v>5</v>
      </c>
      <c r="CX11224" s="174">
        <v>409.3168</v>
      </c>
    </row>
    <row r="11225" spans="84:102" x14ac:dyDescent="0.25">
      <c r="CF11225" s="3" t="s">
        <v>3073</v>
      </c>
      <c r="CG11225" s="174">
        <v>2552</v>
      </c>
      <c r="CH11225" s="174">
        <v>44114</v>
      </c>
      <c r="CI11225" s="174">
        <v>5</v>
      </c>
      <c r="CJ11225" s="174">
        <v>408.96780000000001</v>
      </c>
      <c r="CK11225" s="174">
        <v>408.96780000000001</v>
      </c>
      <c r="CU11225" s="174">
        <v>2552</v>
      </c>
      <c r="CV11225" s="174">
        <v>44114</v>
      </c>
      <c r="CW11225" s="174">
        <v>5</v>
      </c>
      <c r="CX11225" s="174">
        <v>408.96780000000001</v>
      </c>
    </row>
    <row r="11226" spans="84:102" x14ac:dyDescent="0.25">
      <c r="CF11226" s="3" t="s">
        <v>3073</v>
      </c>
      <c r="CG11226" s="174">
        <v>28477</v>
      </c>
      <c r="CH11226" s="174">
        <v>2399</v>
      </c>
      <c r="CI11226" s="174">
        <v>5</v>
      </c>
      <c r="CJ11226" s="174">
        <v>408.86399999999998</v>
      </c>
      <c r="CK11226" s="174">
        <v>408.86399999999998</v>
      </c>
      <c r="CU11226" s="174">
        <v>28477</v>
      </c>
      <c r="CV11226" s="174">
        <v>2399</v>
      </c>
      <c r="CW11226" s="174">
        <v>5</v>
      </c>
      <c r="CX11226" s="174">
        <v>408.86399999999998</v>
      </c>
    </row>
    <row r="11227" spans="84:102" x14ac:dyDescent="0.25">
      <c r="CF11227" s="3" t="s">
        <v>3073</v>
      </c>
      <c r="CG11227" s="174">
        <v>131913</v>
      </c>
      <c r="CH11227" s="174">
        <v>2707</v>
      </c>
      <c r="CI11227" s="174">
        <v>5</v>
      </c>
      <c r="CJ11227" s="174">
        <v>408.851</v>
      </c>
      <c r="CK11227" s="174">
        <v>408.851</v>
      </c>
      <c r="CU11227" s="174">
        <v>131913</v>
      </c>
      <c r="CV11227" s="174">
        <v>2707</v>
      </c>
      <c r="CW11227" s="174">
        <v>5</v>
      </c>
      <c r="CX11227" s="174">
        <v>408.851</v>
      </c>
    </row>
    <row r="11228" spans="84:102" x14ac:dyDescent="0.25">
      <c r="CF11228" s="3" t="s">
        <v>3073</v>
      </c>
      <c r="CG11228" s="174">
        <v>93759</v>
      </c>
      <c r="CH11228" s="174">
        <v>3620</v>
      </c>
      <c r="CI11228" s="174">
        <v>5</v>
      </c>
      <c r="CJ11228" s="174">
        <v>408.79399999999998</v>
      </c>
      <c r="CK11228" s="174">
        <v>408.79399999999998</v>
      </c>
      <c r="CU11228" s="174">
        <v>93759</v>
      </c>
      <c r="CV11228" s="174">
        <v>3620</v>
      </c>
      <c r="CW11228" s="174">
        <v>5</v>
      </c>
      <c r="CX11228" s="174">
        <v>408.79399999999998</v>
      </c>
    </row>
    <row r="11229" spans="84:102" x14ac:dyDescent="0.25">
      <c r="CF11229" s="3" t="s">
        <v>3073</v>
      </c>
      <c r="CG11229" s="174">
        <v>91375</v>
      </c>
      <c r="CH11229" s="174">
        <v>658</v>
      </c>
      <c r="CI11229" s="174">
        <v>5</v>
      </c>
      <c r="CJ11229" s="174">
        <v>408.67020000000002</v>
      </c>
      <c r="CK11229" s="174">
        <v>408.67020000000002</v>
      </c>
      <c r="CU11229" s="174">
        <v>91375</v>
      </c>
      <c r="CV11229" s="174">
        <v>658</v>
      </c>
      <c r="CW11229" s="174">
        <v>5</v>
      </c>
      <c r="CX11229" s="174">
        <v>408.67020000000002</v>
      </c>
    </row>
    <row r="11230" spans="84:102" x14ac:dyDescent="0.25">
      <c r="CF11230" s="3" t="s">
        <v>3073</v>
      </c>
      <c r="CG11230" s="174">
        <v>2457</v>
      </c>
      <c r="CH11230" s="174">
        <v>34333</v>
      </c>
      <c r="CI11230" s="174">
        <v>5</v>
      </c>
      <c r="CJ11230" s="174">
        <v>408.65199999999999</v>
      </c>
      <c r="CK11230" s="174">
        <v>408.65199999999999</v>
      </c>
      <c r="CU11230" s="174">
        <v>2457</v>
      </c>
      <c r="CV11230" s="174">
        <v>34333</v>
      </c>
      <c r="CW11230" s="174">
        <v>5</v>
      </c>
      <c r="CX11230" s="174">
        <v>408.65199999999999</v>
      </c>
    </row>
    <row r="11231" spans="84:102" x14ac:dyDescent="0.25">
      <c r="CF11231" s="3" t="s">
        <v>3073</v>
      </c>
      <c r="CG11231" s="174">
        <v>2894</v>
      </c>
      <c r="CH11231" s="174">
        <v>195950</v>
      </c>
      <c r="CI11231" s="174">
        <v>5</v>
      </c>
      <c r="CJ11231" s="174">
        <v>408.59410000000003</v>
      </c>
      <c r="CK11231" s="174">
        <v>408.59410000000003</v>
      </c>
      <c r="CU11231" s="174">
        <v>2894</v>
      </c>
      <c r="CV11231" s="174">
        <v>195950</v>
      </c>
      <c r="CW11231" s="174">
        <v>5</v>
      </c>
      <c r="CX11231" s="174">
        <v>408.59410000000003</v>
      </c>
    </row>
    <row r="11232" spans="84:102" x14ac:dyDescent="0.25">
      <c r="CF11232" s="3" t="s">
        <v>3073</v>
      </c>
      <c r="CG11232" s="174">
        <v>3063</v>
      </c>
      <c r="CH11232" s="174">
        <v>168847</v>
      </c>
      <c r="CI11232" s="174">
        <v>5</v>
      </c>
      <c r="CJ11232" s="174">
        <v>408.50760000000002</v>
      </c>
      <c r="CK11232" s="174">
        <v>408.50760000000002</v>
      </c>
      <c r="CU11232" s="174">
        <v>3063</v>
      </c>
      <c r="CV11232" s="174">
        <v>168847</v>
      </c>
      <c r="CW11232" s="174">
        <v>5</v>
      </c>
      <c r="CX11232" s="174">
        <v>408.50760000000002</v>
      </c>
    </row>
    <row r="11233" spans="84:102" x14ac:dyDescent="0.25">
      <c r="CF11233" s="3" t="s">
        <v>3073</v>
      </c>
      <c r="CG11233" s="174">
        <v>113160</v>
      </c>
      <c r="CH11233" s="174">
        <v>1350</v>
      </c>
      <c r="CI11233" s="174">
        <v>5</v>
      </c>
      <c r="CJ11233" s="174">
        <v>408.19069999999999</v>
      </c>
      <c r="CK11233" s="174">
        <v>408.19069999999999</v>
      </c>
      <c r="CU11233" s="174">
        <v>113160</v>
      </c>
      <c r="CV11233" s="174">
        <v>1350</v>
      </c>
      <c r="CW11233" s="174">
        <v>5</v>
      </c>
      <c r="CX11233" s="174">
        <v>408.19069999999999</v>
      </c>
    </row>
    <row r="11234" spans="84:102" x14ac:dyDescent="0.25">
      <c r="CF11234" s="3" t="s">
        <v>3073</v>
      </c>
      <c r="CG11234" s="174">
        <v>48315</v>
      </c>
      <c r="CH11234" s="174">
        <v>2557</v>
      </c>
      <c r="CI11234" s="174">
        <v>5</v>
      </c>
      <c r="CJ11234" s="174">
        <v>408.17110000000002</v>
      </c>
      <c r="CK11234" s="174">
        <v>408.17110000000002</v>
      </c>
      <c r="CU11234" s="174">
        <v>48315</v>
      </c>
      <c r="CV11234" s="174">
        <v>2557</v>
      </c>
      <c r="CW11234" s="174">
        <v>5</v>
      </c>
      <c r="CX11234" s="174">
        <v>408.17110000000002</v>
      </c>
    </row>
    <row r="11235" spans="84:102" x14ac:dyDescent="0.25">
      <c r="CF11235" s="3" t="s">
        <v>3073</v>
      </c>
      <c r="CG11235" s="174">
        <v>149265</v>
      </c>
      <c r="CH11235" s="174">
        <v>2822</v>
      </c>
      <c r="CI11235" s="174">
        <v>5</v>
      </c>
      <c r="CJ11235" s="174">
        <v>408.15699999999998</v>
      </c>
      <c r="CK11235" s="174">
        <v>408.15699999999998</v>
      </c>
      <c r="CU11235" s="174">
        <v>149265</v>
      </c>
      <c r="CV11235" s="174">
        <v>2822</v>
      </c>
      <c r="CW11235" s="174">
        <v>5</v>
      </c>
      <c r="CX11235" s="174">
        <v>408.15699999999998</v>
      </c>
    </row>
    <row r="11236" spans="84:102" x14ac:dyDescent="0.25">
      <c r="CF11236" s="3" t="s">
        <v>3073</v>
      </c>
      <c r="CG11236" s="174">
        <v>317</v>
      </c>
      <c r="CH11236" s="174">
        <v>74462</v>
      </c>
      <c r="CI11236" s="174">
        <v>5</v>
      </c>
      <c r="CJ11236" s="174">
        <v>408.04259999999999</v>
      </c>
      <c r="CK11236" s="174">
        <v>408.04259999999999</v>
      </c>
      <c r="CU11236" s="174">
        <v>317</v>
      </c>
      <c r="CV11236" s="174">
        <v>74462</v>
      </c>
      <c r="CW11236" s="174">
        <v>5</v>
      </c>
      <c r="CX11236" s="174">
        <v>408.04259999999999</v>
      </c>
    </row>
    <row r="11237" spans="84:102" x14ac:dyDescent="0.25">
      <c r="CF11237" s="3" t="s">
        <v>3073</v>
      </c>
      <c r="CG11237" s="174">
        <v>19</v>
      </c>
      <c r="CH11237" s="174">
        <v>59903</v>
      </c>
      <c r="CI11237" s="174">
        <v>5</v>
      </c>
      <c r="CJ11237" s="174">
        <v>407.94439999999997</v>
      </c>
      <c r="CK11237" s="174">
        <v>407.94439999999997</v>
      </c>
      <c r="CU11237" s="174">
        <v>19</v>
      </c>
      <c r="CV11237" s="174">
        <v>59903</v>
      </c>
      <c r="CW11237" s="174">
        <v>5</v>
      </c>
      <c r="CX11237" s="174">
        <v>407.94439999999997</v>
      </c>
    </row>
    <row r="11238" spans="84:102" x14ac:dyDescent="0.25">
      <c r="CF11238" s="3" t="s">
        <v>3073</v>
      </c>
      <c r="CG11238" s="174">
        <v>672</v>
      </c>
      <c r="CH11238" s="174">
        <v>93093</v>
      </c>
      <c r="CI11238" s="174">
        <v>5</v>
      </c>
      <c r="CJ11238" s="174">
        <v>407.92360000000002</v>
      </c>
      <c r="CK11238" s="174">
        <v>407.92360000000002</v>
      </c>
      <c r="CU11238" s="174">
        <v>672</v>
      </c>
      <c r="CV11238" s="174">
        <v>93093</v>
      </c>
      <c r="CW11238" s="174">
        <v>5</v>
      </c>
      <c r="CX11238" s="174">
        <v>407.92360000000002</v>
      </c>
    </row>
    <row r="11239" spans="84:102" x14ac:dyDescent="0.25">
      <c r="CF11239" s="3" t="s">
        <v>3073</v>
      </c>
      <c r="CG11239" s="174">
        <v>50021</v>
      </c>
      <c r="CH11239" s="174">
        <v>2664</v>
      </c>
      <c r="CI11239" s="174">
        <v>5</v>
      </c>
      <c r="CJ11239" s="174">
        <v>407.78719999999998</v>
      </c>
      <c r="CK11239" s="174">
        <v>407.78719999999998</v>
      </c>
      <c r="CU11239" s="174">
        <v>50021</v>
      </c>
      <c r="CV11239" s="174">
        <v>2664</v>
      </c>
      <c r="CW11239" s="174">
        <v>5</v>
      </c>
      <c r="CX11239" s="174">
        <v>407.78719999999998</v>
      </c>
    </row>
    <row r="11240" spans="84:102" x14ac:dyDescent="0.25">
      <c r="CF11240" s="3" t="s">
        <v>3073</v>
      </c>
      <c r="CG11240" s="174">
        <v>126559</v>
      </c>
      <c r="CH11240" s="174">
        <v>1252</v>
      </c>
      <c r="CI11240" s="174">
        <v>5</v>
      </c>
      <c r="CJ11240" s="174">
        <v>407.7518</v>
      </c>
      <c r="CK11240" s="174">
        <v>407.7518</v>
      </c>
      <c r="CU11240" s="174">
        <v>126559</v>
      </c>
      <c r="CV11240" s="174">
        <v>1252</v>
      </c>
      <c r="CW11240" s="174">
        <v>5</v>
      </c>
      <c r="CX11240" s="174">
        <v>407.7518</v>
      </c>
    </row>
    <row r="11241" spans="84:102" x14ac:dyDescent="0.25">
      <c r="CF11241" s="3" t="s">
        <v>3073</v>
      </c>
      <c r="CG11241" s="174">
        <v>148502</v>
      </c>
      <c r="CH11241" s="174">
        <v>2807</v>
      </c>
      <c r="CI11241" s="174">
        <v>5</v>
      </c>
      <c r="CJ11241" s="174">
        <v>407.70370000000003</v>
      </c>
      <c r="CK11241" s="174">
        <v>407.70370000000003</v>
      </c>
      <c r="CU11241" s="174">
        <v>148502</v>
      </c>
      <c r="CV11241" s="174">
        <v>2807</v>
      </c>
      <c r="CW11241" s="174">
        <v>5</v>
      </c>
      <c r="CX11241" s="174">
        <v>407.70370000000003</v>
      </c>
    </row>
    <row r="11242" spans="84:102" x14ac:dyDescent="0.25">
      <c r="CF11242" s="3" t="s">
        <v>3073</v>
      </c>
      <c r="CG11242" s="174">
        <v>2644</v>
      </c>
      <c r="CH11242" s="174">
        <v>49295</v>
      </c>
      <c r="CI11242" s="174">
        <v>5</v>
      </c>
      <c r="CJ11242" s="174">
        <v>407.5779</v>
      </c>
      <c r="CK11242" s="174">
        <v>407.5779</v>
      </c>
      <c r="CU11242" s="174">
        <v>2644</v>
      </c>
      <c r="CV11242" s="174">
        <v>49295</v>
      </c>
      <c r="CW11242" s="174">
        <v>5</v>
      </c>
      <c r="CX11242" s="174">
        <v>407.5779</v>
      </c>
    </row>
    <row r="11243" spans="84:102" x14ac:dyDescent="0.25">
      <c r="CF11243" s="3" t="s">
        <v>3073</v>
      </c>
      <c r="CG11243" s="174">
        <v>2096</v>
      </c>
      <c r="CH11243" s="174">
        <v>5076</v>
      </c>
      <c r="CI11243" s="174">
        <v>5</v>
      </c>
      <c r="CJ11243" s="174">
        <v>407.30700000000002</v>
      </c>
      <c r="CK11243" s="174">
        <v>407.30700000000002</v>
      </c>
      <c r="CU11243" s="174">
        <v>2096</v>
      </c>
      <c r="CV11243" s="174">
        <v>5076</v>
      </c>
      <c r="CW11243" s="174">
        <v>5</v>
      </c>
      <c r="CX11243" s="174">
        <v>407.30700000000002</v>
      </c>
    </row>
    <row r="11244" spans="84:102" x14ac:dyDescent="0.25">
      <c r="CF11244" s="3" t="s">
        <v>3073</v>
      </c>
      <c r="CG11244" s="174">
        <v>65621</v>
      </c>
      <c r="CH11244" s="174">
        <v>89</v>
      </c>
      <c r="CI11244" s="174">
        <v>5</v>
      </c>
      <c r="CJ11244" s="174">
        <v>407.01299999999998</v>
      </c>
      <c r="CK11244" s="174">
        <v>407.01299999999998</v>
      </c>
      <c r="CU11244" s="174">
        <v>65621</v>
      </c>
      <c r="CV11244" s="174">
        <v>89</v>
      </c>
      <c r="CW11244" s="174">
        <v>5</v>
      </c>
      <c r="CX11244" s="174">
        <v>407.01299999999998</v>
      </c>
    </row>
    <row r="11245" spans="84:102" x14ac:dyDescent="0.25">
      <c r="CF11245" s="3" t="s">
        <v>3073</v>
      </c>
      <c r="CG11245" s="174">
        <v>84603</v>
      </c>
      <c r="CH11245" s="174">
        <v>482</v>
      </c>
      <c r="CI11245" s="174">
        <v>5</v>
      </c>
      <c r="CJ11245" s="174">
        <v>406.59210000000002</v>
      </c>
      <c r="CK11245" s="174">
        <v>406.59210000000002</v>
      </c>
      <c r="CU11245" s="174">
        <v>84603</v>
      </c>
      <c r="CV11245" s="174">
        <v>482</v>
      </c>
      <c r="CW11245" s="174">
        <v>5</v>
      </c>
      <c r="CX11245" s="174">
        <v>406.59210000000002</v>
      </c>
    </row>
    <row r="11246" spans="84:102" x14ac:dyDescent="0.25">
      <c r="CF11246" s="3" t="s">
        <v>3073</v>
      </c>
      <c r="CG11246" s="174">
        <v>796</v>
      </c>
      <c r="CH11246" s="174">
        <v>103556</v>
      </c>
      <c r="CI11246" s="174">
        <v>5</v>
      </c>
      <c r="CJ11246" s="174">
        <v>406.5394</v>
      </c>
      <c r="CK11246" s="174">
        <v>406.5394</v>
      </c>
      <c r="CU11246" s="174">
        <v>796</v>
      </c>
      <c r="CV11246" s="174">
        <v>103556</v>
      </c>
      <c r="CW11246" s="174">
        <v>5</v>
      </c>
      <c r="CX11246" s="174">
        <v>406.5394</v>
      </c>
    </row>
    <row r="11247" spans="84:102" x14ac:dyDescent="0.25">
      <c r="CF11247" s="3" t="s">
        <v>3073</v>
      </c>
      <c r="CG11247" s="174">
        <v>2795</v>
      </c>
      <c r="CH11247" s="174">
        <v>147467</v>
      </c>
      <c r="CI11247" s="174">
        <v>5</v>
      </c>
      <c r="CJ11247" s="174">
        <v>406.19920000000002</v>
      </c>
      <c r="CK11247" s="174">
        <v>406.19920000000002</v>
      </c>
      <c r="CU11247" s="174">
        <v>2795</v>
      </c>
      <c r="CV11247" s="174">
        <v>147467</v>
      </c>
      <c r="CW11247" s="174">
        <v>5</v>
      </c>
      <c r="CX11247" s="174">
        <v>406.19920000000002</v>
      </c>
    </row>
    <row r="11248" spans="84:102" x14ac:dyDescent="0.25">
      <c r="CF11248" s="3" t="s">
        <v>3073</v>
      </c>
      <c r="CG11248" s="174">
        <v>58390</v>
      </c>
      <c r="CH11248" s="174">
        <v>13</v>
      </c>
      <c r="CI11248" s="174">
        <v>5</v>
      </c>
      <c r="CJ11248" s="174">
        <v>406.17500000000001</v>
      </c>
      <c r="CK11248" s="174">
        <v>406.17500000000001</v>
      </c>
      <c r="CU11248" s="174">
        <v>58390</v>
      </c>
      <c r="CV11248" s="174">
        <v>13</v>
      </c>
      <c r="CW11248" s="174">
        <v>5</v>
      </c>
      <c r="CX11248" s="174">
        <v>406.17500000000001</v>
      </c>
    </row>
    <row r="11249" spans="84:102" x14ac:dyDescent="0.25">
      <c r="CF11249" s="3" t="s">
        <v>3073</v>
      </c>
      <c r="CG11249" s="174">
        <v>21577</v>
      </c>
      <c r="CH11249" s="174">
        <v>2225</v>
      </c>
      <c r="CI11249" s="174">
        <v>5</v>
      </c>
      <c r="CJ11249" s="174">
        <v>405.89400000000001</v>
      </c>
      <c r="CK11249" s="174">
        <v>405.89400000000001</v>
      </c>
      <c r="CU11249" s="174">
        <v>21577</v>
      </c>
      <c r="CV11249" s="174">
        <v>2225</v>
      </c>
      <c r="CW11249" s="174">
        <v>5</v>
      </c>
      <c r="CX11249" s="174">
        <v>405.89400000000001</v>
      </c>
    </row>
    <row r="11250" spans="84:102" x14ac:dyDescent="0.25">
      <c r="CF11250" s="3" t="s">
        <v>3073</v>
      </c>
      <c r="CG11250" s="174">
        <v>895</v>
      </c>
      <c r="CH11250" s="174">
        <v>109981</v>
      </c>
      <c r="CI11250" s="174">
        <v>5</v>
      </c>
      <c r="CJ11250" s="174">
        <v>405.7473</v>
      </c>
      <c r="CK11250" s="174">
        <v>405.7473</v>
      </c>
      <c r="CU11250" s="174">
        <v>895</v>
      </c>
      <c r="CV11250" s="174">
        <v>109981</v>
      </c>
      <c r="CW11250" s="174">
        <v>5</v>
      </c>
      <c r="CX11250" s="174">
        <v>405.7473</v>
      </c>
    </row>
    <row r="11251" spans="84:102" x14ac:dyDescent="0.25">
      <c r="CF11251" s="3" t="s">
        <v>3073</v>
      </c>
      <c r="CG11251" s="174">
        <v>3589</v>
      </c>
      <c r="CH11251" s="174">
        <v>92961</v>
      </c>
      <c r="CI11251" s="174">
        <v>5</v>
      </c>
      <c r="CJ11251" s="174">
        <v>405.38400000000001</v>
      </c>
      <c r="CK11251" s="174">
        <v>405.38400000000001</v>
      </c>
      <c r="CU11251" s="174">
        <v>3589</v>
      </c>
      <c r="CV11251" s="174">
        <v>92961</v>
      </c>
      <c r="CW11251" s="174">
        <v>5</v>
      </c>
      <c r="CX11251" s="174">
        <v>405.38400000000001</v>
      </c>
    </row>
    <row r="11252" spans="84:102" x14ac:dyDescent="0.25">
      <c r="CF11252" s="3" t="s">
        <v>3073</v>
      </c>
      <c r="CG11252" s="174">
        <v>2874</v>
      </c>
      <c r="CH11252" s="174">
        <v>148812</v>
      </c>
      <c r="CI11252" s="174">
        <v>5</v>
      </c>
      <c r="CJ11252" s="174">
        <v>405.2971</v>
      </c>
      <c r="CK11252" s="174">
        <v>405.2971</v>
      </c>
      <c r="CU11252" s="174">
        <v>2874</v>
      </c>
      <c r="CV11252" s="174">
        <v>148812</v>
      </c>
      <c r="CW11252" s="174">
        <v>5</v>
      </c>
      <c r="CX11252" s="174">
        <v>405.2971</v>
      </c>
    </row>
    <row r="11253" spans="84:102" x14ac:dyDescent="0.25">
      <c r="CF11253" s="3" t="s">
        <v>3073</v>
      </c>
      <c r="CG11253" s="174">
        <v>2068</v>
      </c>
      <c r="CH11253" s="174">
        <v>155491</v>
      </c>
      <c r="CI11253" s="174">
        <v>5</v>
      </c>
      <c r="CJ11253" s="174">
        <v>405.09280000000001</v>
      </c>
      <c r="CK11253" s="174">
        <v>405.09280000000001</v>
      </c>
      <c r="CU11253" s="174">
        <v>2068</v>
      </c>
      <c r="CV11253" s="174">
        <v>155491</v>
      </c>
      <c r="CW11253" s="174">
        <v>5</v>
      </c>
      <c r="CX11253" s="174">
        <v>405.09280000000001</v>
      </c>
    </row>
    <row r="11254" spans="84:102" x14ac:dyDescent="0.25">
      <c r="CF11254" s="3" t="s">
        <v>3073</v>
      </c>
      <c r="CG11254" s="174">
        <v>2211</v>
      </c>
      <c r="CH11254" s="174">
        <v>18160</v>
      </c>
      <c r="CI11254" s="174">
        <v>5</v>
      </c>
      <c r="CJ11254" s="174">
        <v>405.08800000000002</v>
      </c>
      <c r="CK11254" s="174">
        <v>405.08800000000002</v>
      </c>
      <c r="CU11254" s="174">
        <v>2211</v>
      </c>
      <c r="CV11254" s="174">
        <v>18160</v>
      </c>
      <c r="CW11254" s="174">
        <v>5</v>
      </c>
      <c r="CX11254" s="174">
        <v>405.08800000000002</v>
      </c>
    </row>
    <row r="11255" spans="84:102" x14ac:dyDescent="0.25">
      <c r="CF11255" s="3" t="s">
        <v>3073</v>
      </c>
      <c r="CG11255" s="174">
        <v>2952</v>
      </c>
      <c r="CH11255" s="174">
        <v>152936</v>
      </c>
      <c r="CI11255" s="174">
        <v>5</v>
      </c>
      <c r="CJ11255" s="174">
        <v>404.85599999999999</v>
      </c>
      <c r="CK11255" s="174">
        <v>404.85599999999999</v>
      </c>
      <c r="CU11255" s="174">
        <v>2952</v>
      </c>
      <c r="CV11255" s="174">
        <v>152936</v>
      </c>
      <c r="CW11255" s="174">
        <v>5</v>
      </c>
      <c r="CX11255" s="174">
        <v>404.85599999999999</v>
      </c>
    </row>
    <row r="11256" spans="84:102" x14ac:dyDescent="0.25">
      <c r="CF11256" s="3" t="s">
        <v>3073</v>
      </c>
      <c r="CG11256" s="174">
        <v>2533</v>
      </c>
      <c r="CH11256" s="174">
        <v>44355</v>
      </c>
      <c r="CI11256" s="174">
        <v>5</v>
      </c>
      <c r="CJ11256" s="174">
        <v>404.85320000000002</v>
      </c>
      <c r="CK11256" s="174">
        <v>404.85320000000002</v>
      </c>
      <c r="CU11256" s="174">
        <v>2533</v>
      </c>
      <c r="CV11256" s="174">
        <v>44355</v>
      </c>
      <c r="CW11256" s="174">
        <v>5</v>
      </c>
      <c r="CX11256" s="174">
        <v>404.85320000000002</v>
      </c>
    </row>
    <row r="11257" spans="84:102" x14ac:dyDescent="0.25">
      <c r="CF11257" s="3" t="s">
        <v>3073</v>
      </c>
      <c r="CG11257" s="174">
        <v>92028</v>
      </c>
      <c r="CH11257" s="174">
        <v>3602</v>
      </c>
      <c r="CI11257" s="174">
        <v>5</v>
      </c>
      <c r="CJ11257" s="174">
        <v>404.81869999999998</v>
      </c>
      <c r="CK11257" s="174">
        <v>404.81869999999998</v>
      </c>
      <c r="CU11257" s="174">
        <v>92028</v>
      </c>
      <c r="CV11257" s="174">
        <v>3602</v>
      </c>
      <c r="CW11257" s="174">
        <v>5</v>
      </c>
      <c r="CX11257" s="174">
        <v>404.81869999999998</v>
      </c>
    </row>
    <row r="11258" spans="84:102" x14ac:dyDescent="0.25">
      <c r="CF11258" s="3" t="s">
        <v>3073</v>
      </c>
      <c r="CG11258" s="174">
        <v>102124</v>
      </c>
      <c r="CH11258" s="174">
        <v>3647</v>
      </c>
      <c r="CI11258" s="174">
        <v>5</v>
      </c>
      <c r="CJ11258" s="174">
        <v>404.81540000000001</v>
      </c>
      <c r="CK11258" s="174">
        <v>404.81540000000001</v>
      </c>
      <c r="CU11258" s="174">
        <v>102124</v>
      </c>
      <c r="CV11258" s="174">
        <v>3647</v>
      </c>
      <c r="CW11258" s="174">
        <v>5</v>
      </c>
      <c r="CX11258" s="174">
        <v>404.81540000000001</v>
      </c>
    </row>
    <row r="11259" spans="84:102" x14ac:dyDescent="0.25">
      <c r="CF11259" s="3" t="s">
        <v>3073</v>
      </c>
      <c r="CG11259" s="174">
        <v>195</v>
      </c>
      <c r="CH11259" s="174">
        <v>68437</v>
      </c>
      <c r="CI11259" s="174">
        <v>5</v>
      </c>
      <c r="CJ11259" s="174">
        <v>404.58929999999998</v>
      </c>
      <c r="CK11259" s="174">
        <v>404.58929999999998</v>
      </c>
      <c r="CU11259" s="174">
        <v>195</v>
      </c>
      <c r="CV11259" s="174">
        <v>68437</v>
      </c>
      <c r="CW11259" s="174">
        <v>5</v>
      </c>
      <c r="CX11259" s="174">
        <v>404.58929999999998</v>
      </c>
    </row>
    <row r="11260" spans="84:102" x14ac:dyDescent="0.25">
      <c r="CF11260" s="3" t="s">
        <v>3073</v>
      </c>
      <c r="CG11260" s="174">
        <v>2225</v>
      </c>
      <c r="CH11260" s="174">
        <v>21577</v>
      </c>
      <c r="CI11260" s="174">
        <v>5</v>
      </c>
      <c r="CJ11260" s="174">
        <v>404.4769</v>
      </c>
      <c r="CK11260" s="174">
        <v>404.4769</v>
      </c>
      <c r="CU11260" s="174">
        <v>2225</v>
      </c>
      <c r="CV11260" s="174">
        <v>21577</v>
      </c>
      <c r="CW11260" s="174">
        <v>5</v>
      </c>
      <c r="CX11260" s="174">
        <v>404.4769</v>
      </c>
    </row>
    <row r="11261" spans="84:102" x14ac:dyDescent="0.25">
      <c r="CF11261" s="3" t="s">
        <v>3073</v>
      </c>
      <c r="CG11261" s="174">
        <v>6949</v>
      </c>
      <c r="CH11261" s="174">
        <v>2094</v>
      </c>
      <c r="CI11261" s="174">
        <v>5</v>
      </c>
      <c r="CJ11261" s="174">
        <v>404.44529999999997</v>
      </c>
      <c r="CK11261" s="174">
        <v>404.44529999999997</v>
      </c>
      <c r="CU11261" s="174">
        <v>6949</v>
      </c>
      <c r="CV11261" s="174">
        <v>2094</v>
      </c>
      <c r="CW11261" s="174">
        <v>5</v>
      </c>
      <c r="CX11261" s="174">
        <v>404.44529999999997</v>
      </c>
    </row>
    <row r="11262" spans="84:102" x14ac:dyDescent="0.25">
      <c r="CF11262" s="3" t="s">
        <v>3073</v>
      </c>
      <c r="CG11262" s="174">
        <v>3609</v>
      </c>
      <c r="CH11262" s="174">
        <v>94851</v>
      </c>
      <c r="CI11262" s="174">
        <v>5</v>
      </c>
      <c r="CJ11262" s="174">
        <v>404.39699999999999</v>
      </c>
      <c r="CK11262" s="174">
        <v>404.39699999999999</v>
      </c>
      <c r="CU11262" s="174">
        <v>3609</v>
      </c>
      <c r="CV11262" s="174">
        <v>94851</v>
      </c>
      <c r="CW11262" s="174">
        <v>5</v>
      </c>
      <c r="CX11262" s="174">
        <v>404.39699999999999</v>
      </c>
    </row>
    <row r="11263" spans="84:102" x14ac:dyDescent="0.25">
      <c r="CF11263" s="3" t="s">
        <v>3073</v>
      </c>
      <c r="CG11263" s="174">
        <v>904</v>
      </c>
      <c r="CH11263" s="174">
        <v>111323</v>
      </c>
      <c r="CI11263" s="174">
        <v>5</v>
      </c>
      <c r="CJ11263" s="174">
        <v>404.37740000000002</v>
      </c>
      <c r="CK11263" s="174">
        <v>404.37740000000002</v>
      </c>
      <c r="CU11263" s="174">
        <v>904</v>
      </c>
      <c r="CV11263" s="174">
        <v>111323</v>
      </c>
      <c r="CW11263" s="174">
        <v>5</v>
      </c>
      <c r="CX11263" s="174">
        <v>404.37740000000002</v>
      </c>
    </row>
    <row r="11264" spans="84:102" x14ac:dyDescent="0.25">
      <c r="CF11264" s="3" t="s">
        <v>3073</v>
      </c>
      <c r="CG11264" s="174">
        <v>85171</v>
      </c>
      <c r="CH11264" s="174">
        <v>573</v>
      </c>
      <c r="CI11264" s="174">
        <v>5</v>
      </c>
      <c r="CJ11264" s="174">
        <v>404.30410000000001</v>
      </c>
      <c r="CK11264" s="174">
        <v>404.30410000000001</v>
      </c>
      <c r="CU11264" s="174">
        <v>85171</v>
      </c>
      <c r="CV11264" s="174">
        <v>573</v>
      </c>
      <c r="CW11264" s="174">
        <v>5</v>
      </c>
      <c r="CX11264" s="174">
        <v>404.30410000000001</v>
      </c>
    </row>
    <row r="11265" spans="84:102" x14ac:dyDescent="0.25">
      <c r="CF11265" s="3" t="s">
        <v>3073</v>
      </c>
      <c r="CG11265" s="174">
        <v>2863</v>
      </c>
      <c r="CH11265" s="174">
        <v>148672</v>
      </c>
      <c r="CI11265" s="174">
        <v>5</v>
      </c>
      <c r="CJ11265" s="174">
        <v>404.11040000000003</v>
      </c>
      <c r="CK11265" s="174">
        <v>404.11040000000003</v>
      </c>
      <c r="CU11265" s="174">
        <v>2863</v>
      </c>
      <c r="CV11265" s="174">
        <v>148672</v>
      </c>
      <c r="CW11265" s="174">
        <v>5</v>
      </c>
      <c r="CX11265" s="174">
        <v>404.11040000000003</v>
      </c>
    </row>
    <row r="11266" spans="84:102" x14ac:dyDescent="0.25">
      <c r="CF11266" s="3" t="s">
        <v>3073</v>
      </c>
      <c r="CG11266" s="174">
        <v>122729</v>
      </c>
      <c r="CH11266" s="174">
        <v>1297</v>
      </c>
      <c r="CI11266" s="174">
        <v>5</v>
      </c>
      <c r="CJ11266" s="174">
        <v>404.09620000000001</v>
      </c>
      <c r="CK11266" s="174">
        <v>404.09620000000001</v>
      </c>
      <c r="CU11266" s="174">
        <v>122729</v>
      </c>
      <c r="CV11266" s="174">
        <v>1297</v>
      </c>
      <c r="CW11266" s="174">
        <v>5</v>
      </c>
      <c r="CX11266" s="174">
        <v>404.09620000000001</v>
      </c>
    </row>
    <row r="11267" spans="84:102" x14ac:dyDescent="0.25">
      <c r="CF11267" s="3" t="s">
        <v>3073</v>
      </c>
      <c r="CG11267" s="174">
        <v>173171</v>
      </c>
      <c r="CH11267" s="174">
        <v>3387</v>
      </c>
      <c r="CI11267" s="174">
        <v>5</v>
      </c>
      <c r="CJ11267" s="174">
        <v>403.9624</v>
      </c>
      <c r="CK11267" s="174">
        <v>403.9624</v>
      </c>
      <c r="CU11267" s="174">
        <v>173171</v>
      </c>
      <c r="CV11267" s="174">
        <v>3387</v>
      </c>
      <c r="CW11267" s="174">
        <v>5</v>
      </c>
      <c r="CX11267" s="174">
        <v>403.9624</v>
      </c>
    </row>
    <row r="11268" spans="84:102" x14ac:dyDescent="0.25">
      <c r="CF11268" s="3" t="s">
        <v>3073</v>
      </c>
      <c r="CG11268" s="174">
        <v>83312</v>
      </c>
      <c r="CH11268" s="174">
        <v>448</v>
      </c>
      <c r="CI11268" s="174">
        <v>5</v>
      </c>
      <c r="CJ11268" s="174">
        <v>403.95350000000002</v>
      </c>
      <c r="CK11268" s="174">
        <v>403.95350000000002</v>
      </c>
      <c r="CU11268" s="174">
        <v>83312</v>
      </c>
      <c r="CV11268" s="174">
        <v>448</v>
      </c>
      <c r="CW11268" s="174">
        <v>5</v>
      </c>
      <c r="CX11268" s="174">
        <v>403.95350000000002</v>
      </c>
    </row>
    <row r="11269" spans="84:102" x14ac:dyDescent="0.25">
      <c r="CF11269" s="3" t="s">
        <v>3073</v>
      </c>
      <c r="CG11269" s="174">
        <v>1215</v>
      </c>
      <c r="CH11269" s="174">
        <v>132697</v>
      </c>
      <c r="CI11269" s="174">
        <v>5</v>
      </c>
      <c r="CJ11269" s="174">
        <v>403.8304</v>
      </c>
      <c r="CK11269" s="174">
        <v>403.8304</v>
      </c>
      <c r="CU11269" s="174">
        <v>1215</v>
      </c>
      <c r="CV11269" s="174">
        <v>132697</v>
      </c>
      <c r="CW11269" s="174">
        <v>5</v>
      </c>
      <c r="CX11269" s="174">
        <v>403.8304</v>
      </c>
    </row>
    <row r="11270" spans="84:102" x14ac:dyDescent="0.25">
      <c r="CF11270" s="3" t="s">
        <v>3073</v>
      </c>
      <c r="CG11270" s="174">
        <v>2591</v>
      </c>
      <c r="CH11270" s="174">
        <v>43867</v>
      </c>
      <c r="CI11270" s="174">
        <v>5</v>
      </c>
      <c r="CJ11270" s="174">
        <v>403.79219999999998</v>
      </c>
      <c r="CK11270" s="174">
        <v>403.79219999999998</v>
      </c>
      <c r="CU11270" s="174">
        <v>2591</v>
      </c>
      <c r="CV11270" s="174">
        <v>43867</v>
      </c>
      <c r="CW11270" s="174">
        <v>5</v>
      </c>
      <c r="CX11270" s="174">
        <v>403.79219999999998</v>
      </c>
    </row>
    <row r="11271" spans="84:102" x14ac:dyDescent="0.25">
      <c r="CF11271" s="3" t="s">
        <v>3073</v>
      </c>
      <c r="CG11271" s="174">
        <v>9198</v>
      </c>
      <c r="CH11271" s="174">
        <v>2127</v>
      </c>
      <c r="CI11271" s="174">
        <v>5</v>
      </c>
      <c r="CJ11271" s="174">
        <v>403.7115</v>
      </c>
      <c r="CK11271" s="174">
        <v>403.7115</v>
      </c>
      <c r="CU11271" s="174">
        <v>9198</v>
      </c>
      <c r="CV11271" s="174">
        <v>2127</v>
      </c>
      <c r="CW11271" s="174">
        <v>5</v>
      </c>
      <c r="CX11271" s="174">
        <v>403.7115</v>
      </c>
    </row>
    <row r="11272" spans="84:102" x14ac:dyDescent="0.25">
      <c r="CF11272" s="3" t="s">
        <v>3073</v>
      </c>
      <c r="CG11272" s="174">
        <v>3349</v>
      </c>
      <c r="CH11272" s="174">
        <v>174688</v>
      </c>
      <c r="CI11272" s="174">
        <v>5</v>
      </c>
      <c r="CJ11272" s="174">
        <v>403.61009999999999</v>
      </c>
      <c r="CK11272" s="174">
        <v>403.61009999999999</v>
      </c>
      <c r="CU11272" s="174">
        <v>3349</v>
      </c>
      <c r="CV11272" s="174">
        <v>174688</v>
      </c>
      <c r="CW11272" s="174">
        <v>5</v>
      </c>
      <c r="CX11272" s="174">
        <v>403.61009999999999</v>
      </c>
    </row>
    <row r="11273" spans="84:102" x14ac:dyDescent="0.25">
      <c r="CF11273" s="3" t="s">
        <v>3073</v>
      </c>
      <c r="CG11273" s="174">
        <v>72519</v>
      </c>
      <c r="CH11273" s="174">
        <v>1931</v>
      </c>
      <c r="CI11273" s="174">
        <v>5</v>
      </c>
      <c r="CJ11273" s="174">
        <v>403.55189999999999</v>
      </c>
      <c r="CK11273" s="174">
        <v>403.55189999999999</v>
      </c>
      <c r="CU11273" s="174">
        <v>72519</v>
      </c>
      <c r="CV11273" s="174">
        <v>1931</v>
      </c>
      <c r="CW11273" s="174">
        <v>5</v>
      </c>
      <c r="CX11273" s="174">
        <v>403.55189999999999</v>
      </c>
    </row>
    <row r="11274" spans="84:102" x14ac:dyDescent="0.25">
      <c r="CF11274" s="3" t="s">
        <v>3073</v>
      </c>
      <c r="CG11274" s="174">
        <v>105665</v>
      </c>
      <c r="CH11274" s="174">
        <v>860</v>
      </c>
      <c r="CI11274" s="174">
        <v>5</v>
      </c>
      <c r="CJ11274" s="174">
        <v>403.44889999999998</v>
      </c>
      <c r="CK11274" s="174">
        <v>403.44889999999998</v>
      </c>
      <c r="CU11274" s="174">
        <v>105665</v>
      </c>
      <c r="CV11274" s="174">
        <v>860</v>
      </c>
      <c r="CW11274" s="174">
        <v>5</v>
      </c>
      <c r="CX11274" s="174">
        <v>403.44889999999998</v>
      </c>
    </row>
    <row r="11275" spans="84:102" x14ac:dyDescent="0.25">
      <c r="CF11275" s="3" t="s">
        <v>3073</v>
      </c>
      <c r="CG11275" s="174">
        <v>915</v>
      </c>
      <c r="CH11275" s="174">
        <v>110719</v>
      </c>
      <c r="CI11275" s="174">
        <v>5</v>
      </c>
      <c r="CJ11275" s="174">
        <v>403.2706</v>
      </c>
      <c r="CK11275" s="174">
        <v>403.2706</v>
      </c>
      <c r="CU11275" s="174">
        <v>915</v>
      </c>
      <c r="CV11275" s="174">
        <v>110719</v>
      </c>
      <c r="CW11275" s="174">
        <v>5</v>
      </c>
      <c r="CX11275" s="174">
        <v>403.2706</v>
      </c>
    </row>
    <row r="11276" spans="84:102" x14ac:dyDescent="0.25">
      <c r="CF11276" s="3" t="s">
        <v>3073</v>
      </c>
      <c r="CG11276" s="174">
        <v>3260</v>
      </c>
      <c r="CH11276" s="174">
        <v>157415</v>
      </c>
      <c r="CI11276" s="174">
        <v>5</v>
      </c>
      <c r="CJ11276" s="174">
        <v>403.26639999999998</v>
      </c>
      <c r="CK11276" s="174">
        <v>403.26639999999998</v>
      </c>
      <c r="CU11276" s="174">
        <v>3260</v>
      </c>
      <c r="CV11276" s="174">
        <v>157415</v>
      </c>
      <c r="CW11276" s="174">
        <v>5</v>
      </c>
      <c r="CX11276" s="174">
        <v>403.26639999999998</v>
      </c>
    </row>
    <row r="11277" spans="84:102" x14ac:dyDescent="0.25">
      <c r="CF11277" s="3" t="s">
        <v>3073</v>
      </c>
      <c r="CG11277" s="174">
        <v>100833</v>
      </c>
      <c r="CH11277" s="174">
        <v>1482</v>
      </c>
      <c r="CI11277" s="174">
        <v>5</v>
      </c>
      <c r="CJ11277" s="174">
        <v>403.1003</v>
      </c>
      <c r="CK11277" s="174">
        <v>403.1003</v>
      </c>
      <c r="CU11277" s="174">
        <v>100833</v>
      </c>
      <c r="CV11277" s="174">
        <v>1482</v>
      </c>
      <c r="CW11277" s="174">
        <v>5</v>
      </c>
      <c r="CX11277" s="174">
        <v>403.1003</v>
      </c>
    </row>
    <row r="11278" spans="84:102" x14ac:dyDescent="0.25">
      <c r="CF11278" s="3" t="s">
        <v>3073</v>
      </c>
      <c r="CG11278" s="174">
        <v>44627</v>
      </c>
      <c r="CH11278" s="174">
        <v>2622</v>
      </c>
      <c r="CI11278" s="174">
        <v>5</v>
      </c>
      <c r="CJ11278" s="174">
        <v>402.80939999999998</v>
      </c>
      <c r="CK11278" s="174">
        <v>402.80939999999998</v>
      </c>
      <c r="CU11278" s="174">
        <v>44627</v>
      </c>
      <c r="CV11278" s="174">
        <v>2622</v>
      </c>
      <c r="CW11278" s="174">
        <v>5</v>
      </c>
      <c r="CX11278" s="174">
        <v>402.80939999999998</v>
      </c>
    </row>
    <row r="11279" spans="84:102" x14ac:dyDescent="0.25">
      <c r="CF11279" s="3" t="s">
        <v>3073</v>
      </c>
      <c r="CG11279" s="174">
        <v>51</v>
      </c>
      <c r="CH11279" s="174">
        <v>62782</v>
      </c>
      <c r="CI11279" s="174">
        <v>5</v>
      </c>
      <c r="CJ11279" s="174">
        <v>402.66329999999999</v>
      </c>
      <c r="CK11279" s="174">
        <v>402.66329999999999</v>
      </c>
      <c r="CU11279" s="174">
        <v>51</v>
      </c>
      <c r="CV11279" s="174">
        <v>62782</v>
      </c>
      <c r="CW11279" s="174">
        <v>5</v>
      </c>
      <c r="CX11279" s="174">
        <v>402.66329999999999</v>
      </c>
    </row>
    <row r="11280" spans="84:102" x14ac:dyDescent="0.25">
      <c r="CF11280" s="3" t="s">
        <v>3073</v>
      </c>
      <c r="CG11280" s="174">
        <v>3800</v>
      </c>
      <c r="CH11280" s="174">
        <v>91990</v>
      </c>
      <c r="CI11280" s="174">
        <v>5</v>
      </c>
      <c r="CJ11280" s="174">
        <v>402.64699999999999</v>
      </c>
      <c r="CK11280" s="174">
        <v>402.64699999999999</v>
      </c>
      <c r="CU11280" s="174">
        <v>3800</v>
      </c>
      <c r="CV11280" s="174">
        <v>91990</v>
      </c>
      <c r="CW11280" s="174">
        <v>5</v>
      </c>
      <c r="CX11280" s="174">
        <v>402.64699999999999</v>
      </c>
    </row>
    <row r="11281" spans="84:102" x14ac:dyDescent="0.25">
      <c r="CF11281" s="3" t="s">
        <v>3073</v>
      </c>
      <c r="CG11281" s="174">
        <v>146</v>
      </c>
      <c r="CH11281" s="174">
        <v>67423</v>
      </c>
      <c r="CI11281" s="174">
        <v>5</v>
      </c>
      <c r="CJ11281" s="174">
        <v>402.5224</v>
      </c>
      <c r="CK11281" s="174">
        <v>402.5224</v>
      </c>
      <c r="CU11281" s="174">
        <v>146</v>
      </c>
      <c r="CV11281" s="174">
        <v>67423</v>
      </c>
      <c r="CW11281" s="174">
        <v>5</v>
      </c>
      <c r="CX11281" s="174">
        <v>402.5224</v>
      </c>
    </row>
    <row r="11282" spans="84:102" x14ac:dyDescent="0.25">
      <c r="CF11282" s="3" t="s">
        <v>3073</v>
      </c>
      <c r="CG11282" s="174">
        <v>55748</v>
      </c>
      <c r="CH11282" s="174">
        <v>1855</v>
      </c>
      <c r="CI11282" s="174">
        <v>5</v>
      </c>
      <c r="CJ11282" s="174">
        <v>402.21039999999999</v>
      </c>
      <c r="CK11282" s="174">
        <v>402.21039999999999</v>
      </c>
      <c r="CU11282" s="174">
        <v>55748</v>
      </c>
      <c r="CV11282" s="174">
        <v>1855</v>
      </c>
      <c r="CW11282" s="174">
        <v>5</v>
      </c>
      <c r="CX11282" s="174">
        <v>402.21039999999999</v>
      </c>
    </row>
    <row r="11283" spans="84:102" x14ac:dyDescent="0.25">
      <c r="CF11283" s="3" t="s">
        <v>3073</v>
      </c>
      <c r="CG11283" s="174">
        <v>90128</v>
      </c>
      <c r="CH11283" s="174">
        <v>3588</v>
      </c>
      <c r="CI11283" s="174">
        <v>5</v>
      </c>
      <c r="CJ11283" s="174">
        <v>402.19229999999999</v>
      </c>
      <c r="CK11283" s="174">
        <v>402.19229999999999</v>
      </c>
      <c r="CU11283" s="174">
        <v>90128</v>
      </c>
      <c r="CV11283" s="174">
        <v>3588</v>
      </c>
      <c r="CW11283" s="174">
        <v>5</v>
      </c>
      <c r="CX11283" s="174">
        <v>402.19229999999999</v>
      </c>
    </row>
    <row r="11284" spans="84:102" x14ac:dyDescent="0.25">
      <c r="CF11284" s="3" t="s">
        <v>3073</v>
      </c>
      <c r="CG11284" s="174">
        <v>1217</v>
      </c>
      <c r="CH11284" s="174">
        <v>132988</v>
      </c>
      <c r="CI11284" s="174">
        <v>5</v>
      </c>
      <c r="CJ11284" s="174">
        <v>402.1662</v>
      </c>
      <c r="CK11284" s="174">
        <v>402.1662</v>
      </c>
      <c r="CU11284" s="174">
        <v>1217</v>
      </c>
      <c r="CV11284" s="174">
        <v>132988</v>
      </c>
      <c r="CW11284" s="174">
        <v>5</v>
      </c>
      <c r="CX11284" s="174">
        <v>402.1662</v>
      </c>
    </row>
    <row r="11285" spans="84:102" x14ac:dyDescent="0.25">
      <c r="CF11285" s="3" t="s">
        <v>3073</v>
      </c>
      <c r="CG11285" s="174">
        <v>1377</v>
      </c>
      <c r="CH11285" s="174">
        <v>114232</v>
      </c>
      <c r="CI11285" s="174">
        <v>5</v>
      </c>
      <c r="CJ11285" s="174">
        <v>402.15629999999999</v>
      </c>
      <c r="CK11285" s="174">
        <v>402.15629999999999</v>
      </c>
      <c r="CU11285" s="174">
        <v>1377</v>
      </c>
      <c r="CV11285" s="174">
        <v>114232</v>
      </c>
      <c r="CW11285" s="174">
        <v>5</v>
      </c>
      <c r="CX11285" s="174">
        <v>402.15629999999999</v>
      </c>
    </row>
    <row r="11286" spans="84:102" x14ac:dyDescent="0.25">
      <c r="CF11286" s="3" t="s">
        <v>3073</v>
      </c>
      <c r="CG11286" s="174">
        <v>86994</v>
      </c>
      <c r="CH11286" s="174">
        <v>611</v>
      </c>
      <c r="CI11286" s="174">
        <v>5</v>
      </c>
      <c r="CJ11286" s="174">
        <v>402.13749999999999</v>
      </c>
      <c r="CK11286" s="174">
        <v>402.13749999999999</v>
      </c>
      <c r="CU11286" s="174">
        <v>86994</v>
      </c>
      <c r="CV11286" s="174">
        <v>611</v>
      </c>
      <c r="CW11286" s="174">
        <v>5</v>
      </c>
      <c r="CX11286" s="174">
        <v>402.13749999999999</v>
      </c>
    </row>
    <row r="11287" spans="84:102" x14ac:dyDescent="0.25">
      <c r="CF11287" s="3" t="s">
        <v>3073</v>
      </c>
      <c r="CG11287" s="174">
        <v>68172</v>
      </c>
      <c r="CH11287" s="174">
        <v>166</v>
      </c>
      <c r="CI11287" s="174">
        <v>5</v>
      </c>
      <c r="CJ11287" s="174">
        <v>402.02510000000001</v>
      </c>
      <c r="CK11287" s="174">
        <v>402.02510000000001</v>
      </c>
      <c r="CU11287" s="174">
        <v>68172</v>
      </c>
      <c r="CV11287" s="174">
        <v>166</v>
      </c>
      <c r="CW11287" s="174">
        <v>5</v>
      </c>
      <c r="CX11287" s="174">
        <v>402.02510000000001</v>
      </c>
    </row>
    <row r="11288" spans="84:102" x14ac:dyDescent="0.25">
      <c r="CF11288" s="3" t="s">
        <v>3073</v>
      </c>
      <c r="CG11288" s="174">
        <v>114232</v>
      </c>
      <c r="CH11288" s="174">
        <v>1377</v>
      </c>
      <c r="CI11288" s="174">
        <v>5</v>
      </c>
      <c r="CJ11288" s="174">
        <v>401.97210000000001</v>
      </c>
      <c r="CK11288" s="174">
        <v>401.97210000000001</v>
      </c>
      <c r="CU11288" s="174">
        <v>114232</v>
      </c>
      <c r="CV11288" s="174">
        <v>1377</v>
      </c>
      <c r="CW11288" s="174">
        <v>5</v>
      </c>
      <c r="CX11288" s="174">
        <v>401.97210000000001</v>
      </c>
    </row>
    <row r="11289" spans="84:102" x14ac:dyDescent="0.25">
      <c r="CF11289" s="3" t="s">
        <v>3073</v>
      </c>
      <c r="CG11289" s="174">
        <v>71452</v>
      </c>
      <c r="CH11289" s="174">
        <v>292</v>
      </c>
      <c r="CI11289" s="174">
        <v>5</v>
      </c>
      <c r="CJ11289" s="174">
        <v>401.73669999999998</v>
      </c>
      <c r="CK11289" s="174">
        <v>401.73669999999998</v>
      </c>
      <c r="CU11289" s="174">
        <v>71452</v>
      </c>
      <c r="CV11289" s="174">
        <v>292</v>
      </c>
      <c r="CW11289" s="174">
        <v>5</v>
      </c>
      <c r="CX11289" s="174">
        <v>401.73669999999998</v>
      </c>
    </row>
    <row r="11290" spans="84:102" x14ac:dyDescent="0.25">
      <c r="CF11290" s="3" t="s">
        <v>3073</v>
      </c>
      <c r="CG11290" s="174">
        <v>145542</v>
      </c>
      <c r="CH11290" s="174">
        <v>2777</v>
      </c>
      <c r="CI11290" s="174">
        <v>5</v>
      </c>
      <c r="CJ11290" s="174">
        <v>401.7029</v>
      </c>
      <c r="CK11290" s="174">
        <v>401.7029</v>
      </c>
      <c r="CU11290" s="174">
        <v>145542</v>
      </c>
      <c r="CV11290" s="174">
        <v>2777</v>
      </c>
      <c r="CW11290" s="174">
        <v>5</v>
      </c>
      <c r="CX11290" s="174">
        <v>401.7029</v>
      </c>
    </row>
    <row r="11291" spans="84:102" x14ac:dyDescent="0.25">
      <c r="CF11291" s="3" t="s">
        <v>3073</v>
      </c>
      <c r="CG11291" s="174">
        <v>155593</v>
      </c>
      <c r="CH11291" s="174">
        <v>3201</v>
      </c>
      <c r="CI11291" s="174">
        <v>5</v>
      </c>
      <c r="CJ11291" s="174">
        <v>401.61500000000001</v>
      </c>
      <c r="CK11291" s="174">
        <v>401.61500000000001</v>
      </c>
      <c r="CU11291" s="174">
        <v>155593</v>
      </c>
      <c r="CV11291" s="174">
        <v>3201</v>
      </c>
      <c r="CW11291" s="174">
        <v>5</v>
      </c>
      <c r="CX11291" s="174">
        <v>401.61500000000001</v>
      </c>
    </row>
    <row r="11292" spans="84:102" x14ac:dyDescent="0.25">
      <c r="CF11292" s="3" t="s">
        <v>3073</v>
      </c>
      <c r="CG11292" s="174">
        <v>1229</v>
      </c>
      <c r="CH11292" s="174">
        <v>129568</v>
      </c>
      <c r="CI11292" s="174">
        <v>5</v>
      </c>
      <c r="CJ11292" s="174">
        <v>401.16629999999998</v>
      </c>
      <c r="CK11292" s="174">
        <v>401.16629999999998</v>
      </c>
      <c r="CU11292" s="174">
        <v>1229</v>
      </c>
      <c r="CV11292" s="174">
        <v>129568</v>
      </c>
      <c r="CW11292" s="174">
        <v>5</v>
      </c>
      <c r="CX11292" s="174">
        <v>401.16629999999998</v>
      </c>
    </row>
    <row r="11293" spans="84:102" x14ac:dyDescent="0.25">
      <c r="CF11293" s="3" t="s">
        <v>3073</v>
      </c>
      <c r="CG11293" s="174">
        <v>402</v>
      </c>
      <c r="CH11293" s="174">
        <v>81027</v>
      </c>
      <c r="CI11293" s="174">
        <v>5</v>
      </c>
      <c r="CJ11293" s="174">
        <v>401.10599999999999</v>
      </c>
      <c r="CK11293" s="174">
        <v>401.10599999999999</v>
      </c>
      <c r="CU11293" s="174">
        <v>402</v>
      </c>
      <c r="CV11293" s="174">
        <v>81027</v>
      </c>
      <c r="CW11293" s="174">
        <v>5</v>
      </c>
      <c r="CX11293" s="174">
        <v>401.10599999999999</v>
      </c>
    </row>
    <row r="11294" spans="84:102" x14ac:dyDescent="0.25">
      <c r="CF11294" s="3" t="s">
        <v>3073</v>
      </c>
      <c r="CG11294" s="174">
        <v>2269</v>
      </c>
      <c r="CH11294" s="174">
        <v>20625</v>
      </c>
      <c r="CI11294" s="174">
        <v>5</v>
      </c>
      <c r="CJ11294" s="174">
        <v>401.0598</v>
      </c>
      <c r="CK11294" s="174">
        <v>401.0598</v>
      </c>
      <c r="CU11294" s="174">
        <v>2269</v>
      </c>
      <c r="CV11294" s="174">
        <v>20625</v>
      </c>
      <c r="CW11294" s="174">
        <v>5</v>
      </c>
      <c r="CX11294" s="174">
        <v>401.0598</v>
      </c>
    </row>
    <row r="11295" spans="84:102" x14ac:dyDescent="0.25">
      <c r="CF11295" s="3" t="s">
        <v>3073</v>
      </c>
      <c r="CG11295" s="174">
        <v>3418</v>
      </c>
      <c r="CH11295" s="174">
        <v>170628</v>
      </c>
      <c r="CI11295" s="174">
        <v>5</v>
      </c>
      <c r="CJ11295" s="174">
        <v>401.0342</v>
      </c>
      <c r="CK11295" s="174">
        <v>401.0342</v>
      </c>
      <c r="CU11295" s="174">
        <v>3418</v>
      </c>
      <c r="CV11295" s="174">
        <v>170628</v>
      </c>
      <c r="CW11295" s="174">
        <v>5</v>
      </c>
      <c r="CX11295" s="174">
        <v>401.0342</v>
      </c>
    </row>
    <row r="11296" spans="84:102" x14ac:dyDescent="0.25">
      <c r="CF11296" s="3" t="s">
        <v>3073</v>
      </c>
      <c r="CG11296" s="174">
        <v>197</v>
      </c>
      <c r="CH11296" s="174">
        <v>68168</v>
      </c>
      <c r="CI11296" s="174">
        <v>5</v>
      </c>
      <c r="CJ11296" s="174">
        <v>400.94240000000002</v>
      </c>
      <c r="CK11296" s="174">
        <v>400.94240000000002</v>
      </c>
      <c r="CU11296" s="174">
        <v>197</v>
      </c>
      <c r="CV11296" s="174">
        <v>68168</v>
      </c>
      <c r="CW11296" s="174">
        <v>5</v>
      </c>
      <c r="CX11296" s="174">
        <v>400.94240000000002</v>
      </c>
    </row>
    <row r="11297" spans="84:102" x14ac:dyDescent="0.25">
      <c r="CF11297" s="3" t="s">
        <v>3073</v>
      </c>
      <c r="CG11297" s="174">
        <v>597</v>
      </c>
      <c r="CH11297" s="174">
        <v>86915</v>
      </c>
      <c r="CI11297" s="174">
        <v>5</v>
      </c>
      <c r="CJ11297" s="174">
        <v>400.70569999999998</v>
      </c>
      <c r="CK11297" s="174">
        <v>400.70569999999998</v>
      </c>
      <c r="CU11297" s="174">
        <v>597</v>
      </c>
      <c r="CV11297" s="174">
        <v>86915</v>
      </c>
      <c r="CW11297" s="174">
        <v>5</v>
      </c>
      <c r="CX11297" s="174">
        <v>400.70569999999998</v>
      </c>
    </row>
    <row r="11298" spans="84:102" x14ac:dyDescent="0.25">
      <c r="CF11298" s="3" t="s">
        <v>3073</v>
      </c>
      <c r="CG11298" s="174">
        <v>1664</v>
      </c>
      <c r="CH11298" s="174">
        <v>70498</v>
      </c>
      <c r="CI11298" s="174">
        <v>5</v>
      </c>
      <c r="CJ11298" s="174">
        <v>400.4049</v>
      </c>
      <c r="CK11298" s="174">
        <v>400.4049</v>
      </c>
      <c r="CU11298" s="174">
        <v>1664</v>
      </c>
      <c r="CV11298" s="174">
        <v>70498</v>
      </c>
      <c r="CW11298" s="174">
        <v>5</v>
      </c>
      <c r="CX11298" s="174">
        <v>400.4049</v>
      </c>
    </row>
    <row r="11299" spans="84:102" x14ac:dyDescent="0.25">
      <c r="CF11299" s="3" t="s">
        <v>3073</v>
      </c>
      <c r="CG11299" s="174">
        <v>1974</v>
      </c>
      <c r="CH11299" s="174">
        <v>101297</v>
      </c>
      <c r="CI11299" s="174">
        <v>5</v>
      </c>
      <c r="CJ11299" s="174">
        <v>400.31990000000002</v>
      </c>
      <c r="CK11299" s="174">
        <v>400.31990000000002</v>
      </c>
      <c r="CU11299" s="174">
        <v>1974</v>
      </c>
      <c r="CV11299" s="174">
        <v>101297</v>
      </c>
      <c r="CW11299" s="174">
        <v>5</v>
      </c>
      <c r="CX11299" s="174">
        <v>400.31990000000002</v>
      </c>
    </row>
    <row r="11300" spans="84:102" x14ac:dyDescent="0.25">
      <c r="CF11300" s="3" t="s">
        <v>3073</v>
      </c>
      <c r="CG11300" s="174">
        <v>13853</v>
      </c>
      <c r="CH11300" s="174">
        <v>2159</v>
      </c>
      <c r="CI11300" s="174">
        <v>5</v>
      </c>
      <c r="CJ11300" s="174">
        <v>400.08240000000001</v>
      </c>
      <c r="CK11300" s="174">
        <v>400.08240000000001</v>
      </c>
      <c r="CU11300" s="174">
        <v>13853</v>
      </c>
      <c r="CV11300" s="174">
        <v>2159</v>
      </c>
      <c r="CW11300" s="174">
        <v>5</v>
      </c>
      <c r="CX11300" s="174">
        <v>400.08240000000001</v>
      </c>
    </row>
    <row r="11301" spans="84:102" x14ac:dyDescent="0.25">
      <c r="CF11301" s="3" t="s">
        <v>3073</v>
      </c>
      <c r="CG11301" s="174">
        <v>133316</v>
      </c>
      <c r="CH11301" s="174">
        <v>1205</v>
      </c>
      <c r="CI11301" s="174">
        <v>5</v>
      </c>
      <c r="CJ11301" s="174">
        <v>399.9649</v>
      </c>
      <c r="CK11301" s="174">
        <v>399.9649</v>
      </c>
      <c r="CU11301" s="174">
        <v>133316</v>
      </c>
      <c r="CV11301" s="174">
        <v>1205</v>
      </c>
      <c r="CW11301" s="174">
        <v>5</v>
      </c>
      <c r="CX11301" s="174">
        <v>399.9649</v>
      </c>
    </row>
    <row r="11302" spans="84:102" x14ac:dyDescent="0.25">
      <c r="CF11302" s="3" t="s">
        <v>3073</v>
      </c>
      <c r="CG11302" s="174">
        <v>152195</v>
      </c>
      <c r="CH11302" s="174">
        <v>3139</v>
      </c>
      <c r="CI11302" s="174">
        <v>5</v>
      </c>
      <c r="CJ11302" s="174">
        <v>399.88589999999999</v>
      </c>
      <c r="CK11302" s="174">
        <v>399.88589999999999</v>
      </c>
      <c r="CU11302" s="174">
        <v>152195</v>
      </c>
      <c r="CV11302" s="174">
        <v>3139</v>
      </c>
      <c r="CW11302" s="174">
        <v>5</v>
      </c>
      <c r="CX11302" s="174">
        <v>399.88589999999999</v>
      </c>
    </row>
    <row r="11303" spans="84:102" x14ac:dyDescent="0.25">
      <c r="CF11303" s="3" t="s">
        <v>3073</v>
      </c>
      <c r="CG11303" s="174">
        <v>149528</v>
      </c>
      <c r="CH11303" s="174">
        <v>2892</v>
      </c>
      <c r="CI11303" s="174">
        <v>5</v>
      </c>
      <c r="CJ11303" s="174">
        <v>399.86259999999999</v>
      </c>
      <c r="CK11303" s="174">
        <v>399.86259999999999</v>
      </c>
      <c r="CU11303" s="174">
        <v>149528</v>
      </c>
      <c r="CV11303" s="174">
        <v>2892</v>
      </c>
      <c r="CW11303" s="174">
        <v>5</v>
      </c>
      <c r="CX11303" s="174">
        <v>399.86259999999999</v>
      </c>
    </row>
    <row r="11304" spans="84:102" x14ac:dyDescent="0.25">
      <c r="CF11304" s="3" t="s">
        <v>3073</v>
      </c>
      <c r="CG11304" s="174">
        <v>1892</v>
      </c>
      <c r="CH11304" s="174">
        <v>56808</v>
      </c>
      <c r="CI11304" s="174">
        <v>5</v>
      </c>
      <c r="CJ11304" s="174">
        <v>399.79599999999999</v>
      </c>
      <c r="CK11304" s="174">
        <v>399.79599999999999</v>
      </c>
      <c r="CU11304" s="174">
        <v>1892</v>
      </c>
      <c r="CV11304" s="174">
        <v>56808</v>
      </c>
      <c r="CW11304" s="174">
        <v>5</v>
      </c>
      <c r="CX11304" s="174">
        <v>399.79599999999999</v>
      </c>
    </row>
    <row r="11305" spans="84:102" x14ac:dyDescent="0.25">
      <c r="CF11305" s="3" t="s">
        <v>3073</v>
      </c>
      <c r="CG11305" s="174">
        <v>3417</v>
      </c>
      <c r="CH11305" s="174">
        <v>174362</v>
      </c>
      <c r="CI11305" s="174">
        <v>5</v>
      </c>
      <c r="CJ11305" s="174">
        <v>399.76330000000002</v>
      </c>
      <c r="CK11305" s="174">
        <v>399.76330000000002</v>
      </c>
      <c r="CU11305" s="174">
        <v>3417</v>
      </c>
      <c r="CV11305" s="174">
        <v>174362</v>
      </c>
      <c r="CW11305" s="174">
        <v>5</v>
      </c>
      <c r="CX11305" s="174">
        <v>399.76330000000002</v>
      </c>
    </row>
    <row r="11306" spans="84:102" x14ac:dyDescent="0.25">
      <c r="CF11306" s="3" t="s">
        <v>3073</v>
      </c>
      <c r="CG11306" s="174">
        <v>86701</v>
      </c>
      <c r="CH11306" s="174">
        <v>593</v>
      </c>
      <c r="CI11306" s="174">
        <v>5</v>
      </c>
      <c r="CJ11306" s="174">
        <v>399.76060000000001</v>
      </c>
      <c r="CK11306" s="174">
        <v>399.76060000000001</v>
      </c>
      <c r="CU11306" s="174">
        <v>86701</v>
      </c>
      <c r="CV11306" s="174">
        <v>593</v>
      </c>
      <c r="CW11306" s="174">
        <v>5</v>
      </c>
      <c r="CX11306" s="174">
        <v>399.76060000000001</v>
      </c>
    </row>
    <row r="11307" spans="84:102" x14ac:dyDescent="0.25">
      <c r="CF11307" s="3" t="s">
        <v>3073</v>
      </c>
      <c r="CG11307" s="174">
        <v>3195</v>
      </c>
      <c r="CH11307" s="174">
        <v>155069</v>
      </c>
      <c r="CI11307" s="174">
        <v>5</v>
      </c>
      <c r="CJ11307" s="174">
        <v>399.74619999999999</v>
      </c>
      <c r="CK11307" s="174">
        <v>399.74619999999999</v>
      </c>
      <c r="CU11307" s="174">
        <v>3195</v>
      </c>
      <c r="CV11307" s="174">
        <v>155069</v>
      </c>
      <c r="CW11307" s="174">
        <v>5</v>
      </c>
      <c r="CX11307" s="174">
        <v>399.74619999999999</v>
      </c>
    </row>
    <row r="11308" spans="84:102" x14ac:dyDescent="0.25">
      <c r="CF11308" s="3" t="s">
        <v>3073</v>
      </c>
      <c r="CG11308" s="174">
        <v>66625</v>
      </c>
      <c r="CH11308" s="174">
        <v>110</v>
      </c>
      <c r="CI11308" s="174">
        <v>5</v>
      </c>
      <c r="CJ11308" s="174">
        <v>399.6438</v>
      </c>
      <c r="CK11308" s="174">
        <v>399.6438</v>
      </c>
      <c r="CU11308" s="174">
        <v>66625</v>
      </c>
      <c r="CV11308" s="174">
        <v>110</v>
      </c>
      <c r="CW11308" s="174">
        <v>5</v>
      </c>
      <c r="CX11308" s="174">
        <v>399.6438</v>
      </c>
    </row>
    <row r="11309" spans="84:102" x14ac:dyDescent="0.25">
      <c r="CF11309" s="3" t="s">
        <v>3073</v>
      </c>
      <c r="CG11309" s="174">
        <v>3153</v>
      </c>
      <c r="CH11309" s="174">
        <v>150459</v>
      </c>
      <c r="CI11309" s="174">
        <v>5</v>
      </c>
      <c r="CJ11309" s="174">
        <v>399.5247</v>
      </c>
      <c r="CK11309" s="174">
        <v>399.5247</v>
      </c>
      <c r="CU11309" s="174">
        <v>3153</v>
      </c>
      <c r="CV11309" s="174">
        <v>150459</v>
      </c>
      <c r="CW11309" s="174">
        <v>5</v>
      </c>
      <c r="CX11309" s="174">
        <v>399.5247</v>
      </c>
    </row>
    <row r="11310" spans="84:102" x14ac:dyDescent="0.25">
      <c r="CF11310" s="3" t="s">
        <v>3073</v>
      </c>
      <c r="CG11310" s="174">
        <v>39142</v>
      </c>
      <c r="CH11310" s="174">
        <v>2581</v>
      </c>
      <c r="CI11310" s="174">
        <v>5</v>
      </c>
      <c r="CJ11310" s="174">
        <v>399.49740000000003</v>
      </c>
      <c r="CK11310" s="174">
        <v>399.49740000000003</v>
      </c>
      <c r="CU11310" s="174">
        <v>39142</v>
      </c>
      <c r="CV11310" s="174">
        <v>2581</v>
      </c>
      <c r="CW11310" s="174">
        <v>5</v>
      </c>
      <c r="CX11310" s="174">
        <v>399.49740000000003</v>
      </c>
    </row>
    <row r="11311" spans="84:102" x14ac:dyDescent="0.25">
      <c r="CF11311" s="3" t="s">
        <v>3073</v>
      </c>
      <c r="CG11311" s="174">
        <v>2655</v>
      </c>
      <c r="CH11311" s="174">
        <v>48411</v>
      </c>
      <c r="CI11311" s="174">
        <v>5</v>
      </c>
      <c r="CJ11311" s="174">
        <v>399.47219999999999</v>
      </c>
      <c r="CK11311" s="174">
        <v>399.47219999999999</v>
      </c>
      <c r="CU11311" s="174">
        <v>2655</v>
      </c>
      <c r="CV11311" s="174">
        <v>48411</v>
      </c>
      <c r="CW11311" s="174">
        <v>5</v>
      </c>
      <c r="CX11311" s="174">
        <v>399.47219999999999</v>
      </c>
    </row>
    <row r="11312" spans="84:102" x14ac:dyDescent="0.25">
      <c r="CF11312" s="3" t="s">
        <v>3073</v>
      </c>
      <c r="CG11312" s="174">
        <v>166</v>
      </c>
      <c r="CH11312" s="174">
        <v>68172</v>
      </c>
      <c r="CI11312" s="174">
        <v>5</v>
      </c>
      <c r="CJ11312" s="174">
        <v>399.2758</v>
      </c>
      <c r="CK11312" s="174">
        <v>399.2758</v>
      </c>
      <c r="CU11312" s="174">
        <v>166</v>
      </c>
      <c r="CV11312" s="174">
        <v>68172</v>
      </c>
      <c r="CW11312" s="174">
        <v>5</v>
      </c>
      <c r="CX11312" s="174">
        <v>399.2758</v>
      </c>
    </row>
    <row r="11313" spans="84:102" x14ac:dyDescent="0.25">
      <c r="CF11313" s="3" t="s">
        <v>3073</v>
      </c>
      <c r="CG11313" s="174">
        <v>170628</v>
      </c>
      <c r="CH11313" s="174">
        <v>3418</v>
      </c>
      <c r="CI11313" s="174">
        <v>5</v>
      </c>
      <c r="CJ11313" s="174">
        <v>399.1798</v>
      </c>
      <c r="CK11313" s="174">
        <v>399.1798</v>
      </c>
      <c r="CU11313" s="174">
        <v>170628</v>
      </c>
      <c r="CV11313" s="174">
        <v>3418</v>
      </c>
      <c r="CW11313" s="174">
        <v>5</v>
      </c>
      <c r="CX11313" s="174">
        <v>399.1798</v>
      </c>
    </row>
    <row r="11314" spans="84:102" x14ac:dyDescent="0.25">
      <c r="CF11314" s="3" t="s">
        <v>3073</v>
      </c>
      <c r="CG11314" s="174">
        <v>155491</v>
      </c>
      <c r="CH11314" s="174">
        <v>2068</v>
      </c>
      <c r="CI11314" s="174">
        <v>5</v>
      </c>
      <c r="CJ11314" s="174">
        <v>399.05579999999998</v>
      </c>
      <c r="CK11314" s="174">
        <v>399.05579999999998</v>
      </c>
      <c r="CU11314" s="174">
        <v>155491</v>
      </c>
      <c r="CV11314" s="174">
        <v>2068</v>
      </c>
      <c r="CW11314" s="174">
        <v>5</v>
      </c>
      <c r="CX11314" s="174">
        <v>399.05579999999998</v>
      </c>
    </row>
    <row r="11315" spans="84:102" x14ac:dyDescent="0.25">
      <c r="CF11315" s="3" t="s">
        <v>3073</v>
      </c>
      <c r="CG11315" s="174">
        <v>292</v>
      </c>
      <c r="CH11315" s="174">
        <v>71452</v>
      </c>
      <c r="CI11315" s="174">
        <v>5</v>
      </c>
      <c r="CJ11315" s="174">
        <v>398.7799</v>
      </c>
      <c r="CK11315" s="174">
        <v>398.7799</v>
      </c>
      <c r="CU11315" s="174">
        <v>292</v>
      </c>
      <c r="CV11315" s="174">
        <v>71452</v>
      </c>
      <c r="CW11315" s="174">
        <v>5</v>
      </c>
      <c r="CX11315" s="174">
        <v>398.7799</v>
      </c>
    </row>
    <row r="11316" spans="84:102" x14ac:dyDescent="0.25">
      <c r="CF11316" s="3" t="s">
        <v>3073</v>
      </c>
      <c r="CG11316" s="174">
        <v>3181</v>
      </c>
      <c r="CH11316" s="174">
        <v>152665</v>
      </c>
      <c r="CI11316" s="174">
        <v>5</v>
      </c>
      <c r="CJ11316" s="174">
        <v>398.74459999999999</v>
      </c>
      <c r="CK11316" s="174">
        <v>398.74459999999999</v>
      </c>
      <c r="CU11316" s="174">
        <v>3181</v>
      </c>
      <c r="CV11316" s="174">
        <v>152665</v>
      </c>
      <c r="CW11316" s="174">
        <v>5</v>
      </c>
      <c r="CX11316" s="174">
        <v>398.74459999999999</v>
      </c>
    </row>
    <row r="11317" spans="84:102" x14ac:dyDescent="0.25">
      <c r="CF11317" s="3" t="s">
        <v>3073</v>
      </c>
      <c r="CG11317" s="174">
        <v>86935</v>
      </c>
      <c r="CH11317" s="174">
        <v>620</v>
      </c>
      <c r="CI11317" s="174">
        <v>5</v>
      </c>
      <c r="CJ11317" s="174">
        <v>398.67770000000002</v>
      </c>
      <c r="CK11317" s="174">
        <v>398.67770000000002</v>
      </c>
      <c r="CU11317" s="174">
        <v>86935</v>
      </c>
      <c r="CV11317" s="174">
        <v>620</v>
      </c>
      <c r="CW11317" s="174">
        <v>5</v>
      </c>
      <c r="CX11317" s="174">
        <v>398.67770000000002</v>
      </c>
    </row>
    <row r="11318" spans="84:102" x14ac:dyDescent="0.25">
      <c r="CF11318" s="3" t="s">
        <v>3073</v>
      </c>
      <c r="CG11318" s="174">
        <v>216</v>
      </c>
      <c r="CH11318" s="174">
        <v>69545</v>
      </c>
      <c r="CI11318" s="174">
        <v>5</v>
      </c>
      <c r="CJ11318" s="174">
        <v>398.54880000000003</v>
      </c>
      <c r="CK11318" s="174">
        <v>398.54880000000003</v>
      </c>
      <c r="CU11318" s="174">
        <v>216</v>
      </c>
      <c r="CV11318" s="174">
        <v>69545</v>
      </c>
      <c r="CW11318" s="174">
        <v>5</v>
      </c>
      <c r="CX11318" s="174">
        <v>398.54880000000003</v>
      </c>
    </row>
    <row r="11319" spans="84:102" x14ac:dyDescent="0.25">
      <c r="CF11319" s="3" t="s">
        <v>3073</v>
      </c>
      <c r="CG11319" s="174">
        <v>1655</v>
      </c>
      <c r="CH11319" s="174">
        <v>70308</v>
      </c>
      <c r="CI11319" s="174">
        <v>5</v>
      </c>
      <c r="CJ11319" s="174">
        <v>398.51339999999999</v>
      </c>
      <c r="CK11319" s="174">
        <v>398.51339999999999</v>
      </c>
      <c r="CU11319" s="174">
        <v>1655</v>
      </c>
      <c r="CV11319" s="174">
        <v>70308</v>
      </c>
      <c r="CW11319" s="174">
        <v>5</v>
      </c>
      <c r="CX11319" s="174">
        <v>398.51339999999999</v>
      </c>
    </row>
    <row r="11320" spans="84:102" x14ac:dyDescent="0.25">
      <c r="CF11320" s="3" t="s">
        <v>3073</v>
      </c>
      <c r="CG11320" s="174">
        <v>1718</v>
      </c>
      <c r="CH11320" s="174">
        <v>64160</v>
      </c>
      <c r="CI11320" s="174">
        <v>5</v>
      </c>
      <c r="CJ11320" s="174">
        <v>398.50790000000001</v>
      </c>
      <c r="CK11320" s="174">
        <v>398.50790000000001</v>
      </c>
      <c r="CU11320" s="174">
        <v>1718</v>
      </c>
      <c r="CV11320" s="174">
        <v>64160</v>
      </c>
      <c r="CW11320" s="174">
        <v>5</v>
      </c>
      <c r="CX11320" s="174">
        <v>398.50790000000001</v>
      </c>
    </row>
    <row r="11321" spans="84:102" x14ac:dyDescent="0.25">
      <c r="CF11321" s="3" t="s">
        <v>3073</v>
      </c>
      <c r="CG11321" s="174">
        <v>151002</v>
      </c>
      <c r="CH11321" s="174">
        <v>3124</v>
      </c>
      <c r="CI11321" s="174">
        <v>5</v>
      </c>
      <c r="CJ11321" s="174">
        <v>398.39550000000003</v>
      </c>
      <c r="CK11321" s="174">
        <v>398.39550000000003</v>
      </c>
      <c r="CU11321" s="174">
        <v>151002</v>
      </c>
      <c r="CV11321" s="174">
        <v>3124</v>
      </c>
      <c r="CW11321" s="174">
        <v>5</v>
      </c>
      <c r="CX11321" s="174">
        <v>398.39550000000003</v>
      </c>
    </row>
    <row r="11322" spans="84:102" x14ac:dyDescent="0.25">
      <c r="CF11322" s="3" t="s">
        <v>3073</v>
      </c>
      <c r="CG11322" s="174">
        <v>281</v>
      </c>
      <c r="CH11322" s="174">
        <v>71814</v>
      </c>
      <c r="CI11322" s="174">
        <v>5</v>
      </c>
      <c r="CJ11322" s="174">
        <v>398.32089999999999</v>
      </c>
      <c r="CK11322" s="174">
        <v>398.32089999999999</v>
      </c>
      <c r="CU11322" s="174">
        <v>281</v>
      </c>
      <c r="CV11322" s="174">
        <v>71814</v>
      </c>
      <c r="CW11322" s="174">
        <v>5</v>
      </c>
      <c r="CX11322" s="174">
        <v>398.32089999999999</v>
      </c>
    </row>
    <row r="11323" spans="84:102" x14ac:dyDescent="0.25">
      <c r="CF11323" s="3" t="s">
        <v>3073</v>
      </c>
      <c r="CG11323" s="174">
        <v>2159</v>
      </c>
      <c r="CH11323" s="174">
        <v>13853</v>
      </c>
      <c r="CI11323" s="174">
        <v>5</v>
      </c>
      <c r="CJ11323" s="174">
        <v>398.31540000000001</v>
      </c>
      <c r="CK11323" s="174">
        <v>398.31540000000001</v>
      </c>
      <c r="CU11323" s="174">
        <v>2159</v>
      </c>
      <c r="CV11323" s="174">
        <v>13853</v>
      </c>
      <c r="CW11323" s="174">
        <v>5</v>
      </c>
      <c r="CX11323" s="174">
        <v>398.31540000000001</v>
      </c>
    </row>
    <row r="11324" spans="84:102" x14ac:dyDescent="0.25">
      <c r="CF11324" s="3" t="s">
        <v>3073</v>
      </c>
      <c r="CG11324" s="174">
        <v>67300</v>
      </c>
      <c r="CH11324" s="174">
        <v>1682</v>
      </c>
      <c r="CI11324" s="174">
        <v>5</v>
      </c>
      <c r="CJ11324" s="174">
        <v>398.11880000000002</v>
      </c>
      <c r="CK11324" s="174">
        <v>398.11880000000002</v>
      </c>
      <c r="CU11324" s="174">
        <v>67300</v>
      </c>
      <c r="CV11324" s="174">
        <v>1682</v>
      </c>
      <c r="CW11324" s="174">
        <v>5</v>
      </c>
      <c r="CX11324" s="174">
        <v>398.11880000000002</v>
      </c>
    </row>
    <row r="11325" spans="84:102" x14ac:dyDescent="0.25">
      <c r="CF11325" s="3" t="s">
        <v>3073</v>
      </c>
      <c r="CG11325" s="174">
        <v>72657</v>
      </c>
      <c r="CH11325" s="174">
        <v>330</v>
      </c>
      <c r="CI11325" s="174">
        <v>5</v>
      </c>
      <c r="CJ11325" s="174">
        <v>397.9753</v>
      </c>
      <c r="CK11325" s="174">
        <v>397.9753</v>
      </c>
      <c r="CU11325" s="174">
        <v>72657</v>
      </c>
      <c r="CV11325" s="174">
        <v>330</v>
      </c>
      <c r="CW11325" s="174">
        <v>5</v>
      </c>
      <c r="CX11325" s="174">
        <v>397.9753</v>
      </c>
    </row>
    <row r="11326" spans="84:102" x14ac:dyDescent="0.25">
      <c r="CF11326" s="3" t="s">
        <v>3073</v>
      </c>
      <c r="CG11326" s="174">
        <v>107533</v>
      </c>
      <c r="CH11326" s="174">
        <v>1380</v>
      </c>
      <c r="CI11326" s="174">
        <v>5</v>
      </c>
      <c r="CJ11326" s="174">
        <v>397.92529999999999</v>
      </c>
      <c r="CK11326" s="174">
        <v>397.92529999999999</v>
      </c>
      <c r="CU11326" s="174">
        <v>107533</v>
      </c>
      <c r="CV11326" s="174">
        <v>1380</v>
      </c>
      <c r="CW11326" s="174">
        <v>5</v>
      </c>
      <c r="CX11326" s="174">
        <v>397.92529999999999</v>
      </c>
    </row>
    <row r="11327" spans="84:102" x14ac:dyDescent="0.25">
      <c r="CF11327" s="3" t="s">
        <v>3073</v>
      </c>
      <c r="CG11327" s="174">
        <v>150525</v>
      </c>
      <c r="CH11327" s="174">
        <v>2835</v>
      </c>
      <c r="CI11327" s="174">
        <v>5</v>
      </c>
      <c r="CJ11327" s="174">
        <v>397.83030000000002</v>
      </c>
      <c r="CK11327" s="174">
        <v>397.83030000000002</v>
      </c>
      <c r="CU11327" s="174">
        <v>150525</v>
      </c>
      <c r="CV11327" s="174">
        <v>2835</v>
      </c>
      <c r="CW11327" s="174">
        <v>5</v>
      </c>
      <c r="CX11327" s="174">
        <v>397.83030000000002</v>
      </c>
    </row>
    <row r="11328" spans="84:102" x14ac:dyDescent="0.25">
      <c r="CF11328" s="3" t="s">
        <v>3073</v>
      </c>
      <c r="CG11328" s="174">
        <v>46875</v>
      </c>
      <c r="CH11328" s="174">
        <v>2614</v>
      </c>
      <c r="CI11328" s="174">
        <v>5</v>
      </c>
      <c r="CJ11328" s="174">
        <v>397.82240000000002</v>
      </c>
      <c r="CK11328" s="174">
        <v>397.82240000000002</v>
      </c>
      <c r="CU11328" s="174">
        <v>46875</v>
      </c>
      <c r="CV11328" s="174">
        <v>2614</v>
      </c>
      <c r="CW11328" s="174">
        <v>5</v>
      </c>
      <c r="CX11328" s="174">
        <v>397.82240000000002</v>
      </c>
    </row>
    <row r="11329" spans="84:102" x14ac:dyDescent="0.25">
      <c r="CF11329" s="3" t="s">
        <v>3073</v>
      </c>
      <c r="CG11329" s="174">
        <v>2843</v>
      </c>
      <c r="CH11329" s="174">
        <v>150591</v>
      </c>
      <c r="CI11329" s="174">
        <v>5</v>
      </c>
      <c r="CJ11329" s="174">
        <v>397.79829999999998</v>
      </c>
      <c r="CK11329" s="174">
        <v>397.79829999999998</v>
      </c>
      <c r="CU11329" s="174">
        <v>2843</v>
      </c>
      <c r="CV11329" s="174">
        <v>150591</v>
      </c>
      <c r="CW11329" s="174">
        <v>5</v>
      </c>
      <c r="CX11329" s="174">
        <v>397.79829999999998</v>
      </c>
    </row>
    <row r="11330" spans="84:102" x14ac:dyDescent="0.25">
      <c r="CF11330" s="3" t="s">
        <v>3073</v>
      </c>
      <c r="CG11330" s="174">
        <v>3204</v>
      </c>
      <c r="CH11330" s="174">
        <v>157158</v>
      </c>
      <c r="CI11330" s="174">
        <v>5</v>
      </c>
      <c r="CJ11330" s="174">
        <v>397.73759999999999</v>
      </c>
      <c r="CK11330" s="174">
        <v>397.73759999999999</v>
      </c>
      <c r="CU11330" s="174">
        <v>3204</v>
      </c>
      <c r="CV11330" s="174">
        <v>157158</v>
      </c>
      <c r="CW11330" s="174">
        <v>5</v>
      </c>
      <c r="CX11330" s="174">
        <v>397.73759999999999</v>
      </c>
    </row>
    <row r="11331" spans="84:102" x14ac:dyDescent="0.25">
      <c r="CF11331" s="3" t="s">
        <v>3073</v>
      </c>
      <c r="CG11331" s="174">
        <v>105786</v>
      </c>
      <c r="CH11331" s="174">
        <v>870</v>
      </c>
      <c r="CI11331" s="174">
        <v>5</v>
      </c>
      <c r="CJ11331" s="174">
        <v>397.52120000000002</v>
      </c>
      <c r="CK11331" s="174">
        <v>397.52120000000002</v>
      </c>
      <c r="CU11331" s="174">
        <v>105786</v>
      </c>
      <c r="CV11331" s="174">
        <v>870</v>
      </c>
      <c r="CW11331" s="174">
        <v>5</v>
      </c>
      <c r="CX11331" s="174">
        <v>397.52120000000002</v>
      </c>
    </row>
    <row r="11332" spans="84:102" x14ac:dyDescent="0.25">
      <c r="CF11332" s="3" t="s">
        <v>3073</v>
      </c>
      <c r="CG11332" s="174">
        <v>89407</v>
      </c>
      <c r="CH11332" s="174">
        <v>652</v>
      </c>
      <c r="CI11332" s="174">
        <v>5</v>
      </c>
      <c r="CJ11332" s="174">
        <v>397.07760000000002</v>
      </c>
      <c r="CK11332" s="174">
        <v>397.07760000000002</v>
      </c>
      <c r="CU11332" s="174">
        <v>89407</v>
      </c>
      <c r="CV11332" s="174">
        <v>652</v>
      </c>
      <c r="CW11332" s="174">
        <v>5</v>
      </c>
      <c r="CX11332" s="174">
        <v>397.07760000000002</v>
      </c>
    </row>
    <row r="11333" spans="84:102" x14ac:dyDescent="0.25">
      <c r="CF11333" s="3" t="s">
        <v>3073</v>
      </c>
      <c r="CG11333" s="174">
        <v>1785</v>
      </c>
      <c r="CH11333" s="174">
        <v>55165</v>
      </c>
      <c r="CI11333" s="174">
        <v>5</v>
      </c>
      <c r="CJ11333" s="174">
        <v>397.00749999999999</v>
      </c>
      <c r="CK11333" s="174">
        <v>397.00749999999999</v>
      </c>
      <c r="CU11333" s="174">
        <v>1785</v>
      </c>
      <c r="CV11333" s="174">
        <v>55165</v>
      </c>
      <c r="CW11333" s="174">
        <v>5</v>
      </c>
      <c r="CX11333" s="174">
        <v>397.00749999999999</v>
      </c>
    </row>
    <row r="11334" spans="84:102" x14ac:dyDescent="0.25">
      <c r="CF11334" s="3" t="s">
        <v>3073</v>
      </c>
      <c r="CG11334" s="174">
        <v>2287</v>
      </c>
      <c r="CH11334" s="174">
        <v>21267</v>
      </c>
      <c r="CI11334" s="174">
        <v>5</v>
      </c>
      <c r="CJ11334" s="174">
        <v>396.9144</v>
      </c>
      <c r="CK11334" s="174">
        <v>396.9144</v>
      </c>
      <c r="CU11334" s="174">
        <v>2287</v>
      </c>
      <c r="CV11334" s="174">
        <v>21267</v>
      </c>
      <c r="CW11334" s="174">
        <v>5</v>
      </c>
      <c r="CX11334" s="174">
        <v>396.9144</v>
      </c>
    </row>
    <row r="11335" spans="84:102" x14ac:dyDescent="0.25">
      <c r="CF11335" s="3" t="s">
        <v>3073</v>
      </c>
      <c r="CG11335" s="174">
        <v>77296</v>
      </c>
      <c r="CH11335" s="174">
        <v>3522</v>
      </c>
      <c r="CI11335" s="174">
        <v>5</v>
      </c>
      <c r="CJ11335" s="174">
        <v>396.83330000000001</v>
      </c>
      <c r="CK11335" s="174">
        <v>396.83330000000001</v>
      </c>
      <c r="CU11335" s="174">
        <v>77296</v>
      </c>
      <c r="CV11335" s="174">
        <v>3522</v>
      </c>
      <c r="CW11335" s="174">
        <v>5</v>
      </c>
      <c r="CX11335" s="174">
        <v>396.83330000000001</v>
      </c>
    </row>
    <row r="11336" spans="84:102" x14ac:dyDescent="0.25">
      <c r="CF11336" s="3" t="s">
        <v>3073</v>
      </c>
      <c r="CG11336" s="174">
        <v>285</v>
      </c>
      <c r="CH11336" s="174">
        <v>71171</v>
      </c>
      <c r="CI11336" s="174">
        <v>5</v>
      </c>
      <c r="CJ11336" s="174">
        <v>396.7724</v>
      </c>
      <c r="CK11336" s="174">
        <v>396.7724</v>
      </c>
      <c r="CU11336" s="174">
        <v>285</v>
      </c>
      <c r="CV11336" s="174">
        <v>71171</v>
      </c>
      <c r="CW11336" s="174">
        <v>5</v>
      </c>
      <c r="CX11336" s="174">
        <v>396.7724</v>
      </c>
    </row>
    <row r="11337" spans="84:102" x14ac:dyDescent="0.25">
      <c r="CF11337" s="3" t="s">
        <v>3073</v>
      </c>
      <c r="CG11337" s="174">
        <v>3629</v>
      </c>
      <c r="CH11337" s="174">
        <v>96598</v>
      </c>
      <c r="CI11337" s="174">
        <v>5</v>
      </c>
      <c r="CJ11337" s="174">
        <v>396.76979999999998</v>
      </c>
      <c r="CK11337" s="174">
        <v>396.76979999999998</v>
      </c>
      <c r="CU11337" s="174">
        <v>3629</v>
      </c>
      <c r="CV11337" s="174">
        <v>96598</v>
      </c>
      <c r="CW11337" s="174">
        <v>5</v>
      </c>
      <c r="CX11337" s="174">
        <v>396.76979999999998</v>
      </c>
    </row>
    <row r="11338" spans="84:102" x14ac:dyDescent="0.25">
      <c r="CF11338" s="3" t="s">
        <v>3073</v>
      </c>
      <c r="CG11338" s="174">
        <v>107560</v>
      </c>
      <c r="CH11338" s="174">
        <v>3653</v>
      </c>
      <c r="CI11338" s="174">
        <v>5</v>
      </c>
      <c r="CJ11338" s="174">
        <v>396.67759999999998</v>
      </c>
      <c r="CK11338" s="174">
        <v>396.67759999999998</v>
      </c>
      <c r="CU11338" s="174">
        <v>107560</v>
      </c>
      <c r="CV11338" s="174">
        <v>3653</v>
      </c>
      <c r="CW11338" s="174">
        <v>5</v>
      </c>
      <c r="CX11338" s="174">
        <v>396.67759999999998</v>
      </c>
    </row>
    <row r="11339" spans="84:102" x14ac:dyDescent="0.25">
      <c r="CF11339" s="3" t="s">
        <v>3073</v>
      </c>
      <c r="CG11339" s="174">
        <v>544</v>
      </c>
      <c r="CH11339" s="174">
        <v>86485</v>
      </c>
      <c r="CI11339" s="174">
        <v>5</v>
      </c>
      <c r="CJ11339" s="174">
        <v>396.59660000000002</v>
      </c>
      <c r="CK11339" s="174">
        <v>396.59660000000002</v>
      </c>
      <c r="CU11339" s="174">
        <v>544</v>
      </c>
      <c r="CV11339" s="174">
        <v>86485</v>
      </c>
      <c r="CW11339" s="174">
        <v>5</v>
      </c>
      <c r="CX11339" s="174">
        <v>396.59660000000002</v>
      </c>
    </row>
    <row r="11340" spans="84:102" x14ac:dyDescent="0.25">
      <c r="CF11340" s="3" t="s">
        <v>3073</v>
      </c>
      <c r="CG11340" s="174">
        <v>72607</v>
      </c>
      <c r="CH11340" s="174">
        <v>273</v>
      </c>
      <c r="CI11340" s="174">
        <v>5</v>
      </c>
      <c r="CJ11340" s="174">
        <v>396.5883</v>
      </c>
      <c r="CK11340" s="174">
        <v>396.5883</v>
      </c>
      <c r="CU11340" s="174">
        <v>72607</v>
      </c>
      <c r="CV11340" s="174">
        <v>273</v>
      </c>
      <c r="CW11340" s="174">
        <v>5</v>
      </c>
      <c r="CX11340" s="174">
        <v>396.5883</v>
      </c>
    </row>
    <row r="11341" spans="84:102" x14ac:dyDescent="0.25">
      <c r="CF11341" s="3" t="s">
        <v>3073</v>
      </c>
      <c r="CG11341" s="174">
        <v>2797</v>
      </c>
      <c r="CH11341" s="174">
        <v>146703</v>
      </c>
      <c r="CI11341" s="174">
        <v>5</v>
      </c>
      <c r="CJ11341" s="174">
        <v>396.5874</v>
      </c>
      <c r="CK11341" s="174">
        <v>396.5874</v>
      </c>
      <c r="CU11341" s="174">
        <v>2797</v>
      </c>
      <c r="CV11341" s="174">
        <v>146703</v>
      </c>
      <c r="CW11341" s="174">
        <v>5</v>
      </c>
      <c r="CX11341" s="174">
        <v>396.5874</v>
      </c>
    </row>
    <row r="11342" spans="84:102" x14ac:dyDescent="0.25">
      <c r="CF11342" s="3" t="s">
        <v>3073</v>
      </c>
      <c r="CG11342" s="174">
        <v>132050</v>
      </c>
      <c r="CH11342" s="174">
        <v>1221</v>
      </c>
      <c r="CI11342" s="174">
        <v>5</v>
      </c>
      <c r="CJ11342" s="174">
        <v>396.55579999999998</v>
      </c>
      <c r="CK11342" s="174">
        <v>396.55579999999998</v>
      </c>
      <c r="CU11342" s="174">
        <v>132050</v>
      </c>
      <c r="CV11342" s="174">
        <v>1221</v>
      </c>
      <c r="CW11342" s="174">
        <v>5</v>
      </c>
      <c r="CX11342" s="174">
        <v>396.55579999999998</v>
      </c>
    </row>
    <row r="11343" spans="84:102" x14ac:dyDescent="0.25">
      <c r="CF11343" s="3" t="s">
        <v>3073</v>
      </c>
      <c r="CG11343" s="174">
        <v>53044</v>
      </c>
      <c r="CH11343" s="174">
        <v>1848</v>
      </c>
      <c r="CI11343" s="174">
        <v>5</v>
      </c>
      <c r="CJ11343" s="174">
        <v>396.03109999999998</v>
      </c>
      <c r="CK11343" s="174">
        <v>396.03109999999998</v>
      </c>
      <c r="CU11343" s="174">
        <v>53044</v>
      </c>
      <c r="CV11343" s="174">
        <v>1848</v>
      </c>
      <c r="CW11343" s="174">
        <v>5</v>
      </c>
      <c r="CX11343" s="174">
        <v>396.03109999999998</v>
      </c>
    </row>
    <row r="11344" spans="84:102" x14ac:dyDescent="0.25">
      <c r="CF11344" s="3" t="s">
        <v>3073</v>
      </c>
      <c r="CG11344" s="174">
        <v>924</v>
      </c>
      <c r="CH11344" s="174">
        <v>111521</v>
      </c>
      <c r="CI11344" s="174">
        <v>5</v>
      </c>
      <c r="CJ11344" s="174">
        <v>396.0093</v>
      </c>
      <c r="CK11344" s="174">
        <v>396.0093</v>
      </c>
      <c r="CU11344" s="174">
        <v>924</v>
      </c>
      <c r="CV11344" s="174">
        <v>111521</v>
      </c>
      <c r="CW11344" s="174">
        <v>5</v>
      </c>
      <c r="CX11344" s="174">
        <v>396.0093</v>
      </c>
    </row>
    <row r="11345" spans="84:102" x14ac:dyDescent="0.25">
      <c r="CF11345" s="3" t="s">
        <v>3073</v>
      </c>
      <c r="CG11345" s="174">
        <v>68168</v>
      </c>
      <c r="CH11345" s="174">
        <v>197</v>
      </c>
      <c r="CI11345" s="174">
        <v>5</v>
      </c>
      <c r="CJ11345" s="174">
        <v>395.98869999999999</v>
      </c>
      <c r="CK11345" s="174">
        <v>395.98869999999999</v>
      </c>
      <c r="CU11345" s="174">
        <v>68168</v>
      </c>
      <c r="CV11345" s="174">
        <v>197</v>
      </c>
      <c r="CW11345" s="174">
        <v>5</v>
      </c>
      <c r="CX11345" s="174">
        <v>395.98869999999999</v>
      </c>
    </row>
    <row r="11346" spans="84:102" x14ac:dyDescent="0.25">
      <c r="CF11346" s="3" t="s">
        <v>3073</v>
      </c>
      <c r="CG11346" s="174">
        <v>48677</v>
      </c>
      <c r="CH11346" s="174">
        <v>2658</v>
      </c>
      <c r="CI11346" s="174">
        <v>5</v>
      </c>
      <c r="CJ11346" s="174">
        <v>395.89679999999998</v>
      </c>
      <c r="CK11346" s="174">
        <v>395.89679999999998</v>
      </c>
      <c r="CU11346" s="174">
        <v>48677</v>
      </c>
      <c r="CV11346" s="174">
        <v>2658</v>
      </c>
      <c r="CW11346" s="174">
        <v>5</v>
      </c>
      <c r="CX11346" s="174">
        <v>395.89679999999998</v>
      </c>
    </row>
    <row r="11347" spans="84:102" x14ac:dyDescent="0.25">
      <c r="CF11347" s="3" t="s">
        <v>3073</v>
      </c>
      <c r="CG11347" s="174">
        <v>94</v>
      </c>
      <c r="CH11347" s="174">
        <v>65352</v>
      </c>
      <c r="CI11347" s="174">
        <v>5</v>
      </c>
      <c r="CJ11347" s="174">
        <v>395.7654</v>
      </c>
      <c r="CK11347" s="174">
        <v>395.7654</v>
      </c>
      <c r="CU11347" s="174">
        <v>94</v>
      </c>
      <c r="CV11347" s="174">
        <v>65352</v>
      </c>
      <c r="CW11347" s="174">
        <v>5</v>
      </c>
      <c r="CX11347" s="174">
        <v>395.7654</v>
      </c>
    </row>
    <row r="11348" spans="84:102" x14ac:dyDescent="0.25">
      <c r="CF11348" s="3" t="s">
        <v>3073</v>
      </c>
      <c r="CG11348" s="174">
        <v>69038</v>
      </c>
      <c r="CH11348" s="174">
        <v>1667</v>
      </c>
      <c r="CI11348" s="174">
        <v>5</v>
      </c>
      <c r="CJ11348" s="174">
        <v>395.7226</v>
      </c>
      <c r="CK11348" s="174">
        <v>395.7226</v>
      </c>
      <c r="CU11348" s="174">
        <v>69038</v>
      </c>
      <c r="CV11348" s="174">
        <v>1667</v>
      </c>
      <c r="CW11348" s="174">
        <v>5</v>
      </c>
      <c r="CX11348" s="174">
        <v>395.7226</v>
      </c>
    </row>
    <row r="11349" spans="84:102" x14ac:dyDescent="0.25">
      <c r="CF11349" s="3" t="s">
        <v>3073</v>
      </c>
      <c r="CG11349" s="174">
        <v>803</v>
      </c>
      <c r="CH11349" s="174">
        <v>102170</v>
      </c>
      <c r="CI11349" s="174">
        <v>5</v>
      </c>
      <c r="CJ11349" s="174">
        <v>395.7079</v>
      </c>
      <c r="CK11349" s="174">
        <v>395.7079</v>
      </c>
      <c r="CU11349" s="174">
        <v>803</v>
      </c>
      <c r="CV11349" s="174">
        <v>102170</v>
      </c>
      <c r="CW11349" s="174">
        <v>5</v>
      </c>
      <c r="CX11349" s="174">
        <v>395.7079</v>
      </c>
    </row>
    <row r="11350" spans="84:102" x14ac:dyDescent="0.25">
      <c r="CF11350" s="3" t="s">
        <v>3073</v>
      </c>
      <c r="CG11350" s="174">
        <v>3547</v>
      </c>
      <c r="CH11350" s="174">
        <v>84896</v>
      </c>
      <c r="CI11350" s="174">
        <v>5</v>
      </c>
      <c r="CJ11350" s="174">
        <v>395.5419</v>
      </c>
      <c r="CK11350" s="174">
        <v>395.5419</v>
      </c>
      <c r="CU11350" s="174">
        <v>3547</v>
      </c>
      <c r="CV11350" s="174">
        <v>84896</v>
      </c>
      <c r="CW11350" s="174">
        <v>5</v>
      </c>
      <c r="CX11350" s="174">
        <v>395.5419</v>
      </c>
    </row>
    <row r="11351" spans="84:102" x14ac:dyDescent="0.25">
      <c r="CF11351" s="3" t="s">
        <v>3073</v>
      </c>
      <c r="CG11351" s="174">
        <v>167406</v>
      </c>
      <c r="CH11351" s="174">
        <v>3056</v>
      </c>
      <c r="CI11351" s="174">
        <v>5</v>
      </c>
      <c r="CJ11351" s="174">
        <v>395.51819999999998</v>
      </c>
      <c r="CK11351" s="174">
        <v>395.51819999999998</v>
      </c>
      <c r="CU11351" s="174">
        <v>167406</v>
      </c>
      <c r="CV11351" s="174">
        <v>3056</v>
      </c>
      <c r="CW11351" s="174">
        <v>5</v>
      </c>
      <c r="CX11351" s="174">
        <v>395.51819999999998</v>
      </c>
    </row>
    <row r="11352" spans="84:102" x14ac:dyDescent="0.25">
      <c r="CF11352" s="3" t="s">
        <v>3073</v>
      </c>
      <c r="CG11352" s="174">
        <v>507</v>
      </c>
      <c r="CH11352" s="174">
        <v>84081</v>
      </c>
      <c r="CI11352" s="174">
        <v>5</v>
      </c>
      <c r="CJ11352" s="174">
        <v>395.46850000000001</v>
      </c>
      <c r="CK11352" s="174">
        <v>395.46850000000001</v>
      </c>
      <c r="CU11352" s="174">
        <v>507</v>
      </c>
      <c r="CV11352" s="174">
        <v>84081</v>
      </c>
      <c r="CW11352" s="174">
        <v>5</v>
      </c>
      <c r="CX11352" s="174">
        <v>395.46850000000001</v>
      </c>
    </row>
    <row r="11353" spans="84:102" x14ac:dyDescent="0.25">
      <c r="CF11353" s="3" t="s">
        <v>3073</v>
      </c>
      <c r="CG11353" s="174">
        <v>92961</v>
      </c>
      <c r="CH11353" s="174">
        <v>3589</v>
      </c>
      <c r="CI11353" s="174">
        <v>5</v>
      </c>
      <c r="CJ11353" s="174">
        <v>395.30439999999999</v>
      </c>
      <c r="CK11353" s="174">
        <v>395.30439999999999</v>
      </c>
      <c r="CU11353" s="174">
        <v>92961</v>
      </c>
      <c r="CV11353" s="174">
        <v>3589</v>
      </c>
      <c r="CW11353" s="174">
        <v>5</v>
      </c>
      <c r="CX11353" s="174">
        <v>395.30439999999999</v>
      </c>
    </row>
    <row r="11354" spans="84:102" x14ac:dyDescent="0.25">
      <c r="CF11354" s="3" t="s">
        <v>3073</v>
      </c>
      <c r="CG11354" s="174">
        <v>94851</v>
      </c>
      <c r="CH11354" s="174">
        <v>3609</v>
      </c>
      <c r="CI11354" s="174">
        <v>5</v>
      </c>
      <c r="CJ11354" s="174">
        <v>394.68939999999998</v>
      </c>
      <c r="CK11354" s="174">
        <v>394.68939999999998</v>
      </c>
      <c r="CU11354" s="174">
        <v>94851</v>
      </c>
      <c r="CV11354" s="174">
        <v>3609</v>
      </c>
      <c r="CW11354" s="174">
        <v>5</v>
      </c>
      <c r="CX11354" s="174">
        <v>394.68939999999998</v>
      </c>
    </row>
    <row r="11355" spans="84:102" x14ac:dyDescent="0.25">
      <c r="CF11355" s="3" t="s">
        <v>3073</v>
      </c>
      <c r="CG11355" s="174">
        <v>56808</v>
      </c>
      <c r="CH11355" s="174">
        <v>1892</v>
      </c>
      <c r="CI11355" s="174">
        <v>5</v>
      </c>
      <c r="CJ11355" s="174">
        <v>394.61320000000001</v>
      </c>
      <c r="CK11355" s="174">
        <v>394.61320000000001</v>
      </c>
      <c r="CU11355" s="174">
        <v>56808</v>
      </c>
      <c r="CV11355" s="174">
        <v>1892</v>
      </c>
      <c r="CW11355" s="174">
        <v>5</v>
      </c>
      <c r="CX11355" s="174">
        <v>394.61320000000001</v>
      </c>
    </row>
    <row r="11356" spans="84:102" x14ac:dyDescent="0.25">
      <c r="CF11356" s="3" t="s">
        <v>3073</v>
      </c>
      <c r="CG11356" s="174">
        <v>3764</v>
      </c>
      <c r="CH11356" s="174">
        <v>77744</v>
      </c>
      <c r="CI11356" s="174">
        <v>5</v>
      </c>
      <c r="CJ11356" s="174">
        <v>394.59379999999999</v>
      </c>
      <c r="CK11356" s="174">
        <v>394.59379999999999</v>
      </c>
      <c r="CU11356" s="174">
        <v>3764</v>
      </c>
      <c r="CV11356" s="174">
        <v>77744</v>
      </c>
      <c r="CW11356" s="174">
        <v>5</v>
      </c>
      <c r="CX11356" s="174">
        <v>394.59379999999999</v>
      </c>
    </row>
    <row r="11357" spans="84:102" x14ac:dyDescent="0.25">
      <c r="CF11357" s="3" t="s">
        <v>3073</v>
      </c>
      <c r="CG11357" s="174">
        <v>101297</v>
      </c>
      <c r="CH11357" s="174">
        <v>1974</v>
      </c>
      <c r="CI11357" s="174">
        <v>5</v>
      </c>
      <c r="CJ11357" s="174">
        <v>394.38670000000002</v>
      </c>
      <c r="CK11357" s="174">
        <v>394.38670000000002</v>
      </c>
      <c r="CU11357" s="174">
        <v>101297</v>
      </c>
      <c r="CV11357" s="174">
        <v>1974</v>
      </c>
      <c r="CW11357" s="174">
        <v>5</v>
      </c>
      <c r="CX11357" s="174">
        <v>394.38670000000002</v>
      </c>
    </row>
    <row r="11358" spans="84:102" x14ac:dyDescent="0.25">
      <c r="CF11358" s="3" t="s">
        <v>3073</v>
      </c>
      <c r="CG11358" s="174">
        <v>2759</v>
      </c>
      <c r="CH11358" s="174">
        <v>142405</v>
      </c>
      <c r="CI11358" s="174">
        <v>5</v>
      </c>
      <c r="CJ11358" s="174">
        <v>394.2088</v>
      </c>
      <c r="CK11358" s="174">
        <v>394.2088</v>
      </c>
      <c r="CU11358" s="174">
        <v>2759</v>
      </c>
      <c r="CV11358" s="174">
        <v>142405</v>
      </c>
      <c r="CW11358" s="174">
        <v>5</v>
      </c>
      <c r="CX11358" s="174">
        <v>394.2088</v>
      </c>
    </row>
    <row r="11359" spans="84:102" x14ac:dyDescent="0.25">
      <c r="CF11359" s="3" t="s">
        <v>3073</v>
      </c>
      <c r="CG11359" s="174">
        <v>97828</v>
      </c>
      <c r="CH11359" s="174">
        <v>741</v>
      </c>
      <c r="CI11359" s="174">
        <v>5</v>
      </c>
      <c r="CJ11359" s="174">
        <v>394.18470000000002</v>
      </c>
      <c r="CK11359" s="174">
        <v>394.18470000000002</v>
      </c>
      <c r="CU11359" s="174">
        <v>97828</v>
      </c>
      <c r="CV11359" s="174">
        <v>741</v>
      </c>
      <c r="CW11359" s="174">
        <v>5</v>
      </c>
      <c r="CX11359" s="174">
        <v>394.18470000000002</v>
      </c>
    </row>
    <row r="11360" spans="84:102" x14ac:dyDescent="0.25">
      <c r="CF11360" s="3" t="s">
        <v>3073</v>
      </c>
      <c r="CG11360" s="174">
        <v>248</v>
      </c>
      <c r="CH11360" s="174">
        <v>70439</v>
      </c>
      <c r="CI11360" s="174">
        <v>5</v>
      </c>
      <c r="CJ11360" s="174">
        <v>394.16629999999998</v>
      </c>
      <c r="CK11360" s="174">
        <v>394.16629999999998</v>
      </c>
      <c r="CU11360" s="174">
        <v>248</v>
      </c>
      <c r="CV11360" s="174">
        <v>70439</v>
      </c>
      <c r="CW11360" s="174">
        <v>5</v>
      </c>
      <c r="CX11360" s="174">
        <v>394.16629999999998</v>
      </c>
    </row>
    <row r="11361" spans="84:102" x14ac:dyDescent="0.25">
      <c r="CF11361" s="3" t="s">
        <v>3073</v>
      </c>
      <c r="CG11361" s="174">
        <v>775</v>
      </c>
      <c r="CH11361" s="174">
        <v>99966</v>
      </c>
      <c r="CI11361" s="174">
        <v>5</v>
      </c>
      <c r="CJ11361" s="174">
        <v>394.15159999999997</v>
      </c>
      <c r="CK11361" s="174">
        <v>394.15159999999997</v>
      </c>
      <c r="CU11361" s="174">
        <v>775</v>
      </c>
      <c r="CV11361" s="174">
        <v>99966</v>
      </c>
      <c r="CW11361" s="174">
        <v>5</v>
      </c>
      <c r="CX11361" s="174">
        <v>394.15159999999997</v>
      </c>
    </row>
    <row r="11362" spans="84:102" x14ac:dyDescent="0.25">
      <c r="CF11362" s="3" t="s">
        <v>3073</v>
      </c>
      <c r="CG11362" s="174">
        <v>2798</v>
      </c>
      <c r="CH11362" s="174">
        <v>146720</v>
      </c>
      <c r="CI11362" s="174">
        <v>5</v>
      </c>
      <c r="CJ11362" s="174">
        <v>394.14319999999998</v>
      </c>
      <c r="CK11362" s="174">
        <v>394.14319999999998</v>
      </c>
      <c r="CU11362" s="174">
        <v>2798</v>
      </c>
      <c r="CV11362" s="174">
        <v>146720</v>
      </c>
      <c r="CW11362" s="174">
        <v>5</v>
      </c>
      <c r="CX11362" s="174">
        <v>394.14319999999998</v>
      </c>
    </row>
    <row r="11363" spans="84:102" x14ac:dyDescent="0.25">
      <c r="CF11363" s="3" t="s">
        <v>3073</v>
      </c>
      <c r="CG11363" s="174">
        <v>74045</v>
      </c>
      <c r="CH11363" s="174">
        <v>326</v>
      </c>
      <c r="CI11363" s="174">
        <v>5</v>
      </c>
      <c r="CJ11363" s="174">
        <v>394.06909999999999</v>
      </c>
      <c r="CK11363" s="174">
        <v>394.06909999999999</v>
      </c>
      <c r="CU11363" s="174">
        <v>74045</v>
      </c>
      <c r="CV11363" s="174">
        <v>326</v>
      </c>
      <c r="CW11363" s="174">
        <v>5</v>
      </c>
      <c r="CX11363" s="174">
        <v>394.06909999999999</v>
      </c>
    </row>
    <row r="11364" spans="84:102" x14ac:dyDescent="0.25">
      <c r="CF11364" s="3" t="s">
        <v>3073</v>
      </c>
      <c r="CG11364" s="174">
        <v>942</v>
      </c>
      <c r="CH11364" s="174">
        <v>112431</v>
      </c>
      <c r="CI11364" s="174">
        <v>5</v>
      </c>
      <c r="CJ11364" s="174">
        <v>393.99239999999998</v>
      </c>
      <c r="CK11364" s="174">
        <v>393.99239999999998</v>
      </c>
      <c r="CU11364" s="174">
        <v>942</v>
      </c>
      <c r="CV11364" s="174">
        <v>112431</v>
      </c>
      <c r="CW11364" s="174">
        <v>5</v>
      </c>
      <c r="CX11364" s="174">
        <v>393.99239999999998</v>
      </c>
    </row>
    <row r="11365" spans="84:102" x14ac:dyDescent="0.25">
      <c r="CF11365" s="3" t="s">
        <v>3073</v>
      </c>
      <c r="CG11365" s="174">
        <v>275</v>
      </c>
      <c r="CH11365" s="174">
        <v>72448</v>
      </c>
      <c r="CI11365" s="174">
        <v>5</v>
      </c>
      <c r="CJ11365" s="174">
        <v>393.97219999999999</v>
      </c>
      <c r="CK11365" s="174">
        <v>393.97219999999999</v>
      </c>
      <c r="CU11365" s="174">
        <v>275</v>
      </c>
      <c r="CV11365" s="174">
        <v>72448</v>
      </c>
      <c r="CW11365" s="174">
        <v>5</v>
      </c>
      <c r="CX11365" s="174">
        <v>393.97219999999999</v>
      </c>
    </row>
    <row r="11366" spans="84:102" x14ac:dyDescent="0.25">
      <c r="CF11366" s="3" t="s">
        <v>3073</v>
      </c>
      <c r="CG11366" s="174">
        <v>3440</v>
      </c>
      <c r="CH11366" s="174">
        <v>178744</v>
      </c>
      <c r="CI11366" s="174">
        <v>5</v>
      </c>
      <c r="CJ11366" s="174">
        <v>393.89760000000001</v>
      </c>
      <c r="CK11366" s="174">
        <v>393.89760000000001</v>
      </c>
      <c r="CU11366" s="174">
        <v>3440</v>
      </c>
      <c r="CV11366" s="174">
        <v>178744</v>
      </c>
      <c r="CW11366" s="174">
        <v>5</v>
      </c>
      <c r="CX11366" s="174">
        <v>393.89760000000001</v>
      </c>
    </row>
    <row r="11367" spans="84:102" x14ac:dyDescent="0.25">
      <c r="CF11367" s="3" t="s">
        <v>3073</v>
      </c>
      <c r="CG11367" s="174">
        <v>135623</v>
      </c>
      <c r="CH11367" s="174">
        <v>1086</v>
      </c>
      <c r="CI11367" s="174">
        <v>5</v>
      </c>
      <c r="CJ11367" s="174">
        <v>393.77820000000003</v>
      </c>
      <c r="CK11367" s="174">
        <v>393.77820000000003</v>
      </c>
      <c r="CU11367" s="174">
        <v>135623</v>
      </c>
      <c r="CV11367" s="174">
        <v>1086</v>
      </c>
      <c r="CW11367" s="174">
        <v>5</v>
      </c>
      <c r="CX11367" s="174">
        <v>393.77820000000003</v>
      </c>
    </row>
    <row r="11368" spans="84:102" x14ac:dyDescent="0.25">
      <c r="CF11368" s="3" t="s">
        <v>3073</v>
      </c>
      <c r="CG11368" s="174">
        <v>70542</v>
      </c>
      <c r="CH11368" s="174">
        <v>1654</v>
      </c>
      <c r="CI11368" s="174">
        <v>5</v>
      </c>
      <c r="CJ11368" s="174">
        <v>393.75979999999998</v>
      </c>
      <c r="CK11368" s="174">
        <v>393.75979999999998</v>
      </c>
      <c r="CU11368" s="174">
        <v>70542</v>
      </c>
      <c r="CV11368" s="174">
        <v>1654</v>
      </c>
      <c r="CW11368" s="174">
        <v>5</v>
      </c>
      <c r="CX11368" s="174">
        <v>393.75979999999998</v>
      </c>
    </row>
    <row r="11369" spans="84:102" x14ac:dyDescent="0.25">
      <c r="CF11369" s="3" t="s">
        <v>3073</v>
      </c>
      <c r="CG11369" s="174">
        <v>3105</v>
      </c>
      <c r="CH11369" s="174">
        <v>150822</v>
      </c>
      <c r="CI11369" s="174">
        <v>5</v>
      </c>
      <c r="CJ11369" s="174">
        <v>393.66109999999998</v>
      </c>
      <c r="CK11369" s="174">
        <v>393.66109999999998</v>
      </c>
      <c r="CU11369" s="174">
        <v>3105</v>
      </c>
      <c r="CV11369" s="174">
        <v>150822</v>
      </c>
      <c r="CW11369" s="174">
        <v>5</v>
      </c>
      <c r="CX11369" s="174">
        <v>393.66109999999998</v>
      </c>
    </row>
    <row r="11370" spans="84:102" x14ac:dyDescent="0.25">
      <c r="CF11370" s="3" t="s">
        <v>3073</v>
      </c>
      <c r="CG11370" s="174">
        <v>57979</v>
      </c>
      <c r="CH11370" s="174">
        <v>1870</v>
      </c>
      <c r="CI11370" s="174">
        <v>5</v>
      </c>
      <c r="CJ11370" s="174">
        <v>393.46230000000003</v>
      </c>
      <c r="CK11370" s="174">
        <v>393.46230000000003</v>
      </c>
      <c r="CU11370" s="174">
        <v>57979</v>
      </c>
      <c r="CV11370" s="174">
        <v>1870</v>
      </c>
      <c r="CW11370" s="174">
        <v>5</v>
      </c>
      <c r="CX11370" s="174">
        <v>393.46230000000003</v>
      </c>
    </row>
    <row r="11371" spans="84:102" x14ac:dyDescent="0.25">
      <c r="CF11371" s="3" t="s">
        <v>3073</v>
      </c>
      <c r="CG11371" s="174">
        <v>2400</v>
      </c>
      <c r="CH11371" s="174">
        <v>29663</v>
      </c>
      <c r="CI11371" s="174">
        <v>5</v>
      </c>
      <c r="CJ11371" s="174">
        <v>393.34780000000001</v>
      </c>
      <c r="CK11371" s="174">
        <v>393.34780000000001</v>
      </c>
      <c r="CU11371" s="174">
        <v>2400</v>
      </c>
      <c r="CV11371" s="174">
        <v>29663</v>
      </c>
      <c r="CW11371" s="174">
        <v>5</v>
      </c>
      <c r="CX11371" s="174">
        <v>393.34780000000001</v>
      </c>
    </row>
    <row r="11372" spans="84:102" x14ac:dyDescent="0.25">
      <c r="CF11372" s="3" t="s">
        <v>3073</v>
      </c>
      <c r="CG11372" s="174">
        <v>155280</v>
      </c>
      <c r="CH11372" s="174">
        <v>3196</v>
      </c>
      <c r="CI11372" s="174">
        <v>5</v>
      </c>
      <c r="CJ11372" s="174">
        <v>393.33350000000002</v>
      </c>
      <c r="CK11372" s="174">
        <v>393.33350000000002</v>
      </c>
      <c r="CU11372" s="174">
        <v>155280</v>
      </c>
      <c r="CV11372" s="174">
        <v>3196</v>
      </c>
      <c r="CW11372" s="174">
        <v>5</v>
      </c>
      <c r="CX11372" s="174">
        <v>393.33350000000002</v>
      </c>
    </row>
    <row r="11373" spans="84:102" x14ac:dyDescent="0.25">
      <c r="CF11373" s="3" t="s">
        <v>3073</v>
      </c>
      <c r="CG11373" s="174">
        <v>3275</v>
      </c>
      <c r="CH11373" s="174">
        <v>164400</v>
      </c>
      <c r="CI11373" s="174">
        <v>5</v>
      </c>
      <c r="CJ11373" s="174">
        <v>393.21820000000002</v>
      </c>
      <c r="CK11373" s="174">
        <v>393.21820000000002</v>
      </c>
      <c r="CU11373" s="174">
        <v>3275</v>
      </c>
      <c r="CV11373" s="174">
        <v>164400</v>
      </c>
      <c r="CW11373" s="174">
        <v>5</v>
      </c>
      <c r="CX11373" s="174">
        <v>393.21820000000002</v>
      </c>
    </row>
    <row r="11374" spans="84:102" x14ac:dyDescent="0.25">
      <c r="CF11374" s="3" t="s">
        <v>3073</v>
      </c>
      <c r="CG11374" s="174">
        <v>8815</v>
      </c>
      <c r="CH11374" s="174">
        <v>2124</v>
      </c>
      <c r="CI11374" s="174">
        <v>5</v>
      </c>
      <c r="CJ11374" s="174">
        <v>393.08089999999999</v>
      </c>
      <c r="CK11374" s="174">
        <v>393.08089999999999</v>
      </c>
      <c r="CU11374" s="174">
        <v>8815</v>
      </c>
      <c r="CV11374" s="174">
        <v>2124</v>
      </c>
      <c r="CW11374" s="174">
        <v>5</v>
      </c>
      <c r="CX11374" s="174">
        <v>393.08089999999999</v>
      </c>
    </row>
    <row r="11375" spans="84:102" x14ac:dyDescent="0.25">
      <c r="CF11375" s="3" t="s">
        <v>3073</v>
      </c>
      <c r="CG11375" s="174">
        <v>2866</v>
      </c>
      <c r="CH11375" s="174">
        <v>150108</v>
      </c>
      <c r="CI11375" s="174">
        <v>5</v>
      </c>
      <c r="CJ11375" s="174">
        <v>392.94589999999999</v>
      </c>
      <c r="CK11375" s="174">
        <v>392.94589999999999</v>
      </c>
      <c r="CU11375" s="174">
        <v>2866</v>
      </c>
      <c r="CV11375" s="174">
        <v>150108</v>
      </c>
      <c r="CW11375" s="174">
        <v>5</v>
      </c>
      <c r="CX11375" s="174">
        <v>392.94589999999999</v>
      </c>
    </row>
    <row r="11376" spans="84:102" x14ac:dyDescent="0.25">
      <c r="CF11376" s="3" t="s">
        <v>3073</v>
      </c>
      <c r="CG11376" s="174">
        <v>587</v>
      </c>
      <c r="CH11376" s="174">
        <v>85641</v>
      </c>
      <c r="CI11376" s="174">
        <v>5</v>
      </c>
      <c r="CJ11376" s="174">
        <v>392.88920000000002</v>
      </c>
      <c r="CK11376" s="174">
        <v>392.88920000000002</v>
      </c>
      <c r="CU11376" s="174">
        <v>587</v>
      </c>
      <c r="CV11376" s="174">
        <v>85641</v>
      </c>
      <c r="CW11376" s="174">
        <v>5</v>
      </c>
      <c r="CX11376" s="174">
        <v>392.88920000000002</v>
      </c>
    </row>
    <row r="11377" spans="84:102" x14ac:dyDescent="0.25">
      <c r="CF11377" s="3" t="s">
        <v>3073</v>
      </c>
      <c r="CG11377" s="174">
        <v>2142</v>
      </c>
      <c r="CH11377" s="174">
        <v>11552</v>
      </c>
      <c r="CI11377" s="174">
        <v>5</v>
      </c>
      <c r="CJ11377" s="174">
        <v>392.71019999999999</v>
      </c>
      <c r="CK11377" s="174">
        <v>392.71019999999999</v>
      </c>
      <c r="CU11377" s="174">
        <v>2142</v>
      </c>
      <c r="CV11377" s="174">
        <v>11552</v>
      </c>
      <c r="CW11377" s="174">
        <v>5</v>
      </c>
      <c r="CX11377" s="174">
        <v>392.71019999999999</v>
      </c>
    </row>
    <row r="11378" spans="84:102" x14ac:dyDescent="0.25">
      <c r="CF11378" s="3" t="s">
        <v>3073</v>
      </c>
      <c r="CG11378" s="174">
        <v>3666</v>
      </c>
      <c r="CH11378" s="174">
        <v>110868</v>
      </c>
      <c r="CI11378" s="174">
        <v>5</v>
      </c>
      <c r="CJ11378" s="174">
        <v>392.44299999999998</v>
      </c>
      <c r="CK11378" s="174">
        <v>392.44299999999998</v>
      </c>
      <c r="CU11378" s="174">
        <v>3666</v>
      </c>
      <c r="CV11378" s="174">
        <v>110868</v>
      </c>
      <c r="CW11378" s="174">
        <v>5</v>
      </c>
      <c r="CX11378" s="174">
        <v>392.44299999999998</v>
      </c>
    </row>
    <row r="11379" spans="84:102" x14ac:dyDescent="0.25">
      <c r="CF11379" s="3" t="s">
        <v>3073</v>
      </c>
      <c r="CG11379" s="174">
        <v>4</v>
      </c>
      <c r="CH11379" s="174">
        <v>59926</v>
      </c>
      <c r="CI11379" s="174">
        <v>5</v>
      </c>
      <c r="CJ11379" s="174">
        <v>392.15</v>
      </c>
      <c r="CK11379" s="174">
        <v>392.15</v>
      </c>
      <c r="CU11379" s="174">
        <v>4</v>
      </c>
      <c r="CV11379" s="174">
        <v>59926</v>
      </c>
      <c r="CW11379" s="174">
        <v>5</v>
      </c>
      <c r="CX11379" s="174">
        <v>392.15</v>
      </c>
    </row>
    <row r="11380" spans="84:102" x14ac:dyDescent="0.25">
      <c r="CF11380" s="3" t="s">
        <v>3073</v>
      </c>
      <c r="CG11380" s="174">
        <v>87621</v>
      </c>
      <c r="CH11380" s="174">
        <v>624</v>
      </c>
      <c r="CI11380" s="174">
        <v>5</v>
      </c>
      <c r="CJ11380" s="174">
        <v>392.07170000000002</v>
      </c>
      <c r="CK11380" s="174">
        <v>392.07170000000002</v>
      </c>
      <c r="CU11380" s="174">
        <v>87621</v>
      </c>
      <c r="CV11380" s="174">
        <v>624</v>
      </c>
      <c r="CW11380" s="174">
        <v>5</v>
      </c>
      <c r="CX11380" s="174">
        <v>392.07170000000002</v>
      </c>
    </row>
    <row r="11381" spans="84:102" x14ac:dyDescent="0.25">
      <c r="CF11381" s="3" t="s">
        <v>3073</v>
      </c>
      <c r="CG11381" s="174">
        <v>98412</v>
      </c>
      <c r="CH11381" s="174">
        <v>724</v>
      </c>
      <c r="CI11381" s="174">
        <v>5</v>
      </c>
      <c r="CJ11381" s="174">
        <v>391.97390000000001</v>
      </c>
      <c r="CK11381" s="174">
        <v>391.97390000000001</v>
      </c>
      <c r="CU11381" s="174">
        <v>98412</v>
      </c>
      <c r="CV11381" s="174">
        <v>724</v>
      </c>
      <c r="CW11381" s="174">
        <v>5</v>
      </c>
      <c r="CX11381" s="174">
        <v>391.97390000000001</v>
      </c>
    </row>
    <row r="11382" spans="84:102" x14ac:dyDescent="0.25">
      <c r="CF11382" s="3" t="s">
        <v>3073</v>
      </c>
      <c r="CG11382" s="174">
        <v>123573</v>
      </c>
      <c r="CH11382" s="174">
        <v>1283</v>
      </c>
      <c r="CI11382" s="174">
        <v>5</v>
      </c>
      <c r="CJ11382" s="174">
        <v>391.9502</v>
      </c>
      <c r="CK11382" s="174">
        <v>391.9502</v>
      </c>
      <c r="CU11382" s="174">
        <v>123573</v>
      </c>
      <c r="CV11382" s="174">
        <v>1283</v>
      </c>
      <c r="CW11382" s="174">
        <v>5</v>
      </c>
      <c r="CX11382" s="174">
        <v>391.9502</v>
      </c>
    </row>
    <row r="11383" spans="84:102" x14ac:dyDescent="0.25">
      <c r="CF11383" s="3" t="s">
        <v>3073</v>
      </c>
      <c r="CG11383" s="174">
        <v>100571</v>
      </c>
      <c r="CH11383" s="174">
        <v>3648</v>
      </c>
      <c r="CI11383" s="174">
        <v>5</v>
      </c>
      <c r="CJ11383" s="174">
        <v>391.88850000000002</v>
      </c>
      <c r="CK11383" s="174">
        <v>391.88850000000002</v>
      </c>
      <c r="CU11383" s="174">
        <v>100571</v>
      </c>
      <c r="CV11383" s="174">
        <v>3648</v>
      </c>
      <c r="CW11383" s="174">
        <v>5</v>
      </c>
      <c r="CX11383" s="174">
        <v>391.88850000000002</v>
      </c>
    </row>
    <row r="11384" spans="84:102" x14ac:dyDescent="0.25">
      <c r="CF11384" s="3" t="s">
        <v>3073</v>
      </c>
      <c r="CG11384" s="174">
        <v>1317</v>
      </c>
      <c r="CH11384" s="174">
        <v>120621</v>
      </c>
      <c r="CI11384" s="174">
        <v>5</v>
      </c>
      <c r="CJ11384" s="174">
        <v>391.87380000000002</v>
      </c>
      <c r="CK11384" s="174">
        <v>391.87380000000002</v>
      </c>
      <c r="CU11384" s="174">
        <v>1317</v>
      </c>
      <c r="CV11384" s="174">
        <v>120621</v>
      </c>
      <c r="CW11384" s="174">
        <v>5</v>
      </c>
      <c r="CX11384" s="174">
        <v>391.87380000000002</v>
      </c>
    </row>
    <row r="11385" spans="84:102" x14ac:dyDescent="0.25">
      <c r="CF11385" s="3" t="s">
        <v>3073</v>
      </c>
      <c r="CG11385" s="174">
        <v>2094</v>
      </c>
      <c r="CH11385" s="174">
        <v>6949</v>
      </c>
      <c r="CI11385" s="174">
        <v>5</v>
      </c>
      <c r="CJ11385" s="174">
        <v>391.81950000000001</v>
      </c>
      <c r="CK11385" s="174">
        <v>391.81950000000001</v>
      </c>
      <c r="CU11385" s="174">
        <v>2094</v>
      </c>
      <c r="CV11385" s="174">
        <v>6949</v>
      </c>
      <c r="CW11385" s="174">
        <v>5</v>
      </c>
      <c r="CX11385" s="174">
        <v>391.81950000000001</v>
      </c>
    </row>
    <row r="11386" spans="84:102" x14ac:dyDescent="0.25">
      <c r="CF11386" s="3" t="s">
        <v>3073</v>
      </c>
      <c r="CG11386" s="174">
        <v>3081</v>
      </c>
      <c r="CH11386" s="174">
        <v>138883</v>
      </c>
      <c r="CI11386" s="174">
        <v>5</v>
      </c>
      <c r="CJ11386" s="174">
        <v>391.80329999999998</v>
      </c>
      <c r="CK11386" s="174">
        <v>391.80329999999998</v>
      </c>
      <c r="CU11386" s="174">
        <v>3081</v>
      </c>
      <c r="CV11386" s="174">
        <v>138883</v>
      </c>
      <c r="CW11386" s="174">
        <v>5</v>
      </c>
      <c r="CX11386" s="174">
        <v>391.80329999999998</v>
      </c>
    </row>
    <row r="11387" spans="84:102" x14ac:dyDescent="0.25">
      <c r="CF11387" s="3" t="s">
        <v>3073</v>
      </c>
      <c r="CG11387" s="174">
        <v>2731</v>
      </c>
      <c r="CH11387" s="174">
        <v>138161</v>
      </c>
      <c r="CI11387" s="174">
        <v>5</v>
      </c>
      <c r="CJ11387" s="174">
        <v>391.68830000000003</v>
      </c>
      <c r="CK11387" s="174">
        <v>391.68830000000003</v>
      </c>
      <c r="CU11387" s="174">
        <v>2731</v>
      </c>
      <c r="CV11387" s="174">
        <v>138161</v>
      </c>
      <c r="CW11387" s="174">
        <v>5</v>
      </c>
      <c r="CX11387" s="174">
        <v>391.68830000000003</v>
      </c>
    </row>
    <row r="11388" spans="84:102" x14ac:dyDescent="0.25">
      <c r="CF11388" s="3" t="s">
        <v>3073</v>
      </c>
      <c r="CG11388" s="174">
        <v>111670</v>
      </c>
      <c r="CH11388" s="174">
        <v>1353</v>
      </c>
      <c r="CI11388" s="174">
        <v>5</v>
      </c>
      <c r="CJ11388" s="174">
        <v>391.58449999999999</v>
      </c>
      <c r="CK11388" s="174">
        <v>391.58449999999999</v>
      </c>
      <c r="CU11388" s="174">
        <v>111670</v>
      </c>
      <c r="CV11388" s="174">
        <v>1353</v>
      </c>
      <c r="CW11388" s="174">
        <v>5</v>
      </c>
      <c r="CX11388" s="174">
        <v>391.58449999999999</v>
      </c>
    </row>
    <row r="11389" spans="84:102" x14ac:dyDescent="0.25">
      <c r="CF11389" s="3" t="s">
        <v>3073</v>
      </c>
      <c r="CG11389" s="174">
        <v>408</v>
      </c>
      <c r="CH11389" s="174">
        <v>81640</v>
      </c>
      <c r="CI11389" s="174">
        <v>5</v>
      </c>
      <c r="CJ11389" s="174">
        <v>391.5643</v>
      </c>
      <c r="CK11389" s="174">
        <v>391.5643</v>
      </c>
      <c r="CU11389" s="174">
        <v>408</v>
      </c>
      <c r="CV11389" s="174">
        <v>81640</v>
      </c>
      <c r="CW11389" s="174">
        <v>5</v>
      </c>
      <c r="CX11389" s="174">
        <v>391.5643</v>
      </c>
    </row>
    <row r="11390" spans="84:102" x14ac:dyDescent="0.25">
      <c r="CF11390" s="3" t="s">
        <v>3073</v>
      </c>
      <c r="CG11390" s="174">
        <v>128668</v>
      </c>
      <c r="CH11390" s="174">
        <v>1244</v>
      </c>
      <c r="CI11390" s="174">
        <v>5</v>
      </c>
      <c r="CJ11390" s="174">
        <v>391.56380000000001</v>
      </c>
      <c r="CK11390" s="174">
        <v>391.56380000000001</v>
      </c>
      <c r="CU11390" s="174">
        <v>128668</v>
      </c>
      <c r="CV11390" s="174">
        <v>1244</v>
      </c>
      <c r="CW11390" s="174">
        <v>5</v>
      </c>
      <c r="CX11390" s="174">
        <v>391.56380000000001</v>
      </c>
    </row>
    <row r="11391" spans="84:102" x14ac:dyDescent="0.25">
      <c r="CF11391" s="3" t="s">
        <v>3073</v>
      </c>
      <c r="CG11391" s="174">
        <v>149667</v>
      </c>
      <c r="CH11391" s="174">
        <v>2849</v>
      </c>
      <c r="CI11391" s="174">
        <v>5</v>
      </c>
      <c r="CJ11391" s="174">
        <v>391.50299999999999</v>
      </c>
      <c r="CK11391" s="174">
        <v>391.50299999999999</v>
      </c>
      <c r="CU11391" s="174">
        <v>149667</v>
      </c>
      <c r="CV11391" s="174">
        <v>2849</v>
      </c>
      <c r="CW11391" s="174">
        <v>5</v>
      </c>
      <c r="CX11391" s="174">
        <v>391.50299999999999</v>
      </c>
    </row>
    <row r="11392" spans="84:102" x14ac:dyDescent="0.25">
      <c r="CF11392" s="3" t="s">
        <v>3073</v>
      </c>
      <c r="CG11392" s="174">
        <v>1193</v>
      </c>
      <c r="CH11392" s="174">
        <v>134076</v>
      </c>
      <c r="CI11392" s="174">
        <v>5</v>
      </c>
      <c r="CJ11392" s="174">
        <v>391.42020000000002</v>
      </c>
      <c r="CK11392" s="174">
        <v>391.42020000000002</v>
      </c>
      <c r="CU11392" s="174">
        <v>1193</v>
      </c>
      <c r="CV11392" s="174">
        <v>134076</v>
      </c>
      <c r="CW11392" s="174">
        <v>5</v>
      </c>
      <c r="CX11392" s="174">
        <v>391.42020000000002</v>
      </c>
    </row>
    <row r="11393" spans="84:102" x14ac:dyDescent="0.25">
      <c r="CF11393" s="3" t="s">
        <v>3073</v>
      </c>
      <c r="CG11393" s="174">
        <v>379</v>
      </c>
      <c r="CH11393" s="174">
        <v>78255</v>
      </c>
      <c r="CI11393" s="174">
        <v>5</v>
      </c>
      <c r="CJ11393" s="174">
        <v>391.28269999999998</v>
      </c>
      <c r="CK11393" s="174">
        <v>391.28269999999998</v>
      </c>
      <c r="CU11393" s="174">
        <v>379</v>
      </c>
      <c r="CV11393" s="174">
        <v>78255</v>
      </c>
      <c r="CW11393" s="174">
        <v>5</v>
      </c>
      <c r="CX11393" s="174">
        <v>391.28269999999998</v>
      </c>
    </row>
    <row r="11394" spans="84:102" x14ac:dyDescent="0.25">
      <c r="CF11394" s="3" t="s">
        <v>3073</v>
      </c>
      <c r="CG11394" s="174">
        <v>781</v>
      </c>
      <c r="CH11394" s="174">
        <v>101681</v>
      </c>
      <c r="CI11394" s="174">
        <v>5</v>
      </c>
      <c r="CJ11394" s="174">
        <v>391.28179999999998</v>
      </c>
      <c r="CK11394" s="174">
        <v>391.28179999999998</v>
      </c>
      <c r="CU11394" s="174">
        <v>781</v>
      </c>
      <c r="CV11394" s="174">
        <v>101681</v>
      </c>
      <c r="CW11394" s="174">
        <v>5</v>
      </c>
      <c r="CX11394" s="174">
        <v>391.28179999999998</v>
      </c>
    </row>
    <row r="11395" spans="84:102" x14ac:dyDescent="0.25">
      <c r="CF11395" s="3" t="s">
        <v>3073</v>
      </c>
      <c r="CG11395" s="174">
        <v>49080</v>
      </c>
      <c r="CH11395" s="174">
        <v>3482</v>
      </c>
      <c r="CI11395" s="174">
        <v>5</v>
      </c>
      <c r="CJ11395" s="174">
        <v>391.24669999999998</v>
      </c>
      <c r="CK11395" s="174">
        <v>391.24669999999998</v>
      </c>
      <c r="CU11395" s="174">
        <v>49080</v>
      </c>
      <c r="CV11395" s="174">
        <v>3482</v>
      </c>
      <c r="CW11395" s="174">
        <v>5</v>
      </c>
      <c r="CX11395" s="174">
        <v>391.24669999999998</v>
      </c>
    </row>
    <row r="11396" spans="84:102" x14ac:dyDescent="0.25">
      <c r="CF11396" s="3" t="s">
        <v>3073</v>
      </c>
      <c r="CG11396" s="174">
        <v>1682</v>
      </c>
      <c r="CH11396" s="174">
        <v>66461</v>
      </c>
      <c r="CI11396" s="174">
        <v>5</v>
      </c>
      <c r="CJ11396" s="174">
        <v>391.24220000000003</v>
      </c>
      <c r="CK11396" s="174">
        <v>391.24220000000003</v>
      </c>
      <c r="CU11396" s="174">
        <v>1682</v>
      </c>
      <c r="CV11396" s="174">
        <v>66461</v>
      </c>
      <c r="CW11396" s="174">
        <v>5</v>
      </c>
      <c r="CX11396" s="174">
        <v>391.24220000000003</v>
      </c>
    </row>
    <row r="11397" spans="84:102" x14ac:dyDescent="0.25">
      <c r="CF11397" s="3" t="s">
        <v>3073</v>
      </c>
      <c r="CG11397" s="174">
        <v>1384</v>
      </c>
      <c r="CH11397" s="174">
        <v>109663</v>
      </c>
      <c r="CI11397" s="174">
        <v>5</v>
      </c>
      <c r="CJ11397" s="174">
        <v>391.1823</v>
      </c>
      <c r="CK11397" s="174">
        <v>391.1823</v>
      </c>
      <c r="CU11397" s="174">
        <v>1384</v>
      </c>
      <c r="CV11397" s="174">
        <v>109663</v>
      </c>
      <c r="CW11397" s="174">
        <v>5</v>
      </c>
      <c r="CX11397" s="174">
        <v>391.1823</v>
      </c>
    </row>
    <row r="11398" spans="84:102" x14ac:dyDescent="0.25">
      <c r="CF11398" s="3" t="s">
        <v>3073</v>
      </c>
      <c r="CG11398" s="174">
        <v>87534</v>
      </c>
      <c r="CH11398" s="174">
        <v>626</v>
      </c>
      <c r="CI11398" s="174">
        <v>5</v>
      </c>
      <c r="CJ11398" s="174">
        <v>391.15350000000001</v>
      </c>
      <c r="CK11398" s="174">
        <v>391.15350000000001</v>
      </c>
      <c r="CU11398" s="174">
        <v>87534</v>
      </c>
      <c r="CV11398" s="174">
        <v>626</v>
      </c>
      <c r="CW11398" s="174">
        <v>5</v>
      </c>
      <c r="CX11398" s="174">
        <v>391.15350000000001</v>
      </c>
    </row>
    <row r="11399" spans="84:102" x14ac:dyDescent="0.25">
      <c r="CF11399" s="3" t="s">
        <v>3073</v>
      </c>
      <c r="CG11399" s="174">
        <v>182907</v>
      </c>
      <c r="CH11399" s="174">
        <v>3738</v>
      </c>
      <c r="CI11399" s="174">
        <v>5</v>
      </c>
      <c r="CJ11399" s="174">
        <v>391.14429999999999</v>
      </c>
      <c r="CK11399" s="174">
        <v>391.14429999999999</v>
      </c>
      <c r="CU11399" s="174">
        <v>182907</v>
      </c>
      <c r="CV11399" s="174">
        <v>3738</v>
      </c>
      <c r="CW11399" s="174">
        <v>5</v>
      </c>
      <c r="CX11399" s="174">
        <v>391.14429999999999</v>
      </c>
    </row>
    <row r="11400" spans="84:102" x14ac:dyDescent="0.25">
      <c r="CF11400" s="3" t="s">
        <v>3073</v>
      </c>
      <c r="CG11400" s="174">
        <v>3857</v>
      </c>
      <c r="CH11400" s="174">
        <v>54426</v>
      </c>
      <c r="CI11400" s="174">
        <v>5</v>
      </c>
      <c r="CJ11400" s="174">
        <v>391.09030000000001</v>
      </c>
      <c r="CK11400" s="174">
        <v>391.09030000000001</v>
      </c>
      <c r="CU11400" s="174">
        <v>3857</v>
      </c>
      <c r="CV11400" s="174">
        <v>54426</v>
      </c>
      <c r="CW11400" s="174">
        <v>5</v>
      </c>
      <c r="CX11400" s="174">
        <v>391.09030000000001</v>
      </c>
    </row>
    <row r="11401" spans="84:102" x14ac:dyDescent="0.25">
      <c r="CF11401" s="3" t="s">
        <v>3073</v>
      </c>
      <c r="CG11401" s="174">
        <v>120621</v>
      </c>
      <c r="CH11401" s="174">
        <v>1317</v>
      </c>
      <c r="CI11401" s="174">
        <v>5</v>
      </c>
      <c r="CJ11401" s="174">
        <v>390.99680000000001</v>
      </c>
      <c r="CK11401" s="174">
        <v>390.99680000000001</v>
      </c>
      <c r="CU11401" s="174">
        <v>120621</v>
      </c>
      <c r="CV11401" s="174">
        <v>1317</v>
      </c>
      <c r="CW11401" s="174">
        <v>5</v>
      </c>
      <c r="CX11401" s="174">
        <v>390.99680000000001</v>
      </c>
    </row>
    <row r="11402" spans="84:102" x14ac:dyDescent="0.25">
      <c r="CF11402" s="3" t="s">
        <v>3073</v>
      </c>
      <c r="CG11402" s="174">
        <v>159288</v>
      </c>
      <c r="CH11402" s="174">
        <v>3257</v>
      </c>
      <c r="CI11402" s="174">
        <v>5</v>
      </c>
      <c r="CJ11402" s="174">
        <v>390.97019999999998</v>
      </c>
      <c r="CK11402" s="174">
        <v>390.97019999999998</v>
      </c>
      <c r="CU11402" s="174">
        <v>159288</v>
      </c>
      <c r="CV11402" s="174">
        <v>3257</v>
      </c>
      <c r="CW11402" s="174">
        <v>5</v>
      </c>
      <c r="CX11402" s="174">
        <v>390.97019999999998</v>
      </c>
    </row>
    <row r="11403" spans="84:102" x14ac:dyDescent="0.25">
      <c r="CF11403" s="3" t="s">
        <v>3073</v>
      </c>
      <c r="CG11403" s="174">
        <v>330</v>
      </c>
      <c r="CH11403" s="174">
        <v>72657</v>
      </c>
      <c r="CI11403" s="174">
        <v>5</v>
      </c>
      <c r="CJ11403" s="174">
        <v>390.93770000000001</v>
      </c>
      <c r="CK11403" s="174">
        <v>390.93770000000001</v>
      </c>
      <c r="CU11403" s="174">
        <v>330</v>
      </c>
      <c r="CV11403" s="174">
        <v>72657</v>
      </c>
      <c r="CW11403" s="174">
        <v>5</v>
      </c>
      <c r="CX11403" s="174">
        <v>390.93770000000001</v>
      </c>
    </row>
    <row r="11404" spans="84:102" x14ac:dyDescent="0.25">
      <c r="CF11404" s="3" t="s">
        <v>3073</v>
      </c>
      <c r="CG11404" s="174">
        <v>68854</v>
      </c>
      <c r="CH11404" s="174">
        <v>187</v>
      </c>
      <c r="CI11404" s="174">
        <v>5</v>
      </c>
      <c r="CJ11404" s="174">
        <v>390.83260000000001</v>
      </c>
      <c r="CK11404" s="174">
        <v>390.83260000000001</v>
      </c>
      <c r="CU11404" s="174">
        <v>68854</v>
      </c>
      <c r="CV11404" s="174">
        <v>187</v>
      </c>
      <c r="CW11404" s="174">
        <v>5</v>
      </c>
      <c r="CX11404" s="174">
        <v>390.83260000000001</v>
      </c>
    </row>
    <row r="11405" spans="84:102" x14ac:dyDescent="0.25">
      <c r="CF11405" s="3" t="s">
        <v>3073</v>
      </c>
      <c r="CG11405" s="174">
        <v>117409</v>
      </c>
      <c r="CH11405" s="174">
        <v>3672</v>
      </c>
      <c r="CI11405" s="174">
        <v>5</v>
      </c>
      <c r="CJ11405" s="174">
        <v>390.76</v>
      </c>
      <c r="CK11405" s="174">
        <v>390.76</v>
      </c>
      <c r="CU11405" s="174">
        <v>117409</v>
      </c>
      <c r="CV11405" s="174">
        <v>3672</v>
      </c>
      <c r="CW11405" s="174">
        <v>5</v>
      </c>
      <c r="CX11405" s="174">
        <v>390.76</v>
      </c>
    </row>
    <row r="11406" spans="84:102" x14ac:dyDescent="0.25">
      <c r="CF11406" s="3" t="s">
        <v>3073</v>
      </c>
      <c r="CG11406" s="174">
        <v>1847</v>
      </c>
      <c r="CH11406" s="174">
        <v>54721</v>
      </c>
      <c r="CI11406" s="174">
        <v>5</v>
      </c>
      <c r="CJ11406" s="174">
        <v>390.66109999999998</v>
      </c>
      <c r="CK11406" s="174">
        <v>390.66109999999998</v>
      </c>
      <c r="CU11406" s="174">
        <v>1847</v>
      </c>
      <c r="CV11406" s="174">
        <v>54721</v>
      </c>
      <c r="CW11406" s="174">
        <v>5</v>
      </c>
      <c r="CX11406" s="174">
        <v>390.66109999999998</v>
      </c>
    </row>
    <row r="11407" spans="84:102" x14ac:dyDescent="0.25">
      <c r="CF11407" s="3" t="s">
        <v>3073</v>
      </c>
      <c r="CG11407" s="174">
        <v>1608</v>
      </c>
      <c r="CH11407" s="174">
        <v>80220</v>
      </c>
      <c r="CI11407" s="174">
        <v>5</v>
      </c>
      <c r="CJ11407" s="174">
        <v>390.54849999999999</v>
      </c>
      <c r="CK11407" s="174">
        <v>390.54849999999999</v>
      </c>
      <c r="CU11407" s="174">
        <v>1608</v>
      </c>
      <c r="CV11407" s="174">
        <v>80220</v>
      </c>
      <c r="CW11407" s="174">
        <v>5</v>
      </c>
      <c r="CX11407" s="174">
        <v>390.54849999999999</v>
      </c>
    </row>
    <row r="11408" spans="84:102" x14ac:dyDescent="0.25">
      <c r="CF11408" s="3" t="s">
        <v>3073</v>
      </c>
      <c r="CG11408" s="174">
        <v>111969</v>
      </c>
      <c r="CH11408" s="174">
        <v>924</v>
      </c>
      <c r="CI11408" s="174">
        <v>5</v>
      </c>
      <c r="CJ11408" s="174">
        <v>390.46249999999998</v>
      </c>
      <c r="CK11408" s="174">
        <v>390.46249999999998</v>
      </c>
      <c r="CU11408" s="174">
        <v>111969</v>
      </c>
      <c r="CV11408" s="174">
        <v>924</v>
      </c>
      <c r="CW11408" s="174">
        <v>5</v>
      </c>
      <c r="CX11408" s="174">
        <v>390.46249999999998</v>
      </c>
    </row>
    <row r="11409" spans="84:102" x14ac:dyDescent="0.25">
      <c r="CF11409" s="3" t="s">
        <v>3073</v>
      </c>
      <c r="CG11409" s="174">
        <v>105002</v>
      </c>
      <c r="CH11409" s="174">
        <v>794</v>
      </c>
      <c r="CI11409" s="174">
        <v>5</v>
      </c>
      <c r="CJ11409" s="174">
        <v>390.45499999999998</v>
      </c>
      <c r="CK11409" s="174">
        <v>390.45499999999998</v>
      </c>
      <c r="CU11409" s="174">
        <v>105002</v>
      </c>
      <c r="CV11409" s="174">
        <v>794</v>
      </c>
      <c r="CW11409" s="174">
        <v>5</v>
      </c>
      <c r="CX11409" s="174">
        <v>390.45499999999998</v>
      </c>
    </row>
    <row r="11410" spans="84:102" x14ac:dyDescent="0.25">
      <c r="CF11410" s="3" t="s">
        <v>3073</v>
      </c>
      <c r="CG11410" s="174">
        <v>2735</v>
      </c>
      <c r="CH11410" s="174">
        <v>141703</v>
      </c>
      <c r="CI11410" s="174">
        <v>5</v>
      </c>
      <c r="CJ11410" s="174">
        <v>390.45400000000001</v>
      </c>
      <c r="CK11410" s="174">
        <v>390.45400000000001</v>
      </c>
      <c r="CU11410" s="174">
        <v>2735</v>
      </c>
      <c r="CV11410" s="174">
        <v>141703</v>
      </c>
      <c r="CW11410" s="174">
        <v>5</v>
      </c>
      <c r="CX11410" s="174">
        <v>390.45400000000001</v>
      </c>
    </row>
    <row r="11411" spans="84:102" x14ac:dyDescent="0.25">
      <c r="CF11411" s="3" t="s">
        <v>3073</v>
      </c>
      <c r="CG11411" s="174">
        <v>1071</v>
      </c>
      <c r="CH11411" s="174">
        <v>129134</v>
      </c>
      <c r="CI11411" s="174">
        <v>5</v>
      </c>
      <c r="CJ11411" s="174">
        <v>390.42959999999999</v>
      </c>
      <c r="CK11411" s="174">
        <v>390.42959999999999</v>
      </c>
      <c r="CU11411" s="174">
        <v>1071</v>
      </c>
      <c r="CV11411" s="174">
        <v>129134</v>
      </c>
      <c r="CW11411" s="174">
        <v>5</v>
      </c>
      <c r="CX11411" s="174">
        <v>390.42959999999999</v>
      </c>
    </row>
    <row r="11412" spans="84:102" x14ac:dyDescent="0.25">
      <c r="CF11412" s="3" t="s">
        <v>3073</v>
      </c>
      <c r="CG11412" s="174">
        <v>127148</v>
      </c>
      <c r="CH11412" s="174">
        <v>1236</v>
      </c>
      <c r="CI11412" s="174">
        <v>5</v>
      </c>
      <c r="CJ11412" s="174">
        <v>390.20249999999999</v>
      </c>
      <c r="CK11412" s="174">
        <v>390.20249999999999</v>
      </c>
      <c r="CU11412" s="174">
        <v>127148</v>
      </c>
      <c r="CV11412" s="174">
        <v>1236</v>
      </c>
      <c r="CW11412" s="174">
        <v>5</v>
      </c>
      <c r="CX11412" s="174">
        <v>390.20249999999999</v>
      </c>
    </row>
    <row r="11413" spans="84:102" x14ac:dyDescent="0.25">
      <c r="CF11413" s="3" t="s">
        <v>3073</v>
      </c>
      <c r="CG11413" s="174">
        <v>67695</v>
      </c>
      <c r="CH11413" s="174">
        <v>138</v>
      </c>
      <c r="CI11413" s="174">
        <v>5</v>
      </c>
      <c r="CJ11413" s="174">
        <v>390.19920000000002</v>
      </c>
      <c r="CK11413" s="174">
        <v>390.19920000000002</v>
      </c>
      <c r="CU11413" s="174">
        <v>67695</v>
      </c>
      <c r="CV11413" s="174">
        <v>138</v>
      </c>
      <c r="CW11413" s="174">
        <v>5</v>
      </c>
      <c r="CX11413" s="174">
        <v>390.19920000000002</v>
      </c>
    </row>
    <row r="11414" spans="84:102" x14ac:dyDescent="0.25">
      <c r="CF11414" s="3" t="s">
        <v>3073</v>
      </c>
      <c r="CG11414" s="174">
        <v>151574</v>
      </c>
      <c r="CH11414" s="174">
        <v>2917</v>
      </c>
      <c r="CI11414" s="174">
        <v>5</v>
      </c>
      <c r="CJ11414" s="174">
        <v>390.16199999999998</v>
      </c>
      <c r="CK11414" s="174">
        <v>390.16199999999998</v>
      </c>
      <c r="CU11414" s="174">
        <v>151574</v>
      </c>
      <c r="CV11414" s="174">
        <v>2917</v>
      </c>
      <c r="CW11414" s="174">
        <v>5</v>
      </c>
      <c r="CX11414" s="174">
        <v>390.16199999999998</v>
      </c>
    </row>
    <row r="11415" spans="84:102" x14ac:dyDescent="0.25">
      <c r="CF11415" s="3" t="s">
        <v>3073</v>
      </c>
      <c r="CG11415" s="174">
        <v>735</v>
      </c>
      <c r="CH11415" s="174">
        <v>95605</v>
      </c>
      <c r="CI11415" s="174">
        <v>5</v>
      </c>
      <c r="CJ11415" s="174">
        <v>390.02280000000002</v>
      </c>
      <c r="CK11415" s="174">
        <v>390.02280000000002</v>
      </c>
      <c r="CU11415" s="174">
        <v>735</v>
      </c>
      <c r="CV11415" s="174">
        <v>95605</v>
      </c>
      <c r="CW11415" s="174">
        <v>5</v>
      </c>
      <c r="CX11415" s="174">
        <v>390.02280000000002</v>
      </c>
    </row>
    <row r="11416" spans="84:102" x14ac:dyDescent="0.25">
      <c r="CF11416" s="3" t="s">
        <v>3073</v>
      </c>
      <c r="CG11416" s="174">
        <v>169</v>
      </c>
      <c r="CH11416" s="174">
        <v>69374</v>
      </c>
      <c r="CI11416" s="174">
        <v>5</v>
      </c>
      <c r="CJ11416" s="174">
        <v>390.02269999999999</v>
      </c>
      <c r="CK11416" s="174">
        <v>390.02269999999999</v>
      </c>
      <c r="CU11416" s="174">
        <v>169</v>
      </c>
      <c r="CV11416" s="174">
        <v>69374</v>
      </c>
      <c r="CW11416" s="174">
        <v>5</v>
      </c>
      <c r="CX11416" s="174">
        <v>390.02269999999999</v>
      </c>
    </row>
    <row r="11417" spans="84:102" x14ac:dyDescent="0.25">
      <c r="CF11417" s="3" t="s">
        <v>3073</v>
      </c>
      <c r="CG11417" s="174">
        <v>1202</v>
      </c>
      <c r="CH11417" s="174">
        <v>135785</v>
      </c>
      <c r="CI11417" s="174">
        <v>5</v>
      </c>
      <c r="CJ11417" s="174">
        <v>389.83940000000001</v>
      </c>
      <c r="CK11417" s="174">
        <v>389.83940000000001</v>
      </c>
      <c r="CU11417" s="174">
        <v>1202</v>
      </c>
      <c r="CV11417" s="174">
        <v>135785</v>
      </c>
      <c r="CW11417" s="174">
        <v>5</v>
      </c>
      <c r="CX11417" s="174">
        <v>389.83940000000001</v>
      </c>
    </row>
    <row r="11418" spans="84:102" x14ac:dyDescent="0.25">
      <c r="CF11418" s="3" t="s">
        <v>3073</v>
      </c>
      <c r="CG11418" s="174">
        <v>2293</v>
      </c>
      <c r="CH11418" s="174">
        <v>22002</v>
      </c>
      <c r="CI11418" s="174">
        <v>5</v>
      </c>
      <c r="CJ11418" s="174">
        <v>389.69099999999997</v>
      </c>
      <c r="CK11418" s="174">
        <v>389.69099999999997</v>
      </c>
      <c r="CU11418" s="174">
        <v>2293</v>
      </c>
      <c r="CV11418" s="174">
        <v>22002</v>
      </c>
      <c r="CW11418" s="174">
        <v>5</v>
      </c>
      <c r="CX11418" s="174">
        <v>389.69099999999997</v>
      </c>
    </row>
    <row r="11419" spans="84:102" x14ac:dyDescent="0.25">
      <c r="CF11419" s="3" t="s">
        <v>3073</v>
      </c>
      <c r="CG11419" s="174">
        <v>162031</v>
      </c>
      <c r="CH11419" s="174">
        <v>3269</v>
      </c>
      <c r="CI11419" s="174">
        <v>5</v>
      </c>
      <c r="CJ11419" s="174">
        <v>389.68009999999998</v>
      </c>
      <c r="CK11419" s="174">
        <v>389.68009999999998</v>
      </c>
      <c r="CU11419" s="174">
        <v>162031</v>
      </c>
      <c r="CV11419" s="174">
        <v>3269</v>
      </c>
      <c r="CW11419" s="174">
        <v>5</v>
      </c>
      <c r="CX11419" s="174">
        <v>389.68009999999998</v>
      </c>
    </row>
    <row r="11420" spans="84:102" x14ac:dyDescent="0.25">
      <c r="CF11420" s="3" t="s">
        <v>3073</v>
      </c>
      <c r="CG11420" s="174">
        <v>86379</v>
      </c>
      <c r="CH11420" s="174">
        <v>537</v>
      </c>
      <c r="CI11420" s="174">
        <v>5</v>
      </c>
      <c r="CJ11420" s="174">
        <v>389.62849999999997</v>
      </c>
      <c r="CK11420" s="174">
        <v>389.62849999999997</v>
      </c>
      <c r="CU11420" s="174">
        <v>86379</v>
      </c>
      <c r="CV11420" s="174">
        <v>537</v>
      </c>
      <c r="CW11420" s="174">
        <v>5</v>
      </c>
      <c r="CX11420" s="174">
        <v>389.62849999999997</v>
      </c>
    </row>
    <row r="11421" spans="84:102" x14ac:dyDescent="0.25">
      <c r="CF11421" s="3" t="s">
        <v>3073</v>
      </c>
      <c r="CG11421" s="174">
        <v>121925</v>
      </c>
      <c r="CH11421" s="174">
        <v>1298</v>
      </c>
      <c r="CI11421" s="174">
        <v>5</v>
      </c>
      <c r="CJ11421" s="174">
        <v>389.31</v>
      </c>
      <c r="CK11421" s="174">
        <v>389.31</v>
      </c>
      <c r="CU11421" s="174">
        <v>121925</v>
      </c>
      <c r="CV11421" s="174">
        <v>1298</v>
      </c>
      <c r="CW11421" s="174">
        <v>5</v>
      </c>
      <c r="CX11421" s="174">
        <v>389.31</v>
      </c>
    </row>
    <row r="11422" spans="84:102" x14ac:dyDescent="0.25">
      <c r="CF11422" s="3" t="s">
        <v>3073</v>
      </c>
      <c r="CG11422" s="174">
        <v>613</v>
      </c>
      <c r="CH11422" s="174">
        <v>87347</v>
      </c>
      <c r="CI11422" s="174">
        <v>5</v>
      </c>
      <c r="CJ11422" s="174">
        <v>389.16199999999998</v>
      </c>
      <c r="CK11422" s="174">
        <v>389.16199999999998</v>
      </c>
      <c r="CU11422" s="174">
        <v>613</v>
      </c>
      <c r="CV11422" s="174">
        <v>87347</v>
      </c>
      <c r="CW11422" s="174">
        <v>5</v>
      </c>
      <c r="CX11422" s="174">
        <v>389.16199999999998</v>
      </c>
    </row>
    <row r="11423" spans="84:102" x14ac:dyDescent="0.25">
      <c r="CF11423" s="3" t="s">
        <v>3073</v>
      </c>
      <c r="CG11423" s="174">
        <v>48337</v>
      </c>
      <c r="CH11423" s="174">
        <v>2558</v>
      </c>
      <c r="CI11423" s="174">
        <v>5</v>
      </c>
      <c r="CJ11423" s="174">
        <v>389.13099999999997</v>
      </c>
      <c r="CK11423" s="174">
        <v>389.13099999999997</v>
      </c>
      <c r="CU11423" s="174">
        <v>48337</v>
      </c>
      <c r="CV11423" s="174">
        <v>2558</v>
      </c>
      <c r="CW11423" s="174">
        <v>5</v>
      </c>
      <c r="CX11423" s="174">
        <v>389.13099999999997</v>
      </c>
    </row>
    <row r="11424" spans="84:102" x14ac:dyDescent="0.25">
      <c r="CF11424" s="3" t="s">
        <v>3073</v>
      </c>
      <c r="CG11424" s="174">
        <v>1962</v>
      </c>
      <c r="CH11424" s="174">
        <v>89382</v>
      </c>
      <c r="CI11424" s="174">
        <v>5</v>
      </c>
      <c r="CJ11424" s="174">
        <v>389.03140000000002</v>
      </c>
      <c r="CK11424" s="174">
        <v>389.03140000000002</v>
      </c>
      <c r="CU11424" s="174">
        <v>1962</v>
      </c>
      <c r="CV11424" s="174">
        <v>89382</v>
      </c>
      <c r="CW11424" s="174">
        <v>5</v>
      </c>
      <c r="CX11424" s="174">
        <v>389.03140000000002</v>
      </c>
    </row>
    <row r="11425" spans="84:102" x14ac:dyDescent="0.25">
      <c r="CF11425" s="3" t="s">
        <v>3073</v>
      </c>
      <c r="CG11425" s="174">
        <v>1423</v>
      </c>
      <c r="CH11425" s="174">
        <v>102446</v>
      </c>
      <c r="CI11425" s="174">
        <v>5</v>
      </c>
      <c r="CJ11425" s="174">
        <v>389.01060000000001</v>
      </c>
      <c r="CK11425" s="174">
        <v>389.01060000000001</v>
      </c>
      <c r="CU11425" s="174">
        <v>1423</v>
      </c>
      <c r="CV11425" s="174">
        <v>102446</v>
      </c>
      <c r="CW11425" s="174">
        <v>5</v>
      </c>
      <c r="CX11425" s="174">
        <v>389.01060000000001</v>
      </c>
    </row>
    <row r="11426" spans="84:102" x14ac:dyDescent="0.25">
      <c r="CF11426" s="3" t="s">
        <v>3073</v>
      </c>
      <c r="CG11426" s="174">
        <v>1164</v>
      </c>
      <c r="CH11426" s="174">
        <v>145934</v>
      </c>
      <c r="CI11426" s="174">
        <v>5</v>
      </c>
      <c r="CJ11426" s="174">
        <v>388.9973</v>
      </c>
      <c r="CK11426" s="174">
        <v>388.9973</v>
      </c>
      <c r="CU11426" s="174">
        <v>1164</v>
      </c>
      <c r="CV11426" s="174">
        <v>145934</v>
      </c>
      <c r="CW11426" s="174">
        <v>5</v>
      </c>
      <c r="CX11426" s="174">
        <v>388.9973</v>
      </c>
    </row>
    <row r="11427" spans="84:102" x14ac:dyDescent="0.25">
      <c r="CF11427" s="3" t="s">
        <v>3073</v>
      </c>
      <c r="CG11427" s="174">
        <v>1205</v>
      </c>
      <c r="CH11427" s="174">
        <v>133316</v>
      </c>
      <c r="CI11427" s="174">
        <v>5</v>
      </c>
      <c r="CJ11427" s="174">
        <v>388.96379999999999</v>
      </c>
      <c r="CK11427" s="174">
        <v>388.96379999999999</v>
      </c>
      <c r="CU11427" s="174">
        <v>1205</v>
      </c>
      <c r="CV11427" s="174">
        <v>133316</v>
      </c>
      <c r="CW11427" s="174">
        <v>5</v>
      </c>
      <c r="CX11427" s="174">
        <v>388.96379999999999</v>
      </c>
    </row>
    <row r="11428" spans="84:102" x14ac:dyDescent="0.25">
      <c r="CF11428" s="3" t="s">
        <v>3073</v>
      </c>
      <c r="CG11428" s="174">
        <v>84094</v>
      </c>
      <c r="CH11428" s="174">
        <v>562</v>
      </c>
      <c r="CI11428" s="174">
        <v>5</v>
      </c>
      <c r="CJ11428" s="174">
        <v>388.83659999999998</v>
      </c>
      <c r="CK11428" s="174">
        <v>388.83659999999998</v>
      </c>
      <c r="CU11428" s="174">
        <v>84094</v>
      </c>
      <c r="CV11428" s="174">
        <v>562</v>
      </c>
      <c r="CW11428" s="174">
        <v>5</v>
      </c>
      <c r="CX11428" s="174">
        <v>388.83659999999998</v>
      </c>
    </row>
    <row r="11429" spans="84:102" x14ac:dyDescent="0.25">
      <c r="CF11429" s="3" t="s">
        <v>3073</v>
      </c>
      <c r="CG11429" s="174">
        <v>168847</v>
      </c>
      <c r="CH11429" s="174">
        <v>3063</v>
      </c>
      <c r="CI11429" s="174">
        <v>5</v>
      </c>
      <c r="CJ11429" s="174">
        <v>388.53680000000003</v>
      </c>
      <c r="CK11429" s="174">
        <v>388.53680000000003</v>
      </c>
      <c r="CU11429" s="174">
        <v>168847</v>
      </c>
      <c r="CV11429" s="174">
        <v>3063</v>
      </c>
      <c r="CW11429" s="174">
        <v>5</v>
      </c>
      <c r="CX11429" s="174">
        <v>388.53680000000003</v>
      </c>
    </row>
    <row r="11430" spans="84:102" x14ac:dyDescent="0.25">
      <c r="CF11430" s="3" t="s">
        <v>3073</v>
      </c>
      <c r="CG11430" s="174">
        <v>107947</v>
      </c>
      <c r="CH11430" s="174">
        <v>1407</v>
      </c>
      <c r="CI11430" s="174">
        <v>5</v>
      </c>
      <c r="CJ11430" s="174">
        <v>388.41250000000002</v>
      </c>
      <c r="CK11430" s="174">
        <v>388.41250000000002</v>
      </c>
      <c r="CU11430" s="174">
        <v>107947</v>
      </c>
      <c r="CV11430" s="174">
        <v>1407</v>
      </c>
      <c r="CW11430" s="174">
        <v>5</v>
      </c>
      <c r="CX11430" s="174">
        <v>388.41250000000002</v>
      </c>
    </row>
    <row r="11431" spans="84:102" x14ac:dyDescent="0.25">
      <c r="CF11431" s="3" t="s">
        <v>3073</v>
      </c>
      <c r="CG11431" s="174">
        <v>121</v>
      </c>
      <c r="CH11431" s="174">
        <v>67643</v>
      </c>
      <c r="CI11431" s="174">
        <v>5</v>
      </c>
      <c r="CJ11431" s="174">
        <v>388.387</v>
      </c>
      <c r="CK11431" s="174">
        <v>388.387</v>
      </c>
      <c r="CU11431" s="174">
        <v>121</v>
      </c>
      <c r="CV11431" s="174">
        <v>67643</v>
      </c>
      <c r="CW11431" s="174">
        <v>5</v>
      </c>
      <c r="CX11431" s="174">
        <v>388.387</v>
      </c>
    </row>
    <row r="11432" spans="84:102" x14ac:dyDescent="0.25">
      <c r="CF11432" s="3" t="s">
        <v>3073</v>
      </c>
      <c r="CG11432" s="174">
        <v>102446</v>
      </c>
      <c r="CH11432" s="174">
        <v>1423</v>
      </c>
      <c r="CI11432" s="174">
        <v>5</v>
      </c>
      <c r="CJ11432" s="174">
        <v>388.33499999999998</v>
      </c>
      <c r="CK11432" s="174">
        <v>388.33499999999998</v>
      </c>
      <c r="CU11432" s="174">
        <v>102446</v>
      </c>
      <c r="CV11432" s="174">
        <v>1423</v>
      </c>
      <c r="CW11432" s="174">
        <v>5</v>
      </c>
      <c r="CX11432" s="174">
        <v>388.33499999999998</v>
      </c>
    </row>
    <row r="11433" spans="84:102" x14ac:dyDescent="0.25">
      <c r="CF11433" s="3" t="s">
        <v>3073</v>
      </c>
      <c r="CG11433" s="174">
        <v>152936</v>
      </c>
      <c r="CH11433" s="174">
        <v>2952</v>
      </c>
      <c r="CI11433" s="174">
        <v>5</v>
      </c>
      <c r="CJ11433" s="174">
        <v>388.31740000000002</v>
      </c>
      <c r="CK11433" s="174">
        <v>388.31740000000002</v>
      </c>
      <c r="CU11433" s="174">
        <v>152936</v>
      </c>
      <c r="CV11433" s="174">
        <v>2952</v>
      </c>
      <c r="CW11433" s="174">
        <v>5</v>
      </c>
      <c r="CX11433" s="174">
        <v>388.31740000000002</v>
      </c>
    </row>
    <row r="11434" spans="84:102" x14ac:dyDescent="0.25">
      <c r="CF11434" s="3" t="s">
        <v>3073</v>
      </c>
      <c r="CG11434" s="174">
        <v>21509</v>
      </c>
      <c r="CH11434" s="174">
        <v>2282</v>
      </c>
      <c r="CI11434" s="174">
        <v>5</v>
      </c>
      <c r="CJ11434" s="174">
        <v>388.31169999999997</v>
      </c>
      <c r="CK11434" s="174">
        <v>388.31169999999997</v>
      </c>
      <c r="CU11434" s="174">
        <v>21509</v>
      </c>
      <c r="CV11434" s="174">
        <v>2282</v>
      </c>
      <c r="CW11434" s="174">
        <v>5</v>
      </c>
      <c r="CX11434" s="174">
        <v>388.31169999999997</v>
      </c>
    </row>
    <row r="11435" spans="84:102" x14ac:dyDescent="0.25">
      <c r="CF11435" s="3" t="s">
        <v>3073</v>
      </c>
      <c r="CG11435" s="174">
        <v>14199</v>
      </c>
      <c r="CH11435" s="174">
        <v>2162</v>
      </c>
      <c r="CI11435" s="174">
        <v>5</v>
      </c>
      <c r="CJ11435" s="174">
        <v>388.15449999999998</v>
      </c>
      <c r="CK11435" s="174">
        <v>388.15449999999998</v>
      </c>
      <c r="CU11435" s="174">
        <v>14199</v>
      </c>
      <c r="CV11435" s="174">
        <v>2162</v>
      </c>
      <c r="CW11435" s="174">
        <v>5</v>
      </c>
      <c r="CX11435" s="174">
        <v>388.15449999999998</v>
      </c>
    </row>
    <row r="11436" spans="84:102" x14ac:dyDescent="0.25">
      <c r="CF11436" s="3" t="s">
        <v>3073</v>
      </c>
      <c r="CG11436" s="174">
        <v>1872</v>
      </c>
      <c r="CH11436" s="174">
        <v>56893</v>
      </c>
      <c r="CI11436" s="174">
        <v>5</v>
      </c>
      <c r="CJ11436" s="174">
        <v>388.1311</v>
      </c>
      <c r="CK11436" s="174">
        <v>388.1311</v>
      </c>
      <c r="CU11436" s="174">
        <v>1872</v>
      </c>
      <c r="CV11436" s="174">
        <v>56893</v>
      </c>
      <c r="CW11436" s="174">
        <v>5</v>
      </c>
      <c r="CX11436" s="174">
        <v>388.1311</v>
      </c>
    </row>
    <row r="11437" spans="84:102" x14ac:dyDescent="0.25">
      <c r="CF11437" s="3" t="s">
        <v>3073</v>
      </c>
      <c r="CG11437" s="174">
        <v>152309</v>
      </c>
      <c r="CH11437" s="174">
        <v>2947</v>
      </c>
      <c r="CI11437" s="174">
        <v>5</v>
      </c>
      <c r="CJ11437" s="174">
        <v>388.02789999999999</v>
      </c>
      <c r="CK11437" s="174">
        <v>388.02789999999999</v>
      </c>
      <c r="CU11437" s="174">
        <v>152309</v>
      </c>
      <c r="CV11437" s="174">
        <v>2947</v>
      </c>
      <c r="CW11437" s="174">
        <v>5</v>
      </c>
      <c r="CX11437" s="174">
        <v>388.02789999999999</v>
      </c>
    </row>
    <row r="11438" spans="84:102" x14ac:dyDescent="0.25">
      <c r="CF11438" s="3" t="s">
        <v>3073</v>
      </c>
      <c r="CG11438" s="174">
        <v>870</v>
      </c>
      <c r="CH11438" s="174">
        <v>105786</v>
      </c>
      <c r="CI11438" s="174">
        <v>5</v>
      </c>
      <c r="CJ11438" s="174">
        <v>387.68790000000001</v>
      </c>
      <c r="CK11438" s="174">
        <v>387.68790000000001</v>
      </c>
      <c r="CU11438" s="174">
        <v>870</v>
      </c>
      <c r="CV11438" s="174">
        <v>105786</v>
      </c>
      <c r="CW11438" s="174">
        <v>5</v>
      </c>
      <c r="CX11438" s="174">
        <v>387.68790000000001</v>
      </c>
    </row>
    <row r="11439" spans="84:102" x14ac:dyDescent="0.25">
      <c r="CF11439" s="3" t="s">
        <v>3073</v>
      </c>
      <c r="CG11439" s="174">
        <v>145556</v>
      </c>
      <c r="CH11439" s="174">
        <v>2779</v>
      </c>
      <c r="CI11439" s="174">
        <v>5</v>
      </c>
      <c r="CJ11439" s="174">
        <v>387.68790000000001</v>
      </c>
      <c r="CK11439" s="174">
        <v>387.68790000000001</v>
      </c>
      <c r="CU11439" s="174">
        <v>145556</v>
      </c>
      <c r="CV11439" s="174">
        <v>2779</v>
      </c>
      <c r="CW11439" s="174">
        <v>5</v>
      </c>
      <c r="CX11439" s="174">
        <v>387.68790000000001</v>
      </c>
    </row>
    <row r="11440" spans="84:102" x14ac:dyDescent="0.25">
      <c r="CF11440" s="3" t="s">
        <v>3073</v>
      </c>
      <c r="CG11440" s="174">
        <v>136125</v>
      </c>
      <c r="CH11440" s="174">
        <v>1194</v>
      </c>
      <c r="CI11440" s="174">
        <v>5</v>
      </c>
      <c r="CJ11440" s="174">
        <v>387.4896</v>
      </c>
      <c r="CK11440" s="174">
        <v>387.4896</v>
      </c>
      <c r="CU11440" s="174">
        <v>136125</v>
      </c>
      <c r="CV11440" s="174">
        <v>1194</v>
      </c>
      <c r="CW11440" s="174">
        <v>5</v>
      </c>
      <c r="CX11440" s="174">
        <v>387.4896</v>
      </c>
    </row>
    <row r="11441" spans="84:102" x14ac:dyDescent="0.25">
      <c r="CF11441" s="3" t="s">
        <v>3073</v>
      </c>
      <c r="CG11441" s="174">
        <v>3124</v>
      </c>
      <c r="CH11441" s="174">
        <v>151002</v>
      </c>
      <c r="CI11441" s="174">
        <v>5</v>
      </c>
      <c r="CJ11441" s="174">
        <v>387.1216</v>
      </c>
      <c r="CK11441" s="174">
        <v>387.1216</v>
      </c>
      <c r="CU11441" s="174">
        <v>3124</v>
      </c>
      <c r="CV11441" s="174">
        <v>151002</v>
      </c>
      <c r="CW11441" s="174">
        <v>5</v>
      </c>
      <c r="CX11441" s="174">
        <v>387.1216</v>
      </c>
    </row>
    <row r="11442" spans="84:102" x14ac:dyDescent="0.25">
      <c r="CF11442" s="3" t="s">
        <v>3073</v>
      </c>
      <c r="CG11442" s="174">
        <v>169528</v>
      </c>
      <c r="CH11442" s="174">
        <v>3366</v>
      </c>
      <c r="CI11442" s="174">
        <v>5</v>
      </c>
      <c r="CJ11442" s="174">
        <v>387.0677</v>
      </c>
      <c r="CK11442" s="174">
        <v>387.0677</v>
      </c>
      <c r="CU11442" s="174">
        <v>169528</v>
      </c>
      <c r="CV11442" s="174">
        <v>3366</v>
      </c>
      <c r="CW11442" s="174">
        <v>5</v>
      </c>
      <c r="CX11442" s="174">
        <v>387.0677</v>
      </c>
    </row>
    <row r="11443" spans="84:102" x14ac:dyDescent="0.25">
      <c r="CF11443" s="3" t="s">
        <v>3073</v>
      </c>
      <c r="CG11443" s="174">
        <v>126810</v>
      </c>
      <c r="CH11443" s="174">
        <v>1063</v>
      </c>
      <c r="CI11443" s="174">
        <v>5</v>
      </c>
      <c r="CJ11443" s="174">
        <v>386.92329999999998</v>
      </c>
      <c r="CK11443" s="174">
        <v>386.92329999999998</v>
      </c>
      <c r="CU11443" s="174">
        <v>126810</v>
      </c>
      <c r="CV11443" s="174">
        <v>1063</v>
      </c>
      <c r="CW11443" s="174">
        <v>5</v>
      </c>
      <c r="CX11443" s="174">
        <v>386.92329999999998</v>
      </c>
    </row>
    <row r="11444" spans="84:102" x14ac:dyDescent="0.25">
      <c r="CF11444" s="3" t="s">
        <v>3073</v>
      </c>
      <c r="CG11444" s="174">
        <v>85985</v>
      </c>
      <c r="CH11444" s="174">
        <v>520</v>
      </c>
      <c r="CI11444" s="174">
        <v>5</v>
      </c>
      <c r="CJ11444" s="174">
        <v>386.70440000000002</v>
      </c>
      <c r="CK11444" s="174">
        <v>386.70440000000002</v>
      </c>
      <c r="CU11444" s="174">
        <v>85985</v>
      </c>
      <c r="CV11444" s="174">
        <v>520</v>
      </c>
      <c r="CW11444" s="174">
        <v>5</v>
      </c>
      <c r="CX11444" s="174">
        <v>386.70440000000002</v>
      </c>
    </row>
    <row r="11445" spans="84:102" x14ac:dyDescent="0.25">
      <c r="CF11445" s="3" t="s">
        <v>3073</v>
      </c>
      <c r="CG11445" s="174">
        <v>150822</v>
      </c>
      <c r="CH11445" s="174">
        <v>3105</v>
      </c>
      <c r="CI11445" s="174">
        <v>5</v>
      </c>
      <c r="CJ11445" s="174">
        <v>386.59089999999998</v>
      </c>
      <c r="CK11445" s="174">
        <v>386.59089999999998</v>
      </c>
      <c r="CU11445" s="174">
        <v>150822</v>
      </c>
      <c r="CV11445" s="174">
        <v>3105</v>
      </c>
      <c r="CW11445" s="174">
        <v>5</v>
      </c>
      <c r="CX11445" s="174">
        <v>386.59089999999998</v>
      </c>
    </row>
    <row r="11446" spans="84:102" x14ac:dyDescent="0.25">
      <c r="CF11446" s="3" t="s">
        <v>3073</v>
      </c>
      <c r="CG11446" s="174">
        <v>2614</v>
      </c>
      <c r="CH11446" s="174">
        <v>46875</v>
      </c>
      <c r="CI11446" s="174">
        <v>5</v>
      </c>
      <c r="CJ11446" s="174">
        <v>386.55739999999997</v>
      </c>
      <c r="CK11446" s="174">
        <v>386.55739999999997</v>
      </c>
      <c r="CU11446" s="174">
        <v>2614</v>
      </c>
      <c r="CV11446" s="174">
        <v>46875</v>
      </c>
      <c r="CW11446" s="174">
        <v>5</v>
      </c>
      <c r="CX11446" s="174">
        <v>386.55739999999997</v>
      </c>
    </row>
    <row r="11447" spans="84:102" x14ac:dyDescent="0.25">
      <c r="CF11447" s="3" t="s">
        <v>3073</v>
      </c>
      <c r="CG11447" s="174">
        <v>3575</v>
      </c>
      <c r="CH11447" s="174">
        <v>86422</v>
      </c>
      <c r="CI11447" s="174">
        <v>5</v>
      </c>
      <c r="CJ11447" s="174">
        <v>386.41820000000001</v>
      </c>
      <c r="CK11447" s="174">
        <v>386.41820000000001</v>
      </c>
      <c r="CU11447" s="174">
        <v>3575</v>
      </c>
      <c r="CV11447" s="174">
        <v>86422</v>
      </c>
      <c r="CW11447" s="174">
        <v>5</v>
      </c>
      <c r="CX11447" s="174">
        <v>386.41820000000001</v>
      </c>
    </row>
    <row r="11448" spans="84:102" x14ac:dyDescent="0.25">
      <c r="CF11448" s="3" t="s">
        <v>3073</v>
      </c>
      <c r="CG11448" s="174">
        <v>165979</v>
      </c>
      <c r="CH11448" s="174">
        <v>3040</v>
      </c>
      <c r="CI11448" s="174">
        <v>5</v>
      </c>
      <c r="CJ11448" s="174">
        <v>386.40410000000003</v>
      </c>
      <c r="CK11448" s="174">
        <v>386.40410000000003</v>
      </c>
      <c r="CU11448" s="174">
        <v>165979</v>
      </c>
      <c r="CV11448" s="174">
        <v>3040</v>
      </c>
      <c r="CW11448" s="174">
        <v>5</v>
      </c>
      <c r="CX11448" s="174">
        <v>386.40410000000003</v>
      </c>
    </row>
    <row r="11449" spans="84:102" x14ac:dyDescent="0.25">
      <c r="CF11449" s="3" t="s">
        <v>3073</v>
      </c>
      <c r="CG11449" s="174">
        <v>1221</v>
      </c>
      <c r="CH11449" s="174">
        <v>132050</v>
      </c>
      <c r="CI11449" s="174">
        <v>5</v>
      </c>
      <c r="CJ11449" s="174">
        <v>386.1474</v>
      </c>
      <c r="CK11449" s="174">
        <v>386.1474</v>
      </c>
      <c r="CU11449" s="174">
        <v>1221</v>
      </c>
      <c r="CV11449" s="174">
        <v>132050</v>
      </c>
      <c r="CW11449" s="174">
        <v>5</v>
      </c>
      <c r="CX11449" s="174">
        <v>386.1474</v>
      </c>
    </row>
    <row r="11450" spans="84:102" x14ac:dyDescent="0.25">
      <c r="CF11450" s="3" t="s">
        <v>3073</v>
      </c>
      <c r="CG11450" s="174">
        <v>1040</v>
      </c>
      <c r="CH11450" s="174">
        <v>122795</v>
      </c>
      <c r="CI11450" s="174">
        <v>5</v>
      </c>
      <c r="CJ11450" s="174">
        <v>385.73689999999999</v>
      </c>
      <c r="CK11450" s="174">
        <v>385.73689999999999</v>
      </c>
      <c r="CU11450" s="174">
        <v>1040</v>
      </c>
      <c r="CV11450" s="174">
        <v>122795</v>
      </c>
      <c r="CW11450" s="174">
        <v>5</v>
      </c>
      <c r="CX11450" s="174">
        <v>385.73689999999999</v>
      </c>
    </row>
    <row r="11451" spans="84:102" x14ac:dyDescent="0.25">
      <c r="CF11451" s="3" t="s">
        <v>3073</v>
      </c>
      <c r="CG11451" s="174">
        <v>58981</v>
      </c>
      <c r="CH11451" s="174">
        <v>1738</v>
      </c>
      <c r="CI11451" s="174">
        <v>5</v>
      </c>
      <c r="CJ11451" s="174">
        <v>385.68389999999999</v>
      </c>
      <c r="CK11451" s="174">
        <v>385.68389999999999</v>
      </c>
      <c r="CU11451" s="174">
        <v>58981</v>
      </c>
      <c r="CV11451" s="174">
        <v>1738</v>
      </c>
      <c r="CW11451" s="174">
        <v>5</v>
      </c>
      <c r="CX11451" s="174">
        <v>385.68389999999999</v>
      </c>
    </row>
    <row r="11452" spans="84:102" x14ac:dyDescent="0.25">
      <c r="CF11452" s="3" t="s">
        <v>3073</v>
      </c>
      <c r="CG11452" s="174">
        <v>2402</v>
      </c>
      <c r="CH11452" s="174">
        <v>28468</v>
      </c>
      <c r="CI11452" s="174">
        <v>5</v>
      </c>
      <c r="CJ11452" s="174">
        <v>385.59769999999997</v>
      </c>
      <c r="CK11452" s="174">
        <v>385.59769999999997</v>
      </c>
      <c r="CU11452" s="174">
        <v>2402</v>
      </c>
      <c r="CV11452" s="174">
        <v>28468</v>
      </c>
      <c r="CW11452" s="174">
        <v>5</v>
      </c>
      <c r="CX11452" s="174">
        <v>385.59769999999997</v>
      </c>
    </row>
    <row r="11453" spans="84:102" x14ac:dyDescent="0.25">
      <c r="CF11453" s="3" t="s">
        <v>3073</v>
      </c>
      <c r="CG11453" s="174">
        <v>174362</v>
      </c>
      <c r="CH11453" s="174">
        <v>3417</v>
      </c>
      <c r="CI11453" s="174">
        <v>5</v>
      </c>
      <c r="CJ11453" s="174">
        <v>385.52730000000003</v>
      </c>
      <c r="CK11453" s="174">
        <v>385.52730000000003</v>
      </c>
      <c r="CU11453" s="174">
        <v>174362</v>
      </c>
      <c r="CV11453" s="174">
        <v>3417</v>
      </c>
      <c r="CW11453" s="174">
        <v>5</v>
      </c>
      <c r="CX11453" s="174">
        <v>385.52730000000003</v>
      </c>
    </row>
    <row r="11454" spans="84:102" x14ac:dyDescent="0.25">
      <c r="CF11454" s="3" t="s">
        <v>3073</v>
      </c>
      <c r="CG11454" s="174">
        <v>1440</v>
      </c>
      <c r="CH11454" s="174">
        <v>102015</v>
      </c>
      <c r="CI11454" s="174">
        <v>5</v>
      </c>
      <c r="CJ11454" s="174">
        <v>385.33600000000001</v>
      </c>
      <c r="CK11454" s="174">
        <v>385.33600000000001</v>
      </c>
      <c r="CU11454" s="174">
        <v>1440</v>
      </c>
      <c r="CV11454" s="174">
        <v>102015</v>
      </c>
      <c r="CW11454" s="174">
        <v>5</v>
      </c>
      <c r="CX11454" s="174">
        <v>385.33600000000001</v>
      </c>
    </row>
    <row r="11455" spans="84:102" x14ac:dyDescent="0.25">
      <c r="CF11455" s="3" t="s">
        <v>3073</v>
      </c>
      <c r="CG11455" s="174">
        <v>147187</v>
      </c>
      <c r="CH11455" s="174">
        <v>2798</v>
      </c>
      <c r="CI11455" s="174">
        <v>5</v>
      </c>
      <c r="CJ11455" s="174">
        <v>385.23419999999999</v>
      </c>
      <c r="CK11455" s="174">
        <v>385.23419999999999</v>
      </c>
      <c r="CU11455" s="174">
        <v>147187</v>
      </c>
      <c r="CV11455" s="174">
        <v>2798</v>
      </c>
      <c r="CW11455" s="174">
        <v>5</v>
      </c>
      <c r="CX11455" s="174">
        <v>385.23419999999999</v>
      </c>
    </row>
    <row r="11456" spans="84:102" x14ac:dyDescent="0.25">
      <c r="CF11456" s="3" t="s">
        <v>3073</v>
      </c>
      <c r="CG11456" s="174">
        <v>1279</v>
      </c>
      <c r="CH11456" s="174">
        <v>124799</v>
      </c>
      <c r="CI11456" s="174">
        <v>5</v>
      </c>
      <c r="CJ11456" s="174">
        <v>385.14249999999998</v>
      </c>
      <c r="CK11456" s="174">
        <v>385.14249999999998</v>
      </c>
      <c r="CU11456" s="174">
        <v>1279</v>
      </c>
      <c r="CV11456" s="174">
        <v>124799</v>
      </c>
      <c r="CW11456" s="174">
        <v>5</v>
      </c>
      <c r="CX11456" s="174">
        <v>385.14249999999998</v>
      </c>
    </row>
    <row r="11457" spans="84:102" x14ac:dyDescent="0.25">
      <c r="CF11457" s="3" t="s">
        <v>3073</v>
      </c>
      <c r="CG11457" s="174">
        <v>112431</v>
      </c>
      <c r="CH11457" s="174">
        <v>942</v>
      </c>
      <c r="CI11457" s="174">
        <v>5</v>
      </c>
      <c r="CJ11457" s="174">
        <v>385.05810000000002</v>
      </c>
      <c r="CK11457" s="174">
        <v>385.05810000000002</v>
      </c>
      <c r="CU11457" s="174">
        <v>112431</v>
      </c>
      <c r="CV11457" s="174">
        <v>942</v>
      </c>
      <c r="CW11457" s="174">
        <v>5</v>
      </c>
      <c r="CX11457" s="174">
        <v>385.05810000000002</v>
      </c>
    </row>
    <row r="11458" spans="84:102" x14ac:dyDescent="0.25">
      <c r="CF11458" s="3" t="s">
        <v>3073</v>
      </c>
      <c r="CG11458" s="174">
        <v>10606</v>
      </c>
      <c r="CH11458" s="174">
        <v>2128</v>
      </c>
      <c r="CI11458" s="174">
        <v>5</v>
      </c>
      <c r="CJ11458" s="174">
        <v>385.05</v>
      </c>
      <c r="CK11458" s="174">
        <v>385.05</v>
      </c>
      <c r="CU11458" s="174">
        <v>10606</v>
      </c>
      <c r="CV11458" s="174">
        <v>2128</v>
      </c>
      <c r="CW11458" s="174">
        <v>5</v>
      </c>
      <c r="CX11458" s="174">
        <v>385.05</v>
      </c>
    </row>
    <row r="11459" spans="84:102" x14ac:dyDescent="0.25">
      <c r="CF11459" s="3" t="s">
        <v>3073</v>
      </c>
      <c r="CG11459" s="174">
        <v>1543</v>
      </c>
      <c r="CH11459" s="174">
        <v>83870</v>
      </c>
      <c r="CI11459" s="174">
        <v>5</v>
      </c>
      <c r="CJ11459" s="174">
        <v>384.94549999999998</v>
      </c>
      <c r="CK11459" s="174">
        <v>384.94549999999998</v>
      </c>
      <c r="CU11459" s="174">
        <v>1543</v>
      </c>
      <c r="CV11459" s="174">
        <v>83870</v>
      </c>
      <c r="CW11459" s="174">
        <v>5</v>
      </c>
      <c r="CX11459" s="174">
        <v>384.94549999999998</v>
      </c>
    </row>
    <row r="11460" spans="84:102" x14ac:dyDescent="0.25">
      <c r="CF11460" s="3" t="s">
        <v>3073</v>
      </c>
      <c r="CG11460" s="174">
        <v>198040</v>
      </c>
      <c r="CH11460" s="174">
        <v>1777</v>
      </c>
      <c r="CI11460" s="174">
        <v>5</v>
      </c>
      <c r="CJ11460" s="174">
        <v>384.86189999999999</v>
      </c>
      <c r="CK11460" s="174">
        <v>384.86189999999999</v>
      </c>
      <c r="CU11460" s="174">
        <v>198040</v>
      </c>
      <c r="CV11460" s="174">
        <v>1777</v>
      </c>
      <c r="CW11460" s="174">
        <v>5</v>
      </c>
      <c r="CX11460" s="174">
        <v>384.86189999999999</v>
      </c>
    </row>
    <row r="11461" spans="84:102" x14ac:dyDescent="0.25">
      <c r="CF11461" s="3" t="s">
        <v>3073</v>
      </c>
      <c r="CG11461" s="174">
        <v>70607</v>
      </c>
      <c r="CH11461" s="174">
        <v>236</v>
      </c>
      <c r="CI11461" s="174">
        <v>5</v>
      </c>
      <c r="CJ11461" s="174">
        <v>384.85250000000002</v>
      </c>
      <c r="CK11461" s="174">
        <v>384.85250000000002</v>
      </c>
      <c r="CU11461" s="174">
        <v>70607</v>
      </c>
      <c r="CV11461" s="174">
        <v>236</v>
      </c>
      <c r="CW11461" s="174">
        <v>5</v>
      </c>
      <c r="CX11461" s="174">
        <v>384.85250000000002</v>
      </c>
    </row>
    <row r="11462" spans="84:102" x14ac:dyDescent="0.25">
      <c r="CF11462" s="3" t="s">
        <v>3073</v>
      </c>
      <c r="CG11462" s="174">
        <v>326</v>
      </c>
      <c r="CH11462" s="174">
        <v>74045</v>
      </c>
      <c r="CI11462" s="174">
        <v>5</v>
      </c>
      <c r="CJ11462" s="174">
        <v>384.8066</v>
      </c>
      <c r="CK11462" s="174">
        <v>384.8066</v>
      </c>
      <c r="CU11462" s="174">
        <v>326</v>
      </c>
      <c r="CV11462" s="174">
        <v>74045</v>
      </c>
      <c r="CW11462" s="174">
        <v>5</v>
      </c>
      <c r="CX11462" s="174">
        <v>384.8066</v>
      </c>
    </row>
    <row r="11463" spans="84:102" x14ac:dyDescent="0.25">
      <c r="CF11463" s="3" t="s">
        <v>3073</v>
      </c>
      <c r="CG11463" s="174">
        <v>2924</v>
      </c>
      <c r="CH11463" s="174">
        <v>151803</v>
      </c>
      <c r="CI11463" s="174">
        <v>5</v>
      </c>
      <c r="CJ11463" s="174">
        <v>384.74959999999999</v>
      </c>
      <c r="CK11463" s="174">
        <v>384.74959999999999</v>
      </c>
      <c r="CU11463" s="174">
        <v>2924</v>
      </c>
      <c r="CV11463" s="174">
        <v>151803</v>
      </c>
      <c r="CW11463" s="174">
        <v>5</v>
      </c>
      <c r="CX11463" s="174">
        <v>384.74959999999999</v>
      </c>
    </row>
    <row r="11464" spans="84:102" x14ac:dyDescent="0.25">
      <c r="CF11464" s="3" t="s">
        <v>3073</v>
      </c>
      <c r="CG11464" s="174">
        <v>2695</v>
      </c>
      <c r="CH11464" s="174">
        <v>123899</v>
      </c>
      <c r="CI11464" s="174">
        <v>5</v>
      </c>
      <c r="CJ11464" s="174">
        <v>384.59339999999997</v>
      </c>
      <c r="CK11464" s="174">
        <v>384.59339999999997</v>
      </c>
      <c r="CU11464" s="174">
        <v>2695</v>
      </c>
      <c r="CV11464" s="174">
        <v>123899</v>
      </c>
      <c r="CW11464" s="174">
        <v>5</v>
      </c>
      <c r="CX11464" s="174">
        <v>384.59339999999997</v>
      </c>
    </row>
    <row r="11465" spans="84:102" x14ac:dyDescent="0.25">
      <c r="CF11465" s="3" t="s">
        <v>3073</v>
      </c>
      <c r="CG11465" s="174">
        <v>111463</v>
      </c>
      <c r="CH11465" s="174">
        <v>1414</v>
      </c>
      <c r="CI11465" s="174">
        <v>5</v>
      </c>
      <c r="CJ11465" s="174">
        <v>384.5616</v>
      </c>
      <c r="CK11465" s="174">
        <v>384.5616</v>
      </c>
      <c r="CU11465" s="174">
        <v>111463</v>
      </c>
      <c r="CV11465" s="174">
        <v>1414</v>
      </c>
      <c r="CW11465" s="174">
        <v>5</v>
      </c>
      <c r="CX11465" s="174">
        <v>384.5616</v>
      </c>
    </row>
    <row r="11466" spans="84:102" x14ac:dyDescent="0.25">
      <c r="CF11466" s="3" t="s">
        <v>3073</v>
      </c>
      <c r="CG11466" s="174">
        <v>151589</v>
      </c>
      <c r="CH11466" s="174">
        <v>2917</v>
      </c>
      <c r="CI11466" s="174">
        <v>5</v>
      </c>
      <c r="CJ11466" s="174">
        <v>384.28980000000001</v>
      </c>
      <c r="CK11466" s="174">
        <v>384.28980000000001</v>
      </c>
      <c r="CU11466" s="174">
        <v>151589</v>
      </c>
      <c r="CV11466" s="174">
        <v>2917</v>
      </c>
      <c r="CW11466" s="174">
        <v>5</v>
      </c>
      <c r="CX11466" s="174">
        <v>384.28980000000001</v>
      </c>
    </row>
    <row r="11467" spans="84:102" x14ac:dyDescent="0.25">
      <c r="CF11467" s="3" t="s">
        <v>3073</v>
      </c>
      <c r="CG11467" s="174">
        <v>133467</v>
      </c>
      <c r="CH11467" s="174">
        <v>1075</v>
      </c>
      <c r="CI11467" s="174">
        <v>5</v>
      </c>
      <c r="CJ11467" s="174">
        <v>383.97609999999997</v>
      </c>
      <c r="CK11467" s="174">
        <v>383.97609999999997</v>
      </c>
      <c r="CU11467" s="174">
        <v>133467</v>
      </c>
      <c r="CV11467" s="174">
        <v>1075</v>
      </c>
      <c r="CW11467" s="174">
        <v>5</v>
      </c>
      <c r="CX11467" s="174">
        <v>383.97609999999997</v>
      </c>
    </row>
    <row r="11468" spans="84:102" x14ac:dyDescent="0.25">
      <c r="CF11468" s="3" t="s">
        <v>3073</v>
      </c>
      <c r="CG11468" s="174">
        <v>2141</v>
      </c>
      <c r="CH11468" s="174">
        <v>10573</v>
      </c>
      <c r="CI11468" s="174">
        <v>5</v>
      </c>
      <c r="CJ11468" s="174">
        <v>383.94909999999999</v>
      </c>
      <c r="CK11468" s="174">
        <v>383.94909999999999</v>
      </c>
      <c r="CU11468" s="174">
        <v>2141</v>
      </c>
      <c r="CV11468" s="174">
        <v>10573</v>
      </c>
      <c r="CW11468" s="174">
        <v>5</v>
      </c>
      <c r="CX11468" s="174">
        <v>383.94909999999999</v>
      </c>
    </row>
    <row r="11469" spans="84:102" x14ac:dyDescent="0.25">
      <c r="CF11469" s="3" t="s">
        <v>3073</v>
      </c>
      <c r="CG11469" s="174">
        <v>10587</v>
      </c>
      <c r="CH11469" s="174">
        <v>2129</v>
      </c>
      <c r="CI11469" s="174">
        <v>5</v>
      </c>
      <c r="CJ11469" s="174">
        <v>383.88209999999998</v>
      </c>
      <c r="CK11469" s="174">
        <v>383.88209999999998</v>
      </c>
      <c r="CU11469" s="174">
        <v>10587</v>
      </c>
      <c r="CV11469" s="174">
        <v>2129</v>
      </c>
      <c r="CW11469" s="174">
        <v>5</v>
      </c>
      <c r="CX11469" s="174">
        <v>383.88209999999998</v>
      </c>
    </row>
    <row r="11470" spans="84:102" x14ac:dyDescent="0.25">
      <c r="CF11470" s="3" t="s">
        <v>3073</v>
      </c>
      <c r="CG11470" s="174">
        <v>34333</v>
      </c>
      <c r="CH11470" s="174">
        <v>2457</v>
      </c>
      <c r="CI11470" s="174">
        <v>5</v>
      </c>
      <c r="CJ11470" s="174">
        <v>383.6465</v>
      </c>
      <c r="CK11470" s="174">
        <v>383.6465</v>
      </c>
      <c r="CU11470" s="174">
        <v>34333</v>
      </c>
      <c r="CV11470" s="174">
        <v>2457</v>
      </c>
      <c r="CW11470" s="174">
        <v>5</v>
      </c>
      <c r="CX11470" s="174">
        <v>383.6465</v>
      </c>
    </row>
    <row r="11471" spans="84:102" x14ac:dyDescent="0.25">
      <c r="CF11471" s="3" t="s">
        <v>3073</v>
      </c>
      <c r="CG11471" s="174">
        <v>181</v>
      </c>
      <c r="CH11471" s="174">
        <v>68631</v>
      </c>
      <c r="CI11471" s="174">
        <v>5</v>
      </c>
      <c r="CJ11471" s="174">
        <v>383.62540000000001</v>
      </c>
      <c r="CK11471" s="174">
        <v>383.62540000000001</v>
      </c>
      <c r="CU11471" s="174">
        <v>181</v>
      </c>
      <c r="CV11471" s="174">
        <v>68631</v>
      </c>
      <c r="CW11471" s="174">
        <v>5</v>
      </c>
      <c r="CX11471" s="174">
        <v>383.62540000000001</v>
      </c>
    </row>
    <row r="11472" spans="84:102" x14ac:dyDescent="0.25">
      <c r="CF11472" s="3" t="s">
        <v>3073</v>
      </c>
      <c r="CG11472" s="174">
        <v>2892</v>
      </c>
      <c r="CH11472" s="174">
        <v>149528</v>
      </c>
      <c r="CI11472" s="174">
        <v>5</v>
      </c>
      <c r="CJ11472" s="174">
        <v>383.60129999999998</v>
      </c>
      <c r="CK11472" s="174">
        <v>383.60129999999998</v>
      </c>
      <c r="CU11472" s="174">
        <v>2892</v>
      </c>
      <c r="CV11472" s="174">
        <v>149528</v>
      </c>
      <c r="CW11472" s="174">
        <v>5</v>
      </c>
      <c r="CX11472" s="174">
        <v>383.60129999999998</v>
      </c>
    </row>
    <row r="11473" spans="84:102" x14ac:dyDescent="0.25">
      <c r="CF11473" s="3" t="s">
        <v>3073</v>
      </c>
      <c r="CG11473" s="174">
        <v>114504</v>
      </c>
      <c r="CH11473" s="174">
        <v>992</v>
      </c>
      <c r="CI11473" s="174">
        <v>5</v>
      </c>
      <c r="CJ11473" s="174">
        <v>383.4128</v>
      </c>
      <c r="CK11473" s="174">
        <v>383.4128</v>
      </c>
      <c r="CU11473" s="174">
        <v>114504</v>
      </c>
      <c r="CV11473" s="174">
        <v>992</v>
      </c>
      <c r="CW11473" s="174">
        <v>5</v>
      </c>
      <c r="CX11473" s="174">
        <v>383.4128</v>
      </c>
    </row>
    <row r="11474" spans="84:102" x14ac:dyDescent="0.25">
      <c r="CF11474" s="3" t="s">
        <v>3073</v>
      </c>
      <c r="CG11474" s="174">
        <v>2866</v>
      </c>
      <c r="CH11474" s="174">
        <v>149901</v>
      </c>
      <c r="CI11474" s="174">
        <v>5</v>
      </c>
      <c r="CJ11474" s="174">
        <v>383.39769999999999</v>
      </c>
      <c r="CK11474" s="174">
        <v>383.39769999999999</v>
      </c>
      <c r="CU11474" s="174">
        <v>2866</v>
      </c>
      <c r="CV11474" s="174">
        <v>149901</v>
      </c>
      <c r="CW11474" s="174">
        <v>5</v>
      </c>
      <c r="CX11474" s="174">
        <v>383.39769999999999</v>
      </c>
    </row>
    <row r="11475" spans="84:102" x14ac:dyDescent="0.25">
      <c r="CF11475" s="3" t="s">
        <v>3073</v>
      </c>
      <c r="CG11475" s="174">
        <v>61084</v>
      </c>
      <c r="CH11475" s="174">
        <v>25</v>
      </c>
      <c r="CI11475" s="174">
        <v>5</v>
      </c>
      <c r="CJ11475" s="174">
        <v>383.3766</v>
      </c>
      <c r="CK11475" s="174">
        <v>383.3766</v>
      </c>
      <c r="CU11475" s="174">
        <v>61084</v>
      </c>
      <c r="CV11475" s="174">
        <v>25</v>
      </c>
      <c r="CW11475" s="174">
        <v>5</v>
      </c>
      <c r="CX11475" s="174">
        <v>383.3766</v>
      </c>
    </row>
    <row r="11476" spans="84:102" x14ac:dyDescent="0.25">
      <c r="CF11476" s="3" t="s">
        <v>3073</v>
      </c>
      <c r="CG11476" s="174">
        <v>83450</v>
      </c>
      <c r="CH11476" s="174">
        <v>446</v>
      </c>
      <c r="CI11476" s="174">
        <v>5</v>
      </c>
      <c r="CJ11476" s="174">
        <v>383.3655</v>
      </c>
      <c r="CK11476" s="174">
        <v>383.3655</v>
      </c>
      <c r="CU11476" s="174">
        <v>83450</v>
      </c>
      <c r="CV11476" s="174">
        <v>446</v>
      </c>
      <c r="CW11476" s="174">
        <v>5</v>
      </c>
      <c r="CX11476" s="174">
        <v>383.3655</v>
      </c>
    </row>
    <row r="11477" spans="84:102" x14ac:dyDescent="0.25">
      <c r="CF11477" s="3" t="s">
        <v>3073</v>
      </c>
      <c r="CG11477" s="174">
        <v>3061</v>
      </c>
      <c r="CH11477" s="174">
        <v>172155</v>
      </c>
      <c r="CI11477" s="174">
        <v>5</v>
      </c>
      <c r="CJ11477" s="174">
        <v>383.36149999999998</v>
      </c>
      <c r="CK11477" s="174">
        <v>383.36149999999998</v>
      </c>
      <c r="CU11477" s="174">
        <v>3061</v>
      </c>
      <c r="CV11477" s="174">
        <v>172155</v>
      </c>
      <c r="CW11477" s="174">
        <v>5</v>
      </c>
      <c r="CX11477" s="174">
        <v>383.36149999999998</v>
      </c>
    </row>
    <row r="11478" spans="84:102" x14ac:dyDescent="0.25">
      <c r="CF11478" s="3" t="s">
        <v>3073</v>
      </c>
      <c r="CG11478" s="174">
        <v>112957</v>
      </c>
      <c r="CH11478" s="174">
        <v>962</v>
      </c>
      <c r="CI11478" s="174">
        <v>5</v>
      </c>
      <c r="CJ11478" s="174">
        <v>383.32440000000003</v>
      </c>
      <c r="CK11478" s="174">
        <v>383.32440000000003</v>
      </c>
      <c r="CU11478" s="174">
        <v>112957</v>
      </c>
      <c r="CV11478" s="174">
        <v>962</v>
      </c>
      <c r="CW11478" s="174">
        <v>5</v>
      </c>
      <c r="CX11478" s="174">
        <v>383.32440000000003</v>
      </c>
    </row>
    <row r="11479" spans="84:102" x14ac:dyDescent="0.25">
      <c r="CF11479" s="3" t="s">
        <v>3073</v>
      </c>
      <c r="CG11479" s="174">
        <v>44001</v>
      </c>
      <c r="CH11479" s="174">
        <v>2630</v>
      </c>
      <c r="CI11479" s="174">
        <v>5</v>
      </c>
      <c r="CJ11479" s="174">
        <v>383.23099999999999</v>
      </c>
      <c r="CK11479" s="174">
        <v>383.23099999999999</v>
      </c>
      <c r="CU11479" s="174">
        <v>44001</v>
      </c>
      <c r="CV11479" s="174">
        <v>2630</v>
      </c>
      <c r="CW11479" s="174">
        <v>5</v>
      </c>
      <c r="CX11479" s="174">
        <v>383.23099999999999</v>
      </c>
    </row>
    <row r="11480" spans="84:102" x14ac:dyDescent="0.25">
      <c r="CF11480" s="3" t="s">
        <v>3073</v>
      </c>
      <c r="CG11480" s="174">
        <v>67423</v>
      </c>
      <c r="CH11480" s="174">
        <v>146</v>
      </c>
      <c r="CI11480" s="174">
        <v>5</v>
      </c>
      <c r="CJ11480" s="174">
        <v>383.0317</v>
      </c>
      <c r="CK11480" s="174">
        <v>383.0317</v>
      </c>
      <c r="CU11480" s="174">
        <v>67423</v>
      </c>
      <c r="CV11480" s="174">
        <v>146</v>
      </c>
      <c r="CW11480" s="174">
        <v>5</v>
      </c>
      <c r="CX11480" s="174">
        <v>383.0317</v>
      </c>
    </row>
    <row r="11481" spans="84:102" x14ac:dyDescent="0.25">
      <c r="CF11481" s="3" t="s">
        <v>3073</v>
      </c>
      <c r="CG11481" s="174">
        <v>70308</v>
      </c>
      <c r="CH11481" s="174">
        <v>1655</v>
      </c>
      <c r="CI11481" s="174">
        <v>5</v>
      </c>
      <c r="CJ11481" s="174">
        <v>382.88069999999999</v>
      </c>
      <c r="CK11481" s="174">
        <v>382.88069999999999</v>
      </c>
      <c r="CU11481" s="174">
        <v>70308</v>
      </c>
      <c r="CV11481" s="174">
        <v>1655</v>
      </c>
      <c r="CW11481" s="174">
        <v>5</v>
      </c>
      <c r="CX11481" s="174">
        <v>382.88069999999999</v>
      </c>
    </row>
    <row r="11482" spans="84:102" x14ac:dyDescent="0.25">
      <c r="CF11482" s="3" t="s">
        <v>3073</v>
      </c>
      <c r="CG11482" s="174">
        <v>20999</v>
      </c>
      <c r="CH11482" s="174">
        <v>2272</v>
      </c>
      <c r="CI11482" s="174">
        <v>5</v>
      </c>
      <c r="CJ11482" s="174">
        <v>382.55560000000003</v>
      </c>
      <c r="CK11482" s="174">
        <v>382.55560000000003</v>
      </c>
      <c r="CU11482" s="174">
        <v>20999</v>
      </c>
      <c r="CV11482" s="174">
        <v>2272</v>
      </c>
      <c r="CW11482" s="174">
        <v>5</v>
      </c>
      <c r="CX11482" s="174">
        <v>382.55560000000003</v>
      </c>
    </row>
    <row r="11483" spans="84:102" x14ac:dyDescent="0.25">
      <c r="CF11483" s="3" t="s">
        <v>3073</v>
      </c>
      <c r="CG11483" s="174">
        <v>818</v>
      </c>
      <c r="CH11483" s="174">
        <v>104246</v>
      </c>
      <c r="CI11483" s="174">
        <v>5</v>
      </c>
      <c r="CJ11483" s="174">
        <v>382.27879999999999</v>
      </c>
      <c r="CK11483" s="174">
        <v>382.27879999999999</v>
      </c>
      <c r="CU11483" s="174">
        <v>818</v>
      </c>
      <c r="CV11483" s="174">
        <v>104246</v>
      </c>
      <c r="CW11483" s="174">
        <v>5</v>
      </c>
      <c r="CX11483" s="174">
        <v>382.27879999999999</v>
      </c>
    </row>
    <row r="11484" spans="84:102" x14ac:dyDescent="0.25">
      <c r="CF11484" s="3" t="s">
        <v>3073</v>
      </c>
      <c r="CG11484" s="174">
        <v>165369</v>
      </c>
      <c r="CH11484" s="174">
        <v>3039</v>
      </c>
      <c r="CI11484" s="174">
        <v>5</v>
      </c>
      <c r="CJ11484" s="174">
        <v>382.26400000000001</v>
      </c>
      <c r="CK11484" s="174">
        <v>382.26400000000001</v>
      </c>
      <c r="CU11484" s="174">
        <v>165369</v>
      </c>
      <c r="CV11484" s="174">
        <v>3039</v>
      </c>
      <c r="CW11484" s="174">
        <v>5</v>
      </c>
      <c r="CX11484" s="174">
        <v>382.26400000000001</v>
      </c>
    </row>
    <row r="11485" spans="84:102" x14ac:dyDescent="0.25">
      <c r="CF11485" s="3" t="s">
        <v>3073</v>
      </c>
      <c r="CG11485" s="174">
        <v>2658</v>
      </c>
      <c r="CH11485" s="174">
        <v>47816</v>
      </c>
      <c r="CI11485" s="174">
        <v>5</v>
      </c>
      <c r="CJ11485" s="174">
        <v>382.19380000000001</v>
      </c>
      <c r="CK11485" s="174">
        <v>382.19380000000001</v>
      </c>
      <c r="CU11485" s="174">
        <v>2658</v>
      </c>
      <c r="CV11485" s="174">
        <v>47816</v>
      </c>
      <c r="CW11485" s="174">
        <v>5</v>
      </c>
      <c r="CX11485" s="174">
        <v>382.19380000000001</v>
      </c>
    </row>
    <row r="11486" spans="84:102" x14ac:dyDescent="0.25">
      <c r="CF11486" s="3" t="s">
        <v>3073</v>
      </c>
      <c r="CG11486" s="174">
        <v>127893</v>
      </c>
      <c r="CH11486" s="174">
        <v>1240</v>
      </c>
      <c r="CI11486" s="174">
        <v>5</v>
      </c>
      <c r="CJ11486" s="174">
        <v>382.10109999999997</v>
      </c>
      <c r="CK11486" s="174">
        <v>382.10109999999997</v>
      </c>
      <c r="CU11486" s="174">
        <v>127893</v>
      </c>
      <c r="CV11486" s="174">
        <v>1240</v>
      </c>
      <c r="CW11486" s="174">
        <v>5</v>
      </c>
      <c r="CX11486" s="174">
        <v>382.10109999999997</v>
      </c>
    </row>
    <row r="11487" spans="84:102" x14ac:dyDescent="0.25">
      <c r="CF11487" s="3" t="s">
        <v>3073</v>
      </c>
      <c r="CG11487" s="174">
        <v>164904</v>
      </c>
      <c r="CH11487" s="174">
        <v>3298</v>
      </c>
      <c r="CI11487" s="174">
        <v>5</v>
      </c>
      <c r="CJ11487" s="174">
        <v>382.07260000000002</v>
      </c>
      <c r="CK11487" s="174">
        <v>382.07260000000002</v>
      </c>
      <c r="CU11487" s="174">
        <v>164904</v>
      </c>
      <c r="CV11487" s="174">
        <v>3298</v>
      </c>
      <c r="CW11487" s="174">
        <v>5</v>
      </c>
      <c r="CX11487" s="174">
        <v>382.07260000000002</v>
      </c>
    </row>
    <row r="11488" spans="84:102" x14ac:dyDescent="0.25">
      <c r="CF11488" s="3" t="s">
        <v>3073</v>
      </c>
      <c r="CG11488" s="174">
        <v>85540</v>
      </c>
      <c r="CH11488" s="174">
        <v>1533</v>
      </c>
      <c r="CI11488" s="174">
        <v>5</v>
      </c>
      <c r="CJ11488" s="174">
        <v>381.9402</v>
      </c>
      <c r="CK11488" s="174">
        <v>381.9402</v>
      </c>
      <c r="CU11488" s="174">
        <v>85540</v>
      </c>
      <c r="CV11488" s="174">
        <v>1533</v>
      </c>
      <c r="CW11488" s="174">
        <v>5</v>
      </c>
      <c r="CX11488" s="174">
        <v>381.9402</v>
      </c>
    </row>
    <row r="11489" spans="84:102" x14ac:dyDescent="0.25">
      <c r="CF11489" s="3" t="s">
        <v>3073</v>
      </c>
      <c r="CG11489" s="174">
        <v>856</v>
      </c>
      <c r="CH11489" s="174">
        <v>108012</v>
      </c>
      <c r="CI11489" s="174">
        <v>5</v>
      </c>
      <c r="CJ11489" s="174">
        <v>381.80009999999999</v>
      </c>
      <c r="CK11489" s="174">
        <v>381.80009999999999</v>
      </c>
      <c r="CU11489" s="174">
        <v>856</v>
      </c>
      <c r="CV11489" s="174">
        <v>108012</v>
      </c>
      <c r="CW11489" s="174">
        <v>5</v>
      </c>
      <c r="CX11489" s="174">
        <v>381.80009999999999</v>
      </c>
    </row>
    <row r="11490" spans="84:102" x14ac:dyDescent="0.25">
      <c r="CF11490" s="3" t="s">
        <v>3073</v>
      </c>
      <c r="CG11490" s="174">
        <v>11552</v>
      </c>
      <c r="CH11490" s="174">
        <v>2142</v>
      </c>
      <c r="CI11490" s="174">
        <v>5</v>
      </c>
      <c r="CJ11490" s="174">
        <v>381.79050000000001</v>
      </c>
      <c r="CK11490" s="174">
        <v>381.79050000000001</v>
      </c>
      <c r="CU11490" s="174">
        <v>11552</v>
      </c>
      <c r="CV11490" s="174">
        <v>2142</v>
      </c>
      <c r="CW11490" s="174">
        <v>5</v>
      </c>
      <c r="CX11490" s="174">
        <v>381.79050000000001</v>
      </c>
    </row>
    <row r="11491" spans="84:102" x14ac:dyDescent="0.25">
      <c r="CF11491" s="3" t="s">
        <v>3073</v>
      </c>
      <c r="CG11491" s="174">
        <v>164110</v>
      </c>
      <c r="CH11491" s="174">
        <v>3283</v>
      </c>
      <c r="CI11491" s="174">
        <v>5</v>
      </c>
      <c r="CJ11491" s="174">
        <v>381.76670000000001</v>
      </c>
      <c r="CK11491" s="174">
        <v>381.76670000000001</v>
      </c>
      <c r="CU11491" s="174">
        <v>164110</v>
      </c>
      <c r="CV11491" s="174">
        <v>3283</v>
      </c>
      <c r="CW11491" s="174">
        <v>5</v>
      </c>
      <c r="CX11491" s="174">
        <v>381.76670000000001</v>
      </c>
    </row>
    <row r="11492" spans="84:102" x14ac:dyDescent="0.25">
      <c r="CF11492" s="3" t="s">
        <v>3073</v>
      </c>
      <c r="CG11492" s="174">
        <v>83778</v>
      </c>
      <c r="CH11492" s="174">
        <v>554</v>
      </c>
      <c r="CI11492" s="174">
        <v>5</v>
      </c>
      <c r="CJ11492" s="174">
        <v>381.56959999999998</v>
      </c>
      <c r="CK11492" s="174">
        <v>381.56959999999998</v>
      </c>
      <c r="CU11492" s="174">
        <v>83778</v>
      </c>
      <c r="CV11492" s="174">
        <v>554</v>
      </c>
      <c r="CW11492" s="174">
        <v>5</v>
      </c>
      <c r="CX11492" s="174">
        <v>381.56959999999998</v>
      </c>
    </row>
    <row r="11493" spans="84:102" x14ac:dyDescent="0.25">
      <c r="CF11493" s="3" t="s">
        <v>3073</v>
      </c>
      <c r="CG11493" s="174">
        <v>162715</v>
      </c>
      <c r="CH11493" s="174">
        <v>3013</v>
      </c>
      <c r="CI11493" s="174">
        <v>5</v>
      </c>
      <c r="CJ11493" s="174">
        <v>381.51350000000002</v>
      </c>
      <c r="CK11493" s="174">
        <v>381.51350000000002</v>
      </c>
      <c r="CU11493" s="174">
        <v>162715</v>
      </c>
      <c r="CV11493" s="174">
        <v>3013</v>
      </c>
      <c r="CW11493" s="174">
        <v>5</v>
      </c>
      <c r="CX11493" s="174">
        <v>381.51350000000002</v>
      </c>
    </row>
    <row r="11494" spans="84:102" x14ac:dyDescent="0.25">
      <c r="CF11494" s="3" t="s">
        <v>3073</v>
      </c>
      <c r="CG11494" s="174">
        <v>2517</v>
      </c>
      <c r="CH11494" s="174">
        <v>38086</v>
      </c>
      <c r="CI11494" s="174">
        <v>5</v>
      </c>
      <c r="CJ11494" s="174">
        <v>381.2149</v>
      </c>
      <c r="CK11494" s="174">
        <v>381.2149</v>
      </c>
      <c r="CU11494" s="174">
        <v>2517</v>
      </c>
      <c r="CV11494" s="174">
        <v>38086</v>
      </c>
      <c r="CW11494" s="174">
        <v>5</v>
      </c>
      <c r="CX11494" s="174">
        <v>381.2149</v>
      </c>
    </row>
    <row r="11495" spans="84:102" x14ac:dyDescent="0.25">
      <c r="CF11495" s="3" t="s">
        <v>3073</v>
      </c>
      <c r="CG11495" s="174">
        <v>74</v>
      </c>
      <c r="CH11495" s="174">
        <v>64348</v>
      </c>
      <c r="CI11495" s="174">
        <v>5</v>
      </c>
      <c r="CJ11495" s="174">
        <v>381.19299999999998</v>
      </c>
      <c r="CK11495" s="174">
        <v>381.19299999999998</v>
      </c>
      <c r="CU11495" s="174">
        <v>74</v>
      </c>
      <c r="CV11495" s="174">
        <v>64348</v>
      </c>
      <c r="CW11495" s="174">
        <v>5</v>
      </c>
      <c r="CX11495" s="174">
        <v>381.19299999999998</v>
      </c>
    </row>
    <row r="11496" spans="84:102" x14ac:dyDescent="0.25">
      <c r="CF11496" s="3" t="s">
        <v>3073</v>
      </c>
      <c r="CG11496" s="174">
        <v>186298</v>
      </c>
      <c r="CH11496" s="174">
        <v>3864</v>
      </c>
      <c r="CI11496" s="174">
        <v>5</v>
      </c>
      <c r="CJ11496" s="174">
        <v>381.13389999999998</v>
      </c>
      <c r="CK11496" s="174">
        <v>381.13389999999998</v>
      </c>
      <c r="CU11496" s="174">
        <v>186298</v>
      </c>
      <c r="CV11496" s="174">
        <v>3864</v>
      </c>
      <c r="CW11496" s="174">
        <v>5</v>
      </c>
      <c r="CX11496" s="174">
        <v>381.13389999999998</v>
      </c>
    </row>
    <row r="11497" spans="84:102" x14ac:dyDescent="0.25">
      <c r="CF11497" s="3" t="s">
        <v>3073</v>
      </c>
      <c r="CG11497" s="174">
        <v>1624</v>
      </c>
      <c r="CH11497" s="174">
        <v>76850</v>
      </c>
      <c r="CI11497" s="174">
        <v>5</v>
      </c>
      <c r="CJ11497" s="174">
        <v>381.11520000000002</v>
      </c>
      <c r="CK11497" s="174">
        <v>381.11520000000002</v>
      </c>
      <c r="CU11497" s="174">
        <v>1624</v>
      </c>
      <c r="CV11497" s="174">
        <v>76850</v>
      </c>
      <c r="CW11497" s="174">
        <v>5</v>
      </c>
      <c r="CX11497" s="174">
        <v>381.11520000000002</v>
      </c>
    </row>
    <row r="11498" spans="84:102" x14ac:dyDescent="0.25">
      <c r="CF11498" s="3" t="s">
        <v>3073</v>
      </c>
      <c r="CG11498" s="174">
        <v>124799</v>
      </c>
      <c r="CH11498" s="174">
        <v>1279</v>
      </c>
      <c r="CI11498" s="174">
        <v>5</v>
      </c>
      <c r="CJ11498" s="174">
        <v>381.0625</v>
      </c>
      <c r="CK11498" s="174">
        <v>381.0625</v>
      </c>
      <c r="CU11498" s="174">
        <v>124799</v>
      </c>
      <c r="CV11498" s="174">
        <v>1279</v>
      </c>
      <c r="CW11498" s="174">
        <v>5</v>
      </c>
      <c r="CX11498" s="174">
        <v>381.0625</v>
      </c>
    </row>
    <row r="11499" spans="84:102" x14ac:dyDescent="0.25">
      <c r="CF11499" s="3" t="s">
        <v>3073</v>
      </c>
      <c r="CG11499" s="174">
        <v>1611</v>
      </c>
      <c r="CH11499" s="174">
        <v>76764</v>
      </c>
      <c r="CI11499" s="174">
        <v>5</v>
      </c>
      <c r="CJ11499" s="174">
        <v>380.79390000000001</v>
      </c>
      <c r="CK11499" s="174">
        <v>380.79390000000001</v>
      </c>
      <c r="CU11499" s="174">
        <v>1611</v>
      </c>
      <c r="CV11499" s="174">
        <v>76764</v>
      </c>
      <c r="CW11499" s="174">
        <v>5</v>
      </c>
      <c r="CX11499" s="174">
        <v>380.79390000000001</v>
      </c>
    </row>
    <row r="11500" spans="84:102" x14ac:dyDescent="0.25">
      <c r="CF11500" s="3" t="s">
        <v>3073</v>
      </c>
      <c r="CG11500" s="174">
        <v>722</v>
      </c>
      <c r="CH11500" s="174">
        <v>96606</v>
      </c>
      <c r="CI11500" s="174">
        <v>5</v>
      </c>
      <c r="CJ11500" s="174">
        <v>380.38990000000001</v>
      </c>
      <c r="CK11500" s="174">
        <v>380.38990000000001</v>
      </c>
      <c r="CU11500" s="174">
        <v>722</v>
      </c>
      <c r="CV11500" s="174">
        <v>96606</v>
      </c>
      <c r="CW11500" s="174">
        <v>5</v>
      </c>
      <c r="CX11500" s="174">
        <v>380.38990000000001</v>
      </c>
    </row>
    <row r="11501" spans="84:102" x14ac:dyDescent="0.25">
      <c r="CF11501" s="3" t="s">
        <v>3073</v>
      </c>
      <c r="CG11501" s="174">
        <v>177</v>
      </c>
      <c r="CH11501" s="174">
        <v>69141</v>
      </c>
      <c r="CI11501" s="174">
        <v>5</v>
      </c>
      <c r="CJ11501" s="174">
        <v>380.1198</v>
      </c>
      <c r="CK11501" s="174">
        <v>380.1198</v>
      </c>
      <c r="CU11501" s="174">
        <v>177</v>
      </c>
      <c r="CV11501" s="174">
        <v>69141</v>
      </c>
      <c r="CW11501" s="174">
        <v>5</v>
      </c>
      <c r="CX11501" s="174">
        <v>380.1198</v>
      </c>
    </row>
    <row r="11502" spans="84:102" x14ac:dyDescent="0.25">
      <c r="CF11502" s="3" t="s">
        <v>3073</v>
      </c>
      <c r="CG11502" s="174">
        <v>69091</v>
      </c>
      <c r="CH11502" s="174">
        <v>180</v>
      </c>
      <c r="CI11502" s="174">
        <v>5</v>
      </c>
      <c r="CJ11502" s="174">
        <v>380.02249999999998</v>
      </c>
      <c r="CK11502" s="174">
        <v>380.02249999999998</v>
      </c>
      <c r="CU11502" s="174">
        <v>69091</v>
      </c>
      <c r="CV11502" s="174">
        <v>180</v>
      </c>
      <c r="CW11502" s="174">
        <v>5</v>
      </c>
      <c r="CX11502" s="174">
        <v>380.02249999999998</v>
      </c>
    </row>
    <row r="11503" spans="84:102" x14ac:dyDescent="0.25">
      <c r="CF11503" s="3" t="s">
        <v>3073</v>
      </c>
      <c r="CG11503" s="174">
        <v>21742</v>
      </c>
      <c r="CH11503" s="174">
        <v>2247</v>
      </c>
      <c r="CI11503" s="174">
        <v>5</v>
      </c>
      <c r="CJ11503" s="174">
        <v>379.72590000000002</v>
      </c>
      <c r="CK11503" s="174">
        <v>379.72590000000002</v>
      </c>
      <c r="CU11503" s="174">
        <v>21742</v>
      </c>
      <c r="CV11503" s="174">
        <v>2247</v>
      </c>
      <c r="CW11503" s="174">
        <v>5</v>
      </c>
      <c r="CX11503" s="174">
        <v>379.72590000000002</v>
      </c>
    </row>
    <row r="11504" spans="84:102" x14ac:dyDescent="0.25">
      <c r="CF11504" s="3" t="s">
        <v>3073</v>
      </c>
      <c r="CG11504" s="174">
        <v>925</v>
      </c>
      <c r="CH11504" s="174">
        <v>112791</v>
      </c>
      <c r="CI11504" s="174">
        <v>5</v>
      </c>
      <c r="CJ11504" s="174">
        <v>379.67930000000001</v>
      </c>
      <c r="CK11504" s="174">
        <v>379.67930000000001</v>
      </c>
      <c r="CU11504" s="174">
        <v>925</v>
      </c>
      <c r="CV11504" s="174">
        <v>112791</v>
      </c>
      <c r="CW11504" s="174">
        <v>5</v>
      </c>
      <c r="CX11504" s="174">
        <v>379.67930000000001</v>
      </c>
    </row>
    <row r="11505" spans="84:102" x14ac:dyDescent="0.25">
      <c r="CF11505" s="3" t="s">
        <v>3073</v>
      </c>
      <c r="CG11505" s="174">
        <v>152714</v>
      </c>
      <c r="CH11505" s="174">
        <v>2936</v>
      </c>
      <c r="CI11505" s="174">
        <v>5</v>
      </c>
      <c r="CJ11505" s="174">
        <v>379.24680000000001</v>
      </c>
      <c r="CK11505" s="174">
        <v>379.24680000000001</v>
      </c>
      <c r="CU11505" s="174">
        <v>152714</v>
      </c>
      <c r="CV11505" s="174">
        <v>2936</v>
      </c>
      <c r="CW11505" s="174">
        <v>5</v>
      </c>
      <c r="CX11505" s="174">
        <v>379.24680000000001</v>
      </c>
    </row>
    <row r="11506" spans="84:102" x14ac:dyDescent="0.25">
      <c r="CF11506" s="3" t="s">
        <v>3073</v>
      </c>
      <c r="CG11506" s="174">
        <v>927</v>
      </c>
      <c r="CH11506" s="174">
        <v>111379</v>
      </c>
      <c r="CI11506" s="174">
        <v>5</v>
      </c>
      <c r="CJ11506" s="174">
        <v>379.20780000000002</v>
      </c>
      <c r="CK11506" s="174">
        <v>379.20780000000002</v>
      </c>
      <c r="CU11506" s="174">
        <v>927</v>
      </c>
      <c r="CV11506" s="174">
        <v>111379</v>
      </c>
      <c r="CW11506" s="174">
        <v>5</v>
      </c>
      <c r="CX11506" s="174">
        <v>379.20780000000002</v>
      </c>
    </row>
    <row r="11507" spans="84:102" x14ac:dyDescent="0.25">
      <c r="CF11507" s="3" t="s">
        <v>3073</v>
      </c>
      <c r="CG11507" s="174">
        <v>141703</v>
      </c>
      <c r="CH11507" s="174">
        <v>2735</v>
      </c>
      <c r="CI11507" s="174">
        <v>5</v>
      </c>
      <c r="CJ11507" s="174">
        <v>379.18560000000002</v>
      </c>
      <c r="CK11507" s="174">
        <v>379.18560000000002</v>
      </c>
      <c r="CU11507" s="174">
        <v>141703</v>
      </c>
      <c r="CV11507" s="174">
        <v>2735</v>
      </c>
      <c r="CW11507" s="174">
        <v>5</v>
      </c>
      <c r="CX11507" s="174">
        <v>379.18560000000002</v>
      </c>
    </row>
    <row r="11508" spans="84:102" x14ac:dyDescent="0.25">
      <c r="CF11508" s="3" t="s">
        <v>3073</v>
      </c>
      <c r="CG11508" s="174">
        <v>82493</v>
      </c>
      <c r="CH11508" s="174">
        <v>1585</v>
      </c>
      <c r="CI11508" s="174">
        <v>5</v>
      </c>
      <c r="CJ11508" s="174">
        <v>379.18009999999998</v>
      </c>
      <c r="CK11508" s="174">
        <v>379.18009999999998</v>
      </c>
      <c r="CU11508" s="174">
        <v>82493</v>
      </c>
      <c r="CV11508" s="174">
        <v>1585</v>
      </c>
      <c r="CW11508" s="174">
        <v>5</v>
      </c>
      <c r="CX11508" s="174">
        <v>379.18009999999998</v>
      </c>
    </row>
    <row r="11509" spans="84:102" x14ac:dyDescent="0.25">
      <c r="CF11509" s="3" t="s">
        <v>3073</v>
      </c>
      <c r="CG11509" s="174">
        <v>496</v>
      </c>
      <c r="CH11509" s="174">
        <v>83624</v>
      </c>
      <c r="CI11509" s="174">
        <v>5</v>
      </c>
      <c r="CJ11509" s="174">
        <v>379.1617</v>
      </c>
      <c r="CK11509" s="174">
        <v>379.1617</v>
      </c>
      <c r="CU11509" s="174">
        <v>496</v>
      </c>
      <c r="CV11509" s="174">
        <v>83624</v>
      </c>
      <c r="CW11509" s="174">
        <v>5</v>
      </c>
      <c r="CX11509" s="174">
        <v>379.1617</v>
      </c>
    </row>
    <row r="11510" spans="84:102" x14ac:dyDescent="0.25">
      <c r="CF11510" s="3" t="s">
        <v>3073</v>
      </c>
      <c r="CG11510" s="174">
        <v>3653</v>
      </c>
      <c r="CH11510" s="174">
        <v>107560</v>
      </c>
      <c r="CI11510" s="174">
        <v>5</v>
      </c>
      <c r="CJ11510" s="174">
        <v>379.02960000000002</v>
      </c>
      <c r="CK11510" s="174">
        <v>379.02960000000002</v>
      </c>
      <c r="CU11510" s="174">
        <v>3653</v>
      </c>
      <c r="CV11510" s="174">
        <v>107560</v>
      </c>
      <c r="CW11510" s="174">
        <v>5</v>
      </c>
      <c r="CX11510" s="174">
        <v>379.02960000000002</v>
      </c>
    </row>
    <row r="11511" spans="84:102" x14ac:dyDescent="0.25">
      <c r="CF11511" s="3" t="s">
        <v>3073</v>
      </c>
      <c r="CG11511" s="174">
        <v>1015</v>
      </c>
      <c r="CH11511" s="174">
        <v>118307</v>
      </c>
      <c r="CI11511" s="174">
        <v>5</v>
      </c>
      <c r="CJ11511" s="174">
        <v>379.02440000000001</v>
      </c>
      <c r="CK11511" s="174">
        <v>379.02440000000001</v>
      </c>
      <c r="CU11511" s="174">
        <v>1015</v>
      </c>
      <c r="CV11511" s="174">
        <v>118307</v>
      </c>
      <c r="CW11511" s="174">
        <v>5</v>
      </c>
      <c r="CX11511" s="174">
        <v>379.02440000000001</v>
      </c>
    </row>
    <row r="11512" spans="84:102" x14ac:dyDescent="0.25">
      <c r="CF11512" s="3" t="s">
        <v>3073</v>
      </c>
      <c r="CG11512" s="174">
        <v>144776</v>
      </c>
      <c r="CH11512" s="174">
        <v>1169</v>
      </c>
      <c r="CI11512" s="174">
        <v>5</v>
      </c>
      <c r="CJ11512" s="174">
        <v>378.9631</v>
      </c>
      <c r="CK11512" s="174">
        <v>378.9631</v>
      </c>
      <c r="CU11512" s="174">
        <v>144776</v>
      </c>
      <c r="CV11512" s="174">
        <v>1169</v>
      </c>
      <c r="CW11512" s="174">
        <v>5</v>
      </c>
      <c r="CX11512" s="174">
        <v>378.9631</v>
      </c>
    </row>
    <row r="11513" spans="84:102" x14ac:dyDescent="0.25">
      <c r="CF11513" s="3" t="s">
        <v>3073</v>
      </c>
      <c r="CG11513" s="174">
        <v>3672</v>
      </c>
      <c r="CH11513" s="174">
        <v>117409</v>
      </c>
      <c r="CI11513" s="174">
        <v>5</v>
      </c>
      <c r="CJ11513" s="174">
        <v>378.8999</v>
      </c>
      <c r="CK11513" s="174">
        <v>378.8999</v>
      </c>
      <c r="CU11513" s="174">
        <v>3672</v>
      </c>
      <c r="CV11513" s="174">
        <v>117409</v>
      </c>
      <c r="CW11513" s="174">
        <v>5</v>
      </c>
      <c r="CX11513" s="174">
        <v>378.8999</v>
      </c>
    </row>
    <row r="11514" spans="84:102" x14ac:dyDescent="0.25">
      <c r="CF11514" s="3" t="s">
        <v>3073</v>
      </c>
      <c r="CG11514" s="174">
        <v>2996</v>
      </c>
      <c r="CH11514" s="174">
        <v>160114</v>
      </c>
      <c r="CI11514" s="174">
        <v>5</v>
      </c>
      <c r="CJ11514" s="174">
        <v>378.65359999999998</v>
      </c>
      <c r="CK11514" s="174">
        <v>378.65359999999998</v>
      </c>
      <c r="CU11514" s="174">
        <v>2996</v>
      </c>
      <c r="CV11514" s="174">
        <v>160114</v>
      </c>
      <c r="CW11514" s="174">
        <v>5</v>
      </c>
      <c r="CX11514" s="174">
        <v>378.65359999999998</v>
      </c>
    </row>
    <row r="11515" spans="84:102" x14ac:dyDescent="0.25">
      <c r="CF11515" s="3" t="s">
        <v>3073</v>
      </c>
      <c r="CG11515" s="174">
        <v>165568</v>
      </c>
      <c r="CH11515" s="174">
        <v>3337</v>
      </c>
      <c r="CI11515" s="174">
        <v>5</v>
      </c>
      <c r="CJ11515" s="174">
        <v>378.48250000000002</v>
      </c>
      <c r="CK11515" s="174">
        <v>378.48250000000002</v>
      </c>
      <c r="CU11515" s="174">
        <v>165568</v>
      </c>
      <c r="CV11515" s="174">
        <v>3337</v>
      </c>
      <c r="CW11515" s="174">
        <v>5</v>
      </c>
      <c r="CX11515" s="174">
        <v>378.48250000000002</v>
      </c>
    </row>
    <row r="11516" spans="84:102" x14ac:dyDescent="0.25">
      <c r="CF11516" s="3" t="s">
        <v>3073</v>
      </c>
      <c r="CG11516" s="174">
        <v>81622</v>
      </c>
      <c r="CH11516" s="174">
        <v>1567</v>
      </c>
      <c r="CI11516" s="174">
        <v>5</v>
      </c>
      <c r="CJ11516" s="174">
        <v>378.01100000000002</v>
      </c>
      <c r="CK11516" s="174">
        <v>378.01100000000002</v>
      </c>
      <c r="CU11516" s="174">
        <v>81622</v>
      </c>
      <c r="CV11516" s="174">
        <v>1567</v>
      </c>
      <c r="CW11516" s="174">
        <v>5</v>
      </c>
      <c r="CX11516" s="174">
        <v>378.01100000000002</v>
      </c>
    </row>
    <row r="11517" spans="84:102" x14ac:dyDescent="0.25">
      <c r="CF11517" s="3" t="s">
        <v>3073</v>
      </c>
      <c r="CG11517" s="174">
        <v>3078</v>
      </c>
      <c r="CH11517" s="174">
        <v>137872</v>
      </c>
      <c r="CI11517" s="174">
        <v>5</v>
      </c>
      <c r="CJ11517" s="174">
        <v>377.76900000000001</v>
      </c>
      <c r="CK11517" s="174">
        <v>377.76900000000001</v>
      </c>
      <c r="CU11517" s="174">
        <v>3078</v>
      </c>
      <c r="CV11517" s="174">
        <v>137872</v>
      </c>
      <c r="CW11517" s="174">
        <v>5</v>
      </c>
      <c r="CX11517" s="174">
        <v>377.76900000000001</v>
      </c>
    </row>
    <row r="11518" spans="84:102" x14ac:dyDescent="0.25">
      <c r="CF11518" s="3" t="s">
        <v>3073</v>
      </c>
      <c r="CG11518" s="174">
        <v>84253</v>
      </c>
      <c r="CH11518" s="174">
        <v>470</v>
      </c>
      <c r="CI11518" s="174">
        <v>5</v>
      </c>
      <c r="CJ11518" s="174">
        <v>377.73759999999999</v>
      </c>
      <c r="CK11518" s="174">
        <v>377.73759999999999</v>
      </c>
      <c r="CU11518" s="174">
        <v>84253</v>
      </c>
      <c r="CV11518" s="174">
        <v>470</v>
      </c>
      <c r="CW11518" s="174">
        <v>5</v>
      </c>
      <c r="CX11518" s="174">
        <v>377.73759999999999</v>
      </c>
    </row>
    <row r="11519" spans="84:102" x14ac:dyDescent="0.25">
      <c r="CF11519" s="3" t="s">
        <v>3073</v>
      </c>
      <c r="CG11519" s="174">
        <v>86093</v>
      </c>
      <c r="CH11519" s="174">
        <v>538</v>
      </c>
      <c r="CI11519" s="174">
        <v>5</v>
      </c>
      <c r="CJ11519" s="174">
        <v>377.71640000000002</v>
      </c>
      <c r="CK11519" s="174">
        <v>377.71640000000002</v>
      </c>
      <c r="CU11519" s="174">
        <v>86093</v>
      </c>
      <c r="CV11519" s="174">
        <v>538</v>
      </c>
      <c r="CW11519" s="174">
        <v>5</v>
      </c>
      <c r="CX11519" s="174">
        <v>377.71640000000002</v>
      </c>
    </row>
    <row r="11520" spans="84:102" x14ac:dyDescent="0.25">
      <c r="CF11520" s="3" t="s">
        <v>3073</v>
      </c>
      <c r="CG11520" s="174">
        <v>105380</v>
      </c>
      <c r="CH11520" s="174">
        <v>829</v>
      </c>
      <c r="CI11520" s="174">
        <v>5</v>
      </c>
      <c r="CJ11520" s="174">
        <v>377.64339999999999</v>
      </c>
      <c r="CK11520" s="174">
        <v>377.64339999999999</v>
      </c>
      <c r="CU11520" s="174">
        <v>105380</v>
      </c>
      <c r="CV11520" s="174">
        <v>829</v>
      </c>
      <c r="CW11520" s="174">
        <v>5</v>
      </c>
      <c r="CX11520" s="174">
        <v>377.64339999999999</v>
      </c>
    </row>
    <row r="11521" spans="84:102" x14ac:dyDescent="0.25">
      <c r="CF11521" s="3" t="s">
        <v>3073</v>
      </c>
      <c r="CG11521" s="174">
        <v>960</v>
      </c>
      <c r="CH11521" s="174">
        <v>114134</v>
      </c>
      <c r="CI11521" s="174">
        <v>5</v>
      </c>
      <c r="CJ11521" s="174">
        <v>377.47809999999998</v>
      </c>
      <c r="CK11521" s="174">
        <v>377.47809999999998</v>
      </c>
      <c r="CU11521" s="174">
        <v>960</v>
      </c>
      <c r="CV11521" s="174">
        <v>114134</v>
      </c>
      <c r="CW11521" s="174">
        <v>5</v>
      </c>
      <c r="CX11521" s="174">
        <v>377.47809999999998</v>
      </c>
    </row>
    <row r="11522" spans="84:102" x14ac:dyDescent="0.25">
      <c r="CF11522" s="3" t="s">
        <v>3073</v>
      </c>
      <c r="CG11522" s="174">
        <v>2373</v>
      </c>
      <c r="CH11522" s="174">
        <v>33472</v>
      </c>
      <c r="CI11522" s="174">
        <v>5</v>
      </c>
      <c r="CJ11522" s="174">
        <v>377.40800000000002</v>
      </c>
      <c r="CK11522" s="174">
        <v>377.40800000000002</v>
      </c>
      <c r="CU11522" s="174">
        <v>2373</v>
      </c>
      <c r="CV11522" s="174">
        <v>33472</v>
      </c>
      <c r="CW11522" s="174">
        <v>5</v>
      </c>
      <c r="CX11522" s="174">
        <v>377.40800000000002</v>
      </c>
    </row>
    <row r="11523" spans="84:102" x14ac:dyDescent="0.25">
      <c r="CF11523" s="3" t="s">
        <v>3073</v>
      </c>
      <c r="CG11523" s="174">
        <v>148852</v>
      </c>
      <c r="CH11523" s="174">
        <v>2840</v>
      </c>
      <c r="CI11523" s="174">
        <v>5</v>
      </c>
      <c r="CJ11523" s="174">
        <v>377.35879999999997</v>
      </c>
      <c r="CK11523" s="174">
        <v>377.35879999999997</v>
      </c>
      <c r="CU11523" s="174">
        <v>148852</v>
      </c>
      <c r="CV11523" s="174">
        <v>2840</v>
      </c>
      <c r="CW11523" s="174">
        <v>5</v>
      </c>
      <c r="CX11523" s="174">
        <v>377.35879999999997</v>
      </c>
    </row>
    <row r="11524" spans="84:102" x14ac:dyDescent="0.25">
      <c r="CF11524" s="3" t="s">
        <v>3073</v>
      </c>
      <c r="CG11524" s="174">
        <v>69337</v>
      </c>
      <c r="CH11524" s="174">
        <v>165</v>
      </c>
      <c r="CI11524" s="174">
        <v>5</v>
      </c>
      <c r="CJ11524" s="174">
        <v>377.24930000000001</v>
      </c>
      <c r="CK11524" s="174">
        <v>377.24930000000001</v>
      </c>
      <c r="CU11524" s="174">
        <v>69337</v>
      </c>
      <c r="CV11524" s="174">
        <v>165</v>
      </c>
      <c r="CW11524" s="174">
        <v>5</v>
      </c>
      <c r="CX11524" s="174">
        <v>377.24930000000001</v>
      </c>
    </row>
    <row r="11525" spans="84:102" x14ac:dyDescent="0.25">
      <c r="CF11525" s="3" t="s">
        <v>3073</v>
      </c>
      <c r="CG11525" s="174">
        <v>2650</v>
      </c>
      <c r="CH11525" s="174">
        <v>48564</v>
      </c>
      <c r="CI11525" s="174">
        <v>5</v>
      </c>
      <c r="CJ11525" s="174">
        <v>377.22930000000002</v>
      </c>
      <c r="CK11525" s="174">
        <v>377.22930000000002</v>
      </c>
      <c r="CU11525" s="174">
        <v>2650</v>
      </c>
      <c r="CV11525" s="174">
        <v>48564</v>
      </c>
      <c r="CW11525" s="174">
        <v>5</v>
      </c>
      <c r="CX11525" s="174">
        <v>377.22930000000002</v>
      </c>
    </row>
    <row r="11526" spans="84:102" x14ac:dyDescent="0.25">
      <c r="CF11526" s="3" t="s">
        <v>3073</v>
      </c>
      <c r="CG11526" s="174">
        <v>822</v>
      </c>
      <c r="CH11526" s="174">
        <v>105288</v>
      </c>
      <c r="CI11526" s="174">
        <v>5</v>
      </c>
      <c r="CJ11526" s="174">
        <v>377.21949999999998</v>
      </c>
      <c r="CK11526" s="174">
        <v>377.21949999999998</v>
      </c>
      <c r="CU11526" s="174">
        <v>822</v>
      </c>
      <c r="CV11526" s="174">
        <v>105288</v>
      </c>
      <c r="CW11526" s="174">
        <v>5</v>
      </c>
      <c r="CX11526" s="174">
        <v>377.21949999999998</v>
      </c>
    </row>
    <row r="11527" spans="84:102" x14ac:dyDescent="0.25">
      <c r="CF11527" s="3" t="s">
        <v>3073</v>
      </c>
      <c r="CG11527" s="174">
        <v>108012</v>
      </c>
      <c r="CH11527" s="174">
        <v>856</v>
      </c>
      <c r="CI11527" s="174">
        <v>5</v>
      </c>
      <c r="CJ11527" s="174">
        <v>377.21769999999998</v>
      </c>
      <c r="CK11527" s="174">
        <v>377.21769999999998</v>
      </c>
      <c r="CU11527" s="174">
        <v>108012</v>
      </c>
      <c r="CV11527" s="174">
        <v>856</v>
      </c>
      <c r="CW11527" s="174">
        <v>5</v>
      </c>
      <c r="CX11527" s="174">
        <v>377.21769999999998</v>
      </c>
    </row>
    <row r="11528" spans="84:102" x14ac:dyDescent="0.25">
      <c r="CF11528" s="3" t="s">
        <v>3073</v>
      </c>
      <c r="CG11528" s="174">
        <v>149328</v>
      </c>
      <c r="CH11528" s="174">
        <v>2887</v>
      </c>
      <c r="CI11528" s="174">
        <v>5</v>
      </c>
      <c r="CJ11528" s="174">
        <v>377.20609999999999</v>
      </c>
      <c r="CK11528" s="174">
        <v>377.20609999999999</v>
      </c>
      <c r="CU11528" s="174">
        <v>149328</v>
      </c>
      <c r="CV11528" s="174">
        <v>2887</v>
      </c>
      <c r="CW11528" s="174">
        <v>5</v>
      </c>
      <c r="CX11528" s="174">
        <v>377.20609999999999</v>
      </c>
    </row>
    <row r="11529" spans="84:102" x14ac:dyDescent="0.25">
      <c r="CF11529" s="3" t="s">
        <v>3073</v>
      </c>
      <c r="CG11529" s="174">
        <v>106491</v>
      </c>
      <c r="CH11529" s="174">
        <v>860</v>
      </c>
      <c r="CI11529" s="174">
        <v>5</v>
      </c>
      <c r="CJ11529" s="174">
        <v>377.17770000000002</v>
      </c>
      <c r="CK11529" s="174">
        <v>377.17770000000002</v>
      </c>
      <c r="CU11529" s="174">
        <v>106491</v>
      </c>
      <c r="CV11529" s="174">
        <v>860</v>
      </c>
      <c r="CW11529" s="174">
        <v>5</v>
      </c>
      <c r="CX11529" s="174">
        <v>377.17770000000002</v>
      </c>
    </row>
    <row r="11530" spans="84:102" x14ac:dyDescent="0.25">
      <c r="CF11530" s="3" t="s">
        <v>3073</v>
      </c>
      <c r="CG11530" s="174">
        <v>243</v>
      </c>
      <c r="CH11530" s="174">
        <v>69774</v>
      </c>
      <c r="CI11530" s="174">
        <v>5</v>
      </c>
      <c r="CJ11530" s="174">
        <v>377.1207</v>
      </c>
      <c r="CK11530" s="174">
        <v>377.1207</v>
      </c>
      <c r="CU11530" s="174">
        <v>243</v>
      </c>
      <c r="CV11530" s="174">
        <v>69774</v>
      </c>
      <c r="CW11530" s="174">
        <v>5</v>
      </c>
      <c r="CX11530" s="174">
        <v>377.1207</v>
      </c>
    </row>
    <row r="11531" spans="84:102" x14ac:dyDescent="0.25">
      <c r="CF11531" s="3" t="s">
        <v>3073</v>
      </c>
      <c r="CG11531" s="174">
        <v>1407</v>
      </c>
      <c r="CH11531" s="174">
        <v>107947</v>
      </c>
      <c r="CI11531" s="174">
        <v>5</v>
      </c>
      <c r="CJ11531" s="174">
        <v>377.04180000000002</v>
      </c>
      <c r="CK11531" s="174">
        <v>377.04180000000002</v>
      </c>
      <c r="CU11531" s="174">
        <v>1407</v>
      </c>
      <c r="CV11531" s="174">
        <v>107947</v>
      </c>
      <c r="CW11531" s="174">
        <v>5</v>
      </c>
      <c r="CX11531" s="174">
        <v>377.04180000000002</v>
      </c>
    </row>
    <row r="11532" spans="84:102" x14ac:dyDescent="0.25">
      <c r="CF11532" s="3" t="s">
        <v>3073</v>
      </c>
      <c r="CG11532" s="174">
        <v>125313</v>
      </c>
      <c r="CH11532" s="174">
        <v>1270</v>
      </c>
      <c r="CI11532" s="174">
        <v>5</v>
      </c>
      <c r="CJ11532" s="174">
        <v>376.95170000000002</v>
      </c>
      <c r="CK11532" s="174">
        <v>376.95170000000002</v>
      </c>
      <c r="CU11532" s="174">
        <v>125313</v>
      </c>
      <c r="CV11532" s="174">
        <v>1270</v>
      </c>
      <c r="CW11532" s="174">
        <v>5</v>
      </c>
      <c r="CX11532" s="174">
        <v>376.95170000000002</v>
      </c>
    </row>
    <row r="11533" spans="84:102" x14ac:dyDescent="0.25">
      <c r="CF11533" s="3" t="s">
        <v>3073</v>
      </c>
      <c r="CG11533" s="174">
        <v>135</v>
      </c>
      <c r="CH11533" s="174">
        <v>66803</v>
      </c>
      <c r="CI11533" s="174">
        <v>5</v>
      </c>
      <c r="CJ11533" s="174">
        <v>376.66520000000003</v>
      </c>
      <c r="CK11533" s="174">
        <v>376.66520000000003</v>
      </c>
      <c r="CU11533" s="174">
        <v>135</v>
      </c>
      <c r="CV11533" s="174">
        <v>66803</v>
      </c>
      <c r="CW11533" s="174">
        <v>5</v>
      </c>
      <c r="CX11533" s="174">
        <v>376.66520000000003</v>
      </c>
    </row>
    <row r="11534" spans="84:102" x14ac:dyDescent="0.25">
      <c r="CF11534" s="3" t="s">
        <v>3073</v>
      </c>
      <c r="CG11534" s="174">
        <v>99966</v>
      </c>
      <c r="CH11534" s="174">
        <v>775</v>
      </c>
      <c r="CI11534" s="174">
        <v>5</v>
      </c>
      <c r="CJ11534" s="174">
        <v>376.54309999999998</v>
      </c>
      <c r="CK11534" s="174">
        <v>376.54309999999998</v>
      </c>
      <c r="CU11534" s="174">
        <v>99966</v>
      </c>
      <c r="CV11534" s="174">
        <v>775</v>
      </c>
      <c r="CW11534" s="174">
        <v>5</v>
      </c>
      <c r="CX11534" s="174">
        <v>376.54309999999998</v>
      </c>
    </row>
    <row r="11535" spans="84:102" x14ac:dyDescent="0.25">
      <c r="CF11535" s="3" t="s">
        <v>3073</v>
      </c>
      <c r="CG11535" s="174">
        <v>491</v>
      </c>
      <c r="CH11535" s="174">
        <v>83218</v>
      </c>
      <c r="CI11535" s="174">
        <v>5</v>
      </c>
      <c r="CJ11535" s="174">
        <v>376.06799999999998</v>
      </c>
      <c r="CK11535" s="174">
        <v>376.06799999999998</v>
      </c>
      <c r="CU11535" s="174">
        <v>491</v>
      </c>
      <c r="CV11535" s="174">
        <v>83218</v>
      </c>
      <c r="CW11535" s="174">
        <v>5</v>
      </c>
      <c r="CX11535" s="174">
        <v>376.06799999999998</v>
      </c>
    </row>
    <row r="11536" spans="84:102" x14ac:dyDescent="0.25">
      <c r="CF11536" s="3" t="s">
        <v>3073</v>
      </c>
      <c r="CG11536" s="174">
        <v>128747</v>
      </c>
      <c r="CH11536" s="174">
        <v>1240</v>
      </c>
      <c r="CI11536" s="174">
        <v>5</v>
      </c>
      <c r="CJ11536" s="174">
        <v>376.0061</v>
      </c>
      <c r="CK11536" s="174">
        <v>376.0061</v>
      </c>
      <c r="CU11536" s="174">
        <v>128747</v>
      </c>
      <c r="CV11536" s="174">
        <v>1240</v>
      </c>
      <c r="CW11536" s="174">
        <v>5</v>
      </c>
      <c r="CX11536" s="174">
        <v>376.0061</v>
      </c>
    </row>
    <row r="11537" spans="84:102" x14ac:dyDescent="0.25">
      <c r="CF11537" s="3" t="s">
        <v>3073</v>
      </c>
      <c r="CG11537" s="174">
        <v>149643</v>
      </c>
      <c r="CH11537" s="174">
        <v>2850</v>
      </c>
      <c r="CI11537" s="174">
        <v>5</v>
      </c>
      <c r="CJ11537" s="174">
        <v>375.94380000000001</v>
      </c>
      <c r="CK11537" s="174">
        <v>375.94380000000001</v>
      </c>
      <c r="CU11537" s="174">
        <v>149643</v>
      </c>
      <c r="CV11537" s="174">
        <v>2850</v>
      </c>
      <c r="CW11537" s="174">
        <v>5</v>
      </c>
      <c r="CX11537" s="174">
        <v>375.94380000000001</v>
      </c>
    </row>
    <row r="11538" spans="84:102" x14ac:dyDescent="0.25">
      <c r="CF11538" s="3" t="s">
        <v>3073</v>
      </c>
      <c r="CG11538" s="174">
        <v>51516</v>
      </c>
      <c r="CH11538" s="174">
        <v>1819</v>
      </c>
      <c r="CI11538" s="174">
        <v>5</v>
      </c>
      <c r="CJ11538" s="174">
        <v>375.62110000000001</v>
      </c>
      <c r="CK11538" s="174">
        <v>375.62110000000001</v>
      </c>
      <c r="CU11538" s="174">
        <v>51516</v>
      </c>
      <c r="CV11538" s="174">
        <v>1819</v>
      </c>
      <c r="CW11538" s="174">
        <v>5</v>
      </c>
      <c r="CX11538" s="174">
        <v>375.62110000000001</v>
      </c>
    </row>
    <row r="11539" spans="84:102" x14ac:dyDescent="0.25">
      <c r="CF11539" s="3" t="s">
        <v>3073</v>
      </c>
      <c r="CG11539" s="174">
        <v>65582</v>
      </c>
      <c r="CH11539" s="174">
        <v>3510</v>
      </c>
      <c r="CI11539" s="174">
        <v>5</v>
      </c>
      <c r="CJ11539" s="174">
        <v>375.54829999999998</v>
      </c>
      <c r="CK11539" s="174">
        <v>375.54829999999998</v>
      </c>
      <c r="CU11539" s="174">
        <v>65582</v>
      </c>
      <c r="CV11539" s="174">
        <v>3510</v>
      </c>
      <c r="CW11539" s="174">
        <v>5</v>
      </c>
      <c r="CX11539" s="174">
        <v>375.54829999999998</v>
      </c>
    </row>
    <row r="11540" spans="84:102" x14ac:dyDescent="0.25">
      <c r="CF11540" s="3" t="s">
        <v>3073</v>
      </c>
      <c r="CG11540" s="174">
        <v>1759</v>
      </c>
      <c r="CH11540" s="174">
        <v>57188</v>
      </c>
      <c r="CI11540" s="174">
        <v>5</v>
      </c>
      <c r="CJ11540" s="174">
        <v>375.5444</v>
      </c>
      <c r="CK11540" s="174">
        <v>375.5444</v>
      </c>
      <c r="CU11540" s="174">
        <v>1759</v>
      </c>
      <c r="CV11540" s="174">
        <v>57188</v>
      </c>
      <c r="CW11540" s="174">
        <v>5</v>
      </c>
      <c r="CX11540" s="174">
        <v>375.5444</v>
      </c>
    </row>
    <row r="11541" spans="84:102" x14ac:dyDescent="0.25">
      <c r="CF11541" s="3" t="s">
        <v>3073</v>
      </c>
      <c r="CG11541" s="174">
        <v>95757</v>
      </c>
      <c r="CH11541" s="174">
        <v>3628</v>
      </c>
      <c r="CI11541" s="174">
        <v>5</v>
      </c>
      <c r="CJ11541" s="174">
        <v>375.48630000000003</v>
      </c>
      <c r="CK11541" s="174">
        <v>375.48630000000003</v>
      </c>
      <c r="CU11541" s="174">
        <v>95757</v>
      </c>
      <c r="CV11541" s="174">
        <v>3628</v>
      </c>
      <c r="CW11541" s="174">
        <v>5</v>
      </c>
      <c r="CX11541" s="174">
        <v>375.48630000000003</v>
      </c>
    </row>
    <row r="11542" spans="84:102" x14ac:dyDescent="0.25">
      <c r="CF11542" s="3" t="s">
        <v>3073</v>
      </c>
      <c r="CG11542" s="174">
        <v>3188</v>
      </c>
      <c r="CH11542" s="174">
        <v>153536</v>
      </c>
      <c r="CI11542" s="174">
        <v>5</v>
      </c>
      <c r="CJ11542" s="174">
        <v>375.48320000000001</v>
      </c>
      <c r="CK11542" s="174">
        <v>375.48320000000001</v>
      </c>
      <c r="CU11542" s="174">
        <v>3188</v>
      </c>
      <c r="CV11542" s="174">
        <v>153536</v>
      </c>
      <c r="CW11542" s="174">
        <v>5</v>
      </c>
      <c r="CX11542" s="174">
        <v>375.48320000000001</v>
      </c>
    </row>
    <row r="11543" spans="84:102" x14ac:dyDescent="0.25">
      <c r="CF11543" s="3" t="s">
        <v>3073</v>
      </c>
      <c r="CG11543" s="174">
        <v>86422</v>
      </c>
      <c r="CH11543" s="174">
        <v>3575</v>
      </c>
      <c r="CI11543" s="174">
        <v>5</v>
      </c>
      <c r="CJ11543" s="174">
        <v>375.30540000000002</v>
      </c>
      <c r="CK11543" s="174">
        <v>375.30540000000002</v>
      </c>
      <c r="CU11543" s="174">
        <v>86422</v>
      </c>
      <c r="CV11543" s="174">
        <v>3575</v>
      </c>
      <c r="CW11543" s="174">
        <v>5</v>
      </c>
      <c r="CX11543" s="174">
        <v>375.30540000000002</v>
      </c>
    </row>
    <row r="11544" spans="84:102" x14ac:dyDescent="0.25">
      <c r="CF11544" s="3" t="s">
        <v>3073</v>
      </c>
      <c r="CG11544" s="174">
        <v>623</v>
      </c>
      <c r="CH11544" s="174">
        <v>87864</v>
      </c>
      <c r="CI11544" s="174">
        <v>5</v>
      </c>
      <c r="CJ11544" s="174">
        <v>375.30059999999997</v>
      </c>
      <c r="CK11544" s="174">
        <v>375.30059999999997</v>
      </c>
      <c r="CU11544" s="174">
        <v>623</v>
      </c>
      <c r="CV11544" s="174">
        <v>87864</v>
      </c>
      <c r="CW11544" s="174">
        <v>5</v>
      </c>
      <c r="CX11544" s="174">
        <v>375.30059999999997</v>
      </c>
    </row>
    <row r="11545" spans="84:102" x14ac:dyDescent="0.25">
      <c r="CF11545" s="3" t="s">
        <v>3073</v>
      </c>
      <c r="CG11545" s="174">
        <v>83501</v>
      </c>
      <c r="CH11545" s="174">
        <v>551</v>
      </c>
      <c r="CI11545" s="174">
        <v>5</v>
      </c>
      <c r="CJ11545" s="174">
        <v>375.22910000000002</v>
      </c>
      <c r="CK11545" s="174">
        <v>375.22910000000002</v>
      </c>
      <c r="CU11545" s="174">
        <v>83501</v>
      </c>
      <c r="CV11545" s="174">
        <v>551</v>
      </c>
      <c r="CW11545" s="174">
        <v>5</v>
      </c>
      <c r="CX11545" s="174">
        <v>375.22910000000002</v>
      </c>
    </row>
    <row r="11546" spans="84:102" x14ac:dyDescent="0.25">
      <c r="CF11546" s="3" t="s">
        <v>3073</v>
      </c>
      <c r="CG11546" s="174">
        <v>142772</v>
      </c>
      <c r="CH11546" s="174">
        <v>1174</v>
      </c>
      <c r="CI11546" s="174">
        <v>5</v>
      </c>
      <c r="CJ11546" s="174">
        <v>375.12470000000002</v>
      </c>
      <c r="CK11546" s="174">
        <v>375.12470000000002</v>
      </c>
      <c r="CU11546" s="174">
        <v>142772</v>
      </c>
      <c r="CV11546" s="174">
        <v>1174</v>
      </c>
      <c r="CW11546" s="174">
        <v>5</v>
      </c>
      <c r="CX11546" s="174">
        <v>375.12470000000002</v>
      </c>
    </row>
    <row r="11547" spans="84:102" x14ac:dyDescent="0.25">
      <c r="CF11547" s="3" t="s">
        <v>3073</v>
      </c>
      <c r="CG11547" s="174">
        <v>1414</v>
      </c>
      <c r="CH11547" s="174">
        <v>111463</v>
      </c>
      <c r="CI11547" s="174">
        <v>5</v>
      </c>
      <c r="CJ11547" s="174">
        <v>375.07639999999998</v>
      </c>
      <c r="CK11547" s="174">
        <v>375.07639999999998</v>
      </c>
      <c r="CU11547" s="174">
        <v>1414</v>
      </c>
      <c r="CV11547" s="174">
        <v>111463</v>
      </c>
      <c r="CW11547" s="174">
        <v>5</v>
      </c>
      <c r="CX11547" s="174">
        <v>375.07639999999998</v>
      </c>
    </row>
    <row r="11548" spans="84:102" x14ac:dyDescent="0.25">
      <c r="CF11548" s="3" t="s">
        <v>3073</v>
      </c>
      <c r="CG11548" s="174">
        <v>3366</v>
      </c>
      <c r="CH11548" s="174">
        <v>169528</v>
      </c>
      <c r="CI11548" s="174">
        <v>5</v>
      </c>
      <c r="CJ11548" s="174">
        <v>374.96469999999999</v>
      </c>
      <c r="CK11548" s="174">
        <v>374.96469999999999</v>
      </c>
      <c r="CU11548" s="174">
        <v>3366</v>
      </c>
      <c r="CV11548" s="174">
        <v>169528</v>
      </c>
      <c r="CW11548" s="174">
        <v>5</v>
      </c>
      <c r="CX11548" s="174">
        <v>374.96469999999999</v>
      </c>
    </row>
    <row r="11549" spans="84:102" x14ac:dyDescent="0.25">
      <c r="CF11549" s="3" t="s">
        <v>3073</v>
      </c>
      <c r="CG11549" s="174">
        <v>198731</v>
      </c>
      <c r="CH11549" s="174">
        <v>3120</v>
      </c>
      <c r="CI11549" s="174">
        <v>5</v>
      </c>
      <c r="CJ11549" s="174">
        <v>374.90989999999999</v>
      </c>
      <c r="CK11549" s="174">
        <v>374.90989999999999</v>
      </c>
      <c r="CU11549" s="174">
        <v>198731</v>
      </c>
      <c r="CV11549" s="174">
        <v>3120</v>
      </c>
      <c r="CW11549" s="174">
        <v>5</v>
      </c>
      <c r="CX11549" s="174">
        <v>374.90989999999999</v>
      </c>
    </row>
    <row r="11550" spans="84:102" x14ac:dyDescent="0.25">
      <c r="CF11550" s="3" t="s">
        <v>3073</v>
      </c>
      <c r="CG11550" s="174">
        <v>1105</v>
      </c>
      <c r="CH11550" s="174">
        <v>136759</v>
      </c>
      <c r="CI11550" s="174">
        <v>5</v>
      </c>
      <c r="CJ11550" s="174">
        <v>374.71660000000003</v>
      </c>
      <c r="CK11550" s="174">
        <v>374.71660000000003</v>
      </c>
      <c r="CU11550" s="174">
        <v>1105</v>
      </c>
      <c r="CV11550" s="174">
        <v>136759</v>
      </c>
      <c r="CW11550" s="174">
        <v>5</v>
      </c>
      <c r="CX11550" s="174">
        <v>374.71660000000003</v>
      </c>
    </row>
    <row r="11551" spans="84:102" x14ac:dyDescent="0.25">
      <c r="CF11551" s="3" t="s">
        <v>3073</v>
      </c>
      <c r="CG11551" s="174">
        <v>148860</v>
      </c>
      <c r="CH11551" s="174">
        <v>2814</v>
      </c>
      <c r="CI11551" s="174">
        <v>5</v>
      </c>
      <c r="CJ11551" s="174">
        <v>374.66019999999997</v>
      </c>
      <c r="CK11551" s="174">
        <v>374.66019999999997</v>
      </c>
      <c r="CU11551" s="174">
        <v>148860</v>
      </c>
      <c r="CV11551" s="174">
        <v>2814</v>
      </c>
      <c r="CW11551" s="174">
        <v>5</v>
      </c>
      <c r="CX11551" s="174">
        <v>374.66019999999997</v>
      </c>
    </row>
    <row r="11552" spans="84:102" x14ac:dyDescent="0.25">
      <c r="CF11552" s="3" t="s">
        <v>3073</v>
      </c>
      <c r="CG11552" s="174">
        <v>114625</v>
      </c>
      <c r="CH11552" s="174">
        <v>1357</v>
      </c>
      <c r="CI11552" s="174">
        <v>5</v>
      </c>
      <c r="CJ11552" s="174">
        <v>374.6268</v>
      </c>
      <c r="CK11552" s="174">
        <v>374.6268</v>
      </c>
      <c r="CU11552" s="174">
        <v>114625</v>
      </c>
      <c r="CV11552" s="174">
        <v>1357</v>
      </c>
      <c r="CW11552" s="174">
        <v>5</v>
      </c>
      <c r="CX11552" s="174">
        <v>374.6268</v>
      </c>
    </row>
    <row r="11553" spans="84:102" x14ac:dyDescent="0.25">
      <c r="CF11553" s="3" t="s">
        <v>3073</v>
      </c>
      <c r="CG11553" s="174">
        <v>3283</v>
      </c>
      <c r="CH11553" s="174">
        <v>164110</v>
      </c>
      <c r="CI11553" s="174">
        <v>5</v>
      </c>
      <c r="CJ11553" s="174">
        <v>374.51929999999999</v>
      </c>
      <c r="CK11553" s="174">
        <v>374.51929999999999</v>
      </c>
      <c r="CU11553" s="174">
        <v>3283</v>
      </c>
      <c r="CV11553" s="174">
        <v>164110</v>
      </c>
      <c r="CW11553" s="174">
        <v>5</v>
      </c>
      <c r="CX11553" s="174">
        <v>374.51929999999999</v>
      </c>
    </row>
    <row r="11554" spans="84:102" x14ac:dyDescent="0.25">
      <c r="CF11554" s="3" t="s">
        <v>3073</v>
      </c>
      <c r="CG11554" s="174">
        <v>3336</v>
      </c>
      <c r="CH11554" s="174">
        <v>165114</v>
      </c>
      <c r="CI11554" s="174">
        <v>5</v>
      </c>
      <c r="CJ11554" s="174">
        <v>374.327</v>
      </c>
      <c r="CK11554" s="174">
        <v>374.327</v>
      </c>
      <c r="CU11554" s="174">
        <v>3336</v>
      </c>
      <c r="CV11554" s="174">
        <v>165114</v>
      </c>
      <c r="CW11554" s="174">
        <v>5</v>
      </c>
      <c r="CX11554" s="174">
        <v>374.327</v>
      </c>
    </row>
    <row r="11555" spans="84:102" x14ac:dyDescent="0.25">
      <c r="CF11555" s="3" t="s">
        <v>3073</v>
      </c>
      <c r="CG11555" s="174">
        <v>44114</v>
      </c>
      <c r="CH11555" s="174">
        <v>2552</v>
      </c>
      <c r="CI11555" s="174">
        <v>5</v>
      </c>
      <c r="CJ11555" s="174">
        <v>374.18029999999999</v>
      </c>
      <c r="CK11555" s="174">
        <v>374.18029999999999</v>
      </c>
      <c r="CU11555" s="174">
        <v>44114</v>
      </c>
      <c r="CV11555" s="174">
        <v>2552</v>
      </c>
      <c r="CW11555" s="174">
        <v>5</v>
      </c>
      <c r="CX11555" s="174">
        <v>374.18029999999999</v>
      </c>
    </row>
    <row r="11556" spans="84:102" x14ac:dyDescent="0.25">
      <c r="CF11556" s="3" t="s">
        <v>3073</v>
      </c>
      <c r="CG11556" s="174">
        <v>1408</v>
      </c>
      <c r="CH11556" s="174">
        <v>106684</v>
      </c>
      <c r="CI11556" s="174">
        <v>5</v>
      </c>
      <c r="CJ11556" s="174">
        <v>374.0643</v>
      </c>
      <c r="CK11556" s="174">
        <v>374.0643</v>
      </c>
      <c r="CU11556" s="174">
        <v>1408</v>
      </c>
      <c r="CV11556" s="174">
        <v>106684</v>
      </c>
      <c r="CW11556" s="174">
        <v>5</v>
      </c>
      <c r="CX11556" s="174">
        <v>374.0643</v>
      </c>
    </row>
    <row r="11557" spans="84:102" x14ac:dyDescent="0.25">
      <c r="CF11557" s="3" t="s">
        <v>3073</v>
      </c>
      <c r="CG11557" s="174">
        <v>83868</v>
      </c>
      <c r="CH11557" s="174">
        <v>474</v>
      </c>
      <c r="CI11557" s="174">
        <v>5</v>
      </c>
      <c r="CJ11557" s="174">
        <v>374.01569999999998</v>
      </c>
      <c r="CK11557" s="174">
        <v>374.01569999999998</v>
      </c>
      <c r="CU11557" s="174">
        <v>83868</v>
      </c>
      <c r="CV11557" s="174">
        <v>474</v>
      </c>
      <c r="CW11557" s="174">
        <v>5</v>
      </c>
      <c r="CX11557" s="174">
        <v>374.01569999999998</v>
      </c>
    </row>
    <row r="11558" spans="84:102" x14ac:dyDescent="0.25">
      <c r="CF11558" s="3" t="s">
        <v>3073</v>
      </c>
      <c r="CG11558" s="174">
        <v>2572</v>
      </c>
      <c r="CH11558" s="174">
        <v>41485</v>
      </c>
      <c r="CI11558" s="174">
        <v>5</v>
      </c>
      <c r="CJ11558" s="174">
        <v>373.99880000000002</v>
      </c>
      <c r="CK11558" s="174">
        <v>373.99880000000002</v>
      </c>
      <c r="CU11558" s="174">
        <v>2572</v>
      </c>
      <c r="CV11558" s="174">
        <v>41485</v>
      </c>
      <c r="CW11558" s="174">
        <v>5</v>
      </c>
      <c r="CX11558" s="174">
        <v>373.99880000000002</v>
      </c>
    </row>
    <row r="11559" spans="84:102" x14ac:dyDescent="0.25">
      <c r="CF11559" s="3" t="s">
        <v>3073</v>
      </c>
      <c r="CG11559" s="174">
        <v>1567</v>
      </c>
      <c r="CH11559" s="174">
        <v>81622</v>
      </c>
      <c r="CI11559" s="174">
        <v>5</v>
      </c>
      <c r="CJ11559" s="174">
        <v>373.93329999999997</v>
      </c>
      <c r="CK11559" s="174">
        <v>373.93329999999997</v>
      </c>
      <c r="CU11559" s="174">
        <v>1567</v>
      </c>
      <c r="CV11559" s="174">
        <v>81622</v>
      </c>
      <c r="CW11559" s="174">
        <v>5</v>
      </c>
      <c r="CX11559" s="174">
        <v>373.93329999999997</v>
      </c>
    </row>
    <row r="11560" spans="84:102" x14ac:dyDescent="0.25">
      <c r="CF11560" s="3" t="s">
        <v>3073</v>
      </c>
      <c r="CG11560" s="174">
        <v>85266</v>
      </c>
      <c r="CH11560" s="174">
        <v>588</v>
      </c>
      <c r="CI11560" s="174">
        <v>5</v>
      </c>
      <c r="CJ11560" s="174">
        <v>373.91520000000003</v>
      </c>
      <c r="CK11560" s="174">
        <v>373.91520000000003</v>
      </c>
      <c r="CU11560" s="174">
        <v>85266</v>
      </c>
      <c r="CV11560" s="174">
        <v>588</v>
      </c>
      <c r="CW11560" s="174">
        <v>5</v>
      </c>
      <c r="CX11560" s="174">
        <v>373.91520000000003</v>
      </c>
    </row>
    <row r="11561" spans="84:102" x14ac:dyDescent="0.25">
      <c r="CF11561" s="3" t="s">
        <v>3073</v>
      </c>
      <c r="CG11561" s="174">
        <v>108125</v>
      </c>
      <c r="CH11561" s="174">
        <v>1389</v>
      </c>
      <c r="CI11561" s="174">
        <v>5</v>
      </c>
      <c r="CJ11561" s="174">
        <v>373.7466</v>
      </c>
      <c r="CK11561" s="174">
        <v>373.7466</v>
      </c>
      <c r="CU11561" s="174">
        <v>108125</v>
      </c>
      <c r="CV11561" s="174">
        <v>1389</v>
      </c>
      <c r="CW11561" s="174">
        <v>5</v>
      </c>
      <c r="CX11561" s="174">
        <v>373.7466</v>
      </c>
    </row>
    <row r="11562" spans="84:102" x14ac:dyDescent="0.25">
      <c r="CF11562" s="3" t="s">
        <v>3073</v>
      </c>
      <c r="CG11562" s="174">
        <v>127356</v>
      </c>
      <c r="CH11562" s="174">
        <v>1241</v>
      </c>
      <c r="CI11562" s="174">
        <v>5</v>
      </c>
      <c r="CJ11562" s="174">
        <v>373.67529999999999</v>
      </c>
      <c r="CK11562" s="174">
        <v>373.67529999999999</v>
      </c>
      <c r="CU11562" s="174">
        <v>127356</v>
      </c>
      <c r="CV11562" s="174">
        <v>1241</v>
      </c>
      <c r="CW11562" s="174">
        <v>5</v>
      </c>
      <c r="CX11562" s="174">
        <v>373.67529999999999</v>
      </c>
    </row>
    <row r="11563" spans="84:102" x14ac:dyDescent="0.25">
      <c r="CF11563" s="3" t="s">
        <v>3073</v>
      </c>
      <c r="CG11563" s="174">
        <v>2829</v>
      </c>
      <c r="CH11563" s="174">
        <v>149791</v>
      </c>
      <c r="CI11563" s="174">
        <v>5</v>
      </c>
      <c r="CJ11563" s="174">
        <v>373.57229999999998</v>
      </c>
      <c r="CK11563" s="174">
        <v>373.57229999999998</v>
      </c>
      <c r="CU11563" s="174">
        <v>2829</v>
      </c>
      <c r="CV11563" s="174">
        <v>149791</v>
      </c>
      <c r="CW11563" s="174">
        <v>5</v>
      </c>
      <c r="CX11563" s="174">
        <v>373.57229999999998</v>
      </c>
    </row>
    <row r="11564" spans="84:102" x14ac:dyDescent="0.25">
      <c r="CF11564" s="3" t="s">
        <v>3073</v>
      </c>
      <c r="CG11564" s="174">
        <v>236</v>
      </c>
      <c r="CH11564" s="174">
        <v>70607</v>
      </c>
      <c r="CI11564" s="174">
        <v>5</v>
      </c>
      <c r="CJ11564" s="174">
        <v>373.40660000000003</v>
      </c>
      <c r="CK11564" s="174">
        <v>373.40660000000003</v>
      </c>
      <c r="CU11564" s="174">
        <v>236</v>
      </c>
      <c r="CV11564" s="174">
        <v>70607</v>
      </c>
      <c r="CW11564" s="174">
        <v>5</v>
      </c>
      <c r="CX11564" s="174">
        <v>373.40660000000003</v>
      </c>
    </row>
    <row r="11565" spans="84:102" x14ac:dyDescent="0.25">
      <c r="CF11565" s="3" t="s">
        <v>3073</v>
      </c>
      <c r="CG11565" s="174">
        <v>149078</v>
      </c>
      <c r="CH11565" s="174">
        <v>2829</v>
      </c>
      <c r="CI11565" s="174">
        <v>5</v>
      </c>
      <c r="CJ11565" s="174">
        <v>373.34620000000001</v>
      </c>
      <c r="CK11565" s="174">
        <v>373.34620000000001</v>
      </c>
      <c r="CU11565" s="174">
        <v>149078</v>
      </c>
      <c r="CV11565" s="174">
        <v>2829</v>
      </c>
      <c r="CW11565" s="174">
        <v>5</v>
      </c>
      <c r="CX11565" s="174">
        <v>373.34620000000001</v>
      </c>
    </row>
    <row r="11566" spans="84:102" x14ac:dyDescent="0.25">
      <c r="CF11566" s="3" t="s">
        <v>3073</v>
      </c>
      <c r="CG11566" s="174">
        <v>2487</v>
      </c>
      <c r="CH11566" s="174">
        <v>36881</v>
      </c>
      <c r="CI11566" s="174">
        <v>5</v>
      </c>
      <c r="CJ11566" s="174">
        <v>373.34589999999997</v>
      </c>
      <c r="CK11566" s="174">
        <v>373.34589999999997</v>
      </c>
      <c r="CU11566" s="174">
        <v>2487</v>
      </c>
      <c r="CV11566" s="174">
        <v>36881</v>
      </c>
      <c r="CW11566" s="174">
        <v>5</v>
      </c>
      <c r="CX11566" s="174">
        <v>373.34589999999997</v>
      </c>
    </row>
    <row r="11567" spans="84:102" x14ac:dyDescent="0.25">
      <c r="CF11567" s="3" t="s">
        <v>3073</v>
      </c>
      <c r="CG11567" s="174">
        <v>35110</v>
      </c>
      <c r="CH11567" s="174">
        <v>2490</v>
      </c>
      <c r="CI11567" s="174">
        <v>5</v>
      </c>
      <c r="CJ11567" s="174">
        <v>373.32549999999998</v>
      </c>
      <c r="CK11567" s="174">
        <v>373.32549999999998</v>
      </c>
      <c r="CU11567" s="174">
        <v>35110</v>
      </c>
      <c r="CV11567" s="174">
        <v>2490</v>
      </c>
      <c r="CW11567" s="174">
        <v>5</v>
      </c>
      <c r="CX11567" s="174">
        <v>373.32549999999998</v>
      </c>
    </row>
    <row r="11568" spans="84:102" x14ac:dyDescent="0.25">
      <c r="CF11568" s="3" t="s">
        <v>3073</v>
      </c>
      <c r="CG11568" s="174">
        <v>75373</v>
      </c>
      <c r="CH11568" s="174">
        <v>339</v>
      </c>
      <c r="CI11568" s="174">
        <v>5</v>
      </c>
      <c r="CJ11568" s="174">
        <v>373.31180000000001</v>
      </c>
      <c r="CK11568" s="174">
        <v>373.31180000000001</v>
      </c>
      <c r="CU11568" s="174">
        <v>75373</v>
      </c>
      <c r="CV11568" s="174">
        <v>339</v>
      </c>
      <c r="CW11568" s="174">
        <v>5</v>
      </c>
      <c r="CX11568" s="174">
        <v>373.31180000000001</v>
      </c>
    </row>
    <row r="11569" spans="84:102" x14ac:dyDescent="0.25">
      <c r="CF11569" s="3" t="s">
        <v>3073</v>
      </c>
      <c r="CG11569" s="174">
        <v>52588</v>
      </c>
      <c r="CH11569" s="174">
        <v>1820</v>
      </c>
      <c r="CI11569" s="174">
        <v>5</v>
      </c>
      <c r="CJ11569" s="174">
        <v>373.22730000000001</v>
      </c>
      <c r="CK11569" s="174">
        <v>373.22730000000001</v>
      </c>
      <c r="CU11569" s="174">
        <v>52588</v>
      </c>
      <c r="CV11569" s="174">
        <v>1820</v>
      </c>
      <c r="CW11569" s="174">
        <v>5</v>
      </c>
      <c r="CX11569" s="174">
        <v>373.22730000000001</v>
      </c>
    </row>
    <row r="11570" spans="84:102" x14ac:dyDescent="0.25">
      <c r="CF11570" s="3" t="s">
        <v>3073</v>
      </c>
      <c r="CG11570" s="174">
        <v>900</v>
      </c>
      <c r="CH11570" s="174">
        <v>109040</v>
      </c>
      <c r="CI11570" s="174">
        <v>5</v>
      </c>
      <c r="CJ11570" s="174">
        <v>373.08300000000003</v>
      </c>
      <c r="CK11570" s="174">
        <v>373.08300000000003</v>
      </c>
      <c r="CU11570" s="174">
        <v>900</v>
      </c>
      <c r="CV11570" s="174">
        <v>109040</v>
      </c>
      <c r="CW11570" s="174">
        <v>5</v>
      </c>
      <c r="CX11570" s="174">
        <v>373.08300000000003</v>
      </c>
    </row>
    <row r="11571" spans="84:102" x14ac:dyDescent="0.25">
      <c r="CF11571" s="3" t="s">
        <v>3073</v>
      </c>
      <c r="CG11571" s="174">
        <v>55682</v>
      </c>
      <c r="CH11571" s="174">
        <v>1762</v>
      </c>
      <c r="CI11571" s="174">
        <v>5</v>
      </c>
      <c r="CJ11571" s="174">
        <v>373.04539999999997</v>
      </c>
      <c r="CK11571" s="174">
        <v>373.04539999999997</v>
      </c>
      <c r="CU11571" s="174">
        <v>55682</v>
      </c>
      <c r="CV11571" s="174">
        <v>1762</v>
      </c>
      <c r="CW11571" s="174">
        <v>5</v>
      </c>
      <c r="CX11571" s="174">
        <v>373.04539999999997</v>
      </c>
    </row>
    <row r="11572" spans="84:102" x14ac:dyDescent="0.25">
      <c r="CF11572" s="3" t="s">
        <v>3073</v>
      </c>
      <c r="CG11572" s="174">
        <v>64348</v>
      </c>
      <c r="CH11572" s="174">
        <v>74</v>
      </c>
      <c r="CI11572" s="174">
        <v>5</v>
      </c>
      <c r="CJ11572" s="174">
        <v>372.84870000000001</v>
      </c>
      <c r="CK11572" s="174">
        <v>372.84870000000001</v>
      </c>
      <c r="CU11572" s="174">
        <v>64348</v>
      </c>
      <c r="CV11572" s="174">
        <v>74</v>
      </c>
      <c r="CW11572" s="174">
        <v>5</v>
      </c>
      <c r="CX11572" s="174">
        <v>372.84870000000001</v>
      </c>
    </row>
    <row r="11573" spans="84:102" x14ac:dyDescent="0.25">
      <c r="CF11573" s="3" t="s">
        <v>3073</v>
      </c>
      <c r="CG11573" s="174">
        <v>3482</v>
      </c>
      <c r="CH11573" s="174">
        <v>49080</v>
      </c>
      <c r="CI11573" s="174">
        <v>5</v>
      </c>
      <c r="CJ11573" s="174">
        <v>372.83179999999999</v>
      </c>
      <c r="CK11573" s="174">
        <v>372.83179999999999</v>
      </c>
      <c r="CU11573" s="174">
        <v>3482</v>
      </c>
      <c r="CV11573" s="174">
        <v>49080</v>
      </c>
      <c r="CW11573" s="174">
        <v>5</v>
      </c>
      <c r="CX11573" s="174">
        <v>372.83179999999999</v>
      </c>
    </row>
    <row r="11574" spans="84:102" x14ac:dyDescent="0.25">
      <c r="CF11574" s="3" t="s">
        <v>3073</v>
      </c>
      <c r="CG11574" s="174">
        <v>185222</v>
      </c>
      <c r="CH11574" s="174">
        <v>32</v>
      </c>
      <c r="CI11574" s="174">
        <v>5</v>
      </c>
      <c r="CJ11574" s="174">
        <v>372.64580000000001</v>
      </c>
      <c r="CK11574" s="174">
        <v>372.64580000000001</v>
      </c>
      <c r="CU11574" s="174">
        <v>185222</v>
      </c>
      <c r="CV11574" s="174">
        <v>32</v>
      </c>
      <c r="CW11574" s="174">
        <v>5</v>
      </c>
      <c r="CX11574" s="174">
        <v>372.64580000000001</v>
      </c>
    </row>
    <row r="11575" spans="84:102" x14ac:dyDescent="0.25">
      <c r="CF11575" s="3" t="s">
        <v>3073</v>
      </c>
      <c r="CG11575" s="174">
        <v>174688</v>
      </c>
      <c r="CH11575" s="174">
        <v>3349</v>
      </c>
      <c r="CI11575" s="174">
        <v>5</v>
      </c>
      <c r="CJ11575" s="174">
        <v>372.572</v>
      </c>
      <c r="CK11575" s="174">
        <v>372.572</v>
      </c>
      <c r="CU11575" s="174">
        <v>174688</v>
      </c>
      <c r="CV11575" s="174">
        <v>3349</v>
      </c>
      <c r="CW11575" s="174">
        <v>5</v>
      </c>
      <c r="CX11575" s="174">
        <v>372.572</v>
      </c>
    </row>
    <row r="11576" spans="84:102" x14ac:dyDescent="0.25">
      <c r="CF11576" s="3" t="s">
        <v>3073</v>
      </c>
      <c r="CG11576" s="174">
        <v>376</v>
      </c>
      <c r="CH11576" s="174">
        <v>78588</v>
      </c>
      <c r="CI11576" s="174">
        <v>5</v>
      </c>
      <c r="CJ11576" s="174">
        <v>372.5634</v>
      </c>
      <c r="CK11576" s="174">
        <v>372.5634</v>
      </c>
      <c r="CU11576" s="174">
        <v>376</v>
      </c>
      <c r="CV11576" s="174">
        <v>78588</v>
      </c>
      <c r="CW11576" s="174">
        <v>5</v>
      </c>
      <c r="CX11576" s="174">
        <v>372.5634</v>
      </c>
    </row>
    <row r="11577" spans="84:102" x14ac:dyDescent="0.25">
      <c r="CF11577" s="3" t="s">
        <v>3073</v>
      </c>
      <c r="CG11577" s="174">
        <v>56062</v>
      </c>
      <c r="CH11577" s="174">
        <v>1873</v>
      </c>
      <c r="CI11577" s="174">
        <v>5</v>
      </c>
      <c r="CJ11577" s="174">
        <v>372.47269999999997</v>
      </c>
      <c r="CK11577" s="174">
        <v>372.47269999999997</v>
      </c>
      <c r="CU11577" s="174">
        <v>56062</v>
      </c>
      <c r="CV11577" s="174">
        <v>1873</v>
      </c>
      <c r="CW11577" s="174">
        <v>5</v>
      </c>
      <c r="CX11577" s="174">
        <v>372.47269999999997</v>
      </c>
    </row>
    <row r="11578" spans="84:102" x14ac:dyDescent="0.25">
      <c r="CF11578" s="3" t="s">
        <v>3073</v>
      </c>
      <c r="CG11578" s="174">
        <v>102576</v>
      </c>
      <c r="CH11578" s="174">
        <v>815</v>
      </c>
      <c r="CI11578" s="174">
        <v>5</v>
      </c>
      <c r="CJ11578" s="174">
        <v>372.44450000000001</v>
      </c>
      <c r="CK11578" s="174">
        <v>372.44450000000001</v>
      </c>
      <c r="CU11578" s="174">
        <v>102576</v>
      </c>
      <c r="CV11578" s="174">
        <v>815</v>
      </c>
      <c r="CW11578" s="174">
        <v>5</v>
      </c>
      <c r="CX11578" s="174">
        <v>372.44450000000001</v>
      </c>
    </row>
    <row r="11579" spans="84:102" x14ac:dyDescent="0.25">
      <c r="CF11579" s="3" t="s">
        <v>3073</v>
      </c>
      <c r="CG11579" s="174">
        <v>84404</v>
      </c>
      <c r="CH11579" s="174">
        <v>507</v>
      </c>
      <c r="CI11579" s="174">
        <v>5</v>
      </c>
      <c r="CJ11579" s="174">
        <v>372.41070000000002</v>
      </c>
      <c r="CK11579" s="174">
        <v>372.41070000000002</v>
      </c>
      <c r="CU11579" s="174">
        <v>84404</v>
      </c>
      <c r="CV11579" s="174">
        <v>507</v>
      </c>
      <c r="CW11579" s="174">
        <v>5</v>
      </c>
      <c r="CX11579" s="174">
        <v>372.41070000000002</v>
      </c>
    </row>
    <row r="11580" spans="84:102" x14ac:dyDescent="0.25">
      <c r="CF11580" s="3" t="s">
        <v>3073</v>
      </c>
      <c r="CG11580" s="174">
        <v>534</v>
      </c>
      <c r="CH11580" s="174">
        <v>86445</v>
      </c>
      <c r="CI11580" s="174">
        <v>5</v>
      </c>
      <c r="CJ11580" s="174">
        <v>372.4074</v>
      </c>
      <c r="CK11580" s="174">
        <v>372.4074</v>
      </c>
      <c r="CU11580" s="174">
        <v>534</v>
      </c>
      <c r="CV11580" s="174">
        <v>86445</v>
      </c>
      <c r="CW11580" s="174">
        <v>5</v>
      </c>
      <c r="CX11580" s="174">
        <v>372.4074</v>
      </c>
    </row>
    <row r="11581" spans="84:102" x14ac:dyDescent="0.25">
      <c r="CF11581" s="3" t="s">
        <v>3073</v>
      </c>
      <c r="CG11581" s="174">
        <v>3099</v>
      </c>
      <c r="CH11581" s="174">
        <v>147503</v>
      </c>
      <c r="CI11581" s="174">
        <v>5</v>
      </c>
      <c r="CJ11581" s="174">
        <v>372.19040000000001</v>
      </c>
      <c r="CK11581" s="174">
        <v>372.19040000000001</v>
      </c>
      <c r="CU11581" s="174">
        <v>3099</v>
      </c>
      <c r="CV11581" s="174">
        <v>147503</v>
      </c>
      <c r="CW11581" s="174">
        <v>5</v>
      </c>
      <c r="CX11581" s="174">
        <v>372.19040000000001</v>
      </c>
    </row>
    <row r="11582" spans="84:102" x14ac:dyDescent="0.25">
      <c r="CF11582" s="3" t="s">
        <v>3073</v>
      </c>
      <c r="CG11582" s="174">
        <v>134559</v>
      </c>
      <c r="CH11582" s="174">
        <v>1075</v>
      </c>
      <c r="CI11582" s="174">
        <v>5</v>
      </c>
      <c r="CJ11582" s="174">
        <v>371.90620000000001</v>
      </c>
      <c r="CK11582" s="174">
        <v>371.90620000000001</v>
      </c>
      <c r="CU11582" s="174">
        <v>134559</v>
      </c>
      <c r="CV11582" s="174">
        <v>1075</v>
      </c>
      <c r="CW11582" s="174">
        <v>5</v>
      </c>
      <c r="CX11582" s="174">
        <v>371.90620000000001</v>
      </c>
    </row>
    <row r="11583" spans="84:102" x14ac:dyDescent="0.25">
      <c r="CF11583" s="3" t="s">
        <v>3073</v>
      </c>
      <c r="CG11583" s="174">
        <v>209</v>
      </c>
      <c r="CH11583" s="174">
        <v>70495</v>
      </c>
      <c r="CI11583" s="174">
        <v>5</v>
      </c>
      <c r="CJ11583" s="174">
        <v>371.8877</v>
      </c>
      <c r="CK11583" s="174">
        <v>371.8877</v>
      </c>
      <c r="CU11583" s="174">
        <v>209</v>
      </c>
      <c r="CV11583" s="174">
        <v>70495</v>
      </c>
      <c r="CW11583" s="174">
        <v>5</v>
      </c>
      <c r="CX11583" s="174">
        <v>371.8877</v>
      </c>
    </row>
    <row r="11584" spans="84:102" x14ac:dyDescent="0.25">
      <c r="CF11584" s="3" t="s">
        <v>3073</v>
      </c>
      <c r="CG11584" s="174">
        <v>49295</v>
      </c>
      <c r="CH11584" s="174">
        <v>2644</v>
      </c>
      <c r="CI11584" s="174">
        <v>5</v>
      </c>
      <c r="CJ11584" s="174">
        <v>371.7303</v>
      </c>
      <c r="CK11584" s="174">
        <v>371.7303</v>
      </c>
      <c r="CU11584" s="174">
        <v>49295</v>
      </c>
      <c r="CV11584" s="174">
        <v>2644</v>
      </c>
      <c r="CW11584" s="174">
        <v>5</v>
      </c>
      <c r="CX11584" s="174">
        <v>371.7303</v>
      </c>
    </row>
    <row r="11585" spans="84:102" x14ac:dyDescent="0.25">
      <c r="CF11585" s="3" t="s">
        <v>3073</v>
      </c>
      <c r="CG11585" s="174">
        <v>39</v>
      </c>
      <c r="CH11585" s="174">
        <v>64380</v>
      </c>
      <c r="CI11585" s="174">
        <v>5</v>
      </c>
      <c r="CJ11585" s="174">
        <v>371.43239999999997</v>
      </c>
      <c r="CK11585" s="174">
        <v>371.43239999999997</v>
      </c>
      <c r="CU11585" s="174">
        <v>39</v>
      </c>
      <c r="CV11585" s="174">
        <v>64380</v>
      </c>
      <c r="CW11585" s="174">
        <v>5</v>
      </c>
      <c r="CX11585" s="174">
        <v>371.43239999999997</v>
      </c>
    </row>
    <row r="11586" spans="84:102" x14ac:dyDescent="0.25">
      <c r="CF11586" s="3" t="s">
        <v>3073</v>
      </c>
      <c r="CG11586" s="174">
        <v>2996</v>
      </c>
      <c r="CH11586" s="174">
        <v>158808</v>
      </c>
      <c r="CI11586" s="174">
        <v>5</v>
      </c>
      <c r="CJ11586" s="174">
        <v>371.392</v>
      </c>
      <c r="CK11586" s="174">
        <v>371.392</v>
      </c>
      <c r="CU11586" s="174">
        <v>2996</v>
      </c>
      <c r="CV11586" s="174">
        <v>158808</v>
      </c>
      <c r="CW11586" s="174">
        <v>5</v>
      </c>
      <c r="CX11586" s="174">
        <v>371.392</v>
      </c>
    </row>
    <row r="11587" spans="84:102" x14ac:dyDescent="0.25">
      <c r="CF11587" s="3" t="s">
        <v>3073</v>
      </c>
      <c r="CG11587" s="174">
        <v>164954</v>
      </c>
      <c r="CH11587" s="174">
        <v>3035</v>
      </c>
      <c r="CI11587" s="174">
        <v>5</v>
      </c>
      <c r="CJ11587" s="174">
        <v>371.32850000000002</v>
      </c>
      <c r="CK11587" s="174">
        <v>371.32850000000002</v>
      </c>
      <c r="CU11587" s="174">
        <v>164954</v>
      </c>
      <c r="CV11587" s="174">
        <v>3035</v>
      </c>
      <c r="CW11587" s="174">
        <v>5</v>
      </c>
      <c r="CX11587" s="174">
        <v>371.32850000000002</v>
      </c>
    </row>
    <row r="11588" spans="84:102" x14ac:dyDescent="0.25">
      <c r="CF11588" s="3" t="s">
        <v>3073</v>
      </c>
      <c r="CG11588" s="174">
        <v>2967</v>
      </c>
      <c r="CH11588" s="174">
        <v>154251</v>
      </c>
      <c r="CI11588" s="174">
        <v>5</v>
      </c>
      <c r="CJ11588" s="174">
        <v>371.3057</v>
      </c>
      <c r="CK11588" s="174">
        <v>371.3057</v>
      </c>
      <c r="CU11588" s="174">
        <v>2967</v>
      </c>
      <c r="CV11588" s="174">
        <v>154251</v>
      </c>
      <c r="CW11588" s="174">
        <v>5</v>
      </c>
      <c r="CX11588" s="174">
        <v>371.3057</v>
      </c>
    </row>
    <row r="11589" spans="84:102" x14ac:dyDescent="0.25">
      <c r="CF11589" s="3" t="s">
        <v>3073</v>
      </c>
      <c r="CG11589" s="174">
        <v>1874</v>
      </c>
      <c r="CH11589" s="174">
        <v>57642</v>
      </c>
      <c r="CI11589" s="174">
        <v>5</v>
      </c>
      <c r="CJ11589" s="174">
        <v>370.98140000000001</v>
      </c>
      <c r="CK11589" s="174">
        <v>370.98140000000001</v>
      </c>
      <c r="CU11589" s="174">
        <v>1874</v>
      </c>
      <c r="CV11589" s="174">
        <v>57642</v>
      </c>
      <c r="CW11589" s="174">
        <v>5</v>
      </c>
      <c r="CX11589" s="174">
        <v>370.98140000000001</v>
      </c>
    </row>
    <row r="11590" spans="84:102" x14ac:dyDescent="0.25">
      <c r="CF11590" s="3" t="s">
        <v>3073</v>
      </c>
      <c r="CG11590" s="174">
        <v>97916</v>
      </c>
      <c r="CH11590" s="174">
        <v>725</v>
      </c>
      <c r="CI11590" s="174">
        <v>5</v>
      </c>
      <c r="CJ11590" s="174">
        <v>370.9717</v>
      </c>
      <c r="CK11590" s="174">
        <v>370.9717</v>
      </c>
      <c r="CU11590" s="174">
        <v>97916</v>
      </c>
      <c r="CV11590" s="174">
        <v>725</v>
      </c>
      <c r="CW11590" s="174">
        <v>5</v>
      </c>
      <c r="CX11590" s="174">
        <v>370.9717</v>
      </c>
    </row>
    <row r="11591" spans="84:102" x14ac:dyDescent="0.25">
      <c r="CF11591" s="3" t="s">
        <v>3073</v>
      </c>
      <c r="CG11591" s="174">
        <v>3630</v>
      </c>
      <c r="CH11591" s="174">
        <v>96768</v>
      </c>
      <c r="CI11591" s="174">
        <v>5</v>
      </c>
      <c r="CJ11591" s="174">
        <v>370.87970000000001</v>
      </c>
      <c r="CK11591" s="174">
        <v>370.87970000000001</v>
      </c>
      <c r="CU11591" s="174">
        <v>3630</v>
      </c>
      <c r="CV11591" s="174">
        <v>96768</v>
      </c>
      <c r="CW11591" s="174">
        <v>5</v>
      </c>
      <c r="CX11591" s="174">
        <v>370.87970000000001</v>
      </c>
    </row>
    <row r="11592" spans="84:102" x14ac:dyDescent="0.25">
      <c r="CF11592" s="3" t="s">
        <v>3073</v>
      </c>
      <c r="CG11592" s="174">
        <v>151001</v>
      </c>
      <c r="CH11592" s="174">
        <v>2847</v>
      </c>
      <c r="CI11592" s="174">
        <v>5</v>
      </c>
      <c r="CJ11592" s="174">
        <v>370.71199999999999</v>
      </c>
      <c r="CK11592" s="174">
        <v>370.71199999999999</v>
      </c>
      <c r="CU11592" s="174">
        <v>151001</v>
      </c>
      <c r="CV11592" s="174">
        <v>2847</v>
      </c>
      <c r="CW11592" s="174">
        <v>5</v>
      </c>
      <c r="CX11592" s="174">
        <v>370.71199999999999</v>
      </c>
    </row>
    <row r="11593" spans="84:102" x14ac:dyDescent="0.25">
      <c r="CF11593" s="3" t="s">
        <v>3073</v>
      </c>
      <c r="CG11593" s="174">
        <v>137</v>
      </c>
      <c r="CH11593" s="174">
        <v>66658</v>
      </c>
      <c r="CI11593" s="174">
        <v>5</v>
      </c>
      <c r="CJ11593" s="174">
        <v>370.6968</v>
      </c>
      <c r="CK11593" s="174">
        <v>370.6968</v>
      </c>
      <c r="CU11593" s="174">
        <v>137</v>
      </c>
      <c r="CV11593" s="174">
        <v>66658</v>
      </c>
      <c r="CW11593" s="174">
        <v>5</v>
      </c>
      <c r="CX11593" s="174">
        <v>370.6968</v>
      </c>
    </row>
    <row r="11594" spans="84:102" x14ac:dyDescent="0.25">
      <c r="CF11594" s="3" t="s">
        <v>3073</v>
      </c>
      <c r="CG11594" s="174">
        <v>157511</v>
      </c>
      <c r="CH11594" s="174">
        <v>3215</v>
      </c>
      <c r="CI11594" s="174">
        <v>5</v>
      </c>
      <c r="CJ11594" s="174">
        <v>370.6696</v>
      </c>
      <c r="CK11594" s="174">
        <v>370.6696</v>
      </c>
      <c r="CU11594" s="174">
        <v>157511</v>
      </c>
      <c r="CV11594" s="174">
        <v>3215</v>
      </c>
      <c r="CW11594" s="174">
        <v>5</v>
      </c>
      <c r="CX11594" s="174">
        <v>370.6696</v>
      </c>
    </row>
    <row r="11595" spans="84:102" x14ac:dyDescent="0.25">
      <c r="CF11595" s="3" t="s">
        <v>3073</v>
      </c>
      <c r="CG11595" s="174">
        <v>64925</v>
      </c>
      <c r="CH11595" s="174">
        <v>81</v>
      </c>
      <c r="CI11595" s="174">
        <v>5</v>
      </c>
      <c r="CJ11595" s="174">
        <v>370.5754</v>
      </c>
      <c r="CK11595" s="174">
        <v>370.5754</v>
      </c>
      <c r="CU11595" s="174">
        <v>64925</v>
      </c>
      <c r="CV11595" s="174">
        <v>81</v>
      </c>
      <c r="CW11595" s="174">
        <v>5</v>
      </c>
      <c r="CX11595" s="174">
        <v>370.5754</v>
      </c>
    </row>
    <row r="11596" spans="84:102" x14ac:dyDescent="0.25">
      <c r="CF11596" s="3" t="s">
        <v>3073</v>
      </c>
      <c r="CG11596" s="174">
        <v>92438</v>
      </c>
      <c r="CH11596" s="174">
        <v>684</v>
      </c>
      <c r="CI11596" s="174">
        <v>5</v>
      </c>
      <c r="CJ11596" s="174">
        <v>370.4683</v>
      </c>
      <c r="CK11596" s="174">
        <v>370.4683</v>
      </c>
      <c r="CU11596" s="174">
        <v>92438</v>
      </c>
      <c r="CV11596" s="174">
        <v>684</v>
      </c>
      <c r="CW11596" s="174">
        <v>5</v>
      </c>
      <c r="CX11596" s="174">
        <v>370.4683</v>
      </c>
    </row>
    <row r="11597" spans="84:102" x14ac:dyDescent="0.25">
      <c r="CF11597" s="3" t="s">
        <v>3073</v>
      </c>
      <c r="CG11597" s="174">
        <v>2865</v>
      </c>
      <c r="CH11597" s="174">
        <v>149664</v>
      </c>
      <c r="CI11597" s="174">
        <v>5</v>
      </c>
      <c r="CJ11597" s="174">
        <v>370.3227</v>
      </c>
      <c r="CK11597" s="174">
        <v>370.3227</v>
      </c>
      <c r="CU11597" s="174">
        <v>2865</v>
      </c>
      <c r="CV11597" s="174">
        <v>149664</v>
      </c>
      <c r="CW11597" s="174">
        <v>5</v>
      </c>
      <c r="CX11597" s="174">
        <v>370.3227</v>
      </c>
    </row>
    <row r="11598" spans="84:102" x14ac:dyDescent="0.25">
      <c r="CF11598" s="3" t="s">
        <v>3073</v>
      </c>
      <c r="CG11598" s="174">
        <v>3545</v>
      </c>
      <c r="CH11598" s="174">
        <v>84946</v>
      </c>
      <c r="CI11598" s="174">
        <v>5</v>
      </c>
      <c r="CJ11598" s="174">
        <v>370.16550000000001</v>
      </c>
      <c r="CK11598" s="174">
        <v>370.16550000000001</v>
      </c>
      <c r="CU11598" s="174">
        <v>3545</v>
      </c>
      <c r="CV11598" s="174">
        <v>84946</v>
      </c>
      <c r="CW11598" s="174">
        <v>5</v>
      </c>
      <c r="CX11598" s="174">
        <v>370.16550000000001</v>
      </c>
    </row>
    <row r="11599" spans="84:102" x14ac:dyDescent="0.25">
      <c r="CF11599" s="3" t="s">
        <v>3073</v>
      </c>
      <c r="CG11599" s="174">
        <v>573</v>
      </c>
      <c r="CH11599" s="174">
        <v>85171</v>
      </c>
      <c r="CI11599" s="174">
        <v>5</v>
      </c>
      <c r="CJ11599" s="174">
        <v>369.97949999999997</v>
      </c>
      <c r="CK11599" s="174">
        <v>369.97949999999997</v>
      </c>
      <c r="CU11599" s="174">
        <v>573</v>
      </c>
      <c r="CV11599" s="174">
        <v>85171</v>
      </c>
      <c r="CW11599" s="174">
        <v>5</v>
      </c>
      <c r="CX11599" s="174">
        <v>369.97949999999997</v>
      </c>
    </row>
    <row r="11600" spans="84:102" x14ac:dyDescent="0.25">
      <c r="CF11600" s="3" t="s">
        <v>3073</v>
      </c>
      <c r="CG11600" s="174">
        <v>588</v>
      </c>
      <c r="CH11600" s="174">
        <v>85266</v>
      </c>
      <c r="CI11600" s="174">
        <v>5</v>
      </c>
      <c r="CJ11600" s="174">
        <v>369.84100000000001</v>
      </c>
      <c r="CK11600" s="174">
        <v>369.84100000000001</v>
      </c>
      <c r="CU11600" s="174">
        <v>588</v>
      </c>
      <c r="CV11600" s="174">
        <v>85266</v>
      </c>
      <c r="CW11600" s="174">
        <v>5</v>
      </c>
      <c r="CX11600" s="174">
        <v>369.84100000000001</v>
      </c>
    </row>
    <row r="11601" spans="84:102" x14ac:dyDescent="0.25">
      <c r="CF11601" s="3" t="s">
        <v>3073</v>
      </c>
      <c r="CG11601" s="174">
        <v>3197</v>
      </c>
      <c r="CH11601" s="174">
        <v>157065</v>
      </c>
      <c r="CI11601" s="174">
        <v>5</v>
      </c>
      <c r="CJ11601" s="174">
        <v>369.6105</v>
      </c>
      <c r="CK11601" s="174">
        <v>369.6105</v>
      </c>
      <c r="CU11601" s="174">
        <v>3197</v>
      </c>
      <c r="CV11601" s="174">
        <v>157065</v>
      </c>
      <c r="CW11601" s="174">
        <v>5</v>
      </c>
      <c r="CX11601" s="174">
        <v>369.6105</v>
      </c>
    </row>
    <row r="11602" spans="84:102" x14ac:dyDescent="0.25">
      <c r="CF11602" s="3" t="s">
        <v>3073</v>
      </c>
      <c r="CG11602" s="174">
        <v>1477</v>
      </c>
      <c r="CH11602" s="174">
        <v>96485</v>
      </c>
      <c r="CI11602" s="174">
        <v>5</v>
      </c>
      <c r="CJ11602" s="174">
        <v>369.52719999999999</v>
      </c>
      <c r="CK11602" s="174">
        <v>369.52719999999999</v>
      </c>
      <c r="CU11602" s="174">
        <v>1477</v>
      </c>
      <c r="CV11602" s="174">
        <v>96485</v>
      </c>
      <c r="CW11602" s="174">
        <v>5</v>
      </c>
      <c r="CX11602" s="174">
        <v>369.52719999999999</v>
      </c>
    </row>
    <row r="11603" spans="84:102" x14ac:dyDescent="0.25">
      <c r="CF11603" s="3" t="s">
        <v>3073</v>
      </c>
      <c r="CG11603" s="174">
        <v>99361</v>
      </c>
      <c r="CH11603" s="174">
        <v>1460</v>
      </c>
      <c r="CI11603" s="174">
        <v>5</v>
      </c>
      <c r="CJ11603" s="174">
        <v>369.48129999999998</v>
      </c>
      <c r="CK11603" s="174">
        <v>369.48129999999998</v>
      </c>
      <c r="CU11603" s="174">
        <v>99361</v>
      </c>
      <c r="CV11603" s="174">
        <v>1460</v>
      </c>
      <c r="CW11603" s="174">
        <v>5</v>
      </c>
      <c r="CX11603" s="174">
        <v>369.48129999999998</v>
      </c>
    </row>
    <row r="11604" spans="84:102" x14ac:dyDescent="0.25">
      <c r="CF11604" s="3" t="s">
        <v>3073</v>
      </c>
      <c r="CG11604" s="174">
        <v>1075</v>
      </c>
      <c r="CH11604" s="174">
        <v>134559</v>
      </c>
      <c r="CI11604" s="174">
        <v>5</v>
      </c>
      <c r="CJ11604" s="174">
        <v>369.45060000000001</v>
      </c>
      <c r="CK11604" s="174">
        <v>369.45060000000001</v>
      </c>
      <c r="CU11604" s="174">
        <v>1075</v>
      </c>
      <c r="CV11604" s="174">
        <v>134559</v>
      </c>
      <c r="CW11604" s="174">
        <v>5</v>
      </c>
      <c r="CX11604" s="174">
        <v>369.45060000000001</v>
      </c>
    </row>
    <row r="11605" spans="84:102" x14ac:dyDescent="0.25">
      <c r="CF11605" s="3" t="s">
        <v>3073</v>
      </c>
      <c r="CG11605" s="174">
        <v>1283</v>
      </c>
      <c r="CH11605" s="174">
        <v>123573</v>
      </c>
      <c r="CI11605" s="174">
        <v>5</v>
      </c>
      <c r="CJ11605" s="174">
        <v>369.42270000000002</v>
      </c>
      <c r="CK11605" s="174">
        <v>369.42270000000002</v>
      </c>
      <c r="CU11605" s="174">
        <v>1283</v>
      </c>
      <c r="CV11605" s="174">
        <v>123573</v>
      </c>
      <c r="CW11605" s="174">
        <v>5</v>
      </c>
      <c r="CX11605" s="174">
        <v>369.42270000000002</v>
      </c>
    </row>
    <row r="11606" spans="84:102" x14ac:dyDescent="0.25">
      <c r="CF11606" s="3" t="s">
        <v>3073</v>
      </c>
      <c r="CG11606" s="174">
        <v>72753</v>
      </c>
      <c r="CH11606" s="174">
        <v>268</v>
      </c>
      <c r="CI11606" s="174">
        <v>5</v>
      </c>
      <c r="CJ11606" s="174">
        <v>369.30430000000001</v>
      </c>
      <c r="CK11606" s="174">
        <v>369.30430000000001</v>
      </c>
      <c r="CU11606" s="174">
        <v>72753</v>
      </c>
      <c r="CV11606" s="174">
        <v>268</v>
      </c>
      <c r="CW11606" s="174">
        <v>5</v>
      </c>
      <c r="CX11606" s="174">
        <v>369.30430000000001</v>
      </c>
    </row>
    <row r="11607" spans="84:102" x14ac:dyDescent="0.25">
      <c r="CF11607" s="3" t="s">
        <v>3073</v>
      </c>
      <c r="CG11607" s="174">
        <v>70495</v>
      </c>
      <c r="CH11607" s="174">
        <v>209</v>
      </c>
      <c r="CI11607" s="174">
        <v>5</v>
      </c>
      <c r="CJ11607" s="174">
        <v>369.27100000000002</v>
      </c>
      <c r="CK11607" s="174">
        <v>369.27100000000002</v>
      </c>
      <c r="CU11607" s="174">
        <v>70495</v>
      </c>
      <c r="CV11607" s="174">
        <v>209</v>
      </c>
      <c r="CW11607" s="174">
        <v>5</v>
      </c>
      <c r="CX11607" s="174">
        <v>369.27100000000002</v>
      </c>
    </row>
    <row r="11608" spans="84:102" x14ac:dyDescent="0.25">
      <c r="CF11608" s="3" t="s">
        <v>3073</v>
      </c>
      <c r="CG11608" s="174">
        <v>597</v>
      </c>
      <c r="CH11608" s="174">
        <v>86376</v>
      </c>
      <c r="CI11608" s="174">
        <v>5</v>
      </c>
      <c r="CJ11608" s="174">
        <v>369.11790000000002</v>
      </c>
      <c r="CK11608" s="174">
        <v>369.11790000000002</v>
      </c>
      <c r="CU11608" s="174">
        <v>597</v>
      </c>
      <c r="CV11608" s="174">
        <v>86376</v>
      </c>
      <c r="CW11608" s="174">
        <v>5</v>
      </c>
      <c r="CX11608" s="174">
        <v>369.11790000000002</v>
      </c>
    </row>
    <row r="11609" spans="84:102" x14ac:dyDescent="0.25">
      <c r="CF11609" s="3" t="s">
        <v>3073</v>
      </c>
      <c r="CG11609" s="174">
        <v>27</v>
      </c>
      <c r="CH11609" s="174">
        <v>62139</v>
      </c>
      <c r="CI11609" s="174">
        <v>5</v>
      </c>
      <c r="CJ11609" s="174">
        <v>369.08620000000002</v>
      </c>
      <c r="CK11609" s="174">
        <v>369.08620000000002</v>
      </c>
      <c r="CU11609" s="174">
        <v>27</v>
      </c>
      <c r="CV11609" s="174">
        <v>62139</v>
      </c>
      <c r="CW11609" s="174">
        <v>5</v>
      </c>
      <c r="CX11609" s="174">
        <v>369.08620000000002</v>
      </c>
    </row>
    <row r="11610" spans="84:102" x14ac:dyDescent="0.25">
      <c r="CF11610" s="3" t="s">
        <v>3073</v>
      </c>
      <c r="CG11610" s="174">
        <v>154579</v>
      </c>
      <c r="CH11610" s="174">
        <v>2974</v>
      </c>
      <c r="CI11610" s="174">
        <v>5</v>
      </c>
      <c r="CJ11610" s="174">
        <v>369.01929999999999</v>
      </c>
      <c r="CK11610" s="174">
        <v>369.01929999999999</v>
      </c>
      <c r="CU11610" s="174">
        <v>154579</v>
      </c>
      <c r="CV11610" s="174">
        <v>2974</v>
      </c>
      <c r="CW11610" s="174">
        <v>5</v>
      </c>
      <c r="CX11610" s="174">
        <v>369.01929999999999</v>
      </c>
    </row>
    <row r="11611" spans="84:102" x14ac:dyDescent="0.25">
      <c r="CF11611" s="3" t="s">
        <v>3073</v>
      </c>
      <c r="CG11611" s="174">
        <v>2670</v>
      </c>
      <c r="CH11611" s="174">
        <v>122964</v>
      </c>
      <c r="CI11611" s="174">
        <v>5</v>
      </c>
      <c r="CJ11611" s="174">
        <v>369.0138</v>
      </c>
      <c r="CK11611" s="174">
        <v>369.0138</v>
      </c>
      <c r="CU11611" s="174">
        <v>2670</v>
      </c>
      <c r="CV11611" s="174">
        <v>122964</v>
      </c>
      <c r="CW11611" s="174">
        <v>5</v>
      </c>
      <c r="CX11611" s="174">
        <v>369.0138</v>
      </c>
    </row>
    <row r="11612" spans="84:102" x14ac:dyDescent="0.25">
      <c r="CF11612" s="3" t="s">
        <v>3073</v>
      </c>
      <c r="CG11612" s="174">
        <v>111047</v>
      </c>
      <c r="CH11612" s="174">
        <v>904</v>
      </c>
      <c r="CI11612" s="174">
        <v>5</v>
      </c>
      <c r="CJ11612" s="174">
        <v>368.92790000000002</v>
      </c>
      <c r="CK11612" s="174">
        <v>368.92790000000002</v>
      </c>
      <c r="CU11612" s="174">
        <v>111047</v>
      </c>
      <c r="CV11612" s="174">
        <v>904</v>
      </c>
      <c r="CW11612" s="174">
        <v>5</v>
      </c>
      <c r="CX11612" s="174">
        <v>368.92790000000002</v>
      </c>
    </row>
    <row r="11613" spans="84:102" x14ac:dyDescent="0.25">
      <c r="CF11613" s="3" t="s">
        <v>3073</v>
      </c>
      <c r="CG11613" s="174">
        <v>96598</v>
      </c>
      <c r="CH11613" s="174">
        <v>3629</v>
      </c>
      <c r="CI11613" s="174">
        <v>5</v>
      </c>
      <c r="CJ11613" s="174">
        <v>368.70710000000003</v>
      </c>
      <c r="CK11613" s="174">
        <v>368.70710000000003</v>
      </c>
      <c r="CU11613" s="174">
        <v>96598</v>
      </c>
      <c r="CV11613" s="174">
        <v>3629</v>
      </c>
      <c r="CW11613" s="174">
        <v>5</v>
      </c>
      <c r="CX11613" s="174">
        <v>368.70710000000003</v>
      </c>
    </row>
    <row r="11614" spans="84:102" x14ac:dyDescent="0.25">
      <c r="CF11614" s="3" t="s">
        <v>3073</v>
      </c>
      <c r="CG11614" s="174">
        <v>2492</v>
      </c>
      <c r="CH11614" s="174">
        <v>32694</v>
      </c>
      <c r="CI11614" s="174">
        <v>5</v>
      </c>
      <c r="CJ11614" s="174">
        <v>368.60629999999998</v>
      </c>
      <c r="CK11614" s="174">
        <v>368.60629999999998</v>
      </c>
      <c r="CU11614" s="174">
        <v>2492</v>
      </c>
      <c r="CV11614" s="174">
        <v>32694</v>
      </c>
      <c r="CW11614" s="174">
        <v>5</v>
      </c>
      <c r="CX11614" s="174">
        <v>368.60629999999998</v>
      </c>
    </row>
    <row r="11615" spans="84:102" x14ac:dyDescent="0.25">
      <c r="CF11615" s="3" t="s">
        <v>3073</v>
      </c>
      <c r="CG11615" s="174">
        <v>45299</v>
      </c>
      <c r="CH11615" s="174">
        <v>2631</v>
      </c>
      <c r="CI11615" s="174">
        <v>5</v>
      </c>
      <c r="CJ11615" s="174">
        <v>368.34219999999999</v>
      </c>
      <c r="CK11615" s="174">
        <v>368.34219999999999</v>
      </c>
      <c r="CU11615" s="174">
        <v>45299</v>
      </c>
      <c r="CV11615" s="174">
        <v>2631</v>
      </c>
      <c r="CW11615" s="174">
        <v>5</v>
      </c>
      <c r="CX11615" s="174">
        <v>368.34219999999999</v>
      </c>
    </row>
    <row r="11616" spans="84:102" x14ac:dyDescent="0.25">
      <c r="CF11616" s="3" t="s">
        <v>3073</v>
      </c>
      <c r="CG11616" s="174">
        <v>2097</v>
      </c>
      <c r="CH11616" s="174">
        <v>7050</v>
      </c>
      <c r="CI11616" s="174">
        <v>5</v>
      </c>
      <c r="CJ11616" s="174">
        <v>368.30130000000003</v>
      </c>
      <c r="CK11616" s="174">
        <v>368.30130000000003</v>
      </c>
      <c r="CU11616" s="174">
        <v>2097</v>
      </c>
      <c r="CV11616" s="174">
        <v>7050</v>
      </c>
      <c r="CW11616" s="174">
        <v>5</v>
      </c>
      <c r="CX11616" s="174">
        <v>368.30130000000003</v>
      </c>
    </row>
    <row r="11617" spans="84:102" x14ac:dyDescent="0.25">
      <c r="CF11617" s="3" t="s">
        <v>3073</v>
      </c>
      <c r="CG11617" s="174">
        <v>147516</v>
      </c>
      <c r="CH11617" s="174">
        <v>2804</v>
      </c>
      <c r="CI11617" s="174">
        <v>5</v>
      </c>
      <c r="CJ11617" s="174">
        <v>368.25979999999998</v>
      </c>
      <c r="CK11617" s="174">
        <v>368.25979999999998</v>
      </c>
      <c r="CU11617" s="174">
        <v>147516</v>
      </c>
      <c r="CV11617" s="174">
        <v>2804</v>
      </c>
      <c r="CW11617" s="174">
        <v>5</v>
      </c>
      <c r="CX11617" s="174">
        <v>368.25979999999998</v>
      </c>
    </row>
    <row r="11618" spans="84:102" x14ac:dyDescent="0.25">
      <c r="CF11618" s="3" t="s">
        <v>3073</v>
      </c>
      <c r="CG11618" s="174">
        <v>132988</v>
      </c>
      <c r="CH11618" s="174">
        <v>1217</v>
      </c>
      <c r="CI11618" s="174">
        <v>5</v>
      </c>
      <c r="CJ11618" s="174">
        <v>368.08850000000001</v>
      </c>
      <c r="CK11618" s="174">
        <v>368.08850000000001</v>
      </c>
      <c r="CU11618" s="174">
        <v>132988</v>
      </c>
      <c r="CV11618" s="174">
        <v>1217</v>
      </c>
      <c r="CW11618" s="174">
        <v>5</v>
      </c>
      <c r="CX11618" s="174">
        <v>368.08850000000001</v>
      </c>
    </row>
    <row r="11619" spans="84:102" x14ac:dyDescent="0.25">
      <c r="CF11619" s="3" t="s">
        <v>3073</v>
      </c>
      <c r="CG11619" s="174">
        <v>150349</v>
      </c>
      <c r="CH11619" s="174">
        <v>2830</v>
      </c>
      <c r="CI11619" s="174">
        <v>5</v>
      </c>
      <c r="CJ11619" s="174">
        <v>367.75450000000001</v>
      </c>
      <c r="CK11619" s="174">
        <v>367.75450000000001</v>
      </c>
      <c r="CU11619" s="174">
        <v>150349</v>
      </c>
      <c r="CV11619" s="174">
        <v>2830</v>
      </c>
      <c r="CW11619" s="174">
        <v>5</v>
      </c>
      <c r="CX11619" s="174">
        <v>367.75450000000001</v>
      </c>
    </row>
    <row r="11620" spans="84:102" x14ac:dyDescent="0.25">
      <c r="CF11620" s="3" t="s">
        <v>3073</v>
      </c>
      <c r="CG11620" s="174">
        <v>102375</v>
      </c>
      <c r="CH11620" s="174">
        <v>784</v>
      </c>
      <c r="CI11620" s="174">
        <v>5</v>
      </c>
      <c r="CJ11620" s="174">
        <v>367.69600000000003</v>
      </c>
      <c r="CK11620" s="174">
        <v>367.69600000000003</v>
      </c>
      <c r="CU11620" s="174">
        <v>102375</v>
      </c>
      <c r="CV11620" s="174">
        <v>784</v>
      </c>
      <c r="CW11620" s="174">
        <v>5</v>
      </c>
      <c r="CX11620" s="174">
        <v>367.69600000000003</v>
      </c>
    </row>
    <row r="11621" spans="84:102" x14ac:dyDescent="0.25">
      <c r="CF11621" s="3" t="s">
        <v>3073</v>
      </c>
      <c r="CG11621" s="174">
        <v>128</v>
      </c>
      <c r="CH11621" s="174">
        <v>67851</v>
      </c>
      <c r="CI11621" s="174">
        <v>5</v>
      </c>
      <c r="CJ11621" s="174">
        <v>367.38929999999999</v>
      </c>
      <c r="CK11621" s="174">
        <v>367.38929999999999</v>
      </c>
      <c r="CU11621" s="174">
        <v>128</v>
      </c>
      <c r="CV11621" s="174">
        <v>67851</v>
      </c>
      <c r="CW11621" s="174">
        <v>5</v>
      </c>
      <c r="CX11621" s="174">
        <v>367.38929999999999</v>
      </c>
    </row>
    <row r="11622" spans="84:102" x14ac:dyDescent="0.25">
      <c r="CF11622" s="3" t="s">
        <v>3073</v>
      </c>
      <c r="CG11622" s="174">
        <v>2848</v>
      </c>
      <c r="CH11622" s="174">
        <v>149292</v>
      </c>
      <c r="CI11622" s="174">
        <v>5</v>
      </c>
      <c r="CJ11622" s="174">
        <v>367.3655</v>
      </c>
      <c r="CK11622" s="174">
        <v>367.3655</v>
      </c>
      <c r="CU11622" s="174">
        <v>2848</v>
      </c>
      <c r="CV11622" s="174">
        <v>149292</v>
      </c>
      <c r="CW11622" s="174">
        <v>5</v>
      </c>
      <c r="CX11622" s="174">
        <v>367.3655</v>
      </c>
    </row>
    <row r="11623" spans="84:102" x14ac:dyDescent="0.25">
      <c r="CF11623" s="3" t="s">
        <v>3073</v>
      </c>
      <c r="CG11623" s="174">
        <v>1897</v>
      </c>
      <c r="CH11623" s="174">
        <v>60794</v>
      </c>
      <c r="CI11623" s="174">
        <v>5</v>
      </c>
      <c r="CJ11623" s="174">
        <v>367.23340000000002</v>
      </c>
      <c r="CK11623" s="174">
        <v>367.23340000000002</v>
      </c>
      <c r="CU11623" s="174">
        <v>1897</v>
      </c>
      <c r="CV11623" s="174">
        <v>60794</v>
      </c>
      <c r="CW11623" s="174">
        <v>5</v>
      </c>
      <c r="CX11623" s="174">
        <v>367.23340000000002</v>
      </c>
    </row>
    <row r="11624" spans="84:102" x14ac:dyDescent="0.25">
      <c r="CF11624" s="3" t="s">
        <v>3073</v>
      </c>
      <c r="CG11624" s="174">
        <v>3035</v>
      </c>
      <c r="CH11624" s="174">
        <v>164954</v>
      </c>
      <c r="CI11624" s="174">
        <v>5</v>
      </c>
      <c r="CJ11624" s="174">
        <v>367.19880000000001</v>
      </c>
      <c r="CK11624" s="174">
        <v>367.19880000000001</v>
      </c>
      <c r="CU11624" s="174">
        <v>3035</v>
      </c>
      <c r="CV11624" s="174">
        <v>164954</v>
      </c>
      <c r="CW11624" s="174">
        <v>5</v>
      </c>
      <c r="CX11624" s="174">
        <v>367.19880000000001</v>
      </c>
    </row>
    <row r="11625" spans="84:102" x14ac:dyDescent="0.25">
      <c r="CF11625" s="3" t="s">
        <v>3073</v>
      </c>
      <c r="CG11625" s="174">
        <v>34063</v>
      </c>
      <c r="CH11625" s="174">
        <v>2469</v>
      </c>
      <c r="CI11625" s="174">
        <v>5</v>
      </c>
      <c r="CJ11625" s="174">
        <v>367.14019999999999</v>
      </c>
      <c r="CK11625" s="174">
        <v>367.14019999999999</v>
      </c>
      <c r="CU11625" s="174">
        <v>34063</v>
      </c>
      <c r="CV11625" s="174">
        <v>2469</v>
      </c>
      <c r="CW11625" s="174">
        <v>5</v>
      </c>
      <c r="CX11625" s="174">
        <v>367.14019999999999</v>
      </c>
    </row>
    <row r="11626" spans="84:102" x14ac:dyDescent="0.25">
      <c r="CF11626" s="3" t="s">
        <v>3073</v>
      </c>
      <c r="CG11626" s="174">
        <v>2985</v>
      </c>
      <c r="CH11626" s="174">
        <v>158273</v>
      </c>
      <c r="CI11626" s="174">
        <v>5</v>
      </c>
      <c r="CJ11626" s="174">
        <v>367.0462</v>
      </c>
      <c r="CK11626" s="174">
        <v>367.0462</v>
      </c>
      <c r="CU11626" s="174">
        <v>2985</v>
      </c>
      <c r="CV11626" s="174">
        <v>158273</v>
      </c>
      <c r="CW11626" s="174">
        <v>5</v>
      </c>
      <c r="CX11626" s="174">
        <v>367.0462</v>
      </c>
    </row>
    <row r="11627" spans="84:102" x14ac:dyDescent="0.25">
      <c r="CF11627" s="3" t="s">
        <v>3073</v>
      </c>
      <c r="CG11627" s="174">
        <v>21086</v>
      </c>
      <c r="CH11627" s="174">
        <v>2234</v>
      </c>
      <c r="CI11627" s="174">
        <v>5</v>
      </c>
      <c r="CJ11627" s="174">
        <v>367.0401</v>
      </c>
      <c r="CK11627" s="174">
        <v>367.0401</v>
      </c>
      <c r="CU11627" s="174">
        <v>21086</v>
      </c>
      <c r="CV11627" s="174">
        <v>2234</v>
      </c>
      <c r="CW11627" s="174">
        <v>5</v>
      </c>
      <c r="CX11627" s="174">
        <v>367.0401</v>
      </c>
    </row>
    <row r="11628" spans="84:102" x14ac:dyDescent="0.25">
      <c r="CF11628" s="3" t="s">
        <v>3073</v>
      </c>
      <c r="CG11628" s="174">
        <v>103757</v>
      </c>
      <c r="CH11628" s="174">
        <v>801</v>
      </c>
      <c r="CI11628" s="174">
        <v>5</v>
      </c>
      <c r="CJ11628" s="174">
        <v>366.90280000000001</v>
      </c>
      <c r="CK11628" s="174">
        <v>366.90280000000001</v>
      </c>
      <c r="CU11628" s="174">
        <v>103757</v>
      </c>
      <c r="CV11628" s="174">
        <v>801</v>
      </c>
      <c r="CW11628" s="174">
        <v>5</v>
      </c>
      <c r="CX11628" s="174">
        <v>366.90280000000001</v>
      </c>
    </row>
    <row r="11629" spans="84:102" x14ac:dyDescent="0.25">
      <c r="CF11629" s="3" t="s">
        <v>3073</v>
      </c>
      <c r="CG11629" s="174">
        <v>2482</v>
      </c>
      <c r="CH11629" s="174">
        <v>32871</v>
      </c>
      <c r="CI11629" s="174">
        <v>5</v>
      </c>
      <c r="CJ11629" s="174">
        <v>366.87619999999998</v>
      </c>
      <c r="CK11629" s="174">
        <v>366.87619999999998</v>
      </c>
      <c r="CU11629" s="174">
        <v>2482</v>
      </c>
      <c r="CV11629" s="174">
        <v>32871</v>
      </c>
      <c r="CW11629" s="174">
        <v>5</v>
      </c>
      <c r="CX11629" s="174">
        <v>366.87619999999998</v>
      </c>
    </row>
    <row r="11630" spans="84:102" x14ac:dyDescent="0.25">
      <c r="CF11630" s="3" t="s">
        <v>3073</v>
      </c>
      <c r="CG11630" s="174">
        <v>2104</v>
      </c>
      <c r="CH11630" s="174">
        <v>8199</v>
      </c>
      <c r="CI11630" s="174">
        <v>5</v>
      </c>
      <c r="CJ11630" s="174">
        <v>366.85320000000002</v>
      </c>
      <c r="CK11630" s="174">
        <v>366.85320000000002</v>
      </c>
      <c r="CU11630" s="174">
        <v>2104</v>
      </c>
      <c r="CV11630" s="174">
        <v>8199</v>
      </c>
      <c r="CW11630" s="174">
        <v>5</v>
      </c>
      <c r="CX11630" s="174">
        <v>366.85320000000002</v>
      </c>
    </row>
    <row r="11631" spans="84:102" x14ac:dyDescent="0.25">
      <c r="CF11631" s="3" t="s">
        <v>3073</v>
      </c>
      <c r="CG11631" s="174">
        <v>1860</v>
      </c>
      <c r="CH11631" s="174">
        <v>54535</v>
      </c>
      <c r="CI11631" s="174">
        <v>5</v>
      </c>
      <c r="CJ11631" s="174">
        <v>366.66379999999998</v>
      </c>
      <c r="CK11631" s="174">
        <v>366.66379999999998</v>
      </c>
      <c r="CU11631" s="174">
        <v>1860</v>
      </c>
      <c r="CV11631" s="174">
        <v>54535</v>
      </c>
      <c r="CW11631" s="174">
        <v>5</v>
      </c>
      <c r="CX11631" s="174">
        <v>366.66379999999998</v>
      </c>
    </row>
    <row r="11632" spans="84:102" x14ac:dyDescent="0.25">
      <c r="CF11632" s="3" t="s">
        <v>3073</v>
      </c>
      <c r="CG11632" s="174">
        <v>1024</v>
      </c>
      <c r="CH11632" s="174">
        <v>121836</v>
      </c>
      <c r="CI11632" s="174">
        <v>5</v>
      </c>
      <c r="CJ11632" s="174">
        <v>366.48930000000001</v>
      </c>
      <c r="CK11632" s="174">
        <v>366.48930000000001</v>
      </c>
      <c r="CU11632" s="174">
        <v>1024</v>
      </c>
      <c r="CV11632" s="174">
        <v>121836</v>
      </c>
      <c r="CW11632" s="174">
        <v>5</v>
      </c>
      <c r="CX11632" s="174">
        <v>366.48930000000001</v>
      </c>
    </row>
    <row r="11633" spans="84:102" x14ac:dyDescent="0.25">
      <c r="CF11633" s="3" t="s">
        <v>3073</v>
      </c>
      <c r="CG11633" s="174">
        <v>2469</v>
      </c>
      <c r="CH11633" s="174">
        <v>34063</v>
      </c>
      <c r="CI11633" s="174">
        <v>5</v>
      </c>
      <c r="CJ11633" s="174">
        <v>366.48340000000002</v>
      </c>
      <c r="CK11633" s="174">
        <v>366.48340000000002</v>
      </c>
      <c r="CU11633" s="174">
        <v>2469</v>
      </c>
      <c r="CV11633" s="174">
        <v>34063</v>
      </c>
      <c r="CW11633" s="174">
        <v>5</v>
      </c>
      <c r="CX11633" s="174">
        <v>366.48340000000002</v>
      </c>
    </row>
    <row r="11634" spans="84:102" x14ac:dyDescent="0.25">
      <c r="CF11634" s="3" t="s">
        <v>3073</v>
      </c>
      <c r="CG11634" s="174">
        <v>1194</v>
      </c>
      <c r="CH11634" s="174">
        <v>136125</v>
      </c>
      <c r="CI11634" s="174">
        <v>5</v>
      </c>
      <c r="CJ11634" s="174">
        <v>366.42160000000001</v>
      </c>
      <c r="CK11634" s="174">
        <v>366.42160000000001</v>
      </c>
      <c r="CU11634" s="174">
        <v>1194</v>
      </c>
      <c r="CV11634" s="174">
        <v>136125</v>
      </c>
      <c r="CW11634" s="174">
        <v>5</v>
      </c>
      <c r="CX11634" s="174">
        <v>366.42160000000001</v>
      </c>
    </row>
    <row r="11635" spans="84:102" x14ac:dyDescent="0.25">
      <c r="CF11635" s="3" t="s">
        <v>3073</v>
      </c>
      <c r="CG11635" s="174">
        <v>1149</v>
      </c>
      <c r="CH11635" s="174">
        <v>146588</v>
      </c>
      <c r="CI11635" s="174">
        <v>5</v>
      </c>
      <c r="CJ11635" s="174">
        <v>366.40600000000001</v>
      </c>
      <c r="CK11635" s="174">
        <v>366.40600000000001</v>
      </c>
      <c r="CU11635" s="174">
        <v>1149</v>
      </c>
      <c r="CV11635" s="174">
        <v>146588</v>
      </c>
      <c r="CW11635" s="174">
        <v>5</v>
      </c>
      <c r="CX11635" s="174">
        <v>366.40600000000001</v>
      </c>
    </row>
    <row r="11636" spans="84:102" x14ac:dyDescent="0.25">
      <c r="CF11636" s="3" t="s">
        <v>3073</v>
      </c>
      <c r="CG11636" s="174">
        <v>10</v>
      </c>
      <c r="CH11636" s="174">
        <v>58316</v>
      </c>
      <c r="CI11636" s="174">
        <v>5</v>
      </c>
      <c r="CJ11636" s="174">
        <v>366.33010000000002</v>
      </c>
      <c r="CK11636" s="174">
        <v>366.33010000000002</v>
      </c>
      <c r="CU11636" s="174">
        <v>10</v>
      </c>
      <c r="CV11636" s="174">
        <v>58316</v>
      </c>
      <c r="CW11636" s="174">
        <v>5</v>
      </c>
      <c r="CX11636" s="174">
        <v>366.33010000000002</v>
      </c>
    </row>
    <row r="11637" spans="84:102" x14ac:dyDescent="0.25">
      <c r="CF11637" s="3" t="s">
        <v>3073</v>
      </c>
      <c r="CG11637" s="174">
        <v>93118</v>
      </c>
      <c r="CH11637" s="174">
        <v>666</v>
      </c>
      <c r="CI11637" s="174">
        <v>5</v>
      </c>
      <c r="CJ11637" s="174">
        <v>366.26510000000002</v>
      </c>
      <c r="CK11637" s="174">
        <v>366.26510000000002</v>
      </c>
      <c r="CU11637" s="174">
        <v>93118</v>
      </c>
      <c r="CV11637" s="174">
        <v>666</v>
      </c>
      <c r="CW11637" s="174">
        <v>5</v>
      </c>
      <c r="CX11637" s="174">
        <v>366.26510000000002</v>
      </c>
    </row>
    <row r="11638" spans="84:102" x14ac:dyDescent="0.25">
      <c r="CF11638" s="3" t="s">
        <v>3073</v>
      </c>
      <c r="CG11638" s="174">
        <v>2824</v>
      </c>
      <c r="CH11638" s="174">
        <v>149221</v>
      </c>
      <c r="CI11638" s="174">
        <v>5</v>
      </c>
      <c r="CJ11638" s="174">
        <v>366.22399999999999</v>
      </c>
      <c r="CK11638" s="174">
        <v>366.22399999999999</v>
      </c>
      <c r="CU11638" s="174">
        <v>2824</v>
      </c>
      <c r="CV11638" s="174">
        <v>149221</v>
      </c>
      <c r="CW11638" s="174">
        <v>5</v>
      </c>
      <c r="CX11638" s="174">
        <v>366.22399999999999</v>
      </c>
    </row>
    <row r="11639" spans="84:102" x14ac:dyDescent="0.25">
      <c r="CF11639" s="3" t="s">
        <v>3073</v>
      </c>
      <c r="CG11639" s="174">
        <v>92429</v>
      </c>
      <c r="CH11639" s="174">
        <v>683</v>
      </c>
      <c r="CI11639" s="174">
        <v>5</v>
      </c>
      <c r="CJ11639" s="174">
        <v>366.09100000000001</v>
      </c>
      <c r="CK11639" s="174">
        <v>366.09100000000001</v>
      </c>
      <c r="CU11639" s="174">
        <v>92429</v>
      </c>
      <c r="CV11639" s="174">
        <v>683</v>
      </c>
      <c r="CW11639" s="174">
        <v>5</v>
      </c>
      <c r="CX11639" s="174">
        <v>366.09100000000001</v>
      </c>
    </row>
    <row r="11640" spans="84:102" x14ac:dyDescent="0.25">
      <c r="CF11640" s="3" t="s">
        <v>3073</v>
      </c>
      <c r="CG11640" s="174">
        <v>860</v>
      </c>
      <c r="CH11640" s="174">
        <v>107445</v>
      </c>
      <c r="CI11640" s="174">
        <v>5</v>
      </c>
      <c r="CJ11640" s="174">
        <v>366.05840000000001</v>
      </c>
      <c r="CK11640" s="174">
        <v>366.05840000000001</v>
      </c>
      <c r="CU11640" s="174">
        <v>860</v>
      </c>
      <c r="CV11640" s="174">
        <v>107445</v>
      </c>
      <c r="CW11640" s="174">
        <v>5</v>
      </c>
      <c r="CX11640" s="174">
        <v>366.05840000000001</v>
      </c>
    </row>
    <row r="11641" spans="84:102" x14ac:dyDescent="0.25">
      <c r="CF11641" s="3" t="s">
        <v>3073</v>
      </c>
      <c r="CG11641" s="174">
        <v>2839</v>
      </c>
      <c r="CH11641" s="174">
        <v>151204</v>
      </c>
      <c r="CI11641" s="174">
        <v>5</v>
      </c>
      <c r="CJ11641" s="174">
        <v>365.97800000000001</v>
      </c>
      <c r="CK11641" s="174">
        <v>365.97800000000001</v>
      </c>
      <c r="CU11641" s="174">
        <v>2839</v>
      </c>
      <c r="CV11641" s="174">
        <v>151204</v>
      </c>
      <c r="CW11641" s="174">
        <v>5</v>
      </c>
      <c r="CX11641" s="174">
        <v>365.97800000000001</v>
      </c>
    </row>
    <row r="11642" spans="84:102" x14ac:dyDescent="0.25">
      <c r="CF11642" s="3" t="s">
        <v>3073</v>
      </c>
      <c r="CG11642" s="174">
        <v>2840</v>
      </c>
      <c r="CH11642" s="174">
        <v>148852</v>
      </c>
      <c r="CI11642" s="174">
        <v>5</v>
      </c>
      <c r="CJ11642" s="174">
        <v>365.97149999999999</v>
      </c>
      <c r="CK11642" s="174">
        <v>365.97149999999999</v>
      </c>
      <c r="CU11642" s="174">
        <v>2840</v>
      </c>
      <c r="CV11642" s="174">
        <v>148852</v>
      </c>
      <c r="CW11642" s="174">
        <v>5</v>
      </c>
      <c r="CX11642" s="174">
        <v>365.97149999999999</v>
      </c>
    </row>
    <row r="11643" spans="84:102" x14ac:dyDescent="0.25">
      <c r="CF11643" s="3" t="s">
        <v>3073</v>
      </c>
      <c r="CG11643" s="174">
        <v>860</v>
      </c>
      <c r="CH11643" s="174">
        <v>106491</v>
      </c>
      <c r="CI11643" s="174">
        <v>5</v>
      </c>
      <c r="CJ11643" s="174">
        <v>365.82</v>
      </c>
      <c r="CK11643" s="174">
        <v>365.82</v>
      </c>
      <c r="CU11643" s="174">
        <v>860</v>
      </c>
      <c r="CV11643" s="174">
        <v>106491</v>
      </c>
      <c r="CW11643" s="174">
        <v>5</v>
      </c>
      <c r="CX11643" s="174">
        <v>365.82</v>
      </c>
    </row>
    <row r="11644" spans="84:102" x14ac:dyDescent="0.25">
      <c r="CF11644" s="3" t="s">
        <v>3073</v>
      </c>
      <c r="CG11644" s="174">
        <v>1275</v>
      </c>
      <c r="CH11644" s="174">
        <v>124640</v>
      </c>
      <c r="CI11644" s="174">
        <v>5</v>
      </c>
      <c r="CJ11644" s="174">
        <v>365.78449999999998</v>
      </c>
      <c r="CK11644" s="174">
        <v>365.78449999999998</v>
      </c>
      <c r="CU11644" s="174">
        <v>1275</v>
      </c>
      <c r="CV11644" s="174">
        <v>124640</v>
      </c>
      <c r="CW11644" s="174">
        <v>5</v>
      </c>
      <c r="CX11644" s="174">
        <v>365.78449999999998</v>
      </c>
    </row>
    <row r="11645" spans="84:102" x14ac:dyDescent="0.25">
      <c r="CF11645" s="3" t="s">
        <v>3073</v>
      </c>
      <c r="CG11645" s="174">
        <v>716</v>
      </c>
      <c r="CH11645" s="174">
        <v>96387</v>
      </c>
      <c r="CI11645" s="174">
        <v>5</v>
      </c>
      <c r="CJ11645" s="174">
        <v>365.7441</v>
      </c>
      <c r="CK11645" s="174">
        <v>365.7441</v>
      </c>
      <c r="CU11645" s="174">
        <v>716</v>
      </c>
      <c r="CV11645" s="174">
        <v>96387</v>
      </c>
      <c r="CW11645" s="174">
        <v>5</v>
      </c>
      <c r="CX11645" s="174">
        <v>365.7441</v>
      </c>
    </row>
    <row r="11646" spans="84:102" x14ac:dyDescent="0.25">
      <c r="CF11646" s="3" t="s">
        <v>3073</v>
      </c>
      <c r="CG11646" s="174">
        <v>2633</v>
      </c>
      <c r="CH11646" s="174">
        <v>47006</v>
      </c>
      <c r="CI11646" s="174">
        <v>5</v>
      </c>
      <c r="CJ11646" s="174">
        <v>365.64510000000001</v>
      </c>
      <c r="CK11646" s="174">
        <v>365.64510000000001</v>
      </c>
      <c r="CU11646" s="174">
        <v>2633</v>
      </c>
      <c r="CV11646" s="174">
        <v>47006</v>
      </c>
      <c r="CW11646" s="174">
        <v>5</v>
      </c>
      <c r="CX11646" s="174">
        <v>365.64510000000001</v>
      </c>
    </row>
    <row r="11647" spans="84:102" x14ac:dyDescent="0.25">
      <c r="CF11647" s="3" t="s">
        <v>3073</v>
      </c>
      <c r="CG11647" s="174">
        <v>62485</v>
      </c>
      <c r="CH11647" s="174">
        <v>1736</v>
      </c>
      <c r="CI11647" s="174">
        <v>5</v>
      </c>
      <c r="CJ11647" s="174">
        <v>365.63350000000003</v>
      </c>
      <c r="CK11647" s="174">
        <v>365.63350000000003</v>
      </c>
      <c r="CU11647" s="174">
        <v>62485</v>
      </c>
      <c r="CV11647" s="174">
        <v>1736</v>
      </c>
      <c r="CW11647" s="174">
        <v>5</v>
      </c>
      <c r="CX11647" s="174">
        <v>365.63350000000003</v>
      </c>
    </row>
    <row r="11648" spans="84:102" x14ac:dyDescent="0.25">
      <c r="CF11648" s="3" t="s">
        <v>3073</v>
      </c>
      <c r="CG11648" s="174">
        <v>96768</v>
      </c>
      <c r="CH11648" s="174">
        <v>3630</v>
      </c>
      <c r="CI11648" s="174">
        <v>5</v>
      </c>
      <c r="CJ11648" s="174">
        <v>365.61739999999998</v>
      </c>
      <c r="CK11648" s="174">
        <v>365.61739999999998</v>
      </c>
      <c r="CU11648" s="174">
        <v>96768</v>
      </c>
      <c r="CV11648" s="174">
        <v>3630</v>
      </c>
      <c r="CW11648" s="174">
        <v>5</v>
      </c>
      <c r="CX11648" s="174">
        <v>365.61739999999998</v>
      </c>
    </row>
    <row r="11649" spans="84:102" x14ac:dyDescent="0.25">
      <c r="CF11649" s="3" t="s">
        <v>3073</v>
      </c>
      <c r="CG11649" s="174">
        <v>2590</v>
      </c>
      <c r="CH11649" s="174">
        <v>43096</v>
      </c>
      <c r="CI11649" s="174">
        <v>5</v>
      </c>
      <c r="CJ11649" s="174">
        <v>365.22289999999998</v>
      </c>
      <c r="CK11649" s="174">
        <v>365.22289999999998</v>
      </c>
      <c r="CU11649" s="174">
        <v>2590</v>
      </c>
      <c r="CV11649" s="174">
        <v>43096</v>
      </c>
      <c r="CW11649" s="174">
        <v>5</v>
      </c>
      <c r="CX11649" s="174">
        <v>365.22289999999998</v>
      </c>
    </row>
    <row r="11650" spans="84:102" x14ac:dyDescent="0.25">
      <c r="CF11650" s="3" t="s">
        <v>3073</v>
      </c>
      <c r="CG11650" s="174">
        <v>1236</v>
      </c>
      <c r="CH11650" s="174">
        <v>127148</v>
      </c>
      <c r="CI11650" s="174">
        <v>5</v>
      </c>
      <c r="CJ11650" s="174">
        <v>365.06729999999999</v>
      </c>
      <c r="CK11650" s="174">
        <v>365.06729999999999</v>
      </c>
      <c r="CU11650" s="174">
        <v>1236</v>
      </c>
      <c r="CV11650" s="174">
        <v>127148</v>
      </c>
      <c r="CW11650" s="174">
        <v>5</v>
      </c>
      <c r="CX11650" s="174">
        <v>365.06729999999999</v>
      </c>
    </row>
    <row r="11651" spans="84:102" x14ac:dyDescent="0.25">
      <c r="CF11651" s="3" t="s">
        <v>3073</v>
      </c>
      <c r="CG11651" s="174">
        <v>142590</v>
      </c>
      <c r="CH11651" s="174">
        <v>2764</v>
      </c>
      <c r="CI11651" s="174">
        <v>5</v>
      </c>
      <c r="CJ11651" s="174">
        <v>365.04360000000003</v>
      </c>
      <c r="CK11651" s="174">
        <v>365.04360000000003</v>
      </c>
      <c r="CU11651" s="174">
        <v>142590</v>
      </c>
      <c r="CV11651" s="174">
        <v>2764</v>
      </c>
      <c r="CW11651" s="174">
        <v>5</v>
      </c>
      <c r="CX11651" s="174">
        <v>365.04360000000003</v>
      </c>
    </row>
    <row r="11652" spans="84:102" x14ac:dyDescent="0.25">
      <c r="CF11652" s="3" t="s">
        <v>3073</v>
      </c>
      <c r="CG11652" s="174">
        <v>47699</v>
      </c>
      <c r="CH11652" s="174">
        <v>2614</v>
      </c>
      <c r="CI11652" s="174">
        <v>5</v>
      </c>
      <c r="CJ11652" s="174">
        <v>364.91149999999999</v>
      </c>
      <c r="CK11652" s="174">
        <v>364.91149999999999</v>
      </c>
      <c r="CU11652" s="174">
        <v>47699</v>
      </c>
      <c r="CV11652" s="174">
        <v>2614</v>
      </c>
      <c r="CW11652" s="174">
        <v>5</v>
      </c>
      <c r="CX11652" s="174">
        <v>364.91149999999999</v>
      </c>
    </row>
    <row r="11653" spans="84:102" x14ac:dyDescent="0.25">
      <c r="CF11653" s="3" t="s">
        <v>3073</v>
      </c>
      <c r="CG11653" s="174">
        <v>3345</v>
      </c>
      <c r="CH11653" s="174">
        <v>169894</v>
      </c>
      <c r="CI11653" s="174">
        <v>5</v>
      </c>
      <c r="CJ11653" s="174">
        <v>364.89499999999998</v>
      </c>
      <c r="CK11653" s="174">
        <v>364.89499999999998</v>
      </c>
      <c r="CU11653" s="174">
        <v>3345</v>
      </c>
      <c r="CV11653" s="174">
        <v>169894</v>
      </c>
      <c r="CW11653" s="174">
        <v>5</v>
      </c>
      <c r="CX11653" s="174">
        <v>364.89499999999998</v>
      </c>
    </row>
    <row r="11654" spans="84:102" x14ac:dyDescent="0.25">
      <c r="CF11654" s="3" t="s">
        <v>3073</v>
      </c>
      <c r="CG11654" s="174">
        <v>139887</v>
      </c>
      <c r="CH11654" s="174">
        <v>2042</v>
      </c>
      <c r="CI11654" s="174">
        <v>5</v>
      </c>
      <c r="CJ11654" s="174">
        <v>364.72710000000001</v>
      </c>
      <c r="CK11654" s="174">
        <v>364.72710000000001</v>
      </c>
      <c r="CU11654" s="174">
        <v>139887</v>
      </c>
      <c r="CV11654" s="174">
        <v>2042</v>
      </c>
      <c r="CW11654" s="174">
        <v>5</v>
      </c>
      <c r="CX11654" s="174">
        <v>364.72710000000001</v>
      </c>
    </row>
    <row r="11655" spans="84:102" x14ac:dyDescent="0.25">
      <c r="CF11655" s="3" t="s">
        <v>3073</v>
      </c>
      <c r="CG11655" s="174">
        <v>107445</v>
      </c>
      <c r="CH11655" s="174">
        <v>860</v>
      </c>
      <c r="CI11655" s="174">
        <v>5</v>
      </c>
      <c r="CJ11655" s="174">
        <v>364.69819999999999</v>
      </c>
      <c r="CK11655" s="174">
        <v>364.69819999999999</v>
      </c>
      <c r="CU11655" s="174">
        <v>107445</v>
      </c>
      <c r="CV11655" s="174">
        <v>860</v>
      </c>
      <c r="CW11655" s="174">
        <v>5</v>
      </c>
      <c r="CX11655" s="174">
        <v>364.69819999999999</v>
      </c>
    </row>
    <row r="11656" spans="84:102" x14ac:dyDescent="0.25">
      <c r="CF11656" s="3" t="s">
        <v>3073</v>
      </c>
      <c r="CG11656" s="174">
        <v>1758</v>
      </c>
      <c r="CH11656" s="174">
        <v>54133</v>
      </c>
      <c r="CI11656" s="174">
        <v>5</v>
      </c>
      <c r="CJ11656" s="174">
        <v>364.6388</v>
      </c>
      <c r="CK11656" s="174">
        <v>364.6388</v>
      </c>
      <c r="CU11656" s="174">
        <v>1758</v>
      </c>
      <c r="CV11656" s="174">
        <v>54133</v>
      </c>
      <c r="CW11656" s="174">
        <v>5</v>
      </c>
      <c r="CX11656" s="174">
        <v>364.6388</v>
      </c>
    </row>
    <row r="11657" spans="84:102" x14ac:dyDescent="0.25">
      <c r="CF11657" s="3" t="s">
        <v>3073</v>
      </c>
      <c r="CG11657" s="174">
        <v>135785</v>
      </c>
      <c r="CH11657" s="174">
        <v>1202</v>
      </c>
      <c r="CI11657" s="174">
        <v>5</v>
      </c>
      <c r="CJ11657" s="174">
        <v>364.6001</v>
      </c>
      <c r="CK11657" s="174">
        <v>364.6001</v>
      </c>
      <c r="CU11657" s="174">
        <v>135785</v>
      </c>
      <c r="CV11657" s="174">
        <v>1202</v>
      </c>
      <c r="CW11657" s="174">
        <v>5</v>
      </c>
      <c r="CX11657" s="174">
        <v>364.6001</v>
      </c>
    </row>
    <row r="11658" spans="84:102" x14ac:dyDescent="0.25">
      <c r="CF11658" s="3" t="s">
        <v>3073</v>
      </c>
      <c r="CG11658" s="174">
        <v>3559</v>
      </c>
      <c r="CH11658" s="174">
        <v>78437</v>
      </c>
      <c r="CI11658" s="174">
        <v>5</v>
      </c>
      <c r="CJ11658" s="174">
        <v>364.51909999999998</v>
      </c>
      <c r="CK11658" s="174">
        <v>364.51909999999998</v>
      </c>
      <c r="CU11658" s="174">
        <v>3559</v>
      </c>
      <c r="CV11658" s="174">
        <v>78437</v>
      </c>
      <c r="CW11658" s="174">
        <v>5</v>
      </c>
      <c r="CX11658" s="174">
        <v>364.51909999999998</v>
      </c>
    </row>
    <row r="11659" spans="84:102" x14ac:dyDescent="0.25">
      <c r="CF11659" s="3" t="s">
        <v>3073</v>
      </c>
      <c r="CG11659" s="174">
        <v>1828</v>
      </c>
      <c r="CH11659" s="174">
        <v>52419</v>
      </c>
      <c r="CI11659" s="174">
        <v>5</v>
      </c>
      <c r="CJ11659" s="174">
        <v>364.47719999999998</v>
      </c>
      <c r="CK11659" s="174">
        <v>364.47719999999998</v>
      </c>
      <c r="CU11659" s="174">
        <v>1828</v>
      </c>
      <c r="CV11659" s="174">
        <v>52419</v>
      </c>
      <c r="CW11659" s="174">
        <v>5</v>
      </c>
      <c r="CX11659" s="174">
        <v>364.47719999999998</v>
      </c>
    </row>
    <row r="11660" spans="84:102" x14ac:dyDescent="0.25">
      <c r="CF11660" s="3" t="s">
        <v>3073</v>
      </c>
      <c r="CG11660" s="174">
        <v>160685</v>
      </c>
      <c r="CH11660" s="174">
        <v>3281</v>
      </c>
      <c r="CI11660" s="174">
        <v>5</v>
      </c>
      <c r="CJ11660" s="174">
        <v>363.83080000000001</v>
      </c>
      <c r="CK11660" s="174">
        <v>363.83080000000001</v>
      </c>
      <c r="CU11660" s="174">
        <v>160685</v>
      </c>
      <c r="CV11660" s="174">
        <v>3281</v>
      </c>
      <c r="CW11660" s="174">
        <v>5</v>
      </c>
      <c r="CX11660" s="174">
        <v>363.83080000000001</v>
      </c>
    </row>
    <row r="11661" spans="84:102" x14ac:dyDescent="0.25">
      <c r="CF11661" s="3" t="s">
        <v>3073</v>
      </c>
      <c r="CG11661" s="174">
        <v>189</v>
      </c>
      <c r="CH11661" s="174">
        <v>68888</v>
      </c>
      <c r="CI11661" s="174">
        <v>5</v>
      </c>
      <c r="CJ11661" s="174">
        <v>363.61770000000001</v>
      </c>
      <c r="CK11661" s="174">
        <v>363.61770000000001</v>
      </c>
      <c r="CU11661" s="174">
        <v>189</v>
      </c>
      <c r="CV11661" s="174">
        <v>68888</v>
      </c>
      <c r="CW11661" s="174">
        <v>5</v>
      </c>
      <c r="CX11661" s="174">
        <v>363.61770000000001</v>
      </c>
    </row>
    <row r="11662" spans="84:102" x14ac:dyDescent="0.25">
      <c r="CF11662" s="3" t="s">
        <v>3073</v>
      </c>
      <c r="CG11662" s="174">
        <v>21363</v>
      </c>
      <c r="CH11662" s="174">
        <v>2281</v>
      </c>
      <c r="CI11662" s="174">
        <v>5</v>
      </c>
      <c r="CJ11662" s="174">
        <v>363.59269999999998</v>
      </c>
      <c r="CK11662" s="174">
        <v>363.59269999999998</v>
      </c>
      <c r="CU11662" s="174">
        <v>21363</v>
      </c>
      <c r="CV11662" s="174">
        <v>2281</v>
      </c>
      <c r="CW11662" s="174">
        <v>5</v>
      </c>
      <c r="CX11662" s="174">
        <v>363.59269999999998</v>
      </c>
    </row>
    <row r="11663" spans="84:102" x14ac:dyDescent="0.25">
      <c r="CF11663" s="3" t="s">
        <v>3073</v>
      </c>
      <c r="CG11663" s="174">
        <v>1355</v>
      </c>
      <c r="CH11663" s="174">
        <v>111491</v>
      </c>
      <c r="CI11663" s="174">
        <v>5</v>
      </c>
      <c r="CJ11663" s="174">
        <v>363.51679999999999</v>
      </c>
      <c r="CK11663" s="174">
        <v>363.51679999999999</v>
      </c>
      <c r="CU11663" s="174">
        <v>1355</v>
      </c>
      <c r="CV11663" s="174">
        <v>111491</v>
      </c>
      <c r="CW11663" s="174">
        <v>5</v>
      </c>
      <c r="CX11663" s="174">
        <v>363.51679999999999</v>
      </c>
    </row>
    <row r="11664" spans="84:102" x14ac:dyDescent="0.25">
      <c r="CF11664" s="3" t="s">
        <v>3073</v>
      </c>
      <c r="CG11664" s="174">
        <v>3032</v>
      </c>
      <c r="CH11664" s="174">
        <v>163446</v>
      </c>
      <c r="CI11664" s="174">
        <v>5</v>
      </c>
      <c r="CJ11664" s="174">
        <v>363.44310000000002</v>
      </c>
      <c r="CK11664" s="174">
        <v>363.44310000000002</v>
      </c>
      <c r="CU11664" s="174">
        <v>3032</v>
      </c>
      <c r="CV11664" s="174">
        <v>163446</v>
      </c>
      <c r="CW11664" s="174">
        <v>5</v>
      </c>
      <c r="CX11664" s="174">
        <v>363.44310000000002</v>
      </c>
    </row>
    <row r="11665" spans="84:102" x14ac:dyDescent="0.25">
      <c r="CF11665" s="3" t="s">
        <v>3073</v>
      </c>
      <c r="CG11665" s="174">
        <v>1848</v>
      </c>
      <c r="CH11665" s="174">
        <v>53044</v>
      </c>
      <c r="CI11665" s="174">
        <v>5</v>
      </c>
      <c r="CJ11665" s="174">
        <v>363.2432</v>
      </c>
      <c r="CK11665" s="174">
        <v>363.2432</v>
      </c>
      <c r="CU11665" s="174">
        <v>1848</v>
      </c>
      <c r="CV11665" s="174">
        <v>53044</v>
      </c>
      <c r="CW11665" s="174">
        <v>5</v>
      </c>
      <c r="CX11665" s="174">
        <v>363.2432</v>
      </c>
    </row>
    <row r="11666" spans="84:102" x14ac:dyDescent="0.25">
      <c r="CF11666" s="3" t="s">
        <v>3073</v>
      </c>
      <c r="CG11666" s="174">
        <v>2949</v>
      </c>
      <c r="CH11666" s="174">
        <v>152284</v>
      </c>
      <c r="CI11666" s="174">
        <v>5</v>
      </c>
      <c r="CJ11666" s="174">
        <v>363.06490000000002</v>
      </c>
      <c r="CK11666" s="174">
        <v>363.06490000000002</v>
      </c>
      <c r="CU11666" s="174">
        <v>2949</v>
      </c>
      <c r="CV11666" s="174">
        <v>152284</v>
      </c>
      <c r="CW11666" s="174">
        <v>5</v>
      </c>
      <c r="CX11666" s="174">
        <v>363.06490000000002</v>
      </c>
    </row>
    <row r="11667" spans="84:102" x14ac:dyDescent="0.25">
      <c r="CF11667" s="3" t="s">
        <v>3073</v>
      </c>
      <c r="CG11667" s="174">
        <v>448</v>
      </c>
      <c r="CH11667" s="174">
        <v>83312</v>
      </c>
      <c r="CI11667" s="174">
        <v>5</v>
      </c>
      <c r="CJ11667" s="174">
        <v>362.88850000000002</v>
      </c>
      <c r="CK11667" s="174">
        <v>362.88850000000002</v>
      </c>
      <c r="CU11667" s="174">
        <v>448</v>
      </c>
      <c r="CV11667" s="174">
        <v>83312</v>
      </c>
      <c r="CW11667" s="174">
        <v>5</v>
      </c>
      <c r="CX11667" s="174">
        <v>362.88850000000002</v>
      </c>
    </row>
    <row r="11668" spans="84:102" x14ac:dyDescent="0.25">
      <c r="CF11668" s="3" t="s">
        <v>3073</v>
      </c>
      <c r="CG11668" s="174">
        <v>88092</v>
      </c>
      <c r="CH11668" s="174">
        <v>624</v>
      </c>
      <c r="CI11668" s="174">
        <v>5</v>
      </c>
      <c r="CJ11668" s="174">
        <v>362.85419999999999</v>
      </c>
      <c r="CK11668" s="174">
        <v>362.85419999999999</v>
      </c>
      <c r="CU11668" s="174">
        <v>88092</v>
      </c>
      <c r="CV11668" s="174">
        <v>624</v>
      </c>
      <c r="CW11668" s="174">
        <v>5</v>
      </c>
      <c r="CX11668" s="174">
        <v>362.85419999999999</v>
      </c>
    </row>
    <row r="11669" spans="84:102" x14ac:dyDescent="0.25">
      <c r="CF11669" s="3" t="s">
        <v>3073</v>
      </c>
      <c r="CG11669" s="174">
        <v>54736</v>
      </c>
      <c r="CH11669" s="174">
        <v>1789</v>
      </c>
      <c r="CI11669" s="174">
        <v>5</v>
      </c>
      <c r="CJ11669" s="174">
        <v>362.786</v>
      </c>
      <c r="CK11669" s="174">
        <v>362.786</v>
      </c>
      <c r="CU11669" s="174">
        <v>54736</v>
      </c>
      <c r="CV11669" s="174">
        <v>1789</v>
      </c>
      <c r="CW11669" s="174">
        <v>5</v>
      </c>
      <c r="CX11669" s="174">
        <v>362.786</v>
      </c>
    </row>
    <row r="11670" spans="84:102" x14ac:dyDescent="0.25">
      <c r="CF11670" s="3" t="s">
        <v>3073</v>
      </c>
      <c r="CG11670" s="174">
        <v>154251</v>
      </c>
      <c r="CH11670" s="174">
        <v>2967</v>
      </c>
      <c r="CI11670" s="174">
        <v>5</v>
      </c>
      <c r="CJ11670" s="174">
        <v>362.6173</v>
      </c>
      <c r="CK11670" s="174">
        <v>362.6173</v>
      </c>
      <c r="CU11670" s="174">
        <v>154251</v>
      </c>
      <c r="CV11670" s="174">
        <v>2967</v>
      </c>
      <c r="CW11670" s="174">
        <v>5</v>
      </c>
      <c r="CX11670" s="174">
        <v>362.6173</v>
      </c>
    </row>
    <row r="11671" spans="84:102" x14ac:dyDescent="0.25">
      <c r="CF11671" s="3" t="s">
        <v>3073</v>
      </c>
      <c r="CG11671" s="174">
        <v>366</v>
      </c>
      <c r="CH11671" s="174">
        <v>77944</v>
      </c>
      <c r="CI11671" s="174">
        <v>5</v>
      </c>
      <c r="CJ11671" s="174">
        <v>362.61700000000002</v>
      </c>
      <c r="CK11671" s="174">
        <v>362.61700000000002</v>
      </c>
      <c r="CU11671" s="174">
        <v>366</v>
      </c>
      <c r="CV11671" s="174">
        <v>77944</v>
      </c>
      <c r="CW11671" s="174">
        <v>5</v>
      </c>
      <c r="CX11671" s="174">
        <v>362.61700000000002</v>
      </c>
    </row>
    <row r="11672" spans="84:102" x14ac:dyDescent="0.25">
      <c r="CF11672" s="3" t="s">
        <v>3073</v>
      </c>
      <c r="CG11672" s="174">
        <v>64610</v>
      </c>
      <c r="CH11672" s="174">
        <v>64</v>
      </c>
      <c r="CI11672" s="174">
        <v>5</v>
      </c>
      <c r="CJ11672" s="174">
        <v>362.60899999999998</v>
      </c>
      <c r="CK11672" s="174">
        <v>362.60899999999998</v>
      </c>
      <c r="CU11672" s="174">
        <v>64610</v>
      </c>
      <c r="CV11672" s="174">
        <v>64</v>
      </c>
      <c r="CW11672" s="174">
        <v>5</v>
      </c>
      <c r="CX11672" s="174">
        <v>362.60899999999998</v>
      </c>
    </row>
    <row r="11673" spans="84:102" x14ac:dyDescent="0.25">
      <c r="CF11673" s="3" t="s">
        <v>3073</v>
      </c>
      <c r="CG11673" s="174">
        <v>125333</v>
      </c>
      <c r="CH11673" s="174">
        <v>1277</v>
      </c>
      <c r="CI11673" s="174">
        <v>5</v>
      </c>
      <c r="CJ11673" s="174">
        <v>362.57600000000002</v>
      </c>
      <c r="CK11673" s="174">
        <v>362.57600000000002</v>
      </c>
      <c r="CU11673" s="174">
        <v>125333</v>
      </c>
      <c r="CV11673" s="174">
        <v>1277</v>
      </c>
      <c r="CW11673" s="174">
        <v>5</v>
      </c>
      <c r="CX11673" s="174">
        <v>362.57600000000002</v>
      </c>
    </row>
    <row r="11674" spans="84:102" x14ac:dyDescent="0.25">
      <c r="CF11674" s="3" t="s">
        <v>3073</v>
      </c>
      <c r="CG11674" s="174">
        <v>1571</v>
      </c>
      <c r="CH11674" s="174">
        <v>85824</v>
      </c>
      <c r="CI11674" s="174">
        <v>5</v>
      </c>
      <c r="CJ11674" s="174">
        <v>362.48579999999998</v>
      </c>
      <c r="CK11674" s="174">
        <v>362.48579999999998</v>
      </c>
      <c r="CU11674" s="174">
        <v>1571</v>
      </c>
      <c r="CV11674" s="174">
        <v>85824</v>
      </c>
      <c r="CW11674" s="174">
        <v>5</v>
      </c>
      <c r="CX11674" s="174">
        <v>362.48579999999998</v>
      </c>
    </row>
    <row r="11675" spans="84:102" x14ac:dyDescent="0.25">
      <c r="CF11675" s="3" t="s">
        <v>3073</v>
      </c>
      <c r="CG11675" s="174">
        <v>41656</v>
      </c>
      <c r="CH11675" s="174">
        <v>2587</v>
      </c>
      <c r="CI11675" s="174">
        <v>5</v>
      </c>
      <c r="CJ11675" s="174">
        <v>362.28919999999999</v>
      </c>
      <c r="CK11675" s="174">
        <v>362.28919999999999</v>
      </c>
      <c r="CU11675" s="174">
        <v>41656</v>
      </c>
      <c r="CV11675" s="174">
        <v>2587</v>
      </c>
      <c r="CW11675" s="174">
        <v>5</v>
      </c>
      <c r="CX11675" s="174">
        <v>362.28919999999999</v>
      </c>
    </row>
    <row r="11676" spans="84:102" x14ac:dyDescent="0.25">
      <c r="CF11676" s="3" t="s">
        <v>3073</v>
      </c>
      <c r="CG11676" s="174">
        <v>2554</v>
      </c>
      <c r="CH11676" s="174">
        <v>48260</v>
      </c>
      <c r="CI11676" s="174">
        <v>5</v>
      </c>
      <c r="CJ11676" s="174">
        <v>362.2833</v>
      </c>
      <c r="CK11676" s="174">
        <v>362.2833</v>
      </c>
      <c r="CU11676" s="174">
        <v>2554</v>
      </c>
      <c r="CV11676" s="174">
        <v>48260</v>
      </c>
      <c r="CW11676" s="174">
        <v>5</v>
      </c>
      <c r="CX11676" s="174">
        <v>362.2833</v>
      </c>
    </row>
    <row r="11677" spans="84:102" x14ac:dyDescent="0.25">
      <c r="CF11677" s="3" t="s">
        <v>3073</v>
      </c>
      <c r="CG11677" s="174">
        <v>68915</v>
      </c>
      <c r="CH11677" s="174">
        <v>195</v>
      </c>
      <c r="CI11677" s="174">
        <v>5</v>
      </c>
      <c r="CJ11677" s="174">
        <v>362.24079999999998</v>
      </c>
      <c r="CK11677" s="174">
        <v>362.24079999999998</v>
      </c>
      <c r="CU11677" s="174">
        <v>68915</v>
      </c>
      <c r="CV11677" s="174">
        <v>195</v>
      </c>
      <c r="CW11677" s="174">
        <v>5</v>
      </c>
      <c r="CX11677" s="174">
        <v>362.24079999999998</v>
      </c>
    </row>
    <row r="11678" spans="84:102" x14ac:dyDescent="0.25">
      <c r="CF11678" s="3" t="s">
        <v>3073</v>
      </c>
      <c r="CG11678" s="174">
        <v>801</v>
      </c>
      <c r="CH11678" s="174">
        <v>103757</v>
      </c>
      <c r="CI11678" s="174">
        <v>5</v>
      </c>
      <c r="CJ11678" s="174">
        <v>362.0865</v>
      </c>
      <c r="CK11678" s="174">
        <v>362.0865</v>
      </c>
      <c r="CU11678" s="174">
        <v>801</v>
      </c>
      <c r="CV11678" s="174">
        <v>103757</v>
      </c>
      <c r="CW11678" s="174">
        <v>5</v>
      </c>
      <c r="CX11678" s="174">
        <v>362.0865</v>
      </c>
    </row>
    <row r="11679" spans="84:102" x14ac:dyDescent="0.25">
      <c r="CF11679" s="3" t="s">
        <v>3073</v>
      </c>
      <c r="CG11679" s="174">
        <v>68091</v>
      </c>
      <c r="CH11679" s="174">
        <v>115</v>
      </c>
      <c r="CI11679" s="174">
        <v>5</v>
      </c>
      <c r="CJ11679" s="174">
        <v>361.96159999999998</v>
      </c>
      <c r="CK11679" s="174">
        <v>361.96159999999998</v>
      </c>
      <c r="CU11679" s="174">
        <v>68091</v>
      </c>
      <c r="CV11679" s="174">
        <v>115</v>
      </c>
      <c r="CW11679" s="174">
        <v>5</v>
      </c>
      <c r="CX11679" s="174">
        <v>361.96159999999998</v>
      </c>
    </row>
    <row r="11680" spans="84:102" x14ac:dyDescent="0.25">
      <c r="CF11680" s="3" t="s">
        <v>3073</v>
      </c>
      <c r="CG11680" s="174">
        <v>142481</v>
      </c>
      <c r="CH11680" s="174">
        <v>3762</v>
      </c>
      <c r="CI11680" s="174">
        <v>5</v>
      </c>
      <c r="CJ11680" s="174">
        <v>361.80869999999999</v>
      </c>
      <c r="CK11680" s="174">
        <v>361.80869999999999</v>
      </c>
      <c r="CU11680" s="174">
        <v>142481</v>
      </c>
      <c r="CV11680" s="174">
        <v>3762</v>
      </c>
      <c r="CW11680" s="174">
        <v>5</v>
      </c>
      <c r="CX11680" s="174">
        <v>361.80869999999999</v>
      </c>
    </row>
    <row r="11681" spans="84:102" x14ac:dyDescent="0.25">
      <c r="CF11681" s="3" t="s">
        <v>3073</v>
      </c>
      <c r="CG11681" s="174">
        <v>184605</v>
      </c>
      <c r="CH11681" s="174">
        <v>3237</v>
      </c>
      <c r="CI11681" s="174">
        <v>5</v>
      </c>
      <c r="CJ11681" s="174">
        <v>361.75</v>
      </c>
      <c r="CK11681" s="174">
        <v>361.75</v>
      </c>
      <c r="CU11681" s="174">
        <v>184605</v>
      </c>
      <c r="CV11681" s="174">
        <v>3237</v>
      </c>
      <c r="CW11681" s="174">
        <v>5</v>
      </c>
      <c r="CX11681" s="174">
        <v>361.75</v>
      </c>
    </row>
    <row r="11682" spans="84:102" x14ac:dyDescent="0.25">
      <c r="CF11682" s="3" t="s">
        <v>3073</v>
      </c>
      <c r="CG11682" s="174">
        <v>124640</v>
      </c>
      <c r="CH11682" s="174">
        <v>1275</v>
      </c>
      <c r="CI11682" s="174">
        <v>5</v>
      </c>
      <c r="CJ11682" s="174">
        <v>361.67500000000001</v>
      </c>
      <c r="CK11682" s="174">
        <v>361.67500000000001</v>
      </c>
      <c r="CU11682" s="174">
        <v>124640</v>
      </c>
      <c r="CV11682" s="174">
        <v>1275</v>
      </c>
      <c r="CW11682" s="174">
        <v>5</v>
      </c>
      <c r="CX11682" s="174">
        <v>361.67500000000001</v>
      </c>
    </row>
    <row r="11683" spans="84:102" x14ac:dyDescent="0.25">
      <c r="CF11683" s="3" t="s">
        <v>3073</v>
      </c>
      <c r="CG11683" s="174">
        <v>79240</v>
      </c>
      <c r="CH11683" s="174">
        <v>1618</v>
      </c>
      <c r="CI11683" s="174">
        <v>5</v>
      </c>
      <c r="CJ11683" s="174">
        <v>361.55619999999999</v>
      </c>
      <c r="CK11683" s="174">
        <v>361.55619999999999</v>
      </c>
      <c r="CU11683" s="174">
        <v>79240</v>
      </c>
      <c r="CV11683" s="174">
        <v>1618</v>
      </c>
      <c r="CW11683" s="174">
        <v>5</v>
      </c>
      <c r="CX11683" s="174">
        <v>361.55619999999999</v>
      </c>
    </row>
    <row r="11684" spans="84:102" x14ac:dyDescent="0.25">
      <c r="CF11684" s="3" t="s">
        <v>3073</v>
      </c>
      <c r="CG11684" s="174">
        <v>109663</v>
      </c>
      <c r="CH11684" s="174">
        <v>1384</v>
      </c>
      <c r="CI11684" s="174">
        <v>5</v>
      </c>
      <c r="CJ11684" s="174">
        <v>361.54910000000001</v>
      </c>
      <c r="CK11684" s="174">
        <v>361.54910000000001</v>
      </c>
      <c r="CU11684" s="174">
        <v>109663</v>
      </c>
      <c r="CV11684" s="174">
        <v>1384</v>
      </c>
      <c r="CW11684" s="174">
        <v>5</v>
      </c>
      <c r="CX11684" s="174">
        <v>361.54910000000001</v>
      </c>
    </row>
    <row r="11685" spans="84:102" x14ac:dyDescent="0.25">
      <c r="CF11685" s="3" t="s">
        <v>3073</v>
      </c>
      <c r="CG11685" s="174">
        <v>725</v>
      </c>
      <c r="CH11685" s="174">
        <v>97916</v>
      </c>
      <c r="CI11685" s="174">
        <v>5</v>
      </c>
      <c r="CJ11685" s="174">
        <v>361.42529999999999</v>
      </c>
      <c r="CK11685" s="174">
        <v>361.42529999999999</v>
      </c>
      <c r="CU11685" s="174">
        <v>725</v>
      </c>
      <c r="CV11685" s="174">
        <v>97916</v>
      </c>
      <c r="CW11685" s="174">
        <v>5</v>
      </c>
      <c r="CX11685" s="174">
        <v>361.42529999999999</v>
      </c>
    </row>
    <row r="11686" spans="84:102" x14ac:dyDescent="0.25">
      <c r="CF11686" s="3" t="s">
        <v>3073</v>
      </c>
      <c r="CG11686" s="174">
        <v>3067</v>
      </c>
      <c r="CH11686" s="174">
        <v>168802</v>
      </c>
      <c r="CI11686" s="174">
        <v>5</v>
      </c>
      <c r="CJ11686" s="174">
        <v>361.34469999999999</v>
      </c>
      <c r="CK11686" s="174">
        <v>361.34469999999999</v>
      </c>
      <c r="CU11686" s="174">
        <v>3067</v>
      </c>
      <c r="CV11686" s="174">
        <v>168802</v>
      </c>
      <c r="CW11686" s="174">
        <v>5</v>
      </c>
      <c r="CX11686" s="174">
        <v>361.34469999999999</v>
      </c>
    </row>
    <row r="11687" spans="84:102" x14ac:dyDescent="0.25">
      <c r="CF11687" s="3" t="s">
        <v>3073</v>
      </c>
      <c r="CG11687" s="174">
        <v>149221</v>
      </c>
      <c r="CH11687" s="174">
        <v>2824</v>
      </c>
      <c r="CI11687" s="174">
        <v>5</v>
      </c>
      <c r="CJ11687" s="174">
        <v>361.3331</v>
      </c>
      <c r="CK11687" s="174">
        <v>361.3331</v>
      </c>
      <c r="CU11687" s="174">
        <v>149221</v>
      </c>
      <c r="CV11687" s="174">
        <v>2824</v>
      </c>
      <c r="CW11687" s="174">
        <v>5</v>
      </c>
      <c r="CX11687" s="174">
        <v>361.3331</v>
      </c>
    </row>
    <row r="11688" spans="84:102" x14ac:dyDescent="0.25">
      <c r="CF11688" s="3" t="s">
        <v>3073</v>
      </c>
      <c r="CG11688" s="174">
        <v>3337</v>
      </c>
      <c r="CH11688" s="174">
        <v>165568</v>
      </c>
      <c r="CI11688" s="174">
        <v>5</v>
      </c>
      <c r="CJ11688" s="174">
        <v>361.10520000000002</v>
      </c>
      <c r="CK11688" s="174">
        <v>361.10520000000002</v>
      </c>
      <c r="CU11688" s="174">
        <v>3337</v>
      </c>
      <c r="CV11688" s="174">
        <v>165568</v>
      </c>
      <c r="CW11688" s="174">
        <v>5</v>
      </c>
      <c r="CX11688" s="174">
        <v>361.10520000000002</v>
      </c>
    </row>
    <row r="11689" spans="84:102" x14ac:dyDescent="0.25">
      <c r="CF11689" s="3" t="s">
        <v>3073</v>
      </c>
      <c r="CG11689" s="174">
        <v>3393</v>
      </c>
      <c r="CH11689" s="174">
        <v>171726</v>
      </c>
      <c r="CI11689" s="174">
        <v>5</v>
      </c>
      <c r="CJ11689" s="174">
        <v>361.06720000000001</v>
      </c>
      <c r="CK11689" s="174">
        <v>361.06720000000001</v>
      </c>
      <c r="CU11689" s="174">
        <v>3393</v>
      </c>
      <c r="CV11689" s="174">
        <v>171726</v>
      </c>
      <c r="CW11689" s="174">
        <v>5</v>
      </c>
      <c r="CX11689" s="174">
        <v>361.06720000000001</v>
      </c>
    </row>
    <row r="11690" spans="84:102" x14ac:dyDescent="0.25">
      <c r="CF11690" s="3" t="s">
        <v>3073</v>
      </c>
      <c r="CG11690" s="174">
        <v>85104</v>
      </c>
      <c r="CH11690" s="174">
        <v>513</v>
      </c>
      <c r="CI11690" s="174">
        <v>5</v>
      </c>
      <c r="CJ11690" s="174">
        <v>360.99950000000001</v>
      </c>
      <c r="CK11690" s="174">
        <v>360.99950000000001</v>
      </c>
      <c r="CU11690" s="174">
        <v>85104</v>
      </c>
      <c r="CV11690" s="174">
        <v>513</v>
      </c>
      <c r="CW11690" s="174">
        <v>5</v>
      </c>
      <c r="CX11690" s="174">
        <v>360.99950000000001</v>
      </c>
    </row>
    <row r="11691" spans="84:102" x14ac:dyDescent="0.25">
      <c r="CF11691" s="3" t="s">
        <v>3073</v>
      </c>
      <c r="CG11691" s="174">
        <v>636</v>
      </c>
      <c r="CH11691" s="174">
        <v>87965</v>
      </c>
      <c r="CI11691" s="174">
        <v>5</v>
      </c>
      <c r="CJ11691" s="174">
        <v>360.95440000000002</v>
      </c>
      <c r="CK11691" s="174">
        <v>360.95440000000002</v>
      </c>
      <c r="CU11691" s="174">
        <v>636</v>
      </c>
      <c r="CV11691" s="174">
        <v>87965</v>
      </c>
      <c r="CW11691" s="174">
        <v>5</v>
      </c>
      <c r="CX11691" s="174">
        <v>360.95440000000002</v>
      </c>
    </row>
    <row r="11692" spans="84:102" x14ac:dyDescent="0.25">
      <c r="CF11692" s="3" t="s">
        <v>3073</v>
      </c>
      <c r="CG11692" s="174">
        <v>618</v>
      </c>
      <c r="CH11692" s="174">
        <v>87184</v>
      </c>
      <c r="CI11692" s="174">
        <v>5</v>
      </c>
      <c r="CJ11692" s="174">
        <v>360.79469999999998</v>
      </c>
      <c r="CK11692" s="174">
        <v>360.79469999999998</v>
      </c>
      <c r="CU11692" s="174">
        <v>618</v>
      </c>
      <c r="CV11692" s="174">
        <v>87184</v>
      </c>
      <c r="CW11692" s="174">
        <v>5</v>
      </c>
      <c r="CX11692" s="174">
        <v>360.79469999999998</v>
      </c>
    </row>
    <row r="11693" spans="84:102" x14ac:dyDescent="0.25">
      <c r="CF11693" s="3" t="s">
        <v>3073</v>
      </c>
      <c r="CG11693" s="174">
        <v>74922</v>
      </c>
      <c r="CH11693" s="174">
        <v>312</v>
      </c>
      <c r="CI11693" s="174">
        <v>5</v>
      </c>
      <c r="CJ11693" s="174">
        <v>360.78359999999998</v>
      </c>
      <c r="CK11693" s="174">
        <v>360.78359999999998</v>
      </c>
      <c r="CU11693" s="174">
        <v>74922</v>
      </c>
      <c r="CV11693" s="174">
        <v>312</v>
      </c>
      <c r="CW11693" s="174">
        <v>5</v>
      </c>
      <c r="CX11693" s="174">
        <v>360.78359999999998</v>
      </c>
    </row>
    <row r="11694" spans="84:102" x14ac:dyDescent="0.25">
      <c r="CF11694" s="3" t="s">
        <v>3073</v>
      </c>
      <c r="CG11694" s="174">
        <v>2818</v>
      </c>
      <c r="CH11694" s="174">
        <v>147929</v>
      </c>
      <c r="CI11694" s="174">
        <v>5</v>
      </c>
      <c r="CJ11694" s="174">
        <v>360.43020000000001</v>
      </c>
      <c r="CK11694" s="174">
        <v>360.43020000000001</v>
      </c>
      <c r="CU11694" s="174">
        <v>2818</v>
      </c>
      <c r="CV11694" s="174">
        <v>147929</v>
      </c>
      <c r="CW11694" s="174">
        <v>5</v>
      </c>
      <c r="CX11694" s="174">
        <v>360.43020000000001</v>
      </c>
    </row>
    <row r="11695" spans="84:102" x14ac:dyDescent="0.25">
      <c r="CF11695" s="3" t="s">
        <v>3073</v>
      </c>
      <c r="CG11695" s="174">
        <v>66367</v>
      </c>
      <c r="CH11695" s="174">
        <v>141</v>
      </c>
      <c r="CI11695" s="174">
        <v>5</v>
      </c>
      <c r="CJ11695" s="174">
        <v>360.24279999999999</v>
      </c>
      <c r="CK11695" s="174">
        <v>360.24279999999999</v>
      </c>
      <c r="CU11695" s="174">
        <v>66367</v>
      </c>
      <c r="CV11695" s="174">
        <v>141</v>
      </c>
      <c r="CW11695" s="174">
        <v>5</v>
      </c>
      <c r="CX11695" s="174">
        <v>360.24279999999999</v>
      </c>
    </row>
    <row r="11696" spans="84:102" x14ac:dyDescent="0.25">
      <c r="CF11696" s="3" t="s">
        <v>3073</v>
      </c>
      <c r="CG11696" s="174">
        <v>21363</v>
      </c>
      <c r="CH11696" s="174">
        <v>2279</v>
      </c>
      <c r="CI11696" s="174">
        <v>5</v>
      </c>
      <c r="CJ11696" s="174">
        <v>359.92430000000002</v>
      </c>
      <c r="CK11696" s="174">
        <v>359.92430000000002</v>
      </c>
      <c r="CU11696" s="174">
        <v>21363</v>
      </c>
      <c r="CV11696" s="174">
        <v>2279</v>
      </c>
      <c r="CW11696" s="174">
        <v>5</v>
      </c>
      <c r="CX11696" s="174">
        <v>359.92430000000002</v>
      </c>
    </row>
    <row r="11697" spans="84:102" x14ac:dyDescent="0.25">
      <c r="CF11697" s="3" t="s">
        <v>3073</v>
      </c>
      <c r="CG11697" s="174">
        <v>73857</v>
      </c>
      <c r="CH11697" s="174">
        <v>304</v>
      </c>
      <c r="CI11697" s="174">
        <v>5</v>
      </c>
      <c r="CJ11697" s="174">
        <v>359.90809999999999</v>
      </c>
      <c r="CK11697" s="174">
        <v>359.90809999999999</v>
      </c>
      <c r="CU11697" s="174">
        <v>73857</v>
      </c>
      <c r="CV11697" s="174">
        <v>304</v>
      </c>
      <c r="CW11697" s="174">
        <v>5</v>
      </c>
      <c r="CX11697" s="174">
        <v>359.90809999999999</v>
      </c>
    </row>
    <row r="11698" spans="84:102" x14ac:dyDescent="0.25">
      <c r="CF11698" s="3" t="s">
        <v>3073</v>
      </c>
      <c r="CG11698" s="174">
        <v>1682</v>
      </c>
      <c r="CH11698" s="174">
        <v>67300</v>
      </c>
      <c r="CI11698" s="174">
        <v>5</v>
      </c>
      <c r="CJ11698" s="174">
        <v>359.62299999999999</v>
      </c>
      <c r="CK11698" s="174">
        <v>359.62299999999999</v>
      </c>
      <c r="CU11698" s="174">
        <v>1682</v>
      </c>
      <c r="CV11698" s="174">
        <v>67300</v>
      </c>
      <c r="CW11698" s="174">
        <v>5</v>
      </c>
      <c r="CX11698" s="174">
        <v>359.62299999999999</v>
      </c>
    </row>
    <row r="11699" spans="84:102" x14ac:dyDescent="0.25">
      <c r="CF11699" s="3" t="s">
        <v>3073</v>
      </c>
      <c r="CG11699" s="174">
        <v>3625</v>
      </c>
      <c r="CH11699" s="174">
        <v>94497</v>
      </c>
      <c r="CI11699" s="174">
        <v>5</v>
      </c>
      <c r="CJ11699" s="174">
        <v>359.56950000000001</v>
      </c>
      <c r="CK11699" s="174">
        <v>359.56950000000001</v>
      </c>
      <c r="CU11699" s="174">
        <v>3625</v>
      </c>
      <c r="CV11699" s="174">
        <v>94497</v>
      </c>
      <c r="CW11699" s="174">
        <v>5</v>
      </c>
      <c r="CX11699" s="174">
        <v>359.56950000000001</v>
      </c>
    </row>
    <row r="11700" spans="84:102" x14ac:dyDescent="0.25">
      <c r="CF11700" s="3" t="s">
        <v>3073</v>
      </c>
      <c r="CG11700" s="174">
        <v>72429</v>
      </c>
      <c r="CH11700" s="174">
        <v>272</v>
      </c>
      <c r="CI11700" s="174">
        <v>5</v>
      </c>
      <c r="CJ11700" s="174">
        <v>359.40940000000001</v>
      </c>
      <c r="CK11700" s="174">
        <v>359.40940000000001</v>
      </c>
      <c r="CU11700" s="174">
        <v>72429</v>
      </c>
      <c r="CV11700" s="174">
        <v>272</v>
      </c>
      <c r="CW11700" s="174">
        <v>5</v>
      </c>
      <c r="CX11700" s="174">
        <v>359.40940000000001</v>
      </c>
    </row>
    <row r="11701" spans="84:102" x14ac:dyDescent="0.25">
      <c r="CF11701" s="3" t="s">
        <v>3073</v>
      </c>
      <c r="CG11701" s="174">
        <v>3628</v>
      </c>
      <c r="CH11701" s="174">
        <v>95757</v>
      </c>
      <c r="CI11701" s="174">
        <v>5</v>
      </c>
      <c r="CJ11701" s="174">
        <v>359.29770000000002</v>
      </c>
      <c r="CK11701" s="174">
        <v>359.29770000000002</v>
      </c>
      <c r="CU11701" s="174">
        <v>3628</v>
      </c>
      <c r="CV11701" s="174">
        <v>95757</v>
      </c>
      <c r="CW11701" s="174">
        <v>5</v>
      </c>
      <c r="CX11701" s="174">
        <v>359.29770000000002</v>
      </c>
    </row>
    <row r="11702" spans="84:102" x14ac:dyDescent="0.25">
      <c r="CF11702" s="3" t="s">
        <v>3073</v>
      </c>
      <c r="CG11702" s="174">
        <v>3269</v>
      </c>
      <c r="CH11702" s="174">
        <v>162031</v>
      </c>
      <c r="CI11702" s="174">
        <v>5</v>
      </c>
      <c r="CJ11702" s="174">
        <v>359.17169999999999</v>
      </c>
      <c r="CK11702" s="174">
        <v>359.17169999999999</v>
      </c>
      <c r="CU11702" s="174">
        <v>3269</v>
      </c>
      <c r="CV11702" s="174">
        <v>162031</v>
      </c>
      <c r="CW11702" s="174">
        <v>5</v>
      </c>
      <c r="CX11702" s="174">
        <v>359.17169999999999</v>
      </c>
    </row>
    <row r="11703" spans="84:102" x14ac:dyDescent="0.25">
      <c r="CF11703" s="3" t="s">
        <v>3073</v>
      </c>
      <c r="CG11703" s="174">
        <v>55410</v>
      </c>
      <c r="CH11703" s="174">
        <v>1853</v>
      </c>
      <c r="CI11703" s="174">
        <v>5</v>
      </c>
      <c r="CJ11703" s="174">
        <v>359.10680000000002</v>
      </c>
      <c r="CK11703" s="174">
        <v>359.10680000000002</v>
      </c>
      <c r="CU11703" s="174">
        <v>55410</v>
      </c>
      <c r="CV11703" s="174">
        <v>1853</v>
      </c>
      <c r="CW11703" s="174">
        <v>5</v>
      </c>
      <c r="CX11703" s="174">
        <v>359.10680000000002</v>
      </c>
    </row>
    <row r="11704" spans="84:102" x14ac:dyDescent="0.25">
      <c r="CF11704" s="3" t="s">
        <v>3073</v>
      </c>
      <c r="CG11704" s="174">
        <v>603</v>
      </c>
      <c r="CH11704" s="174">
        <v>86863</v>
      </c>
      <c r="CI11704" s="174">
        <v>5</v>
      </c>
      <c r="CJ11704" s="174">
        <v>359.10559999999998</v>
      </c>
      <c r="CK11704" s="174">
        <v>359.10559999999998</v>
      </c>
      <c r="CU11704" s="174">
        <v>603</v>
      </c>
      <c r="CV11704" s="174">
        <v>86863</v>
      </c>
      <c r="CW11704" s="174">
        <v>5</v>
      </c>
      <c r="CX11704" s="174">
        <v>359.10559999999998</v>
      </c>
    </row>
    <row r="11705" spans="84:102" x14ac:dyDescent="0.25">
      <c r="CF11705" s="3" t="s">
        <v>3073</v>
      </c>
      <c r="CG11705" s="174">
        <v>1609</v>
      </c>
      <c r="CH11705" s="174">
        <v>77617</v>
      </c>
      <c r="CI11705" s="174">
        <v>5</v>
      </c>
      <c r="CJ11705" s="174">
        <v>359.07350000000002</v>
      </c>
      <c r="CK11705" s="174">
        <v>359.07350000000002</v>
      </c>
      <c r="CU11705" s="174">
        <v>1609</v>
      </c>
      <c r="CV11705" s="174">
        <v>77617</v>
      </c>
      <c r="CW11705" s="174">
        <v>5</v>
      </c>
      <c r="CX11705" s="174">
        <v>359.07350000000002</v>
      </c>
    </row>
    <row r="11706" spans="84:102" x14ac:dyDescent="0.25">
      <c r="CF11706" s="3" t="s">
        <v>3073</v>
      </c>
      <c r="CG11706" s="174">
        <v>2515</v>
      </c>
      <c r="CH11706" s="174">
        <v>39270</v>
      </c>
      <c r="CI11706" s="174">
        <v>5</v>
      </c>
      <c r="CJ11706" s="174">
        <v>358.97410000000002</v>
      </c>
      <c r="CK11706" s="174">
        <v>358.97410000000002</v>
      </c>
      <c r="CU11706" s="174">
        <v>2515</v>
      </c>
      <c r="CV11706" s="174">
        <v>39270</v>
      </c>
      <c r="CW11706" s="174">
        <v>5</v>
      </c>
      <c r="CX11706" s="174">
        <v>358.97410000000002</v>
      </c>
    </row>
    <row r="11707" spans="84:102" x14ac:dyDescent="0.25">
      <c r="CF11707" s="3" t="s">
        <v>3073</v>
      </c>
      <c r="CG11707" s="174">
        <v>2972</v>
      </c>
      <c r="CH11707" s="174">
        <v>154068</v>
      </c>
      <c r="CI11707" s="174">
        <v>5</v>
      </c>
      <c r="CJ11707" s="174">
        <v>358.94479999999999</v>
      </c>
      <c r="CK11707" s="174">
        <v>358.94479999999999</v>
      </c>
      <c r="CU11707" s="174">
        <v>2972</v>
      </c>
      <c r="CV11707" s="174">
        <v>154068</v>
      </c>
      <c r="CW11707" s="174">
        <v>5</v>
      </c>
      <c r="CX11707" s="174">
        <v>358.94479999999999</v>
      </c>
    </row>
    <row r="11708" spans="84:102" x14ac:dyDescent="0.25">
      <c r="CF11708" s="3" t="s">
        <v>3073</v>
      </c>
      <c r="CG11708" s="174">
        <v>95978</v>
      </c>
      <c r="CH11708" s="174">
        <v>732</v>
      </c>
      <c r="CI11708" s="174">
        <v>5</v>
      </c>
      <c r="CJ11708" s="174">
        <v>358.84660000000002</v>
      </c>
      <c r="CK11708" s="174">
        <v>358.84660000000002</v>
      </c>
      <c r="CU11708" s="174">
        <v>95978</v>
      </c>
      <c r="CV11708" s="174">
        <v>732</v>
      </c>
      <c r="CW11708" s="174">
        <v>5</v>
      </c>
      <c r="CX11708" s="174">
        <v>358.84660000000002</v>
      </c>
    </row>
    <row r="11709" spans="84:102" x14ac:dyDescent="0.25">
      <c r="CF11709" s="3" t="s">
        <v>3073</v>
      </c>
      <c r="CG11709" s="174">
        <v>506</v>
      </c>
      <c r="CH11709" s="174">
        <v>84273</v>
      </c>
      <c r="CI11709" s="174">
        <v>5</v>
      </c>
      <c r="CJ11709" s="174">
        <v>358.82459999999998</v>
      </c>
      <c r="CK11709" s="174">
        <v>358.82459999999998</v>
      </c>
      <c r="CU11709" s="174">
        <v>506</v>
      </c>
      <c r="CV11709" s="174">
        <v>84273</v>
      </c>
      <c r="CW11709" s="174">
        <v>5</v>
      </c>
      <c r="CX11709" s="174">
        <v>358.82459999999998</v>
      </c>
    </row>
    <row r="11710" spans="84:102" x14ac:dyDescent="0.25">
      <c r="CF11710" s="3" t="s">
        <v>3073</v>
      </c>
      <c r="CG11710" s="174">
        <v>2614</v>
      </c>
      <c r="CH11710" s="174">
        <v>47699</v>
      </c>
      <c r="CI11710" s="174">
        <v>5</v>
      </c>
      <c r="CJ11710" s="174">
        <v>358.74810000000002</v>
      </c>
      <c r="CK11710" s="174">
        <v>358.74810000000002</v>
      </c>
      <c r="CU11710" s="174">
        <v>2614</v>
      </c>
      <c r="CV11710" s="174">
        <v>47699</v>
      </c>
      <c r="CW11710" s="174">
        <v>5</v>
      </c>
      <c r="CX11710" s="174">
        <v>358.74810000000002</v>
      </c>
    </row>
    <row r="11711" spans="84:102" x14ac:dyDescent="0.25">
      <c r="CF11711" s="3" t="s">
        <v>3073</v>
      </c>
      <c r="CG11711" s="174">
        <v>85012</v>
      </c>
      <c r="CH11711" s="174">
        <v>1939</v>
      </c>
      <c r="CI11711" s="174">
        <v>5</v>
      </c>
      <c r="CJ11711" s="174">
        <v>358.63119999999998</v>
      </c>
      <c r="CK11711" s="174">
        <v>358.63119999999998</v>
      </c>
      <c r="CU11711" s="174">
        <v>85012</v>
      </c>
      <c r="CV11711" s="174">
        <v>1939</v>
      </c>
      <c r="CW11711" s="174">
        <v>5</v>
      </c>
      <c r="CX11711" s="174">
        <v>358.63119999999998</v>
      </c>
    </row>
    <row r="11712" spans="84:102" x14ac:dyDescent="0.25">
      <c r="CF11712" s="3" t="s">
        <v>3073</v>
      </c>
      <c r="CG11712" s="174">
        <v>85675</v>
      </c>
      <c r="CH11712" s="174">
        <v>596</v>
      </c>
      <c r="CI11712" s="174">
        <v>5</v>
      </c>
      <c r="CJ11712" s="174">
        <v>358.62380000000002</v>
      </c>
      <c r="CK11712" s="174">
        <v>358.62380000000002</v>
      </c>
      <c r="CU11712" s="174">
        <v>85675</v>
      </c>
      <c r="CV11712" s="174">
        <v>596</v>
      </c>
      <c r="CW11712" s="174">
        <v>5</v>
      </c>
      <c r="CX11712" s="174">
        <v>358.62380000000002</v>
      </c>
    </row>
    <row r="11713" spans="84:102" x14ac:dyDescent="0.25">
      <c r="CF11713" s="3" t="s">
        <v>3073</v>
      </c>
      <c r="CG11713" s="174">
        <v>440</v>
      </c>
      <c r="CH11713" s="174">
        <v>82030</v>
      </c>
      <c r="CI11713" s="174">
        <v>5</v>
      </c>
      <c r="CJ11713" s="174">
        <v>358.50369999999998</v>
      </c>
      <c r="CK11713" s="174">
        <v>358.50369999999998</v>
      </c>
      <c r="CU11713" s="174">
        <v>440</v>
      </c>
      <c r="CV11713" s="174">
        <v>82030</v>
      </c>
      <c r="CW11713" s="174">
        <v>5</v>
      </c>
      <c r="CX11713" s="174">
        <v>358.50369999999998</v>
      </c>
    </row>
    <row r="11714" spans="84:102" x14ac:dyDescent="0.25">
      <c r="CF11714" s="3" t="s">
        <v>3073</v>
      </c>
      <c r="CG11714" s="174">
        <v>1075</v>
      </c>
      <c r="CH11714" s="174">
        <v>133467</v>
      </c>
      <c r="CI11714" s="174">
        <v>5</v>
      </c>
      <c r="CJ11714" s="174">
        <v>358.24700000000001</v>
      </c>
      <c r="CK11714" s="174">
        <v>358.24700000000001</v>
      </c>
      <c r="CU11714" s="174">
        <v>1075</v>
      </c>
      <c r="CV11714" s="174">
        <v>133467</v>
      </c>
      <c r="CW11714" s="174">
        <v>5</v>
      </c>
      <c r="CX11714" s="174">
        <v>358.24700000000001</v>
      </c>
    </row>
    <row r="11715" spans="84:102" x14ac:dyDescent="0.25">
      <c r="CF11715" s="3" t="s">
        <v>3073</v>
      </c>
      <c r="CG11715" s="174">
        <v>87125</v>
      </c>
      <c r="CH11715" s="174">
        <v>1948</v>
      </c>
      <c r="CI11715" s="174">
        <v>5</v>
      </c>
      <c r="CJ11715" s="174">
        <v>358.0181</v>
      </c>
      <c r="CK11715" s="174">
        <v>358.0181</v>
      </c>
      <c r="CU11715" s="174">
        <v>87125</v>
      </c>
      <c r="CV11715" s="174">
        <v>1948</v>
      </c>
      <c r="CW11715" s="174">
        <v>5</v>
      </c>
      <c r="CX11715" s="174">
        <v>358.0181</v>
      </c>
    </row>
    <row r="11716" spans="84:102" x14ac:dyDescent="0.25">
      <c r="CF11716" s="3" t="s">
        <v>3073</v>
      </c>
      <c r="CG11716" s="174">
        <v>125</v>
      </c>
      <c r="CH11716" s="174">
        <v>67209</v>
      </c>
      <c r="CI11716" s="174">
        <v>5</v>
      </c>
      <c r="CJ11716" s="174">
        <v>357.99700000000001</v>
      </c>
      <c r="CK11716" s="174">
        <v>357.99700000000001</v>
      </c>
      <c r="CU11716" s="174">
        <v>125</v>
      </c>
      <c r="CV11716" s="174">
        <v>67209</v>
      </c>
      <c r="CW11716" s="174">
        <v>5</v>
      </c>
      <c r="CX11716" s="174">
        <v>357.99700000000001</v>
      </c>
    </row>
    <row r="11717" spans="84:102" x14ac:dyDescent="0.25">
      <c r="CF11717" s="3" t="s">
        <v>3073</v>
      </c>
      <c r="CG11717" s="174">
        <v>85824</v>
      </c>
      <c r="CH11717" s="174">
        <v>1571</v>
      </c>
      <c r="CI11717" s="174">
        <v>5</v>
      </c>
      <c r="CJ11717" s="174">
        <v>357.84230000000002</v>
      </c>
      <c r="CK11717" s="174">
        <v>357.84230000000002</v>
      </c>
      <c r="CU11717" s="174">
        <v>85824</v>
      </c>
      <c r="CV11717" s="174">
        <v>1571</v>
      </c>
      <c r="CW11717" s="174">
        <v>5</v>
      </c>
      <c r="CX11717" s="174">
        <v>357.84230000000002</v>
      </c>
    </row>
    <row r="11718" spans="84:102" x14ac:dyDescent="0.25">
      <c r="CF11718" s="3" t="s">
        <v>3073</v>
      </c>
      <c r="CG11718" s="174">
        <v>21387</v>
      </c>
      <c r="CH11718" s="174">
        <v>2223</v>
      </c>
      <c r="CI11718" s="174">
        <v>5</v>
      </c>
      <c r="CJ11718" s="174">
        <v>357.83920000000001</v>
      </c>
      <c r="CK11718" s="174">
        <v>357.83920000000001</v>
      </c>
      <c r="CU11718" s="174">
        <v>21387</v>
      </c>
      <c r="CV11718" s="174">
        <v>2223</v>
      </c>
      <c r="CW11718" s="174">
        <v>5</v>
      </c>
      <c r="CX11718" s="174">
        <v>357.83920000000001</v>
      </c>
    </row>
    <row r="11719" spans="84:102" x14ac:dyDescent="0.25">
      <c r="CF11719" s="3" t="s">
        <v>3073</v>
      </c>
      <c r="CG11719" s="174">
        <v>122964</v>
      </c>
      <c r="CH11719" s="174">
        <v>2670</v>
      </c>
      <c r="CI11719" s="174">
        <v>5</v>
      </c>
      <c r="CJ11719" s="174">
        <v>357.62849999999997</v>
      </c>
      <c r="CK11719" s="174">
        <v>357.62849999999997</v>
      </c>
      <c r="CU11719" s="174">
        <v>122964</v>
      </c>
      <c r="CV11719" s="174">
        <v>2670</v>
      </c>
      <c r="CW11719" s="174">
        <v>5</v>
      </c>
      <c r="CX11719" s="174">
        <v>357.62849999999997</v>
      </c>
    </row>
    <row r="11720" spans="84:102" x14ac:dyDescent="0.25">
      <c r="CF11720" s="3" t="s">
        <v>3073</v>
      </c>
      <c r="CG11720" s="174">
        <v>67132</v>
      </c>
      <c r="CH11720" s="174">
        <v>132</v>
      </c>
      <c r="CI11720" s="174">
        <v>5</v>
      </c>
      <c r="CJ11720" s="174">
        <v>357.54070000000002</v>
      </c>
      <c r="CK11720" s="174">
        <v>357.54070000000002</v>
      </c>
      <c r="CU11720" s="174">
        <v>67132</v>
      </c>
      <c r="CV11720" s="174">
        <v>132</v>
      </c>
      <c r="CW11720" s="174">
        <v>5</v>
      </c>
      <c r="CX11720" s="174">
        <v>357.54070000000002</v>
      </c>
    </row>
    <row r="11721" spans="84:102" x14ac:dyDescent="0.25">
      <c r="CF11721" s="3" t="s">
        <v>3073</v>
      </c>
      <c r="CG11721" s="174">
        <v>53615</v>
      </c>
      <c r="CH11721" s="174">
        <v>1783</v>
      </c>
      <c r="CI11721" s="174">
        <v>5</v>
      </c>
      <c r="CJ11721" s="174">
        <v>357.44670000000002</v>
      </c>
      <c r="CK11721" s="174">
        <v>357.44670000000002</v>
      </c>
      <c r="CU11721" s="174">
        <v>53615</v>
      </c>
      <c r="CV11721" s="174">
        <v>1783</v>
      </c>
      <c r="CW11721" s="174">
        <v>5</v>
      </c>
      <c r="CX11721" s="174">
        <v>357.44670000000002</v>
      </c>
    </row>
    <row r="11722" spans="84:102" x14ac:dyDescent="0.25">
      <c r="CF11722" s="3" t="s">
        <v>3073</v>
      </c>
      <c r="CG11722" s="174">
        <v>60794</v>
      </c>
      <c r="CH11722" s="174">
        <v>1897</v>
      </c>
      <c r="CI11722" s="174">
        <v>5</v>
      </c>
      <c r="CJ11722" s="174">
        <v>357.40019999999998</v>
      </c>
      <c r="CK11722" s="174">
        <v>357.40019999999998</v>
      </c>
      <c r="CU11722" s="174">
        <v>60794</v>
      </c>
      <c r="CV11722" s="174">
        <v>1897</v>
      </c>
      <c r="CW11722" s="174">
        <v>5</v>
      </c>
      <c r="CX11722" s="174">
        <v>357.40019999999998</v>
      </c>
    </row>
    <row r="11723" spans="84:102" x14ac:dyDescent="0.25">
      <c r="CF11723" s="3" t="s">
        <v>3073</v>
      </c>
      <c r="CG11723" s="174">
        <v>30713</v>
      </c>
      <c r="CH11723" s="174">
        <v>2411</v>
      </c>
      <c r="CI11723" s="174">
        <v>5</v>
      </c>
      <c r="CJ11723" s="174">
        <v>357.20949999999999</v>
      </c>
      <c r="CK11723" s="174">
        <v>357.20949999999999</v>
      </c>
      <c r="CU11723" s="174">
        <v>30713</v>
      </c>
      <c r="CV11723" s="174">
        <v>2411</v>
      </c>
      <c r="CW11723" s="174">
        <v>5</v>
      </c>
      <c r="CX11723" s="174">
        <v>357.20949999999999</v>
      </c>
    </row>
    <row r="11724" spans="84:102" x14ac:dyDescent="0.25">
      <c r="CF11724" s="3" t="s">
        <v>3073</v>
      </c>
      <c r="CG11724" s="174">
        <v>2218</v>
      </c>
      <c r="CH11724" s="174">
        <v>20782</v>
      </c>
      <c r="CI11724" s="174">
        <v>5</v>
      </c>
      <c r="CJ11724" s="174">
        <v>356.76299999999998</v>
      </c>
      <c r="CK11724" s="174">
        <v>356.76299999999998</v>
      </c>
      <c r="CU11724" s="174">
        <v>2218</v>
      </c>
      <c r="CV11724" s="174">
        <v>20782</v>
      </c>
      <c r="CW11724" s="174">
        <v>5</v>
      </c>
      <c r="CX11724" s="174">
        <v>356.76299999999998</v>
      </c>
    </row>
    <row r="11725" spans="84:102" x14ac:dyDescent="0.25">
      <c r="CF11725" s="3" t="s">
        <v>3073</v>
      </c>
      <c r="CG11725" s="174">
        <v>66509</v>
      </c>
      <c r="CH11725" s="174">
        <v>1912</v>
      </c>
      <c r="CI11725" s="174">
        <v>5</v>
      </c>
      <c r="CJ11725" s="174">
        <v>356.7294</v>
      </c>
      <c r="CK11725" s="174">
        <v>356.7294</v>
      </c>
      <c r="CU11725" s="174">
        <v>66509</v>
      </c>
      <c r="CV11725" s="174">
        <v>1912</v>
      </c>
      <c r="CW11725" s="174">
        <v>5</v>
      </c>
      <c r="CX11725" s="174">
        <v>356.7294</v>
      </c>
    </row>
    <row r="11726" spans="84:102" x14ac:dyDescent="0.25">
      <c r="CF11726" s="3" t="s">
        <v>3073</v>
      </c>
      <c r="CG11726" s="174">
        <v>136759</v>
      </c>
      <c r="CH11726" s="174">
        <v>1105</v>
      </c>
      <c r="CI11726" s="174">
        <v>5</v>
      </c>
      <c r="CJ11726" s="174">
        <v>356.71440000000001</v>
      </c>
      <c r="CK11726" s="174">
        <v>356.71440000000001</v>
      </c>
      <c r="CU11726" s="174">
        <v>136759</v>
      </c>
      <c r="CV11726" s="174">
        <v>1105</v>
      </c>
      <c r="CW11726" s="174">
        <v>5</v>
      </c>
      <c r="CX11726" s="174">
        <v>356.71440000000001</v>
      </c>
    </row>
    <row r="11727" spans="84:102" x14ac:dyDescent="0.25">
      <c r="CF11727" s="3" t="s">
        <v>3073</v>
      </c>
      <c r="CG11727" s="174">
        <v>67175</v>
      </c>
      <c r="CH11727" s="174">
        <v>128</v>
      </c>
      <c r="CI11727" s="174">
        <v>5</v>
      </c>
      <c r="CJ11727" s="174">
        <v>356.6644</v>
      </c>
      <c r="CK11727" s="174">
        <v>356.6644</v>
      </c>
      <c r="CU11727" s="174">
        <v>67175</v>
      </c>
      <c r="CV11727" s="174">
        <v>128</v>
      </c>
      <c r="CW11727" s="174">
        <v>5</v>
      </c>
      <c r="CX11727" s="174">
        <v>356.6644</v>
      </c>
    </row>
    <row r="11728" spans="84:102" x14ac:dyDescent="0.25">
      <c r="CF11728" s="3" t="s">
        <v>3073</v>
      </c>
      <c r="CG11728" s="174">
        <v>3040</v>
      </c>
      <c r="CH11728" s="174">
        <v>165979</v>
      </c>
      <c r="CI11728" s="174">
        <v>5</v>
      </c>
      <c r="CJ11728" s="174">
        <v>356.65800000000002</v>
      </c>
      <c r="CK11728" s="174">
        <v>356.65800000000002</v>
      </c>
      <c r="CU11728" s="174">
        <v>3040</v>
      </c>
      <c r="CV11728" s="174">
        <v>165979</v>
      </c>
      <c r="CW11728" s="174">
        <v>5</v>
      </c>
      <c r="CX11728" s="174">
        <v>356.65800000000002</v>
      </c>
    </row>
    <row r="11729" spans="84:102" x14ac:dyDescent="0.25">
      <c r="CF11729" s="3" t="s">
        <v>3073</v>
      </c>
      <c r="CG11729" s="174">
        <v>2968</v>
      </c>
      <c r="CH11729" s="174">
        <v>154610</v>
      </c>
      <c r="CI11729" s="174">
        <v>5</v>
      </c>
      <c r="CJ11729" s="174">
        <v>356.54610000000002</v>
      </c>
      <c r="CK11729" s="174">
        <v>356.54610000000002</v>
      </c>
      <c r="CU11729" s="174">
        <v>2968</v>
      </c>
      <c r="CV11729" s="174">
        <v>154610</v>
      </c>
      <c r="CW11729" s="174">
        <v>5</v>
      </c>
      <c r="CX11729" s="174">
        <v>356.54610000000002</v>
      </c>
    </row>
    <row r="11730" spans="84:102" x14ac:dyDescent="0.25">
      <c r="CF11730" s="3" t="s">
        <v>3073</v>
      </c>
      <c r="CG11730" s="174">
        <v>423</v>
      </c>
      <c r="CH11730" s="174">
        <v>81725</v>
      </c>
      <c r="CI11730" s="174">
        <v>5</v>
      </c>
      <c r="CJ11730" s="174">
        <v>356.30470000000003</v>
      </c>
      <c r="CK11730" s="174">
        <v>356.30470000000003</v>
      </c>
      <c r="CU11730" s="174">
        <v>423</v>
      </c>
      <c r="CV11730" s="174">
        <v>81725</v>
      </c>
      <c r="CW11730" s="174">
        <v>5</v>
      </c>
      <c r="CX11730" s="174">
        <v>356.30470000000003</v>
      </c>
    </row>
    <row r="11731" spans="84:102" x14ac:dyDescent="0.25">
      <c r="CF11731" s="3" t="s">
        <v>3073</v>
      </c>
      <c r="CG11731" s="174">
        <v>13369</v>
      </c>
      <c r="CH11731" s="174">
        <v>2169</v>
      </c>
      <c r="CI11731" s="174">
        <v>5</v>
      </c>
      <c r="CJ11731" s="174">
        <v>356.2423</v>
      </c>
      <c r="CK11731" s="174">
        <v>356.2423</v>
      </c>
      <c r="CU11731" s="174">
        <v>13369</v>
      </c>
      <c r="CV11731" s="174">
        <v>2169</v>
      </c>
      <c r="CW11731" s="174">
        <v>5</v>
      </c>
      <c r="CX11731" s="174">
        <v>356.2423</v>
      </c>
    </row>
    <row r="11732" spans="84:102" x14ac:dyDescent="0.25">
      <c r="CF11732" s="3" t="s">
        <v>3073</v>
      </c>
      <c r="CG11732" s="174">
        <v>87864</v>
      </c>
      <c r="CH11732" s="174">
        <v>623</v>
      </c>
      <c r="CI11732" s="174">
        <v>5</v>
      </c>
      <c r="CJ11732" s="174">
        <v>356.23239999999998</v>
      </c>
      <c r="CK11732" s="174">
        <v>356.23239999999998</v>
      </c>
      <c r="CU11732" s="174">
        <v>87864</v>
      </c>
      <c r="CV11732" s="174">
        <v>623</v>
      </c>
      <c r="CW11732" s="174">
        <v>5</v>
      </c>
      <c r="CX11732" s="174">
        <v>356.23239999999998</v>
      </c>
    </row>
    <row r="11733" spans="84:102" x14ac:dyDescent="0.25">
      <c r="CF11733" s="3" t="s">
        <v>3073</v>
      </c>
      <c r="CG11733" s="174">
        <v>3128</v>
      </c>
      <c r="CH11733" s="174">
        <v>150824</v>
      </c>
      <c r="CI11733" s="174">
        <v>5</v>
      </c>
      <c r="CJ11733" s="174">
        <v>356.22930000000002</v>
      </c>
      <c r="CK11733" s="174">
        <v>356.22930000000002</v>
      </c>
      <c r="CU11733" s="174">
        <v>3128</v>
      </c>
      <c r="CV11733" s="174">
        <v>150824</v>
      </c>
      <c r="CW11733" s="174">
        <v>5</v>
      </c>
      <c r="CX11733" s="174">
        <v>356.22930000000002</v>
      </c>
    </row>
    <row r="11734" spans="84:102" x14ac:dyDescent="0.25">
      <c r="CF11734" s="3" t="s">
        <v>3073</v>
      </c>
      <c r="CG11734" s="174">
        <v>2272</v>
      </c>
      <c r="CH11734" s="174">
        <v>21228</v>
      </c>
      <c r="CI11734" s="174">
        <v>5</v>
      </c>
      <c r="CJ11734" s="174">
        <v>356.22699999999998</v>
      </c>
      <c r="CK11734" s="174">
        <v>356.22699999999998</v>
      </c>
      <c r="CU11734" s="174">
        <v>2272</v>
      </c>
      <c r="CV11734" s="174">
        <v>21228</v>
      </c>
      <c r="CW11734" s="174">
        <v>5</v>
      </c>
      <c r="CX11734" s="174">
        <v>356.22699999999998</v>
      </c>
    </row>
    <row r="11735" spans="84:102" x14ac:dyDescent="0.25">
      <c r="CF11735" s="3" t="s">
        <v>3073</v>
      </c>
      <c r="CG11735" s="174">
        <v>142036</v>
      </c>
      <c r="CH11735" s="174">
        <v>1129</v>
      </c>
      <c r="CI11735" s="174">
        <v>5</v>
      </c>
      <c r="CJ11735" s="174">
        <v>356.03919999999999</v>
      </c>
      <c r="CK11735" s="174">
        <v>356.03919999999999</v>
      </c>
      <c r="CU11735" s="174">
        <v>142036</v>
      </c>
      <c r="CV11735" s="174">
        <v>1129</v>
      </c>
      <c r="CW11735" s="174">
        <v>5</v>
      </c>
      <c r="CX11735" s="174">
        <v>356.03919999999999</v>
      </c>
    </row>
    <row r="11736" spans="84:102" x14ac:dyDescent="0.25">
      <c r="CF11736" s="3" t="s">
        <v>3073</v>
      </c>
      <c r="CG11736" s="174">
        <v>2042</v>
      </c>
      <c r="CH11736" s="174">
        <v>139887</v>
      </c>
      <c r="CI11736" s="174">
        <v>5</v>
      </c>
      <c r="CJ11736" s="174">
        <v>356.01710000000003</v>
      </c>
      <c r="CK11736" s="174">
        <v>356.01710000000003</v>
      </c>
      <c r="CU11736" s="174">
        <v>2042</v>
      </c>
      <c r="CV11736" s="174">
        <v>139887</v>
      </c>
      <c r="CW11736" s="174">
        <v>5</v>
      </c>
      <c r="CX11736" s="174">
        <v>356.01710000000003</v>
      </c>
    </row>
    <row r="11737" spans="84:102" x14ac:dyDescent="0.25">
      <c r="CF11737" s="3" t="s">
        <v>3073</v>
      </c>
      <c r="CG11737" s="174">
        <v>3030</v>
      </c>
      <c r="CH11737" s="174">
        <v>162845</v>
      </c>
      <c r="CI11737" s="174">
        <v>5</v>
      </c>
      <c r="CJ11737" s="174">
        <v>355.95870000000002</v>
      </c>
      <c r="CK11737" s="174">
        <v>355.95870000000002</v>
      </c>
      <c r="CU11737" s="174">
        <v>3030</v>
      </c>
      <c r="CV11737" s="174">
        <v>162845</v>
      </c>
      <c r="CW11737" s="174">
        <v>5</v>
      </c>
      <c r="CX11737" s="174">
        <v>355.95870000000002</v>
      </c>
    </row>
    <row r="11738" spans="84:102" x14ac:dyDescent="0.25">
      <c r="CF11738" s="3" t="s">
        <v>3073</v>
      </c>
      <c r="CG11738" s="174">
        <v>151075</v>
      </c>
      <c r="CH11738" s="174">
        <v>3873</v>
      </c>
      <c r="CI11738" s="174">
        <v>5</v>
      </c>
      <c r="CJ11738" s="174">
        <v>355.94040000000001</v>
      </c>
      <c r="CK11738" s="174">
        <v>355.94040000000001</v>
      </c>
      <c r="CU11738" s="174">
        <v>151075</v>
      </c>
      <c r="CV11738" s="174">
        <v>3873</v>
      </c>
      <c r="CW11738" s="174">
        <v>5</v>
      </c>
      <c r="CX11738" s="174">
        <v>355.94040000000001</v>
      </c>
    </row>
    <row r="11739" spans="84:102" x14ac:dyDescent="0.25">
      <c r="CF11739" s="3" t="s">
        <v>3073</v>
      </c>
      <c r="CG11739" s="174">
        <v>54333</v>
      </c>
      <c r="CH11739" s="174">
        <v>1758</v>
      </c>
      <c r="CI11739" s="174">
        <v>5</v>
      </c>
      <c r="CJ11739" s="174">
        <v>355.79199999999997</v>
      </c>
      <c r="CK11739" s="174">
        <v>355.79199999999997</v>
      </c>
      <c r="CU11739" s="174">
        <v>54333</v>
      </c>
      <c r="CV11739" s="174">
        <v>1758</v>
      </c>
      <c r="CW11739" s="174">
        <v>5</v>
      </c>
      <c r="CX11739" s="174">
        <v>355.79199999999997</v>
      </c>
    </row>
    <row r="11740" spans="84:102" x14ac:dyDescent="0.25">
      <c r="CF11740" s="3" t="s">
        <v>3073</v>
      </c>
      <c r="CG11740" s="174">
        <v>2223</v>
      </c>
      <c r="CH11740" s="174">
        <v>21387</v>
      </c>
      <c r="CI11740" s="174">
        <v>5</v>
      </c>
      <c r="CJ11740" s="174">
        <v>355.66930000000002</v>
      </c>
      <c r="CK11740" s="174">
        <v>355.66930000000002</v>
      </c>
      <c r="CU11740" s="174">
        <v>2223</v>
      </c>
      <c r="CV11740" s="174">
        <v>21387</v>
      </c>
      <c r="CW11740" s="174">
        <v>5</v>
      </c>
      <c r="CX11740" s="174">
        <v>355.66930000000002</v>
      </c>
    </row>
    <row r="11741" spans="84:102" x14ac:dyDescent="0.25">
      <c r="CF11741" s="3" t="s">
        <v>3073</v>
      </c>
      <c r="CG11741" s="174">
        <v>86731</v>
      </c>
      <c r="CH11741" s="174">
        <v>3799</v>
      </c>
      <c r="CI11741" s="174">
        <v>5</v>
      </c>
      <c r="CJ11741" s="174">
        <v>355.52769999999998</v>
      </c>
      <c r="CK11741" s="174">
        <v>355.52769999999998</v>
      </c>
      <c r="CU11741" s="174">
        <v>86731</v>
      </c>
      <c r="CV11741" s="174">
        <v>3799</v>
      </c>
      <c r="CW11741" s="174">
        <v>5</v>
      </c>
      <c r="CX11741" s="174">
        <v>355.52769999999998</v>
      </c>
    </row>
    <row r="11742" spans="84:102" x14ac:dyDescent="0.25">
      <c r="CF11742" s="3" t="s">
        <v>3073</v>
      </c>
      <c r="CG11742" s="174">
        <v>146703</v>
      </c>
      <c r="CH11742" s="174">
        <v>2797</v>
      </c>
      <c r="CI11742" s="174">
        <v>5</v>
      </c>
      <c r="CJ11742" s="174">
        <v>355.44589999999999</v>
      </c>
      <c r="CK11742" s="174">
        <v>355.44589999999999</v>
      </c>
      <c r="CU11742" s="174">
        <v>146703</v>
      </c>
      <c r="CV11742" s="174">
        <v>2797</v>
      </c>
      <c r="CW11742" s="174">
        <v>5</v>
      </c>
      <c r="CX11742" s="174">
        <v>355.44589999999999</v>
      </c>
    </row>
    <row r="11743" spans="84:102" x14ac:dyDescent="0.25">
      <c r="CF11743" s="3" t="s">
        <v>3073</v>
      </c>
      <c r="CG11743" s="174">
        <v>165</v>
      </c>
      <c r="CH11743" s="174">
        <v>69337</v>
      </c>
      <c r="CI11743" s="174">
        <v>5</v>
      </c>
      <c r="CJ11743" s="174">
        <v>355.40050000000002</v>
      </c>
      <c r="CK11743" s="174">
        <v>355.40050000000002</v>
      </c>
      <c r="CU11743" s="174">
        <v>165</v>
      </c>
      <c r="CV11743" s="174">
        <v>69337</v>
      </c>
      <c r="CW11743" s="174">
        <v>5</v>
      </c>
      <c r="CX11743" s="174">
        <v>355.40050000000002</v>
      </c>
    </row>
    <row r="11744" spans="84:102" x14ac:dyDescent="0.25">
      <c r="CF11744" s="3" t="s">
        <v>3073</v>
      </c>
      <c r="CG11744" s="174">
        <v>1138</v>
      </c>
      <c r="CH11744" s="174">
        <v>143225</v>
      </c>
      <c r="CI11744" s="174">
        <v>5</v>
      </c>
      <c r="CJ11744" s="174">
        <v>355.2595</v>
      </c>
      <c r="CK11744" s="174">
        <v>355.2595</v>
      </c>
      <c r="CU11744" s="174">
        <v>1138</v>
      </c>
      <c r="CV11744" s="174">
        <v>143225</v>
      </c>
      <c r="CW11744" s="174">
        <v>5</v>
      </c>
      <c r="CX11744" s="174">
        <v>355.2595</v>
      </c>
    </row>
    <row r="11745" spans="84:102" x14ac:dyDescent="0.25">
      <c r="CF11745" s="3" t="s">
        <v>3073</v>
      </c>
      <c r="CG11745" s="174">
        <v>73511</v>
      </c>
      <c r="CH11745" s="174">
        <v>1643</v>
      </c>
      <c r="CI11745" s="174">
        <v>5</v>
      </c>
      <c r="CJ11745" s="174">
        <v>355.19369999999998</v>
      </c>
      <c r="CK11745" s="174">
        <v>355.19369999999998</v>
      </c>
      <c r="CU11745" s="174">
        <v>73511</v>
      </c>
      <c r="CV11745" s="174">
        <v>1643</v>
      </c>
      <c r="CW11745" s="174">
        <v>5</v>
      </c>
      <c r="CX11745" s="174">
        <v>355.19369999999998</v>
      </c>
    </row>
    <row r="11746" spans="84:102" x14ac:dyDescent="0.25">
      <c r="CF11746" s="3" t="s">
        <v>3073</v>
      </c>
      <c r="CG11746" s="174">
        <v>1389</v>
      </c>
      <c r="CH11746" s="174">
        <v>108125</v>
      </c>
      <c r="CI11746" s="174">
        <v>5</v>
      </c>
      <c r="CJ11746" s="174">
        <v>355.1506</v>
      </c>
      <c r="CK11746" s="174">
        <v>355.1506</v>
      </c>
      <c r="CU11746" s="174">
        <v>1389</v>
      </c>
      <c r="CV11746" s="174">
        <v>108125</v>
      </c>
      <c r="CW11746" s="174">
        <v>5</v>
      </c>
      <c r="CX11746" s="174">
        <v>355.1506</v>
      </c>
    </row>
    <row r="11747" spans="84:102" x14ac:dyDescent="0.25">
      <c r="CF11747" s="3" t="s">
        <v>3073</v>
      </c>
      <c r="CG11747" s="174">
        <v>97769</v>
      </c>
      <c r="CH11747" s="174">
        <v>734</v>
      </c>
      <c r="CI11747" s="174">
        <v>5</v>
      </c>
      <c r="CJ11747" s="174">
        <v>355.01609999999999</v>
      </c>
      <c r="CK11747" s="174">
        <v>355.01609999999999</v>
      </c>
      <c r="CU11747" s="174">
        <v>97769</v>
      </c>
      <c r="CV11747" s="174">
        <v>734</v>
      </c>
      <c r="CW11747" s="174">
        <v>5</v>
      </c>
      <c r="CX11747" s="174">
        <v>355.01609999999999</v>
      </c>
    </row>
    <row r="11748" spans="84:102" x14ac:dyDescent="0.25">
      <c r="CF11748" s="3" t="s">
        <v>3073</v>
      </c>
      <c r="CG11748" s="174">
        <v>3352</v>
      </c>
      <c r="CH11748" s="174">
        <v>176569</v>
      </c>
      <c r="CI11748" s="174">
        <v>5</v>
      </c>
      <c r="CJ11748" s="174">
        <v>354.88099999999997</v>
      </c>
      <c r="CK11748" s="174">
        <v>354.88099999999997</v>
      </c>
      <c r="CU11748" s="174">
        <v>3352</v>
      </c>
      <c r="CV11748" s="174">
        <v>176569</v>
      </c>
      <c r="CW11748" s="174">
        <v>5</v>
      </c>
      <c r="CX11748" s="174">
        <v>354.88099999999997</v>
      </c>
    </row>
    <row r="11749" spans="84:102" x14ac:dyDescent="0.25">
      <c r="CF11749" s="3" t="s">
        <v>3073</v>
      </c>
      <c r="CG11749" s="174">
        <v>949</v>
      </c>
      <c r="CH11749" s="174">
        <v>113702</v>
      </c>
      <c r="CI11749" s="174">
        <v>5</v>
      </c>
      <c r="CJ11749" s="174">
        <v>354.8175</v>
      </c>
      <c r="CK11749" s="174">
        <v>354.8175</v>
      </c>
      <c r="CU11749" s="174">
        <v>949</v>
      </c>
      <c r="CV11749" s="174">
        <v>113702</v>
      </c>
      <c r="CW11749" s="174">
        <v>5</v>
      </c>
      <c r="CX11749" s="174">
        <v>354.8175</v>
      </c>
    </row>
    <row r="11750" spans="84:102" x14ac:dyDescent="0.25">
      <c r="CF11750" s="3" t="s">
        <v>3073</v>
      </c>
      <c r="CG11750" s="174">
        <v>214</v>
      </c>
      <c r="CH11750" s="174">
        <v>70447</v>
      </c>
      <c r="CI11750" s="174">
        <v>5</v>
      </c>
      <c r="CJ11750" s="174">
        <v>354.77769999999998</v>
      </c>
      <c r="CK11750" s="174">
        <v>354.77769999999998</v>
      </c>
      <c r="CU11750" s="174">
        <v>214</v>
      </c>
      <c r="CV11750" s="174">
        <v>70447</v>
      </c>
      <c r="CW11750" s="174">
        <v>5</v>
      </c>
      <c r="CX11750" s="174">
        <v>354.77769999999998</v>
      </c>
    </row>
    <row r="11751" spans="84:102" x14ac:dyDescent="0.25">
      <c r="CF11751" s="3" t="s">
        <v>3073</v>
      </c>
      <c r="CG11751" s="174">
        <v>537</v>
      </c>
      <c r="CH11751" s="174">
        <v>86171</v>
      </c>
      <c r="CI11751" s="174">
        <v>5</v>
      </c>
      <c r="CJ11751" s="174">
        <v>354.74419999999998</v>
      </c>
      <c r="CK11751" s="174">
        <v>354.74419999999998</v>
      </c>
      <c r="CU11751" s="174">
        <v>537</v>
      </c>
      <c r="CV11751" s="174">
        <v>86171</v>
      </c>
      <c r="CW11751" s="174">
        <v>5</v>
      </c>
      <c r="CX11751" s="174">
        <v>354.74419999999998</v>
      </c>
    </row>
    <row r="11752" spans="84:102" x14ac:dyDescent="0.25">
      <c r="CF11752" s="3" t="s">
        <v>3073</v>
      </c>
      <c r="CG11752" s="174">
        <v>87530</v>
      </c>
      <c r="CH11752" s="174">
        <v>1957</v>
      </c>
      <c r="CI11752" s="174">
        <v>5</v>
      </c>
      <c r="CJ11752" s="174">
        <v>354.56630000000001</v>
      </c>
      <c r="CK11752" s="174">
        <v>354.56630000000001</v>
      </c>
      <c r="CU11752" s="174">
        <v>87530</v>
      </c>
      <c r="CV11752" s="174">
        <v>1957</v>
      </c>
      <c r="CW11752" s="174">
        <v>5</v>
      </c>
      <c r="CX11752" s="174">
        <v>354.56630000000001</v>
      </c>
    </row>
    <row r="11753" spans="84:102" x14ac:dyDescent="0.25">
      <c r="CF11753" s="3" t="s">
        <v>3073</v>
      </c>
      <c r="CG11753" s="174">
        <v>1343</v>
      </c>
      <c r="CH11753" s="174">
        <v>115475</v>
      </c>
      <c r="CI11753" s="174">
        <v>5</v>
      </c>
      <c r="CJ11753" s="174">
        <v>354.47919999999999</v>
      </c>
      <c r="CK11753" s="174">
        <v>354.47919999999999</v>
      </c>
      <c r="CU11753" s="174">
        <v>1343</v>
      </c>
      <c r="CV11753" s="174">
        <v>115475</v>
      </c>
      <c r="CW11753" s="174">
        <v>5</v>
      </c>
      <c r="CX11753" s="174">
        <v>354.47919999999999</v>
      </c>
    </row>
    <row r="11754" spans="84:102" x14ac:dyDescent="0.25">
      <c r="CF11754" s="3" t="s">
        <v>3073</v>
      </c>
      <c r="CG11754" s="174">
        <v>3278</v>
      </c>
      <c r="CH11754" s="174">
        <v>160057</v>
      </c>
      <c r="CI11754" s="174">
        <v>5</v>
      </c>
      <c r="CJ11754" s="174">
        <v>354.38080000000002</v>
      </c>
      <c r="CK11754" s="174">
        <v>354.38080000000002</v>
      </c>
      <c r="CU11754" s="174">
        <v>3278</v>
      </c>
      <c r="CV11754" s="174">
        <v>160057</v>
      </c>
      <c r="CW11754" s="174">
        <v>5</v>
      </c>
      <c r="CX11754" s="174">
        <v>354.38080000000002</v>
      </c>
    </row>
    <row r="11755" spans="84:102" x14ac:dyDescent="0.25">
      <c r="CF11755" s="3" t="s">
        <v>3073</v>
      </c>
      <c r="CG11755" s="174">
        <v>1585</v>
      </c>
      <c r="CH11755" s="174">
        <v>82493</v>
      </c>
      <c r="CI11755" s="174">
        <v>5</v>
      </c>
      <c r="CJ11755" s="174">
        <v>354.15820000000002</v>
      </c>
      <c r="CK11755" s="174">
        <v>354.15820000000002</v>
      </c>
      <c r="CU11755" s="174">
        <v>1585</v>
      </c>
      <c r="CV11755" s="174">
        <v>82493</v>
      </c>
      <c r="CW11755" s="174">
        <v>5</v>
      </c>
      <c r="CX11755" s="174">
        <v>354.15820000000002</v>
      </c>
    </row>
    <row r="11756" spans="84:102" x14ac:dyDescent="0.25">
      <c r="CF11756" s="3" t="s">
        <v>3073</v>
      </c>
      <c r="CG11756" s="174">
        <v>3623</v>
      </c>
      <c r="CH11756" s="174">
        <v>94630</v>
      </c>
      <c r="CI11756" s="174">
        <v>5</v>
      </c>
      <c r="CJ11756" s="174">
        <v>354.15249999999997</v>
      </c>
      <c r="CK11756" s="174">
        <v>354.15249999999997</v>
      </c>
      <c r="CU11756" s="174">
        <v>3623</v>
      </c>
      <c r="CV11756" s="174">
        <v>94630</v>
      </c>
      <c r="CW11756" s="174">
        <v>5</v>
      </c>
      <c r="CX11756" s="174">
        <v>354.15249999999997</v>
      </c>
    </row>
    <row r="11757" spans="84:102" x14ac:dyDescent="0.25">
      <c r="CF11757" s="3" t="s">
        <v>3073</v>
      </c>
      <c r="CG11757" s="174">
        <v>1594</v>
      </c>
      <c r="CH11757" s="174">
        <v>80248</v>
      </c>
      <c r="CI11757" s="174">
        <v>5</v>
      </c>
      <c r="CJ11757" s="174">
        <v>354.15230000000003</v>
      </c>
      <c r="CK11757" s="174">
        <v>354.15230000000003</v>
      </c>
      <c r="CU11757" s="174">
        <v>1594</v>
      </c>
      <c r="CV11757" s="174">
        <v>80248</v>
      </c>
      <c r="CW11757" s="174">
        <v>5</v>
      </c>
      <c r="CX11757" s="174">
        <v>354.15230000000003</v>
      </c>
    </row>
    <row r="11758" spans="84:102" x14ac:dyDescent="0.25">
      <c r="CF11758" s="3" t="s">
        <v>3073</v>
      </c>
      <c r="CG11758" s="174">
        <v>152143</v>
      </c>
      <c r="CH11758" s="174">
        <v>2932</v>
      </c>
      <c r="CI11758" s="174">
        <v>5</v>
      </c>
      <c r="CJ11758" s="174">
        <v>354.04039999999998</v>
      </c>
      <c r="CK11758" s="174">
        <v>354.04039999999998</v>
      </c>
      <c r="CU11758" s="174">
        <v>152143</v>
      </c>
      <c r="CV11758" s="174">
        <v>2932</v>
      </c>
      <c r="CW11758" s="174">
        <v>5</v>
      </c>
      <c r="CX11758" s="174">
        <v>354.04039999999998</v>
      </c>
    </row>
    <row r="11759" spans="84:102" x14ac:dyDescent="0.25">
      <c r="CF11759" s="3" t="s">
        <v>3073</v>
      </c>
      <c r="CG11759" s="174">
        <v>66803</v>
      </c>
      <c r="CH11759" s="174">
        <v>135</v>
      </c>
      <c r="CI11759" s="174">
        <v>5</v>
      </c>
      <c r="CJ11759" s="174">
        <v>353.97280000000001</v>
      </c>
      <c r="CK11759" s="174">
        <v>353.97280000000001</v>
      </c>
      <c r="CU11759" s="174">
        <v>66803</v>
      </c>
      <c r="CV11759" s="174">
        <v>135</v>
      </c>
      <c r="CW11759" s="174">
        <v>5</v>
      </c>
      <c r="CX11759" s="174">
        <v>353.97280000000001</v>
      </c>
    </row>
    <row r="11760" spans="84:102" x14ac:dyDescent="0.25">
      <c r="CF11760" s="3" t="s">
        <v>3073</v>
      </c>
      <c r="CG11760" s="174">
        <v>138</v>
      </c>
      <c r="CH11760" s="174">
        <v>67695</v>
      </c>
      <c r="CI11760" s="174">
        <v>5</v>
      </c>
      <c r="CJ11760" s="174">
        <v>353.85329999999999</v>
      </c>
      <c r="CK11760" s="174">
        <v>353.85329999999999</v>
      </c>
      <c r="CU11760" s="174">
        <v>138</v>
      </c>
      <c r="CV11760" s="174">
        <v>67695</v>
      </c>
      <c r="CW11760" s="174">
        <v>5</v>
      </c>
      <c r="CX11760" s="174">
        <v>353.85329999999999</v>
      </c>
    </row>
    <row r="11761" spans="84:102" x14ac:dyDescent="0.25">
      <c r="CF11761" s="3" t="s">
        <v>3073</v>
      </c>
      <c r="CG11761" s="174">
        <v>70539</v>
      </c>
      <c r="CH11761" s="174">
        <v>205</v>
      </c>
      <c r="CI11761" s="174">
        <v>5</v>
      </c>
      <c r="CJ11761" s="174">
        <v>353.8288</v>
      </c>
      <c r="CK11761" s="174">
        <v>353.8288</v>
      </c>
      <c r="CU11761" s="174">
        <v>70539</v>
      </c>
      <c r="CV11761" s="174">
        <v>205</v>
      </c>
      <c r="CW11761" s="174">
        <v>5</v>
      </c>
      <c r="CX11761" s="174">
        <v>353.8288</v>
      </c>
    </row>
    <row r="11762" spans="84:102" x14ac:dyDescent="0.25">
      <c r="CF11762" s="3" t="s">
        <v>3073</v>
      </c>
      <c r="CG11762" s="174">
        <v>149791</v>
      </c>
      <c r="CH11762" s="174">
        <v>2829</v>
      </c>
      <c r="CI11762" s="174">
        <v>5</v>
      </c>
      <c r="CJ11762" s="174">
        <v>353.81869999999998</v>
      </c>
      <c r="CK11762" s="174">
        <v>353.81869999999998</v>
      </c>
      <c r="CU11762" s="174">
        <v>149791</v>
      </c>
      <c r="CV11762" s="174">
        <v>2829</v>
      </c>
      <c r="CW11762" s="174">
        <v>5</v>
      </c>
      <c r="CX11762" s="174">
        <v>353.81869999999998</v>
      </c>
    </row>
    <row r="11763" spans="84:102" x14ac:dyDescent="0.25">
      <c r="CF11763" s="3" t="s">
        <v>3073</v>
      </c>
      <c r="CG11763" s="174">
        <v>1422</v>
      </c>
      <c r="CH11763" s="174">
        <v>103302</v>
      </c>
      <c r="CI11763" s="174">
        <v>5</v>
      </c>
      <c r="CJ11763" s="174">
        <v>353.7996</v>
      </c>
      <c r="CK11763" s="174">
        <v>353.7996</v>
      </c>
      <c r="CU11763" s="174">
        <v>1422</v>
      </c>
      <c r="CV11763" s="174">
        <v>103302</v>
      </c>
      <c r="CW11763" s="174">
        <v>5</v>
      </c>
      <c r="CX11763" s="174">
        <v>353.7996</v>
      </c>
    </row>
    <row r="11764" spans="84:102" x14ac:dyDescent="0.25">
      <c r="CF11764" s="3" t="s">
        <v>3073</v>
      </c>
      <c r="CG11764" s="174">
        <v>2286</v>
      </c>
      <c r="CH11764" s="174">
        <v>21626</v>
      </c>
      <c r="CI11764" s="174">
        <v>5</v>
      </c>
      <c r="CJ11764" s="174">
        <v>353.78710000000001</v>
      </c>
      <c r="CK11764" s="174">
        <v>353.78710000000001</v>
      </c>
      <c r="CU11764" s="174">
        <v>2286</v>
      </c>
      <c r="CV11764" s="174">
        <v>21626</v>
      </c>
      <c r="CW11764" s="174">
        <v>5</v>
      </c>
      <c r="CX11764" s="174">
        <v>353.78710000000001</v>
      </c>
    </row>
    <row r="11765" spans="84:102" x14ac:dyDescent="0.25">
      <c r="CF11765" s="3" t="s">
        <v>3073</v>
      </c>
      <c r="CG11765" s="174">
        <v>72404</v>
      </c>
      <c r="CH11765" s="174">
        <v>268</v>
      </c>
      <c r="CI11765" s="174">
        <v>5</v>
      </c>
      <c r="CJ11765" s="174">
        <v>353.76949999999999</v>
      </c>
      <c r="CK11765" s="174">
        <v>353.76949999999999</v>
      </c>
      <c r="CU11765" s="174">
        <v>72404</v>
      </c>
      <c r="CV11765" s="174">
        <v>268</v>
      </c>
      <c r="CW11765" s="174">
        <v>5</v>
      </c>
      <c r="CX11765" s="174">
        <v>353.76949999999999</v>
      </c>
    </row>
    <row r="11766" spans="84:102" x14ac:dyDescent="0.25">
      <c r="CF11766" s="3" t="s">
        <v>3073</v>
      </c>
      <c r="CG11766" s="174">
        <v>16351</v>
      </c>
      <c r="CH11766" s="174">
        <v>2196</v>
      </c>
      <c r="CI11766" s="174">
        <v>5</v>
      </c>
      <c r="CJ11766" s="174">
        <v>353.75839999999999</v>
      </c>
      <c r="CK11766" s="174">
        <v>353.75839999999999</v>
      </c>
      <c r="CU11766" s="174">
        <v>16351</v>
      </c>
      <c r="CV11766" s="174">
        <v>2196</v>
      </c>
      <c r="CW11766" s="174">
        <v>5</v>
      </c>
      <c r="CX11766" s="174">
        <v>353.75839999999999</v>
      </c>
    </row>
    <row r="11767" spans="84:102" x14ac:dyDescent="0.25">
      <c r="CF11767" s="3" t="s">
        <v>3073</v>
      </c>
      <c r="CG11767" s="174">
        <v>2588</v>
      </c>
      <c r="CH11767" s="174">
        <v>43799</v>
      </c>
      <c r="CI11767" s="174">
        <v>5</v>
      </c>
      <c r="CJ11767" s="174">
        <v>353.70690000000002</v>
      </c>
      <c r="CK11767" s="174">
        <v>353.70690000000002</v>
      </c>
      <c r="CU11767" s="174">
        <v>2588</v>
      </c>
      <c r="CV11767" s="174">
        <v>43799</v>
      </c>
      <c r="CW11767" s="174">
        <v>5</v>
      </c>
      <c r="CX11767" s="174">
        <v>353.70690000000002</v>
      </c>
    </row>
    <row r="11768" spans="84:102" x14ac:dyDescent="0.25">
      <c r="CF11768" s="3" t="s">
        <v>3073</v>
      </c>
      <c r="CG11768" s="174">
        <v>1499</v>
      </c>
      <c r="CH11768" s="174">
        <v>90505</v>
      </c>
      <c r="CI11768" s="174">
        <v>5</v>
      </c>
      <c r="CJ11768" s="174">
        <v>353.47019999999998</v>
      </c>
      <c r="CK11768" s="174">
        <v>353.47019999999998</v>
      </c>
      <c r="CU11768" s="174">
        <v>1499</v>
      </c>
      <c r="CV11768" s="174">
        <v>90505</v>
      </c>
      <c r="CW11768" s="174">
        <v>5</v>
      </c>
      <c r="CX11768" s="174">
        <v>353.47019999999998</v>
      </c>
    </row>
    <row r="11769" spans="84:102" x14ac:dyDescent="0.25">
      <c r="CF11769" s="3" t="s">
        <v>3073</v>
      </c>
      <c r="CG11769" s="174">
        <v>106684</v>
      </c>
      <c r="CH11769" s="174">
        <v>1408</v>
      </c>
      <c r="CI11769" s="174">
        <v>5</v>
      </c>
      <c r="CJ11769" s="174">
        <v>353.40120000000002</v>
      </c>
      <c r="CK11769" s="174">
        <v>353.40120000000002</v>
      </c>
      <c r="CU11769" s="174">
        <v>106684</v>
      </c>
      <c r="CV11769" s="174">
        <v>1408</v>
      </c>
      <c r="CW11769" s="174">
        <v>5</v>
      </c>
      <c r="CX11769" s="174">
        <v>353.40120000000002</v>
      </c>
    </row>
    <row r="11770" spans="84:102" x14ac:dyDescent="0.25">
      <c r="CF11770" s="3" t="s">
        <v>3073</v>
      </c>
      <c r="CG11770" s="174">
        <v>92788</v>
      </c>
      <c r="CH11770" s="174">
        <v>3608</v>
      </c>
      <c r="CI11770" s="174">
        <v>5</v>
      </c>
      <c r="CJ11770" s="174">
        <v>353.25139999999999</v>
      </c>
      <c r="CK11770" s="174">
        <v>353.25139999999999</v>
      </c>
      <c r="CU11770" s="174">
        <v>92788</v>
      </c>
      <c r="CV11770" s="174">
        <v>3608</v>
      </c>
      <c r="CW11770" s="174">
        <v>5</v>
      </c>
      <c r="CX11770" s="174">
        <v>353.25139999999999</v>
      </c>
    </row>
    <row r="11771" spans="84:102" x14ac:dyDescent="0.25">
      <c r="CF11771" s="3" t="s">
        <v>3073</v>
      </c>
      <c r="CG11771" s="174">
        <v>158808</v>
      </c>
      <c r="CH11771" s="174">
        <v>2996</v>
      </c>
      <c r="CI11771" s="174">
        <v>5</v>
      </c>
      <c r="CJ11771" s="174">
        <v>353.19729999999998</v>
      </c>
      <c r="CK11771" s="174">
        <v>353.19729999999998</v>
      </c>
      <c r="CU11771" s="174">
        <v>158808</v>
      </c>
      <c r="CV11771" s="174">
        <v>2996</v>
      </c>
      <c r="CW11771" s="174">
        <v>5</v>
      </c>
      <c r="CX11771" s="174">
        <v>353.19729999999998</v>
      </c>
    </row>
    <row r="11772" spans="84:102" x14ac:dyDescent="0.25">
      <c r="CF11772" s="3" t="s">
        <v>3073</v>
      </c>
      <c r="CG11772" s="174">
        <v>195</v>
      </c>
      <c r="CH11772" s="174">
        <v>68915</v>
      </c>
      <c r="CI11772" s="174">
        <v>5</v>
      </c>
      <c r="CJ11772" s="174">
        <v>353.09160000000003</v>
      </c>
      <c r="CK11772" s="174">
        <v>353.09160000000003</v>
      </c>
      <c r="CU11772" s="174">
        <v>195</v>
      </c>
      <c r="CV11772" s="174">
        <v>68915</v>
      </c>
      <c r="CW11772" s="174">
        <v>5</v>
      </c>
      <c r="CX11772" s="174">
        <v>353.09160000000003</v>
      </c>
    </row>
    <row r="11773" spans="84:102" x14ac:dyDescent="0.25">
      <c r="CF11773" s="3" t="s">
        <v>3073</v>
      </c>
      <c r="CG11773" s="174">
        <v>2641</v>
      </c>
      <c r="CH11773" s="174">
        <v>50001</v>
      </c>
      <c r="CI11773" s="174">
        <v>5</v>
      </c>
      <c r="CJ11773" s="174">
        <v>353.08449999999999</v>
      </c>
      <c r="CK11773" s="174">
        <v>353.08449999999999</v>
      </c>
      <c r="CU11773" s="174">
        <v>2641</v>
      </c>
      <c r="CV11773" s="174">
        <v>50001</v>
      </c>
      <c r="CW11773" s="174">
        <v>5</v>
      </c>
      <c r="CX11773" s="174">
        <v>353.08449999999999</v>
      </c>
    </row>
    <row r="11774" spans="84:102" x14ac:dyDescent="0.25">
      <c r="CF11774" s="3" t="s">
        <v>3073</v>
      </c>
      <c r="CG11774" s="174">
        <v>83453</v>
      </c>
      <c r="CH11774" s="174">
        <v>497</v>
      </c>
      <c r="CI11774" s="174">
        <v>5</v>
      </c>
      <c r="CJ11774" s="174">
        <v>352.79320000000001</v>
      </c>
      <c r="CK11774" s="174">
        <v>352.79320000000001</v>
      </c>
      <c r="CU11774" s="174">
        <v>83453</v>
      </c>
      <c r="CV11774" s="174">
        <v>497</v>
      </c>
      <c r="CW11774" s="174">
        <v>5</v>
      </c>
      <c r="CX11774" s="174">
        <v>352.79320000000001</v>
      </c>
    </row>
    <row r="11775" spans="84:102" x14ac:dyDescent="0.25">
      <c r="CF11775" s="3" t="s">
        <v>3073</v>
      </c>
      <c r="CG11775" s="174">
        <v>619</v>
      </c>
      <c r="CH11775" s="174">
        <v>87410</v>
      </c>
      <c r="CI11775" s="174">
        <v>5</v>
      </c>
      <c r="CJ11775" s="174">
        <v>352.78800000000001</v>
      </c>
      <c r="CK11775" s="174">
        <v>352.78800000000001</v>
      </c>
      <c r="CU11775" s="174">
        <v>619</v>
      </c>
      <c r="CV11775" s="174">
        <v>87410</v>
      </c>
      <c r="CW11775" s="174">
        <v>5</v>
      </c>
      <c r="CX11775" s="174">
        <v>352.78800000000001</v>
      </c>
    </row>
    <row r="11776" spans="84:102" x14ac:dyDescent="0.25">
      <c r="CF11776" s="3" t="s">
        <v>3073</v>
      </c>
      <c r="CG11776" s="174">
        <v>158166</v>
      </c>
      <c r="CH11776" s="174">
        <v>3243</v>
      </c>
      <c r="CI11776" s="174">
        <v>5</v>
      </c>
      <c r="CJ11776" s="174">
        <v>352.75779999999997</v>
      </c>
      <c r="CK11776" s="174">
        <v>352.75779999999997</v>
      </c>
      <c r="CU11776" s="174">
        <v>158166</v>
      </c>
      <c r="CV11776" s="174">
        <v>3243</v>
      </c>
      <c r="CW11776" s="174">
        <v>5</v>
      </c>
      <c r="CX11776" s="174">
        <v>352.75779999999997</v>
      </c>
    </row>
    <row r="11777" spans="84:102" x14ac:dyDescent="0.25">
      <c r="CF11777" s="3" t="s">
        <v>3073</v>
      </c>
      <c r="CG11777" s="174">
        <v>158703</v>
      </c>
      <c r="CH11777" s="174">
        <v>3250</v>
      </c>
      <c r="CI11777" s="174">
        <v>5</v>
      </c>
      <c r="CJ11777" s="174">
        <v>352.31810000000002</v>
      </c>
      <c r="CK11777" s="174">
        <v>352.31810000000002</v>
      </c>
      <c r="CU11777" s="174">
        <v>158703</v>
      </c>
      <c r="CV11777" s="174">
        <v>3250</v>
      </c>
      <c r="CW11777" s="174">
        <v>5</v>
      </c>
      <c r="CX11777" s="174">
        <v>352.31810000000002</v>
      </c>
    </row>
    <row r="11778" spans="84:102" x14ac:dyDescent="0.25">
      <c r="CF11778" s="3" t="s">
        <v>3073</v>
      </c>
      <c r="CG11778" s="174">
        <v>734</v>
      </c>
      <c r="CH11778" s="174">
        <v>97769</v>
      </c>
      <c r="CI11778" s="174">
        <v>5</v>
      </c>
      <c r="CJ11778" s="174">
        <v>352.06110000000001</v>
      </c>
      <c r="CK11778" s="174">
        <v>352.06110000000001</v>
      </c>
      <c r="CU11778" s="174">
        <v>734</v>
      </c>
      <c r="CV11778" s="174">
        <v>97769</v>
      </c>
      <c r="CW11778" s="174">
        <v>5</v>
      </c>
      <c r="CX11778" s="174">
        <v>352.06110000000001</v>
      </c>
    </row>
    <row r="11779" spans="84:102" x14ac:dyDescent="0.25">
      <c r="CF11779" s="3" t="s">
        <v>3073</v>
      </c>
      <c r="CG11779" s="174">
        <v>105288</v>
      </c>
      <c r="CH11779" s="174">
        <v>822</v>
      </c>
      <c r="CI11779" s="174">
        <v>5</v>
      </c>
      <c r="CJ11779" s="174">
        <v>351.90750000000003</v>
      </c>
      <c r="CK11779" s="174">
        <v>351.90750000000003</v>
      </c>
      <c r="CU11779" s="174">
        <v>105288</v>
      </c>
      <c r="CV11779" s="174">
        <v>822</v>
      </c>
      <c r="CW11779" s="174">
        <v>5</v>
      </c>
      <c r="CX11779" s="174">
        <v>351.90750000000003</v>
      </c>
    </row>
    <row r="11780" spans="84:102" x14ac:dyDescent="0.25">
      <c r="CF11780" s="3" t="s">
        <v>3073</v>
      </c>
      <c r="CG11780" s="174">
        <v>75313</v>
      </c>
      <c r="CH11780" s="174">
        <v>343</v>
      </c>
      <c r="CI11780" s="174">
        <v>5</v>
      </c>
      <c r="CJ11780" s="174">
        <v>351.79629999999997</v>
      </c>
      <c r="CK11780" s="174">
        <v>351.79629999999997</v>
      </c>
      <c r="CU11780" s="174">
        <v>75313</v>
      </c>
      <c r="CV11780" s="174">
        <v>343</v>
      </c>
      <c r="CW11780" s="174">
        <v>5</v>
      </c>
      <c r="CX11780" s="174">
        <v>351.79629999999997</v>
      </c>
    </row>
    <row r="11781" spans="84:102" x14ac:dyDescent="0.25">
      <c r="CF11781" s="3" t="s">
        <v>3073</v>
      </c>
      <c r="CG11781" s="174">
        <v>595</v>
      </c>
      <c r="CH11781" s="174">
        <v>86415</v>
      </c>
      <c r="CI11781" s="174">
        <v>5</v>
      </c>
      <c r="CJ11781" s="174">
        <v>351.62610000000001</v>
      </c>
      <c r="CK11781" s="174">
        <v>351.62610000000001</v>
      </c>
      <c r="CU11781" s="174">
        <v>595</v>
      </c>
      <c r="CV11781" s="174">
        <v>86415</v>
      </c>
      <c r="CW11781" s="174">
        <v>5</v>
      </c>
      <c r="CX11781" s="174">
        <v>351.62610000000001</v>
      </c>
    </row>
    <row r="11782" spans="84:102" x14ac:dyDescent="0.25">
      <c r="CF11782" s="3" t="s">
        <v>3073</v>
      </c>
      <c r="CG11782" s="174">
        <v>162845</v>
      </c>
      <c r="CH11782" s="174">
        <v>3030</v>
      </c>
      <c r="CI11782" s="174">
        <v>5</v>
      </c>
      <c r="CJ11782" s="174">
        <v>351.6071</v>
      </c>
      <c r="CK11782" s="174">
        <v>351.6071</v>
      </c>
      <c r="CU11782" s="174">
        <v>162845</v>
      </c>
      <c r="CV11782" s="174">
        <v>3030</v>
      </c>
      <c r="CW11782" s="174">
        <v>5</v>
      </c>
      <c r="CX11782" s="174">
        <v>351.6071</v>
      </c>
    </row>
    <row r="11783" spans="84:102" x14ac:dyDescent="0.25">
      <c r="CF11783" s="3" t="s">
        <v>3073</v>
      </c>
      <c r="CG11783" s="174">
        <v>1676</v>
      </c>
      <c r="CH11783" s="174">
        <v>69193</v>
      </c>
      <c r="CI11783" s="174">
        <v>5</v>
      </c>
      <c r="CJ11783" s="174">
        <v>351.35039999999998</v>
      </c>
      <c r="CK11783" s="174">
        <v>351.35039999999998</v>
      </c>
      <c r="CU11783" s="174">
        <v>1676</v>
      </c>
      <c r="CV11783" s="174">
        <v>69193</v>
      </c>
      <c r="CW11783" s="174">
        <v>5</v>
      </c>
      <c r="CX11783" s="174">
        <v>351.35039999999998</v>
      </c>
    </row>
    <row r="11784" spans="84:102" x14ac:dyDescent="0.25">
      <c r="CF11784" s="3" t="s">
        <v>3073</v>
      </c>
      <c r="CG11784" s="174">
        <v>103302</v>
      </c>
      <c r="CH11784" s="174">
        <v>1422</v>
      </c>
      <c r="CI11784" s="174">
        <v>5</v>
      </c>
      <c r="CJ11784" s="174">
        <v>351.26530000000002</v>
      </c>
      <c r="CK11784" s="174">
        <v>351.26530000000002</v>
      </c>
      <c r="CU11784" s="174">
        <v>103302</v>
      </c>
      <c r="CV11784" s="174">
        <v>1422</v>
      </c>
      <c r="CW11784" s="174">
        <v>5</v>
      </c>
      <c r="CX11784" s="174">
        <v>351.26530000000002</v>
      </c>
    </row>
    <row r="11785" spans="84:102" x14ac:dyDescent="0.25">
      <c r="CF11785" s="3" t="s">
        <v>3073</v>
      </c>
      <c r="CG11785" s="174">
        <v>158273</v>
      </c>
      <c r="CH11785" s="174">
        <v>2985</v>
      </c>
      <c r="CI11785" s="174">
        <v>5</v>
      </c>
      <c r="CJ11785" s="174">
        <v>351.2466</v>
      </c>
      <c r="CK11785" s="174">
        <v>351.2466</v>
      </c>
      <c r="CU11785" s="174">
        <v>158273</v>
      </c>
      <c r="CV11785" s="174">
        <v>2985</v>
      </c>
      <c r="CW11785" s="174">
        <v>5</v>
      </c>
      <c r="CX11785" s="174">
        <v>351.2466</v>
      </c>
    </row>
    <row r="11786" spans="84:102" x14ac:dyDescent="0.25">
      <c r="CF11786" s="3" t="s">
        <v>3073</v>
      </c>
      <c r="CG11786" s="174">
        <v>2630</v>
      </c>
      <c r="CH11786" s="174">
        <v>44001</v>
      </c>
      <c r="CI11786" s="174">
        <v>5</v>
      </c>
      <c r="CJ11786" s="174">
        <v>351.21859999999998</v>
      </c>
      <c r="CK11786" s="174">
        <v>351.21859999999998</v>
      </c>
      <c r="CU11786" s="174">
        <v>2630</v>
      </c>
      <c r="CV11786" s="174">
        <v>44001</v>
      </c>
      <c r="CW11786" s="174">
        <v>5</v>
      </c>
      <c r="CX11786" s="174">
        <v>351.21859999999998</v>
      </c>
    </row>
    <row r="11787" spans="84:102" x14ac:dyDescent="0.25">
      <c r="CF11787" s="3" t="s">
        <v>3073</v>
      </c>
      <c r="CG11787" s="174">
        <v>1544</v>
      </c>
      <c r="CH11787" s="174">
        <v>85463</v>
      </c>
      <c r="CI11787" s="174">
        <v>5</v>
      </c>
      <c r="CJ11787" s="174">
        <v>351.17739999999998</v>
      </c>
      <c r="CK11787" s="174">
        <v>351.17739999999998</v>
      </c>
      <c r="CU11787" s="174">
        <v>1544</v>
      </c>
      <c r="CV11787" s="174">
        <v>85463</v>
      </c>
      <c r="CW11787" s="174">
        <v>5</v>
      </c>
      <c r="CX11787" s="174">
        <v>351.17739999999998</v>
      </c>
    </row>
    <row r="11788" spans="84:102" x14ac:dyDescent="0.25">
      <c r="CF11788" s="3" t="s">
        <v>3073</v>
      </c>
      <c r="CG11788" s="174">
        <v>166596</v>
      </c>
      <c r="CH11788" s="174">
        <v>3321</v>
      </c>
      <c r="CI11788" s="174">
        <v>5</v>
      </c>
      <c r="CJ11788" s="174">
        <v>351.1524</v>
      </c>
      <c r="CK11788" s="174">
        <v>351.1524</v>
      </c>
      <c r="CU11788" s="174">
        <v>166596</v>
      </c>
      <c r="CV11788" s="174">
        <v>3321</v>
      </c>
      <c r="CW11788" s="174">
        <v>5</v>
      </c>
      <c r="CX11788" s="174">
        <v>351.1524</v>
      </c>
    </row>
    <row r="11789" spans="84:102" x14ac:dyDescent="0.25">
      <c r="CF11789" s="3" t="s">
        <v>3073</v>
      </c>
      <c r="CG11789" s="174">
        <v>163456</v>
      </c>
      <c r="CH11789" s="174">
        <v>3036</v>
      </c>
      <c r="CI11789" s="174">
        <v>5</v>
      </c>
      <c r="CJ11789" s="174">
        <v>351.11009999999999</v>
      </c>
      <c r="CK11789" s="174">
        <v>351.11009999999999</v>
      </c>
      <c r="CU11789" s="174">
        <v>163456</v>
      </c>
      <c r="CV11789" s="174">
        <v>3036</v>
      </c>
      <c r="CW11789" s="174">
        <v>5</v>
      </c>
      <c r="CX11789" s="174">
        <v>351.11009999999999</v>
      </c>
    </row>
    <row r="11790" spans="84:102" x14ac:dyDescent="0.25">
      <c r="CF11790" s="3" t="s">
        <v>3073</v>
      </c>
      <c r="CG11790" s="174">
        <v>86102</v>
      </c>
      <c r="CH11790" s="174">
        <v>602</v>
      </c>
      <c r="CI11790" s="174">
        <v>5</v>
      </c>
      <c r="CJ11790" s="174">
        <v>351.08909999999997</v>
      </c>
      <c r="CK11790" s="174">
        <v>351.08909999999997</v>
      </c>
      <c r="CU11790" s="174">
        <v>86102</v>
      </c>
      <c r="CV11790" s="174">
        <v>602</v>
      </c>
      <c r="CW11790" s="174">
        <v>5</v>
      </c>
      <c r="CX11790" s="174">
        <v>351.08909999999997</v>
      </c>
    </row>
    <row r="11791" spans="84:102" x14ac:dyDescent="0.25">
      <c r="CF11791" s="3" t="s">
        <v>3073</v>
      </c>
      <c r="CG11791" s="174">
        <v>87835</v>
      </c>
      <c r="CH11791" s="174">
        <v>622</v>
      </c>
      <c r="CI11791" s="174">
        <v>5</v>
      </c>
      <c r="CJ11791" s="174">
        <v>351.08510000000001</v>
      </c>
      <c r="CK11791" s="174">
        <v>351.08510000000001</v>
      </c>
      <c r="CU11791" s="174">
        <v>87835</v>
      </c>
      <c r="CV11791" s="174">
        <v>622</v>
      </c>
      <c r="CW11791" s="174">
        <v>5</v>
      </c>
      <c r="CX11791" s="174">
        <v>351.08510000000001</v>
      </c>
    </row>
    <row r="11792" spans="84:102" x14ac:dyDescent="0.25">
      <c r="CF11792" s="3" t="s">
        <v>3073</v>
      </c>
      <c r="CG11792" s="174">
        <v>85360</v>
      </c>
      <c r="CH11792" s="174">
        <v>585</v>
      </c>
      <c r="CI11792" s="174">
        <v>5</v>
      </c>
      <c r="CJ11792" s="174">
        <v>351.07170000000002</v>
      </c>
      <c r="CK11792" s="174">
        <v>351.07170000000002</v>
      </c>
      <c r="CU11792" s="174">
        <v>85360</v>
      </c>
      <c r="CV11792" s="174">
        <v>585</v>
      </c>
      <c r="CW11792" s="174">
        <v>5</v>
      </c>
      <c r="CX11792" s="174">
        <v>351.07170000000002</v>
      </c>
    </row>
    <row r="11793" spans="84:102" x14ac:dyDescent="0.25">
      <c r="CF11793" s="3" t="s">
        <v>3073</v>
      </c>
      <c r="CG11793" s="174">
        <v>1932</v>
      </c>
      <c r="CH11793" s="174">
        <v>70663</v>
      </c>
      <c r="CI11793" s="174">
        <v>5</v>
      </c>
      <c r="CJ11793" s="174">
        <v>351.04680000000002</v>
      </c>
      <c r="CK11793" s="174">
        <v>351.04680000000002</v>
      </c>
      <c r="CU11793" s="174">
        <v>1932</v>
      </c>
      <c r="CV11793" s="174">
        <v>70663</v>
      </c>
      <c r="CW11793" s="174">
        <v>5</v>
      </c>
      <c r="CX11793" s="174">
        <v>351.04680000000002</v>
      </c>
    </row>
    <row r="11794" spans="84:102" x14ac:dyDescent="0.25">
      <c r="CF11794" s="3" t="s">
        <v>3073</v>
      </c>
      <c r="CG11794" s="174">
        <v>82265</v>
      </c>
      <c r="CH11794" s="174">
        <v>443</v>
      </c>
      <c r="CI11794" s="174">
        <v>5</v>
      </c>
      <c r="CJ11794" s="174">
        <v>351.0333</v>
      </c>
      <c r="CK11794" s="174">
        <v>351.0333</v>
      </c>
      <c r="CU11794" s="174">
        <v>82265</v>
      </c>
      <c r="CV11794" s="174">
        <v>443</v>
      </c>
      <c r="CW11794" s="174">
        <v>5</v>
      </c>
      <c r="CX11794" s="174">
        <v>351.0333</v>
      </c>
    </row>
    <row r="11795" spans="84:102" x14ac:dyDescent="0.25">
      <c r="CF11795" s="3" t="s">
        <v>3073</v>
      </c>
      <c r="CG11795" s="174">
        <v>83370</v>
      </c>
      <c r="CH11795" s="174">
        <v>455</v>
      </c>
      <c r="CI11795" s="174">
        <v>5</v>
      </c>
      <c r="CJ11795" s="174">
        <v>351.01749999999998</v>
      </c>
      <c r="CK11795" s="174">
        <v>351.01749999999998</v>
      </c>
      <c r="CU11795" s="174">
        <v>83370</v>
      </c>
      <c r="CV11795" s="174">
        <v>455</v>
      </c>
      <c r="CW11795" s="174">
        <v>5</v>
      </c>
      <c r="CX11795" s="174">
        <v>351.01749999999998</v>
      </c>
    </row>
    <row r="11796" spans="84:102" x14ac:dyDescent="0.25">
      <c r="CF11796" s="3" t="s">
        <v>3073</v>
      </c>
      <c r="CG11796" s="174">
        <v>1969</v>
      </c>
      <c r="CH11796" s="174">
        <v>99618</v>
      </c>
      <c r="CI11796" s="174">
        <v>5</v>
      </c>
      <c r="CJ11796" s="174">
        <v>351.01150000000001</v>
      </c>
      <c r="CK11796" s="174">
        <v>351.01150000000001</v>
      </c>
      <c r="CU11796" s="174">
        <v>1969</v>
      </c>
      <c r="CV11796" s="174">
        <v>99618</v>
      </c>
      <c r="CW11796" s="174">
        <v>5</v>
      </c>
      <c r="CX11796" s="174">
        <v>351.01150000000001</v>
      </c>
    </row>
    <row r="11797" spans="84:102" x14ac:dyDescent="0.25">
      <c r="CF11797" s="3" t="s">
        <v>3073</v>
      </c>
      <c r="CG11797" s="174">
        <v>2830</v>
      </c>
      <c r="CH11797" s="174">
        <v>150349</v>
      </c>
      <c r="CI11797" s="174">
        <v>5</v>
      </c>
      <c r="CJ11797" s="174">
        <v>351.00049999999999</v>
      </c>
      <c r="CK11797" s="174">
        <v>351.00049999999999</v>
      </c>
      <c r="CU11797" s="174">
        <v>2830</v>
      </c>
      <c r="CV11797" s="174">
        <v>150349</v>
      </c>
      <c r="CW11797" s="174">
        <v>5</v>
      </c>
      <c r="CX11797" s="174">
        <v>351.00049999999999</v>
      </c>
    </row>
    <row r="11798" spans="84:102" x14ac:dyDescent="0.25">
      <c r="CF11798" s="3" t="s">
        <v>3073</v>
      </c>
      <c r="CG11798" s="174">
        <v>89382</v>
      </c>
      <c r="CH11798" s="174">
        <v>1962</v>
      </c>
      <c r="CI11798" s="174">
        <v>5</v>
      </c>
      <c r="CJ11798" s="174">
        <v>350.97930000000002</v>
      </c>
      <c r="CK11798" s="174">
        <v>350.97930000000002</v>
      </c>
      <c r="CU11798" s="174">
        <v>89382</v>
      </c>
      <c r="CV11798" s="174">
        <v>1962</v>
      </c>
      <c r="CW11798" s="174">
        <v>5</v>
      </c>
      <c r="CX11798" s="174">
        <v>350.97930000000002</v>
      </c>
    </row>
    <row r="11799" spans="84:102" x14ac:dyDescent="0.25">
      <c r="CF11799" s="3" t="s">
        <v>3073</v>
      </c>
      <c r="CG11799" s="174">
        <v>20254</v>
      </c>
      <c r="CH11799" s="174">
        <v>2258</v>
      </c>
      <c r="CI11799" s="174">
        <v>5</v>
      </c>
      <c r="CJ11799" s="174">
        <v>350.93450000000001</v>
      </c>
      <c r="CK11799" s="174">
        <v>350.93450000000001</v>
      </c>
      <c r="CU11799" s="174">
        <v>20254</v>
      </c>
      <c r="CV11799" s="174">
        <v>2258</v>
      </c>
      <c r="CW11799" s="174">
        <v>5</v>
      </c>
      <c r="CX11799" s="174">
        <v>350.93450000000001</v>
      </c>
    </row>
    <row r="11800" spans="84:102" x14ac:dyDescent="0.25">
      <c r="CF11800" s="3" t="s">
        <v>3073</v>
      </c>
      <c r="CG11800" s="174">
        <v>64</v>
      </c>
      <c r="CH11800" s="174">
        <v>64610</v>
      </c>
      <c r="CI11800" s="174">
        <v>5</v>
      </c>
      <c r="CJ11800" s="174">
        <v>350.84050000000002</v>
      </c>
      <c r="CK11800" s="174">
        <v>350.84050000000002</v>
      </c>
      <c r="CU11800" s="174">
        <v>64</v>
      </c>
      <c r="CV11800" s="174">
        <v>64610</v>
      </c>
      <c r="CW11800" s="174">
        <v>5</v>
      </c>
      <c r="CX11800" s="174">
        <v>350.84050000000002</v>
      </c>
    </row>
    <row r="11801" spans="84:102" x14ac:dyDescent="0.25">
      <c r="CF11801" s="3" t="s">
        <v>3073</v>
      </c>
      <c r="CG11801" s="174">
        <v>2890</v>
      </c>
      <c r="CH11801" s="174">
        <v>149986</v>
      </c>
      <c r="CI11801" s="174">
        <v>5</v>
      </c>
      <c r="CJ11801" s="174">
        <v>350.74590000000001</v>
      </c>
      <c r="CK11801" s="174">
        <v>350.74590000000001</v>
      </c>
      <c r="CU11801" s="174">
        <v>2890</v>
      </c>
      <c r="CV11801" s="174">
        <v>149986</v>
      </c>
      <c r="CW11801" s="174">
        <v>5</v>
      </c>
      <c r="CX11801" s="174">
        <v>350.74590000000001</v>
      </c>
    </row>
    <row r="11802" spans="84:102" x14ac:dyDescent="0.25">
      <c r="CF11802" s="3" t="s">
        <v>3073</v>
      </c>
      <c r="CG11802" s="174">
        <v>120113</v>
      </c>
      <c r="CH11802" s="174">
        <v>1319</v>
      </c>
      <c r="CI11802" s="174">
        <v>5</v>
      </c>
      <c r="CJ11802" s="174">
        <v>350.65570000000002</v>
      </c>
      <c r="CK11802" s="174">
        <v>350.65570000000002</v>
      </c>
      <c r="CU11802" s="174">
        <v>120113</v>
      </c>
      <c r="CV11802" s="174">
        <v>1319</v>
      </c>
      <c r="CW11802" s="174">
        <v>5</v>
      </c>
      <c r="CX11802" s="174">
        <v>350.65570000000002</v>
      </c>
    </row>
    <row r="11803" spans="84:102" x14ac:dyDescent="0.25">
      <c r="CF11803" s="3" t="s">
        <v>3073</v>
      </c>
      <c r="CG11803" s="174">
        <v>20782</v>
      </c>
      <c r="CH11803" s="174">
        <v>2218</v>
      </c>
      <c r="CI11803" s="174">
        <v>5</v>
      </c>
      <c r="CJ11803" s="174">
        <v>350.63060000000002</v>
      </c>
      <c r="CK11803" s="174">
        <v>350.63060000000002</v>
      </c>
      <c r="CU11803" s="174">
        <v>20782</v>
      </c>
      <c r="CV11803" s="174">
        <v>2218</v>
      </c>
      <c r="CW11803" s="174">
        <v>5</v>
      </c>
      <c r="CX11803" s="174">
        <v>350.63060000000002</v>
      </c>
    </row>
    <row r="11804" spans="84:102" x14ac:dyDescent="0.25">
      <c r="CF11804" s="3" t="s">
        <v>3073</v>
      </c>
      <c r="CG11804" s="174">
        <v>59</v>
      </c>
      <c r="CH11804" s="174">
        <v>63965</v>
      </c>
      <c r="CI11804" s="174">
        <v>5</v>
      </c>
      <c r="CJ11804" s="174">
        <v>350.62189999999998</v>
      </c>
      <c r="CK11804" s="174">
        <v>350.62189999999998</v>
      </c>
      <c r="CU11804" s="174">
        <v>59</v>
      </c>
      <c r="CV11804" s="174">
        <v>63965</v>
      </c>
      <c r="CW11804" s="174">
        <v>5</v>
      </c>
      <c r="CX11804" s="174">
        <v>350.62189999999998</v>
      </c>
    </row>
    <row r="11805" spans="84:102" x14ac:dyDescent="0.25">
      <c r="CF11805" s="3" t="s">
        <v>3073</v>
      </c>
      <c r="CG11805" s="174">
        <v>21637</v>
      </c>
      <c r="CH11805" s="174">
        <v>2280</v>
      </c>
      <c r="CI11805" s="174">
        <v>5</v>
      </c>
      <c r="CJ11805" s="174">
        <v>350.60789999999997</v>
      </c>
      <c r="CK11805" s="174">
        <v>350.60789999999997</v>
      </c>
      <c r="CU11805" s="174">
        <v>21637</v>
      </c>
      <c r="CV11805" s="174">
        <v>2280</v>
      </c>
      <c r="CW11805" s="174">
        <v>5</v>
      </c>
      <c r="CX11805" s="174">
        <v>350.60789999999997</v>
      </c>
    </row>
    <row r="11806" spans="84:102" x14ac:dyDescent="0.25">
      <c r="CF11806" s="3" t="s">
        <v>3073</v>
      </c>
      <c r="CG11806" s="174">
        <v>2779</v>
      </c>
      <c r="CH11806" s="174">
        <v>145556</v>
      </c>
      <c r="CI11806" s="174">
        <v>5</v>
      </c>
      <c r="CJ11806" s="174">
        <v>350.49970000000002</v>
      </c>
      <c r="CK11806" s="174">
        <v>350.49970000000002</v>
      </c>
      <c r="CU11806" s="174">
        <v>2779</v>
      </c>
      <c r="CV11806" s="174">
        <v>145556</v>
      </c>
      <c r="CW11806" s="174">
        <v>5</v>
      </c>
      <c r="CX11806" s="174">
        <v>350.49970000000002</v>
      </c>
    </row>
    <row r="11807" spans="84:102" x14ac:dyDescent="0.25">
      <c r="CF11807" s="3" t="s">
        <v>3073</v>
      </c>
      <c r="CG11807" s="174">
        <v>3281</v>
      </c>
      <c r="CH11807" s="174">
        <v>160685</v>
      </c>
      <c r="CI11807" s="174">
        <v>5</v>
      </c>
      <c r="CJ11807" s="174">
        <v>350.45179999999999</v>
      </c>
      <c r="CK11807" s="174">
        <v>350.45179999999999</v>
      </c>
      <c r="CU11807" s="174">
        <v>3281</v>
      </c>
      <c r="CV11807" s="174">
        <v>160685</v>
      </c>
      <c r="CW11807" s="174">
        <v>5</v>
      </c>
      <c r="CX11807" s="174">
        <v>350.45179999999999</v>
      </c>
    </row>
    <row r="11808" spans="84:102" x14ac:dyDescent="0.25">
      <c r="CF11808" s="3" t="s">
        <v>3073</v>
      </c>
      <c r="CG11808" s="174">
        <v>90505</v>
      </c>
      <c r="CH11808" s="174">
        <v>1499</v>
      </c>
      <c r="CI11808" s="174">
        <v>5</v>
      </c>
      <c r="CJ11808" s="174">
        <v>350.33269999999999</v>
      </c>
      <c r="CK11808" s="174">
        <v>350.33269999999999</v>
      </c>
      <c r="CU11808" s="174">
        <v>90505</v>
      </c>
      <c r="CV11808" s="174">
        <v>1499</v>
      </c>
      <c r="CW11808" s="174">
        <v>5</v>
      </c>
      <c r="CX11808" s="174">
        <v>350.33269999999999</v>
      </c>
    </row>
    <row r="11809" spans="84:102" x14ac:dyDescent="0.25">
      <c r="CF11809" s="3" t="s">
        <v>3073</v>
      </c>
      <c r="CG11809" s="174">
        <v>176580</v>
      </c>
      <c r="CH11809" s="174">
        <v>3435</v>
      </c>
      <c r="CI11809" s="174">
        <v>5</v>
      </c>
      <c r="CJ11809" s="174">
        <v>350.32799999999997</v>
      </c>
      <c r="CK11809" s="174">
        <v>350.32799999999997</v>
      </c>
      <c r="CU11809" s="174">
        <v>176580</v>
      </c>
      <c r="CV11809" s="174">
        <v>3435</v>
      </c>
      <c r="CW11809" s="174">
        <v>5</v>
      </c>
      <c r="CX11809" s="174">
        <v>350.32799999999997</v>
      </c>
    </row>
    <row r="11810" spans="84:102" x14ac:dyDescent="0.25">
      <c r="CF11810" s="3" t="s">
        <v>3073</v>
      </c>
      <c r="CG11810" s="174">
        <v>943</v>
      </c>
      <c r="CH11810" s="174">
        <v>113012</v>
      </c>
      <c r="CI11810" s="174">
        <v>5</v>
      </c>
      <c r="CJ11810" s="174">
        <v>350.25529999999998</v>
      </c>
      <c r="CK11810" s="174">
        <v>350.25529999999998</v>
      </c>
      <c r="CU11810" s="174">
        <v>943</v>
      </c>
      <c r="CV11810" s="174">
        <v>113012</v>
      </c>
      <c r="CW11810" s="174">
        <v>5</v>
      </c>
      <c r="CX11810" s="174">
        <v>350.25529999999998</v>
      </c>
    </row>
    <row r="11811" spans="84:102" x14ac:dyDescent="0.25">
      <c r="CF11811" s="3" t="s">
        <v>3073</v>
      </c>
      <c r="CG11811" s="174">
        <v>94625</v>
      </c>
      <c r="CH11811" s="174">
        <v>1475</v>
      </c>
      <c r="CI11811" s="174">
        <v>5</v>
      </c>
      <c r="CJ11811" s="174">
        <v>350.17329999999998</v>
      </c>
      <c r="CK11811" s="174">
        <v>350.17329999999998</v>
      </c>
      <c r="CU11811" s="174">
        <v>94625</v>
      </c>
      <c r="CV11811" s="174">
        <v>1475</v>
      </c>
      <c r="CW11811" s="174">
        <v>5</v>
      </c>
      <c r="CX11811" s="174">
        <v>350.17329999999998</v>
      </c>
    </row>
    <row r="11812" spans="84:102" x14ac:dyDescent="0.25">
      <c r="CF11812" s="3" t="s">
        <v>3073</v>
      </c>
      <c r="CG11812" s="174">
        <v>1789</v>
      </c>
      <c r="CH11812" s="174">
        <v>54736</v>
      </c>
      <c r="CI11812" s="174">
        <v>5</v>
      </c>
      <c r="CJ11812" s="174">
        <v>349.84859999999998</v>
      </c>
      <c r="CK11812" s="174">
        <v>349.84859999999998</v>
      </c>
      <c r="CU11812" s="174">
        <v>1789</v>
      </c>
      <c r="CV11812" s="174">
        <v>54736</v>
      </c>
      <c r="CW11812" s="174">
        <v>5</v>
      </c>
      <c r="CX11812" s="174">
        <v>349.84859999999998</v>
      </c>
    </row>
    <row r="11813" spans="84:102" x14ac:dyDescent="0.25">
      <c r="CF11813" s="3" t="s">
        <v>3073</v>
      </c>
      <c r="CG11813" s="174">
        <v>111407</v>
      </c>
      <c r="CH11813" s="174">
        <v>929</v>
      </c>
      <c r="CI11813" s="174">
        <v>5</v>
      </c>
      <c r="CJ11813" s="174">
        <v>349.83890000000002</v>
      </c>
      <c r="CK11813" s="174">
        <v>349.83890000000002</v>
      </c>
      <c r="CU11813" s="174">
        <v>111407</v>
      </c>
      <c r="CV11813" s="174">
        <v>929</v>
      </c>
      <c r="CW11813" s="174">
        <v>5</v>
      </c>
      <c r="CX11813" s="174">
        <v>349.83890000000002</v>
      </c>
    </row>
    <row r="11814" spans="84:102" x14ac:dyDescent="0.25">
      <c r="CF11814" s="3" t="s">
        <v>3073</v>
      </c>
      <c r="CG11814" s="174">
        <v>2917</v>
      </c>
      <c r="CH11814" s="174">
        <v>151574</v>
      </c>
      <c r="CI11814" s="174">
        <v>5</v>
      </c>
      <c r="CJ11814" s="174">
        <v>349.80810000000002</v>
      </c>
      <c r="CK11814" s="174">
        <v>349.80810000000002</v>
      </c>
      <c r="CU11814" s="174">
        <v>2917</v>
      </c>
      <c r="CV11814" s="174">
        <v>151574</v>
      </c>
      <c r="CW11814" s="174">
        <v>5</v>
      </c>
      <c r="CX11814" s="174">
        <v>349.80810000000002</v>
      </c>
    </row>
    <row r="11815" spans="84:102" x14ac:dyDescent="0.25">
      <c r="CF11815" s="3" t="s">
        <v>3073</v>
      </c>
      <c r="CG11815" s="174">
        <v>3269</v>
      </c>
      <c r="CH11815" s="174">
        <v>164082</v>
      </c>
      <c r="CI11815" s="174">
        <v>5</v>
      </c>
      <c r="CJ11815" s="174">
        <v>349.70350000000002</v>
      </c>
      <c r="CK11815" s="174">
        <v>349.70350000000002</v>
      </c>
      <c r="CU11815" s="174">
        <v>3269</v>
      </c>
      <c r="CV11815" s="174">
        <v>164082</v>
      </c>
      <c r="CW11815" s="174">
        <v>5</v>
      </c>
      <c r="CX11815" s="174">
        <v>349.70350000000002</v>
      </c>
    </row>
    <row r="11816" spans="84:102" x14ac:dyDescent="0.25">
      <c r="CF11816" s="3" t="s">
        <v>3073</v>
      </c>
      <c r="CG11816" s="174">
        <v>2625</v>
      </c>
      <c r="CH11816" s="174">
        <v>46890</v>
      </c>
      <c r="CI11816" s="174">
        <v>5</v>
      </c>
      <c r="CJ11816" s="174">
        <v>349.64370000000002</v>
      </c>
      <c r="CK11816" s="174">
        <v>349.64370000000002</v>
      </c>
      <c r="CU11816" s="174">
        <v>2625</v>
      </c>
      <c r="CV11816" s="174">
        <v>46890</v>
      </c>
      <c r="CW11816" s="174">
        <v>5</v>
      </c>
      <c r="CX11816" s="174">
        <v>349.64370000000002</v>
      </c>
    </row>
    <row r="11817" spans="84:102" x14ac:dyDescent="0.25">
      <c r="CF11817" s="3" t="s">
        <v>3073</v>
      </c>
      <c r="CG11817" s="174">
        <v>129949</v>
      </c>
      <c r="CH11817" s="174">
        <v>2707</v>
      </c>
      <c r="CI11817" s="174">
        <v>5</v>
      </c>
      <c r="CJ11817" s="174">
        <v>349.63630000000001</v>
      </c>
      <c r="CK11817" s="174">
        <v>349.63630000000001</v>
      </c>
      <c r="CU11817" s="174">
        <v>129949</v>
      </c>
      <c r="CV11817" s="174">
        <v>2707</v>
      </c>
      <c r="CW11817" s="174">
        <v>5</v>
      </c>
      <c r="CX11817" s="174">
        <v>349.63630000000001</v>
      </c>
    </row>
    <row r="11818" spans="84:102" x14ac:dyDescent="0.25">
      <c r="CF11818" s="3" t="s">
        <v>3073</v>
      </c>
      <c r="CG11818" s="174">
        <v>2194</v>
      </c>
      <c r="CH11818" s="174">
        <v>17220</v>
      </c>
      <c r="CI11818" s="174">
        <v>5</v>
      </c>
      <c r="CJ11818" s="174">
        <v>349.56119999999999</v>
      </c>
      <c r="CK11818" s="174">
        <v>349.56119999999999</v>
      </c>
      <c r="CU11818" s="174">
        <v>2194</v>
      </c>
      <c r="CV11818" s="174">
        <v>17220</v>
      </c>
      <c r="CW11818" s="174">
        <v>5</v>
      </c>
      <c r="CX11818" s="174">
        <v>349.56119999999999</v>
      </c>
    </row>
    <row r="11819" spans="84:102" x14ac:dyDescent="0.25">
      <c r="CF11819" s="3" t="s">
        <v>3073</v>
      </c>
      <c r="CG11819" s="174">
        <v>81027</v>
      </c>
      <c r="CH11819" s="174">
        <v>402</v>
      </c>
      <c r="CI11819" s="174">
        <v>5</v>
      </c>
      <c r="CJ11819" s="174">
        <v>349.2817</v>
      </c>
      <c r="CK11819" s="174">
        <v>349.2817</v>
      </c>
      <c r="CU11819" s="174">
        <v>81027</v>
      </c>
      <c r="CV11819" s="174">
        <v>402</v>
      </c>
      <c r="CW11819" s="174">
        <v>5</v>
      </c>
      <c r="CX11819" s="174">
        <v>349.2817</v>
      </c>
    </row>
    <row r="11820" spans="84:102" x14ac:dyDescent="0.25">
      <c r="CF11820" s="3" t="s">
        <v>3073</v>
      </c>
      <c r="CG11820" s="174">
        <v>76053</v>
      </c>
      <c r="CH11820" s="174">
        <v>355</v>
      </c>
      <c r="CI11820" s="174">
        <v>5</v>
      </c>
      <c r="CJ11820" s="174">
        <v>349.22910000000002</v>
      </c>
      <c r="CK11820" s="174">
        <v>349.22910000000002</v>
      </c>
      <c r="CU11820" s="174">
        <v>76053</v>
      </c>
      <c r="CV11820" s="174">
        <v>355</v>
      </c>
      <c r="CW11820" s="174">
        <v>5</v>
      </c>
      <c r="CX11820" s="174">
        <v>349.22910000000002</v>
      </c>
    </row>
    <row r="11821" spans="84:102" x14ac:dyDescent="0.25">
      <c r="CF11821" s="3" t="s">
        <v>3073</v>
      </c>
      <c r="CG11821" s="174">
        <v>55254</v>
      </c>
      <c r="CH11821" s="174">
        <v>1847</v>
      </c>
      <c r="CI11821" s="174">
        <v>5</v>
      </c>
      <c r="CJ11821" s="174">
        <v>349.13510000000002</v>
      </c>
      <c r="CK11821" s="174">
        <v>349.13510000000002</v>
      </c>
      <c r="CU11821" s="174">
        <v>55254</v>
      </c>
      <c r="CV11821" s="174">
        <v>1847</v>
      </c>
      <c r="CW11821" s="174">
        <v>5</v>
      </c>
      <c r="CX11821" s="174">
        <v>349.13510000000002</v>
      </c>
    </row>
    <row r="11822" spans="84:102" x14ac:dyDescent="0.25">
      <c r="CF11822" s="3" t="s">
        <v>3073</v>
      </c>
      <c r="CG11822" s="174">
        <v>38086</v>
      </c>
      <c r="CH11822" s="174">
        <v>2517</v>
      </c>
      <c r="CI11822" s="174">
        <v>5</v>
      </c>
      <c r="CJ11822" s="174">
        <v>348.97710000000001</v>
      </c>
      <c r="CK11822" s="174">
        <v>348.97710000000001</v>
      </c>
      <c r="CU11822" s="174">
        <v>38086</v>
      </c>
      <c r="CV11822" s="174">
        <v>2517</v>
      </c>
      <c r="CW11822" s="174">
        <v>5</v>
      </c>
      <c r="CX11822" s="174">
        <v>348.97710000000001</v>
      </c>
    </row>
    <row r="11823" spans="84:102" x14ac:dyDescent="0.25">
      <c r="CF11823" s="3" t="s">
        <v>3073</v>
      </c>
      <c r="CG11823" s="174">
        <v>72024</v>
      </c>
      <c r="CH11823" s="174">
        <v>262</v>
      </c>
      <c r="CI11823" s="174">
        <v>5</v>
      </c>
      <c r="CJ11823" s="174">
        <v>348.96089999999998</v>
      </c>
      <c r="CK11823" s="174">
        <v>348.96089999999998</v>
      </c>
      <c r="CU11823" s="174">
        <v>72024</v>
      </c>
      <c r="CV11823" s="174">
        <v>262</v>
      </c>
      <c r="CW11823" s="174">
        <v>5</v>
      </c>
      <c r="CX11823" s="174">
        <v>348.96089999999998</v>
      </c>
    </row>
    <row r="11824" spans="84:102" x14ac:dyDescent="0.25">
      <c r="CF11824" s="3" t="s">
        <v>3073</v>
      </c>
      <c r="CG11824" s="174">
        <v>30227</v>
      </c>
      <c r="CH11824" s="174">
        <v>2430</v>
      </c>
      <c r="CI11824" s="174">
        <v>5</v>
      </c>
      <c r="CJ11824" s="174">
        <v>348.86189999999999</v>
      </c>
      <c r="CK11824" s="174">
        <v>348.86189999999999</v>
      </c>
      <c r="CU11824" s="174">
        <v>30227</v>
      </c>
      <c r="CV11824" s="174">
        <v>2430</v>
      </c>
      <c r="CW11824" s="174">
        <v>5</v>
      </c>
      <c r="CX11824" s="174">
        <v>348.86189999999999</v>
      </c>
    </row>
    <row r="11825" spans="84:102" x14ac:dyDescent="0.25">
      <c r="CF11825" s="3" t="s">
        <v>3073</v>
      </c>
      <c r="CG11825" s="174">
        <v>87184</v>
      </c>
      <c r="CH11825" s="174">
        <v>618</v>
      </c>
      <c r="CI11825" s="174">
        <v>5</v>
      </c>
      <c r="CJ11825" s="174">
        <v>348.77820000000003</v>
      </c>
      <c r="CK11825" s="174">
        <v>348.77820000000003</v>
      </c>
      <c r="CU11825" s="174">
        <v>87184</v>
      </c>
      <c r="CV11825" s="174">
        <v>618</v>
      </c>
      <c r="CW11825" s="174">
        <v>5</v>
      </c>
      <c r="CX11825" s="174">
        <v>348.77820000000003</v>
      </c>
    </row>
    <row r="11826" spans="84:102" x14ac:dyDescent="0.25">
      <c r="CF11826" s="3" t="s">
        <v>3073</v>
      </c>
      <c r="CG11826" s="174">
        <v>130</v>
      </c>
      <c r="CH11826" s="174">
        <v>67149</v>
      </c>
      <c r="CI11826" s="174">
        <v>5</v>
      </c>
      <c r="CJ11826" s="174">
        <v>348.7679</v>
      </c>
      <c r="CK11826" s="174">
        <v>348.7679</v>
      </c>
      <c r="CU11826" s="174">
        <v>130</v>
      </c>
      <c r="CV11826" s="174">
        <v>67149</v>
      </c>
      <c r="CW11826" s="174">
        <v>5</v>
      </c>
      <c r="CX11826" s="174">
        <v>348.7679</v>
      </c>
    </row>
    <row r="11827" spans="84:102" x14ac:dyDescent="0.25">
      <c r="CF11827" s="3" t="s">
        <v>3073</v>
      </c>
      <c r="CG11827" s="174">
        <v>94</v>
      </c>
      <c r="CH11827" s="174">
        <v>65712</v>
      </c>
      <c r="CI11827" s="174">
        <v>5</v>
      </c>
      <c r="CJ11827" s="174">
        <v>348.73439999999999</v>
      </c>
      <c r="CK11827" s="174">
        <v>348.73439999999999</v>
      </c>
      <c r="CU11827" s="174">
        <v>94</v>
      </c>
      <c r="CV11827" s="174">
        <v>65712</v>
      </c>
      <c r="CW11827" s="174">
        <v>5</v>
      </c>
      <c r="CX11827" s="174">
        <v>348.73439999999999</v>
      </c>
    </row>
    <row r="11828" spans="84:102" x14ac:dyDescent="0.25">
      <c r="CF11828" s="3" t="s">
        <v>3073</v>
      </c>
      <c r="CG11828" s="174">
        <v>110625</v>
      </c>
      <c r="CH11828" s="174">
        <v>935</v>
      </c>
      <c r="CI11828" s="174">
        <v>5</v>
      </c>
      <c r="CJ11828" s="174">
        <v>348.70659999999998</v>
      </c>
      <c r="CK11828" s="174">
        <v>348.70659999999998</v>
      </c>
      <c r="CU11828" s="174">
        <v>110625</v>
      </c>
      <c r="CV11828" s="174">
        <v>935</v>
      </c>
      <c r="CW11828" s="174">
        <v>5</v>
      </c>
      <c r="CX11828" s="174">
        <v>348.70659999999998</v>
      </c>
    </row>
    <row r="11829" spans="84:102" x14ac:dyDescent="0.25">
      <c r="CF11829" s="3" t="s">
        <v>3073</v>
      </c>
      <c r="CG11829" s="174">
        <v>1270</v>
      </c>
      <c r="CH11829" s="174">
        <v>125313</v>
      </c>
      <c r="CI11829" s="174">
        <v>5</v>
      </c>
      <c r="CJ11829" s="174">
        <v>348.6592</v>
      </c>
      <c r="CK11829" s="174">
        <v>348.6592</v>
      </c>
      <c r="CU11829" s="174">
        <v>1270</v>
      </c>
      <c r="CV11829" s="174">
        <v>125313</v>
      </c>
      <c r="CW11829" s="174">
        <v>5</v>
      </c>
      <c r="CX11829" s="174">
        <v>348.6592</v>
      </c>
    </row>
    <row r="11830" spans="84:102" x14ac:dyDescent="0.25">
      <c r="CF11830" s="3" t="s">
        <v>3073</v>
      </c>
      <c r="CG11830" s="174">
        <v>994</v>
      </c>
      <c r="CH11830" s="174">
        <v>114220</v>
      </c>
      <c r="CI11830" s="174">
        <v>5</v>
      </c>
      <c r="CJ11830" s="174">
        <v>348.31709999999998</v>
      </c>
      <c r="CK11830" s="174">
        <v>348.31709999999998</v>
      </c>
      <c r="CU11830" s="174">
        <v>994</v>
      </c>
      <c r="CV11830" s="174">
        <v>114220</v>
      </c>
      <c r="CW11830" s="174">
        <v>5</v>
      </c>
      <c r="CX11830" s="174">
        <v>348.31709999999998</v>
      </c>
    </row>
    <row r="11831" spans="84:102" x14ac:dyDescent="0.25">
      <c r="CF11831" s="3" t="s">
        <v>3073</v>
      </c>
      <c r="CG11831" s="174">
        <v>60994</v>
      </c>
      <c r="CH11831" s="174">
        <v>29</v>
      </c>
      <c r="CI11831" s="174">
        <v>5</v>
      </c>
      <c r="CJ11831" s="174">
        <v>348.14670000000001</v>
      </c>
      <c r="CK11831" s="174">
        <v>348.14670000000001</v>
      </c>
      <c r="CU11831" s="174">
        <v>60994</v>
      </c>
      <c r="CV11831" s="174">
        <v>29</v>
      </c>
      <c r="CW11831" s="174">
        <v>5</v>
      </c>
      <c r="CX11831" s="174">
        <v>348.14670000000001</v>
      </c>
    </row>
    <row r="11832" spans="84:102" x14ac:dyDescent="0.25">
      <c r="CF11832" s="3" t="s">
        <v>3073</v>
      </c>
      <c r="CG11832" s="174">
        <v>1948</v>
      </c>
      <c r="CH11832" s="174">
        <v>87125</v>
      </c>
      <c r="CI11832" s="174">
        <v>5</v>
      </c>
      <c r="CJ11832" s="174">
        <v>348.13260000000002</v>
      </c>
      <c r="CK11832" s="174">
        <v>348.13260000000002</v>
      </c>
      <c r="CU11832" s="174">
        <v>1948</v>
      </c>
      <c r="CV11832" s="174">
        <v>87125</v>
      </c>
      <c r="CW11832" s="174">
        <v>5</v>
      </c>
      <c r="CX11832" s="174">
        <v>348.13260000000002</v>
      </c>
    </row>
    <row r="11833" spans="84:102" x14ac:dyDescent="0.25">
      <c r="CF11833" s="3" t="s">
        <v>3073</v>
      </c>
      <c r="CG11833" s="174">
        <v>2827</v>
      </c>
      <c r="CH11833" s="174">
        <v>150891</v>
      </c>
      <c r="CI11833" s="174">
        <v>5</v>
      </c>
      <c r="CJ11833" s="174">
        <v>347.94470000000001</v>
      </c>
      <c r="CK11833" s="174">
        <v>347.94470000000001</v>
      </c>
      <c r="CU11833" s="174">
        <v>2827</v>
      </c>
      <c r="CV11833" s="174">
        <v>150891</v>
      </c>
      <c r="CW11833" s="174">
        <v>5</v>
      </c>
      <c r="CX11833" s="174">
        <v>347.94470000000001</v>
      </c>
    </row>
    <row r="11834" spans="84:102" x14ac:dyDescent="0.25">
      <c r="CF11834" s="3" t="s">
        <v>3073</v>
      </c>
      <c r="CG11834" s="174">
        <v>147289</v>
      </c>
      <c r="CH11834" s="174">
        <v>3099</v>
      </c>
      <c r="CI11834" s="174">
        <v>5</v>
      </c>
      <c r="CJ11834" s="174">
        <v>347.93529999999998</v>
      </c>
      <c r="CK11834" s="174">
        <v>347.93529999999998</v>
      </c>
      <c r="CU11834" s="174">
        <v>147289</v>
      </c>
      <c r="CV11834" s="174">
        <v>3099</v>
      </c>
      <c r="CW11834" s="174">
        <v>5</v>
      </c>
      <c r="CX11834" s="174">
        <v>347.93529999999998</v>
      </c>
    </row>
    <row r="11835" spans="84:102" x14ac:dyDescent="0.25">
      <c r="CF11835" s="3" t="s">
        <v>3073</v>
      </c>
      <c r="CG11835" s="174">
        <v>46705</v>
      </c>
      <c r="CH11835" s="174">
        <v>2629</v>
      </c>
      <c r="CI11835" s="174">
        <v>5</v>
      </c>
      <c r="CJ11835" s="174">
        <v>347.90730000000002</v>
      </c>
      <c r="CK11835" s="174">
        <v>347.90730000000002</v>
      </c>
      <c r="CU11835" s="174">
        <v>46705</v>
      </c>
      <c r="CV11835" s="174">
        <v>2629</v>
      </c>
      <c r="CW11835" s="174">
        <v>5</v>
      </c>
      <c r="CX11835" s="174">
        <v>347.90730000000002</v>
      </c>
    </row>
    <row r="11836" spans="84:102" x14ac:dyDescent="0.25">
      <c r="CF11836" s="3" t="s">
        <v>3073</v>
      </c>
      <c r="CG11836" s="174">
        <v>114220</v>
      </c>
      <c r="CH11836" s="174">
        <v>994</v>
      </c>
      <c r="CI11836" s="174">
        <v>5</v>
      </c>
      <c r="CJ11836" s="174">
        <v>347.84399999999999</v>
      </c>
      <c r="CK11836" s="174">
        <v>347.84399999999999</v>
      </c>
      <c r="CU11836" s="174">
        <v>114220</v>
      </c>
      <c r="CV11836" s="174">
        <v>994</v>
      </c>
      <c r="CW11836" s="174">
        <v>5</v>
      </c>
      <c r="CX11836" s="174">
        <v>347.84399999999999</v>
      </c>
    </row>
    <row r="11837" spans="84:102" x14ac:dyDescent="0.25">
      <c r="CF11837" s="3" t="s">
        <v>3073</v>
      </c>
      <c r="CG11837" s="174">
        <v>815</v>
      </c>
      <c r="CH11837" s="174">
        <v>102576</v>
      </c>
      <c r="CI11837" s="174">
        <v>5</v>
      </c>
      <c r="CJ11837" s="174">
        <v>347.83069999999998</v>
      </c>
      <c r="CK11837" s="174">
        <v>347.83069999999998</v>
      </c>
      <c r="CU11837" s="174">
        <v>815</v>
      </c>
      <c r="CV11837" s="174">
        <v>102576</v>
      </c>
      <c r="CW11837" s="174">
        <v>5</v>
      </c>
      <c r="CX11837" s="174">
        <v>347.83069999999998</v>
      </c>
    </row>
    <row r="11838" spans="84:102" x14ac:dyDescent="0.25">
      <c r="CF11838" s="3" t="s">
        <v>3073</v>
      </c>
      <c r="CG11838" s="174">
        <v>400</v>
      </c>
      <c r="CH11838" s="174">
        <v>81493</v>
      </c>
      <c r="CI11838" s="174">
        <v>5</v>
      </c>
      <c r="CJ11838" s="174">
        <v>347.81229999999999</v>
      </c>
      <c r="CK11838" s="174">
        <v>347.81229999999999</v>
      </c>
      <c r="CU11838" s="174">
        <v>400</v>
      </c>
      <c r="CV11838" s="174">
        <v>81493</v>
      </c>
      <c r="CW11838" s="174">
        <v>5</v>
      </c>
      <c r="CX11838" s="174">
        <v>347.81229999999999</v>
      </c>
    </row>
    <row r="11839" spans="84:102" x14ac:dyDescent="0.25">
      <c r="CF11839" s="3" t="s">
        <v>3073</v>
      </c>
      <c r="CG11839" s="174">
        <v>935</v>
      </c>
      <c r="CH11839" s="174">
        <v>110625</v>
      </c>
      <c r="CI11839" s="174">
        <v>5</v>
      </c>
      <c r="CJ11839" s="174">
        <v>347.66559999999998</v>
      </c>
      <c r="CK11839" s="174">
        <v>347.66559999999998</v>
      </c>
      <c r="CU11839" s="174">
        <v>935</v>
      </c>
      <c r="CV11839" s="174">
        <v>110625</v>
      </c>
      <c r="CW11839" s="174">
        <v>5</v>
      </c>
      <c r="CX11839" s="174">
        <v>347.66559999999998</v>
      </c>
    </row>
    <row r="11840" spans="84:102" x14ac:dyDescent="0.25">
      <c r="CF11840" s="3" t="s">
        <v>3073</v>
      </c>
      <c r="CG11840" s="174">
        <v>3791</v>
      </c>
      <c r="CH11840" s="174">
        <v>107874</v>
      </c>
      <c r="CI11840" s="174">
        <v>5</v>
      </c>
      <c r="CJ11840" s="174">
        <v>347.47219999999999</v>
      </c>
      <c r="CK11840" s="174">
        <v>347.47219999999999</v>
      </c>
      <c r="CU11840" s="174">
        <v>3791</v>
      </c>
      <c r="CV11840" s="174">
        <v>107874</v>
      </c>
      <c r="CW11840" s="174">
        <v>5</v>
      </c>
      <c r="CX11840" s="174">
        <v>347.47219999999999</v>
      </c>
    </row>
    <row r="11841" spans="84:102" x14ac:dyDescent="0.25">
      <c r="CF11841" s="3" t="s">
        <v>3073</v>
      </c>
      <c r="CG11841" s="174">
        <v>102115</v>
      </c>
      <c r="CH11841" s="174">
        <v>810</v>
      </c>
      <c r="CI11841" s="174">
        <v>5</v>
      </c>
      <c r="CJ11841" s="174">
        <v>347.43</v>
      </c>
      <c r="CK11841" s="174">
        <v>347.43</v>
      </c>
      <c r="CU11841" s="174">
        <v>102115</v>
      </c>
      <c r="CV11841" s="174">
        <v>810</v>
      </c>
      <c r="CW11841" s="174">
        <v>5</v>
      </c>
      <c r="CX11841" s="174">
        <v>347.43</v>
      </c>
    </row>
    <row r="11842" spans="84:102" x14ac:dyDescent="0.25">
      <c r="CF11842" s="3" t="s">
        <v>3073</v>
      </c>
      <c r="CG11842" s="174">
        <v>184070</v>
      </c>
      <c r="CH11842" s="174">
        <v>1596</v>
      </c>
      <c r="CI11842" s="174">
        <v>5</v>
      </c>
      <c r="CJ11842" s="174">
        <v>347.37810000000002</v>
      </c>
      <c r="CK11842" s="174">
        <v>347.37810000000002</v>
      </c>
      <c r="CU11842" s="174">
        <v>184070</v>
      </c>
      <c r="CV11842" s="174">
        <v>1596</v>
      </c>
      <c r="CW11842" s="174">
        <v>5</v>
      </c>
      <c r="CX11842" s="174">
        <v>347.37810000000002</v>
      </c>
    </row>
    <row r="11843" spans="84:102" x14ac:dyDescent="0.25">
      <c r="CF11843" s="3" t="s">
        <v>3073</v>
      </c>
      <c r="CG11843" s="174">
        <v>53128</v>
      </c>
      <c r="CH11843" s="174">
        <v>1792</v>
      </c>
      <c r="CI11843" s="174">
        <v>5</v>
      </c>
      <c r="CJ11843" s="174">
        <v>347.36290000000002</v>
      </c>
      <c r="CK11843" s="174">
        <v>347.36290000000002</v>
      </c>
      <c r="CU11843" s="174">
        <v>53128</v>
      </c>
      <c r="CV11843" s="174">
        <v>1792</v>
      </c>
      <c r="CW11843" s="174">
        <v>5</v>
      </c>
      <c r="CX11843" s="174">
        <v>347.36290000000002</v>
      </c>
    </row>
    <row r="11844" spans="84:102" x14ac:dyDescent="0.25">
      <c r="CF11844" s="3" t="s">
        <v>3073</v>
      </c>
      <c r="CG11844" s="174">
        <v>57188</v>
      </c>
      <c r="CH11844" s="174">
        <v>1759</v>
      </c>
      <c r="CI11844" s="174">
        <v>5</v>
      </c>
      <c r="CJ11844" s="174">
        <v>347.16120000000001</v>
      </c>
      <c r="CK11844" s="174">
        <v>347.16120000000001</v>
      </c>
      <c r="CU11844" s="174">
        <v>57188</v>
      </c>
      <c r="CV11844" s="174">
        <v>1759</v>
      </c>
      <c r="CW11844" s="174">
        <v>5</v>
      </c>
      <c r="CX11844" s="174">
        <v>347.16120000000001</v>
      </c>
    </row>
    <row r="11845" spans="84:102" x14ac:dyDescent="0.25">
      <c r="CF11845" s="3" t="s">
        <v>3073</v>
      </c>
      <c r="CG11845" s="174">
        <v>3020</v>
      </c>
      <c r="CH11845" s="174">
        <v>183579</v>
      </c>
      <c r="CI11845" s="174">
        <v>5</v>
      </c>
      <c r="CJ11845" s="174">
        <v>347.02229999999997</v>
      </c>
      <c r="CK11845" s="174">
        <v>347.02229999999997</v>
      </c>
      <c r="CU11845" s="174">
        <v>3020</v>
      </c>
      <c r="CV11845" s="174">
        <v>183579</v>
      </c>
      <c r="CW11845" s="174">
        <v>5</v>
      </c>
      <c r="CX11845" s="174">
        <v>347.02229999999997</v>
      </c>
    </row>
    <row r="11846" spans="84:102" x14ac:dyDescent="0.25">
      <c r="CF11846" s="3" t="s">
        <v>3073</v>
      </c>
      <c r="CG11846" s="174">
        <v>78437</v>
      </c>
      <c r="CH11846" s="174">
        <v>3559</v>
      </c>
      <c r="CI11846" s="174">
        <v>5</v>
      </c>
      <c r="CJ11846" s="174">
        <v>347.01519999999999</v>
      </c>
      <c r="CK11846" s="174">
        <v>347.01519999999999</v>
      </c>
      <c r="CU11846" s="174">
        <v>78437</v>
      </c>
      <c r="CV11846" s="174">
        <v>3559</v>
      </c>
      <c r="CW11846" s="174">
        <v>5</v>
      </c>
      <c r="CX11846" s="174">
        <v>347.01519999999999</v>
      </c>
    </row>
    <row r="11847" spans="84:102" x14ac:dyDescent="0.25">
      <c r="CF11847" s="3" t="s">
        <v>3073</v>
      </c>
      <c r="CG11847" s="174">
        <v>2837</v>
      </c>
      <c r="CH11847" s="174">
        <v>151184</v>
      </c>
      <c r="CI11847" s="174">
        <v>5</v>
      </c>
      <c r="CJ11847" s="174">
        <v>346.78590000000003</v>
      </c>
      <c r="CK11847" s="174">
        <v>346.78590000000003</v>
      </c>
      <c r="CU11847" s="174">
        <v>2837</v>
      </c>
      <c r="CV11847" s="174">
        <v>151184</v>
      </c>
      <c r="CW11847" s="174">
        <v>5</v>
      </c>
      <c r="CX11847" s="174">
        <v>346.78590000000003</v>
      </c>
    </row>
    <row r="11848" spans="84:102" x14ac:dyDescent="0.25">
      <c r="CF11848" s="3" t="s">
        <v>3073</v>
      </c>
      <c r="CG11848" s="174">
        <v>283</v>
      </c>
      <c r="CH11848" s="174">
        <v>71361</v>
      </c>
      <c r="CI11848" s="174">
        <v>5</v>
      </c>
      <c r="CJ11848" s="174">
        <v>346.77539999999999</v>
      </c>
      <c r="CK11848" s="174">
        <v>346.77539999999999</v>
      </c>
      <c r="CU11848" s="174">
        <v>283</v>
      </c>
      <c r="CV11848" s="174">
        <v>71361</v>
      </c>
      <c r="CW11848" s="174">
        <v>5</v>
      </c>
      <c r="CX11848" s="174">
        <v>346.77539999999999</v>
      </c>
    </row>
    <row r="11849" spans="84:102" x14ac:dyDescent="0.25">
      <c r="CF11849" s="3" t="s">
        <v>3073</v>
      </c>
      <c r="CG11849" s="174">
        <v>86445</v>
      </c>
      <c r="CH11849" s="174">
        <v>534</v>
      </c>
      <c r="CI11849" s="174">
        <v>5</v>
      </c>
      <c r="CJ11849" s="174">
        <v>346.76459999999997</v>
      </c>
      <c r="CK11849" s="174">
        <v>346.76459999999997</v>
      </c>
      <c r="CU11849" s="174">
        <v>86445</v>
      </c>
      <c r="CV11849" s="174">
        <v>534</v>
      </c>
      <c r="CW11849" s="174">
        <v>5</v>
      </c>
      <c r="CX11849" s="174">
        <v>346.76459999999997</v>
      </c>
    </row>
    <row r="11850" spans="84:102" x14ac:dyDescent="0.25">
      <c r="CF11850" s="3" t="s">
        <v>3073</v>
      </c>
      <c r="CG11850" s="174">
        <v>85748</v>
      </c>
      <c r="CH11850" s="174">
        <v>604</v>
      </c>
      <c r="CI11850" s="174">
        <v>5</v>
      </c>
      <c r="CJ11850" s="174">
        <v>346.73509999999999</v>
      </c>
      <c r="CK11850" s="174">
        <v>346.73509999999999</v>
      </c>
      <c r="CU11850" s="174">
        <v>85748</v>
      </c>
      <c r="CV11850" s="174">
        <v>604</v>
      </c>
      <c r="CW11850" s="174">
        <v>5</v>
      </c>
      <c r="CX11850" s="174">
        <v>346.73509999999999</v>
      </c>
    </row>
    <row r="11851" spans="84:102" x14ac:dyDescent="0.25">
      <c r="CF11851" s="3" t="s">
        <v>3073</v>
      </c>
      <c r="CG11851" s="174">
        <v>61090</v>
      </c>
      <c r="CH11851" s="174">
        <v>14</v>
      </c>
      <c r="CI11851" s="174">
        <v>5</v>
      </c>
      <c r="CJ11851" s="174">
        <v>346.70659999999998</v>
      </c>
      <c r="CK11851" s="174">
        <v>346.70659999999998</v>
      </c>
      <c r="CU11851" s="174">
        <v>61090</v>
      </c>
      <c r="CV11851" s="174">
        <v>14</v>
      </c>
      <c r="CW11851" s="174">
        <v>5</v>
      </c>
      <c r="CX11851" s="174">
        <v>346.70659999999998</v>
      </c>
    </row>
    <row r="11852" spans="84:102" x14ac:dyDescent="0.25">
      <c r="CF11852" s="3" t="s">
        <v>3073</v>
      </c>
      <c r="CG11852" s="174">
        <v>152284</v>
      </c>
      <c r="CH11852" s="174">
        <v>2949</v>
      </c>
      <c r="CI11852" s="174">
        <v>5</v>
      </c>
      <c r="CJ11852" s="174">
        <v>346.6583</v>
      </c>
      <c r="CK11852" s="174">
        <v>346.6583</v>
      </c>
      <c r="CU11852" s="174">
        <v>152284</v>
      </c>
      <c r="CV11852" s="174">
        <v>2949</v>
      </c>
      <c r="CW11852" s="174">
        <v>5</v>
      </c>
      <c r="CX11852" s="174">
        <v>346.6583</v>
      </c>
    </row>
    <row r="11853" spans="84:102" x14ac:dyDescent="0.25">
      <c r="CF11853" s="3" t="s">
        <v>3073</v>
      </c>
      <c r="CG11853" s="174">
        <v>2320</v>
      </c>
      <c r="CH11853" s="174">
        <v>25271</v>
      </c>
      <c r="CI11853" s="174">
        <v>5</v>
      </c>
      <c r="CJ11853" s="174">
        <v>346.56659999999999</v>
      </c>
      <c r="CK11853" s="174">
        <v>346.56659999999999</v>
      </c>
      <c r="CU11853" s="174">
        <v>2320</v>
      </c>
      <c r="CV11853" s="174">
        <v>25271</v>
      </c>
      <c r="CW11853" s="174">
        <v>5</v>
      </c>
      <c r="CX11853" s="174">
        <v>346.56659999999999</v>
      </c>
    </row>
    <row r="11854" spans="84:102" x14ac:dyDescent="0.25">
      <c r="CF11854" s="3" t="s">
        <v>3073</v>
      </c>
      <c r="CG11854" s="174">
        <v>2285</v>
      </c>
      <c r="CH11854" s="174">
        <v>21384</v>
      </c>
      <c r="CI11854" s="174">
        <v>5</v>
      </c>
      <c r="CJ11854" s="174">
        <v>346.51780000000002</v>
      </c>
      <c r="CK11854" s="174">
        <v>346.51780000000002</v>
      </c>
      <c r="CU11854" s="174">
        <v>2285</v>
      </c>
      <c r="CV11854" s="174">
        <v>21384</v>
      </c>
      <c r="CW11854" s="174">
        <v>5</v>
      </c>
      <c r="CX11854" s="174">
        <v>346.51780000000002</v>
      </c>
    </row>
    <row r="11855" spans="84:102" x14ac:dyDescent="0.25">
      <c r="CF11855" s="3" t="s">
        <v>3073</v>
      </c>
      <c r="CG11855" s="174">
        <v>39260</v>
      </c>
      <c r="CH11855" s="174">
        <v>2504</v>
      </c>
      <c r="CI11855" s="174">
        <v>5</v>
      </c>
      <c r="CJ11855" s="174">
        <v>346.2287</v>
      </c>
      <c r="CK11855" s="174">
        <v>346.2287</v>
      </c>
      <c r="CU11855" s="174">
        <v>39260</v>
      </c>
      <c r="CV11855" s="174">
        <v>2504</v>
      </c>
      <c r="CW11855" s="174">
        <v>5</v>
      </c>
      <c r="CX11855" s="174">
        <v>346.2287</v>
      </c>
    </row>
    <row r="11856" spans="84:102" x14ac:dyDescent="0.25">
      <c r="CF11856" s="3" t="s">
        <v>3073</v>
      </c>
      <c r="CG11856" s="174">
        <v>17220</v>
      </c>
      <c r="CH11856" s="174">
        <v>2194</v>
      </c>
      <c r="CI11856" s="174">
        <v>5</v>
      </c>
      <c r="CJ11856" s="174">
        <v>346.20569999999998</v>
      </c>
      <c r="CK11856" s="174">
        <v>346.20569999999998</v>
      </c>
      <c r="CU11856" s="174">
        <v>17220</v>
      </c>
      <c r="CV11856" s="174">
        <v>2194</v>
      </c>
      <c r="CW11856" s="174">
        <v>5</v>
      </c>
      <c r="CX11856" s="174">
        <v>346.20569999999998</v>
      </c>
    </row>
    <row r="11857" spans="84:102" x14ac:dyDescent="0.25">
      <c r="CF11857" s="3" t="s">
        <v>3073</v>
      </c>
      <c r="CG11857" s="174">
        <v>1181</v>
      </c>
      <c r="CH11857" s="174">
        <v>140721</v>
      </c>
      <c r="CI11857" s="174">
        <v>5</v>
      </c>
      <c r="CJ11857" s="174">
        <v>345.9119</v>
      </c>
      <c r="CK11857" s="174">
        <v>345.9119</v>
      </c>
      <c r="CU11857" s="174">
        <v>1181</v>
      </c>
      <c r="CV11857" s="174">
        <v>140721</v>
      </c>
      <c r="CW11857" s="174">
        <v>5</v>
      </c>
      <c r="CX11857" s="174">
        <v>345.9119</v>
      </c>
    </row>
    <row r="11858" spans="84:102" x14ac:dyDescent="0.25">
      <c r="CF11858" s="3" t="s">
        <v>3073</v>
      </c>
      <c r="CG11858" s="174">
        <v>70120</v>
      </c>
      <c r="CH11858" s="174">
        <v>1670</v>
      </c>
      <c r="CI11858" s="174">
        <v>5</v>
      </c>
      <c r="CJ11858" s="174">
        <v>345.86020000000002</v>
      </c>
      <c r="CK11858" s="174">
        <v>345.86020000000002</v>
      </c>
      <c r="CU11858" s="174">
        <v>70120</v>
      </c>
      <c r="CV11858" s="174">
        <v>1670</v>
      </c>
      <c r="CW11858" s="174">
        <v>5</v>
      </c>
      <c r="CX11858" s="174">
        <v>345.86020000000002</v>
      </c>
    </row>
    <row r="11859" spans="84:102" x14ac:dyDescent="0.25">
      <c r="CF11859" s="3" t="s">
        <v>3073</v>
      </c>
      <c r="CG11859" s="174">
        <v>66461</v>
      </c>
      <c r="CH11859" s="174">
        <v>1682</v>
      </c>
      <c r="CI11859" s="174">
        <v>5</v>
      </c>
      <c r="CJ11859" s="174">
        <v>345.8091</v>
      </c>
      <c r="CK11859" s="174">
        <v>345.8091</v>
      </c>
      <c r="CU11859" s="174">
        <v>66461</v>
      </c>
      <c r="CV11859" s="174">
        <v>1682</v>
      </c>
      <c r="CW11859" s="174">
        <v>5</v>
      </c>
      <c r="CX11859" s="174">
        <v>345.8091</v>
      </c>
    </row>
    <row r="11860" spans="84:102" x14ac:dyDescent="0.25">
      <c r="CF11860" s="3" t="s">
        <v>3073</v>
      </c>
      <c r="CG11860" s="174">
        <v>1000</v>
      </c>
      <c r="CH11860" s="174">
        <v>115753</v>
      </c>
      <c r="CI11860" s="174">
        <v>5</v>
      </c>
      <c r="CJ11860" s="174">
        <v>345.79759999999999</v>
      </c>
      <c r="CK11860" s="174">
        <v>345.79759999999999</v>
      </c>
      <c r="CU11860" s="174">
        <v>1000</v>
      </c>
      <c r="CV11860" s="174">
        <v>115753</v>
      </c>
      <c r="CW11860" s="174">
        <v>5</v>
      </c>
      <c r="CX11860" s="174">
        <v>345.79759999999999</v>
      </c>
    </row>
    <row r="11861" spans="84:102" x14ac:dyDescent="0.25">
      <c r="CF11861" s="3" t="s">
        <v>3073</v>
      </c>
      <c r="CG11861" s="174">
        <v>154610</v>
      </c>
      <c r="CH11861" s="174">
        <v>2968</v>
      </c>
      <c r="CI11861" s="174">
        <v>5</v>
      </c>
      <c r="CJ11861" s="174">
        <v>345.3974</v>
      </c>
      <c r="CK11861" s="174">
        <v>345.3974</v>
      </c>
      <c r="CU11861" s="174">
        <v>154610</v>
      </c>
      <c r="CV11861" s="174">
        <v>2968</v>
      </c>
      <c r="CW11861" s="174">
        <v>5</v>
      </c>
      <c r="CX11861" s="174">
        <v>345.3974</v>
      </c>
    </row>
    <row r="11862" spans="84:102" x14ac:dyDescent="0.25">
      <c r="CF11862" s="3" t="s">
        <v>3073</v>
      </c>
      <c r="CG11862" s="174">
        <v>1735</v>
      </c>
      <c r="CH11862" s="174">
        <v>60654</v>
      </c>
      <c r="CI11862" s="174">
        <v>5</v>
      </c>
      <c r="CJ11862" s="174">
        <v>345.01530000000002</v>
      </c>
      <c r="CK11862" s="174">
        <v>345.01530000000002</v>
      </c>
      <c r="CU11862" s="174">
        <v>1735</v>
      </c>
      <c r="CV11862" s="174">
        <v>60654</v>
      </c>
      <c r="CW11862" s="174">
        <v>5</v>
      </c>
      <c r="CX11862" s="174">
        <v>345.01530000000002</v>
      </c>
    </row>
    <row r="11863" spans="84:102" x14ac:dyDescent="0.25">
      <c r="CF11863" s="3" t="s">
        <v>3073</v>
      </c>
      <c r="CG11863" s="174">
        <v>86154</v>
      </c>
      <c r="CH11863" s="174">
        <v>518</v>
      </c>
      <c r="CI11863" s="174">
        <v>5</v>
      </c>
      <c r="CJ11863" s="174">
        <v>344.99610000000001</v>
      </c>
      <c r="CK11863" s="174">
        <v>344.99610000000001</v>
      </c>
      <c r="CU11863" s="174">
        <v>86154</v>
      </c>
      <c r="CV11863" s="174">
        <v>518</v>
      </c>
      <c r="CW11863" s="174">
        <v>5</v>
      </c>
      <c r="CX11863" s="174">
        <v>344.99610000000001</v>
      </c>
    </row>
    <row r="11864" spans="84:102" x14ac:dyDescent="0.25">
      <c r="CF11864" s="3" t="s">
        <v>3073</v>
      </c>
      <c r="CG11864" s="174">
        <v>272</v>
      </c>
      <c r="CH11864" s="174">
        <v>72073</v>
      </c>
      <c r="CI11864" s="174">
        <v>5</v>
      </c>
      <c r="CJ11864" s="174">
        <v>344.97280000000001</v>
      </c>
      <c r="CK11864" s="174">
        <v>344.97280000000001</v>
      </c>
      <c r="CU11864" s="174">
        <v>272</v>
      </c>
      <c r="CV11864" s="174">
        <v>72073</v>
      </c>
      <c r="CW11864" s="174">
        <v>5</v>
      </c>
      <c r="CX11864" s="174">
        <v>344.97280000000001</v>
      </c>
    </row>
    <row r="11865" spans="84:102" x14ac:dyDescent="0.25">
      <c r="CF11865" s="3" t="s">
        <v>3073</v>
      </c>
      <c r="CG11865" s="174">
        <v>2209</v>
      </c>
      <c r="CH11865" s="174">
        <v>17171</v>
      </c>
      <c r="CI11865" s="174">
        <v>5</v>
      </c>
      <c r="CJ11865" s="174">
        <v>344.9597</v>
      </c>
      <c r="CK11865" s="174">
        <v>344.9597</v>
      </c>
      <c r="CU11865" s="174">
        <v>2209</v>
      </c>
      <c r="CV11865" s="174">
        <v>17171</v>
      </c>
      <c r="CW11865" s="174">
        <v>5</v>
      </c>
      <c r="CX11865" s="174">
        <v>344.9597</v>
      </c>
    </row>
    <row r="11866" spans="84:102" x14ac:dyDescent="0.25">
      <c r="CF11866" s="3" t="s">
        <v>3073</v>
      </c>
      <c r="CG11866" s="174">
        <v>135833</v>
      </c>
      <c r="CH11866" s="174">
        <v>1204</v>
      </c>
      <c r="CI11866" s="174">
        <v>5</v>
      </c>
      <c r="CJ11866" s="174">
        <v>344.9477</v>
      </c>
      <c r="CK11866" s="174">
        <v>344.9477</v>
      </c>
      <c r="CU11866" s="174">
        <v>135833</v>
      </c>
      <c r="CV11866" s="174">
        <v>1204</v>
      </c>
      <c r="CW11866" s="174">
        <v>5</v>
      </c>
      <c r="CX11866" s="174">
        <v>344.9477</v>
      </c>
    </row>
    <row r="11867" spans="84:102" x14ac:dyDescent="0.25">
      <c r="CF11867" s="3" t="s">
        <v>3073</v>
      </c>
      <c r="CG11867" s="174">
        <v>99444</v>
      </c>
      <c r="CH11867" s="174">
        <v>777</v>
      </c>
      <c r="CI11867" s="174">
        <v>5</v>
      </c>
      <c r="CJ11867" s="174">
        <v>344.83330000000001</v>
      </c>
      <c r="CK11867" s="174">
        <v>344.83330000000001</v>
      </c>
      <c r="CU11867" s="174">
        <v>99444</v>
      </c>
      <c r="CV11867" s="174">
        <v>777</v>
      </c>
      <c r="CW11867" s="174">
        <v>5</v>
      </c>
      <c r="CX11867" s="174">
        <v>344.83330000000001</v>
      </c>
    </row>
    <row r="11868" spans="84:102" x14ac:dyDescent="0.25">
      <c r="CF11868" s="3" t="s">
        <v>3073</v>
      </c>
      <c r="CG11868" s="174">
        <v>525</v>
      </c>
      <c r="CH11868" s="174">
        <v>85328</v>
      </c>
      <c r="CI11868" s="174">
        <v>5</v>
      </c>
      <c r="CJ11868" s="174">
        <v>344.80119999999999</v>
      </c>
      <c r="CK11868" s="174">
        <v>344.80119999999999</v>
      </c>
      <c r="CU11868" s="174">
        <v>525</v>
      </c>
      <c r="CV11868" s="174">
        <v>85328</v>
      </c>
      <c r="CW11868" s="174">
        <v>5</v>
      </c>
      <c r="CX11868" s="174">
        <v>344.80119999999999</v>
      </c>
    </row>
    <row r="11869" spans="84:102" x14ac:dyDescent="0.25">
      <c r="CF11869" s="3" t="s">
        <v>3073</v>
      </c>
      <c r="CG11869" s="174">
        <v>22437</v>
      </c>
      <c r="CH11869" s="174">
        <v>2291</v>
      </c>
      <c r="CI11869" s="174">
        <v>5</v>
      </c>
      <c r="CJ11869" s="174">
        <v>344.76799999999997</v>
      </c>
      <c r="CK11869" s="174">
        <v>344.76799999999997</v>
      </c>
      <c r="CU11869" s="174">
        <v>22437</v>
      </c>
      <c r="CV11869" s="174">
        <v>2291</v>
      </c>
      <c r="CW11869" s="174">
        <v>5</v>
      </c>
      <c r="CX11869" s="174">
        <v>344.76799999999997</v>
      </c>
    </row>
    <row r="11870" spans="84:102" x14ac:dyDescent="0.25">
      <c r="CF11870" s="3" t="s">
        <v>3073</v>
      </c>
      <c r="CG11870" s="174">
        <v>76850</v>
      </c>
      <c r="CH11870" s="174">
        <v>1624</v>
      </c>
      <c r="CI11870" s="174">
        <v>5</v>
      </c>
      <c r="CJ11870" s="174">
        <v>344.75580000000002</v>
      </c>
      <c r="CK11870" s="174">
        <v>344.75580000000002</v>
      </c>
      <c r="CU11870" s="174">
        <v>76850</v>
      </c>
      <c r="CV11870" s="174">
        <v>1624</v>
      </c>
      <c r="CW11870" s="174">
        <v>5</v>
      </c>
      <c r="CX11870" s="174">
        <v>344.75580000000002</v>
      </c>
    </row>
    <row r="11871" spans="84:102" x14ac:dyDescent="0.25">
      <c r="CF11871" s="3" t="s">
        <v>3073</v>
      </c>
      <c r="CG11871" s="174">
        <v>114134</v>
      </c>
      <c r="CH11871" s="174">
        <v>960</v>
      </c>
      <c r="CI11871" s="174">
        <v>5</v>
      </c>
      <c r="CJ11871" s="174">
        <v>344.64429999999999</v>
      </c>
      <c r="CK11871" s="174">
        <v>344.64429999999999</v>
      </c>
      <c r="CU11871" s="174">
        <v>114134</v>
      </c>
      <c r="CV11871" s="174">
        <v>960</v>
      </c>
      <c r="CW11871" s="174">
        <v>5</v>
      </c>
      <c r="CX11871" s="174">
        <v>344.64429999999999</v>
      </c>
    </row>
    <row r="11872" spans="84:102" x14ac:dyDescent="0.25">
      <c r="CF11872" s="3" t="s">
        <v>3073</v>
      </c>
      <c r="CG11872" s="174">
        <v>1762</v>
      </c>
      <c r="CH11872" s="174">
        <v>184174</v>
      </c>
      <c r="CI11872" s="174">
        <v>5</v>
      </c>
      <c r="CJ11872" s="174">
        <v>344.61180000000002</v>
      </c>
      <c r="CK11872" s="174">
        <v>344.61180000000002</v>
      </c>
      <c r="CU11872" s="174">
        <v>1762</v>
      </c>
      <c r="CV11872" s="174">
        <v>184174</v>
      </c>
      <c r="CW11872" s="174">
        <v>5</v>
      </c>
      <c r="CX11872" s="174">
        <v>344.61180000000002</v>
      </c>
    </row>
    <row r="11873" spans="84:102" x14ac:dyDescent="0.25">
      <c r="CF11873" s="3" t="s">
        <v>3073</v>
      </c>
      <c r="CG11873" s="174">
        <v>104246</v>
      </c>
      <c r="CH11873" s="174">
        <v>818</v>
      </c>
      <c r="CI11873" s="174">
        <v>5</v>
      </c>
      <c r="CJ11873" s="174">
        <v>344.53730000000002</v>
      </c>
      <c r="CK11873" s="174">
        <v>344.53730000000002</v>
      </c>
      <c r="CU11873" s="174">
        <v>104246</v>
      </c>
      <c r="CV11873" s="174">
        <v>818</v>
      </c>
      <c r="CW11873" s="174">
        <v>5</v>
      </c>
      <c r="CX11873" s="174">
        <v>344.53730000000002</v>
      </c>
    </row>
    <row r="11874" spans="84:102" x14ac:dyDescent="0.25">
      <c r="CF11874" s="3" t="s">
        <v>3073</v>
      </c>
      <c r="CG11874" s="174">
        <v>129745</v>
      </c>
      <c r="CH11874" s="174">
        <v>1069</v>
      </c>
      <c r="CI11874" s="174">
        <v>5</v>
      </c>
      <c r="CJ11874" s="174">
        <v>344.38850000000002</v>
      </c>
      <c r="CK11874" s="174">
        <v>344.38850000000002</v>
      </c>
      <c r="CU11874" s="174">
        <v>129745</v>
      </c>
      <c r="CV11874" s="174">
        <v>1069</v>
      </c>
      <c r="CW11874" s="174">
        <v>5</v>
      </c>
      <c r="CX11874" s="174">
        <v>344.38850000000002</v>
      </c>
    </row>
    <row r="11875" spans="84:102" x14ac:dyDescent="0.25">
      <c r="CF11875" s="3" t="s">
        <v>3073</v>
      </c>
      <c r="CG11875" s="174">
        <v>29704</v>
      </c>
      <c r="CH11875" s="174">
        <v>2420</v>
      </c>
      <c r="CI11875" s="174">
        <v>5</v>
      </c>
      <c r="CJ11875" s="174">
        <v>344.3057</v>
      </c>
      <c r="CK11875" s="174">
        <v>344.3057</v>
      </c>
      <c r="CU11875" s="174">
        <v>29704</v>
      </c>
      <c r="CV11875" s="174">
        <v>2420</v>
      </c>
      <c r="CW11875" s="174">
        <v>5</v>
      </c>
      <c r="CX11875" s="174">
        <v>344.3057</v>
      </c>
    </row>
    <row r="11876" spans="84:102" x14ac:dyDescent="0.25">
      <c r="CF11876" s="3" t="s">
        <v>3073</v>
      </c>
      <c r="CG11876" s="174">
        <v>40710</v>
      </c>
      <c r="CH11876" s="174">
        <v>2579</v>
      </c>
      <c r="CI11876" s="174">
        <v>5</v>
      </c>
      <c r="CJ11876" s="174">
        <v>344.2833</v>
      </c>
      <c r="CK11876" s="174">
        <v>344.2833</v>
      </c>
      <c r="CU11876" s="174">
        <v>40710</v>
      </c>
      <c r="CV11876" s="174">
        <v>2579</v>
      </c>
      <c r="CW11876" s="174">
        <v>5</v>
      </c>
      <c r="CX11876" s="174">
        <v>344.2833</v>
      </c>
    </row>
    <row r="11877" spans="84:102" x14ac:dyDescent="0.25">
      <c r="CF11877" s="3" t="s">
        <v>3073</v>
      </c>
      <c r="CG11877" s="174">
        <v>146103</v>
      </c>
      <c r="CH11877" s="174">
        <v>2788</v>
      </c>
      <c r="CI11877" s="174">
        <v>5</v>
      </c>
      <c r="CJ11877" s="174">
        <v>344.2602</v>
      </c>
      <c r="CK11877" s="174">
        <v>344.2602</v>
      </c>
      <c r="CU11877" s="174">
        <v>146103</v>
      </c>
      <c r="CV11877" s="174">
        <v>2788</v>
      </c>
      <c r="CW11877" s="174">
        <v>5</v>
      </c>
      <c r="CX11877" s="174">
        <v>344.2602</v>
      </c>
    </row>
    <row r="11878" spans="84:102" x14ac:dyDescent="0.25">
      <c r="CF11878" s="3" t="s">
        <v>3073</v>
      </c>
      <c r="CG11878" s="174">
        <v>564</v>
      </c>
      <c r="CH11878" s="174">
        <v>84343</v>
      </c>
      <c r="CI11878" s="174">
        <v>5</v>
      </c>
      <c r="CJ11878" s="174">
        <v>344.04579999999999</v>
      </c>
      <c r="CK11878" s="174">
        <v>344.04579999999999</v>
      </c>
      <c r="CU11878" s="174">
        <v>564</v>
      </c>
      <c r="CV11878" s="174">
        <v>84343</v>
      </c>
      <c r="CW11878" s="174">
        <v>5</v>
      </c>
      <c r="CX11878" s="174">
        <v>344.04579999999999</v>
      </c>
    </row>
    <row r="11879" spans="84:102" x14ac:dyDescent="0.25">
      <c r="CF11879" s="3" t="s">
        <v>3073</v>
      </c>
      <c r="CG11879" s="174">
        <v>61530</v>
      </c>
      <c r="CH11879" s="174">
        <v>1729</v>
      </c>
      <c r="CI11879" s="174">
        <v>5</v>
      </c>
      <c r="CJ11879" s="174">
        <v>344.02690000000001</v>
      </c>
      <c r="CK11879" s="174">
        <v>344.02690000000001</v>
      </c>
      <c r="CU11879" s="174">
        <v>61530</v>
      </c>
      <c r="CV11879" s="174">
        <v>1729</v>
      </c>
      <c r="CW11879" s="174">
        <v>5</v>
      </c>
      <c r="CX11879" s="174">
        <v>344.02690000000001</v>
      </c>
    </row>
    <row r="11880" spans="84:102" x14ac:dyDescent="0.25">
      <c r="CF11880" s="3" t="s">
        <v>3073</v>
      </c>
      <c r="CG11880" s="174">
        <v>3040</v>
      </c>
      <c r="CH11880" s="174">
        <v>165629</v>
      </c>
      <c r="CI11880" s="174">
        <v>5</v>
      </c>
      <c r="CJ11880" s="174">
        <v>344.00630000000001</v>
      </c>
      <c r="CK11880" s="174">
        <v>344.00630000000001</v>
      </c>
      <c r="CU11880" s="174">
        <v>3040</v>
      </c>
      <c r="CV11880" s="174">
        <v>165629</v>
      </c>
      <c r="CW11880" s="174">
        <v>5</v>
      </c>
      <c r="CX11880" s="174">
        <v>344.00630000000001</v>
      </c>
    </row>
    <row r="11881" spans="84:102" x14ac:dyDescent="0.25">
      <c r="CF11881" s="3" t="s">
        <v>3073</v>
      </c>
      <c r="CG11881" s="174">
        <v>154068</v>
      </c>
      <c r="CH11881" s="174">
        <v>2972</v>
      </c>
      <c r="CI11881" s="174">
        <v>5</v>
      </c>
      <c r="CJ11881" s="174">
        <v>343.97269999999997</v>
      </c>
      <c r="CK11881" s="174">
        <v>343.97269999999997</v>
      </c>
      <c r="CU11881" s="174">
        <v>154068</v>
      </c>
      <c r="CV11881" s="174">
        <v>2972</v>
      </c>
      <c r="CW11881" s="174">
        <v>5</v>
      </c>
      <c r="CX11881" s="174">
        <v>343.97269999999997</v>
      </c>
    </row>
    <row r="11882" spans="84:102" x14ac:dyDescent="0.25">
      <c r="CF11882" s="3" t="s">
        <v>3073</v>
      </c>
      <c r="CG11882" s="174">
        <v>167282</v>
      </c>
      <c r="CH11882" s="174">
        <v>3325</v>
      </c>
      <c r="CI11882" s="174">
        <v>5</v>
      </c>
      <c r="CJ11882" s="174">
        <v>343.85860000000002</v>
      </c>
      <c r="CK11882" s="174">
        <v>343.85860000000002</v>
      </c>
      <c r="CU11882" s="174">
        <v>167282</v>
      </c>
      <c r="CV11882" s="174">
        <v>3325</v>
      </c>
      <c r="CW11882" s="174">
        <v>5</v>
      </c>
      <c r="CX11882" s="174">
        <v>343.85860000000002</v>
      </c>
    </row>
    <row r="11883" spans="84:102" x14ac:dyDescent="0.25">
      <c r="CF11883" s="3" t="s">
        <v>3073</v>
      </c>
      <c r="CG11883" s="174">
        <v>23158</v>
      </c>
      <c r="CH11883" s="174">
        <v>2312</v>
      </c>
      <c r="CI11883" s="174">
        <v>5</v>
      </c>
      <c r="CJ11883" s="174">
        <v>343.39100000000002</v>
      </c>
      <c r="CK11883" s="174">
        <v>343.39100000000002</v>
      </c>
      <c r="CU11883" s="174">
        <v>23158</v>
      </c>
      <c r="CV11883" s="174">
        <v>2312</v>
      </c>
      <c r="CW11883" s="174">
        <v>5</v>
      </c>
      <c r="CX11883" s="174">
        <v>343.39100000000002</v>
      </c>
    </row>
    <row r="11884" spans="84:102" x14ac:dyDescent="0.25">
      <c r="CF11884" s="3" t="s">
        <v>3073</v>
      </c>
      <c r="CG11884" s="174">
        <v>24518</v>
      </c>
      <c r="CH11884" s="174">
        <v>2313</v>
      </c>
      <c r="CI11884" s="174">
        <v>5</v>
      </c>
      <c r="CJ11884" s="174">
        <v>343.0779</v>
      </c>
      <c r="CK11884" s="174">
        <v>343.0779</v>
      </c>
      <c r="CU11884" s="174">
        <v>24518</v>
      </c>
      <c r="CV11884" s="174">
        <v>2313</v>
      </c>
      <c r="CW11884" s="174">
        <v>5</v>
      </c>
      <c r="CX11884" s="174">
        <v>343.0779</v>
      </c>
    </row>
    <row r="11885" spans="84:102" x14ac:dyDescent="0.25">
      <c r="CF11885" s="3" t="s">
        <v>3073</v>
      </c>
      <c r="CG11885" s="174">
        <v>81993</v>
      </c>
      <c r="CH11885" s="174">
        <v>413</v>
      </c>
      <c r="CI11885" s="174">
        <v>5</v>
      </c>
      <c r="CJ11885" s="174">
        <v>342.91739999999999</v>
      </c>
      <c r="CK11885" s="174">
        <v>342.91739999999999</v>
      </c>
      <c r="CU11885" s="174">
        <v>81993</v>
      </c>
      <c r="CV11885" s="174">
        <v>413</v>
      </c>
      <c r="CW11885" s="174">
        <v>5</v>
      </c>
      <c r="CX11885" s="174">
        <v>342.91739999999999</v>
      </c>
    </row>
    <row r="11886" spans="84:102" x14ac:dyDescent="0.25">
      <c r="CF11886" s="3" t="s">
        <v>3073</v>
      </c>
      <c r="CG11886" s="174">
        <v>165629</v>
      </c>
      <c r="CH11886" s="174">
        <v>3040</v>
      </c>
      <c r="CI11886" s="174">
        <v>5</v>
      </c>
      <c r="CJ11886" s="174">
        <v>342.8349</v>
      </c>
      <c r="CK11886" s="174">
        <v>342.8349</v>
      </c>
      <c r="CU11886" s="174">
        <v>165629</v>
      </c>
      <c r="CV11886" s="174">
        <v>3040</v>
      </c>
      <c r="CW11886" s="174">
        <v>5</v>
      </c>
      <c r="CX11886" s="174">
        <v>342.8349</v>
      </c>
    </row>
    <row r="11887" spans="84:102" x14ac:dyDescent="0.25">
      <c r="CF11887" s="3" t="s">
        <v>3073</v>
      </c>
      <c r="CG11887" s="174">
        <v>2672</v>
      </c>
      <c r="CH11887" s="174">
        <v>123974</v>
      </c>
      <c r="CI11887" s="174">
        <v>5</v>
      </c>
      <c r="CJ11887" s="174">
        <v>342.74099999999999</v>
      </c>
      <c r="CK11887" s="174">
        <v>342.74099999999999</v>
      </c>
      <c r="CU11887" s="174">
        <v>2672</v>
      </c>
      <c r="CV11887" s="174">
        <v>123974</v>
      </c>
      <c r="CW11887" s="174">
        <v>5</v>
      </c>
      <c r="CX11887" s="174">
        <v>342.74099999999999</v>
      </c>
    </row>
    <row r="11888" spans="84:102" x14ac:dyDescent="0.25">
      <c r="CF11888" s="3" t="s">
        <v>3073</v>
      </c>
      <c r="CG11888" s="174">
        <v>150459</v>
      </c>
      <c r="CH11888" s="174">
        <v>3153</v>
      </c>
      <c r="CI11888" s="174">
        <v>5</v>
      </c>
      <c r="CJ11888" s="174">
        <v>342.68470000000002</v>
      </c>
      <c r="CK11888" s="174">
        <v>342.68470000000002</v>
      </c>
      <c r="CU11888" s="174">
        <v>150459</v>
      </c>
      <c r="CV11888" s="174">
        <v>3153</v>
      </c>
      <c r="CW11888" s="174">
        <v>5</v>
      </c>
      <c r="CX11888" s="174">
        <v>342.68470000000002</v>
      </c>
    </row>
    <row r="11889" spans="84:102" x14ac:dyDescent="0.25">
      <c r="CF11889" s="3" t="s">
        <v>3073</v>
      </c>
      <c r="CG11889" s="174">
        <v>180</v>
      </c>
      <c r="CH11889" s="174">
        <v>69502</v>
      </c>
      <c r="CI11889" s="174">
        <v>5</v>
      </c>
      <c r="CJ11889" s="174">
        <v>342.55430000000001</v>
      </c>
      <c r="CK11889" s="174">
        <v>342.55430000000001</v>
      </c>
      <c r="CU11889" s="174">
        <v>180</v>
      </c>
      <c r="CV11889" s="174">
        <v>69502</v>
      </c>
      <c r="CW11889" s="174">
        <v>5</v>
      </c>
      <c r="CX11889" s="174">
        <v>342.55430000000001</v>
      </c>
    </row>
    <row r="11890" spans="84:102" x14ac:dyDescent="0.25">
      <c r="CF11890" s="3" t="s">
        <v>3073</v>
      </c>
      <c r="CG11890" s="174">
        <v>94497</v>
      </c>
      <c r="CH11890" s="174">
        <v>3625</v>
      </c>
      <c r="CI11890" s="174">
        <v>5</v>
      </c>
      <c r="CJ11890" s="174">
        <v>342.50110000000001</v>
      </c>
      <c r="CK11890" s="174">
        <v>342.50110000000001</v>
      </c>
      <c r="CU11890" s="174">
        <v>94497</v>
      </c>
      <c r="CV11890" s="174">
        <v>3625</v>
      </c>
      <c r="CW11890" s="174">
        <v>5</v>
      </c>
      <c r="CX11890" s="174">
        <v>342.50110000000001</v>
      </c>
    </row>
    <row r="11891" spans="84:102" x14ac:dyDescent="0.25">
      <c r="CF11891" s="3" t="s">
        <v>3073</v>
      </c>
      <c r="CG11891" s="174">
        <v>170652</v>
      </c>
      <c r="CH11891" s="174">
        <v>3392</v>
      </c>
      <c r="CI11891" s="174">
        <v>5</v>
      </c>
      <c r="CJ11891" s="174">
        <v>342.48039999999997</v>
      </c>
      <c r="CK11891" s="174">
        <v>342.48039999999997</v>
      </c>
      <c r="CU11891" s="174">
        <v>170652</v>
      </c>
      <c r="CV11891" s="174">
        <v>3392</v>
      </c>
      <c r="CW11891" s="174">
        <v>5</v>
      </c>
      <c r="CX11891" s="174">
        <v>342.48039999999997</v>
      </c>
    </row>
    <row r="11892" spans="84:102" x14ac:dyDescent="0.25">
      <c r="CF11892" s="3" t="s">
        <v>3073</v>
      </c>
      <c r="CG11892" s="174">
        <v>168802</v>
      </c>
      <c r="CH11892" s="174">
        <v>3067</v>
      </c>
      <c r="CI11892" s="174">
        <v>5</v>
      </c>
      <c r="CJ11892" s="174">
        <v>342.22089999999997</v>
      </c>
      <c r="CK11892" s="174">
        <v>342.22089999999997</v>
      </c>
      <c r="CU11892" s="174">
        <v>168802</v>
      </c>
      <c r="CV11892" s="174">
        <v>3067</v>
      </c>
      <c r="CW11892" s="174">
        <v>5</v>
      </c>
      <c r="CX11892" s="174">
        <v>342.22089999999997</v>
      </c>
    </row>
    <row r="11893" spans="84:102" x14ac:dyDescent="0.25">
      <c r="CF11893" s="3" t="s">
        <v>3073</v>
      </c>
      <c r="CG11893" s="174">
        <v>84938</v>
      </c>
      <c r="CH11893" s="174">
        <v>1553</v>
      </c>
      <c r="CI11893" s="174">
        <v>5</v>
      </c>
      <c r="CJ11893" s="174">
        <v>342.20870000000002</v>
      </c>
      <c r="CK11893" s="174">
        <v>342.20870000000002</v>
      </c>
      <c r="CU11893" s="174">
        <v>84938</v>
      </c>
      <c r="CV11893" s="174">
        <v>1553</v>
      </c>
      <c r="CW11893" s="174">
        <v>5</v>
      </c>
      <c r="CX11893" s="174">
        <v>342.20870000000002</v>
      </c>
    </row>
    <row r="11894" spans="84:102" x14ac:dyDescent="0.25">
      <c r="CF11894" s="3" t="s">
        <v>3073</v>
      </c>
      <c r="CG11894" s="174">
        <v>2788</v>
      </c>
      <c r="CH11894" s="174">
        <v>146103</v>
      </c>
      <c r="CI11894" s="174">
        <v>5</v>
      </c>
      <c r="CJ11894" s="174">
        <v>342.20499999999998</v>
      </c>
      <c r="CK11894" s="174">
        <v>342.20499999999998</v>
      </c>
      <c r="CU11894" s="174">
        <v>2788</v>
      </c>
      <c r="CV11894" s="174">
        <v>146103</v>
      </c>
      <c r="CW11894" s="174">
        <v>5</v>
      </c>
      <c r="CX11894" s="174">
        <v>342.20499999999998</v>
      </c>
    </row>
    <row r="11895" spans="84:102" x14ac:dyDescent="0.25">
      <c r="CF11895" s="3" t="s">
        <v>3073</v>
      </c>
      <c r="CG11895" s="174">
        <v>2450</v>
      </c>
      <c r="CH11895" s="174">
        <v>39947</v>
      </c>
      <c r="CI11895" s="174">
        <v>5</v>
      </c>
      <c r="CJ11895" s="174">
        <v>342.08699999999999</v>
      </c>
      <c r="CK11895" s="174">
        <v>342.08699999999999</v>
      </c>
      <c r="CU11895" s="174">
        <v>2450</v>
      </c>
      <c r="CV11895" s="174">
        <v>39947</v>
      </c>
      <c r="CW11895" s="174">
        <v>5</v>
      </c>
      <c r="CX11895" s="174">
        <v>342.08699999999999</v>
      </c>
    </row>
    <row r="11896" spans="84:102" x14ac:dyDescent="0.25">
      <c r="CF11896" s="3" t="s">
        <v>3073</v>
      </c>
      <c r="CG11896" s="174">
        <v>1370</v>
      </c>
      <c r="CH11896" s="174">
        <v>113042</v>
      </c>
      <c r="CI11896" s="174">
        <v>5</v>
      </c>
      <c r="CJ11896" s="174">
        <v>342.06049999999999</v>
      </c>
      <c r="CK11896" s="174">
        <v>342.06049999999999</v>
      </c>
      <c r="CU11896" s="174">
        <v>1370</v>
      </c>
      <c r="CV11896" s="174">
        <v>113042</v>
      </c>
      <c r="CW11896" s="174">
        <v>5</v>
      </c>
      <c r="CX11896" s="174">
        <v>342.06049999999999</v>
      </c>
    </row>
    <row r="11897" spans="84:102" x14ac:dyDescent="0.25">
      <c r="CF11897" s="3" t="s">
        <v>3073</v>
      </c>
      <c r="CG11897" s="174">
        <v>17190</v>
      </c>
      <c r="CH11897" s="174">
        <v>2212</v>
      </c>
      <c r="CI11897" s="174">
        <v>5</v>
      </c>
      <c r="CJ11897" s="174">
        <v>342.01850000000002</v>
      </c>
      <c r="CK11897" s="174">
        <v>342.01850000000002</v>
      </c>
      <c r="CU11897" s="174">
        <v>17190</v>
      </c>
      <c r="CV11897" s="174">
        <v>2212</v>
      </c>
      <c r="CW11897" s="174">
        <v>5</v>
      </c>
      <c r="CX11897" s="174">
        <v>342.01850000000002</v>
      </c>
    </row>
    <row r="11898" spans="84:102" x14ac:dyDescent="0.25">
      <c r="CF11898" s="3" t="s">
        <v>3073</v>
      </c>
      <c r="CG11898" s="174">
        <v>160114</v>
      </c>
      <c r="CH11898" s="174">
        <v>2996</v>
      </c>
      <c r="CI11898" s="174">
        <v>5</v>
      </c>
      <c r="CJ11898" s="174">
        <v>341.97019999999998</v>
      </c>
      <c r="CK11898" s="174">
        <v>341.97019999999998</v>
      </c>
      <c r="CU11898" s="174">
        <v>160114</v>
      </c>
      <c r="CV11898" s="174">
        <v>2996</v>
      </c>
      <c r="CW11898" s="174">
        <v>5</v>
      </c>
      <c r="CX11898" s="174">
        <v>341.97019999999998</v>
      </c>
    </row>
    <row r="11899" spans="84:102" x14ac:dyDescent="0.25">
      <c r="CF11899" s="3" t="s">
        <v>3073</v>
      </c>
      <c r="CG11899" s="174">
        <v>3321</v>
      </c>
      <c r="CH11899" s="174">
        <v>166596</v>
      </c>
      <c r="CI11899" s="174">
        <v>5</v>
      </c>
      <c r="CJ11899" s="174">
        <v>341.96769999999998</v>
      </c>
      <c r="CK11899" s="174">
        <v>341.96769999999998</v>
      </c>
      <c r="CU11899" s="174">
        <v>3321</v>
      </c>
      <c r="CV11899" s="174">
        <v>166596</v>
      </c>
      <c r="CW11899" s="174">
        <v>5</v>
      </c>
      <c r="CX11899" s="174">
        <v>341.96769999999998</v>
      </c>
    </row>
    <row r="11900" spans="84:102" x14ac:dyDescent="0.25">
      <c r="CF11900" s="3" t="s">
        <v>3073</v>
      </c>
      <c r="CG11900" s="174">
        <v>31711</v>
      </c>
      <c r="CH11900" s="174">
        <v>3864</v>
      </c>
      <c r="CI11900" s="174">
        <v>5</v>
      </c>
      <c r="CJ11900" s="174">
        <v>341.94380000000001</v>
      </c>
      <c r="CK11900" s="174">
        <v>341.94380000000001</v>
      </c>
      <c r="CU11900" s="174">
        <v>31711</v>
      </c>
      <c r="CV11900" s="174">
        <v>3864</v>
      </c>
      <c r="CW11900" s="174">
        <v>5</v>
      </c>
      <c r="CX11900" s="174">
        <v>341.94380000000001</v>
      </c>
    </row>
    <row r="11901" spans="84:102" x14ac:dyDescent="0.25">
      <c r="CF11901" s="3" t="s">
        <v>3073</v>
      </c>
      <c r="CG11901" s="174">
        <v>32</v>
      </c>
      <c r="CH11901" s="174">
        <v>185222</v>
      </c>
      <c r="CI11901" s="174">
        <v>5</v>
      </c>
      <c r="CJ11901" s="174">
        <v>341.88350000000003</v>
      </c>
      <c r="CK11901" s="174">
        <v>341.88350000000003</v>
      </c>
      <c r="CU11901" s="174">
        <v>32</v>
      </c>
      <c r="CV11901" s="174">
        <v>185222</v>
      </c>
      <c r="CW11901" s="174">
        <v>5</v>
      </c>
      <c r="CX11901" s="174">
        <v>341.88350000000003</v>
      </c>
    </row>
    <row r="11902" spans="84:102" x14ac:dyDescent="0.25">
      <c r="CF11902" s="3" t="s">
        <v>3073</v>
      </c>
      <c r="CG11902" s="174">
        <v>158720</v>
      </c>
      <c r="CH11902" s="174">
        <v>3755</v>
      </c>
      <c r="CI11902" s="174">
        <v>5</v>
      </c>
      <c r="CJ11902" s="174">
        <v>341.85649999999998</v>
      </c>
      <c r="CK11902" s="174">
        <v>341.85649999999998</v>
      </c>
      <c r="CU11902" s="174">
        <v>158720</v>
      </c>
      <c r="CV11902" s="174">
        <v>3755</v>
      </c>
      <c r="CW11902" s="174">
        <v>5</v>
      </c>
      <c r="CX11902" s="174">
        <v>341.85649999999998</v>
      </c>
    </row>
    <row r="11903" spans="84:102" x14ac:dyDescent="0.25">
      <c r="CF11903" s="3" t="s">
        <v>3073</v>
      </c>
      <c r="CG11903" s="174">
        <v>57647</v>
      </c>
      <c r="CH11903" s="174">
        <v>1876</v>
      </c>
      <c r="CI11903" s="174">
        <v>5</v>
      </c>
      <c r="CJ11903" s="174">
        <v>341.71260000000001</v>
      </c>
      <c r="CK11903" s="174">
        <v>341.71260000000001</v>
      </c>
      <c r="CU11903" s="174">
        <v>57647</v>
      </c>
      <c r="CV11903" s="174">
        <v>1876</v>
      </c>
      <c r="CW11903" s="174">
        <v>5</v>
      </c>
      <c r="CX11903" s="174">
        <v>341.71260000000001</v>
      </c>
    </row>
    <row r="11904" spans="84:102" x14ac:dyDescent="0.25">
      <c r="CF11904" s="3" t="s">
        <v>3073</v>
      </c>
      <c r="CG11904" s="174">
        <v>1220</v>
      </c>
      <c r="CH11904" s="174">
        <v>132050</v>
      </c>
      <c r="CI11904" s="174">
        <v>5</v>
      </c>
      <c r="CJ11904" s="174">
        <v>341.65100000000001</v>
      </c>
      <c r="CK11904" s="174">
        <v>341.65100000000001</v>
      </c>
      <c r="CU11904" s="174">
        <v>1220</v>
      </c>
      <c r="CV11904" s="174">
        <v>132050</v>
      </c>
      <c r="CW11904" s="174">
        <v>5</v>
      </c>
      <c r="CX11904" s="174">
        <v>341.65100000000001</v>
      </c>
    </row>
    <row r="11905" spans="84:102" x14ac:dyDescent="0.25">
      <c r="CF11905" s="3" t="s">
        <v>3073</v>
      </c>
      <c r="CG11905" s="174">
        <v>684</v>
      </c>
      <c r="CH11905" s="174">
        <v>92438</v>
      </c>
      <c r="CI11905" s="174">
        <v>5</v>
      </c>
      <c r="CJ11905" s="174">
        <v>341.60660000000001</v>
      </c>
      <c r="CK11905" s="174">
        <v>341.60660000000001</v>
      </c>
      <c r="CU11905" s="174">
        <v>684</v>
      </c>
      <c r="CV11905" s="174">
        <v>92438</v>
      </c>
      <c r="CW11905" s="174">
        <v>5</v>
      </c>
      <c r="CX11905" s="174">
        <v>341.60660000000001</v>
      </c>
    </row>
    <row r="11906" spans="84:102" x14ac:dyDescent="0.25">
      <c r="CF11906" s="3" t="s">
        <v>3073</v>
      </c>
      <c r="CG11906" s="174">
        <v>88083</v>
      </c>
      <c r="CH11906" s="174">
        <v>635</v>
      </c>
      <c r="CI11906" s="174">
        <v>5</v>
      </c>
      <c r="CJ11906" s="174">
        <v>341.58659999999998</v>
      </c>
      <c r="CK11906" s="174">
        <v>341.58659999999998</v>
      </c>
      <c r="CU11906" s="174">
        <v>88083</v>
      </c>
      <c r="CV11906" s="174">
        <v>635</v>
      </c>
      <c r="CW11906" s="174">
        <v>5</v>
      </c>
      <c r="CX11906" s="174">
        <v>341.58659999999998</v>
      </c>
    </row>
    <row r="11907" spans="84:102" x14ac:dyDescent="0.25">
      <c r="CF11907" s="3" t="s">
        <v>3073</v>
      </c>
      <c r="CG11907" s="174">
        <v>2399</v>
      </c>
      <c r="CH11907" s="174">
        <v>28477</v>
      </c>
      <c r="CI11907" s="174">
        <v>5</v>
      </c>
      <c r="CJ11907" s="174">
        <v>341.35950000000003</v>
      </c>
      <c r="CK11907" s="174">
        <v>341.35950000000003</v>
      </c>
      <c r="CU11907" s="174">
        <v>2399</v>
      </c>
      <c r="CV11907" s="174">
        <v>28477</v>
      </c>
      <c r="CW11907" s="174">
        <v>5</v>
      </c>
      <c r="CX11907" s="174">
        <v>341.35950000000003</v>
      </c>
    </row>
    <row r="11908" spans="84:102" x14ac:dyDescent="0.25">
      <c r="CF11908" s="3" t="s">
        <v>3073</v>
      </c>
      <c r="CG11908" s="174">
        <v>147503</v>
      </c>
      <c r="CH11908" s="174">
        <v>3099</v>
      </c>
      <c r="CI11908" s="174">
        <v>5</v>
      </c>
      <c r="CJ11908" s="174">
        <v>341.05149999999998</v>
      </c>
      <c r="CK11908" s="174">
        <v>341.05149999999998</v>
      </c>
      <c r="CU11908" s="174">
        <v>147503</v>
      </c>
      <c r="CV11908" s="174">
        <v>3099</v>
      </c>
      <c r="CW11908" s="174">
        <v>5</v>
      </c>
      <c r="CX11908" s="174">
        <v>341.05149999999998</v>
      </c>
    </row>
    <row r="11909" spans="84:102" x14ac:dyDescent="0.25">
      <c r="CF11909" s="3" t="s">
        <v>3073</v>
      </c>
      <c r="CG11909" s="174">
        <v>1711</v>
      </c>
      <c r="CH11909" s="174">
        <v>62507</v>
      </c>
      <c r="CI11909" s="174">
        <v>5</v>
      </c>
      <c r="CJ11909" s="174">
        <v>340.7799</v>
      </c>
      <c r="CK11909" s="174">
        <v>340.7799</v>
      </c>
      <c r="CU11909" s="174">
        <v>1711</v>
      </c>
      <c r="CV11909" s="174">
        <v>62507</v>
      </c>
      <c r="CW11909" s="174">
        <v>5</v>
      </c>
      <c r="CX11909" s="174">
        <v>340.7799</v>
      </c>
    </row>
    <row r="11910" spans="84:102" x14ac:dyDescent="0.25">
      <c r="CF11910" s="3" t="s">
        <v>3073</v>
      </c>
      <c r="CG11910" s="174">
        <v>84599</v>
      </c>
      <c r="CH11910" s="174">
        <v>1543</v>
      </c>
      <c r="CI11910" s="174">
        <v>5</v>
      </c>
      <c r="CJ11910" s="174">
        <v>340.73919999999998</v>
      </c>
      <c r="CK11910" s="174">
        <v>340.73919999999998</v>
      </c>
      <c r="CU11910" s="174">
        <v>84599</v>
      </c>
      <c r="CV11910" s="174">
        <v>1543</v>
      </c>
      <c r="CW11910" s="174">
        <v>5</v>
      </c>
      <c r="CX11910" s="174">
        <v>340.73919999999998</v>
      </c>
    </row>
    <row r="11911" spans="84:102" x14ac:dyDescent="0.25">
      <c r="CF11911" s="3" t="s">
        <v>3073</v>
      </c>
      <c r="CG11911" s="174">
        <v>8199</v>
      </c>
      <c r="CH11911" s="174">
        <v>2104</v>
      </c>
      <c r="CI11911" s="174">
        <v>5</v>
      </c>
      <c r="CJ11911" s="174">
        <v>340.7106</v>
      </c>
      <c r="CK11911" s="174">
        <v>340.7106</v>
      </c>
      <c r="CU11911" s="174">
        <v>8199</v>
      </c>
      <c r="CV11911" s="174">
        <v>2104</v>
      </c>
      <c r="CW11911" s="174">
        <v>5</v>
      </c>
      <c r="CX11911" s="174">
        <v>340.7106</v>
      </c>
    </row>
    <row r="11912" spans="84:102" x14ac:dyDescent="0.25">
      <c r="CF11912" s="3" t="s">
        <v>3073</v>
      </c>
      <c r="CG11912" s="174">
        <v>1681</v>
      </c>
      <c r="CH11912" s="174">
        <v>66497</v>
      </c>
      <c r="CI11912" s="174">
        <v>5</v>
      </c>
      <c r="CJ11912" s="174">
        <v>340.71039999999999</v>
      </c>
      <c r="CK11912" s="174">
        <v>340.71039999999999</v>
      </c>
      <c r="CU11912" s="174">
        <v>1681</v>
      </c>
      <c r="CV11912" s="174">
        <v>66497</v>
      </c>
      <c r="CW11912" s="174">
        <v>5</v>
      </c>
      <c r="CX11912" s="174">
        <v>340.71039999999999</v>
      </c>
    </row>
    <row r="11913" spans="84:102" x14ac:dyDescent="0.25">
      <c r="CF11913" s="3" t="s">
        <v>3073</v>
      </c>
      <c r="CG11913" s="174">
        <v>21789</v>
      </c>
      <c r="CH11913" s="174">
        <v>2286</v>
      </c>
      <c r="CI11913" s="174">
        <v>5</v>
      </c>
      <c r="CJ11913" s="174">
        <v>340.46409999999997</v>
      </c>
      <c r="CK11913" s="174">
        <v>340.46409999999997</v>
      </c>
      <c r="CU11913" s="174">
        <v>21789</v>
      </c>
      <c r="CV11913" s="174">
        <v>2286</v>
      </c>
      <c r="CW11913" s="174">
        <v>5</v>
      </c>
      <c r="CX11913" s="174">
        <v>340.46409999999997</v>
      </c>
    </row>
    <row r="11914" spans="84:102" x14ac:dyDescent="0.25">
      <c r="CF11914" s="3" t="s">
        <v>3073</v>
      </c>
      <c r="CG11914" s="174">
        <v>1013</v>
      </c>
      <c r="CH11914" s="174">
        <v>118003</v>
      </c>
      <c r="CI11914" s="174">
        <v>5</v>
      </c>
      <c r="CJ11914" s="174">
        <v>340.35660000000001</v>
      </c>
      <c r="CK11914" s="174">
        <v>340.35660000000001</v>
      </c>
      <c r="CU11914" s="174">
        <v>1013</v>
      </c>
      <c r="CV11914" s="174">
        <v>118003</v>
      </c>
      <c r="CW11914" s="174">
        <v>5</v>
      </c>
      <c r="CX11914" s="174">
        <v>340.35660000000001</v>
      </c>
    </row>
    <row r="11915" spans="84:102" x14ac:dyDescent="0.25">
      <c r="CF11915" s="3" t="s">
        <v>3073</v>
      </c>
      <c r="CG11915" s="174">
        <v>87428</v>
      </c>
      <c r="CH11915" s="174">
        <v>620</v>
      </c>
      <c r="CI11915" s="174">
        <v>5</v>
      </c>
      <c r="CJ11915" s="174">
        <v>340.23390000000001</v>
      </c>
      <c r="CK11915" s="174">
        <v>340.23390000000001</v>
      </c>
      <c r="CU11915" s="174">
        <v>87428</v>
      </c>
      <c r="CV11915" s="174">
        <v>620</v>
      </c>
      <c r="CW11915" s="174">
        <v>5</v>
      </c>
      <c r="CX11915" s="174">
        <v>340.23390000000001</v>
      </c>
    </row>
    <row r="11916" spans="84:102" x14ac:dyDescent="0.25">
      <c r="CF11916" s="3" t="s">
        <v>3073</v>
      </c>
      <c r="CG11916" s="174">
        <v>56500</v>
      </c>
      <c r="CH11916" s="174">
        <v>1759</v>
      </c>
      <c r="CI11916" s="174">
        <v>5</v>
      </c>
      <c r="CJ11916" s="174">
        <v>340.12119999999999</v>
      </c>
      <c r="CK11916" s="174">
        <v>340.12119999999999</v>
      </c>
      <c r="CU11916" s="174">
        <v>56500</v>
      </c>
      <c r="CV11916" s="174">
        <v>1759</v>
      </c>
      <c r="CW11916" s="174">
        <v>5</v>
      </c>
      <c r="CX11916" s="174">
        <v>340.12119999999999</v>
      </c>
    </row>
    <row r="11917" spans="84:102" x14ac:dyDescent="0.25">
      <c r="CF11917" s="3" t="s">
        <v>3073</v>
      </c>
      <c r="CG11917" s="174">
        <v>143370</v>
      </c>
      <c r="CH11917" s="174">
        <v>3779</v>
      </c>
      <c r="CI11917" s="174">
        <v>5</v>
      </c>
      <c r="CJ11917" s="174">
        <v>340.084</v>
      </c>
      <c r="CK11917" s="174">
        <v>340.084</v>
      </c>
      <c r="CU11917" s="174">
        <v>143370</v>
      </c>
      <c r="CV11917" s="174">
        <v>3779</v>
      </c>
      <c r="CW11917" s="174">
        <v>5</v>
      </c>
      <c r="CX11917" s="174">
        <v>340.084</v>
      </c>
    </row>
    <row r="11918" spans="84:102" x14ac:dyDescent="0.25">
      <c r="CF11918" s="3" t="s">
        <v>3073</v>
      </c>
      <c r="CG11918" s="174">
        <v>3341</v>
      </c>
      <c r="CH11918" s="174">
        <v>166919</v>
      </c>
      <c r="CI11918" s="174">
        <v>5</v>
      </c>
      <c r="CJ11918" s="174">
        <v>339.95760000000001</v>
      </c>
      <c r="CK11918" s="174">
        <v>339.95760000000001</v>
      </c>
      <c r="CU11918" s="174">
        <v>3341</v>
      </c>
      <c r="CV11918" s="174">
        <v>166919</v>
      </c>
      <c r="CW11918" s="174">
        <v>5</v>
      </c>
      <c r="CX11918" s="174">
        <v>339.95760000000001</v>
      </c>
    </row>
    <row r="11919" spans="84:102" x14ac:dyDescent="0.25">
      <c r="CF11919" s="3" t="s">
        <v>3073</v>
      </c>
      <c r="CG11919" s="174">
        <v>1409</v>
      </c>
      <c r="CH11919" s="174">
        <v>110005</v>
      </c>
      <c r="CI11919" s="174">
        <v>5</v>
      </c>
      <c r="CJ11919" s="174">
        <v>339.8535</v>
      </c>
      <c r="CK11919" s="174">
        <v>339.8535</v>
      </c>
      <c r="CU11919" s="174">
        <v>1409</v>
      </c>
      <c r="CV11919" s="174">
        <v>110005</v>
      </c>
      <c r="CW11919" s="174">
        <v>5</v>
      </c>
      <c r="CX11919" s="174">
        <v>339.8535</v>
      </c>
    </row>
    <row r="11920" spans="84:102" x14ac:dyDescent="0.25">
      <c r="CF11920" s="3" t="s">
        <v>3073</v>
      </c>
      <c r="CG11920" s="174">
        <v>2579</v>
      </c>
      <c r="CH11920" s="174">
        <v>40710</v>
      </c>
      <c r="CI11920" s="174">
        <v>5</v>
      </c>
      <c r="CJ11920" s="174">
        <v>339.80259999999998</v>
      </c>
      <c r="CK11920" s="174">
        <v>339.80259999999998</v>
      </c>
      <c r="CU11920" s="174">
        <v>2579</v>
      </c>
      <c r="CV11920" s="174">
        <v>40710</v>
      </c>
      <c r="CW11920" s="174">
        <v>5</v>
      </c>
      <c r="CX11920" s="174">
        <v>339.80259999999998</v>
      </c>
    </row>
    <row r="11921" spans="84:102" x14ac:dyDescent="0.25">
      <c r="CF11921" s="3" t="s">
        <v>3073</v>
      </c>
      <c r="CG11921" s="174">
        <v>177590</v>
      </c>
      <c r="CH11921" s="174">
        <v>3425</v>
      </c>
      <c r="CI11921" s="174">
        <v>5</v>
      </c>
      <c r="CJ11921" s="174">
        <v>339.71780000000001</v>
      </c>
      <c r="CK11921" s="174">
        <v>339.71780000000001</v>
      </c>
      <c r="CU11921" s="174">
        <v>177590</v>
      </c>
      <c r="CV11921" s="174">
        <v>3425</v>
      </c>
      <c r="CW11921" s="174">
        <v>5</v>
      </c>
      <c r="CX11921" s="174">
        <v>339.71780000000001</v>
      </c>
    </row>
    <row r="11922" spans="84:102" x14ac:dyDescent="0.25">
      <c r="CF11922" s="3" t="s">
        <v>3073</v>
      </c>
      <c r="CG11922" s="174">
        <v>3068</v>
      </c>
      <c r="CH11922" s="174">
        <v>167325</v>
      </c>
      <c r="CI11922" s="174">
        <v>5</v>
      </c>
      <c r="CJ11922" s="174">
        <v>339.70249999999999</v>
      </c>
      <c r="CK11922" s="174">
        <v>339.70249999999999</v>
      </c>
      <c r="CU11922" s="174">
        <v>3068</v>
      </c>
      <c r="CV11922" s="174">
        <v>167325</v>
      </c>
      <c r="CW11922" s="174">
        <v>5</v>
      </c>
      <c r="CX11922" s="174">
        <v>339.70249999999999</v>
      </c>
    </row>
    <row r="11923" spans="84:102" x14ac:dyDescent="0.25">
      <c r="CF11923" s="3" t="s">
        <v>3073</v>
      </c>
      <c r="CG11923" s="174">
        <v>149790</v>
      </c>
      <c r="CH11923" s="174">
        <v>2831</v>
      </c>
      <c r="CI11923" s="174">
        <v>5</v>
      </c>
      <c r="CJ11923" s="174">
        <v>339.58839999999998</v>
      </c>
      <c r="CK11923" s="174">
        <v>339.58839999999998</v>
      </c>
      <c r="CU11923" s="174">
        <v>149790</v>
      </c>
      <c r="CV11923" s="174">
        <v>2831</v>
      </c>
      <c r="CW11923" s="174">
        <v>5</v>
      </c>
      <c r="CX11923" s="174">
        <v>339.58839999999998</v>
      </c>
    </row>
    <row r="11924" spans="84:102" x14ac:dyDescent="0.25">
      <c r="CF11924" s="3" t="s">
        <v>3073</v>
      </c>
      <c r="CG11924" s="174">
        <v>70265</v>
      </c>
      <c r="CH11924" s="174">
        <v>204</v>
      </c>
      <c r="CI11924" s="174">
        <v>5</v>
      </c>
      <c r="CJ11924" s="174">
        <v>339.25220000000002</v>
      </c>
      <c r="CK11924" s="174">
        <v>339.25220000000002</v>
      </c>
      <c r="CU11924" s="174">
        <v>70265</v>
      </c>
      <c r="CV11924" s="174">
        <v>204</v>
      </c>
      <c r="CW11924" s="174">
        <v>5</v>
      </c>
      <c r="CX11924" s="174">
        <v>339.25220000000002</v>
      </c>
    </row>
    <row r="11925" spans="84:102" x14ac:dyDescent="0.25">
      <c r="CF11925" s="3" t="s">
        <v>3073</v>
      </c>
      <c r="CG11925" s="174">
        <v>102015</v>
      </c>
      <c r="CH11925" s="174">
        <v>1440</v>
      </c>
      <c r="CI11925" s="174">
        <v>5</v>
      </c>
      <c r="CJ11925" s="174">
        <v>339.22109999999998</v>
      </c>
      <c r="CK11925" s="174">
        <v>339.22109999999998</v>
      </c>
      <c r="CU11925" s="174">
        <v>102015</v>
      </c>
      <c r="CV11925" s="174">
        <v>1440</v>
      </c>
      <c r="CW11925" s="174">
        <v>5</v>
      </c>
      <c r="CX11925" s="174">
        <v>339.22109999999998</v>
      </c>
    </row>
    <row r="11926" spans="84:102" x14ac:dyDescent="0.25">
      <c r="CF11926" s="3" t="s">
        <v>3073</v>
      </c>
      <c r="CG11926" s="174">
        <v>41866</v>
      </c>
      <c r="CH11926" s="174">
        <v>2599</v>
      </c>
      <c r="CI11926" s="174">
        <v>5</v>
      </c>
      <c r="CJ11926" s="174">
        <v>339.16449999999998</v>
      </c>
      <c r="CK11926" s="174">
        <v>339.16449999999998</v>
      </c>
      <c r="CU11926" s="174">
        <v>41866</v>
      </c>
      <c r="CV11926" s="174">
        <v>2599</v>
      </c>
      <c r="CW11926" s="174">
        <v>5</v>
      </c>
      <c r="CX11926" s="174">
        <v>339.16449999999998</v>
      </c>
    </row>
    <row r="11927" spans="84:102" x14ac:dyDescent="0.25">
      <c r="CF11927" s="3" t="s">
        <v>3073</v>
      </c>
      <c r="CG11927" s="174">
        <v>816</v>
      </c>
      <c r="CH11927" s="174">
        <v>104135</v>
      </c>
      <c r="CI11927" s="174">
        <v>5</v>
      </c>
      <c r="CJ11927" s="174">
        <v>339.1071</v>
      </c>
      <c r="CK11927" s="174">
        <v>339.1071</v>
      </c>
      <c r="CU11927" s="174">
        <v>816</v>
      </c>
      <c r="CV11927" s="174">
        <v>104135</v>
      </c>
      <c r="CW11927" s="174">
        <v>5</v>
      </c>
      <c r="CX11927" s="174">
        <v>339.1071</v>
      </c>
    </row>
    <row r="11928" spans="84:102" x14ac:dyDescent="0.25">
      <c r="CF11928" s="3" t="s">
        <v>3073</v>
      </c>
      <c r="CG11928" s="174">
        <v>149782</v>
      </c>
      <c r="CH11928" s="174">
        <v>2830</v>
      </c>
      <c r="CI11928" s="174">
        <v>5</v>
      </c>
      <c r="CJ11928" s="174">
        <v>338.89240000000001</v>
      </c>
      <c r="CK11928" s="174">
        <v>338.89240000000001</v>
      </c>
      <c r="CU11928" s="174">
        <v>149782</v>
      </c>
      <c r="CV11928" s="174">
        <v>2830</v>
      </c>
      <c r="CW11928" s="174">
        <v>5</v>
      </c>
      <c r="CX11928" s="174">
        <v>338.89240000000001</v>
      </c>
    </row>
    <row r="11929" spans="84:102" x14ac:dyDescent="0.25">
      <c r="CF11929" s="3" t="s">
        <v>3073</v>
      </c>
      <c r="CG11929" s="174">
        <v>81801</v>
      </c>
      <c r="CH11929" s="174">
        <v>432</v>
      </c>
      <c r="CI11929" s="174">
        <v>5</v>
      </c>
      <c r="CJ11929" s="174">
        <v>338.8741</v>
      </c>
      <c r="CK11929" s="174">
        <v>338.8741</v>
      </c>
      <c r="CU11929" s="174">
        <v>81801</v>
      </c>
      <c r="CV11929" s="174">
        <v>432</v>
      </c>
      <c r="CW11929" s="174">
        <v>5</v>
      </c>
      <c r="CX11929" s="174">
        <v>338.8741</v>
      </c>
    </row>
    <row r="11930" spans="84:102" x14ac:dyDescent="0.25">
      <c r="CF11930" s="3" t="s">
        <v>3073</v>
      </c>
      <c r="CG11930" s="174">
        <v>83234</v>
      </c>
      <c r="CH11930" s="174">
        <v>1594</v>
      </c>
      <c r="CI11930" s="174">
        <v>5</v>
      </c>
      <c r="CJ11930" s="174">
        <v>338.86259999999999</v>
      </c>
      <c r="CK11930" s="174">
        <v>338.86259999999999</v>
      </c>
      <c r="CU11930" s="174">
        <v>83234</v>
      </c>
      <c r="CV11930" s="174">
        <v>1594</v>
      </c>
      <c r="CW11930" s="174">
        <v>5</v>
      </c>
      <c r="CX11930" s="174">
        <v>338.86259999999999</v>
      </c>
    </row>
    <row r="11931" spans="84:102" x14ac:dyDescent="0.25">
      <c r="CF11931" s="3" t="s">
        <v>3073</v>
      </c>
      <c r="CG11931" s="174">
        <v>83747</v>
      </c>
      <c r="CH11931" s="174">
        <v>489</v>
      </c>
      <c r="CI11931" s="174">
        <v>5</v>
      </c>
      <c r="CJ11931" s="174">
        <v>338.84589999999997</v>
      </c>
      <c r="CK11931" s="174">
        <v>338.84589999999997</v>
      </c>
      <c r="CU11931" s="174">
        <v>83747</v>
      </c>
      <c r="CV11931" s="174">
        <v>489</v>
      </c>
      <c r="CW11931" s="174">
        <v>5</v>
      </c>
      <c r="CX11931" s="174">
        <v>338.84589999999997</v>
      </c>
    </row>
    <row r="11932" spans="84:102" x14ac:dyDescent="0.25">
      <c r="CF11932" s="3" t="s">
        <v>3073</v>
      </c>
      <c r="CG11932" s="174">
        <v>21627</v>
      </c>
      <c r="CH11932" s="174">
        <v>2278</v>
      </c>
      <c r="CI11932" s="174">
        <v>5</v>
      </c>
      <c r="CJ11932" s="174">
        <v>338.7516</v>
      </c>
      <c r="CK11932" s="174">
        <v>338.7516</v>
      </c>
      <c r="CU11932" s="174">
        <v>21627</v>
      </c>
      <c r="CV11932" s="174">
        <v>2278</v>
      </c>
      <c r="CW11932" s="174">
        <v>5</v>
      </c>
      <c r="CX11932" s="174">
        <v>338.7516</v>
      </c>
    </row>
    <row r="11933" spans="84:102" x14ac:dyDescent="0.25">
      <c r="CF11933" s="3" t="s">
        <v>3073</v>
      </c>
      <c r="CG11933" s="174">
        <v>3207</v>
      </c>
      <c r="CH11933" s="174">
        <v>155334</v>
      </c>
      <c r="CI11933" s="174">
        <v>5</v>
      </c>
      <c r="CJ11933" s="174">
        <v>338.69420000000002</v>
      </c>
      <c r="CK11933" s="174">
        <v>338.69420000000002</v>
      </c>
      <c r="CU11933" s="174">
        <v>3207</v>
      </c>
      <c r="CV11933" s="174">
        <v>155334</v>
      </c>
      <c r="CW11933" s="174">
        <v>5</v>
      </c>
      <c r="CX11933" s="174">
        <v>338.69420000000002</v>
      </c>
    </row>
    <row r="11934" spans="84:102" x14ac:dyDescent="0.25">
      <c r="CF11934" s="3" t="s">
        <v>3073</v>
      </c>
      <c r="CG11934" s="174">
        <v>3110</v>
      </c>
      <c r="CH11934" s="174">
        <v>151715</v>
      </c>
      <c r="CI11934" s="174">
        <v>5</v>
      </c>
      <c r="CJ11934" s="174">
        <v>338.68979999999999</v>
      </c>
      <c r="CK11934" s="174">
        <v>338.68979999999999</v>
      </c>
      <c r="CU11934" s="174">
        <v>3110</v>
      </c>
      <c r="CV11934" s="174">
        <v>151715</v>
      </c>
      <c r="CW11934" s="174">
        <v>5</v>
      </c>
      <c r="CX11934" s="174">
        <v>338.68979999999999</v>
      </c>
    </row>
    <row r="11935" spans="84:102" x14ac:dyDescent="0.25">
      <c r="CF11935" s="3" t="s">
        <v>3073</v>
      </c>
      <c r="CG11935" s="174">
        <v>54133</v>
      </c>
      <c r="CH11935" s="174">
        <v>1758</v>
      </c>
      <c r="CI11935" s="174">
        <v>5</v>
      </c>
      <c r="CJ11935" s="174">
        <v>338.50020000000001</v>
      </c>
      <c r="CK11935" s="174">
        <v>338.50020000000001</v>
      </c>
      <c r="CU11935" s="174">
        <v>54133</v>
      </c>
      <c r="CV11935" s="174">
        <v>1758</v>
      </c>
      <c r="CW11935" s="174">
        <v>5</v>
      </c>
      <c r="CX11935" s="174">
        <v>338.50020000000001</v>
      </c>
    </row>
    <row r="11936" spans="84:102" x14ac:dyDescent="0.25">
      <c r="CF11936" s="3" t="s">
        <v>3073</v>
      </c>
      <c r="CG11936" s="174">
        <v>617</v>
      </c>
      <c r="CH11936" s="174">
        <v>87386</v>
      </c>
      <c r="CI11936" s="174">
        <v>5</v>
      </c>
      <c r="CJ11936" s="174">
        <v>338.49079999999998</v>
      </c>
      <c r="CK11936" s="174">
        <v>338.49079999999998</v>
      </c>
      <c r="CU11936" s="174">
        <v>617</v>
      </c>
      <c r="CV11936" s="174">
        <v>87386</v>
      </c>
      <c r="CW11936" s="174">
        <v>5</v>
      </c>
      <c r="CX11936" s="174">
        <v>338.49079999999998</v>
      </c>
    </row>
    <row r="11937" spans="84:102" x14ac:dyDescent="0.25">
      <c r="CF11937" s="3" t="s">
        <v>3073</v>
      </c>
      <c r="CG11937" s="174">
        <v>1939</v>
      </c>
      <c r="CH11937" s="174">
        <v>85012</v>
      </c>
      <c r="CI11937" s="174">
        <v>5</v>
      </c>
      <c r="CJ11937" s="174">
        <v>338.4828</v>
      </c>
      <c r="CK11937" s="174">
        <v>338.4828</v>
      </c>
      <c r="CU11937" s="174">
        <v>1939</v>
      </c>
      <c r="CV11937" s="174">
        <v>85012</v>
      </c>
      <c r="CW11937" s="174">
        <v>5</v>
      </c>
      <c r="CX11937" s="174">
        <v>338.4828</v>
      </c>
    </row>
    <row r="11938" spans="84:102" x14ac:dyDescent="0.25">
      <c r="CF11938" s="3" t="s">
        <v>3073</v>
      </c>
      <c r="CG11938" s="174">
        <v>16450</v>
      </c>
      <c r="CH11938" s="174">
        <v>2192</v>
      </c>
      <c r="CI11938" s="174">
        <v>5</v>
      </c>
      <c r="CJ11938" s="174">
        <v>338.46809999999999</v>
      </c>
      <c r="CK11938" s="174">
        <v>338.46809999999999</v>
      </c>
      <c r="CU11938" s="174">
        <v>16450</v>
      </c>
      <c r="CV11938" s="174">
        <v>2192</v>
      </c>
      <c r="CW11938" s="174">
        <v>5</v>
      </c>
      <c r="CX11938" s="174">
        <v>338.46809999999999</v>
      </c>
    </row>
    <row r="11939" spans="84:102" x14ac:dyDescent="0.25">
      <c r="CF11939" s="3" t="s">
        <v>3073</v>
      </c>
      <c r="CG11939" s="174">
        <v>62477</v>
      </c>
      <c r="CH11939" s="174">
        <v>25</v>
      </c>
      <c r="CI11939" s="174">
        <v>5</v>
      </c>
      <c r="CJ11939" s="174">
        <v>338.42770000000002</v>
      </c>
      <c r="CK11939" s="174">
        <v>338.42770000000002</v>
      </c>
      <c r="CU11939" s="174">
        <v>62477</v>
      </c>
      <c r="CV11939" s="174">
        <v>25</v>
      </c>
      <c r="CW11939" s="174">
        <v>5</v>
      </c>
      <c r="CX11939" s="174">
        <v>338.42770000000002</v>
      </c>
    </row>
    <row r="11940" spans="84:102" x14ac:dyDescent="0.25">
      <c r="CF11940" s="3" t="s">
        <v>3073</v>
      </c>
      <c r="CG11940" s="174">
        <v>84946</v>
      </c>
      <c r="CH11940" s="174">
        <v>3545</v>
      </c>
      <c r="CI11940" s="174">
        <v>5</v>
      </c>
      <c r="CJ11940" s="174">
        <v>338.21600000000001</v>
      </c>
      <c r="CK11940" s="174">
        <v>338.21600000000001</v>
      </c>
      <c r="CU11940" s="174">
        <v>84946</v>
      </c>
      <c r="CV11940" s="174">
        <v>3545</v>
      </c>
      <c r="CW11940" s="174">
        <v>5</v>
      </c>
      <c r="CX11940" s="174">
        <v>338.21600000000001</v>
      </c>
    </row>
    <row r="11941" spans="84:102" x14ac:dyDescent="0.25">
      <c r="CF11941" s="3" t="s">
        <v>3073</v>
      </c>
      <c r="CG11941" s="174">
        <v>2196</v>
      </c>
      <c r="CH11941" s="174">
        <v>16351</v>
      </c>
      <c r="CI11941" s="174">
        <v>5</v>
      </c>
      <c r="CJ11941" s="174">
        <v>338.12020000000001</v>
      </c>
      <c r="CK11941" s="174">
        <v>338.12020000000001</v>
      </c>
      <c r="CU11941" s="174">
        <v>2196</v>
      </c>
      <c r="CV11941" s="174">
        <v>16351</v>
      </c>
      <c r="CW11941" s="174">
        <v>5</v>
      </c>
      <c r="CX11941" s="174">
        <v>338.12020000000001</v>
      </c>
    </row>
    <row r="11942" spans="84:102" x14ac:dyDescent="0.25">
      <c r="CF11942" s="3" t="s">
        <v>3073</v>
      </c>
      <c r="CG11942" s="174">
        <v>3608</v>
      </c>
      <c r="CH11942" s="174">
        <v>92788</v>
      </c>
      <c r="CI11942" s="174">
        <v>5</v>
      </c>
      <c r="CJ11942" s="174">
        <v>338.041</v>
      </c>
      <c r="CK11942" s="174">
        <v>338.041</v>
      </c>
      <c r="CU11942" s="174">
        <v>3608</v>
      </c>
      <c r="CV11942" s="174">
        <v>92788</v>
      </c>
      <c r="CW11942" s="174">
        <v>5</v>
      </c>
      <c r="CX11942" s="174">
        <v>338.041</v>
      </c>
    </row>
    <row r="11943" spans="84:102" x14ac:dyDescent="0.25">
      <c r="CF11943" s="3" t="s">
        <v>3073</v>
      </c>
      <c r="CG11943" s="174">
        <v>78255</v>
      </c>
      <c r="CH11943" s="174">
        <v>379</v>
      </c>
      <c r="CI11943" s="174">
        <v>5</v>
      </c>
      <c r="CJ11943" s="174">
        <v>338.0326</v>
      </c>
      <c r="CK11943" s="174">
        <v>338.0326</v>
      </c>
      <c r="CU11943" s="174">
        <v>78255</v>
      </c>
      <c r="CV11943" s="174">
        <v>379</v>
      </c>
      <c r="CW11943" s="174">
        <v>5</v>
      </c>
      <c r="CX11943" s="174">
        <v>338.0326</v>
      </c>
    </row>
    <row r="11944" spans="84:102" x14ac:dyDescent="0.25">
      <c r="CF11944" s="3" t="s">
        <v>3073</v>
      </c>
      <c r="CG11944" s="174">
        <v>144877</v>
      </c>
      <c r="CH11944" s="174">
        <v>2769</v>
      </c>
      <c r="CI11944" s="174">
        <v>5</v>
      </c>
      <c r="CJ11944" s="174">
        <v>338.00670000000002</v>
      </c>
      <c r="CK11944" s="174">
        <v>338.00670000000002</v>
      </c>
      <c r="CU11944" s="174">
        <v>144877</v>
      </c>
      <c r="CV11944" s="174">
        <v>2769</v>
      </c>
      <c r="CW11944" s="174">
        <v>5</v>
      </c>
      <c r="CX11944" s="174">
        <v>338.00670000000002</v>
      </c>
    </row>
    <row r="11945" spans="84:102" x14ac:dyDescent="0.25">
      <c r="CF11945" s="3" t="s">
        <v>3073</v>
      </c>
      <c r="CG11945" s="174">
        <v>1850</v>
      </c>
      <c r="CH11945" s="174">
        <v>53730</v>
      </c>
      <c r="CI11945" s="174">
        <v>5</v>
      </c>
      <c r="CJ11945" s="174">
        <v>337.9984</v>
      </c>
      <c r="CK11945" s="174">
        <v>337.9984</v>
      </c>
      <c r="CU11945" s="174">
        <v>1850</v>
      </c>
      <c r="CV11945" s="174">
        <v>53730</v>
      </c>
      <c r="CW11945" s="174">
        <v>5</v>
      </c>
      <c r="CX11945" s="174">
        <v>337.9984</v>
      </c>
    </row>
    <row r="11946" spans="84:102" x14ac:dyDescent="0.25">
      <c r="CF11946" s="3" t="s">
        <v>3073</v>
      </c>
      <c r="CG11946" s="174">
        <v>2477</v>
      </c>
      <c r="CH11946" s="174">
        <v>31976</v>
      </c>
      <c r="CI11946" s="174">
        <v>5</v>
      </c>
      <c r="CJ11946" s="174">
        <v>337.95139999999998</v>
      </c>
      <c r="CK11946" s="174">
        <v>337.95139999999998</v>
      </c>
      <c r="CU11946" s="174">
        <v>2477</v>
      </c>
      <c r="CV11946" s="174">
        <v>31976</v>
      </c>
      <c r="CW11946" s="174">
        <v>5</v>
      </c>
      <c r="CX11946" s="174">
        <v>337.95139999999998</v>
      </c>
    </row>
    <row r="11947" spans="84:102" x14ac:dyDescent="0.25">
      <c r="CF11947" s="3" t="s">
        <v>3073</v>
      </c>
      <c r="CG11947" s="174">
        <v>105056</v>
      </c>
      <c r="CH11947" s="174">
        <v>830</v>
      </c>
      <c r="CI11947" s="174">
        <v>5</v>
      </c>
      <c r="CJ11947" s="174">
        <v>337.91930000000002</v>
      </c>
      <c r="CK11947" s="174">
        <v>337.91930000000002</v>
      </c>
      <c r="CU11947" s="174">
        <v>105056</v>
      </c>
      <c r="CV11947" s="174">
        <v>830</v>
      </c>
      <c r="CW11947" s="174">
        <v>5</v>
      </c>
      <c r="CX11947" s="174">
        <v>337.91930000000002</v>
      </c>
    </row>
    <row r="11948" spans="84:102" x14ac:dyDescent="0.25">
      <c r="CF11948" s="3" t="s">
        <v>3073</v>
      </c>
      <c r="CG11948" s="174">
        <v>457</v>
      </c>
      <c r="CH11948" s="174">
        <v>84514</v>
      </c>
      <c r="CI11948" s="174">
        <v>5</v>
      </c>
      <c r="CJ11948" s="174">
        <v>337.59699999999998</v>
      </c>
      <c r="CK11948" s="174">
        <v>337.59699999999998</v>
      </c>
      <c r="CU11948" s="174">
        <v>457</v>
      </c>
      <c r="CV11948" s="174">
        <v>84514</v>
      </c>
      <c r="CW11948" s="174">
        <v>5</v>
      </c>
      <c r="CX11948" s="174">
        <v>337.59699999999998</v>
      </c>
    </row>
    <row r="11949" spans="84:102" x14ac:dyDescent="0.25">
      <c r="CF11949" s="3" t="s">
        <v>3073</v>
      </c>
      <c r="CG11949" s="174">
        <v>2262</v>
      </c>
      <c r="CH11949" s="174">
        <v>21419</v>
      </c>
      <c r="CI11949" s="174">
        <v>5</v>
      </c>
      <c r="CJ11949" s="174">
        <v>337.5949</v>
      </c>
      <c r="CK11949" s="174">
        <v>337.5949</v>
      </c>
      <c r="CU11949" s="174">
        <v>2262</v>
      </c>
      <c r="CV11949" s="174">
        <v>21419</v>
      </c>
      <c r="CW11949" s="174">
        <v>5</v>
      </c>
      <c r="CX11949" s="174">
        <v>337.5949</v>
      </c>
    </row>
    <row r="11950" spans="84:102" x14ac:dyDescent="0.25">
      <c r="CF11950" s="3" t="s">
        <v>3073</v>
      </c>
      <c r="CG11950" s="174">
        <v>309</v>
      </c>
      <c r="CH11950" s="174">
        <v>73049</v>
      </c>
      <c r="CI11950" s="174">
        <v>5</v>
      </c>
      <c r="CJ11950" s="174">
        <v>337.50510000000003</v>
      </c>
      <c r="CK11950" s="174">
        <v>337.50510000000003</v>
      </c>
      <c r="CU11950" s="174">
        <v>309</v>
      </c>
      <c r="CV11950" s="174">
        <v>73049</v>
      </c>
      <c r="CW11950" s="174">
        <v>5</v>
      </c>
      <c r="CX11950" s="174">
        <v>337.50510000000003</v>
      </c>
    </row>
    <row r="11951" spans="84:102" x14ac:dyDescent="0.25">
      <c r="CF11951" s="3" t="s">
        <v>3073</v>
      </c>
      <c r="CG11951" s="174">
        <v>2780</v>
      </c>
      <c r="CH11951" s="174">
        <v>145877</v>
      </c>
      <c r="CI11951" s="174">
        <v>5</v>
      </c>
      <c r="CJ11951" s="174">
        <v>337.47809999999998</v>
      </c>
      <c r="CK11951" s="174">
        <v>337.47809999999998</v>
      </c>
      <c r="CU11951" s="174">
        <v>2780</v>
      </c>
      <c r="CV11951" s="174">
        <v>145877</v>
      </c>
      <c r="CW11951" s="174">
        <v>5</v>
      </c>
      <c r="CX11951" s="174">
        <v>337.47809999999998</v>
      </c>
    </row>
    <row r="11952" spans="84:102" x14ac:dyDescent="0.25">
      <c r="CF11952" s="3" t="s">
        <v>3073</v>
      </c>
      <c r="CG11952" s="174">
        <v>3425</v>
      </c>
      <c r="CH11952" s="174">
        <v>177590</v>
      </c>
      <c r="CI11952" s="174">
        <v>5</v>
      </c>
      <c r="CJ11952" s="174">
        <v>337.4665</v>
      </c>
      <c r="CK11952" s="174">
        <v>337.4665</v>
      </c>
      <c r="CU11952" s="174">
        <v>3425</v>
      </c>
      <c r="CV11952" s="174">
        <v>177590</v>
      </c>
      <c r="CW11952" s="174">
        <v>5</v>
      </c>
      <c r="CX11952" s="174">
        <v>337.4665</v>
      </c>
    </row>
    <row r="11953" spans="84:102" x14ac:dyDescent="0.25">
      <c r="CF11953" s="3" t="s">
        <v>3073</v>
      </c>
      <c r="CG11953" s="174">
        <v>417</v>
      </c>
      <c r="CH11953" s="174">
        <v>83037</v>
      </c>
      <c r="CI11953" s="174">
        <v>5</v>
      </c>
      <c r="CJ11953" s="174">
        <v>337.32240000000002</v>
      </c>
      <c r="CK11953" s="174">
        <v>337.32240000000002</v>
      </c>
      <c r="CU11953" s="174">
        <v>417</v>
      </c>
      <c r="CV11953" s="174">
        <v>83037</v>
      </c>
      <c r="CW11953" s="174">
        <v>5</v>
      </c>
      <c r="CX11953" s="174">
        <v>337.32240000000002</v>
      </c>
    </row>
    <row r="11954" spans="84:102" x14ac:dyDescent="0.25">
      <c r="CF11954" s="3" t="s">
        <v>3073</v>
      </c>
      <c r="CG11954" s="174">
        <v>100415</v>
      </c>
      <c r="CH11954" s="174">
        <v>745</v>
      </c>
      <c r="CI11954" s="174">
        <v>5</v>
      </c>
      <c r="CJ11954" s="174">
        <v>337.2912</v>
      </c>
      <c r="CK11954" s="174">
        <v>337.2912</v>
      </c>
      <c r="CU11954" s="174">
        <v>100415</v>
      </c>
      <c r="CV11954" s="174">
        <v>745</v>
      </c>
      <c r="CW11954" s="174">
        <v>5</v>
      </c>
      <c r="CX11954" s="174">
        <v>337.2912</v>
      </c>
    </row>
    <row r="11955" spans="84:102" x14ac:dyDescent="0.25">
      <c r="CF11955" s="3" t="s">
        <v>3073</v>
      </c>
      <c r="CG11955" s="174">
        <v>108335</v>
      </c>
      <c r="CH11955" s="174">
        <v>898</v>
      </c>
      <c r="CI11955" s="174">
        <v>5</v>
      </c>
      <c r="CJ11955" s="174">
        <v>337.20859999999999</v>
      </c>
      <c r="CK11955" s="174">
        <v>337.20859999999999</v>
      </c>
      <c r="CU11955" s="174">
        <v>108335</v>
      </c>
      <c r="CV11955" s="174">
        <v>898</v>
      </c>
      <c r="CW11955" s="174">
        <v>5</v>
      </c>
      <c r="CX11955" s="174">
        <v>337.20859999999999</v>
      </c>
    </row>
    <row r="11956" spans="84:102" x14ac:dyDescent="0.25">
      <c r="CF11956" s="3" t="s">
        <v>3073</v>
      </c>
      <c r="CG11956" s="174">
        <v>810</v>
      </c>
      <c r="CH11956" s="174">
        <v>102160</v>
      </c>
      <c r="CI11956" s="174">
        <v>5</v>
      </c>
      <c r="CJ11956" s="174">
        <v>336.99400000000003</v>
      </c>
      <c r="CK11956" s="174">
        <v>336.99400000000003</v>
      </c>
      <c r="CU11956" s="174">
        <v>810</v>
      </c>
      <c r="CV11956" s="174">
        <v>102160</v>
      </c>
      <c r="CW11956" s="174">
        <v>5</v>
      </c>
      <c r="CX11956" s="174">
        <v>336.99400000000003</v>
      </c>
    </row>
    <row r="11957" spans="84:102" x14ac:dyDescent="0.25">
      <c r="CF11957" s="3" t="s">
        <v>3073</v>
      </c>
      <c r="CG11957" s="174">
        <v>54595</v>
      </c>
      <c r="CH11957" s="174">
        <v>1857</v>
      </c>
      <c r="CI11957" s="174">
        <v>5</v>
      </c>
      <c r="CJ11957" s="174">
        <v>336.97340000000003</v>
      </c>
      <c r="CK11957" s="174">
        <v>336.97340000000003</v>
      </c>
      <c r="CU11957" s="174">
        <v>54595</v>
      </c>
      <c r="CV11957" s="174">
        <v>1857</v>
      </c>
      <c r="CW11957" s="174">
        <v>5</v>
      </c>
      <c r="CX11957" s="174">
        <v>336.97340000000003</v>
      </c>
    </row>
    <row r="11958" spans="84:102" x14ac:dyDescent="0.25">
      <c r="CF11958" s="3" t="s">
        <v>3073</v>
      </c>
      <c r="CG11958" s="174">
        <v>48564</v>
      </c>
      <c r="CH11958" s="174">
        <v>2650</v>
      </c>
      <c r="CI11958" s="174">
        <v>5</v>
      </c>
      <c r="CJ11958" s="174">
        <v>336.86189999999999</v>
      </c>
      <c r="CK11958" s="174">
        <v>336.86189999999999</v>
      </c>
      <c r="CU11958" s="174">
        <v>48564</v>
      </c>
      <c r="CV11958" s="174">
        <v>2650</v>
      </c>
      <c r="CW11958" s="174">
        <v>5</v>
      </c>
      <c r="CX11958" s="174">
        <v>336.86189999999999</v>
      </c>
    </row>
    <row r="11959" spans="84:102" x14ac:dyDescent="0.25">
      <c r="CF11959" s="3" t="s">
        <v>3073</v>
      </c>
      <c r="CG11959" s="174">
        <v>1642</v>
      </c>
      <c r="CH11959" s="174">
        <v>73701</v>
      </c>
      <c r="CI11959" s="174">
        <v>5</v>
      </c>
      <c r="CJ11959" s="174">
        <v>336.7987</v>
      </c>
      <c r="CK11959" s="174">
        <v>336.7987</v>
      </c>
      <c r="CU11959" s="174">
        <v>1642</v>
      </c>
      <c r="CV11959" s="174">
        <v>73701</v>
      </c>
      <c r="CW11959" s="174">
        <v>5</v>
      </c>
      <c r="CX11959" s="174">
        <v>336.7987</v>
      </c>
    </row>
    <row r="11960" spans="84:102" x14ac:dyDescent="0.25">
      <c r="CF11960" s="3" t="s">
        <v>3073</v>
      </c>
      <c r="CG11960" s="174">
        <v>900</v>
      </c>
      <c r="CH11960" s="174">
        <v>109151</v>
      </c>
      <c r="CI11960" s="174">
        <v>5</v>
      </c>
      <c r="CJ11960" s="174">
        <v>336.72320000000002</v>
      </c>
      <c r="CK11960" s="174">
        <v>336.72320000000002</v>
      </c>
      <c r="CU11960" s="174">
        <v>900</v>
      </c>
      <c r="CV11960" s="174">
        <v>109151</v>
      </c>
      <c r="CW11960" s="174">
        <v>5</v>
      </c>
      <c r="CX11960" s="174">
        <v>336.72320000000002</v>
      </c>
    </row>
    <row r="11961" spans="84:102" x14ac:dyDescent="0.25">
      <c r="CF11961" s="3" t="s">
        <v>3073</v>
      </c>
      <c r="CG11961" s="174">
        <v>83381</v>
      </c>
      <c r="CH11961" s="174">
        <v>1542</v>
      </c>
      <c r="CI11961" s="174">
        <v>5</v>
      </c>
      <c r="CJ11961" s="174">
        <v>336.6893</v>
      </c>
      <c r="CK11961" s="174">
        <v>336.6893</v>
      </c>
      <c r="CU11961" s="174">
        <v>83381</v>
      </c>
      <c r="CV11961" s="174">
        <v>1542</v>
      </c>
      <c r="CW11961" s="174">
        <v>5</v>
      </c>
      <c r="CX11961" s="174">
        <v>336.6893</v>
      </c>
    </row>
    <row r="11962" spans="84:102" x14ac:dyDescent="0.25">
      <c r="CF11962" s="3" t="s">
        <v>3073</v>
      </c>
      <c r="CG11962" s="174">
        <v>1438</v>
      </c>
      <c r="CH11962" s="174">
        <v>103712</v>
      </c>
      <c r="CI11962" s="174">
        <v>5</v>
      </c>
      <c r="CJ11962" s="174">
        <v>336.49099999999999</v>
      </c>
      <c r="CK11962" s="174">
        <v>336.49099999999999</v>
      </c>
      <c r="CU11962" s="174">
        <v>1438</v>
      </c>
      <c r="CV11962" s="174">
        <v>103712</v>
      </c>
      <c r="CW11962" s="174">
        <v>5</v>
      </c>
      <c r="CX11962" s="174">
        <v>336.49099999999999</v>
      </c>
    </row>
    <row r="11963" spans="84:102" x14ac:dyDescent="0.25">
      <c r="CF11963" s="3" t="s">
        <v>3073</v>
      </c>
      <c r="CG11963" s="174">
        <v>81709</v>
      </c>
      <c r="CH11963" s="174">
        <v>398</v>
      </c>
      <c r="CI11963" s="174">
        <v>5</v>
      </c>
      <c r="CJ11963" s="174">
        <v>336.44979999999998</v>
      </c>
      <c r="CK11963" s="174">
        <v>336.44979999999998</v>
      </c>
      <c r="CU11963" s="174">
        <v>81709</v>
      </c>
      <c r="CV11963" s="174">
        <v>398</v>
      </c>
      <c r="CW11963" s="174">
        <v>5</v>
      </c>
      <c r="CX11963" s="174">
        <v>336.44979999999998</v>
      </c>
    </row>
    <row r="11964" spans="84:102" x14ac:dyDescent="0.25">
      <c r="CF11964" s="3" t="s">
        <v>3073</v>
      </c>
      <c r="CG11964" s="174">
        <v>2782</v>
      </c>
      <c r="CH11964" s="174">
        <v>147114</v>
      </c>
      <c r="CI11964" s="174">
        <v>5</v>
      </c>
      <c r="CJ11964" s="174">
        <v>336.3646</v>
      </c>
      <c r="CK11964" s="174">
        <v>336.3646</v>
      </c>
      <c r="CU11964" s="174">
        <v>2782</v>
      </c>
      <c r="CV11964" s="174">
        <v>147114</v>
      </c>
      <c r="CW11964" s="174">
        <v>5</v>
      </c>
      <c r="CX11964" s="174">
        <v>336.3646</v>
      </c>
    </row>
    <row r="11965" spans="84:102" x14ac:dyDescent="0.25">
      <c r="CF11965" s="3" t="s">
        <v>3073</v>
      </c>
      <c r="CG11965" s="174">
        <v>147114</v>
      </c>
      <c r="CH11965" s="174">
        <v>2782</v>
      </c>
      <c r="CI11965" s="174">
        <v>5</v>
      </c>
      <c r="CJ11965" s="174">
        <v>336.3175</v>
      </c>
      <c r="CK11965" s="174">
        <v>336.3175</v>
      </c>
      <c r="CU11965" s="174">
        <v>147114</v>
      </c>
      <c r="CV11965" s="174">
        <v>2782</v>
      </c>
      <c r="CW11965" s="174">
        <v>5</v>
      </c>
      <c r="CX11965" s="174">
        <v>336.3175</v>
      </c>
    </row>
    <row r="11966" spans="84:102" x14ac:dyDescent="0.25">
      <c r="CF11966" s="3" t="s">
        <v>3073</v>
      </c>
      <c r="CG11966" s="174">
        <v>2192</v>
      </c>
      <c r="CH11966" s="174">
        <v>16450</v>
      </c>
      <c r="CI11966" s="174">
        <v>5</v>
      </c>
      <c r="CJ11966" s="174">
        <v>336.21719999999999</v>
      </c>
      <c r="CK11966" s="174">
        <v>336.21719999999999</v>
      </c>
      <c r="CU11966" s="174">
        <v>2192</v>
      </c>
      <c r="CV11966" s="174">
        <v>16450</v>
      </c>
      <c r="CW11966" s="174">
        <v>5</v>
      </c>
      <c r="CX11966" s="174">
        <v>336.21719999999999</v>
      </c>
    </row>
    <row r="11967" spans="84:102" x14ac:dyDescent="0.25">
      <c r="CF11967" s="3" t="s">
        <v>3073</v>
      </c>
      <c r="CG11967" s="174">
        <v>149470</v>
      </c>
      <c r="CH11967" s="174">
        <v>2865</v>
      </c>
      <c r="CI11967" s="174">
        <v>5</v>
      </c>
      <c r="CJ11967" s="174">
        <v>336.13470000000001</v>
      </c>
      <c r="CK11967" s="174">
        <v>336.13470000000001</v>
      </c>
      <c r="CU11967" s="174">
        <v>149470</v>
      </c>
      <c r="CV11967" s="174">
        <v>2865</v>
      </c>
      <c r="CW11967" s="174">
        <v>5</v>
      </c>
      <c r="CX11967" s="174">
        <v>336.13470000000001</v>
      </c>
    </row>
    <row r="11968" spans="84:102" x14ac:dyDescent="0.25">
      <c r="CF11968" s="3" t="s">
        <v>3073</v>
      </c>
      <c r="CG11968" s="174">
        <v>1111</v>
      </c>
      <c r="CH11968" s="174">
        <v>136224</v>
      </c>
      <c r="CI11968" s="174">
        <v>5</v>
      </c>
      <c r="CJ11968" s="174">
        <v>335.87169999999998</v>
      </c>
      <c r="CK11968" s="174">
        <v>335.87169999999998</v>
      </c>
      <c r="CU11968" s="174">
        <v>1111</v>
      </c>
      <c r="CV11968" s="174">
        <v>136224</v>
      </c>
      <c r="CW11968" s="174">
        <v>5</v>
      </c>
      <c r="CX11968" s="174">
        <v>335.87169999999998</v>
      </c>
    </row>
    <row r="11969" spans="84:102" x14ac:dyDescent="0.25">
      <c r="CF11969" s="3" t="s">
        <v>3073</v>
      </c>
      <c r="CG11969" s="174">
        <v>168764</v>
      </c>
      <c r="CH11969" s="174">
        <v>3367</v>
      </c>
      <c r="CI11969" s="174">
        <v>5</v>
      </c>
      <c r="CJ11969" s="174">
        <v>335.84750000000003</v>
      </c>
      <c r="CK11969" s="174">
        <v>335.84750000000003</v>
      </c>
      <c r="CU11969" s="174">
        <v>168764</v>
      </c>
      <c r="CV11969" s="174">
        <v>3367</v>
      </c>
      <c r="CW11969" s="174">
        <v>5</v>
      </c>
      <c r="CX11969" s="174">
        <v>335.84750000000003</v>
      </c>
    </row>
    <row r="11970" spans="84:102" x14ac:dyDescent="0.25">
      <c r="CF11970" s="3" t="s">
        <v>3073</v>
      </c>
      <c r="CG11970" s="174">
        <v>416</v>
      </c>
      <c r="CH11970" s="174">
        <v>80634</v>
      </c>
      <c r="CI11970" s="174">
        <v>5</v>
      </c>
      <c r="CJ11970" s="174">
        <v>335.76979999999998</v>
      </c>
      <c r="CK11970" s="174">
        <v>335.76979999999998</v>
      </c>
      <c r="CU11970" s="174">
        <v>416</v>
      </c>
      <c r="CV11970" s="174">
        <v>80634</v>
      </c>
      <c r="CW11970" s="174">
        <v>5</v>
      </c>
      <c r="CX11970" s="174">
        <v>335.76979999999998</v>
      </c>
    </row>
    <row r="11971" spans="84:102" x14ac:dyDescent="0.25">
      <c r="CF11971" s="3" t="s">
        <v>3073</v>
      </c>
      <c r="CG11971" s="174">
        <v>169894</v>
      </c>
      <c r="CH11971" s="174">
        <v>3345</v>
      </c>
      <c r="CI11971" s="174">
        <v>5</v>
      </c>
      <c r="CJ11971" s="174">
        <v>335.62830000000002</v>
      </c>
      <c r="CK11971" s="174">
        <v>335.62830000000002</v>
      </c>
      <c r="CU11971" s="174">
        <v>169894</v>
      </c>
      <c r="CV11971" s="174">
        <v>3345</v>
      </c>
      <c r="CW11971" s="174">
        <v>5</v>
      </c>
      <c r="CX11971" s="174">
        <v>335.62830000000002</v>
      </c>
    </row>
    <row r="11972" spans="84:102" x14ac:dyDescent="0.25">
      <c r="CF11972" s="3" t="s">
        <v>3073</v>
      </c>
      <c r="CG11972" s="174">
        <v>2021</v>
      </c>
      <c r="CH11972" s="174">
        <v>131407</v>
      </c>
      <c r="CI11972" s="174">
        <v>5</v>
      </c>
      <c r="CJ11972" s="174">
        <v>335.43979999999999</v>
      </c>
      <c r="CK11972" s="174">
        <v>335.43979999999999</v>
      </c>
      <c r="CU11972" s="174">
        <v>2021</v>
      </c>
      <c r="CV11972" s="174">
        <v>131407</v>
      </c>
      <c r="CW11972" s="174">
        <v>5</v>
      </c>
      <c r="CX11972" s="174">
        <v>335.43979999999999</v>
      </c>
    </row>
    <row r="11973" spans="84:102" x14ac:dyDescent="0.25">
      <c r="CF11973" s="3" t="s">
        <v>3073</v>
      </c>
      <c r="CG11973" s="174">
        <v>86415</v>
      </c>
      <c r="CH11973" s="174">
        <v>595</v>
      </c>
      <c r="CI11973" s="174">
        <v>5</v>
      </c>
      <c r="CJ11973" s="174">
        <v>335.34280000000001</v>
      </c>
      <c r="CK11973" s="174">
        <v>335.34280000000001</v>
      </c>
      <c r="CU11973" s="174">
        <v>86415</v>
      </c>
      <c r="CV11973" s="174">
        <v>595</v>
      </c>
      <c r="CW11973" s="174">
        <v>5</v>
      </c>
      <c r="CX11973" s="174">
        <v>335.34280000000001</v>
      </c>
    </row>
    <row r="11974" spans="84:102" x14ac:dyDescent="0.25">
      <c r="CF11974" s="3" t="s">
        <v>3073</v>
      </c>
      <c r="CG11974" s="174">
        <v>75052</v>
      </c>
      <c r="CH11974" s="174">
        <v>1631</v>
      </c>
      <c r="CI11974" s="174">
        <v>5</v>
      </c>
      <c r="CJ11974" s="174">
        <v>335.26429999999999</v>
      </c>
      <c r="CK11974" s="174">
        <v>335.26429999999999</v>
      </c>
      <c r="CU11974" s="174">
        <v>75052</v>
      </c>
      <c r="CV11974" s="174">
        <v>1631</v>
      </c>
      <c r="CW11974" s="174">
        <v>5</v>
      </c>
      <c r="CX11974" s="174">
        <v>335.26429999999999</v>
      </c>
    </row>
    <row r="11975" spans="84:102" x14ac:dyDescent="0.25">
      <c r="CF11975" s="3" t="s">
        <v>3073</v>
      </c>
      <c r="CG11975" s="174">
        <v>1384</v>
      </c>
      <c r="CH11975" s="174">
        <v>109930</v>
      </c>
      <c r="CI11975" s="174">
        <v>5</v>
      </c>
      <c r="CJ11975" s="174">
        <v>335.05149999999998</v>
      </c>
      <c r="CK11975" s="174">
        <v>335.05149999999998</v>
      </c>
      <c r="CU11975" s="174">
        <v>1384</v>
      </c>
      <c r="CV11975" s="174">
        <v>109930</v>
      </c>
      <c r="CW11975" s="174">
        <v>5</v>
      </c>
      <c r="CX11975" s="174">
        <v>335.05149999999998</v>
      </c>
    </row>
    <row r="11976" spans="84:102" x14ac:dyDescent="0.25">
      <c r="CF11976" s="3" t="s">
        <v>3073</v>
      </c>
      <c r="CG11976" s="174">
        <v>2769</v>
      </c>
      <c r="CH11976" s="174">
        <v>144877</v>
      </c>
      <c r="CI11976" s="174">
        <v>5</v>
      </c>
      <c r="CJ11976" s="174">
        <v>335.03390000000002</v>
      </c>
      <c r="CK11976" s="174">
        <v>335.03390000000002</v>
      </c>
      <c r="CU11976" s="174">
        <v>2769</v>
      </c>
      <c r="CV11976" s="174">
        <v>144877</v>
      </c>
      <c r="CW11976" s="174">
        <v>5</v>
      </c>
      <c r="CX11976" s="174">
        <v>335.03390000000002</v>
      </c>
    </row>
    <row r="11977" spans="84:102" x14ac:dyDescent="0.25">
      <c r="CF11977" s="3" t="s">
        <v>3073</v>
      </c>
      <c r="CG11977" s="174">
        <v>2774</v>
      </c>
      <c r="CH11977" s="174">
        <v>145803</v>
      </c>
      <c r="CI11977" s="174">
        <v>5</v>
      </c>
      <c r="CJ11977" s="174">
        <v>335.0206</v>
      </c>
      <c r="CK11977" s="174">
        <v>335.0206</v>
      </c>
      <c r="CU11977" s="174">
        <v>2774</v>
      </c>
      <c r="CV11977" s="174">
        <v>145803</v>
      </c>
      <c r="CW11977" s="174">
        <v>5</v>
      </c>
      <c r="CX11977" s="174">
        <v>335.0206</v>
      </c>
    </row>
    <row r="11978" spans="84:102" x14ac:dyDescent="0.25">
      <c r="CF11978" s="3" t="s">
        <v>3073</v>
      </c>
      <c r="CG11978" s="174">
        <v>2654</v>
      </c>
      <c r="CH11978" s="174">
        <v>49112</v>
      </c>
      <c r="CI11978" s="174">
        <v>5</v>
      </c>
      <c r="CJ11978" s="174">
        <v>334.99369999999999</v>
      </c>
      <c r="CK11978" s="174">
        <v>334.99369999999999</v>
      </c>
      <c r="CU11978" s="174">
        <v>2654</v>
      </c>
      <c r="CV11978" s="174">
        <v>49112</v>
      </c>
      <c r="CW11978" s="174">
        <v>5</v>
      </c>
      <c r="CX11978" s="174">
        <v>334.99369999999999</v>
      </c>
    </row>
    <row r="11979" spans="84:102" x14ac:dyDescent="0.25">
      <c r="CF11979" s="3" t="s">
        <v>3073</v>
      </c>
      <c r="CG11979" s="174">
        <v>167325</v>
      </c>
      <c r="CH11979" s="174">
        <v>3068</v>
      </c>
      <c r="CI11979" s="174">
        <v>5</v>
      </c>
      <c r="CJ11979" s="174">
        <v>334.81920000000002</v>
      </c>
      <c r="CK11979" s="174">
        <v>334.81920000000002</v>
      </c>
      <c r="CU11979" s="174">
        <v>167325</v>
      </c>
      <c r="CV11979" s="174">
        <v>3068</v>
      </c>
      <c r="CW11979" s="174">
        <v>5</v>
      </c>
      <c r="CX11979" s="174">
        <v>334.81920000000002</v>
      </c>
    </row>
    <row r="11980" spans="84:102" x14ac:dyDescent="0.25">
      <c r="CF11980" s="3" t="s">
        <v>3073</v>
      </c>
      <c r="CG11980" s="174">
        <v>3738</v>
      </c>
      <c r="CH11980" s="174">
        <v>182907</v>
      </c>
      <c r="CI11980" s="174">
        <v>5</v>
      </c>
      <c r="CJ11980" s="174">
        <v>334.7226</v>
      </c>
      <c r="CK11980" s="174">
        <v>334.7226</v>
      </c>
      <c r="CU11980" s="174">
        <v>3738</v>
      </c>
      <c r="CV11980" s="174">
        <v>182907</v>
      </c>
      <c r="CW11980" s="174">
        <v>5</v>
      </c>
      <c r="CX11980" s="174">
        <v>334.7226</v>
      </c>
    </row>
    <row r="11981" spans="84:102" x14ac:dyDescent="0.25">
      <c r="CF11981" s="3" t="s">
        <v>3073</v>
      </c>
      <c r="CG11981" s="174">
        <v>1748</v>
      </c>
      <c r="CH11981" s="174">
        <v>59950</v>
      </c>
      <c r="CI11981" s="174">
        <v>5</v>
      </c>
      <c r="CJ11981" s="174">
        <v>334.56959999999998</v>
      </c>
      <c r="CK11981" s="174">
        <v>334.56959999999998</v>
      </c>
      <c r="CU11981" s="174">
        <v>1748</v>
      </c>
      <c r="CV11981" s="174">
        <v>59950</v>
      </c>
      <c r="CW11981" s="174">
        <v>5</v>
      </c>
      <c r="CX11981" s="174">
        <v>334.56959999999998</v>
      </c>
    </row>
    <row r="11982" spans="84:102" x14ac:dyDescent="0.25">
      <c r="CF11982" s="3" t="s">
        <v>3073</v>
      </c>
      <c r="CG11982" s="174">
        <v>17171</v>
      </c>
      <c r="CH11982" s="174">
        <v>2209</v>
      </c>
      <c r="CI11982" s="174">
        <v>5</v>
      </c>
      <c r="CJ11982" s="174">
        <v>334.5231</v>
      </c>
      <c r="CK11982" s="174">
        <v>334.5231</v>
      </c>
      <c r="CU11982" s="174">
        <v>17171</v>
      </c>
      <c r="CV11982" s="174">
        <v>2209</v>
      </c>
      <c r="CW11982" s="174">
        <v>5</v>
      </c>
      <c r="CX11982" s="174">
        <v>334.5231</v>
      </c>
    </row>
    <row r="11983" spans="84:102" x14ac:dyDescent="0.25">
      <c r="CF11983" s="3" t="s">
        <v>3073</v>
      </c>
      <c r="CG11983" s="174">
        <v>1591</v>
      </c>
      <c r="CH11983" s="174">
        <v>82062</v>
      </c>
      <c r="CI11983" s="174">
        <v>5</v>
      </c>
      <c r="CJ11983" s="174">
        <v>334.44510000000002</v>
      </c>
      <c r="CK11983" s="174">
        <v>334.44510000000002</v>
      </c>
      <c r="CU11983" s="174">
        <v>1591</v>
      </c>
      <c r="CV11983" s="174">
        <v>82062</v>
      </c>
      <c r="CW11983" s="174">
        <v>5</v>
      </c>
      <c r="CX11983" s="174">
        <v>334.44510000000002</v>
      </c>
    </row>
    <row r="11984" spans="84:102" x14ac:dyDescent="0.25">
      <c r="CF11984" s="3" t="s">
        <v>3073</v>
      </c>
      <c r="CG11984" s="174">
        <v>2796</v>
      </c>
      <c r="CH11984" s="174">
        <v>147312</v>
      </c>
      <c r="CI11984" s="174">
        <v>5</v>
      </c>
      <c r="CJ11984" s="174">
        <v>334.00790000000001</v>
      </c>
      <c r="CK11984" s="174">
        <v>334.00790000000001</v>
      </c>
      <c r="CU11984" s="174">
        <v>2796</v>
      </c>
      <c r="CV11984" s="174">
        <v>147312</v>
      </c>
      <c r="CW11984" s="174">
        <v>5</v>
      </c>
      <c r="CX11984" s="174">
        <v>334.00790000000001</v>
      </c>
    </row>
    <row r="11985" spans="84:102" x14ac:dyDescent="0.25">
      <c r="CF11985" s="3" t="s">
        <v>3073</v>
      </c>
      <c r="CG11985" s="174">
        <v>902</v>
      </c>
      <c r="CH11985" s="174">
        <v>110199</v>
      </c>
      <c r="CI11985" s="174">
        <v>5</v>
      </c>
      <c r="CJ11985" s="174">
        <v>333.995</v>
      </c>
      <c r="CK11985" s="174">
        <v>333.995</v>
      </c>
      <c r="CU11985" s="174">
        <v>902</v>
      </c>
      <c r="CV11985" s="174">
        <v>110199</v>
      </c>
      <c r="CW11985" s="174">
        <v>5</v>
      </c>
      <c r="CX11985" s="174">
        <v>333.995</v>
      </c>
    </row>
    <row r="11986" spans="84:102" x14ac:dyDescent="0.25">
      <c r="CF11986" s="3" t="s">
        <v>3073</v>
      </c>
      <c r="CG11986" s="174">
        <v>59395</v>
      </c>
      <c r="CH11986" s="174">
        <v>2</v>
      </c>
      <c r="CI11986" s="174">
        <v>5</v>
      </c>
      <c r="CJ11986" s="174">
        <v>333.94839999999999</v>
      </c>
      <c r="CK11986" s="174">
        <v>333.94839999999999</v>
      </c>
      <c r="CU11986" s="174">
        <v>59395</v>
      </c>
      <c r="CV11986" s="174">
        <v>2</v>
      </c>
      <c r="CW11986" s="174">
        <v>5</v>
      </c>
      <c r="CX11986" s="174">
        <v>333.94839999999999</v>
      </c>
    </row>
    <row r="11987" spans="84:102" x14ac:dyDescent="0.25">
      <c r="CF11987" s="3" t="s">
        <v>3073</v>
      </c>
      <c r="CG11987" s="174">
        <v>145934</v>
      </c>
      <c r="CH11987" s="174">
        <v>1164</v>
      </c>
      <c r="CI11987" s="174">
        <v>5</v>
      </c>
      <c r="CJ11987" s="174">
        <v>333.62950000000001</v>
      </c>
      <c r="CK11987" s="174">
        <v>333.62950000000001</v>
      </c>
      <c r="CU11987" s="174">
        <v>145934</v>
      </c>
      <c r="CV11987" s="174">
        <v>1164</v>
      </c>
      <c r="CW11987" s="174">
        <v>5</v>
      </c>
      <c r="CX11987" s="174">
        <v>333.62950000000001</v>
      </c>
    </row>
    <row r="11988" spans="84:102" x14ac:dyDescent="0.25">
      <c r="CF11988" s="3" t="s">
        <v>3073</v>
      </c>
      <c r="CG11988" s="174">
        <v>862</v>
      </c>
      <c r="CH11988" s="174">
        <v>107450</v>
      </c>
      <c r="CI11988" s="174">
        <v>5</v>
      </c>
      <c r="CJ11988" s="174">
        <v>333.61930000000001</v>
      </c>
      <c r="CK11988" s="174">
        <v>333.61930000000001</v>
      </c>
      <c r="CU11988" s="174">
        <v>862</v>
      </c>
      <c r="CV11988" s="174">
        <v>107450</v>
      </c>
      <c r="CW11988" s="174">
        <v>5</v>
      </c>
      <c r="CX11988" s="174">
        <v>333.61930000000001</v>
      </c>
    </row>
    <row r="11989" spans="84:102" x14ac:dyDescent="0.25">
      <c r="CF11989" s="3" t="s">
        <v>3073</v>
      </c>
      <c r="CG11989" s="174">
        <v>64380</v>
      </c>
      <c r="CH11989" s="174">
        <v>39</v>
      </c>
      <c r="CI11989" s="174">
        <v>5</v>
      </c>
      <c r="CJ11989" s="174">
        <v>333.53640000000001</v>
      </c>
      <c r="CK11989" s="174">
        <v>333.53640000000001</v>
      </c>
      <c r="CU11989" s="174">
        <v>64380</v>
      </c>
      <c r="CV11989" s="174">
        <v>39</v>
      </c>
      <c r="CW11989" s="174">
        <v>5</v>
      </c>
      <c r="CX11989" s="174">
        <v>333.53640000000001</v>
      </c>
    </row>
    <row r="11990" spans="84:102" x14ac:dyDescent="0.25">
      <c r="CF11990" s="3" t="s">
        <v>3073</v>
      </c>
      <c r="CG11990" s="174">
        <v>2190</v>
      </c>
      <c r="CH11990" s="174">
        <v>15446</v>
      </c>
      <c r="CI11990" s="174">
        <v>5</v>
      </c>
      <c r="CJ11990" s="174">
        <v>333.51330000000002</v>
      </c>
      <c r="CK11990" s="174">
        <v>333.51330000000002</v>
      </c>
      <c r="CU11990" s="174">
        <v>2190</v>
      </c>
      <c r="CV11990" s="174">
        <v>15446</v>
      </c>
      <c r="CW11990" s="174">
        <v>5</v>
      </c>
      <c r="CX11990" s="174">
        <v>333.51330000000002</v>
      </c>
    </row>
    <row r="11991" spans="84:102" x14ac:dyDescent="0.25">
      <c r="CF11991" s="3" t="s">
        <v>3073</v>
      </c>
      <c r="CG11991" s="174">
        <v>54721</v>
      </c>
      <c r="CH11991" s="174">
        <v>1847</v>
      </c>
      <c r="CI11991" s="174">
        <v>5</v>
      </c>
      <c r="CJ11991" s="174">
        <v>333.50560000000002</v>
      </c>
      <c r="CK11991" s="174">
        <v>333.50560000000002</v>
      </c>
      <c r="CU11991" s="174">
        <v>54721</v>
      </c>
      <c r="CV11991" s="174">
        <v>1847</v>
      </c>
      <c r="CW11991" s="174">
        <v>5</v>
      </c>
      <c r="CX11991" s="174">
        <v>333.50560000000002</v>
      </c>
    </row>
    <row r="11992" spans="84:102" x14ac:dyDescent="0.25">
      <c r="CF11992" s="3" t="s">
        <v>3073</v>
      </c>
      <c r="CG11992" s="174">
        <v>41634</v>
      </c>
      <c r="CH11992" s="174">
        <v>2567</v>
      </c>
      <c r="CI11992" s="174">
        <v>5</v>
      </c>
      <c r="CJ11992" s="174">
        <v>333.4599</v>
      </c>
      <c r="CK11992" s="174">
        <v>333.4599</v>
      </c>
      <c r="CU11992" s="174">
        <v>41634</v>
      </c>
      <c r="CV11992" s="174">
        <v>2567</v>
      </c>
      <c r="CW11992" s="174">
        <v>5</v>
      </c>
      <c r="CX11992" s="174">
        <v>333.4599</v>
      </c>
    </row>
    <row r="11993" spans="84:102" x14ac:dyDescent="0.25">
      <c r="CF11993" s="3" t="s">
        <v>3073</v>
      </c>
      <c r="CG11993" s="174">
        <v>622</v>
      </c>
      <c r="CH11993" s="174">
        <v>87835</v>
      </c>
      <c r="CI11993" s="174">
        <v>5</v>
      </c>
      <c r="CJ11993" s="174">
        <v>333.43239999999997</v>
      </c>
      <c r="CK11993" s="174">
        <v>333.43239999999997</v>
      </c>
      <c r="CU11993" s="174">
        <v>622</v>
      </c>
      <c r="CV11993" s="174">
        <v>87835</v>
      </c>
      <c r="CW11993" s="174">
        <v>5</v>
      </c>
      <c r="CX11993" s="174">
        <v>333.43239999999997</v>
      </c>
    </row>
    <row r="11994" spans="84:102" x14ac:dyDescent="0.25">
      <c r="CF11994" s="3" t="s">
        <v>3073</v>
      </c>
      <c r="CG11994" s="174">
        <v>84343</v>
      </c>
      <c r="CH11994" s="174">
        <v>564</v>
      </c>
      <c r="CI11994" s="174">
        <v>5</v>
      </c>
      <c r="CJ11994" s="174">
        <v>333.4135</v>
      </c>
      <c r="CK11994" s="174">
        <v>333.4135</v>
      </c>
      <c r="CU11994" s="174">
        <v>84343</v>
      </c>
      <c r="CV11994" s="174">
        <v>564</v>
      </c>
      <c r="CW11994" s="174">
        <v>5</v>
      </c>
      <c r="CX11994" s="174">
        <v>333.4135</v>
      </c>
    </row>
    <row r="11995" spans="84:102" x14ac:dyDescent="0.25">
      <c r="CF11995" s="3" t="s">
        <v>3073</v>
      </c>
      <c r="CG11995" s="174">
        <v>376</v>
      </c>
      <c r="CH11995" s="174">
        <v>78027</v>
      </c>
      <c r="CI11995" s="174">
        <v>5</v>
      </c>
      <c r="CJ11995" s="174">
        <v>333.37009999999998</v>
      </c>
      <c r="CK11995" s="174">
        <v>333.37009999999998</v>
      </c>
      <c r="CU11995" s="174">
        <v>376</v>
      </c>
      <c r="CV11995" s="174">
        <v>78027</v>
      </c>
      <c r="CW11995" s="174">
        <v>5</v>
      </c>
      <c r="CX11995" s="174">
        <v>333.37009999999998</v>
      </c>
    </row>
    <row r="11996" spans="84:102" x14ac:dyDescent="0.25">
      <c r="CF11996" s="3" t="s">
        <v>3073</v>
      </c>
      <c r="CG11996" s="174">
        <v>2691</v>
      </c>
      <c r="CH11996" s="174">
        <v>160933</v>
      </c>
      <c r="CI11996" s="174">
        <v>5</v>
      </c>
      <c r="CJ11996" s="174">
        <v>333.32339999999999</v>
      </c>
      <c r="CK11996" s="174">
        <v>333.32339999999999</v>
      </c>
      <c r="CU11996" s="174">
        <v>2691</v>
      </c>
      <c r="CV11996" s="174">
        <v>160933</v>
      </c>
      <c r="CW11996" s="174">
        <v>5</v>
      </c>
      <c r="CX11996" s="174">
        <v>333.32339999999999</v>
      </c>
    </row>
    <row r="11997" spans="84:102" x14ac:dyDescent="0.25">
      <c r="CF11997" s="3" t="s">
        <v>3073</v>
      </c>
      <c r="CG11997" s="174">
        <v>1758</v>
      </c>
      <c r="CH11997" s="174">
        <v>54333</v>
      </c>
      <c r="CI11997" s="174">
        <v>5</v>
      </c>
      <c r="CJ11997" s="174">
        <v>333.29410000000001</v>
      </c>
      <c r="CK11997" s="174">
        <v>333.29410000000001</v>
      </c>
      <c r="CU11997" s="174">
        <v>1758</v>
      </c>
      <c r="CV11997" s="174">
        <v>54333</v>
      </c>
      <c r="CW11997" s="174">
        <v>5</v>
      </c>
      <c r="CX11997" s="174">
        <v>333.29410000000001</v>
      </c>
    </row>
    <row r="11998" spans="84:102" x14ac:dyDescent="0.25">
      <c r="CF11998" s="3" t="s">
        <v>3073</v>
      </c>
      <c r="CG11998" s="174">
        <v>507</v>
      </c>
      <c r="CH11998" s="174">
        <v>84404</v>
      </c>
      <c r="CI11998" s="174">
        <v>5</v>
      </c>
      <c r="CJ11998" s="174">
        <v>333.26</v>
      </c>
      <c r="CK11998" s="174">
        <v>333.26</v>
      </c>
      <c r="CU11998" s="174">
        <v>507</v>
      </c>
      <c r="CV11998" s="174">
        <v>84404</v>
      </c>
      <c r="CW11998" s="174">
        <v>5</v>
      </c>
      <c r="CX11998" s="174">
        <v>333.26</v>
      </c>
    </row>
    <row r="11999" spans="84:102" x14ac:dyDescent="0.25">
      <c r="CF11999" s="3" t="s">
        <v>3073</v>
      </c>
      <c r="CG11999" s="174">
        <v>70439</v>
      </c>
      <c r="CH11999" s="174">
        <v>248</v>
      </c>
      <c r="CI11999" s="174">
        <v>5</v>
      </c>
      <c r="CJ11999" s="174">
        <v>333.18830000000003</v>
      </c>
      <c r="CK11999" s="174">
        <v>333.18830000000003</v>
      </c>
      <c r="CU11999" s="174">
        <v>70439</v>
      </c>
      <c r="CV11999" s="174">
        <v>248</v>
      </c>
      <c r="CW11999" s="174">
        <v>5</v>
      </c>
      <c r="CX11999" s="174">
        <v>333.18830000000003</v>
      </c>
    </row>
    <row r="12000" spans="84:102" x14ac:dyDescent="0.25">
      <c r="CF12000" s="3" t="s">
        <v>3073</v>
      </c>
      <c r="CG12000" s="174">
        <v>7050</v>
      </c>
      <c r="CH12000" s="174">
        <v>2097</v>
      </c>
      <c r="CI12000" s="174">
        <v>5</v>
      </c>
      <c r="CJ12000" s="174">
        <v>333.1157</v>
      </c>
      <c r="CK12000" s="174">
        <v>333.1157</v>
      </c>
      <c r="CU12000" s="174">
        <v>7050</v>
      </c>
      <c r="CV12000" s="174">
        <v>2097</v>
      </c>
      <c r="CW12000" s="174">
        <v>5</v>
      </c>
      <c r="CX12000" s="174">
        <v>333.1157</v>
      </c>
    </row>
    <row r="12001" spans="84:102" x14ac:dyDescent="0.25">
      <c r="CF12001" s="3" t="s">
        <v>3073</v>
      </c>
      <c r="CG12001" s="174">
        <v>187763</v>
      </c>
      <c r="CH12001" s="174">
        <v>3888</v>
      </c>
      <c r="CI12001" s="174">
        <v>5</v>
      </c>
      <c r="CJ12001" s="174">
        <v>333.08</v>
      </c>
      <c r="CK12001" s="174">
        <v>333.08</v>
      </c>
      <c r="CU12001" s="174">
        <v>187763</v>
      </c>
      <c r="CV12001" s="174">
        <v>3888</v>
      </c>
      <c r="CW12001" s="174">
        <v>5</v>
      </c>
      <c r="CX12001" s="174">
        <v>333.08</v>
      </c>
    </row>
    <row r="12002" spans="84:102" x14ac:dyDescent="0.25">
      <c r="CF12002" s="3" t="s">
        <v>3073</v>
      </c>
      <c r="CG12002" s="174">
        <v>93093</v>
      </c>
      <c r="CH12002" s="174">
        <v>672</v>
      </c>
      <c r="CI12002" s="174">
        <v>5</v>
      </c>
      <c r="CJ12002" s="174">
        <v>332.88040000000001</v>
      </c>
      <c r="CK12002" s="174">
        <v>332.88040000000001</v>
      </c>
      <c r="CU12002" s="174">
        <v>93093</v>
      </c>
      <c r="CV12002" s="174">
        <v>672</v>
      </c>
      <c r="CW12002" s="174">
        <v>5</v>
      </c>
      <c r="CX12002" s="174">
        <v>332.88040000000001</v>
      </c>
    </row>
    <row r="12003" spans="84:102" x14ac:dyDescent="0.25">
      <c r="CF12003" s="3" t="s">
        <v>3073</v>
      </c>
      <c r="CG12003" s="174">
        <v>2974</v>
      </c>
      <c r="CH12003" s="174">
        <v>154579</v>
      </c>
      <c r="CI12003" s="174">
        <v>5</v>
      </c>
      <c r="CJ12003" s="174">
        <v>332.77780000000001</v>
      </c>
      <c r="CK12003" s="174">
        <v>332.77780000000001</v>
      </c>
      <c r="CU12003" s="174">
        <v>2974</v>
      </c>
      <c r="CV12003" s="174">
        <v>154579</v>
      </c>
      <c r="CW12003" s="174">
        <v>5</v>
      </c>
      <c r="CX12003" s="174">
        <v>332.77780000000001</v>
      </c>
    </row>
    <row r="12004" spans="84:102" x14ac:dyDescent="0.25">
      <c r="CF12004" s="3" t="s">
        <v>3073</v>
      </c>
      <c r="CG12004" s="174">
        <v>1129</v>
      </c>
      <c r="CH12004" s="174">
        <v>142036</v>
      </c>
      <c r="CI12004" s="174">
        <v>5</v>
      </c>
      <c r="CJ12004" s="174">
        <v>332.69060000000002</v>
      </c>
      <c r="CK12004" s="174">
        <v>332.69060000000002</v>
      </c>
      <c r="CU12004" s="174">
        <v>1129</v>
      </c>
      <c r="CV12004" s="174">
        <v>142036</v>
      </c>
      <c r="CW12004" s="174">
        <v>5</v>
      </c>
      <c r="CX12004" s="174">
        <v>332.69060000000002</v>
      </c>
    </row>
    <row r="12005" spans="84:102" x14ac:dyDescent="0.25">
      <c r="CF12005" s="3" t="s">
        <v>3073</v>
      </c>
      <c r="CG12005" s="174">
        <v>2642</v>
      </c>
      <c r="CH12005" s="174">
        <v>50298</v>
      </c>
      <c r="CI12005" s="174">
        <v>5</v>
      </c>
      <c r="CJ12005" s="174">
        <v>332.60140000000001</v>
      </c>
      <c r="CK12005" s="174">
        <v>332.60140000000001</v>
      </c>
      <c r="CU12005" s="174">
        <v>2642</v>
      </c>
      <c r="CV12005" s="174">
        <v>50298</v>
      </c>
      <c r="CW12005" s="174">
        <v>5</v>
      </c>
      <c r="CX12005" s="174">
        <v>332.60140000000001</v>
      </c>
    </row>
    <row r="12006" spans="84:102" x14ac:dyDescent="0.25">
      <c r="CF12006" s="3" t="s">
        <v>3073</v>
      </c>
      <c r="CG12006" s="174">
        <v>84095</v>
      </c>
      <c r="CH12006" s="174">
        <v>460</v>
      </c>
      <c r="CI12006" s="174">
        <v>5</v>
      </c>
      <c r="CJ12006" s="174">
        <v>332.4803</v>
      </c>
      <c r="CK12006" s="174">
        <v>332.4803</v>
      </c>
      <c r="CU12006" s="174">
        <v>84095</v>
      </c>
      <c r="CV12006" s="174">
        <v>460</v>
      </c>
      <c r="CW12006" s="174">
        <v>5</v>
      </c>
      <c r="CX12006" s="174">
        <v>332.4803</v>
      </c>
    </row>
    <row r="12007" spans="84:102" x14ac:dyDescent="0.25">
      <c r="CF12007" s="3" t="s">
        <v>3073</v>
      </c>
      <c r="CG12007" s="174">
        <v>21419</v>
      </c>
      <c r="CH12007" s="174">
        <v>2262</v>
      </c>
      <c r="CI12007" s="174">
        <v>5</v>
      </c>
      <c r="CJ12007" s="174">
        <v>332.2097</v>
      </c>
      <c r="CK12007" s="174">
        <v>332.2097</v>
      </c>
      <c r="CU12007" s="174">
        <v>21419</v>
      </c>
      <c r="CV12007" s="174">
        <v>2262</v>
      </c>
      <c r="CW12007" s="174">
        <v>5</v>
      </c>
      <c r="CX12007" s="174">
        <v>332.2097</v>
      </c>
    </row>
    <row r="12008" spans="84:102" x14ac:dyDescent="0.25">
      <c r="CF12008" s="3" t="s">
        <v>3073</v>
      </c>
      <c r="CG12008" s="174">
        <v>160933</v>
      </c>
      <c r="CH12008" s="174">
        <v>2691</v>
      </c>
      <c r="CI12008" s="174">
        <v>5</v>
      </c>
      <c r="CJ12008" s="174">
        <v>332.16239999999999</v>
      </c>
      <c r="CK12008" s="174">
        <v>332.16239999999999</v>
      </c>
      <c r="CU12008" s="174">
        <v>160933</v>
      </c>
      <c r="CV12008" s="174">
        <v>2691</v>
      </c>
      <c r="CW12008" s="174">
        <v>5</v>
      </c>
      <c r="CX12008" s="174">
        <v>332.16239999999999</v>
      </c>
    </row>
    <row r="12009" spans="84:102" x14ac:dyDescent="0.25">
      <c r="CF12009" s="3" t="s">
        <v>3073</v>
      </c>
      <c r="CG12009" s="174">
        <v>1010</v>
      </c>
      <c r="CH12009" s="174">
        <v>120308</v>
      </c>
      <c r="CI12009" s="174">
        <v>5</v>
      </c>
      <c r="CJ12009" s="174">
        <v>332</v>
      </c>
      <c r="CK12009" s="174">
        <v>332</v>
      </c>
      <c r="CU12009" s="174">
        <v>1010</v>
      </c>
      <c r="CV12009" s="174">
        <v>120308</v>
      </c>
      <c r="CW12009" s="174">
        <v>5</v>
      </c>
      <c r="CX12009" s="174">
        <v>332</v>
      </c>
    </row>
    <row r="12010" spans="84:102" x14ac:dyDescent="0.25">
      <c r="CF12010" s="3" t="s">
        <v>3073</v>
      </c>
      <c r="CG12010" s="174">
        <v>1596</v>
      </c>
      <c r="CH12010" s="174">
        <v>184070</v>
      </c>
      <c r="CI12010" s="174">
        <v>5</v>
      </c>
      <c r="CJ12010" s="174">
        <v>331.97719999999998</v>
      </c>
      <c r="CK12010" s="174">
        <v>331.97719999999998</v>
      </c>
      <c r="CU12010" s="174">
        <v>1596</v>
      </c>
      <c r="CV12010" s="174">
        <v>184070</v>
      </c>
      <c r="CW12010" s="174">
        <v>5</v>
      </c>
      <c r="CX12010" s="174">
        <v>331.97719999999998</v>
      </c>
    </row>
    <row r="12011" spans="84:102" x14ac:dyDescent="0.25">
      <c r="CF12011" s="3" t="s">
        <v>3073</v>
      </c>
      <c r="CG12011" s="174">
        <v>1670</v>
      </c>
      <c r="CH12011" s="174">
        <v>70120</v>
      </c>
      <c r="CI12011" s="174">
        <v>5</v>
      </c>
      <c r="CJ12011" s="174">
        <v>331.97559999999999</v>
      </c>
      <c r="CK12011" s="174">
        <v>331.97559999999999</v>
      </c>
      <c r="CU12011" s="174">
        <v>1670</v>
      </c>
      <c r="CV12011" s="174">
        <v>70120</v>
      </c>
      <c r="CW12011" s="174">
        <v>5</v>
      </c>
      <c r="CX12011" s="174">
        <v>331.97559999999999</v>
      </c>
    </row>
    <row r="12012" spans="84:102" x14ac:dyDescent="0.25">
      <c r="CF12012" s="3" t="s">
        <v>3073</v>
      </c>
      <c r="CG12012" s="174">
        <v>164395</v>
      </c>
      <c r="CH12012" s="174">
        <v>3028</v>
      </c>
      <c r="CI12012" s="174">
        <v>5</v>
      </c>
      <c r="CJ12012" s="174">
        <v>331.95510000000002</v>
      </c>
      <c r="CK12012" s="174">
        <v>331.95510000000002</v>
      </c>
      <c r="CU12012" s="174">
        <v>164395</v>
      </c>
      <c r="CV12012" s="174">
        <v>3028</v>
      </c>
      <c r="CW12012" s="174">
        <v>5</v>
      </c>
      <c r="CX12012" s="174">
        <v>331.95510000000002</v>
      </c>
    </row>
    <row r="12013" spans="84:102" x14ac:dyDescent="0.25">
      <c r="CF12013" s="3" t="s">
        <v>3073</v>
      </c>
      <c r="CG12013" s="174">
        <v>163072</v>
      </c>
      <c r="CH12013" s="174">
        <v>3021</v>
      </c>
      <c r="CI12013" s="174">
        <v>5</v>
      </c>
      <c r="CJ12013" s="174">
        <v>331.75819999999999</v>
      </c>
      <c r="CK12013" s="174">
        <v>331.75819999999999</v>
      </c>
      <c r="CU12013" s="174">
        <v>163072</v>
      </c>
      <c r="CV12013" s="174">
        <v>3021</v>
      </c>
      <c r="CW12013" s="174">
        <v>5</v>
      </c>
      <c r="CX12013" s="174">
        <v>331.75819999999999</v>
      </c>
    </row>
    <row r="12014" spans="84:102" x14ac:dyDescent="0.25">
      <c r="CF12014" s="3" t="s">
        <v>3073</v>
      </c>
      <c r="CG12014" s="174">
        <v>2072</v>
      </c>
      <c r="CH12014" s="174">
        <v>159595</v>
      </c>
      <c r="CI12014" s="174">
        <v>5</v>
      </c>
      <c r="CJ12014" s="174">
        <v>331.61520000000002</v>
      </c>
      <c r="CK12014" s="174">
        <v>331.61520000000002</v>
      </c>
      <c r="CU12014" s="174">
        <v>2072</v>
      </c>
      <c r="CV12014" s="174">
        <v>159595</v>
      </c>
      <c r="CW12014" s="174">
        <v>5</v>
      </c>
      <c r="CX12014" s="174">
        <v>331.61520000000002</v>
      </c>
    </row>
    <row r="12015" spans="84:102" x14ac:dyDescent="0.25">
      <c r="CF12015" s="3" t="s">
        <v>3073</v>
      </c>
      <c r="CG12015" s="174">
        <v>140384</v>
      </c>
      <c r="CH12015" s="174">
        <v>1178</v>
      </c>
      <c r="CI12015" s="174">
        <v>5</v>
      </c>
      <c r="CJ12015" s="174">
        <v>331.56709999999998</v>
      </c>
      <c r="CK12015" s="174">
        <v>331.56709999999998</v>
      </c>
      <c r="CU12015" s="174">
        <v>140384</v>
      </c>
      <c r="CV12015" s="174">
        <v>1178</v>
      </c>
      <c r="CW12015" s="174">
        <v>5</v>
      </c>
      <c r="CX12015" s="174">
        <v>331.56709999999998</v>
      </c>
    </row>
    <row r="12016" spans="84:102" x14ac:dyDescent="0.25">
      <c r="CF12016" s="3" t="s">
        <v>3073</v>
      </c>
      <c r="CG12016" s="174">
        <v>78833</v>
      </c>
      <c r="CH12016" s="174">
        <v>379</v>
      </c>
      <c r="CI12016" s="174">
        <v>5</v>
      </c>
      <c r="CJ12016" s="174">
        <v>331.55340000000001</v>
      </c>
      <c r="CK12016" s="174">
        <v>331.55340000000001</v>
      </c>
      <c r="CU12016" s="174">
        <v>78833</v>
      </c>
      <c r="CV12016" s="174">
        <v>379</v>
      </c>
      <c r="CW12016" s="174">
        <v>5</v>
      </c>
      <c r="CX12016" s="174">
        <v>331.55340000000001</v>
      </c>
    </row>
    <row r="12017" spans="84:102" x14ac:dyDescent="0.25">
      <c r="CF12017" s="3" t="s">
        <v>3073</v>
      </c>
      <c r="CG12017" s="174">
        <v>3873</v>
      </c>
      <c r="CH12017" s="174">
        <v>151075</v>
      </c>
      <c r="CI12017" s="174">
        <v>5</v>
      </c>
      <c r="CJ12017" s="174">
        <v>331.4941</v>
      </c>
      <c r="CK12017" s="174">
        <v>331.4941</v>
      </c>
      <c r="CU12017" s="174">
        <v>3873</v>
      </c>
      <c r="CV12017" s="174">
        <v>151075</v>
      </c>
      <c r="CW12017" s="174">
        <v>5</v>
      </c>
      <c r="CX12017" s="174">
        <v>331.4941</v>
      </c>
    </row>
    <row r="12018" spans="84:102" x14ac:dyDescent="0.25">
      <c r="CF12018" s="3" t="s">
        <v>3073</v>
      </c>
      <c r="CG12018" s="174">
        <v>3056</v>
      </c>
      <c r="CH12018" s="174">
        <v>167406</v>
      </c>
      <c r="CI12018" s="174">
        <v>5</v>
      </c>
      <c r="CJ12018" s="174">
        <v>331.41129999999998</v>
      </c>
      <c r="CK12018" s="174">
        <v>331.41129999999998</v>
      </c>
      <c r="CU12018" s="174">
        <v>3056</v>
      </c>
      <c r="CV12018" s="174">
        <v>167406</v>
      </c>
      <c r="CW12018" s="174">
        <v>5</v>
      </c>
      <c r="CX12018" s="174">
        <v>331.41129999999998</v>
      </c>
    </row>
    <row r="12019" spans="84:102" x14ac:dyDescent="0.25">
      <c r="CF12019" s="3" t="s">
        <v>3073</v>
      </c>
      <c r="CG12019" s="174">
        <v>2836</v>
      </c>
      <c r="CH12019" s="174">
        <v>149880</v>
      </c>
      <c r="CI12019" s="174">
        <v>5</v>
      </c>
      <c r="CJ12019" s="174">
        <v>331.29640000000001</v>
      </c>
      <c r="CK12019" s="174">
        <v>331.29640000000001</v>
      </c>
      <c r="CU12019" s="174">
        <v>2836</v>
      </c>
      <c r="CV12019" s="174">
        <v>149880</v>
      </c>
      <c r="CW12019" s="174">
        <v>5</v>
      </c>
      <c r="CX12019" s="174">
        <v>331.29640000000001</v>
      </c>
    </row>
    <row r="12020" spans="84:102" x14ac:dyDescent="0.25">
      <c r="CF12020" s="3" t="s">
        <v>3073</v>
      </c>
      <c r="CG12020" s="174">
        <v>1381</v>
      </c>
      <c r="CH12020" s="174">
        <v>109137</v>
      </c>
      <c r="CI12020" s="174">
        <v>5</v>
      </c>
      <c r="CJ12020" s="174">
        <v>331.21249999999998</v>
      </c>
      <c r="CK12020" s="174">
        <v>331.21249999999998</v>
      </c>
      <c r="CU12020" s="174">
        <v>1381</v>
      </c>
      <c r="CV12020" s="174">
        <v>109137</v>
      </c>
      <c r="CW12020" s="174">
        <v>5</v>
      </c>
      <c r="CX12020" s="174">
        <v>331.21249999999998</v>
      </c>
    </row>
    <row r="12021" spans="84:102" x14ac:dyDescent="0.25">
      <c r="CF12021" s="3" t="s">
        <v>3073</v>
      </c>
      <c r="CG12021" s="174">
        <v>1277</v>
      </c>
      <c r="CH12021" s="174">
        <v>125333</v>
      </c>
      <c r="CI12021" s="174">
        <v>5</v>
      </c>
      <c r="CJ12021" s="174">
        <v>331.20819999999998</v>
      </c>
      <c r="CK12021" s="174">
        <v>331.20819999999998</v>
      </c>
      <c r="CU12021" s="174">
        <v>1277</v>
      </c>
      <c r="CV12021" s="174">
        <v>125333</v>
      </c>
      <c r="CW12021" s="174">
        <v>5</v>
      </c>
      <c r="CX12021" s="174">
        <v>331.20819999999998</v>
      </c>
    </row>
    <row r="12022" spans="84:102" x14ac:dyDescent="0.25">
      <c r="CF12022" s="3" t="s">
        <v>3073</v>
      </c>
      <c r="CG12022" s="174">
        <v>92975</v>
      </c>
      <c r="CH12022" s="174">
        <v>3614</v>
      </c>
      <c r="CI12022" s="174">
        <v>5</v>
      </c>
      <c r="CJ12022" s="174">
        <v>330.97559999999999</v>
      </c>
      <c r="CK12022" s="174">
        <v>330.97559999999999</v>
      </c>
      <c r="CU12022" s="174">
        <v>92975</v>
      </c>
      <c r="CV12022" s="174">
        <v>3614</v>
      </c>
      <c r="CW12022" s="174">
        <v>5</v>
      </c>
      <c r="CX12022" s="174">
        <v>330.97559999999999</v>
      </c>
    </row>
    <row r="12023" spans="84:102" x14ac:dyDescent="0.25">
      <c r="CF12023" s="3" t="s">
        <v>3073</v>
      </c>
      <c r="CG12023" s="174">
        <v>495</v>
      </c>
      <c r="CH12023" s="174">
        <v>83916</v>
      </c>
      <c r="CI12023" s="174">
        <v>5</v>
      </c>
      <c r="CJ12023" s="174">
        <v>330.57069999999999</v>
      </c>
      <c r="CK12023" s="174">
        <v>330.57069999999999</v>
      </c>
      <c r="CU12023" s="174">
        <v>495</v>
      </c>
      <c r="CV12023" s="174">
        <v>83916</v>
      </c>
      <c r="CW12023" s="174">
        <v>5</v>
      </c>
      <c r="CX12023" s="174">
        <v>330.57069999999999</v>
      </c>
    </row>
    <row r="12024" spans="84:102" x14ac:dyDescent="0.25">
      <c r="CF12024" s="3" t="s">
        <v>3073</v>
      </c>
      <c r="CG12024" s="174">
        <v>205</v>
      </c>
      <c r="CH12024" s="174">
        <v>70539</v>
      </c>
      <c r="CI12024" s="174">
        <v>5</v>
      </c>
      <c r="CJ12024" s="174">
        <v>330.51119999999997</v>
      </c>
      <c r="CK12024" s="174">
        <v>330.51119999999997</v>
      </c>
      <c r="CU12024" s="174">
        <v>205</v>
      </c>
      <c r="CV12024" s="174">
        <v>70539</v>
      </c>
      <c r="CW12024" s="174">
        <v>5</v>
      </c>
      <c r="CX12024" s="174">
        <v>330.51119999999997</v>
      </c>
    </row>
    <row r="12025" spans="84:102" x14ac:dyDescent="0.25">
      <c r="CF12025" s="3" t="s">
        <v>3073</v>
      </c>
      <c r="CG12025" s="174">
        <v>3021</v>
      </c>
      <c r="CH12025" s="174">
        <v>163072</v>
      </c>
      <c r="CI12025" s="174">
        <v>5</v>
      </c>
      <c r="CJ12025" s="174">
        <v>330.06439999999998</v>
      </c>
      <c r="CK12025" s="174">
        <v>330.06439999999998</v>
      </c>
      <c r="CU12025" s="174">
        <v>3021</v>
      </c>
      <c r="CV12025" s="174">
        <v>163072</v>
      </c>
      <c r="CW12025" s="174">
        <v>5</v>
      </c>
      <c r="CX12025" s="174">
        <v>330.06439999999998</v>
      </c>
    </row>
    <row r="12026" spans="84:102" x14ac:dyDescent="0.25">
      <c r="CF12026" s="3" t="s">
        <v>3073</v>
      </c>
      <c r="CG12026" s="174">
        <v>166919</v>
      </c>
      <c r="CH12026" s="174">
        <v>3341</v>
      </c>
      <c r="CI12026" s="174">
        <v>5</v>
      </c>
      <c r="CJ12026" s="174">
        <v>329.89690000000002</v>
      </c>
      <c r="CK12026" s="174">
        <v>329.89690000000002</v>
      </c>
      <c r="CU12026" s="174">
        <v>166919</v>
      </c>
      <c r="CV12026" s="174">
        <v>3341</v>
      </c>
      <c r="CW12026" s="174">
        <v>5</v>
      </c>
      <c r="CX12026" s="174">
        <v>329.89690000000002</v>
      </c>
    </row>
    <row r="12027" spans="84:102" x14ac:dyDescent="0.25">
      <c r="CF12027" s="3" t="s">
        <v>3073</v>
      </c>
      <c r="CG12027" s="174">
        <v>2541</v>
      </c>
      <c r="CH12027" s="174">
        <v>39927</v>
      </c>
      <c r="CI12027" s="174">
        <v>5</v>
      </c>
      <c r="CJ12027" s="174">
        <v>329.89109999999999</v>
      </c>
      <c r="CK12027" s="174">
        <v>329.89109999999999</v>
      </c>
      <c r="CU12027" s="174">
        <v>2541</v>
      </c>
      <c r="CV12027" s="174">
        <v>39927</v>
      </c>
      <c r="CW12027" s="174">
        <v>5</v>
      </c>
      <c r="CX12027" s="174">
        <v>329.89109999999999</v>
      </c>
    </row>
    <row r="12028" spans="84:102" x14ac:dyDescent="0.25">
      <c r="CF12028" s="3" t="s">
        <v>3073</v>
      </c>
      <c r="CG12028" s="174">
        <v>127</v>
      </c>
      <c r="CH12028" s="174">
        <v>66448</v>
      </c>
      <c r="CI12028" s="174">
        <v>5</v>
      </c>
      <c r="CJ12028" s="174">
        <v>329.41759999999999</v>
      </c>
      <c r="CK12028" s="174">
        <v>329.41759999999999</v>
      </c>
      <c r="CU12028" s="174">
        <v>127</v>
      </c>
      <c r="CV12028" s="174">
        <v>66448</v>
      </c>
      <c r="CW12028" s="174">
        <v>5</v>
      </c>
      <c r="CX12028" s="174">
        <v>329.41759999999999</v>
      </c>
    </row>
    <row r="12029" spans="84:102" x14ac:dyDescent="0.25">
      <c r="CF12029" s="3" t="s">
        <v>3073</v>
      </c>
      <c r="CG12029" s="174">
        <v>60654</v>
      </c>
      <c r="CH12029" s="174">
        <v>1735</v>
      </c>
      <c r="CI12029" s="174">
        <v>5</v>
      </c>
      <c r="CJ12029" s="174">
        <v>329.40839999999997</v>
      </c>
      <c r="CK12029" s="174">
        <v>329.40839999999997</v>
      </c>
      <c r="CU12029" s="174">
        <v>60654</v>
      </c>
      <c r="CV12029" s="174">
        <v>1735</v>
      </c>
      <c r="CW12029" s="174">
        <v>5</v>
      </c>
      <c r="CX12029" s="174">
        <v>329.40839999999997</v>
      </c>
    </row>
    <row r="12030" spans="84:102" x14ac:dyDescent="0.25">
      <c r="CF12030" s="3" t="s">
        <v>3073</v>
      </c>
      <c r="CG12030" s="174">
        <v>2296</v>
      </c>
      <c r="CH12030" s="174">
        <v>22611</v>
      </c>
      <c r="CI12030" s="174">
        <v>5</v>
      </c>
      <c r="CJ12030" s="174">
        <v>329.3759</v>
      </c>
      <c r="CK12030" s="174">
        <v>329.3759</v>
      </c>
      <c r="CU12030" s="174">
        <v>2296</v>
      </c>
      <c r="CV12030" s="174">
        <v>22611</v>
      </c>
      <c r="CW12030" s="174">
        <v>5</v>
      </c>
      <c r="CX12030" s="174">
        <v>329.3759</v>
      </c>
    </row>
    <row r="12031" spans="84:102" x14ac:dyDescent="0.25">
      <c r="CF12031" s="3" t="s">
        <v>3073</v>
      </c>
      <c r="CG12031" s="174">
        <v>69141</v>
      </c>
      <c r="CH12031" s="174">
        <v>177</v>
      </c>
      <c r="CI12031" s="174">
        <v>5</v>
      </c>
      <c r="CJ12031" s="174">
        <v>329.25889999999998</v>
      </c>
      <c r="CK12031" s="174">
        <v>329.25889999999998</v>
      </c>
      <c r="CU12031" s="174">
        <v>69141</v>
      </c>
      <c r="CV12031" s="174">
        <v>177</v>
      </c>
      <c r="CW12031" s="174">
        <v>5</v>
      </c>
      <c r="CX12031" s="174">
        <v>329.25889999999998</v>
      </c>
    </row>
    <row r="12032" spans="84:102" x14ac:dyDescent="0.25">
      <c r="CF12032" s="3" t="s">
        <v>3073</v>
      </c>
      <c r="CG12032" s="174">
        <v>146736</v>
      </c>
      <c r="CH12032" s="174">
        <v>2779</v>
      </c>
      <c r="CI12032" s="174">
        <v>5</v>
      </c>
      <c r="CJ12032" s="174">
        <v>329.21420000000001</v>
      </c>
      <c r="CK12032" s="174">
        <v>329.21420000000001</v>
      </c>
      <c r="CU12032" s="174">
        <v>146736</v>
      </c>
      <c r="CV12032" s="174">
        <v>2779</v>
      </c>
      <c r="CW12032" s="174">
        <v>5</v>
      </c>
      <c r="CX12032" s="174">
        <v>329.21420000000001</v>
      </c>
    </row>
    <row r="12033" spans="84:102" x14ac:dyDescent="0.25">
      <c r="CF12033" s="3" t="s">
        <v>3073</v>
      </c>
      <c r="CG12033" s="174">
        <v>898</v>
      </c>
      <c r="CH12033" s="174">
        <v>108335</v>
      </c>
      <c r="CI12033" s="174">
        <v>5</v>
      </c>
      <c r="CJ12033" s="174">
        <v>329.20690000000002</v>
      </c>
      <c r="CK12033" s="174">
        <v>329.20690000000002</v>
      </c>
      <c r="CU12033" s="174">
        <v>898</v>
      </c>
      <c r="CV12033" s="174">
        <v>108335</v>
      </c>
      <c r="CW12033" s="174">
        <v>5</v>
      </c>
      <c r="CX12033" s="174">
        <v>329.20690000000002</v>
      </c>
    </row>
    <row r="12034" spans="84:102" x14ac:dyDescent="0.25">
      <c r="CF12034" s="3" t="s">
        <v>3073</v>
      </c>
      <c r="CG12034" s="174">
        <v>124</v>
      </c>
      <c r="CH12034" s="174">
        <v>67999</v>
      </c>
      <c r="CI12034" s="174">
        <v>5</v>
      </c>
      <c r="CJ12034" s="174">
        <v>329.12799999999999</v>
      </c>
      <c r="CK12034" s="174">
        <v>329.12799999999999</v>
      </c>
      <c r="CU12034" s="174">
        <v>124</v>
      </c>
      <c r="CV12034" s="174">
        <v>67999</v>
      </c>
      <c r="CW12034" s="174">
        <v>5</v>
      </c>
      <c r="CX12034" s="174">
        <v>329.12799999999999</v>
      </c>
    </row>
    <row r="12035" spans="84:102" x14ac:dyDescent="0.25">
      <c r="CF12035" s="3" t="s">
        <v>3073</v>
      </c>
      <c r="CG12035" s="174">
        <v>104135</v>
      </c>
      <c r="CH12035" s="174">
        <v>816</v>
      </c>
      <c r="CI12035" s="174">
        <v>5</v>
      </c>
      <c r="CJ12035" s="174">
        <v>329.1103</v>
      </c>
      <c r="CK12035" s="174">
        <v>329.1103</v>
      </c>
      <c r="CU12035" s="174">
        <v>104135</v>
      </c>
      <c r="CV12035" s="174">
        <v>816</v>
      </c>
      <c r="CW12035" s="174">
        <v>5</v>
      </c>
      <c r="CX12035" s="174">
        <v>329.1103</v>
      </c>
    </row>
    <row r="12036" spans="84:102" x14ac:dyDescent="0.25">
      <c r="CF12036" s="3" t="s">
        <v>3073</v>
      </c>
      <c r="CG12036" s="174">
        <v>131546</v>
      </c>
      <c r="CH12036" s="174">
        <v>1233</v>
      </c>
      <c r="CI12036" s="174">
        <v>5</v>
      </c>
      <c r="CJ12036" s="174">
        <v>329.10700000000003</v>
      </c>
      <c r="CK12036" s="174">
        <v>329.10700000000003</v>
      </c>
      <c r="CU12036" s="174">
        <v>131546</v>
      </c>
      <c r="CV12036" s="174">
        <v>1233</v>
      </c>
      <c r="CW12036" s="174">
        <v>5</v>
      </c>
      <c r="CX12036" s="174">
        <v>329.10700000000003</v>
      </c>
    </row>
    <row r="12037" spans="84:102" x14ac:dyDescent="0.25">
      <c r="CF12037" s="3" t="s">
        <v>3073</v>
      </c>
      <c r="CG12037" s="174">
        <v>137254</v>
      </c>
      <c r="CH12037" s="174">
        <v>2731</v>
      </c>
      <c r="CI12037" s="174">
        <v>5</v>
      </c>
      <c r="CJ12037" s="174">
        <v>329.06369999999998</v>
      </c>
      <c r="CK12037" s="174">
        <v>329.06369999999998</v>
      </c>
      <c r="CU12037" s="174">
        <v>137254</v>
      </c>
      <c r="CV12037" s="174">
        <v>2731</v>
      </c>
      <c r="CW12037" s="174">
        <v>5</v>
      </c>
      <c r="CX12037" s="174">
        <v>329.06369999999998</v>
      </c>
    </row>
    <row r="12038" spans="84:102" x14ac:dyDescent="0.25">
      <c r="CF12038" s="3" t="s">
        <v>3073</v>
      </c>
      <c r="CG12038" s="174">
        <v>1383</v>
      </c>
      <c r="CH12038" s="174">
        <v>111282</v>
      </c>
      <c r="CI12038" s="174">
        <v>5</v>
      </c>
      <c r="CJ12038" s="174">
        <v>328.99549999999999</v>
      </c>
      <c r="CK12038" s="174">
        <v>328.99549999999999</v>
      </c>
      <c r="CU12038" s="174">
        <v>1383</v>
      </c>
      <c r="CV12038" s="174">
        <v>111282</v>
      </c>
      <c r="CW12038" s="174">
        <v>5</v>
      </c>
      <c r="CX12038" s="174">
        <v>328.99549999999999</v>
      </c>
    </row>
    <row r="12039" spans="84:102" x14ac:dyDescent="0.25">
      <c r="CF12039" s="3" t="s">
        <v>3073</v>
      </c>
      <c r="CG12039" s="174">
        <v>2283</v>
      </c>
      <c r="CH12039" s="174">
        <v>21246</v>
      </c>
      <c r="CI12039" s="174">
        <v>5</v>
      </c>
      <c r="CJ12039" s="174">
        <v>328.98320000000001</v>
      </c>
      <c r="CK12039" s="174">
        <v>328.98320000000001</v>
      </c>
      <c r="CU12039" s="174">
        <v>2283</v>
      </c>
      <c r="CV12039" s="174">
        <v>21246</v>
      </c>
      <c r="CW12039" s="174">
        <v>5</v>
      </c>
      <c r="CX12039" s="174">
        <v>328.98320000000001</v>
      </c>
    </row>
    <row r="12040" spans="84:102" x14ac:dyDescent="0.25">
      <c r="CF12040" s="3" t="s">
        <v>3073</v>
      </c>
      <c r="CG12040" s="174">
        <v>3259</v>
      </c>
      <c r="CH12040" s="174">
        <v>158556</v>
      </c>
      <c r="CI12040" s="174">
        <v>5</v>
      </c>
      <c r="CJ12040" s="174">
        <v>328.8716</v>
      </c>
      <c r="CK12040" s="174">
        <v>328.8716</v>
      </c>
      <c r="CU12040" s="174">
        <v>3259</v>
      </c>
      <c r="CV12040" s="174">
        <v>158556</v>
      </c>
      <c r="CW12040" s="174">
        <v>5</v>
      </c>
      <c r="CX12040" s="174">
        <v>328.8716</v>
      </c>
    </row>
    <row r="12041" spans="84:102" x14ac:dyDescent="0.25">
      <c r="CF12041" s="3" t="s">
        <v>3073</v>
      </c>
      <c r="CG12041" s="174">
        <v>305</v>
      </c>
      <c r="CH12041" s="174">
        <v>74553</v>
      </c>
      <c r="CI12041" s="174">
        <v>5</v>
      </c>
      <c r="CJ12041" s="174">
        <v>328.86959999999999</v>
      </c>
      <c r="CK12041" s="174">
        <v>328.86959999999999</v>
      </c>
      <c r="CU12041" s="174">
        <v>305</v>
      </c>
      <c r="CV12041" s="174">
        <v>74553</v>
      </c>
      <c r="CW12041" s="174">
        <v>5</v>
      </c>
      <c r="CX12041" s="174">
        <v>328.86959999999999</v>
      </c>
    </row>
    <row r="12042" spans="84:102" x14ac:dyDescent="0.25">
      <c r="CF12042" s="3" t="s">
        <v>3073</v>
      </c>
      <c r="CG12042" s="174">
        <v>1514</v>
      </c>
      <c r="CH12042" s="174">
        <v>91436</v>
      </c>
      <c r="CI12042" s="174">
        <v>5</v>
      </c>
      <c r="CJ12042" s="174">
        <v>328.72539999999998</v>
      </c>
      <c r="CK12042" s="174">
        <v>328.72539999999998</v>
      </c>
      <c r="CU12042" s="174">
        <v>1514</v>
      </c>
      <c r="CV12042" s="174">
        <v>91436</v>
      </c>
      <c r="CW12042" s="174">
        <v>5</v>
      </c>
      <c r="CX12042" s="174">
        <v>328.72539999999998</v>
      </c>
    </row>
    <row r="12043" spans="84:102" x14ac:dyDescent="0.25">
      <c r="CF12043" s="3" t="s">
        <v>3073</v>
      </c>
      <c r="CG12043" s="174">
        <v>151076</v>
      </c>
      <c r="CH12043" s="174">
        <v>2827</v>
      </c>
      <c r="CI12043" s="174">
        <v>5</v>
      </c>
      <c r="CJ12043" s="174">
        <v>328.64010000000002</v>
      </c>
      <c r="CK12043" s="174">
        <v>328.64010000000002</v>
      </c>
      <c r="CU12043" s="174">
        <v>151076</v>
      </c>
      <c r="CV12043" s="174">
        <v>2827</v>
      </c>
      <c r="CW12043" s="174">
        <v>5</v>
      </c>
      <c r="CX12043" s="174">
        <v>328.64010000000002</v>
      </c>
    </row>
    <row r="12044" spans="84:102" x14ac:dyDescent="0.25">
      <c r="CF12044" s="3" t="s">
        <v>3073</v>
      </c>
      <c r="CG12044" s="174">
        <v>157158</v>
      </c>
      <c r="CH12044" s="174">
        <v>3204</v>
      </c>
      <c r="CI12044" s="174">
        <v>5</v>
      </c>
      <c r="CJ12044" s="174">
        <v>328.24869999999999</v>
      </c>
      <c r="CK12044" s="174">
        <v>328.24869999999999</v>
      </c>
      <c r="CU12044" s="174">
        <v>157158</v>
      </c>
      <c r="CV12044" s="174">
        <v>3204</v>
      </c>
      <c r="CW12044" s="174">
        <v>5</v>
      </c>
      <c r="CX12044" s="174">
        <v>328.24869999999999</v>
      </c>
    </row>
    <row r="12045" spans="84:102" x14ac:dyDescent="0.25">
      <c r="CF12045" s="3" t="s">
        <v>3073</v>
      </c>
      <c r="CG12045" s="174">
        <v>343</v>
      </c>
      <c r="CH12045" s="174">
        <v>75313</v>
      </c>
      <c r="CI12045" s="174">
        <v>5</v>
      </c>
      <c r="CJ12045" s="174">
        <v>327.96370000000002</v>
      </c>
      <c r="CK12045" s="174">
        <v>327.96370000000002</v>
      </c>
      <c r="CU12045" s="174">
        <v>343</v>
      </c>
      <c r="CV12045" s="174">
        <v>75313</v>
      </c>
      <c r="CW12045" s="174">
        <v>5</v>
      </c>
      <c r="CX12045" s="174">
        <v>327.96370000000002</v>
      </c>
    </row>
    <row r="12046" spans="84:102" x14ac:dyDescent="0.25">
      <c r="CF12046" s="3" t="s">
        <v>3073</v>
      </c>
      <c r="CG12046" s="174">
        <v>1668</v>
      </c>
      <c r="CH12046" s="174">
        <v>69342</v>
      </c>
      <c r="CI12046" s="174">
        <v>5</v>
      </c>
      <c r="CJ12046" s="174">
        <v>327.88600000000002</v>
      </c>
      <c r="CK12046" s="174">
        <v>327.88600000000002</v>
      </c>
      <c r="CU12046" s="174">
        <v>1668</v>
      </c>
      <c r="CV12046" s="174">
        <v>69342</v>
      </c>
      <c r="CW12046" s="174">
        <v>5</v>
      </c>
      <c r="CX12046" s="174">
        <v>327.88600000000002</v>
      </c>
    </row>
    <row r="12047" spans="84:102" x14ac:dyDescent="0.25">
      <c r="CF12047" s="3" t="s">
        <v>3073</v>
      </c>
      <c r="CG12047" s="174">
        <v>21228</v>
      </c>
      <c r="CH12047" s="174">
        <v>2279</v>
      </c>
      <c r="CI12047" s="174">
        <v>5</v>
      </c>
      <c r="CJ12047" s="174">
        <v>327.77839999999998</v>
      </c>
      <c r="CK12047" s="174">
        <v>327.77839999999998</v>
      </c>
      <c r="CU12047" s="174">
        <v>21228</v>
      </c>
      <c r="CV12047" s="174">
        <v>2279</v>
      </c>
      <c r="CW12047" s="174">
        <v>5</v>
      </c>
      <c r="CX12047" s="174">
        <v>327.77839999999998</v>
      </c>
    </row>
    <row r="12048" spans="84:102" x14ac:dyDescent="0.25">
      <c r="CF12048" s="3" t="s">
        <v>3073</v>
      </c>
      <c r="CG12048" s="174">
        <v>110980</v>
      </c>
      <c r="CH12048" s="174">
        <v>924</v>
      </c>
      <c r="CI12048" s="174">
        <v>5</v>
      </c>
      <c r="CJ12048" s="174">
        <v>327.73910000000001</v>
      </c>
      <c r="CK12048" s="174">
        <v>327.73910000000001</v>
      </c>
      <c r="CU12048" s="174">
        <v>110980</v>
      </c>
      <c r="CV12048" s="174">
        <v>924</v>
      </c>
      <c r="CW12048" s="174">
        <v>5</v>
      </c>
      <c r="CX12048" s="174">
        <v>327.73910000000001</v>
      </c>
    </row>
    <row r="12049" spans="84:102" x14ac:dyDescent="0.25">
      <c r="CF12049" s="3" t="s">
        <v>3073</v>
      </c>
      <c r="CG12049" s="174">
        <v>161494</v>
      </c>
      <c r="CH12049" s="174">
        <v>3268</v>
      </c>
      <c r="CI12049" s="174">
        <v>5</v>
      </c>
      <c r="CJ12049" s="174">
        <v>327.73840000000001</v>
      </c>
      <c r="CK12049" s="174">
        <v>327.73840000000001</v>
      </c>
      <c r="CU12049" s="174">
        <v>161494</v>
      </c>
      <c r="CV12049" s="174">
        <v>3268</v>
      </c>
      <c r="CW12049" s="174">
        <v>5</v>
      </c>
      <c r="CX12049" s="174">
        <v>327.73840000000001</v>
      </c>
    </row>
    <row r="12050" spans="84:102" x14ac:dyDescent="0.25">
      <c r="CF12050" s="3" t="s">
        <v>3073</v>
      </c>
      <c r="CG12050" s="174">
        <v>103937</v>
      </c>
      <c r="CH12050" s="174">
        <v>799</v>
      </c>
      <c r="CI12050" s="174">
        <v>5</v>
      </c>
      <c r="CJ12050" s="174">
        <v>327.66750000000002</v>
      </c>
      <c r="CK12050" s="174">
        <v>327.66750000000002</v>
      </c>
      <c r="CU12050" s="174">
        <v>103937</v>
      </c>
      <c r="CV12050" s="174">
        <v>799</v>
      </c>
      <c r="CW12050" s="174">
        <v>5</v>
      </c>
      <c r="CX12050" s="174">
        <v>327.66750000000002</v>
      </c>
    </row>
    <row r="12051" spans="84:102" x14ac:dyDescent="0.25">
      <c r="CF12051" s="3" t="s">
        <v>3073</v>
      </c>
      <c r="CG12051" s="174">
        <v>117766</v>
      </c>
      <c r="CH12051" s="174">
        <v>1015</v>
      </c>
      <c r="CI12051" s="174">
        <v>5</v>
      </c>
      <c r="CJ12051" s="174">
        <v>327.20139999999998</v>
      </c>
      <c r="CK12051" s="174">
        <v>327.20139999999998</v>
      </c>
      <c r="CU12051" s="174">
        <v>117766</v>
      </c>
      <c r="CV12051" s="174">
        <v>1015</v>
      </c>
      <c r="CW12051" s="174">
        <v>5</v>
      </c>
      <c r="CX12051" s="174">
        <v>327.20139999999998</v>
      </c>
    </row>
    <row r="12052" spans="84:102" x14ac:dyDescent="0.25">
      <c r="CF12052" s="3" t="s">
        <v>3073</v>
      </c>
      <c r="CG12052" s="174">
        <v>30087</v>
      </c>
      <c r="CH12052" s="174">
        <v>2414</v>
      </c>
      <c r="CI12052" s="174">
        <v>5</v>
      </c>
      <c r="CJ12052" s="174">
        <v>327.1567</v>
      </c>
      <c r="CK12052" s="174">
        <v>327.1567</v>
      </c>
      <c r="CU12052" s="174">
        <v>30087</v>
      </c>
      <c r="CV12052" s="174">
        <v>2414</v>
      </c>
      <c r="CW12052" s="174">
        <v>5</v>
      </c>
      <c r="CX12052" s="174">
        <v>327.1567</v>
      </c>
    </row>
    <row r="12053" spans="84:102" x14ac:dyDescent="0.25">
      <c r="CF12053" s="3" t="s">
        <v>3073</v>
      </c>
      <c r="CG12053" s="174">
        <v>94630</v>
      </c>
      <c r="CH12053" s="174">
        <v>3623</v>
      </c>
      <c r="CI12053" s="174">
        <v>5</v>
      </c>
      <c r="CJ12053" s="174">
        <v>327.12220000000002</v>
      </c>
      <c r="CK12053" s="174">
        <v>327.12220000000002</v>
      </c>
      <c r="CU12053" s="174">
        <v>94630</v>
      </c>
      <c r="CV12053" s="174">
        <v>3623</v>
      </c>
      <c r="CW12053" s="174">
        <v>5</v>
      </c>
      <c r="CX12053" s="174">
        <v>327.12220000000002</v>
      </c>
    </row>
    <row r="12054" spans="84:102" x14ac:dyDescent="0.25">
      <c r="CF12054" s="3" t="s">
        <v>3073</v>
      </c>
      <c r="CG12054" s="174">
        <v>83134</v>
      </c>
      <c r="CH12054" s="174">
        <v>439</v>
      </c>
      <c r="CI12054" s="174">
        <v>5</v>
      </c>
      <c r="CJ12054" s="174">
        <v>327.05770000000001</v>
      </c>
      <c r="CK12054" s="174">
        <v>327.05770000000001</v>
      </c>
      <c r="CU12054" s="174">
        <v>83134</v>
      </c>
      <c r="CV12054" s="174">
        <v>439</v>
      </c>
      <c r="CW12054" s="174">
        <v>5</v>
      </c>
      <c r="CX12054" s="174">
        <v>327.05770000000001</v>
      </c>
    </row>
    <row r="12055" spans="84:102" x14ac:dyDescent="0.25">
      <c r="CF12055" s="3" t="s">
        <v>3073</v>
      </c>
      <c r="CG12055" s="174">
        <v>398</v>
      </c>
      <c r="CH12055" s="174">
        <v>81709</v>
      </c>
      <c r="CI12055" s="174">
        <v>5</v>
      </c>
      <c r="CJ12055" s="174">
        <v>327.02460000000002</v>
      </c>
      <c r="CK12055" s="174">
        <v>327.02460000000002</v>
      </c>
      <c r="CU12055" s="174">
        <v>398</v>
      </c>
      <c r="CV12055" s="174">
        <v>81709</v>
      </c>
      <c r="CW12055" s="174">
        <v>5</v>
      </c>
      <c r="CX12055" s="174">
        <v>327.02460000000002</v>
      </c>
    </row>
    <row r="12056" spans="84:102" x14ac:dyDescent="0.25">
      <c r="CF12056" s="3" t="s">
        <v>3073</v>
      </c>
      <c r="CG12056" s="174">
        <v>319</v>
      </c>
      <c r="CH12056" s="174">
        <v>72753</v>
      </c>
      <c r="CI12056" s="174">
        <v>5</v>
      </c>
      <c r="CJ12056" s="174">
        <v>326.9393</v>
      </c>
      <c r="CK12056" s="174">
        <v>326.9393</v>
      </c>
      <c r="CU12056" s="174">
        <v>319</v>
      </c>
      <c r="CV12056" s="174">
        <v>72753</v>
      </c>
      <c r="CW12056" s="174">
        <v>5</v>
      </c>
      <c r="CX12056" s="174">
        <v>326.9393</v>
      </c>
    </row>
    <row r="12057" spans="84:102" x14ac:dyDescent="0.25">
      <c r="CF12057" s="3" t="s">
        <v>3073</v>
      </c>
      <c r="CG12057" s="174">
        <v>71993</v>
      </c>
      <c r="CH12057" s="174">
        <v>261</v>
      </c>
      <c r="CI12057" s="174">
        <v>5</v>
      </c>
      <c r="CJ12057" s="174">
        <v>326.69369999999998</v>
      </c>
      <c r="CK12057" s="174">
        <v>326.69369999999998</v>
      </c>
      <c r="CU12057" s="174">
        <v>71993</v>
      </c>
      <c r="CV12057" s="174">
        <v>261</v>
      </c>
      <c r="CW12057" s="174">
        <v>5</v>
      </c>
      <c r="CX12057" s="174">
        <v>326.69369999999998</v>
      </c>
    </row>
    <row r="12058" spans="84:102" x14ac:dyDescent="0.25">
      <c r="CF12058" s="3" t="s">
        <v>3073</v>
      </c>
      <c r="CG12058" s="174">
        <v>52419</v>
      </c>
      <c r="CH12058" s="174">
        <v>1828</v>
      </c>
      <c r="CI12058" s="174">
        <v>5</v>
      </c>
      <c r="CJ12058" s="174">
        <v>326.2946</v>
      </c>
      <c r="CK12058" s="174">
        <v>326.2946</v>
      </c>
      <c r="CU12058" s="174">
        <v>52419</v>
      </c>
      <c r="CV12058" s="174">
        <v>1828</v>
      </c>
      <c r="CW12058" s="174">
        <v>5</v>
      </c>
      <c r="CX12058" s="174">
        <v>326.2946</v>
      </c>
    </row>
    <row r="12059" spans="84:102" x14ac:dyDescent="0.25">
      <c r="CF12059" s="3" t="s">
        <v>3073</v>
      </c>
      <c r="CG12059" s="174">
        <v>119473</v>
      </c>
      <c r="CH12059" s="174">
        <v>1005</v>
      </c>
      <c r="CI12059" s="174">
        <v>5</v>
      </c>
      <c r="CJ12059" s="174">
        <v>326.27929999999998</v>
      </c>
      <c r="CK12059" s="174">
        <v>326.27929999999998</v>
      </c>
      <c r="CU12059" s="174">
        <v>119473</v>
      </c>
      <c r="CV12059" s="174">
        <v>1005</v>
      </c>
      <c r="CW12059" s="174">
        <v>5</v>
      </c>
      <c r="CX12059" s="174">
        <v>326.27929999999998</v>
      </c>
    </row>
    <row r="12060" spans="84:102" x14ac:dyDescent="0.25">
      <c r="CF12060" s="3" t="s">
        <v>3073</v>
      </c>
      <c r="CG12060" s="174">
        <v>83945</v>
      </c>
      <c r="CH12060" s="174">
        <v>472</v>
      </c>
      <c r="CI12060" s="174">
        <v>5</v>
      </c>
      <c r="CJ12060" s="174">
        <v>326.23570000000001</v>
      </c>
      <c r="CK12060" s="174">
        <v>326.23570000000001</v>
      </c>
      <c r="CU12060" s="174">
        <v>83945</v>
      </c>
      <c r="CV12060" s="174">
        <v>472</v>
      </c>
      <c r="CW12060" s="174">
        <v>5</v>
      </c>
      <c r="CX12060" s="174">
        <v>326.23570000000001</v>
      </c>
    </row>
    <row r="12061" spans="84:102" x14ac:dyDescent="0.25">
      <c r="CF12061" s="3" t="s">
        <v>3073</v>
      </c>
      <c r="CG12061" s="174">
        <v>3039</v>
      </c>
      <c r="CH12061" s="174">
        <v>165369</v>
      </c>
      <c r="CI12061" s="174">
        <v>5</v>
      </c>
      <c r="CJ12061" s="174">
        <v>326.17919999999998</v>
      </c>
      <c r="CK12061" s="174">
        <v>326.17919999999998</v>
      </c>
      <c r="CU12061" s="174">
        <v>3039</v>
      </c>
      <c r="CV12061" s="174">
        <v>165369</v>
      </c>
      <c r="CW12061" s="174">
        <v>5</v>
      </c>
      <c r="CX12061" s="174">
        <v>326.17919999999998</v>
      </c>
    </row>
    <row r="12062" spans="84:102" x14ac:dyDescent="0.25">
      <c r="CF12062" s="3" t="s">
        <v>3073</v>
      </c>
      <c r="CG12062" s="174">
        <v>85328</v>
      </c>
      <c r="CH12062" s="174">
        <v>525</v>
      </c>
      <c r="CI12062" s="174">
        <v>5</v>
      </c>
      <c r="CJ12062" s="174">
        <v>326.1345</v>
      </c>
      <c r="CK12062" s="174">
        <v>326.1345</v>
      </c>
      <c r="CU12062" s="174">
        <v>85328</v>
      </c>
      <c r="CV12062" s="174">
        <v>525</v>
      </c>
      <c r="CW12062" s="174">
        <v>5</v>
      </c>
      <c r="CX12062" s="174">
        <v>326.1345</v>
      </c>
    </row>
    <row r="12063" spans="84:102" x14ac:dyDescent="0.25">
      <c r="CF12063" s="3" t="s">
        <v>3073</v>
      </c>
      <c r="CG12063" s="174">
        <v>1957</v>
      </c>
      <c r="CH12063" s="174">
        <v>87530</v>
      </c>
      <c r="CI12063" s="174">
        <v>5</v>
      </c>
      <c r="CJ12063" s="174">
        <v>326.11739999999998</v>
      </c>
      <c r="CK12063" s="174">
        <v>326.11739999999998</v>
      </c>
      <c r="CU12063" s="174">
        <v>1957</v>
      </c>
      <c r="CV12063" s="174">
        <v>87530</v>
      </c>
      <c r="CW12063" s="174">
        <v>5</v>
      </c>
      <c r="CX12063" s="174">
        <v>326.11739999999998</v>
      </c>
    </row>
    <row r="12064" spans="84:102" x14ac:dyDescent="0.25">
      <c r="CF12064" s="3" t="s">
        <v>3073</v>
      </c>
      <c r="CG12064" s="174">
        <v>90090</v>
      </c>
      <c r="CH12064" s="174">
        <v>1515</v>
      </c>
      <c r="CI12064" s="174">
        <v>5</v>
      </c>
      <c r="CJ12064" s="174">
        <v>326.041</v>
      </c>
      <c r="CK12064" s="174">
        <v>326.041</v>
      </c>
      <c r="CU12064" s="174">
        <v>90090</v>
      </c>
      <c r="CV12064" s="174">
        <v>1515</v>
      </c>
      <c r="CW12064" s="174">
        <v>5</v>
      </c>
      <c r="CX12064" s="174">
        <v>326.041</v>
      </c>
    </row>
    <row r="12065" spans="84:102" x14ac:dyDescent="0.25">
      <c r="CF12065" s="3" t="s">
        <v>3073</v>
      </c>
      <c r="CG12065" s="174">
        <v>2878</v>
      </c>
      <c r="CH12065" s="174">
        <v>150175</v>
      </c>
      <c r="CI12065" s="174">
        <v>5</v>
      </c>
      <c r="CJ12065" s="174">
        <v>325.8023</v>
      </c>
      <c r="CK12065" s="174">
        <v>325.8023</v>
      </c>
      <c r="CU12065" s="174">
        <v>2878</v>
      </c>
      <c r="CV12065" s="174">
        <v>150175</v>
      </c>
      <c r="CW12065" s="174">
        <v>5</v>
      </c>
      <c r="CX12065" s="174">
        <v>325.8023</v>
      </c>
    </row>
    <row r="12066" spans="84:102" x14ac:dyDescent="0.25">
      <c r="CF12066" s="3" t="s">
        <v>3073</v>
      </c>
      <c r="CG12066" s="174">
        <v>1319</v>
      </c>
      <c r="CH12066" s="174">
        <v>120113</v>
      </c>
      <c r="CI12066" s="174">
        <v>5</v>
      </c>
      <c r="CJ12066" s="174">
        <v>325.65010000000001</v>
      </c>
      <c r="CK12066" s="174">
        <v>325.65010000000001</v>
      </c>
      <c r="CU12066" s="174">
        <v>1319</v>
      </c>
      <c r="CV12066" s="174">
        <v>120113</v>
      </c>
      <c r="CW12066" s="174">
        <v>5</v>
      </c>
      <c r="CX12066" s="174">
        <v>325.65010000000001</v>
      </c>
    </row>
    <row r="12067" spans="84:102" x14ac:dyDescent="0.25">
      <c r="CF12067" s="3" t="s">
        <v>3073</v>
      </c>
      <c r="CG12067" s="174">
        <v>2799</v>
      </c>
      <c r="CH12067" s="174">
        <v>148022</v>
      </c>
      <c r="CI12067" s="174">
        <v>5</v>
      </c>
      <c r="CJ12067" s="174">
        <v>325.49860000000001</v>
      </c>
      <c r="CK12067" s="174">
        <v>325.49860000000001</v>
      </c>
      <c r="CU12067" s="174">
        <v>2799</v>
      </c>
      <c r="CV12067" s="174">
        <v>148022</v>
      </c>
      <c r="CW12067" s="174">
        <v>5</v>
      </c>
      <c r="CX12067" s="174">
        <v>325.49860000000001</v>
      </c>
    </row>
    <row r="12068" spans="84:102" x14ac:dyDescent="0.25">
      <c r="CF12068" s="3" t="s">
        <v>3073</v>
      </c>
      <c r="CG12068" s="174">
        <v>164082</v>
      </c>
      <c r="CH12068" s="174">
        <v>3269</v>
      </c>
      <c r="CI12068" s="174">
        <v>5</v>
      </c>
      <c r="CJ12068" s="174">
        <v>325.38389999999998</v>
      </c>
      <c r="CK12068" s="174">
        <v>325.38389999999998</v>
      </c>
      <c r="CU12068" s="174">
        <v>164082</v>
      </c>
      <c r="CV12068" s="174">
        <v>3269</v>
      </c>
      <c r="CW12068" s="174">
        <v>5</v>
      </c>
      <c r="CX12068" s="174">
        <v>325.38389999999998</v>
      </c>
    </row>
    <row r="12069" spans="84:102" x14ac:dyDescent="0.25">
      <c r="CF12069" s="3" t="s">
        <v>3073</v>
      </c>
      <c r="CG12069" s="174">
        <v>48672</v>
      </c>
      <c r="CH12069" s="174">
        <v>2662</v>
      </c>
      <c r="CI12069" s="174">
        <v>5</v>
      </c>
      <c r="CJ12069" s="174">
        <v>325.14760000000001</v>
      </c>
      <c r="CK12069" s="174">
        <v>325.14760000000001</v>
      </c>
      <c r="CU12069" s="174">
        <v>48672</v>
      </c>
      <c r="CV12069" s="174">
        <v>2662</v>
      </c>
      <c r="CW12069" s="174">
        <v>5</v>
      </c>
      <c r="CX12069" s="174">
        <v>325.14760000000001</v>
      </c>
    </row>
    <row r="12070" spans="84:102" x14ac:dyDescent="0.25">
      <c r="CF12070" s="3" t="s">
        <v>3073</v>
      </c>
      <c r="CG12070" s="174">
        <v>2756</v>
      </c>
      <c r="CH12070" s="174">
        <v>141892</v>
      </c>
      <c r="CI12070" s="174">
        <v>5</v>
      </c>
      <c r="CJ12070" s="174">
        <v>324.94409999999999</v>
      </c>
      <c r="CK12070" s="174">
        <v>324.94409999999999</v>
      </c>
      <c r="CU12070" s="174">
        <v>2756</v>
      </c>
      <c r="CV12070" s="174">
        <v>141892</v>
      </c>
      <c r="CW12070" s="174">
        <v>5</v>
      </c>
      <c r="CX12070" s="174">
        <v>324.94409999999999</v>
      </c>
    </row>
    <row r="12071" spans="84:102" x14ac:dyDescent="0.25">
      <c r="CF12071" s="3" t="s">
        <v>3073</v>
      </c>
      <c r="CG12071" s="174">
        <v>110719</v>
      </c>
      <c r="CH12071" s="174">
        <v>915</v>
      </c>
      <c r="CI12071" s="174">
        <v>5</v>
      </c>
      <c r="CJ12071" s="174">
        <v>324.34379999999999</v>
      </c>
      <c r="CK12071" s="174">
        <v>324.34379999999999</v>
      </c>
      <c r="CU12071" s="174">
        <v>110719</v>
      </c>
      <c r="CV12071" s="174">
        <v>915</v>
      </c>
      <c r="CW12071" s="174">
        <v>5</v>
      </c>
      <c r="CX12071" s="174">
        <v>324.34379999999999</v>
      </c>
    </row>
    <row r="12072" spans="84:102" x14ac:dyDescent="0.25">
      <c r="CF12072" s="3" t="s">
        <v>3073</v>
      </c>
      <c r="CG12072" s="174">
        <v>118170</v>
      </c>
      <c r="CH12072" s="174">
        <v>1003</v>
      </c>
      <c r="CI12072" s="174">
        <v>5</v>
      </c>
      <c r="CJ12072" s="174">
        <v>324.33670000000001</v>
      </c>
      <c r="CK12072" s="174">
        <v>324.33670000000001</v>
      </c>
      <c r="CU12072" s="174">
        <v>118170</v>
      </c>
      <c r="CV12072" s="174">
        <v>1003</v>
      </c>
      <c r="CW12072" s="174">
        <v>5</v>
      </c>
      <c r="CX12072" s="174">
        <v>324.33670000000001</v>
      </c>
    </row>
    <row r="12073" spans="84:102" x14ac:dyDescent="0.25">
      <c r="CF12073" s="3" t="s">
        <v>3073</v>
      </c>
      <c r="CG12073" s="174">
        <v>152227</v>
      </c>
      <c r="CH12073" s="174">
        <v>2925</v>
      </c>
      <c r="CI12073" s="174">
        <v>5</v>
      </c>
      <c r="CJ12073" s="174">
        <v>324.25630000000001</v>
      </c>
      <c r="CK12073" s="174">
        <v>324.25630000000001</v>
      </c>
      <c r="CU12073" s="174">
        <v>152227</v>
      </c>
      <c r="CV12073" s="174">
        <v>2925</v>
      </c>
      <c r="CW12073" s="174">
        <v>5</v>
      </c>
      <c r="CX12073" s="174">
        <v>324.25630000000001</v>
      </c>
    </row>
    <row r="12074" spans="84:102" x14ac:dyDescent="0.25">
      <c r="CF12074" s="3" t="s">
        <v>3073</v>
      </c>
      <c r="CG12074" s="174">
        <v>83037</v>
      </c>
      <c r="CH12074" s="174">
        <v>417</v>
      </c>
      <c r="CI12074" s="174">
        <v>5</v>
      </c>
      <c r="CJ12074" s="174">
        <v>324.19659999999999</v>
      </c>
      <c r="CK12074" s="174">
        <v>324.19659999999999</v>
      </c>
      <c r="CU12074" s="174">
        <v>83037</v>
      </c>
      <c r="CV12074" s="174">
        <v>417</v>
      </c>
      <c r="CW12074" s="174">
        <v>5</v>
      </c>
      <c r="CX12074" s="174">
        <v>324.19659999999999</v>
      </c>
    </row>
    <row r="12075" spans="84:102" x14ac:dyDescent="0.25">
      <c r="CF12075" s="3" t="s">
        <v>3073</v>
      </c>
      <c r="CG12075" s="174">
        <v>121836</v>
      </c>
      <c r="CH12075" s="174">
        <v>1024</v>
      </c>
      <c r="CI12075" s="174">
        <v>5</v>
      </c>
      <c r="CJ12075" s="174">
        <v>324.1506</v>
      </c>
      <c r="CK12075" s="174">
        <v>324.1506</v>
      </c>
      <c r="CU12075" s="174">
        <v>121836</v>
      </c>
      <c r="CV12075" s="174">
        <v>1024</v>
      </c>
      <c r="CW12075" s="174">
        <v>5</v>
      </c>
      <c r="CX12075" s="174">
        <v>324.1506</v>
      </c>
    </row>
    <row r="12076" spans="84:102" x14ac:dyDescent="0.25">
      <c r="CF12076" s="3" t="s">
        <v>3073</v>
      </c>
      <c r="CG12076" s="174">
        <v>11304</v>
      </c>
      <c r="CH12076" s="174">
        <v>2137</v>
      </c>
      <c r="CI12076" s="174">
        <v>5</v>
      </c>
      <c r="CJ12076" s="174">
        <v>324.11630000000002</v>
      </c>
      <c r="CK12076" s="174">
        <v>324.11630000000002</v>
      </c>
      <c r="CU12076" s="174">
        <v>11304</v>
      </c>
      <c r="CV12076" s="174">
        <v>2137</v>
      </c>
      <c r="CW12076" s="174">
        <v>5</v>
      </c>
      <c r="CX12076" s="174">
        <v>324.11630000000002</v>
      </c>
    </row>
    <row r="12077" spans="84:102" x14ac:dyDescent="0.25">
      <c r="CF12077" s="3" t="s">
        <v>3073</v>
      </c>
      <c r="CG12077" s="174">
        <v>151185</v>
      </c>
      <c r="CH12077" s="174">
        <v>2934</v>
      </c>
      <c r="CI12077" s="174">
        <v>5</v>
      </c>
      <c r="CJ12077" s="174">
        <v>324.1028</v>
      </c>
      <c r="CK12077" s="174">
        <v>324.1028</v>
      </c>
      <c r="CU12077" s="174">
        <v>151185</v>
      </c>
      <c r="CV12077" s="174">
        <v>2934</v>
      </c>
      <c r="CW12077" s="174">
        <v>5</v>
      </c>
      <c r="CX12077" s="174">
        <v>324.1028</v>
      </c>
    </row>
    <row r="12078" spans="84:102" x14ac:dyDescent="0.25">
      <c r="CF12078" s="3" t="s">
        <v>3073</v>
      </c>
      <c r="CG12078" s="174">
        <v>2831</v>
      </c>
      <c r="CH12078" s="174">
        <v>149790</v>
      </c>
      <c r="CI12078" s="174">
        <v>5</v>
      </c>
      <c r="CJ12078" s="174">
        <v>324.1019</v>
      </c>
      <c r="CK12078" s="174">
        <v>324.1019</v>
      </c>
      <c r="CU12078" s="174">
        <v>2831</v>
      </c>
      <c r="CV12078" s="174">
        <v>149790</v>
      </c>
      <c r="CW12078" s="174">
        <v>5</v>
      </c>
      <c r="CX12078" s="174">
        <v>324.1019</v>
      </c>
    </row>
    <row r="12079" spans="84:102" x14ac:dyDescent="0.25">
      <c r="CF12079" s="3" t="s">
        <v>3073</v>
      </c>
      <c r="CG12079" s="174">
        <v>81891</v>
      </c>
      <c r="CH12079" s="174">
        <v>430</v>
      </c>
      <c r="CI12079" s="174">
        <v>5</v>
      </c>
      <c r="CJ12079" s="174">
        <v>324.08620000000002</v>
      </c>
      <c r="CK12079" s="174">
        <v>324.08620000000002</v>
      </c>
      <c r="CU12079" s="174">
        <v>81891</v>
      </c>
      <c r="CV12079" s="174">
        <v>430</v>
      </c>
      <c r="CW12079" s="174">
        <v>5</v>
      </c>
      <c r="CX12079" s="174">
        <v>324.08620000000002</v>
      </c>
    </row>
    <row r="12080" spans="84:102" x14ac:dyDescent="0.25">
      <c r="CF12080" s="3" t="s">
        <v>3073</v>
      </c>
      <c r="CG12080" s="174">
        <v>45560</v>
      </c>
      <c r="CH12080" s="174">
        <v>2635</v>
      </c>
      <c r="CI12080" s="174">
        <v>5</v>
      </c>
      <c r="CJ12080" s="174">
        <v>323.6456</v>
      </c>
      <c r="CK12080" s="174">
        <v>323.6456</v>
      </c>
      <c r="CU12080" s="174">
        <v>45560</v>
      </c>
      <c r="CV12080" s="174">
        <v>2635</v>
      </c>
      <c r="CW12080" s="174">
        <v>5</v>
      </c>
      <c r="CX12080" s="174">
        <v>323.6456</v>
      </c>
    </row>
    <row r="12081" spans="84:102" x14ac:dyDescent="0.25">
      <c r="CF12081" s="3" t="s">
        <v>3073</v>
      </c>
      <c r="CG12081" s="174">
        <v>3617</v>
      </c>
      <c r="CH12081" s="174">
        <v>93714</v>
      </c>
      <c r="CI12081" s="174">
        <v>5</v>
      </c>
      <c r="CJ12081" s="174">
        <v>323.47390000000001</v>
      </c>
      <c r="CK12081" s="174">
        <v>323.47390000000001</v>
      </c>
      <c r="CU12081" s="174">
        <v>3617</v>
      </c>
      <c r="CV12081" s="174">
        <v>93714</v>
      </c>
      <c r="CW12081" s="174">
        <v>5</v>
      </c>
      <c r="CX12081" s="174">
        <v>323.47390000000001</v>
      </c>
    </row>
    <row r="12082" spans="84:102" x14ac:dyDescent="0.25">
      <c r="CF12082" s="3" t="s">
        <v>3073</v>
      </c>
      <c r="CG12082" s="174">
        <v>145877</v>
      </c>
      <c r="CH12082" s="174">
        <v>2780</v>
      </c>
      <c r="CI12082" s="174">
        <v>5</v>
      </c>
      <c r="CJ12082" s="174">
        <v>323.35730000000001</v>
      </c>
      <c r="CK12082" s="174">
        <v>323.35730000000001</v>
      </c>
      <c r="CU12082" s="174">
        <v>145877</v>
      </c>
      <c r="CV12082" s="174">
        <v>2780</v>
      </c>
      <c r="CW12082" s="174">
        <v>5</v>
      </c>
      <c r="CX12082" s="174">
        <v>323.35730000000001</v>
      </c>
    </row>
    <row r="12083" spans="84:102" x14ac:dyDescent="0.25">
      <c r="CF12083" s="3" t="s">
        <v>3073</v>
      </c>
      <c r="CG12083" s="174">
        <v>103712</v>
      </c>
      <c r="CH12083" s="174">
        <v>1438</v>
      </c>
      <c r="CI12083" s="174">
        <v>5</v>
      </c>
      <c r="CJ12083" s="174">
        <v>323.35419999999999</v>
      </c>
      <c r="CK12083" s="174">
        <v>323.35419999999999</v>
      </c>
      <c r="CU12083" s="174">
        <v>103712</v>
      </c>
      <c r="CV12083" s="174">
        <v>1438</v>
      </c>
      <c r="CW12083" s="174">
        <v>5</v>
      </c>
      <c r="CX12083" s="174">
        <v>323.35419999999999</v>
      </c>
    </row>
    <row r="12084" spans="84:102" x14ac:dyDescent="0.25">
      <c r="CF12084" s="3" t="s">
        <v>3073</v>
      </c>
      <c r="CG12084" s="174">
        <v>85991</v>
      </c>
      <c r="CH12084" s="174">
        <v>580</v>
      </c>
      <c r="CI12084" s="174">
        <v>5</v>
      </c>
      <c r="CJ12084" s="174">
        <v>323.34390000000002</v>
      </c>
      <c r="CK12084" s="174">
        <v>323.34390000000002</v>
      </c>
      <c r="CU12084" s="174">
        <v>85991</v>
      </c>
      <c r="CV12084" s="174">
        <v>580</v>
      </c>
      <c r="CW12084" s="174">
        <v>5</v>
      </c>
      <c r="CX12084" s="174">
        <v>323.34390000000002</v>
      </c>
    </row>
    <row r="12085" spans="84:102" x14ac:dyDescent="0.25">
      <c r="CF12085" s="3" t="s">
        <v>3073</v>
      </c>
      <c r="CG12085" s="174">
        <v>2867</v>
      </c>
      <c r="CH12085" s="174">
        <v>150650</v>
      </c>
      <c r="CI12085" s="174">
        <v>5</v>
      </c>
      <c r="CJ12085" s="174">
        <v>323.2715</v>
      </c>
      <c r="CK12085" s="174">
        <v>323.2715</v>
      </c>
      <c r="CU12085" s="174">
        <v>2867</v>
      </c>
      <c r="CV12085" s="174">
        <v>150650</v>
      </c>
      <c r="CW12085" s="174">
        <v>5</v>
      </c>
      <c r="CX12085" s="174">
        <v>323.2715</v>
      </c>
    </row>
    <row r="12086" spans="84:102" x14ac:dyDescent="0.25">
      <c r="CF12086" s="3" t="s">
        <v>3073</v>
      </c>
      <c r="CG12086" s="174">
        <v>151184</v>
      </c>
      <c r="CH12086" s="174">
        <v>2837</v>
      </c>
      <c r="CI12086" s="174">
        <v>5</v>
      </c>
      <c r="CJ12086" s="174">
        <v>323.2663</v>
      </c>
      <c r="CK12086" s="174">
        <v>323.2663</v>
      </c>
      <c r="CU12086" s="174">
        <v>151184</v>
      </c>
      <c r="CV12086" s="174">
        <v>2837</v>
      </c>
      <c r="CW12086" s="174">
        <v>5</v>
      </c>
      <c r="CX12086" s="174">
        <v>323.2663</v>
      </c>
    </row>
    <row r="12087" spans="84:102" x14ac:dyDescent="0.25">
      <c r="CF12087" s="3" t="s">
        <v>3073</v>
      </c>
      <c r="CG12087" s="174">
        <v>2835</v>
      </c>
      <c r="CH12087" s="174">
        <v>150525</v>
      </c>
      <c r="CI12087" s="174">
        <v>5</v>
      </c>
      <c r="CJ12087" s="174">
        <v>323.23860000000002</v>
      </c>
      <c r="CK12087" s="174">
        <v>323.23860000000002</v>
      </c>
      <c r="CU12087" s="174">
        <v>2835</v>
      </c>
      <c r="CV12087" s="174">
        <v>150525</v>
      </c>
      <c r="CW12087" s="174">
        <v>5</v>
      </c>
      <c r="CX12087" s="174">
        <v>323.23860000000002</v>
      </c>
    </row>
    <row r="12088" spans="84:102" x14ac:dyDescent="0.25">
      <c r="CF12088" s="3" t="s">
        <v>3073</v>
      </c>
      <c r="CG12088" s="174">
        <v>2035</v>
      </c>
      <c r="CH12088" s="174">
        <v>135922</v>
      </c>
      <c r="CI12088" s="174">
        <v>5</v>
      </c>
      <c r="CJ12088" s="174">
        <v>323.21480000000003</v>
      </c>
      <c r="CK12088" s="174">
        <v>323.21480000000003</v>
      </c>
      <c r="CU12088" s="174">
        <v>2035</v>
      </c>
      <c r="CV12088" s="174">
        <v>135922</v>
      </c>
      <c r="CW12088" s="174">
        <v>5</v>
      </c>
      <c r="CX12088" s="174">
        <v>323.21480000000003</v>
      </c>
    </row>
    <row r="12089" spans="84:102" x14ac:dyDescent="0.25">
      <c r="CF12089" s="3" t="s">
        <v>3073</v>
      </c>
      <c r="CG12089" s="174">
        <v>70382</v>
      </c>
      <c r="CH12089" s="174">
        <v>238</v>
      </c>
      <c r="CI12089" s="174">
        <v>5</v>
      </c>
      <c r="CJ12089" s="174">
        <v>323.13810000000001</v>
      </c>
      <c r="CK12089" s="174">
        <v>323.13810000000001</v>
      </c>
      <c r="CU12089" s="174">
        <v>70382</v>
      </c>
      <c r="CV12089" s="174">
        <v>238</v>
      </c>
      <c r="CW12089" s="174">
        <v>5</v>
      </c>
      <c r="CX12089" s="174">
        <v>323.13810000000001</v>
      </c>
    </row>
    <row r="12090" spans="84:102" x14ac:dyDescent="0.25">
      <c r="CF12090" s="3" t="s">
        <v>3073</v>
      </c>
      <c r="CG12090" s="174">
        <v>42601</v>
      </c>
      <c r="CH12090" s="174">
        <v>2585</v>
      </c>
      <c r="CI12090" s="174">
        <v>5</v>
      </c>
      <c r="CJ12090" s="174">
        <v>323.05079999999998</v>
      </c>
      <c r="CK12090" s="174">
        <v>323.05079999999998</v>
      </c>
      <c r="CU12090" s="174">
        <v>42601</v>
      </c>
      <c r="CV12090" s="174">
        <v>2585</v>
      </c>
      <c r="CW12090" s="174">
        <v>5</v>
      </c>
      <c r="CX12090" s="174">
        <v>323.05079999999998</v>
      </c>
    </row>
    <row r="12091" spans="84:102" x14ac:dyDescent="0.25">
      <c r="CF12091" s="3" t="s">
        <v>3073</v>
      </c>
      <c r="CG12091" s="174">
        <v>2797</v>
      </c>
      <c r="CH12091" s="174">
        <v>147330</v>
      </c>
      <c r="CI12091" s="174">
        <v>5</v>
      </c>
      <c r="CJ12091" s="174">
        <v>322.82229999999998</v>
      </c>
      <c r="CK12091" s="174">
        <v>322.82229999999998</v>
      </c>
      <c r="CU12091" s="174">
        <v>2797</v>
      </c>
      <c r="CV12091" s="174">
        <v>147330</v>
      </c>
      <c r="CW12091" s="174">
        <v>5</v>
      </c>
      <c r="CX12091" s="174">
        <v>322.82229999999998</v>
      </c>
    </row>
    <row r="12092" spans="84:102" x14ac:dyDescent="0.25">
      <c r="CF12092" s="3" t="s">
        <v>3073</v>
      </c>
      <c r="CG12092" s="174">
        <v>83665</v>
      </c>
      <c r="CH12092" s="174">
        <v>475</v>
      </c>
      <c r="CI12092" s="174">
        <v>5</v>
      </c>
      <c r="CJ12092" s="174">
        <v>322.70209999999997</v>
      </c>
      <c r="CK12092" s="174">
        <v>322.70209999999997</v>
      </c>
      <c r="CU12092" s="174">
        <v>83665</v>
      </c>
      <c r="CV12092" s="174">
        <v>475</v>
      </c>
      <c r="CW12092" s="174">
        <v>5</v>
      </c>
      <c r="CX12092" s="174">
        <v>322.70209999999997</v>
      </c>
    </row>
    <row r="12093" spans="84:102" x14ac:dyDescent="0.25">
      <c r="CF12093" s="3" t="s">
        <v>3073</v>
      </c>
      <c r="CG12093" s="174">
        <v>137872</v>
      </c>
      <c r="CH12093" s="174">
        <v>3078</v>
      </c>
      <c r="CI12093" s="174">
        <v>5</v>
      </c>
      <c r="CJ12093" s="174">
        <v>322.6508</v>
      </c>
      <c r="CK12093" s="174">
        <v>322.6508</v>
      </c>
      <c r="CU12093" s="174">
        <v>137872</v>
      </c>
      <c r="CV12093" s="174">
        <v>3078</v>
      </c>
      <c r="CW12093" s="174">
        <v>5</v>
      </c>
      <c r="CX12093" s="174">
        <v>322.6508</v>
      </c>
    </row>
    <row r="12094" spans="84:102" x14ac:dyDescent="0.25">
      <c r="CF12094" s="3" t="s">
        <v>3073</v>
      </c>
      <c r="CG12094" s="174">
        <v>3373</v>
      </c>
      <c r="CH12094" s="174">
        <v>169054</v>
      </c>
      <c r="CI12094" s="174">
        <v>5</v>
      </c>
      <c r="CJ12094" s="174">
        <v>322.61110000000002</v>
      </c>
      <c r="CK12094" s="174">
        <v>322.61110000000002</v>
      </c>
      <c r="CU12094" s="174">
        <v>3373</v>
      </c>
      <c r="CV12094" s="174">
        <v>169054</v>
      </c>
      <c r="CW12094" s="174">
        <v>5</v>
      </c>
      <c r="CX12094" s="174">
        <v>322.61110000000002</v>
      </c>
    </row>
    <row r="12095" spans="84:102" x14ac:dyDescent="0.25">
      <c r="CF12095" s="3" t="s">
        <v>3073</v>
      </c>
      <c r="CG12095" s="174">
        <v>518</v>
      </c>
      <c r="CH12095" s="174">
        <v>86154</v>
      </c>
      <c r="CI12095" s="174">
        <v>5</v>
      </c>
      <c r="CJ12095" s="174">
        <v>322.4169</v>
      </c>
      <c r="CK12095" s="174">
        <v>322.4169</v>
      </c>
      <c r="CU12095" s="174">
        <v>518</v>
      </c>
      <c r="CV12095" s="174">
        <v>86154</v>
      </c>
      <c r="CW12095" s="174">
        <v>5</v>
      </c>
      <c r="CX12095" s="174">
        <v>322.4169</v>
      </c>
    </row>
    <row r="12096" spans="84:102" x14ac:dyDescent="0.25">
      <c r="CF12096" s="3" t="s">
        <v>3073</v>
      </c>
      <c r="CG12096" s="174">
        <v>2414</v>
      </c>
      <c r="CH12096" s="174">
        <v>30087</v>
      </c>
      <c r="CI12096" s="174">
        <v>5</v>
      </c>
      <c r="CJ12096" s="174">
        <v>322.30270000000002</v>
      </c>
      <c r="CK12096" s="174">
        <v>322.30270000000002</v>
      </c>
      <c r="CU12096" s="174">
        <v>2414</v>
      </c>
      <c r="CV12096" s="174">
        <v>30087</v>
      </c>
      <c r="CW12096" s="174">
        <v>5</v>
      </c>
      <c r="CX12096" s="174">
        <v>322.30270000000002</v>
      </c>
    </row>
    <row r="12097" spans="84:102" x14ac:dyDescent="0.25">
      <c r="CF12097" s="3" t="s">
        <v>3073</v>
      </c>
      <c r="CG12097" s="174">
        <v>162983</v>
      </c>
      <c r="CH12097" s="174">
        <v>3271</v>
      </c>
      <c r="CI12097" s="174">
        <v>5</v>
      </c>
      <c r="CJ12097" s="174">
        <v>322.154</v>
      </c>
      <c r="CK12097" s="174">
        <v>322.154</v>
      </c>
      <c r="CU12097" s="174">
        <v>162983</v>
      </c>
      <c r="CV12097" s="174">
        <v>3271</v>
      </c>
      <c r="CW12097" s="174">
        <v>5</v>
      </c>
      <c r="CX12097" s="174">
        <v>322.154</v>
      </c>
    </row>
    <row r="12098" spans="84:102" x14ac:dyDescent="0.25">
      <c r="CF12098" s="3" t="s">
        <v>3073</v>
      </c>
      <c r="CG12098" s="174">
        <v>210</v>
      </c>
      <c r="CH12098" s="174">
        <v>70495</v>
      </c>
      <c r="CI12098" s="174">
        <v>5</v>
      </c>
      <c r="CJ12098" s="174">
        <v>322.1472</v>
      </c>
      <c r="CK12098" s="174">
        <v>322.1472</v>
      </c>
      <c r="CU12098" s="174">
        <v>210</v>
      </c>
      <c r="CV12098" s="174">
        <v>70495</v>
      </c>
      <c r="CW12098" s="174">
        <v>5</v>
      </c>
      <c r="CX12098" s="174">
        <v>322.1472</v>
      </c>
    </row>
    <row r="12099" spans="84:102" x14ac:dyDescent="0.25">
      <c r="CF12099" s="3" t="s">
        <v>3073</v>
      </c>
      <c r="CG12099" s="174">
        <v>63623</v>
      </c>
      <c r="CH12099" s="174">
        <v>77</v>
      </c>
      <c r="CI12099" s="174">
        <v>5</v>
      </c>
      <c r="CJ12099" s="174">
        <v>322.0412</v>
      </c>
      <c r="CK12099" s="174">
        <v>322.0412</v>
      </c>
      <c r="CU12099" s="174">
        <v>63623</v>
      </c>
      <c r="CV12099" s="174">
        <v>77</v>
      </c>
      <c r="CW12099" s="174">
        <v>5</v>
      </c>
      <c r="CX12099" s="174">
        <v>322.0412</v>
      </c>
    </row>
    <row r="12100" spans="84:102" x14ac:dyDescent="0.25">
      <c r="CF12100" s="3" t="s">
        <v>3073</v>
      </c>
      <c r="CG12100" s="174">
        <v>777</v>
      </c>
      <c r="CH12100" s="174">
        <v>99444</v>
      </c>
      <c r="CI12100" s="174">
        <v>5</v>
      </c>
      <c r="CJ12100" s="174">
        <v>321.83330000000001</v>
      </c>
      <c r="CK12100" s="174">
        <v>321.83330000000001</v>
      </c>
      <c r="CU12100" s="174">
        <v>777</v>
      </c>
      <c r="CV12100" s="174">
        <v>99444</v>
      </c>
      <c r="CW12100" s="174">
        <v>5</v>
      </c>
      <c r="CX12100" s="174">
        <v>321.83330000000001</v>
      </c>
    </row>
    <row r="12101" spans="84:102" x14ac:dyDescent="0.25">
      <c r="CF12101" s="3" t="s">
        <v>3073</v>
      </c>
      <c r="CG12101" s="174">
        <v>1592</v>
      </c>
      <c r="CH12101" s="174">
        <v>82514</v>
      </c>
      <c r="CI12101" s="174">
        <v>5</v>
      </c>
      <c r="CJ12101" s="174">
        <v>321.79660000000001</v>
      </c>
      <c r="CK12101" s="174">
        <v>321.79660000000001</v>
      </c>
      <c r="CU12101" s="174">
        <v>1592</v>
      </c>
      <c r="CV12101" s="174">
        <v>82514</v>
      </c>
      <c r="CW12101" s="174">
        <v>5</v>
      </c>
      <c r="CX12101" s="174">
        <v>321.79660000000001</v>
      </c>
    </row>
    <row r="12102" spans="84:102" x14ac:dyDescent="0.25">
      <c r="CF12102" s="3" t="s">
        <v>3073</v>
      </c>
      <c r="CG12102" s="174">
        <v>557</v>
      </c>
      <c r="CH12102" s="174">
        <v>82894</v>
      </c>
      <c r="CI12102" s="174">
        <v>5</v>
      </c>
      <c r="CJ12102" s="174">
        <v>321.64980000000003</v>
      </c>
      <c r="CK12102" s="174">
        <v>321.64980000000003</v>
      </c>
      <c r="CU12102" s="174">
        <v>557</v>
      </c>
      <c r="CV12102" s="174">
        <v>82894</v>
      </c>
      <c r="CW12102" s="174">
        <v>5</v>
      </c>
      <c r="CX12102" s="174">
        <v>321.64980000000003</v>
      </c>
    </row>
    <row r="12103" spans="84:102" x14ac:dyDescent="0.25">
      <c r="CF12103" s="3" t="s">
        <v>3073</v>
      </c>
      <c r="CG12103" s="174">
        <v>3281</v>
      </c>
      <c r="CH12103" s="174">
        <v>161472</v>
      </c>
      <c r="CI12103" s="174">
        <v>5</v>
      </c>
      <c r="CJ12103" s="174">
        <v>321.58</v>
      </c>
      <c r="CK12103" s="174">
        <v>321.58</v>
      </c>
      <c r="CU12103" s="174">
        <v>3281</v>
      </c>
      <c r="CV12103" s="174">
        <v>161472</v>
      </c>
      <c r="CW12103" s="174">
        <v>5</v>
      </c>
      <c r="CX12103" s="174">
        <v>321.58</v>
      </c>
    </row>
    <row r="12104" spans="84:102" x14ac:dyDescent="0.25">
      <c r="CF12104" s="3" t="s">
        <v>3073</v>
      </c>
      <c r="CG12104" s="174">
        <v>2103</v>
      </c>
      <c r="CH12104" s="174">
        <v>6911</v>
      </c>
      <c r="CI12104" s="174">
        <v>5</v>
      </c>
      <c r="CJ12104" s="174">
        <v>321.5591</v>
      </c>
      <c r="CK12104" s="174">
        <v>321.5591</v>
      </c>
      <c r="CU12104" s="174">
        <v>2103</v>
      </c>
      <c r="CV12104" s="174">
        <v>6911</v>
      </c>
      <c r="CW12104" s="174">
        <v>5</v>
      </c>
      <c r="CX12104" s="174">
        <v>321.5591</v>
      </c>
    </row>
    <row r="12105" spans="84:102" x14ac:dyDescent="0.25">
      <c r="CF12105" s="3" t="s">
        <v>3073</v>
      </c>
      <c r="CG12105" s="174">
        <v>977</v>
      </c>
      <c r="CH12105" s="174">
        <v>117767</v>
      </c>
      <c r="CI12105" s="174">
        <v>5</v>
      </c>
      <c r="CJ12105" s="174">
        <v>321.55630000000002</v>
      </c>
      <c r="CK12105" s="174">
        <v>321.55630000000002</v>
      </c>
      <c r="CU12105" s="174">
        <v>977</v>
      </c>
      <c r="CV12105" s="174">
        <v>117767</v>
      </c>
      <c r="CW12105" s="174">
        <v>5</v>
      </c>
      <c r="CX12105" s="174">
        <v>321.55630000000002</v>
      </c>
    </row>
    <row r="12106" spans="84:102" x14ac:dyDescent="0.25">
      <c r="CF12106" s="3" t="s">
        <v>3073</v>
      </c>
      <c r="CG12106" s="174">
        <v>155334</v>
      </c>
      <c r="CH12106" s="174">
        <v>3207</v>
      </c>
      <c r="CI12106" s="174">
        <v>5</v>
      </c>
      <c r="CJ12106" s="174">
        <v>321.50020000000001</v>
      </c>
      <c r="CK12106" s="174">
        <v>321.50020000000001</v>
      </c>
      <c r="CU12106" s="174">
        <v>155334</v>
      </c>
      <c r="CV12106" s="174">
        <v>3207</v>
      </c>
      <c r="CW12106" s="174">
        <v>5</v>
      </c>
      <c r="CX12106" s="174">
        <v>321.50020000000001</v>
      </c>
    </row>
    <row r="12107" spans="84:102" x14ac:dyDescent="0.25">
      <c r="CF12107" s="3" t="s">
        <v>3073</v>
      </c>
      <c r="CG12107" s="174">
        <v>3025</v>
      </c>
      <c r="CH12107" s="174">
        <v>163804</v>
      </c>
      <c r="CI12107" s="174">
        <v>5</v>
      </c>
      <c r="CJ12107" s="174">
        <v>321.23779999999999</v>
      </c>
      <c r="CK12107" s="174">
        <v>321.23779999999999</v>
      </c>
      <c r="CU12107" s="174">
        <v>3025</v>
      </c>
      <c r="CV12107" s="174">
        <v>163804</v>
      </c>
      <c r="CW12107" s="174">
        <v>5</v>
      </c>
      <c r="CX12107" s="174">
        <v>321.23779999999999</v>
      </c>
    </row>
    <row r="12108" spans="84:102" x14ac:dyDescent="0.25">
      <c r="CF12108" s="3" t="s">
        <v>3073</v>
      </c>
      <c r="CG12108" s="174">
        <v>2676</v>
      </c>
      <c r="CH12108" s="174">
        <v>125794</v>
      </c>
      <c r="CI12108" s="174">
        <v>5</v>
      </c>
      <c r="CJ12108" s="174">
        <v>321.23660000000001</v>
      </c>
      <c r="CK12108" s="174">
        <v>321.23660000000001</v>
      </c>
      <c r="CU12108" s="174">
        <v>2676</v>
      </c>
      <c r="CV12108" s="174">
        <v>125794</v>
      </c>
      <c r="CW12108" s="174">
        <v>5</v>
      </c>
      <c r="CX12108" s="174">
        <v>321.23660000000001</v>
      </c>
    </row>
    <row r="12109" spans="84:102" x14ac:dyDescent="0.25">
      <c r="CF12109" s="3" t="s">
        <v>3073</v>
      </c>
      <c r="CG12109" s="174">
        <v>2705</v>
      </c>
      <c r="CH12109" s="174">
        <v>127624</v>
      </c>
      <c r="CI12109" s="174">
        <v>5</v>
      </c>
      <c r="CJ12109" s="174">
        <v>321.21440000000001</v>
      </c>
      <c r="CK12109" s="174">
        <v>321.21440000000001</v>
      </c>
      <c r="CU12109" s="174">
        <v>2705</v>
      </c>
      <c r="CV12109" s="174">
        <v>127624</v>
      </c>
      <c r="CW12109" s="174">
        <v>5</v>
      </c>
      <c r="CX12109" s="174">
        <v>321.21440000000001</v>
      </c>
    </row>
    <row r="12110" spans="84:102" x14ac:dyDescent="0.25">
      <c r="CF12110" s="3" t="s">
        <v>3073</v>
      </c>
      <c r="CG12110" s="174">
        <v>118307</v>
      </c>
      <c r="CH12110" s="174">
        <v>1015</v>
      </c>
      <c r="CI12110" s="174">
        <v>5</v>
      </c>
      <c r="CJ12110" s="174">
        <v>321.154</v>
      </c>
      <c r="CK12110" s="174">
        <v>321.154</v>
      </c>
      <c r="CU12110" s="174">
        <v>118307</v>
      </c>
      <c r="CV12110" s="174">
        <v>1015</v>
      </c>
      <c r="CW12110" s="174">
        <v>5</v>
      </c>
      <c r="CX12110" s="174">
        <v>321.154</v>
      </c>
    </row>
    <row r="12111" spans="84:102" x14ac:dyDescent="0.25">
      <c r="CF12111" s="3" t="s">
        <v>3073</v>
      </c>
      <c r="CG12111" s="174">
        <v>39925</v>
      </c>
      <c r="CH12111" s="174">
        <v>2518</v>
      </c>
      <c r="CI12111" s="174">
        <v>5</v>
      </c>
      <c r="CJ12111" s="174">
        <v>320.98419999999999</v>
      </c>
      <c r="CK12111" s="174">
        <v>320.98419999999999</v>
      </c>
      <c r="CU12111" s="174">
        <v>39925</v>
      </c>
      <c r="CV12111" s="174">
        <v>2518</v>
      </c>
      <c r="CW12111" s="174">
        <v>5</v>
      </c>
      <c r="CX12111" s="174">
        <v>320.98419999999999</v>
      </c>
    </row>
    <row r="12112" spans="84:102" x14ac:dyDescent="0.25">
      <c r="CF12112" s="3" t="s">
        <v>3073</v>
      </c>
      <c r="CG12112" s="174">
        <v>89410</v>
      </c>
      <c r="CH12112" s="174">
        <v>1516</v>
      </c>
      <c r="CI12112" s="174">
        <v>5</v>
      </c>
      <c r="CJ12112" s="174">
        <v>320.96440000000001</v>
      </c>
      <c r="CK12112" s="174">
        <v>320.96440000000001</v>
      </c>
      <c r="CU12112" s="174">
        <v>89410</v>
      </c>
      <c r="CV12112" s="174">
        <v>1516</v>
      </c>
      <c r="CW12112" s="174">
        <v>5</v>
      </c>
      <c r="CX12112" s="174">
        <v>320.96440000000001</v>
      </c>
    </row>
    <row r="12113" spans="84:102" x14ac:dyDescent="0.25">
      <c r="CF12113" s="3" t="s">
        <v>3073</v>
      </c>
      <c r="CG12113" s="174">
        <v>71513</v>
      </c>
      <c r="CH12113" s="174">
        <v>283</v>
      </c>
      <c r="CI12113" s="174">
        <v>5</v>
      </c>
      <c r="CJ12113" s="174">
        <v>320.82870000000003</v>
      </c>
      <c r="CK12113" s="174">
        <v>320.82870000000003</v>
      </c>
      <c r="CU12113" s="174">
        <v>71513</v>
      </c>
      <c r="CV12113" s="174">
        <v>283</v>
      </c>
      <c r="CW12113" s="174">
        <v>5</v>
      </c>
      <c r="CX12113" s="174">
        <v>320.82870000000003</v>
      </c>
    </row>
    <row r="12114" spans="84:102" x14ac:dyDescent="0.25">
      <c r="CF12114" s="3" t="s">
        <v>3073</v>
      </c>
      <c r="CG12114" s="174">
        <v>3243</v>
      </c>
      <c r="CH12114" s="174">
        <v>158166</v>
      </c>
      <c r="CI12114" s="174">
        <v>5</v>
      </c>
      <c r="CJ12114" s="174">
        <v>320.69760000000002</v>
      </c>
      <c r="CK12114" s="174">
        <v>320.69760000000002</v>
      </c>
      <c r="CU12114" s="174">
        <v>3243</v>
      </c>
      <c r="CV12114" s="174">
        <v>158166</v>
      </c>
      <c r="CW12114" s="174">
        <v>5</v>
      </c>
      <c r="CX12114" s="174">
        <v>320.69760000000002</v>
      </c>
    </row>
    <row r="12115" spans="84:102" x14ac:dyDescent="0.25">
      <c r="CF12115" s="3" t="s">
        <v>3073</v>
      </c>
      <c r="CG12115" s="174">
        <v>66542</v>
      </c>
      <c r="CH12115" s="174">
        <v>129</v>
      </c>
      <c r="CI12115" s="174">
        <v>5</v>
      </c>
      <c r="CJ12115" s="174">
        <v>320.63839999999999</v>
      </c>
      <c r="CK12115" s="174">
        <v>320.63839999999999</v>
      </c>
      <c r="CU12115" s="174">
        <v>66542</v>
      </c>
      <c r="CV12115" s="174">
        <v>129</v>
      </c>
      <c r="CW12115" s="174">
        <v>5</v>
      </c>
      <c r="CX12115" s="174">
        <v>320.63839999999999</v>
      </c>
    </row>
    <row r="12116" spans="84:102" x14ac:dyDescent="0.25">
      <c r="CF12116" s="3" t="s">
        <v>3073</v>
      </c>
      <c r="CG12116" s="174">
        <v>217</v>
      </c>
      <c r="CH12116" s="174">
        <v>70892</v>
      </c>
      <c r="CI12116" s="174">
        <v>5</v>
      </c>
      <c r="CJ12116" s="174">
        <v>320.41640000000001</v>
      </c>
      <c r="CK12116" s="174">
        <v>320.41640000000001</v>
      </c>
      <c r="CU12116" s="174">
        <v>217</v>
      </c>
      <c r="CV12116" s="174">
        <v>70892</v>
      </c>
      <c r="CW12116" s="174">
        <v>5</v>
      </c>
      <c r="CX12116" s="174">
        <v>320.41640000000001</v>
      </c>
    </row>
    <row r="12117" spans="84:102" x14ac:dyDescent="0.25">
      <c r="CF12117" s="3" t="s">
        <v>3073</v>
      </c>
      <c r="CG12117" s="174">
        <v>1285</v>
      </c>
      <c r="CH12117" s="174">
        <v>122724</v>
      </c>
      <c r="CI12117" s="174">
        <v>5</v>
      </c>
      <c r="CJ12117" s="174">
        <v>320.31549999999999</v>
      </c>
      <c r="CK12117" s="174">
        <v>320.31549999999999</v>
      </c>
      <c r="CU12117" s="174">
        <v>1285</v>
      </c>
      <c r="CV12117" s="174">
        <v>122724</v>
      </c>
      <c r="CW12117" s="174">
        <v>5</v>
      </c>
      <c r="CX12117" s="174">
        <v>320.31549999999999</v>
      </c>
    </row>
    <row r="12118" spans="84:102" x14ac:dyDescent="0.25">
      <c r="CF12118" s="3" t="s">
        <v>3073</v>
      </c>
      <c r="CG12118" s="174">
        <v>80681</v>
      </c>
      <c r="CH12118" s="174">
        <v>1614</v>
      </c>
      <c r="CI12118" s="174">
        <v>5</v>
      </c>
      <c r="CJ12118" s="174">
        <v>320.22980000000001</v>
      </c>
      <c r="CK12118" s="174">
        <v>320.22980000000001</v>
      </c>
      <c r="CU12118" s="174">
        <v>80681</v>
      </c>
      <c r="CV12118" s="174">
        <v>1614</v>
      </c>
      <c r="CW12118" s="174">
        <v>5</v>
      </c>
      <c r="CX12118" s="174">
        <v>320.22980000000001</v>
      </c>
    </row>
    <row r="12119" spans="84:102" x14ac:dyDescent="0.25">
      <c r="CF12119" s="3" t="s">
        <v>3073</v>
      </c>
      <c r="CG12119" s="174">
        <v>97926</v>
      </c>
      <c r="CH12119" s="174">
        <v>723</v>
      </c>
      <c r="CI12119" s="174">
        <v>5</v>
      </c>
      <c r="CJ12119" s="174">
        <v>320.1728</v>
      </c>
      <c r="CK12119" s="174">
        <v>320.1728</v>
      </c>
      <c r="CU12119" s="174">
        <v>97926</v>
      </c>
      <c r="CV12119" s="174">
        <v>723</v>
      </c>
      <c r="CW12119" s="174">
        <v>5</v>
      </c>
      <c r="CX12119" s="174">
        <v>320.1728</v>
      </c>
    </row>
    <row r="12120" spans="84:102" x14ac:dyDescent="0.25">
      <c r="CF12120" s="3" t="s">
        <v>3073</v>
      </c>
      <c r="CG12120" s="174">
        <v>2313</v>
      </c>
      <c r="CH12120" s="174">
        <v>24518</v>
      </c>
      <c r="CI12120" s="174">
        <v>5</v>
      </c>
      <c r="CJ12120" s="174">
        <v>319.94369999999998</v>
      </c>
      <c r="CK12120" s="174">
        <v>319.94369999999998</v>
      </c>
      <c r="CU12120" s="174">
        <v>2313</v>
      </c>
      <c r="CV12120" s="174">
        <v>24518</v>
      </c>
      <c r="CW12120" s="174">
        <v>5</v>
      </c>
      <c r="CX12120" s="174">
        <v>319.94369999999998</v>
      </c>
    </row>
    <row r="12121" spans="84:102" x14ac:dyDescent="0.25">
      <c r="CF12121" s="3" t="s">
        <v>3073</v>
      </c>
      <c r="CG12121" s="174">
        <v>127624</v>
      </c>
      <c r="CH12121" s="174">
        <v>2705</v>
      </c>
      <c r="CI12121" s="174">
        <v>5</v>
      </c>
      <c r="CJ12121" s="174">
        <v>319.822</v>
      </c>
      <c r="CK12121" s="174">
        <v>319.822</v>
      </c>
      <c r="CU12121" s="174">
        <v>127624</v>
      </c>
      <c r="CV12121" s="174">
        <v>2705</v>
      </c>
      <c r="CW12121" s="174">
        <v>5</v>
      </c>
      <c r="CX12121" s="174">
        <v>319.822</v>
      </c>
    </row>
    <row r="12122" spans="84:102" x14ac:dyDescent="0.25">
      <c r="CF12122" s="3" t="s">
        <v>3073</v>
      </c>
      <c r="CG12122" s="174">
        <v>113702</v>
      </c>
      <c r="CH12122" s="174">
        <v>949</v>
      </c>
      <c r="CI12122" s="174">
        <v>5</v>
      </c>
      <c r="CJ12122" s="174">
        <v>319.73160000000001</v>
      </c>
      <c r="CK12122" s="174">
        <v>319.73160000000001</v>
      </c>
      <c r="CU12122" s="174">
        <v>113702</v>
      </c>
      <c r="CV12122" s="174">
        <v>949</v>
      </c>
      <c r="CW12122" s="174">
        <v>5</v>
      </c>
      <c r="CX12122" s="174">
        <v>319.73160000000001</v>
      </c>
    </row>
    <row r="12123" spans="84:102" x14ac:dyDescent="0.25">
      <c r="CF12123" s="3" t="s">
        <v>3073</v>
      </c>
      <c r="CG12123" s="174">
        <v>20</v>
      </c>
      <c r="CH12123" s="174">
        <v>61172</v>
      </c>
      <c r="CI12123" s="174">
        <v>5</v>
      </c>
      <c r="CJ12123" s="174">
        <v>319.70589999999999</v>
      </c>
      <c r="CK12123" s="174">
        <v>319.70589999999999</v>
      </c>
      <c r="CU12123" s="174">
        <v>20</v>
      </c>
      <c r="CV12123" s="174">
        <v>61172</v>
      </c>
      <c r="CW12123" s="174">
        <v>5</v>
      </c>
      <c r="CX12123" s="174">
        <v>319.70589999999999</v>
      </c>
    </row>
    <row r="12124" spans="84:102" x14ac:dyDescent="0.25">
      <c r="CF12124" s="3" t="s">
        <v>3073</v>
      </c>
      <c r="CG12124" s="174">
        <v>1912</v>
      </c>
      <c r="CH12124" s="174">
        <v>66509</v>
      </c>
      <c r="CI12124" s="174">
        <v>5</v>
      </c>
      <c r="CJ12124" s="174">
        <v>319.69589999999999</v>
      </c>
      <c r="CK12124" s="174">
        <v>319.69589999999999</v>
      </c>
      <c r="CU12124" s="174">
        <v>1912</v>
      </c>
      <c r="CV12124" s="174">
        <v>66509</v>
      </c>
      <c r="CW12124" s="174">
        <v>5</v>
      </c>
      <c r="CX12124" s="174">
        <v>319.69589999999999</v>
      </c>
    </row>
    <row r="12125" spans="84:102" x14ac:dyDescent="0.25">
      <c r="CF12125" s="3" t="s">
        <v>3073</v>
      </c>
      <c r="CG12125" s="174">
        <v>2567</v>
      </c>
      <c r="CH12125" s="174">
        <v>41634</v>
      </c>
      <c r="CI12125" s="174">
        <v>5</v>
      </c>
      <c r="CJ12125" s="174">
        <v>319.65960000000001</v>
      </c>
      <c r="CK12125" s="174">
        <v>319.65960000000001</v>
      </c>
      <c r="CU12125" s="174">
        <v>2567</v>
      </c>
      <c r="CV12125" s="174">
        <v>41634</v>
      </c>
      <c r="CW12125" s="174">
        <v>5</v>
      </c>
      <c r="CX12125" s="174">
        <v>319.65960000000001</v>
      </c>
    </row>
    <row r="12126" spans="84:102" x14ac:dyDescent="0.25">
      <c r="CF12126" s="3" t="s">
        <v>3073</v>
      </c>
      <c r="CG12126" s="174">
        <v>142557</v>
      </c>
      <c r="CH12126" s="174">
        <v>2744</v>
      </c>
      <c r="CI12126" s="174">
        <v>5</v>
      </c>
      <c r="CJ12126" s="174">
        <v>319.64890000000003</v>
      </c>
      <c r="CK12126" s="174">
        <v>319.64890000000003</v>
      </c>
      <c r="CU12126" s="174">
        <v>142557</v>
      </c>
      <c r="CV12126" s="174">
        <v>2744</v>
      </c>
      <c r="CW12126" s="174">
        <v>5</v>
      </c>
      <c r="CX12126" s="174">
        <v>319.64890000000003</v>
      </c>
    </row>
    <row r="12127" spans="84:102" x14ac:dyDescent="0.25">
      <c r="CF12127" s="3" t="s">
        <v>3073</v>
      </c>
      <c r="CG12127" s="174">
        <v>1852</v>
      </c>
      <c r="CH12127" s="174">
        <v>54475</v>
      </c>
      <c r="CI12127" s="174">
        <v>5</v>
      </c>
      <c r="CJ12127" s="174">
        <v>319.64280000000002</v>
      </c>
      <c r="CK12127" s="174">
        <v>319.64280000000002</v>
      </c>
      <c r="CU12127" s="174">
        <v>1852</v>
      </c>
      <c r="CV12127" s="174">
        <v>54475</v>
      </c>
      <c r="CW12127" s="174">
        <v>5</v>
      </c>
      <c r="CX12127" s="174">
        <v>319.64280000000002</v>
      </c>
    </row>
    <row r="12128" spans="84:102" x14ac:dyDescent="0.25">
      <c r="CF12128" s="3" t="s">
        <v>3073</v>
      </c>
      <c r="CG12128" s="174">
        <v>2744</v>
      </c>
      <c r="CH12128" s="174">
        <v>142557</v>
      </c>
      <c r="CI12128" s="174">
        <v>5</v>
      </c>
      <c r="CJ12128" s="174">
        <v>319.62689999999998</v>
      </c>
      <c r="CK12128" s="174">
        <v>319.62689999999998</v>
      </c>
      <c r="CU12128" s="174">
        <v>2744</v>
      </c>
      <c r="CV12128" s="174">
        <v>142557</v>
      </c>
      <c r="CW12128" s="174">
        <v>5</v>
      </c>
      <c r="CX12128" s="174">
        <v>319.62689999999998</v>
      </c>
    </row>
    <row r="12129" spans="84:102" x14ac:dyDescent="0.25">
      <c r="CF12129" s="3" t="s">
        <v>3073</v>
      </c>
      <c r="CG12129" s="174">
        <v>151139</v>
      </c>
      <c r="CH12129" s="174">
        <v>2935</v>
      </c>
      <c r="CI12129" s="174">
        <v>5</v>
      </c>
      <c r="CJ12129" s="174">
        <v>319.48050000000001</v>
      </c>
      <c r="CK12129" s="174">
        <v>319.48050000000001</v>
      </c>
      <c r="CU12129" s="174">
        <v>151139</v>
      </c>
      <c r="CV12129" s="174">
        <v>2935</v>
      </c>
      <c r="CW12129" s="174">
        <v>5</v>
      </c>
      <c r="CX12129" s="174">
        <v>319.48050000000001</v>
      </c>
    </row>
    <row r="12130" spans="84:102" x14ac:dyDescent="0.25">
      <c r="CF12130" s="3" t="s">
        <v>3073</v>
      </c>
      <c r="CG12130" s="174">
        <v>3638</v>
      </c>
      <c r="CH12130" s="174">
        <v>97179</v>
      </c>
      <c r="CI12130" s="174">
        <v>5</v>
      </c>
      <c r="CJ12130" s="174">
        <v>319.42529999999999</v>
      </c>
      <c r="CK12130" s="174">
        <v>319.42529999999999</v>
      </c>
      <c r="CU12130" s="174">
        <v>3638</v>
      </c>
      <c r="CV12130" s="174">
        <v>97179</v>
      </c>
      <c r="CW12130" s="174">
        <v>5</v>
      </c>
      <c r="CX12130" s="174">
        <v>319.42529999999999</v>
      </c>
    </row>
    <row r="12131" spans="84:102" x14ac:dyDescent="0.25">
      <c r="CF12131" s="3" t="s">
        <v>3073</v>
      </c>
      <c r="CG12131" s="174">
        <v>113012</v>
      </c>
      <c r="CH12131" s="174">
        <v>943</v>
      </c>
      <c r="CI12131" s="174">
        <v>5</v>
      </c>
      <c r="CJ12131" s="174">
        <v>319.38940000000002</v>
      </c>
      <c r="CK12131" s="174">
        <v>319.38940000000002</v>
      </c>
      <c r="CU12131" s="174">
        <v>113012</v>
      </c>
      <c r="CV12131" s="174">
        <v>943</v>
      </c>
      <c r="CW12131" s="174">
        <v>5</v>
      </c>
      <c r="CX12131" s="174">
        <v>319.38940000000002</v>
      </c>
    </row>
    <row r="12132" spans="84:102" x14ac:dyDescent="0.25">
      <c r="CF12132" s="3" t="s">
        <v>3073</v>
      </c>
      <c r="CG12132" s="174">
        <v>66800</v>
      </c>
      <c r="CH12132" s="174">
        <v>118</v>
      </c>
      <c r="CI12132" s="174">
        <v>5</v>
      </c>
      <c r="CJ12132" s="174">
        <v>319.35640000000001</v>
      </c>
      <c r="CK12132" s="174">
        <v>319.35640000000001</v>
      </c>
      <c r="CU12132" s="174">
        <v>66800</v>
      </c>
      <c r="CV12132" s="174">
        <v>118</v>
      </c>
      <c r="CW12132" s="174">
        <v>5</v>
      </c>
      <c r="CX12132" s="174">
        <v>319.35640000000001</v>
      </c>
    </row>
    <row r="12133" spans="84:102" x14ac:dyDescent="0.25">
      <c r="CF12133" s="3" t="s">
        <v>3073</v>
      </c>
      <c r="CG12133" s="174">
        <v>74462</v>
      </c>
      <c r="CH12133" s="174">
        <v>317</v>
      </c>
      <c r="CI12133" s="174">
        <v>5</v>
      </c>
      <c r="CJ12133" s="174">
        <v>319.33229999999998</v>
      </c>
      <c r="CK12133" s="174">
        <v>319.33229999999998</v>
      </c>
      <c r="CU12133" s="174">
        <v>74462</v>
      </c>
      <c r="CV12133" s="174">
        <v>317</v>
      </c>
      <c r="CW12133" s="174">
        <v>5</v>
      </c>
      <c r="CX12133" s="174">
        <v>319.33229999999998</v>
      </c>
    </row>
    <row r="12134" spans="84:102" x14ac:dyDescent="0.25">
      <c r="CF12134" s="3" t="s">
        <v>3073</v>
      </c>
      <c r="CG12134" s="174">
        <v>28468</v>
      </c>
      <c r="CH12134" s="174">
        <v>2402</v>
      </c>
      <c r="CI12134" s="174">
        <v>5</v>
      </c>
      <c r="CJ12134" s="174">
        <v>319.16359999999997</v>
      </c>
      <c r="CK12134" s="174">
        <v>319.16359999999997</v>
      </c>
      <c r="CU12134" s="174">
        <v>28468</v>
      </c>
      <c r="CV12134" s="174">
        <v>2402</v>
      </c>
      <c r="CW12134" s="174">
        <v>5</v>
      </c>
      <c r="CX12134" s="174">
        <v>319.16359999999997</v>
      </c>
    </row>
    <row r="12135" spans="84:102" x14ac:dyDescent="0.25">
      <c r="CF12135" s="3" t="s">
        <v>3073</v>
      </c>
      <c r="CG12135" s="174">
        <v>1928</v>
      </c>
      <c r="CH12135" s="174">
        <v>72638</v>
      </c>
      <c r="CI12135" s="174">
        <v>5</v>
      </c>
      <c r="CJ12135" s="174">
        <v>318.97519999999997</v>
      </c>
      <c r="CK12135" s="174">
        <v>318.97519999999997</v>
      </c>
      <c r="CU12135" s="174">
        <v>1928</v>
      </c>
      <c r="CV12135" s="174">
        <v>72638</v>
      </c>
      <c r="CW12135" s="174">
        <v>5</v>
      </c>
      <c r="CX12135" s="174">
        <v>318.97519999999997</v>
      </c>
    </row>
    <row r="12136" spans="84:102" x14ac:dyDescent="0.25">
      <c r="CF12136" s="3" t="s">
        <v>3073</v>
      </c>
      <c r="CG12136" s="174">
        <v>596</v>
      </c>
      <c r="CH12136" s="174">
        <v>85675</v>
      </c>
      <c r="CI12136" s="174">
        <v>5</v>
      </c>
      <c r="CJ12136" s="174">
        <v>318.91070000000002</v>
      </c>
      <c r="CK12136" s="174">
        <v>318.91070000000002</v>
      </c>
      <c r="CU12136" s="174">
        <v>596</v>
      </c>
      <c r="CV12136" s="174">
        <v>85675</v>
      </c>
      <c r="CW12136" s="174">
        <v>5</v>
      </c>
      <c r="CX12136" s="174">
        <v>318.91070000000002</v>
      </c>
    </row>
    <row r="12137" spans="84:102" x14ac:dyDescent="0.25">
      <c r="CF12137" s="3" t="s">
        <v>3073</v>
      </c>
      <c r="CG12137" s="174">
        <v>3028</v>
      </c>
      <c r="CH12137" s="174">
        <v>164395</v>
      </c>
      <c r="CI12137" s="174">
        <v>5</v>
      </c>
      <c r="CJ12137" s="174">
        <v>318.75119999999998</v>
      </c>
      <c r="CK12137" s="174">
        <v>318.75119999999998</v>
      </c>
      <c r="CU12137" s="174">
        <v>3028</v>
      </c>
      <c r="CV12137" s="174">
        <v>164395</v>
      </c>
      <c r="CW12137" s="174">
        <v>5</v>
      </c>
      <c r="CX12137" s="174">
        <v>318.75119999999998</v>
      </c>
    </row>
    <row r="12138" spans="84:102" x14ac:dyDescent="0.25">
      <c r="CF12138" s="3" t="s">
        <v>3073</v>
      </c>
      <c r="CG12138" s="174">
        <v>36</v>
      </c>
      <c r="CH12138" s="174">
        <v>60932</v>
      </c>
      <c r="CI12138" s="174">
        <v>5</v>
      </c>
      <c r="CJ12138" s="174">
        <v>318.73200000000003</v>
      </c>
      <c r="CK12138" s="174">
        <v>318.73200000000003</v>
      </c>
      <c r="CU12138" s="174">
        <v>36</v>
      </c>
      <c r="CV12138" s="174">
        <v>60932</v>
      </c>
      <c r="CW12138" s="174">
        <v>5</v>
      </c>
      <c r="CX12138" s="174">
        <v>318.73200000000003</v>
      </c>
    </row>
    <row r="12139" spans="84:102" x14ac:dyDescent="0.25">
      <c r="CF12139" s="3" t="s">
        <v>3073</v>
      </c>
      <c r="CG12139" s="174">
        <v>1069</v>
      </c>
      <c r="CH12139" s="174">
        <v>129745</v>
      </c>
      <c r="CI12139" s="174">
        <v>5</v>
      </c>
      <c r="CJ12139" s="174">
        <v>318.73099999999999</v>
      </c>
      <c r="CK12139" s="174">
        <v>318.73099999999999</v>
      </c>
      <c r="CU12139" s="174">
        <v>1069</v>
      </c>
      <c r="CV12139" s="174">
        <v>129745</v>
      </c>
      <c r="CW12139" s="174">
        <v>5</v>
      </c>
      <c r="CX12139" s="174">
        <v>318.73099999999999</v>
      </c>
    </row>
    <row r="12140" spans="84:102" x14ac:dyDescent="0.25">
      <c r="CF12140" s="3" t="s">
        <v>3073</v>
      </c>
      <c r="CG12140" s="174">
        <v>2748</v>
      </c>
      <c r="CH12140" s="174">
        <v>143698</v>
      </c>
      <c r="CI12140" s="174">
        <v>5</v>
      </c>
      <c r="CJ12140" s="174">
        <v>318.52940000000001</v>
      </c>
      <c r="CK12140" s="174">
        <v>318.52940000000001</v>
      </c>
      <c r="CU12140" s="174">
        <v>2748</v>
      </c>
      <c r="CV12140" s="174">
        <v>143698</v>
      </c>
      <c r="CW12140" s="174">
        <v>5</v>
      </c>
      <c r="CX12140" s="174">
        <v>318.52940000000001</v>
      </c>
    </row>
    <row r="12141" spans="84:102" x14ac:dyDescent="0.25">
      <c r="CF12141" s="3" t="s">
        <v>3073</v>
      </c>
      <c r="CG12141" s="174">
        <v>104888</v>
      </c>
      <c r="CH12141" s="174">
        <v>822</v>
      </c>
      <c r="CI12141" s="174">
        <v>5</v>
      </c>
      <c r="CJ12141" s="174">
        <v>318.43880000000001</v>
      </c>
      <c r="CK12141" s="174">
        <v>318.43880000000001</v>
      </c>
      <c r="CU12141" s="174">
        <v>104888</v>
      </c>
      <c r="CV12141" s="174">
        <v>822</v>
      </c>
      <c r="CW12141" s="174">
        <v>5</v>
      </c>
      <c r="CX12141" s="174">
        <v>318.43880000000001</v>
      </c>
    </row>
    <row r="12142" spans="84:102" x14ac:dyDescent="0.25">
      <c r="CF12142" s="3" t="s">
        <v>3073</v>
      </c>
      <c r="CG12142" s="174">
        <v>1807</v>
      </c>
      <c r="CH12142" s="174">
        <v>52854</v>
      </c>
      <c r="CI12142" s="174">
        <v>5</v>
      </c>
      <c r="CJ12142" s="174">
        <v>318.2473</v>
      </c>
      <c r="CK12142" s="174">
        <v>318.2473</v>
      </c>
      <c r="CU12142" s="174">
        <v>1807</v>
      </c>
      <c r="CV12142" s="174">
        <v>52854</v>
      </c>
      <c r="CW12142" s="174">
        <v>5</v>
      </c>
      <c r="CX12142" s="174">
        <v>318.2473</v>
      </c>
    </row>
    <row r="12143" spans="84:102" x14ac:dyDescent="0.25">
      <c r="CF12143" s="3" t="s">
        <v>3073</v>
      </c>
      <c r="CG12143" s="174">
        <v>102331</v>
      </c>
      <c r="CH12143" s="174">
        <v>793</v>
      </c>
      <c r="CI12143" s="174">
        <v>5</v>
      </c>
      <c r="CJ12143" s="174">
        <v>317.88200000000001</v>
      </c>
      <c r="CK12143" s="174">
        <v>317.88200000000001</v>
      </c>
      <c r="CU12143" s="174">
        <v>102331</v>
      </c>
      <c r="CV12143" s="174">
        <v>793</v>
      </c>
      <c r="CW12143" s="174">
        <v>5</v>
      </c>
      <c r="CX12143" s="174">
        <v>317.88200000000001</v>
      </c>
    </row>
    <row r="12144" spans="84:102" x14ac:dyDescent="0.25">
      <c r="CF12144" s="3" t="s">
        <v>3073</v>
      </c>
      <c r="CG12144" s="174">
        <v>97179</v>
      </c>
      <c r="CH12144" s="174">
        <v>3638</v>
      </c>
      <c r="CI12144" s="174">
        <v>5</v>
      </c>
      <c r="CJ12144" s="174">
        <v>317.65550000000002</v>
      </c>
      <c r="CK12144" s="174">
        <v>317.65550000000002</v>
      </c>
      <c r="CU12144" s="174">
        <v>97179</v>
      </c>
      <c r="CV12144" s="174">
        <v>3638</v>
      </c>
      <c r="CW12144" s="174">
        <v>5</v>
      </c>
      <c r="CX12144" s="174">
        <v>317.65550000000002</v>
      </c>
    </row>
    <row r="12145" spans="84:102" x14ac:dyDescent="0.25">
      <c r="CF12145" s="3" t="s">
        <v>3073</v>
      </c>
      <c r="CG12145" s="174">
        <v>81330</v>
      </c>
      <c r="CH12145" s="174">
        <v>428</v>
      </c>
      <c r="CI12145" s="174">
        <v>5</v>
      </c>
      <c r="CJ12145" s="174">
        <v>317.4828</v>
      </c>
      <c r="CK12145" s="174">
        <v>317.4828</v>
      </c>
      <c r="CU12145" s="174">
        <v>81330</v>
      </c>
      <c r="CV12145" s="174">
        <v>428</v>
      </c>
      <c r="CW12145" s="174">
        <v>5</v>
      </c>
      <c r="CX12145" s="174">
        <v>317.4828</v>
      </c>
    </row>
    <row r="12146" spans="84:102" x14ac:dyDescent="0.25">
      <c r="CF12146" s="3" t="s">
        <v>3073</v>
      </c>
      <c r="CG12146" s="174">
        <v>3685</v>
      </c>
      <c r="CH12146" s="174">
        <v>65716</v>
      </c>
      <c r="CI12146" s="174">
        <v>5</v>
      </c>
      <c r="CJ12146" s="174">
        <v>317.43610000000001</v>
      </c>
      <c r="CK12146" s="174">
        <v>317.43610000000001</v>
      </c>
      <c r="CU12146" s="174">
        <v>3685</v>
      </c>
      <c r="CV12146" s="174">
        <v>65716</v>
      </c>
      <c r="CW12146" s="174">
        <v>5</v>
      </c>
      <c r="CX12146" s="174">
        <v>317.43610000000001</v>
      </c>
    </row>
    <row r="12147" spans="84:102" x14ac:dyDescent="0.25">
      <c r="CF12147" s="3" t="s">
        <v>3073</v>
      </c>
      <c r="CG12147" s="174">
        <v>1478</v>
      </c>
      <c r="CH12147" s="174">
        <v>95408</v>
      </c>
      <c r="CI12147" s="174">
        <v>5</v>
      </c>
      <c r="CJ12147" s="174">
        <v>317.33969999999999</v>
      </c>
      <c r="CK12147" s="174">
        <v>317.33969999999999</v>
      </c>
      <c r="CU12147" s="174">
        <v>1478</v>
      </c>
      <c r="CV12147" s="174">
        <v>95408</v>
      </c>
      <c r="CW12147" s="174">
        <v>5</v>
      </c>
      <c r="CX12147" s="174">
        <v>317.33969999999999</v>
      </c>
    </row>
    <row r="12148" spans="84:102" x14ac:dyDescent="0.25">
      <c r="CF12148" s="3" t="s">
        <v>3073</v>
      </c>
      <c r="CG12148" s="174">
        <v>42599</v>
      </c>
      <c r="CH12148" s="174">
        <v>2587</v>
      </c>
      <c r="CI12148" s="174">
        <v>5</v>
      </c>
      <c r="CJ12148" s="174">
        <v>317.0265</v>
      </c>
      <c r="CK12148" s="174">
        <v>317.0265</v>
      </c>
      <c r="CU12148" s="174">
        <v>42599</v>
      </c>
      <c r="CV12148" s="174">
        <v>2587</v>
      </c>
      <c r="CW12148" s="174">
        <v>5</v>
      </c>
      <c r="CX12148" s="174">
        <v>317.0265</v>
      </c>
    </row>
    <row r="12149" spans="84:102" x14ac:dyDescent="0.25">
      <c r="CF12149" s="3" t="s">
        <v>3073</v>
      </c>
      <c r="CG12149" s="174">
        <v>61172</v>
      </c>
      <c r="CH12149" s="174">
        <v>20</v>
      </c>
      <c r="CI12149" s="174">
        <v>5</v>
      </c>
      <c r="CJ12149" s="174">
        <v>316.9708</v>
      </c>
      <c r="CK12149" s="174">
        <v>316.9708</v>
      </c>
      <c r="CU12149" s="174">
        <v>61172</v>
      </c>
      <c r="CV12149" s="174">
        <v>20</v>
      </c>
      <c r="CW12149" s="174">
        <v>5</v>
      </c>
      <c r="CX12149" s="174">
        <v>316.9708</v>
      </c>
    </row>
    <row r="12150" spans="84:102" x14ac:dyDescent="0.25">
      <c r="CF12150" s="3" t="s">
        <v>3073</v>
      </c>
      <c r="CG12150" s="174">
        <v>1064</v>
      </c>
      <c r="CH12150" s="174">
        <v>128489</v>
      </c>
      <c r="CI12150" s="174">
        <v>5</v>
      </c>
      <c r="CJ12150" s="174">
        <v>316.74340000000001</v>
      </c>
      <c r="CK12150" s="174">
        <v>316.74340000000001</v>
      </c>
      <c r="CU12150" s="174">
        <v>1064</v>
      </c>
      <c r="CV12150" s="174">
        <v>128489</v>
      </c>
      <c r="CW12150" s="174">
        <v>5</v>
      </c>
      <c r="CX12150" s="174">
        <v>316.74340000000001</v>
      </c>
    </row>
    <row r="12151" spans="84:102" x14ac:dyDescent="0.25">
      <c r="CF12151" s="3" t="s">
        <v>3073</v>
      </c>
      <c r="CG12151" s="174">
        <v>822</v>
      </c>
      <c r="CH12151" s="174">
        <v>104860</v>
      </c>
      <c r="CI12151" s="174">
        <v>5</v>
      </c>
      <c r="CJ12151" s="174">
        <v>316.62290000000002</v>
      </c>
      <c r="CK12151" s="174">
        <v>316.62290000000002</v>
      </c>
      <c r="CU12151" s="174">
        <v>822</v>
      </c>
      <c r="CV12151" s="174">
        <v>104860</v>
      </c>
      <c r="CW12151" s="174">
        <v>5</v>
      </c>
      <c r="CX12151" s="174">
        <v>316.62290000000002</v>
      </c>
    </row>
    <row r="12152" spans="84:102" x14ac:dyDescent="0.25">
      <c r="CF12152" s="3" t="s">
        <v>3073</v>
      </c>
      <c r="CG12152" s="174">
        <v>683</v>
      </c>
      <c r="CH12152" s="174">
        <v>92429</v>
      </c>
      <c r="CI12152" s="174">
        <v>5</v>
      </c>
      <c r="CJ12152" s="174">
        <v>316.57659999999998</v>
      </c>
      <c r="CK12152" s="174">
        <v>316.57659999999998</v>
      </c>
      <c r="CU12152" s="174">
        <v>683</v>
      </c>
      <c r="CV12152" s="174">
        <v>92429</v>
      </c>
      <c r="CW12152" s="174">
        <v>5</v>
      </c>
      <c r="CX12152" s="174">
        <v>316.57659999999998</v>
      </c>
    </row>
    <row r="12153" spans="84:102" x14ac:dyDescent="0.25">
      <c r="CF12153" s="3" t="s">
        <v>3073</v>
      </c>
      <c r="CG12153" s="174">
        <v>3597</v>
      </c>
      <c r="CH12153" s="174">
        <v>92653</v>
      </c>
      <c r="CI12153" s="174">
        <v>5</v>
      </c>
      <c r="CJ12153" s="174">
        <v>316.27839999999998</v>
      </c>
      <c r="CK12153" s="174">
        <v>316.27839999999998</v>
      </c>
      <c r="CU12153" s="174">
        <v>3597</v>
      </c>
      <c r="CV12153" s="174">
        <v>92653</v>
      </c>
      <c r="CW12153" s="174">
        <v>5</v>
      </c>
      <c r="CX12153" s="174">
        <v>316.27839999999998</v>
      </c>
    </row>
    <row r="12154" spans="84:102" x14ac:dyDescent="0.25">
      <c r="CF12154" s="3" t="s">
        <v>3073</v>
      </c>
      <c r="CG12154" s="174">
        <v>980</v>
      </c>
      <c r="CH12154" s="174">
        <v>116863</v>
      </c>
      <c r="CI12154" s="174">
        <v>5</v>
      </c>
      <c r="CJ12154" s="174">
        <v>316.27140000000003</v>
      </c>
      <c r="CK12154" s="174">
        <v>316.27140000000003</v>
      </c>
      <c r="CU12154" s="174">
        <v>980</v>
      </c>
      <c r="CV12154" s="174">
        <v>116863</v>
      </c>
      <c r="CW12154" s="174">
        <v>5</v>
      </c>
      <c r="CX12154" s="174">
        <v>316.27140000000003</v>
      </c>
    </row>
    <row r="12155" spans="84:102" x14ac:dyDescent="0.25">
      <c r="CF12155" s="3" t="s">
        <v>3073</v>
      </c>
      <c r="CG12155" s="174">
        <v>141892</v>
      </c>
      <c r="CH12155" s="174">
        <v>2756</v>
      </c>
      <c r="CI12155" s="174">
        <v>5</v>
      </c>
      <c r="CJ12155" s="174">
        <v>316.24860000000001</v>
      </c>
      <c r="CK12155" s="174">
        <v>316.24860000000001</v>
      </c>
      <c r="CU12155" s="174">
        <v>141892</v>
      </c>
      <c r="CV12155" s="174">
        <v>2756</v>
      </c>
      <c r="CW12155" s="174">
        <v>5</v>
      </c>
      <c r="CX12155" s="174">
        <v>316.24860000000001</v>
      </c>
    </row>
    <row r="12156" spans="84:102" x14ac:dyDescent="0.25">
      <c r="CF12156" s="3" t="s">
        <v>3073</v>
      </c>
      <c r="CG12156" s="174">
        <v>67628</v>
      </c>
      <c r="CH12156" s="174">
        <v>124</v>
      </c>
      <c r="CI12156" s="174">
        <v>5</v>
      </c>
      <c r="CJ12156" s="174">
        <v>316.23520000000002</v>
      </c>
      <c r="CK12156" s="174">
        <v>316.23520000000002</v>
      </c>
      <c r="CU12156" s="174">
        <v>67628</v>
      </c>
      <c r="CV12156" s="174">
        <v>124</v>
      </c>
      <c r="CW12156" s="174">
        <v>5</v>
      </c>
      <c r="CX12156" s="174">
        <v>316.23520000000002</v>
      </c>
    </row>
    <row r="12157" spans="84:102" x14ac:dyDescent="0.25">
      <c r="CF12157" s="3" t="s">
        <v>3073</v>
      </c>
      <c r="CG12157" s="174">
        <v>488</v>
      </c>
      <c r="CH12157" s="174">
        <v>83684</v>
      </c>
      <c r="CI12157" s="174">
        <v>5</v>
      </c>
      <c r="CJ12157" s="174">
        <v>316.18029999999999</v>
      </c>
      <c r="CK12157" s="174">
        <v>316.18029999999999</v>
      </c>
      <c r="CU12157" s="174">
        <v>488</v>
      </c>
      <c r="CV12157" s="174">
        <v>83684</v>
      </c>
      <c r="CW12157" s="174">
        <v>5</v>
      </c>
      <c r="CX12157" s="174">
        <v>316.18029999999999</v>
      </c>
    </row>
    <row r="12158" spans="84:102" x14ac:dyDescent="0.25">
      <c r="CF12158" s="3" t="s">
        <v>3073</v>
      </c>
      <c r="CG12158" s="174">
        <v>2177</v>
      </c>
      <c r="CH12158" s="174">
        <v>11887</v>
      </c>
      <c r="CI12158" s="174">
        <v>5</v>
      </c>
      <c r="CJ12158" s="174">
        <v>316.17340000000002</v>
      </c>
      <c r="CK12158" s="174">
        <v>316.17340000000002</v>
      </c>
      <c r="CU12158" s="174">
        <v>2177</v>
      </c>
      <c r="CV12158" s="174">
        <v>11887</v>
      </c>
      <c r="CW12158" s="174">
        <v>5</v>
      </c>
      <c r="CX12158" s="174">
        <v>316.17340000000002</v>
      </c>
    </row>
    <row r="12159" spans="84:102" x14ac:dyDescent="0.25">
      <c r="CF12159" s="3" t="s">
        <v>3073</v>
      </c>
      <c r="CG12159" s="174">
        <v>121507</v>
      </c>
      <c r="CH12159" s="174">
        <v>1285</v>
      </c>
      <c r="CI12159" s="174">
        <v>5</v>
      </c>
      <c r="CJ12159" s="174">
        <v>316.16660000000002</v>
      </c>
      <c r="CK12159" s="174">
        <v>316.16660000000002</v>
      </c>
      <c r="CU12159" s="174">
        <v>121507</v>
      </c>
      <c r="CV12159" s="174">
        <v>1285</v>
      </c>
      <c r="CW12159" s="174">
        <v>5</v>
      </c>
      <c r="CX12159" s="174">
        <v>316.16660000000002</v>
      </c>
    </row>
    <row r="12160" spans="84:102" x14ac:dyDescent="0.25">
      <c r="CF12160" s="3" t="s">
        <v>3073</v>
      </c>
      <c r="CG12160" s="174">
        <v>421</v>
      </c>
      <c r="CH12160" s="174">
        <v>82652</v>
      </c>
      <c r="CI12160" s="174">
        <v>5</v>
      </c>
      <c r="CJ12160" s="174">
        <v>316.11149999999998</v>
      </c>
      <c r="CK12160" s="174">
        <v>316.11149999999998</v>
      </c>
      <c r="CU12160" s="174">
        <v>421</v>
      </c>
      <c r="CV12160" s="174">
        <v>82652</v>
      </c>
      <c r="CW12160" s="174">
        <v>5</v>
      </c>
      <c r="CX12160" s="174">
        <v>316.11149999999998</v>
      </c>
    </row>
    <row r="12161" spans="84:102" x14ac:dyDescent="0.25">
      <c r="CF12161" s="3" t="s">
        <v>3073</v>
      </c>
      <c r="CG12161" s="174">
        <v>77617</v>
      </c>
      <c r="CH12161" s="174">
        <v>1609</v>
      </c>
      <c r="CI12161" s="174">
        <v>5</v>
      </c>
      <c r="CJ12161" s="174">
        <v>316.03789999999998</v>
      </c>
      <c r="CK12161" s="174">
        <v>316.03789999999998</v>
      </c>
      <c r="CU12161" s="174">
        <v>77617</v>
      </c>
      <c r="CV12161" s="174">
        <v>1609</v>
      </c>
      <c r="CW12161" s="174">
        <v>5</v>
      </c>
      <c r="CX12161" s="174">
        <v>316.03789999999998</v>
      </c>
    </row>
    <row r="12162" spans="84:102" x14ac:dyDescent="0.25">
      <c r="CF12162" s="3" t="s">
        <v>3073</v>
      </c>
      <c r="CG12162" s="174">
        <v>52854</v>
      </c>
      <c r="CH12162" s="174">
        <v>1807</v>
      </c>
      <c r="CI12162" s="174">
        <v>5</v>
      </c>
      <c r="CJ12162" s="174">
        <v>315.86309999999997</v>
      </c>
      <c r="CK12162" s="174">
        <v>315.86309999999997</v>
      </c>
      <c r="CU12162" s="174">
        <v>52854</v>
      </c>
      <c r="CV12162" s="174">
        <v>1807</v>
      </c>
      <c r="CW12162" s="174">
        <v>5</v>
      </c>
      <c r="CX12162" s="174">
        <v>315.86309999999997</v>
      </c>
    </row>
    <row r="12163" spans="84:102" x14ac:dyDescent="0.25">
      <c r="CF12163" s="3" t="s">
        <v>3073</v>
      </c>
      <c r="CG12163" s="174">
        <v>81333</v>
      </c>
      <c r="CH12163" s="174">
        <v>413</v>
      </c>
      <c r="CI12163" s="174">
        <v>5</v>
      </c>
      <c r="CJ12163" s="174">
        <v>315.84179999999998</v>
      </c>
      <c r="CK12163" s="174">
        <v>315.84179999999998</v>
      </c>
      <c r="CU12163" s="174">
        <v>81333</v>
      </c>
      <c r="CV12163" s="174">
        <v>413</v>
      </c>
      <c r="CW12163" s="174">
        <v>5</v>
      </c>
      <c r="CX12163" s="174">
        <v>315.84179999999998</v>
      </c>
    </row>
    <row r="12164" spans="84:102" x14ac:dyDescent="0.25">
      <c r="CF12164" s="3" t="s">
        <v>3073</v>
      </c>
      <c r="CG12164" s="174">
        <v>2670</v>
      </c>
      <c r="CH12164" s="174">
        <v>122656</v>
      </c>
      <c r="CI12164" s="174">
        <v>5</v>
      </c>
      <c r="CJ12164" s="174">
        <v>315.83980000000003</v>
      </c>
      <c r="CK12164" s="174">
        <v>315.83980000000003</v>
      </c>
      <c r="CU12164" s="174">
        <v>2670</v>
      </c>
      <c r="CV12164" s="174">
        <v>122656</v>
      </c>
      <c r="CW12164" s="174">
        <v>5</v>
      </c>
      <c r="CX12164" s="174">
        <v>315.83980000000003</v>
      </c>
    </row>
    <row r="12165" spans="84:102" x14ac:dyDescent="0.25">
      <c r="CF12165" s="3" t="s">
        <v>3073</v>
      </c>
      <c r="CG12165" s="174">
        <v>117568</v>
      </c>
      <c r="CH12165" s="174">
        <v>981</v>
      </c>
      <c r="CI12165" s="174">
        <v>5</v>
      </c>
      <c r="CJ12165" s="174">
        <v>315.78449999999998</v>
      </c>
      <c r="CK12165" s="174">
        <v>315.78449999999998</v>
      </c>
      <c r="CU12165" s="174">
        <v>117568</v>
      </c>
      <c r="CV12165" s="174">
        <v>981</v>
      </c>
      <c r="CW12165" s="174">
        <v>5</v>
      </c>
      <c r="CX12165" s="174">
        <v>315.78449999999998</v>
      </c>
    </row>
    <row r="12166" spans="84:102" x14ac:dyDescent="0.25">
      <c r="CF12166" s="3" t="s">
        <v>3073</v>
      </c>
      <c r="CG12166" s="174">
        <v>137435</v>
      </c>
      <c r="CH12166" s="174">
        <v>1192</v>
      </c>
      <c r="CI12166" s="174">
        <v>5</v>
      </c>
      <c r="CJ12166" s="174">
        <v>315.7704</v>
      </c>
      <c r="CK12166" s="174">
        <v>315.7704</v>
      </c>
      <c r="CU12166" s="174">
        <v>137435</v>
      </c>
      <c r="CV12166" s="174">
        <v>1192</v>
      </c>
      <c r="CW12166" s="174">
        <v>5</v>
      </c>
      <c r="CX12166" s="174">
        <v>315.7704</v>
      </c>
    </row>
    <row r="12167" spans="84:102" x14ac:dyDescent="0.25">
      <c r="CF12167" s="3" t="s">
        <v>3073</v>
      </c>
      <c r="CG12167" s="174">
        <v>52493</v>
      </c>
      <c r="CH12167" s="174">
        <v>1817</v>
      </c>
      <c r="CI12167" s="174">
        <v>5</v>
      </c>
      <c r="CJ12167" s="174">
        <v>315.6481</v>
      </c>
      <c r="CK12167" s="174">
        <v>315.6481</v>
      </c>
      <c r="CU12167" s="174">
        <v>52493</v>
      </c>
      <c r="CV12167" s="174">
        <v>1817</v>
      </c>
      <c r="CW12167" s="174">
        <v>5</v>
      </c>
      <c r="CX12167" s="174">
        <v>315.6481</v>
      </c>
    </row>
    <row r="12168" spans="84:102" x14ac:dyDescent="0.25">
      <c r="CF12168" s="3" t="s">
        <v>3073</v>
      </c>
      <c r="CG12168" s="174">
        <v>147330</v>
      </c>
      <c r="CH12168" s="174">
        <v>2797</v>
      </c>
      <c r="CI12168" s="174">
        <v>5</v>
      </c>
      <c r="CJ12168" s="174">
        <v>315.62700000000001</v>
      </c>
      <c r="CK12168" s="174">
        <v>315.62700000000001</v>
      </c>
      <c r="CU12168" s="174">
        <v>147330</v>
      </c>
      <c r="CV12168" s="174">
        <v>2797</v>
      </c>
      <c r="CW12168" s="174">
        <v>5</v>
      </c>
      <c r="CX12168" s="174">
        <v>315.62700000000001</v>
      </c>
    </row>
    <row r="12169" spans="84:102" x14ac:dyDescent="0.25">
      <c r="CF12169" s="3" t="s">
        <v>3073</v>
      </c>
      <c r="CG12169" s="174">
        <v>1550</v>
      </c>
      <c r="CH12169" s="174">
        <v>85116</v>
      </c>
      <c r="CI12169" s="174">
        <v>5</v>
      </c>
      <c r="CJ12169" s="174">
        <v>315.52719999999999</v>
      </c>
      <c r="CK12169" s="174">
        <v>315.52719999999999</v>
      </c>
      <c r="CU12169" s="174">
        <v>1550</v>
      </c>
      <c r="CV12169" s="174">
        <v>85116</v>
      </c>
      <c r="CW12169" s="174">
        <v>5</v>
      </c>
      <c r="CX12169" s="174">
        <v>315.52719999999999</v>
      </c>
    </row>
    <row r="12170" spans="84:102" x14ac:dyDescent="0.25">
      <c r="CF12170" s="3" t="s">
        <v>3073</v>
      </c>
      <c r="CG12170" s="174">
        <v>182860</v>
      </c>
      <c r="CH12170" s="174">
        <v>3463</v>
      </c>
      <c r="CI12170" s="174">
        <v>5</v>
      </c>
      <c r="CJ12170" s="174">
        <v>315.3802</v>
      </c>
      <c r="CK12170" s="174">
        <v>315.3802</v>
      </c>
      <c r="CU12170" s="174">
        <v>182860</v>
      </c>
      <c r="CV12170" s="174">
        <v>3463</v>
      </c>
      <c r="CW12170" s="174">
        <v>5</v>
      </c>
      <c r="CX12170" s="174">
        <v>315.3802</v>
      </c>
    </row>
    <row r="12171" spans="84:102" x14ac:dyDescent="0.25">
      <c r="CF12171" s="3" t="s">
        <v>3073</v>
      </c>
      <c r="CG12171" s="174">
        <v>2766</v>
      </c>
      <c r="CH12171" s="174">
        <v>143695</v>
      </c>
      <c r="CI12171" s="174">
        <v>5</v>
      </c>
      <c r="CJ12171" s="174">
        <v>315.31639999999999</v>
      </c>
      <c r="CK12171" s="174">
        <v>315.31639999999999</v>
      </c>
      <c r="CU12171" s="174">
        <v>2766</v>
      </c>
      <c r="CV12171" s="174">
        <v>143695</v>
      </c>
      <c r="CW12171" s="174">
        <v>5</v>
      </c>
      <c r="CX12171" s="174">
        <v>315.31639999999999</v>
      </c>
    </row>
    <row r="12172" spans="84:102" x14ac:dyDescent="0.25">
      <c r="CF12172" s="3" t="s">
        <v>3073</v>
      </c>
      <c r="CG12172" s="174">
        <v>3032</v>
      </c>
      <c r="CH12172" s="174">
        <v>163292</v>
      </c>
      <c r="CI12172" s="174">
        <v>5</v>
      </c>
      <c r="CJ12172" s="174">
        <v>315.20830000000001</v>
      </c>
      <c r="CK12172" s="174">
        <v>315.20830000000001</v>
      </c>
      <c r="CU12172" s="174">
        <v>3032</v>
      </c>
      <c r="CV12172" s="174">
        <v>163292</v>
      </c>
      <c r="CW12172" s="174">
        <v>5</v>
      </c>
      <c r="CX12172" s="174">
        <v>315.20830000000001</v>
      </c>
    </row>
    <row r="12173" spans="84:102" x14ac:dyDescent="0.25">
      <c r="CF12173" s="3" t="s">
        <v>3073</v>
      </c>
      <c r="CG12173" s="174">
        <v>69966</v>
      </c>
      <c r="CH12173" s="174">
        <v>216</v>
      </c>
      <c r="CI12173" s="174">
        <v>5</v>
      </c>
      <c r="CJ12173" s="174">
        <v>315.08150000000001</v>
      </c>
      <c r="CK12173" s="174">
        <v>315.08150000000001</v>
      </c>
      <c r="CU12173" s="174">
        <v>69966</v>
      </c>
      <c r="CV12173" s="174">
        <v>216</v>
      </c>
      <c r="CW12173" s="174">
        <v>5</v>
      </c>
      <c r="CX12173" s="174">
        <v>315.08150000000001</v>
      </c>
    </row>
    <row r="12174" spans="84:102" x14ac:dyDescent="0.25">
      <c r="CF12174" s="3" t="s">
        <v>3073</v>
      </c>
      <c r="CG12174" s="174">
        <v>475</v>
      </c>
      <c r="CH12174" s="174">
        <v>83665</v>
      </c>
      <c r="CI12174" s="174">
        <v>5</v>
      </c>
      <c r="CJ12174" s="174">
        <v>314.98309999999998</v>
      </c>
      <c r="CK12174" s="174">
        <v>314.98309999999998</v>
      </c>
      <c r="CU12174" s="174">
        <v>475</v>
      </c>
      <c r="CV12174" s="174">
        <v>83665</v>
      </c>
      <c r="CW12174" s="174">
        <v>5</v>
      </c>
      <c r="CX12174" s="174">
        <v>314.98309999999998</v>
      </c>
    </row>
    <row r="12175" spans="84:102" x14ac:dyDescent="0.25">
      <c r="CF12175" s="3" t="s">
        <v>3073</v>
      </c>
      <c r="CG12175" s="174">
        <v>948</v>
      </c>
      <c r="CH12175" s="174">
        <v>113445</v>
      </c>
      <c r="CI12175" s="174">
        <v>5</v>
      </c>
      <c r="CJ12175" s="174">
        <v>314.98</v>
      </c>
      <c r="CK12175" s="174">
        <v>314.98</v>
      </c>
      <c r="CU12175" s="174">
        <v>948</v>
      </c>
      <c r="CV12175" s="174">
        <v>113445</v>
      </c>
      <c r="CW12175" s="174">
        <v>5</v>
      </c>
      <c r="CX12175" s="174">
        <v>314.98</v>
      </c>
    </row>
    <row r="12176" spans="84:102" x14ac:dyDescent="0.25">
      <c r="CF12176" s="3" t="s">
        <v>3073</v>
      </c>
      <c r="CG12176" s="174">
        <v>1243</v>
      </c>
      <c r="CH12176" s="174">
        <v>127339</v>
      </c>
      <c r="CI12176" s="174">
        <v>5</v>
      </c>
      <c r="CJ12176" s="174">
        <v>314.93340000000001</v>
      </c>
      <c r="CK12176" s="174">
        <v>314.93340000000001</v>
      </c>
      <c r="CU12176" s="174">
        <v>1243</v>
      </c>
      <c r="CV12176" s="174">
        <v>127339</v>
      </c>
      <c r="CW12176" s="174">
        <v>5</v>
      </c>
      <c r="CX12176" s="174">
        <v>314.93340000000001</v>
      </c>
    </row>
    <row r="12177" spans="84:102" x14ac:dyDescent="0.25">
      <c r="CF12177" s="3" t="s">
        <v>3073</v>
      </c>
      <c r="CG12177" s="174">
        <v>126559</v>
      </c>
      <c r="CH12177" s="174">
        <v>1251</v>
      </c>
      <c r="CI12177" s="174">
        <v>5</v>
      </c>
      <c r="CJ12177" s="174">
        <v>314.87369999999999</v>
      </c>
      <c r="CK12177" s="174">
        <v>314.87369999999999</v>
      </c>
      <c r="CU12177" s="174">
        <v>126559</v>
      </c>
      <c r="CV12177" s="174">
        <v>1251</v>
      </c>
      <c r="CW12177" s="174">
        <v>5</v>
      </c>
      <c r="CX12177" s="174">
        <v>314.87369999999999</v>
      </c>
    </row>
    <row r="12178" spans="84:102" x14ac:dyDescent="0.25">
      <c r="CF12178" s="3" t="s">
        <v>3073</v>
      </c>
      <c r="CG12178" s="174">
        <v>2886</v>
      </c>
      <c r="CH12178" s="174">
        <v>148925</v>
      </c>
      <c r="CI12178" s="174">
        <v>5</v>
      </c>
      <c r="CJ12178" s="174">
        <v>314.76679999999999</v>
      </c>
      <c r="CK12178" s="174">
        <v>314.76679999999999</v>
      </c>
      <c r="CU12178" s="174">
        <v>2886</v>
      </c>
      <c r="CV12178" s="174">
        <v>148925</v>
      </c>
      <c r="CW12178" s="174">
        <v>5</v>
      </c>
      <c r="CX12178" s="174">
        <v>314.76679999999999</v>
      </c>
    </row>
    <row r="12179" spans="84:102" x14ac:dyDescent="0.25">
      <c r="CF12179" s="3" t="s">
        <v>3073</v>
      </c>
      <c r="CG12179" s="174">
        <v>109064</v>
      </c>
      <c r="CH12179" s="174">
        <v>1403</v>
      </c>
      <c r="CI12179" s="174">
        <v>5</v>
      </c>
      <c r="CJ12179" s="174">
        <v>314.7534</v>
      </c>
      <c r="CK12179" s="174">
        <v>314.7534</v>
      </c>
      <c r="CU12179" s="174">
        <v>109064</v>
      </c>
      <c r="CV12179" s="174">
        <v>1403</v>
      </c>
      <c r="CW12179" s="174">
        <v>5</v>
      </c>
      <c r="CX12179" s="174">
        <v>314.7534</v>
      </c>
    </row>
    <row r="12180" spans="84:102" x14ac:dyDescent="0.25">
      <c r="CF12180" s="3" t="s">
        <v>3073</v>
      </c>
      <c r="CG12180" s="174">
        <v>2935</v>
      </c>
      <c r="CH12180" s="174">
        <v>151139</v>
      </c>
      <c r="CI12180" s="174">
        <v>5</v>
      </c>
      <c r="CJ12180" s="174">
        <v>314.529</v>
      </c>
      <c r="CK12180" s="174">
        <v>314.529</v>
      </c>
      <c r="CU12180" s="174">
        <v>2935</v>
      </c>
      <c r="CV12180" s="174">
        <v>151139</v>
      </c>
      <c r="CW12180" s="174">
        <v>5</v>
      </c>
      <c r="CX12180" s="174">
        <v>314.529</v>
      </c>
    </row>
    <row r="12181" spans="84:102" x14ac:dyDescent="0.25">
      <c r="CF12181" s="3" t="s">
        <v>3073</v>
      </c>
      <c r="CG12181" s="174">
        <v>69193</v>
      </c>
      <c r="CH12181" s="174">
        <v>1676</v>
      </c>
      <c r="CI12181" s="174">
        <v>5</v>
      </c>
      <c r="CJ12181" s="174">
        <v>314.24220000000003</v>
      </c>
      <c r="CK12181" s="174">
        <v>314.24220000000003</v>
      </c>
      <c r="CU12181" s="174">
        <v>69193</v>
      </c>
      <c r="CV12181" s="174">
        <v>1676</v>
      </c>
      <c r="CW12181" s="174">
        <v>5</v>
      </c>
      <c r="CX12181" s="174">
        <v>314.24220000000003</v>
      </c>
    </row>
    <row r="12182" spans="84:102" x14ac:dyDescent="0.25">
      <c r="CF12182" s="3" t="s">
        <v>3073</v>
      </c>
      <c r="CG12182" s="174">
        <v>2662</v>
      </c>
      <c r="CH12182" s="174">
        <v>48672</v>
      </c>
      <c r="CI12182" s="174">
        <v>5</v>
      </c>
      <c r="CJ12182" s="174">
        <v>314.23489999999998</v>
      </c>
      <c r="CK12182" s="174">
        <v>314.23489999999998</v>
      </c>
      <c r="CU12182" s="174">
        <v>2662</v>
      </c>
      <c r="CV12182" s="174">
        <v>48672</v>
      </c>
      <c r="CW12182" s="174">
        <v>5</v>
      </c>
      <c r="CX12182" s="174">
        <v>314.23489999999998</v>
      </c>
    </row>
    <row r="12183" spans="84:102" x14ac:dyDescent="0.25">
      <c r="CF12183" s="3" t="s">
        <v>3073</v>
      </c>
      <c r="CG12183" s="174">
        <v>2411</v>
      </c>
      <c r="CH12183" s="174">
        <v>30713</v>
      </c>
      <c r="CI12183" s="174">
        <v>5</v>
      </c>
      <c r="CJ12183" s="174">
        <v>313.8057</v>
      </c>
      <c r="CK12183" s="174">
        <v>313.8057</v>
      </c>
      <c r="CU12183" s="174">
        <v>2411</v>
      </c>
      <c r="CV12183" s="174">
        <v>30713</v>
      </c>
      <c r="CW12183" s="174">
        <v>5</v>
      </c>
      <c r="CX12183" s="174">
        <v>313.8057</v>
      </c>
    </row>
    <row r="12184" spans="84:102" x14ac:dyDescent="0.25">
      <c r="CF12184" s="3" t="s">
        <v>3073</v>
      </c>
      <c r="CG12184" s="174">
        <v>65716</v>
      </c>
      <c r="CH12184" s="174">
        <v>3685</v>
      </c>
      <c r="CI12184" s="174">
        <v>5</v>
      </c>
      <c r="CJ12184" s="174">
        <v>313.70859999999999</v>
      </c>
      <c r="CK12184" s="174">
        <v>313.70859999999999</v>
      </c>
      <c r="CU12184" s="174">
        <v>65716</v>
      </c>
      <c r="CV12184" s="174">
        <v>3685</v>
      </c>
      <c r="CW12184" s="174">
        <v>5</v>
      </c>
      <c r="CX12184" s="174">
        <v>313.70859999999999</v>
      </c>
    </row>
    <row r="12185" spans="84:102" x14ac:dyDescent="0.25">
      <c r="CF12185" s="3" t="s">
        <v>3073</v>
      </c>
      <c r="CG12185" s="174">
        <v>2628</v>
      </c>
      <c r="CH12185" s="174">
        <v>44476</v>
      </c>
      <c r="CI12185" s="174">
        <v>5</v>
      </c>
      <c r="CJ12185" s="174">
        <v>313.35680000000002</v>
      </c>
      <c r="CK12185" s="174">
        <v>313.35680000000002</v>
      </c>
      <c r="CU12185" s="174">
        <v>2628</v>
      </c>
      <c r="CV12185" s="174">
        <v>44476</v>
      </c>
      <c r="CW12185" s="174">
        <v>5</v>
      </c>
      <c r="CX12185" s="174">
        <v>313.35680000000002</v>
      </c>
    </row>
    <row r="12186" spans="84:102" x14ac:dyDescent="0.25">
      <c r="CF12186" s="3" t="s">
        <v>3073</v>
      </c>
      <c r="CG12186" s="174">
        <v>2939</v>
      </c>
      <c r="CH12186" s="174">
        <v>151451</v>
      </c>
      <c r="CI12186" s="174">
        <v>5</v>
      </c>
      <c r="CJ12186" s="174">
        <v>313.2285</v>
      </c>
      <c r="CK12186" s="174">
        <v>313.2285</v>
      </c>
      <c r="CU12186" s="174">
        <v>2939</v>
      </c>
      <c r="CV12186" s="174">
        <v>151451</v>
      </c>
      <c r="CW12186" s="174">
        <v>5</v>
      </c>
      <c r="CX12186" s="174">
        <v>313.2285</v>
      </c>
    </row>
    <row r="12187" spans="84:102" x14ac:dyDescent="0.25">
      <c r="CF12187" s="3" t="s">
        <v>3073</v>
      </c>
      <c r="CG12187" s="174">
        <v>58263</v>
      </c>
      <c r="CH12187" s="174">
        <v>6</v>
      </c>
      <c r="CI12187" s="174">
        <v>5</v>
      </c>
      <c r="CJ12187" s="174">
        <v>313.18849999999998</v>
      </c>
      <c r="CK12187" s="174">
        <v>313.18849999999998</v>
      </c>
      <c r="CU12187" s="174">
        <v>58263</v>
      </c>
      <c r="CV12187" s="174">
        <v>6</v>
      </c>
      <c r="CW12187" s="174">
        <v>5</v>
      </c>
      <c r="CX12187" s="174">
        <v>313.18849999999998</v>
      </c>
    </row>
    <row r="12188" spans="84:102" x14ac:dyDescent="0.25">
      <c r="CF12188" s="3" t="s">
        <v>3073</v>
      </c>
      <c r="CG12188" s="174">
        <v>2290</v>
      </c>
      <c r="CH12188" s="174">
        <v>21690</v>
      </c>
      <c r="CI12188" s="174">
        <v>5</v>
      </c>
      <c r="CJ12188" s="174">
        <v>313.178</v>
      </c>
      <c r="CK12188" s="174">
        <v>313.178</v>
      </c>
      <c r="CU12188" s="174">
        <v>2290</v>
      </c>
      <c r="CV12188" s="174">
        <v>21690</v>
      </c>
      <c r="CW12188" s="174">
        <v>5</v>
      </c>
      <c r="CX12188" s="174">
        <v>313.178</v>
      </c>
    </row>
    <row r="12189" spans="84:102" x14ac:dyDescent="0.25">
      <c r="CF12189" s="3" t="s">
        <v>3073</v>
      </c>
      <c r="CG12189" s="174">
        <v>72875</v>
      </c>
      <c r="CH12189" s="174">
        <v>328</v>
      </c>
      <c r="CI12189" s="174">
        <v>5</v>
      </c>
      <c r="CJ12189" s="174">
        <v>313.00839999999999</v>
      </c>
      <c r="CK12189" s="174">
        <v>313.00839999999999</v>
      </c>
      <c r="CU12189" s="174">
        <v>72875</v>
      </c>
      <c r="CV12189" s="174">
        <v>328</v>
      </c>
      <c r="CW12189" s="174">
        <v>5</v>
      </c>
      <c r="CX12189" s="174">
        <v>313.00839999999999</v>
      </c>
    </row>
    <row r="12190" spans="84:102" x14ac:dyDescent="0.25">
      <c r="CF12190" s="3" t="s">
        <v>3073</v>
      </c>
      <c r="CG12190" s="174">
        <v>60305</v>
      </c>
      <c r="CH12190" s="174">
        <v>34</v>
      </c>
      <c r="CI12190" s="174">
        <v>5</v>
      </c>
      <c r="CJ12190" s="174">
        <v>312.96899999999999</v>
      </c>
      <c r="CK12190" s="174">
        <v>312.96899999999999</v>
      </c>
      <c r="CU12190" s="174">
        <v>60305</v>
      </c>
      <c r="CV12190" s="174">
        <v>34</v>
      </c>
      <c r="CW12190" s="174">
        <v>5</v>
      </c>
      <c r="CX12190" s="174">
        <v>312.96899999999999</v>
      </c>
    </row>
    <row r="12191" spans="84:102" x14ac:dyDescent="0.25">
      <c r="CF12191" s="3" t="s">
        <v>3073</v>
      </c>
      <c r="CG12191" s="174">
        <v>1711</v>
      </c>
      <c r="CH12191" s="174">
        <v>64526</v>
      </c>
      <c r="CI12191" s="174">
        <v>5</v>
      </c>
      <c r="CJ12191" s="174">
        <v>312.8734</v>
      </c>
      <c r="CK12191" s="174">
        <v>312.8734</v>
      </c>
      <c r="CU12191" s="174">
        <v>1711</v>
      </c>
      <c r="CV12191" s="174">
        <v>64526</v>
      </c>
      <c r="CW12191" s="174">
        <v>5</v>
      </c>
      <c r="CX12191" s="174">
        <v>312.8734</v>
      </c>
    </row>
    <row r="12192" spans="84:102" x14ac:dyDescent="0.25">
      <c r="CF12192" s="3" t="s">
        <v>3073</v>
      </c>
      <c r="CG12192" s="174">
        <v>2359</v>
      </c>
      <c r="CH12192" s="174">
        <v>24240</v>
      </c>
      <c r="CI12192" s="174">
        <v>5</v>
      </c>
      <c r="CJ12192" s="174">
        <v>312.83069999999998</v>
      </c>
      <c r="CK12192" s="174">
        <v>312.83069999999998</v>
      </c>
      <c r="CU12192" s="174">
        <v>2359</v>
      </c>
      <c r="CV12192" s="174">
        <v>24240</v>
      </c>
      <c r="CW12192" s="174">
        <v>5</v>
      </c>
      <c r="CX12192" s="174">
        <v>312.83069999999998</v>
      </c>
    </row>
    <row r="12193" spans="84:102" x14ac:dyDescent="0.25">
      <c r="CF12193" s="3" t="s">
        <v>3073</v>
      </c>
      <c r="CG12193" s="174">
        <v>62507</v>
      </c>
      <c r="CH12193" s="174">
        <v>1711</v>
      </c>
      <c r="CI12193" s="174">
        <v>5</v>
      </c>
      <c r="CJ12193" s="174">
        <v>312.79419999999999</v>
      </c>
      <c r="CK12193" s="174">
        <v>312.79419999999999</v>
      </c>
      <c r="CU12193" s="174">
        <v>62507</v>
      </c>
      <c r="CV12193" s="174">
        <v>1711</v>
      </c>
      <c r="CW12193" s="174">
        <v>5</v>
      </c>
      <c r="CX12193" s="174">
        <v>312.79419999999999</v>
      </c>
    </row>
    <row r="12194" spans="84:102" x14ac:dyDescent="0.25">
      <c r="CF12194" s="3" t="s">
        <v>3073</v>
      </c>
      <c r="CG12194" s="174">
        <v>43799</v>
      </c>
      <c r="CH12194" s="174">
        <v>2588</v>
      </c>
      <c r="CI12194" s="174">
        <v>5</v>
      </c>
      <c r="CJ12194" s="174">
        <v>312.70710000000003</v>
      </c>
      <c r="CK12194" s="174">
        <v>312.70710000000003</v>
      </c>
      <c r="CU12194" s="174">
        <v>43799</v>
      </c>
      <c r="CV12194" s="174">
        <v>2588</v>
      </c>
      <c r="CW12194" s="174">
        <v>5</v>
      </c>
      <c r="CX12194" s="174">
        <v>312.70710000000003</v>
      </c>
    </row>
    <row r="12195" spans="84:102" x14ac:dyDescent="0.25">
      <c r="CF12195" s="3" t="s">
        <v>3073</v>
      </c>
      <c r="CG12195" s="174">
        <v>1772</v>
      </c>
      <c r="CH12195" s="174">
        <v>55220</v>
      </c>
      <c r="CI12195" s="174">
        <v>5</v>
      </c>
      <c r="CJ12195" s="174">
        <v>312.08690000000001</v>
      </c>
      <c r="CK12195" s="174">
        <v>312.08690000000001</v>
      </c>
      <c r="CU12195" s="174">
        <v>1772</v>
      </c>
      <c r="CV12195" s="174">
        <v>55220</v>
      </c>
      <c r="CW12195" s="174">
        <v>5</v>
      </c>
      <c r="CX12195" s="174">
        <v>312.08690000000001</v>
      </c>
    </row>
    <row r="12196" spans="84:102" x14ac:dyDescent="0.25">
      <c r="CF12196" s="3" t="s">
        <v>3073</v>
      </c>
      <c r="CG12196" s="174">
        <v>2934</v>
      </c>
      <c r="CH12196" s="174">
        <v>151185</v>
      </c>
      <c r="CI12196" s="174">
        <v>5</v>
      </c>
      <c r="CJ12196" s="174">
        <v>312.0573</v>
      </c>
      <c r="CK12196" s="174">
        <v>312.0573</v>
      </c>
      <c r="CU12196" s="174">
        <v>2934</v>
      </c>
      <c r="CV12196" s="174">
        <v>151185</v>
      </c>
      <c r="CW12196" s="174">
        <v>5</v>
      </c>
      <c r="CX12196" s="174">
        <v>312.0573</v>
      </c>
    </row>
    <row r="12197" spans="84:102" x14ac:dyDescent="0.25">
      <c r="CF12197" s="3" t="s">
        <v>3073</v>
      </c>
      <c r="CG12197" s="174">
        <v>110057</v>
      </c>
      <c r="CH12197" s="174">
        <v>899</v>
      </c>
      <c r="CI12197" s="174">
        <v>5</v>
      </c>
      <c r="CJ12197" s="174">
        <v>312.05529999999999</v>
      </c>
      <c r="CK12197" s="174">
        <v>312.05529999999999</v>
      </c>
      <c r="CU12197" s="174">
        <v>110057</v>
      </c>
      <c r="CV12197" s="174">
        <v>899</v>
      </c>
      <c r="CW12197" s="174">
        <v>5</v>
      </c>
      <c r="CX12197" s="174">
        <v>312.05529999999999</v>
      </c>
    </row>
    <row r="12198" spans="84:102" x14ac:dyDescent="0.25">
      <c r="CF12198" s="3" t="s">
        <v>3073</v>
      </c>
      <c r="CG12198" s="174">
        <v>87347</v>
      </c>
      <c r="CH12198" s="174">
        <v>613</v>
      </c>
      <c r="CI12198" s="174">
        <v>5</v>
      </c>
      <c r="CJ12198" s="174">
        <v>311.80599999999998</v>
      </c>
      <c r="CK12198" s="174">
        <v>311.80599999999998</v>
      </c>
      <c r="CU12198" s="174">
        <v>87347</v>
      </c>
      <c r="CV12198" s="174">
        <v>613</v>
      </c>
      <c r="CW12198" s="174">
        <v>5</v>
      </c>
      <c r="CX12198" s="174">
        <v>311.80599999999998</v>
      </c>
    </row>
    <row r="12199" spans="84:102" x14ac:dyDescent="0.25">
      <c r="CF12199" s="3" t="s">
        <v>3073</v>
      </c>
      <c r="CG12199" s="174">
        <v>140010</v>
      </c>
      <c r="CH12199" s="174">
        <v>1181</v>
      </c>
      <c r="CI12199" s="174">
        <v>5</v>
      </c>
      <c r="CJ12199" s="174">
        <v>311.77249999999998</v>
      </c>
      <c r="CK12199" s="174">
        <v>311.77249999999998</v>
      </c>
      <c r="CU12199" s="174">
        <v>140010</v>
      </c>
      <c r="CV12199" s="174">
        <v>1181</v>
      </c>
      <c r="CW12199" s="174">
        <v>5</v>
      </c>
      <c r="CX12199" s="174">
        <v>311.77249999999998</v>
      </c>
    </row>
    <row r="12200" spans="84:102" x14ac:dyDescent="0.25">
      <c r="CF12200" s="3" t="s">
        <v>3073</v>
      </c>
      <c r="CG12200" s="174">
        <v>776</v>
      </c>
      <c r="CH12200" s="174">
        <v>100888</v>
      </c>
      <c r="CI12200" s="174">
        <v>5</v>
      </c>
      <c r="CJ12200" s="174">
        <v>311.685</v>
      </c>
      <c r="CK12200" s="174">
        <v>311.685</v>
      </c>
      <c r="CU12200" s="174">
        <v>776</v>
      </c>
      <c r="CV12200" s="174">
        <v>100888</v>
      </c>
      <c r="CW12200" s="174">
        <v>5</v>
      </c>
      <c r="CX12200" s="174">
        <v>311.685</v>
      </c>
    </row>
    <row r="12201" spans="84:102" x14ac:dyDescent="0.25">
      <c r="CF12201" s="3" t="s">
        <v>3073</v>
      </c>
      <c r="CG12201" s="174">
        <v>2280</v>
      </c>
      <c r="CH12201" s="174">
        <v>21627</v>
      </c>
      <c r="CI12201" s="174">
        <v>5</v>
      </c>
      <c r="CJ12201" s="174">
        <v>311.4975</v>
      </c>
      <c r="CK12201" s="174">
        <v>311.4975</v>
      </c>
      <c r="CU12201" s="174">
        <v>2280</v>
      </c>
      <c r="CV12201" s="174">
        <v>21627</v>
      </c>
      <c r="CW12201" s="174">
        <v>5</v>
      </c>
      <c r="CX12201" s="174">
        <v>311.4975</v>
      </c>
    </row>
    <row r="12202" spans="84:102" x14ac:dyDescent="0.25">
      <c r="CF12202" s="3" t="s">
        <v>3073</v>
      </c>
      <c r="CG12202" s="174">
        <v>100894</v>
      </c>
      <c r="CH12202" s="174">
        <v>771</v>
      </c>
      <c r="CI12202" s="174">
        <v>5</v>
      </c>
      <c r="CJ12202" s="174">
        <v>311.3904</v>
      </c>
      <c r="CK12202" s="174">
        <v>311.3904</v>
      </c>
      <c r="CU12202" s="174">
        <v>100894</v>
      </c>
      <c r="CV12202" s="174">
        <v>771</v>
      </c>
      <c r="CW12202" s="174">
        <v>5</v>
      </c>
      <c r="CX12202" s="174">
        <v>311.3904</v>
      </c>
    </row>
    <row r="12203" spans="84:102" x14ac:dyDescent="0.25">
      <c r="CF12203" s="3" t="s">
        <v>3073</v>
      </c>
      <c r="CG12203" s="174">
        <v>92578</v>
      </c>
      <c r="CH12203" s="174">
        <v>3614</v>
      </c>
      <c r="CI12203" s="174">
        <v>5</v>
      </c>
      <c r="CJ12203" s="174">
        <v>311.35939999999999</v>
      </c>
      <c r="CK12203" s="174">
        <v>311.35939999999999</v>
      </c>
      <c r="CU12203" s="174">
        <v>92578</v>
      </c>
      <c r="CV12203" s="174">
        <v>3614</v>
      </c>
      <c r="CW12203" s="174">
        <v>5</v>
      </c>
      <c r="CX12203" s="174">
        <v>311.35939999999999</v>
      </c>
    </row>
    <row r="12204" spans="84:102" x14ac:dyDescent="0.25">
      <c r="CF12204" s="3" t="s">
        <v>3073</v>
      </c>
      <c r="CG12204" s="174">
        <v>2312</v>
      </c>
      <c r="CH12204" s="174">
        <v>23158</v>
      </c>
      <c r="CI12204" s="174">
        <v>5</v>
      </c>
      <c r="CJ12204" s="174">
        <v>311.31849999999997</v>
      </c>
      <c r="CK12204" s="174">
        <v>311.31849999999997</v>
      </c>
      <c r="CU12204" s="174">
        <v>2312</v>
      </c>
      <c r="CV12204" s="174">
        <v>23158</v>
      </c>
      <c r="CW12204" s="174">
        <v>5</v>
      </c>
      <c r="CX12204" s="174">
        <v>311.31849999999997</v>
      </c>
    </row>
    <row r="12205" spans="84:102" x14ac:dyDescent="0.25">
      <c r="CF12205" s="3" t="s">
        <v>3073</v>
      </c>
      <c r="CG12205" s="174">
        <v>584</v>
      </c>
      <c r="CH12205" s="174">
        <v>85286</v>
      </c>
      <c r="CI12205" s="174">
        <v>5</v>
      </c>
      <c r="CJ12205" s="174">
        <v>311.19889999999998</v>
      </c>
      <c r="CK12205" s="174">
        <v>311.19889999999998</v>
      </c>
      <c r="CU12205" s="174">
        <v>584</v>
      </c>
      <c r="CV12205" s="174">
        <v>85286</v>
      </c>
      <c r="CW12205" s="174">
        <v>5</v>
      </c>
      <c r="CX12205" s="174">
        <v>311.19889999999998</v>
      </c>
    </row>
    <row r="12206" spans="84:102" x14ac:dyDescent="0.25">
      <c r="CF12206" s="3" t="s">
        <v>3073</v>
      </c>
      <c r="CG12206" s="174">
        <v>489</v>
      </c>
      <c r="CH12206" s="174">
        <v>83747</v>
      </c>
      <c r="CI12206" s="174">
        <v>5</v>
      </c>
      <c r="CJ12206" s="174">
        <v>311.09070000000003</v>
      </c>
      <c r="CK12206" s="174">
        <v>311.09070000000003</v>
      </c>
      <c r="CU12206" s="174">
        <v>489</v>
      </c>
      <c r="CV12206" s="174">
        <v>83747</v>
      </c>
      <c r="CW12206" s="174">
        <v>5</v>
      </c>
      <c r="CX12206" s="174">
        <v>311.09070000000003</v>
      </c>
    </row>
    <row r="12207" spans="84:102" x14ac:dyDescent="0.25">
      <c r="CF12207" s="3" t="s">
        <v>3073</v>
      </c>
      <c r="CG12207" s="174">
        <v>1857</v>
      </c>
      <c r="CH12207" s="174">
        <v>54595</v>
      </c>
      <c r="CI12207" s="174">
        <v>5</v>
      </c>
      <c r="CJ12207" s="174">
        <v>311.08089999999999</v>
      </c>
      <c r="CK12207" s="174">
        <v>311.08089999999999</v>
      </c>
      <c r="CU12207" s="174">
        <v>1857</v>
      </c>
      <c r="CV12207" s="174">
        <v>54595</v>
      </c>
      <c r="CW12207" s="174">
        <v>5</v>
      </c>
      <c r="CX12207" s="174">
        <v>311.08089999999999</v>
      </c>
    </row>
    <row r="12208" spans="84:102" x14ac:dyDescent="0.25">
      <c r="CF12208" s="3" t="s">
        <v>3073</v>
      </c>
      <c r="CG12208" s="174">
        <v>126022</v>
      </c>
      <c r="CH12208" s="174">
        <v>1239</v>
      </c>
      <c r="CI12208" s="174">
        <v>5</v>
      </c>
      <c r="CJ12208" s="174">
        <v>310.86040000000003</v>
      </c>
      <c r="CK12208" s="174">
        <v>310.86040000000003</v>
      </c>
      <c r="CU12208" s="174">
        <v>126022</v>
      </c>
      <c r="CV12208" s="174">
        <v>1239</v>
      </c>
      <c r="CW12208" s="174">
        <v>5</v>
      </c>
      <c r="CX12208" s="174">
        <v>310.86040000000003</v>
      </c>
    </row>
    <row r="12209" spans="84:102" x14ac:dyDescent="0.25">
      <c r="CF12209" s="3" t="s">
        <v>3073</v>
      </c>
      <c r="CG12209" s="174">
        <v>2247</v>
      </c>
      <c r="CH12209" s="174">
        <v>21742</v>
      </c>
      <c r="CI12209" s="174">
        <v>5</v>
      </c>
      <c r="CJ12209" s="174">
        <v>310.46530000000001</v>
      </c>
      <c r="CK12209" s="174">
        <v>310.46530000000001</v>
      </c>
      <c r="CU12209" s="174">
        <v>2247</v>
      </c>
      <c r="CV12209" s="174">
        <v>21742</v>
      </c>
      <c r="CW12209" s="174">
        <v>5</v>
      </c>
      <c r="CX12209" s="174">
        <v>310.46530000000001</v>
      </c>
    </row>
    <row r="12210" spans="84:102" x14ac:dyDescent="0.25">
      <c r="CF12210" s="3" t="s">
        <v>3073</v>
      </c>
      <c r="CG12210" s="174">
        <v>84081</v>
      </c>
      <c r="CH12210" s="174">
        <v>507</v>
      </c>
      <c r="CI12210" s="174">
        <v>5</v>
      </c>
      <c r="CJ12210" s="174">
        <v>310.36500000000001</v>
      </c>
      <c r="CK12210" s="174">
        <v>310.36500000000001</v>
      </c>
      <c r="CU12210" s="174">
        <v>84081</v>
      </c>
      <c r="CV12210" s="174">
        <v>507</v>
      </c>
      <c r="CW12210" s="174">
        <v>5</v>
      </c>
      <c r="CX12210" s="174">
        <v>310.36500000000001</v>
      </c>
    </row>
    <row r="12211" spans="84:102" x14ac:dyDescent="0.25">
      <c r="CF12211" s="3" t="s">
        <v>3073</v>
      </c>
      <c r="CG12211" s="174">
        <v>85741</v>
      </c>
      <c r="CH12211" s="174">
        <v>532</v>
      </c>
      <c r="CI12211" s="174">
        <v>5</v>
      </c>
      <c r="CJ12211" s="174">
        <v>310.33330000000001</v>
      </c>
      <c r="CK12211" s="174">
        <v>310.33330000000001</v>
      </c>
      <c r="CU12211" s="174">
        <v>85741</v>
      </c>
      <c r="CV12211" s="174">
        <v>532</v>
      </c>
      <c r="CW12211" s="174">
        <v>5</v>
      </c>
      <c r="CX12211" s="174">
        <v>310.33330000000001</v>
      </c>
    </row>
    <row r="12212" spans="84:102" x14ac:dyDescent="0.25">
      <c r="CF12212" s="3" t="s">
        <v>3073</v>
      </c>
      <c r="CG12212" s="174">
        <v>122656</v>
      </c>
      <c r="CH12212" s="174">
        <v>2670</v>
      </c>
      <c r="CI12212" s="174">
        <v>5</v>
      </c>
      <c r="CJ12212" s="174">
        <v>310.27249999999998</v>
      </c>
      <c r="CK12212" s="174">
        <v>310.27249999999998</v>
      </c>
      <c r="CU12212" s="174">
        <v>122656</v>
      </c>
      <c r="CV12212" s="174">
        <v>2670</v>
      </c>
      <c r="CW12212" s="174">
        <v>5</v>
      </c>
      <c r="CX12212" s="174">
        <v>310.27249999999998</v>
      </c>
    </row>
    <row r="12213" spans="84:102" x14ac:dyDescent="0.25">
      <c r="CF12213" s="3" t="s">
        <v>3073</v>
      </c>
      <c r="CG12213" s="174">
        <v>93185</v>
      </c>
      <c r="CH12213" s="174">
        <v>3617</v>
      </c>
      <c r="CI12213" s="174">
        <v>5</v>
      </c>
      <c r="CJ12213" s="174">
        <v>310.22989999999999</v>
      </c>
      <c r="CK12213" s="174">
        <v>310.22989999999999</v>
      </c>
      <c r="CU12213" s="174">
        <v>93185</v>
      </c>
      <c r="CV12213" s="174">
        <v>3617</v>
      </c>
      <c r="CW12213" s="174">
        <v>5</v>
      </c>
      <c r="CX12213" s="174">
        <v>310.22989999999999</v>
      </c>
    </row>
    <row r="12214" spans="84:102" x14ac:dyDescent="0.25">
      <c r="CF12214" s="3" t="s">
        <v>3073</v>
      </c>
      <c r="CG12214" s="174">
        <v>2629</v>
      </c>
      <c r="CH12214" s="174">
        <v>46091</v>
      </c>
      <c r="CI12214" s="174">
        <v>5</v>
      </c>
      <c r="CJ12214" s="174">
        <v>310.12400000000002</v>
      </c>
      <c r="CK12214" s="174">
        <v>310.12400000000002</v>
      </c>
      <c r="CU12214" s="174">
        <v>2629</v>
      </c>
      <c r="CV12214" s="174">
        <v>46091</v>
      </c>
      <c r="CW12214" s="174">
        <v>5</v>
      </c>
      <c r="CX12214" s="174">
        <v>310.12400000000002</v>
      </c>
    </row>
    <row r="12215" spans="84:102" x14ac:dyDescent="0.25">
      <c r="CF12215" s="3" t="s">
        <v>3073</v>
      </c>
      <c r="CG12215" s="174">
        <v>143698</v>
      </c>
      <c r="CH12215" s="174">
        <v>2748</v>
      </c>
      <c r="CI12215" s="174">
        <v>5</v>
      </c>
      <c r="CJ12215" s="174">
        <v>309.98590000000002</v>
      </c>
      <c r="CK12215" s="174">
        <v>309.98590000000002</v>
      </c>
      <c r="CU12215" s="174">
        <v>143698</v>
      </c>
      <c r="CV12215" s="174">
        <v>2748</v>
      </c>
      <c r="CW12215" s="174">
        <v>5</v>
      </c>
      <c r="CX12215" s="174">
        <v>309.98590000000002</v>
      </c>
    </row>
    <row r="12216" spans="84:102" x14ac:dyDescent="0.25">
      <c r="CF12216" s="3" t="s">
        <v>3073</v>
      </c>
      <c r="CG12216" s="174">
        <v>86376</v>
      </c>
      <c r="CH12216" s="174">
        <v>597</v>
      </c>
      <c r="CI12216" s="174">
        <v>5</v>
      </c>
      <c r="CJ12216" s="174">
        <v>309.9366</v>
      </c>
      <c r="CK12216" s="174">
        <v>309.9366</v>
      </c>
      <c r="CU12216" s="174">
        <v>86376</v>
      </c>
      <c r="CV12216" s="174">
        <v>597</v>
      </c>
      <c r="CW12216" s="174">
        <v>5</v>
      </c>
      <c r="CX12216" s="174">
        <v>309.9366</v>
      </c>
    </row>
    <row r="12217" spans="84:102" x14ac:dyDescent="0.25">
      <c r="CF12217" s="3" t="s">
        <v>3073</v>
      </c>
      <c r="CG12217" s="174">
        <v>2043</v>
      </c>
      <c r="CH12217" s="174">
        <v>139963</v>
      </c>
      <c r="CI12217" s="174">
        <v>5</v>
      </c>
      <c r="CJ12217" s="174">
        <v>309.70620000000002</v>
      </c>
      <c r="CK12217" s="174">
        <v>309.70620000000002</v>
      </c>
      <c r="CU12217" s="174">
        <v>2043</v>
      </c>
      <c r="CV12217" s="174">
        <v>139963</v>
      </c>
      <c r="CW12217" s="174">
        <v>5</v>
      </c>
      <c r="CX12217" s="174">
        <v>309.70620000000002</v>
      </c>
    </row>
    <row r="12218" spans="84:102" x14ac:dyDescent="0.25">
      <c r="CF12218" s="3" t="s">
        <v>3073</v>
      </c>
      <c r="CG12218" s="174">
        <v>3614</v>
      </c>
      <c r="CH12218" s="174">
        <v>92975</v>
      </c>
      <c r="CI12218" s="174">
        <v>5</v>
      </c>
      <c r="CJ12218" s="174">
        <v>309.63490000000002</v>
      </c>
      <c r="CK12218" s="174">
        <v>309.63490000000002</v>
      </c>
      <c r="CU12218" s="174">
        <v>3614</v>
      </c>
      <c r="CV12218" s="174">
        <v>92975</v>
      </c>
      <c r="CW12218" s="174">
        <v>5</v>
      </c>
      <c r="CX12218" s="174">
        <v>309.63490000000002</v>
      </c>
    </row>
    <row r="12219" spans="84:102" x14ac:dyDescent="0.25">
      <c r="CF12219" s="3" t="s">
        <v>3073</v>
      </c>
      <c r="CG12219" s="174">
        <v>430</v>
      </c>
      <c r="CH12219" s="174">
        <v>81891</v>
      </c>
      <c r="CI12219" s="174">
        <v>5</v>
      </c>
      <c r="CJ12219" s="174">
        <v>309.55790000000002</v>
      </c>
      <c r="CK12219" s="174">
        <v>309.55790000000002</v>
      </c>
      <c r="CU12219" s="174">
        <v>430</v>
      </c>
      <c r="CV12219" s="174">
        <v>81891</v>
      </c>
      <c r="CW12219" s="174">
        <v>5</v>
      </c>
      <c r="CX12219" s="174">
        <v>309.55790000000002</v>
      </c>
    </row>
    <row r="12220" spans="84:102" x14ac:dyDescent="0.25">
      <c r="CF12220" s="3" t="s">
        <v>3073</v>
      </c>
      <c r="CG12220" s="174">
        <v>553</v>
      </c>
      <c r="CH12220" s="174">
        <v>83767</v>
      </c>
      <c r="CI12220" s="174">
        <v>5</v>
      </c>
      <c r="CJ12220" s="174">
        <v>309.26769999999999</v>
      </c>
      <c r="CK12220" s="174">
        <v>309.26769999999999</v>
      </c>
      <c r="CU12220" s="174">
        <v>553</v>
      </c>
      <c r="CV12220" s="174">
        <v>83767</v>
      </c>
      <c r="CW12220" s="174">
        <v>5</v>
      </c>
      <c r="CX12220" s="174">
        <v>309.26769999999999</v>
      </c>
    </row>
    <row r="12221" spans="84:102" x14ac:dyDescent="0.25">
      <c r="CF12221" s="3" t="s">
        <v>3073</v>
      </c>
      <c r="CG12221" s="174">
        <v>523</v>
      </c>
      <c r="CH12221" s="174">
        <v>85514</v>
      </c>
      <c r="CI12221" s="174">
        <v>5</v>
      </c>
      <c r="CJ12221" s="174">
        <v>309.0976</v>
      </c>
      <c r="CK12221" s="174">
        <v>309.0976</v>
      </c>
      <c r="CU12221" s="174">
        <v>523</v>
      </c>
      <c r="CV12221" s="174">
        <v>85514</v>
      </c>
      <c r="CW12221" s="174">
        <v>5</v>
      </c>
      <c r="CX12221" s="174">
        <v>309.0976</v>
      </c>
    </row>
    <row r="12222" spans="84:102" x14ac:dyDescent="0.25">
      <c r="CF12222" s="3" t="s">
        <v>3073</v>
      </c>
      <c r="CG12222" s="174">
        <v>3268</v>
      </c>
      <c r="CH12222" s="174">
        <v>161494</v>
      </c>
      <c r="CI12222" s="174">
        <v>5</v>
      </c>
      <c r="CJ12222" s="174">
        <v>309.06479999999999</v>
      </c>
      <c r="CK12222" s="174">
        <v>309.06479999999999</v>
      </c>
      <c r="CU12222" s="174">
        <v>3268</v>
      </c>
      <c r="CV12222" s="174">
        <v>161494</v>
      </c>
      <c r="CW12222" s="174">
        <v>5</v>
      </c>
      <c r="CX12222" s="174">
        <v>309.06479999999999</v>
      </c>
    </row>
    <row r="12223" spans="84:102" x14ac:dyDescent="0.25">
      <c r="CF12223" s="3" t="s">
        <v>3073</v>
      </c>
      <c r="CG12223" s="174">
        <v>795</v>
      </c>
      <c r="CH12223" s="174">
        <v>103562</v>
      </c>
      <c r="CI12223" s="174">
        <v>5</v>
      </c>
      <c r="CJ12223" s="174">
        <v>308.94619999999998</v>
      </c>
      <c r="CK12223" s="174">
        <v>308.94619999999998</v>
      </c>
      <c r="CU12223" s="174">
        <v>795</v>
      </c>
      <c r="CV12223" s="174">
        <v>103562</v>
      </c>
      <c r="CW12223" s="174">
        <v>5</v>
      </c>
      <c r="CX12223" s="174">
        <v>308.94619999999998</v>
      </c>
    </row>
    <row r="12224" spans="84:102" x14ac:dyDescent="0.25">
      <c r="CF12224" s="3" t="s">
        <v>3073</v>
      </c>
      <c r="CG12224" s="174">
        <v>3171</v>
      </c>
      <c r="CH12224" s="174">
        <v>186555</v>
      </c>
      <c r="CI12224" s="174">
        <v>5</v>
      </c>
      <c r="CJ12224" s="174">
        <v>308.81990000000002</v>
      </c>
      <c r="CK12224" s="174">
        <v>308.81990000000002</v>
      </c>
      <c r="CU12224" s="174">
        <v>3171</v>
      </c>
      <c r="CV12224" s="174">
        <v>186555</v>
      </c>
      <c r="CW12224" s="174">
        <v>5</v>
      </c>
      <c r="CX12224" s="174">
        <v>308.81990000000002</v>
      </c>
    </row>
    <row r="12225" spans="84:102" x14ac:dyDescent="0.25">
      <c r="CF12225" s="3" t="s">
        <v>3073</v>
      </c>
      <c r="CG12225" s="174">
        <v>150432</v>
      </c>
      <c r="CH12225" s="174">
        <v>2852</v>
      </c>
      <c r="CI12225" s="174">
        <v>5</v>
      </c>
      <c r="CJ12225" s="174">
        <v>308.79669999999999</v>
      </c>
      <c r="CK12225" s="174">
        <v>308.79669999999999</v>
      </c>
      <c r="CU12225" s="174">
        <v>150432</v>
      </c>
      <c r="CV12225" s="174">
        <v>2852</v>
      </c>
      <c r="CW12225" s="174">
        <v>5</v>
      </c>
      <c r="CX12225" s="174">
        <v>308.79669999999999</v>
      </c>
    </row>
    <row r="12226" spans="84:102" x14ac:dyDescent="0.25">
      <c r="CF12226" s="3" t="s">
        <v>3073</v>
      </c>
      <c r="CG12226" s="174">
        <v>145803</v>
      </c>
      <c r="CH12226" s="174">
        <v>2774</v>
      </c>
      <c r="CI12226" s="174">
        <v>5</v>
      </c>
      <c r="CJ12226" s="174">
        <v>308.71089999999998</v>
      </c>
      <c r="CK12226" s="174">
        <v>308.71089999999998</v>
      </c>
      <c r="CU12226" s="174">
        <v>145803</v>
      </c>
      <c r="CV12226" s="174">
        <v>2774</v>
      </c>
      <c r="CW12226" s="174">
        <v>5</v>
      </c>
      <c r="CX12226" s="174">
        <v>308.71089999999998</v>
      </c>
    </row>
    <row r="12227" spans="84:102" x14ac:dyDescent="0.25">
      <c r="CF12227" s="3" t="s">
        <v>3073</v>
      </c>
      <c r="CG12227" s="174">
        <v>16616</v>
      </c>
      <c r="CH12227" s="174">
        <v>2187</v>
      </c>
      <c r="CI12227" s="174">
        <v>5</v>
      </c>
      <c r="CJ12227" s="174">
        <v>308.67309999999998</v>
      </c>
      <c r="CK12227" s="174">
        <v>308.67309999999998</v>
      </c>
      <c r="CU12227" s="174">
        <v>16616</v>
      </c>
      <c r="CV12227" s="174">
        <v>2187</v>
      </c>
      <c r="CW12227" s="174">
        <v>5</v>
      </c>
      <c r="CX12227" s="174">
        <v>308.67309999999998</v>
      </c>
    </row>
    <row r="12228" spans="84:102" x14ac:dyDescent="0.25">
      <c r="CF12228" s="3" t="s">
        <v>3073</v>
      </c>
      <c r="CG12228" s="174">
        <v>71162</v>
      </c>
      <c r="CH12228" s="174">
        <v>215</v>
      </c>
      <c r="CI12228" s="174">
        <v>5</v>
      </c>
      <c r="CJ12228" s="174">
        <v>308.62580000000003</v>
      </c>
      <c r="CK12228" s="174">
        <v>308.62580000000003</v>
      </c>
      <c r="CU12228" s="174">
        <v>71162</v>
      </c>
      <c r="CV12228" s="174">
        <v>215</v>
      </c>
      <c r="CW12228" s="174">
        <v>5</v>
      </c>
      <c r="CX12228" s="174">
        <v>308.62580000000003</v>
      </c>
    </row>
    <row r="12229" spans="84:102" x14ac:dyDescent="0.25">
      <c r="CF12229" s="3" t="s">
        <v>3073</v>
      </c>
      <c r="CG12229" s="174">
        <v>3394</v>
      </c>
      <c r="CH12229" s="174">
        <v>171213</v>
      </c>
      <c r="CI12229" s="174">
        <v>5</v>
      </c>
      <c r="CJ12229" s="174">
        <v>308.28579999999999</v>
      </c>
      <c r="CK12229" s="174">
        <v>308.28579999999999</v>
      </c>
      <c r="CU12229" s="174">
        <v>3394</v>
      </c>
      <c r="CV12229" s="174">
        <v>171213</v>
      </c>
      <c r="CW12229" s="174">
        <v>5</v>
      </c>
      <c r="CX12229" s="174">
        <v>308.28579999999999</v>
      </c>
    </row>
    <row r="12230" spans="84:102" x14ac:dyDescent="0.25">
      <c r="CF12230" s="3" t="s">
        <v>3073</v>
      </c>
      <c r="CG12230" s="174">
        <v>799</v>
      </c>
      <c r="CH12230" s="174">
        <v>103937</v>
      </c>
      <c r="CI12230" s="174">
        <v>5</v>
      </c>
      <c r="CJ12230" s="174">
        <v>308.27839999999998</v>
      </c>
      <c r="CK12230" s="174">
        <v>308.27839999999998</v>
      </c>
      <c r="CU12230" s="174">
        <v>799</v>
      </c>
      <c r="CV12230" s="174">
        <v>103937</v>
      </c>
      <c r="CW12230" s="174">
        <v>5</v>
      </c>
      <c r="CX12230" s="174">
        <v>308.27839999999998</v>
      </c>
    </row>
    <row r="12231" spans="84:102" x14ac:dyDescent="0.25">
      <c r="CF12231" s="3" t="s">
        <v>3073</v>
      </c>
      <c r="CG12231" s="174">
        <v>1383</v>
      </c>
      <c r="CH12231" s="174">
        <v>109919</v>
      </c>
      <c r="CI12231" s="174">
        <v>5</v>
      </c>
      <c r="CJ12231" s="174">
        <v>308.24029999999999</v>
      </c>
      <c r="CK12231" s="174">
        <v>308.24029999999999</v>
      </c>
      <c r="CU12231" s="174">
        <v>1383</v>
      </c>
      <c r="CV12231" s="174">
        <v>109919</v>
      </c>
      <c r="CW12231" s="174">
        <v>5</v>
      </c>
      <c r="CX12231" s="174">
        <v>308.24029999999999</v>
      </c>
    </row>
    <row r="12232" spans="84:102" x14ac:dyDescent="0.25">
      <c r="CF12232" s="3" t="s">
        <v>3073</v>
      </c>
      <c r="CG12232" s="174">
        <v>1219</v>
      </c>
      <c r="CH12232" s="174">
        <v>134076</v>
      </c>
      <c r="CI12232" s="174">
        <v>5</v>
      </c>
      <c r="CJ12232" s="174">
        <v>308.21550000000002</v>
      </c>
      <c r="CK12232" s="174">
        <v>308.21550000000002</v>
      </c>
      <c r="CU12232" s="174">
        <v>1219</v>
      </c>
      <c r="CV12232" s="174">
        <v>134076</v>
      </c>
      <c r="CW12232" s="174">
        <v>5</v>
      </c>
      <c r="CX12232" s="174">
        <v>308.21550000000002</v>
      </c>
    </row>
    <row r="12233" spans="84:102" x14ac:dyDescent="0.25">
      <c r="CF12233" s="3" t="s">
        <v>3073</v>
      </c>
      <c r="CG12233" s="174">
        <v>2258</v>
      </c>
      <c r="CH12233" s="174">
        <v>20398</v>
      </c>
      <c r="CI12233" s="174">
        <v>5</v>
      </c>
      <c r="CJ12233" s="174">
        <v>308.18700000000001</v>
      </c>
      <c r="CK12233" s="174">
        <v>308.18700000000001</v>
      </c>
      <c r="CU12233" s="174">
        <v>2258</v>
      </c>
      <c r="CV12233" s="174">
        <v>20398</v>
      </c>
      <c r="CW12233" s="174">
        <v>5</v>
      </c>
      <c r="CX12233" s="174">
        <v>308.18700000000001</v>
      </c>
    </row>
    <row r="12234" spans="84:102" x14ac:dyDescent="0.25">
      <c r="CF12234" s="3" t="s">
        <v>3073</v>
      </c>
      <c r="CG12234" s="174">
        <v>39274</v>
      </c>
      <c r="CH12234" s="174">
        <v>2514</v>
      </c>
      <c r="CI12234" s="174">
        <v>5</v>
      </c>
      <c r="CJ12234" s="174">
        <v>308.05880000000002</v>
      </c>
      <c r="CK12234" s="174">
        <v>308.05880000000002</v>
      </c>
      <c r="CU12234" s="174">
        <v>39274</v>
      </c>
      <c r="CV12234" s="174">
        <v>2514</v>
      </c>
      <c r="CW12234" s="174">
        <v>5</v>
      </c>
      <c r="CX12234" s="174">
        <v>308.05880000000002</v>
      </c>
    </row>
    <row r="12235" spans="84:102" x14ac:dyDescent="0.25">
      <c r="CF12235" s="3" t="s">
        <v>3073</v>
      </c>
      <c r="CG12235" s="174">
        <v>72510</v>
      </c>
      <c r="CH12235" s="174">
        <v>263</v>
      </c>
      <c r="CI12235" s="174">
        <v>5</v>
      </c>
      <c r="CJ12235" s="174">
        <v>308.03370000000001</v>
      </c>
      <c r="CK12235" s="174">
        <v>308.03370000000001</v>
      </c>
      <c r="CU12235" s="174">
        <v>72510</v>
      </c>
      <c r="CV12235" s="174">
        <v>263</v>
      </c>
      <c r="CW12235" s="174">
        <v>5</v>
      </c>
      <c r="CX12235" s="174">
        <v>308.03370000000001</v>
      </c>
    </row>
    <row r="12236" spans="84:102" x14ac:dyDescent="0.25">
      <c r="CF12236" s="3" t="s">
        <v>3073</v>
      </c>
      <c r="CG12236" s="174">
        <v>2798</v>
      </c>
      <c r="CH12236" s="174">
        <v>147341</v>
      </c>
      <c r="CI12236" s="174">
        <v>5</v>
      </c>
      <c r="CJ12236" s="174">
        <v>307.9939</v>
      </c>
      <c r="CK12236" s="174">
        <v>307.9939</v>
      </c>
      <c r="CU12236" s="174">
        <v>2798</v>
      </c>
      <c r="CV12236" s="174">
        <v>147341</v>
      </c>
      <c r="CW12236" s="174">
        <v>5</v>
      </c>
      <c r="CX12236" s="174">
        <v>307.9939</v>
      </c>
    </row>
    <row r="12237" spans="84:102" x14ac:dyDescent="0.25">
      <c r="CF12237" s="3" t="s">
        <v>3073</v>
      </c>
      <c r="CG12237" s="174">
        <v>170095</v>
      </c>
      <c r="CH12237" s="174">
        <v>3415</v>
      </c>
      <c r="CI12237" s="174">
        <v>5</v>
      </c>
      <c r="CJ12237" s="174">
        <v>307.58519999999999</v>
      </c>
      <c r="CK12237" s="174">
        <v>307.58519999999999</v>
      </c>
      <c r="CU12237" s="174">
        <v>170095</v>
      </c>
      <c r="CV12237" s="174">
        <v>3415</v>
      </c>
      <c r="CW12237" s="174">
        <v>5</v>
      </c>
      <c r="CX12237" s="174">
        <v>307.58519999999999</v>
      </c>
    </row>
    <row r="12238" spans="84:102" x14ac:dyDescent="0.25">
      <c r="CF12238" s="3" t="s">
        <v>3073</v>
      </c>
      <c r="CG12238" s="174">
        <v>64912</v>
      </c>
      <c r="CH12238" s="174">
        <v>1916</v>
      </c>
      <c r="CI12238" s="174">
        <v>5</v>
      </c>
      <c r="CJ12238" s="174">
        <v>307.47190000000001</v>
      </c>
      <c r="CK12238" s="174">
        <v>307.47190000000001</v>
      </c>
      <c r="CU12238" s="174">
        <v>64912</v>
      </c>
      <c r="CV12238" s="174">
        <v>1916</v>
      </c>
      <c r="CW12238" s="174">
        <v>5</v>
      </c>
      <c r="CX12238" s="174">
        <v>307.47190000000001</v>
      </c>
    </row>
    <row r="12239" spans="84:102" x14ac:dyDescent="0.25">
      <c r="CF12239" s="3" t="s">
        <v>3073</v>
      </c>
      <c r="CG12239" s="174">
        <v>2877</v>
      </c>
      <c r="CH12239" s="174">
        <v>149776</v>
      </c>
      <c r="CI12239" s="174">
        <v>5</v>
      </c>
      <c r="CJ12239" s="174">
        <v>307.34160000000003</v>
      </c>
      <c r="CK12239" s="174">
        <v>307.34160000000003</v>
      </c>
      <c r="CU12239" s="174">
        <v>2877</v>
      </c>
      <c r="CV12239" s="174">
        <v>149776</v>
      </c>
      <c r="CW12239" s="174">
        <v>5</v>
      </c>
      <c r="CX12239" s="174">
        <v>307.34160000000003</v>
      </c>
    </row>
    <row r="12240" spans="84:102" x14ac:dyDescent="0.25">
      <c r="CF12240" s="3" t="s">
        <v>3073</v>
      </c>
      <c r="CG12240" s="174">
        <v>3463</v>
      </c>
      <c r="CH12240" s="174">
        <v>182860</v>
      </c>
      <c r="CI12240" s="174">
        <v>5</v>
      </c>
      <c r="CJ12240" s="174">
        <v>307.25009999999997</v>
      </c>
      <c r="CK12240" s="174">
        <v>307.25009999999997</v>
      </c>
      <c r="CU12240" s="174">
        <v>3463</v>
      </c>
      <c r="CV12240" s="174">
        <v>182860</v>
      </c>
      <c r="CW12240" s="174">
        <v>5</v>
      </c>
      <c r="CX12240" s="174">
        <v>307.25009999999997</v>
      </c>
    </row>
    <row r="12241" spans="84:102" x14ac:dyDescent="0.25">
      <c r="CF12241" s="3" t="s">
        <v>3073</v>
      </c>
      <c r="CG12241" s="174">
        <v>128</v>
      </c>
      <c r="CH12241" s="174">
        <v>67175</v>
      </c>
      <c r="CI12241" s="174">
        <v>5</v>
      </c>
      <c r="CJ12241" s="174">
        <v>307.221</v>
      </c>
      <c r="CK12241" s="174">
        <v>307.221</v>
      </c>
      <c r="CU12241" s="174">
        <v>128</v>
      </c>
      <c r="CV12241" s="174">
        <v>67175</v>
      </c>
      <c r="CW12241" s="174">
        <v>5</v>
      </c>
      <c r="CX12241" s="174">
        <v>307.221</v>
      </c>
    </row>
    <row r="12242" spans="84:102" x14ac:dyDescent="0.25">
      <c r="CF12242" s="3" t="s">
        <v>3073</v>
      </c>
      <c r="CG12242" s="174">
        <v>1760</v>
      </c>
      <c r="CH12242" s="174">
        <v>54333</v>
      </c>
      <c r="CI12242" s="174">
        <v>5</v>
      </c>
      <c r="CJ12242" s="174">
        <v>307.13690000000003</v>
      </c>
      <c r="CK12242" s="174">
        <v>307.13690000000003</v>
      </c>
      <c r="CU12242" s="174">
        <v>1760</v>
      </c>
      <c r="CV12242" s="174">
        <v>54333</v>
      </c>
      <c r="CW12242" s="174">
        <v>5</v>
      </c>
      <c r="CX12242" s="174">
        <v>307.13690000000003</v>
      </c>
    </row>
    <row r="12243" spans="84:102" x14ac:dyDescent="0.25">
      <c r="CF12243" s="3" t="s">
        <v>3073</v>
      </c>
      <c r="CG12243" s="174">
        <v>182472</v>
      </c>
      <c r="CH12243" s="174">
        <v>3461</v>
      </c>
      <c r="CI12243" s="174">
        <v>5</v>
      </c>
      <c r="CJ12243" s="174">
        <v>307.05900000000003</v>
      </c>
      <c r="CK12243" s="174">
        <v>307.05900000000003</v>
      </c>
      <c r="CU12243" s="174">
        <v>182472</v>
      </c>
      <c r="CV12243" s="174">
        <v>3461</v>
      </c>
      <c r="CW12243" s="174">
        <v>5</v>
      </c>
      <c r="CX12243" s="174">
        <v>307.05900000000003</v>
      </c>
    </row>
    <row r="12244" spans="84:102" x14ac:dyDescent="0.25">
      <c r="CF12244" s="3" t="s">
        <v>3073</v>
      </c>
      <c r="CG12244" s="174">
        <v>723</v>
      </c>
      <c r="CH12244" s="174">
        <v>97945</v>
      </c>
      <c r="CI12244" s="174">
        <v>5</v>
      </c>
      <c r="CJ12244" s="174">
        <v>306.99740000000003</v>
      </c>
      <c r="CK12244" s="174">
        <v>306.99740000000003</v>
      </c>
      <c r="CU12244" s="174">
        <v>723</v>
      </c>
      <c r="CV12244" s="174">
        <v>97945</v>
      </c>
      <c r="CW12244" s="174">
        <v>5</v>
      </c>
      <c r="CX12244" s="174">
        <v>306.99740000000003</v>
      </c>
    </row>
    <row r="12245" spans="84:102" x14ac:dyDescent="0.25">
      <c r="CF12245" s="3" t="s">
        <v>3073</v>
      </c>
      <c r="CG12245" s="174">
        <v>3651</v>
      </c>
      <c r="CH12245" s="174">
        <v>104930</v>
      </c>
      <c r="CI12245" s="174">
        <v>5</v>
      </c>
      <c r="CJ12245" s="174">
        <v>306.76499999999999</v>
      </c>
      <c r="CK12245" s="174">
        <v>306.76499999999999</v>
      </c>
      <c r="CU12245" s="174">
        <v>3651</v>
      </c>
      <c r="CV12245" s="174">
        <v>104930</v>
      </c>
      <c r="CW12245" s="174">
        <v>5</v>
      </c>
      <c r="CX12245" s="174">
        <v>306.76499999999999</v>
      </c>
    </row>
    <row r="12246" spans="84:102" x14ac:dyDescent="0.25">
      <c r="CF12246" s="3" t="s">
        <v>3073</v>
      </c>
      <c r="CG12246" s="174">
        <v>55220</v>
      </c>
      <c r="CH12246" s="174">
        <v>1772</v>
      </c>
      <c r="CI12246" s="174">
        <v>5</v>
      </c>
      <c r="CJ12246" s="174">
        <v>306.59160000000003</v>
      </c>
      <c r="CK12246" s="174">
        <v>306.59160000000003</v>
      </c>
      <c r="CU12246" s="174">
        <v>55220</v>
      </c>
      <c r="CV12246" s="174">
        <v>1772</v>
      </c>
      <c r="CW12246" s="174">
        <v>5</v>
      </c>
      <c r="CX12246" s="174">
        <v>306.59160000000003</v>
      </c>
    </row>
    <row r="12247" spans="84:102" x14ac:dyDescent="0.25">
      <c r="CF12247" s="3" t="s">
        <v>3073</v>
      </c>
      <c r="CG12247" s="174">
        <v>3099</v>
      </c>
      <c r="CH12247" s="174">
        <v>147289</v>
      </c>
      <c r="CI12247" s="174">
        <v>5</v>
      </c>
      <c r="CJ12247" s="174">
        <v>306.51960000000003</v>
      </c>
      <c r="CK12247" s="174">
        <v>306.51960000000003</v>
      </c>
      <c r="CU12247" s="174">
        <v>3099</v>
      </c>
      <c r="CV12247" s="174">
        <v>147289</v>
      </c>
      <c r="CW12247" s="174">
        <v>5</v>
      </c>
      <c r="CX12247" s="174">
        <v>306.51960000000003</v>
      </c>
    </row>
    <row r="12248" spans="84:102" x14ac:dyDescent="0.25">
      <c r="CF12248" s="3" t="s">
        <v>3073</v>
      </c>
      <c r="CG12248" s="174">
        <v>1070</v>
      </c>
      <c r="CH12248" s="174">
        <v>129852</v>
      </c>
      <c r="CI12248" s="174">
        <v>5</v>
      </c>
      <c r="CJ12248" s="174">
        <v>306.46170000000001</v>
      </c>
      <c r="CK12248" s="174">
        <v>306.46170000000001</v>
      </c>
      <c r="CU12248" s="174">
        <v>1070</v>
      </c>
      <c r="CV12248" s="174">
        <v>129852</v>
      </c>
      <c r="CW12248" s="174">
        <v>5</v>
      </c>
      <c r="CX12248" s="174">
        <v>306.46170000000001</v>
      </c>
    </row>
    <row r="12249" spans="84:102" x14ac:dyDescent="0.25">
      <c r="CF12249" s="3" t="s">
        <v>3073</v>
      </c>
      <c r="CG12249" s="174">
        <v>150650</v>
      </c>
      <c r="CH12249" s="174">
        <v>2867</v>
      </c>
      <c r="CI12249" s="174">
        <v>5</v>
      </c>
      <c r="CJ12249" s="174">
        <v>306.41730000000001</v>
      </c>
      <c r="CK12249" s="174">
        <v>306.41730000000001</v>
      </c>
      <c r="CU12249" s="174">
        <v>150650</v>
      </c>
      <c r="CV12249" s="174">
        <v>2867</v>
      </c>
      <c r="CW12249" s="174">
        <v>5</v>
      </c>
      <c r="CX12249" s="174">
        <v>306.41730000000001</v>
      </c>
    </row>
    <row r="12250" spans="84:102" x14ac:dyDescent="0.25">
      <c r="CF12250" s="3" t="s">
        <v>3073</v>
      </c>
      <c r="CG12250" s="174">
        <v>1717</v>
      </c>
      <c r="CH12250" s="174">
        <v>63815</v>
      </c>
      <c r="CI12250" s="174">
        <v>5</v>
      </c>
      <c r="CJ12250" s="174">
        <v>306.18380000000002</v>
      </c>
      <c r="CK12250" s="174">
        <v>306.18380000000002</v>
      </c>
      <c r="CU12250" s="174">
        <v>1717</v>
      </c>
      <c r="CV12250" s="174">
        <v>63815</v>
      </c>
      <c r="CW12250" s="174">
        <v>5</v>
      </c>
      <c r="CX12250" s="174">
        <v>306.18380000000002</v>
      </c>
    </row>
    <row r="12251" spans="84:102" x14ac:dyDescent="0.25">
      <c r="CF12251" s="3" t="s">
        <v>3073</v>
      </c>
      <c r="CG12251" s="174">
        <v>179623</v>
      </c>
      <c r="CH12251" s="174">
        <v>3443</v>
      </c>
      <c r="CI12251" s="174">
        <v>5</v>
      </c>
      <c r="CJ12251" s="174">
        <v>306.1499</v>
      </c>
      <c r="CK12251" s="174">
        <v>306.1499</v>
      </c>
      <c r="CU12251" s="174">
        <v>179623</v>
      </c>
      <c r="CV12251" s="174">
        <v>3443</v>
      </c>
      <c r="CW12251" s="174">
        <v>5</v>
      </c>
      <c r="CX12251" s="174">
        <v>306.1499</v>
      </c>
    </row>
    <row r="12252" spans="84:102" x14ac:dyDescent="0.25">
      <c r="CF12252" s="3" t="s">
        <v>3073</v>
      </c>
      <c r="CG12252" s="174">
        <v>3799</v>
      </c>
      <c r="CH12252" s="174">
        <v>86731</v>
      </c>
      <c r="CI12252" s="174">
        <v>5</v>
      </c>
      <c r="CJ12252" s="174">
        <v>305.86610000000002</v>
      </c>
      <c r="CK12252" s="174">
        <v>305.86610000000002</v>
      </c>
      <c r="CU12252" s="174">
        <v>3799</v>
      </c>
      <c r="CV12252" s="174">
        <v>86731</v>
      </c>
      <c r="CW12252" s="174">
        <v>5</v>
      </c>
      <c r="CX12252" s="174">
        <v>305.86610000000002</v>
      </c>
    </row>
    <row r="12253" spans="84:102" x14ac:dyDescent="0.25">
      <c r="CF12253" s="3" t="s">
        <v>3073</v>
      </c>
      <c r="CG12253" s="174">
        <v>163255</v>
      </c>
      <c r="CH12253" s="174">
        <v>3025</v>
      </c>
      <c r="CI12253" s="174">
        <v>5</v>
      </c>
      <c r="CJ12253" s="174">
        <v>305.84989999999999</v>
      </c>
      <c r="CK12253" s="174">
        <v>305.84989999999999</v>
      </c>
      <c r="CU12253" s="174">
        <v>163255</v>
      </c>
      <c r="CV12253" s="174">
        <v>3025</v>
      </c>
      <c r="CW12253" s="174">
        <v>5</v>
      </c>
      <c r="CX12253" s="174">
        <v>305.84989999999999</v>
      </c>
    </row>
    <row r="12254" spans="84:102" x14ac:dyDescent="0.25">
      <c r="CF12254" s="3" t="s">
        <v>3073</v>
      </c>
      <c r="CG12254" s="174">
        <v>3415</v>
      </c>
      <c r="CH12254" s="174">
        <v>170095</v>
      </c>
      <c r="CI12254" s="174">
        <v>5</v>
      </c>
      <c r="CJ12254" s="174">
        <v>305.82909999999998</v>
      </c>
      <c r="CK12254" s="174">
        <v>305.82909999999998</v>
      </c>
      <c r="CU12254" s="174">
        <v>3415</v>
      </c>
      <c r="CV12254" s="174">
        <v>170095</v>
      </c>
      <c r="CW12254" s="174">
        <v>5</v>
      </c>
      <c r="CX12254" s="174">
        <v>305.82909999999998</v>
      </c>
    </row>
    <row r="12255" spans="84:102" x14ac:dyDescent="0.25">
      <c r="CF12255" s="3" t="s">
        <v>3073</v>
      </c>
      <c r="CG12255" s="174">
        <v>165493</v>
      </c>
      <c r="CH12255" s="174">
        <v>3048</v>
      </c>
      <c r="CI12255" s="174">
        <v>5</v>
      </c>
      <c r="CJ12255" s="174">
        <v>305.76850000000002</v>
      </c>
      <c r="CK12255" s="174">
        <v>305.76850000000002</v>
      </c>
      <c r="CU12255" s="174">
        <v>165493</v>
      </c>
      <c r="CV12255" s="174">
        <v>3048</v>
      </c>
      <c r="CW12255" s="174">
        <v>5</v>
      </c>
      <c r="CX12255" s="174">
        <v>305.76850000000002</v>
      </c>
    </row>
    <row r="12256" spans="84:102" x14ac:dyDescent="0.25">
      <c r="CF12256" s="3" t="s">
        <v>3073</v>
      </c>
      <c r="CG12256" s="174">
        <v>66774</v>
      </c>
      <c r="CH12256" s="174">
        <v>137</v>
      </c>
      <c r="CI12256" s="174">
        <v>5</v>
      </c>
      <c r="CJ12256" s="174">
        <v>305.6893</v>
      </c>
      <c r="CK12256" s="174">
        <v>305.6893</v>
      </c>
      <c r="CU12256" s="174">
        <v>66774</v>
      </c>
      <c r="CV12256" s="174">
        <v>137</v>
      </c>
      <c r="CW12256" s="174">
        <v>5</v>
      </c>
      <c r="CX12256" s="174">
        <v>305.6893</v>
      </c>
    </row>
    <row r="12257" spans="84:102" x14ac:dyDescent="0.25">
      <c r="CF12257" s="3" t="s">
        <v>3073</v>
      </c>
      <c r="CG12257" s="174">
        <v>11887</v>
      </c>
      <c r="CH12257" s="174">
        <v>2177</v>
      </c>
      <c r="CI12257" s="174">
        <v>5</v>
      </c>
      <c r="CJ12257" s="174">
        <v>305.68880000000001</v>
      </c>
      <c r="CK12257" s="174">
        <v>305.68880000000001</v>
      </c>
      <c r="CU12257" s="174">
        <v>11887</v>
      </c>
      <c r="CV12257" s="174">
        <v>2177</v>
      </c>
      <c r="CW12257" s="174">
        <v>5</v>
      </c>
      <c r="CX12257" s="174">
        <v>305.68880000000001</v>
      </c>
    </row>
    <row r="12258" spans="84:102" x14ac:dyDescent="0.25">
      <c r="CF12258" s="3" t="s">
        <v>3073</v>
      </c>
      <c r="CG12258" s="174">
        <v>170508</v>
      </c>
      <c r="CH12258" s="174">
        <v>3391</v>
      </c>
      <c r="CI12258" s="174">
        <v>5</v>
      </c>
      <c r="CJ12258" s="174">
        <v>305.34230000000002</v>
      </c>
      <c r="CK12258" s="174">
        <v>305.34230000000002</v>
      </c>
      <c r="CU12258" s="174">
        <v>170508</v>
      </c>
      <c r="CV12258" s="174">
        <v>3391</v>
      </c>
      <c r="CW12258" s="174">
        <v>5</v>
      </c>
      <c r="CX12258" s="174">
        <v>305.34230000000002</v>
      </c>
    </row>
    <row r="12259" spans="84:102" x14ac:dyDescent="0.25">
      <c r="CF12259" s="3" t="s">
        <v>3073</v>
      </c>
      <c r="CG12259" s="174">
        <v>115475</v>
      </c>
      <c r="CH12259" s="174">
        <v>1343</v>
      </c>
      <c r="CI12259" s="174">
        <v>5</v>
      </c>
      <c r="CJ12259" s="174">
        <v>305.3186</v>
      </c>
      <c r="CK12259" s="174">
        <v>305.3186</v>
      </c>
      <c r="CU12259" s="174">
        <v>115475</v>
      </c>
      <c r="CV12259" s="174">
        <v>1343</v>
      </c>
      <c r="CW12259" s="174">
        <v>5</v>
      </c>
      <c r="CX12259" s="174">
        <v>305.3186</v>
      </c>
    </row>
    <row r="12260" spans="84:102" x14ac:dyDescent="0.25">
      <c r="CF12260" s="3" t="s">
        <v>3073</v>
      </c>
      <c r="CG12260" s="174">
        <v>1762</v>
      </c>
      <c r="CH12260" s="174">
        <v>55682</v>
      </c>
      <c r="CI12260" s="174">
        <v>5</v>
      </c>
      <c r="CJ12260" s="174">
        <v>305.24700000000001</v>
      </c>
      <c r="CK12260" s="174">
        <v>305.24700000000001</v>
      </c>
      <c r="CU12260" s="174">
        <v>1762</v>
      </c>
      <c r="CV12260" s="174">
        <v>55682</v>
      </c>
      <c r="CW12260" s="174">
        <v>5</v>
      </c>
      <c r="CX12260" s="174">
        <v>305.24700000000001</v>
      </c>
    </row>
    <row r="12261" spans="84:102" x14ac:dyDescent="0.25">
      <c r="CF12261" s="3" t="s">
        <v>3073</v>
      </c>
      <c r="CG12261" s="174">
        <v>107980</v>
      </c>
      <c r="CH12261" s="174">
        <v>841</v>
      </c>
      <c r="CI12261" s="174">
        <v>5</v>
      </c>
      <c r="CJ12261" s="174">
        <v>305.15859999999998</v>
      </c>
      <c r="CK12261" s="174">
        <v>305.15859999999998</v>
      </c>
      <c r="CU12261" s="174">
        <v>107980</v>
      </c>
      <c r="CV12261" s="174">
        <v>841</v>
      </c>
      <c r="CW12261" s="174">
        <v>5</v>
      </c>
      <c r="CX12261" s="174">
        <v>305.15859999999998</v>
      </c>
    </row>
    <row r="12262" spans="84:102" x14ac:dyDescent="0.25">
      <c r="CF12262" s="3" t="s">
        <v>3073</v>
      </c>
      <c r="CG12262" s="174">
        <v>1542</v>
      </c>
      <c r="CH12262" s="174">
        <v>83381</v>
      </c>
      <c r="CI12262" s="174">
        <v>5</v>
      </c>
      <c r="CJ12262" s="174">
        <v>305.08319999999998</v>
      </c>
      <c r="CK12262" s="174">
        <v>305.08319999999998</v>
      </c>
      <c r="CU12262" s="174">
        <v>1542</v>
      </c>
      <c r="CV12262" s="174">
        <v>83381</v>
      </c>
      <c r="CW12262" s="174">
        <v>5</v>
      </c>
      <c r="CX12262" s="174">
        <v>305.08319999999998</v>
      </c>
    </row>
    <row r="12263" spans="84:102" x14ac:dyDescent="0.25">
      <c r="CF12263" s="3" t="s">
        <v>3073</v>
      </c>
      <c r="CG12263" s="174">
        <v>143777</v>
      </c>
      <c r="CH12263" s="174">
        <v>2747</v>
      </c>
      <c r="CI12263" s="174">
        <v>5</v>
      </c>
      <c r="CJ12263" s="174">
        <v>305.03809999999999</v>
      </c>
      <c r="CK12263" s="174">
        <v>305.03809999999999</v>
      </c>
      <c r="CU12263" s="174">
        <v>143777</v>
      </c>
      <c r="CV12263" s="174">
        <v>2747</v>
      </c>
      <c r="CW12263" s="174">
        <v>5</v>
      </c>
      <c r="CX12263" s="174">
        <v>305.03809999999999</v>
      </c>
    </row>
    <row r="12264" spans="84:102" x14ac:dyDescent="0.25">
      <c r="CF12264" s="3" t="s">
        <v>3073</v>
      </c>
      <c r="CG12264" s="174">
        <v>3762</v>
      </c>
      <c r="CH12264" s="174">
        <v>142481</v>
      </c>
      <c r="CI12264" s="174">
        <v>5</v>
      </c>
      <c r="CJ12264" s="174">
        <v>304.84500000000003</v>
      </c>
      <c r="CK12264" s="174">
        <v>304.84500000000003</v>
      </c>
      <c r="CU12264" s="174">
        <v>3762</v>
      </c>
      <c r="CV12264" s="174">
        <v>142481</v>
      </c>
      <c r="CW12264" s="174">
        <v>5</v>
      </c>
      <c r="CX12264" s="174">
        <v>304.84500000000003</v>
      </c>
    </row>
    <row r="12265" spans="84:102" x14ac:dyDescent="0.25">
      <c r="CF12265" s="3" t="s">
        <v>3073</v>
      </c>
      <c r="CG12265" s="174">
        <v>2847</v>
      </c>
      <c r="CH12265" s="174">
        <v>151001</v>
      </c>
      <c r="CI12265" s="174">
        <v>5</v>
      </c>
      <c r="CJ12265" s="174">
        <v>304.83139999999997</v>
      </c>
      <c r="CK12265" s="174">
        <v>304.83139999999997</v>
      </c>
      <c r="CU12265" s="174">
        <v>2847</v>
      </c>
      <c r="CV12265" s="174">
        <v>151001</v>
      </c>
      <c r="CW12265" s="174">
        <v>5</v>
      </c>
      <c r="CX12265" s="174">
        <v>304.83139999999997</v>
      </c>
    </row>
    <row r="12266" spans="84:102" x14ac:dyDescent="0.25">
      <c r="CF12266" s="3" t="s">
        <v>3073</v>
      </c>
      <c r="CG12266" s="174">
        <v>84872</v>
      </c>
      <c r="CH12266" s="174">
        <v>516</v>
      </c>
      <c r="CI12266" s="174">
        <v>5</v>
      </c>
      <c r="CJ12266" s="174">
        <v>304.8116</v>
      </c>
      <c r="CK12266" s="174">
        <v>304.8116</v>
      </c>
      <c r="CU12266" s="174">
        <v>84872</v>
      </c>
      <c r="CV12266" s="174">
        <v>516</v>
      </c>
      <c r="CW12266" s="174">
        <v>5</v>
      </c>
      <c r="CX12266" s="174">
        <v>304.8116</v>
      </c>
    </row>
    <row r="12267" spans="84:102" x14ac:dyDescent="0.25">
      <c r="CF12267" s="3" t="s">
        <v>3073</v>
      </c>
      <c r="CG12267" s="174">
        <v>64526</v>
      </c>
      <c r="CH12267" s="174">
        <v>1711</v>
      </c>
      <c r="CI12267" s="174">
        <v>5</v>
      </c>
      <c r="CJ12267" s="174">
        <v>304.61309999999997</v>
      </c>
      <c r="CK12267" s="174">
        <v>304.61309999999997</v>
      </c>
      <c r="CU12267" s="174">
        <v>64526</v>
      </c>
      <c r="CV12267" s="174">
        <v>1711</v>
      </c>
      <c r="CW12267" s="174">
        <v>5</v>
      </c>
      <c r="CX12267" s="174">
        <v>304.61309999999997</v>
      </c>
    </row>
    <row r="12268" spans="84:102" x14ac:dyDescent="0.25">
      <c r="CF12268" s="3" t="s">
        <v>3073</v>
      </c>
      <c r="CG12268" s="174">
        <v>149187</v>
      </c>
      <c r="CH12268" s="174">
        <v>2834</v>
      </c>
      <c r="CI12268" s="174">
        <v>5</v>
      </c>
      <c r="CJ12268" s="174">
        <v>304.43439999999998</v>
      </c>
      <c r="CK12268" s="174">
        <v>304.43439999999998</v>
      </c>
      <c r="CU12268" s="174">
        <v>149187</v>
      </c>
      <c r="CV12268" s="174">
        <v>2834</v>
      </c>
      <c r="CW12268" s="174">
        <v>5</v>
      </c>
      <c r="CX12268" s="174">
        <v>304.43439999999998</v>
      </c>
    </row>
    <row r="12269" spans="84:102" x14ac:dyDescent="0.25">
      <c r="CF12269" s="3" t="s">
        <v>3073</v>
      </c>
      <c r="CG12269" s="174">
        <v>104007</v>
      </c>
      <c r="CH12269" s="174">
        <v>1437</v>
      </c>
      <c r="CI12269" s="174">
        <v>5</v>
      </c>
      <c r="CJ12269" s="174">
        <v>304.3057</v>
      </c>
      <c r="CK12269" s="174">
        <v>304.3057</v>
      </c>
      <c r="CU12269" s="174">
        <v>104007</v>
      </c>
      <c r="CV12269" s="174">
        <v>1437</v>
      </c>
      <c r="CW12269" s="174">
        <v>5</v>
      </c>
      <c r="CX12269" s="174">
        <v>304.3057</v>
      </c>
    </row>
    <row r="12270" spans="84:102" x14ac:dyDescent="0.25">
      <c r="CF12270" s="3" t="s">
        <v>3073</v>
      </c>
      <c r="CG12270" s="174">
        <v>3027</v>
      </c>
      <c r="CH12270" s="174">
        <v>163190</v>
      </c>
      <c r="CI12270" s="174">
        <v>5</v>
      </c>
      <c r="CJ12270" s="174">
        <v>304.23739999999998</v>
      </c>
      <c r="CK12270" s="174">
        <v>304.23739999999998</v>
      </c>
      <c r="CU12270" s="174">
        <v>3027</v>
      </c>
      <c r="CV12270" s="174">
        <v>163190</v>
      </c>
      <c r="CW12270" s="174">
        <v>5</v>
      </c>
      <c r="CX12270" s="174">
        <v>304.23739999999998</v>
      </c>
    </row>
    <row r="12271" spans="84:102" x14ac:dyDescent="0.25">
      <c r="CF12271" s="3" t="s">
        <v>3073</v>
      </c>
      <c r="CG12271" s="174">
        <v>2747</v>
      </c>
      <c r="CH12271" s="174">
        <v>143777</v>
      </c>
      <c r="CI12271" s="174">
        <v>5</v>
      </c>
      <c r="CJ12271" s="174">
        <v>304.17520000000002</v>
      </c>
      <c r="CK12271" s="174">
        <v>304.17520000000002</v>
      </c>
      <c r="CU12271" s="174">
        <v>2747</v>
      </c>
      <c r="CV12271" s="174">
        <v>143777</v>
      </c>
      <c r="CW12271" s="174">
        <v>5</v>
      </c>
      <c r="CX12271" s="174">
        <v>304.17520000000002</v>
      </c>
    </row>
    <row r="12272" spans="84:102" x14ac:dyDescent="0.25">
      <c r="CF12272" s="3" t="s">
        <v>3073</v>
      </c>
      <c r="CG12272" s="174">
        <v>131813</v>
      </c>
      <c r="CH12272" s="174">
        <v>3765</v>
      </c>
      <c r="CI12272" s="174">
        <v>5</v>
      </c>
      <c r="CJ12272" s="174">
        <v>304.0487</v>
      </c>
      <c r="CK12272" s="174">
        <v>304.0487</v>
      </c>
      <c r="CU12272" s="174">
        <v>131813</v>
      </c>
      <c r="CV12272" s="174">
        <v>3765</v>
      </c>
      <c r="CW12272" s="174">
        <v>5</v>
      </c>
      <c r="CX12272" s="174">
        <v>304.0487</v>
      </c>
    </row>
    <row r="12273" spans="84:102" x14ac:dyDescent="0.25">
      <c r="CF12273" s="3" t="s">
        <v>3073</v>
      </c>
      <c r="CG12273" s="174">
        <v>3066</v>
      </c>
      <c r="CH12273" s="174">
        <v>168956</v>
      </c>
      <c r="CI12273" s="174">
        <v>5</v>
      </c>
      <c r="CJ12273" s="174">
        <v>303.95490000000001</v>
      </c>
      <c r="CK12273" s="174">
        <v>303.95490000000001</v>
      </c>
      <c r="CU12273" s="174">
        <v>3066</v>
      </c>
      <c r="CV12273" s="174">
        <v>168956</v>
      </c>
      <c r="CW12273" s="174">
        <v>5</v>
      </c>
      <c r="CX12273" s="174">
        <v>303.95490000000001</v>
      </c>
    </row>
    <row r="12274" spans="84:102" x14ac:dyDescent="0.25">
      <c r="CF12274" s="3" t="s">
        <v>3073</v>
      </c>
      <c r="CG12274" s="174">
        <v>3359</v>
      </c>
      <c r="CH12274" s="174">
        <v>168477</v>
      </c>
      <c r="CI12274" s="174">
        <v>5</v>
      </c>
      <c r="CJ12274" s="174">
        <v>303.90629999999999</v>
      </c>
      <c r="CK12274" s="174">
        <v>303.90629999999999</v>
      </c>
      <c r="CU12274" s="174">
        <v>3359</v>
      </c>
      <c r="CV12274" s="174">
        <v>168477</v>
      </c>
      <c r="CW12274" s="174">
        <v>5</v>
      </c>
      <c r="CX12274" s="174">
        <v>303.90629999999999</v>
      </c>
    </row>
    <row r="12275" spans="84:102" x14ac:dyDescent="0.25">
      <c r="CF12275" s="3" t="s">
        <v>3073</v>
      </c>
      <c r="CG12275" s="174">
        <v>67983</v>
      </c>
      <c r="CH12275" s="174">
        <v>126</v>
      </c>
      <c r="CI12275" s="174">
        <v>5</v>
      </c>
      <c r="CJ12275" s="174">
        <v>303.88330000000002</v>
      </c>
      <c r="CK12275" s="174">
        <v>303.88330000000002</v>
      </c>
      <c r="CU12275" s="174">
        <v>67983</v>
      </c>
      <c r="CV12275" s="174">
        <v>126</v>
      </c>
      <c r="CW12275" s="174">
        <v>5</v>
      </c>
      <c r="CX12275" s="174">
        <v>303.88330000000002</v>
      </c>
    </row>
    <row r="12276" spans="84:102" x14ac:dyDescent="0.25">
      <c r="CF12276" s="3" t="s">
        <v>3073</v>
      </c>
      <c r="CG12276" s="174">
        <v>2995</v>
      </c>
      <c r="CH12276" s="174">
        <v>158837</v>
      </c>
      <c r="CI12276" s="174">
        <v>5</v>
      </c>
      <c r="CJ12276" s="174">
        <v>303.81970000000001</v>
      </c>
      <c r="CK12276" s="174">
        <v>303.81970000000001</v>
      </c>
      <c r="CU12276" s="174">
        <v>2995</v>
      </c>
      <c r="CV12276" s="174">
        <v>158837</v>
      </c>
      <c r="CW12276" s="174">
        <v>5</v>
      </c>
      <c r="CX12276" s="174">
        <v>303.81970000000001</v>
      </c>
    </row>
    <row r="12277" spans="84:102" x14ac:dyDescent="0.25">
      <c r="CF12277" s="3" t="s">
        <v>3073</v>
      </c>
      <c r="CG12277" s="174">
        <v>71072</v>
      </c>
      <c r="CH12277" s="174">
        <v>242</v>
      </c>
      <c r="CI12277" s="174">
        <v>5</v>
      </c>
      <c r="CJ12277" s="174">
        <v>303.7251</v>
      </c>
      <c r="CK12277" s="174">
        <v>303.7251</v>
      </c>
      <c r="CU12277" s="174">
        <v>71072</v>
      </c>
      <c r="CV12277" s="174">
        <v>242</v>
      </c>
      <c r="CW12277" s="174">
        <v>5</v>
      </c>
      <c r="CX12277" s="174">
        <v>303.7251</v>
      </c>
    </row>
    <row r="12278" spans="84:102" x14ac:dyDescent="0.25">
      <c r="CF12278" s="3" t="s">
        <v>3073</v>
      </c>
      <c r="CG12278" s="174">
        <v>261</v>
      </c>
      <c r="CH12278" s="174">
        <v>71993</v>
      </c>
      <c r="CI12278" s="174">
        <v>5</v>
      </c>
      <c r="CJ12278" s="174">
        <v>303.61930000000001</v>
      </c>
      <c r="CK12278" s="174">
        <v>303.61930000000001</v>
      </c>
      <c r="CU12278" s="174">
        <v>261</v>
      </c>
      <c r="CV12278" s="174">
        <v>71993</v>
      </c>
      <c r="CW12278" s="174">
        <v>5</v>
      </c>
      <c r="CX12278" s="174">
        <v>303.61930000000001</v>
      </c>
    </row>
    <row r="12279" spans="84:102" x14ac:dyDescent="0.25">
      <c r="CF12279" s="3" t="s">
        <v>3073</v>
      </c>
      <c r="CG12279" s="174">
        <v>626</v>
      </c>
      <c r="CH12279" s="174">
        <v>87534</v>
      </c>
      <c r="CI12279" s="174">
        <v>5</v>
      </c>
      <c r="CJ12279" s="174">
        <v>303.58909999999997</v>
      </c>
      <c r="CK12279" s="174">
        <v>303.58909999999997</v>
      </c>
      <c r="CU12279" s="174">
        <v>626</v>
      </c>
      <c r="CV12279" s="174">
        <v>87534</v>
      </c>
      <c r="CW12279" s="174">
        <v>5</v>
      </c>
      <c r="CX12279" s="174">
        <v>303.58909999999997</v>
      </c>
    </row>
    <row r="12280" spans="84:102" x14ac:dyDescent="0.25">
      <c r="CF12280" s="3" t="s">
        <v>3073</v>
      </c>
      <c r="CG12280" s="174">
        <v>3443</v>
      </c>
      <c r="CH12280" s="174">
        <v>179623</v>
      </c>
      <c r="CI12280" s="174">
        <v>5</v>
      </c>
      <c r="CJ12280" s="174">
        <v>303.37759999999997</v>
      </c>
      <c r="CK12280" s="174">
        <v>303.37759999999997</v>
      </c>
      <c r="CU12280" s="174">
        <v>3443</v>
      </c>
      <c r="CV12280" s="174">
        <v>179623</v>
      </c>
      <c r="CW12280" s="174">
        <v>5</v>
      </c>
      <c r="CX12280" s="174">
        <v>303.37759999999997</v>
      </c>
    </row>
    <row r="12281" spans="84:102" x14ac:dyDescent="0.25">
      <c r="CF12281" s="3" t="s">
        <v>3073</v>
      </c>
      <c r="CG12281" s="174">
        <v>3461</v>
      </c>
      <c r="CH12281" s="174">
        <v>182472</v>
      </c>
      <c r="CI12281" s="174">
        <v>5</v>
      </c>
      <c r="CJ12281" s="174">
        <v>303.37540000000001</v>
      </c>
      <c r="CK12281" s="174">
        <v>303.37540000000001</v>
      </c>
      <c r="CU12281" s="174">
        <v>3461</v>
      </c>
      <c r="CV12281" s="174">
        <v>182472</v>
      </c>
      <c r="CW12281" s="174">
        <v>5</v>
      </c>
      <c r="CX12281" s="174">
        <v>303.37540000000001</v>
      </c>
    </row>
    <row r="12282" spans="84:102" x14ac:dyDescent="0.25">
      <c r="CF12282" s="3" t="s">
        <v>3073</v>
      </c>
      <c r="CG12282" s="174">
        <v>72073</v>
      </c>
      <c r="CH12282" s="174">
        <v>272</v>
      </c>
      <c r="CI12282" s="174">
        <v>5</v>
      </c>
      <c r="CJ12282" s="174">
        <v>303.34140000000002</v>
      </c>
      <c r="CK12282" s="174">
        <v>303.34140000000002</v>
      </c>
      <c r="CU12282" s="174">
        <v>72073</v>
      </c>
      <c r="CV12282" s="174">
        <v>272</v>
      </c>
      <c r="CW12282" s="174">
        <v>5</v>
      </c>
      <c r="CX12282" s="174">
        <v>303.34140000000002</v>
      </c>
    </row>
    <row r="12283" spans="84:102" x14ac:dyDescent="0.25">
      <c r="CF12283" s="3" t="s">
        <v>3073</v>
      </c>
      <c r="CG12283" s="174">
        <v>155</v>
      </c>
      <c r="CH12283" s="174">
        <v>68738</v>
      </c>
      <c r="CI12283" s="174">
        <v>5</v>
      </c>
      <c r="CJ12283" s="174">
        <v>303.31200000000001</v>
      </c>
      <c r="CK12283" s="174">
        <v>303.31200000000001</v>
      </c>
      <c r="CU12283" s="174">
        <v>155</v>
      </c>
      <c r="CV12283" s="174">
        <v>68738</v>
      </c>
      <c r="CW12283" s="174">
        <v>5</v>
      </c>
      <c r="CX12283" s="174">
        <v>303.31200000000001</v>
      </c>
    </row>
    <row r="12284" spans="84:102" x14ac:dyDescent="0.25">
      <c r="CF12284" s="3" t="s">
        <v>3073</v>
      </c>
      <c r="CG12284" s="174">
        <v>21267</v>
      </c>
      <c r="CH12284" s="174">
        <v>2287</v>
      </c>
      <c r="CI12284" s="174">
        <v>5</v>
      </c>
      <c r="CJ12284" s="174">
        <v>303.19589999999999</v>
      </c>
      <c r="CK12284" s="174">
        <v>303.19589999999999</v>
      </c>
      <c r="CU12284" s="174">
        <v>21267</v>
      </c>
      <c r="CV12284" s="174">
        <v>2287</v>
      </c>
      <c r="CW12284" s="174">
        <v>5</v>
      </c>
      <c r="CX12284" s="174">
        <v>303.19589999999999</v>
      </c>
    </row>
    <row r="12285" spans="84:102" x14ac:dyDescent="0.25">
      <c r="CF12285" s="3" t="s">
        <v>3073</v>
      </c>
      <c r="CG12285" s="174">
        <v>186555</v>
      </c>
      <c r="CH12285" s="174">
        <v>3171</v>
      </c>
      <c r="CI12285" s="174">
        <v>5</v>
      </c>
      <c r="CJ12285" s="174">
        <v>303.1678</v>
      </c>
      <c r="CK12285" s="174">
        <v>303.1678</v>
      </c>
      <c r="CU12285" s="174">
        <v>186555</v>
      </c>
      <c r="CV12285" s="174">
        <v>3171</v>
      </c>
      <c r="CW12285" s="174">
        <v>5</v>
      </c>
      <c r="CX12285" s="174">
        <v>303.1678</v>
      </c>
    </row>
    <row r="12286" spans="84:102" x14ac:dyDescent="0.25">
      <c r="CF12286" s="3" t="s">
        <v>3073</v>
      </c>
      <c r="CG12286" s="174">
        <v>68888</v>
      </c>
      <c r="CH12286" s="174">
        <v>189</v>
      </c>
      <c r="CI12286" s="174">
        <v>5</v>
      </c>
      <c r="CJ12286" s="174">
        <v>302.9982</v>
      </c>
      <c r="CK12286" s="174">
        <v>302.9982</v>
      </c>
      <c r="CU12286" s="174">
        <v>68888</v>
      </c>
      <c r="CV12286" s="174">
        <v>189</v>
      </c>
      <c r="CW12286" s="174">
        <v>5</v>
      </c>
      <c r="CX12286" s="174">
        <v>302.9982</v>
      </c>
    </row>
    <row r="12287" spans="84:102" x14ac:dyDescent="0.25">
      <c r="CF12287" s="3" t="s">
        <v>3073</v>
      </c>
      <c r="CG12287" s="174">
        <v>2631</v>
      </c>
      <c r="CH12287" s="174">
        <v>45299</v>
      </c>
      <c r="CI12287" s="174">
        <v>5</v>
      </c>
      <c r="CJ12287" s="174">
        <v>302.99509999999998</v>
      </c>
      <c r="CK12287" s="174">
        <v>302.99509999999998</v>
      </c>
      <c r="CU12287" s="174">
        <v>2631</v>
      </c>
      <c r="CV12287" s="174">
        <v>45299</v>
      </c>
      <c r="CW12287" s="174">
        <v>5</v>
      </c>
      <c r="CX12287" s="174">
        <v>302.99509999999998</v>
      </c>
    </row>
    <row r="12288" spans="84:102" x14ac:dyDescent="0.25">
      <c r="CF12288" s="3" t="s">
        <v>3073</v>
      </c>
      <c r="CG12288" s="174">
        <v>1251</v>
      </c>
      <c r="CH12288" s="174">
        <v>126559</v>
      </c>
      <c r="CI12288" s="174">
        <v>5</v>
      </c>
      <c r="CJ12288" s="174">
        <v>302.90679999999998</v>
      </c>
      <c r="CK12288" s="174">
        <v>302.90679999999998</v>
      </c>
      <c r="CU12288" s="174">
        <v>1251</v>
      </c>
      <c r="CV12288" s="174">
        <v>126559</v>
      </c>
      <c r="CW12288" s="174">
        <v>5</v>
      </c>
      <c r="CX12288" s="174">
        <v>302.90679999999998</v>
      </c>
    </row>
    <row r="12289" spans="84:102" x14ac:dyDescent="0.25">
      <c r="CF12289" s="3" t="s">
        <v>3073</v>
      </c>
      <c r="CG12289" s="174">
        <v>543</v>
      </c>
      <c r="CH12289" s="174">
        <v>86379</v>
      </c>
      <c r="CI12289" s="174">
        <v>5</v>
      </c>
      <c r="CJ12289" s="174">
        <v>302.83330000000001</v>
      </c>
      <c r="CK12289" s="174">
        <v>302.83330000000001</v>
      </c>
      <c r="CU12289" s="174">
        <v>543</v>
      </c>
      <c r="CV12289" s="174">
        <v>86379</v>
      </c>
      <c r="CW12289" s="174">
        <v>5</v>
      </c>
      <c r="CX12289" s="174">
        <v>302.83330000000001</v>
      </c>
    </row>
    <row r="12290" spans="84:102" x14ac:dyDescent="0.25">
      <c r="CF12290" s="3" t="s">
        <v>3073</v>
      </c>
      <c r="CG12290" s="174">
        <v>613</v>
      </c>
      <c r="CH12290" s="174">
        <v>87012</v>
      </c>
      <c r="CI12290" s="174">
        <v>5</v>
      </c>
      <c r="CJ12290" s="174">
        <v>302.81599999999997</v>
      </c>
      <c r="CK12290" s="174">
        <v>302.81599999999997</v>
      </c>
      <c r="CU12290" s="174">
        <v>613</v>
      </c>
      <c r="CV12290" s="174">
        <v>87012</v>
      </c>
      <c r="CW12290" s="174">
        <v>5</v>
      </c>
      <c r="CX12290" s="174">
        <v>302.81599999999997</v>
      </c>
    </row>
    <row r="12291" spans="84:102" x14ac:dyDescent="0.25">
      <c r="CF12291" s="3" t="s">
        <v>3073</v>
      </c>
      <c r="CG12291" s="174">
        <v>151410</v>
      </c>
      <c r="CH12291" s="174">
        <v>2905</v>
      </c>
      <c r="CI12291" s="174">
        <v>5</v>
      </c>
      <c r="CJ12291" s="174">
        <v>302.78489999999999</v>
      </c>
      <c r="CK12291" s="174">
        <v>302.78489999999999</v>
      </c>
      <c r="CU12291" s="174">
        <v>151410</v>
      </c>
      <c r="CV12291" s="174">
        <v>2905</v>
      </c>
      <c r="CW12291" s="174">
        <v>5</v>
      </c>
      <c r="CX12291" s="174">
        <v>302.78489999999999</v>
      </c>
    </row>
    <row r="12292" spans="84:102" x14ac:dyDescent="0.25">
      <c r="CF12292" s="3" t="s">
        <v>3073</v>
      </c>
      <c r="CG12292" s="174">
        <v>67209</v>
      </c>
      <c r="CH12292" s="174">
        <v>125</v>
      </c>
      <c r="CI12292" s="174">
        <v>5</v>
      </c>
      <c r="CJ12292" s="174">
        <v>302.69749999999999</v>
      </c>
      <c r="CK12292" s="174">
        <v>302.69749999999999</v>
      </c>
      <c r="CU12292" s="174">
        <v>67209</v>
      </c>
      <c r="CV12292" s="174">
        <v>125</v>
      </c>
      <c r="CW12292" s="174">
        <v>5</v>
      </c>
      <c r="CX12292" s="174">
        <v>302.69749999999999</v>
      </c>
    </row>
    <row r="12293" spans="84:102" x14ac:dyDescent="0.25">
      <c r="CF12293" s="3" t="s">
        <v>3073</v>
      </c>
      <c r="CG12293" s="174">
        <v>70663</v>
      </c>
      <c r="CH12293" s="174">
        <v>1932</v>
      </c>
      <c r="CI12293" s="174">
        <v>5</v>
      </c>
      <c r="CJ12293" s="174">
        <v>302.64839999999998</v>
      </c>
      <c r="CK12293" s="174">
        <v>302.64839999999998</v>
      </c>
      <c r="CU12293" s="174">
        <v>70663</v>
      </c>
      <c r="CV12293" s="174">
        <v>1932</v>
      </c>
      <c r="CW12293" s="174">
        <v>5</v>
      </c>
      <c r="CX12293" s="174">
        <v>302.64839999999998</v>
      </c>
    </row>
    <row r="12294" spans="84:102" x14ac:dyDescent="0.25">
      <c r="CF12294" s="3" t="s">
        <v>3073</v>
      </c>
      <c r="CG12294" s="174">
        <v>25</v>
      </c>
      <c r="CH12294" s="174">
        <v>62477</v>
      </c>
      <c r="CI12294" s="174">
        <v>5</v>
      </c>
      <c r="CJ12294" s="174">
        <v>302.5179</v>
      </c>
      <c r="CK12294" s="174">
        <v>302.5179</v>
      </c>
      <c r="CU12294" s="174">
        <v>25</v>
      </c>
      <c r="CV12294" s="174">
        <v>62477</v>
      </c>
      <c r="CW12294" s="174">
        <v>5</v>
      </c>
      <c r="CX12294" s="174">
        <v>302.5179</v>
      </c>
    </row>
    <row r="12295" spans="84:102" x14ac:dyDescent="0.25">
      <c r="CF12295" s="3" t="s">
        <v>3073</v>
      </c>
      <c r="CG12295" s="174">
        <v>111</v>
      </c>
      <c r="CH12295" s="174">
        <v>67326</v>
      </c>
      <c r="CI12295" s="174">
        <v>5</v>
      </c>
      <c r="CJ12295" s="174">
        <v>302.45780000000002</v>
      </c>
      <c r="CK12295" s="174">
        <v>302.45780000000002</v>
      </c>
      <c r="CU12295" s="174">
        <v>111</v>
      </c>
      <c r="CV12295" s="174">
        <v>67326</v>
      </c>
      <c r="CW12295" s="174">
        <v>5</v>
      </c>
      <c r="CX12295" s="174">
        <v>302.45780000000002</v>
      </c>
    </row>
    <row r="12296" spans="84:102" x14ac:dyDescent="0.25">
      <c r="CF12296" s="3" t="s">
        <v>3073</v>
      </c>
      <c r="CG12296" s="174">
        <v>1916</v>
      </c>
      <c r="CH12296" s="174">
        <v>64912</v>
      </c>
      <c r="CI12296" s="174">
        <v>5</v>
      </c>
      <c r="CJ12296" s="174">
        <v>302.38029999999998</v>
      </c>
      <c r="CK12296" s="174">
        <v>302.38029999999998</v>
      </c>
      <c r="CU12296" s="174">
        <v>1916</v>
      </c>
      <c r="CV12296" s="174">
        <v>64912</v>
      </c>
      <c r="CW12296" s="174">
        <v>5</v>
      </c>
      <c r="CX12296" s="174">
        <v>302.38029999999998</v>
      </c>
    </row>
    <row r="12297" spans="84:102" x14ac:dyDescent="0.25">
      <c r="CF12297" s="3" t="s">
        <v>3073</v>
      </c>
      <c r="CG12297" s="174">
        <v>111282</v>
      </c>
      <c r="CH12297" s="174">
        <v>1383</v>
      </c>
      <c r="CI12297" s="174">
        <v>5</v>
      </c>
      <c r="CJ12297" s="174">
        <v>302.33940000000001</v>
      </c>
      <c r="CK12297" s="174">
        <v>302.33940000000001</v>
      </c>
      <c r="CU12297" s="174">
        <v>111282</v>
      </c>
      <c r="CV12297" s="174">
        <v>1383</v>
      </c>
      <c r="CW12297" s="174">
        <v>5</v>
      </c>
      <c r="CX12297" s="174">
        <v>302.33940000000001</v>
      </c>
    </row>
    <row r="12298" spans="84:102" x14ac:dyDescent="0.25">
      <c r="CF12298" s="3" t="s">
        <v>3073</v>
      </c>
      <c r="CG12298" s="174">
        <v>2853</v>
      </c>
      <c r="CH12298" s="174">
        <v>148792</v>
      </c>
      <c r="CI12298" s="174">
        <v>5</v>
      </c>
      <c r="CJ12298" s="174">
        <v>302.30160000000001</v>
      </c>
      <c r="CK12298" s="174">
        <v>302.30160000000001</v>
      </c>
      <c r="CU12298" s="174">
        <v>2853</v>
      </c>
      <c r="CV12298" s="174">
        <v>148792</v>
      </c>
      <c r="CW12298" s="174">
        <v>5</v>
      </c>
      <c r="CX12298" s="174">
        <v>302.30160000000001</v>
      </c>
    </row>
    <row r="12299" spans="84:102" x14ac:dyDescent="0.25">
      <c r="CF12299" s="3" t="s">
        <v>3073</v>
      </c>
      <c r="CG12299" s="174">
        <v>37</v>
      </c>
      <c r="CH12299" s="174">
        <v>62011</v>
      </c>
      <c r="CI12299" s="174">
        <v>5</v>
      </c>
      <c r="CJ12299" s="174">
        <v>302.1866</v>
      </c>
      <c r="CK12299" s="174">
        <v>302.1866</v>
      </c>
      <c r="CU12299" s="174">
        <v>37</v>
      </c>
      <c r="CV12299" s="174">
        <v>62011</v>
      </c>
      <c r="CW12299" s="174">
        <v>5</v>
      </c>
      <c r="CX12299" s="174">
        <v>302.1866</v>
      </c>
    </row>
    <row r="12300" spans="84:102" x14ac:dyDescent="0.25">
      <c r="CF12300" s="3" t="s">
        <v>3073</v>
      </c>
      <c r="CG12300" s="174">
        <v>2291</v>
      </c>
      <c r="CH12300" s="174">
        <v>22437</v>
      </c>
      <c r="CI12300" s="174">
        <v>5</v>
      </c>
      <c r="CJ12300" s="174">
        <v>302.09589999999997</v>
      </c>
      <c r="CK12300" s="174">
        <v>302.09589999999997</v>
      </c>
      <c r="CU12300" s="174">
        <v>2291</v>
      </c>
      <c r="CV12300" s="174">
        <v>22437</v>
      </c>
      <c r="CW12300" s="174">
        <v>5</v>
      </c>
      <c r="CX12300" s="174">
        <v>302.09589999999997</v>
      </c>
    </row>
    <row r="12301" spans="84:102" x14ac:dyDescent="0.25">
      <c r="CF12301" s="3" t="s">
        <v>3073</v>
      </c>
      <c r="CG12301" s="174">
        <v>129</v>
      </c>
      <c r="CH12301" s="174">
        <v>67158</v>
      </c>
      <c r="CI12301" s="174">
        <v>5</v>
      </c>
      <c r="CJ12301" s="174">
        <v>302.0376</v>
      </c>
      <c r="CK12301" s="174">
        <v>302.0376</v>
      </c>
      <c r="CU12301" s="174">
        <v>129</v>
      </c>
      <c r="CV12301" s="174">
        <v>67158</v>
      </c>
      <c r="CW12301" s="174">
        <v>5</v>
      </c>
      <c r="CX12301" s="174">
        <v>302.0376</v>
      </c>
    </row>
    <row r="12302" spans="84:102" x14ac:dyDescent="0.25">
      <c r="CF12302" s="3" t="s">
        <v>3073</v>
      </c>
      <c r="CG12302" s="174">
        <v>72638</v>
      </c>
      <c r="CH12302" s="174">
        <v>1928</v>
      </c>
      <c r="CI12302" s="174">
        <v>5</v>
      </c>
      <c r="CJ12302" s="174">
        <v>301.99979999999999</v>
      </c>
      <c r="CK12302" s="174">
        <v>301.99979999999999</v>
      </c>
      <c r="CU12302" s="174">
        <v>72638</v>
      </c>
      <c r="CV12302" s="174">
        <v>1928</v>
      </c>
      <c r="CW12302" s="174">
        <v>5</v>
      </c>
      <c r="CX12302" s="174">
        <v>301.99979999999999</v>
      </c>
    </row>
    <row r="12303" spans="84:102" x14ac:dyDescent="0.25">
      <c r="CF12303" s="3" t="s">
        <v>3073</v>
      </c>
      <c r="CG12303" s="174">
        <v>2098</v>
      </c>
      <c r="CH12303" s="174">
        <v>5682</v>
      </c>
      <c r="CI12303" s="174">
        <v>5</v>
      </c>
      <c r="CJ12303" s="174">
        <v>301.97609999999997</v>
      </c>
      <c r="CK12303" s="174">
        <v>301.97609999999997</v>
      </c>
      <c r="CU12303" s="174">
        <v>2098</v>
      </c>
      <c r="CV12303" s="174">
        <v>5682</v>
      </c>
      <c r="CW12303" s="174">
        <v>5</v>
      </c>
      <c r="CX12303" s="174">
        <v>301.97609999999997</v>
      </c>
    </row>
    <row r="12304" spans="84:102" x14ac:dyDescent="0.25">
      <c r="CF12304" s="3" t="s">
        <v>3073</v>
      </c>
      <c r="CG12304" s="174">
        <v>103562</v>
      </c>
      <c r="CH12304" s="174">
        <v>795</v>
      </c>
      <c r="CI12304" s="174">
        <v>5</v>
      </c>
      <c r="CJ12304" s="174">
        <v>301.93720000000002</v>
      </c>
      <c r="CK12304" s="174">
        <v>301.93720000000002</v>
      </c>
      <c r="CU12304" s="174">
        <v>103562</v>
      </c>
      <c r="CV12304" s="174">
        <v>795</v>
      </c>
      <c r="CW12304" s="174">
        <v>5</v>
      </c>
      <c r="CX12304" s="174">
        <v>301.93720000000002</v>
      </c>
    </row>
    <row r="12305" spans="84:102" x14ac:dyDescent="0.25">
      <c r="CF12305" s="3" t="s">
        <v>3073</v>
      </c>
      <c r="CG12305" s="174">
        <v>21489</v>
      </c>
      <c r="CH12305" s="174">
        <v>2278</v>
      </c>
      <c r="CI12305" s="174">
        <v>5</v>
      </c>
      <c r="CJ12305" s="174">
        <v>301.755</v>
      </c>
      <c r="CK12305" s="174">
        <v>301.755</v>
      </c>
      <c r="CU12305" s="174">
        <v>21489</v>
      </c>
      <c r="CV12305" s="174">
        <v>2278</v>
      </c>
      <c r="CW12305" s="174">
        <v>5</v>
      </c>
      <c r="CX12305" s="174">
        <v>301.755</v>
      </c>
    </row>
    <row r="12306" spans="84:102" x14ac:dyDescent="0.25">
      <c r="CF12306" s="3" t="s">
        <v>3073</v>
      </c>
      <c r="CG12306" s="174">
        <v>2776</v>
      </c>
      <c r="CH12306" s="174">
        <v>145820</v>
      </c>
      <c r="CI12306" s="174">
        <v>5</v>
      </c>
      <c r="CJ12306" s="174">
        <v>301.7439</v>
      </c>
      <c r="CK12306" s="174">
        <v>301.7439</v>
      </c>
      <c r="CU12306" s="174">
        <v>2776</v>
      </c>
      <c r="CV12306" s="174">
        <v>145820</v>
      </c>
      <c r="CW12306" s="174">
        <v>5</v>
      </c>
      <c r="CX12306" s="174">
        <v>301.7439</v>
      </c>
    </row>
    <row r="12307" spans="84:102" x14ac:dyDescent="0.25">
      <c r="CF12307" s="3" t="s">
        <v>3073</v>
      </c>
      <c r="CG12307" s="174">
        <v>3367</v>
      </c>
      <c r="CH12307" s="174">
        <v>168764</v>
      </c>
      <c r="CI12307" s="174">
        <v>5</v>
      </c>
      <c r="CJ12307" s="174">
        <v>301.7072</v>
      </c>
      <c r="CK12307" s="174">
        <v>301.7072</v>
      </c>
      <c r="CU12307" s="174">
        <v>3367</v>
      </c>
      <c r="CV12307" s="174">
        <v>168764</v>
      </c>
      <c r="CW12307" s="174">
        <v>5</v>
      </c>
      <c r="CX12307" s="174">
        <v>301.7072</v>
      </c>
    </row>
    <row r="12308" spans="84:102" x14ac:dyDescent="0.25">
      <c r="CF12308" s="3" t="s">
        <v>3073</v>
      </c>
      <c r="CG12308" s="174">
        <v>3755</v>
      </c>
      <c r="CH12308" s="174">
        <v>158720</v>
      </c>
      <c r="CI12308" s="174">
        <v>5</v>
      </c>
      <c r="CJ12308" s="174">
        <v>301.44</v>
      </c>
      <c r="CK12308" s="174">
        <v>301.44</v>
      </c>
      <c r="CU12308" s="174">
        <v>3755</v>
      </c>
      <c r="CV12308" s="174">
        <v>158720</v>
      </c>
      <c r="CW12308" s="174">
        <v>5</v>
      </c>
      <c r="CX12308" s="174">
        <v>301.44</v>
      </c>
    </row>
    <row r="12309" spans="84:102" x14ac:dyDescent="0.25">
      <c r="CF12309" s="3" t="s">
        <v>3073</v>
      </c>
      <c r="CG12309" s="174">
        <v>238</v>
      </c>
      <c r="CH12309" s="174">
        <v>70382</v>
      </c>
      <c r="CI12309" s="174">
        <v>5</v>
      </c>
      <c r="CJ12309" s="174">
        <v>301.42450000000002</v>
      </c>
      <c r="CK12309" s="174">
        <v>301.42450000000002</v>
      </c>
      <c r="CU12309" s="174">
        <v>238</v>
      </c>
      <c r="CV12309" s="174">
        <v>70382</v>
      </c>
      <c r="CW12309" s="174">
        <v>5</v>
      </c>
      <c r="CX12309" s="174">
        <v>301.42450000000002</v>
      </c>
    </row>
    <row r="12310" spans="84:102" x14ac:dyDescent="0.25">
      <c r="CF12310" s="3" t="s">
        <v>3073</v>
      </c>
      <c r="CG12310" s="174">
        <v>2626</v>
      </c>
      <c r="CH12310" s="174">
        <v>47587</v>
      </c>
      <c r="CI12310" s="174">
        <v>5</v>
      </c>
      <c r="CJ12310" s="174">
        <v>301.28579999999999</v>
      </c>
      <c r="CK12310" s="174">
        <v>301.28579999999999</v>
      </c>
      <c r="CU12310" s="174">
        <v>2626</v>
      </c>
      <c r="CV12310" s="174">
        <v>47587</v>
      </c>
      <c r="CW12310" s="174">
        <v>5</v>
      </c>
      <c r="CX12310" s="174">
        <v>301.28579999999999</v>
      </c>
    </row>
    <row r="12311" spans="84:102" x14ac:dyDescent="0.25">
      <c r="CF12311" s="3" t="s">
        <v>3073</v>
      </c>
      <c r="CG12311" s="174">
        <v>2267</v>
      </c>
      <c r="CH12311" s="174">
        <v>20414</v>
      </c>
      <c r="CI12311" s="174">
        <v>5</v>
      </c>
      <c r="CJ12311" s="174">
        <v>301.27199999999999</v>
      </c>
      <c r="CK12311" s="174">
        <v>301.27199999999999</v>
      </c>
      <c r="CU12311" s="174">
        <v>2267</v>
      </c>
      <c r="CV12311" s="174">
        <v>20414</v>
      </c>
      <c r="CW12311" s="174">
        <v>5</v>
      </c>
      <c r="CX12311" s="174">
        <v>301.27199999999999</v>
      </c>
    </row>
    <row r="12312" spans="84:102" x14ac:dyDescent="0.25">
      <c r="CF12312" s="3" t="s">
        <v>3073</v>
      </c>
      <c r="CG12312" s="174">
        <v>70447</v>
      </c>
      <c r="CH12312" s="174">
        <v>214</v>
      </c>
      <c r="CI12312" s="174">
        <v>5</v>
      </c>
      <c r="CJ12312" s="174">
        <v>301.15530000000001</v>
      </c>
      <c r="CK12312" s="174">
        <v>301.15530000000001</v>
      </c>
      <c r="CU12312" s="174">
        <v>70447</v>
      </c>
      <c r="CV12312" s="174">
        <v>214</v>
      </c>
      <c r="CW12312" s="174">
        <v>5</v>
      </c>
      <c r="CX12312" s="174">
        <v>301.15530000000001</v>
      </c>
    </row>
    <row r="12313" spans="84:102" x14ac:dyDescent="0.25">
      <c r="CF12313" s="3" t="s">
        <v>3073</v>
      </c>
      <c r="CG12313" s="174">
        <v>3391</v>
      </c>
      <c r="CH12313" s="174">
        <v>170508</v>
      </c>
      <c r="CI12313" s="174">
        <v>5</v>
      </c>
      <c r="CJ12313" s="174">
        <v>300.62270000000001</v>
      </c>
      <c r="CK12313" s="174">
        <v>300.62270000000001</v>
      </c>
      <c r="CU12313" s="174">
        <v>3391</v>
      </c>
      <c r="CV12313" s="174">
        <v>170508</v>
      </c>
      <c r="CW12313" s="174">
        <v>5</v>
      </c>
      <c r="CX12313" s="174">
        <v>300.62270000000001</v>
      </c>
    </row>
    <row r="12314" spans="84:102" x14ac:dyDescent="0.25">
      <c r="CF12314" s="3" t="s">
        <v>3073</v>
      </c>
      <c r="CG12314" s="174">
        <v>2817</v>
      </c>
      <c r="CH12314" s="174">
        <v>147964</v>
      </c>
      <c r="CI12314" s="174">
        <v>5</v>
      </c>
      <c r="CJ12314" s="174">
        <v>300.52780000000001</v>
      </c>
      <c r="CK12314" s="174">
        <v>300.52780000000001</v>
      </c>
      <c r="CU12314" s="174">
        <v>2817</v>
      </c>
      <c r="CV12314" s="174">
        <v>147964</v>
      </c>
      <c r="CW12314" s="174">
        <v>5</v>
      </c>
      <c r="CX12314" s="174">
        <v>300.52780000000001</v>
      </c>
    </row>
    <row r="12315" spans="84:102" x14ac:dyDescent="0.25">
      <c r="CF12315" s="3" t="s">
        <v>3073</v>
      </c>
      <c r="CG12315" s="174">
        <v>159595</v>
      </c>
      <c r="CH12315" s="174">
        <v>2072</v>
      </c>
      <c r="CI12315" s="174">
        <v>5</v>
      </c>
      <c r="CJ12315" s="174">
        <v>300.226</v>
      </c>
      <c r="CK12315" s="174">
        <v>300.226</v>
      </c>
      <c r="CU12315" s="174">
        <v>159595</v>
      </c>
      <c r="CV12315" s="174">
        <v>2072</v>
      </c>
      <c r="CW12315" s="174">
        <v>5</v>
      </c>
      <c r="CX12315" s="174">
        <v>300.226</v>
      </c>
    </row>
    <row r="12316" spans="84:102" x14ac:dyDescent="0.25">
      <c r="CF12316" s="3" t="s">
        <v>3073</v>
      </c>
      <c r="CG12316" s="174">
        <v>86804</v>
      </c>
      <c r="CH12316" s="174">
        <v>533</v>
      </c>
      <c r="CI12316" s="174">
        <v>5</v>
      </c>
      <c r="CJ12316" s="174">
        <v>300.17399999999998</v>
      </c>
      <c r="CK12316" s="174">
        <v>300.17399999999998</v>
      </c>
      <c r="CU12316" s="174">
        <v>86804</v>
      </c>
      <c r="CV12316" s="174">
        <v>533</v>
      </c>
      <c r="CW12316" s="174">
        <v>5</v>
      </c>
      <c r="CX12316" s="174">
        <v>300.17399999999998</v>
      </c>
    </row>
    <row r="12317" spans="84:102" x14ac:dyDescent="0.25">
      <c r="CF12317" s="3" t="s">
        <v>3073</v>
      </c>
      <c r="CG12317" s="174">
        <v>2137</v>
      </c>
      <c r="CH12317" s="174">
        <v>11304</v>
      </c>
      <c r="CI12317" s="174">
        <v>5</v>
      </c>
      <c r="CJ12317" s="174">
        <v>299.97949999999997</v>
      </c>
      <c r="CK12317" s="174">
        <v>299.97949999999997</v>
      </c>
      <c r="CU12317" s="174">
        <v>2137</v>
      </c>
      <c r="CV12317" s="174">
        <v>11304</v>
      </c>
      <c r="CW12317" s="174">
        <v>5</v>
      </c>
      <c r="CX12317" s="174">
        <v>299.97949999999997</v>
      </c>
    </row>
    <row r="12318" spans="84:102" x14ac:dyDescent="0.25">
      <c r="CF12318" s="3" t="s">
        <v>3073</v>
      </c>
      <c r="CG12318" s="174">
        <v>2589</v>
      </c>
      <c r="CH12318" s="174">
        <v>41684</v>
      </c>
      <c r="CI12318" s="174">
        <v>5</v>
      </c>
      <c r="CJ12318" s="174">
        <v>299.6909</v>
      </c>
      <c r="CK12318" s="174">
        <v>299.6909</v>
      </c>
      <c r="CU12318" s="174">
        <v>2589</v>
      </c>
      <c r="CV12318" s="174">
        <v>41684</v>
      </c>
      <c r="CW12318" s="174">
        <v>5</v>
      </c>
      <c r="CX12318" s="174">
        <v>299.6909</v>
      </c>
    </row>
    <row r="12319" spans="84:102" x14ac:dyDescent="0.25">
      <c r="CF12319" s="3" t="s">
        <v>3073</v>
      </c>
      <c r="CG12319" s="174">
        <v>163302</v>
      </c>
      <c r="CH12319" s="174">
        <v>3273</v>
      </c>
      <c r="CI12319" s="174">
        <v>5</v>
      </c>
      <c r="CJ12319" s="174">
        <v>299.58089999999999</v>
      </c>
      <c r="CK12319" s="174">
        <v>299.58089999999999</v>
      </c>
      <c r="CU12319" s="174">
        <v>163302</v>
      </c>
      <c r="CV12319" s="174">
        <v>3273</v>
      </c>
      <c r="CW12319" s="174">
        <v>5</v>
      </c>
      <c r="CX12319" s="174">
        <v>299.58089999999999</v>
      </c>
    </row>
    <row r="12320" spans="84:102" x14ac:dyDescent="0.25">
      <c r="CF12320" s="3" t="s">
        <v>3073</v>
      </c>
      <c r="CG12320" s="174">
        <v>817</v>
      </c>
      <c r="CH12320" s="174">
        <v>103990</v>
      </c>
      <c r="CI12320" s="174">
        <v>5</v>
      </c>
      <c r="CJ12320" s="174">
        <v>299.52199999999999</v>
      </c>
      <c r="CK12320" s="174">
        <v>299.52199999999999</v>
      </c>
      <c r="CU12320" s="174">
        <v>817</v>
      </c>
      <c r="CV12320" s="174">
        <v>103990</v>
      </c>
      <c r="CW12320" s="174">
        <v>5</v>
      </c>
      <c r="CX12320" s="174">
        <v>299.52199999999999</v>
      </c>
    </row>
    <row r="12321" spans="84:102" x14ac:dyDescent="0.25">
      <c r="CF12321" s="3" t="s">
        <v>3073</v>
      </c>
      <c r="CG12321" s="174">
        <v>871</v>
      </c>
      <c r="CH12321" s="174">
        <v>105786</v>
      </c>
      <c r="CI12321" s="174">
        <v>5</v>
      </c>
      <c r="CJ12321" s="174">
        <v>299.47070000000002</v>
      </c>
      <c r="CK12321" s="174">
        <v>299.47070000000002</v>
      </c>
      <c r="CU12321" s="174">
        <v>871</v>
      </c>
      <c r="CV12321" s="174">
        <v>105786</v>
      </c>
      <c r="CW12321" s="174">
        <v>5</v>
      </c>
      <c r="CX12321" s="174">
        <v>299.47070000000002</v>
      </c>
    </row>
    <row r="12322" spans="84:102" x14ac:dyDescent="0.25">
      <c r="CF12322" s="3" t="s">
        <v>3073</v>
      </c>
      <c r="CG12322" s="174">
        <v>125794</v>
      </c>
      <c r="CH12322" s="174">
        <v>2676</v>
      </c>
      <c r="CI12322" s="174">
        <v>5</v>
      </c>
      <c r="CJ12322" s="174">
        <v>299.4135</v>
      </c>
      <c r="CK12322" s="174">
        <v>299.4135</v>
      </c>
      <c r="CU12322" s="174">
        <v>125794</v>
      </c>
      <c r="CV12322" s="174">
        <v>2676</v>
      </c>
      <c r="CW12322" s="174">
        <v>5</v>
      </c>
      <c r="CX12322" s="174">
        <v>299.4135</v>
      </c>
    </row>
    <row r="12323" spans="84:102" x14ac:dyDescent="0.25">
      <c r="CF12323" s="3" t="s">
        <v>3073</v>
      </c>
      <c r="CG12323" s="174">
        <v>1241</v>
      </c>
      <c r="CH12323" s="174">
        <v>127356</v>
      </c>
      <c r="CI12323" s="174">
        <v>5</v>
      </c>
      <c r="CJ12323" s="174">
        <v>299.392</v>
      </c>
      <c r="CK12323" s="174">
        <v>299.392</v>
      </c>
      <c r="CU12323" s="174">
        <v>1241</v>
      </c>
      <c r="CV12323" s="174">
        <v>127356</v>
      </c>
      <c r="CW12323" s="174">
        <v>5</v>
      </c>
      <c r="CX12323" s="174">
        <v>299.392</v>
      </c>
    </row>
    <row r="12324" spans="84:102" x14ac:dyDescent="0.25">
      <c r="CF12324" s="3" t="s">
        <v>3073</v>
      </c>
      <c r="CG12324" s="174">
        <v>169115</v>
      </c>
      <c r="CH12324" s="174">
        <v>3064</v>
      </c>
      <c r="CI12324" s="174">
        <v>5</v>
      </c>
      <c r="CJ12324" s="174">
        <v>299.38260000000002</v>
      </c>
      <c r="CK12324" s="174">
        <v>299.38260000000002</v>
      </c>
      <c r="CU12324" s="174">
        <v>169115</v>
      </c>
      <c r="CV12324" s="174">
        <v>3064</v>
      </c>
      <c r="CW12324" s="174">
        <v>5</v>
      </c>
      <c r="CX12324" s="174">
        <v>299.38260000000002</v>
      </c>
    </row>
    <row r="12325" spans="84:102" x14ac:dyDescent="0.25">
      <c r="CF12325" s="3" t="s">
        <v>3073</v>
      </c>
      <c r="CG12325" s="174">
        <v>92653</v>
      </c>
      <c r="CH12325" s="174">
        <v>3597</v>
      </c>
      <c r="CI12325" s="174">
        <v>5</v>
      </c>
      <c r="CJ12325" s="174">
        <v>299.19650000000001</v>
      </c>
      <c r="CK12325" s="174">
        <v>299.19650000000001</v>
      </c>
      <c r="CU12325" s="174">
        <v>92653</v>
      </c>
      <c r="CV12325" s="174">
        <v>3597</v>
      </c>
      <c r="CW12325" s="174">
        <v>5</v>
      </c>
      <c r="CX12325" s="174">
        <v>299.19650000000001</v>
      </c>
    </row>
    <row r="12326" spans="84:102" x14ac:dyDescent="0.25">
      <c r="CF12326" s="3" t="s">
        <v>3073</v>
      </c>
      <c r="CG12326" s="174">
        <v>3403</v>
      </c>
      <c r="CH12326" s="174">
        <v>173472</v>
      </c>
      <c r="CI12326" s="174">
        <v>5</v>
      </c>
      <c r="CJ12326" s="174">
        <v>298.88979999999998</v>
      </c>
      <c r="CK12326" s="174">
        <v>298.88979999999998</v>
      </c>
      <c r="CU12326" s="174">
        <v>3403</v>
      </c>
      <c r="CV12326" s="174">
        <v>173472</v>
      </c>
      <c r="CW12326" s="174">
        <v>5</v>
      </c>
      <c r="CX12326" s="174">
        <v>298.88979999999998</v>
      </c>
    </row>
    <row r="12327" spans="84:102" x14ac:dyDescent="0.25">
      <c r="CF12327" s="3" t="s">
        <v>3073</v>
      </c>
      <c r="CG12327" s="174">
        <v>1662</v>
      </c>
      <c r="CH12327" s="174">
        <v>71797</v>
      </c>
      <c r="CI12327" s="174">
        <v>5</v>
      </c>
      <c r="CJ12327" s="174">
        <v>298.86380000000003</v>
      </c>
      <c r="CK12327" s="174">
        <v>298.86380000000003</v>
      </c>
      <c r="CU12327" s="174">
        <v>1662</v>
      </c>
      <c r="CV12327" s="174">
        <v>71797</v>
      </c>
      <c r="CW12327" s="174">
        <v>5</v>
      </c>
      <c r="CX12327" s="174">
        <v>298.86380000000003</v>
      </c>
    </row>
    <row r="12328" spans="84:102" x14ac:dyDescent="0.25">
      <c r="CF12328" s="3" t="s">
        <v>3073</v>
      </c>
      <c r="CG12328" s="174">
        <v>83556</v>
      </c>
      <c r="CH12328" s="174">
        <v>476</v>
      </c>
      <c r="CI12328" s="174">
        <v>5</v>
      </c>
      <c r="CJ12328" s="174">
        <v>298.63470000000001</v>
      </c>
      <c r="CK12328" s="174">
        <v>298.63470000000001</v>
      </c>
      <c r="CU12328" s="174">
        <v>83556</v>
      </c>
      <c r="CV12328" s="174">
        <v>476</v>
      </c>
      <c r="CW12328" s="174">
        <v>5</v>
      </c>
      <c r="CX12328" s="174">
        <v>298.63470000000001</v>
      </c>
    </row>
    <row r="12329" spans="84:102" x14ac:dyDescent="0.25">
      <c r="CF12329" s="3" t="s">
        <v>3073</v>
      </c>
      <c r="CG12329" s="174">
        <v>21384</v>
      </c>
      <c r="CH12329" s="174">
        <v>2285</v>
      </c>
      <c r="CI12329" s="174">
        <v>5</v>
      </c>
      <c r="CJ12329" s="174">
        <v>298.608</v>
      </c>
      <c r="CK12329" s="174">
        <v>298.608</v>
      </c>
      <c r="CU12329" s="174">
        <v>21384</v>
      </c>
      <c r="CV12329" s="174">
        <v>2285</v>
      </c>
      <c r="CW12329" s="174">
        <v>5</v>
      </c>
      <c r="CX12329" s="174">
        <v>298.608</v>
      </c>
    </row>
    <row r="12330" spans="84:102" x14ac:dyDescent="0.25">
      <c r="CF12330" s="3" t="s">
        <v>3073</v>
      </c>
      <c r="CG12330" s="174">
        <v>2261</v>
      </c>
      <c r="CH12330" s="174">
        <v>20199</v>
      </c>
      <c r="CI12330" s="174">
        <v>5</v>
      </c>
      <c r="CJ12330" s="174">
        <v>298.58280000000002</v>
      </c>
      <c r="CK12330" s="174">
        <v>298.58280000000002</v>
      </c>
      <c r="CU12330" s="174">
        <v>2261</v>
      </c>
      <c r="CV12330" s="174">
        <v>20199</v>
      </c>
      <c r="CW12330" s="174">
        <v>5</v>
      </c>
      <c r="CX12330" s="174">
        <v>298.58280000000002</v>
      </c>
    </row>
    <row r="12331" spans="84:102" x14ac:dyDescent="0.25">
      <c r="CF12331" s="3" t="s">
        <v>3073</v>
      </c>
      <c r="CG12331" s="174">
        <v>68500</v>
      </c>
      <c r="CH12331" s="174">
        <v>181</v>
      </c>
      <c r="CI12331" s="174">
        <v>5</v>
      </c>
      <c r="CJ12331" s="174">
        <v>298.43299999999999</v>
      </c>
      <c r="CK12331" s="174">
        <v>298.43299999999999</v>
      </c>
      <c r="CU12331" s="174">
        <v>68500</v>
      </c>
      <c r="CV12331" s="174">
        <v>181</v>
      </c>
      <c r="CW12331" s="174">
        <v>5</v>
      </c>
      <c r="CX12331" s="174">
        <v>298.43299999999999</v>
      </c>
    </row>
    <row r="12332" spans="84:102" x14ac:dyDescent="0.25">
      <c r="CF12332" s="3" t="s">
        <v>3073</v>
      </c>
      <c r="CG12332" s="174">
        <v>2645</v>
      </c>
      <c r="CH12332" s="174">
        <v>47557</v>
      </c>
      <c r="CI12332" s="174">
        <v>5</v>
      </c>
      <c r="CJ12332" s="174">
        <v>298.4203</v>
      </c>
      <c r="CK12332" s="174">
        <v>298.4203</v>
      </c>
      <c r="CU12332" s="174">
        <v>2645</v>
      </c>
      <c r="CV12332" s="174">
        <v>47557</v>
      </c>
      <c r="CW12332" s="174">
        <v>5</v>
      </c>
      <c r="CX12332" s="174">
        <v>298.4203</v>
      </c>
    </row>
    <row r="12333" spans="84:102" x14ac:dyDescent="0.25">
      <c r="CF12333" s="3" t="s">
        <v>3073</v>
      </c>
      <c r="CG12333" s="174">
        <v>71541</v>
      </c>
      <c r="CH12333" s="174">
        <v>288</v>
      </c>
      <c r="CI12333" s="174">
        <v>5</v>
      </c>
      <c r="CJ12333" s="174">
        <v>298.31180000000001</v>
      </c>
      <c r="CK12333" s="174">
        <v>298.31180000000001</v>
      </c>
      <c r="CU12333" s="174">
        <v>71541</v>
      </c>
      <c r="CV12333" s="174">
        <v>288</v>
      </c>
      <c r="CW12333" s="174">
        <v>5</v>
      </c>
      <c r="CX12333" s="174">
        <v>298.31180000000001</v>
      </c>
    </row>
    <row r="12334" spans="84:102" x14ac:dyDescent="0.25">
      <c r="CF12334" s="3" t="s">
        <v>3073</v>
      </c>
      <c r="CG12334" s="174">
        <v>95408</v>
      </c>
      <c r="CH12334" s="174">
        <v>1478</v>
      </c>
      <c r="CI12334" s="174">
        <v>5</v>
      </c>
      <c r="CJ12334" s="174">
        <v>298.2208</v>
      </c>
      <c r="CK12334" s="174">
        <v>298.2208</v>
      </c>
      <c r="CU12334" s="174">
        <v>95408</v>
      </c>
      <c r="CV12334" s="174">
        <v>1478</v>
      </c>
      <c r="CW12334" s="174">
        <v>5</v>
      </c>
      <c r="CX12334" s="174">
        <v>298.2208</v>
      </c>
    </row>
    <row r="12335" spans="84:102" x14ac:dyDescent="0.25">
      <c r="CF12335" s="3" t="s">
        <v>3073</v>
      </c>
      <c r="CG12335" s="174">
        <v>2790</v>
      </c>
      <c r="CH12335" s="174">
        <v>146055</v>
      </c>
      <c r="CI12335" s="174">
        <v>5</v>
      </c>
      <c r="CJ12335" s="174">
        <v>298.197</v>
      </c>
      <c r="CK12335" s="174">
        <v>298.197</v>
      </c>
      <c r="CU12335" s="174">
        <v>2790</v>
      </c>
      <c r="CV12335" s="174">
        <v>146055</v>
      </c>
      <c r="CW12335" s="174">
        <v>5</v>
      </c>
      <c r="CX12335" s="174">
        <v>298.197</v>
      </c>
    </row>
    <row r="12336" spans="84:102" x14ac:dyDescent="0.25">
      <c r="CF12336" s="3" t="s">
        <v>3073</v>
      </c>
      <c r="CG12336" s="174">
        <v>180</v>
      </c>
      <c r="CH12336" s="174">
        <v>69091</v>
      </c>
      <c r="CI12336" s="174">
        <v>5</v>
      </c>
      <c r="CJ12336" s="174">
        <v>298.19150000000002</v>
      </c>
      <c r="CK12336" s="174">
        <v>298.19150000000002</v>
      </c>
      <c r="CU12336" s="174">
        <v>180</v>
      </c>
      <c r="CV12336" s="174">
        <v>69091</v>
      </c>
      <c r="CW12336" s="174">
        <v>5</v>
      </c>
      <c r="CX12336" s="174">
        <v>298.19150000000002</v>
      </c>
    </row>
    <row r="12337" spans="84:102" x14ac:dyDescent="0.25">
      <c r="CF12337" s="3" t="s">
        <v>3073</v>
      </c>
      <c r="CG12337" s="174">
        <v>1314</v>
      </c>
      <c r="CH12337" s="174">
        <v>119655</v>
      </c>
      <c r="CI12337" s="174">
        <v>5</v>
      </c>
      <c r="CJ12337" s="174">
        <v>298.07130000000001</v>
      </c>
      <c r="CK12337" s="174">
        <v>298.07130000000001</v>
      </c>
      <c r="CU12337" s="174">
        <v>1314</v>
      </c>
      <c r="CV12337" s="174">
        <v>119655</v>
      </c>
      <c r="CW12337" s="174">
        <v>5</v>
      </c>
      <c r="CX12337" s="174">
        <v>298.07130000000001</v>
      </c>
    </row>
    <row r="12338" spans="84:102" x14ac:dyDescent="0.25">
      <c r="CF12338" s="3" t="s">
        <v>3073</v>
      </c>
      <c r="CG12338" s="174">
        <v>2271</v>
      </c>
      <c r="CH12338" s="174">
        <v>20619</v>
      </c>
      <c r="CI12338" s="174">
        <v>5</v>
      </c>
      <c r="CJ12338" s="174">
        <v>297.791</v>
      </c>
      <c r="CK12338" s="174">
        <v>297.791</v>
      </c>
      <c r="CU12338" s="174">
        <v>2271</v>
      </c>
      <c r="CV12338" s="174">
        <v>20619</v>
      </c>
      <c r="CW12338" s="174">
        <v>5</v>
      </c>
      <c r="CX12338" s="174">
        <v>297.791</v>
      </c>
    </row>
    <row r="12339" spans="84:102" x14ac:dyDescent="0.25">
      <c r="CF12339" s="3" t="s">
        <v>3073</v>
      </c>
      <c r="CG12339" s="174">
        <v>93714</v>
      </c>
      <c r="CH12339" s="174">
        <v>3617</v>
      </c>
      <c r="CI12339" s="174">
        <v>5</v>
      </c>
      <c r="CJ12339" s="174">
        <v>297.74540000000002</v>
      </c>
      <c r="CK12339" s="174">
        <v>297.74540000000002</v>
      </c>
      <c r="CU12339" s="174">
        <v>93714</v>
      </c>
      <c r="CV12339" s="174">
        <v>3617</v>
      </c>
      <c r="CW12339" s="174">
        <v>5</v>
      </c>
      <c r="CX12339" s="174">
        <v>297.74540000000002</v>
      </c>
    </row>
    <row r="12340" spans="84:102" x14ac:dyDescent="0.25">
      <c r="CF12340" s="3" t="s">
        <v>3073</v>
      </c>
      <c r="CG12340" s="174">
        <v>3012</v>
      </c>
      <c r="CH12340" s="174">
        <v>160108</v>
      </c>
      <c r="CI12340" s="174">
        <v>5</v>
      </c>
      <c r="CJ12340" s="174">
        <v>297.61900000000003</v>
      </c>
      <c r="CK12340" s="174">
        <v>297.61900000000003</v>
      </c>
      <c r="CU12340" s="174">
        <v>3012</v>
      </c>
      <c r="CV12340" s="174">
        <v>160108</v>
      </c>
      <c r="CW12340" s="174">
        <v>5</v>
      </c>
      <c r="CX12340" s="174">
        <v>297.61900000000003</v>
      </c>
    </row>
    <row r="12341" spans="84:102" x14ac:dyDescent="0.25">
      <c r="CF12341" s="3" t="s">
        <v>3073</v>
      </c>
      <c r="CG12341" s="174">
        <v>33472</v>
      </c>
      <c r="CH12341" s="174">
        <v>2373</v>
      </c>
      <c r="CI12341" s="174">
        <v>5</v>
      </c>
      <c r="CJ12341" s="174">
        <v>297.56040000000002</v>
      </c>
      <c r="CK12341" s="174">
        <v>297.56040000000002</v>
      </c>
      <c r="CU12341" s="174">
        <v>33472</v>
      </c>
      <c r="CV12341" s="174">
        <v>2373</v>
      </c>
      <c r="CW12341" s="174">
        <v>5</v>
      </c>
      <c r="CX12341" s="174">
        <v>297.56040000000002</v>
      </c>
    </row>
    <row r="12342" spans="84:102" x14ac:dyDescent="0.25">
      <c r="CF12342" s="3" t="s">
        <v>3073</v>
      </c>
      <c r="CG12342" s="174">
        <v>2381</v>
      </c>
      <c r="CH12342" s="174">
        <v>29519</v>
      </c>
      <c r="CI12342" s="174">
        <v>5</v>
      </c>
      <c r="CJ12342" s="174">
        <v>297.53750000000002</v>
      </c>
      <c r="CK12342" s="174">
        <v>297.53750000000002</v>
      </c>
      <c r="CU12342" s="174">
        <v>2381</v>
      </c>
      <c r="CV12342" s="174">
        <v>29519</v>
      </c>
      <c r="CW12342" s="174">
        <v>5</v>
      </c>
      <c r="CX12342" s="174">
        <v>297.53750000000002</v>
      </c>
    </row>
    <row r="12343" spans="84:102" x14ac:dyDescent="0.25">
      <c r="CF12343" s="3" t="s">
        <v>3073</v>
      </c>
      <c r="CG12343" s="174">
        <v>149369</v>
      </c>
      <c r="CH12343" s="174">
        <v>2876</v>
      </c>
      <c r="CI12343" s="174">
        <v>5</v>
      </c>
      <c r="CJ12343" s="174">
        <v>297.53039999999999</v>
      </c>
      <c r="CK12343" s="174">
        <v>297.53039999999999</v>
      </c>
      <c r="CU12343" s="174">
        <v>149369</v>
      </c>
      <c r="CV12343" s="174">
        <v>2876</v>
      </c>
      <c r="CW12343" s="174">
        <v>5</v>
      </c>
      <c r="CX12343" s="174">
        <v>297.53039999999999</v>
      </c>
    </row>
    <row r="12344" spans="84:102" x14ac:dyDescent="0.25">
      <c r="CF12344" s="3" t="s">
        <v>3073</v>
      </c>
      <c r="CG12344" s="174">
        <v>241</v>
      </c>
      <c r="CH12344" s="174">
        <v>69306</v>
      </c>
      <c r="CI12344" s="174">
        <v>5</v>
      </c>
      <c r="CJ12344" s="174">
        <v>297.52980000000002</v>
      </c>
      <c r="CK12344" s="174">
        <v>297.52980000000002</v>
      </c>
      <c r="CU12344" s="174">
        <v>241</v>
      </c>
      <c r="CV12344" s="174">
        <v>69306</v>
      </c>
      <c r="CW12344" s="174">
        <v>5</v>
      </c>
      <c r="CX12344" s="174">
        <v>297.52980000000002</v>
      </c>
    </row>
    <row r="12345" spans="84:102" x14ac:dyDescent="0.25">
      <c r="CF12345" s="3" t="s">
        <v>3073</v>
      </c>
      <c r="CG12345" s="174">
        <v>1784</v>
      </c>
      <c r="CH12345" s="174">
        <v>55294</v>
      </c>
      <c r="CI12345" s="174">
        <v>5</v>
      </c>
      <c r="CJ12345" s="174">
        <v>297.47309999999999</v>
      </c>
      <c r="CK12345" s="174">
        <v>297.47309999999999</v>
      </c>
      <c r="CU12345" s="174">
        <v>1784</v>
      </c>
      <c r="CV12345" s="174">
        <v>55294</v>
      </c>
      <c r="CW12345" s="174">
        <v>5</v>
      </c>
      <c r="CX12345" s="174">
        <v>297.47309999999999</v>
      </c>
    </row>
    <row r="12346" spans="84:102" x14ac:dyDescent="0.25">
      <c r="CF12346" s="3" t="s">
        <v>3073</v>
      </c>
      <c r="CG12346" s="174">
        <v>62782</v>
      </c>
      <c r="CH12346" s="174">
        <v>51</v>
      </c>
      <c r="CI12346" s="174">
        <v>5</v>
      </c>
      <c r="CJ12346" s="174">
        <v>297.39729999999997</v>
      </c>
      <c r="CK12346" s="174">
        <v>297.39729999999997</v>
      </c>
      <c r="CU12346" s="174">
        <v>62782</v>
      </c>
      <c r="CV12346" s="174">
        <v>51</v>
      </c>
      <c r="CW12346" s="174">
        <v>5</v>
      </c>
      <c r="CX12346" s="174">
        <v>297.39729999999997</v>
      </c>
    </row>
    <row r="12347" spans="84:102" x14ac:dyDescent="0.25">
      <c r="CF12347" s="3" t="s">
        <v>3073</v>
      </c>
      <c r="CG12347" s="174">
        <v>3569</v>
      </c>
      <c r="CH12347" s="174">
        <v>84845</v>
      </c>
      <c r="CI12347" s="174">
        <v>5</v>
      </c>
      <c r="CJ12347" s="174">
        <v>297.3082</v>
      </c>
      <c r="CK12347" s="174">
        <v>297.3082</v>
      </c>
      <c r="CU12347" s="174">
        <v>3569</v>
      </c>
      <c r="CV12347" s="174">
        <v>84845</v>
      </c>
      <c r="CW12347" s="174">
        <v>5</v>
      </c>
      <c r="CX12347" s="174">
        <v>297.3082</v>
      </c>
    </row>
    <row r="12348" spans="84:102" x14ac:dyDescent="0.25">
      <c r="CF12348" s="3" t="s">
        <v>3073</v>
      </c>
      <c r="CG12348" s="174">
        <v>596</v>
      </c>
      <c r="CH12348" s="174">
        <v>86202</v>
      </c>
      <c r="CI12348" s="174">
        <v>5</v>
      </c>
      <c r="CJ12348" s="174">
        <v>297.28829999999999</v>
      </c>
      <c r="CK12348" s="174">
        <v>297.28829999999999</v>
      </c>
      <c r="CU12348" s="174">
        <v>596</v>
      </c>
      <c r="CV12348" s="174">
        <v>86202</v>
      </c>
      <c r="CW12348" s="174">
        <v>5</v>
      </c>
      <c r="CX12348" s="174">
        <v>297.28829999999999</v>
      </c>
    </row>
    <row r="12349" spans="84:102" x14ac:dyDescent="0.25">
      <c r="CF12349" s="3" t="s">
        <v>3073</v>
      </c>
      <c r="CG12349" s="174">
        <v>2587</v>
      </c>
      <c r="CH12349" s="174">
        <v>42599</v>
      </c>
      <c r="CI12349" s="174">
        <v>5</v>
      </c>
      <c r="CJ12349" s="174">
        <v>297.2878</v>
      </c>
      <c r="CK12349" s="174">
        <v>297.2878</v>
      </c>
      <c r="CU12349" s="174">
        <v>2587</v>
      </c>
      <c r="CV12349" s="174">
        <v>42599</v>
      </c>
      <c r="CW12349" s="174">
        <v>5</v>
      </c>
      <c r="CX12349" s="174">
        <v>297.2878</v>
      </c>
    </row>
    <row r="12350" spans="84:102" x14ac:dyDescent="0.25">
      <c r="CF12350" s="3" t="s">
        <v>3073</v>
      </c>
      <c r="CG12350" s="174">
        <v>2807</v>
      </c>
      <c r="CH12350" s="174">
        <v>147488</v>
      </c>
      <c r="CI12350" s="174">
        <v>5</v>
      </c>
      <c r="CJ12350" s="174">
        <v>297.24189999999999</v>
      </c>
      <c r="CK12350" s="174">
        <v>297.24189999999999</v>
      </c>
      <c r="CU12350" s="174">
        <v>2807</v>
      </c>
      <c r="CV12350" s="174">
        <v>147488</v>
      </c>
      <c r="CW12350" s="174">
        <v>5</v>
      </c>
      <c r="CX12350" s="174">
        <v>297.24189999999999</v>
      </c>
    </row>
    <row r="12351" spans="84:102" x14ac:dyDescent="0.25">
      <c r="CF12351" s="3" t="s">
        <v>3073</v>
      </c>
      <c r="CG12351" s="174">
        <v>3779</v>
      </c>
      <c r="CH12351" s="174">
        <v>143370</v>
      </c>
      <c r="CI12351" s="174">
        <v>5</v>
      </c>
      <c r="CJ12351" s="174">
        <v>297.09870000000001</v>
      </c>
      <c r="CK12351" s="174">
        <v>297.09870000000001</v>
      </c>
      <c r="CU12351" s="174">
        <v>3779</v>
      </c>
      <c r="CV12351" s="174">
        <v>143370</v>
      </c>
      <c r="CW12351" s="174">
        <v>5</v>
      </c>
      <c r="CX12351" s="174">
        <v>297.09870000000001</v>
      </c>
    </row>
    <row r="12352" spans="84:102" x14ac:dyDescent="0.25">
      <c r="CF12352" s="3" t="s">
        <v>3073</v>
      </c>
      <c r="CG12352" s="174">
        <v>1618</v>
      </c>
      <c r="CH12352" s="174">
        <v>79240</v>
      </c>
      <c r="CI12352" s="174">
        <v>5</v>
      </c>
      <c r="CJ12352" s="174">
        <v>296.95330000000001</v>
      </c>
      <c r="CK12352" s="174">
        <v>296.95330000000001</v>
      </c>
      <c r="CU12352" s="174">
        <v>1618</v>
      </c>
      <c r="CV12352" s="174">
        <v>79240</v>
      </c>
      <c r="CW12352" s="174">
        <v>5</v>
      </c>
      <c r="CX12352" s="174">
        <v>296.95330000000001</v>
      </c>
    </row>
    <row r="12353" spans="84:102" x14ac:dyDescent="0.25">
      <c r="CF12353" s="3" t="s">
        <v>3073</v>
      </c>
      <c r="CG12353" s="174">
        <v>263</v>
      </c>
      <c r="CH12353" s="174">
        <v>72510</v>
      </c>
      <c r="CI12353" s="174">
        <v>5</v>
      </c>
      <c r="CJ12353" s="174">
        <v>296.55410000000001</v>
      </c>
      <c r="CK12353" s="174">
        <v>296.55410000000001</v>
      </c>
      <c r="CU12353" s="174">
        <v>263</v>
      </c>
      <c r="CV12353" s="174">
        <v>72510</v>
      </c>
      <c r="CW12353" s="174">
        <v>5</v>
      </c>
      <c r="CX12353" s="174">
        <v>296.55410000000001</v>
      </c>
    </row>
    <row r="12354" spans="84:102" x14ac:dyDescent="0.25">
      <c r="CF12354" s="3" t="s">
        <v>3073</v>
      </c>
      <c r="CG12354" s="174">
        <v>80323</v>
      </c>
      <c r="CH12354" s="174">
        <v>410</v>
      </c>
      <c r="CI12354" s="174">
        <v>5</v>
      </c>
      <c r="CJ12354" s="174">
        <v>296.40800000000002</v>
      </c>
      <c r="CK12354" s="174">
        <v>296.40800000000002</v>
      </c>
      <c r="CU12354" s="174">
        <v>80323</v>
      </c>
      <c r="CV12354" s="174">
        <v>410</v>
      </c>
      <c r="CW12354" s="174">
        <v>5</v>
      </c>
      <c r="CX12354" s="174">
        <v>296.40800000000002</v>
      </c>
    </row>
    <row r="12355" spans="84:102" x14ac:dyDescent="0.25">
      <c r="CF12355" s="3" t="s">
        <v>3073</v>
      </c>
      <c r="CG12355" s="174">
        <v>109919</v>
      </c>
      <c r="CH12355" s="174">
        <v>1383</v>
      </c>
      <c r="CI12355" s="174">
        <v>5</v>
      </c>
      <c r="CJ12355" s="174">
        <v>296.38720000000001</v>
      </c>
      <c r="CK12355" s="174">
        <v>296.38720000000001</v>
      </c>
      <c r="CU12355" s="174">
        <v>109919</v>
      </c>
      <c r="CV12355" s="174">
        <v>1383</v>
      </c>
      <c r="CW12355" s="174">
        <v>5</v>
      </c>
      <c r="CX12355" s="174">
        <v>296.38720000000001</v>
      </c>
    </row>
    <row r="12356" spans="84:102" x14ac:dyDescent="0.25">
      <c r="CF12356" s="3" t="s">
        <v>3073</v>
      </c>
      <c r="CG12356" s="174">
        <v>555</v>
      </c>
      <c r="CH12356" s="174">
        <v>83539</v>
      </c>
      <c r="CI12356" s="174">
        <v>5</v>
      </c>
      <c r="CJ12356" s="174">
        <v>296.16480000000001</v>
      </c>
      <c r="CK12356" s="174">
        <v>296.16480000000001</v>
      </c>
      <c r="CU12356" s="174">
        <v>555</v>
      </c>
      <c r="CV12356" s="174">
        <v>83539</v>
      </c>
      <c r="CW12356" s="174">
        <v>5</v>
      </c>
      <c r="CX12356" s="174">
        <v>296.16480000000001</v>
      </c>
    </row>
    <row r="12357" spans="84:102" x14ac:dyDescent="0.25">
      <c r="CF12357" s="3" t="s">
        <v>3073</v>
      </c>
      <c r="CG12357" s="174">
        <v>66315</v>
      </c>
      <c r="CH12357" s="174">
        <v>88</v>
      </c>
      <c r="CI12357" s="174">
        <v>5</v>
      </c>
      <c r="CJ12357" s="174">
        <v>296.1558</v>
      </c>
      <c r="CK12357" s="174">
        <v>296.1558</v>
      </c>
      <c r="CU12357" s="174">
        <v>66315</v>
      </c>
      <c r="CV12357" s="174">
        <v>88</v>
      </c>
      <c r="CW12357" s="174">
        <v>5</v>
      </c>
      <c r="CX12357" s="174">
        <v>296.1558</v>
      </c>
    </row>
    <row r="12358" spans="84:102" x14ac:dyDescent="0.25">
      <c r="CF12358" s="3" t="s">
        <v>3073</v>
      </c>
      <c r="CG12358" s="174">
        <v>81725</v>
      </c>
      <c r="CH12358" s="174">
        <v>423</v>
      </c>
      <c r="CI12358" s="174">
        <v>5</v>
      </c>
      <c r="CJ12358" s="174">
        <v>296.12360000000001</v>
      </c>
      <c r="CK12358" s="174">
        <v>296.12360000000001</v>
      </c>
      <c r="CU12358" s="174">
        <v>81725</v>
      </c>
      <c r="CV12358" s="174">
        <v>423</v>
      </c>
      <c r="CW12358" s="174">
        <v>5</v>
      </c>
      <c r="CX12358" s="174">
        <v>296.12360000000001</v>
      </c>
    </row>
    <row r="12359" spans="84:102" x14ac:dyDescent="0.25">
      <c r="CF12359" s="3" t="s">
        <v>3073</v>
      </c>
      <c r="CG12359" s="174">
        <v>963</v>
      </c>
      <c r="CH12359" s="174">
        <v>113375</v>
      </c>
      <c r="CI12359" s="174">
        <v>5</v>
      </c>
      <c r="CJ12359" s="174">
        <v>295.87819999999999</v>
      </c>
      <c r="CK12359" s="174">
        <v>295.87819999999999</v>
      </c>
      <c r="CU12359" s="174">
        <v>963</v>
      </c>
      <c r="CV12359" s="174">
        <v>113375</v>
      </c>
      <c r="CW12359" s="174">
        <v>5</v>
      </c>
      <c r="CX12359" s="174">
        <v>295.87819999999999</v>
      </c>
    </row>
    <row r="12360" spans="84:102" x14ac:dyDescent="0.25">
      <c r="CF12360" s="3" t="s">
        <v>3073</v>
      </c>
      <c r="CG12360" s="174">
        <v>152484</v>
      </c>
      <c r="CH12360" s="174">
        <v>2920</v>
      </c>
      <c r="CI12360" s="174">
        <v>5</v>
      </c>
      <c r="CJ12360" s="174">
        <v>295.83330000000001</v>
      </c>
      <c r="CK12360" s="174">
        <v>295.83330000000001</v>
      </c>
      <c r="CU12360" s="174">
        <v>152484</v>
      </c>
      <c r="CV12360" s="174">
        <v>2920</v>
      </c>
      <c r="CW12360" s="174">
        <v>5</v>
      </c>
      <c r="CX12360" s="174">
        <v>295.83330000000001</v>
      </c>
    </row>
    <row r="12361" spans="84:102" x14ac:dyDescent="0.25">
      <c r="CF12361" s="3" t="s">
        <v>3073</v>
      </c>
      <c r="CG12361" s="174">
        <v>3698</v>
      </c>
      <c r="CH12361" s="174">
        <v>86341</v>
      </c>
      <c r="CI12361" s="174">
        <v>5</v>
      </c>
      <c r="CJ12361" s="174">
        <v>295.8159</v>
      </c>
      <c r="CK12361" s="174">
        <v>295.8159</v>
      </c>
      <c r="CU12361" s="174">
        <v>3698</v>
      </c>
      <c r="CV12361" s="174">
        <v>86341</v>
      </c>
      <c r="CW12361" s="174">
        <v>5</v>
      </c>
      <c r="CX12361" s="174">
        <v>295.8159</v>
      </c>
    </row>
    <row r="12362" spans="84:102" x14ac:dyDescent="0.25">
      <c r="CF12362" s="3" t="s">
        <v>3073</v>
      </c>
      <c r="CG12362" s="174">
        <v>149084</v>
      </c>
      <c r="CH12362" s="174">
        <v>2864</v>
      </c>
      <c r="CI12362" s="174">
        <v>5</v>
      </c>
      <c r="CJ12362" s="174">
        <v>295.78649999999999</v>
      </c>
      <c r="CK12362" s="174">
        <v>295.78649999999999</v>
      </c>
      <c r="CU12362" s="174">
        <v>149084</v>
      </c>
      <c r="CV12362" s="174">
        <v>2864</v>
      </c>
      <c r="CW12362" s="174">
        <v>5</v>
      </c>
      <c r="CX12362" s="174">
        <v>295.78649999999999</v>
      </c>
    </row>
    <row r="12363" spans="84:102" x14ac:dyDescent="0.25">
      <c r="CF12363" s="3" t="s">
        <v>3073</v>
      </c>
      <c r="CG12363" s="174">
        <v>77944</v>
      </c>
      <c r="CH12363" s="174">
        <v>366</v>
      </c>
      <c r="CI12363" s="174">
        <v>5</v>
      </c>
      <c r="CJ12363" s="174">
        <v>295.53750000000002</v>
      </c>
      <c r="CK12363" s="174">
        <v>295.53750000000002</v>
      </c>
      <c r="CU12363" s="174">
        <v>77944</v>
      </c>
      <c r="CV12363" s="174">
        <v>366</v>
      </c>
      <c r="CW12363" s="174">
        <v>5</v>
      </c>
      <c r="CX12363" s="174">
        <v>295.53750000000002</v>
      </c>
    </row>
    <row r="12364" spans="84:102" x14ac:dyDescent="0.25">
      <c r="CF12364" s="3" t="s">
        <v>3073</v>
      </c>
      <c r="CG12364" s="174">
        <v>474</v>
      </c>
      <c r="CH12364" s="174">
        <v>83868</v>
      </c>
      <c r="CI12364" s="174">
        <v>5</v>
      </c>
      <c r="CJ12364" s="174">
        <v>295.49669999999998</v>
      </c>
      <c r="CK12364" s="174">
        <v>295.49669999999998</v>
      </c>
      <c r="CU12364" s="174">
        <v>474</v>
      </c>
      <c r="CV12364" s="174">
        <v>83868</v>
      </c>
      <c r="CW12364" s="174">
        <v>5</v>
      </c>
      <c r="CX12364" s="174">
        <v>295.49669999999998</v>
      </c>
    </row>
    <row r="12365" spans="84:102" x14ac:dyDescent="0.25">
      <c r="CF12365" s="3" t="s">
        <v>3073</v>
      </c>
      <c r="CG12365" s="174">
        <v>137</v>
      </c>
      <c r="CH12365" s="174">
        <v>66774</v>
      </c>
      <c r="CI12365" s="174">
        <v>5</v>
      </c>
      <c r="CJ12365" s="174">
        <v>295.4597</v>
      </c>
      <c r="CK12365" s="174">
        <v>295.4597</v>
      </c>
      <c r="CU12365" s="174">
        <v>137</v>
      </c>
      <c r="CV12365" s="174">
        <v>66774</v>
      </c>
      <c r="CW12365" s="174">
        <v>5</v>
      </c>
      <c r="CX12365" s="174">
        <v>295.4597</v>
      </c>
    </row>
    <row r="12366" spans="84:102" x14ac:dyDescent="0.25">
      <c r="CF12366" s="3" t="s">
        <v>3073</v>
      </c>
      <c r="CG12366" s="174">
        <v>1963</v>
      </c>
      <c r="CH12366" s="174">
        <v>86337</v>
      </c>
      <c r="CI12366" s="174">
        <v>5</v>
      </c>
      <c r="CJ12366" s="174">
        <v>295.2217</v>
      </c>
      <c r="CK12366" s="174">
        <v>295.2217</v>
      </c>
      <c r="CU12366" s="174">
        <v>1963</v>
      </c>
      <c r="CV12366" s="174">
        <v>86337</v>
      </c>
      <c r="CW12366" s="174">
        <v>5</v>
      </c>
      <c r="CX12366" s="174">
        <v>295.2217</v>
      </c>
    </row>
    <row r="12367" spans="84:102" x14ac:dyDescent="0.25">
      <c r="CF12367" s="3" t="s">
        <v>3073</v>
      </c>
      <c r="CG12367" s="174">
        <v>2999</v>
      </c>
      <c r="CH12367" s="174">
        <v>160155</v>
      </c>
      <c r="CI12367" s="174">
        <v>5</v>
      </c>
      <c r="CJ12367" s="174">
        <v>295.17899999999997</v>
      </c>
      <c r="CK12367" s="174">
        <v>295.17899999999997</v>
      </c>
      <c r="CU12367" s="174">
        <v>2999</v>
      </c>
      <c r="CV12367" s="174">
        <v>160155</v>
      </c>
      <c r="CW12367" s="174">
        <v>5</v>
      </c>
      <c r="CX12367" s="174">
        <v>295.17899999999997</v>
      </c>
    </row>
    <row r="12368" spans="84:102" x14ac:dyDescent="0.25">
      <c r="CF12368" s="3" t="s">
        <v>3073</v>
      </c>
      <c r="CG12368" s="174">
        <v>101681</v>
      </c>
      <c r="CH12368" s="174">
        <v>781</v>
      </c>
      <c r="CI12368" s="174">
        <v>5</v>
      </c>
      <c r="CJ12368" s="174">
        <v>295.09550000000002</v>
      </c>
      <c r="CK12368" s="174">
        <v>295.09550000000002</v>
      </c>
      <c r="CU12368" s="174">
        <v>101681</v>
      </c>
      <c r="CV12368" s="174">
        <v>781</v>
      </c>
      <c r="CW12368" s="174">
        <v>5</v>
      </c>
      <c r="CX12368" s="174">
        <v>295.09550000000002</v>
      </c>
    </row>
    <row r="12369" spans="84:102" x14ac:dyDescent="0.25">
      <c r="CF12369" s="3" t="s">
        <v>3073</v>
      </c>
      <c r="CG12369" s="174">
        <v>81701</v>
      </c>
      <c r="CH12369" s="174">
        <v>407</v>
      </c>
      <c r="CI12369" s="174">
        <v>5</v>
      </c>
      <c r="CJ12369" s="174">
        <v>294.90730000000002</v>
      </c>
      <c r="CK12369" s="174">
        <v>294.90730000000002</v>
      </c>
      <c r="CU12369" s="174">
        <v>81701</v>
      </c>
      <c r="CV12369" s="174">
        <v>407</v>
      </c>
      <c r="CW12369" s="174">
        <v>5</v>
      </c>
      <c r="CX12369" s="174">
        <v>294.90730000000002</v>
      </c>
    </row>
    <row r="12370" spans="84:102" x14ac:dyDescent="0.25">
      <c r="CF12370" s="3" t="s">
        <v>3073</v>
      </c>
      <c r="CG12370" s="174">
        <v>3064</v>
      </c>
      <c r="CH12370" s="174">
        <v>169115</v>
      </c>
      <c r="CI12370" s="174">
        <v>5</v>
      </c>
      <c r="CJ12370" s="174">
        <v>294.88240000000002</v>
      </c>
      <c r="CK12370" s="174">
        <v>294.88240000000002</v>
      </c>
      <c r="CU12370" s="174">
        <v>3064</v>
      </c>
      <c r="CV12370" s="174">
        <v>169115</v>
      </c>
      <c r="CW12370" s="174">
        <v>5</v>
      </c>
      <c r="CX12370" s="174">
        <v>294.88240000000002</v>
      </c>
    </row>
    <row r="12371" spans="84:102" x14ac:dyDescent="0.25">
      <c r="CF12371" s="3" t="s">
        <v>3073</v>
      </c>
      <c r="CG12371" s="174">
        <v>127190</v>
      </c>
      <c r="CH12371" s="174">
        <v>1255</v>
      </c>
      <c r="CI12371" s="174">
        <v>5</v>
      </c>
      <c r="CJ12371" s="174">
        <v>294.82100000000003</v>
      </c>
      <c r="CK12371" s="174">
        <v>294.82100000000003</v>
      </c>
      <c r="CU12371" s="174">
        <v>127190</v>
      </c>
      <c r="CV12371" s="174">
        <v>1255</v>
      </c>
      <c r="CW12371" s="174">
        <v>5</v>
      </c>
      <c r="CX12371" s="174">
        <v>294.82100000000003</v>
      </c>
    </row>
    <row r="12372" spans="84:102" x14ac:dyDescent="0.25">
      <c r="CF12372" s="3" t="s">
        <v>3073</v>
      </c>
      <c r="CG12372" s="174">
        <v>3273</v>
      </c>
      <c r="CH12372" s="174">
        <v>163302</v>
      </c>
      <c r="CI12372" s="174">
        <v>5</v>
      </c>
      <c r="CJ12372" s="174">
        <v>294.79860000000002</v>
      </c>
      <c r="CK12372" s="174">
        <v>294.79860000000002</v>
      </c>
      <c r="CU12372" s="174">
        <v>3273</v>
      </c>
      <c r="CV12372" s="174">
        <v>163302</v>
      </c>
      <c r="CW12372" s="174">
        <v>5</v>
      </c>
      <c r="CX12372" s="174">
        <v>294.79860000000002</v>
      </c>
    </row>
    <row r="12373" spans="84:102" x14ac:dyDescent="0.25">
      <c r="CF12373" s="3" t="s">
        <v>3073</v>
      </c>
      <c r="CG12373" s="174">
        <v>410</v>
      </c>
      <c r="CH12373" s="174">
        <v>80323</v>
      </c>
      <c r="CI12373" s="174">
        <v>5</v>
      </c>
      <c r="CJ12373" s="174">
        <v>294.548</v>
      </c>
      <c r="CK12373" s="174">
        <v>294.548</v>
      </c>
      <c r="CU12373" s="174">
        <v>410</v>
      </c>
      <c r="CV12373" s="174">
        <v>80323</v>
      </c>
      <c r="CW12373" s="174">
        <v>5</v>
      </c>
      <c r="CX12373" s="174">
        <v>294.548</v>
      </c>
    </row>
    <row r="12374" spans="84:102" x14ac:dyDescent="0.25">
      <c r="CF12374" s="3" t="s">
        <v>3073</v>
      </c>
      <c r="CG12374" s="174">
        <v>1181</v>
      </c>
      <c r="CH12374" s="174">
        <v>140010</v>
      </c>
      <c r="CI12374" s="174">
        <v>5</v>
      </c>
      <c r="CJ12374" s="174">
        <v>294.29239999999999</v>
      </c>
      <c r="CK12374" s="174">
        <v>294.29239999999999</v>
      </c>
      <c r="CU12374" s="174">
        <v>1181</v>
      </c>
      <c r="CV12374" s="174">
        <v>140010</v>
      </c>
      <c r="CW12374" s="174">
        <v>5</v>
      </c>
      <c r="CX12374" s="174">
        <v>294.29239999999999</v>
      </c>
    </row>
    <row r="12375" spans="84:102" x14ac:dyDescent="0.25">
      <c r="CF12375" s="3" t="s">
        <v>3073</v>
      </c>
      <c r="CG12375" s="174">
        <v>603</v>
      </c>
      <c r="CH12375" s="174">
        <v>86506</v>
      </c>
      <c r="CI12375" s="174">
        <v>5</v>
      </c>
      <c r="CJ12375" s="174">
        <v>294.23419999999999</v>
      </c>
      <c r="CK12375" s="174">
        <v>294.23419999999999</v>
      </c>
      <c r="CU12375" s="174">
        <v>603</v>
      </c>
      <c r="CV12375" s="174">
        <v>86506</v>
      </c>
      <c r="CW12375" s="174">
        <v>5</v>
      </c>
      <c r="CX12375" s="174">
        <v>294.23419999999999</v>
      </c>
    </row>
    <row r="12376" spans="84:102" x14ac:dyDescent="0.25">
      <c r="CF12376" s="3" t="s">
        <v>3073</v>
      </c>
      <c r="CG12376" s="174">
        <v>93770</v>
      </c>
      <c r="CH12376" s="174">
        <v>705</v>
      </c>
      <c r="CI12376" s="174">
        <v>5</v>
      </c>
      <c r="CJ12376" s="174">
        <v>294.22160000000002</v>
      </c>
      <c r="CK12376" s="174">
        <v>294.22160000000002</v>
      </c>
      <c r="CU12376" s="174">
        <v>93770</v>
      </c>
      <c r="CV12376" s="174">
        <v>705</v>
      </c>
      <c r="CW12376" s="174">
        <v>5</v>
      </c>
      <c r="CX12376" s="174">
        <v>294.22160000000002</v>
      </c>
    </row>
    <row r="12377" spans="84:102" x14ac:dyDescent="0.25">
      <c r="CF12377" s="3" t="s">
        <v>3073</v>
      </c>
      <c r="CG12377" s="174">
        <v>149600</v>
      </c>
      <c r="CH12377" s="174">
        <v>3134</v>
      </c>
      <c r="CI12377" s="174">
        <v>5</v>
      </c>
      <c r="CJ12377" s="174">
        <v>294.1687</v>
      </c>
      <c r="CK12377" s="174">
        <v>294.1687</v>
      </c>
      <c r="CU12377" s="174">
        <v>149600</v>
      </c>
      <c r="CV12377" s="174">
        <v>3134</v>
      </c>
      <c r="CW12377" s="174">
        <v>5</v>
      </c>
      <c r="CX12377" s="174">
        <v>294.1687</v>
      </c>
    </row>
    <row r="12378" spans="84:102" x14ac:dyDescent="0.25">
      <c r="CF12378" s="3" t="s">
        <v>3073</v>
      </c>
      <c r="CG12378" s="174">
        <v>5682</v>
      </c>
      <c r="CH12378" s="174">
        <v>2098</v>
      </c>
      <c r="CI12378" s="174">
        <v>5</v>
      </c>
      <c r="CJ12378" s="174">
        <v>294.11020000000002</v>
      </c>
      <c r="CK12378" s="174">
        <v>294.11020000000002</v>
      </c>
      <c r="CU12378" s="174">
        <v>5682</v>
      </c>
      <c r="CV12378" s="174">
        <v>2098</v>
      </c>
      <c r="CW12378" s="174">
        <v>5</v>
      </c>
      <c r="CX12378" s="174">
        <v>294.11020000000002</v>
      </c>
    </row>
    <row r="12379" spans="84:102" x14ac:dyDescent="0.25">
      <c r="CF12379" s="3" t="s">
        <v>3073</v>
      </c>
      <c r="CG12379" s="174">
        <v>82930</v>
      </c>
      <c r="CH12379" s="174">
        <v>554</v>
      </c>
      <c r="CI12379" s="174">
        <v>5</v>
      </c>
      <c r="CJ12379" s="174">
        <v>294.0016</v>
      </c>
      <c r="CK12379" s="174">
        <v>294.0016</v>
      </c>
      <c r="CU12379" s="174">
        <v>82930</v>
      </c>
      <c r="CV12379" s="174">
        <v>554</v>
      </c>
      <c r="CW12379" s="174">
        <v>5</v>
      </c>
      <c r="CX12379" s="174">
        <v>294.0016</v>
      </c>
    </row>
    <row r="12380" spans="84:102" x14ac:dyDescent="0.25">
      <c r="CF12380" s="3" t="s">
        <v>3073</v>
      </c>
      <c r="CG12380" s="174">
        <v>62011</v>
      </c>
      <c r="CH12380" s="174">
        <v>37</v>
      </c>
      <c r="CI12380" s="174">
        <v>5</v>
      </c>
      <c r="CJ12380" s="174">
        <v>293.93990000000002</v>
      </c>
      <c r="CK12380" s="174">
        <v>293.93990000000002</v>
      </c>
      <c r="CU12380" s="174">
        <v>62011</v>
      </c>
      <c r="CV12380" s="174">
        <v>37</v>
      </c>
      <c r="CW12380" s="174">
        <v>5</v>
      </c>
      <c r="CX12380" s="174">
        <v>293.93990000000002</v>
      </c>
    </row>
    <row r="12381" spans="84:102" x14ac:dyDescent="0.25">
      <c r="CF12381" s="3" t="s">
        <v>3073</v>
      </c>
      <c r="CG12381" s="174">
        <v>2954</v>
      </c>
      <c r="CH12381" s="174">
        <v>152840</v>
      </c>
      <c r="CI12381" s="174">
        <v>5</v>
      </c>
      <c r="CJ12381" s="174">
        <v>293.90780000000001</v>
      </c>
      <c r="CK12381" s="174">
        <v>293.90780000000001</v>
      </c>
      <c r="CU12381" s="174">
        <v>2954</v>
      </c>
      <c r="CV12381" s="174">
        <v>152840</v>
      </c>
      <c r="CW12381" s="174">
        <v>5</v>
      </c>
      <c r="CX12381" s="174">
        <v>293.90780000000001</v>
      </c>
    </row>
    <row r="12382" spans="84:102" x14ac:dyDescent="0.25">
      <c r="CF12382" s="3" t="s">
        <v>3073</v>
      </c>
      <c r="CG12382" s="174">
        <v>166436</v>
      </c>
      <c r="CH12382" s="174">
        <v>3044</v>
      </c>
      <c r="CI12382" s="174">
        <v>5</v>
      </c>
      <c r="CJ12382" s="174">
        <v>293.81990000000002</v>
      </c>
      <c r="CK12382" s="174">
        <v>293.81990000000002</v>
      </c>
      <c r="CU12382" s="174">
        <v>166436</v>
      </c>
      <c r="CV12382" s="174">
        <v>3044</v>
      </c>
      <c r="CW12382" s="174">
        <v>5</v>
      </c>
      <c r="CX12382" s="174">
        <v>293.81990000000002</v>
      </c>
    </row>
    <row r="12383" spans="84:102" x14ac:dyDescent="0.25">
      <c r="CF12383" s="3" t="s">
        <v>3073</v>
      </c>
      <c r="CG12383" s="174">
        <v>2575</v>
      </c>
      <c r="CH12383" s="174">
        <v>41174</v>
      </c>
      <c r="CI12383" s="174">
        <v>5</v>
      </c>
      <c r="CJ12383" s="174">
        <v>293.80590000000001</v>
      </c>
      <c r="CK12383" s="174">
        <v>293.80590000000001</v>
      </c>
      <c r="CU12383" s="174">
        <v>2575</v>
      </c>
      <c r="CV12383" s="174">
        <v>41174</v>
      </c>
      <c r="CW12383" s="174">
        <v>5</v>
      </c>
      <c r="CX12383" s="174">
        <v>293.80590000000001</v>
      </c>
    </row>
    <row r="12384" spans="84:102" x14ac:dyDescent="0.25">
      <c r="CF12384" s="3" t="s">
        <v>3073</v>
      </c>
      <c r="CG12384" s="174">
        <v>652</v>
      </c>
      <c r="CH12384" s="174">
        <v>89432</v>
      </c>
      <c r="CI12384" s="174">
        <v>5</v>
      </c>
      <c r="CJ12384" s="174">
        <v>293.79469999999998</v>
      </c>
      <c r="CK12384" s="174">
        <v>293.79469999999998</v>
      </c>
      <c r="CU12384" s="174">
        <v>652</v>
      </c>
      <c r="CV12384" s="174">
        <v>89432</v>
      </c>
      <c r="CW12384" s="174">
        <v>5</v>
      </c>
      <c r="CX12384" s="174">
        <v>293.79469999999998</v>
      </c>
    </row>
    <row r="12385" spans="84:102" x14ac:dyDescent="0.25">
      <c r="CF12385" s="3" t="s">
        <v>3073</v>
      </c>
      <c r="CG12385" s="174">
        <v>18446</v>
      </c>
      <c r="CH12385" s="174">
        <v>2221</v>
      </c>
      <c r="CI12385" s="174">
        <v>5</v>
      </c>
      <c r="CJ12385" s="174">
        <v>293.73079999999999</v>
      </c>
      <c r="CK12385" s="174">
        <v>293.73079999999999</v>
      </c>
      <c r="CU12385" s="174">
        <v>18446</v>
      </c>
      <c r="CV12385" s="174">
        <v>2221</v>
      </c>
      <c r="CW12385" s="174">
        <v>5</v>
      </c>
      <c r="CX12385" s="174">
        <v>293.73079999999999</v>
      </c>
    </row>
    <row r="12386" spans="84:102" x14ac:dyDescent="0.25">
      <c r="CF12386" s="3" t="s">
        <v>3073</v>
      </c>
      <c r="CG12386" s="174">
        <v>82652</v>
      </c>
      <c r="CH12386" s="174">
        <v>421</v>
      </c>
      <c r="CI12386" s="174">
        <v>5</v>
      </c>
      <c r="CJ12386" s="174">
        <v>293.68290000000002</v>
      </c>
      <c r="CK12386" s="174">
        <v>293.68290000000002</v>
      </c>
      <c r="CU12386" s="174">
        <v>82652</v>
      </c>
      <c r="CV12386" s="174">
        <v>421</v>
      </c>
      <c r="CW12386" s="174">
        <v>5</v>
      </c>
      <c r="CX12386" s="174">
        <v>293.68290000000002</v>
      </c>
    </row>
    <row r="12387" spans="84:102" x14ac:dyDescent="0.25">
      <c r="CF12387" s="3" t="s">
        <v>3073</v>
      </c>
      <c r="CG12387" s="174">
        <v>67660</v>
      </c>
      <c r="CH12387" s="174">
        <v>119</v>
      </c>
      <c r="CI12387" s="174">
        <v>5</v>
      </c>
      <c r="CJ12387" s="174">
        <v>293.6003</v>
      </c>
      <c r="CK12387" s="174">
        <v>293.6003</v>
      </c>
      <c r="CU12387" s="174">
        <v>67660</v>
      </c>
      <c r="CV12387" s="174">
        <v>119</v>
      </c>
      <c r="CW12387" s="174">
        <v>5</v>
      </c>
      <c r="CX12387" s="174">
        <v>293.6003</v>
      </c>
    </row>
    <row r="12388" spans="84:102" x14ac:dyDescent="0.25">
      <c r="CF12388" s="3" t="s">
        <v>3073</v>
      </c>
      <c r="CG12388" s="174">
        <v>3120</v>
      </c>
      <c r="CH12388" s="174">
        <v>198731</v>
      </c>
      <c r="CI12388" s="174">
        <v>5</v>
      </c>
      <c r="CJ12388" s="174">
        <v>293.47719999999998</v>
      </c>
      <c r="CK12388" s="174">
        <v>293.47719999999998</v>
      </c>
      <c r="CU12388" s="174">
        <v>3120</v>
      </c>
      <c r="CV12388" s="174">
        <v>198731</v>
      </c>
      <c r="CW12388" s="174">
        <v>5</v>
      </c>
      <c r="CX12388" s="174">
        <v>293.47719999999998</v>
      </c>
    </row>
    <row r="12389" spans="84:102" x14ac:dyDescent="0.25">
      <c r="CF12389" s="3" t="s">
        <v>3073</v>
      </c>
      <c r="CG12389" s="174">
        <v>84514</v>
      </c>
      <c r="CH12389" s="174">
        <v>457</v>
      </c>
      <c r="CI12389" s="174">
        <v>5</v>
      </c>
      <c r="CJ12389" s="174">
        <v>293.40620000000001</v>
      </c>
      <c r="CK12389" s="174">
        <v>293.40620000000001</v>
      </c>
      <c r="CU12389" s="174">
        <v>84514</v>
      </c>
      <c r="CV12389" s="174">
        <v>457</v>
      </c>
      <c r="CW12389" s="174">
        <v>5</v>
      </c>
      <c r="CX12389" s="174">
        <v>293.40620000000001</v>
      </c>
    </row>
    <row r="12390" spans="84:102" x14ac:dyDescent="0.25">
      <c r="CF12390" s="3" t="s">
        <v>3073</v>
      </c>
      <c r="CG12390" s="174">
        <v>476</v>
      </c>
      <c r="CH12390" s="174">
        <v>83556</v>
      </c>
      <c r="CI12390" s="174">
        <v>5</v>
      </c>
      <c r="CJ12390" s="174">
        <v>293.36660000000001</v>
      </c>
      <c r="CK12390" s="174">
        <v>293.36660000000001</v>
      </c>
      <c r="CU12390" s="174">
        <v>476</v>
      </c>
      <c r="CV12390" s="174">
        <v>83556</v>
      </c>
      <c r="CW12390" s="174">
        <v>5</v>
      </c>
      <c r="CX12390" s="174">
        <v>293.36660000000001</v>
      </c>
    </row>
    <row r="12391" spans="84:102" x14ac:dyDescent="0.25">
      <c r="CF12391" s="3" t="s">
        <v>3073</v>
      </c>
      <c r="CG12391" s="174">
        <v>70495</v>
      </c>
      <c r="CH12391" s="174">
        <v>210</v>
      </c>
      <c r="CI12391" s="174">
        <v>5</v>
      </c>
      <c r="CJ12391" s="174">
        <v>293.3</v>
      </c>
      <c r="CK12391" s="174">
        <v>293.3</v>
      </c>
      <c r="CU12391" s="174">
        <v>70495</v>
      </c>
      <c r="CV12391" s="174">
        <v>210</v>
      </c>
      <c r="CW12391" s="174">
        <v>5</v>
      </c>
      <c r="CX12391" s="174">
        <v>293.3</v>
      </c>
    </row>
    <row r="12392" spans="84:102" x14ac:dyDescent="0.25">
      <c r="CF12392" s="3" t="s">
        <v>3073</v>
      </c>
      <c r="CG12392" s="174">
        <v>20175</v>
      </c>
      <c r="CH12392" s="174">
        <v>2249</v>
      </c>
      <c r="CI12392" s="174">
        <v>5</v>
      </c>
      <c r="CJ12392" s="174">
        <v>293.18299999999999</v>
      </c>
      <c r="CK12392" s="174">
        <v>293.18299999999999</v>
      </c>
      <c r="CU12392" s="174">
        <v>20175</v>
      </c>
      <c r="CV12392" s="174">
        <v>2249</v>
      </c>
      <c r="CW12392" s="174">
        <v>5</v>
      </c>
      <c r="CX12392" s="174">
        <v>293.18299999999999</v>
      </c>
    </row>
    <row r="12393" spans="84:102" x14ac:dyDescent="0.25">
      <c r="CF12393" s="3" t="s">
        <v>3073</v>
      </c>
      <c r="CG12393" s="174">
        <v>1560</v>
      </c>
      <c r="CH12393" s="174">
        <v>84679</v>
      </c>
      <c r="CI12393" s="174">
        <v>5</v>
      </c>
      <c r="CJ12393" s="174">
        <v>293.17380000000003</v>
      </c>
      <c r="CK12393" s="174">
        <v>293.17380000000003</v>
      </c>
      <c r="CU12393" s="174">
        <v>1560</v>
      </c>
      <c r="CV12393" s="174">
        <v>84679</v>
      </c>
      <c r="CW12393" s="174">
        <v>5</v>
      </c>
      <c r="CX12393" s="174">
        <v>293.17380000000003</v>
      </c>
    </row>
    <row r="12394" spans="84:102" x14ac:dyDescent="0.25">
      <c r="CF12394" s="3" t="s">
        <v>3073</v>
      </c>
      <c r="CG12394" s="174">
        <v>73564</v>
      </c>
      <c r="CH12394" s="174">
        <v>332</v>
      </c>
      <c r="CI12394" s="174">
        <v>5</v>
      </c>
      <c r="CJ12394" s="174">
        <v>293.03890000000001</v>
      </c>
      <c r="CK12394" s="174">
        <v>293.03890000000001</v>
      </c>
      <c r="CU12394" s="174">
        <v>73564</v>
      </c>
      <c r="CV12394" s="174">
        <v>332</v>
      </c>
      <c r="CW12394" s="174">
        <v>5</v>
      </c>
      <c r="CX12394" s="174">
        <v>293.03890000000001</v>
      </c>
    </row>
    <row r="12395" spans="84:102" x14ac:dyDescent="0.25">
      <c r="CF12395" s="3" t="s">
        <v>3073</v>
      </c>
      <c r="CG12395" s="174">
        <v>126</v>
      </c>
      <c r="CH12395" s="174">
        <v>67196</v>
      </c>
      <c r="CI12395" s="174">
        <v>5</v>
      </c>
      <c r="CJ12395" s="174">
        <v>292.97609999999997</v>
      </c>
      <c r="CK12395" s="174">
        <v>292.97609999999997</v>
      </c>
      <c r="CU12395" s="174">
        <v>126</v>
      </c>
      <c r="CV12395" s="174">
        <v>67196</v>
      </c>
      <c r="CW12395" s="174">
        <v>5</v>
      </c>
      <c r="CX12395" s="174">
        <v>292.97609999999997</v>
      </c>
    </row>
    <row r="12396" spans="84:102" x14ac:dyDescent="0.25">
      <c r="CF12396" s="3" t="s">
        <v>3073</v>
      </c>
      <c r="CG12396" s="174">
        <v>41</v>
      </c>
      <c r="CH12396" s="174">
        <v>64041</v>
      </c>
      <c r="CI12396" s="174">
        <v>5</v>
      </c>
      <c r="CJ12396" s="174">
        <v>292.83550000000002</v>
      </c>
      <c r="CK12396" s="174">
        <v>292.83550000000002</v>
      </c>
      <c r="CU12396" s="174">
        <v>41</v>
      </c>
      <c r="CV12396" s="174">
        <v>64041</v>
      </c>
      <c r="CW12396" s="174">
        <v>5</v>
      </c>
      <c r="CX12396" s="174">
        <v>292.83550000000002</v>
      </c>
    </row>
    <row r="12397" spans="84:102" x14ac:dyDescent="0.25">
      <c r="CF12397" s="3" t="s">
        <v>3073</v>
      </c>
      <c r="CG12397" s="174">
        <v>84845</v>
      </c>
      <c r="CH12397" s="174">
        <v>3569</v>
      </c>
      <c r="CI12397" s="174">
        <v>5</v>
      </c>
      <c r="CJ12397" s="174">
        <v>292.77069999999998</v>
      </c>
      <c r="CK12397" s="174">
        <v>292.77069999999998</v>
      </c>
      <c r="CU12397" s="174">
        <v>84845</v>
      </c>
      <c r="CV12397" s="174">
        <v>3569</v>
      </c>
      <c r="CW12397" s="174">
        <v>5</v>
      </c>
      <c r="CX12397" s="174">
        <v>292.77069999999998</v>
      </c>
    </row>
    <row r="12398" spans="84:102" x14ac:dyDescent="0.25">
      <c r="CF12398" s="3" t="s">
        <v>3073</v>
      </c>
      <c r="CG12398" s="174">
        <v>68928</v>
      </c>
      <c r="CH12398" s="174">
        <v>198</v>
      </c>
      <c r="CI12398" s="174">
        <v>5</v>
      </c>
      <c r="CJ12398" s="174">
        <v>292.7056</v>
      </c>
      <c r="CK12398" s="174">
        <v>292.7056</v>
      </c>
      <c r="CU12398" s="174">
        <v>68928</v>
      </c>
      <c r="CV12398" s="174">
        <v>198</v>
      </c>
      <c r="CW12398" s="174">
        <v>5</v>
      </c>
      <c r="CX12398" s="174">
        <v>292.7056</v>
      </c>
    </row>
    <row r="12399" spans="84:102" x14ac:dyDescent="0.25">
      <c r="CF12399" s="3" t="s">
        <v>3073</v>
      </c>
      <c r="CG12399" s="174">
        <v>109151</v>
      </c>
      <c r="CH12399" s="174">
        <v>900</v>
      </c>
      <c r="CI12399" s="174">
        <v>5</v>
      </c>
      <c r="CJ12399" s="174">
        <v>292.62830000000002</v>
      </c>
      <c r="CK12399" s="174">
        <v>292.62830000000002</v>
      </c>
      <c r="CU12399" s="174">
        <v>109151</v>
      </c>
      <c r="CV12399" s="174">
        <v>900</v>
      </c>
      <c r="CW12399" s="174">
        <v>5</v>
      </c>
      <c r="CX12399" s="174">
        <v>292.62830000000002</v>
      </c>
    </row>
    <row r="12400" spans="84:102" x14ac:dyDescent="0.25">
      <c r="CF12400" s="3" t="s">
        <v>3073</v>
      </c>
      <c r="CG12400" s="174">
        <v>24366</v>
      </c>
      <c r="CH12400" s="174">
        <v>2360</v>
      </c>
      <c r="CI12400" s="174">
        <v>5</v>
      </c>
      <c r="CJ12400" s="174">
        <v>292.58150000000001</v>
      </c>
      <c r="CK12400" s="174">
        <v>292.58150000000001</v>
      </c>
      <c r="CU12400" s="174">
        <v>24366</v>
      </c>
      <c r="CV12400" s="174">
        <v>2360</v>
      </c>
      <c r="CW12400" s="174">
        <v>5</v>
      </c>
      <c r="CX12400" s="174">
        <v>292.58150000000001</v>
      </c>
    </row>
    <row r="12401" spans="84:102" x14ac:dyDescent="0.25">
      <c r="CF12401" s="3" t="s">
        <v>3073</v>
      </c>
      <c r="CG12401" s="174">
        <v>841</v>
      </c>
      <c r="CH12401" s="174">
        <v>107980</v>
      </c>
      <c r="CI12401" s="174">
        <v>5</v>
      </c>
      <c r="CJ12401" s="174">
        <v>292.19349999999997</v>
      </c>
      <c r="CK12401" s="174">
        <v>292.19349999999997</v>
      </c>
      <c r="CU12401" s="174">
        <v>841</v>
      </c>
      <c r="CV12401" s="174">
        <v>107980</v>
      </c>
      <c r="CW12401" s="174">
        <v>5</v>
      </c>
      <c r="CX12401" s="174">
        <v>292.19349999999997</v>
      </c>
    </row>
    <row r="12402" spans="84:102" x14ac:dyDescent="0.25">
      <c r="CF12402" s="3" t="s">
        <v>3073</v>
      </c>
      <c r="CG12402" s="174">
        <v>160108</v>
      </c>
      <c r="CH12402" s="174">
        <v>3012</v>
      </c>
      <c r="CI12402" s="174">
        <v>5</v>
      </c>
      <c r="CJ12402" s="174">
        <v>292.16149999999999</v>
      </c>
      <c r="CK12402" s="174">
        <v>292.16149999999999</v>
      </c>
      <c r="CU12402" s="174">
        <v>160108</v>
      </c>
      <c r="CV12402" s="174">
        <v>3012</v>
      </c>
      <c r="CW12402" s="174">
        <v>5</v>
      </c>
      <c r="CX12402" s="174">
        <v>292.16149999999999</v>
      </c>
    </row>
    <row r="12403" spans="84:102" x14ac:dyDescent="0.25">
      <c r="CF12403" s="3" t="s">
        <v>3073</v>
      </c>
      <c r="CG12403" s="174">
        <v>168477</v>
      </c>
      <c r="CH12403" s="174">
        <v>3359</v>
      </c>
      <c r="CI12403" s="174">
        <v>5</v>
      </c>
      <c r="CJ12403" s="174">
        <v>292.13670000000002</v>
      </c>
      <c r="CK12403" s="174">
        <v>292.13670000000002</v>
      </c>
      <c r="CU12403" s="174">
        <v>168477</v>
      </c>
      <c r="CV12403" s="174">
        <v>3359</v>
      </c>
      <c r="CW12403" s="174">
        <v>5</v>
      </c>
      <c r="CX12403" s="174">
        <v>292.13670000000002</v>
      </c>
    </row>
    <row r="12404" spans="84:102" x14ac:dyDescent="0.25">
      <c r="CF12404" s="3" t="s">
        <v>3073</v>
      </c>
      <c r="CG12404" s="174">
        <v>411</v>
      </c>
      <c r="CH12404" s="174">
        <v>81310</v>
      </c>
      <c r="CI12404" s="174">
        <v>5</v>
      </c>
      <c r="CJ12404" s="174">
        <v>291.90989999999999</v>
      </c>
      <c r="CK12404" s="174">
        <v>291.90989999999999</v>
      </c>
      <c r="CU12404" s="174">
        <v>411</v>
      </c>
      <c r="CV12404" s="174">
        <v>81310</v>
      </c>
      <c r="CW12404" s="174">
        <v>5</v>
      </c>
      <c r="CX12404" s="174">
        <v>291.90989999999999</v>
      </c>
    </row>
    <row r="12405" spans="84:102" x14ac:dyDescent="0.25">
      <c r="CF12405" s="3" t="s">
        <v>3073</v>
      </c>
      <c r="CG12405" s="174">
        <v>55294</v>
      </c>
      <c r="CH12405" s="174">
        <v>1784</v>
      </c>
      <c r="CI12405" s="174">
        <v>5</v>
      </c>
      <c r="CJ12405" s="174">
        <v>291.68060000000003</v>
      </c>
      <c r="CK12405" s="174">
        <v>291.68060000000003</v>
      </c>
      <c r="CU12405" s="174">
        <v>55294</v>
      </c>
      <c r="CV12405" s="174">
        <v>1784</v>
      </c>
      <c r="CW12405" s="174">
        <v>5</v>
      </c>
      <c r="CX12405" s="174">
        <v>291.68060000000003</v>
      </c>
    </row>
    <row r="12406" spans="84:102" x14ac:dyDescent="0.25">
      <c r="CF12406" s="3" t="s">
        <v>3073</v>
      </c>
      <c r="CG12406" s="174">
        <v>80278</v>
      </c>
      <c r="CH12406" s="174">
        <v>1601</v>
      </c>
      <c r="CI12406" s="174">
        <v>5</v>
      </c>
      <c r="CJ12406" s="174">
        <v>291.65379999999999</v>
      </c>
      <c r="CK12406" s="174">
        <v>291.65379999999999</v>
      </c>
      <c r="CU12406" s="174">
        <v>80278</v>
      </c>
      <c r="CV12406" s="174">
        <v>1601</v>
      </c>
      <c r="CW12406" s="174">
        <v>5</v>
      </c>
      <c r="CX12406" s="174">
        <v>291.65379999999999</v>
      </c>
    </row>
    <row r="12407" spans="84:102" x14ac:dyDescent="0.25">
      <c r="CF12407" s="3" t="s">
        <v>3073</v>
      </c>
      <c r="CG12407" s="174">
        <v>1804</v>
      </c>
      <c r="CH12407" s="174">
        <v>53540</v>
      </c>
      <c r="CI12407" s="174">
        <v>5</v>
      </c>
      <c r="CJ12407" s="174">
        <v>291.6533</v>
      </c>
      <c r="CK12407" s="174">
        <v>291.6533</v>
      </c>
      <c r="CU12407" s="174">
        <v>1804</v>
      </c>
      <c r="CV12407" s="174">
        <v>53540</v>
      </c>
      <c r="CW12407" s="174">
        <v>5</v>
      </c>
      <c r="CX12407" s="174">
        <v>291.6533</v>
      </c>
    </row>
    <row r="12408" spans="84:102" x14ac:dyDescent="0.25">
      <c r="CF12408" s="3" t="s">
        <v>3073</v>
      </c>
      <c r="CG12408" s="174">
        <v>99753</v>
      </c>
      <c r="CH12408" s="174">
        <v>767</v>
      </c>
      <c r="CI12408" s="174">
        <v>5</v>
      </c>
      <c r="CJ12408" s="174">
        <v>291.63170000000002</v>
      </c>
      <c r="CK12408" s="174">
        <v>291.63170000000002</v>
      </c>
      <c r="CU12408" s="174">
        <v>99753</v>
      </c>
      <c r="CV12408" s="174">
        <v>767</v>
      </c>
      <c r="CW12408" s="174">
        <v>5</v>
      </c>
      <c r="CX12408" s="174">
        <v>291.63170000000002</v>
      </c>
    </row>
    <row r="12409" spans="84:102" x14ac:dyDescent="0.25">
      <c r="CF12409" s="3" t="s">
        <v>3073</v>
      </c>
      <c r="CG12409" s="174">
        <v>63815</v>
      </c>
      <c r="CH12409" s="174">
        <v>1717</v>
      </c>
      <c r="CI12409" s="174">
        <v>5</v>
      </c>
      <c r="CJ12409" s="174">
        <v>291.61900000000003</v>
      </c>
      <c r="CK12409" s="174">
        <v>291.61900000000003</v>
      </c>
      <c r="CU12409" s="174">
        <v>63815</v>
      </c>
      <c r="CV12409" s="174">
        <v>1717</v>
      </c>
      <c r="CW12409" s="174">
        <v>5</v>
      </c>
      <c r="CX12409" s="174">
        <v>291.61900000000003</v>
      </c>
    </row>
    <row r="12410" spans="84:102" x14ac:dyDescent="0.25">
      <c r="CF12410" s="3" t="s">
        <v>3073</v>
      </c>
      <c r="CG12410" s="174">
        <v>184174</v>
      </c>
      <c r="CH12410" s="174">
        <v>1762</v>
      </c>
      <c r="CI12410" s="174">
        <v>5</v>
      </c>
      <c r="CJ12410" s="174">
        <v>291.45769999999999</v>
      </c>
      <c r="CK12410" s="174">
        <v>291.45769999999999</v>
      </c>
      <c r="CU12410" s="174">
        <v>184174</v>
      </c>
      <c r="CV12410" s="174">
        <v>1762</v>
      </c>
      <c r="CW12410" s="174">
        <v>5</v>
      </c>
      <c r="CX12410" s="174">
        <v>291.45769999999999</v>
      </c>
    </row>
    <row r="12411" spans="84:102" x14ac:dyDescent="0.25">
      <c r="CF12411" s="3" t="s">
        <v>3073</v>
      </c>
      <c r="CG12411" s="174">
        <v>1491</v>
      </c>
      <c r="CH12411" s="174">
        <v>94554</v>
      </c>
      <c r="CI12411" s="174">
        <v>5</v>
      </c>
      <c r="CJ12411" s="174">
        <v>291.35039999999998</v>
      </c>
      <c r="CK12411" s="174">
        <v>291.35039999999998</v>
      </c>
      <c r="CU12411" s="174">
        <v>1491</v>
      </c>
      <c r="CV12411" s="174">
        <v>94554</v>
      </c>
      <c r="CW12411" s="174">
        <v>5</v>
      </c>
      <c r="CX12411" s="174">
        <v>291.35039999999998</v>
      </c>
    </row>
    <row r="12412" spans="84:102" x14ac:dyDescent="0.25">
      <c r="CF12412" s="3" t="s">
        <v>3073</v>
      </c>
      <c r="CG12412" s="174">
        <v>163190</v>
      </c>
      <c r="CH12412" s="174">
        <v>3027</v>
      </c>
      <c r="CI12412" s="174">
        <v>5</v>
      </c>
      <c r="CJ12412" s="174">
        <v>291.13010000000003</v>
      </c>
      <c r="CK12412" s="174">
        <v>291.13010000000003</v>
      </c>
      <c r="CU12412" s="174">
        <v>163190</v>
      </c>
      <c r="CV12412" s="174">
        <v>3027</v>
      </c>
      <c r="CW12412" s="174">
        <v>5</v>
      </c>
      <c r="CX12412" s="174">
        <v>291.13010000000003</v>
      </c>
    </row>
    <row r="12413" spans="84:102" x14ac:dyDescent="0.25">
      <c r="CF12413" s="3" t="s">
        <v>3073</v>
      </c>
      <c r="CG12413" s="174">
        <v>72076</v>
      </c>
      <c r="CH12413" s="174">
        <v>273</v>
      </c>
      <c r="CI12413" s="174">
        <v>5</v>
      </c>
      <c r="CJ12413" s="174">
        <v>290.983</v>
      </c>
      <c r="CK12413" s="174">
        <v>290.983</v>
      </c>
      <c r="CU12413" s="174">
        <v>72076</v>
      </c>
      <c r="CV12413" s="174">
        <v>273</v>
      </c>
      <c r="CW12413" s="174">
        <v>5</v>
      </c>
      <c r="CX12413" s="174">
        <v>290.983</v>
      </c>
    </row>
    <row r="12414" spans="84:102" x14ac:dyDescent="0.25">
      <c r="CF12414" s="3" t="s">
        <v>3073</v>
      </c>
      <c r="CG12414" s="174">
        <v>168956</v>
      </c>
      <c r="CH12414" s="174">
        <v>3066</v>
      </c>
      <c r="CI12414" s="174">
        <v>5</v>
      </c>
      <c r="CJ12414" s="174">
        <v>290.90280000000001</v>
      </c>
      <c r="CK12414" s="174">
        <v>290.90280000000001</v>
      </c>
      <c r="CU12414" s="174">
        <v>168956</v>
      </c>
      <c r="CV12414" s="174">
        <v>3066</v>
      </c>
      <c r="CW12414" s="174">
        <v>5</v>
      </c>
      <c r="CX12414" s="174">
        <v>290.90280000000001</v>
      </c>
    </row>
    <row r="12415" spans="84:102" x14ac:dyDescent="0.25">
      <c r="CF12415" s="3" t="s">
        <v>3073</v>
      </c>
      <c r="CG12415" s="174">
        <v>979</v>
      </c>
      <c r="CH12415" s="174">
        <v>116520</v>
      </c>
      <c r="CI12415" s="174">
        <v>5</v>
      </c>
      <c r="CJ12415" s="174">
        <v>290.8442</v>
      </c>
      <c r="CK12415" s="174">
        <v>290.8442</v>
      </c>
      <c r="CU12415" s="174">
        <v>979</v>
      </c>
      <c r="CV12415" s="174">
        <v>116520</v>
      </c>
      <c r="CW12415" s="174">
        <v>5</v>
      </c>
      <c r="CX12415" s="174">
        <v>290.8442</v>
      </c>
    </row>
    <row r="12416" spans="84:102" x14ac:dyDescent="0.25">
      <c r="CF12416" s="3" t="s">
        <v>3073</v>
      </c>
      <c r="CG12416" s="174">
        <v>92563</v>
      </c>
      <c r="CH12416" s="174">
        <v>3602</v>
      </c>
      <c r="CI12416" s="174">
        <v>5</v>
      </c>
      <c r="CJ12416" s="174">
        <v>290.82889999999998</v>
      </c>
      <c r="CK12416" s="174">
        <v>290.82889999999998</v>
      </c>
      <c r="CU12416" s="174">
        <v>92563</v>
      </c>
      <c r="CV12416" s="174">
        <v>3602</v>
      </c>
      <c r="CW12416" s="174">
        <v>5</v>
      </c>
      <c r="CX12416" s="174">
        <v>290.82889999999998</v>
      </c>
    </row>
    <row r="12417" spans="84:102" x14ac:dyDescent="0.25">
      <c r="CF12417" s="3" t="s">
        <v>3073</v>
      </c>
      <c r="CG12417" s="174">
        <v>149015</v>
      </c>
      <c r="CH12417" s="174">
        <v>2869</v>
      </c>
      <c r="CI12417" s="174">
        <v>5</v>
      </c>
      <c r="CJ12417" s="174">
        <v>290.68669999999997</v>
      </c>
      <c r="CK12417" s="174">
        <v>290.68669999999997</v>
      </c>
      <c r="CU12417" s="174">
        <v>149015</v>
      </c>
      <c r="CV12417" s="174">
        <v>2869</v>
      </c>
      <c r="CW12417" s="174">
        <v>5</v>
      </c>
      <c r="CX12417" s="174">
        <v>290.68669999999997</v>
      </c>
    </row>
    <row r="12418" spans="84:102" x14ac:dyDescent="0.25">
      <c r="CF12418" s="3" t="s">
        <v>3073</v>
      </c>
      <c r="CG12418" s="174">
        <v>634</v>
      </c>
      <c r="CH12418" s="174">
        <v>88166</v>
      </c>
      <c r="CI12418" s="174">
        <v>5</v>
      </c>
      <c r="CJ12418" s="174">
        <v>290.45749999999998</v>
      </c>
      <c r="CK12418" s="174">
        <v>290.45749999999998</v>
      </c>
      <c r="CU12418" s="174">
        <v>634</v>
      </c>
      <c r="CV12418" s="174">
        <v>88166</v>
      </c>
      <c r="CW12418" s="174">
        <v>5</v>
      </c>
      <c r="CX12418" s="174">
        <v>290.45749999999998</v>
      </c>
    </row>
    <row r="12419" spans="84:102" x14ac:dyDescent="0.25">
      <c r="CF12419" s="3" t="s">
        <v>3073</v>
      </c>
      <c r="CG12419" s="174">
        <v>122724</v>
      </c>
      <c r="CH12419" s="174">
        <v>1285</v>
      </c>
      <c r="CI12419" s="174">
        <v>5</v>
      </c>
      <c r="CJ12419" s="174">
        <v>290.34640000000002</v>
      </c>
      <c r="CK12419" s="174">
        <v>290.34640000000002</v>
      </c>
      <c r="CU12419" s="174">
        <v>122724</v>
      </c>
      <c r="CV12419" s="174">
        <v>1285</v>
      </c>
      <c r="CW12419" s="174">
        <v>5</v>
      </c>
      <c r="CX12419" s="174">
        <v>290.34640000000002</v>
      </c>
    </row>
    <row r="12420" spans="84:102" x14ac:dyDescent="0.25">
      <c r="CF12420" s="3" t="s">
        <v>3073</v>
      </c>
      <c r="CG12420" s="174">
        <v>271</v>
      </c>
      <c r="CH12420" s="174">
        <v>71625</v>
      </c>
      <c r="CI12420" s="174">
        <v>5</v>
      </c>
      <c r="CJ12420" s="174">
        <v>290.32900000000001</v>
      </c>
      <c r="CK12420" s="174">
        <v>290.32900000000001</v>
      </c>
      <c r="CU12420" s="174">
        <v>271</v>
      </c>
      <c r="CV12420" s="174">
        <v>71625</v>
      </c>
      <c r="CW12420" s="174">
        <v>5</v>
      </c>
      <c r="CX12420" s="174">
        <v>290.32900000000001</v>
      </c>
    </row>
    <row r="12421" spans="84:102" x14ac:dyDescent="0.25">
      <c r="CF12421" s="3" t="s">
        <v>3073</v>
      </c>
      <c r="CG12421" s="174">
        <v>20619</v>
      </c>
      <c r="CH12421" s="174">
        <v>2271</v>
      </c>
      <c r="CI12421" s="174">
        <v>5</v>
      </c>
      <c r="CJ12421" s="174">
        <v>290.11450000000002</v>
      </c>
      <c r="CK12421" s="174">
        <v>290.11450000000002</v>
      </c>
      <c r="CU12421" s="174">
        <v>20619</v>
      </c>
      <c r="CV12421" s="174">
        <v>2271</v>
      </c>
      <c r="CW12421" s="174">
        <v>5</v>
      </c>
      <c r="CX12421" s="174">
        <v>290.11450000000002</v>
      </c>
    </row>
    <row r="12422" spans="84:102" x14ac:dyDescent="0.25">
      <c r="CF12422" s="3" t="s">
        <v>3073</v>
      </c>
      <c r="CG12422" s="174">
        <v>2971</v>
      </c>
      <c r="CH12422" s="174">
        <v>155904</v>
      </c>
      <c r="CI12422" s="174">
        <v>5</v>
      </c>
      <c r="CJ12422" s="174">
        <v>290.06540000000001</v>
      </c>
      <c r="CK12422" s="174">
        <v>290.06540000000001</v>
      </c>
      <c r="CU12422" s="174">
        <v>2971</v>
      </c>
      <c r="CV12422" s="174">
        <v>155904</v>
      </c>
      <c r="CW12422" s="174">
        <v>5</v>
      </c>
      <c r="CX12422" s="174">
        <v>290.06540000000001</v>
      </c>
    </row>
    <row r="12423" spans="84:102" x14ac:dyDescent="0.25">
      <c r="CF12423" s="3" t="s">
        <v>3073</v>
      </c>
      <c r="CG12423" s="174">
        <v>91987</v>
      </c>
      <c r="CH12423" s="174">
        <v>670</v>
      </c>
      <c r="CI12423" s="174">
        <v>5</v>
      </c>
      <c r="CJ12423" s="174">
        <v>289.99180000000001</v>
      </c>
      <c r="CK12423" s="174">
        <v>289.99180000000001</v>
      </c>
      <c r="CU12423" s="174">
        <v>91987</v>
      </c>
      <c r="CV12423" s="174">
        <v>670</v>
      </c>
      <c r="CW12423" s="174">
        <v>5</v>
      </c>
      <c r="CX12423" s="174">
        <v>289.99180000000001</v>
      </c>
    </row>
    <row r="12424" spans="84:102" x14ac:dyDescent="0.25">
      <c r="CF12424" s="3" t="s">
        <v>3073</v>
      </c>
      <c r="CG12424" s="174">
        <v>86337</v>
      </c>
      <c r="CH12424" s="174">
        <v>1963</v>
      </c>
      <c r="CI12424" s="174">
        <v>5</v>
      </c>
      <c r="CJ12424" s="174">
        <v>289.95400000000001</v>
      </c>
      <c r="CK12424" s="174">
        <v>289.95400000000001</v>
      </c>
      <c r="CU12424" s="174">
        <v>86337</v>
      </c>
      <c r="CV12424" s="174">
        <v>1963</v>
      </c>
      <c r="CW12424" s="174">
        <v>5</v>
      </c>
      <c r="CX12424" s="174">
        <v>289.95400000000001</v>
      </c>
    </row>
    <row r="12425" spans="84:102" x14ac:dyDescent="0.25">
      <c r="CF12425" s="3" t="s">
        <v>3073</v>
      </c>
      <c r="CG12425" s="174">
        <v>146117</v>
      </c>
      <c r="CH12425" s="174">
        <v>2777</v>
      </c>
      <c r="CI12425" s="174">
        <v>5</v>
      </c>
      <c r="CJ12425" s="174">
        <v>289.89870000000002</v>
      </c>
      <c r="CK12425" s="174">
        <v>289.89870000000002</v>
      </c>
      <c r="CU12425" s="174">
        <v>146117</v>
      </c>
      <c r="CV12425" s="174">
        <v>2777</v>
      </c>
      <c r="CW12425" s="174">
        <v>5</v>
      </c>
      <c r="CX12425" s="174">
        <v>289.89870000000002</v>
      </c>
    </row>
    <row r="12426" spans="84:102" x14ac:dyDescent="0.25">
      <c r="CF12426" s="3" t="s">
        <v>3073</v>
      </c>
      <c r="CG12426" s="174">
        <v>3197</v>
      </c>
      <c r="CH12426" s="174">
        <v>155809</v>
      </c>
      <c r="CI12426" s="174">
        <v>5</v>
      </c>
      <c r="CJ12426" s="174">
        <v>289.84410000000003</v>
      </c>
      <c r="CK12426" s="174">
        <v>289.84410000000003</v>
      </c>
      <c r="CU12426" s="174">
        <v>3197</v>
      </c>
      <c r="CV12426" s="174">
        <v>155809</v>
      </c>
      <c r="CW12426" s="174">
        <v>5</v>
      </c>
      <c r="CX12426" s="174">
        <v>289.84410000000003</v>
      </c>
    </row>
    <row r="12427" spans="84:102" x14ac:dyDescent="0.25">
      <c r="CF12427" s="3" t="s">
        <v>3073</v>
      </c>
      <c r="CG12427" s="174">
        <v>74503</v>
      </c>
      <c r="CH12427" s="174">
        <v>3533</v>
      </c>
      <c r="CI12427" s="174">
        <v>5</v>
      </c>
      <c r="CJ12427" s="174">
        <v>289.76760000000002</v>
      </c>
      <c r="CK12427" s="174">
        <v>289.76760000000002</v>
      </c>
      <c r="CU12427" s="174">
        <v>74503</v>
      </c>
      <c r="CV12427" s="174">
        <v>3533</v>
      </c>
      <c r="CW12427" s="174">
        <v>5</v>
      </c>
      <c r="CX12427" s="174">
        <v>289.76760000000002</v>
      </c>
    </row>
    <row r="12428" spans="84:102" x14ac:dyDescent="0.25">
      <c r="CF12428" s="3" t="s">
        <v>3073</v>
      </c>
      <c r="CG12428" s="174">
        <v>3224</v>
      </c>
      <c r="CH12428" s="174">
        <v>156350</v>
      </c>
      <c r="CI12428" s="174">
        <v>5</v>
      </c>
      <c r="CJ12428" s="174">
        <v>289.745</v>
      </c>
      <c r="CK12428" s="174">
        <v>289.745</v>
      </c>
      <c r="CU12428" s="174">
        <v>3224</v>
      </c>
      <c r="CV12428" s="174">
        <v>156350</v>
      </c>
      <c r="CW12428" s="174">
        <v>5</v>
      </c>
      <c r="CX12428" s="174">
        <v>289.745</v>
      </c>
    </row>
    <row r="12429" spans="84:102" x14ac:dyDescent="0.25">
      <c r="CF12429" s="3" t="s">
        <v>3073</v>
      </c>
      <c r="CG12429" s="174">
        <v>1631</v>
      </c>
      <c r="CH12429" s="174">
        <v>75052</v>
      </c>
      <c r="CI12429" s="174">
        <v>5</v>
      </c>
      <c r="CJ12429" s="174">
        <v>289.73399999999998</v>
      </c>
      <c r="CK12429" s="174">
        <v>289.73399999999998</v>
      </c>
      <c r="CU12429" s="174">
        <v>1631</v>
      </c>
      <c r="CV12429" s="174">
        <v>75052</v>
      </c>
      <c r="CW12429" s="174">
        <v>5</v>
      </c>
      <c r="CX12429" s="174">
        <v>289.73399999999998</v>
      </c>
    </row>
    <row r="12430" spans="84:102" x14ac:dyDescent="0.25">
      <c r="CF12430" s="3" t="s">
        <v>3073</v>
      </c>
      <c r="CG12430" s="174">
        <v>86583</v>
      </c>
      <c r="CH12430" s="174">
        <v>543</v>
      </c>
      <c r="CI12430" s="174">
        <v>5</v>
      </c>
      <c r="CJ12430" s="174">
        <v>289.66669999999999</v>
      </c>
      <c r="CK12430" s="174">
        <v>289.66669999999999</v>
      </c>
      <c r="CU12430" s="174">
        <v>86583</v>
      </c>
      <c r="CV12430" s="174">
        <v>543</v>
      </c>
      <c r="CW12430" s="174">
        <v>5</v>
      </c>
      <c r="CX12430" s="174">
        <v>289.66669999999999</v>
      </c>
    </row>
    <row r="12431" spans="84:102" x14ac:dyDescent="0.25">
      <c r="CF12431" s="3" t="s">
        <v>3073</v>
      </c>
      <c r="CG12431" s="174">
        <v>20199</v>
      </c>
      <c r="CH12431" s="174">
        <v>2261</v>
      </c>
      <c r="CI12431" s="174">
        <v>5</v>
      </c>
      <c r="CJ12431" s="174">
        <v>289.5745</v>
      </c>
      <c r="CK12431" s="174">
        <v>289.5745</v>
      </c>
      <c r="CU12431" s="174">
        <v>20199</v>
      </c>
      <c r="CV12431" s="174">
        <v>2261</v>
      </c>
      <c r="CW12431" s="174">
        <v>5</v>
      </c>
      <c r="CX12431" s="174">
        <v>289.5745</v>
      </c>
    </row>
    <row r="12432" spans="84:102" x14ac:dyDescent="0.25">
      <c r="CF12432" s="3" t="s">
        <v>3073</v>
      </c>
      <c r="CG12432" s="174">
        <v>274</v>
      </c>
      <c r="CH12432" s="174">
        <v>71169</v>
      </c>
      <c r="CI12432" s="174">
        <v>5</v>
      </c>
      <c r="CJ12432" s="174">
        <v>289.47280000000001</v>
      </c>
      <c r="CK12432" s="174">
        <v>289.47280000000001</v>
      </c>
      <c r="CU12432" s="174">
        <v>274</v>
      </c>
      <c r="CV12432" s="174">
        <v>71169</v>
      </c>
      <c r="CW12432" s="174">
        <v>5</v>
      </c>
      <c r="CX12432" s="174">
        <v>289.47280000000001</v>
      </c>
    </row>
    <row r="12433" spans="84:102" x14ac:dyDescent="0.25">
      <c r="CF12433" s="3" t="s">
        <v>3073</v>
      </c>
      <c r="CG12433" s="174">
        <v>1594</v>
      </c>
      <c r="CH12433" s="174">
        <v>83234</v>
      </c>
      <c r="CI12433" s="174">
        <v>5</v>
      </c>
      <c r="CJ12433" s="174">
        <v>289.46620000000001</v>
      </c>
      <c r="CK12433" s="174">
        <v>289.46620000000001</v>
      </c>
      <c r="CU12433" s="174">
        <v>1594</v>
      </c>
      <c r="CV12433" s="174">
        <v>83234</v>
      </c>
      <c r="CW12433" s="174">
        <v>5</v>
      </c>
      <c r="CX12433" s="174">
        <v>289.46620000000001</v>
      </c>
    </row>
    <row r="12434" spans="84:102" x14ac:dyDescent="0.25">
      <c r="CF12434" s="3" t="s">
        <v>3073</v>
      </c>
      <c r="CG12434" s="174">
        <v>58993</v>
      </c>
      <c r="CH12434" s="174">
        <v>1779</v>
      </c>
      <c r="CI12434" s="174">
        <v>5</v>
      </c>
      <c r="CJ12434" s="174">
        <v>289.42910000000001</v>
      </c>
      <c r="CK12434" s="174">
        <v>289.42910000000001</v>
      </c>
      <c r="CU12434" s="174">
        <v>58993</v>
      </c>
      <c r="CV12434" s="174">
        <v>1779</v>
      </c>
      <c r="CW12434" s="174">
        <v>5</v>
      </c>
      <c r="CX12434" s="174">
        <v>289.42910000000001</v>
      </c>
    </row>
    <row r="12435" spans="84:102" x14ac:dyDescent="0.25">
      <c r="CF12435" s="3" t="s">
        <v>3073</v>
      </c>
      <c r="CG12435" s="174">
        <v>73049</v>
      </c>
      <c r="CH12435" s="174">
        <v>309</v>
      </c>
      <c r="CI12435" s="174">
        <v>5</v>
      </c>
      <c r="CJ12435" s="174">
        <v>289.17680000000001</v>
      </c>
      <c r="CK12435" s="174">
        <v>289.17680000000001</v>
      </c>
      <c r="CU12435" s="174">
        <v>73049</v>
      </c>
      <c r="CV12435" s="174">
        <v>309</v>
      </c>
      <c r="CW12435" s="174">
        <v>5</v>
      </c>
      <c r="CX12435" s="174">
        <v>289.17680000000001</v>
      </c>
    </row>
    <row r="12436" spans="84:102" x14ac:dyDescent="0.25">
      <c r="CF12436" s="3" t="s">
        <v>3073</v>
      </c>
      <c r="CG12436" s="174">
        <v>143695</v>
      </c>
      <c r="CH12436" s="174">
        <v>2766</v>
      </c>
      <c r="CI12436" s="174">
        <v>5</v>
      </c>
      <c r="CJ12436" s="174">
        <v>289.1576</v>
      </c>
      <c r="CK12436" s="174">
        <v>289.1576</v>
      </c>
      <c r="CU12436" s="174">
        <v>143695</v>
      </c>
      <c r="CV12436" s="174">
        <v>2766</v>
      </c>
      <c r="CW12436" s="174">
        <v>5</v>
      </c>
      <c r="CX12436" s="174">
        <v>289.1576</v>
      </c>
    </row>
    <row r="12437" spans="84:102" x14ac:dyDescent="0.25">
      <c r="CF12437" s="3" t="s">
        <v>3073</v>
      </c>
      <c r="CG12437" s="174">
        <v>146124</v>
      </c>
      <c r="CH12437" s="174">
        <v>2687</v>
      </c>
      <c r="CI12437" s="174">
        <v>5</v>
      </c>
      <c r="CJ12437" s="174">
        <v>289.09010000000001</v>
      </c>
      <c r="CK12437" s="174">
        <v>289.09010000000001</v>
      </c>
      <c r="CU12437" s="174">
        <v>146124</v>
      </c>
      <c r="CV12437" s="174">
        <v>2687</v>
      </c>
      <c r="CW12437" s="174">
        <v>5</v>
      </c>
      <c r="CX12437" s="174">
        <v>289.09010000000001</v>
      </c>
    </row>
    <row r="12438" spans="84:102" x14ac:dyDescent="0.25">
      <c r="CF12438" s="3" t="s">
        <v>3073</v>
      </c>
      <c r="CG12438" s="174">
        <v>879</v>
      </c>
      <c r="CH12438" s="174">
        <v>107280</v>
      </c>
      <c r="CI12438" s="174">
        <v>5</v>
      </c>
      <c r="CJ12438" s="174">
        <v>289</v>
      </c>
      <c r="CK12438" s="174">
        <v>289</v>
      </c>
      <c r="CU12438" s="174">
        <v>879</v>
      </c>
      <c r="CV12438" s="174">
        <v>107280</v>
      </c>
      <c r="CW12438" s="174">
        <v>5</v>
      </c>
      <c r="CX12438" s="174">
        <v>289</v>
      </c>
    </row>
    <row r="12439" spans="84:102" x14ac:dyDescent="0.25">
      <c r="CF12439" s="3" t="s">
        <v>3073</v>
      </c>
      <c r="CG12439" s="174">
        <v>93143</v>
      </c>
      <c r="CH12439" s="174">
        <v>666</v>
      </c>
      <c r="CI12439" s="174">
        <v>5</v>
      </c>
      <c r="CJ12439" s="174">
        <v>288.79629999999997</v>
      </c>
      <c r="CK12439" s="174">
        <v>288.79629999999997</v>
      </c>
      <c r="CU12439" s="174">
        <v>93143</v>
      </c>
      <c r="CV12439" s="174">
        <v>666</v>
      </c>
      <c r="CW12439" s="174">
        <v>5</v>
      </c>
      <c r="CX12439" s="174">
        <v>288.79629999999997</v>
      </c>
    </row>
    <row r="12440" spans="84:102" x14ac:dyDescent="0.25">
      <c r="CF12440" s="3" t="s">
        <v>3073</v>
      </c>
      <c r="CG12440" s="174">
        <v>864</v>
      </c>
      <c r="CH12440" s="174">
        <v>107463</v>
      </c>
      <c r="CI12440" s="174">
        <v>5</v>
      </c>
      <c r="CJ12440" s="174">
        <v>288.79259999999999</v>
      </c>
      <c r="CK12440" s="174">
        <v>288.79259999999999</v>
      </c>
      <c r="CU12440" s="174">
        <v>864</v>
      </c>
      <c r="CV12440" s="174">
        <v>107463</v>
      </c>
      <c r="CW12440" s="174">
        <v>5</v>
      </c>
      <c r="CX12440" s="174">
        <v>288.79259999999999</v>
      </c>
    </row>
    <row r="12441" spans="84:102" x14ac:dyDescent="0.25">
      <c r="CF12441" s="3" t="s">
        <v>3073</v>
      </c>
      <c r="CG12441" s="174">
        <v>3392</v>
      </c>
      <c r="CH12441" s="174">
        <v>170652</v>
      </c>
      <c r="CI12441" s="174">
        <v>5</v>
      </c>
      <c r="CJ12441" s="174">
        <v>288.75749999999999</v>
      </c>
      <c r="CK12441" s="174">
        <v>288.75749999999999</v>
      </c>
      <c r="CU12441" s="174">
        <v>3392</v>
      </c>
      <c r="CV12441" s="174">
        <v>170652</v>
      </c>
      <c r="CW12441" s="174">
        <v>5</v>
      </c>
      <c r="CX12441" s="174">
        <v>288.75749999999999</v>
      </c>
    </row>
    <row r="12442" spans="84:102" x14ac:dyDescent="0.25">
      <c r="CF12442" s="3" t="s">
        <v>3073</v>
      </c>
      <c r="CG12442" s="174">
        <v>184</v>
      </c>
      <c r="CH12442" s="174">
        <v>69542</v>
      </c>
      <c r="CI12442" s="174">
        <v>5</v>
      </c>
      <c r="CJ12442" s="174">
        <v>288.51240000000001</v>
      </c>
      <c r="CK12442" s="174">
        <v>288.51240000000001</v>
      </c>
      <c r="CU12442" s="174">
        <v>184</v>
      </c>
      <c r="CV12442" s="174">
        <v>69542</v>
      </c>
      <c r="CW12442" s="174">
        <v>5</v>
      </c>
      <c r="CX12442" s="174">
        <v>288.51240000000001</v>
      </c>
    </row>
    <row r="12443" spans="84:102" x14ac:dyDescent="0.25">
      <c r="CF12443" s="3" t="s">
        <v>3073</v>
      </c>
      <c r="CG12443" s="174">
        <v>135086</v>
      </c>
      <c r="CH12443" s="174">
        <v>1089</v>
      </c>
      <c r="CI12443" s="174">
        <v>5</v>
      </c>
      <c r="CJ12443" s="174">
        <v>288.06450000000001</v>
      </c>
      <c r="CK12443" s="174">
        <v>288.06450000000001</v>
      </c>
      <c r="CU12443" s="174">
        <v>135086</v>
      </c>
      <c r="CV12443" s="174">
        <v>1089</v>
      </c>
      <c r="CW12443" s="174">
        <v>5</v>
      </c>
      <c r="CX12443" s="174">
        <v>288.06450000000001</v>
      </c>
    </row>
    <row r="12444" spans="84:102" x14ac:dyDescent="0.25">
      <c r="CF12444" s="3" t="s">
        <v>3073</v>
      </c>
      <c r="CG12444" s="174">
        <v>87373</v>
      </c>
      <c r="CH12444" s="174">
        <v>627</v>
      </c>
      <c r="CI12444" s="174">
        <v>5</v>
      </c>
      <c r="CJ12444" s="174">
        <v>288.0471</v>
      </c>
      <c r="CK12444" s="174">
        <v>288.0471</v>
      </c>
      <c r="CU12444" s="174">
        <v>87373</v>
      </c>
      <c r="CV12444" s="174">
        <v>627</v>
      </c>
      <c r="CW12444" s="174">
        <v>5</v>
      </c>
      <c r="CX12444" s="174">
        <v>288.0471</v>
      </c>
    </row>
    <row r="12445" spans="84:102" x14ac:dyDescent="0.25">
      <c r="CF12445" s="3" t="s">
        <v>3073</v>
      </c>
      <c r="CG12445" s="174">
        <v>1278</v>
      </c>
      <c r="CH12445" s="174">
        <v>123561</v>
      </c>
      <c r="CI12445" s="174">
        <v>5</v>
      </c>
      <c r="CJ12445" s="174">
        <v>288.03070000000002</v>
      </c>
      <c r="CK12445" s="174">
        <v>288.03070000000002</v>
      </c>
      <c r="CU12445" s="174">
        <v>1278</v>
      </c>
      <c r="CV12445" s="174">
        <v>123561</v>
      </c>
      <c r="CW12445" s="174">
        <v>5</v>
      </c>
      <c r="CX12445" s="174">
        <v>288.03070000000002</v>
      </c>
    </row>
    <row r="12446" spans="84:102" x14ac:dyDescent="0.25">
      <c r="CF12446" s="3" t="s">
        <v>3073</v>
      </c>
      <c r="CG12446" s="174">
        <v>119655</v>
      </c>
      <c r="CH12446" s="174">
        <v>1314</v>
      </c>
      <c r="CI12446" s="174">
        <v>5</v>
      </c>
      <c r="CJ12446" s="174">
        <v>287.94060000000002</v>
      </c>
      <c r="CK12446" s="174">
        <v>287.94060000000002</v>
      </c>
      <c r="CU12446" s="174">
        <v>119655</v>
      </c>
      <c r="CV12446" s="174">
        <v>1314</v>
      </c>
      <c r="CW12446" s="174">
        <v>5</v>
      </c>
      <c r="CX12446" s="174">
        <v>287.94060000000002</v>
      </c>
    </row>
    <row r="12447" spans="84:102" x14ac:dyDescent="0.25">
      <c r="CF12447" s="3" t="s">
        <v>3073</v>
      </c>
      <c r="CG12447" s="174">
        <v>67643</v>
      </c>
      <c r="CH12447" s="174">
        <v>119</v>
      </c>
      <c r="CI12447" s="174">
        <v>5</v>
      </c>
      <c r="CJ12447" s="174">
        <v>287.86939999999998</v>
      </c>
      <c r="CK12447" s="174">
        <v>287.86939999999998</v>
      </c>
      <c r="CU12447" s="174">
        <v>67643</v>
      </c>
      <c r="CV12447" s="174">
        <v>119</v>
      </c>
      <c r="CW12447" s="174">
        <v>5</v>
      </c>
      <c r="CX12447" s="174">
        <v>287.86939999999998</v>
      </c>
    </row>
    <row r="12448" spans="84:102" x14ac:dyDescent="0.25">
      <c r="CF12448" s="3" t="s">
        <v>3073</v>
      </c>
      <c r="CG12448" s="174">
        <v>33</v>
      </c>
      <c r="CH12448" s="174">
        <v>60967</v>
      </c>
      <c r="CI12448" s="174">
        <v>5</v>
      </c>
      <c r="CJ12448" s="174">
        <v>287.79930000000002</v>
      </c>
      <c r="CK12448" s="174">
        <v>287.79930000000002</v>
      </c>
      <c r="CU12448" s="174">
        <v>33</v>
      </c>
      <c r="CV12448" s="174">
        <v>60967</v>
      </c>
      <c r="CW12448" s="174">
        <v>5</v>
      </c>
      <c r="CX12448" s="174">
        <v>287.79930000000002</v>
      </c>
    </row>
    <row r="12449" spans="84:102" x14ac:dyDescent="0.25">
      <c r="CF12449" s="3" t="s">
        <v>3073</v>
      </c>
      <c r="CG12449" s="174">
        <v>150709</v>
      </c>
      <c r="CH12449" s="174">
        <v>2879</v>
      </c>
      <c r="CI12449" s="174">
        <v>5</v>
      </c>
      <c r="CJ12449" s="174">
        <v>287.67570000000001</v>
      </c>
      <c r="CK12449" s="174">
        <v>287.67570000000001</v>
      </c>
      <c r="CU12449" s="174">
        <v>150709</v>
      </c>
      <c r="CV12449" s="174">
        <v>2879</v>
      </c>
      <c r="CW12449" s="174">
        <v>5</v>
      </c>
      <c r="CX12449" s="174">
        <v>287.67570000000001</v>
      </c>
    </row>
    <row r="12450" spans="84:102" x14ac:dyDescent="0.25">
      <c r="CF12450" s="3" t="s">
        <v>3073</v>
      </c>
      <c r="CG12450" s="174">
        <v>261</v>
      </c>
      <c r="CH12450" s="174">
        <v>72866</v>
      </c>
      <c r="CI12450" s="174">
        <v>5</v>
      </c>
      <c r="CJ12450" s="174">
        <v>287.64580000000001</v>
      </c>
      <c r="CK12450" s="174">
        <v>287.64580000000001</v>
      </c>
      <c r="CU12450" s="174">
        <v>261</v>
      </c>
      <c r="CV12450" s="174">
        <v>72866</v>
      </c>
      <c r="CW12450" s="174">
        <v>5</v>
      </c>
      <c r="CX12450" s="174">
        <v>287.64580000000001</v>
      </c>
    </row>
    <row r="12451" spans="84:102" x14ac:dyDescent="0.25">
      <c r="CF12451" s="3" t="s">
        <v>3073</v>
      </c>
      <c r="CG12451" s="174">
        <v>56958</v>
      </c>
      <c r="CH12451" s="174">
        <v>1869</v>
      </c>
      <c r="CI12451" s="174">
        <v>5</v>
      </c>
      <c r="CJ12451" s="174">
        <v>287.57159999999999</v>
      </c>
      <c r="CK12451" s="174">
        <v>287.57159999999999</v>
      </c>
      <c r="CU12451" s="174">
        <v>56958</v>
      </c>
      <c r="CV12451" s="174">
        <v>1869</v>
      </c>
      <c r="CW12451" s="174">
        <v>5</v>
      </c>
      <c r="CX12451" s="174">
        <v>287.57159999999999</v>
      </c>
    </row>
    <row r="12452" spans="84:102" x14ac:dyDescent="0.25">
      <c r="CF12452" s="3" t="s">
        <v>3073</v>
      </c>
      <c r="CG12452" s="174">
        <v>106296</v>
      </c>
      <c r="CH12452" s="174">
        <v>865</v>
      </c>
      <c r="CI12452" s="174">
        <v>5</v>
      </c>
      <c r="CJ12452" s="174">
        <v>287.4196</v>
      </c>
      <c r="CK12452" s="174">
        <v>287.4196</v>
      </c>
      <c r="CU12452" s="174">
        <v>106296</v>
      </c>
      <c r="CV12452" s="174">
        <v>865</v>
      </c>
      <c r="CW12452" s="174">
        <v>5</v>
      </c>
      <c r="CX12452" s="174">
        <v>287.4196</v>
      </c>
    </row>
    <row r="12453" spans="84:102" x14ac:dyDescent="0.25">
      <c r="CF12453" s="3" t="s">
        <v>3073</v>
      </c>
      <c r="CG12453" s="174">
        <v>355</v>
      </c>
      <c r="CH12453" s="174">
        <v>76053</v>
      </c>
      <c r="CI12453" s="174">
        <v>5</v>
      </c>
      <c r="CJ12453" s="174">
        <v>287.22719999999998</v>
      </c>
      <c r="CK12453" s="174">
        <v>287.22719999999998</v>
      </c>
      <c r="CU12453" s="174">
        <v>355</v>
      </c>
      <c r="CV12453" s="174">
        <v>76053</v>
      </c>
      <c r="CW12453" s="174">
        <v>5</v>
      </c>
      <c r="CX12453" s="174">
        <v>287.22719999999998</v>
      </c>
    </row>
    <row r="12454" spans="84:102" x14ac:dyDescent="0.25">
      <c r="CF12454" s="3" t="s">
        <v>3073</v>
      </c>
      <c r="CG12454" s="174">
        <v>96387</v>
      </c>
      <c r="CH12454" s="174">
        <v>716</v>
      </c>
      <c r="CI12454" s="174">
        <v>5</v>
      </c>
      <c r="CJ12454" s="174">
        <v>287.16669999999999</v>
      </c>
      <c r="CK12454" s="174">
        <v>287.16669999999999</v>
      </c>
      <c r="CU12454" s="174">
        <v>96387</v>
      </c>
      <c r="CV12454" s="174">
        <v>716</v>
      </c>
      <c r="CW12454" s="174">
        <v>5</v>
      </c>
      <c r="CX12454" s="174">
        <v>287.16669999999999</v>
      </c>
    </row>
    <row r="12455" spans="84:102" x14ac:dyDescent="0.25">
      <c r="CF12455" s="3" t="s">
        <v>3073</v>
      </c>
      <c r="CG12455" s="174">
        <v>152234</v>
      </c>
      <c r="CH12455" s="174">
        <v>2911</v>
      </c>
      <c r="CI12455" s="174">
        <v>5</v>
      </c>
      <c r="CJ12455" s="174">
        <v>287.11559999999997</v>
      </c>
      <c r="CK12455" s="174">
        <v>287.11559999999997</v>
      </c>
      <c r="CU12455" s="174">
        <v>152234</v>
      </c>
      <c r="CV12455" s="174">
        <v>2911</v>
      </c>
      <c r="CW12455" s="174">
        <v>5</v>
      </c>
      <c r="CX12455" s="174">
        <v>287.11559999999997</v>
      </c>
    </row>
    <row r="12456" spans="84:102" x14ac:dyDescent="0.25">
      <c r="CF12456" s="3" t="s">
        <v>3073</v>
      </c>
      <c r="CG12456" s="174">
        <v>2360</v>
      </c>
      <c r="CH12456" s="174">
        <v>24366</v>
      </c>
      <c r="CI12456" s="174">
        <v>5</v>
      </c>
      <c r="CJ12456" s="174">
        <v>287.11110000000002</v>
      </c>
      <c r="CK12456" s="174">
        <v>287.11110000000002</v>
      </c>
      <c r="CU12456" s="174">
        <v>2360</v>
      </c>
      <c r="CV12456" s="174">
        <v>24366</v>
      </c>
      <c r="CW12456" s="174">
        <v>5</v>
      </c>
      <c r="CX12456" s="174">
        <v>287.11110000000002</v>
      </c>
    </row>
    <row r="12457" spans="84:102" x14ac:dyDescent="0.25">
      <c r="CF12457" s="3" t="s">
        <v>3073</v>
      </c>
      <c r="CG12457" s="174">
        <v>86341</v>
      </c>
      <c r="CH12457" s="174">
        <v>3698</v>
      </c>
      <c r="CI12457" s="174">
        <v>5</v>
      </c>
      <c r="CJ12457" s="174">
        <v>287.08269999999999</v>
      </c>
      <c r="CK12457" s="174">
        <v>287.08269999999999</v>
      </c>
      <c r="CU12457" s="174">
        <v>86341</v>
      </c>
      <c r="CV12457" s="174">
        <v>3698</v>
      </c>
      <c r="CW12457" s="174">
        <v>5</v>
      </c>
      <c r="CX12457" s="174">
        <v>287.08269999999999</v>
      </c>
    </row>
    <row r="12458" spans="84:102" x14ac:dyDescent="0.25">
      <c r="CF12458" s="3" t="s">
        <v>3073</v>
      </c>
      <c r="CG12458" s="174">
        <v>3044</v>
      </c>
      <c r="CH12458" s="174">
        <v>166436</v>
      </c>
      <c r="CI12458" s="174">
        <v>5</v>
      </c>
      <c r="CJ12458" s="174">
        <v>287.07209999999998</v>
      </c>
      <c r="CK12458" s="174">
        <v>287.07209999999998</v>
      </c>
      <c r="CU12458" s="174">
        <v>3044</v>
      </c>
      <c r="CV12458" s="174">
        <v>166436</v>
      </c>
      <c r="CW12458" s="174">
        <v>5</v>
      </c>
      <c r="CX12458" s="174">
        <v>287.07209999999998</v>
      </c>
    </row>
    <row r="12459" spans="84:102" x14ac:dyDescent="0.25">
      <c r="CF12459" s="3" t="s">
        <v>3073</v>
      </c>
      <c r="CG12459" s="174">
        <v>84940</v>
      </c>
      <c r="CH12459" s="174">
        <v>576</v>
      </c>
      <c r="CI12459" s="174">
        <v>5</v>
      </c>
      <c r="CJ12459" s="174">
        <v>287.02140000000003</v>
      </c>
      <c r="CK12459" s="174">
        <v>287.02140000000003</v>
      </c>
      <c r="CU12459" s="174">
        <v>84940</v>
      </c>
      <c r="CV12459" s="174">
        <v>576</v>
      </c>
      <c r="CW12459" s="174">
        <v>5</v>
      </c>
      <c r="CX12459" s="174">
        <v>287.02140000000003</v>
      </c>
    </row>
    <row r="12460" spans="84:102" x14ac:dyDescent="0.25">
      <c r="CF12460" s="3" t="s">
        <v>3073</v>
      </c>
      <c r="CG12460" s="174">
        <v>2687</v>
      </c>
      <c r="CH12460" s="174">
        <v>146124</v>
      </c>
      <c r="CI12460" s="174">
        <v>5</v>
      </c>
      <c r="CJ12460" s="174">
        <v>286.86649999999997</v>
      </c>
      <c r="CK12460" s="174">
        <v>286.86649999999997</v>
      </c>
      <c r="CU12460" s="174">
        <v>2687</v>
      </c>
      <c r="CV12460" s="174">
        <v>146124</v>
      </c>
      <c r="CW12460" s="174">
        <v>5</v>
      </c>
      <c r="CX12460" s="174">
        <v>286.86649999999997</v>
      </c>
    </row>
    <row r="12461" spans="84:102" x14ac:dyDescent="0.25">
      <c r="CF12461" s="3" t="s">
        <v>3073</v>
      </c>
      <c r="CG12461" s="174">
        <v>59950</v>
      </c>
      <c r="CH12461" s="174">
        <v>1748</v>
      </c>
      <c r="CI12461" s="174">
        <v>5</v>
      </c>
      <c r="CJ12461" s="174">
        <v>286.83350000000002</v>
      </c>
      <c r="CK12461" s="174">
        <v>286.83350000000002</v>
      </c>
      <c r="CU12461" s="174">
        <v>59950</v>
      </c>
      <c r="CV12461" s="174">
        <v>1748</v>
      </c>
      <c r="CW12461" s="174">
        <v>5</v>
      </c>
      <c r="CX12461" s="174">
        <v>286.83350000000002</v>
      </c>
    </row>
    <row r="12462" spans="84:102" x14ac:dyDescent="0.25">
      <c r="CF12462" s="3" t="s">
        <v>3073</v>
      </c>
      <c r="CG12462" s="174">
        <v>332</v>
      </c>
      <c r="CH12462" s="174">
        <v>73564</v>
      </c>
      <c r="CI12462" s="174">
        <v>5</v>
      </c>
      <c r="CJ12462" s="174">
        <v>286.8064</v>
      </c>
      <c r="CK12462" s="174">
        <v>286.8064</v>
      </c>
      <c r="CU12462" s="174">
        <v>332</v>
      </c>
      <c r="CV12462" s="174">
        <v>73564</v>
      </c>
      <c r="CW12462" s="174">
        <v>5</v>
      </c>
      <c r="CX12462" s="174">
        <v>286.8064</v>
      </c>
    </row>
    <row r="12463" spans="84:102" x14ac:dyDescent="0.25">
      <c r="CF12463" s="3" t="s">
        <v>3073</v>
      </c>
      <c r="CG12463" s="174">
        <v>68738</v>
      </c>
      <c r="CH12463" s="174">
        <v>155</v>
      </c>
      <c r="CI12463" s="174">
        <v>5</v>
      </c>
      <c r="CJ12463" s="174">
        <v>286.62439999999998</v>
      </c>
      <c r="CK12463" s="174">
        <v>286.62439999999998</v>
      </c>
      <c r="CU12463" s="174">
        <v>68738</v>
      </c>
      <c r="CV12463" s="174">
        <v>155</v>
      </c>
      <c r="CW12463" s="174">
        <v>5</v>
      </c>
      <c r="CX12463" s="174">
        <v>286.62439999999998</v>
      </c>
    </row>
    <row r="12464" spans="84:102" x14ac:dyDescent="0.25">
      <c r="CF12464" s="3" t="s">
        <v>3073</v>
      </c>
      <c r="CG12464" s="174">
        <v>94851</v>
      </c>
      <c r="CH12464" s="174">
        <v>3608</v>
      </c>
      <c r="CI12464" s="174">
        <v>5</v>
      </c>
      <c r="CJ12464" s="174">
        <v>286.5188</v>
      </c>
      <c r="CK12464" s="174">
        <v>286.5188</v>
      </c>
      <c r="CU12464" s="174">
        <v>94851</v>
      </c>
      <c r="CV12464" s="174">
        <v>3608</v>
      </c>
      <c r="CW12464" s="174">
        <v>5</v>
      </c>
      <c r="CX12464" s="174">
        <v>286.5188</v>
      </c>
    </row>
    <row r="12465" spans="84:102" x14ac:dyDescent="0.25">
      <c r="CF12465" s="3" t="s">
        <v>3073</v>
      </c>
      <c r="CG12465" s="174">
        <v>150682</v>
      </c>
      <c r="CH12465" s="174">
        <v>2867</v>
      </c>
      <c r="CI12465" s="174">
        <v>5</v>
      </c>
      <c r="CJ12465" s="174">
        <v>286.40469999999999</v>
      </c>
      <c r="CK12465" s="174">
        <v>286.40469999999999</v>
      </c>
      <c r="CU12465" s="174">
        <v>150682</v>
      </c>
      <c r="CV12465" s="174">
        <v>2867</v>
      </c>
      <c r="CW12465" s="174">
        <v>5</v>
      </c>
      <c r="CX12465" s="174">
        <v>286.40469999999999</v>
      </c>
    </row>
    <row r="12466" spans="84:102" x14ac:dyDescent="0.25">
      <c r="CF12466" s="3" t="s">
        <v>3073</v>
      </c>
      <c r="CG12466" s="174">
        <v>3404</v>
      </c>
      <c r="CH12466" s="174">
        <v>174223</v>
      </c>
      <c r="CI12466" s="174">
        <v>5</v>
      </c>
      <c r="CJ12466" s="174">
        <v>286.36410000000001</v>
      </c>
      <c r="CK12466" s="174">
        <v>286.36410000000001</v>
      </c>
      <c r="CU12466" s="174">
        <v>3404</v>
      </c>
      <c r="CV12466" s="174">
        <v>174223</v>
      </c>
      <c r="CW12466" s="174">
        <v>5</v>
      </c>
      <c r="CX12466" s="174">
        <v>286.36410000000001</v>
      </c>
    </row>
    <row r="12467" spans="84:102" x14ac:dyDescent="0.25">
      <c r="CF12467" s="3" t="s">
        <v>3073</v>
      </c>
      <c r="CG12467" s="174">
        <v>2772</v>
      </c>
      <c r="CH12467" s="174">
        <v>145631</v>
      </c>
      <c r="CI12467" s="174">
        <v>5</v>
      </c>
      <c r="CJ12467" s="174">
        <v>286.1848</v>
      </c>
      <c r="CK12467" s="174">
        <v>286.1848</v>
      </c>
      <c r="CU12467" s="174">
        <v>2772</v>
      </c>
      <c r="CV12467" s="174">
        <v>145631</v>
      </c>
      <c r="CW12467" s="174">
        <v>5</v>
      </c>
      <c r="CX12467" s="174">
        <v>286.1848</v>
      </c>
    </row>
    <row r="12468" spans="84:102" x14ac:dyDescent="0.25">
      <c r="CF12468" s="3" t="s">
        <v>3073</v>
      </c>
      <c r="CG12468" s="174">
        <v>67326</v>
      </c>
      <c r="CH12468" s="174">
        <v>111</v>
      </c>
      <c r="CI12468" s="174">
        <v>5</v>
      </c>
      <c r="CJ12468" s="174">
        <v>286.14010000000002</v>
      </c>
      <c r="CK12468" s="174">
        <v>286.14010000000002</v>
      </c>
      <c r="CU12468" s="174">
        <v>67326</v>
      </c>
      <c r="CV12468" s="174">
        <v>111</v>
      </c>
      <c r="CW12468" s="174">
        <v>5</v>
      </c>
      <c r="CX12468" s="174">
        <v>286.14010000000002</v>
      </c>
    </row>
    <row r="12469" spans="84:102" x14ac:dyDescent="0.25">
      <c r="CF12469" s="3" t="s">
        <v>3073</v>
      </c>
      <c r="CG12469" s="174">
        <v>2887</v>
      </c>
      <c r="CH12469" s="174">
        <v>149184</v>
      </c>
      <c r="CI12469" s="174">
        <v>5</v>
      </c>
      <c r="CJ12469" s="174">
        <v>286.03500000000003</v>
      </c>
      <c r="CK12469" s="174">
        <v>286.03500000000003</v>
      </c>
      <c r="CU12469" s="174">
        <v>2887</v>
      </c>
      <c r="CV12469" s="174">
        <v>149184</v>
      </c>
      <c r="CW12469" s="174">
        <v>5</v>
      </c>
      <c r="CX12469" s="174">
        <v>286.03500000000003</v>
      </c>
    </row>
    <row r="12470" spans="84:102" x14ac:dyDescent="0.25">
      <c r="CF12470" s="3" t="s">
        <v>3073</v>
      </c>
      <c r="CG12470" s="174">
        <v>92936</v>
      </c>
      <c r="CH12470" s="174">
        <v>3591</v>
      </c>
      <c r="CI12470" s="174">
        <v>5</v>
      </c>
      <c r="CJ12470" s="174">
        <v>286.03469999999999</v>
      </c>
      <c r="CK12470" s="174">
        <v>286.03469999999999</v>
      </c>
      <c r="CU12470" s="174">
        <v>92936</v>
      </c>
      <c r="CV12470" s="174">
        <v>3591</v>
      </c>
      <c r="CW12470" s="174">
        <v>5</v>
      </c>
      <c r="CX12470" s="174">
        <v>286.03469999999999</v>
      </c>
    </row>
    <row r="12471" spans="84:102" x14ac:dyDescent="0.25">
      <c r="CF12471" s="3" t="s">
        <v>3073</v>
      </c>
      <c r="CG12471" s="174">
        <v>257</v>
      </c>
      <c r="CH12471" s="174">
        <v>72459</v>
      </c>
      <c r="CI12471" s="174">
        <v>5</v>
      </c>
      <c r="CJ12471" s="174">
        <v>285.83510000000001</v>
      </c>
      <c r="CK12471" s="174">
        <v>285.83510000000001</v>
      </c>
      <c r="CU12471" s="174">
        <v>257</v>
      </c>
      <c r="CV12471" s="174">
        <v>72459</v>
      </c>
      <c r="CW12471" s="174">
        <v>5</v>
      </c>
      <c r="CX12471" s="174">
        <v>285.83510000000001</v>
      </c>
    </row>
    <row r="12472" spans="84:102" x14ac:dyDescent="0.25">
      <c r="CF12472" s="3" t="s">
        <v>3073</v>
      </c>
      <c r="CG12472" s="174">
        <v>82955</v>
      </c>
      <c r="CH12472" s="174">
        <v>559</v>
      </c>
      <c r="CI12472" s="174">
        <v>5</v>
      </c>
      <c r="CJ12472" s="174">
        <v>285.69139999999999</v>
      </c>
      <c r="CK12472" s="174">
        <v>285.69139999999999</v>
      </c>
      <c r="CU12472" s="174">
        <v>82955</v>
      </c>
      <c r="CV12472" s="174">
        <v>559</v>
      </c>
      <c r="CW12472" s="174">
        <v>5</v>
      </c>
      <c r="CX12472" s="174">
        <v>285.69139999999999</v>
      </c>
    </row>
    <row r="12473" spans="84:102" x14ac:dyDescent="0.25">
      <c r="CF12473" s="3" t="s">
        <v>3073</v>
      </c>
      <c r="CG12473" s="174">
        <v>3134</v>
      </c>
      <c r="CH12473" s="174">
        <v>149600</v>
      </c>
      <c r="CI12473" s="174">
        <v>5</v>
      </c>
      <c r="CJ12473" s="174">
        <v>285.67610000000002</v>
      </c>
      <c r="CK12473" s="174">
        <v>285.67610000000002</v>
      </c>
      <c r="CU12473" s="174">
        <v>3134</v>
      </c>
      <c r="CV12473" s="174">
        <v>149600</v>
      </c>
      <c r="CW12473" s="174">
        <v>5</v>
      </c>
      <c r="CX12473" s="174">
        <v>285.67610000000002</v>
      </c>
    </row>
    <row r="12474" spans="84:102" x14ac:dyDescent="0.25">
      <c r="CF12474" s="3" t="s">
        <v>3073</v>
      </c>
      <c r="CG12474" s="174">
        <v>119730</v>
      </c>
      <c r="CH12474" s="174">
        <v>1318</v>
      </c>
      <c r="CI12474" s="174">
        <v>5</v>
      </c>
      <c r="CJ12474" s="174">
        <v>285.61360000000002</v>
      </c>
      <c r="CK12474" s="174">
        <v>285.61360000000002</v>
      </c>
      <c r="CU12474" s="174">
        <v>119730</v>
      </c>
      <c r="CV12474" s="174">
        <v>1318</v>
      </c>
      <c r="CW12474" s="174">
        <v>5</v>
      </c>
      <c r="CX12474" s="174">
        <v>285.61360000000002</v>
      </c>
    </row>
    <row r="12475" spans="84:102" x14ac:dyDescent="0.25">
      <c r="CF12475" s="3" t="s">
        <v>3073</v>
      </c>
      <c r="CG12475" s="174">
        <v>160155</v>
      </c>
      <c r="CH12475" s="174">
        <v>2999</v>
      </c>
      <c r="CI12475" s="174">
        <v>5</v>
      </c>
      <c r="CJ12475" s="174">
        <v>285.55450000000002</v>
      </c>
      <c r="CK12475" s="174">
        <v>285.55450000000002</v>
      </c>
      <c r="CU12475" s="174">
        <v>160155</v>
      </c>
      <c r="CV12475" s="174">
        <v>2999</v>
      </c>
      <c r="CW12475" s="174">
        <v>5</v>
      </c>
      <c r="CX12475" s="174">
        <v>285.55450000000002</v>
      </c>
    </row>
    <row r="12476" spans="84:102" x14ac:dyDescent="0.25">
      <c r="CF12476" s="3" t="s">
        <v>3073</v>
      </c>
      <c r="CG12476" s="174">
        <v>381</v>
      </c>
      <c r="CH12476" s="174">
        <v>79065</v>
      </c>
      <c r="CI12476" s="174">
        <v>5</v>
      </c>
      <c r="CJ12476" s="174">
        <v>285.5093</v>
      </c>
      <c r="CK12476" s="174">
        <v>285.5093</v>
      </c>
      <c r="CU12476" s="174">
        <v>381</v>
      </c>
      <c r="CV12476" s="174">
        <v>79065</v>
      </c>
      <c r="CW12476" s="174">
        <v>5</v>
      </c>
      <c r="CX12476" s="174">
        <v>285.5093</v>
      </c>
    </row>
    <row r="12477" spans="84:102" x14ac:dyDescent="0.25">
      <c r="CF12477" s="3" t="s">
        <v>3073</v>
      </c>
      <c r="CG12477" s="174">
        <v>2466</v>
      </c>
      <c r="CH12477" s="174">
        <v>33181</v>
      </c>
      <c r="CI12477" s="174">
        <v>5</v>
      </c>
      <c r="CJ12477" s="174">
        <v>285.49110000000002</v>
      </c>
      <c r="CK12477" s="174">
        <v>285.49110000000002</v>
      </c>
      <c r="CU12477" s="174">
        <v>2466</v>
      </c>
      <c r="CV12477" s="174">
        <v>33181</v>
      </c>
      <c r="CW12477" s="174">
        <v>5</v>
      </c>
      <c r="CX12477" s="174">
        <v>285.49110000000002</v>
      </c>
    </row>
    <row r="12478" spans="84:102" x14ac:dyDescent="0.25">
      <c r="CF12478" s="3" t="s">
        <v>3073</v>
      </c>
      <c r="CG12478" s="174">
        <v>656</v>
      </c>
      <c r="CH12478" s="174">
        <v>91428</v>
      </c>
      <c r="CI12478" s="174">
        <v>5</v>
      </c>
      <c r="CJ12478" s="174">
        <v>285.44479999999999</v>
      </c>
      <c r="CK12478" s="174">
        <v>285.44479999999999</v>
      </c>
      <c r="CU12478" s="174">
        <v>656</v>
      </c>
      <c r="CV12478" s="174">
        <v>91428</v>
      </c>
      <c r="CW12478" s="174">
        <v>5</v>
      </c>
      <c r="CX12478" s="174">
        <v>285.44479999999999</v>
      </c>
    </row>
    <row r="12479" spans="84:102" x14ac:dyDescent="0.25">
      <c r="CF12479" s="3" t="s">
        <v>3073</v>
      </c>
      <c r="CG12479" s="174">
        <v>161890</v>
      </c>
      <c r="CH12479" s="174">
        <v>3291</v>
      </c>
      <c r="CI12479" s="174">
        <v>5</v>
      </c>
      <c r="CJ12479" s="174">
        <v>285.34390000000002</v>
      </c>
      <c r="CK12479" s="174">
        <v>285.34390000000002</v>
      </c>
      <c r="CU12479" s="174">
        <v>161890</v>
      </c>
      <c r="CV12479" s="174">
        <v>3291</v>
      </c>
      <c r="CW12479" s="174">
        <v>5</v>
      </c>
      <c r="CX12479" s="174">
        <v>285.34390000000002</v>
      </c>
    </row>
    <row r="12480" spans="84:102" x14ac:dyDescent="0.25">
      <c r="CF12480" s="3" t="s">
        <v>3073</v>
      </c>
      <c r="CG12480" s="174">
        <v>2920</v>
      </c>
      <c r="CH12480" s="174">
        <v>152484</v>
      </c>
      <c r="CI12480" s="174">
        <v>5</v>
      </c>
      <c r="CJ12480" s="174">
        <v>285.16669999999999</v>
      </c>
      <c r="CK12480" s="174">
        <v>285.16669999999999</v>
      </c>
      <c r="CU12480" s="174">
        <v>2920</v>
      </c>
      <c r="CV12480" s="174">
        <v>152484</v>
      </c>
      <c r="CW12480" s="174">
        <v>5</v>
      </c>
      <c r="CX12480" s="174">
        <v>285.16669999999999</v>
      </c>
    </row>
    <row r="12481" spans="84:102" x14ac:dyDescent="0.25">
      <c r="CF12481" s="3" t="s">
        <v>3073</v>
      </c>
      <c r="CG12481" s="174">
        <v>1523</v>
      </c>
      <c r="CH12481" s="174">
        <v>87214</v>
      </c>
      <c r="CI12481" s="174">
        <v>5</v>
      </c>
      <c r="CJ12481" s="174">
        <v>285.13200000000001</v>
      </c>
      <c r="CK12481" s="174">
        <v>285.13200000000001</v>
      </c>
      <c r="CU12481" s="174">
        <v>1523</v>
      </c>
      <c r="CV12481" s="174">
        <v>87214</v>
      </c>
      <c r="CW12481" s="174">
        <v>5</v>
      </c>
      <c r="CX12481" s="174">
        <v>285.13200000000001</v>
      </c>
    </row>
    <row r="12482" spans="84:102" x14ac:dyDescent="0.25">
      <c r="CF12482" s="3" t="s">
        <v>3073</v>
      </c>
      <c r="CG12482" s="174">
        <v>2279</v>
      </c>
      <c r="CH12482" s="174">
        <v>21228</v>
      </c>
      <c r="CI12482" s="174">
        <v>5</v>
      </c>
      <c r="CJ12482" s="174">
        <v>285.07909999999998</v>
      </c>
      <c r="CK12482" s="174">
        <v>285.07909999999998</v>
      </c>
      <c r="CU12482" s="174">
        <v>2279</v>
      </c>
      <c r="CV12482" s="174">
        <v>21228</v>
      </c>
      <c r="CW12482" s="174">
        <v>5</v>
      </c>
      <c r="CX12482" s="174">
        <v>285.07909999999998</v>
      </c>
    </row>
    <row r="12483" spans="84:102" x14ac:dyDescent="0.25">
      <c r="CF12483" s="3" t="s">
        <v>3073</v>
      </c>
      <c r="CG12483" s="174">
        <v>1654</v>
      </c>
      <c r="CH12483" s="174">
        <v>70745</v>
      </c>
      <c r="CI12483" s="174">
        <v>5</v>
      </c>
      <c r="CJ12483" s="174">
        <v>285.01670000000001</v>
      </c>
      <c r="CK12483" s="174">
        <v>285.01670000000001</v>
      </c>
      <c r="CU12483" s="174">
        <v>1654</v>
      </c>
      <c r="CV12483" s="174">
        <v>70745</v>
      </c>
      <c r="CW12483" s="174">
        <v>5</v>
      </c>
      <c r="CX12483" s="174">
        <v>285.01670000000001</v>
      </c>
    </row>
    <row r="12484" spans="84:102" x14ac:dyDescent="0.25">
      <c r="CF12484" s="3" t="s">
        <v>3073</v>
      </c>
      <c r="CG12484" s="174">
        <v>14</v>
      </c>
      <c r="CH12484" s="174">
        <v>60445</v>
      </c>
      <c r="CI12484" s="174">
        <v>5</v>
      </c>
      <c r="CJ12484" s="174">
        <v>284.9769</v>
      </c>
      <c r="CK12484" s="174">
        <v>284.9769</v>
      </c>
      <c r="CU12484" s="174">
        <v>14</v>
      </c>
      <c r="CV12484" s="174">
        <v>60445</v>
      </c>
      <c r="CW12484" s="174">
        <v>5</v>
      </c>
      <c r="CX12484" s="174">
        <v>284.9769</v>
      </c>
    </row>
    <row r="12485" spans="84:102" x14ac:dyDescent="0.25">
      <c r="CF12485" s="3" t="s">
        <v>3073</v>
      </c>
      <c r="CG12485" s="174">
        <v>82514</v>
      </c>
      <c r="CH12485" s="174">
        <v>1592</v>
      </c>
      <c r="CI12485" s="174">
        <v>5</v>
      </c>
      <c r="CJ12485" s="174">
        <v>284.96530000000001</v>
      </c>
      <c r="CK12485" s="174">
        <v>284.96530000000001</v>
      </c>
      <c r="CU12485" s="174">
        <v>82514</v>
      </c>
      <c r="CV12485" s="174">
        <v>1592</v>
      </c>
      <c r="CW12485" s="174">
        <v>5</v>
      </c>
      <c r="CX12485" s="174">
        <v>284.96530000000001</v>
      </c>
    </row>
    <row r="12486" spans="84:102" x14ac:dyDescent="0.25">
      <c r="CF12486" s="3" t="s">
        <v>3073</v>
      </c>
      <c r="CG12486" s="174">
        <v>208</v>
      </c>
      <c r="CH12486" s="174">
        <v>69610</v>
      </c>
      <c r="CI12486" s="174">
        <v>5</v>
      </c>
      <c r="CJ12486" s="174">
        <v>284.76159999999999</v>
      </c>
      <c r="CK12486" s="174">
        <v>284.76159999999999</v>
      </c>
      <c r="CU12486" s="174">
        <v>208</v>
      </c>
      <c r="CV12486" s="174">
        <v>69610</v>
      </c>
      <c r="CW12486" s="174">
        <v>5</v>
      </c>
      <c r="CX12486" s="174">
        <v>284.76159999999999</v>
      </c>
    </row>
    <row r="12487" spans="84:102" x14ac:dyDescent="0.25">
      <c r="CF12487" s="3" t="s">
        <v>3073</v>
      </c>
      <c r="CG12487" s="174">
        <v>152840</v>
      </c>
      <c r="CH12487" s="174">
        <v>2954</v>
      </c>
      <c r="CI12487" s="174">
        <v>5</v>
      </c>
      <c r="CJ12487" s="174">
        <v>284.5686</v>
      </c>
      <c r="CK12487" s="174">
        <v>284.5686</v>
      </c>
      <c r="CU12487" s="174">
        <v>152840</v>
      </c>
      <c r="CV12487" s="174">
        <v>2954</v>
      </c>
      <c r="CW12487" s="174">
        <v>5</v>
      </c>
      <c r="CX12487" s="174">
        <v>284.5686</v>
      </c>
    </row>
    <row r="12488" spans="84:102" x14ac:dyDescent="0.25">
      <c r="CF12488" s="3" t="s">
        <v>3073</v>
      </c>
      <c r="CG12488" s="174">
        <v>2504</v>
      </c>
      <c r="CH12488" s="174">
        <v>39260</v>
      </c>
      <c r="CI12488" s="174">
        <v>5</v>
      </c>
      <c r="CJ12488" s="174">
        <v>284.52780000000001</v>
      </c>
      <c r="CK12488" s="174">
        <v>284.52780000000001</v>
      </c>
      <c r="CU12488" s="174">
        <v>2504</v>
      </c>
      <c r="CV12488" s="174">
        <v>39260</v>
      </c>
      <c r="CW12488" s="174">
        <v>5</v>
      </c>
      <c r="CX12488" s="174">
        <v>284.52780000000001</v>
      </c>
    </row>
    <row r="12489" spans="84:102" x14ac:dyDescent="0.25">
      <c r="CF12489" s="3" t="s">
        <v>3073</v>
      </c>
      <c r="CG12489" s="174">
        <v>107463</v>
      </c>
      <c r="CH12489" s="174">
        <v>864</v>
      </c>
      <c r="CI12489" s="174">
        <v>5</v>
      </c>
      <c r="CJ12489" s="174">
        <v>284.32799999999997</v>
      </c>
      <c r="CK12489" s="174">
        <v>284.32799999999997</v>
      </c>
      <c r="CU12489" s="174">
        <v>107463</v>
      </c>
      <c r="CV12489" s="174">
        <v>864</v>
      </c>
      <c r="CW12489" s="174">
        <v>5</v>
      </c>
      <c r="CX12489" s="174">
        <v>284.32799999999997</v>
      </c>
    </row>
    <row r="12490" spans="84:102" x14ac:dyDescent="0.25">
      <c r="CF12490" s="3" t="s">
        <v>3073</v>
      </c>
      <c r="CG12490" s="174">
        <v>135922</v>
      </c>
      <c r="CH12490" s="174">
        <v>2035</v>
      </c>
      <c r="CI12490" s="174">
        <v>5</v>
      </c>
      <c r="CJ12490" s="174">
        <v>284.32330000000002</v>
      </c>
      <c r="CK12490" s="174">
        <v>284.32330000000002</v>
      </c>
      <c r="CU12490" s="174">
        <v>135922</v>
      </c>
      <c r="CV12490" s="174">
        <v>2035</v>
      </c>
      <c r="CW12490" s="174">
        <v>5</v>
      </c>
      <c r="CX12490" s="174">
        <v>284.32330000000002</v>
      </c>
    </row>
    <row r="12491" spans="84:102" x14ac:dyDescent="0.25">
      <c r="CF12491" s="3" t="s">
        <v>3073</v>
      </c>
      <c r="CG12491" s="174">
        <v>115401</v>
      </c>
      <c r="CH12491" s="174">
        <v>3751</v>
      </c>
      <c r="CI12491" s="174">
        <v>5</v>
      </c>
      <c r="CJ12491" s="174">
        <v>284.30329999999998</v>
      </c>
      <c r="CK12491" s="174">
        <v>284.30329999999998</v>
      </c>
      <c r="CU12491" s="174">
        <v>115401</v>
      </c>
      <c r="CV12491" s="174">
        <v>3751</v>
      </c>
      <c r="CW12491" s="174">
        <v>5</v>
      </c>
      <c r="CX12491" s="174">
        <v>284.30329999999998</v>
      </c>
    </row>
    <row r="12492" spans="84:102" x14ac:dyDescent="0.25">
      <c r="CF12492" s="3" t="s">
        <v>3073</v>
      </c>
      <c r="CG12492" s="174">
        <v>110674</v>
      </c>
      <c r="CH12492" s="174">
        <v>933</v>
      </c>
      <c r="CI12492" s="174">
        <v>5</v>
      </c>
      <c r="CJ12492" s="174">
        <v>284.16789999999997</v>
      </c>
      <c r="CK12492" s="174">
        <v>284.16789999999997</v>
      </c>
      <c r="CU12492" s="174">
        <v>110674</v>
      </c>
      <c r="CV12492" s="174">
        <v>933</v>
      </c>
      <c r="CW12492" s="174">
        <v>5</v>
      </c>
      <c r="CX12492" s="174">
        <v>284.16789999999997</v>
      </c>
    </row>
    <row r="12493" spans="84:102" x14ac:dyDescent="0.25">
      <c r="CF12493" s="3" t="s">
        <v>3073</v>
      </c>
      <c r="CG12493" s="174">
        <v>154431</v>
      </c>
      <c r="CH12493" s="174">
        <v>3193</v>
      </c>
      <c r="CI12493" s="174">
        <v>5</v>
      </c>
      <c r="CJ12493" s="174">
        <v>284.1191</v>
      </c>
      <c r="CK12493" s="174">
        <v>284.1191</v>
      </c>
      <c r="CU12493" s="174">
        <v>154431</v>
      </c>
      <c r="CV12493" s="174">
        <v>3193</v>
      </c>
      <c r="CW12493" s="174">
        <v>5</v>
      </c>
      <c r="CX12493" s="174">
        <v>284.1191</v>
      </c>
    </row>
    <row r="12494" spans="84:102" x14ac:dyDescent="0.25">
      <c r="CF12494" s="3" t="s">
        <v>3073</v>
      </c>
      <c r="CG12494" s="174">
        <v>160577</v>
      </c>
      <c r="CH12494" s="174">
        <v>3237</v>
      </c>
      <c r="CI12494" s="174">
        <v>5</v>
      </c>
      <c r="CJ12494" s="174">
        <v>284.0804</v>
      </c>
      <c r="CK12494" s="174">
        <v>284.0804</v>
      </c>
      <c r="CU12494" s="174">
        <v>160577</v>
      </c>
      <c r="CV12494" s="174">
        <v>3237</v>
      </c>
      <c r="CW12494" s="174">
        <v>5</v>
      </c>
      <c r="CX12494" s="174">
        <v>284.0804</v>
      </c>
    </row>
    <row r="12495" spans="84:102" x14ac:dyDescent="0.25">
      <c r="CF12495" s="3" t="s">
        <v>3073</v>
      </c>
      <c r="CG12495" s="174">
        <v>1876</v>
      </c>
      <c r="CH12495" s="174">
        <v>57647</v>
      </c>
      <c r="CI12495" s="174">
        <v>5</v>
      </c>
      <c r="CJ12495" s="174">
        <v>283.90969999999999</v>
      </c>
      <c r="CK12495" s="174">
        <v>283.90969999999999</v>
      </c>
      <c r="CU12495" s="174">
        <v>1876</v>
      </c>
      <c r="CV12495" s="174">
        <v>57647</v>
      </c>
      <c r="CW12495" s="174">
        <v>5</v>
      </c>
      <c r="CX12495" s="174">
        <v>283.90969999999999</v>
      </c>
    </row>
    <row r="12496" spans="84:102" x14ac:dyDescent="0.25">
      <c r="CF12496" s="3" t="s">
        <v>3073</v>
      </c>
      <c r="CG12496" s="174">
        <v>2598</v>
      </c>
      <c r="CH12496" s="174">
        <v>42243</v>
      </c>
      <c r="CI12496" s="174">
        <v>5</v>
      </c>
      <c r="CJ12496" s="174">
        <v>283.80029999999999</v>
      </c>
      <c r="CK12496" s="174">
        <v>283.80029999999999</v>
      </c>
      <c r="CU12496" s="174">
        <v>2598</v>
      </c>
      <c r="CV12496" s="174">
        <v>42243</v>
      </c>
      <c r="CW12496" s="174">
        <v>5</v>
      </c>
      <c r="CX12496" s="174">
        <v>283.80029999999999</v>
      </c>
    </row>
    <row r="12497" spans="84:102" x14ac:dyDescent="0.25">
      <c r="CF12497" s="3" t="s">
        <v>3073</v>
      </c>
      <c r="CG12497" s="174">
        <v>1240</v>
      </c>
      <c r="CH12497" s="174">
        <v>127893</v>
      </c>
      <c r="CI12497" s="174">
        <v>5</v>
      </c>
      <c r="CJ12497" s="174">
        <v>283.62040000000002</v>
      </c>
      <c r="CK12497" s="174">
        <v>283.62040000000002</v>
      </c>
      <c r="CU12497" s="174">
        <v>1240</v>
      </c>
      <c r="CV12497" s="174">
        <v>127893</v>
      </c>
      <c r="CW12497" s="174">
        <v>5</v>
      </c>
      <c r="CX12497" s="174">
        <v>283.62040000000002</v>
      </c>
    </row>
    <row r="12498" spans="84:102" x14ac:dyDescent="0.25">
      <c r="CF12498" s="3" t="s">
        <v>3073</v>
      </c>
      <c r="CG12498" s="174">
        <v>3488</v>
      </c>
      <c r="CH12498" s="174">
        <v>54609</v>
      </c>
      <c r="CI12498" s="174">
        <v>5</v>
      </c>
      <c r="CJ12498" s="174">
        <v>283.58659999999998</v>
      </c>
      <c r="CK12498" s="174">
        <v>283.58659999999998</v>
      </c>
      <c r="CU12498" s="174">
        <v>3488</v>
      </c>
      <c r="CV12498" s="174">
        <v>54609</v>
      </c>
      <c r="CW12498" s="174">
        <v>5</v>
      </c>
      <c r="CX12498" s="174">
        <v>283.58659999999998</v>
      </c>
    </row>
    <row r="12499" spans="84:102" x14ac:dyDescent="0.25">
      <c r="CF12499" s="3" t="s">
        <v>3073</v>
      </c>
      <c r="CG12499" s="174">
        <v>559</v>
      </c>
      <c r="CH12499" s="174">
        <v>82955</v>
      </c>
      <c r="CI12499" s="174">
        <v>5</v>
      </c>
      <c r="CJ12499" s="174">
        <v>283.51459999999997</v>
      </c>
      <c r="CK12499" s="174">
        <v>283.51459999999997</v>
      </c>
      <c r="CU12499" s="174">
        <v>559</v>
      </c>
      <c r="CV12499" s="174">
        <v>82955</v>
      </c>
      <c r="CW12499" s="174">
        <v>5</v>
      </c>
      <c r="CX12499" s="174">
        <v>283.51459999999997</v>
      </c>
    </row>
    <row r="12500" spans="84:102" x14ac:dyDescent="0.25">
      <c r="CF12500" s="3" t="s">
        <v>3073</v>
      </c>
      <c r="CG12500" s="174">
        <v>554</v>
      </c>
      <c r="CH12500" s="174">
        <v>82930</v>
      </c>
      <c r="CI12500" s="174">
        <v>5</v>
      </c>
      <c r="CJ12500" s="174">
        <v>283.23930000000001</v>
      </c>
      <c r="CK12500" s="174">
        <v>283.23930000000001</v>
      </c>
      <c r="CU12500" s="174">
        <v>554</v>
      </c>
      <c r="CV12500" s="174">
        <v>82930</v>
      </c>
      <c r="CW12500" s="174">
        <v>5</v>
      </c>
      <c r="CX12500" s="174">
        <v>283.23930000000001</v>
      </c>
    </row>
    <row r="12501" spans="84:102" x14ac:dyDescent="0.25">
      <c r="CF12501" s="3" t="s">
        <v>3073</v>
      </c>
      <c r="CG12501" s="174">
        <v>73354</v>
      </c>
      <c r="CH12501" s="174">
        <v>1644</v>
      </c>
      <c r="CI12501" s="174">
        <v>5</v>
      </c>
      <c r="CJ12501" s="174">
        <v>283.22230000000002</v>
      </c>
      <c r="CK12501" s="174">
        <v>283.22230000000002</v>
      </c>
      <c r="CU12501" s="174">
        <v>73354</v>
      </c>
      <c r="CV12501" s="174">
        <v>1644</v>
      </c>
      <c r="CW12501" s="174">
        <v>5</v>
      </c>
      <c r="CX12501" s="174">
        <v>283.22230000000002</v>
      </c>
    </row>
    <row r="12502" spans="84:102" x14ac:dyDescent="0.25">
      <c r="CF12502" s="3" t="s">
        <v>3073</v>
      </c>
      <c r="CG12502" s="174">
        <v>123561</v>
      </c>
      <c r="CH12502" s="174">
        <v>1278</v>
      </c>
      <c r="CI12502" s="174">
        <v>5</v>
      </c>
      <c r="CJ12502" s="174">
        <v>283.18560000000002</v>
      </c>
      <c r="CK12502" s="174">
        <v>283.18560000000002</v>
      </c>
      <c r="CU12502" s="174">
        <v>123561</v>
      </c>
      <c r="CV12502" s="174">
        <v>1278</v>
      </c>
      <c r="CW12502" s="174">
        <v>5</v>
      </c>
      <c r="CX12502" s="174">
        <v>283.18560000000002</v>
      </c>
    </row>
    <row r="12503" spans="84:102" x14ac:dyDescent="0.25">
      <c r="CF12503" s="3" t="s">
        <v>3073</v>
      </c>
      <c r="CG12503" s="174">
        <v>29519</v>
      </c>
      <c r="CH12503" s="174">
        <v>2381</v>
      </c>
      <c r="CI12503" s="174">
        <v>5</v>
      </c>
      <c r="CJ12503" s="174">
        <v>283.16149999999999</v>
      </c>
      <c r="CK12503" s="174">
        <v>283.16149999999999</v>
      </c>
      <c r="CU12503" s="174">
        <v>29519</v>
      </c>
      <c r="CV12503" s="174">
        <v>2381</v>
      </c>
      <c r="CW12503" s="174">
        <v>5</v>
      </c>
      <c r="CX12503" s="174">
        <v>283.16149999999999</v>
      </c>
    </row>
    <row r="12504" spans="84:102" x14ac:dyDescent="0.25">
      <c r="CF12504" s="3" t="s">
        <v>3073</v>
      </c>
      <c r="CG12504" s="174">
        <v>3025</v>
      </c>
      <c r="CH12504" s="174">
        <v>163255</v>
      </c>
      <c r="CI12504" s="174">
        <v>5</v>
      </c>
      <c r="CJ12504" s="174">
        <v>283.11750000000001</v>
      </c>
      <c r="CK12504" s="174">
        <v>283.11750000000001</v>
      </c>
      <c r="CU12504" s="174">
        <v>3025</v>
      </c>
      <c r="CV12504" s="174">
        <v>163255</v>
      </c>
      <c r="CW12504" s="174">
        <v>5</v>
      </c>
      <c r="CX12504" s="174">
        <v>283.11750000000001</v>
      </c>
    </row>
    <row r="12505" spans="84:102" x14ac:dyDescent="0.25">
      <c r="CF12505" s="3" t="s">
        <v>3073</v>
      </c>
      <c r="CG12505" s="174">
        <v>153649</v>
      </c>
      <c r="CH12505" s="174">
        <v>2957</v>
      </c>
      <c r="CI12505" s="174">
        <v>5</v>
      </c>
      <c r="CJ12505" s="174">
        <v>283.01260000000002</v>
      </c>
      <c r="CK12505" s="174">
        <v>283.01260000000002</v>
      </c>
      <c r="CU12505" s="174">
        <v>153649</v>
      </c>
      <c r="CV12505" s="174">
        <v>2957</v>
      </c>
      <c r="CW12505" s="174">
        <v>5</v>
      </c>
      <c r="CX12505" s="174">
        <v>283.01260000000002</v>
      </c>
    </row>
    <row r="12506" spans="84:102" x14ac:dyDescent="0.25">
      <c r="CF12506" s="3" t="s">
        <v>3073</v>
      </c>
      <c r="CG12506" s="174">
        <v>1850</v>
      </c>
      <c r="CH12506" s="174">
        <v>53075</v>
      </c>
      <c r="CI12506" s="174">
        <v>5</v>
      </c>
      <c r="CJ12506" s="174">
        <v>282.87599999999998</v>
      </c>
      <c r="CK12506" s="174">
        <v>282.87599999999998</v>
      </c>
      <c r="CU12506" s="174">
        <v>1850</v>
      </c>
      <c r="CV12506" s="174">
        <v>53075</v>
      </c>
      <c r="CW12506" s="174">
        <v>5</v>
      </c>
      <c r="CX12506" s="174">
        <v>282.87599999999998</v>
      </c>
    </row>
    <row r="12507" spans="84:102" x14ac:dyDescent="0.25">
      <c r="CF12507" s="3" t="s">
        <v>3073</v>
      </c>
      <c r="CG12507" s="174">
        <v>96473</v>
      </c>
      <c r="CH12507" s="174">
        <v>733</v>
      </c>
      <c r="CI12507" s="174">
        <v>5</v>
      </c>
      <c r="CJ12507" s="174">
        <v>282.7998</v>
      </c>
      <c r="CK12507" s="174">
        <v>282.7998</v>
      </c>
      <c r="CU12507" s="174">
        <v>96473</v>
      </c>
      <c r="CV12507" s="174">
        <v>733</v>
      </c>
      <c r="CW12507" s="174">
        <v>5</v>
      </c>
      <c r="CX12507" s="174">
        <v>282.7998</v>
      </c>
    </row>
    <row r="12508" spans="84:102" x14ac:dyDescent="0.25">
      <c r="CF12508" s="3" t="s">
        <v>3073</v>
      </c>
      <c r="CG12508" s="174">
        <v>57642</v>
      </c>
      <c r="CH12508" s="174">
        <v>1874</v>
      </c>
      <c r="CI12508" s="174">
        <v>5</v>
      </c>
      <c r="CJ12508" s="174">
        <v>282.44909999999999</v>
      </c>
      <c r="CK12508" s="174">
        <v>282.44909999999999</v>
      </c>
      <c r="CU12508" s="174">
        <v>57642</v>
      </c>
      <c r="CV12508" s="174">
        <v>1874</v>
      </c>
      <c r="CW12508" s="174">
        <v>5</v>
      </c>
      <c r="CX12508" s="174">
        <v>282.44909999999999</v>
      </c>
    </row>
    <row r="12509" spans="84:102" x14ac:dyDescent="0.25">
      <c r="CF12509" s="3" t="s">
        <v>3073</v>
      </c>
      <c r="CG12509" s="174">
        <v>113087</v>
      </c>
      <c r="CH12509" s="174">
        <v>944</v>
      </c>
      <c r="CI12509" s="174">
        <v>5</v>
      </c>
      <c r="CJ12509" s="174">
        <v>282.35050000000001</v>
      </c>
      <c r="CK12509" s="174">
        <v>282.35050000000001</v>
      </c>
      <c r="CU12509" s="174">
        <v>113087</v>
      </c>
      <c r="CV12509" s="174">
        <v>944</v>
      </c>
      <c r="CW12509" s="174">
        <v>5</v>
      </c>
      <c r="CX12509" s="174">
        <v>282.35050000000001</v>
      </c>
    </row>
    <row r="12510" spans="84:102" x14ac:dyDescent="0.25">
      <c r="CF12510" s="3" t="s">
        <v>3073</v>
      </c>
      <c r="CG12510" s="174">
        <v>2226</v>
      </c>
      <c r="CH12510" s="174">
        <v>22876</v>
      </c>
      <c r="CI12510" s="174">
        <v>5</v>
      </c>
      <c r="CJ12510" s="174">
        <v>282.05309999999997</v>
      </c>
      <c r="CK12510" s="174">
        <v>282.05309999999997</v>
      </c>
      <c r="CU12510" s="174">
        <v>2226</v>
      </c>
      <c r="CV12510" s="174">
        <v>22876</v>
      </c>
      <c r="CW12510" s="174">
        <v>5</v>
      </c>
      <c r="CX12510" s="174">
        <v>282.05309999999997</v>
      </c>
    </row>
    <row r="12511" spans="84:102" x14ac:dyDescent="0.25">
      <c r="CF12511" s="3" t="s">
        <v>3073</v>
      </c>
      <c r="CG12511" s="174">
        <v>100888</v>
      </c>
      <c r="CH12511" s="174">
        <v>776</v>
      </c>
      <c r="CI12511" s="174">
        <v>5</v>
      </c>
      <c r="CJ12511" s="174">
        <v>282.048</v>
      </c>
      <c r="CK12511" s="174">
        <v>282.048</v>
      </c>
      <c r="CU12511" s="174">
        <v>100888</v>
      </c>
      <c r="CV12511" s="174">
        <v>776</v>
      </c>
      <c r="CW12511" s="174">
        <v>5</v>
      </c>
      <c r="CX12511" s="174">
        <v>282.048</v>
      </c>
    </row>
    <row r="12512" spans="84:102" x14ac:dyDescent="0.25">
      <c r="CF12512" s="3" t="s">
        <v>3073</v>
      </c>
      <c r="CG12512" s="174">
        <v>88466</v>
      </c>
      <c r="CH12512" s="174">
        <v>637</v>
      </c>
      <c r="CI12512" s="174">
        <v>5</v>
      </c>
      <c r="CJ12512" s="174">
        <v>281.99549999999999</v>
      </c>
      <c r="CK12512" s="174">
        <v>281.99549999999999</v>
      </c>
      <c r="CU12512" s="174">
        <v>88466</v>
      </c>
      <c r="CV12512" s="174">
        <v>637</v>
      </c>
      <c r="CW12512" s="174">
        <v>5</v>
      </c>
      <c r="CX12512" s="174">
        <v>281.99549999999999</v>
      </c>
    </row>
    <row r="12513" spans="84:102" x14ac:dyDescent="0.25">
      <c r="CF12513" s="3" t="s">
        <v>3073</v>
      </c>
      <c r="CG12513" s="174">
        <v>548</v>
      </c>
      <c r="CH12513" s="174">
        <v>83753</v>
      </c>
      <c r="CI12513" s="174">
        <v>5</v>
      </c>
      <c r="CJ12513" s="174">
        <v>281.92489999999998</v>
      </c>
      <c r="CK12513" s="174">
        <v>281.92489999999998</v>
      </c>
      <c r="CU12513" s="174">
        <v>548</v>
      </c>
      <c r="CV12513" s="174">
        <v>83753</v>
      </c>
      <c r="CW12513" s="174">
        <v>5</v>
      </c>
      <c r="CX12513" s="174">
        <v>281.92489999999998</v>
      </c>
    </row>
    <row r="12514" spans="84:102" x14ac:dyDescent="0.25">
      <c r="CF12514" s="3" t="s">
        <v>3073</v>
      </c>
      <c r="CG12514" s="174">
        <v>15929</v>
      </c>
      <c r="CH12514" s="174">
        <v>2199</v>
      </c>
      <c r="CI12514" s="174">
        <v>5</v>
      </c>
      <c r="CJ12514" s="174">
        <v>281.89249999999998</v>
      </c>
      <c r="CK12514" s="174">
        <v>281.89249999999998</v>
      </c>
      <c r="CU12514" s="174">
        <v>15929</v>
      </c>
      <c r="CV12514" s="174">
        <v>2199</v>
      </c>
      <c r="CW12514" s="174">
        <v>5</v>
      </c>
      <c r="CX12514" s="174">
        <v>281.89249999999998</v>
      </c>
    </row>
    <row r="12515" spans="84:102" x14ac:dyDescent="0.25">
      <c r="CF12515" s="3" t="s">
        <v>3073</v>
      </c>
      <c r="CG12515" s="174">
        <v>51236</v>
      </c>
      <c r="CH12515" s="174">
        <v>3484</v>
      </c>
      <c r="CI12515" s="174">
        <v>5</v>
      </c>
      <c r="CJ12515" s="174">
        <v>281.8569</v>
      </c>
      <c r="CK12515" s="174">
        <v>281.8569</v>
      </c>
      <c r="CU12515" s="174">
        <v>51236</v>
      </c>
      <c r="CV12515" s="174">
        <v>3484</v>
      </c>
      <c r="CW12515" s="174">
        <v>5</v>
      </c>
      <c r="CX12515" s="174">
        <v>281.8569</v>
      </c>
    </row>
    <row r="12516" spans="84:102" x14ac:dyDescent="0.25">
      <c r="CF12516" s="3" t="s">
        <v>3073</v>
      </c>
      <c r="CG12516" s="174">
        <v>149664</v>
      </c>
      <c r="CH12516" s="174">
        <v>2865</v>
      </c>
      <c r="CI12516" s="174">
        <v>5</v>
      </c>
      <c r="CJ12516" s="174">
        <v>281.78399999999999</v>
      </c>
      <c r="CK12516" s="174">
        <v>281.78399999999999</v>
      </c>
      <c r="CU12516" s="174">
        <v>149664</v>
      </c>
      <c r="CV12516" s="174">
        <v>2865</v>
      </c>
      <c r="CW12516" s="174">
        <v>5</v>
      </c>
      <c r="CX12516" s="174">
        <v>281.78399999999999</v>
      </c>
    </row>
    <row r="12517" spans="84:102" x14ac:dyDescent="0.25">
      <c r="CF12517" s="3" t="s">
        <v>3073</v>
      </c>
      <c r="CG12517" s="174">
        <v>54475</v>
      </c>
      <c r="CH12517" s="174">
        <v>1852</v>
      </c>
      <c r="CI12517" s="174">
        <v>5</v>
      </c>
      <c r="CJ12517" s="174">
        <v>281.74099999999999</v>
      </c>
      <c r="CK12517" s="174">
        <v>281.74099999999999</v>
      </c>
      <c r="CU12517" s="174">
        <v>54475</v>
      </c>
      <c r="CV12517" s="174">
        <v>1852</v>
      </c>
      <c r="CW12517" s="174">
        <v>5</v>
      </c>
      <c r="CX12517" s="174">
        <v>281.74099999999999</v>
      </c>
    </row>
    <row r="12518" spans="84:102" x14ac:dyDescent="0.25">
      <c r="CF12518" s="3" t="s">
        <v>3073</v>
      </c>
      <c r="CG12518" s="174">
        <v>66788</v>
      </c>
      <c r="CH12518" s="174">
        <v>135</v>
      </c>
      <c r="CI12518" s="174">
        <v>5</v>
      </c>
      <c r="CJ12518" s="174">
        <v>281.69349999999997</v>
      </c>
      <c r="CK12518" s="174">
        <v>281.69349999999997</v>
      </c>
      <c r="CU12518" s="174">
        <v>66788</v>
      </c>
      <c r="CV12518" s="174">
        <v>135</v>
      </c>
      <c r="CW12518" s="174">
        <v>5</v>
      </c>
      <c r="CX12518" s="174">
        <v>281.69349999999997</v>
      </c>
    </row>
    <row r="12519" spans="84:102" x14ac:dyDescent="0.25">
      <c r="CF12519" s="3" t="s">
        <v>3073</v>
      </c>
      <c r="CG12519" s="174">
        <v>38159</v>
      </c>
      <c r="CH12519" s="174">
        <v>2513</v>
      </c>
      <c r="CI12519" s="174">
        <v>5</v>
      </c>
      <c r="CJ12519" s="174">
        <v>281.61930000000001</v>
      </c>
      <c r="CK12519" s="174">
        <v>281.61930000000001</v>
      </c>
      <c r="CU12519" s="174">
        <v>38159</v>
      </c>
      <c r="CV12519" s="174">
        <v>2513</v>
      </c>
      <c r="CW12519" s="174">
        <v>5</v>
      </c>
      <c r="CX12519" s="174">
        <v>281.61930000000001</v>
      </c>
    </row>
    <row r="12520" spans="84:102" x14ac:dyDescent="0.25">
      <c r="CF12520" s="3" t="s">
        <v>3073</v>
      </c>
      <c r="CG12520" s="174">
        <v>127339</v>
      </c>
      <c r="CH12520" s="174">
        <v>1243</v>
      </c>
      <c r="CI12520" s="174">
        <v>5</v>
      </c>
      <c r="CJ12520" s="174">
        <v>281.57389999999998</v>
      </c>
      <c r="CK12520" s="174">
        <v>281.57389999999998</v>
      </c>
      <c r="CU12520" s="174">
        <v>127339</v>
      </c>
      <c r="CV12520" s="174">
        <v>1243</v>
      </c>
      <c r="CW12520" s="174">
        <v>5</v>
      </c>
      <c r="CX12520" s="174">
        <v>281.57389999999998</v>
      </c>
    </row>
    <row r="12521" spans="84:102" x14ac:dyDescent="0.25">
      <c r="CF12521" s="3" t="s">
        <v>3073</v>
      </c>
      <c r="CG12521" s="174">
        <v>164210</v>
      </c>
      <c r="CH12521" s="174">
        <v>3339</v>
      </c>
      <c r="CI12521" s="174">
        <v>5</v>
      </c>
      <c r="CJ12521" s="174">
        <v>281.50839999999999</v>
      </c>
      <c r="CK12521" s="174">
        <v>281.50839999999999</v>
      </c>
      <c r="CU12521" s="174">
        <v>164210</v>
      </c>
      <c r="CV12521" s="174">
        <v>3339</v>
      </c>
      <c r="CW12521" s="174">
        <v>5</v>
      </c>
      <c r="CX12521" s="174">
        <v>281.50839999999999</v>
      </c>
    </row>
    <row r="12522" spans="84:102" x14ac:dyDescent="0.25">
      <c r="CF12522" s="3" t="s">
        <v>3073</v>
      </c>
      <c r="CG12522" s="174">
        <v>682</v>
      </c>
      <c r="CH12522" s="174">
        <v>91801</v>
      </c>
      <c r="CI12522" s="174">
        <v>5</v>
      </c>
      <c r="CJ12522" s="174">
        <v>281.42610000000002</v>
      </c>
      <c r="CK12522" s="174">
        <v>281.42610000000002</v>
      </c>
      <c r="CU12522" s="174">
        <v>682</v>
      </c>
      <c r="CV12522" s="174">
        <v>91801</v>
      </c>
      <c r="CW12522" s="174">
        <v>5</v>
      </c>
      <c r="CX12522" s="174">
        <v>281.42610000000002</v>
      </c>
    </row>
    <row r="12523" spans="84:102" x14ac:dyDescent="0.25">
      <c r="CF12523" s="3" t="s">
        <v>3073</v>
      </c>
      <c r="CG12523" s="174">
        <v>3250</v>
      </c>
      <c r="CH12523" s="174">
        <v>158703</v>
      </c>
      <c r="CI12523" s="174">
        <v>5</v>
      </c>
      <c r="CJ12523" s="174">
        <v>281.36849999999998</v>
      </c>
      <c r="CK12523" s="174">
        <v>281.36849999999998</v>
      </c>
      <c r="CU12523" s="174">
        <v>3250</v>
      </c>
      <c r="CV12523" s="174">
        <v>158703</v>
      </c>
      <c r="CW12523" s="174">
        <v>5</v>
      </c>
      <c r="CX12523" s="174">
        <v>281.36849999999998</v>
      </c>
    </row>
    <row r="12524" spans="84:102" x14ac:dyDescent="0.25">
      <c r="CF12524" s="3" t="s">
        <v>3073</v>
      </c>
      <c r="CG12524" s="174">
        <v>566</v>
      </c>
      <c r="CH12524" s="174">
        <v>84580</v>
      </c>
      <c r="CI12524" s="174">
        <v>5</v>
      </c>
      <c r="CJ12524" s="174">
        <v>281.34899999999999</v>
      </c>
      <c r="CK12524" s="174">
        <v>281.34899999999999</v>
      </c>
      <c r="CU12524" s="174">
        <v>566</v>
      </c>
      <c r="CV12524" s="174">
        <v>84580</v>
      </c>
      <c r="CW12524" s="174">
        <v>5</v>
      </c>
      <c r="CX12524" s="174">
        <v>281.34899999999999</v>
      </c>
    </row>
    <row r="12525" spans="84:102" x14ac:dyDescent="0.25">
      <c r="CF12525" s="3" t="s">
        <v>3073</v>
      </c>
      <c r="CG12525" s="174">
        <v>156350</v>
      </c>
      <c r="CH12525" s="174">
        <v>3224</v>
      </c>
      <c r="CI12525" s="174">
        <v>5</v>
      </c>
      <c r="CJ12525" s="174">
        <v>281.26780000000002</v>
      </c>
      <c r="CK12525" s="174">
        <v>281.26780000000002</v>
      </c>
      <c r="CU12525" s="174">
        <v>156350</v>
      </c>
      <c r="CV12525" s="174">
        <v>3224</v>
      </c>
      <c r="CW12525" s="174">
        <v>5</v>
      </c>
      <c r="CX12525" s="174">
        <v>281.26780000000002</v>
      </c>
    </row>
    <row r="12526" spans="84:102" x14ac:dyDescent="0.25">
      <c r="CF12526" s="3" t="s">
        <v>3073</v>
      </c>
      <c r="CG12526" s="174">
        <v>123317</v>
      </c>
      <c r="CH12526" s="174">
        <v>1280</v>
      </c>
      <c r="CI12526" s="174">
        <v>5</v>
      </c>
      <c r="CJ12526" s="174">
        <v>281.22519999999997</v>
      </c>
      <c r="CK12526" s="174">
        <v>281.22519999999997</v>
      </c>
      <c r="CU12526" s="174">
        <v>123317</v>
      </c>
      <c r="CV12526" s="174">
        <v>1280</v>
      </c>
      <c r="CW12526" s="174">
        <v>5</v>
      </c>
      <c r="CX12526" s="174">
        <v>281.22519999999997</v>
      </c>
    </row>
    <row r="12527" spans="84:102" x14ac:dyDescent="0.25">
      <c r="CF12527" s="3" t="s">
        <v>3073</v>
      </c>
      <c r="CG12527" s="174">
        <v>45076</v>
      </c>
      <c r="CH12527" s="174">
        <v>2627</v>
      </c>
      <c r="CI12527" s="174">
        <v>5</v>
      </c>
      <c r="CJ12527" s="174">
        <v>280.89010000000002</v>
      </c>
      <c r="CK12527" s="174">
        <v>280.89010000000002</v>
      </c>
      <c r="CU12527" s="174">
        <v>45076</v>
      </c>
      <c r="CV12527" s="174">
        <v>2627</v>
      </c>
      <c r="CW12527" s="174">
        <v>5</v>
      </c>
      <c r="CX12527" s="174">
        <v>280.89010000000002</v>
      </c>
    </row>
    <row r="12528" spans="84:102" x14ac:dyDescent="0.25">
      <c r="CF12528" s="3" t="s">
        <v>3073</v>
      </c>
      <c r="CG12528" s="174">
        <v>2409</v>
      </c>
      <c r="CH12528" s="174">
        <v>30743</v>
      </c>
      <c r="CI12528" s="174">
        <v>5</v>
      </c>
      <c r="CJ12528" s="174">
        <v>280.88600000000002</v>
      </c>
      <c r="CK12528" s="174">
        <v>280.88600000000002</v>
      </c>
      <c r="CU12528" s="174">
        <v>2409</v>
      </c>
      <c r="CV12528" s="174">
        <v>30743</v>
      </c>
      <c r="CW12528" s="174">
        <v>5</v>
      </c>
      <c r="CX12528" s="174">
        <v>280.88600000000002</v>
      </c>
    </row>
    <row r="12529" spans="84:102" x14ac:dyDescent="0.25">
      <c r="CF12529" s="3" t="s">
        <v>3073</v>
      </c>
      <c r="CG12529" s="174">
        <v>365</v>
      </c>
      <c r="CH12529" s="174">
        <v>78234</v>
      </c>
      <c r="CI12529" s="174">
        <v>5</v>
      </c>
      <c r="CJ12529" s="174">
        <v>280.85509999999999</v>
      </c>
      <c r="CK12529" s="174">
        <v>280.85509999999999</v>
      </c>
      <c r="CU12529" s="174">
        <v>365</v>
      </c>
      <c r="CV12529" s="174">
        <v>78234</v>
      </c>
      <c r="CW12529" s="174">
        <v>5</v>
      </c>
      <c r="CX12529" s="174">
        <v>280.85509999999999</v>
      </c>
    </row>
    <row r="12530" spans="84:102" x14ac:dyDescent="0.25">
      <c r="CF12530" s="3" t="s">
        <v>3073</v>
      </c>
      <c r="CG12530" s="174">
        <v>67675</v>
      </c>
      <c r="CH12530" s="174">
        <v>138</v>
      </c>
      <c r="CI12530" s="174">
        <v>5</v>
      </c>
      <c r="CJ12530" s="174">
        <v>280.74310000000003</v>
      </c>
      <c r="CK12530" s="174">
        <v>280.74310000000003</v>
      </c>
      <c r="CU12530" s="174">
        <v>67675</v>
      </c>
      <c r="CV12530" s="174">
        <v>138</v>
      </c>
      <c r="CW12530" s="174">
        <v>5</v>
      </c>
      <c r="CX12530" s="174">
        <v>280.74310000000003</v>
      </c>
    </row>
    <row r="12531" spans="84:102" x14ac:dyDescent="0.25">
      <c r="CF12531" s="3" t="s">
        <v>3073</v>
      </c>
      <c r="CG12531" s="174">
        <v>2281</v>
      </c>
      <c r="CH12531" s="174">
        <v>21363</v>
      </c>
      <c r="CI12531" s="174">
        <v>5</v>
      </c>
      <c r="CJ12531" s="174">
        <v>280.27420000000001</v>
      </c>
      <c r="CK12531" s="174">
        <v>280.27420000000001</v>
      </c>
      <c r="CU12531" s="174">
        <v>2281</v>
      </c>
      <c r="CV12531" s="174">
        <v>21363</v>
      </c>
      <c r="CW12531" s="174">
        <v>5</v>
      </c>
      <c r="CX12531" s="174">
        <v>280.27420000000001</v>
      </c>
    </row>
    <row r="12532" spans="84:102" x14ac:dyDescent="0.25">
      <c r="CF12532" s="3" t="s">
        <v>3073</v>
      </c>
      <c r="CG12532" s="174">
        <v>407</v>
      </c>
      <c r="CH12532" s="174">
        <v>81701</v>
      </c>
      <c r="CI12532" s="174">
        <v>5</v>
      </c>
      <c r="CJ12532" s="174">
        <v>280.06290000000001</v>
      </c>
      <c r="CK12532" s="174">
        <v>280.06290000000001</v>
      </c>
      <c r="CU12532" s="174">
        <v>407</v>
      </c>
      <c r="CV12532" s="174">
        <v>81701</v>
      </c>
      <c r="CW12532" s="174">
        <v>5</v>
      </c>
      <c r="CX12532" s="174">
        <v>280.06290000000001</v>
      </c>
    </row>
    <row r="12533" spans="84:102" x14ac:dyDescent="0.25">
      <c r="CF12533" s="3" t="s">
        <v>3073</v>
      </c>
      <c r="CG12533" s="174">
        <v>83539</v>
      </c>
      <c r="CH12533" s="174">
        <v>555</v>
      </c>
      <c r="CI12533" s="174">
        <v>5</v>
      </c>
      <c r="CJ12533" s="174">
        <v>279.99810000000002</v>
      </c>
      <c r="CK12533" s="174">
        <v>279.99810000000002</v>
      </c>
      <c r="CU12533" s="174">
        <v>83539</v>
      </c>
      <c r="CV12533" s="174">
        <v>555</v>
      </c>
      <c r="CW12533" s="174">
        <v>5</v>
      </c>
      <c r="CX12533" s="174">
        <v>279.99810000000002</v>
      </c>
    </row>
    <row r="12534" spans="84:102" x14ac:dyDescent="0.25">
      <c r="CF12534" s="3" t="s">
        <v>3073</v>
      </c>
      <c r="CG12534" s="174">
        <v>456</v>
      </c>
      <c r="CH12534" s="174">
        <v>83355</v>
      </c>
      <c r="CI12534" s="174">
        <v>5</v>
      </c>
      <c r="CJ12534" s="174">
        <v>279.99639999999999</v>
      </c>
      <c r="CK12534" s="174">
        <v>279.99639999999999</v>
      </c>
      <c r="CU12534" s="174">
        <v>456</v>
      </c>
      <c r="CV12534" s="174">
        <v>83355</v>
      </c>
      <c r="CW12534" s="174">
        <v>5</v>
      </c>
      <c r="CX12534" s="174">
        <v>279.99639999999999</v>
      </c>
    </row>
    <row r="12535" spans="84:102" x14ac:dyDescent="0.25">
      <c r="CF12535" s="3" t="s">
        <v>3073</v>
      </c>
      <c r="CG12535" s="174">
        <v>149070</v>
      </c>
      <c r="CH12535" s="174">
        <v>2844</v>
      </c>
      <c r="CI12535" s="174">
        <v>5</v>
      </c>
      <c r="CJ12535" s="174">
        <v>279.7842</v>
      </c>
      <c r="CK12535" s="174">
        <v>279.7842</v>
      </c>
      <c r="CU12535" s="174">
        <v>149070</v>
      </c>
      <c r="CV12535" s="174">
        <v>2844</v>
      </c>
      <c r="CW12535" s="174">
        <v>5</v>
      </c>
      <c r="CX12535" s="174">
        <v>279.7842</v>
      </c>
    </row>
    <row r="12536" spans="84:102" x14ac:dyDescent="0.25">
      <c r="CF12536" s="3" t="s">
        <v>3073</v>
      </c>
      <c r="CG12536" s="174">
        <v>151451</v>
      </c>
      <c r="CH12536" s="174">
        <v>2939</v>
      </c>
      <c r="CI12536" s="174">
        <v>5</v>
      </c>
      <c r="CJ12536" s="174">
        <v>279.77510000000001</v>
      </c>
      <c r="CK12536" s="174">
        <v>279.77510000000001</v>
      </c>
      <c r="CU12536" s="174">
        <v>151451</v>
      </c>
      <c r="CV12536" s="174">
        <v>2939</v>
      </c>
      <c r="CW12536" s="174">
        <v>5</v>
      </c>
      <c r="CX12536" s="174">
        <v>279.77510000000001</v>
      </c>
    </row>
    <row r="12537" spans="84:102" x14ac:dyDescent="0.25">
      <c r="CF12537" s="3" t="s">
        <v>3073</v>
      </c>
      <c r="CG12537" s="174">
        <v>78988</v>
      </c>
      <c r="CH12537" s="174">
        <v>388</v>
      </c>
      <c r="CI12537" s="174">
        <v>5</v>
      </c>
      <c r="CJ12537" s="174">
        <v>279.6266</v>
      </c>
      <c r="CK12537" s="174">
        <v>279.6266</v>
      </c>
      <c r="CU12537" s="174">
        <v>78988</v>
      </c>
      <c r="CV12537" s="174">
        <v>388</v>
      </c>
      <c r="CW12537" s="174">
        <v>5</v>
      </c>
      <c r="CX12537" s="174">
        <v>279.6266</v>
      </c>
    </row>
    <row r="12538" spans="84:102" x14ac:dyDescent="0.25">
      <c r="CF12538" s="3" t="s">
        <v>3073</v>
      </c>
      <c r="CG12538" s="174">
        <v>77</v>
      </c>
      <c r="CH12538" s="174">
        <v>63623</v>
      </c>
      <c r="CI12538" s="174">
        <v>5</v>
      </c>
      <c r="CJ12538" s="174">
        <v>279.56779999999998</v>
      </c>
      <c r="CK12538" s="174">
        <v>279.56779999999998</v>
      </c>
      <c r="CU12538" s="174">
        <v>77</v>
      </c>
      <c r="CV12538" s="174">
        <v>63623</v>
      </c>
      <c r="CW12538" s="174">
        <v>5</v>
      </c>
      <c r="CX12538" s="174">
        <v>279.56779999999998</v>
      </c>
    </row>
    <row r="12539" spans="84:102" x14ac:dyDescent="0.25">
      <c r="CF12539" s="3" t="s">
        <v>3073</v>
      </c>
      <c r="CG12539" s="174">
        <v>3092</v>
      </c>
      <c r="CH12539" s="174">
        <v>143758</v>
      </c>
      <c r="CI12539" s="174">
        <v>5</v>
      </c>
      <c r="CJ12539" s="174">
        <v>279.49180000000001</v>
      </c>
      <c r="CK12539" s="174">
        <v>279.49180000000001</v>
      </c>
      <c r="CU12539" s="174">
        <v>3092</v>
      </c>
      <c r="CV12539" s="174">
        <v>143758</v>
      </c>
      <c r="CW12539" s="174">
        <v>5</v>
      </c>
      <c r="CX12539" s="174">
        <v>279.49180000000001</v>
      </c>
    </row>
    <row r="12540" spans="84:102" x14ac:dyDescent="0.25">
      <c r="CF12540" s="3" t="s">
        <v>3073</v>
      </c>
      <c r="CG12540" s="174">
        <v>3608</v>
      </c>
      <c r="CH12540" s="174">
        <v>94851</v>
      </c>
      <c r="CI12540" s="174">
        <v>5</v>
      </c>
      <c r="CJ12540" s="174">
        <v>279.41969999999998</v>
      </c>
      <c r="CK12540" s="174">
        <v>279.41969999999998</v>
      </c>
      <c r="CU12540" s="174">
        <v>3608</v>
      </c>
      <c r="CV12540" s="174">
        <v>94851</v>
      </c>
      <c r="CW12540" s="174">
        <v>5</v>
      </c>
      <c r="CX12540" s="174">
        <v>279.41969999999998</v>
      </c>
    </row>
    <row r="12541" spans="84:102" x14ac:dyDescent="0.25">
      <c r="CF12541" s="3" t="s">
        <v>3073</v>
      </c>
      <c r="CG12541" s="174">
        <v>73573</v>
      </c>
      <c r="CH12541" s="174">
        <v>3529</v>
      </c>
      <c r="CI12541" s="174">
        <v>5</v>
      </c>
      <c r="CJ12541" s="174">
        <v>279.40570000000002</v>
      </c>
      <c r="CK12541" s="174">
        <v>279.40570000000002</v>
      </c>
      <c r="CU12541" s="174">
        <v>73573</v>
      </c>
      <c r="CV12541" s="174">
        <v>3529</v>
      </c>
      <c r="CW12541" s="174">
        <v>5</v>
      </c>
      <c r="CX12541" s="174">
        <v>279.40570000000002</v>
      </c>
    </row>
    <row r="12542" spans="84:102" x14ac:dyDescent="0.25">
      <c r="CF12542" s="3" t="s">
        <v>3073</v>
      </c>
      <c r="CG12542" s="174">
        <v>146055</v>
      </c>
      <c r="CH12542" s="174">
        <v>2790</v>
      </c>
      <c r="CI12542" s="174">
        <v>5</v>
      </c>
      <c r="CJ12542" s="174">
        <v>279.36470000000003</v>
      </c>
      <c r="CK12542" s="174">
        <v>279.36470000000003</v>
      </c>
      <c r="CU12542" s="174">
        <v>146055</v>
      </c>
      <c r="CV12542" s="174">
        <v>2790</v>
      </c>
      <c r="CW12542" s="174">
        <v>5</v>
      </c>
      <c r="CX12542" s="174">
        <v>279.36470000000003</v>
      </c>
    </row>
    <row r="12543" spans="84:102" x14ac:dyDescent="0.25">
      <c r="CF12543" s="3" t="s">
        <v>3073</v>
      </c>
      <c r="CG12543" s="174">
        <v>959</v>
      </c>
      <c r="CH12543" s="174">
        <v>113516</v>
      </c>
      <c r="CI12543" s="174">
        <v>5</v>
      </c>
      <c r="CJ12543" s="174">
        <v>279.322</v>
      </c>
      <c r="CK12543" s="174">
        <v>279.322</v>
      </c>
      <c r="CU12543" s="174">
        <v>959</v>
      </c>
      <c r="CV12543" s="174">
        <v>113516</v>
      </c>
      <c r="CW12543" s="174">
        <v>5</v>
      </c>
      <c r="CX12543" s="174">
        <v>279.322</v>
      </c>
    </row>
    <row r="12544" spans="84:102" x14ac:dyDescent="0.25">
      <c r="CF12544" s="3" t="s">
        <v>3073</v>
      </c>
      <c r="CG12544" s="174">
        <v>3190</v>
      </c>
      <c r="CH12544" s="174">
        <v>153343</v>
      </c>
      <c r="CI12544" s="174">
        <v>5</v>
      </c>
      <c r="CJ12544" s="174">
        <v>278.86169999999998</v>
      </c>
      <c r="CK12544" s="174">
        <v>278.86169999999998</v>
      </c>
      <c r="CU12544" s="174">
        <v>3190</v>
      </c>
      <c r="CV12544" s="174">
        <v>153343</v>
      </c>
      <c r="CW12544" s="174">
        <v>5</v>
      </c>
      <c r="CX12544" s="174">
        <v>278.86169999999998</v>
      </c>
    </row>
    <row r="12545" spans="84:102" x14ac:dyDescent="0.25">
      <c r="CF12545" s="3" t="s">
        <v>3073</v>
      </c>
      <c r="CG12545" s="174">
        <v>3591</v>
      </c>
      <c r="CH12545" s="174">
        <v>92936</v>
      </c>
      <c r="CI12545" s="174">
        <v>5</v>
      </c>
      <c r="CJ12545" s="174">
        <v>278.78919999999999</v>
      </c>
      <c r="CK12545" s="174">
        <v>278.78919999999999</v>
      </c>
      <c r="CU12545" s="174">
        <v>3591</v>
      </c>
      <c r="CV12545" s="174">
        <v>92936</v>
      </c>
      <c r="CW12545" s="174">
        <v>5</v>
      </c>
      <c r="CX12545" s="174">
        <v>278.78919999999999</v>
      </c>
    </row>
    <row r="12546" spans="84:102" x14ac:dyDescent="0.25">
      <c r="CF12546" s="3" t="s">
        <v>3073</v>
      </c>
      <c r="CG12546" s="174">
        <v>484</v>
      </c>
      <c r="CH12546" s="174">
        <v>84300</v>
      </c>
      <c r="CI12546" s="174">
        <v>5</v>
      </c>
      <c r="CJ12546" s="174">
        <v>278.78660000000002</v>
      </c>
      <c r="CK12546" s="174">
        <v>278.78660000000002</v>
      </c>
      <c r="CU12546" s="174">
        <v>484</v>
      </c>
      <c r="CV12546" s="174">
        <v>84300</v>
      </c>
      <c r="CW12546" s="174">
        <v>5</v>
      </c>
      <c r="CX12546" s="174">
        <v>278.78660000000002</v>
      </c>
    </row>
    <row r="12547" spans="84:102" x14ac:dyDescent="0.25">
      <c r="CF12547" s="3" t="s">
        <v>3073</v>
      </c>
      <c r="CG12547" s="174">
        <v>85699</v>
      </c>
      <c r="CH12547" s="174">
        <v>591</v>
      </c>
      <c r="CI12547" s="174">
        <v>5</v>
      </c>
      <c r="CJ12547" s="174">
        <v>278.68869999999998</v>
      </c>
      <c r="CK12547" s="174">
        <v>278.68869999999998</v>
      </c>
      <c r="CU12547" s="174">
        <v>85699</v>
      </c>
      <c r="CV12547" s="174">
        <v>591</v>
      </c>
      <c r="CW12547" s="174">
        <v>5</v>
      </c>
      <c r="CX12547" s="174">
        <v>278.68869999999998</v>
      </c>
    </row>
    <row r="12548" spans="84:102" x14ac:dyDescent="0.25">
      <c r="CF12548" s="3" t="s">
        <v>3073</v>
      </c>
      <c r="CG12548" s="174">
        <v>1158</v>
      </c>
      <c r="CH12548" s="174">
        <v>149189</v>
      </c>
      <c r="CI12548" s="174">
        <v>5</v>
      </c>
      <c r="CJ12548" s="174">
        <v>278.5994</v>
      </c>
      <c r="CK12548" s="174">
        <v>278.5994</v>
      </c>
      <c r="CU12548" s="174">
        <v>1158</v>
      </c>
      <c r="CV12548" s="174">
        <v>149189</v>
      </c>
      <c r="CW12548" s="174">
        <v>5</v>
      </c>
      <c r="CX12548" s="174">
        <v>278.5994</v>
      </c>
    </row>
    <row r="12549" spans="84:102" x14ac:dyDescent="0.25">
      <c r="CF12549" s="3" t="s">
        <v>3073</v>
      </c>
      <c r="CG12549" s="174">
        <v>2947</v>
      </c>
      <c r="CH12549" s="174">
        <v>152893</v>
      </c>
      <c r="CI12549" s="174">
        <v>5</v>
      </c>
      <c r="CJ12549" s="174">
        <v>278.40440000000001</v>
      </c>
      <c r="CK12549" s="174">
        <v>278.40440000000001</v>
      </c>
      <c r="CU12549" s="174">
        <v>2947</v>
      </c>
      <c r="CV12549" s="174">
        <v>152893</v>
      </c>
      <c r="CW12549" s="174">
        <v>5</v>
      </c>
      <c r="CX12549" s="174">
        <v>278.40440000000001</v>
      </c>
    </row>
    <row r="12550" spans="84:102" x14ac:dyDescent="0.25">
      <c r="CF12550" s="3" t="s">
        <v>3073</v>
      </c>
      <c r="CG12550" s="174">
        <v>24241</v>
      </c>
      <c r="CH12550" s="174">
        <v>2347</v>
      </c>
      <c r="CI12550" s="174">
        <v>5</v>
      </c>
      <c r="CJ12550" s="174">
        <v>278.13339999999999</v>
      </c>
      <c r="CK12550" s="174">
        <v>278.13339999999999</v>
      </c>
      <c r="CU12550" s="174">
        <v>24241</v>
      </c>
      <c r="CV12550" s="174">
        <v>2347</v>
      </c>
      <c r="CW12550" s="174">
        <v>5</v>
      </c>
      <c r="CX12550" s="174">
        <v>278.13339999999999</v>
      </c>
    </row>
    <row r="12551" spans="84:102" x14ac:dyDescent="0.25">
      <c r="CF12551" s="3" t="s">
        <v>3073</v>
      </c>
      <c r="CG12551" s="174">
        <v>46091</v>
      </c>
      <c r="CH12551" s="174">
        <v>2629</v>
      </c>
      <c r="CI12551" s="174">
        <v>5</v>
      </c>
      <c r="CJ12551" s="174">
        <v>278.00389999999999</v>
      </c>
      <c r="CK12551" s="174">
        <v>278.00389999999999</v>
      </c>
      <c r="CU12551" s="174">
        <v>46091</v>
      </c>
      <c r="CV12551" s="174">
        <v>2629</v>
      </c>
      <c r="CW12551" s="174">
        <v>5</v>
      </c>
      <c r="CX12551" s="174">
        <v>278.00389999999999</v>
      </c>
    </row>
    <row r="12552" spans="84:102" x14ac:dyDescent="0.25">
      <c r="CF12552" s="3" t="s">
        <v>3073</v>
      </c>
      <c r="CG12552" s="174">
        <v>2221</v>
      </c>
      <c r="CH12552" s="174">
        <v>18446</v>
      </c>
      <c r="CI12552" s="174">
        <v>5</v>
      </c>
      <c r="CJ12552" s="174">
        <v>277.98759999999999</v>
      </c>
      <c r="CK12552" s="174">
        <v>277.98759999999999</v>
      </c>
      <c r="CU12552" s="174">
        <v>2221</v>
      </c>
      <c r="CV12552" s="174">
        <v>18446</v>
      </c>
      <c r="CW12552" s="174">
        <v>5</v>
      </c>
      <c r="CX12552" s="174">
        <v>277.98759999999999</v>
      </c>
    </row>
    <row r="12553" spans="84:102" x14ac:dyDescent="0.25">
      <c r="CF12553" s="3" t="s">
        <v>3073</v>
      </c>
      <c r="CG12553" s="174">
        <v>169054</v>
      </c>
      <c r="CH12553" s="174">
        <v>3373</v>
      </c>
      <c r="CI12553" s="174">
        <v>5</v>
      </c>
      <c r="CJ12553" s="174">
        <v>277.96480000000003</v>
      </c>
      <c r="CK12553" s="174">
        <v>277.96480000000003</v>
      </c>
      <c r="CU12553" s="174">
        <v>169054</v>
      </c>
      <c r="CV12553" s="174">
        <v>3373</v>
      </c>
      <c r="CW12553" s="174">
        <v>5</v>
      </c>
      <c r="CX12553" s="174">
        <v>277.96480000000003</v>
      </c>
    </row>
    <row r="12554" spans="84:102" x14ac:dyDescent="0.25">
      <c r="CF12554" s="3" t="s">
        <v>3073</v>
      </c>
      <c r="CG12554" s="174">
        <v>143758</v>
      </c>
      <c r="CH12554" s="174">
        <v>3092</v>
      </c>
      <c r="CI12554" s="174">
        <v>5</v>
      </c>
      <c r="CJ12554" s="174">
        <v>277.86880000000002</v>
      </c>
      <c r="CK12554" s="174">
        <v>277.86880000000002</v>
      </c>
      <c r="CU12554" s="174">
        <v>143758</v>
      </c>
      <c r="CV12554" s="174">
        <v>3092</v>
      </c>
      <c r="CW12554" s="174">
        <v>5</v>
      </c>
      <c r="CX12554" s="174">
        <v>277.86880000000002</v>
      </c>
    </row>
    <row r="12555" spans="84:102" x14ac:dyDescent="0.25">
      <c r="CF12555" s="3" t="s">
        <v>3073</v>
      </c>
      <c r="CG12555" s="174">
        <v>1285</v>
      </c>
      <c r="CH12555" s="174">
        <v>121507</v>
      </c>
      <c r="CI12555" s="174">
        <v>5</v>
      </c>
      <c r="CJ12555" s="174">
        <v>277.86450000000002</v>
      </c>
      <c r="CK12555" s="174">
        <v>277.86450000000002</v>
      </c>
      <c r="CU12555" s="174">
        <v>1285</v>
      </c>
      <c r="CV12555" s="174">
        <v>121507</v>
      </c>
      <c r="CW12555" s="174">
        <v>5</v>
      </c>
      <c r="CX12555" s="174">
        <v>277.86450000000002</v>
      </c>
    </row>
    <row r="12556" spans="84:102" x14ac:dyDescent="0.25">
      <c r="CF12556" s="3" t="s">
        <v>3073</v>
      </c>
      <c r="CG12556" s="174">
        <v>149585</v>
      </c>
      <c r="CH12556" s="174">
        <v>2845</v>
      </c>
      <c r="CI12556" s="174">
        <v>5</v>
      </c>
      <c r="CJ12556" s="174">
        <v>277.85719999999998</v>
      </c>
      <c r="CK12556" s="174">
        <v>277.85719999999998</v>
      </c>
      <c r="CU12556" s="174">
        <v>149585</v>
      </c>
      <c r="CV12556" s="174">
        <v>2845</v>
      </c>
      <c r="CW12556" s="174">
        <v>5</v>
      </c>
      <c r="CX12556" s="174">
        <v>277.85719999999998</v>
      </c>
    </row>
    <row r="12557" spans="84:102" x14ac:dyDescent="0.25">
      <c r="CF12557" s="3" t="s">
        <v>3073</v>
      </c>
      <c r="CG12557" s="174">
        <v>378</v>
      </c>
      <c r="CH12557" s="174">
        <v>79828</v>
      </c>
      <c r="CI12557" s="174">
        <v>5</v>
      </c>
      <c r="CJ12557" s="174">
        <v>277.78399999999999</v>
      </c>
      <c r="CK12557" s="174">
        <v>277.78399999999999</v>
      </c>
      <c r="CU12557" s="174">
        <v>378</v>
      </c>
      <c r="CV12557" s="174">
        <v>79828</v>
      </c>
      <c r="CW12557" s="174">
        <v>5</v>
      </c>
      <c r="CX12557" s="174">
        <v>277.78399999999999</v>
      </c>
    </row>
    <row r="12558" spans="84:102" x14ac:dyDescent="0.25">
      <c r="CF12558" s="3" t="s">
        <v>3073</v>
      </c>
      <c r="CG12558" s="174">
        <v>933</v>
      </c>
      <c r="CH12558" s="174">
        <v>110674</v>
      </c>
      <c r="CI12558" s="174">
        <v>5</v>
      </c>
      <c r="CJ12558" s="174">
        <v>277.62020000000001</v>
      </c>
      <c r="CK12558" s="174">
        <v>277.62020000000001</v>
      </c>
      <c r="CU12558" s="174">
        <v>933</v>
      </c>
      <c r="CV12558" s="174">
        <v>110674</v>
      </c>
      <c r="CW12558" s="174">
        <v>5</v>
      </c>
      <c r="CX12558" s="174">
        <v>277.62020000000001</v>
      </c>
    </row>
    <row r="12559" spans="84:102" x14ac:dyDescent="0.25">
      <c r="CF12559" s="3" t="s">
        <v>3073</v>
      </c>
      <c r="CG12559" s="174">
        <v>105641</v>
      </c>
      <c r="CH12559" s="174">
        <v>859</v>
      </c>
      <c r="CI12559" s="174">
        <v>5</v>
      </c>
      <c r="CJ12559" s="174">
        <v>277.54899999999998</v>
      </c>
      <c r="CK12559" s="174">
        <v>277.54899999999998</v>
      </c>
      <c r="CU12559" s="174">
        <v>105641</v>
      </c>
      <c r="CV12559" s="174">
        <v>859</v>
      </c>
      <c r="CW12559" s="174">
        <v>5</v>
      </c>
      <c r="CX12559" s="174">
        <v>277.54899999999998</v>
      </c>
    </row>
    <row r="12560" spans="84:102" x14ac:dyDescent="0.25">
      <c r="CF12560" s="3" t="s">
        <v>3073</v>
      </c>
      <c r="CG12560" s="174">
        <v>648</v>
      </c>
      <c r="CH12560" s="174">
        <v>89726</v>
      </c>
      <c r="CI12560" s="174">
        <v>5</v>
      </c>
      <c r="CJ12560" s="174">
        <v>277.43700000000001</v>
      </c>
      <c r="CK12560" s="174">
        <v>277.43700000000001</v>
      </c>
      <c r="CU12560" s="174">
        <v>648</v>
      </c>
      <c r="CV12560" s="174">
        <v>89726</v>
      </c>
      <c r="CW12560" s="174">
        <v>5</v>
      </c>
      <c r="CX12560" s="174">
        <v>277.43700000000001</v>
      </c>
    </row>
    <row r="12561" spans="84:102" x14ac:dyDescent="0.25">
      <c r="CF12561" s="3" t="s">
        <v>3073</v>
      </c>
      <c r="CG12561" s="174">
        <v>3614</v>
      </c>
      <c r="CH12561" s="174">
        <v>93656</v>
      </c>
      <c r="CI12561" s="174">
        <v>5</v>
      </c>
      <c r="CJ12561" s="174">
        <v>277.42</v>
      </c>
      <c r="CK12561" s="174">
        <v>277.42</v>
      </c>
      <c r="CU12561" s="174">
        <v>3614</v>
      </c>
      <c r="CV12561" s="174">
        <v>93656</v>
      </c>
      <c r="CW12561" s="174">
        <v>5</v>
      </c>
      <c r="CX12561" s="174">
        <v>277.42</v>
      </c>
    </row>
    <row r="12562" spans="84:102" x14ac:dyDescent="0.25">
      <c r="CF12562" s="3" t="s">
        <v>3073</v>
      </c>
      <c r="CG12562" s="174">
        <v>108404</v>
      </c>
      <c r="CH12562" s="174">
        <v>887</v>
      </c>
      <c r="CI12562" s="174">
        <v>5</v>
      </c>
      <c r="CJ12562" s="174">
        <v>277.18049999999999</v>
      </c>
      <c r="CK12562" s="174">
        <v>277.18049999999999</v>
      </c>
      <c r="CU12562" s="174">
        <v>108404</v>
      </c>
      <c r="CV12562" s="174">
        <v>887</v>
      </c>
      <c r="CW12562" s="174">
        <v>5</v>
      </c>
      <c r="CX12562" s="174">
        <v>277.18049999999999</v>
      </c>
    </row>
    <row r="12563" spans="84:102" x14ac:dyDescent="0.25">
      <c r="CF12563" s="3" t="s">
        <v>3073</v>
      </c>
      <c r="CG12563" s="174">
        <v>3615</v>
      </c>
      <c r="CH12563" s="174">
        <v>94413</v>
      </c>
      <c r="CI12563" s="174">
        <v>5</v>
      </c>
      <c r="CJ12563" s="174">
        <v>277.09780000000001</v>
      </c>
      <c r="CK12563" s="174">
        <v>277.09780000000001</v>
      </c>
      <c r="CU12563" s="174">
        <v>3615</v>
      </c>
      <c r="CV12563" s="174">
        <v>94413</v>
      </c>
      <c r="CW12563" s="174">
        <v>5</v>
      </c>
      <c r="CX12563" s="174">
        <v>277.09780000000001</v>
      </c>
    </row>
    <row r="12564" spans="84:102" x14ac:dyDescent="0.25">
      <c r="CF12564" s="3" t="s">
        <v>3073</v>
      </c>
      <c r="CG12564" s="174">
        <v>84953</v>
      </c>
      <c r="CH12564" s="174">
        <v>500</v>
      </c>
      <c r="CI12564" s="174">
        <v>5</v>
      </c>
      <c r="CJ12564" s="174">
        <v>277.0675</v>
      </c>
      <c r="CK12564" s="174">
        <v>277.0675</v>
      </c>
      <c r="CU12564" s="174">
        <v>84953</v>
      </c>
      <c r="CV12564" s="174">
        <v>500</v>
      </c>
      <c r="CW12564" s="174">
        <v>5</v>
      </c>
      <c r="CX12564" s="174">
        <v>277.0675</v>
      </c>
    </row>
    <row r="12565" spans="84:102" x14ac:dyDescent="0.25">
      <c r="CF12565" s="3" t="s">
        <v>3073</v>
      </c>
      <c r="CG12565" s="174">
        <v>3695</v>
      </c>
      <c r="CH12565" s="174">
        <v>79921</v>
      </c>
      <c r="CI12565" s="174">
        <v>5</v>
      </c>
      <c r="CJ12565" s="174">
        <v>277.04410000000001</v>
      </c>
      <c r="CK12565" s="174">
        <v>277.04410000000001</v>
      </c>
      <c r="CU12565" s="174">
        <v>3695</v>
      </c>
      <c r="CV12565" s="174">
        <v>79921</v>
      </c>
      <c r="CW12565" s="174">
        <v>5</v>
      </c>
      <c r="CX12565" s="174">
        <v>277.04410000000001</v>
      </c>
    </row>
    <row r="12566" spans="84:102" x14ac:dyDescent="0.25">
      <c r="CF12566" s="3" t="s">
        <v>3073</v>
      </c>
      <c r="CG12566" s="174">
        <v>66497</v>
      </c>
      <c r="CH12566" s="174">
        <v>1681</v>
      </c>
      <c r="CI12566" s="174">
        <v>5</v>
      </c>
      <c r="CJ12566" s="174">
        <v>276.9751</v>
      </c>
      <c r="CK12566" s="174">
        <v>276.9751</v>
      </c>
      <c r="CU12566" s="174">
        <v>66497</v>
      </c>
      <c r="CV12566" s="174">
        <v>1681</v>
      </c>
      <c r="CW12566" s="174">
        <v>5</v>
      </c>
      <c r="CX12566" s="174">
        <v>276.9751</v>
      </c>
    </row>
    <row r="12567" spans="84:102" x14ac:dyDescent="0.25">
      <c r="CF12567" s="3" t="s">
        <v>3073</v>
      </c>
      <c r="CG12567" s="174">
        <v>153889</v>
      </c>
      <c r="CH12567" s="174">
        <v>2953</v>
      </c>
      <c r="CI12567" s="174">
        <v>5</v>
      </c>
      <c r="CJ12567" s="174">
        <v>276.96190000000001</v>
      </c>
      <c r="CK12567" s="174">
        <v>276.96190000000001</v>
      </c>
      <c r="CU12567" s="174">
        <v>153889</v>
      </c>
      <c r="CV12567" s="174">
        <v>2953</v>
      </c>
      <c r="CW12567" s="174">
        <v>5</v>
      </c>
      <c r="CX12567" s="174">
        <v>276.96190000000001</v>
      </c>
    </row>
    <row r="12568" spans="84:102" x14ac:dyDescent="0.25">
      <c r="CF12568" s="3" t="s">
        <v>3073</v>
      </c>
      <c r="CG12568" s="174">
        <v>91801</v>
      </c>
      <c r="CH12568" s="174">
        <v>682</v>
      </c>
      <c r="CI12568" s="174">
        <v>5</v>
      </c>
      <c r="CJ12568" s="174">
        <v>276.79169999999999</v>
      </c>
      <c r="CK12568" s="174">
        <v>276.79169999999999</v>
      </c>
      <c r="CU12568" s="174">
        <v>91801</v>
      </c>
      <c r="CV12568" s="174">
        <v>682</v>
      </c>
      <c r="CW12568" s="174">
        <v>5</v>
      </c>
      <c r="CX12568" s="174">
        <v>276.79169999999999</v>
      </c>
    </row>
    <row r="12569" spans="84:102" x14ac:dyDescent="0.25">
      <c r="CF12569" s="3" t="s">
        <v>3073</v>
      </c>
      <c r="CG12569" s="174">
        <v>591</v>
      </c>
      <c r="CH12569" s="174">
        <v>85699</v>
      </c>
      <c r="CI12569" s="174">
        <v>5</v>
      </c>
      <c r="CJ12569" s="174">
        <v>276.77420000000001</v>
      </c>
      <c r="CK12569" s="174">
        <v>276.77420000000001</v>
      </c>
      <c r="CU12569" s="174">
        <v>591</v>
      </c>
      <c r="CV12569" s="174">
        <v>85699</v>
      </c>
      <c r="CW12569" s="174">
        <v>5</v>
      </c>
      <c r="CX12569" s="174">
        <v>276.77420000000001</v>
      </c>
    </row>
    <row r="12570" spans="84:102" x14ac:dyDescent="0.25">
      <c r="CF12570" s="3" t="s">
        <v>3073</v>
      </c>
      <c r="CG12570" s="174">
        <v>54609</v>
      </c>
      <c r="CH12570" s="174">
        <v>3488</v>
      </c>
      <c r="CI12570" s="174">
        <v>5</v>
      </c>
      <c r="CJ12570" s="174">
        <v>276.72559999999999</v>
      </c>
      <c r="CK12570" s="174">
        <v>276.72559999999999</v>
      </c>
      <c r="CU12570" s="174">
        <v>54609</v>
      </c>
      <c r="CV12570" s="174">
        <v>3488</v>
      </c>
      <c r="CW12570" s="174">
        <v>5</v>
      </c>
      <c r="CX12570" s="174">
        <v>276.72559999999999</v>
      </c>
    </row>
    <row r="12571" spans="84:102" x14ac:dyDescent="0.25">
      <c r="CF12571" s="3" t="s">
        <v>3073</v>
      </c>
      <c r="CG12571" s="174">
        <v>3529</v>
      </c>
      <c r="CH12571" s="174">
        <v>73573</v>
      </c>
      <c r="CI12571" s="174">
        <v>5</v>
      </c>
      <c r="CJ12571" s="174">
        <v>276.72449999999998</v>
      </c>
      <c r="CK12571" s="174">
        <v>276.72449999999998</v>
      </c>
      <c r="CU12571" s="174">
        <v>3529</v>
      </c>
      <c r="CV12571" s="174">
        <v>73573</v>
      </c>
      <c r="CW12571" s="174">
        <v>5</v>
      </c>
      <c r="CX12571" s="174">
        <v>276.72449999999998</v>
      </c>
    </row>
    <row r="12572" spans="84:102" x14ac:dyDescent="0.25">
      <c r="CF12572" s="3" t="s">
        <v>3073</v>
      </c>
      <c r="CG12572" s="174">
        <v>94320</v>
      </c>
      <c r="CH12572" s="174">
        <v>712</v>
      </c>
      <c r="CI12572" s="174">
        <v>5</v>
      </c>
      <c r="CJ12572" s="174">
        <v>276.58370000000002</v>
      </c>
      <c r="CK12572" s="174">
        <v>276.58370000000002</v>
      </c>
      <c r="CU12572" s="174">
        <v>94320</v>
      </c>
      <c r="CV12572" s="174">
        <v>712</v>
      </c>
      <c r="CW12572" s="174">
        <v>5</v>
      </c>
      <c r="CX12572" s="174">
        <v>276.58370000000002</v>
      </c>
    </row>
    <row r="12573" spans="84:102" x14ac:dyDescent="0.25">
      <c r="CF12573" s="3" t="s">
        <v>3073</v>
      </c>
      <c r="CG12573" s="174">
        <v>745</v>
      </c>
      <c r="CH12573" s="174">
        <v>100415</v>
      </c>
      <c r="CI12573" s="174">
        <v>5</v>
      </c>
      <c r="CJ12573" s="174">
        <v>276.43529999999998</v>
      </c>
      <c r="CK12573" s="174">
        <v>276.43529999999998</v>
      </c>
      <c r="CU12573" s="174">
        <v>745</v>
      </c>
      <c r="CV12573" s="174">
        <v>100415</v>
      </c>
      <c r="CW12573" s="174">
        <v>5</v>
      </c>
      <c r="CX12573" s="174">
        <v>276.43529999999998</v>
      </c>
    </row>
    <row r="12574" spans="84:102" x14ac:dyDescent="0.25">
      <c r="CF12574" s="3" t="s">
        <v>3073</v>
      </c>
      <c r="CG12574" s="174">
        <v>2049</v>
      </c>
      <c r="CH12574" s="174">
        <v>149939</v>
      </c>
      <c r="CI12574" s="174">
        <v>5</v>
      </c>
      <c r="CJ12574" s="174">
        <v>276.40179999999998</v>
      </c>
      <c r="CK12574" s="174">
        <v>276.40179999999998</v>
      </c>
      <c r="CU12574" s="174">
        <v>2049</v>
      </c>
      <c r="CV12574" s="174">
        <v>149939</v>
      </c>
      <c r="CW12574" s="174">
        <v>5</v>
      </c>
      <c r="CX12574" s="174">
        <v>276.40179999999998</v>
      </c>
    </row>
    <row r="12575" spans="84:102" x14ac:dyDescent="0.25">
      <c r="CF12575" s="3" t="s">
        <v>3073</v>
      </c>
      <c r="CG12575" s="174">
        <v>157101</v>
      </c>
      <c r="CH12575" s="174">
        <v>3258</v>
      </c>
      <c r="CI12575" s="174">
        <v>5</v>
      </c>
      <c r="CJ12575" s="174">
        <v>276.37</v>
      </c>
      <c r="CK12575" s="174">
        <v>276.37</v>
      </c>
      <c r="CU12575" s="174">
        <v>157101</v>
      </c>
      <c r="CV12575" s="174">
        <v>3258</v>
      </c>
      <c r="CW12575" s="174">
        <v>5</v>
      </c>
      <c r="CX12575" s="174">
        <v>276.37</v>
      </c>
    </row>
    <row r="12576" spans="84:102" x14ac:dyDescent="0.25">
      <c r="CF12576" s="3" t="s">
        <v>3073</v>
      </c>
      <c r="CG12576" s="174">
        <v>2928</v>
      </c>
      <c r="CH12576" s="174">
        <v>153048</v>
      </c>
      <c r="CI12576" s="174">
        <v>5</v>
      </c>
      <c r="CJ12576" s="174">
        <v>276.07839999999999</v>
      </c>
      <c r="CK12576" s="174">
        <v>276.07839999999999</v>
      </c>
      <c r="CU12576" s="174">
        <v>2928</v>
      </c>
      <c r="CV12576" s="174">
        <v>153048</v>
      </c>
      <c r="CW12576" s="174">
        <v>5</v>
      </c>
      <c r="CX12576" s="174">
        <v>276.07839999999999</v>
      </c>
    </row>
    <row r="12577" spans="84:102" x14ac:dyDescent="0.25">
      <c r="CF12577" s="3" t="s">
        <v>3073</v>
      </c>
      <c r="CG12577" s="174">
        <v>71169</v>
      </c>
      <c r="CH12577" s="174">
        <v>274</v>
      </c>
      <c r="CI12577" s="174">
        <v>5</v>
      </c>
      <c r="CJ12577" s="174">
        <v>275.99799999999999</v>
      </c>
      <c r="CK12577" s="174">
        <v>275.99799999999999</v>
      </c>
      <c r="CU12577" s="174">
        <v>71169</v>
      </c>
      <c r="CV12577" s="174">
        <v>274</v>
      </c>
      <c r="CW12577" s="174">
        <v>5</v>
      </c>
      <c r="CX12577" s="174">
        <v>275.99799999999999</v>
      </c>
    </row>
    <row r="12578" spans="84:102" x14ac:dyDescent="0.25">
      <c r="CF12578" s="3" t="s">
        <v>3073</v>
      </c>
      <c r="CG12578" s="174">
        <v>149939</v>
      </c>
      <c r="CH12578" s="174">
        <v>2049</v>
      </c>
      <c r="CI12578" s="174">
        <v>5</v>
      </c>
      <c r="CJ12578" s="174">
        <v>275.88650000000001</v>
      </c>
      <c r="CK12578" s="174">
        <v>275.88650000000001</v>
      </c>
      <c r="CU12578" s="174">
        <v>149939</v>
      </c>
      <c r="CV12578" s="174">
        <v>2049</v>
      </c>
      <c r="CW12578" s="174">
        <v>5</v>
      </c>
      <c r="CX12578" s="174">
        <v>275.88650000000001</v>
      </c>
    </row>
    <row r="12579" spans="84:102" x14ac:dyDescent="0.25">
      <c r="CF12579" s="3" t="s">
        <v>3073</v>
      </c>
      <c r="CG12579" s="174">
        <v>1817</v>
      </c>
      <c r="CH12579" s="174">
        <v>52493</v>
      </c>
      <c r="CI12579" s="174">
        <v>5</v>
      </c>
      <c r="CJ12579" s="174">
        <v>275.76839999999999</v>
      </c>
      <c r="CK12579" s="174">
        <v>275.76839999999999</v>
      </c>
      <c r="CU12579" s="174">
        <v>1817</v>
      </c>
      <c r="CV12579" s="174">
        <v>52493</v>
      </c>
      <c r="CW12579" s="174">
        <v>5</v>
      </c>
      <c r="CX12579" s="174">
        <v>275.76839999999999</v>
      </c>
    </row>
    <row r="12580" spans="84:102" x14ac:dyDescent="0.25">
      <c r="CF12580" s="3" t="s">
        <v>3073</v>
      </c>
      <c r="CG12580" s="174">
        <v>139963</v>
      </c>
      <c r="CH12580" s="174">
        <v>2043</v>
      </c>
      <c r="CI12580" s="174">
        <v>5</v>
      </c>
      <c r="CJ12580" s="174">
        <v>275.76589999999999</v>
      </c>
      <c r="CK12580" s="174">
        <v>275.76589999999999</v>
      </c>
      <c r="CU12580" s="174">
        <v>139963</v>
      </c>
      <c r="CV12580" s="174">
        <v>2043</v>
      </c>
      <c r="CW12580" s="174">
        <v>5</v>
      </c>
      <c r="CX12580" s="174">
        <v>275.76589999999999</v>
      </c>
    </row>
    <row r="12581" spans="84:102" x14ac:dyDescent="0.25">
      <c r="CF12581" s="3" t="s">
        <v>3073</v>
      </c>
      <c r="CG12581" s="174">
        <v>227</v>
      </c>
      <c r="CH12581" s="174">
        <v>69947</v>
      </c>
      <c r="CI12581" s="174">
        <v>5</v>
      </c>
      <c r="CJ12581" s="174">
        <v>275.64449999999999</v>
      </c>
      <c r="CK12581" s="174">
        <v>275.64449999999999</v>
      </c>
      <c r="CU12581" s="174">
        <v>227</v>
      </c>
      <c r="CV12581" s="174">
        <v>69947</v>
      </c>
      <c r="CW12581" s="174">
        <v>5</v>
      </c>
      <c r="CX12581" s="174">
        <v>275.64449999999999</v>
      </c>
    </row>
    <row r="12582" spans="84:102" x14ac:dyDescent="0.25">
      <c r="CF12582" s="3" t="s">
        <v>3073</v>
      </c>
      <c r="CG12582" s="174">
        <v>150397</v>
      </c>
      <c r="CH12582" s="174">
        <v>2839</v>
      </c>
      <c r="CI12582" s="174">
        <v>5</v>
      </c>
      <c r="CJ12582" s="174">
        <v>275.63</v>
      </c>
      <c r="CK12582" s="174">
        <v>275.63</v>
      </c>
      <c r="CU12582" s="174">
        <v>150397</v>
      </c>
      <c r="CV12582" s="174">
        <v>2839</v>
      </c>
      <c r="CW12582" s="174">
        <v>5</v>
      </c>
      <c r="CX12582" s="174">
        <v>275.63</v>
      </c>
    </row>
    <row r="12583" spans="84:102" x14ac:dyDescent="0.25">
      <c r="CF12583" s="3" t="s">
        <v>3073</v>
      </c>
      <c r="CG12583" s="174">
        <v>93115</v>
      </c>
      <c r="CH12583" s="174">
        <v>3617</v>
      </c>
      <c r="CI12583" s="174">
        <v>5</v>
      </c>
      <c r="CJ12583" s="174">
        <v>275.59699999999998</v>
      </c>
      <c r="CK12583" s="174">
        <v>275.59699999999998</v>
      </c>
      <c r="CU12583" s="174">
        <v>93115</v>
      </c>
      <c r="CV12583" s="174">
        <v>3617</v>
      </c>
      <c r="CW12583" s="174">
        <v>5</v>
      </c>
      <c r="CX12583" s="174">
        <v>275.59699999999998</v>
      </c>
    </row>
    <row r="12584" spans="84:102" x14ac:dyDescent="0.25">
      <c r="CF12584" s="3" t="s">
        <v>3073</v>
      </c>
      <c r="CG12584" s="174">
        <v>528</v>
      </c>
      <c r="CH12584" s="174">
        <v>86077</v>
      </c>
      <c r="CI12584" s="174">
        <v>5</v>
      </c>
      <c r="CJ12584" s="174">
        <v>275.52940000000001</v>
      </c>
      <c r="CK12584" s="174">
        <v>275.52940000000001</v>
      </c>
      <c r="CU12584" s="174">
        <v>528</v>
      </c>
      <c r="CV12584" s="174">
        <v>86077</v>
      </c>
      <c r="CW12584" s="174">
        <v>5</v>
      </c>
      <c r="CX12584" s="174">
        <v>275.52940000000001</v>
      </c>
    </row>
    <row r="12585" spans="84:102" x14ac:dyDescent="0.25">
      <c r="CF12585" s="3" t="s">
        <v>3073</v>
      </c>
      <c r="CG12585" s="174">
        <v>98927</v>
      </c>
      <c r="CH12585" s="174">
        <v>767</v>
      </c>
      <c r="CI12585" s="174">
        <v>5</v>
      </c>
      <c r="CJ12585" s="174">
        <v>275.52569999999997</v>
      </c>
      <c r="CK12585" s="174">
        <v>275.52569999999997</v>
      </c>
      <c r="CU12585" s="174">
        <v>98927</v>
      </c>
      <c r="CV12585" s="174">
        <v>767</v>
      </c>
      <c r="CW12585" s="174">
        <v>5</v>
      </c>
      <c r="CX12585" s="174">
        <v>275.52569999999997</v>
      </c>
    </row>
    <row r="12586" spans="84:102" x14ac:dyDescent="0.25">
      <c r="CF12586" s="3" t="s">
        <v>3073</v>
      </c>
      <c r="CG12586" s="174">
        <v>182970</v>
      </c>
      <c r="CH12586" s="174">
        <v>3464</v>
      </c>
      <c r="CI12586" s="174">
        <v>5</v>
      </c>
      <c r="CJ12586" s="174">
        <v>275.46660000000003</v>
      </c>
      <c r="CK12586" s="174">
        <v>275.46660000000003</v>
      </c>
      <c r="CU12586" s="174">
        <v>182970</v>
      </c>
      <c r="CV12586" s="174">
        <v>3464</v>
      </c>
      <c r="CW12586" s="174">
        <v>5</v>
      </c>
      <c r="CX12586" s="174">
        <v>275.46660000000003</v>
      </c>
    </row>
    <row r="12587" spans="84:102" x14ac:dyDescent="0.25">
      <c r="CF12587" s="3" t="s">
        <v>3073</v>
      </c>
      <c r="CG12587" s="174">
        <v>84643</v>
      </c>
      <c r="CH12587" s="174">
        <v>570</v>
      </c>
      <c r="CI12587" s="174">
        <v>5</v>
      </c>
      <c r="CJ12587" s="174">
        <v>275.40559999999999</v>
      </c>
      <c r="CK12587" s="174">
        <v>275.40559999999999</v>
      </c>
      <c r="CU12587" s="174">
        <v>84643</v>
      </c>
      <c r="CV12587" s="174">
        <v>570</v>
      </c>
      <c r="CW12587" s="174">
        <v>5</v>
      </c>
      <c r="CX12587" s="174">
        <v>275.40559999999999</v>
      </c>
    </row>
    <row r="12588" spans="84:102" x14ac:dyDescent="0.25">
      <c r="CF12588" s="3" t="s">
        <v>3073</v>
      </c>
      <c r="CG12588" s="174">
        <v>2721</v>
      </c>
      <c r="CH12588" s="174">
        <v>134772</v>
      </c>
      <c r="CI12588" s="174">
        <v>5</v>
      </c>
      <c r="CJ12588" s="174">
        <v>275.28570000000002</v>
      </c>
      <c r="CK12588" s="174">
        <v>275.28570000000002</v>
      </c>
      <c r="CU12588" s="174">
        <v>2721</v>
      </c>
      <c r="CV12588" s="174">
        <v>134772</v>
      </c>
      <c r="CW12588" s="174">
        <v>5</v>
      </c>
      <c r="CX12588" s="174">
        <v>275.28570000000002</v>
      </c>
    </row>
    <row r="12589" spans="84:102" x14ac:dyDescent="0.25">
      <c r="CF12589" s="3" t="s">
        <v>3073</v>
      </c>
      <c r="CG12589" s="174">
        <v>1399</v>
      </c>
      <c r="CH12589" s="174">
        <v>108929</v>
      </c>
      <c r="CI12589" s="174">
        <v>5</v>
      </c>
      <c r="CJ12589" s="174">
        <v>275.2337</v>
      </c>
      <c r="CK12589" s="174">
        <v>275.2337</v>
      </c>
      <c r="CU12589" s="174">
        <v>1399</v>
      </c>
      <c r="CV12589" s="174">
        <v>108929</v>
      </c>
      <c r="CW12589" s="174">
        <v>5</v>
      </c>
      <c r="CX12589" s="174">
        <v>275.2337</v>
      </c>
    </row>
    <row r="12590" spans="84:102" x14ac:dyDescent="0.25">
      <c r="CF12590" s="3" t="s">
        <v>3073</v>
      </c>
      <c r="CG12590" s="174">
        <v>85825</v>
      </c>
      <c r="CH12590" s="174">
        <v>531</v>
      </c>
      <c r="CI12590" s="174">
        <v>5</v>
      </c>
      <c r="CJ12590" s="174">
        <v>275.16699999999997</v>
      </c>
      <c r="CK12590" s="174">
        <v>275.16699999999997</v>
      </c>
      <c r="CU12590" s="174">
        <v>85825</v>
      </c>
      <c r="CV12590" s="174">
        <v>531</v>
      </c>
      <c r="CW12590" s="174">
        <v>5</v>
      </c>
      <c r="CX12590" s="174">
        <v>275.16699999999997</v>
      </c>
    </row>
    <row r="12591" spans="84:102" x14ac:dyDescent="0.25">
      <c r="CF12591" s="3" t="s">
        <v>3073</v>
      </c>
      <c r="CG12591" s="174">
        <v>186498</v>
      </c>
      <c r="CH12591" s="174">
        <v>2156</v>
      </c>
      <c r="CI12591" s="174">
        <v>5</v>
      </c>
      <c r="CJ12591" s="174">
        <v>274.91359999999997</v>
      </c>
      <c r="CK12591" s="174">
        <v>274.91359999999997</v>
      </c>
      <c r="CU12591" s="174">
        <v>186498</v>
      </c>
      <c r="CV12591" s="174">
        <v>2156</v>
      </c>
      <c r="CW12591" s="174">
        <v>5</v>
      </c>
      <c r="CX12591" s="174">
        <v>274.91359999999997</v>
      </c>
    </row>
    <row r="12592" spans="84:102" x14ac:dyDescent="0.25">
      <c r="CF12592" s="3" t="s">
        <v>3073</v>
      </c>
      <c r="CG12592" s="174">
        <v>3303</v>
      </c>
      <c r="CH12592" s="174">
        <v>167988</v>
      </c>
      <c r="CI12592" s="174">
        <v>5</v>
      </c>
      <c r="CJ12592" s="174">
        <v>274.78230000000002</v>
      </c>
      <c r="CK12592" s="174">
        <v>274.78230000000002</v>
      </c>
      <c r="CU12592" s="174">
        <v>3303</v>
      </c>
      <c r="CV12592" s="174">
        <v>167988</v>
      </c>
      <c r="CW12592" s="174">
        <v>5</v>
      </c>
      <c r="CX12592" s="174">
        <v>274.78230000000002</v>
      </c>
    </row>
    <row r="12593" spans="84:102" x14ac:dyDescent="0.25">
      <c r="CF12593" s="3" t="s">
        <v>3073</v>
      </c>
      <c r="CG12593" s="174">
        <v>79921</v>
      </c>
      <c r="CH12593" s="174">
        <v>3695</v>
      </c>
      <c r="CI12593" s="174">
        <v>5</v>
      </c>
      <c r="CJ12593" s="174">
        <v>274.62799999999999</v>
      </c>
      <c r="CK12593" s="174">
        <v>274.62799999999999</v>
      </c>
      <c r="CU12593" s="174">
        <v>79921</v>
      </c>
      <c r="CV12593" s="174">
        <v>3695</v>
      </c>
      <c r="CW12593" s="174">
        <v>5</v>
      </c>
      <c r="CX12593" s="174">
        <v>274.62799999999999</v>
      </c>
    </row>
    <row r="12594" spans="84:102" x14ac:dyDescent="0.25">
      <c r="CF12594" s="3" t="s">
        <v>3073</v>
      </c>
      <c r="CG12594" s="174">
        <v>3435</v>
      </c>
      <c r="CH12594" s="174">
        <v>176580</v>
      </c>
      <c r="CI12594" s="174">
        <v>5</v>
      </c>
      <c r="CJ12594" s="174">
        <v>274.60149999999999</v>
      </c>
      <c r="CK12594" s="174">
        <v>274.60149999999999</v>
      </c>
      <c r="CU12594" s="174">
        <v>3435</v>
      </c>
      <c r="CV12594" s="174">
        <v>176580</v>
      </c>
      <c r="CW12594" s="174">
        <v>5</v>
      </c>
      <c r="CX12594" s="174">
        <v>274.60149999999999</v>
      </c>
    </row>
    <row r="12595" spans="84:102" x14ac:dyDescent="0.25">
      <c r="CF12595" s="3" t="s">
        <v>3073</v>
      </c>
      <c r="CG12595" s="174">
        <v>2905</v>
      </c>
      <c r="CH12595" s="174">
        <v>151410</v>
      </c>
      <c r="CI12595" s="174">
        <v>5</v>
      </c>
      <c r="CJ12595" s="174">
        <v>274.50569999999999</v>
      </c>
      <c r="CK12595" s="174">
        <v>274.50569999999999</v>
      </c>
      <c r="CU12595" s="174">
        <v>2905</v>
      </c>
      <c r="CV12595" s="174">
        <v>151410</v>
      </c>
      <c r="CW12595" s="174">
        <v>5</v>
      </c>
      <c r="CX12595" s="174">
        <v>274.50569999999999</v>
      </c>
    </row>
    <row r="12596" spans="84:102" x14ac:dyDescent="0.25">
      <c r="CF12596" s="3" t="s">
        <v>3073</v>
      </c>
      <c r="CG12596" s="174">
        <v>87552</v>
      </c>
      <c r="CH12596" s="174">
        <v>1525</v>
      </c>
      <c r="CI12596" s="174">
        <v>5</v>
      </c>
      <c r="CJ12596" s="174">
        <v>274.46339999999998</v>
      </c>
      <c r="CK12596" s="174">
        <v>274.46339999999998</v>
      </c>
      <c r="CU12596" s="174">
        <v>87552</v>
      </c>
      <c r="CV12596" s="174">
        <v>1525</v>
      </c>
      <c r="CW12596" s="174">
        <v>5</v>
      </c>
      <c r="CX12596" s="174">
        <v>274.46339999999998</v>
      </c>
    </row>
    <row r="12597" spans="84:102" x14ac:dyDescent="0.25">
      <c r="CF12597" s="3" t="s">
        <v>3073</v>
      </c>
      <c r="CG12597" s="174">
        <v>117836</v>
      </c>
      <c r="CH12597" s="174">
        <v>1329</v>
      </c>
      <c r="CI12597" s="174">
        <v>5</v>
      </c>
      <c r="CJ12597" s="174">
        <v>274.39589999999998</v>
      </c>
      <c r="CK12597" s="174">
        <v>274.39589999999998</v>
      </c>
      <c r="CU12597" s="174">
        <v>117836</v>
      </c>
      <c r="CV12597" s="174">
        <v>1329</v>
      </c>
      <c r="CW12597" s="174">
        <v>5</v>
      </c>
      <c r="CX12597" s="174">
        <v>274.39589999999998</v>
      </c>
    </row>
    <row r="12598" spans="84:102" x14ac:dyDescent="0.25">
      <c r="CF12598" s="3" t="s">
        <v>3073</v>
      </c>
      <c r="CG12598" s="174">
        <v>242</v>
      </c>
      <c r="CH12598" s="174">
        <v>71072</v>
      </c>
      <c r="CI12598" s="174">
        <v>5</v>
      </c>
      <c r="CJ12598" s="174">
        <v>274.35329999999999</v>
      </c>
      <c r="CK12598" s="174">
        <v>274.35329999999999</v>
      </c>
      <c r="CU12598" s="174">
        <v>242</v>
      </c>
      <c r="CV12598" s="174">
        <v>71072</v>
      </c>
      <c r="CW12598" s="174">
        <v>5</v>
      </c>
      <c r="CX12598" s="174">
        <v>274.35329999999999</v>
      </c>
    </row>
    <row r="12599" spans="84:102" x14ac:dyDescent="0.25">
      <c r="CF12599" s="3" t="s">
        <v>3073</v>
      </c>
      <c r="CG12599" s="174">
        <v>48</v>
      </c>
      <c r="CH12599" s="174">
        <v>62724</v>
      </c>
      <c r="CI12599" s="174">
        <v>5</v>
      </c>
      <c r="CJ12599" s="174">
        <v>274.23289999999997</v>
      </c>
      <c r="CK12599" s="174">
        <v>274.23289999999997</v>
      </c>
      <c r="CU12599" s="174">
        <v>48</v>
      </c>
      <c r="CV12599" s="174">
        <v>62724</v>
      </c>
      <c r="CW12599" s="174">
        <v>5</v>
      </c>
      <c r="CX12599" s="174">
        <v>274.23289999999997</v>
      </c>
    </row>
    <row r="12600" spans="84:102" x14ac:dyDescent="0.25">
      <c r="CF12600" s="3" t="s">
        <v>3073</v>
      </c>
      <c r="CG12600" s="174">
        <v>3188</v>
      </c>
      <c r="CH12600" s="174">
        <v>153436</v>
      </c>
      <c r="CI12600" s="174">
        <v>5</v>
      </c>
      <c r="CJ12600" s="174">
        <v>274.10950000000003</v>
      </c>
      <c r="CK12600" s="174">
        <v>274.10950000000003</v>
      </c>
      <c r="CU12600" s="174">
        <v>3188</v>
      </c>
      <c r="CV12600" s="174">
        <v>153436</v>
      </c>
      <c r="CW12600" s="174">
        <v>5</v>
      </c>
      <c r="CX12600" s="174">
        <v>274.10950000000003</v>
      </c>
    </row>
    <row r="12601" spans="84:102" x14ac:dyDescent="0.25">
      <c r="CF12601" s="3" t="s">
        <v>3073</v>
      </c>
      <c r="CG12601" s="174">
        <v>1729</v>
      </c>
      <c r="CH12601" s="174">
        <v>61530</v>
      </c>
      <c r="CI12601" s="174">
        <v>5</v>
      </c>
      <c r="CJ12601" s="174">
        <v>274.1046</v>
      </c>
      <c r="CK12601" s="174">
        <v>274.1046</v>
      </c>
      <c r="CU12601" s="174">
        <v>1729</v>
      </c>
      <c r="CV12601" s="174">
        <v>61530</v>
      </c>
      <c r="CW12601" s="174">
        <v>5</v>
      </c>
      <c r="CX12601" s="174">
        <v>274.1046</v>
      </c>
    </row>
    <row r="12602" spans="84:102" x14ac:dyDescent="0.25">
      <c r="CF12602" s="3" t="s">
        <v>3073</v>
      </c>
      <c r="CG12602" s="174">
        <v>113375</v>
      </c>
      <c r="CH12602" s="174">
        <v>963</v>
      </c>
      <c r="CI12602" s="174">
        <v>5</v>
      </c>
      <c r="CJ12602" s="174">
        <v>274.05309999999997</v>
      </c>
      <c r="CK12602" s="174">
        <v>274.05309999999997</v>
      </c>
      <c r="CU12602" s="174">
        <v>113375</v>
      </c>
      <c r="CV12602" s="174">
        <v>963</v>
      </c>
      <c r="CW12602" s="174">
        <v>5</v>
      </c>
      <c r="CX12602" s="174">
        <v>274.05309999999997</v>
      </c>
    </row>
    <row r="12603" spans="84:102" x14ac:dyDescent="0.25">
      <c r="CF12603" s="3" t="s">
        <v>3073</v>
      </c>
      <c r="CG12603" s="174">
        <v>115</v>
      </c>
      <c r="CH12603" s="174">
        <v>67674</v>
      </c>
      <c r="CI12603" s="174">
        <v>5</v>
      </c>
      <c r="CJ12603" s="174">
        <v>274.04239999999999</v>
      </c>
      <c r="CK12603" s="174">
        <v>274.04239999999999</v>
      </c>
      <c r="CU12603" s="174">
        <v>115</v>
      </c>
      <c r="CV12603" s="174">
        <v>67674</v>
      </c>
      <c r="CW12603" s="174">
        <v>5</v>
      </c>
      <c r="CX12603" s="174">
        <v>274.04239999999999</v>
      </c>
    </row>
    <row r="12604" spans="84:102" x14ac:dyDescent="0.25">
      <c r="CF12604" s="3" t="s">
        <v>3073</v>
      </c>
      <c r="CG12604" s="174">
        <v>925</v>
      </c>
      <c r="CH12604" s="174">
        <v>113202</v>
      </c>
      <c r="CI12604" s="174">
        <v>5</v>
      </c>
      <c r="CJ12604" s="174">
        <v>273.86520000000002</v>
      </c>
      <c r="CK12604" s="174">
        <v>273.86520000000002</v>
      </c>
      <c r="CU12604" s="174">
        <v>925</v>
      </c>
      <c r="CV12604" s="174">
        <v>113202</v>
      </c>
      <c r="CW12604" s="174">
        <v>5</v>
      </c>
      <c r="CX12604" s="174">
        <v>273.86520000000002</v>
      </c>
    </row>
    <row r="12605" spans="84:102" x14ac:dyDescent="0.25">
      <c r="CF12605" s="3" t="s">
        <v>3073</v>
      </c>
      <c r="CG12605" s="174">
        <v>126272</v>
      </c>
      <c r="CH12605" s="174">
        <v>1252</v>
      </c>
      <c r="CI12605" s="174">
        <v>5</v>
      </c>
      <c r="CJ12605" s="174">
        <v>273.70089999999999</v>
      </c>
      <c r="CK12605" s="174">
        <v>273.70089999999999</v>
      </c>
      <c r="CU12605" s="174">
        <v>126272</v>
      </c>
      <c r="CV12605" s="174">
        <v>1252</v>
      </c>
      <c r="CW12605" s="174">
        <v>5</v>
      </c>
      <c r="CX12605" s="174">
        <v>273.70089999999999</v>
      </c>
    </row>
    <row r="12606" spans="84:102" x14ac:dyDescent="0.25">
      <c r="CF12606" s="3" t="s">
        <v>3073</v>
      </c>
      <c r="CG12606" s="174">
        <v>94413</v>
      </c>
      <c r="CH12606" s="174">
        <v>3615</v>
      </c>
      <c r="CI12606" s="174">
        <v>5</v>
      </c>
      <c r="CJ12606" s="174">
        <v>273.32499999999999</v>
      </c>
      <c r="CK12606" s="174">
        <v>273.32499999999999</v>
      </c>
      <c r="CU12606" s="174">
        <v>94413</v>
      </c>
      <c r="CV12606" s="174">
        <v>3615</v>
      </c>
      <c r="CW12606" s="174">
        <v>5</v>
      </c>
      <c r="CX12606" s="174">
        <v>273.32499999999999</v>
      </c>
    </row>
    <row r="12607" spans="84:102" x14ac:dyDescent="0.25">
      <c r="CF12607" s="3" t="s">
        <v>3073</v>
      </c>
      <c r="CG12607" s="174">
        <v>22876</v>
      </c>
      <c r="CH12607" s="174">
        <v>2226</v>
      </c>
      <c r="CI12607" s="174">
        <v>5</v>
      </c>
      <c r="CJ12607" s="174">
        <v>273.2362</v>
      </c>
      <c r="CK12607" s="174">
        <v>273.2362</v>
      </c>
      <c r="CU12607" s="174">
        <v>22876</v>
      </c>
      <c r="CV12607" s="174">
        <v>2226</v>
      </c>
      <c r="CW12607" s="174">
        <v>5</v>
      </c>
      <c r="CX12607" s="174">
        <v>273.2362</v>
      </c>
    </row>
    <row r="12608" spans="84:102" x14ac:dyDescent="0.25">
      <c r="CF12608" s="3" t="s">
        <v>3073</v>
      </c>
      <c r="CG12608" s="174">
        <v>3271</v>
      </c>
      <c r="CH12608" s="174">
        <v>162983</v>
      </c>
      <c r="CI12608" s="174">
        <v>5</v>
      </c>
      <c r="CJ12608" s="174">
        <v>272.95600000000002</v>
      </c>
      <c r="CK12608" s="174">
        <v>272.95600000000002</v>
      </c>
      <c r="CU12608" s="174">
        <v>3271</v>
      </c>
      <c r="CV12608" s="174">
        <v>162983</v>
      </c>
      <c r="CW12608" s="174">
        <v>5</v>
      </c>
      <c r="CX12608" s="174">
        <v>272.95600000000002</v>
      </c>
    </row>
    <row r="12609" spans="84:102" x14ac:dyDescent="0.25">
      <c r="CF12609" s="3" t="s">
        <v>3073</v>
      </c>
      <c r="CG12609" s="174">
        <v>1138</v>
      </c>
      <c r="CH12609" s="174">
        <v>143809</v>
      </c>
      <c r="CI12609" s="174">
        <v>5</v>
      </c>
      <c r="CJ12609" s="174">
        <v>272.93119999999999</v>
      </c>
      <c r="CK12609" s="174">
        <v>272.93119999999999</v>
      </c>
      <c r="CU12609" s="174">
        <v>1138</v>
      </c>
      <c r="CV12609" s="174">
        <v>143809</v>
      </c>
      <c r="CW12609" s="174">
        <v>5</v>
      </c>
      <c r="CX12609" s="174">
        <v>272.93119999999999</v>
      </c>
    </row>
    <row r="12610" spans="84:102" x14ac:dyDescent="0.25">
      <c r="CF12610" s="3" t="s">
        <v>3073</v>
      </c>
      <c r="CG12610" s="174">
        <v>72187</v>
      </c>
      <c r="CH12610" s="174">
        <v>1929</v>
      </c>
      <c r="CI12610" s="174">
        <v>5</v>
      </c>
      <c r="CJ12610" s="174">
        <v>272.87060000000002</v>
      </c>
      <c r="CK12610" s="174">
        <v>272.87060000000002</v>
      </c>
      <c r="CU12610" s="174">
        <v>72187</v>
      </c>
      <c r="CV12610" s="174">
        <v>1929</v>
      </c>
      <c r="CW12610" s="174">
        <v>5</v>
      </c>
      <c r="CX12610" s="174">
        <v>272.87060000000002</v>
      </c>
    </row>
    <row r="12611" spans="84:102" x14ac:dyDescent="0.25">
      <c r="CF12611" s="3" t="s">
        <v>3073</v>
      </c>
      <c r="CG12611" s="174">
        <v>97005</v>
      </c>
      <c r="CH12611" s="174">
        <v>738</v>
      </c>
      <c r="CI12611" s="174">
        <v>5</v>
      </c>
      <c r="CJ12611" s="174">
        <v>272.83539999999999</v>
      </c>
      <c r="CK12611" s="174">
        <v>272.83539999999999</v>
      </c>
      <c r="CU12611" s="174">
        <v>97005</v>
      </c>
      <c r="CV12611" s="174">
        <v>738</v>
      </c>
      <c r="CW12611" s="174">
        <v>5</v>
      </c>
      <c r="CX12611" s="174">
        <v>272.83539999999999</v>
      </c>
    </row>
    <row r="12612" spans="84:102" x14ac:dyDescent="0.25">
      <c r="CF12612" s="3" t="s">
        <v>3073</v>
      </c>
      <c r="CG12612" s="174">
        <v>308</v>
      </c>
      <c r="CH12612" s="174">
        <v>74717</v>
      </c>
      <c r="CI12612" s="174">
        <v>5</v>
      </c>
      <c r="CJ12612" s="174">
        <v>272.83330000000001</v>
      </c>
      <c r="CK12612" s="174">
        <v>272.83330000000001</v>
      </c>
      <c r="CU12612" s="174">
        <v>308</v>
      </c>
      <c r="CV12612" s="174">
        <v>74717</v>
      </c>
      <c r="CW12612" s="174">
        <v>5</v>
      </c>
      <c r="CX12612" s="174">
        <v>272.83330000000001</v>
      </c>
    </row>
    <row r="12613" spans="84:102" x14ac:dyDescent="0.25">
      <c r="CF12613" s="3" t="s">
        <v>3073</v>
      </c>
      <c r="CG12613" s="174">
        <v>153048</v>
      </c>
      <c r="CH12613" s="174">
        <v>2928</v>
      </c>
      <c r="CI12613" s="174">
        <v>5</v>
      </c>
      <c r="CJ12613" s="174">
        <v>272.64139999999998</v>
      </c>
      <c r="CK12613" s="174">
        <v>272.64139999999998</v>
      </c>
      <c r="CU12613" s="174">
        <v>153048</v>
      </c>
      <c r="CV12613" s="174">
        <v>2928</v>
      </c>
      <c r="CW12613" s="174">
        <v>5</v>
      </c>
      <c r="CX12613" s="174">
        <v>272.64139999999998</v>
      </c>
    </row>
    <row r="12614" spans="84:102" x14ac:dyDescent="0.25">
      <c r="CF12614" s="3" t="s">
        <v>3073</v>
      </c>
      <c r="CG12614" s="174">
        <v>131409</v>
      </c>
      <c r="CH12614" s="174">
        <v>3899</v>
      </c>
      <c r="CI12614" s="174">
        <v>5</v>
      </c>
      <c r="CJ12614" s="174">
        <v>272.57190000000003</v>
      </c>
      <c r="CK12614" s="174">
        <v>272.57190000000003</v>
      </c>
      <c r="CU12614" s="174">
        <v>131409</v>
      </c>
      <c r="CV12614" s="174">
        <v>3899</v>
      </c>
      <c r="CW12614" s="174">
        <v>5</v>
      </c>
      <c r="CX12614" s="174">
        <v>272.57190000000003</v>
      </c>
    </row>
    <row r="12615" spans="84:102" x14ac:dyDescent="0.25">
      <c r="CF12615" s="3" t="s">
        <v>3073</v>
      </c>
      <c r="CG12615" s="174">
        <v>2276</v>
      </c>
      <c r="CH12615" s="174">
        <v>21476</v>
      </c>
      <c r="CI12615" s="174">
        <v>5</v>
      </c>
      <c r="CJ12615" s="174">
        <v>272.52429999999998</v>
      </c>
      <c r="CK12615" s="174">
        <v>272.52429999999998</v>
      </c>
      <c r="CU12615" s="174">
        <v>2276</v>
      </c>
      <c r="CV12615" s="174">
        <v>21476</v>
      </c>
      <c r="CW12615" s="174">
        <v>5</v>
      </c>
      <c r="CX12615" s="174">
        <v>272.52429999999998</v>
      </c>
    </row>
    <row r="12616" spans="84:102" x14ac:dyDescent="0.25">
      <c r="CF12616" s="3" t="s">
        <v>3073</v>
      </c>
      <c r="CG12616" s="174">
        <v>174223</v>
      </c>
      <c r="CH12616" s="174">
        <v>3404</v>
      </c>
      <c r="CI12616" s="174">
        <v>5</v>
      </c>
      <c r="CJ12616" s="174">
        <v>272.42</v>
      </c>
      <c r="CK12616" s="174">
        <v>272.42</v>
      </c>
      <c r="CU12616" s="174">
        <v>174223</v>
      </c>
      <c r="CV12616" s="174">
        <v>3404</v>
      </c>
      <c r="CW12616" s="174">
        <v>5</v>
      </c>
      <c r="CX12616" s="174">
        <v>272.42</v>
      </c>
    </row>
    <row r="12617" spans="84:102" x14ac:dyDescent="0.25">
      <c r="CF12617" s="3" t="s">
        <v>3073</v>
      </c>
      <c r="CG12617" s="174">
        <v>151096</v>
      </c>
      <c r="CH12617" s="174">
        <v>2830</v>
      </c>
      <c r="CI12617" s="174">
        <v>5</v>
      </c>
      <c r="CJ12617" s="174">
        <v>272.37470000000002</v>
      </c>
      <c r="CK12617" s="174">
        <v>272.37470000000002</v>
      </c>
      <c r="CU12617" s="174">
        <v>151096</v>
      </c>
      <c r="CV12617" s="174">
        <v>2830</v>
      </c>
      <c r="CW12617" s="174">
        <v>5</v>
      </c>
      <c r="CX12617" s="174">
        <v>272.37470000000002</v>
      </c>
    </row>
    <row r="12618" spans="84:102" x14ac:dyDescent="0.25">
      <c r="CF12618" s="3" t="s">
        <v>3073</v>
      </c>
      <c r="CG12618" s="174">
        <v>76403</v>
      </c>
      <c r="CH12618" s="174">
        <v>364</v>
      </c>
      <c r="CI12618" s="174">
        <v>5</v>
      </c>
      <c r="CJ12618" s="174">
        <v>272.32619999999997</v>
      </c>
      <c r="CK12618" s="174">
        <v>272.32619999999997</v>
      </c>
      <c r="CU12618" s="174">
        <v>76403</v>
      </c>
      <c r="CV12618" s="174">
        <v>364</v>
      </c>
      <c r="CW12618" s="174">
        <v>5</v>
      </c>
      <c r="CX12618" s="174">
        <v>272.32619999999997</v>
      </c>
    </row>
    <row r="12619" spans="84:102" x14ac:dyDescent="0.25">
      <c r="CF12619" s="3" t="s">
        <v>3073</v>
      </c>
      <c r="CG12619" s="174">
        <v>2449</v>
      </c>
      <c r="CH12619" s="174">
        <v>37539</v>
      </c>
      <c r="CI12619" s="174">
        <v>5</v>
      </c>
      <c r="CJ12619" s="174">
        <v>272.26330000000002</v>
      </c>
      <c r="CK12619" s="174">
        <v>272.26330000000002</v>
      </c>
      <c r="CU12619" s="174">
        <v>2449</v>
      </c>
      <c r="CV12619" s="174">
        <v>37539</v>
      </c>
      <c r="CW12619" s="174">
        <v>5</v>
      </c>
      <c r="CX12619" s="174">
        <v>272.26330000000002</v>
      </c>
    </row>
    <row r="12620" spans="84:102" x14ac:dyDescent="0.25">
      <c r="CF12620" s="3" t="s">
        <v>3073</v>
      </c>
      <c r="CG12620" s="174">
        <v>118740</v>
      </c>
      <c r="CH12620" s="174">
        <v>3677</v>
      </c>
      <c r="CI12620" s="174">
        <v>5</v>
      </c>
      <c r="CJ12620" s="174">
        <v>272.24149999999997</v>
      </c>
      <c r="CK12620" s="174">
        <v>272.24149999999997</v>
      </c>
      <c r="CU12620" s="174">
        <v>118740</v>
      </c>
      <c r="CV12620" s="174">
        <v>3677</v>
      </c>
      <c r="CW12620" s="174">
        <v>5</v>
      </c>
      <c r="CX12620" s="174">
        <v>272.24149999999997</v>
      </c>
    </row>
    <row r="12621" spans="84:102" x14ac:dyDescent="0.25">
      <c r="CF12621" s="3" t="s">
        <v>3073</v>
      </c>
      <c r="CG12621" s="174">
        <v>3616</v>
      </c>
      <c r="CH12621" s="174">
        <v>94431</v>
      </c>
      <c r="CI12621" s="174">
        <v>5</v>
      </c>
      <c r="CJ12621" s="174">
        <v>272.23059999999998</v>
      </c>
      <c r="CK12621" s="174">
        <v>272.23059999999998</v>
      </c>
      <c r="CU12621" s="174">
        <v>3616</v>
      </c>
      <c r="CV12621" s="174">
        <v>94431</v>
      </c>
      <c r="CW12621" s="174">
        <v>5</v>
      </c>
      <c r="CX12621" s="174">
        <v>272.23059999999998</v>
      </c>
    </row>
    <row r="12622" spans="84:102" x14ac:dyDescent="0.25">
      <c r="CF12622" s="3" t="s">
        <v>3073</v>
      </c>
      <c r="CG12622" s="174">
        <v>3271</v>
      </c>
      <c r="CH12622" s="174">
        <v>162999</v>
      </c>
      <c r="CI12622" s="174">
        <v>5</v>
      </c>
      <c r="CJ12622" s="174">
        <v>272.22379999999998</v>
      </c>
      <c r="CK12622" s="174">
        <v>272.22379999999998</v>
      </c>
      <c r="CU12622" s="174">
        <v>3271</v>
      </c>
      <c r="CV12622" s="174">
        <v>162999</v>
      </c>
      <c r="CW12622" s="174">
        <v>5</v>
      </c>
      <c r="CX12622" s="174">
        <v>272.22379999999998</v>
      </c>
    </row>
    <row r="12623" spans="84:102" x14ac:dyDescent="0.25">
      <c r="CF12623" s="3" t="s">
        <v>3073</v>
      </c>
      <c r="CG12623" s="174">
        <v>3584</v>
      </c>
      <c r="CH12623" s="174">
        <v>88526</v>
      </c>
      <c r="CI12623" s="174">
        <v>5</v>
      </c>
      <c r="CJ12623" s="174">
        <v>272.12880000000001</v>
      </c>
      <c r="CK12623" s="174">
        <v>272.12880000000001</v>
      </c>
      <c r="CU12623" s="174">
        <v>3584</v>
      </c>
      <c r="CV12623" s="174">
        <v>88526</v>
      </c>
      <c r="CW12623" s="174">
        <v>5</v>
      </c>
      <c r="CX12623" s="174">
        <v>272.12880000000001</v>
      </c>
    </row>
    <row r="12624" spans="84:102" x14ac:dyDescent="0.25">
      <c r="CF12624" s="3" t="s">
        <v>3073</v>
      </c>
      <c r="CG12624" s="174">
        <v>83624</v>
      </c>
      <c r="CH12624" s="174">
        <v>490</v>
      </c>
      <c r="CI12624" s="174">
        <v>5</v>
      </c>
      <c r="CJ12624" s="174">
        <v>272.10899999999998</v>
      </c>
      <c r="CK12624" s="174">
        <v>272.10899999999998</v>
      </c>
      <c r="CU12624" s="174">
        <v>83624</v>
      </c>
      <c r="CV12624" s="174">
        <v>490</v>
      </c>
      <c r="CW12624" s="174">
        <v>5</v>
      </c>
      <c r="CX12624" s="174">
        <v>272.10899999999998</v>
      </c>
    </row>
    <row r="12625" spans="84:102" x14ac:dyDescent="0.25">
      <c r="CF12625" s="3" t="s">
        <v>3073</v>
      </c>
      <c r="CG12625" s="174">
        <v>83624</v>
      </c>
      <c r="CH12625" s="174">
        <v>496</v>
      </c>
      <c r="CI12625" s="174">
        <v>5</v>
      </c>
      <c r="CJ12625" s="174">
        <v>272.0104</v>
      </c>
      <c r="CK12625" s="174">
        <v>272.0104</v>
      </c>
      <c r="CU12625" s="174">
        <v>83624</v>
      </c>
      <c r="CV12625" s="174">
        <v>496</v>
      </c>
      <c r="CW12625" s="174">
        <v>5</v>
      </c>
      <c r="CX12625" s="174">
        <v>272.0104</v>
      </c>
    </row>
    <row r="12626" spans="84:102" x14ac:dyDescent="0.25">
      <c r="CF12626" s="3" t="s">
        <v>3073</v>
      </c>
      <c r="CG12626" s="174">
        <v>167752</v>
      </c>
      <c r="CH12626" s="174">
        <v>3374</v>
      </c>
      <c r="CI12626" s="174">
        <v>5</v>
      </c>
      <c r="CJ12626" s="174">
        <v>271.8605</v>
      </c>
      <c r="CK12626" s="174">
        <v>271.8605</v>
      </c>
      <c r="CU12626" s="174">
        <v>167752</v>
      </c>
      <c r="CV12626" s="174">
        <v>3374</v>
      </c>
      <c r="CW12626" s="174">
        <v>5</v>
      </c>
      <c r="CX12626" s="174">
        <v>271.8605</v>
      </c>
    </row>
    <row r="12627" spans="84:102" x14ac:dyDescent="0.25">
      <c r="CF12627" s="3" t="s">
        <v>3073</v>
      </c>
      <c r="CG12627" s="174">
        <v>133894</v>
      </c>
      <c r="CH12627" s="174">
        <v>1083</v>
      </c>
      <c r="CI12627" s="174">
        <v>5</v>
      </c>
      <c r="CJ12627" s="174">
        <v>271.80360000000002</v>
      </c>
      <c r="CK12627" s="174">
        <v>271.80360000000002</v>
      </c>
      <c r="CU12627" s="174">
        <v>133894</v>
      </c>
      <c r="CV12627" s="174">
        <v>1083</v>
      </c>
      <c r="CW12627" s="174">
        <v>5</v>
      </c>
      <c r="CX12627" s="174">
        <v>271.80360000000002</v>
      </c>
    </row>
    <row r="12628" spans="84:102" x14ac:dyDescent="0.25">
      <c r="CF12628" s="3" t="s">
        <v>3073</v>
      </c>
      <c r="CG12628" s="174">
        <v>2169</v>
      </c>
      <c r="CH12628" s="174">
        <v>13369</v>
      </c>
      <c r="CI12628" s="174">
        <v>5</v>
      </c>
      <c r="CJ12628" s="174">
        <v>271.76440000000002</v>
      </c>
      <c r="CK12628" s="174">
        <v>271.76440000000002</v>
      </c>
      <c r="CU12628" s="174">
        <v>2169</v>
      </c>
      <c r="CV12628" s="174">
        <v>13369</v>
      </c>
      <c r="CW12628" s="174">
        <v>5</v>
      </c>
      <c r="CX12628" s="174">
        <v>271.76440000000002</v>
      </c>
    </row>
    <row r="12629" spans="84:102" x14ac:dyDescent="0.25">
      <c r="CF12629" s="3" t="s">
        <v>3073</v>
      </c>
      <c r="CG12629" s="174">
        <v>931</v>
      </c>
      <c r="CH12629" s="174">
        <v>110699</v>
      </c>
      <c r="CI12629" s="174">
        <v>5</v>
      </c>
      <c r="CJ12629" s="174">
        <v>271.7466</v>
      </c>
      <c r="CK12629" s="174">
        <v>271.7466</v>
      </c>
      <c r="CU12629" s="174">
        <v>931</v>
      </c>
      <c r="CV12629" s="174">
        <v>110699</v>
      </c>
      <c r="CW12629" s="174">
        <v>5</v>
      </c>
      <c r="CX12629" s="174">
        <v>271.7466</v>
      </c>
    </row>
    <row r="12630" spans="84:102" x14ac:dyDescent="0.25">
      <c r="CF12630" s="3" t="s">
        <v>3073</v>
      </c>
      <c r="CG12630" s="174">
        <v>72866</v>
      </c>
      <c r="CH12630" s="174">
        <v>261</v>
      </c>
      <c r="CI12630" s="174">
        <v>5</v>
      </c>
      <c r="CJ12630" s="174">
        <v>271.70800000000003</v>
      </c>
      <c r="CK12630" s="174">
        <v>271.70800000000003</v>
      </c>
      <c r="CU12630" s="174">
        <v>72866</v>
      </c>
      <c r="CV12630" s="174">
        <v>261</v>
      </c>
      <c r="CW12630" s="174">
        <v>5</v>
      </c>
      <c r="CX12630" s="174">
        <v>271.70800000000003</v>
      </c>
    </row>
    <row r="12631" spans="84:102" x14ac:dyDescent="0.25">
      <c r="CF12631" s="3" t="s">
        <v>3073</v>
      </c>
      <c r="CG12631" s="174">
        <v>39427</v>
      </c>
      <c r="CH12631" s="174">
        <v>2518</v>
      </c>
      <c r="CI12631" s="174">
        <v>5</v>
      </c>
      <c r="CJ12631" s="174">
        <v>271.69650000000001</v>
      </c>
      <c r="CK12631" s="174">
        <v>271.69650000000001</v>
      </c>
      <c r="CU12631" s="174">
        <v>39427</v>
      </c>
      <c r="CV12631" s="174">
        <v>2518</v>
      </c>
      <c r="CW12631" s="174">
        <v>5</v>
      </c>
      <c r="CX12631" s="174">
        <v>271.69650000000001</v>
      </c>
    </row>
    <row r="12632" spans="84:102" x14ac:dyDescent="0.25">
      <c r="CF12632" s="3" t="s">
        <v>3073</v>
      </c>
      <c r="CG12632" s="174">
        <v>1318</v>
      </c>
      <c r="CH12632" s="174">
        <v>119730</v>
      </c>
      <c r="CI12632" s="174">
        <v>5</v>
      </c>
      <c r="CJ12632" s="174">
        <v>271.32799999999997</v>
      </c>
      <c r="CK12632" s="174">
        <v>271.32799999999997</v>
      </c>
      <c r="CU12632" s="174">
        <v>1318</v>
      </c>
      <c r="CV12632" s="174">
        <v>119730</v>
      </c>
      <c r="CW12632" s="174">
        <v>5</v>
      </c>
      <c r="CX12632" s="174">
        <v>271.32799999999997</v>
      </c>
    </row>
    <row r="12633" spans="84:102" x14ac:dyDescent="0.25">
      <c r="CF12633" s="3" t="s">
        <v>3073</v>
      </c>
      <c r="CG12633" s="174">
        <v>198</v>
      </c>
      <c r="CH12633" s="174">
        <v>68928</v>
      </c>
      <c r="CI12633" s="174">
        <v>5</v>
      </c>
      <c r="CJ12633" s="174">
        <v>270.98880000000003</v>
      </c>
      <c r="CK12633" s="174">
        <v>270.98880000000003</v>
      </c>
      <c r="CU12633" s="174">
        <v>198</v>
      </c>
      <c r="CV12633" s="174">
        <v>68928</v>
      </c>
      <c r="CW12633" s="174">
        <v>5</v>
      </c>
      <c r="CX12633" s="174">
        <v>270.98880000000003</v>
      </c>
    </row>
    <row r="12634" spans="84:102" x14ac:dyDescent="0.25">
      <c r="CF12634" s="3" t="s">
        <v>3073</v>
      </c>
      <c r="CG12634" s="174">
        <v>490</v>
      </c>
      <c r="CH12634" s="174">
        <v>83624</v>
      </c>
      <c r="CI12634" s="174">
        <v>5</v>
      </c>
      <c r="CJ12634" s="174">
        <v>270.96600000000001</v>
      </c>
      <c r="CK12634" s="174">
        <v>270.96600000000001</v>
      </c>
      <c r="CU12634" s="174">
        <v>490</v>
      </c>
      <c r="CV12634" s="174">
        <v>83624</v>
      </c>
      <c r="CW12634" s="174">
        <v>5</v>
      </c>
      <c r="CX12634" s="174">
        <v>270.96600000000001</v>
      </c>
    </row>
    <row r="12635" spans="84:102" x14ac:dyDescent="0.25">
      <c r="CF12635" s="3" t="s">
        <v>3073</v>
      </c>
      <c r="CG12635" s="174">
        <v>148792</v>
      </c>
      <c r="CH12635" s="174">
        <v>2853</v>
      </c>
      <c r="CI12635" s="174">
        <v>5</v>
      </c>
      <c r="CJ12635" s="174">
        <v>270.91500000000002</v>
      </c>
      <c r="CK12635" s="174">
        <v>270.91500000000002</v>
      </c>
      <c r="CU12635" s="174">
        <v>148792</v>
      </c>
      <c r="CV12635" s="174">
        <v>2853</v>
      </c>
      <c r="CW12635" s="174">
        <v>5</v>
      </c>
      <c r="CX12635" s="174">
        <v>270.91500000000002</v>
      </c>
    </row>
    <row r="12636" spans="84:102" x14ac:dyDescent="0.25">
      <c r="CF12636" s="3" t="s">
        <v>3073</v>
      </c>
      <c r="CG12636" s="174">
        <v>53</v>
      </c>
      <c r="CH12636" s="174">
        <v>62524</v>
      </c>
      <c r="CI12636" s="174">
        <v>5</v>
      </c>
      <c r="CJ12636" s="174">
        <v>270.88869999999997</v>
      </c>
      <c r="CK12636" s="174">
        <v>270.88869999999997</v>
      </c>
      <c r="CU12636" s="174">
        <v>53</v>
      </c>
      <c r="CV12636" s="174">
        <v>62524</v>
      </c>
      <c r="CW12636" s="174">
        <v>5</v>
      </c>
      <c r="CX12636" s="174">
        <v>270.88869999999997</v>
      </c>
    </row>
    <row r="12637" spans="84:102" x14ac:dyDescent="0.25">
      <c r="CF12637" s="3" t="s">
        <v>3073</v>
      </c>
      <c r="CG12637" s="174">
        <v>105048</v>
      </c>
      <c r="CH12637" s="174">
        <v>831</v>
      </c>
      <c r="CI12637" s="174">
        <v>5</v>
      </c>
      <c r="CJ12637" s="174">
        <v>270.36399999999998</v>
      </c>
      <c r="CK12637" s="174">
        <v>270.36399999999998</v>
      </c>
      <c r="CU12637" s="174">
        <v>105048</v>
      </c>
      <c r="CV12637" s="174">
        <v>831</v>
      </c>
      <c r="CW12637" s="174">
        <v>5</v>
      </c>
      <c r="CX12637" s="174">
        <v>270.36399999999998</v>
      </c>
    </row>
    <row r="12638" spans="84:102" x14ac:dyDescent="0.25">
      <c r="CF12638" s="3" t="s">
        <v>3073</v>
      </c>
      <c r="CG12638" s="174">
        <v>3533</v>
      </c>
      <c r="CH12638" s="174">
        <v>74503</v>
      </c>
      <c r="CI12638" s="174">
        <v>5</v>
      </c>
      <c r="CJ12638" s="174">
        <v>270.35090000000002</v>
      </c>
      <c r="CK12638" s="174">
        <v>270.35090000000002</v>
      </c>
      <c r="CU12638" s="174">
        <v>3533</v>
      </c>
      <c r="CV12638" s="174">
        <v>74503</v>
      </c>
      <c r="CW12638" s="174">
        <v>5</v>
      </c>
      <c r="CX12638" s="174">
        <v>270.35090000000002</v>
      </c>
    </row>
    <row r="12639" spans="84:102" x14ac:dyDescent="0.25">
      <c r="CF12639" s="3" t="s">
        <v>3073</v>
      </c>
      <c r="CG12639" s="174">
        <v>167988</v>
      </c>
      <c r="CH12639" s="174">
        <v>3303</v>
      </c>
      <c r="CI12639" s="174">
        <v>5</v>
      </c>
      <c r="CJ12639" s="174">
        <v>270.26339999999999</v>
      </c>
      <c r="CK12639" s="174">
        <v>270.26339999999999</v>
      </c>
      <c r="CU12639" s="174">
        <v>167988</v>
      </c>
      <c r="CV12639" s="174">
        <v>3303</v>
      </c>
      <c r="CW12639" s="174">
        <v>5</v>
      </c>
      <c r="CX12639" s="174">
        <v>270.26339999999999</v>
      </c>
    </row>
    <row r="12640" spans="84:102" x14ac:dyDescent="0.25">
      <c r="CF12640" s="3" t="s">
        <v>3073</v>
      </c>
      <c r="CG12640" s="174">
        <v>93872</v>
      </c>
      <c r="CH12640" s="174">
        <v>3622</v>
      </c>
      <c r="CI12640" s="174">
        <v>5</v>
      </c>
      <c r="CJ12640" s="174">
        <v>270.13459999999998</v>
      </c>
      <c r="CK12640" s="174">
        <v>270.13459999999998</v>
      </c>
      <c r="CU12640" s="174">
        <v>93872</v>
      </c>
      <c r="CV12640" s="174">
        <v>3622</v>
      </c>
      <c r="CW12640" s="174">
        <v>5</v>
      </c>
      <c r="CX12640" s="174">
        <v>270.13459999999998</v>
      </c>
    </row>
    <row r="12641" spans="84:102" x14ac:dyDescent="0.25">
      <c r="CF12641" s="3" t="s">
        <v>3073</v>
      </c>
      <c r="CG12641" s="174">
        <v>314</v>
      </c>
      <c r="CH12641" s="174">
        <v>75647</v>
      </c>
      <c r="CI12641" s="174">
        <v>5</v>
      </c>
      <c r="CJ12641" s="174">
        <v>270.12329999999997</v>
      </c>
      <c r="CK12641" s="174">
        <v>270.12329999999997</v>
      </c>
      <c r="CU12641" s="174">
        <v>314</v>
      </c>
      <c r="CV12641" s="174">
        <v>75647</v>
      </c>
      <c r="CW12641" s="174">
        <v>5</v>
      </c>
      <c r="CX12641" s="174">
        <v>270.12329999999997</v>
      </c>
    </row>
    <row r="12642" spans="84:102" x14ac:dyDescent="0.25">
      <c r="CF12642" s="3" t="s">
        <v>3073</v>
      </c>
      <c r="CG12642" s="174">
        <v>69610</v>
      </c>
      <c r="CH12642" s="174">
        <v>208</v>
      </c>
      <c r="CI12642" s="174">
        <v>5</v>
      </c>
      <c r="CJ12642" s="174">
        <v>269.91899999999998</v>
      </c>
      <c r="CK12642" s="174">
        <v>269.91899999999998</v>
      </c>
      <c r="CU12642" s="174">
        <v>69610</v>
      </c>
      <c r="CV12642" s="174">
        <v>208</v>
      </c>
      <c r="CW12642" s="174">
        <v>5</v>
      </c>
      <c r="CX12642" s="174">
        <v>269.91899999999998</v>
      </c>
    </row>
    <row r="12643" spans="84:102" x14ac:dyDescent="0.25">
      <c r="CF12643" s="3" t="s">
        <v>3073</v>
      </c>
      <c r="CG12643" s="174">
        <v>2223</v>
      </c>
      <c r="CH12643" s="174">
        <v>19525</v>
      </c>
      <c r="CI12643" s="174">
        <v>5</v>
      </c>
      <c r="CJ12643" s="174">
        <v>269.85469999999998</v>
      </c>
      <c r="CK12643" s="174">
        <v>269.85469999999998</v>
      </c>
      <c r="CU12643" s="174">
        <v>2223</v>
      </c>
      <c r="CV12643" s="174">
        <v>19525</v>
      </c>
      <c r="CW12643" s="174">
        <v>5</v>
      </c>
      <c r="CX12643" s="174">
        <v>269.85469999999998</v>
      </c>
    </row>
    <row r="12644" spans="84:102" x14ac:dyDescent="0.25">
      <c r="CF12644" s="3" t="s">
        <v>3073</v>
      </c>
      <c r="CG12644" s="174">
        <v>3339</v>
      </c>
      <c r="CH12644" s="174">
        <v>164324</v>
      </c>
      <c r="CI12644" s="174">
        <v>5</v>
      </c>
      <c r="CJ12644" s="174">
        <v>269.84719999999999</v>
      </c>
      <c r="CK12644" s="174">
        <v>269.84719999999999</v>
      </c>
      <c r="CU12644" s="174">
        <v>3339</v>
      </c>
      <c r="CV12644" s="174">
        <v>164324</v>
      </c>
      <c r="CW12644" s="174">
        <v>5</v>
      </c>
      <c r="CX12644" s="174">
        <v>269.84719999999999</v>
      </c>
    </row>
    <row r="12645" spans="84:102" x14ac:dyDescent="0.25">
      <c r="CF12645" s="3" t="s">
        <v>3073</v>
      </c>
      <c r="CG12645" s="174">
        <v>145820</v>
      </c>
      <c r="CH12645" s="174">
        <v>2776</v>
      </c>
      <c r="CI12645" s="174">
        <v>5</v>
      </c>
      <c r="CJ12645" s="174">
        <v>269.68369999999999</v>
      </c>
      <c r="CK12645" s="174">
        <v>269.68369999999999</v>
      </c>
      <c r="CU12645" s="174">
        <v>145820</v>
      </c>
      <c r="CV12645" s="174">
        <v>2776</v>
      </c>
      <c r="CW12645" s="174">
        <v>5</v>
      </c>
      <c r="CX12645" s="174">
        <v>269.68369999999999</v>
      </c>
    </row>
    <row r="12646" spans="84:102" x14ac:dyDescent="0.25">
      <c r="CF12646" s="3" t="s">
        <v>3073</v>
      </c>
      <c r="CG12646" s="174">
        <v>2932</v>
      </c>
      <c r="CH12646" s="174">
        <v>152143</v>
      </c>
      <c r="CI12646" s="174">
        <v>5</v>
      </c>
      <c r="CJ12646" s="174">
        <v>269.67759999999998</v>
      </c>
      <c r="CK12646" s="174">
        <v>269.67759999999998</v>
      </c>
      <c r="CU12646" s="174">
        <v>2932</v>
      </c>
      <c r="CV12646" s="174">
        <v>152143</v>
      </c>
      <c r="CW12646" s="174">
        <v>5</v>
      </c>
      <c r="CX12646" s="174">
        <v>269.67759999999998</v>
      </c>
    </row>
    <row r="12647" spans="84:102" x14ac:dyDescent="0.25">
      <c r="CF12647" s="3" t="s">
        <v>3073</v>
      </c>
      <c r="CG12647" s="174">
        <v>2868</v>
      </c>
      <c r="CH12647" s="174">
        <v>148842</v>
      </c>
      <c r="CI12647" s="174">
        <v>5</v>
      </c>
      <c r="CJ12647" s="174">
        <v>269.64510000000001</v>
      </c>
      <c r="CK12647" s="174">
        <v>269.64510000000001</v>
      </c>
      <c r="CU12647" s="174">
        <v>2868</v>
      </c>
      <c r="CV12647" s="174">
        <v>148842</v>
      </c>
      <c r="CW12647" s="174">
        <v>5</v>
      </c>
      <c r="CX12647" s="174">
        <v>269.64510000000001</v>
      </c>
    </row>
    <row r="12648" spans="84:102" x14ac:dyDescent="0.25">
      <c r="CF12648" s="3" t="s">
        <v>3073</v>
      </c>
      <c r="CG12648" s="174">
        <v>636</v>
      </c>
      <c r="CH12648" s="174">
        <v>88239</v>
      </c>
      <c r="CI12648" s="174">
        <v>5</v>
      </c>
      <c r="CJ12648" s="174">
        <v>269.53050000000002</v>
      </c>
      <c r="CK12648" s="174">
        <v>269.53050000000002</v>
      </c>
      <c r="CU12648" s="174">
        <v>636</v>
      </c>
      <c r="CV12648" s="174">
        <v>88239</v>
      </c>
      <c r="CW12648" s="174">
        <v>5</v>
      </c>
      <c r="CX12648" s="174">
        <v>269.53050000000002</v>
      </c>
    </row>
    <row r="12649" spans="84:102" x14ac:dyDescent="0.25">
      <c r="CF12649" s="3" t="s">
        <v>3073</v>
      </c>
      <c r="CG12649" s="174">
        <v>129162</v>
      </c>
      <c r="CH12649" s="174">
        <v>1070</v>
      </c>
      <c r="CI12649" s="174">
        <v>5</v>
      </c>
      <c r="CJ12649" s="174">
        <v>269.35210000000001</v>
      </c>
      <c r="CK12649" s="174">
        <v>269.35210000000001</v>
      </c>
      <c r="CU12649" s="174">
        <v>129162</v>
      </c>
      <c r="CV12649" s="174">
        <v>1070</v>
      </c>
      <c r="CW12649" s="174">
        <v>5</v>
      </c>
      <c r="CX12649" s="174">
        <v>269.35210000000001</v>
      </c>
    </row>
    <row r="12650" spans="84:102" x14ac:dyDescent="0.25">
      <c r="CF12650" s="3" t="s">
        <v>3073</v>
      </c>
      <c r="CG12650" s="174">
        <v>666</v>
      </c>
      <c r="CH12650" s="174">
        <v>93143</v>
      </c>
      <c r="CI12650" s="174">
        <v>5</v>
      </c>
      <c r="CJ12650" s="174">
        <v>269.29559999999998</v>
      </c>
      <c r="CK12650" s="174">
        <v>269.29559999999998</v>
      </c>
      <c r="CU12650" s="174">
        <v>666</v>
      </c>
      <c r="CV12650" s="174">
        <v>93143</v>
      </c>
      <c r="CW12650" s="174">
        <v>5</v>
      </c>
      <c r="CX12650" s="174">
        <v>269.29559999999998</v>
      </c>
    </row>
    <row r="12651" spans="84:102" x14ac:dyDescent="0.25">
      <c r="CF12651" s="3" t="s">
        <v>3073</v>
      </c>
      <c r="CG12651" s="174">
        <v>88</v>
      </c>
      <c r="CH12651" s="174">
        <v>65870</v>
      </c>
      <c r="CI12651" s="174">
        <v>5</v>
      </c>
      <c r="CJ12651" s="174">
        <v>269.22559999999999</v>
      </c>
      <c r="CK12651" s="174">
        <v>269.22559999999999</v>
      </c>
      <c r="CU12651" s="174">
        <v>88</v>
      </c>
      <c r="CV12651" s="174">
        <v>65870</v>
      </c>
      <c r="CW12651" s="174">
        <v>5</v>
      </c>
      <c r="CX12651" s="174">
        <v>269.22559999999999</v>
      </c>
    </row>
    <row r="12652" spans="84:102" x14ac:dyDescent="0.25">
      <c r="CF12652" s="3" t="s">
        <v>3073</v>
      </c>
      <c r="CG12652" s="174">
        <v>542</v>
      </c>
      <c r="CH12652" s="174">
        <v>86466</v>
      </c>
      <c r="CI12652" s="174">
        <v>5</v>
      </c>
      <c r="CJ12652" s="174">
        <v>269.16669999999999</v>
      </c>
      <c r="CK12652" s="174">
        <v>269.16669999999999</v>
      </c>
      <c r="CU12652" s="174">
        <v>542</v>
      </c>
      <c r="CV12652" s="174">
        <v>86466</v>
      </c>
      <c r="CW12652" s="174">
        <v>5</v>
      </c>
      <c r="CX12652" s="174">
        <v>269.16669999999999</v>
      </c>
    </row>
    <row r="12653" spans="84:102" x14ac:dyDescent="0.25">
      <c r="CF12653" s="3" t="s">
        <v>3073</v>
      </c>
      <c r="CG12653" s="174">
        <v>2874</v>
      </c>
      <c r="CH12653" s="174">
        <v>148522</v>
      </c>
      <c r="CI12653" s="174">
        <v>5</v>
      </c>
      <c r="CJ12653" s="174">
        <v>268.99689999999998</v>
      </c>
      <c r="CK12653" s="174">
        <v>268.99689999999998</v>
      </c>
      <c r="CU12653" s="174">
        <v>2874</v>
      </c>
      <c r="CV12653" s="174">
        <v>148522</v>
      </c>
      <c r="CW12653" s="174">
        <v>5</v>
      </c>
      <c r="CX12653" s="174">
        <v>268.99689999999998</v>
      </c>
    </row>
    <row r="12654" spans="84:102" x14ac:dyDescent="0.25">
      <c r="CF12654" s="3" t="s">
        <v>3073</v>
      </c>
      <c r="CG12654" s="174">
        <v>2240</v>
      </c>
      <c r="CH12654" s="174">
        <v>186118</v>
      </c>
      <c r="CI12654" s="174">
        <v>5</v>
      </c>
      <c r="CJ12654" s="174">
        <v>268.93259999999998</v>
      </c>
      <c r="CK12654" s="174">
        <v>268.93259999999998</v>
      </c>
      <c r="CU12654" s="174">
        <v>2240</v>
      </c>
      <c r="CV12654" s="174">
        <v>186118</v>
      </c>
      <c r="CW12654" s="174">
        <v>5</v>
      </c>
      <c r="CX12654" s="174">
        <v>268.93259999999998</v>
      </c>
    </row>
    <row r="12655" spans="84:102" x14ac:dyDescent="0.25">
      <c r="CF12655" s="3" t="s">
        <v>3073</v>
      </c>
      <c r="CG12655" s="174">
        <v>2499</v>
      </c>
      <c r="CH12655" s="174">
        <v>33864</v>
      </c>
      <c r="CI12655" s="174">
        <v>5</v>
      </c>
      <c r="CJ12655" s="174">
        <v>268.87650000000002</v>
      </c>
      <c r="CK12655" s="174">
        <v>268.87650000000002</v>
      </c>
      <c r="CU12655" s="174">
        <v>2499</v>
      </c>
      <c r="CV12655" s="174">
        <v>33864</v>
      </c>
      <c r="CW12655" s="174">
        <v>5</v>
      </c>
      <c r="CX12655" s="174">
        <v>268.87650000000002</v>
      </c>
    </row>
    <row r="12656" spans="84:102" x14ac:dyDescent="0.25">
      <c r="CF12656" s="3" t="s">
        <v>3073</v>
      </c>
      <c r="CG12656" s="174">
        <v>3656</v>
      </c>
      <c r="CH12656" s="174">
        <v>104429</v>
      </c>
      <c r="CI12656" s="174">
        <v>5</v>
      </c>
      <c r="CJ12656" s="174">
        <v>268.70010000000002</v>
      </c>
      <c r="CK12656" s="174">
        <v>268.70010000000002</v>
      </c>
      <c r="CU12656" s="174">
        <v>3656</v>
      </c>
      <c r="CV12656" s="174">
        <v>104429</v>
      </c>
      <c r="CW12656" s="174">
        <v>5</v>
      </c>
      <c r="CX12656" s="174">
        <v>268.70010000000002</v>
      </c>
    </row>
    <row r="12657" spans="84:102" x14ac:dyDescent="0.25">
      <c r="CF12657" s="3" t="s">
        <v>3073</v>
      </c>
      <c r="CG12657" s="174">
        <v>1763</v>
      </c>
      <c r="CH12657" s="174">
        <v>57859</v>
      </c>
      <c r="CI12657" s="174">
        <v>5</v>
      </c>
      <c r="CJ12657" s="174">
        <v>268.66120000000001</v>
      </c>
      <c r="CK12657" s="174">
        <v>268.66120000000001</v>
      </c>
      <c r="CU12657" s="174">
        <v>1763</v>
      </c>
      <c r="CV12657" s="174">
        <v>57859</v>
      </c>
      <c r="CW12657" s="174">
        <v>5</v>
      </c>
      <c r="CX12657" s="174">
        <v>268.66120000000001</v>
      </c>
    </row>
    <row r="12658" spans="84:102" x14ac:dyDescent="0.25">
      <c r="CF12658" s="3" t="s">
        <v>3073</v>
      </c>
      <c r="CG12658" s="174">
        <v>1929</v>
      </c>
      <c r="CH12658" s="174">
        <v>72187</v>
      </c>
      <c r="CI12658" s="174">
        <v>5</v>
      </c>
      <c r="CJ12658" s="174">
        <v>268.49</v>
      </c>
      <c r="CK12658" s="174">
        <v>268.49</v>
      </c>
      <c r="CU12658" s="174">
        <v>1929</v>
      </c>
      <c r="CV12658" s="174">
        <v>72187</v>
      </c>
      <c r="CW12658" s="174">
        <v>5</v>
      </c>
      <c r="CX12658" s="174">
        <v>268.49</v>
      </c>
    </row>
    <row r="12659" spans="84:102" x14ac:dyDescent="0.25">
      <c r="CF12659" s="3" t="s">
        <v>3073</v>
      </c>
      <c r="CG12659" s="174">
        <v>1601</v>
      </c>
      <c r="CH12659" s="174">
        <v>80278</v>
      </c>
      <c r="CI12659" s="174">
        <v>5</v>
      </c>
      <c r="CJ12659" s="174">
        <v>268.33629999999999</v>
      </c>
      <c r="CK12659" s="174">
        <v>268.33629999999999</v>
      </c>
      <c r="CU12659" s="174">
        <v>1601</v>
      </c>
      <c r="CV12659" s="174">
        <v>80278</v>
      </c>
      <c r="CW12659" s="174">
        <v>5</v>
      </c>
      <c r="CX12659" s="174">
        <v>268.33629999999999</v>
      </c>
    </row>
    <row r="12660" spans="84:102" x14ac:dyDescent="0.25">
      <c r="CF12660" s="3" t="s">
        <v>3073</v>
      </c>
      <c r="CG12660" s="174">
        <v>153649</v>
      </c>
      <c r="CH12660" s="174">
        <v>2958</v>
      </c>
      <c r="CI12660" s="174">
        <v>5</v>
      </c>
      <c r="CJ12660" s="174">
        <v>268.20659999999998</v>
      </c>
      <c r="CK12660" s="174">
        <v>268.20659999999998</v>
      </c>
      <c r="CU12660" s="174">
        <v>153649</v>
      </c>
      <c r="CV12660" s="174">
        <v>2958</v>
      </c>
      <c r="CW12660" s="174">
        <v>5</v>
      </c>
      <c r="CX12660" s="174">
        <v>268.20659999999998</v>
      </c>
    </row>
    <row r="12661" spans="84:102" x14ac:dyDescent="0.25">
      <c r="CF12661" s="3" t="s">
        <v>3073</v>
      </c>
      <c r="CG12661" s="174">
        <v>111197</v>
      </c>
      <c r="CH12661" s="174">
        <v>1370</v>
      </c>
      <c r="CI12661" s="174">
        <v>5</v>
      </c>
      <c r="CJ12661" s="174">
        <v>268.05099999999999</v>
      </c>
      <c r="CK12661" s="174">
        <v>268.05099999999999</v>
      </c>
      <c r="CU12661" s="174">
        <v>111197</v>
      </c>
      <c r="CV12661" s="174">
        <v>1370</v>
      </c>
      <c r="CW12661" s="174">
        <v>5</v>
      </c>
      <c r="CX12661" s="174">
        <v>268.05099999999999</v>
      </c>
    </row>
    <row r="12662" spans="84:102" x14ac:dyDescent="0.25">
      <c r="CF12662" s="3" t="s">
        <v>3073</v>
      </c>
      <c r="CG12662" s="174">
        <v>1280</v>
      </c>
      <c r="CH12662" s="174">
        <v>123317</v>
      </c>
      <c r="CI12662" s="174">
        <v>5</v>
      </c>
      <c r="CJ12662" s="174">
        <v>267.94909999999999</v>
      </c>
      <c r="CK12662" s="174">
        <v>267.94909999999999</v>
      </c>
      <c r="CU12662" s="174">
        <v>1280</v>
      </c>
      <c r="CV12662" s="174">
        <v>123317</v>
      </c>
      <c r="CW12662" s="174">
        <v>5</v>
      </c>
      <c r="CX12662" s="174">
        <v>267.94909999999999</v>
      </c>
    </row>
    <row r="12663" spans="84:102" x14ac:dyDescent="0.25">
      <c r="CF12663" s="3" t="s">
        <v>3073</v>
      </c>
      <c r="CG12663" s="174">
        <v>63619</v>
      </c>
      <c r="CH12663" s="174">
        <v>44</v>
      </c>
      <c r="CI12663" s="174">
        <v>5</v>
      </c>
      <c r="CJ12663" s="174">
        <v>267.84699999999998</v>
      </c>
      <c r="CK12663" s="174">
        <v>267.84699999999998</v>
      </c>
      <c r="CU12663" s="174">
        <v>63619</v>
      </c>
      <c r="CV12663" s="174">
        <v>44</v>
      </c>
      <c r="CW12663" s="174">
        <v>5</v>
      </c>
      <c r="CX12663" s="174">
        <v>267.84699999999998</v>
      </c>
    </row>
    <row r="12664" spans="84:102" x14ac:dyDescent="0.25">
      <c r="CF12664" s="3" t="s">
        <v>3073</v>
      </c>
      <c r="CG12664" s="174">
        <v>81640</v>
      </c>
      <c r="CH12664" s="174">
        <v>408</v>
      </c>
      <c r="CI12664" s="174">
        <v>5</v>
      </c>
      <c r="CJ12664" s="174">
        <v>267.75299999999999</v>
      </c>
      <c r="CK12664" s="174">
        <v>267.75299999999999</v>
      </c>
      <c r="CU12664" s="174">
        <v>81640</v>
      </c>
      <c r="CV12664" s="174">
        <v>408</v>
      </c>
      <c r="CW12664" s="174">
        <v>5</v>
      </c>
      <c r="CX12664" s="174">
        <v>267.75299999999999</v>
      </c>
    </row>
    <row r="12665" spans="84:102" x14ac:dyDescent="0.25">
      <c r="CF12665" s="3" t="s">
        <v>3073</v>
      </c>
      <c r="CG12665" s="174">
        <v>72536</v>
      </c>
      <c r="CH12665" s="174">
        <v>267</v>
      </c>
      <c r="CI12665" s="174">
        <v>5</v>
      </c>
      <c r="CJ12665" s="174">
        <v>267.56060000000002</v>
      </c>
      <c r="CK12665" s="174">
        <v>267.56060000000002</v>
      </c>
      <c r="CU12665" s="174">
        <v>72536</v>
      </c>
      <c r="CV12665" s="174">
        <v>267</v>
      </c>
      <c r="CW12665" s="174">
        <v>5</v>
      </c>
      <c r="CX12665" s="174">
        <v>267.56060000000002</v>
      </c>
    </row>
    <row r="12666" spans="84:102" x14ac:dyDescent="0.25">
      <c r="CF12666" s="3" t="s">
        <v>3073</v>
      </c>
      <c r="CG12666" s="174">
        <v>3245</v>
      </c>
      <c r="CH12666" s="174">
        <v>157411</v>
      </c>
      <c r="CI12666" s="174">
        <v>5</v>
      </c>
      <c r="CJ12666" s="174">
        <v>267.42860000000002</v>
      </c>
      <c r="CK12666" s="174">
        <v>267.42860000000002</v>
      </c>
      <c r="CU12666" s="174">
        <v>3245</v>
      </c>
      <c r="CV12666" s="174">
        <v>157411</v>
      </c>
      <c r="CW12666" s="174">
        <v>5</v>
      </c>
      <c r="CX12666" s="174">
        <v>267.42860000000002</v>
      </c>
    </row>
    <row r="12667" spans="84:102" x14ac:dyDescent="0.25">
      <c r="CF12667" s="3" t="s">
        <v>3073</v>
      </c>
      <c r="CG12667" s="174">
        <v>2992</v>
      </c>
      <c r="CH12667" s="174">
        <v>158058</v>
      </c>
      <c r="CI12667" s="174">
        <v>5</v>
      </c>
      <c r="CJ12667" s="174">
        <v>267.21879999999999</v>
      </c>
      <c r="CK12667" s="174">
        <v>267.21879999999999</v>
      </c>
      <c r="CU12667" s="174">
        <v>2992</v>
      </c>
      <c r="CV12667" s="174">
        <v>158058</v>
      </c>
      <c r="CW12667" s="174">
        <v>5</v>
      </c>
      <c r="CX12667" s="174">
        <v>267.21879999999999</v>
      </c>
    </row>
    <row r="12668" spans="84:102" x14ac:dyDescent="0.25">
      <c r="CF12668" s="3" t="s">
        <v>3073</v>
      </c>
      <c r="CG12668" s="174">
        <v>2285</v>
      </c>
      <c r="CH12668" s="174">
        <v>21258</v>
      </c>
      <c r="CI12668" s="174">
        <v>5</v>
      </c>
      <c r="CJ12668" s="174">
        <v>267.18849999999998</v>
      </c>
      <c r="CK12668" s="174">
        <v>267.18849999999998</v>
      </c>
      <c r="CU12668" s="174">
        <v>2285</v>
      </c>
      <c r="CV12668" s="174">
        <v>21258</v>
      </c>
      <c r="CW12668" s="174">
        <v>5</v>
      </c>
      <c r="CX12668" s="174">
        <v>267.18849999999998</v>
      </c>
    </row>
    <row r="12669" spans="84:102" x14ac:dyDescent="0.25">
      <c r="CF12669" s="3" t="s">
        <v>3073</v>
      </c>
      <c r="CG12669" s="174">
        <v>147914</v>
      </c>
      <c r="CH12669" s="174">
        <v>2805</v>
      </c>
      <c r="CI12669" s="174">
        <v>5</v>
      </c>
      <c r="CJ12669" s="174">
        <v>266.96409999999997</v>
      </c>
      <c r="CK12669" s="174">
        <v>266.96409999999997</v>
      </c>
      <c r="CU12669" s="174">
        <v>147914</v>
      </c>
      <c r="CV12669" s="174">
        <v>2805</v>
      </c>
      <c r="CW12669" s="174">
        <v>5</v>
      </c>
      <c r="CX12669" s="174">
        <v>266.96409999999997</v>
      </c>
    </row>
    <row r="12670" spans="84:102" x14ac:dyDescent="0.25">
      <c r="CF12670" s="3" t="s">
        <v>3073</v>
      </c>
      <c r="CG12670" s="174">
        <v>666</v>
      </c>
      <c r="CH12670" s="174">
        <v>92199</v>
      </c>
      <c r="CI12670" s="174">
        <v>5</v>
      </c>
      <c r="CJ12670" s="174">
        <v>266.86660000000001</v>
      </c>
      <c r="CK12670" s="174">
        <v>266.86660000000001</v>
      </c>
      <c r="CU12670" s="174">
        <v>666</v>
      </c>
      <c r="CV12670" s="174">
        <v>92199</v>
      </c>
      <c r="CW12670" s="174">
        <v>5</v>
      </c>
      <c r="CX12670" s="174">
        <v>266.86660000000001</v>
      </c>
    </row>
    <row r="12671" spans="84:102" x14ac:dyDescent="0.25">
      <c r="CF12671" s="3" t="s">
        <v>3073</v>
      </c>
      <c r="CG12671" s="174">
        <v>2193</v>
      </c>
      <c r="CH12671" s="174">
        <v>16658</v>
      </c>
      <c r="CI12671" s="174">
        <v>5</v>
      </c>
      <c r="CJ12671" s="174">
        <v>266.79329999999999</v>
      </c>
      <c r="CK12671" s="174">
        <v>266.79329999999999</v>
      </c>
      <c r="CU12671" s="174">
        <v>2193</v>
      </c>
      <c r="CV12671" s="174">
        <v>16658</v>
      </c>
      <c r="CW12671" s="174">
        <v>5</v>
      </c>
      <c r="CX12671" s="174">
        <v>266.79329999999999</v>
      </c>
    </row>
    <row r="12672" spans="84:102" x14ac:dyDescent="0.25">
      <c r="CF12672" s="3" t="s">
        <v>3073</v>
      </c>
      <c r="CG12672" s="174">
        <v>267</v>
      </c>
      <c r="CH12672" s="174">
        <v>72536</v>
      </c>
      <c r="CI12672" s="174">
        <v>5</v>
      </c>
      <c r="CJ12672" s="174">
        <v>266.79020000000003</v>
      </c>
      <c r="CK12672" s="174">
        <v>266.79020000000003</v>
      </c>
      <c r="CU12672" s="174">
        <v>267</v>
      </c>
      <c r="CV12672" s="174">
        <v>72536</v>
      </c>
      <c r="CW12672" s="174">
        <v>5</v>
      </c>
      <c r="CX12672" s="174">
        <v>266.79020000000003</v>
      </c>
    </row>
    <row r="12673" spans="84:102" x14ac:dyDescent="0.25">
      <c r="CF12673" s="3" t="s">
        <v>3073</v>
      </c>
      <c r="CG12673" s="174">
        <v>81310</v>
      </c>
      <c r="CH12673" s="174">
        <v>411</v>
      </c>
      <c r="CI12673" s="174">
        <v>5</v>
      </c>
      <c r="CJ12673" s="174">
        <v>266.76280000000003</v>
      </c>
      <c r="CK12673" s="174">
        <v>266.76280000000003</v>
      </c>
      <c r="CU12673" s="174">
        <v>81310</v>
      </c>
      <c r="CV12673" s="174">
        <v>411</v>
      </c>
      <c r="CW12673" s="174">
        <v>5</v>
      </c>
      <c r="CX12673" s="174">
        <v>266.76280000000003</v>
      </c>
    </row>
    <row r="12674" spans="84:102" x14ac:dyDescent="0.25">
      <c r="CF12674" s="3" t="s">
        <v>3073</v>
      </c>
      <c r="CG12674" s="174">
        <v>650</v>
      </c>
      <c r="CH12674" s="174">
        <v>89919</v>
      </c>
      <c r="CI12674" s="174">
        <v>5</v>
      </c>
      <c r="CJ12674" s="174">
        <v>266.4819</v>
      </c>
      <c r="CK12674" s="174">
        <v>266.4819</v>
      </c>
      <c r="CU12674" s="174">
        <v>650</v>
      </c>
      <c r="CV12674" s="174">
        <v>89919</v>
      </c>
      <c r="CW12674" s="174">
        <v>5</v>
      </c>
      <c r="CX12674" s="174">
        <v>266.4819</v>
      </c>
    </row>
    <row r="12675" spans="84:102" x14ac:dyDescent="0.25">
      <c r="CF12675" s="3" t="s">
        <v>3073</v>
      </c>
      <c r="CG12675" s="174">
        <v>2259</v>
      </c>
      <c r="CH12675" s="174">
        <v>19771</v>
      </c>
      <c r="CI12675" s="174">
        <v>5</v>
      </c>
      <c r="CJ12675" s="174">
        <v>266.42090000000002</v>
      </c>
      <c r="CK12675" s="174">
        <v>266.42090000000002</v>
      </c>
      <c r="CU12675" s="174">
        <v>2259</v>
      </c>
      <c r="CV12675" s="174">
        <v>19771</v>
      </c>
      <c r="CW12675" s="174">
        <v>5</v>
      </c>
      <c r="CX12675" s="174">
        <v>266.42090000000002</v>
      </c>
    </row>
    <row r="12676" spans="84:102" x14ac:dyDescent="0.25">
      <c r="CF12676" s="3" t="s">
        <v>3073</v>
      </c>
      <c r="CG12676" s="174">
        <v>158185</v>
      </c>
      <c r="CH12676" s="174">
        <v>2981</v>
      </c>
      <c r="CI12676" s="174">
        <v>5</v>
      </c>
      <c r="CJ12676" s="174">
        <v>266.28280000000001</v>
      </c>
      <c r="CK12676" s="174">
        <v>266.28280000000001</v>
      </c>
      <c r="CU12676" s="174">
        <v>158185</v>
      </c>
      <c r="CV12676" s="174">
        <v>2981</v>
      </c>
      <c r="CW12676" s="174">
        <v>5</v>
      </c>
      <c r="CX12676" s="174">
        <v>266.28280000000001</v>
      </c>
    </row>
    <row r="12677" spans="84:102" x14ac:dyDescent="0.25">
      <c r="CF12677" s="3" t="s">
        <v>3073</v>
      </c>
      <c r="CG12677" s="174">
        <v>105786</v>
      </c>
      <c r="CH12677" s="174">
        <v>871</v>
      </c>
      <c r="CI12677" s="174">
        <v>5</v>
      </c>
      <c r="CJ12677" s="174">
        <v>266.15280000000001</v>
      </c>
      <c r="CK12677" s="174">
        <v>266.15280000000001</v>
      </c>
      <c r="CU12677" s="174">
        <v>105786</v>
      </c>
      <c r="CV12677" s="174">
        <v>871</v>
      </c>
      <c r="CW12677" s="174">
        <v>5</v>
      </c>
      <c r="CX12677" s="174">
        <v>266.15280000000001</v>
      </c>
    </row>
    <row r="12678" spans="84:102" x14ac:dyDescent="0.25">
      <c r="CF12678" s="3" t="s">
        <v>3073</v>
      </c>
      <c r="CG12678" s="174">
        <v>1310</v>
      </c>
      <c r="CH12678" s="174">
        <v>119609</v>
      </c>
      <c r="CI12678" s="174">
        <v>5</v>
      </c>
      <c r="CJ12678" s="174">
        <v>266.09280000000001</v>
      </c>
      <c r="CK12678" s="174">
        <v>266.09280000000001</v>
      </c>
      <c r="CU12678" s="174">
        <v>1310</v>
      </c>
      <c r="CV12678" s="174">
        <v>119609</v>
      </c>
      <c r="CW12678" s="174">
        <v>5</v>
      </c>
      <c r="CX12678" s="174">
        <v>266.09280000000001</v>
      </c>
    </row>
    <row r="12679" spans="84:102" x14ac:dyDescent="0.25">
      <c r="CF12679" s="3" t="s">
        <v>3073</v>
      </c>
      <c r="CG12679" s="174">
        <v>129568</v>
      </c>
      <c r="CH12679" s="174">
        <v>1229</v>
      </c>
      <c r="CI12679" s="174">
        <v>5</v>
      </c>
      <c r="CJ12679" s="174">
        <v>266.0471</v>
      </c>
      <c r="CK12679" s="174">
        <v>266.0471</v>
      </c>
      <c r="CU12679" s="174">
        <v>129568</v>
      </c>
      <c r="CV12679" s="174">
        <v>1229</v>
      </c>
      <c r="CW12679" s="174">
        <v>5</v>
      </c>
      <c r="CX12679" s="174">
        <v>266.0471</v>
      </c>
    </row>
    <row r="12680" spans="84:102" x14ac:dyDescent="0.25">
      <c r="CF12680" s="3" t="s">
        <v>3073</v>
      </c>
      <c r="CG12680" s="174">
        <v>62139</v>
      </c>
      <c r="CH12680" s="174">
        <v>27</v>
      </c>
      <c r="CI12680" s="174">
        <v>5</v>
      </c>
      <c r="CJ12680" s="174">
        <v>266.0376</v>
      </c>
      <c r="CK12680" s="174">
        <v>266.0376</v>
      </c>
      <c r="CU12680" s="174">
        <v>62139</v>
      </c>
      <c r="CV12680" s="174">
        <v>27</v>
      </c>
      <c r="CW12680" s="174">
        <v>5</v>
      </c>
      <c r="CX12680" s="174">
        <v>266.0376</v>
      </c>
    </row>
    <row r="12681" spans="84:102" x14ac:dyDescent="0.25">
      <c r="CF12681" s="3" t="s">
        <v>3073</v>
      </c>
      <c r="CG12681" s="174">
        <v>87667</v>
      </c>
      <c r="CH12681" s="174">
        <v>627</v>
      </c>
      <c r="CI12681" s="174">
        <v>5</v>
      </c>
      <c r="CJ12681" s="174">
        <v>266.02289999999999</v>
      </c>
      <c r="CK12681" s="174">
        <v>266.02289999999999</v>
      </c>
      <c r="CU12681" s="174">
        <v>87667</v>
      </c>
      <c r="CV12681" s="174">
        <v>627</v>
      </c>
      <c r="CW12681" s="174">
        <v>5</v>
      </c>
      <c r="CX12681" s="174">
        <v>266.02289999999999</v>
      </c>
    </row>
    <row r="12682" spans="84:102" x14ac:dyDescent="0.25">
      <c r="CF12682" s="3" t="s">
        <v>3073</v>
      </c>
      <c r="CG12682" s="174">
        <v>129</v>
      </c>
      <c r="CH12682" s="174">
        <v>66979</v>
      </c>
      <c r="CI12682" s="174">
        <v>5</v>
      </c>
      <c r="CJ12682" s="174">
        <v>265.95170000000002</v>
      </c>
      <c r="CK12682" s="174">
        <v>265.95170000000002</v>
      </c>
      <c r="CU12682" s="174">
        <v>129</v>
      </c>
      <c r="CV12682" s="174">
        <v>66979</v>
      </c>
      <c r="CW12682" s="174">
        <v>5</v>
      </c>
      <c r="CX12682" s="174">
        <v>265.95170000000002</v>
      </c>
    </row>
    <row r="12683" spans="84:102" x14ac:dyDescent="0.25">
      <c r="CF12683" s="3" t="s">
        <v>3073</v>
      </c>
      <c r="CG12683" s="174">
        <v>3299</v>
      </c>
      <c r="CH12683" s="174">
        <v>163136</v>
      </c>
      <c r="CI12683" s="174">
        <v>5</v>
      </c>
      <c r="CJ12683" s="174">
        <v>265.7319</v>
      </c>
      <c r="CK12683" s="174">
        <v>265.7319</v>
      </c>
      <c r="CU12683" s="174">
        <v>3299</v>
      </c>
      <c r="CV12683" s="174">
        <v>163136</v>
      </c>
      <c r="CW12683" s="174">
        <v>5</v>
      </c>
      <c r="CX12683" s="174">
        <v>265.7319</v>
      </c>
    </row>
    <row r="12684" spans="84:102" x14ac:dyDescent="0.25">
      <c r="CF12684" s="3" t="s">
        <v>3073</v>
      </c>
      <c r="CG12684" s="174">
        <v>1048</v>
      </c>
      <c r="CH12684" s="174">
        <v>123862</v>
      </c>
      <c r="CI12684" s="174">
        <v>5</v>
      </c>
      <c r="CJ12684" s="174">
        <v>265.70890000000003</v>
      </c>
      <c r="CK12684" s="174">
        <v>265.70890000000003</v>
      </c>
      <c r="CU12684" s="174">
        <v>1048</v>
      </c>
      <c r="CV12684" s="174">
        <v>123862</v>
      </c>
      <c r="CW12684" s="174">
        <v>5</v>
      </c>
      <c r="CX12684" s="174">
        <v>265.70890000000003</v>
      </c>
    </row>
    <row r="12685" spans="84:102" x14ac:dyDescent="0.25">
      <c r="CF12685" s="3" t="s">
        <v>3073</v>
      </c>
      <c r="CG12685" s="174">
        <v>152676</v>
      </c>
      <c r="CH12685" s="174">
        <v>2930</v>
      </c>
      <c r="CI12685" s="174">
        <v>5</v>
      </c>
      <c r="CJ12685" s="174">
        <v>265.52890000000002</v>
      </c>
      <c r="CK12685" s="174">
        <v>265.52890000000002</v>
      </c>
      <c r="CU12685" s="174">
        <v>152676</v>
      </c>
      <c r="CV12685" s="174">
        <v>2930</v>
      </c>
      <c r="CW12685" s="174">
        <v>5</v>
      </c>
      <c r="CX12685" s="174">
        <v>265.52890000000002</v>
      </c>
    </row>
    <row r="12686" spans="84:102" x14ac:dyDescent="0.25">
      <c r="CF12686" s="3" t="s">
        <v>3073</v>
      </c>
      <c r="CG12686" s="174">
        <v>3302</v>
      </c>
      <c r="CH12686" s="174">
        <v>168024</v>
      </c>
      <c r="CI12686" s="174">
        <v>5</v>
      </c>
      <c r="CJ12686" s="174">
        <v>265.42090000000002</v>
      </c>
      <c r="CK12686" s="174">
        <v>265.42090000000002</v>
      </c>
      <c r="CU12686" s="174">
        <v>3302</v>
      </c>
      <c r="CV12686" s="174">
        <v>168024</v>
      </c>
      <c r="CW12686" s="174">
        <v>5</v>
      </c>
      <c r="CX12686" s="174">
        <v>265.42090000000002</v>
      </c>
    </row>
    <row r="12687" spans="84:102" x14ac:dyDescent="0.25">
      <c r="CF12687" s="3" t="s">
        <v>3073</v>
      </c>
      <c r="CG12687" s="174">
        <v>572</v>
      </c>
      <c r="CH12687" s="174">
        <v>85502</v>
      </c>
      <c r="CI12687" s="174">
        <v>5</v>
      </c>
      <c r="CJ12687" s="174">
        <v>265.40960000000001</v>
      </c>
      <c r="CK12687" s="174">
        <v>265.40960000000001</v>
      </c>
      <c r="CU12687" s="174">
        <v>572</v>
      </c>
      <c r="CV12687" s="174">
        <v>85502</v>
      </c>
      <c r="CW12687" s="174">
        <v>5</v>
      </c>
      <c r="CX12687" s="174">
        <v>265.40960000000001</v>
      </c>
    </row>
    <row r="12688" spans="84:102" x14ac:dyDescent="0.25">
      <c r="CF12688" s="3" t="s">
        <v>3073</v>
      </c>
      <c r="CG12688" s="174">
        <v>1779</v>
      </c>
      <c r="CH12688" s="174">
        <v>58993</v>
      </c>
      <c r="CI12688" s="174">
        <v>5</v>
      </c>
      <c r="CJ12688" s="174">
        <v>265.38279999999997</v>
      </c>
      <c r="CK12688" s="174">
        <v>265.38279999999997</v>
      </c>
      <c r="CU12688" s="174">
        <v>1779</v>
      </c>
      <c r="CV12688" s="174">
        <v>58993</v>
      </c>
      <c r="CW12688" s="174">
        <v>5</v>
      </c>
      <c r="CX12688" s="174">
        <v>265.38279999999997</v>
      </c>
    </row>
    <row r="12689" spans="84:102" x14ac:dyDescent="0.25">
      <c r="CF12689" s="3" t="s">
        <v>3073</v>
      </c>
      <c r="CG12689" s="174">
        <v>1329</v>
      </c>
      <c r="CH12689" s="174">
        <v>117836</v>
      </c>
      <c r="CI12689" s="174">
        <v>5</v>
      </c>
      <c r="CJ12689" s="174">
        <v>265.28039999999999</v>
      </c>
      <c r="CK12689" s="174">
        <v>265.28039999999999</v>
      </c>
      <c r="CU12689" s="174">
        <v>1329</v>
      </c>
      <c r="CV12689" s="174">
        <v>117836</v>
      </c>
      <c r="CW12689" s="174">
        <v>5</v>
      </c>
      <c r="CX12689" s="174">
        <v>265.28039999999999</v>
      </c>
    </row>
    <row r="12690" spans="84:102" x14ac:dyDescent="0.25">
      <c r="CF12690" s="3" t="s">
        <v>3073</v>
      </c>
      <c r="CG12690" s="174">
        <v>163804</v>
      </c>
      <c r="CH12690" s="174">
        <v>3025</v>
      </c>
      <c r="CI12690" s="174">
        <v>5</v>
      </c>
      <c r="CJ12690" s="174">
        <v>265.20269999999999</v>
      </c>
      <c r="CK12690" s="174">
        <v>265.20269999999999</v>
      </c>
      <c r="CU12690" s="174">
        <v>163804</v>
      </c>
      <c r="CV12690" s="174">
        <v>3025</v>
      </c>
      <c r="CW12690" s="174">
        <v>5</v>
      </c>
      <c r="CX12690" s="174">
        <v>265.20269999999999</v>
      </c>
    </row>
    <row r="12691" spans="84:102" x14ac:dyDescent="0.25">
      <c r="CF12691" s="3" t="s">
        <v>3073</v>
      </c>
      <c r="CG12691" s="174">
        <v>2936</v>
      </c>
      <c r="CH12691" s="174">
        <v>152714</v>
      </c>
      <c r="CI12691" s="174">
        <v>5</v>
      </c>
      <c r="CJ12691" s="174">
        <v>265.13720000000001</v>
      </c>
      <c r="CK12691" s="174">
        <v>265.13720000000001</v>
      </c>
      <c r="CU12691" s="174">
        <v>2936</v>
      </c>
      <c r="CV12691" s="174">
        <v>152714</v>
      </c>
      <c r="CW12691" s="174">
        <v>5</v>
      </c>
      <c r="CX12691" s="174">
        <v>265.13720000000001</v>
      </c>
    </row>
    <row r="12692" spans="84:102" x14ac:dyDescent="0.25">
      <c r="CF12692" s="3" t="s">
        <v>3073</v>
      </c>
      <c r="CG12692" s="174">
        <v>2199</v>
      </c>
      <c r="CH12692" s="174">
        <v>15929</v>
      </c>
      <c r="CI12692" s="174">
        <v>5</v>
      </c>
      <c r="CJ12692" s="174">
        <v>265.08269999999999</v>
      </c>
      <c r="CK12692" s="174">
        <v>265.08269999999999</v>
      </c>
      <c r="CU12692" s="174">
        <v>2199</v>
      </c>
      <c r="CV12692" s="174">
        <v>15929</v>
      </c>
      <c r="CW12692" s="174">
        <v>5</v>
      </c>
      <c r="CX12692" s="174">
        <v>265.08269999999999</v>
      </c>
    </row>
    <row r="12693" spans="84:102" x14ac:dyDescent="0.25">
      <c r="CF12693" s="3" t="s">
        <v>3073</v>
      </c>
      <c r="CG12693" s="174">
        <v>2613</v>
      </c>
      <c r="CH12693" s="174">
        <v>45482</v>
      </c>
      <c r="CI12693" s="174">
        <v>5</v>
      </c>
      <c r="CJ12693" s="174">
        <v>265.06229999999999</v>
      </c>
      <c r="CK12693" s="174">
        <v>265.06229999999999</v>
      </c>
      <c r="CU12693" s="174">
        <v>2613</v>
      </c>
      <c r="CV12693" s="174">
        <v>45482</v>
      </c>
      <c r="CW12693" s="174">
        <v>5</v>
      </c>
      <c r="CX12693" s="174">
        <v>265.06229999999999</v>
      </c>
    </row>
    <row r="12694" spans="84:102" x14ac:dyDescent="0.25">
      <c r="CF12694" s="3" t="s">
        <v>3073</v>
      </c>
      <c r="CG12694" s="174">
        <v>105445</v>
      </c>
      <c r="CH12694" s="174">
        <v>846</v>
      </c>
      <c r="CI12694" s="174">
        <v>5</v>
      </c>
      <c r="CJ12694" s="174">
        <v>265.05520000000001</v>
      </c>
      <c r="CK12694" s="174">
        <v>265.05520000000001</v>
      </c>
      <c r="CU12694" s="174">
        <v>105445</v>
      </c>
      <c r="CV12694" s="174">
        <v>846</v>
      </c>
      <c r="CW12694" s="174">
        <v>5</v>
      </c>
      <c r="CX12694" s="174">
        <v>265.05520000000001</v>
      </c>
    </row>
    <row r="12695" spans="84:102" x14ac:dyDescent="0.25">
      <c r="CF12695" s="3" t="s">
        <v>3073</v>
      </c>
      <c r="CG12695" s="174">
        <v>3677</v>
      </c>
      <c r="CH12695" s="174">
        <v>118740</v>
      </c>
      <c r="CI12695" s="174">
        <v>5</v>
      </c>
      <c r="CJ12695" s="174">
        <v>264.67129999999997</v>
      </c>
      <c r="CK12695" s="174">
        <v>264.67129999999997</v>
      </c>
      <c r="CU12695" s="174">
        <v>3677</v>
      </c>
      <c r="CV12695" s="174">
        <v>118740</v>
      </c>
      <c r="CW12695" s="174">
        <v>5</v>
      </c>
      <c r="CX12695" s="174">
        <v>264.67129999999997</v>
      </c>
    </row>
    <row r="12696" spans="84:102" x14ac:dyDescent="0.25">
      <c r="CF12696" s="3" t="s">
        <v>3073</v>
      </c>
      <c r="CG12696" s="174">
        <v>134772</v>
      </c>
      <c r="CH12696" s="174">
        <v>2721</v>
      </c>
      <c r="CI12696" s="174">
        <v>5</v>
      </c>
      <c r="CJ12696" s="174">
        <v>264.5804</v>
      </c>
      <c r="CK12696" s="174">
        <v>264.5804</v>
      </c>
      <c r="CU12696" s="174">
        <v>134772</v>
      </c>
      <c r="CV12696" s="174">
        <v>2721</v>
      </c>
      <c r="CW12696" s="174">
        <v>5</v>
      </c>
      <c r="CX12696" s="174">
        <v>264.5804</v>
      </c>
    </row>
    <row r="12697" spans="84:102" x14ac:dyDescent="0.25">
      <c r="CF12697" s="3" t="s">
        <v>3073</v>
      </c>
      <c r="CG12697" s="174">
        <v>712</v>
      </c>
      <c r="CH12697" s="174">
        <v>94320</v>
      </c>
      <c r="CI12697" s="174">
        <v>5</v>
      </c>
      <c r="CJ12697" s="174">
        <v>264.52510000000001</v>
      </c>
      <c r="CK12697" s="174">
        <v>264.52510000000001</v>
      </c>
      <c r="CU12697" s="174">
        <v>712</v>
      </c>
      <c r="CV12697" s="174">
        <v>94320</v>
      </c>
      <c r="CW12697" s="174">
        <v>5</v>
      </c>
      <c r="CX12697" s="174">
        <v>264.52510000000001</v>
      </c>
    </row>
    <row r="12698" spans="84:102" x14ac:dyDescent="0.25">
      <c r="CF12698" s="3" t="s">
        <v>3073</v>
      </c>
      <c r="CG12698" s="174">
        <v>47557</v>
      </c>
      <c r="CH12698" s="174">
        <v>2645</v>
      </c>
      <c r="CI12698" s="174">
        <v>5</v>
      </c>
      <c r="CJ12698" s="174">
        <v>264.38929999999999</v>
      </c>
      <c r="CK12698" s="174">
        <v>264.38929999999999</v>
      </c>
      <c r="CU12698" s="174">
        <v>47557</v>
      </c>
      <c r="CV12698" s="174">
        <v>2645</v>
      </c>
      <c r="CW12698" s="174">
        <v>5</v>
      </c>
      <c r="CX12698" s="174">
        <v>264.38929999999999</v>
      </c>
    </row>
    <row r="12699" spans="84:102" x14ac:dyDescent="0.25">
      <c r="CF12699" s="3" t="s">
        <v>3073</v>
      </c>
      <c r="CG12699" s="174">
        <v>182</v>
      </c>
      <c r="CH12699" s="174">
        <v>69532</v>
      </c>
      <c r="CI12699" s="174">
        <v>5</v>
      </c>
      <c r="CJ12699" s="174">
        <v>264.37020000000001</v>
      </c>
      <c r="CK12699" s="174">
        <v>264.37020000000001</v>
      </c>
      <c r="CU12699" s="174">
        <v>182</v>
      </c>
      <c r="CV12699" s="174">
        <v>69532</v>
      </c>
      <c r="CW12699" s="174">
        <v>5</v>
      </c>
      <c r="CX12699" s="174">
        <v>264.37020000000001</v>
      </c>
    </row>
    <row r="12700" spans="84:102" x14ac:dyDescent="0.25">
      <c r="CF12700" s="3" t="s">
        <v>3073</v>
      </c>
      <c r="CG12700" s="174">
        <v>113445</v>
      </c>
      <c r="CH12700" s="174">
        <v>948</v>
      </c>
      <c r="CI12700" s="174">
        <v>5</v>
      </c>
      <c r="CJ12700" s="174">
        <v>264.27969999999999</v>
      </c>
      <c r="CK12700" s="174">
        <v>264.27969999999999</v>
      </c>
      <c r="CU12700" s="174">
        <v>113445</v>
      </c>
      <c r="CV12700" s="174">
        <v>948</v>
      </c>
      <c r="CW12700" s="174">
        <v>5</v>
      </c>
      <c r="CX12700" s="174">
        <v>264.27969999999999</v>
      </c>
    </row>
    <row r="12701" spans="84:102" x14ac:dyDescent="0.25">
      <c r="CF12701" s="3" t="s">
        <v>3073</v>
      </c>
      <c r="CG12701" s="174">
        <v>33181</v>
      </c>
      <c r="CH12701" s="174">
        <v>2466</v>
      </c>
      <c r="CI12701" s="174">
        <v>5</v>
      </c>
      <c r="CJ12701" s="174">
        <v>264.16849999999999</v>
      </c>
      <c r="CK12701" s="174">
        <v>264.16849999999999</v>
      </c>
      <c r="CU12701" s="174">
        <v>33181</v>
      </c>
      <c r="CV12701" s="174">
        <v>2466</v>
      </c>
      <c r="CW12701" s="174">
        <v>5</v>
      </c>
      <c r="CX12701" s="174">
        <v>264.16849999999999</v>
      </c>
    </row>
    <row r="12702" spans="84:102" x14ac:dyDescent="0.25">
      <c r="CF12702" s="3" t="s">
        <v>3073</v>
      </c>
      <c r="CG12702" s="174">
        <v>805</v>
      </c>
      <c r="CH12702" s="174">
        <v>103816</v>
      </c>
      <c r="CI12702" s="174">
        <v>5</v>
      </c>
      <c r="CJ12702" s="174">
        <v>264.15050000000002</v>
      </c>
      <c r="CK12702" s="174">
        <v>264.15050000000002</v>
      </c>
      <c r="CU12702" s="174">
        <v>805</v>
      </c>
      <c r="CV12702" s="174">
        <v>103816</v>
      </c>
      <c r="CW12702" s="174">
        <v>5</v>
      </c>
      <c r="CX12702" s="174">
        <v>264.15050000000002</v>
      </c>
    </row>
    <row r="12703" spans="84:102" x14ac:dyDescent="0.25">
      <c r="CF12703" s="3" t="s">
        <v>3073</v>
      </c>
      <c r="CG12703" s="174">
        <v>157065</v>
      </c>
      <c r="CH12703" s="174">
        <v>3197</v>
      </c>
      <c r="CI12703" s="174">
        <v>5</v>
      </c>
      <c r="CJ12703" s="174">
        <v>264.14909999999998</v>
      </c>
      <c r="CK12703" s="174">
        <v>264.14909999999998</v>
      </c>
      <c r="CU12703" s="174">
        <v>157065</v>
      </c>
      <c r="CV12703" s="174">
        <v>3197</v>
      </c>
      <c r="CW12703" s="174">
        <v>5</v>
      </c>
      <c r="CX12703" s="174">
        <v>264.14909999999998</v>
      </c>
    </row>
    <row r="12704" spans="84:102" x14ac:dyDescent="0.25">
      <c r="CF12704" s="3" t="s">
        <v>3073</v>
      </c>
      <c r="CG12704" s="174">
        <v>74149</v>
      </c>
      <c r="CH12704" s="174">
        <v>334</v>
      </c>
      <c r="CI12704" s="174">
        <v>5</v>
      </c>
      <c r="CJ12704" s="174">
        <v>264.14030000000002</v>
      </c>
      <c r="CK12704" s="174">
        <v>264.14030000000002</v>
      </c>
      <c r="CU12704" s="174">
        <v>74149</v>
      </c>
      <c r="CV12704" s="174">
        <v>334</v>
      </c>
      <c r="CW12704" s="174">
        <v>5</v>
      </c>
      <c r="CX12704" s="174">
        <v>264.14030000000002</v>
      </c>
    </row>
    <row r="12705" spans="84:102" x14ac:dyDescent="0.25">
      <c r="CF12705" s="3" t="s">
        <v>3073</v>
      </c>
      <c r="CG12705" s="174">
        <v>71797</v>
      </c>
      <c r="CH12705" s="174">
        <v>1662</v>
      </c>
      <c r="CI12705" s="174">
        <v>5</v>
      </c>
      <c r="CJ12705" s="174">
        <v>264.13069999999999</v>
      </c>
      <c r="CK12705" s="174">
        <v>264.13069999999999</v>
      </c>
      <c r="CU12705" s="174">
        <v>71797</v>
      </c>
      <c r="CV12705" s="174">
        <v>1662</v>
      </c>
      <c r="CW12705" s="174">
        <v>5</v>
      </c>
      <c r="CX12705" s="174">
        <v>264.13069999999999</v>
      </c>
    </row>
    <row r="12706" spans="84:102" x14ac:dyDescent="0.25">
      <c r="CF12706" s="3" t="s">
        <v>3073</v>
      </c>
      <c r="CG12706" s="174">
        <v>2211</v>
      </c>
      <c r="CH12706" s="174">
        <v>17496</v>
      </c>
      <c r="CI12706" s="174">
        <v>5</v>
      </c>
      <c r="CJ12706" s="174">
        <v>264.06569999999999</v>
      </c>
      <c r="CK12706" s="174">
        <v>264.06569999999999</v>
      </c>
      <c r="CU12706" s="174">
        <v>2211</v>
      </c>
      <c r="CV12706" s="174">
        <v>17496</v>
      </c>
      <c r="CW12706" s="174">
        <v>5</v>
      </c>
      <c r="CX12706" s="174">
        <v>264.06569999999999</v>
      </c>
    </row>
    <row r="12707" spans="84:102" x14ac:dyDescent="0.25">
      <c r="CF12707" s="3" t="s">
        <v>3073</v>
      </c>
      <c r="CG12707" s="174">
        <v>3751</v>
      </c>
      <c r="CH12707" s="174">
        <v>115401</v>
      </c>
      <c r="CI12707" s="174">
        <v>5</v>
      </c>
      <c r="CJ12707" s="174">
        <v>264.05489999999998</v>
      </c>
      <c r="CK12707" s="174">
        <v>264.05489999999998</v>
      </c>
      <c r="CU12707" s="174">
        <v>3751</v>
      </c>
      <c r="CV12707" s="174">
        <v>115401</v>
      </c>
      <c r="CW12707" s="174">
        <v>5</v>
      </c>
      <c r="CX12707" s="174">
        <v>264.05489999999998</v>
      </c>
    </row>
    <row r="12708" spans="84:102" x14ac:dyDescent="0.25">
      <c r="CF12708" s="3" t="s">
        <v>3073</v>
      </c>
      <c r="CG12708" s="174">
        <v>846</v>
      </c>
      <c r="CH12708" s="174">
        <v>105445</v>
      </c>
      <c r="CI12708" s="174">
        <v>5</v>
      </c>
      <c r="CJ12708" s="174">
        <v>264.00920000000002</v>
      </c>
      <c r="CK12708" s="174">
        <v>264.00920000000002</v>
      </c>
      <c r="CU12708" s="174">
        <v>846</v>
      </c>
      <c r="CV12708" s="174">
        <v>105445</v>
      </c>
      <c r="CW12708" s="174">
        <v>5</v>
      </c>
      <c r="CX12708" s="174">
        <v>264.00920000000002</v>
      </c>
    </row>
    <row r="12709" spans="84:102" x14ac:dyDescent="0.25">
      <c r="CF12709" s="3" t="s">
        <v>3073</v>
      </c>
      <c r="CG12709" s="174">
        <v>27759</v>
      </c>
      <c r="CH12709" s="174">
        <v>2355</v>
      </c>
      <c r="CI12709" s="174">
        <v>5</v>
      </c>
      <c r="CJ12709" s="174">
        <v>263.75580000000002</v>
      </c>
      <c r="CK12709" s="174">
        <v>263.75580000000002</v>
      </c>
      <c r="CU12709" s="174">
        <v>27759</v>
      </c>
      <c r="CV12709" s="174">
        <v>2355</v>
      </c>
      <c r="CW12709" s="174">
        <v>5</v>
      </c>
      <c r="CX12709" s="174">
        <v>263.75580000000002</v>
      </c>
    </row>
    <row r="12710" spans="84:102" x14ac:dyDescent="0.25">
      <c r="CF12710" s="3" t="s">
        <v>3073</v>
      </c>
      <c r="CG12710" s="174">
        <v>150233</v>
      </c>
      <c r="CH12710" s="174">
        <v>2871</v>
      </c>
      <c r="CI12710" s="174">
        <v>5</v>
      </c>
      <c r="CJ12710" s="174">
        <v>263.7321</v>
      </c>
      <c r="CK12710" s="174">
        <v>263.7321</v>
      </c>
      <c r="CU12710" s="174">
        <v>150233</v>
      </c>
      <c r="CV12710" s="174">
        <v>2871</v>
      </c>
      <c r="CW12710" s="174">
        <v>5</v>
      </c>
      <c r="CX12710" s="174">
        <v>263.7321</v>
      </c>
    </row>
    <row r="12711" spans="84:102" x14ac:dyDescent="0.25">
      <c r="CF12711" s="3" t="s">
        <v>3073</v>
      </c>
      <c r="CG12711" s="174">
        <v>3183</v>
      </c>
      <c r="CH12711" s="174">
        <v>154618</v>
      </c>
      <c r="CI12711" s="174">
        <v>5</v>
      </c>
      <c r="CJ12711" s="174">
        <v>263.70740000000001</v>
      </c>
      <c r="CK12711" s="174">
        <v>263.70740000000001</v>
      </c>
      <c r="CU12711" s="174">
        <v>3183</v>
      </c>
      <c r="CV12711" s="174">
        <v>154618</v>
      </c>
      <c r="CW12711" s="174">
        <v>5</v>
      </c>
      <c r="CX12711" s="174">
        <v>263.70740000000001</v>
      </c>
    </row>
    <row r="12712" spans="84:102" x14ac:dyDescent="0.25">
      <c r="CF12712" s="3" t="s">
        <v>3073</v>
      </c>
      <c r="CG12712" s="174">
        <v>2410</v>
      </c>
      <c r="CH12712" s="174">
        <v>30153</v>
      </c>
      <c r="CI12712" s="174">
        <v>5</v>
      </c>
      <c r="CJ12712" s="174">
        <v>263.66739999999999</v>
      </c>
      <c r="CK12712" s="174">
        <v>263.66739999999999</v>
      </c>
      <c r="CU12712" s="174">
        <v>2410</v>
      </c>
      <c r="CV12712" s="174">
        <v>30153</v>
      </c>
      <c r="CW12712" s="174">
        <v>5</v>
      </c>
      <c r="CX12712" s="174">
        <v>263.66739999999999</v>
      </c>
    </row>
    <row r="12713" spans="84:102" x14ac:dyDescent="0.25">
      <c r="CF12713" s="3" t="s">
        <v>3073</v>
      </c>
      <c r="CG12713" s="174">
        <v>929</v>
      </c>
      <c r="CH12713" s="174">
        <v>110698</v>
      </c>
      <c r="CI12713" s="174">
        <v>5</v>
      </c>
      <c r="CJ12713" s="174">
        <v>263.64150000000001</v>
      </c>
      <c r="CK12713" s="174">
        <v>263.64150000000001</v>
      </c>
      <c r="CU12713" s="174">
        <v>929</v>
      </c>
      <c r="CV12713" s="174">
        <v>110698</v>
      </c>
      <c r="CW12713" s="174">
        <v>5</v>
      </c>
      <c r="CX12713" s="174">
        <v>263.64150000000001</v>
      </c>
    </row>
    <row r="12714" spans="84:102" x14ac:dyDescent="0.25">
      <c r="CF12714" s="3" t="s">
        <v>3073</v>
      </c>
      <c r="CG12714" s="174">
        <v>96462</v>
      </c>
      <c r="CH12714" s="174">
        <v>3797</v>
      </c>
      <c r="CI12714" s="174">
        <v>5</v>
      </c>
      <c r="CJ12714" s="174">
        <v>263.5179</v>
      </c>
      <c r="CK12714" s="174">
        <v>263.5179</v>
      </c>
      <c r="CU12714" s="174">
        <v>96462</v>
      </c>
      <c r="CV12714" s="174">
        <v>3797</v>
      </c>
      <c r="CW12714" s="174">
        <v>5</v>
      </c>
      <c r="CX12714" s="174">
        <v>263.5179</v>
      </c>
    </row>
    <row r="12715" spans="84:102" x14ac:dyDescent="0.25">
      <c r="CF12715" s="3" t="s">
        <v>3073</v>
      </c>
      <c r="CG12715" s="174">
        <v>2133</v>
      </c>
      <c r="CH12715" s="174">
        <v>8762</v>
      </c>
      <c r="CI12715" s="174">
        <v>5</v>
      </c>
      <c r="CJ12715" s="174">
        <v>263.36849999999998</v>
      </c>
      <c r="CK12715" s="174">
        <v>263.36849999999998</v>
      </c>
      <c r="CU12715" s="174">
        <v>2133</v>
      </c>
      <c r="CV12715" s="174">
        <v>8762</v>
      </c>
      <c r="CW12715" s="174">
        <v>5</v>
      </c>
      <c r="CX12715" s="174">
        <v>263.36849999999998</v>
      </c>
    </row>
    <row r="12716" spans="84:102" x14ac:dyDescent="0.25">
      <c r="CF12716" s="3" t="s">
        <v>3073</v>
      </c>
      <c r="CG12716" s="174">
        <v>1205</v>
      </c>
      <c r="CH12716" s="174">
        <v>133707</v>
      </c>
      <c r="CI12716" s="174">
        <v>5</v>
      </c>
      <c r="CJ12716" s="174">
        <v>263.33870000000002</v>
      </c>
      <c r="CK12716" s="174">
        <v>263.33870000000002</v>
      </c>
      <c r="CU12716" s="174">
        <v>1205</v>
      </c>
      <c r="CV12716" s="174">
        <v>133707</v>
      </c>
      <c r="CW12716" s="174">
        <v>5</v>
      </c>
      <c r="CX12716" s="174">
        <v>263.33870000000002</v>
      </c>
    </row>
    <row r="12717" spans="84:102" x14ac:dyDescent="0.25">
      <c r="CF12717" s="3" t="s">
        <v>3073</v>
      </c>
      <c r="CG12717" s="174">
        <v>328</v>
      </c>
      <c r="CH12717" s="174">
        <v>72875</v>
      </c>
      <c r="CI12717" s="174">
        <v>5</v>
      </c>
      <c r="CJ12717" s="174">
        <v>263.30889999999999</v>
      </c>
      <c r="CK12717" s="174">
        <v>263.30889999999999</v>
      </c>
      <c r="CU12717" s="174">
        <v>328</v>
      </c>
      <c r="CV12717" s="174">
        <v>72875</v>
      </c>
      <c r="CW12717" s="174">
        <v>5</v>
      </c>
      <c r="CX12717" s="174">
        <v>263.30889999999999</v>
      </c>
    </row>
    <row r="12718" spans="84:102" x14ac:dyDescent="0.25">
      <c r="CF12718" s="3" t="s">
        <v>3073</v>
      </c>
      <c r="CG12718" s="174">
        <v>377</v>
      </c>
      <c r="CH12718" s="174">
        <v>79605</v>
      </c>
      <c r="CI12718" s="174">
        <v>5</v>
      </c>
      <c r="CJ12718" s="174">
        <v>263.30020000000002</v>
      </c>
      <c r="CK12718" s="174">
        <v>263.30020000000002</v>
      </c>
      <c r="CU12718" s="174">
        <v>377</v>
      </c>
      <c r="CV12718" s="174">
        <v>79605</v>
      </c>
      <c r="CW12718" s="174">
        <v>5</v>
      </c>
      <c r="CX12718" s="174">
        <v>263.30020000000002</v>
      </c>
    </row>
    <row r="12719" spans="84:102" x14ac:dyDescent="0.25">
      <c r="CF12719" s="3" t="s">
        <v>3073</v>
      </c>
      <c r="CG12719" s="174">
        <v>831</v>
      </c>
      <c r="CH12719" s="174">
        <v>105048</v>
      </c>
      <c r="CI12719" s="174">
        <v>5</v>
      </c>
      <c r="CJ12719" s="174">
        <v>263.28820000000002</v>
      </c>
      <c r="CK12719" s="174">
        <v>263.28820000000002</v>
      </c>
      <c r="CU12719" s="174">
        <v>831</v>
      </c>
      <c r="CV12719" s="174">
        <v>105048</v>
      </c>
      <c r="CW12719" s="174">
        <v>5</v>
      </c>
      <c r="CX12719" s="174">
        <v>263.28820000000002</v>
      </c>
    </row>
    <row r="12720" spans="84:102" x14ac:dyDescent="0.25">
      <c r="CF12720" s="3" t="s">
        <v>3073</v>
      </c>
      <c r="CG12720" s="174">
        <v>151119</v>
      </c>
      <c r="CH12720" s="174">
        <v>2688</v>
      </c>
      <c r="CI12720" s="174">
        <v>5</v>
      </c>
      <c r="CJ12720" s="174">
        <v>263.27710000000002</v>
      </c>
      <c r="CK12720" s="174">
        <v>263.27710000000002</v>
      </c>
      <c r="CU12720" s="174">
        <v>151119</v>
      </c>
      <c r="CV12720" s="174">
        <v>2688</v>
      </c>
      <c r="CW12720" s="174">
        <v>5</v>
      </c>
      <c r="CX12720" s="174">
        <v>263.27710000000002</v>
      </c>
    </row>
    <row r="12721" spans="84:102" x14ac:dyDescent="0.25">
      <c r="CF12721" s="3" t="s">
        <v>3073</v>
      </c>
      <c r="CG12721" s="174">
        <v>3257</v>
      </c>
      <c r="CH12721" s="174">
        <v>159288</v>
      </c>
      <c r="CI12721" s="174">
        <v>5</v>
      </c>
      <c r="CJ12721" s="174">
        <v>263.2079</v>
      </c>
      <c r="CK12721" s="174">
        <v>263.2079</v>
      </c>
      <c r="CU12721" s="174">
        <v>3257</v>
      </c>
      <c r="CV12721" s="174">
        <v>159288</v>
      </c>
      <c r="CW12721" s="174">
        <v>5</v>
      </c>
      <c r="CX12721" s="174">
        <v>263.2079</v>
      </c>
    </row>
    <row r="12722" spans="84:102" x14ac:dyDescent="0.25">
      <c r="CF12722" s="3" t="s">
        <v>3073</v>
      </c>
      <c r="CG12722" s="174">
        <v>67712</v>
      </c>
      <c r="CH12722" s="174">
        <v>113</v>
      </c>
      <c r="CI12722" s="174">
        <v>5</v>
      </c>
      <c r="CJ12722" s="174">
        <v>263.02229999999997</v>
      </c>
      <c r="CK12722" s="174">
        <v>263.02229999999997</v>
      </c>
      <c r="CU12722" s="174">
        <v>67712</v>
      </c>
      <c r="CV12722" s="174">
        <v>113</v>
      </c>
      <c r="CW12722" s="174">
        <v>5</v>
      </c>
      <c r="CX12722" s="174">
        <v>263.02229999999997</v>
      </c>
    </row>
    <row r="12723" spans="84:102" x14ac:dyDescent="0.25">
      <c r="CF12723" s="3" t="s">
        <v>3073</v>
      </c>
      <c r="CG12723" s="174">
        <v>69378</v>
      </c>
      <c r="CH12723" s="174">
        <v>233</v>
      </c>
      <c r="CI12723" s="174">
        <v>5</v>
      </c>
      <c r="CJ12723" s="174">
        <v>262.99799999999999</v>
      </c>
      <c r="CK12723" s="174">
        <v>262.99799999999999</v>
      </c>
      <c r="CU12723" s="174">
        <v>69378</v>
      </c>
      <c r="CV12723" s="174">
        <v>233</v>
      </c>
      <c r="CW12723" s="174">
        <v>5</v>
      </c>
      <c r="CX12723" s="174">
        <v>262.99799999999999</v>
      </c>
    </row>
    <row r="12724" spans="84:102" x14ac:dyDescent="0.25">
      <c r="CF12724" s="3" t="s">
        <v>3073</v>
      </c>
      <c r="CG12724" s="174">
        <v>3400</v>
      </c>
      <c r="CH12724" s="174">
        <v>174839</v>
      </c>
      <c r="CI12724" s="174">
        <v>5</v>
      </c>
      <c r="CJ12724" s="174">
        <v>262.98700000000002</v>
      </c>
      <c r="CK12724" s="174">
        <v>262.98700000000002</v>
      </c>
      <c r="CU12724" s="174">
        <v>3400</v>
      </c>
      <c r="CV12724" s="174">
        <v>174839</v>
      </c>
      <c r="CW12724" s="174">
        <v>5</v>
      </c>
      <c r="CX12724" s="174">
        <v>262.98700000000002</v>
      </c>
    </row>
    <row r="12725" spans="84:102" x14ac:dyDescent="0.25">
      <c r="CF12725" s="3" t="s">
        <v>3073</v>
      </c>
      <c r="CG12725" s="174">
        <v>2867</v>
      </c>
      <c r="CH12725" s="174">
        <v>150682</v>
      </c>
      <c r="CI12725" s="174">
        <v>5</v>
      </c>
      <c r="CJ12725" s="174">
        <v>262.94589999999999</v>
      </c>
      <c r="CK12725" s="174">
        <v>262.94589999999999</v>
      </c>
      <c r="CU12725" s="174">
        <v>2867</v>
      </c>
      <c r="CV12725" s="174">
        <v>150682</v>
      </c>
      <c r="CW12725" s="174">
        <v>5</v>
      </c>
      <c r="CX12725" s="174">
        <v>262.94589999999999</v>
      </c>
    </row>
    <row r="12726" spans="84:102" x14ac:dyDescent="0.25">
      <c r="CF12726" s="3" t="s">
        <v>3073</v>
      </c>
      <c r="CG12726" s="174">
        <v>184072</v>
      </c>
      <c r="CH12726" s="174">
        <v>1599</v>
      </c>
      <c r="CI12726" s="174">
        <v>5</v>
      </c>
      <c r="CJ12726" s="174">
        <v>262.89870000000002</v>
      </c>
      <c r="CK12726" s="174">
        <v>262.89870000000002</v>
      </c>
      <c r="CU12726" s="174">
        <v>184072</v>
      </c>
      <c r="CV12726" s="174">
        <v>1599</v>
      </c>
      <c r="CW12726" s="174">
        <v>5</v>
      </c>
      <c r="CX12726" s="174">
        <v>262.89870000000002</v>
      </c>
    </row>
    <row r="12727" spans="84:102" x14ac:dyDescent="0.25">
      <c r="CF12727" s="3" t="s">
        <v>3073</v>
      </c>
      <c r="CG12727" s="174">
        <v>145631</v>
      </c>
      <c r="CH12727" s="174">
        <v>2772</v>
      </c>
      <c r="CI12727" s="174">
        <v>5</v>
      </c>
      <c r="CJ12727" s="174">
        <v>262.8707</v>
      </c>
      <c r="CK12727" s="174">
        <v>262.8707</v>
      </c>
      <c r="CU12727" s="174">
        <v>145631</v>
      </c>
      <c r="CV12727" s="174">
        <v>2772</v>
      </c>
      <c r="CW12727" s="174">
        <v>5</v>
      </c>
      <c r="CX12727" s="174">
        <v>262.8707</v>
      </c>
    </row>
    <row r="12728" spans="84:102" x14ac:dyDescent="0.25">
      <c r="CF12728" s="3" t="s">
        <v>3073</v>
      </c>
      <c r="CG12728" s="174">
        <v>3195</v>
      </c>
      <c r="CH12728" s="174">
        <v>155790</v>
      </c>
      <c r="CI12728" s="174">
        <v>5</v>
      </c>
      <c r="CJ12728" s="174">
        <v>262.77629999999999</v>
      </c>
      <c r="CK12728" s="174">
        <v>262.77629999999999</v>
      </c>
      <c r="CU12728" s="174">
        <v>3195</v>
      </c>
      <c r="CV12728" s="174">
        <v>155790</v>
      </c>
      <c r="CW12728" s="174">
        <v>5</v>
      </c>
      <c r="CX12728" s="174">
        <v>262.77629999999999</v>
      </c>
    </row>
    <row r="12729" spans="84:102" x14ac:dyDescent="0.25">
      <c r="CF12729" s="3" t="s">
        <v>3073</v>
      </c>
      <c r="CG12729" s="174">
        <v>268</v>
      </c>
      <c r="CH12729" s="174">
        <v>72404</v>
      </c>
      <c r="CI12729" s="174">
        <v>5</v>
      </c>
      <c r="CJ12729" s="174">
        <v>262.57330000000002</v>
      </c>
      <c r="CK12729" s="174">
        <v>262.57330000000002</v>
      </c>
      <c r="CU12729" s="174">
        <v>268</v>
      </c>
      <c r="CV12729" s="174">
        <v>72404</v>
      </c>
      <c r="CW12729" s="174">
        <v>5</v>
      </c>
      <c r="CX12729" s="174">
        <v>262.57330000000002</v>
      </c>
    </row>
    <row r="12730" spans="84:102" x14ac:dyDescent="0.25">
      <c r="CF12730" s="3" t="s">
        <v>3073</v>
      </c>
      <c r="CG12730" s="174">
        <v>2140</v>
      </c>
      <c r="CH12730" s="174">
        <v>10312</v>
      </c>
      <c r="CI12730" s="174">
        <v>5</v>
      </c>
      <c r="CJ12730" s="174">
        <v>262.36840000000001</v>
      </c>
      <c r="CK12730" s="174">
        <v>262.36840000000001</v>
      </c>
      <c r="CU12730" s="174">
        <v>2140</v>
      </c>
      <c r="CV12730" s="174">
        <v>10312</v>
      </c>
      <c r="CW12730" s="174">
        <v>5</v>
      </c>
      <c r="CX12730" s="174">
        <v>262.36840000000001</v>
      </c>
    </row>
    <row r="12731" spans="84:102" x14ac:dyDescent="0.25">
      <c r="CF12731" s="3" t="s">
        <v>3073</v>
      </c>
      <c r="CG12731" s="174">
        <v>3464</v>
      </c>
      <c r="CH12731" s="174">
        <v>182970</v>
      </c>
      <c r="CI12731" s="174">
        <v>5</v>
      </c>
      <c r="CJ12731" s="174">
        <v>262.27769999999998</v>
      </c>
      <c r="CK12731" s="174">
        <v>262.27769999999998</v>
      </c>
      <c r="CU12731" s="174">
        <v>3464</v>
      </c>
      <c r="CV12731" s="174">
        <v>182970</v>
      </c>
      <c r="CW12731" s="174">
        <v>5</v>
      </c>
      <c r="CX12731" s="174">
        <v>262.27769999999998</v>
      </c>
    </row>
    <row r="12732" spans="84:102" x14ac:dyDescent="0.25">
      <c r="CF12732" s="3" t="s">
        <v>3073</v>
      </c>
      <c r="CG12732" s="174">
        <v>65</v>
      </c>
      <c r="CH12732" s="174">
        <v>64055</v>
      </c>
      <c r="CI12732" s="174">
        <v>5</v>
      </c>
      <c r="CJ12732" s="174">
        <v>262.20800000000003</v>
      </c>
      <c r="CK12732" s="174">
        <v>262.20800000000003</v>
      </c>
      <c r="CU12732" s="174">
        <v>65</v>
      </c>
      <c r="CV12732" s="174">
        <v>64055</v>
      </c>
      <c r="CW12732" s="174">
        <v>5</v>
      </c>
      <c r="CX12732" s="174">
        <v>262.20800000000003</v>
      </c>
    </row>
    <row r="12733" spans="84:102" x14ac:dyDescent="0.25">
      <c r="CF12733" s="3" t="s">
        <v>3073</v>
      </c>
      <c r="CG12733" s="174">
        <v>335</v>
      </c>
      <c r="CH12733" s="174">
        <v>74597</v>
      </c>
      <c r="CI12733" s="174">
        <v>5</v>
      </c>
      <c r="CJ12733" s="174">
        <v>262.16500000000002</v>
      </c>
      <c r="CK12733" s="174">
        <v>262.16500000000002</v>
      </c>
      <c r="CU12733" s="174">
        <v>335</v>
      </c>
      <c r="CV12733" s="174">
        <v>74597</v>
      </c>
      <c r="CW12733" s="174">
        <v>5</v>
      </c>
      <c r="CX12733" s="174">
        <v>262.16500000000002</v>
      </c>
    </row>
    <row r="12734" spans="84:102" x14ac:dyDescent="0.25">
      <c r="CF12734" s="3" t="s">
        <v>3073</v>
      </c>
      <c r="CG12734" s="174">
        <v>2870</v>
      </c>
      <c r="CH12734" s="174">
        <v>149835</v>
      </c>
      <c r="CI12734" s="174">
        <v>5</v>
      </c>
      <c r="CJ12734" s="174">
        <v>262.142</v>
      </c>
      <c r="CK12734" s="174">
        <v>262.142</v>
      </c>
      <c r="CU12734" s="174">
        <v>2870</v>
      </c>
      <c r="CV12734" s="174">
        <v>149835</v>
      </c>
      <c r="CW12734" s="174">
        <v>5</v>
      </c>
      <c r="CX12734" s="174">
        <v>262.142</v>
      </c>
    </row>
    <row r="12735" spans="84:102" x14ac:dyDescent="0.25">
      <c r="CF12735" s="3" t="s">
        <v>3073</v>
      </c>
      <c r="CG12735" s="174">
        <v>79066</v>
      </c>
      <c r="CH12735" s="174">
        <v>3696</v>
      </c>
      <c r="CI12735" s="174">
        <v>5</v>
      </c>
      <c r="CJ12735" s="174">
        <v>262.0138</v>
      </c>
      <c r="CK12735" s="174">
        <v>262.0138</v>
      </c>
      <c r="CU12735" s="174">
        <v>79066</v>
      </c>
      <c r="CV12735" s="174">
        <v>3696</v>
      </c>
      <c r="CW12735" s="174">
        <v>5</v>
      </c>
      <c r="CX12735" s="174">
        <v>262.0138</v>
      </c>
    </row>
    <row r="12736" spans="84:102" x14ac:dyDescent="0.25">
      <c r="CF12736" s="3" t="s">
        <v>3073</v>
      </c>
      <c r="CG12736" s="174">
        <v>1274</v>
      </c>
      <c r="CH12736" s="174">
        <v>124497</v>
      </c>
      <c r="CI12736" s="174">
        <v>5</v>
      </c>
      <c r="CJ12736" s="174">
        <v>262.00240000000002</v>
      </c>
      <c r="CK12736" s="174">
        <v>262.00240000000002</v>
      </c>
      <c r="CU12736" s="174">
        <v>1274</v>
      </c>
      <c r="CV12736" s="174">
        <v>124497</v>
      </c>
      <c r="CW12736" s="174">
        <v>5</v>
      </c>
      <c r="CX12736" s="174">
        <v>262.00240000000002</v>
      </c>
    </row>
    <row r="12737" spans="84:102" x14ac:dyDescent="0.25">
      <c r="CF12737" s="3" t="s">
        <v>3073</v>
      </c>
      <c r="CG12737" s="174">
        <v>3696</v>
      </c>
      <c r="CH12737" s="174">
        <v>79066</v>
      </c>
      <c r="CI12737" s="174">
        <v>5</v>
      </c>
      <c r="CJ12737" s="174">
        <v>261.93220000000002</v>
      </c>
      <c r="CK12737" s="174">
        <v>261.93220000000002</v>
      </c>
      <c r="CU12737" s="174">
        <v>3696</v>
      </c>
      <c r="CV12737" s="174">
        <v>79066</v>
      </c>
      <c r="CW12737" s="174">
        <v>5</v>
      </c>
      <c r="CX12737" s="174">
        <v>261.93220000000002</v>
      </c>
    </row>
    <row r="12738" spans="84:102" x14ac:dyDescent="0.25">
      <c r="CF12738" s="3" t="s">
        <v>3073</v>
      </c>
      <c r="CG12738" s="174">
        <v>2777</v>
      </c>
      <c r="CH12738" s="174">
        <v>146117</v>
      </c>
      <c r="CI12738" s="174">
        <v>5</v>
      </c>
      <c r="CJ12738" s="174">
        <v>261.87029999999999</v>
      </c>
      <c r="CK12738" s="174">
        <v>261.87029999999999</v>
      </c>
      <c r="CU12738" s="174">
        <v>2777</v>
      </c>
      <c r="CV12738" s="174">
        <v>146117</v>
      </c>
      <c r="CW12738" s="174">
        <v>5</v>
      </c>
      <c r="CX12738" s="174">
        <v>261.87029999999999</v>
      </c>
    </row>
    <row r="12739" spans="84:102" x14ac:dyDescent="0.25">
      <c r="CF12739" s="3" t="s">
        <v>3073</v>
      </c>
      <c r="CG12739" s="174">
        <v>75647</v>
      </c>
      <c r="CH12739" s="174">
        <v>314</v>
      </c>
      <c r="CI12739" s="174">
        <v>5</v>
      </c>
      <c r="CJ12739" s="174">
        <v>261.73820000000001</v>
      </c>
      <c r="CK12739" s="174">
        <v>261.73820000000001</v>
      </c>
      <c r="CU12739" s="174">
        <v>75647</v>
      </c>
      <c r="CV12739" s="174">
        <v>314</v>
      </c>
      <c r="CW12739" s="174">
        <v>5</v>
      </c>
      <c r="CX12739" s="174">
        <v>261.73820000000001</v>
      </c>
    </row>
    <row r="12740" spans="84:102" x14ac:dyDescent="0.25">
      <c r="CF12740" s="3" t="s">
        <v>3073</v>
      </c>
      <c r="CG12740" s="174">
        <v>69947</v>
      </c>
      <c r="CH12740" s="174">
        <v>227</v>
      </c>
      <c r="CI12740" s="174">
        <v>5</v>
      </c>
      <c r="CJ12740" s="174">
        <v>261.72399999999999</v>
      </c>
      <c r="CK12740" s="174">
        <v>261.72399999999999</v>
      </c>
      <c r="CU12740" s="174">
        <v>69947</v>
      </c>
      <c r="CV12740" s="174">
        <v>227</v>
      </c>
      <c r="CW12740" s="174">
        <v>5</v>
      </c>
      <c r="CX12740" s="174">
        <v>261.72399999999999</v>
      </c>
    </row>
    <row r="12741" spans="84:102" x14ac:dyDescent="0.25">
      <c r="CF12741" s="3" t="s">
        <v>3073</v>
      </c>
      <c r="CG12741" s="174">
        <v>3888</v>
      </c>
      <c r="CH12741" s="174">
        <v>187763</v>
      </c>
      <c r="CI12741" s="174">
        <v>5</v>
      </c>
      <c r="CJ12741" s="174">
        <v>261.67660000000001</v>
      </c>
      <c r="CK12741" s="174">
        <v>261.67660000000001</v>
      </c>
      <c r="CU12741" s="174">
        <v>3888</v>
      </c>
      <c r="CV12741" s="174">
        <v>187763</v>
      </c>
      <c r="CW12741" s="174">
        <v>5</v>
      </c>
      <c r="CX12741" s="174">
        <v>261.67660000000001</v>
      </c>
    </row>
    <row r="12742" spans="84:102" x14ac:dyDescent="0.25">
      <c r="CF12742" s="3" t="s">
        <v>3073</v>
      </c>
      <c r="CG12742" s="174">
        <v>88056</v>
      </c>
      <c r="CH12742" s="174">
        <v>634</v>
      </c>
      <c r="CI12742" s="174">
        <v>5</v>
      </c>
      <c r="CJ12742" s="174">
        <v>261.41989999999998</v>
      </c>
      <c r="CK12742" s="174">
        <v>261.41989999999998</v>
      </c>
      <c r="CU12742" s="174">
        <v>88056</v>
      </c>
      <c r="CV12742" s="174">
        <v>634</v>
      </c>
      <c r="CW12742" s="174">
        <v>5</v>
      </c>
      <c r="CX12742" s="174">
        <v>261.41989999999998</v>
      </c>
    </row>
    <row r="12743" spans="84:102" x14ac:dyDescent="0.25">
      <c r="CF12743" s="3" t="s">
        <v>3073</v>
      </c>
      <c r="CG12743" s="174">
        <v>3565</v>
      </c>
      <c r="CH12743" s="174">
        <v>88077</v>
      </c>
      <c r="CI12743" s="174">
        <v>5</v>
      </c>
      <c r="CJ12743" s="174">
        <v>261.29759999999999</v>
      </c>
      <c r="CK12743" s="174">
        <v>261.29759999999999</v>
      </c>
      <c r="CU12743" s="174">
        <v>3565</v>
      </c>
      <c r="CV12743" s="174">
        <v>88077</v>
      </c>
      <c r="CW12743" s="174">
        <v>5</v>
      </c>
      <c r="CX12743" s="174">
        <v>261.29759999999999</v>
      </c>
    </row>
    <row r="12744" spans="84:102" x14ac:dyDescent="0.25">
      <c r="CF12744" s="3" t="s">
        <v>3073</v>
      </c>
      <c r="CG12744" s="174">
        <v>62524</v>
      </c>
      <c r="CH12744" s="174">
        <v>53</v>
      </c>
      <c r="CI12744" s="174">
        <v>5</v>
      </c>
      <c r="CJ12744" s="174">
        <v>261.27999999999997</v>
      </c>
      <c r="CK12744" s="174">
        <v>261.27999999999997</v>
      </c>
      <c r="CU12744" s="174">
        <v>62524</v>
      </c>
      <c r="CV12744" s="174">
        <v>53</v>
      </c>
      <c r="CW12744" s="174">
        <v>5</v>
      </c>
      <c r="CX12744" s="174">
        <v>261.27999999999997</v>
      </c>
    </row>
    <row r="12745" spans="84:102" x14ac:dyDescent="0.25">
      <c r="CF12745" s="3" t="s">
        <v>3073</v>
      </c>
      <c r="CG12745" s="174">
        <v>2981</v>
      </c>
      <c r="CH12745" s="174">
        <v>158185</v>
      </c>
      <c r="CI12745" s="174">
        <v>5</v>
      </c>
      <c r="CJ12745" s="174">
        <v>261.25189999999998</v>
      </c>
      <c r="CK12745" s="174">
        <v>261.25189999999998</v>
      </c>
      <c r="CU12745" s="174">
        <v>2981</v>
      </c>
      <c r="CV12745" s="174">
        <v>158185</v>
      </c>
      <c r="CW12745" s="174">
        <v>5</v>
      </c>
      <c r="CX12745" s="174">
        <v>261.25189999999998</v>
      </c>
    </row>
    <row r="12746" spans="84:102" x14ac:dyDescent="0.25">
      <c r="CF12746" s="3" t="s">
        <v>3073</v>
      </c>
      <c r="CG12746" s="174">
        <v>3235</v>
      </c>
      <c r="CH12746" s="174">
        <v>159438</v>
      </c>
      <c r="CI12746" s="174">
        <v>5</v>
      </c>
      <c r="CJ12746" s="174">
        <v>261.23950000000002</v>
      </c>
      <c r="CK12746" s="174">
        <v>261.23950000000002</v>
      </c>
      <c r="CU12746" s="174">
        <v>3235</v>
      </c>
      <c r="CV12746" s="174">
        <v>159438</v>
      </c>
      <c r="CW12746" s="174">
        <v>5</v>
      </c>
      <c r="CX12746" s="174">
        <v>261.23950000000002</v>
      </c>
    </row>
    <row r="12747" spans="84:102" x14ac:dyDescent="0.25">
      <c r="CF12747" s="3" t="s">
        <v>3073</v>
      </c>
      <c r="CG12747" s="174">
        <v>75744</v>
      </c>
      <c r="CH12747" s="174">
        <v>318</v>
      </c>
      <c r="CI12747" s="174">
        <v>5</v>
      </c>
      <c r="CJ12747" s="174">
        <v>261.19889999999998</v>
      </c>
      <c r="CK12747" s="174">
        <v>261.19889999999998</v>
      </c>
      <c r="CU12747" s="174">
        <v>75744</v>
      </c>
      <c r="CV12747" s="174">
        <v>318</v>
      </c>
      <c r="CW12747" s="174">
        <v>5</v>
      </c>
      <c r="CX12747" s="174">
        <v>261.19889999999998</v>
      </c>
    </row>
    <row r="12748" spans="84:102" x14ac:dyDescent="0.25">
      <c r="CF12748" s="3" t="s">
        <v>3073</v>
      </c>
      <c r="CG12748" s="174">
        <v>800</v>
      </c>
      <c r="CH12748" s="174">
        <v>102324</v>
      </c>
      <c r="CI12748" s="174">
        <v>5</v>
      </c>
      <c r="CJ12748" s="174">
        <v>261.05500000000001</v>
      </c>
      <c r="CK12748" s="174">
        <v>261.05500000000001</v>
      </c>
      <c r="CU12748" s="174">
        <v>800</v>
      </c>
      <c r="CV12748" s="174">
        <v>102324</v>
      </c>
      <c r="CW12748" s="174">
        <v>5</v>
      </c>
      <c r="CX12748" s="174">
        <v>261.05500000000001</v>
      </c>
    </row>
    <row r="12749" spans="84:102" x14ac:dyDescent="0.25">
      <c r="CF12749" s="3" t="s">
        <v>3073</v>
      </c>
      <c r="CG12749" s="174">
        <v>21637</v>
      </c>
      <c r="CH12749" s="174">
        <v>2282</v>
      </c>
      <c r="CI12749" s="174">
        <v>5</v>
      </c>
      <c r="CJ12749" s="174">
        <v>261.03269999999998</v>
      </c>
      <c r="CK12749" s="174">
        <v>261.03269999999998</v>
      </c>
      <c r="CU12749" s="174">
        <v>21637</v>
      </c>
      <c r="CV12749" s="174">
        <v>2282</v>
      </c>
      <c r="CW12749" s="174">
        <v>5</v>
      </c>
      <c r="CX12749" s="174">
        <v>261.03269999999998</v>
      </c>
    </row>
    <row r="12750" spans="84:102" x14ac:dyDescent="0.25">
      <c r="CF12750" s="3" t="s">
        <v>3073</v>
      </c>
      <c r="CG12750" s="174">
        <v>382</v>
      </c>
      <c r="CH12750" s="174">
        <v>77885</v>
      </c>
      <c r="CI12750" s="174">
        <v>5</v>
      </c>
      <c r="CJ12750" s="174">
        <v>260.72219999999999</v>
      </c>
      <c r="CK12750" s="174">
        <v>260.72219999999999</v>
      </c>
      <c r="CU12750" s="174">
        <v>382</v>
      </c>
      <c r="CV12750" s="174">
        <v>77885</v>
      </c>
      <c r="CW12750" s="174">
        <v>5</v>
      </c>
      <c r="CX12750" s="174">
        <v>260.72219999999999</v>
      </c>
    </row>
    <row r="12751" spans="84:102" x14ac:dyDescent="0.25">
      <c r="CF12751" s="3" t="s">
        <v>3073</v>
      </c>
      <c r="CG12751" s="174">
        <v>1875</v>
      </c>
      <c r="CH12751" s="174">
        <v>56814</v>
      </c>
      <c r="CI12751" s="174">
        <v>5</v>
      </c>
      <c r="CJ12751" s="174">
        <v>260.52609999999999</v>
      </c>
      <c r="CK12751" s="174">
        <v>260.52609999999999</v>
      </c>
      <c r="CU12751" s="174">
        <v>1875</v>
      </c>
      <c r="CV12751" s="174">
        <v>56814</v>
      </c>
      <c r="CW12751" s="174">
        <v>5</v>
      </c>
      <c r="CX12751" s="174">
        <v>260.52609999999999</v>
      </c>
    </row>
    <row r="12752" spans="84:102" x14ac:dyDescent="0.25">
      <c r="CF12752" s="3" t="s">
        <v>3073</v>
      </c>
      <c r="CG12752" s="174">
        <v>68675</v>
      </c>
      <c r="CH12752" s="174">
        <v>1673</v>
      </c>
      <c r="CI12752" s="174">
        <v>5</v>
      </c>
      <c r="CJ12752" s="174">
        <v>260.51150000000001</v>
      </c>
      <c r="CK12752" s="174">
        <v>260.51150000000001</v>
      </c>
      <c r="CU12752" s="174">
        <v>68675</v>
      </c>
      <c r="CV12752" s="174">
        <v>1673</v>
      </c>
      <c r="CW12752" s="174">
        <v>5</v>
      </c>
      <c r="CX12752" s="174">
        <v>260.51150000000001</v>
      </c>
    </row>
    <row r="12753" spans="84:102" x14ac:dyDescent="0.25">
      <c r="CF12753" s="3" t="s">
        <v>3073</v>
      </c>
      <c r="CG12753" s="174">
        <v>74717</v>
      </c>
      <c r="CH12753" s="174">
        <v>308</v>
      </c>
      <c r="CI12753" s="174">
        <v>5</v>
      </c>
      <c r="CJ12753" s="174">
        <v>260.5</v>
      </c>
      <c r="CK12753" s="174">
        <v>260.5</v>
      </c>
      <c r="CU12753" s="174">
        <v>74717</v>
      </c>
      <c r="CV12753" s="174">
        <v>308</v>
      </c>
      <c r="CW12753" s="174">
        <v>5</v>
      </c>
      <c r="CX12753" s="174">
        <v>260.5</v>
      </c>
    </row>
    <row r="12754" spans="84:102" x14ac:dyDescent="0.25">
      <c r="CF12754" s="3" t="s">
        <v>3073</v>
      </c>
      <c r="CG12754" s="174">
        <v>637</v>
      </c>
      <c r="CH12754" s="174">
        <v>88466</v>
      </c>
      <c r="CI12754" s="174">
        <v>5</v>
      </c>
      <c r="CJ12754" s="174">
        <v>260.36380000000003</v>
      </c>
      <c r="CK12754" s="174">
        <v>260.36380000000003</v>
      </c>
      <c r="CU12754" s="174">
        <v>637</v>
      </c>
      <c r="CV12754" s="174">
        <v>88466</v>
      </c>
      <c r="CW12754" s="174">
        <v>5</v>
      </c>
      <c r="CX12754" s="174">
        <v>260.36380000000003</v>
      </c>
    </row>
    <row r="12755" spans="84:102" x14ac:dyDescent="0.25">
      <c r="CF12755" s="3" t="s">
        <v>3073</v>
      </c>
      <c r="CG12755" s="174">
        <v>77885</v>
      </c>
      <c r="CH12755" s="174">
        <v>382</v>
      </c>
      <c r="CI12755" s="174">
        <v>5</v>
      </c>
      <c r="CJ12755" s="174">
        <v>260.34039999999999</v>
      </c>
      <c r="CK12755" s="174">
        <v>260.34039999999999</v>
      </c>
      <c r="CU12755" s="174">
        <v>77885</v>
      </c>
      <c r="CV12755" s="174">
        <v>382</v>
      </c>
      <c r="CW12755" s="174">
        <v>5</v>
      </c>
      <c r="CX12755" s="174">
        <v>260.34039999999999</v>
      </c>
    </row>
    <row r="12756" spans="84:102" x14ac:dyDescent="0.25">
      <c r="CF12756" s="3" t="s">
        <v>3073</v>
      </c>
      <c r="CG12756" s="174">
        <v>86542</v>
      </c>
      <c r="CH12756" s="174">
        <v>608</v>
      </c>
      <c r="CI12756" s="174">
        <v>5</v>
      </c>
      <c r="CJ12756" s="174">
        <v>260.21140000000003</v>
      </c>
      <c r="CK12756" s="174">
        <v>260.21140000000003</v>
      </c>
      <c r="CU12756" s="174">
        <v>86542</v>
      </c>
      <c r="CV12756" s="174">
        <v>608</v>
      </c>
      <c r="CW12756" s="174">
        <v>5</v>
      </c>
      <c r="CX12756" s="174">
        <v>260.21140000000003</v>
      </c>
    </row>
    <row r="12757" spans="84:102" x14ac:dyDescent="0.25">
      <c r="CF12757" s="3" t="s">
        <v>3073</v>
      </c>
      <c r="CG12757" s="174">
        <v>3765</v>
      </c>
      <c r="CH12757" s="174">
        <v>131813</v>
      </c>
      <c r="CI12757" s="174">
        <v>5</v>
      </c>
      <c r="CJ12757" s="174">
        <v>259.94369999999998</v>
      </c>
      <c r="CK12757" s="174">
        <v>259.94369999999998</v>
      </c>
      <c r="CU12757" s="174">
        <v>3765</v>
      </c>
      <c r="CV12757" s="174">
        <v>131813</v>
      </c>
      <c r="CW12757" s="174">
        <v>5</v>
      </c>
      <c r="CX12757" s="174">
        <v>259.94369999999998</v>
      </c>
    </row>
    <row r="12758" spans="84:102" x14ac:dyDescent="0.25">
      <c r="CF12758" s="3" t="s">
        <v>3073</v>
      </c>
      <c r="CG12758" s="174">
        <v>2353</v>
      </c>
      <c r="CH12758" s="174">
        <v>26733</v>
      </c>
      <c r="CI12758" s="174">
        <v>5</v>
      </c>
      <c r="CJ12758" s="174">
        <v>259.69740000000002</v>
      </c>
      <c r="CK12758" s="174">
        <v>259.69740000000002</v>
      </c>
      <c r="CU12758" s="174">
        <v>2353</v>
      </c>
      <c r="CV12758" s="174">
        <v>26733</v>
      </c>
      <c r="CW12758" s="174">
        <v>5</v>
      </c>
      <c r="CX12758" s="174">
        <v>259.69740000000002</v>
      </c>
    </row>
    <row r="12759" spans="84:102" x14ac:dyDescent="0.25">
      <c r="CF12759" s="3" t="s">
        <v>3073</v>
      </c>
      <c r="CG12759" s="174">
        <v>125810</v>
      </c>
      <c r="CH12759" s="174">
        <v>1053</v>
      </c>
      <c r="CI12759" s="174">
        <v>5</v>
      </c>
      <c r="CJ12759" s="174">
        <v>259.62630000000001</v>
      </c>
      <c r="CK12759" s="174">
        <v>259.62630000000001</v>
      </c>
      <c r="CU12759" s="174">
        <v>125810</v>
      </c>
      <c r="CV12759" s="174">
        <v>1053</v>
      </c>
      <c r="CW12759" s="174">
        <v>5</v>
      </c>
      <c r="CX12759" s="174">
        <v>259.62630000000001</v>
      </c>
    </row>
    <row r="12760" spans="84:102" x14ac:dyDescent="0.25">
      <c r="CF12760" s="3" t="s">
        <v>3073</v>
      </c>
      <c r="CG12760" s="174">
        <v>110199</v>
      </c>
      <c r="CH12760" s="174">
        <v>902</v>
      </c>
      <c r="CI12760" s="174">
        <v>5</v>
      </c>
      <c r="CJ12760" s="174">
        <v>259.62060000000002</v>
      </c>
      <c r="CK12760" s="174">
        <v>259.62060000000002</v>
      </c>
      <c r="CU12760" s="174">
        <v>110199</v>
      </c>
      <c r="CV12760" s="174">
        <v>902</v>
      </c>
      <c r="CW12760" s="174">
        <v>5</v>
      </c>
      <c r="CX12760" s="174">
        <v>259.62060000000002</v>
      </c>
    </row>
    <row r="12761" spans="84:102" x14ac:dyDescent="0.25">
      <c r="CF12761" s="3" t="s">
        <v>3073</v>
      </c>
      <c r="CG12761" s="174">
        <v>123862</v>
      </c>
      <c r="CH12761" s="174">
        <v>1048</v>
      </c>
      <c r="CI12761" s="174">
        <v>5</v>
      </c>
      <c r="CJ12761" s="174">
        <v>259.52069999999998</v>
      </c>
      <c r="CK12761" s="174">
        <v>259.52069999999998</v>
      </c>
      <c r="CU12761" s="174">
        <v>123862</v>
      </c>
      <c r="CV12761" s="174">
        <v>1048</v>
      </c>
      <c r="CW12761" s="174">
        <v>5</v>
      </c>
      <c r="CX12761" s="174">
        <v>259.52069999999998</v>
      </c>
    </row>
    <row r="12762" spans="84:102" x14ac:dyDescent="0.25">
      <c r="CF12762" s="3" t="s">
        <v>3073</v>
      </c>
      <c r="CG12762" s="174">
        <v>2930</v>
      </c>
      <c r="CH12762" s="174">
        <v>152676</v>
      </c>
      <c r="CI12762" s="174">
        <v>5</v>
      </c>
      <c r="CJ12762" s="174">
        <v>259.37</v>
      </c>
      <c r="CK12762" s="174">
        <v>259.37</v>
      </c>
      <c r="CU12762" s="174">
        <v>2930</v>
      </c>
      <c r="CV12762" s="174">
        <v>152676</v>
      </c>
      <c r="CW12762" s="174">
        <v>5</v>
      </c>
      <c r="CX12762" s="174">
        <v>259.37</v>
      </c>
    </row>
    <row r="12763" spans="84:102" x14ac:dyDescent="0.25">
      <c r="CF12763" s="3" t="s">
        <v>3073</v>
      </c>
      <c r="CG12763" s="174">
        <v>1245</v>
      </c>
      <c r="CH12763" s="174">
        <v>127295</v>
      </c>
      <c r="CI12763" s="174">
        <v>5</v>
      </c>
      <c r="CJ12763" s="174">
        <v>259.23970000000003</v>
      </c>
      <c r="CK12763" s="174">
        <v>259.23970000000003</v>
      </c>
      <c r="CU12763" s="174">
        <v>1245</v>
      </c>
      <c r="CV12763" s="174">
        <v>127295</v>
      </c>
      <c r="CW12763" s="174">
        <v>5</v>
      </c>
      <c r="CX12763" s="174">
        <v>259.23970000000003</v>
      </c>
    </row>
    <row r="12764" spans="84:102" x14ac:dyDescent="0.25">
      <c r="CF12764" s="3" t="s">
        <v>3073</v>
      </c>
      <c r="CG12764" s="174">
        <v>149419</v>
      </c>
      <c r="CH12764" s="174">
        <v>3101</v>
      </c>
      <c r="CI12764" s="174">
        <v>5</v>
      </c>
      <c r="CJ12764" s="174">
        <v>259.04169999999999</v>
      </c>
      <c r="CK12764" s="174">
        <v>259.04169999999999</v>
      </c>
      <c r="CU12764" s="174">
        <v>149419</v>
      </c>
      <c r="CV12764" s="174">
        <v>3101</v>
      </c>
      <c r="CW12764" s="174">
        <v>5</v>
      </c>
      <c r="CX12764" s="174">
        <v>259.04169999999999</v>
      </c>
    </row>
    <row r="12765" spans="84:102" x14ac:dyDescent="0.25">
      <c r="CF12765" s="3" t="s">
        <v>3073</v>
      </c>
      <c r="CG12765" s="174">
        <v>152893</v>
      </c>
      <c r="CH12765" s="174">
        <v>2947</v>
      </c>
      <c r="CI12765" s="174">
        <v>5</v>
      </c>
      <c r="CJ12765" s="174">
        <v>258.99810000000002</v>
      </c>
      <c r="CK12765" s="174">
        <v>258.99810000000002</v>
      </c>
      <c r="CU12765" s="174">
        <v>152893</v>
      </c>
      <c r="CV12765" s="174">
        <v>2947</v>
      </c>
      <c r="CW12765" s="174">
        <v>5</v>
      </c>
      <c r="CX12765" s="174">
        <v>258.99810000000002</v>
      </c>
    </row>
    <row r="12766" spans="84:102" x14ac:dyDescent="0.25">
      <c r="CF12766" s="3" t="s">
        <v>3073</v>
      </c>
      <c r="CG12766" s="174">
        <v>2688</v>
      </c>
      <c r="CH12766" s="174">
        <v>151119</v>
      </c>
      <c r="CI12766" s="174">
        <v>5</v>
      </c>
      <c r="CJ12766" s="174">
        <v>258.98570000000001</v>
      </c>
      <c r="CK12766" s="174">
        <v>258.98570000000001</v>
      </c>
      <c r="CU12766" s="174">
        <v>2688</v>
      </c>
      <c r="CV12766" s="174">
        <v>151119</v>
      </c>
      <c r="CW12766" s="174">
        <v>5</v>
      </c>
      <c r="CX12766" s="174">
        <v>258.98570000000001</v>
      </c>
    </row>
    <row r="12767" spans="84:102" x14ac:dyDescent="0.25">
      <c r="CF12767" s="3" t="s">
        <v>3073</v>
      </c>
      <c r="CG12767" s="174">
        <v>616</v>
      </c>
      <c r="CH12767" s="174">
        <v>87223</v>
      </c>
      <c r="CI12767" s="174">
        <v>5</v>
      </c>
      <c r="CJ12767" s="174">
        <v>258.95920000000001</v>
      </c>
      <c r="CK12767" s="174">
        <v>258.95920000000001</v>
      </c>
      <c r="CU12767" s="174">
        <v>616</v>
      </c>
      <c r="CV12767" s="174">
        <v>87223</v>
      </c>
      <c r="CW12767" s="174">
        <v>5</v>
      </c>
      <c r="CX12767" s="174">
        <v>258.95920000000001</v>
      </c>
    </row>
    <row r="12768" spans="84:102" x14ac:dyDescent="0.25">
      <c r="CF12768" s="3" t="s">
        <v>3073</v>
      </c>
      <c r="CG12768" s="174">
        <v>733</v>
      </c>
      <c r="CH12768" s="174">
        <v>96473</v>
      </c>
      <c r="CI12768" s="174">
        <v>5</v>
      </c>
      <c r="CJ12768" s="174">
        <v>258.94740000000002</v>
      </c>
      <c r="CK12768" s="174">
        <v>258.94740000000002</v>
      </c>
      <c r="CU12768" s="174">
        <v>733</v>
      </c>
      <c r="CV12768" s="174">
        <v>96473</v>
      </c>
      <c r="CW12768" s="174">
        <v>5</v>
      </c>
      <c r="CX12768" s="174">
        <v>258.94740000000002</v>
      </c>
    </row>
    <row r="12769" spans="84:102" x14ac:dyDescent="0.25">
      <c r="CF12769" s="3" t="s">
        <v>3073</v>
      </c>
      <c r="CG12769" s="174">
        <v>113</v>
      </c>
      <c r="CH12769" s="174">
        <v>67712</v>
      </c>
      <c r="CI12769" s="174">
        <v>5</v>
      </c>
      <c r="CJ12769" s="174">
        <v>258.84870000000001</v>
      </c>
      <c r="CK12769" s="174">
        <v>258.84870000000001</v>
      </c>
      <c r="CU12769" s="174">
        <v>113</v>
      </c>
      <c r="CV12769" s="174">
        <v>67712</v>
      </c>
      <c r="CW12769" s="174">
        <v>5</v>
      </c>
      <c r="CX12769" s="174">
        <v>258.84870000000001</v>
      </c>
    </row>
    <row r="12770" spans="84:102" x14ac:dyDescent="0.25">
      <c r="CF12770" s="3" t="s">
        <v>3073</v>
      </c>
      <c r="CG12770" s="174">
        <v>654</v>
      </c>
      <c r="CH12770" s="174">
        <v>89719</v>
      </c>
      <c r="CI12770" s="174">
        <v>5</v>
      </c>
      <c r="CJ12770" s="174">
        <v>258.7192</v>
      </c>
      <c r="CK12770" s="174">
        <v>258.7192</v>
      </c>
      <c r="CU12770" s="174">
        <v>654</v>
      </c>
      <c r="CV12770" s="174">
        <v>89719</v>
      </c>
      <c r="CW12770" s="174">
        <v>5</v>
      </c>
      <c r="CX12770" s="174">
        <v>258.7192</v>
      </c>
    </row>
    <row r="12771" spans="84:102" x14ac:dyDescent="0.25">
      <c r="CF12771" s="3" t="s">
        <v>3073</v>
      </c>
      <c r="CG12771" s="174">
        <v>1399</v>
      </c>
      <c r="CH12771" s="174">
        <v>109134</v>
      </c>
      <c r="CI12771" s="174">
        <v>5</v>
      </c>
      <c r="CJ12771" s="174">
        <v>258.52429999999998</v>
      </c>
      <c r="CK12771" s="174">
        <v>258.52429999999998</v>
      </c>
      <c r="CU12771" s="174">
        <v>1399</v>
      </c>
      <c r="CV12771" s="174">
        <v>109134</v>
      </c>
      <c r="CW12771" s="174">
        <v>5</v>
      </c>
      <c r="CX12771" s="174">
        <v>258.52429999999998</v>
      </c>
    </row>
    <row r="12772" spans="84:102" x14ac:dyDescent="0.25">
      <c r="CF12772" s="3" t="s">
        <v>3073</v>
      </c>
      <c r="CG12772" s="174">
        <v>69532</v>
      </c>
      <c r="CH12772" s="174">
        <v>182</v>
      </c>
      <c r="CI12772" s="174">
        <v>5</v>
      </c>
      <c r="CJ12772" s="174">
        <v>258.40949999999998</v>
      </c>
      <c r="CK12772" s="174">
        <v>258.40949999999998</v>
      </c>
      <c r="CU12772" s="174">
        <v>69532</v>
      </c>
      <c r="CV12772" s="174">
        <v>182</v>
      </c>
      <c r="CW12772" s="174">
        <v>5</v>
      </c>
      <c r="CX12772" s="174">
        <v>258.40949999999998</v>
      </c>
    </row>
    <row r="12773" spans="84:102" x14ac:dyDescent="0.25">
      <c r="CF12773" s="3" t="s">
        <v>3073</v>
      </c>
      <c r="CG12773" s="174">
        <v>88526</v>
      </c>
      <c r="CH12773" s="174">
        <v>3584</v>
      </c>
      <c r="CI12773" s="174">
        <v>5</v>
      </c>
      <c r="CJ12773" s="174">
        <v>258.399</v>
      </c>
      <c r="CK12773" s="174">
        <v>258.399</v>
      </c>
      <c r="CU12773" s="174">
        <v>88526</v>
      </c>
      <c r="CV12773" s="174">
        <v>3584</v>
      </c>
      <c r="CW12773" s="174">
        <v>5</v>
      </c>
      <c r="CX12773" s="174">
        <v>258.399</v>
      </c>
    </row>
    <row r="12774" spans="84:102" x14ac:dyDescent="0.25">
      <c r="CF12774" s="3" t="s">
        <v>3073</v>
      </c>
      <c r="CG12774" s="174">
        <v>94431</v>
      </c>
      <c r="CH12774" s="174">
        <v>3616</v>
      </c>
      <c r="CI12774" s="174">
        <v>5</v>
      </c>
      <c r="CJ12774" s="174">
        <v>258.32510000000002</v>
      </c>
      <c r="CK12774" s="174">
        <v>258.32510000000002</v>
      </c>
      <c r="CU12774" s="174">
        <v>94431</v>
      </c>
      <c r="CV12774" s="174">
        <v>3616</v>
      </c>
      <c r="CW12774" s="174">
        <v>5</v>
      </c>
      <c r="CX12774" s="174">
        <v>258.32510000000002</v>
      </c>
    </row>
    <row r="12775" spans="84:102" x14ac:dyDescent="0.25">
      <c r="CF12775" s="3" t="s">
        <v>3073</v>
      </c>
      <c r="CG12775" s="174">
        <v>3031</v>
      </c>
      <c r="CH12775" s="174">
        <v>163438</v>
      </c>
      <c r="CI12775" s="174">
        <v>5</v>
      </c>
      <c r="CJ12775" s="174">
        <v>258.1576</v>
      </c>
      <c r="CK12775" s="174">
        <v>258.1576</v>
      </c>
      <c r="CU12775" s="174">
        <v>3031</v>
      </c>
      <c r="CV12775" s="174">
        <v>163438</v>
      </c>
      <c r="CW12775" s="174">
        <v>5</v>
      </c>
      <c r="CX12775" s="174">
        <v>258.1576</v>
      </c>
    </row>
    <row r="12776" spans="84:102" x14ac:dyDescent="0.25">
      <c r="CF12776" s="3" t="s">
        <v>3073</v>
      </c>
      <c r="CG12776" s="174">
        <v>1226</v>
      </c>
      <c r="CH12776" s="174">
        <v>131037</v>
      </c>
      <c r="CI12776" s="174">
        <v>5</v>
      </c>
      <c r="CJ12776" s="174">
        <v>258.0412</v>
      </c>
      <c r="CK12776" s="174">
        <v>258.0412</v>
      </c>
      <c r="CU12776" s="174">
        <v>1226</v>
      </c>
      <c r="CV12776" s="174">
        <v>131037</v>
      </c>
      <c r="CW12776" s="174">
        <v>5</v>
      </c>
      <c r="CX12776" s="174">
        <v>258.0412</v>
      </c>
    </row>
    <row r="12777" spans="84:102" x14ac:dyDescent="0.25">
      <c r="CF12777" s="3" t="s">
        <v>3073</v>
      </c>
      <c r="CG12777" s="174">
        <v>1755</v>
      </c>
      <c r="CH12777" s="174">
        <v>57433</v>
      </c>
      <c r="CI12777" s="174">
        <v>5</v>
      </c>
      <c r="CJ12777" s="174">
        <v>257.9409</v>
      </c>
      <c r="CK12777" s="174">
        <v>257.9409</v>
      </c>
      <c r="CU12777" s="174">
        <v>1755</v>
      </c>
      <c r="CV12777" s="174">
        <v>57433</v>
      </c>
      <c r="CW12777" s="174">
        <v>5</v>
      </c>
      <c r="CX12777" s="174">
        <v>257.9409</v>
      </c>
    </row>
    <row r="12778" spans="84:102" x14ac:dyDescent="0.25">
      <c r="CF12778" s="3" t="s">
        <v>3073</v>
      </c>
      <c r="CG12778" s="174">
        <v>8762</v>
      </c>
      <c r="CH12778" s="174">
        <v>2133</v>
      </c>
      <c r="CI12778" s="174">
        <v>5</v>
      </c>
      <c r="CJ12778" s="174">
        <v>257.89510000000001</v>
      </c>
      <c r="CK12778" s="174">
        <v>257.89510000000001</v>
      </c>
      <c r="CU12778" s="174">
        <v>8762</v>
      </c>
      <c r="CV12778" s="174">
        <v>2133</v>
      </c>
      <c r="CW12778" s="174">
        <v>5</v>
      </c>
      <c r="CX12778" s="174">
        <v>257.89510000000001</v>
      </c>
    </row>
    <row r="12779" spans="84:102" x14ac:dyDescent="0.25">
      <c r="CF12779" s="3" t="s">
        <v>3073</v>
      </c>
      <c r="CG12779" s="174">
        <v>168710</v>
      </c>
      <c r="CH12779" s="174">
        <v>3770</v>
      </c>
      <c r="CI12779" s="174">
        <v>5</v>
      </c>
      <c r="CJ12779" s="174">
        <v>257.83789999999999</v>
      </c>
      <c r="CK12779" s="174">
        <v>257.83789999999999</v>
      </c>
      <c r="CU12779" s="174">
        <v>168710</v>
      </c>
      <c r="CV12779" s="174">
        <v>3770</v>
      </c>
      <c r="CW12779" s="174">
        <v>5</v>
      </c>
      <c r="CX12779" s="174">
        <v>257.83789999999999</v>
      </c>
    </row>
    <row r="12780" spans="84:102" x14ac:dyDescent="0.25">
      <c r="CF12780" s="3" t="s">
        <v>3073</v>
      </c>
      <c r="CG12780" s="174">
        <v>114010</v>
      </c>
      <c r="CH12780" s="174">
        <v>950</v>
      </c>
      <c r="CI12780" s="174">
        <v>5</v>
      </c>
      <c r="CJ12780" s="174">
        <v>257.63200000000001</v>
      </c>
      <c r="CK12780" s="174">
        <v>257.63200000000001</v>
      </c>
      <c r="CU12780" s="174">
        <v>114010</v>
      </c>
      <c r="CV12780" s="174">
        <v>950</v>
      </c>
      <c r="CW12780" s="174">
        <v>5</v>
      </c>
      <c r="CX12780" s="174">
        <v>257.63200000000001</v>
      </c>
    </row>
    <row r="12781" spans="84:102" x14ac:dyDescent="0.25">
      <c r="CF12781" s="3" t="s">
        <v>3073</v>
      </c>
      <c r="CG12781" s="174">
        <v>391</v>
      </c>
      <c r="CH12781" s="174">
        <v>77876</v>
      </c>
      <c r="CI12781" s="174">
        <v>5</v>
      </c>
      <c r="CJ12781" s="174">
        <v>257.57600000000002</v>
      </c>
      <c r="CK12781" s="174">
        <v>257.57600000000002</v>
      </c>
      <c r="CU12781" s="174">
        <v>391</v>
      </c>
      <c r="CV12781" s="174">
        <v>77876</v>
      </c>
      <c r="CW12781" s="174">
        <v>5</v>
      </c>
      <c r="CX12781" s="174">
        <v>257.57600000000002</v>
      </c>
    </row>
    <row r="12782" spans="84:102" x14ac:dyDescent="0.25">
      <c r="CF12782" s="3" t="s">
        <v>3073</v>
      </c>
      <c r="CG12782" s="174">
        <v>3484</v>
      </c>
      <c r="CH12782" s="174">
        <v>51236</v>
      </c>
      <c r="CI12782" s="174">
        <v>5</v>
      </c>
      <c r="CJ12782" s="174">
        <v>257.51</v>
      </c>
      <c r="CK12782" s="174">
        <v>257.51</v>
      </c>
      <c r="CU12782" s="174">
        <v>3484</v>
      </c>
      <c r="CV12782" s="174">
        <v>51236</v>
      </c>
      <c r="CW12782" s="174">
        <v>5</v>
      </c>
      <c r="CX12782" s="174">
        <v>257.51</v>
      </c>
    </row>
    <row r="12783" spans="84:102" x14ac:dyDescent="0.25">
      <c r="CF12783" s="3" t="s">
        <v>3073</v>
      </c>
      <c r="CG12783" s="174">
        <v>93656</v>
      </c>
      <c r="CH12783" s="174">
        <v>3614</v>
      </c>
      <c r="CI12783" s="174">
        <v>5</v>
      </c>
      <c r="CJ12783" s="174">
        <v>257.48500000000001</v>
      </c>
      <c r="CK12783" s="174">
        <v>257.48500000000001</v>
      </c>
      <c r="CU12783" s="174">
        <v>93656</v>
      </c>
      <c r="CV12783" s="174">
        <v>3614</v>
      </c>
      <c r="CW12783" s="174">
        <v>5</v>
      </c>
      <c r="CX12783" s="174">
        <v>257.48500000000001</v>
      </c>
    </row>
    <row r="12784" spans="84:102" x14ac:dyDescent="0.25">
      <c r="CF12784" s="3" t="s">
        <v>3073</v>
      </c>
      <c r="CG12784" s="174">
        <v>38651</v>
      </c>
      <c r="CH12784" s="174">
        <v>2510</v>
      </c>
      <c r="CI12784" s="174">
        <v>5</v>
      </c>
      <c r="CJ12784" s="174">
        <v>257.3501</v>
      </c>
      <c r="CK12784" s="174">
        <v>257.3501</v>
      </c>
      <c r="CU12784" s="174">
        <v>38651</v>
      </c>
      <c r="CV12784" s="174">
        <v>2510</v>
      </c>
      <c r="CW12784" s="174">
        <v>5</v>
      </c>
      <c r="CX12784" s="174">
        <v>257.3501</v>
      </c>
    </row>
    <row r="12785" spans="84:102" x14ac:dyDescent="0.25">
      <c r="CF12785" s="3" t="s">
        <v>3073</v>
      </c>
      <c r="CG12785" s="174">
        <v>148841</v>
      </c>
      <c r="CH12785" s="174">
        <v>2836</v>
      </c>
      <c r="CI12785" s="174">
        <v>5</v>
      </c>
      <c r="CJ12785" s="174">
        <v>257.32119999999998</v>
      </c>
      <c r="CK12785" s="174">
        <v>257.32119999999998</v>
      </c>
      <c r="CU12785" s="174">
        <v>148841</v>
      </c>
      <c r="CV12785" s="174">
        <v>2836</v>
      </c>
      <c r="CW12785" s="174">
        <v>5</v>
      </c>
      <c r="CX12785" s="174">
        <v>257.32119999999998</v>
      </c>
    </row>
    <row r="12786" spans="84:102" x14ac:dyDescent="0.25">
      <c r="CF12786" s="3" t="s">
        <v>3073</v>
      </c>
      <c r="CG12786" s="174">
        <v>3340</v>
      </c>
      <c r="CH12786" s="174">
        <v>165058</v>
      </c>
      <c r="CI12786" s="174">
        <v>5</v>
      </c>
      <c r="CJ12786" s="174">
        <v>257.31240000000003</v>
      </c>
      <c r="CK12786" s="174">
        <v>257.31240000000003</v>
      </c>
      <c r="CU12786" s="174">
        <v>3340</v>
      </c>
      <c r="CV12786" s="174">
        <v>165058</v>
      </c>
      <c r="CW12786" s="174">
        <v>5</v>
      </c>
      <c r="CX12786" s="174">
        <v>257.31240000000003</v>
      </c>
    </row>
    <row r="12787" spans="84:102" x14ac:dyDescent="0.25">
      <c r="CF12787" s="3" t="s">
        <v>3073</v>
      </c>
      <c r="CG12787" s="174">
        <v>111136</v>
      </c>
      <c r="CH12787" s="174">
        <v>1369</v>
      </c>
      <c r="CI12787" s="174">
        <v>5</v>
      </c>
      <c r="CJ12787" s="174">
        <v>257.28879999999998</v>
      </c>
      <c r="CK12787" s="174">
        <v>257.28879999999998</v>
      </c>
      <c r="CU12787" s="174">
        <v>111136</v>
      </c>
      <c r="CV12787" s="174">
        <v>1369</v>
      </c>
      <c r="CW12787" s="174">
        <v>5</v>
      </c>
      <c r="CX12787" s="174">
        <v>257.28879999999998</v>
      </c>
    </row>
    <row r="12788" spans="84:102" x14ac:dyDescent="0.25">
      <c r="CF12788" s="3" t="s">
        <v>3073</v>
      </c>
      <c r="CG12788" s="174">
        <v>168024</v>
      </c>
      <c r="CH12788" s="174">
        <v>3302</v>
      </c>
      <c r="CI12788" s="174">
        <v>5</v>
      </c>
      <c r="CJ12788" s="174">
        <v>257.2672</v>
      </c>
      <c r="CK12788" s="174">
        <v>257.2672</v>
      </c>
      <c r="CU12788" s="174">
        <v>168024</v>
      </c>
      <c r="CV12788" s="174">
        <v>3302</v>
      </c>
      <c r="CW12788" s="174">
        <v>5</v>
      </c>
      <c r="CX12788" s="174">
        <v>257.2672</v>
      </c>
    </row>
    <row r="12789" spans="84:102" x14ac:dyDescent="0.25">
      <c r="CF12789" s="3" t="s">
        <v>3073</v>
      </c>
      <c r="CG12789" s="174">
        <v>91561</v>
      </c>
      <c r="CH12789" s="174">
        <v>3599</v>
      </c>
      <c r="CI12789" s="174">
        <v>5</v>
      </c>
      <c r="CJ12789" s="174">
        <v>257.18630000000002</v>
      </c>
      <c r="CK12789" s="174">
        <v>257.18630000000002</v>
      </c>
      <c r="CU12789" s="174">
        <v>91561</v>
      </c>
      <c r="CV12789" s="174">
        <v>3599</v>
      </c>
      <c r="CW12789" s="174">
        <v>5</v>
      </c>
      <c r="CX12789" s="174">
        <v>257.18630000000002</v>
      </c>
    </row>
    <row r="12790" spans="84:102" x14ac:dyDescent="0.25">
      <c r="CF12790" s="3" t="s">
        <v>3073</v>
      </c>
      <c r="CG12790" s="174">
        <v>86466</v>
      </c>
      <c r="CH12790" s="174">
        <v>542</v>
      </c>
      <c r="CI12790" s="174">
        <v>5</v>
      </c>
      <c r="CJ12790" s="174">
        <v>257.16669999999999</v>
      </c>
      <c r="CK12790" s="174">
        <v>257.16669999999999</v>
      </c>
      <c r="CU12790" s="174">
        <v>86466</v>
      </c>
      <c r="CV12790" s="174">
        <v>542</v>
      </c>
      <c r="CW12790" s="174">
        <v>5</v>
      </c>
      <c r="CX12790" s="174">
        <v>257.16669999999999</v>
      </c>
    </row>
    <row r="12791" spans="84:102" x14ac:dyDescent="0.25">
      <c r="CF12791" s="3" t="s">
        <v>3073</v>
      </c>
      <c r="CG12791" s="174">
        <v>149626</v>
      </c>
      <c r="CH12791" s="174">
        <v>3146</v>
      </c>
      <c r="CI12791" s="174">
        <v>5</v>
      </c>
      <c r="CJ12791" s="174">
        <v>257.154</v>
      </c>
      <c r="CK12791" s="174">
        <v>257.154</v>
      </c>
      <c r="CU12791" s="174">
        <v>149626</v>
      </c>
      <c r="CV12791" s="174">
        <v>3146</v>
      </c>
      <c r="CW12791" s="174">
        <v>5</v>
      </c>
      <c r="CX12791" s="174">
        <v>257.154</v>
      </c>
    </row>
    <row r="12792" spans="84:102" x14ac:dyDescent="0.25">
      <c r="CF12792" s="3" t="s">
        <v>3073</v>
      </c>
      <c r="CG12792" s="174">
        <v>369</v>
      </c>
      <c r="CH12792" s="174">
        <v>77468</v>
      </c>
      <c r="CI12792" s="174">
        <v>5</v>
      </c>
      <c r="CJ12792" s="174">
        <v>257.08300000000003</v>
      </c>
      <c r="CK12792" s="174">
        <v>257.08300000000003</v>
      </c>
      <c r="CU12792" s="174">
        <v>369</v>
      </c>
      <c r="CV12792" s="174">
        <v>77468</v>
      </c>
      <c r="CW12792" s="174">
        <v>5</v>
      </c>
      <c r="CX12792" s="174">
        <v>257.08300000000003</v>
      </c>
    </row>
    <row r="12793" spans="84:102" x14ac:dyDescent="0.25">
      <c r="CF12793" s="3" t="s">
        <v>3073</v>
      </c>
      <c r="CG12793" s="174">
        <v>151204</v>
      </c>
      <c r="CH12793" s="174">
        <v>2839</v>
      </c>
      <c r="CI12793" s="174">
        <v>5</v>
      </c>
      <c r="CJ12793" s="174">
        <v>257.0163</v>
      </c>
      <c r="CK12793" s="174">
        <v>257.0163</v>
      </c>
      <c r="CU12793" s="174">
        <v>151204</v>
      </c>
      <c r="CV12793" s="174">
        <v>2839</v>
      </c>
      <c r="CW12793" s="174">
        <v>5</v>
      </c>
      <c r="CX12793" s="174">
        <v>257.0163</v>
      </c>
    </row>
    <row r="12794" spans="84:102" x14ac:dyDescent="0.25">
      <c r="CF12794" s="3" t="s">
        <v>3073</v>
      </c>
      <c r="CG12794" s="174">
        <v>19318</v>
      </c>
      <c r="CH12794" s="174">
        <v>2252</v>
      </c>
      <c r="CI12794" s="174">
        <v>5</v>
      </c>
      <c r="CJ12794" s="174">
        <v>256.99220000000003</v>
      </c>
      <c r="CK12794" s="174">
        <v>256.99220000000003</v>
      </c>
      <c r="CU12794" s="174">
        <v>19318</v>
      </c>
      <c r="CV12794" s="174">
        <v>2252</v>
      </c>
      <c r="CW12794" s="174">
        <v>5</v>
      </c>
      <c r="CX12794" s="174">
        <v>256.99220000000003</v>
      </c>
    </row>
    <row r="12795" spans="84:102" x14ac:dyDescent="0.25">
      <c r="CF12795" s="3" t="s">
        <v>3073</v>
      </c>
      <c r="CG12795" s="174">
        <v>2804</v>
      </c>
      <c r="CH12795" s="174">
        <v>147516</v>
      </c>
      <c r="CI12795" s="174">
        <v>5</v>
      </c>
      <c r="CJ12795" s="174">
        <v>256.81670000000003</v>
      </c>
      <c r="CK12795" s="174">
        <v>256.81670000000003</v>
      </c>
      <c r="CU12795" s="174">
        <v>2804</v>
      </c>
      <c r="CV12795" s="174">
        <v>147516</v>
      </c>
      <c r="CW12795" s="174">
        <v>5</v>
      </c>
      <c r="CX12795" s="174">
        <v>256.81670000000003</v>
      </c>
    </row>
    <row r="12796" spans="84:102" x14ac:dyDescent="0.25">
      <c r="CF12796" s="3" t="s">
        <v>3073</v>
      </c>
      <c r="CG12796" s="174">
        <v>2286</v>
      </c>
      <c r="CH12796" s="174">
        <v>21789</v>
      </c>
      <c r="CI12796" s="174">
        <v>5</v>
      </c>
      <c r="CJ12796" s="174">
        <v>256.61709999999999</v>
      </c>
      <c r="CK12796" s="174">
        <v>256.61709999999999</v>
      </c>
      <c r="CU12796" s="174">
        <v>2286</v>
      </c>
      <c r="CV12796" s="174">
        <v>21789</v>
      </c>
      <c r="CW12796" s="174">
        <v>5</v>
      </c>
      <c r="CX12796" s="174">
        <v>256.61709999999999</v>
      </c>
    </row>
    <row r="12797" spans="84:102" x14ac:dyDescent="0.25">
      <c r="CF12797" s="3" t="s">
        <v>3073</v>
      </c>
      <c r="CG12797" s="174">
        <v>148842</v>
      </c>
      <c r="CH12797" s="174">
        <v>2868</v>
      </c>
      <c r="CI12797" s="174">
        <v>5</v>
      </c>
      <c r="CJ12797" s="174">
        <v>256.50700000000001</v>
      </c>
      <c r="CK12797" s="174">
        <v>256.50700000000001</v>
      </c>
      <c r="CU12797" s="174">
        <v>148842</v>
      </c>
      <c r="CV12797" s="174">
        <v>2868</v>
      </c>
      <c r="CW12797" s="174">
        <v>5</v>
      </c>
      <c r="CX12797" s="174">
        <v>256.50700000000001</v>
      </c>
    </row>
    <row r="12798" spans="84:102" x14ac:dyDescent="0.25">
      <c r="CF12798" s="3" t="s">
        <v>3073</v>
      </c>
      <c r="CG12798" s="174">
        <v>283</v>
      </c>
      <c r="CH12798" s="174">
        <v>71513</v>
      </c>
      <c r="CI12798" s="174">
        <v>5</v>
      </c>
      <c r="CJ12798" s="174">
        <v>256.45319999999998</v>
      </c>
      <c r="CK12798" s="174">
        <v>256.45319999999998</v>
      </c>
      <c r="CU12798" s="174">
        <v>283</v>
      </c>
      <c r="CV12798" s="174">
        <v>71513</v>
      </c>
      <c r="CW12798" s="174">
        <v>5</v>
      </c>
      <c r="CX12798" s="174">
        <v>256.45319999999998</v>
      </c>
    </row>
    <row r="12799" spans="84:102" x14ac:dyDescent="0.25">
      <c r="CF12799" s="3" t="s">
        <v>3073</v>
      </c>
      <c r="CG12799" s="174">
        <v>79605</v>
      </c>
      <c r="CH12799" s="174">
        <v>377</v>
      </c>
      <c r="CI12799" s="174">
        <v>5</v>
      </c>
      <c r="CJ12799" s="174">
        <v>256.36869999999999</v>
      </c>
      <c r="CK12799" s="174">
        <v>256.36869999999999</v>
      </c>
      <c r="CU12799" s="174">
        <v>79605</v>
      </c>
      <c r="CV12799" s="174">
        <v>377</v>
      </c>
      <c r="CW12799" s="174">
        <v>5</v>
      </c>
      <c r="CX12799" s="174">
        <v>256.36869999999999</v>
      </c>
    </row>
    <row r="12800" spans="84:102" x14ac:dyDescent="0.25">
      <c r="CF12800" s="3" t="s">
        <v>3073</v>
      </c>
      <c r="CG12800" s="174">
        <v>665</v>
      </c>
      <c r="CH12800" s="174">
        <v>92878</v>
      </c>
      <c r="CI12800" s="174">
        <v>5</v>
      </c>
      <c r="CJ12800" s="174">
        <v>256.23419999999999</v>
      </c>
      <c r="CK12800" s="174">
        <v>256.23419999999999</v>
      </c>
      <c r="CU12800" s="174">
        <v>665</v>
      </c>
      <c r="CV12800" s="174">
        <v>92878</v>
      </c>
      <c r="CW12800" s="174">
        <v>5</v>
      </c>
      <c r="CX12800" s="174">
        <v>256.23419999999999</v>
      </c>
    </row>
    <row r="12801" spans="84:102" x14ac:dyDescent="0.25">
      <c r="CF12801" s="3" t="s">
        <v>3073</v>
      </c>
      <c r="CG12801" s="174">
        <v>34</v>
      </c>
      <c r="CH12801" s="174">
        <v>60959</v>
      </c>
      <c r="CI12801" s="174">
        <v>5</v>
      </c>
      <c r="CJ12801" s="174">
        <v>256.19080000000002</v>
      </c>
      <c r="CK12801" s="174">
        <v>256.19080000000002</v>
      </c>
      <c r="CU12801" s="174">
        <v>34</v>
      </c>
      <c r="CV12801" s="174">
        <v>60959</v>
      </c>
      <c r="CW12801" s="174">
        <v>5</v>
      </c>
      <c r="CX12801" s="174">
        <v>256.19080000000002</v>
      </c>
    </row>
    <row r="12802" spans="84:102" x14ac:dyDescent="0.25">
      <c r="CF12802" s="3" t="s">
        <v>3073</v>
      </c>
      <c r="CG12802" s="174">
        <v>1089</v>
      </c>
      <c r="CH12802" s="174">
        <v>135086</v>
      </c>
      <c r="CI12802" s="174">
        <v>5</v>
      </c>
      <c r="CJ12802" s="174">
        <v>256.17809999999997</v>
      </c>
      <c r="CK12802" s="174">
        <v>256.17809999999997</v>
      </c>
      <c r="CU12802" s="174">
        <v>1089</v>
      </c>
      <c r="CV12802" s="174">
        <v>135086</v>
      </c>
      <c r="CW12802" s="174">
        <v>5</v>
      </c>
      <c r="CX12802" s="174">
        <v>256.17809999999997</v>
      </c>
    </row>
    <row r="12803" spans="84:102" x14ac:dyDescent="0.25">
      <c r="CF12803" s="3" t="s">
        <v>3073</v>
      </c>
      <c r="CG12803" s="174">
        <v>154618</v>
      </c>
      <c r="CH12803" s="174">
        <v>3183</v>
      </c>
      <c r="CI12803" s="174">
        <v>5</v>
      </c>
      <c r="CJ12803" s="174">
        <v>256.06169999999997</v>
      </c>
      <c r="CK12803" s="174">
        <v>256.06169999999997</v>
      </c>
      <c r="CU12803" s="174">
        <v>154618</v>
      </c>
      <c r="CV12803" s="174">
        <v>3183</v>
      </c>
      <c r="CW12803" s="174">
        <v>5</v>
      </c>
      <c r="CX12803" s="174">
        <v>256.06169999999997</v>
      </c>
    </row>
    <row r="12804" spans="84:102" x14ac:dyDescent="0.25">
      <c r="CF12804" s="3" t="s">
        <v>3073</v>
      </c>
      <c r="CG12804" s="174">
        <v>149148</v>
      </c>
      <c r="CH12804" s="174">
        <v>2886</v>
      </c>
      <c r="CI12804" s="174">
        <v>5</v>
      </c>
      <c r="CJ12804" s="174">
        <v>256.00720000000001</v>
      </c>
      <c r="CK12804" s="174">
        <v>256.00720000000001</v>
      </c>
      <c r="CU12804" s="174">
        <v>149148</v>
      </c>
      <c r="CV12804" s="174">
        <v>2886</v>
      </c>
      <c r="CW12804" s="174">
        <v>5</v>
      </c>
      <c r="CX12804" s="174">
        <v>256.00720000000001</v>
      </c>
    </row>
    <row r="12805" spans="84:102" x14ac:dyDescent="0.25">
      <c r="CF12805" s="3" t="s">
        <v>3073</v>
      </c>
      <c r="CG12805" s="174">
        <v>1739</v>
      </c>
      <c r="CH12805" s="174">
        <v>59029</v>
      </c>
      <c r="CI12805" s="174">
        <v>5</v>
      </c>
      <c r="CJ12805" s="174">
        <v>255.95920000000001</v>
      </c>
      <c r="CK12805" s="174">
        <v>255.95920000000001</v>
      </c>
      <c r="CU12805" s="174">
        <v>1739</v>
      </c>
      <c r="CV12805" s="174">
        <v>59029</v>
      </c>
      <c r="CW12805" s="174">
        <v>5</v>
      </c>
      <c r="CX12805" s="174">
        <v>255.95920000000001</v>
      </c>
    </row>
    <row r="12806" spans="84:102" x14ac:dyDescent="0.25">
      <c r="CF12806" s="3" t="s">
        <v>3073</v>
      </c>
      <c r="CG12806" s="174">
        <v>761</v>
      </c>
      <c r="CH12806" s="174">
        <v>98397</v>
      </c>
      <c r="CI12806" s="174">
        <v>5</v>
      </c>
      <c r="CJ12806" s="174">
        <v>255.93340000000001</v>
      </c>
      <c r="CK12806" s="174">
        <v>255.93340000000001</v>
      </c>
      <c r="CU12806" s="174">
        <v>761</v>
      </c>
      <c r="CV12806" s="174">
        <v>98397</v>
      </c>
      <c r="CW12806" s="174">
        <v>5</v>
      </c>
      <c r="CX12806" s="174">
        <v>255.93340000000001</v>
      </c>
    </row>
    <row r="12807" spans="84:102" x14ac:dyDescent="0.25">
      <c r="CF12807" s="3" t="s">
        <v>3073</v>
      </c>
      <c r="CG12807" s="174">
        <v>2834</v>
      </c>
      <c r="CH12807" s="174">
        <v>149187</v>
      </c>
      <c r="CI12807" s="174">
        <v>5</v>
      </c>
      <c r="CJ12807" s="174">
        <v>255.7698</v>
      </c>
      <c r="CK12807" s="174">
        <v>255.7698</v>
      </c>
      <c r="CU12807" s="174">
        <v>2834</v>
      </c>
      <c r="CV12807" s="174">
        <v>149187</v>
      </c>
      <c r="CW12807" s="174">
        <v>5</v>
      </c>
      <c r="CX12807" s="174">
        <v>255.7698</v>
      </c>
    </row>
    <row r="12808" spans="84:102" x14ac:dyDescent="0.25">
      <c r="CF12808" s="3" t="s">
        <v>3073</v>
      </c>
      <c r="CG12808" s="174">
        <v>151855</v>
      </c>
      <c r="CH12808" s="174">
        <v>3108</v>
      </c>
      <c r="CI12808" s="174">
        <v>5</v>
      </c>
      <c r="CJ12808" s="174">
        <v>255.44120000000001</v>
      </c>
      <c r="CK12808" s="174">
        <v>255.44120000000001</v>
      </c>
      <c r="CU12808" s="174">
        <v>151855</v>
      </c>
      <c r="CV12808" s="174">
        <v>3108</v>
      </c>
      <c r="CW12808" s="174">
        <v>5</v>
      </c>
      <c r="CX12808" s="174">
        <v>255.44120000000001</v>
      </c>
    </row>
    <row r="12809" spans="84:102" x14ac:dyDescent="0.25">
      <c r="CF12809" s="3" t="s">
        <v>3073</v>
      </c>
      <c r="CG12809" s="174">
        <v>2866</v>
      </c>
      <c r="CH12809" s="174">
        <v>150059</v>
      </c>
      <c r="CI12809" s="174">
        <v>5</v>
      </c>
      <c r="CJ12809" s="174">
        <v>255.42529999999999</v>
      </c>
      <c r="CK12809" s="174">
        <v>255.42529999999999</v>
      </c>
      <c r="CU12809" s="174">
        <v>2866</v>
      </c>
      <c r="CV12809" s="174">
        <v>150059</v>
      </c>
      <c r="CW12809" s="174">
        <v>5</v>
      </c>
      <c r="CX12809" s="174">
        <v>255.42529999999999</v>
      </c>
    </row>
    <row r="12810" spans="84:102" x14ac:dyDescent="0.25">
      <c r="CF12810" s="3" t="s">
        <v>3073</v>
      </c>
      <c r="CG12810" s="174">
        <v>19525</v>
      </c>
      <c r="CH12810" s="174">
        <v>2223</v>
      </c>
      <c r="CI12810" s="174">
        <v>5</v>
      </c>
      <c r="CJ12810" s="174">
        <v>255.35730000000001</v>
      </c>
      <c r="CK12810" s="174">
        <v>255.35730000000001</v>
      </c>
      <c r="CU12810" s="174">
        <v>19525</v>
      </c>
      <c r="CV12810" s="174">
        <v>2223</v>
      </c>
      <c r="CW12810" s="174">
        <v>5</v>
      </c>
      <c r="CX12810" s="174">
        <v>255.35730000000001</v>
      </c>
    </row>
    <row r="12811" spans="84:102" x14ac:dyDescent="0.25">
      <c r="CF12811" s="3" t="s">
        <v>3073</v>
      </c>
      <c r="CG12811" s="174">
        <v>3059</v>
      </c>
      <c r="CH12811" s="174">
        <v>168882</v>
      </c>
      <c r="CI12811" s="174">
        <v>5</v>
      </c>
      <c r="CJ12811" s="174">
        <v>255.34819999999999</v>
      </c>
      <c r="CK12811" s="174">
        <v>255.34819999999999</v>
      </c>
      <c r="CU12811" s="174">
        <v>3059</v>
      </c>
      <c r="CV12811" s="174">
        <v>168882</v>
      </c>
      <c r="CW12811" s="174">
        <v>5</v>
      </c>
      <c r="CX12811" s="174">
        <v>255.34819999999999</v>
      </c>
    </row>
    <row r="12812" spans="84:102" x14ac:dyDescent="0.25">
      <c r="CF12812" s="3" t="s">
        <v>3073</v>
      </c>
      <c r="CG12812" s="174">
        <v>2855</v>
      </c>
      <c r="CH12812" s="174">
        <v>149802</v>
      </c>
      <c r="CI12812" s="174">
        <v>5</v>
      </c>
      <c r="CJ12812" s="174">
        <v>255.29480000000001</v>
      </c>
      <c r="CK12812" s="174">
        <v>255.29480000000001</v>
      </c>
      <c r="CU12812" s="174">
        <v>2855</v>
      </c>
      <c r="CV12812" s="174">
        <v>149802</v>
      </c>
      <c r="CW12812" s="174">
        <v>5</v>
      </c>
      <c r="CX12812" s="174">
        <v>255.29480000000001</v>
      </c>
    </row>
    <row r="12813" spans="84:102" x14ac:dyDescent="0.25">
      <c r="CF12813" s="3" t="s">
        <v>3073</v>
      </c>
      <c r="CG12813" s="174">
        <v>152156</v>
      </c>
      <c r="CH12813" s="174">
        <v>2937</v>
      </c>
      <c r="CI12813" s="174">
        <v>5</v>
      </c>
      <c r="CJ12813" s="174">
        <v>255.17679999999999</v>
      </c>
      <c r="CK12813" s="174">
        <v>255.17679999999999</v>
      </c>
      <c r="CU12813" s="174">
        <v>152156</v>
      </c>
      <c r="CV12813" s="174">
        <v>2937</v>
      </c>
      <c r="CW12813" s="174">
        <v>5</v>
      </c>
      <c r="CX12813" s="174">
        <v>255.17679999999999</v>
      </c>
    </row>
    <row r="12814" spans="84:102" x14ac:dyDescent="0.25">
      <c r="CF12814" s="3" t="s">
        <v>3073</v>
      </c>
      <c r="CG12814" s="174">
        <v>26733</v>
      </c>
      <c r="CH12814" s="174">
        <v>2353</v>
      </c>
      <c r="CI12814" s="174">
        <v>5</v>
      </c>
      <c r="CJ12814" s="174">
        <v>255.1738</v>
      </c>
      <c r="CK12814" s="174">
        <v>255.1738</v>
      </c>
      <c r="CU12814" s="174">
        <v>26733</v>
      </c>
      <c r="CV12814" s="174">
        <v>2353</v>
      </c>
      <c r="CW12814" s="174">
        <v>5</v>
      </c>
      <c r="CX12814" s="174">
        <v>255.1738</v>
      </c>
    </row>
    <row r="12815" spans="84:102" x14ac:dyDescent="0.25">
      <c r="CF12815" s="3" t="s">
        <v>3073</v>
      </c>
      <c r="CG12815" s="174">
        <v>3640</v>
      </c>
      <c r="CH12815" s="174">
        <v>100252</v>
      </c>
      <c r="CI12815" s="174">
        <v>5</v>
      </c>
      <c r="CJ12815" s="174">
        <v>255.1328</v>
      </c>
      <c r="CK12815" s="174">
        <v>255.1328</v>
      </c>
      <c r="CU12815" s="174">
        <v>3640</v>
      </c>
      <c r="CV12815" s="174">
        <v>100252</v>
      </c>
      <c r="CW12815" s="174">
        <v>5</v>
      </c>
      <c r="CX12815" s="174">
        <v>255.1328</v>
      </c>
    </row>
    <row r="12816" spans="84:102" x14ac:dyDescent="0.25">
      <c r="CF12816" s="3" t="s">
        <v>3073</v>
      </c>
      <c r="CG12816" s="174">
        <v>709</v>
      </c>
      <c r="CH12816" s="174">
        <v>96670</v>
      </c>
      <c r="CI12816" s="174">
        <v>5</v>
      </c>
      <c r="CJ12816" s="174">
        <v>255.03700000000001</v>
      </c>
      <c r="CK12816" s="174">
        <v>255.03700000000001</v>
      </c>
      <c r="CU12816" s="174">
        <v>709</v>
      </c>
      <c r="CV12816" s="174">
        <v>96670</v>
      </c>
      <c r="CW12816" s="174">
        <v>5</v>
      </c>
      <c r="CX12816" s="174">
        <v>255.03700000000001</v>
      </c>
    </row>
    <row r="12817" spans="84:102" x14ac:dyDescent="0.25">
      <c r="CF12817" s="3" t="s">
        <v>3073</v>
      </c>
      <c r="CG12817" s="174">
        <v>3206</v>
      </c>
      <c r="CH12817" s="174">
        <v>157173</v>
      </c>
      <c r="CI12817" s="174">
        <v>5</v>
      </c>
      <c r="CJ12817" s="174">
        <v>254.64410000000001</v>
      </c>
      <c r="CK12817" s="174">
        <v>254.64410000000001</v>
      </c>
      <c r="CU12817" s="174">
        <v>3206</v>
      </c>
      <c r="CV12817" s="174">
        <v>157173</v>
      </c>
      <c r="CW12817" s="174">
        <v>5</v>
      </c>
      <c r="CX12817" s="174">
        <v>254.64410000000001</v>
      </c>
    </row>
    <row r="12818" spans="84:102" x14ac:dyDescent="0.25">
      <c r="CF12818" s="3" t="s">
        <v>3073</v>
      </c>
      <c r="CG12818" s="174">
        <v>76430</v>
      </c>
      <c r="CH12818" s="174">
        <v>355</v>
      </c>
      <c r="CI12818" s="174">
        <v>5</v>
      </c>
      <c r="CJ12818" s="174">
        <v>254.6311</v>
      </c>
      <c r="CK12818" s="174">
        <v>254.6311</v>
      </c>
      <c r="CU12818" s="174">
        <v>76430</v>
      </c>
      <c r="CV12818" s="174">
        <v>355</v>
      </c>
      <c r="CW12818" s="174">
        <v>5</v>
      </c>
      <c r="CX12818" s="174">
        <v>254.6311</v>
      </c>
    </row>
    <row r="12819" spans="84:102" x14ac:dyDescent="0.25">
      <c r="CF12819" s="3" t="s">
        <v>3073</v>
      </c>
      <c r="CG12819" s="174">
        <v>2427</v>
      </c>
      <c r="CH12819" s="174">
        <v>30186</v>
      </c>
      <c r="CI12819" s="174">
        <v>5</v>
      </c>
      <c r="CJ12819" s="174">
        <v>254.553</v>
      </c>
      <c r="CK12819" s="174">
        <v>254.553</v>
      </c>
      <c r="CU12819" s="174">
        <v>2427</v>
      </c>
      <c r="CV12819" s="174">
        <v>30186</v>
      </c>
      <c r="CW12819" s="174">
        <v>5</v>
      </c>
      <c r="CX12819" s="174">
        <v>254.553</v>
      </c>
    </row>
    <row r="12820" spans="84:102" x14ac:dyDescent="0.25">
      <c r="CF12820" s="3" t="s">
        <v>3073</v>
      </c>
      <c r="CG12820" s="174">
        <v>3899</v>
      </c>
      <c r="CH12820" s="174">
        <v>131409</v>
      </c>
      <c r="CI12820" s="174">
        <v>5</v>
      </c>
      <c r="CJ12820" s="174">
        <v>254.2747</v>
      </c>
      <c r="CK12820" s="174">
        <v>254.2747</v>
      </c>
      <c r="CU12820" s="174">
        <v>3899</v>
      </c>
      <c r="CV12820" s="174">
        <v>131409</v>
      </c>
      <c r="CW12820" s="174">
        <v>5</v>
      </c>
      <c r="CX12820" s="174">
        <v>254.2747</v>
      </c>
    </row>
    <row r="12821" spans="84:102" x14ac:dyDescent="0.25">
      <c r="CF12821" s="3" t="s">
        <v>3073</v>
      </c>
      <c r="CG12821" s="174">
        <v>580</v>
      </c>
      <c r="CH12821" s="174">
        <v>85991</v>
      </c>
      <c r="CI12821" s="174">
        <v>5</v>
      </c>
      <c r="CJ12821" s="174">
        <v>254.21709999999999</v>
      </c>
      <c r="CK12821" s="174">
        <v>254.21709999999999</v>
      </c>
      <c r="CU12821" s="174">
        <v>580</v>
      </c>
      <c r="CV12821" s="174">
        <v>85991</v>
      </c>
      <c r="CW12821" s="174">
        <v>5</v>
      </c>
      <c r="CX12821" s="174">
        <v>254.21709999999999</v>
      </c>
    </row>
    <row r="12822" spans="84:102" x14ac:dyDescent="0.25">
      <c r="CF12822" s="3" t="s">
        <v>3073</v>
      </c>
      <c r="CG12822" s="174">
        <v>88077</v>
      </c>
      <c r="CH12822" s="174">
        <v>3565</v>
      </c>
      <c r="CI12822" s="174">
        <v>5</v>
      </c>
      <c r="CJ12822" s="174">
        <v>254.11009999999999</v>
      </c>
      <c r="CK12822" s="174">
        <v>254.11009999999999</v>
      </c>
      <c r="CU12822" s="174">
        <v>88077</v>
      </c>
      <c r="CV12822" s="174">
        <v>3565</v>
      </c>
      <c r="CW12822" s="174">
        <v>5</v>
      </c>
      <c r="CX12822" s="174">
        <v>254.11009999999999</v>
      </c>
    </row>
    <row r="12823" spans="84:102" x14ac:dyDescent="0.25">
      <c r="CF12823" s="3" t="s">
        <v>3073</v>
      </c>
      <c r="CG12823" s="174">
        <v>86144</v>
      </c>
      <c r="CH12823" s="174">
        <v>604</v>
      </c>
      <c r="CI12823" s="174">
        <v>5</v>
      </c>
      <c r="CJ12823" s="174">
        <v>254.10499999999999</v>
      </c>
      <c r="CK12823" s="174">
        <v>254.10499999999999</v>
      </c>
      <c r="CU12823" s="174">
        <v>86144</v>
      </c>
      <c r="CV12823" s="174">
        <v>604</v>
      </c>
      <c r="CW12823" s="174">
        <v>5</v>
      </c>
      <c r="CX12823" s="174">
        <v>254.10499999999999</v>
      </c>
    </row>
    <row r="12824" spans="84:102" x14ac:dyDescent="0.25">
      <c r="CF12824" s="3" t="s">
        <v>3073</v>
      </c>
      <c r="CG12824" s="174">
        <v>2002</v>
      </c>
      <c r="CH12824" s="174">
        <v>123830</v>
      </c>
      <c r="CI12824" s="174">
        <v>5</v>
      </c>
      <c r="CJ12824" s="174">
        <v>253.9956</v>
      </c>
      <c r="CK12824" s="174">
        <v>253.9956</v>
      </c>
      <c r="CU12824" s="174">
        <v>2002</v>
      </c>
      <c r="CV12824" s="174">
        <v>123830</v>
      </c>
      <c r="CW12824" s="174">
        <v>5</v>
      </c>
      <c r="CX12824" s="174">
        <v>253.9956</v>
      </c>
    </row>
    <row r="12825" spans="84:102" x14ac:dyDescent="0.25">
      <c r="CF12825" s="3" t="s">
        <v>3073</v>
      </c>
      <c r="CG12825" s="174">
        <v>109134</v>
      </c>
      <c r="CH12825" s="174">
        <v>1399</v>
      </c>
      <c r="CI12825" s="174">
        <v>5</v>
      </c>
      <c r="CJ12825" s="174">
        <v>253.93119999999999</v>
      </c>
      <c r="CK12825" s="174">
        <v>253.93119999999999</v>
      </c>
      <c r="CU12825" s="174">
        <v>109134</v>
      </c>
      <c r="CV12825" s="174">
        <v>1399</v>
      </c>
      <c r="CW12825" s="174">
        <v>5</v>
      </c>
      <c r="CX12825" s="174">
        <v>253.93119999999999</v>
      </c>
    </row>
    <row r="12826" spans="84:102" x14ac:dyDescent="0.25">
      <c r="CF12826" s="3" t="s">
        <v>3073</v>
      </c>
      <c r="CG12826" s="174">
        <v>2877</v>
      </c>
      <c r="CH12826" s="174">
        <v>150164</v>
      </c>
      <c r="CI12826" s="174">
        <v>5</v>
      </c>
      <c r="CJ12826" s="174">
        <v>253.9289</v>
      </c>
      <c r="CK12826" s="174">
        <v>253.9289</v>
      </c>
      <c r="CU12826" s="174">
        <v>2877</v>
      </c>
      <c r="CV12826" s="174">
        <v>150164</v>
      </c>
      <c r="CW12826" s="174">
        <v>5</v>
      </c>
      <c r="CX12826" s="174">
        <v>253.9289</v>
      </c>
    </row>
    <row r="12827" spans="84:102" x14ac:dyDescent="0.25">
      <c r="CF12827" s="3" t="s">
        <v>3073</v>
      </c>
      <c r="CG12827" s="174">
        <v>1858</v>
      </c>
      <c r="CH12827" s="174">
        <v>54824</v>
      </c>
      <c r="CI12827" s="174">
        <v>5</v>
      </c>
      <c r="CJ12827" s="174">
        <v>253.81880000000001</v>
      </c>
      <c r="CK12827" s="174">
        <v>253.81880000000001</v>
      </c>
      <c r="CU12827" s="174">
        <v>1858</v>
      </c>
      <c r="CV12827" s="174">
        <v>54824</v>
      </c>
      <c r="CW12827" s="174">
        <v>5</v>
      </c>
      <c r="CX12827" s="174">
        <v>253.81880000000001</v>
      </c>
    </row>
    <row r="12828" spans="84:102" x14ac:dyDescent="0.25">
      <c r="CF12828" s="3" t="s">
        <v>3073</v>
      </c>
      <c r="CG12828" s="174">
        <v>62768</v>
      </c>
      <c r="CH12828" s="174">
        <v>50</v>
      </c>
      <c r="CI12828" s="174">
        <v>5</v>
      </c>
      <c r="CJ12828" s="174">
        <v>253.65389999999999</v>
      </c>
      <c r="CK12828" s="174">
        <v>253.65389999999999</v>
      </c>
      <c r="CU12828" s="174">
        <v>62768</v>
      </c>
      <c r="CV12828" s="174">
        <v>50</v>
      </c>
      <c r="CW12828" s="174">
        <v>5</v>
      </c>
      <c r="CX12828" s="174">
        <v>253.65389999999999</v>
      </c>
    </row>
    <row r="12829" spans="84:102" x14ac:dyDescent="0.25">
      <c r="CF12829" s="3" t="s">
        <v>3073</v>
      </c>
      <c r="CG12829" s="174">
        <v>155809</v>
      </c>
      <c r="CH12829" s="174">
        <v>3197</v>
      </c>
      <c r="CI12829" s="174">
        <v>5</v>
      </c>
      <c r="CJ12829" s="174">
        <v>253.65100000000001</v>
      </c>
      <c r="CK12829" s="174">
        <v>253.65100000000001</v>
      </c>
      <c r="CU12829" s="174">
        <v>155809</v>
      </c>
      <c r="CV12829" s="174">
        <v>3197</v>
      </c>
      <c r="CW12829" s="174">
        <v>5</v>
      </c>
      <c r="CX12829" s="174">
        <v>253.65100000000001</v>
      </c>
    </row>
    <row r="12830" spans="84:102" x14ac:dyDescent="0.25">
      <c r="CF12830" s="3" t="s">
        <v>3073</v>
      </c>
      <c r="CG12830" s="174">
        <v>17496</v>
      </c>
      <c r="CH12830" s="174">
        <v>2211</v>
      </c>
      <c r="CI12830" s="174">
        <v>5</v>
      </c>
      <c r="CJ12830" s="174">
        <v>253.64259999999999</v>
      </c>
      <c r="CK12830" s="174">
        <v>253.64259999999999</v>
      </c>
      <c r="CU12830" s="174">
        <v>17496</v>
      </c>
      <c r="CV12830" s="174">
        <v>2211</v>
      </c>
      <c r="CW12830" s="174">
        <v>5</v>
      </c>
      <c r="CX12830" s="174">
        <v>253.64259999999999</v>
      </c>
    </row>
    <row r="12831" spans="84:102" x14ac:dyDescent="0.25">
      <c r="CF12831" s="3" t="s">
        <v>3073</v>
      </c>
      <c r="CG12831" s="174">
        <v>44726</v>
      </c>
      <c r="CH12831" s="174">
        <v>2597</v>
      </c>
      <c r="CI12831" s="174">
        <v>5</v>
      </c>
      <c r="CJ12831" s="174">
        <v>253.62</v>
      </c>
      <c r="CK12831" s="174">
        <v>253.62</v>
      </c>
      <c r="CU12831" s="174">
        <v>44726</v>
      </c>
      <c r="CV12831" s="174">
        <v>2597</v>
      </c>
      <c r="CW12831" s="174">
        <v>5</v>
      </c>
      <c r="CX12831" s="174">
        <v>253.62</v>
      </c>
    </row>
    <row r="12832" spans="84:102" x14ac:dyDescent="0.25">
      <c r="CF12832" s="3" t="s">
        <v>3073</v>
      </c>
      <c r="CG12832" s="174">
        <v>159976</v>
      </c>
      <c r="CH12832" s="174">
        <v>3236</v>
      </c>
      <c r="CI12832" s="174">
        <v>5</v>
      </c>
      <c r="CJ12832" s="174">
        <v>253.6174</v>
      </c>
      <c r="CK12832" s="174">
        <v>253.6174</v>
      </c>
      <c r="CU12832" s="174">
        <v>159976</v>
      </c>
      <c r="CV12832" s="174">
        <v>3236</v>
      </c>
      <c r="CW12832" s="174">
        <v>5</v>
      </c>
      <c r="CX12832" s="174">
        <v>253.6174</v>
      </c>
    </row>
    <row r="12833" spans="84:102" x14ac:dyDescent="0.25">
      <c r="CF12833" s="3" t="s">
        <v>3073</v>
      </c>
      <c r="CG12833" s="174">
        <v>994</v>
      </c>
      <c r="CH12833" s="174">
        <v>113631</v>
      </c>
      <c r="CI12833" s="174">
        <v>5</v>
      </c>
      <c r="CJ12833" s="174">
        <v>253.44560000000001</v>
      </c>
      <c r="CK12833" s="174">
        <v>253.44560000000001</v>
      </c>
      <c r="CU12833" s="174">
        <v>994</v>
      </c>
      <c r="CV12833" s="174">
        <v>113631</v>
      </c>
      <c r="CW12833" s="174">
        <v>5</v>
      </c>
      <c r="CX12833" s="174">
        <v>253.44560000000001</v>
      </c>
    </row>
    <row r="12834" spans="84:102" x14ac:dyDescent="0.25">
      <c r="CF12834" s="3" t="s">
        <v>3073</v>
      </c>
      <c r="CG12834" s="174">
        <v>138</v>
      </c>
      <c r="CH12834" s="174">
        <v>67675</v>
      </c>
      <c r="CI12834" s="174">
        <v>5</v>
      </c>
      <c r="CJ12834" s="174">
        <v>253.26320000000001</v>
      </c>
      <c r="CK12834" s="174">
        <v>253.26320000000001</v>
      </c>
      <c r="CU12834" s="174">
        <v>138</v>
      </c>
      <c r="CV12834" s="174">
        <v>67675</v>
      </c>
      <c r="CW12834" s="174">
        <v>5</v>
      </c>
      <c r="CX12834" s="174">
        <v>253.26320000000001</v>
      </c>
    </row>
    <row r="12835" spans="84:102" x14ac:dyDescent="0.25">
      <c r="CF12835" s="3" t="s">
        <v>3073</v>
      </c>
      <c r="CG12835" s="174">
        <v>3146</v>
      </c>
      <c r="CH12835" s="174">
        <v>149626</v>
      </c>
      <c r="CI12835" s="174">
        <v>5</v>
      </c>
      <c r="CJ12835" s="174">
        <v>253.23929999999999</v>
      </c>
      <c r="CK12835" s="174">
        <v>253.23929999999999</v>
      </c>
      <c r="CU12835" s="174">
        <v>3146</v>
      </c>
      <c r="CV12835" s="174">
        <v>149626</v>
      </c>
      <c r="CW12835" s="174">
        <v>5</v>
      </c>
      <c r="CX12835" s="174">
        <v>253.23929999999999</v>
      </c>
    </row>
    <row r="12836" spans="84:102" x14ac:dyDescent="0.25">
      <c r="CF12836" s="3" t="s">
        <v>3073</v>
      </c>
      <c r="CG12836" s="174">
        <v>89719</v>
      </c>
      <c r="CH12836" s="174">
        <v>654</v>
      </c>
      <c r="CI12836" s="174">
        <v>5</v>
      </c>
      <c r="CJ12836" s="174">
        <v>253.2192</v>
      </c>
      <c r="CK12836" s="174">
        <v>253.2192</v>
      </c>
      <c r="CU12836" s="174">
        <v>89719</v>
      </c>
      <c r="CV12836" s="174">
        <v>654</v>
      </c>
      <c r="CW12836" s="174">
        <v>5</v>
      </c>
      <c r="CX12836" s="174">
        <v>253.2192</v>
      </c>
    </row>
    <row r="12837" spans="84:102" x14ac:dyDescent="0.25">
      <c r="CF12837" s="3" t="s">
        <v>3073</v>
      </c>
      <c r="CG12837" s="174">
        <v>215</v>
      </c>
      <c r="CH12837" s="174">
        <v>71162</v>
      </c>
      <c r="CI12837" s="174">
        <v>5</v>
      </c>
      <c r="CJ12837" s="174">
        <v>252.99459999999999</v>
      </c>
      <c r="CK12837" s="174">
        <v>252.99459999999999</v>
      </c>
      <c r="CU12837" s="174">
        <v>215</v>
      </c>
      <c r="CV12837" s="174">
        <v>71162</v>
      </c>
      <c r="CW12837" s="174">
        <v>5</v>
      </c>
      <c r="CX12837" s="174">
        <v>252.99459999999999</v>
      </c>
    </row>
    <row r="12838" spans="84:102" x14ac:dyDescent="0.25">
      <c r="CF12838" s="3" t="s">
        <v>3073</v>
      </c>
      <c r="CG12838" s="174">
        <v>171213</v>
      </c>
      <c r="CH12838" s="174">
        <v>3394</v>
      </c>
      <c r="CI12838" s="174">
        <v>5</v>
      </c>
      <c r="CJ12838" s="174">
        <v>252.67310000000001</v>
      </c>
      <c r="CK12838" s="174">
        <v>252.67310000000001</v>
      </c>
      <c r="CU12838" s="174">
        <v>171213</v>
      </c>
      <c r="CV12838" s="174">
        <v>3394</v>
      </c>
      <c r="CW12838" s="174">
        <v>5</v>
      </c>
      <c r="CX12838" s="174">
        <v>252.67310000000001</v>
      </c>
    </row>
    <row r="12839" spans="84:102" x14ac:dyDescent="0.25">
      <c r="CF12839" s="3" t="s">
        <v>3073</v>
      </c>
      <c r="CG12839" s="174">
        <v>162999</v>
      </c>
      <c r="CH12839" s="174">
        <v>3271</v>
      </c>
      <c r="CI12839" s="174">
        <v>5</v>
      </c>
      <c r="CJ12839" s="174">
        <v>252.5823</v>
      </c>
      <c r="CK12839" s="174">
        <v>252.5823</v>
      </c>
      <c r="CU12839" s="174">
        <v>162999</v>
      </c>
      <c r="CV12839" s="174">
        <v>3271</v>
      </c>
      <c r="CW12839" s="174">
        <v>5</v>
      </c>
      <c r="CX12839" s="174">
        <v>252.5823</v>
      </c>
    </row>
    <row r="12840" spans="84:102" x14ac:dyDescent="0.25">
      <c r="CF12840" s="3" t="s">
        <v>3073</v>
      </c>
      <c r="CG12840" s="174">
        <v>2316</v>
      </c>
      <c r="CH12840" s="174">
        <v>23171</v>
      </c>
      <c r="CI12840" s="174">
        <v>5</v>
      </c>
      <c r="CJ12840" s="174">
        <v>252.55590000000001</v>
      </c>
      <c r="CK12840" s="174">
        <v>252.55590000000001</v>
      </c>
      <c r="CU12840" s="174">
        <v>2316</v>
      </c>
      <c r="CV12840" s="174">
        <v>23171</v>
      </c>
      <c r="CW12840" s="174">
        <v>5</v>
      </c>
      <c r="CX12840" s="174">
        <v>252.55590000000001</v>
      </c>
    </row>
    <row r="12841" spans="84:102" x14ac:dyDescent="0.25">
      <c r="CF12841" s="3" t="s">
        <v>3073</v>
      </c>
      <c r="CG12841" s="174">
        <v>16658</v>
      </c>
      <c r="CH12841" s="174">
        <v>2193</v>
      </c>
      <c r="CI12841" s="174">
        <v>5</v>
      </c>
      <c r="CJ12841" s="174">
        <v>252.55080000000001</v>
      </c>
      <c r="CK12841" s="174">
        <v>252.55080000000001</v>
      </c>
      <c r="CU12841" s="174">
        <v>16658</v>
      </c>
      <c r="CV12841" s="174">
        <v>2193</v>
      </c>
      <c r="CW12841" s="174">
        <v>5</v>
      </c>
      <c r="CX12841" s="174">
        <v>252.55080000000001</v>
      </c>
    </row>
    <row r="12842" spans="84:102" x14ac:dyDescent="0.25">
      <c r="CF12842" s="3" t="s">
        <v>3073</v>
      </c>
      <c r="CG12842" s="174">
        <v>355</v>
      </c>
      <c r="CH12842" s="174">
        <v>76430</v>
      </c>
      <c r="CI12842" s="174">
        <v>5</v>
      </c>
      <c r="CJ12842" s="174">
        <v>252.48589999999999</v>
      </c>
      <c r="CK12842" s="174">
        <v>252.48589999999999</v>
      </c>
      <c r="CU12842" s="174">
        <v>355</v>
      </c>
      <c r="CV12842" s="174">
        <v>76430</v>
      </c>
      <c r="CW12842" s="174">
        <v>5</v>
      </c>
      <c r="CX12842" s="174">
        <v>252.48589999999999</v>
      </c>
    </row>
    <row r="12843" spans="84:102" x14ac:dyDescent="0.25">
      <c r="CF12843" s="3" t="s">
        <v>3073</v>
      </c>
      <c r="CG12843" s="174">
        <v>850</v>
      </c>
      <c r="CH12843" s="174">
        <v>106124</v>
      </c>
      <c r="CI12843" s="174">
        <v>5</v>
      </c>
      <c r="CJ12843" s="174">
        <v>252.352</v>
      </c>
      <c r="CK12843" s="174">
        <v>252.352</v>
      </c>
      <c r="CU12843" s="174">
        <v>850</v>
      </c>
      <c r="CV12843" s="174">
        <v>106124</v>
      </c>
      <c r="CW12843" s="174">
        <v>5</v>
      </c>
      <c r="CX12843" s="174">
        <v>252.352</v>
      </c>
    </row>
    <row r="12844" spans="84:102" x14ac:dyDescent="0.25">
      <c r="CF12844" s="3" t="s">
        <v>3073</v>
      </c>
      <c r="CG12844" s="174">
        <v>77876</v>
      </c>
      <c r="CH12844" s="174">
        <v>391</v>
      </c>
      <c r="CI12844" s="174">
        <v>5</v>
      </c>
      <c r="CJ12844" s="174">
        <v>252.2364</v>
      </c>
      <c r="CK12844" s="174">
        <v>252.2364</v>
      </c>
      <c r="CU12844" s="174">
        <v>77876</v>
      </c>
      <c r="CV12844" s="174">
        <v>391</v>
      </c>
      <c r="CW12844" s="174">
        <v>5</v>
      </c>
      <c r="CX12844" s="174">
        <v>252.2364</v>
      </c>
    </row>
    <row r="12845" spans="84:102" x14ac:dyDescent="0.25">
      <c r="CF12845" s="3" t="s">
        <v>3073</v>
      </c>
      <c r="CG12845" s="174">
        <v>2249</v>
      </c>
      <c r="CH12845" s="174">
        <v>20175</v>
      </c>
      <c r="CI12845" s="174">
        <v>5</v>
      </c>
      <c r="CJ12845" s="174">
        <v>252.1687</v>
      </c>
      <c r="CK12845" s="174">
        <v>252.1687</v>
      </c>
      <c r="CU12845" s="174">
        <v>2249</v>
      </c>
      <c r="CV12845" s="174">
        <v>20175</v>
      </c>
      <c r="CW12845" s="174">
        <v>5</v>
      </c>
      <c r="CX12845" s="174">
        <v>252.1687</v>
      </c>
    </row>
    <row r="12846" spans="84:102" x14ac:dyDescent="0.25">
      <c r="CF12846" s="3" t="s">
        <v>3073</v>
      </c>
      <c r="CG12846" s="174">
        <v>41037</v>
      </c>
      <c r="CH12846" s="174">
        <v>2576</v>
      </c>
      <c r="CI12846" s="174">
        <v>5</v>
      </c>
      <c r="CJ12846" s="174">
        <v>251.7937</v>
      </c>
      <c r="CK12846" s="174">
        <v>251.7937</v>
      </c>
      <c r="CU12846" s="174">
        <v>41037</v>
      </c>
      <c r="CV12846" s="174">
        <v>2576</v>
      </c>
      <c r="CW12846" s="174">
        <v>5</v>
      </c>
      <c r="CX12846" s="174">
        <v>251.7937</v>
      </c>
    </row>
    <row r="12847" spans="84:102" x14ac:dyDescent="0.25">
      <c r="CF12847" s="3" t="s">
        <v>3073</v>
      </c>
      <c r="CG12847" s="174">
        <v>147386</v>
      </c>
      <c r="CH12847" s="174">
        <v>2800</v>
      </c>
      <c r="CI12847" s="174">
        <v>5</v>
      </c>
      <c r="CJ12847" s="174">
        <v>251.65889999999999</v>
      </c>
      <c r="CK12847" s="174">
        <v>251.65889999999999</v>
      </c>
      <c r="CU12847" s="174">
        <v>147386</v>
      </c>
      <c r="CV12847" s="174">
        <v>2800</v>
      </c>
      <c r="CW12847" s="174">
        <v>5</v>
      </c>
      <c r="CX12847" s="174">
        <v>251.65889999999999</v>
      </c>
    </row>
    <row r="12848" spans="84:102" x14ac:dyDescent="0.25">
      <c r="CF12848" s="3" t="s">
        <v>3073</v>
      </c>
      <c r="CG12848" s="174">
        <v>56814</v>
      </c>
      <c r="CH12848" s="174">
        <v>1875</v>
      </c>
      <c r="CI12848" s="174">
        <v>5</v>
      </c>
      <c r="CJ12848" s="174">
        <v>251.53120000000001</v>
      </c>
      <c r="CK12848" s="174">
        <v>251.53120000000001</v>
      </c>
      <c r="CU12848" s="174">
        <v>56814</v>
      </c>
      <c r="CV12848" s="174">
        <v>1875</v>
      </c>
      <c r="CW12848" s="174">
        <v>5</v>
      </c>
      <c r="CX12848" s="174">
        <v>251.53120000000001</v>
      </c>
    </row>
    <row r="12849" spans="84:102" x14ac:dyDescent="0.25">
      <c r="CF12849" s="3" t="s">
        <v>3073</v>
      </c>
      <c r="CG12849" s="174">
        <v>993</v>
      </c>
      <c r="CH12849" s="174">
        <v>114796</v>
      </c>
      <c r="CI12849" s="174">
        <v>5</v>
      </c>
      <c r="CJ12849" s="174">
        <v>251.41669999999999</v>
      </c>
      <c r="CK12849" s="174">
        <v>251.41669999999999</v>
      </c>
      <c r="CU12849" s="174">
        <v>993</v>
      </c>
      <c r="CV12849" s="174">
        <v>114796</v>
      </c>
      <c r="CW12849" s="174">
        <v>5</v>
      </c>
      <c r="CX12849" s="174">
        <v>251.41669999999999</v>
      </c>
    </row>
    <row r="12850" spans="84:102" x14ac:dyDescent="0.25">
      <c r="CF12850" s="3" t="s">
        <v>3073</v>
      </c>
      <c r="CG12850" s="174">
        <v>67252</v>
      </c>
      <c r="CH12850" s="174">
        <v>122</v>
      </c>
      <c r="CI12850" s="174">
        <v>5</v>
      </c>
      <c r="CJ12850" s="174">
        <v>251.35990000000001</v>
      </c>
      <c r="CK12850" s="174">
        <v>251.35990000000001</v>
      </c>
      <c r="CU12850" s="174">
        <v>67252</v>
      </c>
      <c r="CV12850" s="174">
        <v>122</v>
      </c>
      <c r="CW12850" s="174">
        <v>5</v>
      </c>
      <c r="CX12850" s="174">
        <v>251.35990000000001</v>
      </c>
    </row>
    <row r="12851" spans="84:102" x14ac:dyDescent="0.25">
      <c r="CF12851" s="3" t="s">
        <v>3073</v>
      </c>
      <c r="CG12851" s="174">
        <v>186118</v>
      </c>
      <c r="CH12851" s="174">
        <v>2240</v>
      </c>
      <c r="CI12851" s="174">
        <v>5</v>
      </c>
      <c r="CJ12851" s="174">
        <v>251.33160000000001</v>
      </c>
      <c r="CK12851" s="174">
        <v>251.33160000000001</v>
      </c>
      <c r="CU12851" s="174">
        <v>186118</v>
      </c>
      <c r="CV12851" s="174">
        <v>2240</v>
      </c>
      <c r="CW12851" s="174">
        <v>5</v>
      </c>
      <c r="CX12851" s="174">
        <v>251.33160000000001</v>
      </c>
    </row>
    <row r="12852" spans="84:102" x14ac:dyDescent="0.25">
      <c r="CF12852" s="3" t="s">
        <v>3073</v>
      </c>
      <c r="CG12852" s="174">
        <v>123899</v>
      </c>
      <c r="CH12852" s="174">
        <v>2695</v>
      </c>
      <c r="CI12852" s="174">
        <v>5</v>
      </c>
      <c r="CJ12852" s="174">
        <v>251.3252</v>
      </c>
      <c r="CK12852" s="174">
        <v>251.3252</v>
      </c>
      <c r="CU12852" s="174">
        <v>123899</v>
      </c>
      <c r="CV12852" s="174">
        <v>2695</v>
      </c>
      <c r="CW12852" s="174">
        <v>5</v>
      </c>
      <c r="CX12852" s="174">
        <v>251.3252</v>
      </c>
    </row>
    <row r="12853" spans="84:102" x14ac:dyDescent="0.25">
      <c r="CF12853" s="3" t="s">
        <v>3073</v>
      </c>
      <c r="CG12853" s="174">
        <v>96925</v>
      </c>
      <c r="CH12853" s="174">
        <v>1473</v>
      </c>
      <c r="CI12853" s="174">
        <v>5</v>
      </c>
      <c r="CJ12853" s="174">
        <v>251.29480000000001</v>
      </c>
      <c r="CK12853" s="174">
        <v>251.29480000000001</v>
      </c>
      <c r="CU12853" s="174">
        <v>96925</v>
      </c>
      <c r="CV12853" s="174">
        <v>1473</v>
      </c>
      <c r="CW12853" s="174">
        <v>5</v>
      </c>
      <c r="CX12853" s="174">
        <v>251.29480000000001</v>
      </c>
    </row>
    <row r="12854" spans="84:102" x14ac:dyDescent="0.25">
      <c r="CF12854" s="3" t="s">
        <v>3073</v>
      </c>
      <c r="CG12854" s="174">
        <v>98750</v>
      </c>
      <c r="CH12854" s="174">
        <v>765</v>
      </c>
      <c r="CI12854" s="174">
        <v>5</v>
      </c>
      <c r="CJ12854" s="174">
        <v>250.90260000000001</v>
      </c>
      <c r="CK12854" s="174">
        <v>250.90260000000001</v>
      </c>
      <c r="CU12854" s="174">
        <v>98750</v>
      </c>
      <c r="CV12854" s="174">
        <v>765</v>
      </c>
      <c r="CW12854" s="174">
        <v>5</v>
      </c>
      <c r="CX12854" s="174">
        <v>250.90260000000001</v>
      </c>
    </row>
    <row r="12855" spans="84:102" x14ac:dyDescent="0.25">
      <c r="CF12855" s="3" t="s">
        <v>3073</v>
      </c>
      <c r="CG12855" s="174">
        <v>81</v>
      </c>
      <c r="CH12855" s="174">
        <v>64925</v>
      </c>
      <c r="CI12855" s="174">
        <v>5</v>
      </c>
      <c r="CJ12855" s="174">
        <v>250.78380000000001</v>
      </c>
      <c r="CK12855" s="174">
        <v>250.78380000000001</v>
      </c>
      <c r="CU12855" s="174">
        <v>81</v>
      </c>
      <c r="CV12855" s="174">
        <v>64925</v>
      </c>
      <c r="CW12855" s="174">
        <v>5</v>
      </c>
      <c r="CX12855" s="174">
        <v>250.78380000000001</v>
      </c>
    </row>
    <row r="12856" spans="84:102" x14ac:dyDescent="0.25">
      <c r="CF12856" s="3" t="s">
        <v>3073</v>
      </c>
      <c r="CG12856" s="174">
        <v>30153</v>
      </c>
      <c r="CH12856" s="174">
        <v>2410</v>
      </c>
      <c r="CI12856" s="174">
        <v>5</v>
      </c>
      <c r="CJ12856" s="174">
        <v>250.7423</v>
      </c>
      <c r="CK12856" s="174">
        <v>250.7423</v>
      </c>
      <c r="CU12856" s="174">
        <v>30153</v>
      </c>
      <c r="CV12856" s="174">
        <v>2410</v>
      </c>
      <c r="CW12856" s="174">
        <v>5</v>
      </c>
      <c r="CX12856" s="174">
        <v>250.7423</v>
      </c>
    </row>
    <row r="12857" spans="84:102" x14ac:dyDescent="0.25">
      <c r="CF12857" s="3" t="s">
        <v>3073</v>
      </c>
      <c r="CG12857" s="174">
        <v>1116</v>
      </c>
      <c r="CH12857" s="174">
        <v>137979</v>
      </c>
      <c r="CI12857" s="174">
        <v>5</v>
      </c>
      <c r="CJ12857" s="174">
        <v>250.73390000000001</v>
      </c>
      <c r="CK12857" s="174">
        <v>250.73390000000001</v>
      </c>
      <c r="CU12857" s="174">
        <v>1116</v>
      </c>
      <c r="CV12857" s="174">
        <v>137979</v>
      </c>
      <c r="CW12857" s="174">
        <v>5</v>
      </c>
      <c r="CX12857" s="174">
        <v>250.73390000000001</v>
      </c>
    </row>
    <row r="12858" spans="84:102" x14ac:dyDescent="0.25">
      <c r="CF12858" s="3" t="s">
        <v>3073</v>
      </c>
      <c r="CG12858" s="174">
        <v>81083</v>
      </c>
      <c r="CH12858" s="174">
        <v>3851</v>
      </c>
      <c r="CI12858" s="174">
        <v>5</v>
      </c>
      <c r="CJ12858" s="174">
        <v>250.6574</v>
      </c>
      <c r="CK12858" s="174">
        <v>250.6574</v>
      </c>
      <c r="CU12858" s="174">
        <v>81083</v>
      </c>
      <c r="CV12858" s="174">
        <v>3851</v>
      </c>
      <c r="CW12858" s="174">
        <v>5</v>
      </c>
      <c r="CX12858" s="174">
        <v>250.6574</v>
      </c>
    </row>
    <row r="12859" spans="84:102" x14ac:dyDescent="0.25">
      <c r="CF12859" s="3" t="s">
        <v>3073</v>
      </c>
      <c r="CG12859" s="174">
        <v>1007</v>
      </c>
      <c r="CH12859" s="174">
        <v>118893</v>
      </c>
      <c r="CI12859" s="174">
        <v>5</v>
      </c>
      <c r="CJ12859" s="174">
        <v>250.6353</v>
      </c>
      <c r="CK12859" s="174">
        <v>250.6353</v>
      </c>
      <c r="CU12859" s="174">
        <v>1007</v>
      </c>
      <c r="CV12859" s="174">
        <v>118893</v>
      </c>
      <c r="CW12859" s="174">
        <v>5</v>
      </c>
      <c r="CX12859" s="174">
        <v>250.6353</v>
      </c>
    </row>
    <row r="12860" spans="84:102" x14ac:dyDescent="0.25">
      <c r="CF12860" s="3" t="s">
        <v>3073</v>
      </c>
      <c r="CG12860" s="174">
        <v>100252</v>
      </c>
      <c r="CH12860" s="174">
        <v>3640</v>
      </c>
      <c r="CI12860" s="174">
        <v>5</v>
      </c>
      <c r="CJ12860" s="174">
        <v>250.59870000000001</v>
      </c>
      <c r="CK12860" s="174">
        <v>250.59870000000001</v>
      </c>
      <c r="CU12860" s="174">
        <v>100252</v>
      </c>
      <c r="CV12860" s="174">
        <v>3640</v>
      </c>
      <c r="CW12860" s="174">
        <v>5</v>
      </c>
      <c r="CX12860" s="174">
        <v>250.59870000000001</v>
      </c>
    </row>
    <row r="12861" spans="84:102" x14ac:dyDescent="0.25">
      <c r="CF12861" s="3" t="s">
        <v>3073</v>
      </c>
      <c r="CG12861" s="174">
        <v>2871</v>
      </c>
      <c r="CH12861" s="174">
        <v>150033</v>
      </c>
      <c r="CI12861" s="174">
        <v>5</v>
      </c>
      <c r="CJ12861" s="174">
        <v>250.53210000000001</v>
      </c>
      <c r="CK12861" s="174">
        <v>250.53210000000001</v>
      </c>
      <c r="CU12861" s="174">
        <v>2871</v>
      </c>
      <c r="CV12861" s="174">
        <v>150033</v>
      </c>
      <c r="CW12861" s="174">
        <v>5</v>
      </c>
      <c r="CX12861" s="174">
        <v>250.53210000000001</v>
      </c>
    </row>
    <row r="12862" spans="84:102" x14ac:dyDescent="0.25">
      <c r="CF12862" s="3" t="s">
        <v>3073</v>
      </c>
      <c r="CG12862" s="174">
        <v>3373</v>
      </c>
      <c r="CH12862" s="174">
        <v>167720</v>
      </c>
      <c r="CI12862" s="174">
        <v>5</v>
      </c>
      <c r="CJ12862" s="174">
        <v>250.49379999999999</v>
      </c>
      <c r="CK12862" s="174">
        <v>250.49379999999999</v>
      </c>
      <c r="CU12862" s="174">
        <v>3373</v>
      </c>
      <c r="CV12862" s="174">
        <v>167720</v>
      </c>
      <c r="CW12862" s="174">
        <v>5</v>
      </c>
      <c r="CX12862" s="174">
        <v>250.49379999999999</v>
      </c>
    </row>
    <row r="12863" spans="84:102" x14ac:dyDescent="0.25">
      <c r="CF12863" s="3" t="s">
        <v>3073</v>
      </c>
      <c r="CG12863" s="174">
        <v>103990</v>
      </c>
      <c r="CH12863" s="174">
        <v>817</v>
      </c>
      <c r="CI12863" s="174">
        <v>5</v>
      </c>
      <c r="CJ12863" s="174">
        <v>250.3322</v>
      </c>
      <c r="CK12863" s="174">
        <v>250.3322</v>
      </c>
      <c r="CU12863" s="174">
        <v>103990</v>
      </c>
      <c r="CV12863" s="174">
        <v>817</v>
      </c>
      <c r="CW12863" s="174">
        <v>5</v>
      </c>
      <c r="CX12863" s="174">
        <v>250.3322</v>
      </c>
    </row>
    <row r="12864" spans="84:102" x14ac:dyDescent="0.25">
      <c r="CF12864" s="3" t="s">
        <v>3073</v>
      </c>
      <c r="CG12864" s="174">
        <v>220</v>
      </c>
      <c r="CH12864" s="174">
        <v>69909</v>
      </c>
      <c r="CI12864" s="174">
        <v>5</v>
      </c>
      <c r="CJ12864" s="174">
        <v>249.9539</v>
      </c>
      <c r="CK12864" s="174">
        <v>249.9539</v>
      </c>
      <c r="CU12864" s="174">
        <v>220</v>
      </c>
      <c r="CV12864" s="174">
        <v>69909</v>
      </c>
      <c r="CW12864" s="174">
        <v>5</v>
      </c>
      <c r="CX12864" s="174">
        <v>249.9539</v>
      </c>
    </row>
    <row r="12865" spans="84:102" x14ac:dyDescent="0.25">
      <c r="CF12865" s="3" t="s">
        <v>3073</v>
      </c>
      <c r="CG12865" s="174">
        <v>10312</v>
      </c>
      <c r="CH12865" s="174">
        <v>2140</v>
      </c>
      <c r="CI12865" s="174">
        <v>5</v>
      </c>
      <c r="CJ12865" s="174">
        <v>249.9332</v>
      </c>
      <c r="CK12865" s="174">
        <v>249.9332</v>
      </c>
      <c r="CU12865" s="174">
        <v>10312</v>
      </c>
      <c r="CV12865" s="174">
        <v>2140</v>
      </c>
      <c r="CW12865" s="174">
        <v>5</v>
      </c>
      <c r="CX12865" s="174">
        <v>249.9332</v>
      </c>
    </row>
    <row r="12866" spans="84:102" x14ac:dyDescent="0.25">
      <c r="CF12866" s="3" t="s">
        <v>3073</v>
      </c>
      <c r="CG12866" s="174">
        <v>155881</v>
      </c>
      <c r="CH12866" s="174">
        <v>2979</v>
      </c>
      <c r="CI12866" s="174">
        <v>5</v>
      </c>
      <c r="CJ12866" s="174">
        <v>249.91720000000001</v>
      </c>
      <c r="CK12866" s="174">
        <v>249.91720000000001</v>
      </c>
      <c r="CU12866" s="174">
        <v>155881</v>
      </c>
      <c r="CV12866" s="174">
        <v>2979</v>
      </c>
      <c r="CW12866" s="174">
        <v>5</v>
      </c>
      <c r="CX12866" s="174">
        <v>249.91720000000001</v>
      </c>
    </row>
    <row r="12867" spans="84:102" x14ac:dyDescent="0.25">
      <c r="CF12867" s="3" t="s">
        <v>3073</v>
      </c>
      <c r="CG12867" s="174">
        <v>53514</v>
      </c>
      <c r="CH12867" s="174">
        <v>3479</v>
      </c>
      <c r="CI12867" s="174">
        <v>5</v>
      </c>
      <c r="CJ12867" s="174">
        <v>249.81200000000001</v>
      </c>
      <c r="CK12867" s="174">
        <v>249.81200000000001</v>
      </c>
      <c r="CU12867" s="174">
        <v>53514</v>
      </c>
      <c r="CV12867" s="174">
        <v>3479</v>
      </c>
      <c r="CW12867" s="174">
        <v>5</v>
      </c>
      <c r="CX12867" s="174">
        <v>249.81200000000001</v>
      </c>
    </row>
    <row r="12868" spans="84:102" x14ac:dyDescent="0.25">
      <c r="CF12868" s="3" t="s">
        <v>3073</v>
      </c>
      <c r="CG12868" s="174">
        <v>3378</v>
      </c>
      <c r="CH12868" s="174">
        <v>170392</v>
      </c>
      <c r="CI12868" s="174">
        <v>5</v>
      </c>
      <c r="CJ12868" s="174">
        <v>249.7552</v>
      </c>
      <c r="CK12868" s="174">
        <v>249.7552</v>
      </c>
      <c r="CU12868" s="174">
        <v>3378</v>
      </c>
      <c r="CV12868" s="174">
        <v>170392</v>
      </c>
      <c r="CW12868" s="174">
        <v>5</v>
      </c>
      <c r="CX12868" s="174">
        <v>249.7552</v>
      </c>
    </row>
    <row r="12869" spans="84:102" x14ac:dyDescent="0.25">
      <c r="CF12869" s="3" t="s">
        <v>3073</v>
      </c>
      <c r="CG12869" s="174">
        <v>160419</v>
      </c>
      <c r="CH12869" s="174">
        <v>3852</v>
      </c>
      <c r="CI12869" s="174">
        <v>5</v>
      </c>
      <c r="CJ12869" s="174">
        <v>249.6721</v>
      </c>
      <c r="CK12869" s="174">
        <v>249.6721</v>
      </c>
      <c r="CU12869" s="174">
        <v>160419</v>
      </c>
      <c r="CV12869" s="174">
        <v>3852</v>
      </c>
      <c r="CW12869" s="174">
        <v>5</v>
      </c>
      <c r="CX12869" s="174">
        <v>249.6721</v>
      </c>
    </row>
    <row r="12870" spans="84:102" x14ac:dyDescent="0.25">
      <c r="CF12870" s="3" t="s">
        <v>3073</v>
      </c>
      <c r="CG12870" s="174">
        <v>2053</v>
      </c>
      <c r="CH12870" s="174">
        <v>144927</v>
      </c>
      <c r="CI12870" s="174">
        <v>5</v>
      </c>
      <c r="CJ12870" s="174">
        <v>249.60929999999999</v>
      </c>
      <c r="CK12870" s="174">
        <v>249.60929999999999</v>
      </c>
      <c r="CU12870" s="174">
        <v>2053</v>
      </c>
      <c r="CV12870" s="174">
        <v>144927</v>
      </c>
      <c r="CW12870" s="174">
        <v>5</v>
      </c>
      <c r="CX12870" s="174">
        <v>249.60929999999999</v>
      </c>
    </row>
    <row r="12871" spans="84:102" x14ac:dyDescent="0.25">
      <c r="CF12871" s="3" t="s">
        <v>3073</v>
      </c>
      <c r="CG12871" s="174">
        <v>2836</v>
      </c>
      <c r="CH12871" s="174">
        <v>148841</v>
      </c>
      <c r="CI12871" s="174">
        <v>5</v>
      </c>
      <c r="CJ12871" s="174">
        <v>249.5744</v>
      </c>
      <c r="CK12871" s="174">
        <v>249.5744</v>
      </c>
      <c r="CU12871" s="174">
        <v>2836</v>
      </c>
      <c r="CV12871" s="174">
        <v>148841</v>
      </c>
      <c r="CW12871" s="174">
        <v>5</v>
      </c>
      <c r="CX12871" s="174">
        <v>249.5744</v>
      </c>
    </row>
    <row r="12872" spans="84:102" x14ac:dyDescent="0.25">
      <c r="CF12872" s="3" t="s">
        <v>3073</v>
      </c>
      <c r="CG12872" s="174">
        <v>147503</v>
      </c>
      <c r="CH12872" s="174">
        <v>3098</v>
      </c>
      <c r="CI12872" s="174">
        <v>5</v>
      </c>
      <c r="CJ12872" s="174">
        <v>249.565</v>
      </c>
      <c r="CK12872" s="174">
        <v>249.565</v>
      </c>
      <c r="CU12872" s="174">
        <v>147503</v>
      </c>
      <c r="CV12872" s="174">
        <v>3098</v>
      </c>
      <c r="CW12872" s="174">
        <v>5</v>
      </c>
      <c r="CX12872" s="174">
        <v>249.565</v>
      </c>
    </row>
    <row r="12873" spans="84:102" x14ac:dyDescent="0.25">
      <c r="CF12873" s="3" t="s">
        <v>3073</v>
      </c>
      <c r="CG12873" s="174">
        <v>2845</v>
      </c>
      <c r="CH12873" s="174">
        <v>149585</v>
      </c>
      <c r="CI12873" s="174">
        <v>5</v>
      </c>
      <c r="CJ12873" s="174">
        <v>249.50800000000001</v>
      </c>
      <c r="CK12873" s="174">
        <v>249.50800000000001</v>
      </c>
      <c r="CU12873" s="174">
        <v>2845</v>
      </c>
      <c r="CV12873" s="174">
        <v>149585</v>
      </c>
      <c r="CW12873" s="174">
        <v>5</v>
      </c>
      <c r="CX12873" s="174">
        <v>249.50800000000001</v>
      </c>
    </row>
    <row r="12874" spans="84:102" x14ac:dyDescent="0.25">
      <c r="CF12874" s="3" t="s">
        <v>3073</v>
      </c>
      <c r="CG12874" s="174">
        <v>118893</v>
      </c>
      <c r="CH12874" s="174">
        <v>1007</v>
      </c>
      <c r="CI12874" s="174">
        <v>5</v>
      </c>
      <c r="CJ12874" s="174">
        <v>249.35980000000001</v>
      </c>
      <c r="CK12874" s="174">
        <v>249.35980000000001</v>
      </c>
      <c r="CU12874" s="174">
        <v>118893</v>
      </c>
      <c r="CV12874" s="174">
        <v>1007</v>
      </c>
      <c r="CW12874" s="174">
        <v>5</v>
      </c>
      <c r="CX12874" s="174">
        <v>249.35980000000001</v>
      </c>
    </row>
    <row r="12875" spans="84:102" x14ac:dyDescent="0.25">
      <c r="CF12875" s="3" t="s">
        <v>3073</v>
      </c>
      <c r="CG12875" s="174">
        <v>109270</v>
      </c>
      <c r="CH12875" s="174">
        <v>1386</v>
      </c>
      <c r="CI12875" s="174">
        <v>5</v>
      </c>
      <c r="CJ12875" s="174">
        <v>249.29560000000001</v>
      </c>
      <c r="CK12875" s="174">
        <v>249.29560000000001</v>
      </c>
      <c r="CU12875" s="174">
        <v>109270</v>
      </c>
      <c r="CV12875" s="174">
        <v>1386</v>
      </c>
      <c r="CW12875" s="174">
        <v>5</v>
      </c>
      <c r="CX12875" s="174">
        <v>249.29560000000001</v>
      </c>
    </row>
    <row r="12876" spans="84:102" x14ac:dyDescent="0.25">
      <c r="CF12876" s="3" t="s">
        <v>3073</v>
      </c>
      <c r="CG12876" s="174">
        <v>32180</v>
      </c>
      <c r="CH12876" s="174">
        <v>2412</v>
      </c>
      <c r="CI12876" s="174">
        <v>5</v>
      </c>
      <c r="CJ12876" s="174">
        <v>249.04660000000001</v>
      </c>
      <c r="CK12876" s="174">
        <v>249.04660000000001</v>
      </c>
      <c r="CU12876" s="174">
        <v>32180</v>
      </c>
      <c r="CV12876" s="174">
        <v>2412</v>
      </c>
      <c r="CW12876" s="174">
        <v>5</v>
      </c>
      <c r="CX12876" s="174">
        <v>249.04660000000001</v>
      </c>
    </row>
    <row r="12877" spans="84:102" x14ac:dyDescent="0.25">
      <c r="CF12877" s="3" t="s">
        <v>3073</v>
      </c>
      <c r="CG12877" s="174">
        <v>157411</v>
      </c>
      <c r="CH12877" s="174">
        <v>3245</v>
      </c>
      <c r="CI12877" s="174">
        <v>5</v>
      </c>
      <c r="CJ12877" s="174">
        <v>248.8989</v>
      </c>
      <c r="CK12877" s="174">
        <v>248.8989</v>
      </c>
      <c r="CU12877" s="174">
        <v>157411</v>
      </c>
      <c r="CV12877" s="174">
        <v>3245</v>
      </c>
      <c r="CW12877" s="174">
        <v>5</v>
      </c>
      <c r="CX12877" s="174">
        <v>248.8989</v>
      </c>
    </row>
    <row r="12878" spans="84:102" x14ac:dyDescent="0.25">
      <c r="CF12878" s="3" t="s">
        <v>3073</v>
      </c>
      <c r="CG12878" s="174">
        <v>3435</v>
      </c>
      <c r="CH12878" s="174">
        <v>176093</v>
      </c>
      <c r="CI12878" s="174">
        <v>5</v>
      </c>
      <c r="CJ12878" s="174">
        <v>248.76220000000001</v>
      </c>
      <c r="CK12878" s="174">
        <v>248.76220000000001</v>
      </c>
      <c r="CU12878" s="174">
        <v>3435</v>
      </c>
      <c r="CV12878" s="174">
        <v>176093</v>
      </c>
      <c r="CW12878" s="174">
        <v>5</v>
      </c>
      <c r="CX12878" s="174">
        <v>248.76220000000001</v>
      </c>
    </row>
    <row r="12879" spans="84:102" x14ac:dyDescent="0.25">
      <c r="CF12879" s="3" t="s">
        <v>3073</v>
      </c>
      <c r="CG12879" s="174">
        <v>108614</v>
      </c>
      <c r="CH12879" s="174">
        <v>1392</v>
      </c>
      <c r="CI12879" s="174">
        <v>5</v>
      </c>
      <c r="CJ12879" s="174">
        <v>248.6738</v>
      </c>
      <c r="CK12879" s="174">
        <v>248.6738</v>
      </c>
      <c r="CU12879" s="174">
        <v>108614</v>
      </c>
      <c r="CV12879" s="174">
        <v>1392</v>
      </c>
      <c r="CW12879" s="174">
        <v>5</v>
      </c>
      <c r="CX12879" s="174">
        <v>248.6738</v>
      </c>
    </row>
    <row r="12880" spans="84:102" x14ac:dyDescent="0.25">
      <c r="CF12880" s="3" t="s">
        <v>3073</v>
      </c>
      <c r="CG12880" s="174">
        <v>218</v>
      </c>
      <c r="CH12880" s="174">
        <v>70658</v>
      </c>
      <c r="CI12880" s="174">
        <v>5</v>
      </c>
      <c r="CJ12880" s="174">
        <v>248.6354</v>
      </c>
      <c r="CK12880" s="174">
        <v>248.6354</v>
      </c>
      <c r="CU12880" s="174">
        <v>218</v>
      </c>
      <c r="CV12880" s="174">
        <v>70658</v>
      </c>
      <c r="CW12880" s="174">
        <v>5</v>
      </c>
      <c r="CX12880" s="174">
        <v>248.6354</v>
      </c>
    </row>
    <row r="12881" spans="84:102" x14ac:dyDescent="0.25">
      <c r="CF12881" s="3" t="s">
        <v>3073</v>
      </c>
      <c r="CG12881" s="174">
        <v>2667</v>
      </c>
      <c r="CH12881" s="174">
        <v>50547</v>
      </c>
      <c r="CI12881" s="174">
        <v>5</v>
      </c>
      <c r="CJ12881" s="174">
        <v>248.56360000000001</v>
      </c>
      <c r="CK12881" s="174">
        <v>248.56360000000001</v>
      </c>
      <c r="CU12881" s="174">
        <v>2667</v>
      </c>
      <c r="CV12881" s="174">
        <v>50547</v>
      </c>
      <c r="CW12881" s="174">
        <v>5</v>
      </c>
      <c r="CX12881" s="174">
        <v>248.56360000000001</v>
      </c>
    </row>
    <row r="12882" spans="84:102" x14ac:dyDescent="0.25">
      <c r="CF12882" s="3" t="s">
        <v>3073</v>
      </c>
      <c r="CG12882" s="174">
        <v>2939</v>
      </c>
      <c r="CH12882" s="174">
        <v>152276</v>
      </c>
      <c r="CI12882" s="174">
        <v>5</v>
      </c>
      <c r="CJ12882" s="174">
        <v>248.52969999999999</v>
      </c>
      <c r="CK12882" s="174">
        <v>248.52969999999999</v>
      </c>
      <c r="CU12882" s="174">
        <v>2939</v>
      </c>
      <c r="CV12882" s="174">
        <v>152276</v>
      </c>
      <c r="CW12882" s="174">
        <v>5</v>
      </c>
      <c r="CX12882" s="174">
        <v>248.52969999999999</v>
      </c>
    </row>
    <row r="12883" spans="84:102" x14ac:dyDescent="0.25">
      <c r="CF12883" s="3" t="s">
        <v>3073</v>
      </c>
      <c r="CG12883" s="174">
        <v>313</v>
      </c>
      <c r="CH12883" s="174">
        <v>72999</v>
      </c>
      <c r="CI12883" s="174">
        <v>5</v>
      </c>
      <c r="CJ12883" s="174">
        <v>248.48009999999999</v>
      </c>
      <c r="CK12883" s="174">
        <v>248.48009999999999</v>
      </c>
      <c r="CU12883" s="174">
        <v>313</v>
      </c>
      <c r="CV12883" s="174">
        <v>72999</v>
      </c>
      <c r="CW12883" s="174">
        <v>5</v>
      </c>
      <c r="CX12883" s="174">
        <v>248.48009999999999</v>
      </c>
    </row>
    <row r="12884" spans="84:102" x14ac:dyDescent="0.25">
      <c r="CF12884" s="3" t="s">
        <v>3073</v>
      </c>
      <c r="CG12884" s="174">
        <v>1474</v>
      </c>
      <c r="CH12884" s="174">
        <v>96497</v>
      </c>
      <c r="CI12884" s="174">
        <v>5</v>
      </c>
      <c r="CJ12884" s="174">
        <v>248.36349999999999</v>
      </c>
      <c r="CK12884" s="174">
        <v>248.36349999999999</v>
      </c>
      <c r="CU12884" s="174">
        <v>1474</v>
      </c>
      <c r="CV12884" s="174">
        <v>96497</v>
      </c>
      <c r="CW12884" s="174">
        <v>5</v>
      </c>
      <c r="CX12884" s="174">
        <v>248.36349999999999</v>
      </c>
    </row>
    <row r="12885" spans="84:102" x14ac:dyDescent="0.25">
      <c r="CF12885" s="3" t="s">
        <v>3073</v>
      </c>
      <c r="CG12885" s="174">
        <v>1386</v>
      </c>
      <c r="CH12885" s="174">
        <v>109270</v>
      </c>
      <c r="CI12885" s="174">
        <v>5</v>
      </c>
      <c r="CJ12885" s="174">
        <v>248.32329999999999</v>
      </c>
      <c r="CK12885" s="174">
        <v>248.32329999999999</v>
      </c>
      <c r="CU12885" s="174">
        <v>1386</v>
      </c>
      <c r="CV12885" s="174">
        <v>109270</v>
      </c>
      <c r="CW12885" s="174">
        <v>5</v>
      </c>
      <c r="CX12885" s="174">
        <v>248.32329999999999</v>
      </c>
    </row>
    <row r="12886" spans="84:102" x14ac:dyDescent="0.25">
      <c r="CF12886" s="3" t="s">
        <v>3073</v>
      </c>
      <c r="CG12886" s="174">
        <v>2156</v>
      </c>
      <c r="CH12886" s="174">
        <v>186498</v>
      </c>
      <c r="CI12886" s="174">
        <v>5</v>
      </c>
      <c r="CJ12886" s="174">
        <v>248.16</v>
      </c>
      <c r="CK12886" s="174">
        <v>248.16</v>
      </c>
      <c r="CU12886" s="174">
        <v>2156</v>
      </c>
      <c r="CV12886" s="174">
        <v>186498</v>
      </c>
      <c r="CW12886" s="174">
        <v>5</v>
      </c>
      <c r="CX12886" s="174">
        <v>248.16</v>
      </c>
    </row>
    <row r="12887" spans="84:102" x14ac:dyDescent="0.25">
      <c r="CF12887" s="3" t="s">
        <v>3073</v>
      </c>
      <c r="CG12887" s="174">
        <v>2844</v>
      </c>
      <c r="CH12887" s="174">
        <v>149070</v>
      </c>
      <c r="CI12887" s="174">
        <v>5</v>
      </c>
      <c r="CJ12887" s="174">
        <v>247.87379999999999</v>
      </c>
      <c r="CK12887" s="174">
        <v>247.87379999999999</v>
      </c>
      <c r="CU12887" s="174">
        <v>2844</v>
      </c>
      <c r="CV12887" s="174">
        <v>149070</v>
      </c>
      <c r="CW12887" s="174">
        <v>5</v>
      </c>
      <c r="CX12887" s="174">
        <v>247.87379999999999</v>
      </c>
    </row>
    <row r="12888" spans="84:102" x14ac:dyDescent="0.25">
      <c r="CF12888" s="3" t="s">
        <v>3073</v>
      </c>
      <c r="CG12888" s="174">
        <v>540</v>
      </c>
      <c r="CH12888" s="174">
        <v>86817</v>
      </c>
      <c r="CI12888" s="174">
        <v>5</v>
      </c>
      <c r="CJ12888" s="174">
        <v>247.8665</v>
      </c>
      <c r="CK12888" s="174">
        <v>247.8665</v>
      </c>
      <c r="CU12888" s="174">
        <v>540</v>
      </c>
      <c r="CV12888" s="174">
        <v>86817</v>
      </c>
      <c r="CW12888" s="174">
        <v>5</v>
      </c>
      <c r="CX12888" s="174">
        <v>247.8665</v>
      </c>
    </row>
    <row r="12889" spans="84:102" x14ac:dyDescent="0.25">
      <c r="CF12889" s="3" t="s">
        <v>3073</v>
      </c>
      <c r="CG12889" s="174">
        <v>2361</v>
      </c>
      <c r="CH12889" s="174">
        <v>25236</v>
      </c>
      <c r="CI12889" s="174">
        <v>5</v>
      </c>
      <c r="CJ12889" s="174">
        <v>247.86240000000001</v>
      </c>
      <c r="CK12889" s="174">
        <v>247.86240000000001</v>
      </c>
      <c r="CU12889" s="174">
        <v>2361</v>
      </c>
      <c r="CV12889" s="174">
        <v>25236</v>
      </c>
      <c r="CW12889" s="174">
        <v>5</v>
      </c>
      <c r="CX12889" s="174">
        <v>247.86240000000001</v>
      </c>
    </row>
    <row r="12890" spans="84:102" x14ac:dyDescent="0.25">
      <c r="CF12890" s="3" t="s">
        <v>3073</v>
      </c>
      <c r="CG12890" s="174">
        <v>133707</v>
      </c>
      <c r="CH12890" s="174">
        <v>1205</v>
      </c>
      <c r="CI12890" s="174">
        <v>5</v>
      </c>
      <c r="CJ12890" s="174">
        <v>247.81909999999999</v>
      </c>
      <c r="CK12890" s="174">
        <v>247.81909999999999</v>
      </c>
      <c r="CU12890" s="174">
        <v>133707</v>
      </c>
      <c r="CV12890" s="174">
        <v>1205</v>
      </c>
      <c r="CW12890" s="174">
        <v>5</v>
      </c>
      <c r="CX12890" s="174">
        <v>247.81909999999999</v>
      </c>
    </row>
    <row r="12891" spans="84:102" x14ac:dyDescent="0.25">
      <c r="CF12891" s="3" t="s">
        <v>3073</v>
      </c>
      <c r="CG12891" s="174">
        <v>23191</v>
      </c>
      <c r="CH12891" s="174">
        <v>2358</v>
      </c>
      <c r="CI12891" s="174">
        <v>5</v>
      </c>
      <c r="CJ12891" s="174">
        <v>247.67859999999999</v>
      </c>
      <c r="CK12891" s="174">
        <v>247.67859999999999</v>
      </c>
      <c r="CU12891" s="174">
        <v>23191</v>
      </c>
      <c r="CV12891" s="174">
        <v>2358</v>
      </c>
      <c r="CW12891" s="174">
        <v>5</v>
      </c>
      <c r="CX12891" s="174">
        <v>247.67859999999999</v>
      </c>
    </row>
    <row r="12892" spans="84:102" x14ac:dyDescent="0.25">
      <c r="CF12892" s="3" t="s">
        <v>3073</v>
      </c>
      <c r="CG12892" s="174">
        <v>100080</v>
      </c>
      <c r="CH12892" s="174">
        <v>750</v>
      </c>
      <c r="CI12892" s="174">
        <v>5</v>
      </c>
      <c r="CJ12892" s="174">
        <v>247.2354</v>
      </c>
      <c r="CK12892" s="174">
        <v>247.2354</v>
      </c>
      <c r="CU12892" s="174">
        <v>100080</v>
      </c>
      <c r="CV12892" s="174">
        <v>750</v>
      </c>
      <c r="CW12892" s="174">
        <v>5</v>
      </c>
      <c r="CX12892" s="174">
        <v>247.2354</v>
      </c>
    </row>
    <row r="12893" spans="84:102" x14ac:dyDescent="0.25">
      <c r="CF12893" s="3" t="s">
        <v>3073</v>
      </c>
      <c r="CG12893" s="174">
        <v>50415</v>
      </c>
      <c r="CH12893" s="174">
        <v>2648</v>
      </c>
      <c r="CI12893" s="174">
        <v>5</v>
      </c>
      <c r="CJ12893" s="174">
        <v>247.2166</v>
      </c>
      <c r="CK12893" s="174">
        <v>247.2166</v>
      </c>
      <c r="CU12893" s="174">
        <v>50415</v>
      </c>
      <c r="CV12893" s="174">
        <v>2648</v>
      </c>
      <c r="CW12893" s="174">
        <v>5</v>
      </c>
      <c r="CX12893" s="174">
        <v>247.2166</v>
      </c>
    </row>
    <row r="12894" spans="84:102" x14ac:dyDescent="0.25">
      <c r="CF12894" s="3" t="s">
        <v>3073</v>
      </c>
      <c r="CG12894" s="174">
        <v>148822</v>
      </c>
      <c r="CH12894" s="174">
        <v>2834</v>
      </c>
      <c r="CI12894" s="174">
        <v>5</v>
      </c>
      <c r="CJ12894" s="174">
        <v>247.15729999999999</v>
      </c>
      <c r="CK12894" s="174">
        <v>247.15729999999999</v>
      </c>
      <c r="CU12894" s="174">
        <v>148822</v>
      </c>
      <c r="CV12894" s="174">
        <v>2834</v>
      </c>
      <c r="CW12894" s="174">
        <v>5</v>
      </c>
      <c r="CX12894" s="174">
        <v>247.15729999999999</v>
      </c>
    </row>
    <row r="12895" spans="84:102" x14ac:dyDescent="0.25">
      <c r="CF12895" s="3" t="s">
        <v>3073</v>
      </c>
      <c r="CG12895" s="174">
        <v>176093</v>
      </c>
      <c r="CH12895" s="174">
        <v>3435</v>
      </c>
      <c r="CI12895" s="174">
        <v>5</v>
      </c>
      <c r="CJ12895" s="174">
        <v>247.1259</v>
      </c>
      <c r="CK12895" s="174">
        <v>247.1259</v>
      </c>
      <c r="CU12895" s="174">
        <v>176093</v>
      </c>
      <c r="CV12895" s="174">
        <v>3435</v>
      </c>
      <c r="CW12895" s="174">
        <v>5</v>
      </c>
      <c r="CX12895" s="174">
        <v>247.1259</v>
      </c>
    </row>
    <row r="12896" spans="84:102" x14ac:dyDescent="0.25">
      <c r="CF12896" s="3" t="s">
        <v>3073</v>
      </c>
      <c r="CG12896" s="174">
        <v>178801</v>
      </c>
      <c r="CH12896" s="174">
        <v>3426</v>
      </c>
      <c r="CI12896" s="174">
        <v>5</v>
      </c>
      <c r="CJ12896" s="174">
        <v>247.10319999999999</v>
      </c>
      <c r="CK12896" s="174">
        <v>247.10319999999999</v>
      </c>
      <c r="CU12896" s="174">
        <v>178801</v>
      </c>
      <c r="CV12896" s="174">
        <v>3426</v>
      </c>
      <c r="CW12896" s="174">
        <v>5</v>
      </c>
      <c r="CX12896" s="174">
        <v>247.10319999999999</v>
      </c>
    </row>
    <row r="12897" spans="84:102" x14ac:dyDescent="0.25">
      <c r="CF12897" s="3" t="s">
        <v>3073</v>
      </c>
      <c r="CG12897" s="174">
        <v>3670</v>
      </c>
      <c r="CH12897" s="174">
        <v>117427</v>
      </c>
      <c r="CI12897" s="174">
        <v>5</v>
      </c>
      <c r="CJ12897" s="174">
        <v>247.09030000000001</v>
      </c>
      <c r="CK12897" s="174">
        <v>247.09030000000001</v>
      </c>
      <c r="CU12897" s="174">
        <v>3670</v>
      </c>
      <c r="CV12897" s="174">
        <v>117427</v>
      </c>
      <c r="CW12897" s="174">
        <v>5</v>
      </c>
      <c r="CX12897" s="174">
        <v>247.09030000000001</v>
      </c>
    </row>
    <row r="12898" spans="84:102" x14ac:dyDescent="0.25">
      <c r="CF12898" s="3" t="s">
        <v>3073</v>
      </c>
      <c r="CG12898" s="174">
        <v>635</v>
      </c>
      <c r="CH12898" s="174">
        <v>88083</v>
      </c>
      <c r="CI12898" s="174">
        <v>5</v>
      </c>
      <c r="CJ12898" s="174">
        <v>247.0051</v>
      </c>
      <c r="CK12898" s="174">
        <v>247.0051</v>
      </c>
      <c r="CU12898" s="174">
        <v>635</v>
      </c>
      <c r="CV12898" s="174">
        <v>88083</v>
      </c>
      <c r="CW12898" s="174">
        <v>5</v>
      </c>
      <c r="CX12898" s="174">
        <v>247.0051</v>
      </c>
    </row>
    <row r="12899" spans="84:102" x14ac:dyDescent="0.25">
      <c r="CF12899" s="3" t="s">
        <v>3073</v>
      </c>
      <c r="CG12899" s="174">
        <v>2956</v>
      </c>
      <c r="CH12899" s="174">
        <v>152655</v>
      </c>
      <c r="CI12899" s="174">
        <v>5</v>
      </c>
      <c r="CJ12899" s="174">
        <v>246.66550000000001</v>
      </c>
      <c r="CK12899" s="174">
        <v>246.66550000000001</v>
      </c>
      <c r="CU12899" s="174">
        <v>2956</v>
      </c>
      <c r="CV12899" s="174">
        <v>152655</v>
      </c>
      <c r="CW12899" s="174">
        <v>5</v>
      </c>
      <c r="CX12899" s="174">
        <v>246.66550000000001</v>
      </c>
    </row>
    <row r="12900" spans="84:102" x14ac:dyDescent="0.25">
      <c r="CF12900" s="3" t="s">
        <v>3073</v>
      </c>
      <c r="CG12900" s="174">
        <v>1921</v>
      </c>
      <c r="CH12900" s="174">
        <v>71351</v>
      </c>
      <c r="CI12900" s="174">
        <v>5</v>
      </c>
      <c r="CJ12900" s="174">
        <v>246.6095</v>
      </c>
      <c r="CK12900" s="174">
        <v>246.6095</v>
      </c>
      <c r="CU12900" s="174">
        <v>1921</v>
      </c>
      <c r="CV12900" s="174">
        <v>71351</v>
      </c>
      <c r="CW12900" s="174">
        <v>5</v>
      </c>
      <c r="CX12900" s="174">
        <v>246.6095</v>
      </c>
    </row>
    <row r="12901" spans="84:102" x14ac:dyDescent="0.25">
      <c r="CF12901" s="3" t="s">
        <v>3073</v>
      </c>
      <c r="CG12901" s="174">
        <v>83380</v>
      </c>
      <c r="CH12901" s="174">
        <v>477</v>
      </c>
      <c r="CI12901" s="174">
        <v>5</v>
      </c>
      <c r="CJ12901" s="174">
        <v>246.5402</v>
      </c>
      <c r="CK12901" s="174">
        <v>246.5402</v>
      </c>
      <c r="CU12901" s="174">
        <v>83380</v>
      </c>
      <c r="CV12901" s="174">
        <v>477</v>
      </c>
      <c r="CW12901" s="174">
        <v>5</v>
      </c>
      <c r="CX12901" s="174">
        <v>246.5402</v>
      </c>
    </row>
    <row r="12902" spans="84:102" x14ac:dyDescent="0.25">
      <c r="CF12902" s="3" t="s">
        <v>3073</v>
      </c>
      <c r="CG12902" s="174">
        <v>164400</v>
      </c>
      <c r="CH12902" s="174">
        <v>3275</v>
      </c>
      <c r="CI12902" s="174">
        <v>5</v>
      </c>
      <c r="CJ12902" s="174">
        <v>246.41890000000001</v>
      </c>
      <c r="CK12902" s="174">
        <v>246.41890000000001</v>
      </c>
      <c r="CU12902" s="174">
        <v>164400</v>
      </c>
      <c r="CV12902" s="174">
        <v>3275</v>
      </c>
      <c r="CW12902" s="174">
        <v>5</v>
      </c>
      <c r="CX12902" s="174">
        <v>246.41890000000001</v>
      </c>
    </row>
    <row r="12903" spans="84:102" x14ac:dyDescent="0.25">
      <c r="CF12903" s="3" t="s">
        <v>3073</v>
      </c>
      <c r="CG12903" s="174">
        <v>2576</v>
      </c>
      <c r="CH12903" s="174">
        <v>41037</v>
      </c>
      <c r="CI12903" s="174">
        <v>5</v>
      </c>
      <c r="CJ12903" s="174">
        <v>246.21180000000001</v>
      </c>
      <c r="CK12903" s="174">
        <v>246.21180000000001</v>
      </c>
      <c r="CU12903" s="174">
        <v>2576</v>
      </c>
      <c r="CV12903" s="174">
        <v>41037</v>
      </c>
      <c r="CW12903" s="174">
        <v>5</v>
      </c>
      <c r="CX12903" s="174">
        <v>246.21180000000001</v>
      </c>
    </row>
    <row r="12904" spans="84:102" x14ac:dyDescent="0.25">
      <c r="CF12904" s="3" t="s">
        <v>3073</v>
      </c>
      <c r="CG12904" s="174">
        <v>83875</v>
      </c>
      <c r="CH12904" s="174">
        <v>496</v>
      </c>
      <c r="CI12904" s="174">
        <v>5</v>
      </c>
      <c r="CJ12904" s="174">
        <v>246.10980000000001</v>
      </c>
      <c r="CK12904" s="174">
        <v>246.10980000000001</v>
      </c>
      <c r="CU12904" s="174">
        <v>83875</v>
      </c>
      <c r="CV12904" s="174">
        <v>496</v>
      </c>
      <c r="CW12904" s="174">
        <v>5</v>
      </c>
      <c r="CX12904" s="174">
        <v>246.10980000000001</v>
      </c>
    </row>
    <row r="12905" spans="84:102" x14ac:dyDescent="0.25">
      <c r="CF12905" s="3" t="s">
        <v>3073</v>
      </c>
      <c r="CG12905" s="174">
        <v>334</v>
      </c>
      <c r="CH12905" s="174">
        <v>74149</v>
      </c>
      <c r="CI12905" s="174">
        <v>5</v>
      </c>
      <c r="CJ12905" s="174">
        <v>246.07499999999999</v>
      </c>
      <c r="CK12905" s="174">
        <v>246.07499999999999</v>
      </c>
      <c r="CU12905" s="174">
        <v>334</v>
      </c>
      <c r="CV12905" s="174">
        <v>74149</v>
      </c>
      <c r="CW12905" s="174">
        <v>5</v>
      </c>
      <c r="CX12905" s="174">
        <v>246.07499999999999</v>
      </c>
    </row>
    <row r="12906" spans="84:102" x14ac:dyDescent="0.25">
      <c r="CF12906" s="3" t="s">
        <v>3073</v>
      </c>
      <c r="CG12906" s="174">
        <v>21627</v>
      </c>
      <c r="CH12906" s="174">
        <v>2280</v>
      </c>
      <c r="CI12906" s="174">
        <v>5</v>
      </c>
      <c r="CJ12906" s="174">
        <v>246.01730000000001</v>
      </c>
      <c r="CK12906" s="174">
        <v>246.01730000000001</v>
      </c>
      <c r="CU12906" s="174">
        <v>21627</v>
      </c>
      <c r="CV12906" s="174">
        <v>2280</v>
      </c>
      <c r="CW12906" s="174">
        <v>5</v>
      </c>
      <c r="CX12906" s="174">
        <v>246.01730000000001</v>
      </c>
    </row>
    <row r="12907" spans="84:102" x14ac:dyDescent="0.25">
      <c r="CF12907" s="3" t="s">
        <v>3073</v>
      </c>
      <c r="CG12907" s="174">
        <v>106124</v>
      </c>
      <c r="CH12907" s="174">
        <v>850</v>
      </c>
      <c r="CI12907" s="174">
        <v>5</v>
      </c>
      <c r="CJ12907" s="174">
        <v>245.83240000000001</v>
      </c>
      <c r="CK12907" s="174">
        <v>245.83240000000001</v>
      </c>
      <c r="CU12907" s="174">
        <v>106124</v>
      </c>
      <c r="CV12907" s="174">
        <v>850</v>
      </c>
      <c r="CW12907" s="174">
        <v>5</v>
      </c>
      <c r="CX12907" s="174">
        <v>245.83240000000001</v>
      </c>
    </row>
    <row r="12908" spans="84:102" x14ac:dyDescent="0.25">
      <c r="CF12908" s="3" t="s">
        <v>3073</v>
      </c>
      <c r="CG12908" s="174">
        <v>113516</v>
      </c>
      <c r="CH12908" s="174">
        <v>959</v>
      </c>
      <c r="CI12908" s="174">
        <v>5</v>
      </c>
      <c r="CJ12908" s="174">
        <v>245.77010000000001</v>
      </c>
      <c r="CK12908" s="174">
        <v>245.77010000000001</v>
      </c>
      <c r="CU12908" s="174">
        <v>113516</v>
      </c>
      <c r="CV12908" s="174">
        <v>959</v>
      </c>
      <c r="CW12908" s="174">
        <v>5</v>
      </c>
      <c r="CX12908" s="174">
        <v>245.77010000000001</v>
      </c>
    </row>
    <row r="12909" spans="84:102" x14ac:dyDescent="0.25">
      <c r="CF12909" s="3" t="s">
        <v>3073</v>
      </c>
      <c r="CG12909" s="174">
        <v>25236</v>
      </c>
      <c r="CH12909" s="174">
        <v>2361</v>
      </c>
      <c r="CI12909" s="174">
        <v>5</v>
      </c>
      <c r="CJ12909" s="174">
        <v>245.66909999999999</v>
      </c>
      <c r="CK12909" s="174">
        <v>245.66909999999999</v>
      </c>
      <c r="CU12909" s="174">
        <v>25236</v>
      </c>
      <c r="CV12909" s="174">
        <v>2361</v>
      </c>
      <c r="CW12909" s="174">
        <v>5</v>
      </c>
      <c r="CX12909" s="174">
        <v>245.66909999999999</v>
      </c>
    </row>
    <row r="12910" spans="84:102" x14ac:dyDescent="0.25">
      <c r="CF12910" s="3" t="s">
        <v>3073</v>
      </c>
      <c r="CG12910" s="174">
        <v>38122</v>
      </c>
      <c r="CH12910" s="174">
        <v>2449</v>
      </c>
      <c r="CI12910" s="174">
        <v>5</v>
      </c>
      <c r="CJ12910" s="174">
        <v>245.6045</v>
      </c>
      <c r="CK12910" s="174">
        <v>245.6045</v>
      </c>
      <c r="CU12910" s="174">
        <v>38122</v>
      </c>
      <c r="CV12910" s="174">
        <v>2449</v>
      </c>
      <c r="CW12910" s="174">
        <v>5</v>
      </c>
      <c r="CX12910" s="174">
        <v>245.6045</v>
      </c>
    </row>
    <row r="12911" spans="84:102" x14ac:dyDescent="0.25">
      <c r="CF12911" s="3" t="s">
        <v>3073</v>
      </c>
      <c r="CG12911" s="174">
        <v>3614</v>
      </c>
      <c r="CH12911" s="174">
        <v>92578</v>
      </c>
      <c r="CI12911" s="174">
        <v>5</v>
      </c>
      <c r="CJ12911" s="174">
        <v>245.53899999999999</v>
      </c>
      <c r="CK12911" s="174">
        <v>245.53899999999999</v>
      </c>
      <c r="CU12911" s="174">
        <v>3614</v>
      </c>
      <c r="CV12911" s="174">
        <v>92578</v>
      </c>
      <c r="CW12911" s="174">
        <v>5</v>
      </c>
      <c r="CX12911" s="174">
        <v>245.53899999999999</v>
      </c>
    </row>
    <row r="12912" spans="84:102" x14ac:dyDescent="0.25">
      <c r="CF12912" s="3" t="s">
        <v>3073</v>
      </c>
      <c r="CG12912" s="174">
        <v>62491</v>
      </c>
      <c r="CH12912" s="174">
        <v>51</v>
      </c>
      <c r="CI12912" s="174">
        <v>5</v>
      </c>
      <c r="CJ12912" s="174">
        <v>245.52369999999999</v>
      </c>
      <c r="CK12912" s="174">
        <v>245.52369999999999</v>
      </c>
      <c r="CU12912" s="174">
        <v>62491</v>
      </c>
      <c r="CV12912" s="174">
        <v>51</v>
      </c>
      <c r="CW12912" s="174">
        <v>5</v>
      </c>
      <c r="CX12912" s="174">
        <v>245.52369999999999</v>
      </c>
    </row>
    <row r="12913" spans="84:102" x14ac:dyDescent="0.25">
      <c r="CF12913" s="3" t="s">
        <v>3073</v>
      </c>
      <c r="CG12913" s="174">
        <v>103198</v>
      </c>
      <c r="CH12913" s="174">
        <v>800</v>
      </c>
      <c r="CI12913" s="174">
        <v>5</v>
      </c>
      <c r="CJ12913" s="174">
        <v>245.4991</v>
      </c>
      <c r="CK12913" s="174">
        <v>245.4991</v>
      </c>
      <c r="CU12913" s="174">
        <v>103198</v>
      </c>
      <c r="CV12913" s="174">
        <v>800</v>
      </c>
      <c r="CW12913" s="174">
        <v>5</v>
      </c>
      <c r="CX12913" s="174">
        <v>245.4991</v>
      </c>
    </row>
    <row r="12914" spans="84:102" x14ac:dyDescent="0.25">
      <c r="CF12914" s="3" t="s">
        <v>3073</v>
      </c>
      <c r="CG12914" s="174">
        <v>832</v>
      </c>
      <c r="CH12914" s="174">
        <v>105299</v>
      </c>
      <c r="CI12914" s="174">
        <v>5</v>
      </c>
      <c r="CJ12914" s="174">
        <v>245.48849999999999</v>
      </c>
      <c r="CK12914" s="174">
        <v>245.48849999999999</v>
      </c>
      <c r="CU12914" s="174">
        <v>832</v>
      </c>
      <c r="CV12914" s="174">
        <v>105299</v>
      </c>
      <c r="CW12914" s="174">
        <v>5</v>
      </c>
      <c r="CX12914" s="174">
        <v>245.48849999999999</v>
      </c>
    </row>
    <row r="12915" spans="84:102" x14ac:dyDescent="0.25">
      <c r="CF12915" s="3" t="s">
        <v>3073</v>
      </c>
      <c r="CG12915" s="174">
        <v>111503</v>
      </c>
      <c r="CH12915" s="174">
        <v>1355</v>
      </c>
      <c r="CI12915" s="174">
        <v>5</v>
      </c>
      <c r="CJ12915" s="174">
        <v>245.45169999999999</v>
      </c>
      <c r="CK12915" s="174">
        <v>245.45169999999999</v>
      </c>
      <c r="CU12915" s="174">
        <v>111503</v>
      </c>
      <c r="CV12915" s="174">
        <v>1355</v>
      </c>
      <c r="CW12915" s="174">
        <v>5</v>
      </c>
      <c r="CX12915" s="174">
        <v>245.45169999999999</v>
      </c>
    </row>
    <row r="12916" spans="84:102" x14ac:dyDescent="0.25">
      <c r="CF12916" s="3" t="s">
        <v>3073</v>
      </c>
      <c r="CG12916" s="174">
        <v>150805</v>
      </c>
      <c r="CH12916" s="174">
        <v>3138</v>
      </c>
      <c r="CI12916" s="174">
        <v>5</v>
      </c>
      <c r="CJ12916" s="174">
        <v>245.29130000000001</v>
      </c>
      <c r="CK12916" s="174">
        <v>245.29130000000001</v>
      </c>
      <c r="CU12916" s="174">
        <v>150805</v>
      </c>
      <c r="CV12916" s="174">
        <v>3138</v>
      </c>
      <c r="CW12916" s="174">
        <v>5</v>
      </c>
      <c r="CX12916" s="174">
        <v>245.29130000000001</v>
      </c>
    </row>
    <row r="12917" spans="84:102" x14ac:dyDescent="0.25">
      <c r="CF12917" s="3" t="s">
        <v>3073</v>
      </c>
      <c r="CG12917" s="174">
        <v>68631</v>
      </c>
      <c r="CH12917" s="174">
        <v>181</v>
      </c>
      <c r="CI12917" s="174">
        <v>5</v>
      </c>
      <c r="CJ12917" s="174">
        <v>245.2861</v>
      </c>
      <c r="CK12917" s="174">
        <v>245.2861</v>
      </c>
      <c r="CU12917" s="174">
        <v>68631</v>
      </c>
      <c r="CV12917" s="174">
        <v>181</v>
      </c>
      <c r="CW12917" s="174">
        <v>5</v>
      </c>
      <c r="CX12917" s="174">
        <v>245.2861</v>
      </c>
    </row>
    <row r="12918" spans="84:102" x14ac:dyDescent="0.25">
      <c r="CF12918" s="3" t="s">
        <v>3073</v>
      </c>
      <c r="CG12918" s="174">
        <v>143098</v>
      </c>
      <c r="CH12918" s="174">
        <v>2764</v>
      </c>
      <c r="CI12918" s="174">
        <v>5</v>
      </c>
      <c r="CJ12918" s="174">
        <v>245.24600000000001</v>
      </c>
      <c r="CK12918" s="174">
        <v>245.24600000000001</v>
      </c>
      <c r="CU12918" s="174">
        <v>143098</v>
      </c>
      <c r="CV12918" s="174">
        <v>2764</v>
      </c>
      <c r="CW12918" s="174">
        <v>5</v>
      </c>
      <c r="CX12918" s="174">
        <v>245.24600000000001</v>
      </c>
    </row>
    <row r="12919" spans="84:102" x14ac:dyDescent="0.25">
      <c r="CF12919" s="3" t="s">
        <v>3073</v>
      </c>
      <c r="CG12919" s="174">
        <v>2358</v>
      </c>
      <c r="CH12919" s="174">
        <v>23191</v>
      </c>
      <c r="CI12919" s="174">
        <v>5</v>
      </c>
      <c r="CJ12919" s="174">
        <v>245.23099999999999</v>
      </c>
      <c r="CK12919" s="174">
        <v>245.23099999999999</v>
      </c>
      <c r="CU12919" s="174">
        <v>2358</v>
      </c>
      <c r="CV12919" s="174">
        <v>23191</v>
      </c>
      <c r="CW12919" s="174">
        <v>5</v>
      </c>
      <c r="CX12919" s="174">
        <v>245.23099999999999</v>
      </c>
    </row>
    <row r="12920" spans="84:102" x14ac:dyDescent="0.25">
      <c r="CF12920" s="3" t="s">
        <v>3073</v>
      </c>
      <c r="CG12920" s="174">
        <v>87388</v>
      </c>
      <c r="CH12920" s="174">
        <v>625</v>
      </c>
      <c r="CI12920" s="174">
        <v>5</v>
      </c>
      <c r="CJ12920" s="174">
        <v>245.07509999999999</v>
      </c>
      <c r="CK12920" s="174">
        <v>245.07509999999999</v>
      </c>
      <c r="CU12920" s="174">
        <v>87388</v>
      </c>
      <c r="CV12920" s="174">
        <v>625</v>
      </c>
      <c r="CW12920" s="174">
        <v>5</v>
      </c>
      <c r="CX12920" s="174">
        <v>245.07509999999999</v>
      </c>
    </row>
    <row r="12921" spans="84:102" x14ac:dyDescent="0.25">
      <c r="CF12921" s="3" t="s">
        <v>3073</v>
      </c>
      <c r="CG12921" s="174">
        <v>2449</v>
      </c>
      <c r="CH12921" s="174">
        <v>38122</v>
      </c>
      <c r="CI12921" s="174">
        <v>5</v>
      </c>
      <c r="CJ12921" s="174">
        <v>244.87809999999999</v>
      </c>
      <c r="CK12921" s="174">
        <v>244.87809999999999</v>
      </c>
      <c r="CU12921" s="174">
        <v>2449</v>
      </c>
      <c r="CV12921" s="174">
        <v>38122</v>
      </c>
      <c r="CW12921" s="174">
        <v>5</v>
      </c>
      <c r="CX12921" s="174">
        <v>244.87809999999999</v>
      </c>
    </row>
    <row r="12922" spans="84:102" x14ac:dyDescent="0.25">
      <c r="CF12922" s="3" t="s">
        <v>3073</v>
      </c>
      <c r="CG12922" s="174">
        <v>63147</v>
      </c>
      <c r="CH12922" s="174">
        <v>53</v>
      </c>
      <c r="CI12922" s="174">
        <v>5</v>
      </c>
      <c r="CJ12922" s="174">
        <v>244.85400000000001</v>
      </c>
      <c r="CK12922" s="174">
        <v>244.85400000000001</v>
      </c>
      <c r="CU12922" s="174">
        <v>63147</v>
      </c>
      <c r="CV12922" s="174">
        <v>53</v>
      </c>
      <c r="CW12922" s="174">
        <v>5</v>
      </c>
      <c r="CX12922" s="174">
        <v>244.85400000000001</v>
      </c>
    </row>
    <row r="12923" spans="84:102" x14ac:dyDescent="0.25">
      <c r="CF12923" s="3" t="s">
        <v>3073</v>
      </c>
      <c r="CG12923" s="174">
        <v>124497</v>
      </c>
      <c r="CH12923" s="174">
        <v>1274</v>
      </c>
      <c r="CI12923" s="174">
        <v>5</v>
      </c>
      <c r="CJ12923" s="174">
        <v>244.83519999999999</v>
      </c>
      <c r="CK12923" s="174">
        <v>244.83519999999999</v>
      </c>
      <c r="CU12923" s="174">
        <v>124497</v>
      </c>
      <c r="CV12923" s="174">
        <v>1274</v>
      </c>
      <c r="CW12923" s="174">
        <v>5</v>
      </c>
      <c r="CX12923" s="174">
        <v>244.83519999999999</v>
      </c>
    </row>
    <row r="12924" spans="84:102" x14ac:dyDescent="0.25">
      <c r="CF12924" s="3" t="s">
        <v>3073</v>
      </c>
      <c r="CG12924" s="174">
        <v>10375</v>
      </c>
      <c r="CH12924" s="174">
        <v>2123</v>
      </c>
      <c r="CI12924" s="174">
        <v>5</v>
      </c>
      <c r="CJ12924" s="174">
        <v>244.75040000000001</v>
      </c>
      <c r="CK12924" s="174">
        <v>244.75040000000001</v>
      </c>
      <c r="CU12924" s="174">
        <v>10375</v>
      </c>
      <c r="CV12924" s="174">
        <v>2123</v>
      </c>
      <c r="CW12924" s="174">
        <v>5</v>
      </c>
      <c r="CX12924" s="174">
        <v>244.75040000000001</v>
      </c>
    </row>
    <row r="12925" spans="84:102" x14ac:dyDescent="0.25">
      <c r="CF12925" s="3" t="s">
        <v>3073</v>
      </c>
      <c r="CG12925" s="174">
        <v>121756</v>
      </c>
      <c r="CH12925" s="174">
        <v>1044</v>
      </c>
      <c r="CI12925" s="174">
        <v>5</v>
      </c>
      <c r="CJ12925" s="174">
        <v>244.71559999999999</v>
      </c>
      <c r="CK12925" s="174">
        <v>244.71559999999999</v>
      </c>
      <c r="CU12925" s="174">
        <v>121756</v>
      </c>
      <c r="CV12925" s="174">
        <v>1044</v>
      </c>
      <c r="CW12925" s="174">
        <v>5</v>
      </c>
      <c r="CX12925" s="174">
        <v>244.71559999999999</v>
      </c>
    </row>
    <row r="12926" spans="84:102" x14ac:dyDescent="0.25">
      <c r="CF12926" s="3" t="s">
        <v>3073</v>
      </c>
      <c r="CG12926" s="174">
        <v>2879</v>
      </c>
      <c r="CH12926" s="174">
        <v>150709</v>
      </c>
      <c r="CI12926" s="174">
        <v>5</v>
      </c>
      <c r="CJ12926" s="174">
        <v>244.68940000000001</v>
      </c>
      <c r="CK12926" s="174">
        <v>244.68940000000001</v>
      </c>
      <c r="CU12926" s="174">
        <v>2879</v>
      </c>
      <c r="CV12926" s="174">
        <v>150709</v>
      </c>
      <c r="CW12926" s="174">
        <v>5</v>
      </c>
      <c r="CX12926" s="174">
        <v>244.68940000000001</v>
      </c>
    </row>
    <row r="12927" spans="84:102" x14ac:dyDescent="0.25">
      <c r="CF12927" s="3" t="s">
        <v>3073</v>
      </c>
      <c r="CG12927" s="174">
        <v>167720</v>
      </c>
      <c r="CH12927" s="174">
        <v>3373</v>
      </c>
      <c r="CI12927" s="174">
        <v>5</v>
      </c>
      <c r="CJ12927" s="174">
        <v>244.67150000000001</v>
      </c>
      <c r="CK12927" s="174">
        <v>244.67150000000001</v>
      </c>
      <c r="CU12927" s="174">
        <v>167720</v>
      </c>
      <c r="CV12927" s="174">
        <v>3373</v>
      </c>
      <c r="CW12927" s="174">
        <v>5</v>
      </c>
      <c r="CX12927" s="174">
        <v>244.67150000000001</v>
      </c>
    </row>
    <row r="12928" spans="84:102" x14ac:dyDescent="0.25">
      <c r="CF12928" s="3" t="s">
        <v>3073</v>
      </c>
      <c r="CG12928" s="174">
        <v>1949</v>
      </c>
      <c r="CH12928" s="174">
        <v>95023</v>
      </c>
      <c r="CI12928" s="174">
        <v>5</v>
      </c>
      <c r="CJ12928" s="174">
        <v>244.6062</v>
      </c>
      <c r="CK12928" s="174">
        <v>244.6062</v>
      </c>
      <c r="CU12928" s="174">
        <v>1949</v>
      </c>
      <c r="CV12928" s="174">
        <v>95023</v>
      </c>
      <c r="CW12928" s="174">
        <v>5</v>
      </c>
      <c r="CX12928" s="174">
        <v>244.6062</v>
      </c>
    </row>
    <row r="12929" spans="84:102" x14ac:dyDescent="0.25">
      <c r="CF12929" s="3" t="s">
        <v>3073</v>
      </c>
      <c r="CG12929" s="174">
        <v>117427</v>
      </c>
      <c r="CH12929" s="174">
        <v>3670</v>
      </c>
      <c r="CI12929" s="174">
        <v>5</v>
      </c>
      <c r="CJ12929" s="174">
        <v>244.4967</v>
      </c>
      <c r="CK12929" s="174">
        <v>244.4967</v>
      </c>
      <c r="CU12929" s="174">
        <v>117427</v>
      </c>
      <c r="CV12929" s="174">
        <v>3670</v>
      </c>
      <c r="CW12929" s="174">
        <v>5</v>
      </c>
      <c r="CX12929" s="174">
        <v>244.4967</v>
      </c>
    </row>
    <row r="12930" spans="84:102" x14ac:dyDescent="0.25">
      <c r="CF12930" s="3" t="s">
        <v>3073</v>
      </c>
      <c r="CG12930" s="174">
        <v>50114</v>
      </c>
      <c r="CH12930" s="174">
        <v>2666</v>
      </c>
      <c r="CI12930" s="174">
        <v>5</v>
      </c>
      <c r="CJ12930" s="174">
        <v>244.48070000000001</v>
      </c>
      <c r="CK12930" s="174">
        <v>244.48070000000001</v>
      </c>
      <c r="CU12930" s="174">
        <v>50114</v>
      </c>
      <c r="CV12930" s="174">
        <v>2666</v>
      </c>
      <c r="CW12930" s="174">
        <v>5</v>
      </c>
      <c r="CX12930" s="174">
        <v>244.48070000000001</v>
      </c>
    </row>
    <row r="12931" spans="84:102" x14ac:dyDescent="0.25">
      <c r="CF12931" s="3" t="s">
        <v>3073</v>
      </c>
      <c r="CG12931" s="174">
        <v>19948</v>
      </c>
      <c r="CH12931" s="174">
        <v>2233</v>
      </c>
      <c r="CI12931" s="174">
        <v>5</v>
      </c>
      <c r="CJ12931" s="174">
        <v>244.4717</v>
      </c>
      <c r="CK12931" s="174">
        <v>244.4717</v>
      </c>
      <c r="CU12931" s="174">
        <v>19948</v>
      </c>
      <c r="CV12931" s="174">
        <v>2233</v>
      </c>
      <c r="CW12931" s="174">
        <v>5</v>
      </c>
      <c r="CX12931" s="174">
        <v>244.4717</v>
      </c>
    </row>
    <row r="12932" spans="84:102" x14ac:dyDescent="0.25">
      <c r="CF12932" s="3" t="s">
        <v>3073</v>
      </c>
      <c r="CG12932" s="174">
        <v>69853</v>
      </c>
      <c r="CH12932" s="174">
        <v>235</v>
      </c>
      <c r="CI12932" s="174">
        <v>5</v>
      </c>
      <c r="CJ12932" s="174">
        <v>244.399</v>
      </c>
      <c r="CK12932" s="174">
        <v>244.399</v>
      </c>
      <c r="CU12932" s="174">
        <v>69853</v>
      </c>
      <c r="CV12932" s="174">
        <v>235</v>
      </c>
      <c r="CW12932" s="174">
        <v>5</v>
      </c>
      <c r="CX12932" s="174">
        <v>244.399</v>
      </c>
    </row>
    <row r="12933" spans="84:102" x14ac:dyDescent="0.25">
      <c r="CF12933" s="3" t="s">
        <v>3073</v>
      </c>
      <c r="CG12933" s="174">
        <v>1015</v>
      </c>
      <c r="CH12933" s="174">
        <v>117766</v>
      </c>
      <c r="CI12933" s="174">
        <v>5</v>
      </c>
      <c r="CJ12933" s="174">
        <v>244.2841</v>
      </c>
      <c r="CK12933" s="174">
        <v>244.2841</v>
      </c>
      <c r="CU12933" s="174">
        <v>1015</v>
      </c>
      <c r="CV12933" s="174">
        <v>117766</v>
      </c>
      <c r="CW12933" s="174">
        <v>5</v>
      </c>
      <c r="CX12933" s="174">
        <v>244.2841</v>
      </c>
    </row>
    <row r="12934" spans="84:102" x14ac:dyDescent="0.25">
      <c r="CF12934" s="3" t="s">
        <v>3073</v>
      </c>
      <c r="CG12934" s="174">
        <v>2925</v>
      </c>
      <c r="CH12934" s="174">
        <v>151194</v>
      </c>
      <c r="CI12934" s="174">
        <v>5</v>
      </c>
      <c r="CJ12934" s="174">
        <v>244.18209999999999</v>
      </c>
      <c r="CK12934" s="174">
        <v>244.18209999999999</v>
      </c>
      <c r="CU12934" s="174">
        <v>2925</v>
      </c>
      <c r="CV12934" s="174">
        <v>151194</v>
      </c>
      <c r="CW12934" s="174">
        <v>5</v>
      </c>
      <c r="CX12934" s="174">
        <v>244.18209999999999</v>
      </c>
    </row>
    <row r="12935" spans="84:102" x14ac:dyDescent="0.25">
      <c r="CF12935" s="3" t="s">
        <v>3073</v>
      </c>
      <c r="CG12935" s="174">
        <v>2586</v>
      </c>
      <c r="CH12935" s="174">
        <v>42199</v>
      </c>
      <c r="CI12935" s="174">
        <v>5</v>
      </c>
      <c r="CJ12935" s="174">
        <v>244.12379999999999</v>
      </c>
      <c r="CK12935" s="174">
        <v>244.12379999999999</v>
      </c>
      <c r="CU12935" s="174">
        <v>2586</v>
      </c>
      <c r="CV12935" s="174">
        <v>42199</v>
      </c>
      <c r="CW12935" s="174">
        <v>5</v>
      </c>
      <c r="CX12935" s="174">
        <v>244.12379999999999</v>
      </c>
    </row>
    <row r="12936" spans="84:102" x14ac:dyDescent="0.25">
      <c r="CF12936" s="3" t="s">
        <v>3073</v>
      </c>
      <c r="CG12936" s="174">
        <v>85118</v>
      </c>
      <c r="CH12936" s="174">
        <v>1553</v>
      </c>
      <c r="CI12936" s="174">
        <v>5</v>
      </c>
      <c r="CJ12936" s="174">
        <v>244.06710000000001</v>
      </c>
      <c r="CK12936" s="174">
        <v>244.06710000000001</v>
      </c>
      <c r="CU12936" s="174">
        <v>85118</v>
      </c>
      <c r="CV12936" s="174">
        <v>1553</v>
      </c>
      <c r="CW12936" s="174">
        <v>5</v>
      </c>
      <c r="CX12936" s="174">
        <v>244.06710000000001</v>
      </c>
    </row>
    <row r="12937" spans="84:102" x14ac:dyDescent="0.25">
      <c r="CF12937" s="3" t="s">
        <v>3073</v>
      </c>
      <c r="CG12937" s="174">
        <v>485</v>
      </c>
      <c r="CH12937" s="174">
        <v>84168</v>
      </c>
      <c r="CI12937" s="174">
        <v>5</v>
      </c>
      <c r="CJ12937" s="174">
        <v>244.0504</v>
      </c>
      <c r="CK12937" s="174">
        <v>244.0504</v>
      </c>
      <c r="CU12937" s="174">
        <v>485</v>
      </c>
      <c r="CV12937" s="174">
        <v>84168</v>
      </c>
      <c r="CW12937" s="174">
        <v>5</v>
      </c>
      <c r="CX12937" s="174">
        <v>244.0504</v>
      </c>
    </row>
    <row r="12938" spans="84:102" x14ac:dyDescent="0.25">
      <c r="CF12938" s="3" t="s">
        <v>3073</v>
      </c>
      <c r="CG12938" s="174">
        <v>45482</v>
      </c>
      <c r="CH12938" s="174">
        <v>2613</v>
      </c>
      <c r="CI12938" s="174">
        <v>5</v>
      </c>
      <c r="CJ12938" s="174">
        <v>244.03120000000001</v>
      </c>
      <c r="CK12938" s="174">
        <v>244.03120000000001</v>
      </c>
      <c r="CU12938" s="174">
        <v>45482</v>
      </c>
      <c r="CV12938" s="174">
        <v>2613</v>
      </c>
      <c r="CW12938" s="174">
        <v>5</v>
      </c>
      <c r="CX12938" s="174">
        <v>244.03120000000001</v>
      </c>
    </row>
    <row r="12939" spans="84:102" x14ac:dyDescent="0.25">
      <c r="CF12939" s="3" t="s">
        <v>3073</v>
      </c>
      <c r="CG12939" s="174">
        <v>23171</v>
      </c>
      <c r="CH12939" s="174">
        <v>2316</v>
      </c>
      <c r="CI12939" s="174">
        <v>5</v>
      </c>
      <c r="CJ12939" s="174">
        <v>243.8357</v>
      </c>
      <c r="CK12939" s="174">
        <v>243.8357</v>
      </c>
      <c r="CU12939" s="174">
        <v>23171</v>
      </c>
      <c r="CV12939" s="174">
        <v>2316</v>
      </c>
      <c r="CW12939" s="174">
        <v>5</v>
      </c>
      <c r="CX12939" s="174">
        <v>243.8357</v>
      </c>
    </row>
    <row r="12940" spans="84:102" x14ac:dyDescent="0.25">
      <c r="CF12940" s="3" t="s">
        <v>3073</v>
      </c>
      <c r="CG12940" s="174">
        <v>3155</v>
      </c>
      <c r="CH12940" s="174">
        <v>185506</v>
      </c>
      <c r="CI12940" s="174">
        <v>5</v>
      </c>
      <c r="CJ12940" s="174">
        <v>243.66669999999999</v>
      </c>
      <c r="CK12940" s="174">
        <v>243.66669999999999</v>
      </c>
      <c r="CU12940" s="174">
        <v>3155</v>
      </c>
      <c r="CV12940" s="174">
        <v>185506</v>
      </c>
      <c r="CW12940" s="174">
        <v>5</v>
      </c>
      <c r="CX12940" s="174">
        <v>243.66669999999999</v>
      </c>
    </row>
    <row r="12941" spans="84:102" x14ac:dyDescent="0.25">
      <c r="CF12941" s="3" t="s">
        <v>3073</v>
      </c>
      <c r="CG12941" s="174">
        <v>37539</v>
      </c>
      <c r="CH12941" s="174">
        <v>2449</v>
      </c>
      <c r="CI12941" s="174">
        <v>5</v>
      </c>
      <c r="CJ12941" s="174">
        <v>243.6585</v>
      </c>
      <c r="CK12941" s="174">
        <v>243.6585</v>
      </c>
      <c r="CU12941" s="174">
        <v>37539</v>
      </c>
      <c r="CV12941" s="174">
        <v>2449</v>
      </c>
      <c r="CW12941" s="174">
        <v>5</v>
      </c>
      <c r="CX12941" s="174">
        <v>243.6585</v>
      </c>
    </row>
    <row r="12942" spans="84:102" x14ac:dyDescent="0.25">
      <c r="CF12942" s="3" t="s">
        <v>3073</v>
      </c>
      <c r="CG12942" s="174">
        <v>90721</v>
      </c>
      <c r="CH12942" s="174">
        <v>658</v>
      </c>
      <c r="CI12942" s="174">
        <v>5</v>
      </c>
      <c r="CJ12942" s="174">
        <v>243.51320000000001</v>
      </c>
      <c r="CK12942" s="174">
        <v>243.51320000000001</v>
      </c>
      <c r="CU12942" s="174">
        <v>90721</v>
      </c>
      <c r="CV12942" s="174">
        <v>658</v>
      </c>
      <c r="CW12942" s="174">
        <v>5</v>
      </c>
      <c r="CX12942" s="174">
        <v>243.51320000000001</v>
      </c>
    </row>
    <row r="12943" spans="84:102" x14ac:dyDescent="0.25">
      <c r="CF12943" s="3" t="s">
        <v>3073</v>
      </c>
      <c r="CG12943" s="174">
        <v>64803</v>
      </c>
      <c r="CH12943" s="174">
        <v>82</v>
      </c>
      <c r="CI12943" s="174">
        <v>5</v>
      </c>
      <c r="CJ12943" s="174">
        <v>243.46960000000001</v>
      </c>
      <c r="CK12943" s="174">
        <v>243.46960000000001</v>
      </c>
      <c r="CU12943" s="174">
        <v>64803</v>
      </c>
      <c r="CV12943" s="174">
        <v>82</v>
      </c>
      <c r="CW12943" s="174">
        <v>5</v>
      </c>
      <c r="CX12943" s="174">
        <v>243.46960000000001</v>
      </c>
    </row>
    <row r="12944" spans="84:102" x14ac:dyDescent="0.25">
      <c r="CF12944" s="3" t="s">
        <v>3073</v>
      </c>
      <c r="CG12944" s="174">
        <v>3138</v>
      </c>
      <c r="CH12944" s="174">
        <v>151519</v>
      </c>
      <c r="CI12944" s="174">
        <v>5</v>
      </c>
      <c r="CJ12944" s="174">
        <v>243.38140000000001</v>
      </c>
      <c r="CK12944" s="174">
        <v>243.38140000000001</v>
      </c>
      <c r="CU12944" s="174">
        <v>3138</v>
      </c>
      <c r="CV12944" s="174">
        <v>151519</v>
      </c>
      <c r="CW12944" s="174">
        <v>5</v>
      </c>
      <c r="CX12944" s="174">
        <v>243.38140000000001</v>
      </c>
    </row>
    <row r="12945" spans="84:102" x14ac:dyDescent="0.25">
      <c r="CF12945" s="3" t="s">
        <v>3073</v>
      </c>
      <c r="CG12945" s="174">
        <v>646</v>
      </c>
      <c r="CH12945" s="174">
        <v>89772</v>
      </c>
      <c r="CI12945" s="174">
        <v>5</v>
      </c>
      <c r="CJ12945" s="174">
        <v>243.3715</v>
      </c>
      <c r="CK12945" s="174">
        <v>243.3715</v>
      </c>
      <c r="CU12945" s="174">
        <v>646</v>
      </c>
      <c r="CV12945" s="174">
        <v>89772</v>
      </c>
      <c r="CW12945" s="174">
        <v>5</v>
      </c>
      <c r="CX12945" s="174">
        <v>243.3715</v>
      </c>
    </row>
    <row r="12946" spans="84:102" x14ac:dyDescent="0.25">
      <c r="CF12946" s="3" t="s">
        <v>3073</v>
      </c>
      <c r="CG12946" s="174">
        <v>278</v>
      </c>
      <c r="CH12946" s="174">
        <v>72120</v>
      </c>
      <c r="CI12946" s="174">
        <v>5</v>
      </c>
      <c r="CJ12946" s="174">
        <v>243.32380000000001</v>
      </c>
      <c r="CK12946" s="174">
        <v>243.32380000000001</v>
      </c>
      <c r="CU12946" s="174">
        <v>278</v>
      </c>
      <c r="CV12946" s="174">
        <v>72120</v>
      </c>
      <c r="CW12946" s="174">
        <v>5</v>
      </c>
      <c r="CX12946" s="174">
        <v>243.32380000000001</v>
      </c>
    </row>
    <row r="12947" spans="84:102" x14ac:dyDescent="0.25">
      <c r="CF12947" s="3" t="s">
        <v>3073</v>
      </c>
      <c r="CG12947" s="174">
        <v>42199</v>
      </c>
      <c r="CH12947" s="174">
        <v>2586</v>
      </c>
      <c r="CI12947" s="174">
        <v>5</v>
      </c>
      <c r="CJ12947" s="174">
        <v>243.29490000000001</v>
      </c>
      <c r="CK12947" s="174">
        <v>243.29490000000001</v>
      </c>
      <c r="CU12947" s="174">
        <v>42199</v>
      </c>
      <c r="CV12947" s="174">
        <v>2586</v>
      </c>
      <c r="CW12947" s="174">
        <v>5</v>
      </c>
      <c r="CX12947" s="174">
        <v>243.29490000000001</v>
      </c>
    </row>
    <row r="12948" spans="84:102" x14ac:dyDescent="0.25">
      <c r="CF12948" s="3" t="s">
        <v>3073</v>
      </c>
      <c r="CG12948" s="174">
        <v>967</v>
      </c>
      <c r="CH12948" s="174">
        <v>115811</v>
      </c>
      <c r="CI12948" s="174">
        <v>5</v>
      </c>
      <c r="CJ12948" s="174">
        <v>243.10589999999999</v>
      </c>
      <c r="CK12948" s="174">
        <v>243.10589999999999</v>
      </c>
      <c r="CU12948" s="174">
        <v>967</v>
      </c>
      <c r="CV12948" s="174">
        <v>115811</v>
      </c>
      <c r="CW12948" s="174">
        <v>5</v>
      </c>
      <c r="CX12948" s="174">
        <v>243.10589999999999</v>
      </c>
    </row>
    <row r="12949" spans="84:102" x14ac:dyDescent="0.25">
      <c r="CF12949" s="3" t="s">
        <v>3073</v>
      </c>
      <c r="CG12949" s="174">
        <v>3237</v>
      </c>
      <c r="CH12949" s="174">
        <v>160577</v>
      </c>
      <c r="CI12949" s="174">
        <v>5</v>
      </c>
      <c r="CJ12949" s="174">
        <v>243.06129999999999</v>
      </c>
      <c r="CK12949" s="174">
        <v>243.06129999999999</v>
      </c>
      <c r="CU12949" s="174">
        <v>3237</v>
      </c>
      <c r="CV12949" s="174">
        <v>160577</v>
      </c>
      <c r="CW12949" s="174">
        <v>5</v>
      </c>
      <c r="CX12949" s="174">
        <v>243.06129999999999</v>
      </c>
    </row>
    <row r="12950" spans="84:102" x14ac:dyDescent="0.25">
      <c r="CF12950" s="3" t="s">
        <v>3073</v>
      </c>
      <c r="CG12950" s="174">
        <v>1614</v>
      </c>
      <c r="CH12950" s="174">
        <v>80681</v>
      </c>
      <c r="CI12950" s="174">
        <v>5</v>
      </c>
      <c r="CJ12950" s="174">
        <v>243.00630000000001</v>
      </c>
      <c r="CK12950" s="174">
        <v>243.00630000000001</v>
      </c>
      <c r="CU12950" s="174">
        <v>1614</v>
      </c>
      <c r="CV12950" s="174">
        <v>80681</v>
      </c>
      <c r="CW12950" s="174">
        <v>5</v>
      </c>
      <c r="CX12950" s="174">
        <v>243.00630000000001</v>
      </c>
    </row>
    <row r="12951" spans="84:102" x14ac:dyDescent="0.25">
      <c r="CF12951" s="3" t="s">
        <v>3073</v>
      </c>
      <c r="CG12951" s="174">
        <v>364</v>
      </c>
      <c r="CH12951" s="174">
        <v>76403</v>
      </c>
      <c r="CI12951" s="174">
        <v>5</v>
      </c>
      <c r="CJ12951" s="174">
        <v>242.97229999999999</v>
      </c>
      <c r="CK12951" s="174">
        <v>242.97229999999999</v>
      </c>
      <c r="CU12951" s="174">
        <v>364</v>
      </c>
      <c r="CV12951" s="174">
        <v>76403</v>
      </c>
      <c r="CW12951" s="174">
        <v>5</v>
      </c>
      <c r="CX12951" s="174">
        <v>242.97229999999999</v>
      </c>
    </row>
    <row r="12952" spans="84:102" x14ac:dyDescent="0.25">
      <c r="CF12952" s="3" t="s">
        <v>3073</v>
      </c>
      <c r="CG12952" s="174">
        <v>358</v>
      </c>
      <c r="CH12952" s="174">
        <v>77834</v>
      </c>
      <c r="CI12952" s="174">
        <v>5</v>
      </c>
      <c r="CJ12952" s="174">
        <v>242.82390000000001</v>
      </c>
      <c r="CK12952" s="174">
        <v>242.82390000000001</v>
      </c>
      <c r="CU12952" s="174">
        <v>358</v>
      </c>
      <c r="CV12952" s="174">
        <v>77834</v>
      </c>
      <c r="CW12952" s="174">
        <v>5</v>
      </c>
      <c r="CX12952" s="174">
        <v>242.82390000000001</v>
      </c>
    </row>
    <row r="12953" spans="84:102" x14ac:dyDescent="0.25">
      <c r="CF12953" s="3" t="s">
        <v>3073</v>
      </c>
      <c r="CG12953" s="174">
        <v>18508</v>
      </c>
      <c r="CH12953" s="174">
        <v>2239</v>
      </c>
      <c r="CI12953" s="174">
        <v>5</v>
      </c>
      <c r="CJ12953" s="174">
        <v>242.71119999999999</v>
      </c>
      <c r="CK12953" s="174">
        <v>242.71119999999999</v>
      </c>
      <c r="CU12953" s="174">
        <v>18508</v>
      </c>
      <c r="CV12953" s="174">
        <v>2239</v>
      </c>
      <c r="CW12953" s="174">
        <v>5</v>
      </c>
      <c r="CX12953" s="174">
        <v>242.71119999999999</v>
      </c>
    </row>
    <row r="12954" spans="84:102" x14ac:dyDescent="0.25">
      <c r="CF12954" s="3" t="s">
        <v>3073</v>
      </c>
      <c r="CG12954" s="174">
        <v>887</v>
      </c>
      <c r="CH12954" s="174">
        <v>108404</v>
      </c>
      <c r="CI12954" s="174">
        <v>5</v>
      </c>
      <c r="CJ12954" s="174">
        <v>242.6962</v>
      </c>
      <c r="CK12954" s="174">
        <v>242.6962</v>
      </c>
      <c r="CU12954" s="174">
        <v>887</v>
      </c>
      <c r="CV12954" s="174">
        <v>108404</v>
      </c>
      <c r="CW12954" s="174">
        <v>5</v>
      </c>
      <c r="CX12954" s="174">
        <v>242.6962</v>
      </c>
    </row>
    <row r="12955" spans="84:102" x14ac:dyDescent="0.25">
      <c r="CF12955" s="3" t="s">
        <v>3073</v>
      </c>
      <c r="CG12955" s="174">
        <v>9635</v>
      </c>
      <c r="CH12955" s="174">
        <v>2136</v>
      </c>
      <c r="CI12955" s="174">
        <v>5</v>
      </c>
      <c r="CJ12955" s="174">
        <v>242.2225</v>
      </c>
      <c r="CK12955" s="174">
        <v>242.2225</v>
      </c>
      <c r="CU12955" s="174">
        <v>9635</v>
      </c>
      <c r="CV12955" s="174">
        <v>2136</v>
      </c>
      <c r="CW12955" s="174">
        <v>5</v>
      </c>
      <c r="CX12955" s="174">
        <v>242.2225</v>
      </c>
    </row>
    <row r="12956" spans="84:102" x14ac:dyDescent="0.25">
      <c r="CF12956" s="3" t="s">
        <v>3073</v>
      </c>
      <c r="CG12956" s="174">
        <v>60967</v>
      </c>
      <c r="CH12956" s="174">
        <v>33</v>
      </c>
      <c r="CI12956" s="174">
        <v>5</v>
      </c>
      <c r="CJ12956" s="174">
        <v>242.0145</v>
      </c>
      <c r="CK12956" s="174">
        <v>242.0145</v>
      </c>
      <c r="CU12956" s="174">
        <v>60967</v>
      </c>
      <c r="CV12956" s="174">
        <v>33</v>
      </c>
      <c r="CW12956" s="174">
        <v>5</v>
      </c>
      <c r="CX12956" s="174">
        <v>242.0145</v>
      </c>
    </row>
    <row r="12957" spans="84:102" x14ac:dyDescent="0.25">
      <c r="CF12957" s="3" t="s">
        <v>3073</v>
      </c>
      <c r="CG12957" s="174">
        <v>1599</v>
      </c>
      <c r="CH12957" s="174">
        <v>184072</v>
      </c>
      <c r="CI12957" s="174">
        <v>5</v>
      </c>
      <c r="CJ12957" s="174">
        <v>241.9528</v>
      </c>
      <c r="CK12957" s="174">
        <v>241.9528</v>
      </c>
      <c r="CU12957" s="174">
        <v>1599</v>
      </c>
      <c r="CV12957" s="174">
        <v>184072</v>
      </c>
      <c r="CW12957" s="174">
        <v>5</v>
      </c>
      <c r="CX12957" s="174">
        <v>241.9528</v>
      </c>
    </row>
    <row r="12958" spans="84:102" x14ac:dyDescent="0.25">
      <c r="CF12958" s="3" t="s">
        <v>3073</v>
      </c>
      <c r="CG12958" s="174">
        <v>110699</v>
      </c>
      <c r="CH12958" s="174">
        <v>931</v>
      </c>
      <c r="CI12958" s="174">
        <v>5</v>
      </c>
      <c r="CJ12958" s="174">
        <v>241.87029999999999</v>
      </c>
      <c r="CK12958" s="174">
        <v>241.87029999999999</v>
      </c>
      <c r="CU12958" s="174">
        <v>110699</v>
      </c>
      <c r="CV12958" s="174">
        <v>931</v>
      </c>
      <c r="CW12958" s="174">
        <v>5</v>
      </c>
      <c r="CX12958" s="174">
        <v>241.87029999999999</v>
      </c>
    </row>
    <row r="12959" spans="84:102" x14ac:dyDescent="0.25">
      <c r="CF12959" s="3" t="s">
        <v>3073</v>
      </c>
      <c r="CG12959" s="174">
        <v>124</v>
      </c>
      <c r="CH12959" s="174">
        <v>67628</v>
      </c>
      <c r="CI12959" s="174">
        <v>5</v>
      </c>
      <c r="CJ12959" s="174">
        <v>241.75909999999999</v>
      </c>
      <c r="CK12959" s="174">
        <v>241.75909999999999</v>
      </c>
      <c r="CU12959" s="174">
        <v>124</v>
      </c>
      <c r="CV12959" s="174">
        <v>67628</v>
      </c>
      <c r="CW12959" s="174">
        <v>5</v>
      </c>
      <c r="CX12959" s="174">
        <v>241.75909999999999</v>
      </c>
    </row>
    <row r="12960" spans="84:102" x14ac:dyDescent="0.25">
      <c r="CF12960" s="3" t="s">
        <v>3073</v>
      </c>
      <c r="CG12960" s="174">
        <v>150059</v>
      </c>
      <c r="CH12960" s="174">
        <v>2871</v>
      </c>
      <c r="CI12960" s="174">
        <v>5</v>
      </c>
      <c r="CJ12960" s="174">
        <v>241.73169999999999</v>
      </c>
      <c r="CK12960" s="174">
        <v>241.73169999999999</v>
      </c>
      <c r="CU12960" s="174">
        <v>150059</v>
      </c>
      <c r="CV12960" s="174">
        <v>2871</v>
      </c>
      <c r="CW12960" s="174">
        <v>5</v>
      </c>
      <c r="CX12960" s="174">
        <v>241.73169999999999</v>
      </c>
    </row>
    <row r="12961" spans="84:102" x14ac:dyDescent="0.25">
      <c r="CF12961" s="3" t="s">
        <v>3073</v>
      </c>
      <c r="CG12961" s="174">
        <v>148804</v>
      </c>
      <c r="CH12961" s="174">
        <v>2832</v>
      </c>
      <c r="CI12961" s="174">
        <v>5</v>
      </c>
      <c r="CJ12961" s="174">
        <v>241.67519999999999</v>
      </c>
      <c r="CK12961" s="174">
        <v>241.67519999999999</v>
      </c>
      <c r="CU12961" s="174">
        <v>148804</v>
      </c>
      <c r="CV12961" s="174">
        <v>2832</v>
      </c>
      <c r="CW12961" s="174">
        <v>5</v>
      </c>
      <c r="CX12961" s="174">
        <v>241.67519999999999</v>
      </c>
    </row>
    <row r="12962" spans="84:102" x14ac:dyDescent="0.25">
      <c r="CF12962" s="3" t="s">
        <v>3073</v>
      </c>
      <c r="CG12962" s="174">
        <v>111818</v>
      </c>
      <c r="CH12962" s="174">
        <v>945</v>
      </c>
      <c r="CI12962" s="174">
        <v>5</v>
      </c>
      <c r="CJ12962" s="174">
        <v>241.59479999999999</v>
      </c>
      <c r="CK12962" s="174">
        <v>241.59479999999999</v>
      </c>
      <c r="CU12962" s="174">
        <v>111818</v>
      </c>
      <c r="CV12962" s="174">
        <v>945</v>
      </c>
      <c r="CW12962" s="174">
        <v>5</v>
      </c>
      <c r="CX12962" s="174">
        <v>241.59479999999999</v>
      </c>
    </row>
    <row r="12963" spans="84:102" x14ac:dyDescent="0.25">
      <c r="CF12963" s="3" t="s">
        <v>3073</v>
      </c>
      <c r="CG12963" s="174">
        <v>104429</v>
      </c>
      <c r="CH12963" s="174">
        <v>3656</v>
      </c>
      <c r="CI12963" s="174">
        <v>5</v>
      </c>
      <c r="CJ12963" s="174">
        <v>241.45410000000001</v>
      </c>
      <c r="CK12963" s="174">
        <v>241.45410000000001</v>
      </c>
      <c r="CU12963" s="174">
        <v>104429</v>
      </c>
      <c r="CV12963" s="174">
        <v>3656</v>
      </c>
      <c r="CW12963" s="174">
        <v>5</v>
      </c>
      <c r="CX12963" s="174">
        <v>241.45410000000001</v>
      </c>
    </row>
    <row r="12964" spans="84:102" x14ac:dyDescent="0.25">
      <c r="CF12964" s="3" t="s">
        <v>3073</v>
      </c>
      <c r="CG12964" s="174">
        <v>86817</v>
      </c>
      <c r="CH12964" s="174">
        <v>540</v>
      </c>
      <c r="CI12964" s="174">
        <v>5</v>
      </c>
      <c r="CJ12964" s="174">
        <v>241.446</v>
      </c>
      <c r="CK12964" s="174">
        <v>241.446</v>
      </c>
      <c r="CU12964" s="174">
        <v>86817</v>
      </c>
      <c r="CV12964" s="174">
        <v>540</v>
      </c>
      <c r="CW12964" s="174">
        <v>5</v>
      </c>
      <c r="CX12964" s="174">
        <v>241.446</v>
      </c>
    </row>
    <row r="12965" spans="84:102" x14ac:dyDescent="0.25">
      <c r="CF12965" s="3" t="s">
        <v>3073</v>
      </c>
      <c r="CG12965" s="174">
        <v>2103</v>
      </c>
      <c r="CH12965" s="174">
        <v>7850</v>
      </c>
      <c r="CI12965" s="174">
        <v>5</v>
      </c>
      <c r="CJ12965" s="174">
        <v>241.39959999999999</v>
      </c>
      <c r="CK12965" s="174">
        <v>241.39959999999999</v>
      </c>
      <c r="CU12965" s="174">
        <v>2103</v>
      </c>
      <c r="CV12965" s="174">
        <v>7850</v>
      </c>
      <c r="CW12965" s="174">
        <v>5</v>
      </c>
      <c r="CX12965" s="174">
        <v>241.39959999999999</v>
      </c>
    </row>
    <row r="12966" spans="84:102" x14ac:dyDescent="0.25">
      <c r="CF12966" s="3" t="s">
        <v>3073</v>
      </c>
      <c r="CG12966" s="174">
        <v>155746</v>
      </c>
      <c r="CH12966" s="174">
        <v>155757</v>
      </c>
      <c r="CI12966" s="174">
        <v>5</v>
      </c>
      <c r="CJ12966" s="174">
        <v>241.27959999999999</v>
      </c>
      <c r="CK12966" s="174">
        <v>241.27959999999999</v>
      </c>
      <c r="CU12966" s="174">
        <v>155746</v>
      </c>
      <c r="CV12966" s="174">
        <v>155757</v>
      </c>
      <c r="CW12966" s="174">
        <v>5</v>
      </c>
      <c r="CX12966" s="174">
        <v>241.27959999999999</v>
      </c>
    </row>
    <row r="12967" spans="84:102" x14ac:dyDescent="0.25">
      <c r="CF12967" s="3" t="s">
        <v>3073</v>
      </c>
      <c r="CG12967" s="174">
        <v>2728</v>
      </c>
      <c r="CH12967" s="174">
        <v>137198</v>
      </c>
      <c r="CI12967" s="174">
        <v>5</v>
      </c>
      <c r="CJ12967" s="174">
        <v>241.24770000000001</v>
      </c>
      <c r="CK12967" s="174">
        <v>241.24770000000001</v>
      </c>
      <c r="CU12967" s="174">
        <v>2728</v>
      </c>
      <c r="CV12967" s="174">
        <v>137198</v>
      </c>
      <c r="CW12967" s="174">
        <v>5</v>
      </c>
      <c r="CX12967" s="174">
        <v>241.24770000000001</v>
      </c>
    </row>
    <row r="12968" spans="84:102" x14ac:dyDescent="0.25">
      <c r="CF12968" s="3" t="s">
        <v>3073</v>
      </c>
      <c r="CG12968" s="174">
        <v>1926</v>
      </c>
      <c r="CH12968" s="174">
        <v>71982</v>
      </c>
      <c r="CI12968" s="174">
        <v>5</v>
      </c>
      <c r="CJ12968" s="174">
        <v>241.13030000000001</v>
      </c>
      <c r="CK12968" s="174">
        <v>241.13030000000001</v>
      </c>
      <c r="CU12968" s="174">
        <v>1926</v>
      </c>
      <c r="CV12968" s="174">
        <v>71982</v>
      </c>
      <c r="CW12968" s="174">
        <v>5</v>
      </c>
      <c r="CX12968" s="174">
        <v>241.13030000000001</v>
      </c>
    </row>
    <row r="12969" spans="84:102" x14ac:dyDescent="0.25">
      <c r="CF12969" s="3" t="s">
        <v>3073</v>
      </c>
      <c r="CG12969" s="174">
        <v>65527</v>
      </c>
      <c r="CH12969" s="174">
        <v>84</v>
      </c>
      <c r="CI12969" s="174">
        <v>5</v>
      </c>
      <c r="CJ12969" s="174">
        <v>241.1242</v>
      </c>
      <c r="CK12969" s="174">
        <v>241.1242</v>
      </c>
      <c r="CU12969" s="174">
        <v>65527</v>
      </c>
      <c r="CV12969" s="174">
        <v>84</v>
      </c>
      <c r="CW12969" s="174">
        <v>5</v>
      </c>
      <c r="CX12969" s="174">
        <v>241.1242</v>
      </c>
    </row>
    <row r="12970" spans="84:102" x14ac:dyDescent="0.25">
      <c r="CF12970" s="3" t="s">
        <v>3073</v>
      </c>
      <c r="CG12970" s="174">
        <v>72753</v>
      </c>
      <c r="CH12970" s="174">
        <v>319</v>
      </c>
      <c r="CI12970" s="174">
        <v>5</v>
      </c>
      <c r="CJ12970" s="174">
        <v>241.0975</v>
      </c>
      <c r="CK12970" s="174">
        <v>241.0975</v>
      </c>
      <c r="CU12970" s="174">
        <v>72753</v>
      </c>
      <c r="CV12970" s="174">
        <v>319</v>
      </c>
      <c r="CW12970" s="174">
        <v>5</v>
      </c>
      <c r="CX12970" s="174">
        <v>241.0975</v>
      </c>
    </row>
    <row r="12971" spans="84:102" x14ac:dyDescent="0.25">
      <c r="CF12971" s="3" t="s">
        <v>3073</v>
      </c>
      <c r="CG12971" s="174">
        <v>91919</v>
      </c>
      <c r="CH12971" s="174">
        <v>3590</v>
      </c>
      <c r="CI12971" s="174">
        <v>5</v>
      </c>
      <c r="CJ12971" s="174">
        <v>240.8913</v>
      </c>
      <c r="CK12971" s="174">
        <v>240.8913</v>
      </c>
      <c r="CU12971" s="174">
        <v>91919</v>
      </c>
      <c r="CV12971" s="174">
        <v>3590</v>
      </c>
      <c r="CW12971" s="174">
        <v>5</v>
      </c>
      <c r="CX12971" s="174">
        <v>240.8913</v>
      </c>
    </row>
    <row r="12972" spans="84:102" x14ac:dyDescent="0.25">
      <c r="CF12972" s="3" t="s">
        <v>3073</v>
      </c>
      <c r="CG12972" s="174">
        <v>2601</v>
      </c>
      <c r="CH12972" s="174">
        <v>44262</v>
      </c>
      <c r="CI12972" s="174">
        <v>5</v>
      </c>
      <c r="CJ12972" s="174">
        <v>240.83410000000001</v>
      </c>
      <c r="CK12972" s="174">
        <v>240.83410000000001</v>
      </c>
      <c r="CU12972" s="174">
        <v>2601</v>
      </c>
      <c r="CV12972" s="174">
        <v>44262</v>
      </c>
      <c r="CW12972" s="174">
        <v>5</v>
      </c>
      <c r="CX12972" s="174">
        <v>240.83410000000001</v>
      </c>
    </row>
    <row r="12973" spans="84:102" x14ac:dyDescent="0.25">
      <c r="CF12973" s="3" t="s">
        <v>3073</v>
      </c>
      <c r="CG12973" s="174">
        <v>899</v>
      </c>
      <c r="CH12973" s="174">
        <v>110057</v>
      </c>
      <c r="CI12973" s="174">
        <v>5</v>
      </c>
      <c r="CJ12973" s="174">
        <v>240.73259999999999</v>
      </c>
      <c r="CK12973" s="174">
        <v>240.73259999999999</v>
      </c>
      <c r="CU12973" s="174">
        <v>899</v>
      </c>
      <c r="CV12973" s="174">
        <v>110057</v>
      </c>
      <c r="CW12973" s="174">
        <v>5</v>
      </c>
      <c r="CX12973" s="174">
        <v>240.73259999999999</v>
      </c>
    </row>
    <row r="12974" spans="84:102" x14ac:dyDescent="0.25">
      <c r="CF12974" s="3" t="s">
        <v>3073</v>
      </c>
      <c r="CG12974" s="174">
        <v>149835</v>
      </c>
      <c r="CH12974" s="174">
        <v>2870</v>
      </c>
      <c r="CI12974" s="174">
        <v>5</v>
      </c>
      <c r="CJ12974" s="174">
        <v>240.69589999999999</v>
      </c>
      <c r="CK12974" s="174">
        <v>240.69589999999999</v>
      </c>
      <c r="CU12974" s="174">
        <v>149835</v>
      </c>
      <c r="CV12974" s="174">
        <v>2870</v>
      </c>
      <c r="CW12974" s="174">
        <v>5</v>
      </c>
      <c r="CX12974" s="174">
        <v>240.69589999999999</v>
      </c>
    </row>
    <row r="12975" spans="84:102" x14ac:dyDescent="0.25">
      <c r="CF12975" s="3" t="s">
        <v>3073</v>
      </c>
      <c r="CG12975" s="174">
        <v>39936</v>
      </c>
      <c r="CH12975" s="174">
        <v>2505</v>
      </c>
      <c r="CI12975" s="174">
        <v>5</v>
      </c>
      <c r="CJ12975" s="174">
        <v>240.64779999999999</v>
      </c>
      <c r="CK12975" s="174">
        <v>240.64779999999999</v>
      </c>
      <c r="CU12975" s="174">
        <v>39936</v>
      </c>
      <c r="CV12975" s="174">
        <v>2505</v>
      </c>
      <c r="CW12975" s="174">
        <v>5</v>
      </c>
      <c r="CX12975" s="174">
        <v>240.64779999999999</v>
      </c>
    </row>
    <row r="12976" spans="84:102" x14ac:dyDescent="0.25">
      <c r="CF12976" s="3" t="s">
        <v>3073</v>
      </c>
      <c r="CG12976" s="174">
        <v>2875</v>
      </c>
      <c r="CH12976" s="174">
        <v>149190</v>
      </c>
      <c r="CI12976" s="174">
        <v>5</v>
      </c>
      <c r="CJ12976" s="174">
        <v>240.61080000000001</v>
      </c>
      <c r="CK12976" s="174">
        <v>240.61080000000001</v>
      </c>
      <c r="CU12976" s="174">
        <v>2875</v>
      </c>
      <c r="CV12976" s="174">
        <v>149190</v>
      </c>
      <c r="CW12976" s="174">
        <v>5</v>
      </c>
      <c r="CX12976" s="174">
        <v>240.61080000000001</v>
      </c>
    </row>
    <row r="12977" spans="84:102" x14ac:dyDescent="0.25">
      <c r="CF12977" s="3" t="s">
        <v>3073</v>
      </c>
      <c r="CG12977" s="174">
        <v>153160</v>
      </c>
      <c r="CH12977" s="174">
        <v>3188</v>
      </c>
      <c r="CI12977" s="174">
        <v>5</v>
      </c>
      <c r="CJ12977" s="174">
        <v>240.58369999999999</v>
      </c>
      <c r="CK12977" s="174">
        <v>240.58369999999999</v>
      </c>
      <c r="CU12977" s="174">
        <v>153160</v>
      </c>
      <c r="CV12977" s="174">
        <v>3188</v>
      </c>
      <c r="CW12977" s="174">
        <v>5</v>
      </c>
      <c r="CX12977" s="174">
        <v>240.58369999999999</v>
      </c>
    </row>
    <row r="12978" spans="84:102" x14ac:dyDescent="0.25">
      <c r="CF12978" s="3" t="s">
        <v>3073</v>
      </c>
      <c r="CG12978" s="174">
        <v>1276</v>
      </c>
      <c r="CH12978" s="174">
        <v>126072</v>
      </c>
      <c r="CI12978" s="174">
        <v>5</v>
      </c>
      <c r="CJ12978" s="174">
        <v>240.25880000000001</v>
      </c>
      <c r="CK12978" s="174">
        <v>240.25880000000001</v>
      </c>
      <c r="CU12978" s="174">
        <v>1276</v>
      </c>
      <c r="CV12978" s="174">
        <v>126072</v>
      </c>
      <c r="CW12978" s="174">
        <v>5</v>
      </c>
      <c r="CX12978" s="174">
        <v>240.25880000000001</v>
      </c>
    </row>
    <row r="12979" spans="84:102" x14ac:dyDescent="0.25">
      <c r="CF12979" s="3" t="s">
        <v>3073</v>
      </c>
      <c r="CG12979" s="174">
        <v>551</v>
      </c>
      <c r="CH12979" s="174">
        <v>82910</v>
      </c>
      <c r="CI12979" s="174">
        <v>5</v>
      </c>
      <c r="CJ12979" s="174">
        <v>239.89779999999999</v>
      </c>
      <c r="CK12979" s="174">
        <v>239.89779999999999</v>
      </c>
      <c r="CU12979" s="174">
        <v>551</v>
      </c>
      <c r="CV12979" s="174">
        <v>82910</v>
      </c>
      <c r="CW12979" s="174">
        <v>5</v>
      </c>
      <c r="CX12979" s="174">
        <v>239.89779999999999</v>
      </c>
    </row>
    <row r="12980" spans="84:102" x14ac:dyDescent="0.25">
      <c r="CF12980" s="3" t="s">
        <v>3073</v>
      </c>
      <c r="CG12980" s="174">
        <v>60956</v>
      </c>
      <c r="CH12980" s="174">
        <v>35</v>
      </c>
      <c r="CI12980" s="174">
        <v>5</v>
      </c>
      <c r="CJ12980" s="174">
        <v>239.69540000000001</v>
      </c>
      <c r="CK12980" s="174">
        <v>239.69540000000001</v>
      </c>
      <c r="CU12980" s="174">
        <v>60956</v>
      </c>
      <c r="CV12980" s="174">
        <v>35</v>
      </c>
      <c r="CW12980" s="174">
        <v>5</v>
      </c>
      <c r="CX12980" s="174">
        <v>239.69540000000001</v>
      </c>
    </row>
    <row r="12981" spans="84:102" x14ac:dyDescent="0.25">
      <c r="CF12981" s="3" t="s">
        <v>3073</v>
      </c>
      <c r="CG12981" s="174">
        <v>60560</v>
      </c>
      <c r="CH12981" s="174">
        <v>29</v>
      </c>
      <c r="CI12981" s="174">
        <v>5</v>
      </c>
      <c r="CJ12981" s="174">
        <v>239.31569999999999</v>
      </c>
      <c r="CK12981" s="174">
        <v>239.31569999999999</v>
      </c>
      <c r="CU12981" s="174">
        <v>60560</v>
      </c>
      <c r="CV12981" s="174">
        <v>29</v>
      </c>
      <c r="CW12981" s="174">
        <v>5</v>
      </c>
      <c r="CX12981" s="174">
        <v>239.31569999999999</v>
      </c>
    </row>
    <row r="12982" spans="84:102" x14ac:dyDescent="0.25">
      <c r="CF12982" s="3" t="s">
        <v>3073</v>
      </c>
      <c r="CG12982" s="174">
        <v>159438</v>
      </c>
      <c r="CH12982" s="174">
        <v>3235</v>
      </c>
      <c r="CI12982" s="174">
        <v>5</v>
      </c>
      <c r="CJ12982" s="174">
        <v>239.27549999999999</v>
      </c>
      <c r="CK12982" s="174">
        <v>239.27549999999999</v>
      </c>
      <c r="CU12982" s="174">
        <v>159438</v>
      </c>
      <c r="CV12982" s="174">
        <v>3235</v>
      </c>
      <c r="CW12982" s="174">
        <v>5</v>
      </c>
      <c r="CX12982" s="174">
        <v>239.27549999999999</v>
      </c>
    </row>
    <row r="12983" spans="84:102" x14ac:dyDescent="0.25">
      <c r="CF12983" s="3" t="s">
        <v>3073</v>
      </c>
      <c r="CG12983" s="174">
        <v>2355</v>
      </c>
      <c r="CH12983" s="174">
        <v>27759</v>
      </c>
      <c r="CI12983" s="174">
        <v>5</v>
      </c>
      <c r="CJ12983" s="174">
        <v>239.2072</v>
      </c>
      <c r="CK12983" s="174">
        <v>239.2072</v>
      </c>
      <c r="CU12983" s="174">
        <v>2355</v>
      </c>
      <c r="CV12983" s="174">
        <v>27759</v>
      </c>
      <c r="CW12983" s="174">
        <v>5</v>
      </c>
      <c r="CX12983" s="174">
        <v>239.2072</v>
      </c>
    </row>
    <row r="12984" spans="84:102" x14ac:dyDescent="0.25">
      <c r="CF12984" s="3" t="s">
        <v>3073</v>
      </c>
      <c r="CG12984" s="174">
        <v>1482</v>
      </c>
      <c r="CH12984" s="174">
        <v>100833</v>
      </c>
      <c r="CI12984" s="174">
        <v>5</v>
      </c>
      <c r="CJ12984" s="174">
        <v>239.15209999999999</v>
      </c>
      <c r="CK12984" s="174">
        <v>239.15209999999999</v>
      </c>
      <c r="CU12984" s="174">
        <v>1482</v>
      </c>
      <c r="CV12984" s="174">
        <v>100833</v>
      </c>
      <c r="CW12984" s="174">
        <v>5</v>
      </c>
      <c r="CX12984" s="174">
        <v>239.15209999999999</v>
      </c>
    </row>
    <row r="12985" spans="84:102" x14ac:dyDescent="0.25">
      <c r="CF12985" s="3" t="s">
        <v>3073</v>
      </c>
      <c r="CG12985" s="174">
        <v>148753</v>
      </c>
      <c r="CH12985" s="174">
        <v>2844</v>
      </c>
      <c r="CI12985" s="174">
        <v>5</v>
      </c>
      <c r="CJ12985" s="174">
        <v>239.1104</v>
      </c>
      <c r="CK12985" s="174">
        <v>239.1104</v>
      </c>
      <c r="CU12985" s="174">
        <v>148753</v>
      </c>
      <c r="CV12985" s="174">
        <v>2844</v>
      </c>
      <c r="CW12985" s="174">
        <v>5</v>
      </c>
      <c r="CX12985" s="174">
        <v>239.1104</v>
      </c>
    </row>
    <row r="12986" spans="84:102" x14ac:dyDescent="0.25">
      <c r="CF12986" s="3" t="s">
        <v>3073</v>
      </c>
      <c r="CG12986" s="174">
        <v>1525</v>
      </c>
      <c r="CH12986" s="174">
        <v>87552</v>
      </c>
      <c r="CI12986" s="174">
        <v>5</v>
      </c>
      <c r="CJ12986" s="174">
        <v>238.9084</v>
      </c>
      <c r="CK12986" s="174">
        <v>238.9084</v>
      </c>
      <c r="CU12986" s="174">
        <v>1525</v>
      </c>
      <c r="CV12986" s="174">
        <v>87552</v>
      </c>
      <c r="CW12986" s="174">
        <v>5</v>
      </c>
      <c r="CX12986" s="174">
        <v>238.9084</v>
      </c>
    </row>
    <row r="12987" spans="84:102" x14ac:dyDescent="0.25">
      <c r="CF12987" s="3" t="s">
        <v>3073</v>
      </c>
      <c r="CG12987" s="174">
        <v>3101</v>
      </c>
      <c r="CH12987" s="174">
        <v>149419</v>
      </c>
      <c r="CI12987" s="174">
        <v>5</v>
      </c>
      <c r="CJ12987" s="174">
        <v>238.89269999999999</v>
      </c>
      <c r="CK12987" s="174">
        <v>238.89269999999999</v>
      </c>
      <c r="CU12987" s="174">
        <v>3101</v>
      </c>
      <c r="CV12987" s="174">
        <v>149419</v>
      </c>
      <c r="CW12987" s="174">
        <v>5</v>
      </c>
      <c r="CX12987" s="174">
        <v>238.89269999999999</v>
      </c>
    </row>
    <row r="12988" spans="84:102" x14ac:dyDescent="0.25">
      <c r="CF12988" s="3" t="s">
        <v>3073</v>
      </c>
      <c r="CG12988" s="174">
        <v>152655</v>
      </c>
      <c r="CH12988" s="174">
        <v>2956</v>
      </c>
      <c r="CI12988" s="174">
        <v>5</v>
      </c>
      <c r="CJ12988" s="174">
        <v>238.65899999999999</v>
      </c>
      <c r="CK12988" s="174">
        <v>238.65899999999999</v>
      </c>
      <c r="CU12988" s="174">
        <v>152655</v>
      </c>
      <c r="CV12988" s="174">
        <v>2956</v>
      </c>
      <c r="CW12988" s="174">
        <v>5</v>
      </c>
      <c r="CX12988" s="174">
        <v>238.65899999999999</v>
      </c>
    </row>
    <row r="12989" spans="84:102" x14ac:dyDescent="0.25">
      <c r="CF12989" s="3" t="s">
        <v>3073</v>
      </c>
      <c r="CG12989" s="174">
        <v>79244</v>
      </c>
      <c r="CH12989" s="174">
        <v>377</v>
      </c>
      <c r="CI12989" s="174">
        <v>5</v>
      </c>
      <c r="CJ12989" s="174">
        <v>238.60759999999999</v>
      </c>
      <c r="CK12989" s="174">
        <v>238.60759999999999</v>
      </c>
      <c r="CU12989" s="174">
        <v>79244</v>
      </c>
      <c r="CV12989" s="174">
        <v>377</v>
      </c>
      <c r="CW12989" s="174">
        <v>5</v>
      </c>
      <c r="CX12989" s="174">
        <v>238.60759999999999</v>
      </c>
    </row>
    <row r="12990" spans="84:102" x14ac:dyDescent="0.25">
      <c r="CF12990" s="3" t="s">
        <v>3073</v>
      </c>
      <c r="CG12990" s="174">
        <v>350</v>
      </c>
      <c r="CH12990" s="174">
        <v>75683</v>
      </c>
      <c r="CI12990" s="174">
        <v>5</v>
      </c>
      <c r="CJ12990" s="174">
        <v>238.53899999999999</v>
      </c>
      <c r="CK12990" s="174">
        <v>238.53899999999999</v>
      </c>
      <c r="CU12990" s="174">
        <v>350</v>
      </c>
      <c r="CV12990" s="174">
        <v>75683</v>
      </c>
      <c r="CW12990" s="174">
        <v>5</v>
      </c>
      <c r="CX12990" s="174">
        <v>238.53899999999999</v>
      </c>
    </row>
    <row r="12991" spans="84:102" x14ac:dyDescent="0.25">
      <c r="CF12991" s="3" t="s">
        <v>3073</v>
      </c>
      <c r="CG12991" s="174">
        <v>155904</v>
      </c>
      <c r="CH12991" s="174">
        <v>2971</v>
      </c>
      <c r="CI12991" s="174">
        <v>5</v>
      </c>
      <c r="CJ12991" s="174">
        <v>238.5087</v>
      </c>
      <c r="CK12991" s="174">
        <v>238.5087</v>
      </c>
      <c r="CU12991" s="174">
        <v>155904</v>
      </c>
      <c r="CV12991" s="174">
        <v>2971</v>
      </c>
      <c r="CW12991" s="174">
        <v>5</v>
      </c>
      <c r="CX12991" s="174">
        <v>238.5087</v>
      </c>
    </row>
    <row r="12992" spans="84:102" x14ac:dyDescent="0.25">
      <c r="CF12992" s="3" t="s">
        <v>3073</v>
      </c>
      <c r="CG12992" s="174">
        <v>29</v>
      </c>
      <c r="CH12992" s="174">
        <v>60560</v>
      </c>
      <c r="CI12992" s="174">
        <v>5</v>
      </c>
      <c r="CJ12992" s="174">
        <v>238.4753</v>
      </c>
      <c r="CK12992" s="174">
        <v>238.4753</v>
      </c>
      <c r="CU12992" s="174">
        <v>29</v>
      </c>
      <c r="CV12992" s="174">
        <v>60560</v>
      </c>
      <c r="CW12992" s="174">
        <v>5</v>
      </c>
      <c r="CX12992" s="174">
        <v>238.4753</v>
      </c>
    </row>
    <row r="12993" spans="84:102" x14ac:dyDescent="0.25">
      <c r="CF12993" s="3" t="s">
        <v>3073</v>
      </c>
      <c r="CG12993" s="174">
        <v>85503</v>
      </c>
      <c r="CH12993" s="174">
        <v>1536</v>
      </c>
      <c r="CI12993" s="174">
        <v>5</v>
      </c>
      <c r="CJ12993" s="174">
        <v>238.23939999999999</v>
      </c>
      <c r="CK12993" s="174">
        <v>238.23939999999999</v>
      </c>
      <c r="CU12993" s="174">
        <v>85503</v>
      </c>
      <c r="CV12993" s="174">
        <v>1536</v>
      </c>
      <c r="CW12993" s="174">
        <v>5</v>
      </c>
      <c r="CX12993" s="174">
        <v>238.23939999999999</v>
      </c>
    </row>
    <row r="12994" spans="84:102" x14ac:dyDescent="0.25">
      <c r="CF12994" s="3" t="s">
        <v>3073</v>
      </c>
      <c r="CG12994" s="174">
        <v>62758</v>
      </c>
      <c r="CH12994" s="174">
        <v>49</v>
      </c>
      <c r="CI12994" s="174">
        <v>5</v>
      </c>
      <c r="CJ12994" s="174">
        <v>238.12880000000001</v>
      </c>
      <c r="CK12994" s="174">
        <v>238.12880000000001</v>
      </c>
      <c r="CU12994" s="174">
        <v>62758</v>
      </c>
      <c r="CV12994" s="174">
        <v>49</v>
      </c>
      <c r="CW12994" s="174">
        <v>5</v>
      </c>
      <c r="CX12994" s="174">
        <v>238.12880000000001</v>
      </c>
    </row>
    <row r="12995" spans="84:102" x14ac:dyDescent="0.25">
      <c r="CF12995" s="3" t="s">
        <v>3073</v>
      </c>
      <c r="CG12995" s="174">
        <v>3098</v>
      </c>
      <c r="CH12995" s="174">
        <v>147503</v>
      </c>
      <c r="CI12995" s="174">
        <v>5</v>
      </c>
      <c r="CJ12995" s="174">
        <v>238.0592</v>
      </c>
      <c r="CK12995" s="174">
        <v>238.0592</v>
      </c>
      <c r="CU12995" s="174">
        <v>3098</v>
      </c>
      <c r="CV12995" s="174">
        <v>147503</v>
      </c>
      <c r="CW12995" s="174">
        <v>5</v>
      </c>
      <c r="CX12995" s="174">
        <v>238.0592</v>
      </c>
    </row>
    <row r="12996" spans="84:102" x14ac:dyDescent="0.25">
      <c r="CF12996" s="3" t="s">
        <v>3073</v>
      </c>
      <c r="CG12996" s="174">
        <v>2957</v>
      </c>
      <c r="CH12996" s="174">
        <v>153649</v>
      </c>
      <c r="CI12996" s="174">
        <v>5</v>
      </c>
      <c r="CJ12996" s="174">
        <v>238.0205</v>
      </c>
      <c r="CK12996" s="174">
        <v>238.0205</v>
      </c>
      <c r="CU12996" s="174">
        <v>2957</v>
      </c>
      <c r="CV12996" s="174">
        <v>153649</v>
      </c>
      <c r="CW12996" s="174">
        <v>5</v>
      </c>
      <c r="CX12996" s="174">
        <v>238.0205</v>
      </c>
    </row>
    <row r="12997" spans="84:102" x14ac:dyDescent="0.25">
      <c r="CF12997" s="3" t="s">
        <v>3073</v>
      </c>
      <c r="CG12997" s="174">
        <v>2136</v>
      </c>
      <c r="CH12997" s="174">
        <v>9635</v>
      </c>
      <c r="CI12997" s="174">
        <v>5</v>
      </c>
      <c r="CJ12997" s="174">
        <v>237.9736</v>
      </c>
      <c r="CK12997" s="174">
        <v>237.9736</v>
      </c>
      <c r="CU12997" s="174">
        <v>2136</v>
      </c>
      <c r="CV12997" s="174">
        <v>9635</v>
      </c>
      <c r="CW12997" s="174">
        <v>5</v>
      </c>
      <c r="CX12997" s="174">
        <v>237.9736</v>
      </c>
    </row>
    <row r="12998" spans="84:102" x14ac:dyDescent="0.25">
      <c r="CF12998" s="3" t="s">
        <v>3073</v>
      </c>
      <c r="CG12998" s="174">
        <v>71351</v>
      </c>
      <c r="CH12998" s="174">
        <v>1921</v>
      </c>
      <c r="CI12998" s="174">
        <v>5</v>
      </c>
      <c r="CJ12998" s="174">
        <v>237.93549999999999</v>
      </c>
      <c r="CK12998" s="174">
        <v>237.93549999999999</v>
      </c>
      <c r="CU12998" s="174">
        <v>71351</v>
      </c>
      <c r="CV12998" s="174">
        <v>1921</v>
      </c>
      <c r="CW12998" s="174">
        <v>5</v>
      </c>
      <c r="CX12998" s="174">
        <v>237.93549999999999</v>
      </c>
    </row>
    <row r="12999" spans="84:102" x14ac:dyDescent="0.25">
      <c r="CF12999" s="3" t="s">
        <v>3073</v>
      </c>
      <c r="CG12999" s="174">
        <v>2844</v>
      </c>
      <c r="CH12999" s="174">
        <v>148753</v>
      </c>
      <c r="CI12999" s="174">
        <v>5</v>
      </c>
      <c r="CJ12999" s="174">
        <v>237.93039999999999</v>
      </c>
      <c r="CK12999" s="174">
        <v>237.93039999999999</v>
      </c>
      <c r="CU12999" s="174">
        <v>2844</v>
      </c>
      <c r="CV12999" s="174">
        <v>148753</v>
      </c>
      <c r="CW12999" s="174">
        <v>5</v>
      </c>
      <c r="CX12999" s="174">
        <v>237.93039999999999</v>
      </c>
    </row>
    <row r="13000" spans="84:102" x14ac:dyDescent="0.25">
      <c r="CF13000" s="3" t="s">
        <v>3073</v>
      </c>
      <c r="CG13000" s="174">
        <v>30743</v>
      </c>
      <c r="CH13000" s="174">
        <v>2409</v>
      </c>
      <c r="CI13000" s="174">
        <v>5</v>
      </c>
      <c r="CJ13000" s="174">
        <v>237.8477</v>
      </c>
      <c r="CK13000" s="174">
        <v>237.8477</v>
      </c>
      <c r="CU13000" s="174">
        <v>30743</v>
      </c>
      <c r="CV13000" s="174">
        <v>2409</v>
      </c>
      <c r="CW13000" s="174">
        <v>5</v>
      </c>
      <c r="CX13000" s="174">
        <v>237.8477</v>
      </c>
    </row>
    <row r="13001" spans="84:102" x14ac:dyDescent="0.25">
      <c r="CF13001" s="3" t="s">
        <v>3073</v>
      </c>
      <c r="CG13001" s="174">
        <v>185506</v>
      </c>
      <c r="CH13001" s="174">
        <v>3155</v>
      </c>
      <c r="CI13001" s="174">
        <v>5</v>
      </c>
      <c r="CJ13001" s="174">
        <v>237.83330000000001</v>
      </c>
      <c r="CK13001" s="174">
        <v>237.83330000000001</v>
      </c>
      <c r="CU13001" s="174">
        <v>185506</v>
      </c>
      <c r="CV13001" s="174">
        <v>3155</v>
      </c>
      <c r="CW13001" s="174">
        <v>5</v>
      </c>
      <c r="CX13001" s="174">
        <v>237.83330000000001</v>
      </c>
    </row>
    <row r="13002" spans="84:102" x14ac:dyDescent="0.25">
      <c r="CF13002" s="3" t="s">
        <v>3073</v>
      </c>
      <c r="CG13002" s="174">
        <v>3590</v>
      </c>
      <c r="CH13002" s="174">
        <v>91919</v>
      </c>
      <c r="CI13002" s="174">
        <v>5</v>
      </c>
      <c r="CJ13002" s="174">
        <v>237.77199999999999</v>
      </c>
      <c r="CK13002" s="174">
        <v>237.77199999999999</v>
      </c>
      <c r="CU13002" s="174">
        <v>3590</v>
      </c>
      <c r="CV13002" s="174">
        <v>91919</v>
      </c>
      <c r="CW13002" s="174">
        <v>5</v>
      </c>
      <c r="CX13002" s="174">
        <v>237.77199999999999</v>
      </c>
    </row>
    <row r="13003" spans="84:102" x14ac:dyDescent="0.25">
      <c r="CF13003" s="3" t="s">
        <v>3073</v>
      </c>
      <c r="CG13003" s="174">
        <v>3258</v>
      </c>
      <c r="CH13003" s="174">
        <v>157101</v>
      </c>
      <c r="CI13003" s="174">
        <v>5</v>
      </c>
      <c r="CJ13003" s="174">
        <v>237.54640000000001</v>
      </c>
      <c r="CK13003" s="174">
        <v>237.54640000000001</v>
      </c>
      <c r="CU13003" s="174">
        <v>3258</v>
      </c>
      <c r="CV13003" s="174">
        <v>157101</v>
      </c>
      <c r="CW13003" s="174">
        <v>5</v>
      </c>
      <c r="CX13003" s="174">
        <v>237.54640000000001</v>
      </c>
    </row>
    <row r="13004" spans="84:102" x14ac:dyDescent="0.25">
      <c r="CF13004" s="3" t="s">
        <v>3073</v>
      </c>
      <c r="CG13004" s="174">
        <v>181534</v>
      </c>
      <c r="CH13004" s="174">
        <v>3451</v>
      </c>
      <c r="CI13004" s="174">
        <v>5</v>
      </c>
      <c r="CJ13004" s="174">
        <v>237.35050000000001</v>
      </c>
      <c r="CK13004" s="174">
        <v>237.35050000000001</v>
      </c>
      <c r="CU13004" s="174">
        <v>181534</v>
      </c>
      <c r="CV13004" s="174">
        <v>3451</v>
      </c>
      <c r="CW13004" s="174">
        <v>5</v>
      </c>
      <c r="CX13004" s="174">
        <v>237.35050000000001</v>
      </c>
    </row>
    <row r="13005" spans="84:102" x14ac:dyDescent="0.25">
      <c r="CF13005" s="3" t="s">
        <v>3073</v>
      </c>
      <c r="CG13005" s="174">
        <v>3590</v>
      </c>
      <c r="CH13005" s="174">
        <v>91299</v>
      </c>
      <c r="CI13005" s="174">
        <v>5</v>
      </c>
      <c r="CJ13005" s="174">
        <v>237.3443</v>
      </c>
      <c r="CK13005" s="174">
        <v>237.3443</v>
      </c>
      <c r="CU13005" s="174">
        <v>3590</v>
      </c>
      <c r="CV13005" s="174">
        <v>91299</v>
      </c>
      <c r="CW13005" s="174">
        <v>5</v>
      </c>
      <c r="CX13005" s="174">
        <v>237.3443</v>
      </c>
    </row>
    <row r="13006" spans="84:102" x14ac:dyDescent="0.25">
      <c r="CF13006" s="3" t="s">
        <v>3073</v>
      </c>
      <c r="CG13006" s="174">
        <v>3591</v>
      </c>
      <c r="CH13006" s="174">
        <v>91913</v>
      </c>
      <c r="CI13006" s="174">
        <v>5</v>
      </c>
      <c r="CJ13006" s="174">
        <v>237.29390000000001</v>
      </c>
      <c r="CK13006" s="174">
        <v>237.29390000000001</v>
      </c>
      <c r="CU13006" s="174">
        <v>3591</v>
      </c>
      <c r="CV13006" s="174">
        <v>91913</v>
      </c>
      <c r="CW13006" s="174">
        <v>5</v>
      </c>
      <c r="CX13006" s="174">
        <v>237.29390000000001</v>
      </c>
    </row>
    <row r="13007" spans="84:102" x14ac:dyDescent="0.25">
      <c r="CF13007" s="3" t="s">
        <v>3073</v>
      </c>
      <c r="CG13007" s="174">
        <v>126072</v>
      </c>
      <c r="CH13007" s="174">
        <v>1276</v>
      </c>
      <c r="CI13007" s="174">
        <v>5</v>
      </c>
      <c r="CJ13007" s="174">
        <v>237.27590000000001</v>
      </c>
      <c r="CK13007" s="174">
        <v>237.27590000000001</v>
      </c>
      <c r="CU13007" s="174">
        <v>126072</v>
      </c>
      <c r="CV13007" s="174">
        <v>1276</v>
      </c>
      <c r="CW13007" s="174">
        <v>5</v>
      </c>
      <c r="CX13007" s="174">
        <v>237.27590000000001</v>
      </c>
    </row>
    <row r="13008" spans="84:102" x14ac:dyDescent="0.25">
      <c r="CF13008" s="3" t="s">
        <v>3073</v>
      </c>
      <c r="CG13008" s="174">
        <v>160744</v>
      </c>
      <c r="CH13008" s="174">
        <v>3237</v>
      </c>
      <c r="CI13008" s="174">
        <v>5</v>
      </c>
      <c r="CJ13008" s="174">
        <v>237.2115</v>
      </c>
      <c r="CK13008" s="174">
        <v>237.2115</v>
      </c>
      <c r="CU13008" s="174">
        <v>160744</v>
      </c>
      <c r="CV13008" s="174">
        <v>3237</v>
      </c>
      <c r="CW13008" s="174">
        <v>5</v>
      </c>
      <c r="CX13008" s="174">
        <v>237.2115</v>
      </c>
    </row>
    <row r="13009" spans="84:102" x14ac:dyDescent="0.25">
      <c r="CF13009" s="3" t="s">
        <v>3073</v>
      </c>
      <c r="CG13009" s="174">
        <v>533</v>
      </c>
      <c r="CH13009" s="174">
        <v>86804</v>
      </c>
      <c r="CI13009" s="174">
        <v>5</v>
      </c>
      <c r="CJ13009" s="174">
        <v>237.136</v>
      </c>
      <c r="CK13009" s="174">
        <v>237.136</v>
      </c>
      <c r="CU13009" s="174">
        <v>533</v>
      </c>
      <c r="CV13009" s="174">
        <v>86804</v>
      </c>
      <c r="CW13009" s="174">
        <v>5</v>
      </c>
      <c r="CX13009" s="174">
        <v>237.136</v>
      </c>
    </row>
    <row r="13010" spans="84:102" x14ac:dyDescent="0.25">
      <c r="CF13010" s="3" t="s">
        <v>3073</v>
      </c>
      <c r="CG13010" s="174">
        <v>62476</v>
      </c>
      <c r="CH13010" s="174">
        <v>1740</v>
      </c>
      <c r="CI13010" s="174">
        <v>5</v>
      </c>
      <c r="CJ13010" s="174">
        <v>236.935</v>
      </c>
      <c r="CK13010" s="174">
        <v>236.935</v>
      </c>
      <c r="CU13010" s="174">
        <v>62476</v>
      </c>
      <c r="CV13010" s="174">
        <v>1740</v>
      </c>
      <c r="CW13010" s="174">
        <v>5</v>
      </c>
      <c r="CX13010" s="174">
        <v>236.935</v>
      </c>
    </row>
    <row r="13011" spans="84:102" x14ac:dyDescent="0.25">
      <c r="CF13011" s="3" t="s">
        <v>3073</v>
      </c>
      <c r="CG13011" s="174">
        <v>3240</v>
      </c>
      <c r="CH13011" s="174">
        <v>160724</v>
      </c>
      <c r="CI13011" s="174">
        <v>5</v>
      </c>
      <c r="CJ13011" s="174">
        <v>236.8724</v>
      </c>
      <c r="CK13011" s="174">
        <v>236.8724</v>
      </c>
      <c r="CU13011" s="174">
        <v>3240</v>
      </c>
      <c r="CV13011" s="174">
        <v>160724</v>
      </c>
      <c r="CW13011" s="174">
        <v>5</v>
      </c>
      <c r="CX13011" s="174">
        <v>236.8724</v>
      </c>
    </row>
    <row r="13012" spans="84:102" x14ac:dyDescent="0.25">
      <c r="CF13012" s="3" t="s">
        <v>3073</v>
      </c>
      <c r="CG13012" s="174">
        <v>95672</v>
      </c>
      <c r="CH13012" s="174">
        <v>700</v>
      </c>
      <c r="CI13012" s="174">
        <v>5</v>
      </c>
      <c r="CJ13012" s="174">
        <v>236.8058</v>
      </c>
      <c r="CK13012" s="174">
        <v>236.8058</v>
      </c>
      <c r="CU13012" s="174">
        <v>95672</v>
      </c>
      <c r="CV13012" s="174">
        <v>700</v>
      </c>
      <c r="CW13012" s="174">
        <v>5</v>
      </c>
      <c r="CX13012" s="174">
        <v>236.8058</v>
      </c>
    </row>
    <row r="13013" spans="84:102" x14ac:dyDescent="0.25">
      <c r="CF13013" s="3" t="s">
        <v>3073</v>
      </c>
      <c r="CG13013" s="174">
        <v>108929</v>
      </c>
      <c r="CH13013" s="174">
        <v>1399</v>
      </c>
      <c r="CI13013" s="174">
        <v>5</v>
      </c>
      <c r="CJ13013" s="174">
        <v>236.62180000000001</v>
      </c>
      <c r="CK13013" s="174">
        <v>236.62180000000001</v>
      </c>
      <c r="CU13013" s="174">
        <v>108929</v>
      </c>
      <c r="CV13013" s="174">
        <v>1399</v>
      </c>
      <c r="CW13013" s="174">
        <v>5</v>
      </c>
      <c r="CX13013" s="174">
        <v>236.62180000000001</v>
      </c>
    </row>
    <row r="13014" spans="84:102" x14ac:dyDescent="0.25">
      <c r="CF13014" s="3" t="s">
        <v>3073</v>
      </c>
      <c r="CG13014" s="174">
        <v>203</v>
      </c>
      <c r="CH13014" s="174">
        <v>69682</v>
      </c>
      <c r="CI13014" s="174">
        <v>5</v>
      </c>
      <c r="CJ13014" s="174">
        <v>236.60499999999999</v>
      </c>
      <c r="CK13014" s="174">
        <v>236.60499999999999</v>
      </c>
      <c r="CU13014" s="174">
        <v>203</v>
      </c>
      <c r="CV13014" s="174">
        <v>69682</v>
      </c>
      <c r="CW13014" s="174">
        <v>5</v>
      </c>
      <c r="CX13014" s="174">
        <v>236.60499999999999</v>
      </c>
    </row>
    <row r="13015" spans="84:102" x14ac:dyDescent="0.25">
      <c r="CF13015" s="3" t="s">
        <v>3073</v>
      </c>
      <c r="CG13015" s="174">
        <v>83886</v>
      </c>
      <c r="CH13015" s="174">
        <v>1546</v>
      </c>
      <c r="CI13015" s="174">
        <v>5</v>
      </c>
      <c r="CJ13015" s="174">
        <v>236.42150000000001</v>
      </c>
      <c r="CK13015" s="174">
        <v>236.42150000000001</v>
      </c>
      <c r="CU13015" s="174">
        <v>83886</v>
      </c>
      <c r="CV13015" s="174">
        <v>1546</v>
      </c>
      <c r="CW13015" s="174">
        <v>5</v>
      </c>
      <c r="CX13015" s="174">
        <v>236.42150000000001</v>
      </c>
    </row>
    <row r="13016" spans="84:102" x14ac:dyDescent="0.25">
      <c r="CF13016" s="3" t="s">
        <v>3073</v>
      </c>
      <c r="CG13016" s="174">
        <v>2915</v>
      </c>
      <c r="CH13016" s="174">
        <v>151704</v>
      </c>
      <c r="CI13016" s="174">
        <v>5</v>
      </c>
      <c r="CJ13016" s="174">
        <v>236.3134</v>
      </c>
      <c r="CK13016" s="174">
        <v>236.3134</v>
      </c>
      <c r="CU13016" s="174">
        <v>2915</v>
      </c>
      <c r="CV13016" s="174">
        <v>151704</v>
      </c>
      <c r="CW13016" s="174">
        <v>5</v>
      </c>
      <c r="CX13016" s="174">
        <v>236.3134</v>
      </c>
    </row>
    <row r="13017" spans="84:102" x14ac:dyDescent="0.25">
      <c r="CF13017" s="3" t="s">
        <v>3073</v>
      </c>
      <c r="CG13017" s="174">
        <v>3490</v>
      </c>
      <c r="CH13017" s="174">
        <v>54966</v>
      </c>
      <c r="CI13017" s="174">
        <v>5</v>
      </c>
      <c r="CJ13017" s="174">
        <v>236.28200000000001</v>
      </c>
      <c r="CK13017" s="174">
        <v>236.28200000000001</v>
      </c>
      <c r="CU13017" s="174">
        <v>3490</v>
      </c>
      <c r="CV13017" s="174">
        <v>54966</v>
      </c>
      <c r="CW13017" s="174">
        <v>5</v>
      </c>
      <c r="CX13017" s="174">
        <v>236.28200000000001</v>
      </c>
    </row>
    <row r="13018" spans="84:102" x14ac:dyDescent="0.25">
      <c r="CF13018" s="3" t="s">
        <v>3073</v>
      </c>
      <c r="CG13018" s="174">
        <v>1706</v>
      </c>
      <c r="CH13018" s="174">
        <v>65405</v>
      </c>
      <c r="CI13018" s="174">
        <v>5</v>
      </c>
      <c r="CJ13018" s="174">
        <v>236.20699999999999</v>
      </c>
      <c r="CK13018" s="174">
        <v>236.20699999999999</v>
      </c>
      <c r="CU13018" s="174">
        <v>1706</v>
      </c>
      <c r="CV13018" s="174">
        <v>65405</v>
      </c>
      <c r="CW13018" s="174">
        <v>5</v>
      </c>
      <c r="CX13018" s="174">
        <v>236.20699999999999</v>
      </c>
    </row>
    <row r="13019" spans="84:102" x14ac:dyDescent="0.25">
      <c r="CF13019" s="3" t="s">
        <v>3073</v>
      </c>
      <c r="CG13019" s="174">
        <v>22257</v>
      </c>
      <c r="CH13019" s="174">
        <v>2294</v>
      </c>
      <c r="CI13019" s="174">
        <v>5</v>
      </c>
      <c r="CJ13019" s="174">
        <v>236.1814</v>
      </c>
      <c r="CK13019" s="174">
        <v>236.1814</v>
      </c>
      <c r="CU13019" s="174">
        <v>22257</v>
      </c>
      <c r="CV13019" s="174">
        <v>2294</v>
      </c>
      <c r="CW13019" s="174">
        <v>5</v>
      </c>
      <c r="CX13019" s="174">
        <v>236.1814</v>
      </c>
    </row>
    <row r="13020" spans="84:102" x14ac:dyDescent="0.25">
      <c r="CF13020" s="3" t="s">
        <v>3073</v>
      </c>
      <c r="CG13020" s="174">
        <v>865</v>
      </c>
      <c r="CH13020" s="174">
        <v>106296</v>
      </c>
      <c r="CI13020" s="174">
        <v>5</v>
      </c>
      <c r="CJ13020" s="174">
        <v>236.14500000000001</v>
      </c>
      <c r="CK13020" s="174">
        <v>236.14500000000001</v>
      </c>
      <c r="CU13020" s="174">
        <v>865</v>
      </c>
      <c r="CV13020" s="174">
        <v>106296</v>
      </c>
      <c r="CW13020" s="174">
        <v>5</v>
      </c>
      <c r="CX13020" s="174">
        <v>236.14500000000001</v>
      </c>
    </row>
    <row r="13021" spans="84:102" x14ac:dyDescent="0.25">
      <c r="CF13021" s="3" t="s">
        <v>3073</v>
      </c>
      <c r="CG13021" s="174">
        <v>92575</v>
      </c>
      <c r="CH13021" s="174">
        <v>655</v>
      </c>
      <c r="CI13021" s="174">
        <v>5</v>
      </c>
      <c r="CJ13021" s="174">
        <v>236.1078</v>
      </c>
      <c r="CK13021" s="174">
        <v>236.1078</v>
      </c>
      <c r="CU13021" s="174">
        <v>92575</v>
      </c>
      <c r="CV13021" s="174">
        <v>655</v>
      </c>
      <c r="CW13021" s="174">
        <v>5</v>
      </c>
      <c r="CX13021" s="174">
        <v>236.1078</v>
      </c>
    </row>
    <row r="13022" spans="84:102" x14ac:dyDescent="0.25">
      <c r="CF13022" s="3" t="s">
        <v>3073</v>
      </c>
      <c r="CG13022" s="174">
        <v>149189</v>
      </c>
      <c r="CH13022" s="174">
        <v>1158</v>
      </c>
      <c r="CI13022" s="174">
        <v>5</v>
      </c>
      <c r="CJ13022" s="174">
        <v>236.02719999999999</v>
      </c>
      <c r="CK13022" s="174">
        <v>236.02719999999999</v>
      </c>
      <c r="CU13022" s="174">
        <v>149189</v>
      </c>
      <c r="CV13022" s="174">
        <v>1158</v>
      </c>
      <c r="CW13022" s="174">
        <v>5</v>
      </c>
      <c r="CX13022" s="174">
        <v>236.02719999999999</v>
      </c>
    </row>
    <row r="13023" spans="84:102" x14ac:dyDescent="0.25">
      <c r="CF13023" s="3" t="s">
        <v>3073</v>
      </c>
      <c r="CG13023" s="174">
        <v>197</v>
      </c>
      <c r="CH13023" s="174">
        <v>68536</v>
      </c>
      <c r="CI13023" s="174">
        <v>5</v>
      </c>
      <c r="CJ13023" s="174">
        <v>236.0264</v>
      </c>
      <c r="CK13023" s="174">
        <v>236.0264</v>
      </c>
      <c r="CU13023" s="174">
        <v>197</v>
      </c>
      <c r="CV13023" s="174">
        <v>68536</v>
      </c>
      <c r="CW13023" s="174">
        <v>5</v>
      </c>
      <c r="CX13023" s="174">
        <v>236.0264</v>
      </c>
    </row>
    <row r="13024" spans="84:102" x14ac:dyDescent="0.25">
      <c r="CF13024" s="3" t="s">
        <v>3073</v>
      </c>
      <c r="CG13024" s="174">
        <v>146680</v>
      </c>
      <c r="CH13024" s="174">
        <v>2796</v>
      </c>
      <c r="CI13024" s="174">
        <v>5</v>
      </c>
      <c r="CJ13024" s="174">
        <v>235.9829</v>
      </c>
      <c r="CK13024" s="174">
        <v>235.9829</v>
      </c>
      <c r="CU13024" s="174">
        <v>146680</v>
      </c>
      <c r="CV13024" s="174">
        <v>2796</v>
      </c>
      <c r="CW13024" s="174">
        <v>5</v>
      </c>
      <c r="CX13024" s="174">
        <v>235.9829</v>
      </c>
    </row>
    <row r="13025" spans="84:102" x14ac:dyDescent="0.25">
      <c r="CF13025" s="3" t="s">
        <v>3073</v>
      </c>
      <c r="CG13025" s="174">
        <v>104847</v>
      </c>
      <c r="CH13025" s="174">
        <v>822</v>
      </c>
      <c r="CI13025" s="174">
        <v>5</v>
      </c>
      <c r="CJ13025" s="174">
        <v>235.91759999999999</v>
      </c>
      <c r="CK13025" s="174">
        <v>235.91759999999999</v>
      </c>
      <c r="CU13025" s="174">
        <v>104847</v>
      </c>
      <c r="CV13025" s="174">
        <v>822</v>
      </c>
      <c r="CW13025" s="174">
        <v>5</v>
      </c>
      <c r="CX13025" s="174">
        <v>235.91759999999999</v>
      </c>
    </row>
    <row r="13026" spans="84:102" x14ac:dyDescent="0.25">
      <c r="CF13026" s="3" t="s">
        <v>3073</v>
      </c>
      <c r="CG13026" s="174">
        <v>572</v>
      </c>
      <c r="CH13026" s="174">
        <v>85356</v>
      </c>
      <c r="CI13026" s="174">
        <v>5</v>
      </c>
      <c r="CJ13026" s="174">
        <v>235.8125</v>
      </c>
      <c r="CK13026" s="174">
        <v>235.8125</v>
      </c>
      <c r="CU13026" s="174">
        <v>572</v>
      </c>
      <c r="CV13026" s="174">
        <v>85356</v>
      </c>
      <c r="CW13026" s="174">
        <v>5</v>
      </c>
      <c r="CX13026" s="174">
        <v>235.8125</v>
      </c>
    </row>
    <row r="13027" spans="84:102" x14ac:dyDescent="0.25">
      <c r="CF13027" s="3" t="s">
        <v>3073</v>
      </c>
      <c r="CG13027" s="174">
        <v>2979</v>
      </c>
      <c r="CH13027" s="174">
        <v>155881</v>
      </c>
      <c r="CI13027" s="174">
        <v>5</v>
      </c>
      <c r="CJ13027" s="174">
        <v>235.77170000000001</v>
      </c>
      <c r="CK13027" s="174">
        <v>235.77170000000001</v>
      </c>
      <c r="CU13027" s="174">
        <v>2979</v>
      </c>
      <c r="CV13027" s="174">
        <v>155881</v>
      </c>
      <c r="CW13027" s="174">
        <v>5</v>
      </c>
      <c r="CX13027" s="174">
        <v>235.77170000000001</v>
      </c>
    </row>
    <row r="13028" spans="84:102" x14ac:dyDescent="0.25">
      <c r="CF13028" s="3" t="s">
        <v>3073</v>
      </c>
      <c r="CG13028" s="174">
        <v>2556</v>
      </c>
      <c r="CH13028" s="174">
        <v>50504</v>
      </c>
      <c r="CI13028" s="174">
        <v>5</v>
      </c>
      <c r="CJ13028" s="174">
        <v>235.71379999999999</v>
      </c>
      <c r="CK13028" s="174">
        <v>235.71379999999999</v>
      </c>
      <c r="CU13028" s="174">
        <v>2556</v>
      </c>
      <c r="CV13028" s="174">
        <v>50504</v>
      </c>
      <c r="CW13028" s="174">
        <v>5</v>
      </c>
      <c r="CX13028" s="174">
        <v>235.71379999999999</v>
      </c>
    </row>
    <row r="13029" spans="84:102" x14ac:dyDescent="0.25">
      <c r="CF13029" s="3" t="s">
        <v>3073</v>
      </c>
      <c r="CG13029" s="174">
        <v>2872</v>
      </c>
      <c r="CH13029" s="174">
        <v>150599</v>
      </c>
      <c r="CI13029" s="174">
        <v>5</v>
      </c>
      <c r="CJ13029" s="174">
        <v>235.66929999999999</v>
      </c>
      <c r="CK13029" s="174">
        <v>235.66929999999999</v>
      </c>
      <c r="CU13029" s="174">
        <v>2872</v>
      </c>
      <c r="CV13029" s="174">
        <v>150599</v>
      </c>
      <c r="CW13029" s="174">
        <v>5</v>
      </c>
      <c r="CX13029" s="174">
        <v>235.66929999999999</v>
      </c>
    </row>
    <row r="13030" spans="84:102" x14ac:dyDescent="0.25">
      <c r="CF13030" s="3" t="s">
        <v>3073</v>
      </c>
      <c r="CG13030" s="174">
        <v>146113</v>
      </c>
      <c r="CH13030" s="174">
        <v>2787</v>
      </c>
      <c r="CI13030" s="174">
        <v>5</v>
      </c>
      <c r="CJ13030" s="174">
        <v>235.6113</v>
      </c>
      <c r="CK13030" s="174">
        <v>235.6113</v>
      </c>
      <c r="CU13030" s="174">
        <v>146113</v>
      </c>
      <c r="CV13030" s="174">
        <v>2787</v>
      </c>
      <c r="CW13030" s="174">
        <v>5</v>
      </c>
      <c r="CX13030" s="174">
        <v>235.6113</v>
      </c>
    </row>
    <row r="13031" spans="84:102" x14ac:dyDescent="0.25">
      <c r="CF13031" s="3" t="s">
        <v>3073</v>
      </c>
      <c r="CG13031" s="174">
        <v>157173</v>
      </c>
      <c r="CH13031" s="174">
        <v>3206</v>
      </c>
      <c r="CI13031" s="174">
        <v>5</v>
      </c>
      <c r="CJ13031" s="174">
        <v>235.55520000000001</v>
      </c>
      <c r="CK13031" s="174">
        <v>235.55520000000001</v>
      </c>
      <c r="CU13031" s="174">
        <v>157173</v>
      </c>
      <c r="CV13031" s="174">
        <v>3206</v>
      </c>
      <c r="CW13031" s="174">
        <v>5</v>
      </c>
      <c r="CX13031" s="174">
        <v>235.55520000000001</v>
      </c>
    </row>
    <row r="13032" spans="84:102" x14ac:dyDescent="0.25">
      <c r="CF13032" s="3" t="s">
        <v>3073</v>
      </c>
      <c r="CG13032" s="174">
        <v>3520</v>
      </c>
      <c r="CH13032" s="174">
        <v>71087</v>
      </c>
      <c r="CI13032" s="174">
        <v>5</v>
      </c>
      <c r="CJ13032" s="174">
        <v>235.50530000000001</v>
      </c>
      <c r="CK13032" s="174">
        <v>235.50530000000001</v>
      </c>
      <c r="CU13032" s="174">
        <v>3520</v>
      </c>
      <c r="CV13032" s="174">
        <v>71087</v>
      </c>
      <c r="CW13032" s="174">
        <v>5</v>
      </c>
      <c r="CX13032" s="174">
        <v>235.50530000000001</v>
      </c>
    </row>
    <row r="13033" spans="84:102" x14ac:dyDescent="0.25">
      <c r="CF13033" s="3" t="s">
        <v>3073</v>
      </c>
      <c r="CG13033" s="174">
        <v>3118</v>
      </c>
      <c r="CH13033" s="174">
        <v>151150</v>
      </c>
      <c r="CI13033" s="174">
        <v>5</v>
      </c>
      <c r="CJ13033" s="174">
        <v>235.30029999999999</v>
      </c>
      <c r="CK13033" s="174">
        <v>235.30029999999999</v>
      </c>
      <c r="CU13033" s="174">
        <v>3118</v>
      </c>
      <c r="CV13033" s="174">
        <v>151150</v>
      </c>
      <c r="CW13033" s="174">
        <v>5</v>
      </c>
      <c r="CX13033" s="174">
        <v>235.30029999999999</v>
      </c>
    </row>
    <row r="13034" spans="84:102" x14ac:dyDescent="0.25">
      <c r="CF13034" s="3" t="s">
        <v>3073</v>
      </c>
      <c r="CG13034" s="174">
        <v>174914</v>
      </c>
      <c r="CH13034" s="174">
        <v>3405</v>
      </c>
      <c r="CI13034" s="174">
        <v>5</v>
      </c>
      <c r="CJ13034" s="174">
        <v>235.21870000000001</v>
      </c>
      <c r="CK13034" s="174">
        <v>235.21870000000001</v>
      </c>
      <c r="CU13034" s="174">
        <v>174914</v>
      </c>
      <c r="CV13034" s="174">
        <v>3405</v>
      </c>
      <c r="CW13034" s="174">
        <v>5</v>
      </c>
      <c r="CX13034" s="174">
        <v>235.21870000000001</v>
      </c>
    </row>
    <row r="13035" spans="84:102" x14ac:dyDescent="0.25">
      <c r="CF13035" s="3" t="s">
        <v>3073</v>
      </c>
      <c r="CG13035" s="174">
        <v>1457</v>
      </c>
      <c r="CH13035" s="174">
        <v>98377</v>
      </c>
      <c r="CI13035" s="174">
        <v>5</v>
      </c>
      <c r="CJ13035" s="174">
        <v>235.12119999999999</v>
      </c>
      <c r="CK13035" s="174">
        <v>235.12119999999999</v>
      </c>
      <c r="CU13035" s="174">
        <v>1457</v>
      </c>
      <c r="CV13035" s="174">
        <v>98377</v>
      </c>
      <c r="CW13035" s="174">
        <v>5</v>
      </c>
      <c r="CX13035" s="174">
        <v>235.12119999999999</v>
      </c>
    </row>
    <row r="13036" spans="84:102" x14ac:dyDescent="0.25">
      <c r="CF13036" s="3" t="s">
        <v>3073</v>
      </c>
      <c r="CG13036" s="174">
        <v>95378</v>
      </c>
      <c r="CH13036" s="174">
        <v>3858</v>
      </c>
      <c r="CI13036" s="174">
        <v>5</v>
      </c>
      <c r="CJ13036" s="174">
        <v>235</v>
      </c>
      <c r="CK13036" s="174">
        <v>235</v>
      </c>
      <c r="CU13036" s="174">
        <v>95378</v>
      </c>
      <c r="CV13036" s="174">
        <v>3858</v>
      </c>
      <c r="CW13036" s="174">
        <v>5</v>
      </c>
      <c r="CX13036" s="174">
        <v>235</v>
      </c>
    </row>
    <row r="13037" spans="84:102" x14ac:dyDescent="0.25">
      <c r="CF13037" s="3" t="s">
        <v>3073</v>
      </c>
      <c r="CG13037" s="174">
        <v>80712</v>
      </c>
      <c r="CH13037" s="174">
        <v>3548</v>
      </c>
      <c r="CI13037" s="174">
        <v>5</v>
      </c>
      <c r="CJ13037" s="174">
        <v>234.9547</v>
      </c>
      <c r="CK13037" s="174">
        <v>234.9547</v>
      </c>
      <c r="CU13037" s="174">
        <v>80712</v>
      </c>
      <c r="CV13037" s="174">
        <v>3548</v>
      </c>
      <c r="CW13037" s="174">
        <v>5</v>
      </c>
      <c r="CX13037" s="174">
        <v>234.9547</v>
      </c>
    </row>
    <row r="13038" spans="84:102" x14ac:dyDescent="0.25">
      <c r="CF13038" s="3" t="s">
        <v>3073</v>
      </c>
      <c r="CG13038" s="174">
        <v>82910</v>
      </c>
      <c r="CH13038" s="174">
        <v>551</v>
      </c>
      <c r="CI13038" s="174">
        <v>5</v>
      </c>
      <c r="CJ13038" s="174">
        <v>234.93950000000001</v>
      </c>
      <c r="CK13038" s="174">
        <v>234.93950000000001</v>
      </c>
      <c r="CU13038" s="174">
        <v>82910</v>
      </c>
      <c r="CV13038" s="174">
        <v>551</v>
      </c>
      <c r="CW13038" s="174">
        <v>5</v>
      </c>
      <c r="CX13038" s="174">
        <v>234.93950000000001</v>
      </c>
    </row>
    <row r="13039" spans="84:102" x14ac:dyDescent="0.25">
      <c r="CF13039" s="3" t="s">
        <v>3073</v>
      </c>
      <c r="CG13039" s="174">
        <v>149929</v>
      </c>
      <c r="CH13039" s="174">
        <v>2860</v>
      </c>
      <c r="CI13039" s="174">
        <v>5</v>
      </c>
      <c r="CJ13039" s="174">
        <v>234.8492</v>
      </c>
      <c r="CK13039" s="174">
        <v>234.8492</v>
      </c>
      <c r="CU13039" s="174">
        <v>149929</v>
      </c>
      <c r="CV13039" s="174">
        <v>2860</v>
      </c>
      <c r="CW13039" s="174">
        <v>5</v>
      </c>
      <c r="CX13039" s="174">
        <v>234.8492</v>
      </c>
    </row>
    <row r="13040" spans="84:102" x14ac:dyDescent="0.25">
      <c r="CF13040" s="3" t="s">
        <v>3073</v>
      </c>
      <c r="CG13040" s="174">
        <v>146075</v>
      </c>
      <c r="CH13040" s="174">
        <v>2790</v>
      </c>
      <c r="CI13040" s="174">
        <v>5</v>
      </c>
      <c r="CJ13040" s="174">
        <v>234.6977</v>
      </c>
      <c r="CK13040" s="174">
        <v>234.6977</v>
      </c>
      <c r="CU13040" s="174">
        <v>146075</v>
      </c>
      <c r="CV13040" s="174">
        <v>2790</v>
      </c>
      <c r="CW13040" s="174">
        <v>5</v>
      </c>
      <c r="CX13040" s="174">
        <v>234.6977</v>
      </c>
    </row>
    <row r="13041" spans="84:102" x14ac:dyDescent="0.25">
      <c r="CF13041" s="3" t="s">
        <v>3073</v>
      </c>
      <c r="CG13041" s="174">
        <v>114796</v>
      </c>
      <c r="CH13041" s="174">
        <v>993</v>
      </c>
      <c r="CI13041" s="174">
        <v>5</v>
      </c>
      <c r="CJ13041" s="174">
        <v>234.68360000000001</v>
      </c>
      <c r="CK13041" s="174">
        <v>234.68360000000001</v>
      </c>
      <c r="CU13041" s="174">
        <v>114796</v>
      </c>
      <c r="CV13041" s="174">
        <v>993</v>
      </c>
      <c r="CW13041" s="174">
        <v>5</v>
      </c>
      <c r="CX13041" s="174">
        <v>234.68360000000001</v>
      </c>
    </row>
    <row r="13042" spans="84:102" x14ac:dyDescent="0.25">
      <c r="CF13042" s="3" t="s">
        <v>3073</v>
      </c>
      <c r="CG13042" s="174">
        <v>185</v>
      </c>
      <c r="CH13042" s="174">
        <v>68069</v>
      </c>
      <c r="CI13042" s="174">
        <v>5</v>
      </c>
      <c r="CJ13042" s="174">
        <v>234.53139999999999</v>
      </c>
      <c r="CK13042" s="174">
        <v>234.53139999999999</v>
      </c>
      <c r="CU13042" s="174">
        <v>185</v>
      </c>
      <c r="CV13042" s="174">
        <v>68069</v>
      </c>
      <c r="CW13042" s="174">
        <v>5</v>
      </c>
      <c r="CX13042" s="174">
        <v>234.53139999999999</v>
      </c>
    </row>
    <row r="13043" spans="84:102" x14ac:dyDescent="0.25">
      <c r="CF13043" s="3" t="s">
        <v>3073</v>
      </c>
      <c r="CG13043" s="174">
        <v>150290</v>
      </c>
      <c r="CH13043" s="174">
        <v>2866</v>
      </c>
      <c r="CI13043" s="174">
        <v>5</v>
      </c>
      <c r="CJ13043" s="174">
        <v>234.30019999999999</v>
      </c>
      <c r="CK13043" s="174">
        <v>234.30019999999999</v>
      </c>
      <c r="CU13043" s="174">
        <v>150290</v>
      </c>
      <c r="CV13043" s="174">
        <v>2866</v>
      </c>
      <c r="CW13043" s="174">
        <v>5</v>
      </c>
      <c r="CX13043" s="174">
        <v>234.30019999999999</v>
      </c>
    </row>
    <row r="13044" spans="84:102" x14ac:dyDescent="0.25">
      <c r="CF13044" s="3" t="s">
        <v>3073</v>
      </c>
      <c r="CG13044" s="174">
        <v>1091</v>
      </c>
      <c r="CH13044" s="174">
        <v>134930</v>
      </c>
      <c r="CI13044" s="174">
        <v>5</v>
      </c>
      <c r="CJ13044" s="174">
        <v>234.29820000000001</v>
      </c>
      <c r="CK13044" s="174">
        <v>234.29820000000001</v>
      </c>
      <c r="CU13044" s="174">
        <v>1091</v>
      </c>
      <c r="CV13044" s="174">
        <v>134930</v>
      </c>
      <c r="CW13044" s="174">
        <v>5</v>
      </c>
      <c r="CX13044" s="174">
        <v>234.29820000000001</v>
      </c>
    </row>
    <row r="13045" spans="84:102" x14ac:dyDescent="0.25">
      <c r="CF13045" s="3" t="s">
        <v>3073</v>
      </c>
      <c r="CG13045" s="174">
        <v>54824</v>
      </c>
      <c r="CH13045" s="174">
        <v>1858</v>
      </c>
      <c r="CI13045" s="174">
        <v>5</v>
      </c>
      <c r="CJ13045" s="174">
        <v>234.24950000000001</v>
      </c>
      <c r="CK13045" s="174">
        <v>234.24950000000001</v>
      </c>
      <c r="CU13045" s="174">
        <v>54824</v>
      </c>
      <c r="CV13045" s="174">
        <v>1858</v>
      </c>
      <c r="CW13045" s="174">
        <v>5</v>
      </c>
      <c r="CX13045" s="174">
        <v>234.24950000000001</v>
      </c>
    </row>
    <row r="13046" spans="84:102" x14ac:dyDescent="0.25">
      <c r="CF13046" s="3" t="s">
        <v>3073</v>
      </c>
      <c r="CG13046" s="174">
        <v>2279</v>
      </c>
      <c r="CH13046" s="174">
        <v>21363</v>
      </c>
      <c r="CI13046" s="174">
        <v>5</v>
      </c>
      <c r="CJ13046" s="174">
        <v>234.24340000000001</v>
      </c>
      <c r="CK13046" s="174">
        <v>234.24340000000001</v>
      </c>
      <c r="CU13046" s="174">
        <v>2279</v>
      </c>
      <c r="CV13046" s="174">
        <v>21363</v>
      </c>
      <c r="CW13046" s="174">
        <v>5</v>
      </c>
      <c r="CX13046" s="174">
        <v>234.24340000000001</v>
      </c>
    </row>
    <row r="13047" spans="84:102" x14ac:dyDescent="0.25">
      <c r="CF13047" s="3" t="s">
        <v>3073</v>
      </c>
      <c r="CG13047" s="174">
        <v>106557</v>
      </c>
      <c r="CH13047" s="174">
        <v>867</v>
      </c>
      <c r="CI13047" s="174">
        <v>5</v>
      </c>
      <c r="CJ13047" s="174">
        <v>234.006</v>
      </c>
      <c r="CK13047" s="174">
        <v>234.006</v>
      </c>
      <c r="CU13047" s="174">
        <v>106557</v>
      </c>
      <c r="CV13047" s="174">
        <v>867</v>
      </c>
      <c r="CW13047" s="174">
        <v>5</v>
      </c>
      <c r="CX13047" s="174">
        <v>234.006</v>
      </c>
    </row>
    <row r="13048" spans="84:102" x14ac:dyDescent="0.25">
      <c r="CF13048" s="3" t="s">
        <v>3073</v>
      </c>
      <c r="CG13048" s="174">
        <v>2871</v>
      </c>
      <c r="CH13048" s="174">
        <v>150233</v>
      </c>
      <c r="CI13048" s="174">
        <v>5</v>
      </c>
      <c r="CJ13048" s="174">
        <v>233.95079999999999</v>
      </c>
      <c r="CK13048" s="174">
        <v>233.95079999999999</v>
      </c>
      <c r="CU13048" s="174">
        <v>2871</v>
      </c>
      <c r="CV13048" s="174">
        <v>150233</v>
      </c>
      <c r="CW13048" s="174">
        <v>5</v>
      </c>
      <c r="CX13048" s="174">
        <v>233.95079999999999</v>
      </c>
    </row>
    <row r="13049" spans="84:102" x14ac:dyDescent="0.25">
      <c r="CF13049" s="3" t="s">
        <v>3073</v>
      </c>
      <c r="CG13049" s="174">
        <v>105346</v>
      </c>
      <c r="CH13049" s="174">
        <v>831</v>
      </c>
      <c r="CI13049" s="174">
        <v>5</v>
      </c>
      <c r="CJ13049" s="174">
        <v>233.91589999999999</v>
      </c>
      <c r="CK13049" s="174">
        <v>233.91589999999999</v>
      </c>
      <c r="CU13049" s="174">
        <v>105346</v>
      </c>
      <c r="CV13049" s="174">
        <v>831</v>
      </c>
      <c r="CW13049" s="174">
        <v>5</v>
      </c>
      <c r="CX13049" s="174">
        <v>233.91589999999999</v>
      </c>
    </row>
    <row r="13050" spans="84:102" x14ac:dyDescent="0.25">
      <c r="CF13050" s="3" t="s">
        <v>3073</v>
      </c>
      <c r="CG13050" s="174">
        <v>22012</v>
      </c>
      <c r="CH13050" s="174">
        <v>2293</v>
      </c>
      <c r="CI13050" s="174">
        <v>5</v>
      </c>
      <c r="CJ13050" s="174">
        <v>233.9119</v>
      </c>
      <c r="CK13050" s="174">
        <v>233.9119</v>
      </c>
      <c r="CU13050" s="174">
        <v>22012</v>
      </c>
      <c r="CV13050" s="174">
        <v>2293</v>
      </c>
      <c r="CW13050" s="174">
        <v>5</v>
      </c>
      <c r="CX13050" s="174">
        <v>233.9119</v>
      </c>
    </row>
    <row r="13051" spans="84:102" x14ac:dyDescent="0.25">
      <c r="CF13051" s="3" t="s">
        <v>3073</v>
      </c>
      <c r="CG13051" s="174">
        <v>131189</v>
      </c>
      <c r="CH13051" s="174">
        <v>2704</v>
      </c>
      <c r="CI13051" s="174">
        <v>5</v>
      </c>
      <c r="CJ13051" s="174">
        <v>233.8587</v>
      </c>
      <c r="CK13051" s="174">
        <v>233.8587</v>
      </c>
      <c r="CU13051" s="174">
        <v>131189</v>
      </c>
      <c r="CV13051" s="174">
        <v>2704</v>
      </c>
      <c r="CW13051" s="174">
        <v>5</v>
      </c>
      <c r="CX13051" s="174">
        <v>233.8587</v>
      </c>
    </row>
    <row r="13052" spans="84:102" x14ac:dyDescent="0.25">
      <c r="CF13052" s="3" t="s">
        <v>3073</v>
      </c>
      <c r="CG13052" s="174">
        <v>1847</v>
      </c>
      <c r="CH13052" s="174">
        <v>55254</v>
      </c>
      <c r="CI13052" s="174">
        <v>5</v>
      </c>
      <c r="CJ13052" s="174">
        <v>233.84520000000001</v>
      </c>
      <c r="CK13052" s="174">
        <v>233.84520000000001</v>
      </c>
      <c r="CU13052" s="174">
        <v>1847</v>
      </c>
      <c r="CV13052" s="174">
        <v>55254</v>
      </c>
      <c r="CW13052" s="174">
        <v>5</v>
      </c>
      <c r="CX13052" s="174">
        <v>233.84520000000001</v>
      </c>
    </row>
    <row r="13053" spans="84:102" x14ac:dyDescent="0.25">
      <c r="CF13053" s="3" t="s">
        <v>3073</v>
      </c>
      <c r="CG13053" s="174">
        <v>472</v>
      </c>
      <c r="CH13053" s="174">
        <v>83945</v>
      </c>
      <c r="CI13053" s="174">
        <v>5</v>
      </c>
      <c r="CJ13053" s="174">
        <v>233.66470000000001</v>
      </c>
      <c r="CK13053" s="174">
        <v>233.66470000000001</v>
      </c>
      <c r="CU13053" s="174">
        <v>472</v>
      </c>
      <c r="CV13053" s="174">
        <v>83945</v>
      </c>
      <c r="CW13053" s="174">
        <v>5</v>
      </c>
      <c r="CX13053" s="174">
        <v>233.66470000000001</v>
      </c>
    </row>
    <row r="13054" spans="84:102" x14ac:dyDescent="0.25">
      <c r="CF13054" s="3" t="s">
        <v>3073</v>
      </c>
      <c r="CG13054" s="174">
        <v>1426</v>
      </c>
      <c r="CH13054" s="174">
        <v>103633</v>
      </c>
      <c r="CI13054" s="174">
        <v>5</v>
      </c>
      <c r="CJ13054" s="174">
        <v>233.55189999999999</v>
      </c>
      <c r="CK13054" s="174">
        <v>233.55189999999999</v>
      </c>
      <c r="CU13054" s="174">
        <v>1426</v>
      </c>
      <c r="CV13054" s="174">
        <v>103633</v>
      </c>
      <c r="CW13054" s="174">
        <v>5</v>
      </c>
      <c r="CX13054" s="174">
        <v>233.55189999999999</v>
      </c>
    </row>
    <row r="13055" spans="84:102" x14ac:dyDescent="0.25">
      <c r="CF13055" s="3" t="s">
        <v>3073</v>
      </c>
      <c r="CG13055" s="174">
        <v>160087</v>
      </c>
      <c r="CH13055" s="174">
        <v>3853</v>
      </c>
      <c r="CI13055" s="174">
        <v>5</v>
      </c>
      <c r="CJ13055" s="174">
        <v>233.37870000000001</v>
      </c>
      <c r="CK13055" s="174">
        <v>233.37870000000001</v>
      </c>
      <c r="CU13055" s="174">
        <v>160087</v>
      </c>
      <c r="CV13055" s="174">
        <v>3853</v>
      </c>
      <c r="CW13055" s="174">
        <v>5</v>
      </c>
      <c r="CX13055" s="174">
        <v>233.37870000000001</v>
      </c>
    </row>
    <row r="13056" spans="84:102" x14ac:dyDescent="0.25">
      <c r="CF13056" s="3" t="s">
        <v>3073</v>
      </c>
      <c r="CG13056" s="174">
        <v>144927</v>
      </c>
      <c r="CH13056" s="174">
        <v>2053</v>
      </c>
      <c r="CI13056" s="174">
        <v>5</v>
      </c>
      <c r="CJ13056" s="174">
        <v>233.35579999999999</v>
      </c>
      <c r="CK13056" s="174">
        <v>233.35579999999999</v>
      </c>
      <c r="CU13056" s="174">
        <v>144927</v>
      </c>
      <c r="CV13056" s="174">
        <v>2053</v>
      </c>
      <c r="CW13056" s="174">
        <v>5</v>
      </c>
      <c r="CX13056" s="174">
        <v>233.35579999999999</v>
      </c>
    </row>
    <row r="13057" spans="84:102" x14ac:dyDescent="0.25">
      <c r="CF13057" s="3" t="s">
        <v>3073</v>
      </c>
      <c r="CG13057" s="174">
        <v>861</v>
      </c>
      <c r="CH13057" s="174">
        <v>105679</v>
      </c>
      <c r="CI13057" s="174">
        <v>5</v>
      </c>
      <c r="CJ13057" s="174">
        <v>233.34889999999999</v>
      </c>
      <c r="CK13057" s="174">
        <v>233.34889999999999</v>
      </c>
      <c r="CU13057" s="174">
        <v>861</v>
      </c>
      <c r="CV13057" s="174">
        <v>105679</v>
      </c>
      <c r="CW13057" s="174">
        <v>5</v>
      </c>
      <c r="CX13057" s="174">
        <v>233.34889999999999</v>
      </c>
    </row>
    <row r="13058" spans="84:102" x14ac:dyDescent="0.25">
      <c r="CF13058" s="3" t="s">
        <v>3073</v>
      </c>
      <c r="CG13058" s="174">
        <v>136259</v>
      </c>
      <c r="CH13058" s="174">
        <v>1092</v>
      </c>
      <c r="CI13058" s="174">
        <v>5</v>
      </c>
      <c r="CJ13058" s="174">
        <v>233.24590000000001</v>
      </c>
      <c r="CK13058" s="174">
        <v>233.24590000000001</v>
      </c>
      <c r="CU13058" s="174">
        <v>136259</v>
      </c>
      <c r="CV13058" s="174">
        <v>1092</v>
      </c>
      <c r="CW13058" s="174">
        <v>5</v>
      </c>
      <c r="CX13058" s="174">
        <v>233.24590000000001</v>
      </c>
    </row>
    <row r="13059" spans="84:102" x14ac:dyDescent="0.25">
      <c r="CF13059" s="3" t="s">
        <v>3073</v>
      </c>
      <c r="CG13059" s="174">
        <v>90914</v>
      </c>
      <c r="CH13059" s="174">
        <v>685</v>
      </c>
      <c r="CI13059" s="174">
        <v>5</v>
      </c>
      <c r="CJ13059" s="174">
        <v>233.22069999999999</v>
      </c>
      <c r="CK13059" s="174">
        <v>233.22069999999999</v>
      </c>
      <c r="CU13059" s="174">
        <v>90914</v>
      </c>
      <c r="CV13059" s="174">
        <v>685</v>
      </c>
      <c r="CW13059" s="174">
        <v>5</v>
      </c>
      <c r="CX13059" s="174">
        <v>233.22069999999999</v>
      </c>
    </row>
    <row r="13060" spans="84:102" x14ac:dyDescent="0.25">
      <c r="CF13060" s="3" t="s">
        <v>3073</v>
      </c>
      <c r="CG13060" s="174">
        <v>86202</v>
      </c>
      <c r="CH13060" s="174">
        <v>596</v>
      </c>
      <c r="CI13060" s="174">
        <v>5</v>
      </c>
      <c r="CJ13060" s="174">
        <v>233.1592</v>
      </c>
      <c r="CK13060" s="174">
        <v>233.1592</v>
      </c>
      <c r="CU13060" s="174">
        <v>86202</v>
      </c>
      <c r="CV13060" s="174">
        <v>596</v>
      </c>
      <c r="CW13060" s="174">
        <v>5</v>
      </c>
      <c r="CX13060" s="174">
        <v>233.1592</v>
      </c>
    </row>
    <row r="13061" spans="84:102" x14ac:dyDescent="0.25">
      <c r="CF13061" s="3" t="s">
        <v>3073</v>
      </c>
      <c r="CG13061" s="174">
        <v>163438</v>
      </c>
      <c r="CH13061" s="174">
        <v>3031</v>
      </c>
      <c r="CI13061" s="174">
        <v>5</v>
      </c>
      <c r="CJ13061" s="174">
        <v>233.15780000000001</v>
      </c>
      <c r="CK13061" s="174">
        <v>233.15780000000001</v>
      </c>
      <c r="CU13061" s="174">
        <v>163438</v>
      </c>
      <c r="CV13061" s="174">
        <v>3031</v>
      </c>
      <c r="CW13061" s="174">
        <v>5</v>
      </c>
      <c r="CX13061" s="174">
        <v>233.15780000000001</v>
      </c>
    </row>
    <row r="13062" spans="84:102" x14ac:dyDescent="0.25">
      <c r="CF13062" s="3" t="s">
        <v>3073</v>
      </c>
      <c r="CG13062" s="174">
        <v>20668</v>
      </c>
      <c r="CH13062" s="174">
        <v>2263</v>
      </c>
      <c r="CI13062" s="174">
        <v>5</v>
      </c>
      <c r="CJ13062" s="174">
        <v>233.10239999999999</v>
      </c>
      <c r="CK13062" s="174">
        <v>233.10239999999999</v>
      </c>
      <c r="CU13062" s="174">
        <v>20668</v>
      </c>
      <c r="CV13062" s="174">
        <v>2263</v>
      </c>
      <c r="CW13062" s="174">
        <v>5</v>
      </c>
      <c r="CX13062" s="174">
        <v>233.10239999999999</v>
      </c>
    </row>
    <row r="13063" spans="84:102" x14ac:dyDescent="0.25">
      <c r="CF13063" s="3" t="s">
        <v>3073</v>
      </c>
      <c r="CG13063" s="174">
        <v>3853</v>
      </c>
      <c r="CH13063" s="174">
        <v>160087</v>
      </c>
      <c r="CI13063" s="174">
        <v>5</v>
      </c>
      <c r="CJ13063" s="174">
        <v>233</v>
      </c>
      <c r="CK13063" s="174">
        <v>233</v>
      </c>
      <c r="CU13063" s="174">
        <v>3853</v>
      </c>
      <c r="CV13063" s="174">
        <v>160087</v>
      </c>
      <c r="CW13063" s="174">
        <v>5</v>
      </c>
      <c r="CX13063" s="174">
        <v>233</v>
      </c>
    </row>
    <row r="13064" spans="84:102" x14ac:dyDescent="0.25">
      <c r="CF13064" s="3" t="s">
        <v>3073</v>
      </c>
      <c r="CG13064" s="174">
        <v>151150</v>
      </c>
      <c r="CH13064" s="174">
        <v>3118</v>
      </c>
      <c r="CI13064" s="174">
        <v>5</v>
      </c>
      <c r="CJ13064" s="174">
        <v>232.97280000000001</v>
      </c>
      <c r="CK13064" s="174">
        <v>232.97280000000001</v>
      </c>
      <c r="CU13064" s="174">
        <v>151150</v>
      </c>
      <c r="CV13064" s="174">
        <v>3118</v>
      </c>
      <c r="CW13064" s="174">
        <v>5</v>
      </c>
      <c r="CX13064" s="174">
        <v>232.97280000000001</v>
      </c>
    </row>
    <row r="13065" spans="84:102" x14ac:dyDescent="0.25">
      <c r="CF13065" s="3" t="s">
        <v>3073</v>
      </c>
      <c r="CG13065" s="174">
        <v>71982</v>
      </c>
      <c r="CH13065" s="174">
        <v>1926</v>
      </c>
      <c r="CI13065" s="174">
        <v>5</v>
      </c>
      <c r="CJ13065" s="174">
        <v>232.90520000000001</v>
      </c>
      <c r="CK13065" s="174">
        <v>232.90520000000001</v>
      </c>
      <c r="CU13065" s="174">
        <v>71982</v>
      </c>
      <c r="CV13065" s="174">
        <v>1926</v>
      </c>
      <c r="CW13065" s="174">
        <v>5</v>
      </c>
      <c r="CX13065" s="174">
        <v>232.90520000000001</v>
      </c>
    </row>
    <row r="13066" spans="84:102" x14ac:dyDescent="0.25">
      <c r="CF13066" s="3" t="s">
        <v>3073</v>
      </c>
      <c r="CG13066" s="174">
        <v>95023</v>
      </c>
      <c r="CH13066" s="174">
        <v>1949</v>
      </c>
      <c r="CI13066" s="174">
        <v>5</v>
      </c>
      <c r="CJ13066" s="174">
        <v>232.78219999999999</v>
      </c>
      <c r="CK13066" s="174">
        <v>232.78219999999999</v>
      </c>
      <c r="CU13066" s="174">
        <v>95023</v>
      </c>
      <c r="CV13066" s="174">
        <v>1949</v>
      </c>
      <c r="CW13066" s="174">
        <v>5</v>
      </c>
      <c r="CX13066" s="174">
        <v>232.78219999999999</v>
      </c>
    </row>
    <row r="13067" spans="84:102" x14ac:dyDescent="0.25">
      <c r="CF13067" s="3" t="s">
        <v>3073</v>
      </c>
      <c r="CG13067" s="174">
        <v>3110</v>
      </c>
      <c r="CH13067" s="174">
        <v>152161</v>
      </c>
      <c r="CI13067" s="174">
        <v>5</v>
      </c>
      <c r="CJ13067" s="174">
        <v>232.71539999999999</v>
      </c>
      <c r="CK13067" s="174">
        <v>232.71539999999999</v>
      </c>
      <c r="CU13067" s="174">
        <v>3110</v>
      </c>
      <c r="CV13067" s="174">
        <v>152161</v>
      </c>
      <c r="CW13067" s="174">
        <v>5</v>
      </c>
      <c r="CX13067" s="174">
        <v>232.71539999999999</v>
      </c>
    </row>
    <row r="13068" spans="84:102" x14ac:dyDescent="0.25">
      <c r="CF13068" s="3" t="s">
        <v>3073</v>
      </c>
      <c r="CG13068" s="174">
        <v>166209</v>
      </c>
      <c r="CH13068" s="174">
        <v>3043</v>
      </c>
      <c r="CI13068" s="174">
        <v>5</v>
      </c>
      <c r="CJ13068" s="174">
        <v>232.69589999999999</v>
      </c>
      <c r="CK13068" s="174">
        <v>232.69589999999999</v>
      </c>
      <c r="CU13068" s="174">
        <v>166209</v>
      </c>
      <c r="CV13068" s="174">
        <v>3043</v>
      </c>
      <c r="CW13068" s="174">
        <v>5</v>
      </c>
      <c r="CX13068" s="174">
        <v>232.69589999999999</v>
      </c>
    </row>
    <row r="13069" spans="84:102" x14ac:dyDescent="0.25">
      <c r="CF13069" s="3" t="s">
        <v>3073</v>
      </c>
      <c r="CG13069" s="174">
        <v>48</v>
      </c>
      <c r="CH13069" s="174">
        <v>62581</v>
      </c>
      <c r="CI13069" s="174">
        <v>5</v>
      </c>
      <c r="CJ13069" s="174">
        <v>232.5531</v>
      </c>
      <c r="CK13069" s="174">
        <v>232.5531</v>
      </c>
      <c r="CU13069" s="174">
        <v>48</v>
      </c>
      <c r="CV13069" s="174">
        <v>62581</v>
      </c>
      <c r="CW13069" s="174">
        <v>5</v>
      </c>
      <c r="CX13069" s="174">
        <v>232.5531</v>
      </c>
    </row>
    <row r="13070" spans="84:102" x14ac:dyDescent="0.25">
      <c r="CF13070" s="3" t="s">
        <v>3073</v>
      </c>
      <c r="CG13070" s="174">
        <v>21626</v>
      </c>
      <c r="CH13070" s="174">
        <v>2286</v>
      </c>
      <c r="CI13070" s="174">
        <v>5</v>
      </c>
      <c r="CJ13070" s="174">
        <v>232.53100000000001</v>
      </c>
      <c r="CK13070" s="174">
        <v>232.53100000000001</v>
      </c>
      <c r="CU13070" s="174">
        <v>21626</v>
      </c>
      <c r="CV13070" s="174">
        <v>2286</v>
      </c>
      <c r="CW13070" s="174">
        <v>5</v>
      </c>
      <c r="CX13070" s="174">
        <v>232.53100000000001</v>
      </c>
    </row>
    <row r="13071" spans="84:102" x14ac:dyDescent="0.25">
      <c r="CF13071" s="3" t="s">
        <v>3073</v>
      </c>
      <c r="CG13071" s="174">
        <v>71087</v>
      </c>
      <c r="CH13071" s="174">
        <v>3520</v>
      </c>
      <c r="CI13071" s="174">
        <v>5</v>
      </c>
      <c r="CJ13071" s="174">
        <v>232.524</v>
      </c>
      <c r="CK13071" s="174">
        <v>232.524</v>
      </c>
      <c r="CU13071" s="174">
        <v>71087</v>
      </c>
      <c r="CV13071" s="174">
        <v>3520</v>
      </c>
      <c r="CW13071" s="174">
        <v>5</v>
      </c>
      <c r="CX13071" s="174">
        <v>232.524</v>
      </c>
    </row>
    <row r="13072" spans="84:102" x14ac:dyDescent="0.25">
      <c r="CF13072" s="3" t="s">
        <v>3073</v>
      </c>
      <c r="CG13072" s="174">
        <v>154525</v>
      </c>
      <c r="CH13072" s="174">
        <v>3186</v>
      </c>
      <c r="CI13072" s="174">
        <v>5</v>
      </c>
      <c r="CJ13072" s="174">
        <v>232.45179999999999</v>
      </c>
      <c r="CK13072" s="174">
        <v>232.45179999999999</v>
      </c>
      <c r="CU13072" s="174">
        <v>154525</v>
      </c>
      <c r="CV13072" s="174">
        <v>3186</v>
      </c>
      <c r="CW13072" s="174">
        <v>5</v>
      </c>
      <c r="CX13072" s="174">
        <v>232.45179999999999</v>
      </c>
    </row>
    <row r="13073" spans="84:102" x14ac:dyDescent="0.25">
      <c r="CF13073" s="3" t="s">
        <v>3073</v>
      </c>
      <c r="CG13073" s="174">
        <v>608</v>
      </c>
      <c r="CH13073" s="174">
        <v>86542</v>
      </c>
      <c r="CI13073" s="174">
        <v>5</v>
      </c>
      <c r="CJ13073" s="174">
        <v>232.44220000000001</v>
      </c>
      <c r="CK13073" s="174">
        <v>232.44220000000001</v>
      </c>
      <c r="CU13073" s="174">
        <v>608</v>
      </c>
      <c r="CV13073" s="174">
        <v>86542</v>
      </c>
      <c r="CW13073" s="174">
        <v>5</v>
      </c>
      <c r="CX13073" s="174">
        <v>232.44220000000001</v>
      </c>
    </row>
    <row r="13074" spans="84:102" x14ac:dyDescent="0.25">
      <c r="CF13074" s="3" t="s">
        <v>3073</v>
      </c>
      <c r="CG13074" s="174">
        <v>1003</v>
      </c>
      <c r="CH13074" s="174">
        <v>117498</v>
      </c>
      <c r="CI13074" s="174">
        <v>5</v>
      </c>
      <c r="CJ13074" s="174">
        <v>232.3869</v>
      </c>
      <c r="CK13074" s="174">
        <v>232.3869</v>
      </c>
      <c r="CU13074" s="174">
        <v>1003</v>
      </c>
      <c r="CV13074" s="174">
        <v>117498</v>
      </c>
      <c r="CW13074" s="174">
        <v>5</v>
      </c>
      <c r="CX13074" s="174">
        <v>232.3869</v>
      </c>
    </row>
    <row r="13075" spans="84:102" x14ac:dyDescent="0.25">
      <c r="CF13075" s="3" t="s">
        <v>3073</v>
      </c>
      <c r="CG13075" s="174">
        <v>2239</v>
      </c>
      <c r="CH13075" s="174">
        <v>18508</v>
      </c>
      <c r="CI13075" s="174">
        <v>5</v>
      </c>
      <c r="CJ13075" s="174">
        <v>232.06030000000001</v>
      </c>
      <c r="CK13075" s="174">
        <v>232.06030000000001</v>
      </c>
      <c r="CU13075" s="174">
        <v>2239</v>
      </c>
      <c r="CV13075" s="174">
        <v>18508</v>
      </c>
      <c r="CW13075" s="174">
        <v>5</v>
      </c>
      <c r="CX13075" s="174">
        <v>232.06030000000001</v>
      </c>
    </row>
    <row r="13076" spans="84:102" x14ac:dyDescent="0.25">
      <c r="CF13076" s="3" t="s">
        <v>3073</v>
      </c>
      <c r="CG13076" s="174">
        <v>43249</v>
      </c>
      <c r="CH13076" s="174">
        <v>2584</v>
      </c>
      <c r="CI13076" s="174">
        <v>5</v>
      </c>
      <c r="CJ13076" s="174">
        <v>232.05289999999999</v>
      </c>
      <c r="CK13076" s="174">
        <v>232.05289999999999</v>
      </c>
      <c r="CU13076" s="174">
        <v>43249</v>
      </c>
      <c r="CV13076" s="174">
        <v>2584</v>
      </c>
      <c r="CW13076" s="174">
        <v>5</v>
      </c>
      <c r="CX13076" s="174">
        <v>232.05289999999999</v>
      </c>
    </row>
    <row r="13077" spans="84:102" x14ac:dyDescent="0.25">
      <c r="CF13077" s="3" t="s">
        <v>3073</v>
      </c>
      <c r="CG13077" s="174">
        <v>2998</v>
      </c>
      <c r="CH13077" s="174">
        <v>160719</v>
      </c>
      <c r="CI13077" s="174">
        <v>5</v>
      </c>
      <c r="CJ13077" s="174">
        <v>231.95599999999999</v>
      </c>
      <c r="CK13077" s="174">
        <v>231.95599999999999</v>
      </c>
      <c r="CU13077" s="174">
        <v>2998</v>
      </c>
      <c r="CV13077" s="174">
        <v>160719</v>
      </c>
      <c r="CW13077" s="174">
        <v>5</v>
      </c>
      <c r="CX13077" s="174">
        <v>231.95599999999999</v>
      </c>
    </row>
    <row r="13078" spans="84:102" x14ac:dyDescent="0.25">
      <c r="CF13078" s="3" t="s">
        <v>3073</v>
      </c>
      <c r="CG13078" s="174">
        <v>65405</v>
      </c>
      <c r="CH13078" s="174">
        <v>1706</v>
      </c>
      <c r="CI13078" s="174">
        <v>5</v>
      </c>
      <c r="CJ13078" s="174">
        <v>231.8648</v>
      </c>
      <c r="CK13078" s="174">
        <v>231.8648</v>
      </c>
      <c r="CU13078" s="174">
        <v>65405</v>
      </c>
      <c r="CV13078" s="174">
        <v>1706</v>
      </c>
      <c r="CW13078" s="174">
        <v>5</v>
      </c>
      <c r="CX13078" s="174">
        <v>231.8648</v>
      </c>
    </row>
    <row r="13079" spans="84:102" x14ac:dyDescent="0.25">
      <c r="CF13079" s="3" t="s">
        <v>3073</v>
      </c>
      <c r="CG13079" s="174">
        <v>30186</v>
      </c>
      <c r="CH13079" s="174">
        <v>2427</v>
      </c>
      <c r="CI13079" s="174">
        <v>5</v>
      </c>
      <c r="CJ13079" s="174">
        <v>231.7723</v>
      </c>
      <c r="CK13079" s="174">
        <v>231.7723</v>
      </c>
      <c r="CU13079" s="174">
        <v>30186</v>
      </c>
      <c r="CV13079" s="174">
        <v>2427</v>
      </c>
      <c r="CW13079" s="174">
        <v>5</v>
      </c>
      <c r="CX13079" s="174">
        <v>231.7723</v>
      </c>
    </row>
    <row r="13080" spans="84:102" x14ac:dyDescent="0.25">
      <c r="CF13080" s="3" t="s">
        <v>3073</v>
      </c>
      <c r="CG13080" s="174">
        <v>3770</v>
      </c>
      <c r="CH13080" s="174">
        <v>168710</v>
      </c>
      <c r="CI13080" s="174">
        <v>5</v>
      </c>
      <c r="CJ13080" s="174">
        <v>231.67580000000001</v>
      </c>
      <c r="CK13080" s="174">
        <v>231.67580000000001</v>
      </c>
      <c r="CU13080" s="174">
        <v>3770</v>
      </c>
      <c r="CV13080" s="174">
        <v>168710</v>
      </c>
      <c r="CW13080" s="174">
        <v>5</v>
      </c>
      <c r="CX13080" s="174">
        <v>231.67580000000001</v>
      </c>
    </row>
    <row r="13081" spans="84:102" x14ac:dyDescent="0.25">
      <c r="CF13081" s="3" t="s">
        <v>3073</v>
      </c>
      <c r="CG13081" s="174">
        <v>75683</v>
      </c>
      <c r="CH13081" s="174">
        <v>350</v>
      </c>
      <c r="CI13081" s="174">
        <v>5</v>
      </c>
      <c r="CJ13081" s="174">
        <v>231.66040000000001</v>
      </c>
      <c r="CK13081" s="174">
        <v>231.66040000000001</v>
      </c>
      <c r="CU13081" s="174">
        <v>75683</v>
      </c>
      <c r="CV13081" s="174">
        <v>350</v>
      </c>
      <c r="CW13081" s="174">
        <v>5</v>
      </c>
      <c r="CX13081" s="174">
        <v>231.66040000000001</v>
      </c>
    </row>
    <row r="13082" spans="84:102" x14ac:dyDescent="0.25">
      <c r="CF13082" s="3" t="s">
        <v>3073</v>
      </c>
      <c r="CG13082" s="174">
        <v>2871</v>
      </c>
      <c r="CH13082" s="174">
        <v>150059</v>
      </c>
      <c r="CI13082" s="174">
        <v>5</v>
      </c>
      <c r="CJ13082" s="174">
        <v>231.6431</v>
      </c>
      <c r="CK13082" s="174">
        <v>231.6431</v>
      </c>
      <c r="CU13082" s="174">
        <v>2871</v>
      </c>
      <c r="CV13082" s="174">
        <v>150059</v>
      </c>
      <c r="CW13082" s="174">
        <v>5</v>
      </c>
      <c r="CX13082" s="174">
        <v>231.6431</v>
      </c>
    </row>
    <row r="13083" spans="84:102" x14ac:dyDescent="0.25">
      <c r="CF13083" s="3" t="s">
        <v>3073</v>
      </c>
      <c r="CG13083" s="174">
        <v>137979</v>
      </c>
      <c r="CH13083" s="174">
        <v>1116</v>
      </c>
      <c r="CI13083" s="174">
        <v>5</v>
      </c>
      <c r="CJ13083" s="174">
        <v>231.59710000000001</v>
      </c>
      <c r="CK13083" s="174">
        <v>231.59710000000001</v>
      </c>
      <c r="CU13083" s="174">
        <v>137979</v>
      </c>
      <c r="CV13083" s="174">
        <v>1116</v>
      </c>
      <c r="CW13083" s="174">
        <v>5</v>
      </c>
      <c r="CX13083" s="174">
        <v>231.59710000000001</v>
      </c>
    </row>
    <row r="13084" spans="84:102" x14ac:dyDescent="0.25">
      <c r="CF13084" s="3" t="s">
        <v>3073</v>
      </c>
      <c r="CG13084" s="174">
        <v>3294</v>
      </c>
      <c r="CH13084" s="174">
        <v>164758</v>
      </c>
      <c r="CI13084" s="174">
        <v>5</v>
      </c>
      <c r="CJ13084" s="174">
        <v>231.51249999999999</v>
      </c>
      <c r="CK13084" s="174">
        <v>231.51249999999999</v>
      </c>
      <c r="CU13084" s="174">
        <v>3294</v>
      </c>
      <c r="CV13084" s="174">
        <v>164758</v>
      </c>
      <c r="CW13084" s="174">
        <v>5</v>
      </c>
      <c r="CX13084" s="174">
        <v>231.51249999999999</v>
      </c>
    </row>
    <row r="13085" spans="84:102" x14ac:dyDescent="0.25">
      <c r="CF13085" s="3" t="s">
        <v>3073</v>
      </c>
      <c r="CG13085" s="174">
        <v>2800</v>
      </c>
      <c r="CH13085" s="174">
        <v>147386</v>
      </c>
      <c r="CI13085" s="174">
        <v>5</v>
      </c>
      <c r="CJ13085" s="174">
        <v>231.43389999999999</v>
      </c>
      <c r="CK13085" s="174">
        <v>231.43389999999999</v>
      </c>
      <c r="CU13085" s="174">
        <v>2800</v>
      </c>
      <c r="CV13085" s="174">
        <v>147386</v>
      </c>
      <c r="CW13085" s="174">
        <v>5</v>
      </c>
      <c r="CX13085" s="174">
        <v>231.43389999999999</v>
      </c>
    </row>
    <row r="13086" spans="84:102" x14ac:dyDescent="0.25">
      <c r="CF13086" s="3" t="s">
        <v>3073</v>
      </c>
      <c r="CG13086" s="174">
        <v>88239</v>
      </c>
      <c r="CH13086" s="174">
        <v>636</v>
      </c>
      <c r="CI13086" s="174">
        <v>5</v>
      </c>
      <c r="CJ13086" s="174">
        <v>231.40520000000001</v>
      </c>
      <c r="CK13086" s="174">
        <v>231.40520000000001</v>
      </c>
      <c r="CU13086" s="174">
        <v>88239</v>
      </c>
      <c r="CV13086" s="174">
        <v>636</v>
      </c>
      <c r="CW13086" s="174">
        <v>5</v>
      </c>
      <c r="CX13086" s="174">
        <v>231.40520000000001</v>
      </c>
    </row>
    <row r="13087" spans="84:102" x14ac:dyDescent="0.25">
      <c r="CF13087" s="3" t="s">
        <v>3073</v>
      </c>
      <c r="CG13087" s="174">
        <v>80243</v>
      </c>
      <c r="CH13087" s="174">
        <v>1599</v>
      </c>
      <c r="CI13087" s="174">
        <v>5</v>
      </c>
      <c r="CJ13087" s="174">
        <v>231.3622</v>
      </c>
      <c r="CK13087" s="174">
        <v>231.3622</v>
      </c>
      <c r="CU13087" s="174">
        <v>80243</v>
      </c>
      <c r="CV13087" s="174">
        <v>1599</v>
      </c>
      <c r="CW13087" s="174">
        <v>5</v>
      </c>
      <c r="CX13087" s="174">
        <v>231.3622</v>
      </c>
    </row>
    <row r="13088" spans="84:102" x14ac:dyDescent="0.25">
      <c r="CF13088" s="3" t="s">
        <v>3073</v>
      </c>
      <c r="CG13088" s="174">
        <v>2929</v>
      </c>
      <c r="CH13088" s="174">
        <v>152273</v>
      </c>
      <c r="CI13088" s="174">
        <v>5</v>
      </c>
      <c r="CJ13088" s="174">
        <v>231.3391</v>
      </c>
      <c r="CK13088" s="174">
        <v>231.3391</v>
      </c>
      <c r="CU13088" s="174">
        <v>2929</v>
      </c>
      <c r="CV13088" s="174">
        <v>152273</v>
      </c>
      <c r="CW13088" s="174">
        <v>5</v>
      </c>
      <c r="CX13088" s="174">
        <v>231.3391</v>
      </c>
    </row>
    <row r="13089" spans="84:102" x14ac:dyDescent="0.25">
      <c r="CF13089" s="3" t="s">
        <v>3073</v>
      </c>
      <c r="CG13089" s="174">
        <v>3426</v>
      </c>
      <c r="CH13089" s="174">
        <v>178801</v>
      </c>
      <c r="CI13089" s="174">
        <v>5</v>
      </c>
      <c r="CJ13089" s="174">
        <v>231.2414</v>
      </c>
      <c r="CK13089" s="174">
        <v>231.2414</v>
      </c>
      <c r="CU13089" s="174">
        <v>3426</v>
      </c>
      <c r="CV13089" s="174">
        <v>178801</v>
      </c>
      <c r="CW13089" s="174">
        <v>5</v>
      </c>
      <c r="CX13089" s="174">
        <v>231.2414</v>
      </c>
    </row>
    <row r="13090" spans="84:102" x14ac:dyDescent="0.25">
      <c r="CF13090" s="3" t="s">
        <v>3073</v>
      </c>
      <c r="CG13090" s="174">
        <v>46</v>
      </c>
      <c r="CH13090" s="174">
        <v>62693</v>
      </c>
      <c r="CI13090" s="174">
        <v>5</v>
      </c>
      <c r="CJ13090" s="174">
        <v>231.04750000000001</v>
      </c>
      <c r="CK13090" s="174">
        <v>231.04750000000001</v>
      </c>
      <c r="CU13090" s="174">
        <v>46</v>
      </c>
      <c r="CV13090" s="174">
        <v>62693</v>
      </c>
      <c r="CW13090" s="174">
        <v>5</v>
      </c>
      <c r="CX13090" s="174">
        <v>231.04750000000001</v>
      </c>
    </row>
    <row r="13091" spans="84:102" x14ac:dyDescent="0.25">
      <c r="CF13091" s="3" t="s">
        <v>3073</v>
      </c>
      <c r="CG13091" s="174">
        <v>1392</v>
      </c>
      <c r="CH13091" s="174">
        <v>108614</v>
      </c>
      <c r="CI13091" s="174">
        <v>5</v>
      </c>
      <c r="CJ13091" s="174">
        <v>230.9648</v>
      </c>
      <c r="CK13091" s="174">
        <v>230.9648</v>
      </c>
      <c r="CU13091" s="174">
        <v>1392</v>
      </c>
      <c r="CV13091" s="174">
        <v>108614</v>
      </c>
      <c r="CW13091" s="174">
        <v>5</v>
      </c>
      <c r="CX13091" s="174">
        <v>230.9648</v>
      </c>
    </row>
    <row r="13092" spans="84:102" x14ac:dyDescent="0.25">
      <c r="CF13092" s="3" t="s">
        <v>3073</v>
      </c>
      <c r="CG13092" s="174">
        <v>54966</v>
      </c>
      <c r="CH13092" s="174">
        <v>3490</v>
      </c>
      <c r="CI13092" s="174">
        <v>5</v>
      </c>
      <c r="CJ13092" s="174">
        <v>230.9265</v>
      </c>
      <c r="CK13092" s="174">
        <v>230.9265</v>
      </c>
      <c r="CU13092" s="174">
        <v>54966</v>
      </c>
      <c r="CV13092" s="174">
        <v>3490</v>
      </c>
      <c r="CW13092" s="174">
        <v>5</v>
      </c>
      <c r="CX13092" s="174">
        <v>230.9265</v>
      </c>
    </row>
    <row r="13093" spans="84:102" x14ac:dyDescent="0.25">
      <c r="CF13093" s="3" t="s">
        <v>3073</v>
      </c>
      <c r="CG13093" s="174">
        <v>123512</v>
      </c>
      <c r="CH13093" s="174">
        <v>1051</v>
      </c>
      <c r="CI13093" s="174">
        <v>5</v>
      </c>
      <c r="CJ13093" s="174">
        <v>230.87260000000001</v>
      </c>
      <c r="CK13093" s="174">
        <v>230.87260000000001</v>
      </c>
      <c r="CU13093" s="174">
        <v>123512</v>
      </c>
      <c r="CV13093" s="174">
        <v>1051</v>
      </c>
      <c r="CW13093" s="174">
        <v>5</v>
      </c>
      <c r="CX13093" s="174">
        <v>230.87260000000001</v>
      </c>
    </row>
    <row r="13094" spans="84:102" x14ac:dyDescent="0.25">
      <c r="CF13094" s="3" t="s">
        <v>3073</v>
      </c>
      <c r="CG13094" s="174">
        <v>153436</v>
      </c>
      <c r="CH13094" s="174">
        <v>3188</v>
      </c>
      <c r="CI13094" s="174">
        <v>5</v>
      </c>
      <c r="CJ13094" s="174">
        <v>230.78749999999999</v>
      </c>
      <c r="CK13094" s="174">
        <v>230.78749999999999</v>
      </c>
      <c r="CU13094" s="174">
        <v>153436</v>
      </c>
      <c r="CV13094" s="174">
        <v>3188</v>
      </c>
      <c r="CW13094" s="174">
        <v>5</v>
      </c>
      <c r="CX13094" s="174">
        <v>230.78749999999999</v>
      </c>
    </row>
    <row r="13095" spans="84:102" x14ac:dyDescent="0.25">
      <c r="CF13095" s="3" t="s">
        <v>3073</v>
      </c>
      <c r="CG13095" s="174">
        <v>233</v>
      </c>
      <c r="CH13095" s="174">
        <v>69769</v>
      </c>
      <c r="CI13095" s="174">
        <v>5</v>
      </c>
      <c r="CJ13095" s="174">
        <v>230.7567</v>
      </c>
      <c r="CK13095" s="174">
        <v>230.7567</v>
      </c>
      <c r="CU13095" s="174">
        <v>233</v>
      </c>
      <c r="CV13095" s="174">
        <v>69769</v>
      </c>
      <c r="CW13095" s="174">
        <v>5</v>
      </c>
      <c r="CX13095" s="174">
        <v>230.7567</v>
      </c>
    </row>
    <row r="13096" spans="84:102" x14ac:dyDescent="0.25">
      <c r="CF13096" s="3" t="s">
        <v>3073</v>
      </c>
      <c r="CG13096" s="174">
        <v>271</v>
      </c>
      <c r="CH13096" s="174">
        <v>71445</v>
      </c>
      <c r="CI13096" s="174">
        <v>5</v>
      </c>
      <c r="CJ13096" s="174">
        <v>230.6352</v>
      </c>
      <c r="CK13096" s="174">
        <v>230.6352</v>
      </c>
      <c r="CU13096" s="174">
        <v>271</v>
      </c>
      <c r="CV13096" s="174">
        <v>71445</v>
      </c>
      <c r="CW13096" s="174">
        <v>5</v>
      </c>
      <c r="CX13096" s="174">
        <v>230.6352</v>
      </c>
    </row>
    <row r="13097" spans="84:102" x14ac:dyDescent="0.25">
      <c r="CF13097" s="3" t="s">
        <v>3073</v>
      </c>
      <c r="CG13097" s="174">
        <v>3478</v>
      </c>
      <c r="CH13097" s="174">
        <v>52456</v>
      </c>
      <c r="CI13097" s="174">
        <v>5</v>
      </c>
      <c r="CJ13097" s="174">
        <v>230.54849999999999</v>
      </c>
      <c r="CK13097" s="174">
        <v>230.54849999999999</v>
      </c>
      <c r="CU13097" s="174">
        <v>3478</v>
      </c>
      <c r="CV13097" s="174">
        <v>52456</v>
      </c>
      <c r="CW13097" s="174">
        <v>5</v>
      </c>
      <c r="CX13097" s="174">
        <v>230.54849999999999</v>
      </c>
    </row>
    <row r="13098" spans="84:102" x14ac:dyDescent="0.25">
      <c r="CF13098" s="3" t="s">
        <v>3073</v>
      </c>
      <c r="CG13098" s="174">
        <v>2860</v>
      </c>
      <c r="CH13098" s="174">
        <v>149721</v>
      </c>
      <c r="CI13098" s="174">
        <v>5</v>
      </c>
      <c r="CJ13098" s="174">
        <v>230.53489999999999</v>
      </c>
      <c r="CK13098" s="174">
        <v>230.53489999999999</v>
      </c>
      <c r="CU13098" s="174">
        <v>2860</v>
      </c>
      <c r="CV13098" s="174">
        <v>149721</v>
      </c>
      <c r="CW13098" s="174">
        <v>5</v>
      </c>
      <c r="CX13098" s="174">
        <v>230.53489999999999</v>
      </c>
    </row>
    <row r="13099" spans="84:102" x14ac:dyDescent="0.25">
      <c r="CF13099" s="3" t="s">
        <v>3073</v>
      </c>
      <c r="CG13099" s="174">
        <v>3144</v>
      </c>
      <c r="CH13099" s="174">
        <v>150350</v>
      </c>
      <c r="CI13099" s="174">
        <v>5</v>
      </c>
      <c r="CJ13099" s="174">
        <v>230.50149999999999</v>
      </c>
      <c r="CK13099" s="174">
        <v>230.50149999999999</v>
      </c>
      <c r="CU13099" s="174">
        <v>3144</v>
      </c>
      <c r="CV13099" s="174">
        <v>150350</v>
      </c>
      <c r="CW13099" s="174">
        <v>5</v>
      </c>
      <c r="CX13099" s="174">
        <v>230.50149999999999</v>
      </c>
    </row>
    <row r="13100" spans="84:102" x14ac:dyDescent="0.25">
      <c r="CF13100" s="3" t="s">
        <v>3073</v>
      </c>
      <c r="CG13100" s="174">
        <v>94849</v>
      </c>
      <c r="CH13100" s="174">
        <v>706</v>
      </c>
      <c r="CI13100" s="174">
        <v>5</v>
      </c>
      <c r="CJ13100" s="174">
        <v>230.3486</v>
      </c>
      <c r="CK13100" s="174">
        <v>230.3486</v>
      </c>
      <c r="CU13100" s="174">
        <v>94849</v>
      </c>
      <c r="CV13100" s="174">
        <v>706</v>
      </c>
      <c r="CW13100" s="174">
        <v>5</v>
      </c>
      <c r="CX13100" s="174">
        <v>230.3486</v>
      </c>
    </row>
    <row r="13101" spans="84:102" x14ac:dyDescent="0.25">
      <c r="CF13101" s="3" t="s">
        <v>3073</v>
      </c>
      <c r="CG13101" s="174">
        <v>2093</v>
      </c>
      <c r="CH13101" s="174">
        <v>6969</v>
      </c>
      <c r="CI13101" s="174">
        <v>5</v>
      </c>
      <c r="CJ13101" s="174">
        <v>230.16820000000001</v>
      </c>
      <c r="CK13101" s="174">
        <v>230.16820000000001</v>
      </c>
      <c r="CU13101" s="174">
        <v>2093</v>
      </c>
      <c r="CV13101" s="174">
        <v>6969</v>
      </c>
      <c r="CW13101" s="174">
        <v>5</v>
      </c>
      <c r="CX13101" s="174">
        <v>230.16820000000001</v>
      </c>
    </row>
    <row r="13102" spans="84:102" x14ac:dyDescent="0.25">
      <c r="CF13102" s="3" t="s">
        <v>3073</v>
      </c>
      <c r="CG13102" s="174">
        <v>99425</v>
      </c>
      <c r="CH13102" s="174">
        <v>760</v>
      </c>
      <c r="CI13102" s="174">
        <v>5</v>
      </c>
      <c r="CJ13102" s="174">
        <v>230.14420000000001</v>
      </c>
      <c r="CK13102" s="174">
        <v>230.14420000000001</v>
      </c>
      <c r="CU13102" s="174">
        <v>99425</v>
      </c>
      <c r="CV13102" s="174">
        <v>760</v>
      </c>
      <c r="CW13102" s="174">
        <v>5</v>
      </c>
      <c r="CX13102" s="174">
        <v>230.14420000000001</v>
      </c>
    </row>
    <row r="13103" spans="84:102" x14ac:dyDescent="0.25">
      <c r="CF13103" s="3" t="s">
        <v>3073</v>
      </c>
      <c r="CG13103" s="174">
        <v>66635</v>
      </c>
      <c r="CH13103" s="174">
        <v>102</v>
      </c>
      <c r="CI13103" s="174">
        <v>5</v>
      </c>
      <c r="CJ13103" s="174">
        <v>229.89359999999999</v>
      </c>
      <c r="CK13103" s="174">
        <v>229.89359999999999</v>
      </c>
      <c r="CU13103" s="174">
        <v>66635</v>
      </c>
      <c r="CV13103" s="174">
        <v>102</v>
      </c>
      <c r="CW13103" s="174">
        <v>5</v>
      </c>
      <c r="CX13103" s="174">
        <v>229.89359999999999</v>
      </c>
    </row>
    <row r="13104" spans="84:102" x14ac:dyDescent="0.25">
      <c r="CF13104" s="3" t="s">
        <v>3073</v>
      </c>
      <c r="CG13104" s="174">
        <v>531</v>
      </c>
      <c r="CH13104" s="174">
        <v>85825</v>
      </c>
      <c r="CI13104" s="174">
        <v>5</v>
      </c>
      <c r="CJ13104" s="174">
        <v>229.8905</v>
      </c>
      <c r="CK13104" s="174">
        <v>229.8905</v>
      </c>
      <c r="CU13104" s="174">
        <v>531</v>
      </c>
      <c r="CV13104" s="174">
        <v>85825</v>
      </c>
      <c r="CW13104" s="174">
        <v>5</v>
      </c>
      <c r="CX13104" s="174">
        <v>229.8905</v>
      </c>
    </row>
    <row r="13105" spans="84:102" x14ac:dyDescent="0.25">
      <c r="CF13105" s="3" t="s">
        <v>3073</v>
      </c>
      <c r="CG13105" s="174">
        <v>93087</v>
      </c>
      <c r="CH13105" s="174">
        <v>3624</v>
      </c>
      <c r="CI13105" s="174">
        <v>5</v>
      </c>
      <c r="CJ13105" s="174">
        <v>229.88079999999999</v>
      </c>
      <c r="CK13105" s="174">
        <v>229.88079999999999</v>
      </c>
      <c r="CU13105" s="174">
        <v>93087</v>
      </c>
      <c r="CV13105" s="174">
        <v>3624</v>
      </c>
      <c r="CW13105" s="174">
        <v>5</v>
      </c>
      <c r="CX13105" s="174">
        <v>229.88079999999999</v>
      </c>
    </row>
    <row r="13106" spans="84:102" x14ac:dyDescent="0.25">
      <c r="CF13106" s="3" t="s">
        <v>3073</v>
      </c>
      <c r="CG13106" s="174">
        <v>638</v>
      </c>
      <c r="CH13106" s="174">
        <v>88509</v>
      </c>
      <c r="CI13106" s="174">
        <v>5</v>
      </c>
      <c r="CJ13106" s="174">
        <v>229.88069999999999</v>
      </c>
      <c r="CK13106" s="174">
        <v>229.88069999999999</v>
      </c>
      <c r="CU13106" s="174">
        <v>638</v>
      </c>
      <c r="CV13106" s="174">
        <v>88509</v>
      </c>
      <c r="CW13106" s="174">
        <v>5</v>
      </c>
      <c r="CX13106" s="174">
        <v>229.88069999999999</v>
      </c>
    </row>
    <row r="13107" spans="84:102" x14ac:dyDescent="0.25">
      <c r="CF13107" s="3" t="s">
        <v>3073</v>
      </c>
      <c r="CG13107" s="174">
        <v>3405</v>
      </c>
      <c r="CH13107" s="174">
        <v>174914</v>
      </c>
      <c r="CI13107" s="174">
        <v>5</v>
      </c>
      <c r="CJ13107" s="174">
        <v>229.87559999999999</v>
      </c>
      <c r="CK13107" s="174">
        <v>229.87559999999999</v>
      </c>
      <c r="CU13107" s="174">
        <v>3405</v>
      </c>
      <c r="CV13107" s="174">
        <v>174914</v>
      </c>
      <c r="CW13107" s="174">
        <v>5</v>
      </c>
      <c r="CX13107" s="174">
        <v>229.87559999999999</v>
      </c>
    </row>
    <row r="13108" spans="84:102" x14ac:dyDescent="0.25">
      <c r="CF13108" s="3" t="s">
        <v>3073</v>
      </c>
      <c r="CG13108" s="174">
        <v>113631</v>
      </c>
      <c r="CH13108" s="174">
        <v>994</v>
      </c>
      <c r="CI13108" s="174">
        <v>5</v>
      </c>
      <c r="CJ13108" s="174">
        <v>229.83539999999999</v>
      </c>
      <c r="CK13108" s="174">
        <v>229.83539999999999</v>
      </c>
      <c r="CU13108" s="174">
        <v>113631</v>
      </c>
      <c r="CV13108" s="174">
        <v>994</v>
      </c>
      <c r="CW13108" s="174">
        <v>5</v>
      </c>
      <c r="CX13108" s="174">
        <v>229.83539999999999</v>
      </c>
    </row>
    <row r="13109" spans="84:102" x14ac:dyDescent="0.25">
      <c r="CF13109" s="3" t="s">
        <v>3073</v>
      </c>
      <c r="CG13109" s="174">
        <v>2597</v>
      </c>
      <c r="CH13109" s="174">
        <v>44726</v>
      </c>
      <c r="CI13109" s="174">
        <v>5</v>
      </c>
      <c r="CJ13109" s="174">
        <v>229.7698</v>
      </c>
      <c r="CK13109" s="174">
        <v>229.7698</v>
      </c>
      <c r="CU13109" s="174">
        <v>2597</v>
      </c>
      <c r="CV13109" s="174">
        <v>44726</v>
      </c>
      <c r="CW13109" s="174">
        <v>5</v>
      </c>
      <c r="CX13109" s="174">
        <v>229.7698</v>
      </c>
    </row>
    <row r="13110" spans="84:102" x14ac:dyDescent="0.25">
      <c r="CF13110" s="3" t="s">
        <v>3073</v>
      </c>
      <c r="CG13110" s="174">
        <v>3272</v>
      </c>
      <c r="CH13110" s="174">
        <v>162253</v>
      </c>
      <c r="CI13110" s="174">
        <v>5</v>
      </c>
      <c r="CJ13110" s="174">
        <v>229.7424</v>
      </c>
      <c r="CK13110" s="174">
        <v>229.7424</v>
      </c>
      <c r="CU13110" s="174">
        <v>3272</v>
      </c>
      <c r="CV13110" s="174">
        <v>162253</v>
      </c>
      <c r="CW13110" s="174">
        <v>5</v>
      </c>
      <c r="CX13110" s="174">
        <v>229.7424</v>
      </c>
    </row>
    <row r="13111" spans="84:102" x14ac:dyDescent="0.25">
      <c r="CF13111" s="3" t="s">
        <v>3073</v>
      </c>
      <c r="CG13111" s="174">
        <v>3638</v>
      </c>
      <c r="CH13111" s="174">
        <v>100344</v>
      </c>
      <c r="CI13111" s="174">
        <v>5</v>
      </c>
      <c r="CJ13111" s="174">
        <v>229.64250000000001</v>
      </c>
      <c r="CK13111" s="174">
        <v>229.64250000000001</v>
      </c>
      <c r="CU13111" s="174">
        <v>3638</v>
      </c>
      <c r="CV13111" s="174">
        <v>100344</v>
      </c>
      <c r="CW13111" s="174">
        <v>5</v>
      </c>
      <c r="CX13111" s="174">
        <v>229.64250000000001</v>
      </c>
    </row>
    <row r="13112" spans="84:102" x14ac:dyDescent="0.25">
      <c r="CF13112" s="3" t="s">
        <v>3073</v>
      </c>
      <c r="CG13112" s="174">
        <v>517</v>
      </c>
      <c r="CH13112" s="174">
        <v>84718</v>
      </c>
      <c r="CI13112" s="174">
        <v>5</v>
      </c>
      <c r="CJ13112" s="174">
        <v>229.571</v>
      </c>
      <c r="CK13112" s="174">
        <v>229.571</v>
      </c>
      <c r="CU13112" s="174">
        <v>517</v>
      </c>
      <c r="CV13112" s="174">
        <v>84718</v>
      </c>
      <c r="CW13112" s="174">
        <v>5</v>
      </c>
      <c r="CX13112" s="174">
        <v>229.571</v>
      </c>
    </row>
    <row r="13113" spans="84:102" x14ac:dyDescent="0.25">
      <c r="CF13113" s="3" t="s">
        <v>3073</v>
      </c>
      <c r="CG13113" s="174">
        <v>235</v>
      </c>
      <c r="CH13113" s="174">
        <v>69853</v>
      </c>
      <c r="CI13113" s="174">
        <v>5</v>
      </c>
      <c r="CJ13113" s="174">
        <v>229.55699999999999</v>
      </c>
      <c r="CK13113" s="174">
        <v>229.55699999999999</v>
      </c>
      <c r="CU13113" s="174">
        <v>235</v>
      </c>
      <c r="CV13113" s="174">
        <v>69853</v>
      </c>
      <c r="CW13113" s="174">
        <v>5</v>
      </c>
      <c r="CX13113" s="174">
        <v>229.55699999999999</v>
      </c>
    </row>
    <row r="13114" spans="84:102" x14ac:dyDescent="0.25">
      <c r="CF13114" s="3" t="s">
        <v>3073</v>
      </c>
      <c r="CG13114" s="174">
        <v>2818</v>
      </c>
      <c r="CH13114" s="174">
        <v>148274</v>
      </c>
      <c r="CI13114" s="174">
        <v>5</v>
      </c>
      <c r="CJ13114" s="174">
        <v>229.35499999999999</v>
      </c>
      <c r="CK13114" s="174">
        <v>229.35499999999999</v>
      </c>
      <c r="CU13114" s="174">
        <v>2818</v>
      </c>
      <c r="CV13114" s="174">
        <v>148274</v>
      </c>
      <c r="CW13114" s="174">
        <v>5</v>
      </c>
      <c r="CX13114" s="174">
        <v>229.35499999999999</v>
      </c>
    </row>
    <row r="13115" spans="84:102" x14ac:dyDescent="0.25">
      <c r="CF13115" s="3" t="s">
        <v>3073</v>
      </c>
      <c r="CG13115" s="174">
        <v>160256</v>
      </c>
      <c r="CH13115" s="174">
        <v>3015</v>
      </c>
      <c r="CI13115" s="174">
        <v>5</v>
      </c>
      <c r="CJ13115" s="174">
        <v>229.15780000000001</v>
      </c>
      <c r="CK13115" s="174">
        <v>229.15780000000001</v>
      </c>
      <c r="CU13115" s="174">
        <v>160256</v>
      </c>
      <c r="CV13115" s="174">
        <v>3015</v>
      </c>
      <c r="CW13115" s="174">
        <v>5</v>
      </c>
      <c r="CX13115" s="174">
        <v>229.15780000000001</v>
      </c>
    </row>
    <row r="13116" spans="84:102" x14ac:dyDescent="0.25">
      <c r="CF13116" s="3" t="s">
        <v>3073</v>
      </c>
      <c r="CG13116" s="174">
        <v>66789</v>
      </c>
      <c r="CH13116" s="174">
        <v>127</v>
      </c>
      <c r="CI13116" s="174">
        <v>5</v>
      </c>
      <c r="CJ13116" s="174">
        <v>229.01130000000001</v>
      </c>
      <c r="CK13116" s="174">
        <v>229.01130000000001</v>
      </c>
      <c r="CU13116" s="174">
        <v>66789</v>
      </c>
      <c r="CV13116" s="174">
        <v>127</v>
      </c>
      <c r="CW13116" s="174">
        <v>5</v>
      </c>
      <c r="CX13116" s="174">
        <v>229.01130000000001</v>
      </c>
    </row>
    <row r="13117" spans="84:102" x14ac:dyDescent="0.25">
      <c r="CF13117" s="3" t="s">
        <v>3073</v>
      </c>
      <c r="CG13117" s="174">
        <v>1248</v>
      </c>
      <c r="CH13117" s="174">
        <v>127253</v>
      </c>
      <c r="CI13117" s="174">
        <v>5</v>
      </c>
      <c r="CJ13117" s="174">
        <v>228.96619999999999</v>
      </c>
      <c r="CK13117" s="174">
        <v>228.96619999999999</v>
      </c>
      <c r="CU13117" s="174">
        <v>1248</v>
      </c>
      <c r="CV13117" s="174">
        <v>127253</v>
      </c>
      <c r="CW13117" s="174">
        <v>5</v>
      </c>
      <c r="CX13117" s="174">
        <v>228.96619999999999</v>
      </c>
    </row>
    <row r="13118" spans="84:102" x14ac:dyDescent="0.25">
      <c r="CF13118" s="3" t="s">
        <v>3073</v>
      </c>
      <c r="CG13118" s="174">
        <v>2505</v>
      </c>
      <c r="CH13118" s="174">
        <v>39936</v>
      </c>
      <c r="CI13118" s="174">
        <v>5</v>
      </c>
      <c r="CJ13118" s="174">
        <v>228.86410000000001</v>
      </c>
      <c r="CK13118" s="174">
        <v>228.86410000000001</v>
      </c>
      <c r="CU13118" s="174">
        <v>2505</v>
      </c>
      <c r="CV13118" s="174">
        <v>39936</v>
      </c>
      <c r="CW13118" s="174">
        <v>5</v>
      </c>
      <c r="CX13118" s="174">
        <v>228.86410000000001</v>
      </c>
    </row>
    <row r="13119" spans="84:102" x14ac:dyDescent="0.25">
      <c r="CF13119" s="3" t="s">
        <v>3073</v>
      </c>
      <c r="CG13119" s="174">
        <v>69342</v>
      </c>
      <c r="CH13119" s="174">
        <v>1668</v>
      </c>
      <c r="CI13119" s="174">
        <v>5</v>
      </c>
      <c r="CJ13119" s="174">
        <v>228.8066</v>
      </c>
      <c r="CK13119" s="174">
        <v>228.8066</v>
      </c>
      <c r="CU13119" s="174">
        <v>69342</v>
      </c>
      <c r="CV13119" s="174">
        <v>1668</v>
      </c>
      <c r="CW13119" s="174">
        <v>5</v>
      </c>
      <c r="CX13119" s="174">
        <v>228.8066</v>
      </c>
    </row>
    <row r="13120" spans="84:102" x14ac:dyDescent="0.25">
      <c r="CF13120" s="3" t="s">
        <v>3073</v>
      </c>
      <c r="CG13120" s="174">
        <v>2311</v>
      </c>
      <c r="CH13120" s="174">
        <v>25518</v>
      </c>
      <c r="CI13120" s="174">
        <v>5</v>
      </c>
      <c r="CJ13120" s="174">
        <v>228.73759999999999</v>
      </c>
      <c r="CK13120" s="174">
        <v>228.73759999999999</v>
      </c>
      <c r="CU13120" s="174">
        <v>2311</v>
      </c>
      <c r="CV13120" s="174">
        <v>25518</v>
      </c>
      <c r="CW13120" s="174">
        <v>5</v>
      </c>
      <c r="CX13120" s="174">
        <v>228.73759999999999</v>
      </c>
    </row>
    <row r="13121" spans="84:102" x14ac:dyDescent="0.25">
      <c r="CF13121" s="3" t="s">
        <v>3073</v>
      </c>
      <c r="CG13121" s="174">
        <v>99</v>
      </c>
      <c r="CH13121" s="174">
        <v>66211</v>
      </c>
      <c r="CI13121" s="174">
        <v>5</v>
      </c>
      <c r="CJ13121" s="174">
        <v>228.7193</v>
      </c>
      <c r="CK13121" s="174">
        <v>228.7193</v>
      </c>
      <c r="CU13121" s="174">
        <v>99</v>
      </c>
      <c r="CV13121" s="174">
        <v>66211</v>
      </c>
      <c r="CW13121" s="174">
        <v>5</v>
      </c>
      <c r="CX13121" s="174">
        <v>228.7193</v>
      </c>
    </row>
    <row r="13122" spans="84:102" x14ac:dyDescent="0.25">
      <c r="CF13122" s="3" t="s">
        <v>3073</v>
      </c>
      <c r="CG13122" s="174">
        <v>1727</v>
      </c>
      <c r="CH13122" s="174">
        <v>61519</v>
      </c>
      <c r="CI13122" s="174">
        <v>5</v>
      </c>
      <c r="CJ13122" s="174">
        <v>228.62280000000001</v>
      </c>
      <c r="CK13122" s="174">
        <v>228.62280000000001</v>
      </c>
      <c r="CU13122" s="174">
        <v>1727</v>
      </c>
      <c r="CV13122" s="174">
        <v>61519</v>
      </c>
      <c r="CW13122" s="174">
        <v>5</v>
      </c>
      <c r="CX13122" s="174">
        <v>228.62280000000001</v>
      </c>
    </row>
    <row r="13123" spans="84:102" x14ac:dyDescent="0.25">
      <c r="CF13123" s="3" t="s">
        <v>3073</v>
      </c>
      <c r="CG13123" s="174">
        <v>2236</v>
      </c>
      <c r="CH13123" s="174">
        <v>18891</v>
      </c>
      <c r="CI13123" s="174">
        <v>5</v>
      </c>
      <c r="CJ13123" s="174">
        <v>228.61770000000001</v>
      </c>
      <c r="CK13123" s="174">
        <v>228.61770000000001</v>
      </c>
      <c r="CU13123" s="174">
        <v>2236</v>
      </c>
      <c r="CV13123" s="174">
        <v>18891</v>
      </c>
      <c r="CW13123" s="174">
        <v>5</v>
      </c>
      <c r="CX13123" s="174">
        <v>228.61770000000001</v>
      </c>
    </row>
    <row r="13124" spans="84:102" x14ac:dyDescent="0.25">
      <c r="CF13124" s="3" t="s">
        <v>3073</v>
      </c>
      <c r="CG13124" s="174">
        <v>1515</v>
      </c>
      <c r="CH13124" s="174">
        <v>89366</v>
      </c>
      <c r="CI13124" s="174">
        <v>5</v>
      </c>
      <c r="CJ13124" s="174">
        <v>228.4462</v>
      </c>
      <c r="CK13124" s="174">
        <v>228.4462</v>
      </c>
      <c r="CU13124" s="174">
        <v>1515</v>
      </c>
      <c r="CV13124" s="174">
        <v>89366</v>
      </c>
      <c r="CW13124" s="174">
        <v>5</v>
      </c>
      <c r="CX13124" s="174">
        <v>228.4462</v>
      </c>
    </row>
    <row r="13125" spans="84:102" x14ac:dyDescent="0.25">
      <c r="CF13125" s="3" t="s">
        <v>3073</v>
      </c>
      <c r="CG13125" s="174">
        <v>73809</v>
      </c>
      <c r="CH13125" s="174">
        <v>1645</v>
      </c>
      <c r="CI13125" s="174">
        <v>5</v>
      </c>
      <c r="CJ13125" s="174">
        <v>228.38650000000001</v>
      </c>
      <c r="CK13125" s="174">
        <v>228.38650000000001</v>
      </c>
      <c r="CU13125" s="174">
        <v>73809</v>
      </c>
      <c r="CV13125" s="174">
        <v>1645</v>
      </c>
      <c r="CW13125" s="174">
        <v>5</v>
      </c>
      <c r="CX13125" s="174">
        <v>228.38650000000001</v>
      </c>
    </row>
    <row r="13126" spans="84:102" x14ac:dyDescent="0.25">
      <c r="CF13126" s="3" t="s">
        <v>3073</v>
      </c>
      <c r="CG13126" s="174">
        <v>2937</v>
      </c>
      <c r="CH13126" s="174">
        <v>152156</v>
      </c>
      <c r="CI13126" s="174">
        <v>5</v>
      </c>
      <c r="CJ13126" s="174">
        <v>228.2612</v>
      </c>
      <c r="CK13126" s="174">
        <v>228.2612</v>
      </c>
      <c r="CU13126" s="174">
        <v>2937</v>
      </c>
      <c r="CV13126" s="174">
        <v>152156</v>
      </c>
      <c r="CW13126" s="174">
        <v>5</v>
      </c>
      <c r="CX13126" s="174">
        <v>228.2612</v>
      </c>
    </row>
    <row r="13127" spans="84:102" x14ac:dyDescent="0.25">
      <c r="CF13127" s="3" t="s">
        <v>3073</v>
      </c>
      <c r="CG13127" s="174">
        <v>46895</v>
      </c>
      <c r="CH13127" s="174">
        <v>2629</v>
      </c>
      <c r="CI13127" s="174">
        <v>5</v>
      </c>
      <c r="CJ13127" s="174">
        <v>228.0264</v>
      </c>
      <c r="CK13127" s="174">
        <v>228.0264</v>
      </c>
      <c r="CU13127" s="174">
        <v>46895</v>
      </c>
      <c r="CV13127" s="174">
        <v>2629</v>
      </c>
      <c r="CW13127" s="174">
        <v>5</v>
      </c>
      <c r="CX13127" s="174">
        <v>228.0264</v>
      </c>
    </row>
    <row r="13128" spans="84:102" x14ac:dyDescent="0.25">
      <c r="CF13128" s="3" t="s">
        <v>3073</v>
      </c>
      <c r="CG13128" s="174">
        <v>25518</v>
      </c>
      <c r="CH13128" s="174">
        <v>2311</v>
      </c>
      <c r="CI13128" s="174">
        <v>5</v>
      </c>
      <c r="CJ13128" s="174">
        <v>227.74340000000001</v>
      </c>
      <c r="CK13128" s="174">
        <v>227.74340000000001</v>
      </c>
      <c r="CU13128" s="174">
        <v>25518</v>
      </c>
      <c r="CV13128" s="174">
        <v>2311</v>
      </c>
      <c r="CW13128" s="174">
        <v>5</v>
      </c>
      <c r="CX13128" s="174">
        <v>227.74340000000001</v>
      </c>
    </row>
    <row r="13129" spans="84:102" x14ac:dyDescent="0.25">
      <c r="CF13129" s="3" t="s">
        <v>3073</v>
      </c>
      <c r="CG13129" s="174">
        <v>2925</v>
      </c>
      <c r="CH13129" s="174">
        <v>152227</v>
      </c>
      <c r="CI13129" s="174">
        <v>5</v>
      </c>
      <c r="CJ13129" s="174">
        <v>227.5744</v>
      </c>
      <c r="CK13129" s="174">
        <v>227.5744</v>
      </c>
      <c r="CU13129" s="174">
        <v>2925</v>
      </c>
      <c r="CV13129" s="174">
        <v>152227</v>
      </c>
      <c r="CW13129" s="174">
        <v>5</v>
      </c>
      <c r="CX13129" s="174">
        <v>227.5744</v>
      </c>
    </row>
    <row r="13130" spans="84:102" x14ac:dyDescent="0.25">
      <c r="CF13130" s="3" t="s">
        <v>3073</v>
      </c>
      <c r="CG13130" s="174">
        <v>2945</v>
      </c>
      <c r="CH13130" s="174">
        <v>152846</v>
      </c>
      <c r="CI13130" s="174">
        <v>5</v>
      </c>
      <c r="CJ13130" s="174">
        <v>227.51769999999999</v>
      </c>
      <c r="CK13130" s="174">
        <v>227.51769999999999</v>
      </c>
      <c r="CU13130" s="174">
        <v>2945</v>
      </c>
      <c r="CV13130" s="174">
        <v>152846</v>
      </c>
      <c r="CW13130" s="174">
        <v>5</v>
      </c>
      <c r="CX13130" s="174">
        <v>227.51769999999999</v>
      </c>
    </row>
    <row r="13131" spans="84:102" x14ac:dyDescent="0.25">
      <c r="CF13131" s="3" t="s">
        <v>3073</v>
      </c>
      <c r="CG13131" s="174">
        <v>77212</v>
      </c>
      <c r="CH13131" s="174">
        <v>1606</v>
      </c>
      <c r="CI13131" s="174">
        <v>5</v>
      </c>
      <c r="CJ13131" s="174">
        <v>227.3047</v>
      </c>
      <c r="CK13131" s="174">
        <v>227.3047</v>
      </c>
      <c r="CU13131" s="174">
        <v>77212</v>
      </c>
      <c r="CV13131" s="174">
        <v>1606</v>
      </c>
      <c r="CW13131" s="174">
        <v>5</v>
      </c>
      <c r="CX13131" s="174">
        <v>227.3047</v>
      </c>
    </row>
    <row r="13132" spans="84:102" x14ac:dyDescent="0.25">
      <c r="CF13132" s="3" t="s">
        <v>3073</v>
      </c>
      <c r="CG13132" s="174">
        <v>3451</v>
      </c>
      <c r="CH13132" s="174">
        <v>181534</v>
      </c>
      <c r="CI13132" s="174">
        <v>5</v>
      </c>
      <c r="CJ13132" s="174">
        <v>227.0427</v>
      </c>
      <c r="CK13132" s="174">
        <v>227.0427</v>
      </c>
      <c r="CU13132" s="174">
        <v>3451</v>
      </c>
      <c r="CV13132" s="174">
        <v>181534</v>
      </c>
      <c r="CW13132" s="174">
        <v>5</v>
      </c>
      <c r="CX13132" s="174">
        <v>227.0427</v>
      </c>
    </row>
    <row r="13133" spans="84:102" x14ac:dyDescent="0.25">
      <c r="CF13133" s="3" t="s">
        <v>3073</v>
      </c>
      <c r="CG13133" s="174">
        <v>69917</v>
      </c>
      <c r="CH13133" s="174">
        <v>220</v>
      </c>
      <c r="CI13133" s="174">
        <v>5</v>
      </c>
      <c r="CJ13133" s="174">
        <v>227.01740000000001</v>
      </c>
      <c r="CK13133" s="174">
        <v>227.01740000000001</v>
      </c>
      <c r="CU13133" s="174">
        <v>69917</v>
      </c>
      <c r="CV13133" s="174">
        <v>220</v>
      </c>
      <c r="CW13133" s="174">
        <v>5</v>
      </c>
      <c r="CX13133" s="174">
        <v>227.01740000000001</v>
      </c>
    </row>
    <row r="13134" spans="84:102" x14ac:dyDescent="0.25">
      <c r="CF13134" s="3" t="s">
        <v>3073</v>
      </c>
      <c r="CG13134" s="174">
        <v>44</v>
      </c>
      <c r="CH13134" s="174">
        <v>63619</v>
      </c>
      <c r="CI13134" s="174">
        <v>5</v>
      </c>
      <c r="CJ13134" s="174">
        <v>226.9093</v>
      </c>
      <c r="CK13134" s="174">
        <v>226.9093</v>
      </c>
      <c r="CU13134" s="174">
        <v>44</v>
      </c>
      <c r="CV13134" s="174">
        <v>63619</v>
      </c>
      <c r="CW13134" s="174">
        <v>5</v>
      </c>
      <c r="CX13134" s="174">
        <v>226.9093</v>
      </c>
    </row>
    <row r="13135" spans="84:102" x14ac:dyDescent="0.25">
      <c r="CF13135" s="3" t="s">
        <v>3073</v>
      </c>
      <c r="CG13135" s="174">
        <v>53</v>
      </c>
      <c r="CH13135" s="174">
        <v>63147</v>
      </c>
      <c r="CI13135" s="174">
        <v>5</v>
      </c>
      <c r="CJ13135" s="174">
        <v>226.74119999999999</v>
      </c>
      <c r="CK13135" s="174">
        <v>226.74119999999999</v>
      </c>
      <c r="CU13135" s="174">
        <v>53</v>
      </c>
      <c r="CV13135" s="174">
        <v>63147</v>
      </c>
      <c r="CW13135" s="174">
        <v>5</v>
      </c>
      <c r="CX13135" s="174">
        <v>226.74119999999999</v>
      </c>
    </row>
    <row r="13136" spans="84:102" x14ac:dyDescent="0.25">
      <c r="CF13136" s="3" t="s">
        <v>3073</v>
      </c>
      <c r="CG13136" s="174">
        <v>2991</v>
      </c>
      <c r="CH13136" s="174">
        <v>158424</v>
      </c>
      <c r="CI13136" s="174">
        <v>5</v>
      </c>
      <c r="CJ13136" s="174">
        <v>226.71559999999999</v>
      </c>
      <c r="CK13136" s="174">
        <v>226.71559999999999</v>
      </c>
      <c r="CU13136" s="174">
        <v>2991</v>
      </c>
      <c r="CV13136" s="174">
        <v>158424</v>
      </c>
      <c r="CW13136" s="174">
        <v>5</v>
      </c>
      <c r="CX13136" s="174">
        <v>226.71559999999999</v>
      </c>
    </row>
    <row r="13137" spans="84:102" x14ac:dyDescent="0.25">
      <c r="CF13137" s="3" t="s">
        <v>3073</v>
      </c>
      <c r="CG13137" s="174">
        <v>116</v>
      </c>
      <c r="CH13137" s="174">
        <v>66909</v>
      </c>
      <c r="CI13137" s="174">
        <v>5</v>
      </c>
      <c r="CJ13137" s="174">
        <v>226.68879999999999</v>
      </c>
      <c r="CK13137" s="174">
        <v>226.68879999999999</v>
      </c>
      <c r="CU13137" s="174">
        <v>116</v>
      </c>
      <c r="CV13137" s="174">
        <v>66909</v>
      </c>
      <c r="CW13137" s="174">
        <v>5</v>
      </c>
      <c r="CX13137" s="174">
        <v>226.68879999999999</v>
      </c>
    </row>
    <row r="13138" spans="84:102" x14ac:dyDescent="0.25">
      <c r="CF13138" s="3" t="s">
        <v>3073</v>
      </c>
      <c r="CG13138" s="174">
        <v>1288</v>
      </c>
      <c r="CH13138" s="174">
        <v>120241</v>
      </c>
      <c r="CI13138" s="174">
        <v>5</v>
      </c>
      <c r="CJ13138" s="174">
        <v>226.6814</v>
      </c>
      <c r="CK13138" s="174">
        <v>226.6814</v>
      </c>
      <c r="CU13138" s="174">
        <v>1288</v>
      </c>
      <c r="CV13138" s="174">
        <v>120241</v>
      </c>
      <c r="CW13138" s="174">
        <v>5</v>
      </c>
      <c r="CX13138" s="174">
        <v>226.6814</v>
      </c>
    </row>
    <row r="13139" spans="84:102" x14ac:dyDescent="0.25">
      <c r="CF13139" s="3" t="s">
        <v>3073</v>
      </c>
      <c r="CG13139" s="174">
        <v>154970</v>
      </c>
      <c r="CH13139" s="174">
        <v>2963</v>
      </c>
      <c r="CI13139" s="174">
        <v>5</v>
      </c>
      <c r="CJ13139" s="174">
        <v>226.67140000000001</v>
      </c>
      <c r="CK13139" s="174">
        <v>226.67140000000001</v>
      </c>
      <c r="CU13139" s="174">
        <v>154970</v>
      </c>
      <c r="CV13139" s="174">
        <v>2963</v>
      </c>
      <c r="CW13139" s="174">
        <v>5</v>
      </c>
      <c r="CX13139" s="174">
        <v>226.67140000000001</v>
      </c>
    </row>
    <row r="13140" spans="84:102" x14ac:dyDescent="0.25">
      <c r="CF13140" s="3" t="s">
        <v>3073</v>
      </c>
      <c r="CG13140" s="174">
        <v>2602</v>
      </c>
      <c r="CH13140" s="174">
        <v>42918</v>
      </c>
      <c r="CI13140" s="174">
        <v>5</v>
      </c>
      <c r="CJ13140" s="174">
        <v>226.26519999999999</v>
      </c>
      <c r="CK13140" s="174">
        <v>226.26519999999999</v>
      </c>
      <c r="CU13140" s="174">
        <v>2602</v>
      </c>
      <c r="CV13140" s="174">
        <v>42918</v>
      </c>
      <c r="CW13140" s="174">
        <v>5</v>
      </c>
      <c r="CX13140" s="174">
        <v>226.26519999999999</v>
      </c>
    </row>
    <row r="13141" spans="84:102" x14ac:dyDescent="0.25">
      <c r="CF13141" s="3" t="s">
        <v>3073</v>
      </c>
      <c r="CG13141" s="174">
        <v>520</v>
      </c>
      <c r="CH13141" s="174">
        <v>85805</v>
      </c>
      <c r="CI13141" s="174">
        <v>5</v>
      </c>
      <c r="CJ13141" s="174">
        <v>226.24289999999999</v>
      </c>
      <c r="CK13141" s="174">
        <v>226.24289999999999</v>
      </c>
      <c r="CU13141" s="174">
        <v>520</v>
      </c>
      <c r="CV13141" s="174">
        <v>85805</v>
      </c>
      <c r="CW13141" s="174">
        <v>5</v>
      </c>
      <c r="CX13141" s="174">
        <v>226.24289999999999</v>
      </c>
    </row>
    <row r="13142" spans="84:102" x14ac:dyDescent="0.25">
      <c r="CF13142" s="3" t="s">
        <v>3073</v>
      </c>
      <c r="CG13142" s="174">
        <v>102</v>
      </c>
      <c r="CH13142" s="174">
        <v>66635</v>
      </c>
      <c r="CI13142" s="174">
        <v>5</v>
      </c>
      <c r="CJ13142" s="174">
        <v>226.19569999999999</v>
      </c>
      <c r="CK13142" s="174">
        <v>226.19569999999999</v>
      </c>
      <c r="CU13142" s="174">
        <v>102</v>
      </c>
      <c r="CV13142" s="174">
        <v>66635</v>
      </c>
      <c r="CW13142" s="174">
        <v>5</v>
      </c>
      <c r="CX13142" s="174">
        <v>226.19569999999999</v>
      </c>
    </row>
    <row r="13143" spans="84:102" x14ac:dyDescent="0.25">
      <c r="CF13143" s="3" t="s">
        <v>3073</v>
      </c>
      <c r="CG13143" s="174">
        <v>131095</v>
      </c>
      <c r="CH13143" s="174">
        <v>3898</v>
      </c>
      <c r="CI13143" s="174">
        <v>5</v>
      </c>
      <c r="CJ13143" s="174">
        <v>226.1191</v>
      </c>
      <c r="CK13143" s="174">
        <v>226.1191</v>
      </c>
      <c r="CU13143" s="174">
        <v>131095</v>
      </c>
      <c r="CV13143" s="174">
        <v>3898</v>
      </c>
      <c r="CW13143" s="174">
        <v>5</v>
      </c>
      <c r="CX13143" s="174">
        <v>226.1191</v>
      </c>
    </row>
    <row r="13144" spans="84:102" x14ac:dyDescent="0.25">
      <c r="CF13144" s="3" t="s">
        <v>3073</v>
      </c>
      <c r="CG13144" s="174">
        <v>76677</v>
      </c>
      <c r="CH13144" s="174">
        <v>349</v>
      </c>
      <c r="CI13144" s="174">
        <v>5</v>
      </c>
      <c r="CJ13144" s="174">
        <v>225.99209999999999</v>
      </c>
      <c r="CK13144" s="174">
        <v>225.99209999999999</v>
      </c>
      <c r="CU13144" s="174">
        <v>76677</v>
      </c>
      <c r="CV13144" s="174">
        <v>349</v>
      </c>
      <c r="CW13144" s="174">
        <v>5</v>
      </c>
      <c r="CX13144" s="174">
        <v>225.99209999999999</v>
      </c>
    </row>
    <row r="13145" spans="84:102" x14ac:dyDescent="0.25">
      <c r="CF13145" s="3" t="s">
        <v>3073</v>
      </c>
      <c r="CG13145" s="174">
        <v>655</v>
      </c>
      <c r="CH13145" s="174">
        <v>92575</v>
      </c>
      <c r="CI13145" s="174">
        <v>5</v>
      </c>
      <c r="CJ13145" s="174">
        <v>225.79490000000001</v>
      </c>
      <c r="CK13145" s="174">
        <v>225.79490000000001</v>
      </c>
      <c r="CU13145" s="174">
        <v>655</v>
      </c>
      <c r="CV13145" s="174">
        <v>92575</v>
      </c>
      <c r="CW13145" s="174">
        <v>5</v>
      </c>
      <c r="CX13145" s="174">
        <v>225.79490000000001</v>
      </c>
    </row>
    <row r="13146" spans="84:102" x14ac:dyDescent="0.25">
      <c r="CF13146" s="3" t="s">
        <v>3073</v>
      </c>
      <c r="CG13146" s="174">
        <v>151780</v>
      </c>
      <c r="CH13146" s="174">
        <v>2923</v>
      </c>
      <c r="CI13146" s="174">
        <v>5</v>
      </c>
      <c r="CJ13146" s="174">
        <v>225.6918</v>
      </c>
      <c r="CK13146" s="174">
        <v>225.6918</v>
      </c>
      <c r="CU13146" s="174">
        <v>151780</v>
      </c>
      <c r="CV13146" s="174">
        <v>2923</v>
      </c>
      <c r="CW13146" s="174">
        <v>5</v>
      </c>
      <c r="CX13146" s="174">
        <v>225.6918</v>
      </c>
    </row>
    <row r="13147" spans="84:102" x14ac:dyDescent="0.25">
      <c r="CF13147" s="3" t="s">
        <v>3073</v>
      </c>
      <c r="CG13147" s="174">
        <v>84273</v>
      </c>
      <c r="CH13147" s="174">
        <v>506</v>
      </c>
      <c r="CI13147" s="174">
        <v>5</v>
      </c>
      <c r="CJ13147" s="174">
        <v>225.62270000000001</v>
      </c>
      <c r="CK13147" s="174">
        <v>225.62270000000001</v>
      </c>
      <c r="CU13147" s="174">
        <v>84273</v>
      </c>
      <c r="CV13147" s="174">
        <v>506</v>
      </c>
      <c r="CW13147" s="174">
        <v>5</v>
      </c>
      <c r="CX13147" s="174">
        <v>225.62270000000001</v>
      </c>
    </row>
    <row r="13148" spans="84:102" x14ac:dyDescent="0.25">
      <c r="CF13148" s="3" t="s">
        <v>3073</v>
      </c>
      <c r="CG13148" s="174">
        <v>278</v>
      </c>
      <c r="CH13148" s="174">
        <v>72551</v>
      </c>
      <c r="CI13148" s="174">
        <v>5</v>
      </c>
      <c r="CJ13148" s="174">
        <v>225.53489999999999</v>
      </c>
      <c r="CK13148" s="174">
        <v>225.53489999999999</v>
      </c>
      <c r="CU13148" s="174">
        <v>278</v>
      </c>
      <c r="CV13148" s="174">
        <v>72551</v>
      </c>
      <c r="CW13148" s="174">
        <v>5</v>
      </c>
      <c r="CX13148" s="174">
        <v>225.53489999999999</v>
      </c>
    </row>
    <row r="13149" spans="84:102" x14ac:dyDescent="0.25">
      <c r="CF13149" s="3" t="s">
        <v>3073</v>
      </c>
      <c r="CG13149" s="174">
        <v>3145</v>
      </c>
      <c r="CH13149" s="174">
        <v>149654</v>
      </c>
      <c r="CI13149" s="174">
        <v>5</v>
      </c>
      <c r="CJ13149" s="174">
        <v>225.37450000000001</v>
      </c>
      <c r="CK13149" s="174">
        <v>225.37450000000001</v>
      </c>
      <c r="CU13149" s="174">
        <v>3145</v>
      </c>
      <c r="CV13149" s="174">
        <v>149654</v>
      </c>
      <c r="CW13149" s="174">
        <v>5</v>
      </c>
      <c r="CX13149" s="174">
        <v>225.37450000000001</v>
      </c>
    </row>
    <row r="13150" spans="84:102" x14ac:dyDescent="0.25">
      <c r="CF13150" s="3" t="s">
        <v>3073</v>
      </c>
      <c r="CG13150" s="174">
        <v>33829</v>
      </c>
      <c r="CH13150" s="174">
        <v>2478</v>
      </c>
      <c r="CI13150" s="174">
        <v>5</v>
      </c>
      <c r="CJ13150" s="174">
        <v>225.32429999999999</v>
      </c>
      <c r="CK13150" s="174">
        <v>225.32429999999999</v>
      </c>
      <c r="CU13150" s="174">
        <v>33829</v>
      </c>
      <c r="CV13150" s="174">
        <v>2478</v>
      </c>
      <c r="CW13150" s="174">
        <v>5</v>
      </c>
      <c r="CX13150" s="174">
        <v>225.32429999999999</v>
      </c>
    </row>
    <row r="13151" spans="84:102" x14ac:dyDescent="0.25">
      <c r="CF13151" s="3" t="s">
        <v>3073</v>
      </c>
      <c r="CG13151" s="174">
        <v>72379</v>
      </c>
      <c r="CH13151" s="174">
        <v>266</v>
      </c>
      <c r="CI13151" s="174">
        <v>5</v>
      </c>
      <c r="CJ13151" s="174">
        <v>225.31</v>
      </c>
      <c r="CK13151" s="174">
        <v>225.31</v>
      </c>
      <c r="CU13151" s="174">
        <v>72379</v>
      </c>
      <c r="CV13151" s="174">
        <v>266</v>
      </c>
      <c r="CW13151" s="174">
        <v>5</v>
      </c>
      <c r="CX13151" s="174">
        <v>225.31</v>
      </c>
    </row>
    <row r="13152" spans="84:102" x14ac:dyDescent="0.25">
      <c r="CF13152" s="3" t="s">
        <v>3073</v>
      </c>
      <c r="CG13152" s="174">
        <v>3797</v>
      </c>
      <c r="CH13152" s="174">
        <v>96462</v>
      </c>
      <c r="CI13152" s="174">
        <v>5</v>
      </c>
      <c r="CJ13152" s="174">
        <v>225.2867</v>
      </c>
      <c r="CK13152" s="174">
        <v>225.2867</v>
      </c>
      <c r="CU13152" s="174">
        <v>3797</v>
      </c>
      <c r="CV13152" s="174">
        <v>96462</v>
      </c>
      <c r="CW13152" s="174">
        <v>5</v>
      </c>
      <c r="CX13152" s="174">
        <v>225.2867</v>
      </c>
    </row>
    <row r="13153" spans="84:102" x14ac:dyDescent="0.25">
      <c r="CF13153" s="3" t="s">
        <v>3073</v>
      </c>
      <c r="CG13153" s="174">
        <v>35</v>
      </c>
      <c r="CH13153" s="174">
        <v>60956</v>
      </c>
      <c r="CI13153" s="174">
        <v>5</v>
      </c>
      <c r="CJ13153" s="174">
        <v>225.24180000000001</v>
      </c>
      <c r="CK13153" s="174">
        <v>225.24180000000001</v>
      </c>
      <c r="CU13153" s="174">
        <v>35</v>
      </c>
      <c r="CV13153" s="174">
        <v>60956</v>
      </c>
      <c r="CW13153" s="174">
        <v>5</v>
      </c>
      <c r="CX13153" s="174">
        <v>225.24180000000001</v>
      </c>
    </row>
    <row r="13154" spans="84:102" x14ac:dyDescent="0.25">
      <c r="CF13154" s="3" t="s">
        <v>3073</v>
      </c>
      <c r="CG13154" s="174">
        <v>103541</v>
      </c>
      <c r="CH13154" s="174">
        <v>794</v>
      </c>
      <c r="CI13154" s="174">
        <v>5</v>
      </c>
      <c r="CJ13154" s="174">
        <v>225.18940000000001</v>
      </c>
      <c r="CK13154" s="174">
        <v>225.18940000000001</v>
      </c>
      <c r="CU13154" s="174">
        <v>103541</v>
      </c>
      <c r="CV13154" s="174">
        <v>794</v>
      </c>
      <c r="CW13154" s="174">
        <v>5</v>
      </c>
      <c r="CX13154" s="174">
        <v>225.18940000000001</v>
      </c>
    </row>
    <row r="13155" spans="84:102" x14ac:dyDescent="0.25">
      <c r="CF13155" s="3" t="s">
        <v>3073</v>
      </c>
      <c r="CG13155" s="174">
        <v>767</v>
      </c>
      <c r="CH13155" s="174">
        <v>98927</v>
      </c>
      <c r="CI13155" s="174">
        <v>5</v>
      </c>
      <c r="CJ13155" s="174">
        <v>225.14359999999999</v>
      </c>
      <c r="CK13155" s="174">
        <v>225.14359999999999</v>
      </c>
      <c r="CU13155" s="174">
        <v>767</v>
      </c>
      <c r="CV13155" s="174">
        <v>98927</v>
      </c>
      <c r="CW13155" s="174">
        <v>5</v>
      </c>
      <c r="CX13155" s="174">
        <v>225.14359999999999</v>
      </c>
    </row>
    <row r="13156" spans="84:102" x14ac:dyDescent="0.25">
      <c r="CF13156" s="3" t="s">
        <v>3073</v>
      </c>
      <c r="CG13156" s="174">
        <v>147488</v>
      </c>
      <c r="CH13156" s="174">
        <v>2807</v>
      </c>
      <c r="CI13156" s="174">
        <v>5</v>
      </c>
      <c r="CJ13156" s="174">
        <v>224.9632</v>
      </c>
      <c r="CK13156" s="174">
        <v>224.9632</v>
      </c>
      <c r="CU13156" s="174">
        <v>147488</v>
      </c>
      <c r="CV13156" s="174">
        <v>2807</v>
      </c>
      <c r="CW13156" s="174">
        <v>5</v>
      </c>
      <c r="CX13156" s="174">
        <v>224.9632</v>
      </c>
    </row>
    <row r="13157" spans="84:102" x14ac:dyDescent="0.25">
      <c r="CF13157" s="3" t="s">
        <v>3073</v>
      </c>
      <c r="CG13157" s="174">
        <v>62500</v>
      </c>
      <c r="CH13157" s="174">
        <v>24</v>
      </c>
      <c r="CI13157" s="174">
        <v>5</v>
      </c>
      <c r="CJ13157" s="174">
        <v>224.95410000000001</v>
      </c>
      <c r="CK13157" s="174">
        <v>224.95410000000001</v>
      </c>
      <c r="CU13157" s="174">
        <v>62500</v>
      </c>
      <c r="CV13157" s="174">
        <v>24</v>
      </c>
      <c r="CW13157" s="174">
        <v>5</v>
      </c>
      <c r="CX13157" s="174">
        <v>224.95410000000001</v>
      </c>
    </row>
    <row r="13158" spans="84:102" x14ac:dyDescent="0.25">
      <c r="CF13158" s="3" t="s">
        <v>3073</v>
      </c>
      <c r="CG13158" s="174">
        <v>90020</v>
      </c>
      <c r="CH13158" s="174">
        <v>1494</v>
      </c>
      <c r="CI13158" s="174">
        <v>5</v>
      </c>
      <c r="CJ13158" s="174">
        <v>224.83</v>
      </c>
      <c r="CK13158" s="174">
        <v>224.83</v>
      </c>
      <c r="CU13158" s="174">
        <v>90020</v>
      </c>
      <c r="CV13158" s="174">
        <v>1494</v>
      </c>
      <c r="CW13158" s="174">
        <v>5</v>
      </c>
      <c r="CX13158" s="174">
        <v>224.83</v>
      </c>
    </row>
    <row r="13159" spans="84:102" x14ac:dyDescent="0.25">
      <c r="CF13159" s="3" t="s">
        <v>3073</v>
      </c>
      <c r="CG13159" s="174">
        <v>127</v>
      </c>
      <c r="CH13159" s="174">
        <v>66789</v>
      </c>
      <c r="CI13159" s="174">
        <v>5</v>
      </c>
      <c r="CJ13159" s="174">
        <v>224.7878</v>
      </c>
      <c r="CK13159" s="174">
        <v>224.7878</v>
      </c>
      <c r="CU13159" s="174">
        <v>127</v>
      </c>
      <c r="CV13159" s="174">
        <v>66789</v>
      </c>
      <c r="CW13159" s="174">
        <v>5</v>
      </c>
      <c r="CX13159" s="174">
        <v>224.7878</v>
      </c>
    </row>
    <row r="13160" spans="84:102" x14ac:dyDescent="0.25">
      <c r="CF13160" s="3" t="s">
        <v>3073</v>
      </c>
      <c r="CG13160" s="174">
        <v>69682</v>
      </c>
      <c r="CH13160" s="174">
        <v>203</v>
      </c>
      <c r="CI13160" s="174">
        <v>5</v>
      </c>
      <c r="CJ13160" s="174">
        <v>224.68620000000001</v>
      </c>
      <c r="CK13160" s="174">
        <v>224.68620000000001</v>
      </c>
      <c r="CU13160" s="174">
        <v>69682</v>
      </c>
      <c r="CV13160" s="174">
        <v>203</v>
      </c>
      <c r="CW13160" s="174">
        <v>5</v>
      </c>
      <c r="CX13160" s="174">
        <v>224.68620000000001</v>
      </c>
    </row>
    <row r="13161" spans="84:102" x14ac:dyDescent="0.25">
      <c r="CF13161" s="3" t="s">
        <v>3073</v>
      </c>
      <c r="CG13161" s="174">
        <v>126364</v>
      </c>
      <c r="CH13161" s="174">
        <v>1260</v>
      </c>
      <c r="CI13161" s="174">
        <v>5</v>
      </c>
      <c r="CJ13161" s="174">
        <v>224.67179999999999</v>
      </c>
      <c r="CK13161" s="174">
        <v>224.67179999999999</v>
      </c>
      <c r="CU13161" s="174">
        <v>126364</v>
      </c>
      <c r="CV13161" s="174">
        <v>1260</v>
      </c>
      <c r="CW13161" s="174">
        <v>5</v>
      </c>
      <c r="CX13161" s="174">
        <v>224.67179999999999</v>
      </c>
    </row>
    <row r="13162" spans="84:102" x14ac:dyDescent="0.25">
      <c r="CF13162" s="3" t="s">
        <v>3073</v>
      </c>
      <c r="CG13162" s="174">
        <v>148522</v>
      </c>
      <c r="CH13162" s="174">
        <v>2874</v>
      </c>
      <c r="CI13162" s="174">
        <v>5</v>
      </c>
      <c r="CJ13162" s="174">
        <v>224.52850000000001</v>
      </c>
      <c r="CK13162" s="174">
        <v>224.52850000000001</v>
      </c>
      <c r="CU13162" s="174">
        <v>148522</v>
      </c>
      <c r="CV13162" s="174">
        <v>2874</v>
      </c>
      <c r="CW13162" s="174">
        <v>5</v>
      </c>
      <c r="CX13162" s="174">
        <v>224.52850000000001</v>
      </c>
    </row>
    <row r="13163" spans="84:102" x14ac:dyDescent="0.25">
      <c r="CF13163" s="3" t="s">
        <v>3073</v>
      </c>
      <c r="CG13163" s="174">
        <v>67557</v>
      </c>
      <c r="CH13163" s="174">
        <v>136</v>
      </c>
      <c r="CI13163" s="174">
        <v>5</v>
      </c>
      <c r="CJ13163" s="174">
        <v>224.41069999999999</v>
      </c>
      <c r="CK13163" s="174">
        <v>224.41069999999999</v>
      </c>
      <c r="CU13163" s="174">
        <v>67557</v>
      </c>
      <c r="CV13163" s="174">
        <v>136</v>
      </c>
      <c r="CW13163" s="174">
        <v>5</v>
      </c>
      <c r="CX13163" s="174">
        <v>224.41069999999999</v>
      </c>
    </row>
    <row r="13164" spans="84:102" x14ac:dyDescent="0.25">
      <c r="CF13164" s="3" t="s">
        <v>3073</v>
      </c>
      <c r="CG13164" s="174">
        <v>945</v>
      </c>
      <c r="CH13164" s="174">
        <v>111818</v>
      </c>
      <c r="CI13164" s="174">
        <v>5</v>
      </c>
      <c r="CJ13164" s="174">
        <v>224.33449999999999</v>
      </c>
      <c r="CK13164" s="174">
        <v>224.33449999999999</v>
      </c>
      <c r="CU13164" s="174">
        <v>945</v>
      </c>
      <c r="CV13164" s="174">
        <v>111818</v>
      </c>
      <c r="CW13164" s="174">
        <v>5</v>
      </c>
      <c r="CX13164" s="174">
        <v>224.33449999999999</v>
      </c>
    </row>
    <row r="13165" spans="84:102" x14ac:dyDescent="0.25">
      <c r="CF13165" s="3" t="s">
        <v>3073</v>
      </c>
      <c r="CG13165" s="174">
        <v>136578</v>
      </c>
      <c r="CH13165" s="174">
        <v>1112</v>
      </c>
      <c r="CI13165" s="174">
        <v>5</v>
      </c>
      <c r="CJ13165" s="174">
        <v>224.23480000000001</v>
      </c>
      <c r="CK13165" s="174">
        <v>224.23480000000001</v>
      </c>
      <c r="CU13165" s="174">
        <v>136578</v>
      </c>
      <c r="CV13165" s="174">
        <v>1112</v>
      </c>
      <c r="CW13165" s="174">
        <v>5</v>
      </c>
      <c r="CX13165" s="174">
        <v>224.23480000000001</v>
      </c>
    </row>
    <row r="13166" spans="84:102" x14ac:dyDescent="0.25">
      <c r="CF13166" s="3" t="s">
        <v>3073</v>
      </c>
      <c r="CG13166" s="174">
        <v>155498</v>
      </c>
      <c r="CH13166" s="174">
        <v>3174</v>
      </c>
      <c r="CI13166" s="174">
        <v>5</v>
      </c>
      <c r="CJ13166" s="174">
        <v>224.14850000000001</v>
      </c>
      <c r="CK13166" s="174">
        <v>224.14850000000001</v>
      </c>
      <c r="CU13166" s="174">
        <v>155498</v>
      </c>
      <c r="CV13166" s="174">
        <v>3174</v>
      </c>
      <c r="CW13166" s="174">
        <v>5</v>
      </c>
      <c r="CX13166" s="174">
        <v>224.14850000000001</v>
      </c>
    </row>
    <row r="13167" spans="84:102" x14ac:dyDescent="0.25">
      <c r="CF13167" s="3" t="s">
        <v>3073</v>
      </c>
      <c r="CG13167" s="174">
        <v>168882</v>
      </c>
      <c r="CH13167" s="174">
        <v>3059</v>
      </c>
      <c r="CI13167" s="174">
        <v>5</v>
      </c>
      <c r="CJ13167" s="174">
        <v>224.10679999999999</v>
      </c>
      <c r="CK13167" s="174">
        <v>224.10679999999999</v>
      </c>
      <c r="CU13167" s="174">
        <v>168882</v>
      </c>
      <c r="CV13167" s="174">
        <v>3059</v>
      </c>
      <c r="CW13167" s="174">
        <v>5</v>
      </c>
      <c r="CX13167" s="174">
        <v>224.10679999999999</v>
      </c>
    </row>
    <row r="13168" spans="84:102" x14ac:dyDescent="0.25">
      <c r="CF13168" s="3" t="s">
        <v>3073</v>
      </c>
      <c r="CG13168" s="174">
        <v>100344</v>
      </c>
      <c r="CH13168" s="174">
        <v>3638</v>
      </c>
      <c r="CI13168" s="174">
        <v>5</v>
      </c>
      <c r="CJ13168" s="174">
        <v>224.10140000000001</v>
      </c>
      <c r="CK13168" s="174">
        <v>224.10140000000001</v>
      </c>
      <c r="CU13168" s="174">
        <v>100344</v>
      </c>
      <c r="CV13168" s="174">
        <v>3638</v>
      </c>
      <c r="CW13168" s="174">
        <v>5</v>
      </c>
      <c r="CX13168" s="174">
        <v>224.10140000000001</v>
      </c>
    </row>
    <row r="13169" spans="84:102" x14ac:dyDescent="0.25">
      <c r="CF13169" s="3" t="s">
        <v>3073</v>
      </c>
      <c r="CG13169" s="174">
        <v>57433</v>
      </c>
      <c r="CH13169" s="174">
        <v>1755</v>
      </c>
      <c r="CI13169" s="174">
        <v>5</v>
      </c>
      <c r="CJ13169" s="174">
        <v>224.08590000000001</v>
      </c>
      <c r="CK13169" s="174">
        <v>224.08590000000001</v>
      </c>
      <c r="CU13169" s="174">
        <v>57433</v>
      </c>
      <c r="CV13169" s="174">
        <v>1755</v>
      </c>
      <c r="CW13169" s="174">
        <v>5</v>
      </c>
      <c r="CX13169" s="174">
        <v>224.08590000000001</v>
      </c>
    </row>
    <row r="13170" spans="84:102" x14ac:dyDescent="0.25">
      <c r="CF13170" s="3" t="s">
        <v>3073</v>
      </c>
      <c r="CG13170" s="174">
        <v>155757</v>
      </c>
      <c r="CH13170" s="174">
        <v>155746</v>
      </c>
      <c r="CI13170" s="174">
        <v>5</v>
      </c>
      <c r="CJ13170" s="174">
        <v>224.05879999999999</v>
      </c>
      <c r="CK13170" s="174">
        <v>224.05879999999999</v>
      </c>
      <c r="CU13170" s="174">
        <v>155757</v>
      </c>
      <c r="CV13170" s="174">
        <v>155746</v>
      </c>
      <c r="CW13170" s="174">
        <v>5</v>
      </c>
      <c r="CX13170" s="174">
        <v>224.05879999999999</v>
      </c>
    </row>
    <row r="13171" spans="84:102" x14ac:dyDescent="0.25">
      <c r="CF13171" s="3" t="s">
        <v>3073</v>
      </c>
      <c r="CG13171" s="174">
        <v>2648</v>
      </c>
      <c r="CH13171" s="174">
        <v>49004</v>
      </c>
      <c r="CI13171" s="174">
        <v>5</v>
      </c>
      <c r="CJ13171" s="174">
        <v>223.9975</v>
      </c>
      <c r="CK13171" s="174">
        <v>223.9975</v>
      </c>
      <c r="CU13171" s="174">
        <v>2648</v>
      </c>
      <c r="CV13171" s="174">
        <v>49004</v>
      </c>
      <c r="CW13171" s="174">
        <v>5</v>
      </c>
      <c r="CX13171" s="174">
        <v>223.9975</v>
      </c>
    </row>
    <row r="13172" spans="84:102" x14ac:dyDescent="0.25">
      <c r="CF13172" s="3" t="s">
        <v>3073</v>
      </c>
      <c r="CG13172" s="174">
        <v>91913</v>
      </c>
      <c r="CH13172" s="174">
        <v>3591</v>
      </c>
      <c r="CI13172" s="174">
        <v>5</v>
      </c>
      <c r="CJ13172" s="174">
        <v>223.9751</v>
      </c>
      <c r="CK13172" s="174">
        <v>223.9751</v>
      </c>
      <c r="CU13172" s="174">
        <v>91913</v>
      </c>
      <c r="CV13172" s="174">
        <v>3591</v>
      </c>
      <c r="CW13172" s="174">
        <v>5</v>
      </c>
      <c r="CX13172" s="174">
        <v>223.9751</v>
      </c>
    </row>
    <row r="13173" spans="84:102" x14ac:dyDescent="0.25">
      <c r="CF13173" s="3" t="s">
        <v>3073</v>
      </c>
      <c r="CG13173" s="174">
        <v>2233</v>
      </c>
      <c r="CH13173" s="174">
        <v>19948</v>
      </c>
      <c r="CI13173" s="174">
        <v>5</v>
      </c>
      <c r="CJ13173" s="174">
        <v>223.97</v>
      </c>
      <c r="CK13173" s="174">
        <v>223.97</v>
      </c>
      <c r="CU13173" s="174">
        <v>2233</v>
      </c>
      <c r="CV13173" s="174">
        <v>19948</v>
      </c>
      <c r="CW13173" s="174">
        <v>5</v>
      </c>
      <c r="CX13173" s="174">
        <v>223.97</v>
      </c>
    </row>
    <row r="13174" spans="84:102" x14ac:dyDescent="0.25">
      <c r="CF13174" s="3" t="s">
        <v>3073</v>
      </c>
      <c r="CG13174" s="174">
        <v>84718</v>
      </c>
      <c r="CH13174" s="174">
        <v>517</v>
      </c>
      <c r="CI13174" s="174">
        <v>5</v>
      </c>
      <c r="CJ13174" s="174">
        <v>223.88890000000001</v>
      </c>
      <c r="CK13174" s="174">
        <v>223.88890000000001</v>
      </c>
      <c r="CU13174" s="174">
        <v>84718</v>
      </c>
      <c r="CV13174" s="174">
        <v>517</v>
      </c>
      <c r="CW13174" s="174">
        <v>5</v>
      </c>
      <c r="CX13174" s="174">
        <v>223.88890000000001</v>
      </c>
    </row>
    <row r="13175" spans="84:102" x14ac:dyDescent="0.25">
      <c r="CF13175" s="3" t="s">
        <v>3073</v>
      </c>
      <c r="CG13175" s="174">
        <v>2096</v>
      </c>
      <c r="CH13175" s="174">
        <v>5493</v>
      </c>
      <c r="CI13175" s="174">
        <v>5</v>
      </c>
      <c r="CJ13175" s="174">
        <v>223.8092</v>
      </c>
      <c r="CK13175" s="174">
        <v>223.8092</v>
      </c>
      <c r="CU13175" s="174">
        <v>2096</v>
      </c>
      <c r="CV13175" s="174">
        <v>5493</v>
      </c>
      <c r="CW13175" s="174">
        <v>5</v>
      </c>
      <c r="CX13175" s="174">
        <v>223.8092</v>
      </c>
    </row>
    <row r="13176" spans="84:102" x14ac:dyDescent="0.25">
      <c r="CF13176" s="3" t="s">
        <v>3073</v>
      </c>
      <c r="CG13176" s="174">
        <v>6969</v>
      </c>
      <c r="CH13176" s="174">
        <v>2093</v>
      </c>
      <c r="CI13176" s="174">
        <v>5</v>
      </c>
      <c r="CJ13176" s="174">
        <v>223.78720000000001</v>
      </c>
      <c r="CK13176" s="174">
        <v>223.78720000000001</v>
      </c>
      <c r="CU13176" s="174">
        <v>6969</v>
      </c>
      <c r="CV13176" s="174">
        <v>2093</v>
      </c>
      <c r="CW13176" s="174">
        <v>5</v>
      </c>
      <c r="CX13176" s="174">
        <v>223.78720000000001</v>
      </c>
    </row>
    <row r="13177" spans="84:102" x14ac:dyDescent="0.25">
      <c r="CF13177" s="3" t="s">
        <v>3073</v>
      </c>
      <c r="CG13177" s="174">
        <v>95112</v>
      </c>
      <c r="CH13177" s="174">
        <v>1490</v>
      </c>
      <c r="CI13177" s="174">
        <v>5</v>
      </c>
      <c r="CJ13177" s="174">
        <v>223.7534</v>
      </c>
      <c r="CK13177" s="174">
        <v>223.7534</v>
      </c>
      <c r="CU13177" s="174">
        <v>95112</v>
      </c>
      <c r="CV13177" s="174">
        <v>1490</v>
      </c>
      <c r="CW13177" s="174">
        <v>5</v>
      </c>
      <c r="CX13177" s="174">
        <v>223.7534</v>
      </c>
    </row>
    <row r="13178" spans="84:102" x14ac:dyDescent="0.25">
      <c r="CF13178" s="3" t="s">
        <v>3073</v>
      </c>
      <c r="CG13178" s="174">
        <v>150632</v>
      </c>
      <c r="CH13178" s="174">
        <v>2837</v>
      </c>
      <c r="CI13178" s="174">
        <v>5</v>
      </c>
      <c r="CJ13178" s="174">
        <v>223.75290000000001</v>
      </c>
      <c r="CK13178" s="174">
        <v>223.75290000000001</v>
      </c>
      <c r="CU13178" s="174">
        <v>150632</v>
      </c>
      <c r="CV13178" s="174">
        <v>2837</v>
      </c>
      <c r="CW13178" s="174">
        <v>5</v>
      </c>
      <c r="CX13178" s="174">
        <v>223.75290000000001</v>
      </c>
    </row>
    <row r="13179" spans="84:102" x14ac:dyDescent="0.25">
      <c r="CF13179" s="3" t="s">
        <v>3073</v>
      </c>
      <c r="CG13179" s="174">
        <v>96497</v>
      </c>
      <c r="CH13179" s="174">
        <v>1474</v>
      </c>
      <c r="CI13179" s="174">
        <v>5</v>
      </c>
      <c r="CJ13179" s="174">
        <v>223.7064</v>
      </c>
      <c r="CK13179" s="174">
        <v>223.7064</v>
      </c>
      <c r="CU13179" s="174">
        <v>96497</v>
      </c>
      <c r="CV13179" s="174">
        <v>1474</v>
      </c>
      <c r="CW13179" s="174">
        <v>5</v>
      </c>
      <c r="CX13179" s="174">
        <v>223.7064</v>
      </c>
    </row>
    <row r="13180" spans="84:102" x14ac:dyDescent="0.25">
      <c r="CF13180" s="3" t="s">
        <v>3073</v>
      </c>
      <c r="CG13180" s="174">
        <v>3036</v>
      </c>
      <c r="CH13180" s="174">
        <v>163456</v>
      </c>
      <c r="CI13180" s="174">
        <v>5</v>
      </c>
      <c r="CJ13180" s="174">
        <v>223.4316</v>
      </c>
      <c r="CK13180" s="174">
        <v>223.4316</v>
      </c>
      <c r="CU13180" s="174">
        <v>3036</v>
      </c>
      <c r="CV13180" s="174">
        <v>163456</v>
      </c>
      <c r="CW13180" s="174">
        <v>5</v>
      </c>
      <c r="CX13180" s="174">
        <v>223.4316</v>
      </c>
    </row>
    <row r="13181" spans="84:102" x14ac:dyDescent="0.25">
      <c r="CF13181" s="3" t="s">
        <v>3073</v>
      </c>
      <c r="CG13181" s="174">
        <v>1112</v>
      </c>
      <c r="CH13181" s="174">
        <v>136578</v>
      </c>
      <c r="CI13181" s="174">
        <v>5</v>
      </c>
      <c r="CJ13181" s="174">
        <v>223.41890000000001</v>
      </c>
      <c r="CK13181" s="174">
        <v>223.41890000000001</v>
      </c>
      <c r="CU13181" s="174">
        <v>1112</v>
      </c>
      <c r="CV13181" s="174">
        <v>136578</v>
      </c>
      <c r="CW13181" s="174">
        <v>5</v>
      </c>
      <c r="CX13181" s="174">
        <v>223.41890000000001</v>
      </c>
    </row>
    <row r="13182" spans="84:102" x14ac:dyDescent="0.25">
      <c r="CF13182" s="3" t="s">
        <v>3073</v>
      </c>
      <c r="CG13182" s="174">
        <v>2787</v>
      </c>
      <c r="CH13182" s="174">
        <v>146113</v>
      </c>
      <c r="CI13182" s="174">
        <v>5</v>
      </c>
      <c r="CJ13182" s="174">
        <v>223.4075</v>
      </c>
      <c r="CK13182" s="174">
        <v>223.4075</v>
      </c>
      <c r="CU13182" s="174">
        <v>2787</v>
      </c>
      <c r="CV13182" s="174">
        <v>146113</v>
      </c>
      <c r="CW13182" s="174">
        <v>5</v>
      </c>
      <c r="CX13182" s="174">
        <v>223.4075</v>
      </c>
    </row>
    <row r="13183" spans="84:102" x14ac:dyDescent="0.25">
      <c r="CF13183" s="3" t="s">
        <v>3073</v>
      </c>
      <c r="CG13183" s="174">
        <v>151503</v>
      </c>
      <c r="CH13183" s="174">
        <v>3109</v>
      </c>
      <c r="CI13183" s="174">
        <v>5</v>
      </c>
      <c r="CJ13183" s="174">
        <v>223.31809999999999</v>
      </c>
      <c r="CK13183" s="174">
        <v>223.31809999999999</v>
      </c>
      <c r="CU13183" s="174">
        <v>151503</v>
      </c>
      <c r="CV13183" s="174">
        <v>3109</v>
      </c>
      <c r="CW13183" s="174">
        <v>5</v>
      </c>
      <c r="CX13183" s="174">
        <v>223.31809999999999</v>
      </c>
    </row>
    <row r="13184" spans="84:102" x14ac:dyDescent="0.25">
      <c r="CF13184" s="3" t="s">
        <v>3073</v>
      </c>
      <c r="CG13184" s="174">
        <v>2704</v>
      </c>
      <c r="CH13184" s="174">
        <v>131189</v>
      </c>
      <c r="CI13184" s="174">
        <v>5</v>
      </c>
      <c r="CJ13184" s="174">
        <v>223.22030000000001</v>
      </c>
      <c r="CK13184" s="174">
        <v>223.22030000000001</v>
      </c>
      <c r="CU13184" s="174">
        <v>2704</v>
      </c>
      <c r="CV13184" s="174">
        <v>131189</v>
      </c>
      <c r="CW13184" s="174">
        <v>5</v>
      </c>
      <c r="CX13184" s="174">
        <v>223.22030000000001</v>
      </c>
    </row>
    <row r="13185" spans="84:102" x14ac:dyDescent="0.25">
      <c r="CF13185" s="3" t="s">
        <v>3073</v>
      </c>
      <c r="CG13185" s="174">
        <v>2929</v>
      </c>
      <c r="CH13185" s="174">
        <v>151607</v>
      </c>
      <c r="CI13185" s="174">
        <v>5</v>
      </c>
      <c r="CJ13185" s="174">
        <v>222.89689999999999</v>
      </c>
      <c r="CK13185" s="174">
        <v>222.89689999999999</v>
      </c>
      <c r="CU13185" s="174">
        <v>2929</v>
      </c>
      <c r="CV13185" s="174">
        <v>151607</v>
      </c>
      <c r="CW13185" s="174">
        <v>5</v>
      </c>
      <c r="CX13185" s="174">
        <v>222.89689999999999</v>
      </c>
    </row>
    <row r="13186" spans="84:102" x14ac:dyDescent="0.25">
      <c r="CF13186" s="3" t="s">
        <v>3073</v>
      </c>
      <c r="CG13186" s="174">
        <v>147986</v>
      </c>
      <c r="CH13186" s="174">
        <v>2816</v>
      </c>
      <c r="CI13186" s="174">
        <v>5</v>
      </c>
      <c r="CJ13186" s="174">
        <v>222.84030000000001</v>
      </c>
      <c r="CK13186" s="174">
        <v>222.84030000000001</v>
      </c>
      <c r="CU13186" s="174">
        <v>147986</v>
      </c>
      <c r="CV13186" s="174">
        <v>2816</v>
      </c>
      <c r="CW13186" s="174">
        <v>5</v>
      </c>
      <c r="CX13186" s="174">
        <v>222.84030000000001</v>
      </c>
    </row>
    <row r="13187" spans="84:102" x14ac:dyDescent="0.25">
      <c r="CF13187" s="3" t="s">
        <v>3073</v>
      </c>
      <c r="CG13187" s="174">
        <v>991</v>
      </c>
      <c r="CH13187" s="174">
        <v>113779</v>
      </c>
      <c r="CI13187" s="174">
        <v>5</v>
      </c>
      <c r="CJ13187" s="174">
        <v>222.761</v>
      </c>
      <c r="CK13187" s="174">
        <v>222.761</v>
      </c>
      <c r="CU13187" s="174">
        <v>991</v>
      </c>
      <c r="CV13187" s="174">
        <v>113779</v>
      </c>
      <c r="CW13187" s="174">
        <v>5</v>
      </c>
      <c r="CX13187" s="174">
        <v>222.761</v>
      </c>
    </row>
    <row r="13188" spans="84:102" x14ac:dyDescent="0.25">
      <c r="CF13188" s="3" t="s">
        <v>3073</v>
      </c>
      <c r="CG13188" s="174">
        <v>1047</v>
      </c>
      <c r="CH13188" s="174">
        <v>123862</v>
      </c>
      <c r="CI13188" s="174">
        <v>5</v>
      </c>
      <c r="CJ13188" s="174">
        <v>222.75219999999999</v>
      </c>
      <c r="CK13188" s="174">
        <v>222.75219999999999</v>
      </c>
      <c r="CU13188" s="174">
        <v>1047</v>
      </c>
      <c r="CV13188" s="174">
        <v>123862</v>
      </c>
      <c r="CW13188" s="174">
        <v>5</v>
      </c>
      <c r="CX13188" s="174">
        <v>222.75219999999999</v>
      </c>
    </row>
    <row r="13189" spans="84:102" x14ac:dyDescent="0.25">
      <c r="CF13189" s="3" t="s">
        <v>3073</v>
      </c>
      <c r="CG13189" s="174">
        <v>16203</v>
      </c>
      <c r="CH13189" s="174">
        <v>2196</v>
      </c>
      <c r="CI13189" s="174">
        <v>5</v>
      </c>
      <c r="CJ13189" s="174">
        <v>222.47730000000001</v>
      </c>
      <c r="CK13189" s="174">
        <v>222.47730000000001</v>
      </c>
      <c r="CU13189" s="174">
        <v>16203</v>
      </c>
      <c r="CV13189" s="174">
        <v>2196</v>
      </c>
      <c r="CW13189" s="174">
        <v>5</v>
      </c>
      <c r="CX13189" s="174">
        <v>222.47730000000001</v>
      </c>
    </row>
    <row r="13190" spans="84:102" x14ac:dyDescent="0.25">
      <c r="CF13190" s="3" t="s">
        <v>3073</v>
      </c>
      <c r="CG13190" s="174">
        <v>119609</v>
      </c>
      <c r="CH13190" s="174">
        <v>1310</v>
      </c>
      <c r="CI13190" s="174">
        <v>5</v>
      </c>
      <c r="CJ13190" s="174">
        <v>222.1533</v>
      </c>
      <c r="CK13190" s="174">
        <v>222.1533</v>
      </c>
      <c r="CU13190" s="174">
        <v>119609</v>
      </c>
      <c r="CV13190" s="174">
        <v>1310</v>
      </c>
      <c r="CW13190" s="174">
        <v>5</v>
      </c>
      <c r="CX13190" s="174">
        <v>222.1533</v>
      </c>
    </row>
    <row r="13191" spans="84:102" x14ac:dyDescent="0.25">
      <c r="CF13191" s="3" t="s">
        <v>3073</v>
      </c>
      <c r="CG13191" s="174">
        <v>1489</v>
      </c>
      <c r="CH13191" s="174">
        <v>95901</v>
      </c>
      <c r="CI13191" s="174">
        <v>5</v>
      </c>
      <c r="CJ13191" s="174">
        <v>222.15</v>
      </c>
      <c r="CK13191" s="174">
        <v>222.15</v>
      </c>
      <c r="CU13191" s="174">
        <v>1489</v>
      </c>
      <c r="CV13191" s="174">
        <v>95901</v>
      </c>
      <c r="CW13191" s="174">
        <v>5</v>
      </c>
      <c r="CX13191" s="174">
        <v>222.15</v>
      </c>
    </row>
    <row r="13192" spans="84:102" x14ac:dyDescent="0.25">
      <c r="CF13192" s="3" t="s">
        <v>3073</v>
      </c>
      <c r="CG13192" s="174">
        <v>135</v>
      </c>
      <c r="CH13192" s="174">
        <v>66788</v>
      </c>
      <c r="CI13192" s="174">
        <v>5</v>
      </c>
      <c r="CJ13192" s="174">
        <v>222.01179999999999</v>
      </c>
      <c r="CK13192" s="174">
        <v>222.01179999999999</v>
      </c>
      <c r="CU13192" s="174">
        <v>135</v>
      </c>
      <c r="CV13192" s="174">
        <v>66788</v>
      </c>
      <c r="CW13192" s="174">
        <v>5</v>
      </c>
      <c r="CX13192" s="174">
        <v>222.01179999999999</v>
      </c>
    </row>
    <row r="13193" spans="84:102" x14ac:dyDescent="0.25">
      <c r="CF13193" s="3" t="s">
        <v>3073</v>
      </c>
      <c r="CG13193" s="174">
        <v>65355</v>
      </c>
      <c r="CH13193" s="174">
        <v>72</v>
      </c>
      <c r="CI13193" s="174">
        <v>5</v>
      </c>
      <c r="CJ13193" s="174">
        <v>221.9924</v>
      </c>
      <c r="CK13193" s="174">
        <v>221.9924</v>
      </c>
      <c r="CU13193" s="174">
        <v>65355</v>
      </c>
      <c r="CV13193" s="174">
        <v>72</v>
      </c>
      <c r="CW13193" s="174">
        <v>5</v>
      </c>
      <c r="CX13193" s="174">
        <v>221.9924</v>
      </c>
    </row>
    <row r="13194" spans="84:102" x14ac:dyDescent="0.25">
      <c r="CF13194" s="3" t="s">
        <v>3073</v>
      </c>
      <c r="CG13194" s="174">
        <v>432</v>
      </c>
      <c r="CH13194" s="174">
        <v>82102</v>
      </c>
      <c r="CI13194" s="174">
        <v>5</v>
      </c>
      <c r="CJ13194" s="174">
        <v>221.9829</v>
      </c>
      <c r="CK13194" s="174">
        <v>221.9829</v>
      </c>
      <c r="CU13194" s="174">
        <v>432</v>
      </c>
      <c r="CV13194" s="174">
        <v>82102</v>
      </c>
      <c r="CW13194" s="174">
        <v>5</v>
      </c>
      <c r="CX13194" s="174">
        <v>221.9829</v>
      </c>
    </row>
    <row r="13195" spans="84:102" x14ac:dyDescent="0.25">
      <c r="CF13195" s="3" t="s">
        <v>3073</v>
      </c>
      <c r="CG13195" s="174">
        <v>59029</v>
      </c>
      <c r="CH13195" s="174">
        <v>1739</v>
      </c>
      <c r="CI13195" s="174">
        <v>5</v>
      </c>
      <c r="CJ13195" s="174">
        <v>221.762</v>
      </c>
      <c r="CK13195" s="174">
        <v>221.762</v>
      </c>
      <c r="CU13195" s="174">
        <v>59029</v>
      </c>
      <c r="CV13195" s="174">
        <v>1739</v>
      </c>
      <c r="CW13195" s="174">
        <v>5</v>
      </c>
      <c r="CX13195" s="174">
        <v>221.762</v>
      </c>
    </row>
    <row r="13196" spans="84:102" x14ac:dyDescent="0.25">
      <c r="CF13196" s="3" t="s">
        <v>3073</v>
      </c>
      <c r="CG13196" s="174">
        <v>21553</v>
      </c>
      <c r="CH13196" s="174">
        <v>2290</v>
      </c>
      <c r="CI13196" s="174">
        <v>5</v>
      </c>
      <c r="CJ13196" s="174">
        <v>221.56360000000001</v>
      </c>
      <c r="CK13196" s="174">
        <v>221.56360000000001</v>
      </c>
      <c r="CU13196" s="174">
        <v>21553</v>
      </c>
      <c r="CV13196" s="174">
        <v>2290</v>
      </c>
      <c r="CW13196" s="174">
        <v>5</v>
      </c>
      <c r="CX13196" s="174">
        <v>221.56360000000001</v>
      </c>
    </row>
    <row r="13197" spans="84:102" x14ac:dyDescent="0.25">
      <c r="CF13197" s="3" t="s">
        <v>3073</v>
      </c>
      <c r="CG13197" s="174">
        <v>2921</v>
      </c>
      <c r="CH13197" s="174">
        <v>152739</v>
      </c>
      <c r="CI13197" s="174">
        <v>5</v>
      </c>
      <c r="CJ13197" s="174">
        <v>221.40389999999999</v>
      </c>
      <c r="CK13197" s="174">
        <v>221.40389999999999</v>
      </c>
      <c r="CU13197" s="174">
        <v>2921</v>
      </c>
      <c r="CV13197" s="174">
        <v>152739</v>
      </c>
      <c r="CW13197" s="174">
        <v>5</v>
      </c>
      <c r="CX13197" s="174">
        <v>221.40389999999999</v>
      </c>
    </row>
    <row r="13198" spans="84:102" x14ac:dyDescent="0.25">
      <c r="CF13198" s="3" t="s">
        <v>3073</v>
      </c>
      <c r="CG13198" s="174">
        <v>103196</v>
      </c>
      <c r="CH13198" s="174">
        <v>1440</v>
      </c>
      <c r="CI13198" s="174">
        <v>5</v>
      </c>
      <c r="CJ13198" s="174">
        <v>221.3622</v>
      </c>
      <c r="CK13198" s="174">
        <v>221.3622</v>
      </c>
      <c r="CU13198" s="174">
        <v>103196</v>
      </c>
      <c r="CV13198" s="174">
        <v>1440</v>
      </c>
      <c r="CW13198" s="174">
        <v>5</v>
      </c>
      <c r="CX13198" s="174">
        <v>221.3622</v>
      </c>
    </row>
    <row r="13199" spans="84:102" x14ac:dyDescent="0.25">
      <c r="CF13199" s="3" t="s">
        <v>3073</v>
      </c>
      <c r="CG13199" s="174">
        <v>19816</v>
      </c>
      <c r="CH13199" s="174">
        <v>2253</v>
      </c>
      <c r="CI13199" s="174">
        <v>5</v>
      </c>
      <c r="CJ13199" s="174">
        <v>221.31030000000001</v>
      </c>
      <c r="CK13199" s="174">
        <v>221.31030000000001</v>
      </c>
      <c r="CU13199" s="174">
        <v>19816</v>
      </c>
      <c r="CV13199" s="174">
        <v>2253</v>
      </c>
      <c r="CW13199" s="174">
        <v>5</v>
      </c>
      <c r="CX13199" s="174">
        <v>221.31030000000001</v>
      </c>
    </row>
    <row r="13200" spans="84:102" x14ac:dyDescent="0.25">
      <c r="CF13200" s="3" t="s">
        <v>3073</v>
      </c>
      <c r="CG13200" s="174">
        <v>86678</v>
      </c>
      <c r="CH13200" s="174">
        <v>542</v>
      </c>
      <c r="CI13200" s="174">
        <v>5</v>
      </c>
      <c r="CJ13200" s="174">
        <v>221.2278</v>
      </c>
      <c r="CK13200" s="174">
        <v>221.2278</v>
      </c>
      <c r="CU13200" s="174">
        <v>86678</v>
      </c>
      <c r="CV13200" s="174">
        <v>542</v>
      </c>
      <c r="CW13200" s="174">
        <v>5</v>
      </c>
      <c r="CX13200" s="174">
        <v>221.2278</v>
      </c>
    </row>
    <row r="13201" spans="84:102" x14ac:dyDescent="0.25">
      <c r="CF13201" s="3" t="s">
        <v>3073</v>
      </c>
      <c r="CG13201" s="174">
        <v>120241</v>
      </c>
      <c r="CH13201" s="174">
        <v>1288</v>
      </c>
      <c r="CI13201" s="174">
        <v>5</v>
      </c>
      <c r="CJ13201" s="174">
        <v>221.03460000000001</v>
      </c>
      <c r="CK13201" s="174">
        <v>221.03460000000001</v>
      </c>
      <c r="CU13201" s="174">
        <v>120241</v>
      </c>
      <c r="CV13201" s="174">
        <v>1288</v>
      </c>
      <c r="CW13201" s="174">
        <v>5</v>
      </c>
      <c r="CX13201" s="174">
        <v>221.03460000000001</v>
      </c>
    </row>
    <row r="13202" spans="84:102" x14ac:dyDescent="0.25">
      <c r="CF13202" s="3" t="s">
        <v>3073</v>
      </c>
      <c r="CG13202" s="174">
        <v>1042</v>
      </c>
      <c r="CH13202" s="174">
        <v>124617</v>
      </c>
      <c r="CI13202" s="174">
        <v>5</v>
      </c>
      <c r="CJ13202" s="174">
        <v>221.03280000000001</v>
      </c>
      <c r="CK13202" s="174">
        <v>221.03280000000001</v>
      </c>
      <c r="CU13202" s="174">
        <v>1042</v>
      </c>
      <c r="CV13202" s="174">
        <v>124617</v>
      </c>
      <c r="CW13202" s="174">
        <v>5</v>
      </c>
      <c r="CX13202" s="174">
        <v>221.03280000000001</v>
      </c>
    </row>
    <row r="13203" spans="84:102" x14ac:dyDescent="0.25">
      <c r="CF13203" s="3" t="s">
        <v>3073</v>
      </c>
      <c r="CG13203" s="174">
        <v>981</v>
      </c>
      <c r="CH13203" s="174">
        <v>117568</v>
      </c>
      <c r="CI13203" s="174">
        <v>5</v>
      </c>
      <c r="CJ13203" s="174">
        <v>220.92400000000001</v>
      </c>
      <c r="CK13203" s="174">
        <v>220.92400000000001</v>
      </c>
      <c r="CU13203" s="174">
        <v>981</v>
      </c>
      <c r="CV13203" s="174">
        <v>117568</v>
      </c>
      <c r="CW13203" s="174">
        <v>5</v>
      </c>
      <c r="CX13203" s="174">
        <v>220.92400000000001</v>
      </c>
    </row>
    <row r="13204" spans="84:102" x14ac:dyDescent="0.25">
      <c r="CF13204" s="3" t="s">
        <v>3073</v>
      </c>
      <c r="CG13204" s="174">
        <v>72551</v>
      </c>
      <c r="CH13204" s="174">
        <v>278</v>
      </c>
      <c r="CI13204" s="174">
        <v>5</v>
      </c>
      <c r="CJ13204" s="174">
        <v>220.7089</v>
      </c>
      <c r="CK13204" s="174">
        <v>220.7089</v>
      </c>
      <c r="CU13204" s="174">
        <v>72551</v>
      </c>
      <c r="CV13204" s="174">
        <v>278</v>
      </c>
      <c r="CW13204" s="174">
        <v>5</v>
      </c>
      <c r="CX13204" s="174">
        <v>220.7089</v>
      </c>
    </row>
    <row r="13205" spans="84:102" x14ac:dyDescent="0.25">
      <c r="CF13205" s="3" t="s">
        <v>3073</v>
      </c>
      <c r="CG13205" s="174">
        <v>1882</v>
      </c>
      <c r="CH13205" s="174">
        <v>55800</v>
      </c>
      <c r="CI13205" s="174">
        <v>5</v>
      </c>
      <c r="CJ13205" s="174">
        <v>220.69630000000001</v>
      </c>
      <c r="CK13205" s="174">
        <v>220.69630000000001</v>
      </c>
      <c r="CU13205" s="174">
        <v>1882</v>
      </c>
      <c r="CV13205" s="174">
        <v>55800</v>
      </c>
      <c r="CW13205" s="174">
        <v>5</v>
      </c>
      <c r="CX13205" s="174">
        <v>220.69630000000001</v>
      </c>
    </row>
    <row r="13206" spans="84:102" x14ac:dyDescent="0.25">
      <c r="CF13206" s="3" t="s">
        <v>3073</v>
      </c>
      <c r="CG13206" s="174">
        <v>50504</v>
      </c>
      <c r="CH13206" s="174">
        <v>2556</v>
      </c>
      <c r="CI13206" s="174">
        <v>5</v>
      </c>
      <c r="CJ13206" s="174">
        <v>220.45269999999999</v>
      </c>
      <c r="CK13206" s="174">
        <v>220.45269999999999</v>
      </c>
      <c r="CU13206" s="174">
        <v>50504</v>
      </c>
      <c r="CV13206" s="174">
        <v>2556</v>
      </c>
      <c r="CW13206" s="174">
        <v>5</v>
      </c>
      <c r="CX13206" s="174">
        <v>220.45269999999999</v>
      </c>
    </row>
    <row r="13207" spans="84:102" x14ac:dyDescent="0.25">
      <c r="CF13207" s="3" t="s">
        <v>3073</v>
      </c>
      <c r="CG13207" s="174">
        <v>62376</v>
      </c>
      <c r="CH13207" s="174">
        <v>31</v>
      </c>
      <c r="CI13207" s="174">
        <v>5</v>
      </c>
      <c r="CJ13207" s="174">
        <v>220.4522</v>
      </c>
      <c r="CK13207" s="174">
        <v>220.4522</v>
      </c>
      <c r="CU13207" s="174">
        <v>62376</v>
      </c>
      <c r="CV13207" s="174">
        <v>31</v>
      </c>
      <c r="CW13207" s="174">
        <v>5</v>
      </c>
      <c r="CX13207" s="174">
        <v>220.4522</v>
      </c>
    </row>
    <row r="13208" spans="84:102" x14ac:dyDescent="0.25">
      <c r="CF13208" s="3" t="s">
        <v>3073</v>
      </c>
      <c r="CG13208" s="174">
        <v>700</v>
      </c>
      <c r="CH13208" s="174">
        <v>95672</v>
      </c>
      <c r="CI13208" s="174">
        <v>5</v>
      </c>
      <c r="CJ13208" s="174">
        <v>220.4418</v>
      </c>
      <c r="CK13208" s="174">
        <v>220.4418</v>
      </c>
      <c r="CU13208" s="174">
        <v>700</v>
      </c>
      <c r="CV13208" s="174">
        <v>95672</v>
      </c>
      <c r="CW13208" s="174">
        <v>5</v>
      </c>
      <c r="CX13208" s="174">
        <v>220.4418</v>
      </c>
    </row>
    <row r="13209" spans="84:102" x14ac:dyDescent="0.25">
      <c r="CF13209" s="3" t="s">
        <v>3073</v>
      </c>
      <c r="CG13209" s="174">
        <v>276</v>
      </c>
      <c r="CH13209" s="174">
        <v>72114</v>
      </c>
      <c r="CI13209" s="174">
        <v>5</v>
      </c>
      <c r="CJ13209" s="174">
        <v>220.43109999999999</v>
      </c>
      <c r="CK13209" s="174">
        <v>220.43109999999999</v>
      </c>
      <c r="CU13209" s="174">
        <v>276</v>
      </c>
      <c r="CV13209" s="174">
        <v>72114</v>
      </c>
      <c r="CW13209" s="174">
        <v>5</v>
      </c>
      <c r="CX13209" s="174">
        <v>220.43109999999999</v>
      </c>
    </row>
    <row r="13210" spans="84:102" x14ac:dyDescent="0.25">
      <c r="CF13210" s="3" t="s">
        <v>3073</v>
      </c>
      <c r="CG13210" s="174">
        <v>2196</v>
      </c>
      <c r="CH13210" s="174">
        <v>16203</v>
      </c>
      <c r="CI13210" s="174">
        <v>5</v>
      </c>
      <c r="CJ13210" s="174">
        <v>220.30869999999999</v>
      </c>
      <c r="CK13210" s="174">
        <v>220.30869999999999</v>
      </c>
      <c r="CU13210" s="174">
        <v>2196</v>
      </c>
      <c r="CV13210" s="174">
        <v>16203</v>
      </c>
      <c r="CW13210" s="174">
        <v>5</v>
      </c>
      <c r="CX13210" s="174">
        <v>220.30869999999999</v>
      </c>
    </row>
    <row r="13211" spans="84:102" x14ac:dyDescent="0.25">
      <c r="CF13211" s="3" t="s">
        <v>3073</v>
      </c>
      <c r="CG13211" s="174">
        <v>167594</v>
      </c>
      <c r="CH13211" s="174">
        <v>3358</v>
      </c>
      <c r="CI13211" s="174">
        <v>5</v>
      </c>
      <c r="CJ13211" s="174">
        <v>220.24870000000001</v>
      </c>
      <c r="CK13211" s="174">
        <v>220.24870000000001</v>
      </c>
      <c r="CU13211" s="174">
        <v>167594</v>
      </c>
      <c r="CV13211" s="174">
        <v>3358</v>
      </c>
      <c r="CW13211" s="174">
        <v>5</v>
      </c>
      <c r="CX13211" s="174">
        <v>220.24870000000001</v>
      </c>
    </row>
    <row r="13212" spans="84:102" x14ac:dyDescent="0.25">
      <c r="CF13212" s="3" t="s">
        <v>3073</v>
      </c>
      <c r="CG13212" s="174">
        <v>118146</v>
      </c>
      <c r="CH13212" s="174">
        <v>969</v>
      </c>
      <c r="CI13212" s="174">
        <v>5</v>
      </c>
      <c r="CJ13212" s="174">
        <v>220.23750000000001</v>
      </c>
      <c r="CK13212" s="174">
        <v>220.23750000000001</v>
      </c>
      <c r="CU13212" s="174">
        <v>118146</v>
      </c>
      <c r="CV13212" s="174">
        <v>969</v>
      </c>
      <c r="CW13212" s="174">
        <v>5</v>
      </c>
      <c r="CX13212" s="174">
        <v>220.23750000000001</v>
      </c>
    </row>
    <row r="13213" spans="84:102" x14ac:dyDescent="0.25">
      <c r="CF13213" s="3" t="s">
        <v>3073</v>
      </c>
      <c r="CG13213" s="174">
        <v>58809</v>
      </c>
      <c r="CH13213" s="174">
        <v>3498</v>
      </c>
      <c r="CI13213" s="174">
        <v>5</v>
      </c>
      <c r="CJ13213" s="174">
        <v>220.126</v>
      </c>
      <c r="CK13213" s="174">
        <v>220.126</v>
      </c>
      <c r="CU13213" s="174">
        <v>58809</v>
      </c>
      <c r="CV13213" s="174">
        <v>3498</v>
      </c>
      <c r="CW13213" s="174">
        <v>5</v>
      </c>
      <c r="CX13213" s="174">
        <v>220.126</v>
      </c>
    </row>
    <row r="13214" spans="84:102" x14ac:dyDescent="0.25">
      <c r="CF13214" s="3" t="s">
        <v>3073</v>
      </c>
      <c r="CG13214" s="174">
        <v>198692</v>
      </c>
      <c r="CH13214" s="174">
        <v>3845</v>
      </c>
      <c r="CI13214" s="174">
        <v>5</v>
      </c>
      <c r="CJ13214" s="174">
        <v>220.01599999999999</v>
      </c>
      <c r="CK13214" s="174">
        <v>220.01599999999999</v>
      </c>
      <c r="CU13214" s="174">
        <v>198692</v>
      </c>
      <c r="CV13214" s="174">
        <v>3845</v>
      </c>
      <c r="CW13214" s="174">
        <v>5</v>
      </c>
      <c r="CX13214" s="174">
        <v>220.01599999999999</v>
      </c>
    </row>
    <row r="13215" spans="84:102" x14ac:dyDescent="0.25">
      <c r="CF13215" s="3" t="s">
        <v>3073</v>
      </c>
      <c r="CG13215" s="174">
        <v>113896</v>
      </c>
      <c r="CH13215" s="174">
        <v>3669</v>
      </c>
      <c r="CI13215" s="174">
        <v>5</v>
      </c>
      <c r="CJ13215" s="174">
        <v>219.5907</v>
      </c>
      <c r="CK13215" s="174">
        <v>219.5907</v>
      </c>
      <c r="CU13215" s="174">
        <v>113896</v>
      </c>
      <c r="CV13215" s="174">
        <v>3669</v>
      </c>
      <c r="CW13215" s="174">
        <v>5</v>
      </c>
      <c r="CX13215" s="174">
        <v>219.5907</v>
      </c>
    </row>
    <row r="13216" spans="84:102" x14ac:dyDescent="0.25">
      <c r="CF13216" s="3" t="s">
        <v>3073</v>
      </c>
      <c r="CG13216" s="174">
        <v>2648</v>
      </c>
      <c r="CH13216" s="174">
        <v>50415</v>
      </c>
      <c r="CI13216" s="174">
        <v>5</v>
      </c>
      <c r="CJ13216" s="174">
        <v>219.30549999999999</v>
      </c>
      <c r="CK13216" s="174">
        <v>219.30549999999999</v>
      </c>
      <c r="CU13216" s="174">
        <v>2648</v>
      </c>
      <c r="CV13216" s="174">
        <v>50415</v>
      </c>
      <c r="CW13216" s="174">
        <v>5</v>
      </c>
      <c r="CX13216" s="174">
        <v>219.30549999999999</v>
      </c>
    </row>
    <row r="13217" spans="84:102" x14ac:dyDescent="0.25">
      <c r="CF13217" s="3" t="s">
        <v>3073</v>
      </c>
      <c r="CG13217" s="174">
        <v>2629</v>
      </c>
      <c r="CH13217" s="174">
        <v>46895</v>
      </c>
      <c r="CI13217" s="174">
        <v>5</v>
      </c>
      <c r="CJ13217" s="174">
        <v>219.2886</v>
      </c>
      <c r="CK13217" s="174">
        <v>219.2886</v>
      </c>
      <c r="CU13217" s="174">
        <v>2629</v>
      </c>
      <c r="CV13217" s="174">
        <v>46895</v>
      </c>
      <c r="CW13217" s="174">
        <v>5</v>
      </c>
      <c r="CX13217" s="174">
        <v>219.2886</v>
      </c>
    </row>
    <row r="13218" spans="84:102" x14ac:dyDescent="0.25">
      <c r="CF13218" s="3" t="s">
        <v>3073</v>
      </c>
      <c r="CG13218" s="174">
        <v>2247</v>
      </c>
      <c r="CH13218" s="174">
        <v>20763</v>
      </c>
      <c r="CI13218" s="174">
        <v>5</v>
      </c>
      <c r="CJ13218" s="174">
        <v>219.142</v>
      </c>
      <c r="CK13218" s="174">
        <v>219.142</v>
      </c>
      <c r="CU13218" s="174">
        <v>2247</v>
      </c>
      <c r="CV13218" s="174">
        <v>20763</v>
      </c>
      <c r="CW13218" s="174">
        <v>5</v>
      </c>
      <c r="CX13218" s="174">
        <v>219.142</v>
      </c>
    </row>
    <row r="13219" spans="84:102" x14ac:dyDescent="0.25">
      <c r="CF13219" s="3" t="s">
        <v>3073</v>
      </c>
      <c r="CG13219" s="174">
        <v>70075</v>
      </c>
      <c r="CH13219" s="174">
        <v>1669</v>
      </c>
      <c r="CI13219" s="174">
        <v>5</v>
      </c>
      <c r="CJ13219" s="174">
        <v>218.98060000000001</v>
      </c>
      <c r="CK13219" s="174">
        <v>218.98060000000001</v>
      </c>
      <c r="CU13219" s="174">
        <v>70075</v>
      </c>
      <c r="CV13219" s="174">
        <v>1669</v>
      </c>
      <c r="CW13219" s="174">
        <v>5</v>
      </c>
      <c r="CX13219" s="174">
        <v>218.98060000000001</v>
      </c>
    </row>
    <row r="13220" spans="84:102" x14ac:dyDescent="0.25">
      <c r="CF13220" s="3" t="s">
        <v>3073</v>
      </c>
      <c r="CG13220" s="174">
        <v>5493</v>
      </c>
      <c r="CH13220" s="174">
        <v>2096</v>
      </c>
      <c r="CI13220" s="174">
        <v>5</v>
      </c>
      <c r="CJ13220" s="174">
        <v>218.9452</v>
      </c>
      <c r="CK13220" s="174">
        <v>218.9452</v>
      </c>
      <c r="CU13220" s="174">
        <v>5493</v>
      </c>
      <c r="CV13220" s="174">
        <v>2096</v>
      </c>
      <c r="CW13220" s="174">
        <v>5</v>
      </c>
      <c r="CX13220" s="174">
        <v>218.9452</v>
      </c>
    </row>
    <row r="13221" spans="84:102" x14ac:dyDescent="0.25">
      <c r="CF13221" s="3" t="s">
        <v>3073</v>
      </c>
      <c r="CG13221" s="174">
        <v>86863</v>
      </c>
      <c r="CH13221" s="174">
        <v>603</v>
      </c>
      <c r="CI13221" s="174">
        <v>5</v>
      </c>
      <c r="CJ13221" s="174">
        <v>218.94280000000001</v>
      </c>
      <c r="CK13221" s="174">
        <v>218.94280000000001</v>
      </c>
      <c r="CU13221" s="174">
        <v>86863</v>
      </c>
      <c r="CV13221" s="174">
        <v>603</v>
      </c>
      <c r="CW13221" s="174">
        <v>5</v>
      </c>
      <c r="CX13221" s="174">
        <v>218.94280000000001</v>
      </c>
    </row>
    <row r="13222" spans="84:102" x14ac:dyDescent="0.25">
      <c r="CF13222" s="3" t="s">
        <v>3073</v>
      </c>
      <c r="CG13222" s="174">
        <v>266</v>
      </c>
      <c r="CH13222" s="174">
        <v>72379</v>
      </c>
      <c r="CI13222" s="174">
        <v>5</v>
      </c>
      <c r="CJ13222" s="174">
        <v>218.922</v>
      </c>
      <c r="CK13222" s="174">
        <v>218.922</v>
      </c>
      <c r="CU13222" s="174">
        <v>266</v>
      </c>
      <c r="CV13222" s="174">
        <v>72379</v>
      </c>
      <c r="CW13222" s="174">
        <v>5</v>
      </c>
      <c r="CX13222" s="174">
        <v>218.922</v>
      </c>
    </row>
    <row r="13223" spans="84:102" x14ac:dyDescent="0.25">
      <c r="CF13223" s="3" t="s">
        <v>3073</v>
      </c>
      <c r="CG13223" s="174">
        <v>185</v>
      </c>
      <c r="CH13223" s="174">
        <v>68854</v>
      </c>
      <c r="CI13223" s="174">
        <v>5</v>
      </c>
      <c r="CJ13223" s="174">
        <v>218.88669999999999</v>
      </c>
      <c r="CK13223" s="174">
        <v>218.88669999999999</v>
      </c>
      <c r="CU13223" s="174">
        <v>185</v>
      </c>
      <c r="CV13223" s="174">
        <v>68854</v>
      </c>
      <c r="CW13223" s="174">
        <v>5</v>
      </c>
      <c r="CX13223" s="174">
        <v>218.88669999999999</v>
      </c>
    </row>
    <row r="13224" spans="84:102" x14ac:dyDescent="0.25">
      <c r="CF13224" s="3" t="s">
        <v>3073</v>
      </c>
      <c r="CG13224" s="174">
        <v>1644</v>
      </c>
      <c r="CH13224" s="174">
        <v>73354</v>
      </c>
      <c r="CI13224" s="174">
        <v>5</v>
      </c>
      <c r="CJ13224" s="174">
        <v>218.86340000000001</v>
      </c>
      <c r="CK13224" s="174">
        <v>218.86340000000001</v>
      </c>
      <c r="CU13224" s="174">
        <v>1644</v>
      </c>
      <c r="CV13224" s="174">
        <v>73354</v>
      </c>
      <c r="CW13224" s="174">
        <v>5</v>
      </c>
      <c r="CX13224" s="174">
        <v>218.86340000000001</v>
      </c>
    </row>
    <row r="13225" spans="84:102" x14ac:dyDescent="0.25">
      <c r="CF13225" s="3" t="s">
        <v>3073</v>
      </c>
      <c r="CG13225" s="174">
        <v>3551</v>
      </c>
      <c r="CH13225" s="174">
        <v>84441</v>
      </c>
      <c r="CI13225" s="174">
        <v>5</v>
      </c>
      <c r="CJ13225" s="174">
        <v>218.8108</v>
      </c>
      <c r="CK13225" s="174">
        <v>218.8108</v>
      </c>
      <c r="CU13225" s="174">
        <v>3551</v>
      </c>
      <c r="CV13225" s="174">
        <v>84441</v>
      </c>
      <c r="CW13225" s="174">
        <v>5</v>
      </c>
      <c r="CX13225" s="174">
        <v>218.8108</v>
      </c>
    </row>
    <row r="13226" spans="84:102" x14ac:dyDescent="0.25">
      <c r="CF13226" s="3" t="s">
        <v>3073</v>
      </c>
      <c r="CG13226" s="174">
        <v>3537</v>
      </c>
      <c r="CH13226" s="174">
        <v>76259</v>
      </c>
      <c r="CI13226" s="174">
        <v>5</v>
      </c>
      <c r="CJ13226" s="174">
        <v>218.78229999999999</v>
      </c>
      <c r="CK13226" s="174">
        <v>218.78229999999999</v>
      </c>
      <c r="CU13226" s="174">
        <v>3537</v>
      </c>
      <c r="CV13226" s="174">
        <v>76259</v>
      </c>
      <c r="CW13226" s="174">
        <v>5</v>
      </c>
      <c r="CX13226" s="174">
        <v>218.78229999999999</v>
      </c>
    </row>
    <row r="13227" spans="84:102" x14ac:dyDescent="0.25">
      <c r="CF13227" s="3" t="s">
        <v>3073</v>
      </c>
      <c r="CG13227" s="174">
        <v>108797</v>
      </c>
      <c r="CH13227" s="174">
        <v>889</v>
      </c>
      <c r="CI13227" s="174">
        <v>5</v>
      </c>
      <c r="CJ13227" s="174">
        <v>218.77449999999999</v>
      </c>
      <c r="CK13227" s="174">
        <v>218.77449999999999</v>
      </c>
      <c r="CU13227" s="174">
        <v>108797</v>
      </c>
      <c r="CV13227" s="174">
        <v>889</v>
      </c>
      <c r="CW13227" s="174">
        <v>5</v>
      </c>
      <c r="CX13227" s="174">
        <v>218.77449999999999</v>
      </c>
    </row>
    <row r="13228" spans="84:102" x14ac:dyDescent="0.25">
      <c r="CF13228" s="3" t="s">
        <v>3073</v>
      </c>
      <c r="CG13228" s="174">
        <v>3548</v>
      </c>
      <c r="CH13228" s="174">
        <v>80712</v>
      </c>
      <c r="CI13228" s="174">
        <v>5</v>
      </c>
      <c r="CJ13228" s="174">
        <v>218.61920000000001</v>
      </c>
      <c r="CK13228" s="174">
        <v>218.61920000000001</v>
      </c>
      <c r="CU13228" s="174">
        <v>3548</v>
      </c>
      <c r="CV13228" s="174">
        <v>80712</v>
      </c>
      <c r="CW13228" s="174">
        <v>5</v>
      </c>
      <c r="CX13228" s="174">
        <v>218.61920000000001</v>
      </c>
    </row>
    <row r="13229" spans="84:102" x14ac:dyDescent="0.25">
      <c r="CF13229" s="3" t="s">
        <v>3073</v>
      </c>
      <c r="CG13229" s="174">
        <v>132</v>
      </c>
      <c r="CH13229" s="174">
        <v>67132</v>
      </c>
      <c r="CI13229" s="174">
        <v>5</v>
      </c>
      <c r="CJ13229" s="174">
        <v>218.4547</v>
      </c>
      <c r="CK13229" s="174">
        <v>218.4547</v>
      </c>
      <c r="CU13229" s="174">
        <v>132</v>
      </c>
      <c r="CV13229" s="174">
        <v>67132</v>
      </c>
      <c r="CW13229" s="174">
        <v>5</v>
      </c>
      <c r="CX13229" s="174">
        <v>218.4547</v>
      </c>
    </row>
    <row r="13230" spans="84:102" x14ac:dyDescent="0.25">
      <c r="CF13230" s="3" t="s">
        <v>3073</v>
      </c>
      <c r="CG13230" s="174">
        <v>2628</v>
      </c>
      <c r="CH13230" s="174">
        <v>45265</v>
      </c>
      <c r="CI13230" s="174">
        <v>5</v>
      </c>
      <c r="CJ13230" s="174">
        <v>218.45089999999999</v>
      </c>
      <c r="CK13230" s="174">
        <v>218.45089999999999</v>
      </c>
      <c r="CU13230" s="174">
        <v>2628</v>
      </c>
      <c r="CV13230" s="174">
        <v>45265</v>
      </c>
      <c r="CW13230" s="174">
        <v>5</v>
      </c>
      <c r="CX13230" s="174">
        <v>218.45089999999999</v>
      </c>
    </row>
    <row r="13231" spans="84:102" x14ac:dyDescent="0.25">
      <c r="CF13231" s="3" t="s">
        <v>3073</v>
      </c>
      <c r="CG13231" s="174">
        <v>148274</v>
      </c>
      <c r="CH13231" s="174">
        <v>2818</v>
      </c>
      <c r="CI13231" s="174">
        <v>5</v>
      </c>
      <c r="CJ13231" s="174">
        <v>218.43049999999999</v>
      </c>
      <c r="CK13231" s="174">
        <v>218.43049999999999</v>
      </c>
      <c r="CU13231" s="174">
        <v>148274</v>
      </c>
      <c r="CV13231" s="174">
        <v>2818</v>
      </c>
      <c r="CW13231" s="174">
        <v>5</v>
      </c>
      <c r="CX13231" s="174">
        <v>218.43049999999999</v>
      </c>
    </row>
    <row r="13232" spans="84:102" x14ac:dyDescent="0.25">
      <c r="CF13232" s="3" t="s">
        <v>3073</v>
      </c>
      <c r="CG13232" s="174">
        <v>150033</v>
      </c>
      <c r="CH13232" s="174">
        <v>2877</v>
      </c>
      <c r="CI13232" s="174">
        <v>5</v>
      </c>
      <c r="CJ13232" s="174">
        <v>218.37540000000001</v>
      </c>
      <c r="CK13232" s="174">
        <v>218.37540000000001</v>
      </c>
      <c r="CU13232" s="174">
        <v>150033</v>
      </c>
      <c r="CV13232" s="174">
        <v>2877</v>
      </c>
      <c r="CW13232" s="174">
        <v>5</v>
      </c>
      <c r="CX13232" s="174">
        <v>218.37540000000001</v>
      </c>
    </row>
    <row r="13233" spans="84:102" x14ac:dyDescent="0.25">
      <c r="CF13233" s="3" t="s">
        <v>3073</v>
      </c>
      <c r="CG13233" s="174">
        <v>3186</v>
      </c>
      <c r="CH13233" s="174">
        <v>154525</v>
      </c>
      <c r="CI13233" s="174">
        <v>5</v>
      </c>
      <c r="CJ13233" s="174">
        <v>218.36969999999999</v>
      </c>
      <c r="CK13233" s="174">
        <v>218.36969999999999</v>
      </c>
      <c r="CU13233" s="174">
        <v>3186</v>
      </c>
      <c r="CV13233" s="174">
        <v>154525</v>
      </c>
      <c r="CW13233" s="174">
        <v>5</v>
      </c>
      <c r="CX13233" s="174">
        <v>218.36969999999999</v>
      </c>
    </row>
    <row r="13234" spans="84:102" x14ac:dyDescent="0.25">
      <c r="CF13234" s="3" t="s">
        <v>3073</v>
      </c>
      <c r="CG13234" s="174">
        <v>533</v>
      </c>
      <c r="CH13234" s="174">
        <v>86513</v>
      </c>
      <c r="CI13234" s="174">
        <v>5</v>
      </c>
      <c r="CJ13234" s="174">
        <v>218.16669999999999</v>
      </c>
      <c r="CK13234" s="174">
        <v>218.16669999999999</v>
      </c>
      <c r="CU13234" s="174">
        <v>533</v>
      </c>
      <c r="CV13234" s="174">
        <v>86513</v>
      </c>
      <c r="CW13234" s="174">
        <v>5</v>
      </c>
      <c r="CX13234" s="174">
        <v>218.16669999999999</v>
      </c>
    </row>
    <row r="13235" spans="84:102" x14ac:dyDescent="0.25">
      <c r="CF13235" s="3" t="s">
        <v>3073</v>
      </c>
      <c r="CG13235" s="174">
        <v>152273</v>
      </c>
      <c r="CH13235" s="174">
        <v>2929</v>
      </c>
      <c r="CI13235" s="174">
        <v>5</v>
      </c>
      <c r="CJ13235" s="174">
        <v>218.13659999999999</v>
      </c>
      <c r="CK13235" s="174">
        <v>218.13659999999999</v>
      </c>
      <c r="CU13235" s="174">
        <v>152273</v>
      </c>
      <c r="CV13235" s="174">
        <v>2929</v>
      </c>
      <c r="CW13235" s="174">
        <v>5</v>
      </c>
      <c r="CX13235" s="174">
        <v>218.13659999999999</v>
      </c>
    </row>
    <row r="13236" spans="84:102" x14ac:dyDescent="0.25">
      <c r="CF13236" s="3" t="s">
        <v>3073</v>
      </c>
      <c r="CG13236" s="174">
        <v>83453</v>
      </c>
      <c r="CH13236" s="174">
        <v>491</v>
      </c>
      <c r="CI13236" s="174">
        <v>5</v>
      </c>
      <c r="CJ13236" s="174">
        <v>218</v>
      </c>
      <c r="CK13236" s="174">
        <v>218</v>
      </c>
      <c r="CU13236" s="174">
        <v>83453</v>
      </c>
      <c r="CV13236" s="174">
        <v>491</v>
      </c>
      <c r="CW13236" s="174">
        <v>5</v>
      </c>
      <c r="CX13236" s="174">
        <v>218</v>
      </c>
    </row>
    <row r="13237" spans="84:102" x14ac:dyDescent="0.25">
      <c r="CF13237" s="3" t="s">
        <v>3073</v>
      </c>
      <c r="CG13237" s="174">
        <v>68536</v>
      </c>
      <c r="CH13237" s="174">
        <v>197</v>
      </c>
      <c r="CI13237" s="174">
        <v>5</v>
      </c>
      <c r="CJ13237" s="174">
        <v>217.98750000000001</v>
      </c>
      <c r="CK13237" s="174">
        <v>217.98750000000001</v>
      </c>
      <c r="CU13237" s="174">
        <v>68536</v>
      </c>
      <c r="CV13237" s="174">
        <v>197</v>
      </c>
      <c r="CW13237" s="174">
        <v>5</v>
      </c>
      <c r="CX13237" s="174">
        <v>217.98750000000001</v>
      </c>
    </row>
    <row r="13238" spans="84:102" x14ac:dyDescent="0.25">
      <c r="CF13238" s="3" t="s">
        <v>3073</v>
      </c>
      <c r="CG13238" s="174">
        <v>87214</v>
      </c>
      <c r="CH13238" s="174">
        <v>1523</v>
      </c>
      <c r="CI13238" s="174">
        <v>5</v>
      </c>
      <c r="CJ13238" s="174">
        <v>217.89529999999999</v>
      </c>
      <c r="CK13238" s="174">
        <v>217.89529999999999</v>
      </c>
      <c r="CU13238" s="174">
        <v>87214</v>
      </c>
      <c r="CV13238" s="174">
        <v>1523</v>
      </c>
      <c r="CW13238" s="174">
        <v>5</v>
      </c>
      <c r="CX13238" s="174">
        <v>217.89529999999999</v>
      </c>
    </row>
    <row r="13239" spans="84:102" x14ac:dyDescent="0.25">
      <c r="CF13239" s="3" t="s">
        <v>3073</v>
      </c>
      <c r="CG13239" s="174">
        <v>2510</v>
      </c>
      <c r="CH13239" s="174">
        <v>38651</v>
      </c>
      <c r="CI13239" s="174">
        <v>5</v>
      </c>
      <c r="CJ13239" s="174">
        <v>217.8809</v>
      </c>
      <c r="CK13239" s="174">
        <v>217.8809</v>
      </c>
      <c r="CU13239" s="174">
        <v>2510</v>
      </c>
      <c r="CV13239" s="174">
        <v>38651</v>
      </c>
      <c r="CW13239" s="174">
        <v>5</v>
      </c>
      <c r="CX13239" s="174">
        <v>217.8809</v>
      </c>
    </row>
    <row r="13240" spans="84:102" x14ac:dyDescent="0.25">
      <c r="CF13240" s="3" t="s">
        <v>3073</v>
      </c>
      <c r="CG13240" s="174">
        <v>83272</v>
      </c>
      <c r="CH13240" s="174">
        <v>1552</v>
      </c>
      <c r="CI13240" s="174">
        <v>5</v>
      </c>
      <c r="CJ13240" s="174">
        <v>217.83090000000001</v>
      </c>
      <c r="CK13240" s="174">
        <v>217.83090000000001</v>
      </c>
      <c r="CU13240" s="174">
        <v>83272</v>
      </c>
      <c r="CV13240" s="174">
        <v>1552</v>
      </c>
      <c r="CW13240" s="174">
        <v>5</v>
      </c>
      <c r="CX13240" s="174">
        <v>217.83090000000001</v>
      </c>
    </row>
    <row r="13241" spans="84:102" x14ac:dyDescent="0.25">
      <c r="CF13241" s="3" t="s">
        <v>3073</v>
      </c>
      <c r="CG13241" s="174">
        <v>2834</v>
      </c>
      <c r="CH13241" s="174">
        <v>148822</v>
      </c>
      <c r="CI13241" s="174">
        <v>5</v>
      </c>
      <c r="CJ13241" s="174">
        <v>217.76259999999999</v>
      </c>
      <c r="CK13241" s="174">
        <v>217.76259999999999</v>
      </c>
      <c r="CU13241" s="174">
        <v>2834</v>
      </c>
      <c r="CV13241" s="174">
        <v>148822</v>
      </c>
      <c r="CW13241" s="174">
        <v>5</v>
      </c>
      <c r="CX13241" s="174">
        <v>217.76259999999999</v>
      </c>
    </row>
    <row r="13242" spans="84:102" x14ac:dyDescent="0.25">
      <c r="CF13242" s="3" t="s">
        <v>3073</v>
      </c>
      <c r="CG13242" s="174">
        <v>107619</v>
      </c>
      <c r="CH13242" s="174">
        <v>888</v>
      </c>
      <c r="CI13242" s="174">
        <v>5</v>
      </c>
      <c r="CJ13242" s="174">
        <v>217.7268</v>
      </c>
      <c r="CK13242" s="174">
        <v>217.7268</v>
      </c>
      <c r="CU13242" s="174">
        <v>107619</v>
      </c>
      <c r="CV13242" s="174">
        <v>888</v>
      </c>
      <c r="CW13242" s="174">
        <v>5</v>
      </c>
      <c r="CX13242" s="174">
        <v>217.7268</v>
      </c>
    </row>
    <row r="13243" spans="84:102" x14ac:dyDescent="0.25">
      <c r="CF13243" s="3" t="s">
        <v>3073</v>
      </c>
      <c r="CG13243" s="174">
        <v>16875</v>
      </c>
      <c r="CH13243" s="174">
        <v>2215</v>
      </c>
      <c r="CI13243" s="174">
        <v>5</v>
      </c>
      <c r="CJ13243" s="174">
        <v>217.666</v>
      </c>
      <c r="CK13243" s="174">
        <v>217.666</v>
      </c>
      <c r="CU13243" s="174">
        <v>16875</v>
      </c>
      <c r="CV13243" s="174">
        <v>2215</v>
      </c>
      <c r="CW13243" s="174">
        <v>5</v>
      </c>
      <c r="CX13243" s="174">
        <v>217.666</v>
      </c>
    </row>
    <row r="13244" spans="84:102" x14ac:dyDescent="0.25">
      <c r="CF13244" s="3" t="s">
        <v>3073</v>
      </c>
      <c r="CG13244" s="174">
        <v>78234</v>
      </c>
      <c r="CH13244" s="174">
        <v>365</v>
      </c>
      <c r="CI13244" s="174">
        <v>5</v>
      </c>
      <c r="CJ13244" s="174">
        <v>217.3443</v>
      </c>
      <c r="CK13244" s="174">
        <v>217.3443</v>
      </c>
      <c r="CU13244" s="174">
        <v>78234</v>
      </c>
      <c r="CV13244" s="174">
        <v>365</v>
      </c>
      <c r="CW13244" s="174">
        <v>5</v>
      </c>
      <c r="CX13244" s="174">
        <v>217.3443</v>
      </c>
    </row>
    <row r="13245" spans="84:102" x14ac:dyDescent="0.25">
      <c r="CF13245" s="3" t="s">
        <v>3073</v>
      </c>
      <c r="CG13245" s="174">
        <v>85661</v>
      </c>
      <c r="CH13245" s="174">
        <v>604</v>
      </c>
      <c r="CI13245" s="174">
        <v>5</v>
      </c>
      <c r="CJ13245" s="174">
        <v>217.32310000000001</v>
      </c>
      <c r="CK13245" s="174">
        <v>217.32310000000001</v>
      </c>
      <c r="CU13245" s="174">
        <v>85661</v>
      </c>
      <c r="CV13245" s="174">
        <v>604</v>
      </c>
      <c r="CW13245" s="174">
        <v>5</v>
      </c>
      <c r="CX13245" s="174">
        <v>217.32310000000001</v>
      </c>
    </row>
    <row r="13246" spans="84:102" x14ac:dyDescent="0.25">
      <c r="CF13246" s="3" t="s">
        <v>3073</v>
      </c>
      <c r="CG13246" s="174">
        <v>106680</v>
      </c>
      <c r="CH13246" s="174">
        <v>836</v>
      </c>
      <c r="CI13246" s="174">
        <v>5</v>
      </c>
      <c r="CJ13246" s="174">
        <v>217.20259999999999</v>
      </c>
      <c r="CK13246" s="174">
        <v>217.20259999999999</v>
      </c>
      <c r="CU13246" s="174">
        <v>106680</v>
      </c>
      <c r="CV13246" s="174">
        <v>836</v>
      </c>
      <c r="CW13246" s="174">
        <v>5</v>
      </c>
      <c r="CX13246" s="174">
        <v>217.20259999999999</v>
      </c>
    </row>
    <row r="13247" spans="84:102" x14ac:dyDescent="0.25">
      <c r="CF13247" s="3" t="s">
        <v>3073</v>
      </c>
      <c r="CG13247" s="174">
        <v>1740</v>
      </c>
      <c r="CH13247" s="174">
        <v>62476</v>
      </c>
      <c r="CI13247" s="174">
        <v>5</v>
      </c>
      <c r="CJ13247" s="174">
        <v>217.18889999999999</v>
      </c>
      <c r="CK13247" s="174">
        <v>217.18889999999999</v>
      </c>
      <c r="CU13247" s="174">
        <v>1740</v>
      </c>
      <c r="CV13247" s="174">
        <v>62476</v>
      </c>
      <c r="CW13247" s="174">
        <v>5</v>
      </c>
      <c r="CX13247" s="174">
        <v>217.18889999999999</v>
      </c>
    </row>
    <row r="13248" spans="84:102" x14ac:dyDescent="0.25">
      <c r="CF13248" s="3" t="s">
        <v>3073</v>
      </c>
      <c r="CG13248" s="174">
        <v>2212</v>
      </c>
      <c r="CH13248" s="174">
        <v>17190</v>
      </c>
      <c r="CI13248" s="174">
        <v>5</v>
      </c>
      <c r="CJ13248" s="174">
        <v>217.11609999999999</v>
      </c>
      <c r="CK13248" s="174">
        <v>217.11609999999999</v>
      </c>
      <c r="CU13248" s="174">
        <v>2212</v>
      </c>
      <c r="CV13248" s="174">
        <v>17190</v>
      </c>
      <c r="CW13248" s="174">
        <v>5</v>
      </c>
      <c r="CX13248" s="174">
        <v>217.11609999999999</v>
      </c>
    </row>
    <row r="13249" spans="84:102" x14ac:dyDescent="0.25">
      <c r="CF13249" s="3" t="s">
        <v>3073</v>
      </c>
      <c r="CG13249" s="174">
        <v>68854</v>
      </c>
      <c r="CH13249" s="174">
        <v>185</v>
      </c>
      <c r="CI13249" s="174">
        <v>5</v>
      </c>
      <c r="CJ13249" s="174">
        <v>217.0145</v>
      </c>
      <c r="CK13249" s="174">
        <v>217.0145</v>
      </c>
      <c r="CU13249" s="174">
        <v>68854</v>
      </c>
      <c r="CV13249" s="174">
        <v>185</v>
      </c>
      <c r="CW13249" s="174">
        <v>5</v>
      </c>
      <c r="CX13249" s="174">
        <v>217.0145</v>
      </c>
    </row>
    <row r="13250" spans="84:102" x14ac:dyDescent="0.25">
      <c r="CF13250" s="3" t="s">
        <v>3073</v>
      </c>
      <c r="CG13250" s="174">
        <v>3109</v>
      </c>
      <c r="CH13250" s="174">
        <v>151503</v>
      </c>
      <c r="CI13250" s="174">
        <v>5</v>
      </c>
      <c r="CJ13250" s="174">
        <v>216.76759999999999</v>
      </c>
      <c r="CK13250" s="174">
        <v>216.76759999999999</v>
      </c>
      <c r="CU13250" s="174">
        <v>3109</v>
      </c>
      <c r="CV13250" s="174">
        <v>151503</v>
      </c>
      <c r="CW13250" s="174">
        <v>5</v>
      </c>
      <c r="CX13250" s="174">
        <v>216.76759999999999</v>
      </c>
    </row>
    <row r="13251" spans="84:102" x14ac:dyDescent="0.25">
      <c r="CF13251" s="3" t="s">
        <v>3073</v>
      </c>
      <c r="CG13251" s="174">
        <v>2637</v>
      </c>
      <c r="CH13251" s="174">
        <v>44046</v>
      </c>
      <c r="CI13251" s="174">
        <v>5</v>
      </c>
      <c r="CJ13251" s="174">
        <v>216.71940000000001</v>
      </c>
      <c r="CK13251" s="174">
        <v>216.71940000000001</v>
      </c>
      <c r="CU13251" s="174">
        <v>2637</v>
      </c>
      <c r="CV13251" s="174">
        <v>44046</v>
      </c>
      <c r="CW13251" s="174">
        <v>5</v>
      </c>
      <c r="CX13251" s="174">
        <v>216.71940000000001</v>
      </c>
    </row>
    <row r="13252" spans="84:102" x14ac:dyDescent="0.25">
      <c r="CF13252" s="3" t="s">
        <v>3073</v>
      </c>
      <c r="CG13252" s="174">
        <v>158632</v>
      </c>
      <c r="CH13252" s="174">
        <v>3247</v>
      </c>
      <c r="CI13252" s="174">
        <v>5</v>
      </c>
      <c r="CJ13252" s="174">
        <v>216.67400000000001</v>
      </c>
      <c r="CK13252" s="174">
        <v>216.67400000000001</v>
      </c>
      <c r="CU13252" s="174">
        <v>158632</v>
      </c>
      <c r="CV13252" s="174">
        <v>3247</v>
      </c>
      <c r="CW13252" s="174">
        <v>5</v>
      </c>
      <c r="CX13252" s="174">
        <v>216.67400000000001</v>
      </c>
    </row>
    <row r="13253" spans="84:102" x14ac:dyDescent="0.25">
      <c r="CF13253" s="3" t="s">
        <v>3073</v>
      </c>
      <c r="CG13253" s="174">
        <v>136</v>
      </c>
      <c r="CH13253" s="174">
        <v>67557</v>
      </c>
      <c r="CI13253" s="174">
        <v>5</v>
      </c>
      <c r="CJ13253" s="174">
        <v>216.6063</v>
      </c>
      <c r="CK13253" s="174">
        <v>216.6063</v>
      </c>
      <c r="CU13253" s="174">
        <v>136</v>
      </c>
      <c r="CV13253" s="174">
        <v>67557</v>
      </c>
      <c r="CW13253" s="174">
        <v>5</v>
      </c>
      <c r="CX13253" s="174">
        <v>216.6063</v>
      </c>
    </row>
    <row r="13254" spans="84:102" x14ac:dyDescent="0.25">
      <c r="CF13254" s="3" t="s">
        <v>3073</v>
      </c>
      <c r="CG13254" s="174">
        <v>119</v>
      </c>
      <c r="CH13254" s="174">
        <v>67660</v>
      </c>
      <c r="CI13254" s="174">
        <v>5</v>
      </c>
      <c r="CJ13254" s="174">
        <v>216.60050000000001</v>
      </c>
      <c r="CK13254" s="174">
        <v>216.60050000000001</v>
      </c>
      <c r="CU13254" s="174">
        <v>119</v>
      </c>
      <c r="CV13254" s="174">
        <v>67660</v>
      </c>
      <c r="CW13254" s="174">
        <v>5</v>
      </c>
      <c r="CX13254" s="174">
        <v>216.60050000000001</v>
      </c>
    </row>
    <row r="13255" spans="84:102" x14ac:dyDescent="0.25">
      <c r="CF13255" s="3" t="s">
        <v>3073</v>
      </c>
      <c r="CG13255" s="174">
        <v>88926</v>
      </c>
      <c r="CH13255" s="174">
        <v>633</v>
      </c>
      <c r="CI13255" s="174">
        <v>5</v>
      </c>
      <c r="CJ13255" s="174">
        <v>216.51179999999999</v>
      </c>
      <c r="CK13255" s="174">
        <v>216.51179999999999</v>
      </c>
      <c r="CU13255" s="174">
        <v>88926</v>
      </c>
      <c r="CV13255" s="174">
        <v>633</v>
      </c>
      <c r="CW13255" s="174">
        <v>5</v>
      </c>
      <c r="CX13255" s="174">
        <v>216.51179999999999</v>
      </c>
    </row>
    <row r="13256" spans="84:102" x14ac:dyDescent="0.25">
      <c r="CF13256" s="3" t="s">
        <v>3073</v>
      </c>
      <c r="CG13256" s="174">
        <v>76259</v>
      </c>
      <c r="CH13256" s="174">
        <v>3537</v>
      </c>
      <c r="CI13256" s="174">
        <v>5</v>
      </c>
      <c r="CJ13256" s="174">
        <v>216.35769999999999</v>
      </c>
      <c r="CK13256" s="174">
        <v>216.35769999999999</v>
      </c>
      <c r="CU13256" s="174">
        <v>76259</v>
      </c>
      <c r="CV13256" s="174">
        <v>3537</v>
      </c>
      <c r="CW13256" s="174">
        <v>5</v>
      </c>
      <c r="CX13256" s="174">
        <v>216.35769999999999</v>
      </c>
    </row>
    <row r="13257" spans="84:102" x14ac:dyDescent="0.25">
      <c r="CF13257" s="3" t="s">
        <v>3073</v>
      </c>
      <c r="CG13257" s="174">
        <v>652</v>
      </c>
      <c r="CH13257" s="174">
        <v>89407</v>
      </c>
      <c r="CI13257" s="174">
        <v>5</v>
      </c>
      <c r="CJ13257" s="174">
        <v>216.33330000000001</v>
      </c>
      <c r="CK13257" s="174">
        <v>216.33330000000001</v>
      </c>
      <c r="CU13257" s="174">
        <v>652</v>
      </c>
      <c r="CV13257" s="174">
        <v>89407</v>
      </c>
      <c r="CW13257" s="174">
        <v>5</v>
      </c>
      <c r="CX13257" s="174">
        <v>216.33330000000001</v>
      </c>
    </row>
    <row r="13258" spans="84:102" x14ac:dyDescent="0.25">
      <c r="CF13258" s="3" t="s">
        <v>3073</v>
      </c>
      <c r="CG13258" s="174">
        <v>178744</v>
      </c>
      <c r="CH13258" s="174">
        <v>3440</v>
      </c>
      <c r="CI13258" s="174">
        <v>5</v>
      </c>
      <c r="CJ13258" s="174">
        <v>216.32050000000001</v>
      </c>
      <c r="CK13258" s="174">
        <v>216.32050000000001</v>
      </c>
      <c r="CU13258" s="174">
        <v>178744</v>
      </c>
      <c r="CV13258" s="174">
        <v>3440</v>
      </c>
      <c r="CW13258" s="174">
        <v>5</v>
      </c>
      <c r="CX13258" s="174">
        <v>216.32050000000001</v>
      </c>
    </row>
    <row r="13259" spans="84:102" x14ac:dyDescent="0.25">
      <c r="CF13259" s="3" t="s">
        <v>3073</v>
      </c>
      <c r="CG13259" s="174">
        <v>2839</v>
      </c>
      <c r="CH13259" s="174">
        <v>150397</v>
      </c>
      <c r="CI13259" s="174">
        <v>5</v>
      </c>
      <c r="CJ13259" s="174">
        <v>216.10319999999999</v>
      </c>
      <c r="CK13259" s="174">
        <v>216.10319999999999</v>
      </c>
      <c r="CU13259" s="174">
        <v>2839</v>
      </c>
      <c r="CV13259" s="174">
        <v>150397</v>
      </c>
      <c r="CW13259" s="174">
        <v>5</v>
      </c>
      <c r="CX13259" s="174">
        <v>216.10319999999999</v>
      </c>
    </row>
    <row r="13260" spans="84:102" x14ac:dyDescent="0.25">
      <c r="CF13260" s="3" t="s">
        <v>3073</v>
      </c>
      <c r="CG13260" s="174">
        <v>2263</v>
      </c>
      <c r="CH13260" s="174">
        <v>20668</v>
      </c>
      <c r="CI13260" s="174">
        <v>5</v>
      </c>
      <c r="CJ13260" s="174">
        <v>216.06229999999999</v>
      </c>
      <c r="CK13260" s="174">
        <v>216.06229999999999</v>
      </c>
      <c r="CU13260" s="174">
        <v>2263</v>
      </c>
      <c r="CV13260" s="174">
        <v>20668</v>
      </c>
      <c r="CW13260" s="174">
        <v>5</v>
      </c>
      <c r="CX13260" s="174">
        <v>216.06229999999999</v>
      </c>
    </row>
    <row r="13261" spans="84:102" x14ac:dyDescent="0.25">
      <c r="CF13261" s="3" t="s">
        <v>3073</v>
      </c>
      <c r="CG13261" s="174">
        <v>42918</v>
      </c>
      <c r="CH13261" s="174">
        <v>2602</v>
      </c>
      <c r="CI13261" s="174">
        <v>5</v>
      </c>
      <c r="CJ13261" s="174">
        <v>215.91470000000001</v>
      </c>
      <c r="CK13261" s="174">
        <v>215.91470000000001</v>
      </c>
      <c r="CU13261" s="174">
        <v>42918</v>
      </c>
      <c r="CV13261" s="174">
        <v>2602</v>
      </c>
      <c r="CW13261" s="174">
        <v>5</v>
      </c>
      <c r="CX13261" s="174">
        <v>215.91470000000001</v>
      </c>
    </row>
    <row r="13262" spans="84:102" x14ac:dyDescent="0.25">
      <c r="CF13262" s="3" t="s">
        <v>3073</v>
      </c>
      <c r="CG13262" s="174">
        <v>122288</v>
      </c>
      <c r="CH13262" s="174">
        <v>1028</v>
      </c>
      <c r="CI13262" s="174">
        <v>5</v>
      </c>
      <c r="CJ13262" s="174">
        <v>215.84289999999999</v>
      </c>
      <c r="CK13262" s="174">
        <v>215.84289999999999</v>
      </c>
      <c r="CU13262" s="174">
        <v>122288</v>
      </c>
      <c r="CV13262" s="174">
        <v>1028</v>
      </c>
      <c r="CW13262" s="174">
        <v>5</v>
      </c>
      <c r="CX13262" s="174">
        <v>215.84289999999999</v>
      </c>
    </row>
    <row r="13263" spans="84:102" x14ac:dyDescent="0.25">
      <c r="CF13263" s="3" t="s">
        <v>3073</v>
      </c>
      <c r="CG13263" s="174">
        <v>3220</v>
      </c>
      <c r="CH13263" s="174">
        <v>158426</v>
      </c>
      <c r="CI13263" s="174">
        <v>5</v>
      </c>
      <c r="CJ13263" s="174">
        <v>215.78569999999999</v>
      </c>
      <c r="CK13263" s="174">
        <v>215.78569999999999</v>
      </c>
      <c r="CU13263" s="174">
        <v>3220</v>
      </c>
      <c r="CV13263" s="174">
        <v>158426</v>
      </c>
      <c r="CW13263" s="174">
        <v>5</v>
      </c>
      <c r="CX13263" s="174">
        <v>215.78569999999999</v>
      </c>
    </row>
    <row r="13264" spans="84:102" x14ac:dyDescent="0.25">
      <c r="CF13264" s="3" t="s">
        <v>3073</v>
      </c>
      <c r="CG13264" s="174">
        <v>88509</v>
      </c>
      <c r="CH13264" s="174">
        <v>638</v>
      </c>
      <c r="CI13264" s="174">
        <v>5</v>
      </c>
      <c r="CJ13264" s="174">
        <v>215.7501</v>
      </c>
      <c r="CK13264" s="174">
        <v>215.7501</v>
      </c>
      <c r="CU13264" s="174">
        <v>88509</v>
      </c>
      <c r="CV13264" s="174">
        <v>638</v>
      </c>
      <c r="CW13264" s="174">
        <v>5</v>
      </c>
      <c r="CX13264" s="174">
        <v>215.7501</v>
      </c>
    </row>
    <row r="13265" spans="84:102" x14ac:dyDescent="0.25">
      <c r="CF13265" s="3" t="s">
        <v>3073</v>
      </c>
      <c r="CG13265" s="174">
        <v>151</v>
      </c>
      <c r="CH13265" s="174">
        <v>67016</v>
      </c>
      <c r="CI13265" s="174">
        <v>5</v>
      </c>
      <c r="CJ13265" s="174">
        <v>215.7208</v>
      </c>
      <c r="CK13265" s="174">
        <v>215.7208</v>
      </c>
      <c r="CU13265" s="174">
        <v>151</v>
      </c>
      <c r="CV13265" s="174">
        <v>67016</v>
      </c>
      <c r="CW13265" s="174">
        <v>5</v>
      </c>
      <c r="CX13265" s="174">
        <v>215.7208</v>
      </c>
    </row>
    <row r="13266" spans="84:102" x14ac:dyDescent="0.25">
      <c r="CF13266" s="3" t="s">
        <v>3073</v>
      </c>
      <c r="CG13266" s="174">
        <v>714</v>
      </c>
      <c r="CH13266" s="174">
        <v>94672</v>
      </c>
      <c r="CI13266" s="174">
        <v>5</v>
      </c>
      <c r="CJ13266" s="174">
        <v>215.7099</v>
      </c>
      <c r="CK13266" s="174">
        <v>215.7099</v>
      </c>
      <c r="CU13266" s="174">
        <v>714</v>
      </c>
      <c r="CV13266" s="174">
        <v>94672</v>
      </c>
      <c r="CW13266" s="174">
        <v>5</v>
      </c>
      <c r="CX13266" s="174">
        <v>215.7099</v>
      </c>
    </row>
    <row r="13267" spans="84:102" x14ac:dyDescent="0.25">
      <c r="CF13267" s="3" t="s">
        <v>3073</v>
      </c>
      <c r="CG13267" s="174">
        <v>889</v>
      </c>
      <c r="CH13267" s="174">
        <v>108797</v>
      </c>
      <c r="CI13267" s="174">
        <v>5</v>
      </c>
      <c r="CJ13267" s="174">
        <v>215.7037</v>
      </c>
      <c r="CK13267" s="174">
        <v>215.7037</v>
      </c>
      <c r="CU13267" s="174">
        <v>889</v>
      </c>
      <c r="CV13267" s="174">
        <v>108797</v>
      </c>
      <c r="CW13267" s="174">
        <v>5</v>
      </c>
      <c r="CX13267" s="174">
        <v>215.7037</v>
      </c>
    </row>
    <row r="13268" spans="84:102" x14ac:dyDescent="0.25">
      <c r="CF13268" s="3" t="s">
        <v>3073</v>
      </c>
      <c r="CG13268" s="174">
        <v>233</v>
      </c>
      <c r="CH13268" s="174">
        <v>69378</v>
      </c>
      <c r="CI13268" s="174">
        <v>5</v>
      </c>
      <c r="CJ13268" s="174">
        <v>215.67410000000001</v>
      </c>
      <c r="CK13268" s="174">
        <v>215.67410000000001</v>
      </c>
      <c r="CU13268" s="174">
        <v>233</v>
      </c>
      <c r="CV13268" s="174">
        <v>69378</v>
      </c>
      <c r="CW13268" s="174">
        <v>5</v>
      </c>
      <c r="CX13268" s="174">
        <v>215.67410000000001</v>
      </c>
    </row>
    <row r="13269" spans="84:102" x14ac:dyDescent="0.25">
      <c r="CF13269" s="3" t="s">
        <v>3073</v>
      </c>
      <c r="CG13269" s="174">
        <v>149654</v>
      </c>
      <c r="CH13269" s="174">
        <v>3145</v>
      </c>
      <c r="CI13269" s="174">
        <v>5</v>
      </c>
      <c r="CJ13269" s="174">
        <v>215.65350000000001</v>
      </c>
      <c r="CK13269" s="174">
        <v>215.65350000000001</v>
      </c>
      <c r="CU13269" s="174">
        <v>149654</v>
      </c>
      <c r="CV13269" s="174">
        <v>3145</v>
      </c>
      <c r="CW13269" s="174">
        <v>5</v>
      </c>
      <c r="CX13269" s="174">
        <v>215.65350000000001</v>
      </c>
    </row>
    <row r="13270" spans="84:102" x14ac:dyDescent="0.25">
      <c r="CF13270" s="3" t="s">
        <v>3073</v>
      </c>
      <c r="CG13270" s="174">
        <v>2911</v>
      </c>
      <c r="CH13270" s="174">
        <v>152234</v>
      </c>
      <c r="CI13270" s="174">
        <v>5</v>
      </c>
      <c r="CJ13270" s="174">
        <v>215.37</v>
      </c>
      <c r="CK13270" s="174">
        <v>215.37</v>
      </c>
      <c r="CU13270" s="174">
        <v>2911</v>
      </c>
      <c r="CV13270" s="174">
        <v>152234</v>
      </c>
      <c r="CW13270" s="174">
        <v>5</v>
      </c>
      <c r="CX13270" s="174">
        <v>215.37</v>
      </c>
    </row>
    <row r="13271" spans="84:102" x14ac:dyDescent="0.25">
      <c r="CF13271" s="3" t="s">
        <v>3073</v>
      </c>
      <c r="CG13271" s="174">
        <v>500</v>
      </c>
      <c r="CH13271" s="174">
        <v>84953</v>
      </c>
      <c r="CI13271" s="174">
        <v>5</v>
      </c>
      <c r="CJ13271" s="174">
        <v>215.2157</v>
      </c>
      <c r="CK13271" s="174">
        <v>215.2157</v>
      </c>
      <c r="CU13271" s="174">
        <v>500</v>
      </c>
      <c r="CV13271" s="174">
        <v>84953</v>
      </c>
      <c r="CW13271" s="174">
        <v>5</v>
      </c>
      <c r="CX13271" s="174">
        <v>215.2157</v>
      </c>
    </row>
    <row r="13272" spans="84:102" x14ac:dyDescent="0.25">
      <c r="CF13272" s="3" t="s">
        <v>3073</v>
      </c>
      <c r="CG13272" s="174">
        <v>3043</v>
      </c>
      <c r="CH13272" s="174">
        <v>166209</v>
      </c>
      <c r="CI13272" s="174">
        <v>5</v>
      </c>
      <c r="CJ13272" s="174">
        <v>215.16640000000001</v>
      </c>
      <c r="CK13272" s="174">
        <v>215.16640000000001</v>
      </c>
      <c r="CU13272" s="174">
        <v>3043</v>
      </c>
      <c r="CV13272" s="174">
        <v>166209</v>
      </c>
      <c r="CW13272" s="174">
        <v>5</v>
      </c>
      <c r="CX13272" s="174">
        <v>215.16640000000001</v>
      </c>
    </row>
    <row r="13273" spans="84:102" x14ac:dyDescent="0.25">
      <c r="CF13273" s="3" t="s">
        <v>3073</v>
      </c>
      <c r="CG13273" s="174">
        <v>32</v>
      </c>
      <c r="CH13273" s="174">
        <v>60310</v>
      </c>
      <c r="CI13273" s="174">
        <v>5</v>
      </c>
      <c r="CJ13273" s="174">
        <v>215.05279999999999</v>
      </c>
      <c r="CK13273" s="174">
        <v>215.05279999999999</v>
      </c>
      <c r="CU13273" s="174">
        <v>32</v>
      </c>
      <c r="CV13273" s="174">
        <v>60310</v>
      </c>
      <c r="CW13273" s="174">
        <v>5</v>
      </c>
      <c r="CX13273" s="174">
        <v>215.05279999999999</v>
      </c>
    </row>
    <row r="13274" spans="84:102" x14ac:dyDescent="0.25">
      <c r="CF13274" s="3" t="s">
        <v>3073</v>
      </c>
      <c r="CG13274" s="174">
        <v>57859</v>
      </c>
      <c r="CH13274" s="174">
        <v>1763</v>
      </c>
      <c r="CI13274" s="174">
        <v>5</v>
      </c>
      <c r="CJ13274" s="174">
        <v>214.84739999999999</v>
      </c>
      <c r="CK13274" s="174">
        <v>214.84739999999999</v>
      </c>
      <c r="CU13274" s="174">
        <v>57859</v>
      </c>
      <c r="CV13274" s="174">
        <v>1763</v>
      </c>
      <c r="CW13274" s="174">
        <v>5</v>
      </c>
      <c r="CX13274" s="174">
        <v>214.84739999999999</v>
      </c>
    </row>
    <row r="13275" spans="84:102" x14ac:dyDescent="0.25">
      <c r="CF13275" s="3" t="s">
        <v>3073</v>
      </c>
      <c r="CG13275" s="174">
        <v>3015</v>
      </c>
      <c r="CH13275" s="174">
        <v>160256</v>
      </c>
      <c r="CI13275" s="174">
        <v>5</v>
      </c>
      <c r="CJ13275" s="174">
        <v>214.83670000000001</v>
      </c>
      <c r="CK13275" s="174">
        <v>214.83670000000001</v>
      </c>
      <c r="CU13275" s="174">
        <v>3015</v>
      </c>
      <c r="CV13275" s="174">
        <v>160256</v>
      </c>
      <c r="CW13275" s="174">
        <v>5</v>
      </c>
      <c r="CX13275" s="174">
        <v>214.83670000000001</v>
      </c>
    </row>
    <row r="13276" spans="84:102" x14ac:dyDescent="0.25">
      <c r="CF13276" s="3" t="s">
        <v>3073</v>
      </c>
      <c r="CG13276" s="174">
        <v>70658</v>
      </c>
      <c r="CH13276" s="174">
        <v>218</v>
      </c>
      <c r="CI13276" s="174">
        <v>5</v>
      </c>
      <c r="CJ13276" s="174">
        <v>214.768</v>
      </c>
      <c r="CK13276" s="174">
        <v>214.768</v>
      </c>
      <c r="CU13276" s="174">
        <v>70658</v>
      </c>
      <c r="CV13276" s="174">
        <v>218</v>
      </c>
      <c r="CW13276" s="174">
        <v>5</v>
      </c>
      <c r="CX13276" s="174">
        <v>214.768</v>
      </c>
    </row>
    <row r="13277" spans="84:102" x14ac:dyDescent="0.25">
      <c r="CF13277" s="3" t="s">
        <v>3073</v>
      </c>
      <c r="CG13277" s="174">
        <v>750</v>
      </c>
      <c r="CH13277" s="174">
        <v>100080</v>
      </c>
      <c r="CI13277" s="174">
        <v>5</v>
      </c>
      <c r="CJ13277" s="174">
        <v>214.64769999999999</v>
      </c>
      <c r="CK13277" s="174">
        <v>214.64769999999999</v>
      </c>
      <c r="CU13277" s="174">
        <v>750</v>
      </c>
      <c r="CV13277" s="174">
        <v>100080</v>
      </c>
      <c r="CW13277" s="174">
        <v>5</v>
      </c>
      <c r="CX13277" s="174">
        <v>214.64769999999999</v>
      </c>
    </row>
    <row r="13278" spans="84:102" x14ac:dyDescent="0.25">
      <c r="CF13278" s="3" t="s">
        <v>3073</v>
      </c>
      <c r="CG13278" s="174">
        <v>3278</v>
      </c>
      <c r="CH13278" s="174">
        <v>161647</v>
      </c>
      <c r="CI13278" s="174">
        <v>5</v>
      </c>
      <c r="CJ13278" s="174">
        <v>214.5701</v>
      </c>
      <c r="CK13278" s="174">
        <v>214.5701</v>
      </c>
      <c r="CU13278" s="174">
        <v>3278</v>
      </c>
      <c r="CV13278" s="174">
        <v>161647</v>
      </c>
      <c r="CW13278" s="174">
        <v>5</v>
      </c>
      <c r="CX13278" s="174">
        <v>214.5701</v>
      </c>
    </row>
    <row r="13279" spans="84:102" x14ac:dyDescent="0.25">
      <c r="CF13279" s="3" t="s">
        <v>3073</v>
      </c>
      <c r="CG13279" s="174">
        <v>44262</v>
      </c>
      <c r="CH13279" s="174">
        <v>2601</v>
      </c>
      <c r="CI13279" s="174">
        <v>5</v>
      </c>
      <c r="CJ13279" s="174">
        <v>214.25749999999999</v>
      </c>
      <c r="CK13279" s="174">
        <v>214.25749999999999</v>
      </c>
      <c r="CU13279" s="174">
        <v>44262</v>
      </c>
      <c r="CV13279" s="174">
        <v>2601</v>
      </c>
      <c r="CW13279" s="174">
        <v>5</v>
      </c>
      <c r="CX13279" s="174">
        <v>214.25749999999999</v>
      </c>
    </row>
    <row r="13280" spans="84:102" x14ac:dyDescent="0.25">
      <c r="CF13280" s="3" t="s">
        <v>3073</v>
      </c>
      <c r="CG13280" s="174">
        <v>776</v>
      </c>
      <c r="CH13280" s="174">
        <v>100879</v>
      </c>
      <c r="CI13280" s="174">
        <v>5</v>
      </c>
      <c r="CJ13280" s="174">
        <v>214.08590000000001</v>
      </c>
      <c r="CK13280" s="174">
        <v>214.08590000000001</v>
      </c>
      <c r="CU13280" s="174">
        <v>776</v>
      </c>
      <c r="CV13280" s="174">
        <v>100879</v>
      </c>
      <c r="CW13280" s="174">
        <v>5</v>
      </c>
      <c r="CX13280" s="174">
        <v>214.08590000000001</v>
      </c>
    </row>
    <row r="13281" spans="84:102" x14ac:dyDescent="0.25">
      <c r="CF13281" s="3" t="s">
        <v>3073</v>
      </c>
      <c r="CG13281" s="174">
        <v>3108</v>
      </c>
      <c r="CH13281" s="174">
        <v>151631</v>
      </c>
      <c r="CI13281" s="174">
        <v>5</v>
      </c>
      <c r="CJ13281" s="174">
        <v>214.04179999999999</v>
      </c>
      <c r="CK13281" s="174">
        <v>214.04179999999999</v>
      </c>
      <c r="CU13281" s="174">
        <v>3108</v>
      </c>
      <c r="CV13281" s="174">
        <v>151631</v>
      </c>
      <c r="CW13281" s="174">
        <v>5</v>
      </c>
      <c r="CX13281" s="174">
        <v>214.04179999999999</v>
      </c>
    </row>
    <row r="13282" spans="84:102" x14ac:dyDescent="0.25">
      <c r="CF13282" s="3" t="s">
        <v>3073</v>
      </c>
      <c r="CG13282" s="174">
        <v>75543</v>
      </c>
      <c r="CH13282" s="174">
        <v>3540</v>
      </c>
      <c r="CI13282" s="174">
        <v>5</v>
      </c>
      <c r="CJ13282" s="174">
        <v>213.94669999999999</v>
      </c>
      <c r="CK13282" s="174">
        <v>213.94669999999999</v>
      </c>
      <c r="CU13282" s="174">
        <v>75543</v>
      </c>
      <c r="CV13282" s="174">
        <v>3540</v>
      </c>
      <c r="CW13282" s="174">
        <v>5</v>
      </c>
      <c r="CX13282" s="174">
        <v>213.94669999999999</v>
      </c>
    </row>
    <row r="13283" spans="84:102" x14ac:dyDescent="0.25">
      <c r="CF13283" s="3" t="s">
        <v>3073</v>
      </c>
      <c r="CG13283" s="174">
        <v>148434</v>
      </c>
      <c r="CH13283" s="174">
        <v>2868</v>
      </c>
      <c r="CI13283" s="174">
        <v>5</v>
      </c>
      <c r="CJ13283" s="174">
        <v>213.88069999999999</v>
      </c>
      <c r="CK13283" s="174">
        <v>213.88069999999999</v>
      </c>
      <c r="CU13283" s="174">
        <v>148434</v>
      </c>
      <c r="CV13283" s="174">
        <v>2868</v>
      </c>
      <c r="CW13283" s="174">
        <v>5</v>
      </c>
      <c r="CX13283" s="174">
        <v>213.88069999999999</v>
      </c>
    </row>
    <row r="13284" spans="84:102" x14ac:dyDescent="0.25">
      <c r="CF13284" s="3" t="s">
        <v>3073</v>
      </c>
      <c r="CG13284" s="174">
        <v>164731</v>
      </c>
      <c r="CH13284" s="174">
        <v>3343</v>
      </c>
      <c r="CI13284" s="174">
        <v>5</v>
      </c>
      <c r="CJ13284" s="174">
        <v>213.70079999999999</v>
      </c>
      <c r="CK13284" s="174">
        <v>213.70079999999999</v>
      </c>
      <c r="CU13284" s="174">
        <v>164731</v>
      </c>
      <c r="CV13284" s="174">
        <v>3343</v>
      </c>
      <c r="CW13284" s="174">
        <v>5</v>
      </c>
      <c r="CX13284" s="174">
        <v>213.70079999999999</v>
      </c>
    </row>
    <row r="13285" spans="84:102" x14ac:dyDescent="0.25">
      <c r="CF13285" s="3" t="s">
        <v>3073</v>
      </c>
      <c r="CG13285" s="174">
        <v>3108</v>
      </c>
      <c r="CH13285" s="174">
        <v>151855</v>
      </c>
      <c r="CI13285" s="174">
        <v>5</v>
      </c>
      <c r="CJ13285" s="174">
        <v>213.5949</v>
      </c>
      <c r="CK13285" s="174">
        <v>213.5949</v>
      </c>
      <c r="CU13285" s="174">
        <v>3108</v>
      </c>
      <c r="CV13285" s="174">
        <v>151855</v>
      </c>
      <c r="CW13285" s="174">
        <v>5</v>
      </c>
      <c r="CX13285" s="174">
        <v>213.5949</v>
      </c>
    </row>
    <row r="13286" spans="84:102" x14ac:dyDescent="0.25">
      <c r="CF13286" s="3" t="s">
        <v>3073</v>
      </c>
      <c r="CG13286" s="174">
        <v>143100</v>
      </c>
      <c r="CH13286" s="174">
        <v>1172</v>
      </c>
      <c r="CI13286" s="174">
        <v>5</v>
      </c>
      <c r="CJ13286" s="174">
        <v>213.5771</v>
      </c>
      <c r="CK13286" s="174">
        <v>213.5771</v>
      </c>
      <c r="CU13286" s="174">
        <v>143100</v>
      </c>
      <c r="CV13286" s="174">
        <v>1172</v>
      </c>
      <c r="CW13286" s="174">
        <v>5</v>
      </c>
      <c r="CX13286" s="174">
        <v>213.5771</v>
      </c>
    </row>
    <row r="13287" spans="84:102" x14ac:dyDescent="0.25">
      <c r="CF13287" s="3" t="s">
        <v>3073</v>
      </c>
      <c r="CG13287" s="174">
        <v>152276</v>
      </c>
      <c r="CH13287" s="174">
        <v>2939</v>
      </c>
      <c r="CI13287" s="174">
        <v>5</v>
      </c>
      <c r="CJ13287" s="174">
        <v>213.31030000000001</v>
      </c>
      <c r="CK13287" s="174">
        <v>213.31030000000001</v>
      </c>
      <c r="CU13287" s="174">
        <v>152276</v>
      </c>
      <c r="CV13287" s="174">
        <v>2939</v>
      </c>
      <c r="CW13287" s="174">
        <v>5</v>
      </c>
      <c r="CX13287" s="174">
        <v>213.31030000000001</v>
      </c>
    </row>
    <row r="13288" spans="84:102" x14ac:dyDescent="0.25">
      <c r="CF13288" s="3" t="s">
        <v>3073</v>
      </c>
      <c r="CG13288" s="174">
        <v>24240</v>
      </c>
      <c r="CH13288" s="174">
        <v>2359</v>
      </c>
      <c r="CI13288" s="174">
        <v>5</v>
      </c>
      <c r="CJ13288" s="174">
        <v>213.15479999999999</v>
      </c>
      <c r="CK13288" s="174">
        <v>213.15479999999999</v>
      </c>
      <c r="CU13288" s="174">
        <v>24240</v>
      </c>
      <c r="CV13288" s="174">
        <v>2359</v>
      </c>
      <c r="CW13288" s="174">
        <v>5</v>
      </c>
      <c r="CX13288" s="174">
        <v>213.15479999999999</v>
      </c>
    </row>
    <row r="13289" spans="84:102" x14ac:dyDescent="0.25">
      <c r="CF13289" s="3" t="s">
        <v>3073</v>
      </c>
      <c r="CG13289" s="174">
        <v>2798</v>
      </c>
      <c r="CH13289" s="174">
        <v>147187</v>
      </c>
      <c r="CI13289" s="174">
        <v>5</v>
      </c>
      <c r="CJ13289" s="174">
        <v>213.13480000000001</v>
      </c>
      <c r="CK13289" s="174">
        <v>213.13480000000001</v>
      </c>
      <c r="CU13289" s="174">
        <v>2798</v>
      </c>
      <c r="CV13289" s="174">
        <v>147187</v>
      </c>
      <c r="CW13289" s="174">
        <v>5</v>
      </c>
      <c r="CX13289" s="174">
        <v>213.13480000000001</v>
      </c>
    </row>
    <row r="13290" spans="84:102" x14ac:dyDescent="0.25">
      <c r="CF13290" s="3" t="s">
        <v>3073</v>
      </c>
      <c r="CG13290" s="174">
        <v>164896</v>
      </c>
      <c r="CH13290" s="174">
        <v>164815</v>
      </c>
      <c r="CI13290" s="174">
        <v>5</v>
      </c>
      <c r="CJ13290" s="174">
        <v>213.06039999999999</v>
      </c>
      <c r="CK13290" s="174">
        <v>213.06039999999999</v>
      </c>
      <c r="CU13290" s="174">
        <v>164896</v>
      </c>
      <c r="CV13290" s="174">
        <v>164815</v>
      </c>
      <c r="CW13290" s="174">
        <v>5</v>
      </c>
      <c r="CX13290" s="174">
        <v>213.06039999999999</v>
      </c>
    </row>
    <row r="13291" spans="84:102" x14ac:dyDescent="0.25">
      <c r="CF13291" s="3" t="s">
        <v>3073</v>
      </c>
      <c r="CG13291" s="174">
        <v>2343</v>
      </c>
      <c r="CH13291" s="174">
        <v>25949</v>
      </c>
      <c r="CI13291" s="174">
        <v>5</v>
      </c>
      <c r="CJ13291" s="174">
        <v>213.06010000000001</v>
      </c>
      <c r="CK13291" s="174">
        <v>213.06010000000001</v>
      </c>
      <c r="CU13291" s="174">
        <v>2343</v>
      </c>
      <c r="CV13291" s="174">
        <v>25949</v>
      </c>
      <c r="CW13291" s="174">
        <v>5</v>
      </c>
      <c r="CX13291" s="174">
        <v>213.06010000000001</v>
      </c>
    </row>
    <row r="13292" spans="84:102" x14ac:dyDescent="0.25">
      <c r="CF13292" s="3" t="s">
        <v>3073</v>
      </c>
      <c r="CG13292" s="174">
        <v>168108</v>
      </c>
      <c r="CH13292" s="174">
        <v>3365</v>
      </c>
      <c r="CI13292" s="174">
        <v>5</v>
      </c>
      <c r="CJ13292" s="174">
        <v>213.0051</v>
      </c>
      <c r="CK13292" s="174">
        <v>213.0051</v>
      </c>
      <c r="CU13292" s="174">
        <v>168108</v>
      </c>
      <c r="CV13292" s="174">
        <v>3365</v>
      </c>
      <c r="CW13292" s="174">
        <v>5</v>
      </c>
      <c r="CX13292" s="174">
        <v>213.0051</v>
      </c>
    </row>
    <row r="13293" spans="84:102" x14ac:dyDescent="0.25">
      <c r="CF13293" s="3" t="s">
        <v>3073</v>
      </c>
      <c r="CG13293" s="174">
        <v>3325</v>
      </c>
      <c r="CH13293" s="174">
        <v>167282</v>
      </c>
      <c r="CI13293" s="174">
        <v>5</v>
      </c>
      <c r="CJ13293" s="174">
        <v>212.48079999999999</v>
      </c>
      <c r="CK13293" s="174">
        <v>212.48079999999999</v>
      </c>
      <c r="CU13293" s="174">
        <v>3325</v>
      </c>
      <c r="CV13293" s="174">
        <v>167282</v>
      </c>
      <c r="CW13293" s="174">
        <v>5</v>
      </c>
      <c r="CX13293" s="174">
        <v>212.48079999999999</v>
      </c>
    </row>
    <row r="13294" spans="84:102" x14ac:dyDescent="0.25">
      <c r="CF13294" s="3" t="s">
        <v>3073</v>
      </c>
      <c r="CG13294" s="174">
        <v>3542</v>
      </c>
      <c r="CH13294" s="174">
        <v>80011</v>
      </c>
      <c r="CI13294" s="174">
        <v>5</v>
      </c>
      <c r="CJ13294" s="174">
        <v>212.38339999999999</v>
      </c>
      <c r="CK13294" s="174">
        <v>212.38339999999999</v>
      </c>
      <c r="CU13294" s="174">
        <v>3542</v>
      </c>
      <c r="CV13294" s="174">
        <v>80011</v>
      </c>
      <c r="CW13294" s="174">
        <v>5</v>
      </c>
      <c r="CX13294" s="174">
        <v>212.38339999999999</v>
      </c>
    </row>
    <row r="13295" spans="84:102" x14ac:dyDescent="0.25">
      <c r="CF13295" s="3" t="s">
        <v>3073</v>
      </c>
      <c r="CG13295" s="174">
        <v>147929</v>
      </c>
      <c r="CH13295" s="174">
        <v>2818</v>
      </c>
      <c r="CI13295" s="174">
        <v>5</v>
      </c>
      <c r="CJ13295" s="174">
        <v>212.34610000000001</v>
      </c>
      <c r="CK13295" s="174">
        <v>212.34610000000001</v>
      </c>
      <c r="CU13295" s="174">
        <v>147929</v>
      </c>
      <c r="CV13295" s="174">
        <v>2818</v>
      </c>
      <c r="CW13295" s="174">
        <v>5</v>
      </c>
      <c r="CX13295" s="174">
        <v>212.34610000000001</v>
      </c>
    </row>
    <row r="13296" spans="84:102" x14ac:dyDescent="0.25">
      <c r="CF13296" s="3" t="s">
        <v>3073</v>
      </c>
      <c r="CG13296" s="174">
        <v>150160</v>
      </c>
      <c r="CH13296" s="174">
        <v>3104</v>
      </c>
      <c r="CI13296" s="174">
        <v>5</v>
      </c>
      <c r="CJ13296" s="174">
        <v>212.2405</v>
      </c>
      <c r="CK13296" s="174">
        <v>212.2405</v>
      </c>
      <c r="CU13296" s="174">
        <v>150160</v>
      </c>
      <c r="CV13296" s="174">
        <v>3104</v>
      </c>
      <c r="CW13296" s="174">
        <v>5</v>
      </c>
      <c r="CX13296" s="174">
        <v>212.2405</v>
      </c>
    </row>
    <row r="13297" spans="84:102" x14ac:dyDescent="0.25">
      <c r="CF13297" s="3" t="s">
        <v>3073</v>
      </c>
      <c r="CG13297" s="174">
        <v>2652</v>
      </c>
      <c r="CH13297" s="174">
        <v>48795</v>
      </c>
      <c r="CI13297" s="174">
        <v>5</v>
      </c>
      <c r="CJ13297" s="174">
        <v>212.178</v>
      </c>
      <c r="CK13297" s="174">
        <v>212.178</v>
      </c>
      <c r="CU13297" s="174">
        <v>2652</v>
      </c>
      <c r="CV13297" s="174">
        <v>48795</v>
      </c>
      <c r="CW13297" s="174">
        <v>5</v>
      </c>
      <c r="CX13297" s="174">
        <v>212.178</v>
      </c>
    </row>
    <row r="13298" spans="84:102" x14ac:dyDescent="0.25">
      <c r="CF13298" s="3" t="s">
        <v>3073</v>
      </c>
      <c r="CG13298" s="174">
        <v>70155</v>
      </c>
      <c r="CH13298" s="174">
        <v>242</v>
      </c>
      <c r="CI13298" s="174">
        <v>5</v>
      </c>
      <c r="CJ13298" s="174">
        <v>212.07320000000001</v>
      </c>
      <c r="CK13298" s="174">
        <v>212.07320000000001</v>
      </c>
      <c r="CU13298" s="174">
        <v>70155</v>
      </c>
      <c r="CV13298" s="174">
        <v>242</v>
      </c>
      <c r="CW13298" s="174">
        <v>5</v>
      </c>
      <c r="CX13298" s="174">
        <v>212.07320000000001</v>
      </c>
    </row>
    <row r="13299" spans="84:102" x14ac:dyDescent="0.25">
      <c r="CF13299" s="3" t="s">
        <v>3073</v>
      </c>
      <c r="CG13299" s="174">
        <v>150523</v>
      </c>
      <c r="CH13299" s="174">
        <v>2846</v>
      </c>
      <c r="CI13299" s="174">
        <v>5</v>
      </c>
      <c r="CJ13299" s="174">
        <v>211.78749999999999</v>
      </c>
      <c r="CK13299" s="174">
        <v>211.78749999999999</v>
      </c>
      <c r="CU13299" s="174">
        <v>150523</v>
      </c>
      <c r="CV13299" s="174">
        <v>2846</v>
      </c>
      <c r="CW13299" s="174">
        <v>5</v>
      </c>
      <c r="CX13299" s="174">
        <v>211.78749999999999</v>
      </c>
    </row>
    <row r="13300" spans="84:102" x14ac:dyDescent="0.25">
      <c r="CF13300" s="3" t="s">
        <v>3073</v>
      </c>
      <c r="CG13300" s="174">
        <v>149262</v>
      </c>
      <c r="CH13300" s="174">
        <v>3145</v>
      </c>
      <c r="CI13300" s="174">
        <v>5</v>
      </c>
      <c r="CJ13300" s="174">
        <v>211.67400000000001</v>
      </c>
      <c r="CK13300" s="174">
        <v>211.67400000000001</v>
      </c>
      <c r="CU13300" s="174">
        <v>149262</v>
      </c>
      <c r="CV13300" s="174">
        <v>3145</v>
      </c>
      <c r="CW13300" s="174">
        <v>5</v>
      </c>
      <c r="CX13300" s="174">
        <v>211.67400000000001</v>
      </c>
    </row>
    <row r="13301" spans="84:102" x14ac:dyDescent="0.25">
      <c r="CF13301" s="3" t="s">
        <v>3073</v>
      </c>
      <c r="CG13301" s="174">
        <v>127295</v>
      </c>
      <c r="CH13301" s="174">
        <v>1245</v>
      </c>
      <c r="CI13301" s="174">
        <v>5</v>
      </c>
      <c r="CJ13301" s="174">
        <v>211.58009999999999</v>
      </c>
      <c r="CK13301" s="174">
        <v>211.58009999999999</v>
      </c>
      <c r="CU13301" s="174">
        <v>127295</v>
      </c>
      <c r="CV13301" s="174">
        <v>1245</v>
      </c>
      <c r="CW13301" s="174">
        <v>5</v>
      </c>
      <c r="CX13301" s="174">
        <v>211.58009999999999</v>
      </c>
    </row>
    <row r="13302" spans="84:102" x14ac:dyDescent="0.25">
      <c r="CF13302" s="3" t="s">
        <v>3073</v>
      </c>
      <c r="CG13302" s="174">
        <v>1944</v>
      </c>
      <c r="CH13302" s="174">
        <v>82031</v>
      </c>
      <c r="CI13302" s="174">
        <v>5</v>
      </c>
      <c r="CJ13302" s="174">
        <v>211.5497</v>
      </c>
      <c r="CK13302" s="174">
        <v>211.5497</v>
      </c>
      <c r="CU13302" s="174">
        <v>1944</v>
      </c>
      <c r="CV13302" s="174">
        <v>82031</v>
      </c>
      <c r="CW13302" s="174">
        <v>5</v>
      </c>
      <c r="CX13302" s="174">
        <v>211.5497</v>
      </c>
    </row>
    <row r="13303" spans="84:102" x14ac:dyDescent="0.25">
      <c r="CF13303" s="3" t="s">
        <v>3073</v>
      </c>
      <c r="CG13303" s="174">
        <v>978</v>
      </c>
      <c r="CH13303" s="174">
        <v>115575</v>
      </c>
      <c r="CI13303" s="174">
        <v>5</v>
      </c>
      <c r="CJ13303" s="174">
        <v>211.2704</v>
      </c>
      <c r="CK13303" s="174">
        <v>211.2704</v>
      </c>
      <c r="CU13303" s="174">
        <v>978</v>
      </c>
      <c r="CV13303" s="174">
        <v>115575</v>
      </c>
      <c r="CW13303" s="174">
        <v>5</v>
      </c>
      <c r="CX13303" s="174">
        <v>211.2704</v>
      </c>
    </row>
    <row r="13304" spans="84:102" x14ac:dyDescent="0.25">
      <c r="CF13304" s="3" t="s">
        <v>3073</v>
      </c>
      <c r="CG13304" s="174">
        <v>88166</v>
      </c>
      <c r="CH13304" s="174">
        <v>634</v>
      </c>
      <c r="CI13304" s="174">
        <v>5</v>
      </c>
      <c r="CJ13304" s="174">
        <v>211.1241</v>
      </c>
      <c r="CK13304" s="174">
        <v>211.1241</v>
      </c>
      <c r="CU13304" s="174">
        <v>88166</v>
      </c>
      <c r="CV13304" s="174">
        <v>634</v>
      </c>
      <c r="CW13304" s="174">
        <v>5</v>
      </c>
      <c r="CX13304" s="174">
        <v>211.1241</v>
      </c>
    </row>
    <row r="13305" spans="84:102" x14ac:dyDescent="0.25">
      <c r="CF13305" s="3" t="s">
        <v>3073</v>
      </c>
      <c r="CG13305" s="174">
        <v>1869</v>
      </c>
      <c r="CH13305" s="174">
        <v>56958</v>
      </c>
      <c r="CI13305" s="174">
        <v>5</v>
      </c>
      <c r="CJ13305" s="174">
        <v>211.07079999999999</v>
      </c>
      <c r="CK13305" s="174">
        <v>211.07079999999999</v>
      </c>
      <c r="CU13305" s="174">
        <v>1869</v>
      </c>
      <c r="CV13305" s="174">
        <v>56958</v>
      </c>
      <c r="CW13305" s="174">
        <v>5</v>
      </c>
      <c r="CX13305" s="174">
        <v>211.07079999999999</v>
      </c>
    </row>
    <row r="13306" spans="84:102" x14ac:dyDescent="0.25">
      <c r="CF13306" s="3" t="s">
        <v>3073</v>
      </c>
      <c r="CG13306" s="174">
        <v>36792</v>
      </c>
      <c r="CH13306" s="174">
        <v>2442</v>
      </c>
      <c r="CI13306" s="174">
        <v>5</v>
      </c>
      <c r="CJ13306" s="174">
        <v>210.9572</v>
      </c>
      <c r="CK13306" s="174">
        <v>210.9572</v>
      </c>
      <c r="CU13306" s="174">
        <v>36792</v>
      </c>
      <c r="CV13306" s="174">
        <v>2442</v>
      </c>
      <c r="CW13306" s="174">
        <v>5</v>
      </c>
      <c r="CX13306" s="174">
        <v>210.9572</v>
      </c>
    </row>
    <row r="13307" spans="84:102" x14ac:dyDescent="0.25">
      <c r="CF13307" s="3" t="s">
        <v>3073</v>
      </c>
      <c r="CG13307" s="174">
        <v>625</v>
      </c>
      <c r="CH13307" s="174">
        <v>87829</v>
      </c>
      <c r="CI13307" s="174">
        <v>5</v>
      </c>
      <c r="CJ13307" s="174">
        <v>210.8518</v>
      </c>
      <c r="CK13307" s="174">
        <v>210.8518</v>
      </c>
      <c r="CU13307" s="174">
        <v>625</v>
      </c>
      <c r="CV13307" s="174">
        <v>87829</v>
      </c>
      <c r="CW13307" s="174">
        <v>5</v>
      </c>
      <c r="CX13307" s="174">
        <v>210.8518</v>
      </c>
    </row>
    <row r="13308" spans="84:102" x14ac:dyDescent="0.25">
      <c r="CF13308" s="3" t="s">
        <v>3073</v>
      </c>
      <c r="CG13308" s="174">
        <v>1010</v>
      </c>
      <c r="CH13308" s="174">
        <v>119772</v>
      </c>
      <c r="CI13308" s="174">
        <v>5</v>
      </c>
      <c r="CJ13308" s="174">
        <v>210.8048</v>
      </c>
      <c r="CK13308" s="174">
        <v>210.8048</v>
      </c>
      <c r="CU13308" s="174">
        <v>1010</v>
      </c>
      <c r="CV13308" s="174">
        <v>119772</v>
      </c>
      <c r="CW13308" s="174">
        <v>5</v>
      </c>
      <c r="CX13308" s="174">
        <v>210.8048</v>
      </c>
    </row>
    <row r="13309" spans="84:102" x14ac:dyDescent="0.25">
      <c r="CF13309" s="3" t="s">
        <v>3073</v>
      </c>
      <c r="CG13309" s="174">
        <v>413</v>
      </c>
      <c r="CH13309" s="174">
        <v>81993</v>
      </c>
      <c r="CI13309" s="174">
        <v>5</v>
      </c>
      <c r="CJ13309" s="174">
        <v>210.7885</v>
      </c>
      <c r="CK13309" s="174">
        <v>210.7885</v>
      </c>
      <c r="CU13309" s="174">
        <v>413</v>
      </c>
      <c r="CV13309" s="174">
        <v>81993</v>
      </c>
      <c r="CW13309" s="174">
        <v>5</v>
      </c>
      <c r="CX13309" s="174">
        <v>210.7885</v>
      </c>
    </row>
    <row r="13310" spans="84:102" x14ac:dyDescent="0.25">
      <c r="CF13310" s="3" t="s">
        <v>3073</v>
      </c>
      <c r="CG13310" s="174">
        <v>1589</v>
      </c>
      <c r="CH13310" s="174">
        <v>81878</v>
      </c>
      <c r="CI13310" s="174">
        <v>5</v>
      </c>
      <c r="CJ13310" s="174">
        <v>210.53749999999999</v>
      </c>
      <c r="CK13310" s="174">
        <v>210.53749999999999</v>
      </c>
      <c r="CU13310" s="174">
        <v>1589</v>
      </c>
      <c r="CV13310" s="174">
        <v>81878</v>
      </c>
      <c r="CW13310" s="174">
        <v>5</v>
      </c>
      <c r="CX13310" s="174">
        <v>210.53749999999999</v>
      </c>
    </row>
    <row r="13311" spans="84:102" x14ac:dyDescent="0.25">
      <c r="CF13311" s="3" t="s">
        <v>3073</v>
      </c>
      <c r="CG13311" s="174">
        <v>60180</v>
      </c>
      <c r="CH13311" s="174">
        <v>1906</v>
      </c>
      <c r="CI13311" s="174">
        <v>5</v>
      </c>
      <c r="CJ13311" s="174">
        <v>210.45</v>
      </c>
      <c r="CK13311" s="174">
        <v>210.45</v>
      </c>
      <c r="CU13311" s="174">
        <v>60180</v>
      </c>
      <c r="CV13311" s="174">
        <v>1906</v>
      </c>
      <c r="CW13311" s="174">
        <v>5</v>
      </c>
      <c r="CX13311" s="174">
        <v>210.45</v>
      </c>
    </row>
    <row r="13312" spans="84:102" x14ac:dyDescent="0.25">
      <c r="CF13312" s="3" t="s">
        <v>3073</v>
      </c>
      <c r="CG13312" s="174">
        <v>88228</v>
      </c>
      <c r="CH13312" s="174">
        <v>3576</v>
      </c>
      <c r="CI13312" s="174">
        <v>5</v>
      </c>
      <c r="CJ13312" s="174">
        <v>210.4349</v>
      </c>
      <c r="CK13312" s="174">
        <v>210.4349</v>
      </c>
      <c r="CU13312" s="174">
        <v>88228</v>
      </c>
      <c r="CV13312" s="174">
        <v>3576</v>
      </c>
      <c r="CW13312" s="174">
        <v>5</v>
      </c>
      <c r="CX13312" s="174">
        <v>210.4349</v>
      </c>
    </row>
    <row r="13313" spans="84:102" x14ac:dyDescent="0.25">
      <c r="CF13313" s="3" t="s">
        <v>3073</v>
      </c>
      <c r="CG13313" s="174">
        <v>349</v>
      </c>
      <c r="CH13313" s="174">
        <v>76677</v>
      </c>
      <c r="CI13313" s="174">
        <v>5</v>
      </c>
      <c r="CJ13313" s="174">
        <v>210.29570000000001</v>
      </c>
      <c r="CK13313" s="174">
        <v>210.29570000000001</v>
      </c>
      <c r="CU13313" s="174">
        <v>349</v>
      </c>
      <c r="CV13313" s="174">
        <v>76677</v>
      </c>
      <c r="CW13313" s="174">
        <v>5</v>
      </c>
      <c r="CX13313" s="174">
        <v>210.29570000000001</v>
      </c>
    </row>
    <row r="13314" spans="84:102" x14ac:dyDescent="0.25">
      <c r="CF13314" s="3" t="s">
        <v>3073</v>
      </c>
      <c r="CG13314" s="174">
        <v>1906</v>
      </c>
      <c r="CH13314" s="174">
        <v>60180</v>
      </c>
      <c r="CI13314" s="174">
        <v>5</v>
      </c>
      <c r="CJ13314" s="174">
        <v>210.29249999999999</v>
      </c>
      <c r="CK13314" s="174">
        <v>210.29249999999999</v>
      </c>
      <c r="CU13314" s="174">
        <v>1906</v>
      </c>
      <c r="CV13314" s="174">
        <v>60180</v>
      </c>
      <c r="CW13314" s="174">
        <v>5</v>
      </c>
      <c r="CX13314" s="174">
        <v>210.29249999999999</v>
      </c>
    </row>
    <row r="13315" spans="84:102" x14ac:dyDescent="0.25">
      <c r="CF13315" s="3" t="s">
        <v>3073</v>
      </c>
      <c r="CG13315" s="174">
        <v>1536</v>
      </c>
      <c r="CH13315" s="174">
        <v>85503</v>
      </c>
      <c r="CI13315" s="174">
        <v>5</v>
      </c>
      <c r="CJ13315" s="174">
        <v>209.8837</v>
      </c>
      <c r="CK13315" s="174">
        <v>209.8837</v>
      </c>
      <c r="CU13315" s="174">
        <v>1536</v>
      </c>
      <c r="CV13315" s="174">
        <v>85503</v>
      </c>
      <c r="CW13315" s="174">
        <v>5</v>
      </c>
      <c r="CX13315" s="174">
        <v>209.8837</v>
      </c>
    </row>
    <row r="13316" spans="84:102" x14ac:dyDescent="0.25">
      <c r="CF13316" s="3" t="s">
        <v>3073</v>
      </c>
      <c r="CG13316" s="174">
        <v>152846</v>
      </c>
      <c r="CH13316" s="174">
        <v>2945</v>
      </c>
      <c r="CI13316" s="174">
        <v>5</v>
      </c>
      <c r="CJ13316" s="174">
        <v>209.84370000000001</v>
      </c>
      <c r="CK13316" s="174">
        <v>209.84370000000001</v>
      </c>
      <c r="CU13316" s="174">
        <v>152846</v>
      </c>
      <c r="CV13316" s="174">
        <v>2945</v>
      </c>
      <c r="CW13316" s="174">
        <v>5</v>
      </c>
      <c r="CX13316" s="174">
        <v>209.84370000000001</v>
      </c>
    </row>
    <row r="13317" spans="84:102" x14ac:dyDescent="0.25">
      <c r="CF13317" s="3" t="s">
        <v>3073</v>
      </c>
      <c r="CG13317" s="174">
        <v>2394</v>
      </c>
      <c r="CH13317" s="174">
        <v>27733</v>
      </c>
      <c r="CI13317" s="174">
        <v>5</v>
      </c>
      <c r="CJ13317" s="174">
        <v>209.8047</v>
      </c>
      <c r="CK13317" s="174">
        <v>209.8047</v>
      </c>
      <c r="CU13317" s="174">
        <v>2394</v>
      </c>
      <c r="CV13317" s="174">
        <v>27733</v>
      </c>
      <c r="CW13317" s="174">
        <v>5</v>
      </c>
      <c r="CX13317" s="174">
        <v>209.8047</v>
      </c>
    </row>
    <row r="13318" spans="84:102" x14ac:dyDescent="0.25">
      <c r="CF13318" s="3" t="s">
        <v>3073</v>
      </c>
      <c r="CG13318" s="174">
        <v>1190</v>
      </c>
      <c r="CH13318" s="174">
        <v>138451</v>
      </c>
      <c r="CI13318" s="174">
        <v>5</v>
      </c>
      <c r="CJ13318" s="174">
        <v>209.7884</v>
      </c>
      <c r="CK13318" s="174">
        <v>209.7884</v>
      </c>
      <c r="CU13318" s="174">
        <v>1190</v>
      </c>
      <c r="CV13318" s="174">
        <v>138451</v>
      </c>
      <c r="CW13318" s="174">
        <v>5</v>
      </c>
      <c r="CX13318" s="174">
        <v>209.7884</v>
      </c>
    </row>
    <row r="13319" spans="84:102" x14ac:dyDescent="0.25">
      <c r="CF13319" s="3" t="s">
        <v>3073</v>
      </c>
      <c r="CG13319" s="174">
        <v>836</v>
      </c>
      <c r="CH13319" s="174">
        <v>106680</v>
      </c>
      <c r="CI13319" s="174">
        <v>5</v>
      </c>
      <c r="CJ13319" s="174">
        <v>209.78049999999999</v>
      </c>
      <c r="CK13319" s="174">
        <v>209.78049999999999</v>
      </c>
      <c r="CU13319" s="174">
        <v>836</v>
      </c>
      <c r="CV13319" s="174">
        <v>106680</v>
      </c>
      <c r="CW13319" s="174">
        <v>5</v>
      </c>
      <c r="CX13319" s="174">
        <v>209.78049999999999</v>
      </c>
    </row>
    <row r="13320" spans="84:102" x14ac:dyDescent="0.25">
      <c r="CF13320" s="3" t="s">
        <v>3073</v>
      </c>
      <c r="CG13320" s="174">
        <v>9</v>
      </c>
      <c r="CH13320" s="174">
        <v>59021</v>
      </c>
      <c r="CI13320" s="174">
        <v>5</v>
      </c>
      <c r="CJ13320" s="174">
        <v>209.61779999999999</v>
      </c>
      <c r="CK13320" s="174">
        <v>209.61779999999999</v>
      </c>
      <c r="CU13320" s="174">
        <v>9</v>
      </c>
      <c r="CV13320" s="174">
        <v>59021</v>
      </c>
      <c r="CW13320" s="174">
        <v>5</v>
      </c>
      <c r="CX13320" s="174">
        <v>209.61779999999999</v>
      </c>
    </row>
    <row r="13321" spans="84:102" x14ac:dyDescent="0.25">
      <c r="CF13321" s="3" t="s">
        <v>3073</v>
      </c>
      <c r="CG13321" s="174">
        <v>3669</v>
      </c>
      <c r="CH13321" s="174">
        <v>113896</v>
      </c>
      <c r="CI13321" s="174">
        <v>5</v>
      </c>
      <c r="CJ13321" s="174">
        <v>209.41560000000001</v>
      </c>
      <c r="CK13321" s="174">
        <v>209.41560000000001</v>
      </c>
      <c r="CU13321" s="174">
        <v>3669</v>
      </c>
      <c r="CV13321" s="174">
        <v>113896</v>
      </c>
      <c r="CW13321" s="174">
        <v>5</v>
      </c>
      <c r="CX13321" s="174">
        <v>209.41560000000001</v>
      </c>
    </row>
    <row r="13322" spans="84:102" x14ac:dyDescent="0.25">
      <c r="CF13322" s="3" t="s">
        <v>3073</v>
      </c>
      <c r="CG13322" s="174">
        <v>1470</v>
      </c>
      <c r="CH13322" s="174">
        <v>94945</v>
      </c>
      <c r="CI13322" s="174">
        <v>5</v>
      </c>
      <c r="CJ13322" s="174">
        <v>208.97739999999999</v>
      </c>
      <c r="CK13322" s="174">
        <v>208.97739999999999</v>
      </c>
      <c r="CU13322" s="174">
        <v>1470</v>
      </c>
      <c r="CV13322" s="174">
        <v>94945</v>
      </c>
      <c r="CW13322" s="174">
        <v>5</v>
      </c>
      <c r="CX13322" s="174">
        <v>208.97739999999999</v>
      </c>
    </row>
    <row r="13323" spans="84:102" x14ac:dyDescent="0.25">
      <c r="CF13323" s="3" t="s">
        <v>3073</v>
      </c>
      <c r="CG13323" s="174">
        <v>3851</v>
      </c>
      <c r="CH13323" s="174">
        <v>81083</v>
      </c>
      <c r="CI13323" s="174">
        <v>5</v>
      </c>
      <c r="CJ13323" s="174">
        <v>208.85290000000001</v>
      </c>
      <c r="CK13323" s="174">
        <v>208.85290000000001</v>
      </c>
      <c r="CU13323" s="174">
        <v>3851</v>
      </c>
      <c r="CV13323" s="174">
        <v>81083</v>
      </c>
      <c r="CW13323" s="174">
        <v>5</v>
      </c>
      <c r="CX13323" s="174">
        <v>208.85290000000001</v>
      </c>
    </row>
    <row r="13324" spans="84:102" x14ac:dyDescent="0.25">
      <c r="CF13324" s="3" t="s">
        <v>3073</v>
      </c>
      <c r="CG13324" s="174">
        <v>1287</v>
      </c>
      <c r="CH13324" s="174">
        <v>121503</v>
      </c>
      <c r="CI13324" s="174">
        <v>5</v>
      </c>
      <c r="CJ13324" s="174">
        <v>208.80019999999999</v>
      </c>
      <c r="CK13324" s="174">
        <v>208.80019999999999</v>
      </c>
      <c r="CU13324" s="174">
        <v>1287</v>
      </c>
      <c r="CV13324" s="174">
        <v>121503</v>
      </c>
      <c r="CW13324" s="174">
        <v>5</v>
      </c>
      <c r="CX13324" s="174">
        <v>208.80019999999999</v>
      </c>
    </row>
    <row r="13325" spans="84:102" x14ac:dyDescent="0.25">
      <c r="CF13325" s="3" t="s">
        <v>3073</v>
      </c>
      <c r="CG13325" s="174">
        <v>27733</v>
      </c>
      <c r="CH13325" s="174">
        <v>2394</v>
      </c>
      <c r="CI13325" s="174">
        <v>5</v>
      </c>
      <c r="CJ13325" s="174">
        <v>208.78630000000001</v>
      </c>
      <c r="CK13325" s="174">
        <v>208.78630000000001</v>
      </c>
      <c r="CU13325" s="174">
        <v>27733</v>
      </c>
      <c r="CV13325" s="174">
        <v>2394</v>
      </c>
      <c r="CW13325" s="174">
        <v>5</v>
      </c>
      <c r="CX13325" s="174">
        <v>208.78630000000001</v>
      </c>
    </row>
    <row r="13326" spans="84:102" x14ac:dyDescent="0.25">
      <c r="CF13326" s="3" t="s">
        <v>3073</v>
      </c>
      <c r="CG13326" s="174">
        <v>3613</v>
      </c>
      <c r="CH13326" s="174">
        <v>185773</v>
      </c>
      <c r="CI13326" s="174">
        <v>5</v>
      </c>
      <c r="CJ13326" s="174">
        <v>208.6448</v>
      </c>
      <c r="CK13326" s="174">
        <v>208.6448</v>
      </c>
      <c r="CU13326" s="174">
        <v>3613</v>
      </c>
      <c r="CV13326" s="174">
        <v>185773</v>
      </c>
      <c r="CW13326" s="174">
        <v>5</v>
      </c>
      <c r="CX13326" s="174">
        <v>208.6448</v>
      </c>
    </row>
    <row r="13327" spans="84:102" x14ac:dyDescent="0.25">
      <c r="CF13327" s="3" t="s">
        <v>3073</v>
      </c>
      <c r="CG13327" s="174">
        <v>71144</v>
      </c>
      <c r="CH13327" s="174">
        <v>264</v>
      </c>
      <c r="CI13327" s="174">
        <v>5</v>
      </c>
      <c r="CJ13327" s="174">
        <v>208.6139</v>
      </c>
      <c r="CK13327" s="174">
        <v>208.6139</v>
      </c>
      <c r="CU13327" s="174">
        <v>71144</v>
      </c>
      <c r="CV13327" s="174">
        <v>264</v>
      </c>
      <c r="CW13327" s="174">
        <v>5</v>
      </c>
      <c r="CX13327" s="174">
        <v>208.6139</v>
      </c>
    </row>
    <row r="13328" spans="84:102" x14ac:dyDescent="0.25">
      <c r="CF13328" s="3" t="s">
        <v>3073</v>
      </c>
      <c r="CG13328" s="174">
        <v>2948</v>
      </c>
      <c r="CH13328" s="174">
        <v>152828</v>
      </c>
      <c r="CI13328" s="174">
        <v>5</v>
      </c>
      <c r="CJ13328" s="174">
        <v>208.57759999999999</v>
      </c>
      <c r="CK13328" s="174">
        <v>208.57759999999999</v>
      </c>
      <c r="CU13328" s="174">
        <v>2948</v>
      </c>
      <c r="CV13328" s="174">
        <v>152828</v>
      </c>
      <c r="CW13328" s="174">
        <v>5</v>
      </c>
      <c r="CX13328" s="174">
        <v>208.57759999999999</v>
      </c>
    </row>
    <row r="13329" spans="84:102" x14ac:dyDescent="0.25">
      <c r="CF13329" s="3" t="s">
        <v>3073</v>
      </c>
      <c r="CG13329" s="174">
        <v>2953</v>
      </c>
      <c r="CH13329" s="174">
        <v>153889</v>
      </c>
      <c r="CI13329" s="174">
        <v>5</v>
      </c>
      <c r="CJ13329" s="174">
        <v>208.5146</v>
      </c>
      <c r="CK13329" s="174">
        <v>208.5146</v>
      </c>
      <c r="CU13329" s="174">
        <v>2953</v>
      </c>
      <c r="CV13329" s="174">
        <v>153889</v>
      </c>
      <c r="CW13329" s="174">
        <v>5</v>
      </c>
      <c r="CX13329" s="174">
        <v>208.5146</v>
      </c>
    </row>
    <row r="13330" spans="84:102" x14ac:dyDescent="0.25">
      <c r="CF13330" s="3" t="s">
        <v>3073</v>
      </c>
      <c r="CG13330" s="174">
        <v>2067</v>
      </c>
      <c r="CH13330" s="174">
        <v>158180</v>
      </c>
      <c r="CI13330" s="174">
        <v>5</v>
      </c>
      <c r="CJ13330" s="174">
        <v>208.46539999999999</v>
      </c>
      <c r="CK13330" s="174">
        <v>208.46539999999999</v>
      </c>
      <c r="CU13330" s="174">
        <v>2067</v>
      </c>
      <c r="CV13330" s="174">
        <v>158180</v>
      </c>
      <c r="CW13330" s="174">
        <v>5</v>
      </c>
      <c r="CX13330" s="174">
        <v>208.46539999999999</v>
      </c>
    </row>
    <row r="13331" spans="84:102" x14ac:dyDescent="0.25">
      <c r="CF13331" s="3" t="s">
        <v>3073</v>
      </c>
      <c r="CG13331" s="174">
        <v>69769</v>
      </c>
      <c r="CH13331" s="174">
        <v>233</v>
      </c>
      <c r="CI13331" s="174">
        <v>5</v>
      </c>
      <c r="CJ13331" s="174">
        <v>208.40690000000001</v>
      </c>
      <c r="CK13331" s="174">
        <v>208.40690000000001</v>
      </c>
      <c r="CU13331" s="174">
        <v>69769</v>
      </c>
      <c r="CV13331" s="174">
        <v>233</v>
      </c>
      <c r="CW13331" s="174">
        <v>5</v>
      </c>
      <c r="CX13331" s="174">
        <v>208.40690000000001</v>
      </c>
    </row>
    <row r="13332" spans="84:102" x14ac:dyDescent="0.25">
      <c r="CF13332" s="3" t="s">
        <v>3073</v>
      </c>
      <c r="CG13332" s="174">
        <v>100018</v>
      </c>
      <c r="CH13332" s="174">
        <v>1448</v>
      </c>
      <c r="CI13332" s="174">
        <v>5</v>
      </c>
      <c r="CJ13332" s="174">
        <v>208.36340000000001</v>
      </c>
      <c r="CK13332" s="174">
        <v>208.36340000000001</v>
      </c>
      <c r="CU13332" s="174">
        <v>100018</v>
      </c>
      <c r="CV13332" s="174">
        <v>1448</v>
      </c>
      <c r="CW13332" s="174">
        <v>5</v>
      </c>
      <c r="CX13332" s="174">
        <v>208.36340000000001</v>
      </c>
    </row>
    <row r="13333" spans="84:102" x14ac:dyDescent="0.25">
      <c r="CF13333" s="3" t="s">
        <v>3073</v>
      </c>
      <c r="CG13333" s="174">
        <v>2852</v>
      </c>
      <c r="CH13333" s="174">
        <v>150432</v>
      </c>
      <c r="CI13333" s="174">
        <v>5</v>
      </c>
      <c r="CJ13333" s="174">
        <v>208.36269999999999</v>
      </c>
      <c r="CK13333" s="174">
        <v>208.36269999999999</v>
      </c>
      <c r="CU13333" s="174">
        <v>2852</v>
      </c>
      <c r="CV13333" s="174">
        <v>150432</v>
      </c>
      <c r="CW13333" s="174">
        <v>5</v>
      </c>
      <c r="CX13333" s="174">
        <v>208.36269999999999</v>
      </c>
    </row>
    <row r="13334" spans="84:102" x14ac:dyDescent="0.25">
      <c r="CF13334" s="3" t="s">
        <v>3073</v>
      </c>
      <c r="CG13334" s="174">
        <v>71445</v>
      </c>
      <c r="CH13334" s="174">
        <v>271</v>
      </c>
      <c r="CI13334" s="174">
        <v>5</v>
      </c>
      <c r="CJ13334" s="174">
        <v>208.25899999999999</v>
      </c>
      <c r="CK13334" s="174">
        <v>208.25899999999999</v>
      </c>
      <c r="CU13334" s="174">
        <v>71445</v>
      </c>
      <c r="CV13334" s="174">
        <v>271</v>
      </c>
      <c r="CW13334" s="174">
        <v>5</v>
      </c>
      <c r="CX13334" s="174">
        <v>208.25899999999999</v>
      </c>
    </row>
    <row r="13335" spans="84:102" x14ac:dyDescent="0.25">
      <c r="CF13335" s="3" t="s">
        <v>3073</v>
      </c>
      <c r="CG13335" s="174">
        <v>146857</v>
      </c>
      <c r="CH13335" s="174">
        <v>1152</v>
      </c>
      <c r="CI13335" s="174">
        <v>5</v>
      </c>
      <c r="CJ13335" s="174">
        <v>208.233</v>
      </c>
      <c r="CK13335" s="174">
        <v>208.233</v>
      </c>
      <c r="CU13335" s="174">
        <v>146857</v>
      </c>
      <c r="CV13335" s="174">
        <v>1152</v>
      </c>
      <c r="CW13335" s="174">
        <v>5</v>
      </c>
      <c r="CX13335" s="174">
        <v>208.233</v>
      </c>
    </row>
    <row r="13336" spans="84:102" x14ac:dyDescent="0.25">
      <c r="CF13336" s="3" t="s">
        <v>3073</v>
      </c>
      <c r="CG13336" s="174">
        <v>1260</v>
      </c>
      <c r="CH13336" s="174">
        <v>126364</v>
      </c>
      <c r="CI13336" s="174">
        <v>5</v>
      </c>
      <c r="CJ13336" s="174">
        <v>208.09700000000001</v>
      </c>
      <c r="CK13336" s="174">
        <v>208.09700000000001</v>
      </c>
      <c r="CU13336" s="174">
        <v>1260</v>
      </c>
      <c r="CV13336" s="174">
        <v>126364</v>
      </c>
      <c r="CW13336" s="174">
        <v>5</v>
      </c>
      <c r="CX13336" s="174">
        <v>208.09700000000001</v>
      </c>
    </row>
    <row r="13337" spans="84:102" x14ac:dyDescent="0.25">
      <c r="CF13337" s="3" t="s">
        <v>3073</v>
      </c>
      <c r="CG13337" s="174">
        <v>2585</v>
      </c>
      <c r="CH13337" s="174">
        <v>43710</v>
      </c>
      <c r="CI13337" s="174">
        <v>5</v>
      </c>
      <c r="CJ13337" s="174">
        <v>208.03620000000001</v>
      </c>
      <c r="CK13337" s="174">
        <v>208.03620000000001</v>
      </c>
      <c r="CU13337" s="174">
        <v>2585</v>
      </c>
      <c r="CV13337" s="174">
        <v>43710</v>
      </c>
      <c r="CW13337" s="174">
        <v>5</v>
      </c>
      <c r="CX13337" s="174">
        <v>208.03620000000001</v>
      </c>
    </row>
    <row r="13338" spans="84:102" x14ac:dyDescent="0.25">
      <c r="CF13338" s="3" t="s">
        <v>3073</v>
      </c>
      <c r="CG13338" s="174">
        <v>176569</v>
      </c>
      <c r="CH13338" s="174">
        <v>3352</v>
      </c>
      <c r="CI13338" s="174">
        <v>5</v>
      </c>
      <c r="CJ13338" s="174">
        <v>207.95359999999999</v>
      </c>
      <c r="CK13338" s="174">
        <v>207.95359999999999</v>
      </c>
      <c r="CU13338" s="174">
        <v>176569</v>
      </c>
      <c r="CV13338" s="174">
        <v>3352</v>
      </c>
      <c r="CW13338" s="174">
        <v>5</v>
      </c>
      <c r="CX13338" s="174">
        <v>207.95359999999999</v>
      </c>
    </row>
    <row r="13339" spans="84:102" x14ac:dyDescent="0.25">
      <c r="CF13339" s="3" t="s">
        <v>3073</v>
      </c>
      <c r="CG13339" s="174">
        <v>51</v>
      </c>
      <c r="CH13339" s="174">
        <v>63038</v>
      </c>
      <c r="CI13339" s="174">
        <v>5</v>
      </c>
      <c r="CJ13339" s="174">
        <v>207.94120000000001</v>
      </c>
      <c r="CK13339" s="174">
        <v>207.94120000000001</v>
      </c>
      <c r="CU13339" s="174">
        <v>51</v>
      </c>
      <c r="CV13339" s="174">
        <v>63038</v>
      </c>
      <c r="CW13339" s="174">
        <v>5</v>
      </c>
      <c r="CX13339" s="174">
        <v>207.94120000000001</v>
      </c>
    </row>
    <row r="13340" spans="84:102" x14ac:dyDescent="0.25">
      <c r="CF13340" s="3" t="s">
        <v>3073</v>
      </c>
      <c r="CG13340" s="174">
        <v>242</v>
      </c>
      <c r="CH13340" s="174">
        <v>70155</v>
      </c>
      <c r="CI13340" s="174">
        <v>5</v>
      </c>
      <c r="CJ13340" s="174">
        <v>207.92959999999999</v>
      </c>
      <c r="CK13340" s="174">
        <v>207.92959999999999</v>
      </c>
      <c r="CU13340" s="174">
        <v>242</v>
      </c>
      <c r="CV13340" s="174">
        <v>70155</v>
      </c>
      <c r="CW13340" s="174">
        <v>5</v>
      </c>
      <c r="CX13340" s="174">
        <v>207.92959999999999</v>
      </c>
    </row>
    <row r="13341" spans="84:102" x14ac:dyDescent="0.25">
      <c r="CF13341" s="3" t="s">
        <v>3073</v>
      </c>
      <c r="CG13341" s="174">
        <v>1935</v>
      </c>
      <c r="CH13341" s="174">
        <v>82448</v>
      </c>
      <c r="CI13341" s="174">
        <v>5</v>
      </c>
      <c r="CJ13341" s="174">
        <v>207.90549999999999</v>
      </c>
      <c r="CK13341" s="174">
        <v>207.90549999999999</v>
      </c>
      <c r="CU13341" s="174">
        <v>1935</v>
      </c>
      <c r="CV13341" s="174">
        <v>82448</v>
      </c>
      <c r="CW13341" s="174">
        <v>5</v>
      </c>
      <c r="CX13341" s="174">
        <v>207.90549999999999</v>
      </c>
    </row>
    <row r="13342" spans="84:102" x14ac:dyDescent="0.25">
      <c r="CF13342" s="3" t="s">
        <v>3073</v>
      </c>
      <c r="CG13342" s="174">
        <v>3618</v>
      </c>
      <c r="CH13342" s="174">
        <v>94357</v>
      </c>
      <c r="CI13342" s="174">
        <v>5</v>
      </c>
      <c r="CJ13342" s="174">
        <v>207.8425</v>
      </c>
      <c r="CK13342" s="174">
        <v>207.8425</v>
      </c>
      <c r="CU13342" s="174">
        <v>3618</v>
      </c>
      <c r="CV13342" s="174">
        <v>94357</v>
      </c>
      <c r="CW13342" s="174">
        <v>5</v>
      </c>
      <c r="CX13342" s="174">
        <v>207.8425</v>
      </c>
    </row>
    <row r="13343" spans="84:102" x14ac:dyDescent="0.25">
      <c r="CF13343" s="3" t="s">
        <v>3073</v>
      </c>
      <c r="CG13343" s="174">
        <v>135788</v>
      </c>
      <c r="CH13343" s="174">
        <v>1200</v>
      </c>
      <c r="CI13343" s="174">
        <v>5</v>
      </c>
      <c r="CJ13343" s="174">
        <v>207.70590000000001</v>
      </c>
      <c r="CK13343" s="174">
        <v>207.70590000000001</v>
      </c>
      <c r="CU13343" s="174">
        <v>135788</v>
      </c>
      <c r="CV13343" s="174">
        <v>1200</v>
      </c>
      <c r="CW13343" s="174">
        <v>5</v>
      </c>
      <c r="CX13343" s="174">
        <v>207.70590000000001</v>
      </c>
    </row>
    <row r="13344" spans="84:102" x14ac:dyDescent="0.25">
      <c r="CF13344" s="3" t="s">
        <v>3073</v>
      </c>
      <c r="CG13344" s="174">
        <v>633</v>
      </c>
      <c r="CH13344" s="174">
        <v>88926</v>
      </c>
      <c r="CI13344" s="174">
        <v>5</v>
      </c>
      <c r="CJ13344" s="174">
        <v>207.51179999999999</v>
      </c>
      <c r="CK13344" s="174">
        <v>207.51179999999999</v>
      </c>
      <c r="CU13344" s="174">
        <v>633</v>
      </c>
      <c r="CV13344" s="174">
        <v>88926</v>
      </c>
      <c r="CW13344" s="174">
        <v>5</v>
      </c>
      <c r="CX13344" s="174">
        <v>207.51179999999999</v>
      </c>
    </row>
    <row r="13345" spans="84:102" x14ac:dyDescent="0.25">
      <c r="CF13345" s="3" t="s">
        <v>3073</v>
      </c>
      <c r="CG13345" s="174">
        <v>96057</v>
      </c>
      <c r="CH13345" s="174">
        <v>698</v>
      </c>
      <c r="CI13345" s="174">
        <v>5</v>
      </c>
      <c r="CJ13345" s="174">
        <v>207.41569999999999</v>
      </c>
      <c r="CK13345" s="174">
        <v>207.41569999999999</v>
      </c>
      <c r="CU13345" s="174">
        <v>96057</v>
      </c>
      <c r="CV13345" s="174">
        <v>698</v>
      </c>
      <c r="CW13345" s="174">
        <v>5</v>
      </c>
      <c r="CX13345" s="174">
        <v>207.41569999999999</v>
      </c>
    </row>
    <row r="13346" spans="84:102" x14ac:dyDescent="0.25">
      <c r="CF13346" s="3" t="s">
        <v>3073</v>
      </c>
      <c r="CG13346" s="174">
        <v>3576</v>
      </c>
      <c r="CH13346" s="174">
        <v>88228</v>
      </c>
      <c r="CI13346" s="174">
        <v>5</v>
      </c>
      <c r="CJ13346" s="174">
        <v>207.30269999999999</v>
      </c>
      <c r="CK13346" s="174">
        <v>207.30269999999999</v>
      </c>
      <c r="CU13346" s="174">
        <v>3576</v>
      </c>
      <c r="CV13346" s="174">
        <v>88228</v>
      </c>
      <c r="CW13346" s="174">
        <v>5</v>
      </c>
      <c r="CX13346" s="174">
        <v>207.30269999999999</v>
      </c>
    </row>
    <row r="13347" spans="84:102" x14ac:dyDescent="0.25">
      <c r="CF13347" s="3" t="s">
        <v>3073</v>
      </c>
      <c r="CG13347" s="174">
        <v>9</v>
      </c>
      <c r="CH13347" s="174">
        <v>58291</v>
      </c>
      <c r="CI13347" s="174">
        <v>5</v>
      </c>
      <c r="CJ13347" s="174">
        <v>207.13669999999999</v>
      </c>
      <c r="CK13347" s="174">
        <v>207.13669999999999</v>
      </c>
      <c r="CU13347" s="174">
        <v>9</v>
      </c>
      <c r="CV13347" s="174">
        <v>58291</v>
      </c>
      <c r="CW13347" s="174">
        <v>5</v>
      </c>
      <c r="CX13347" s="174">
        <v>207.13669999999999</v>
      </c>
    </row>
    <row r="13348" spans="84:102" x14ac:dyDescent="0.25">
      <c r="CF13348" s="3" t="s">
        <v>3073</v>
      </c>
      <c r="CG13348" s="174">
        <v>113037</v>
      </c>
      <c r="CH13348" s="174">
        <v>1351</v>
      </c>
      <c r="CI13348" s="174">
        <v>5</v>
      </c>
      <c r="CJ13348" s="174">
        <v>206.8663</v>
      </c>
      <c r="CK13348" s="174">
        <v>206.8663</v>
      </c>
      <c r="CU13348" s="174">
        <v>113037</v>
      </c>
      <c r="CV13348" s="174">
        <v>1351</v>
      </c>
      <c r="CW13348" s="174">
        <v>5</v>
      </c>
      <c r="CX13348" s="174">
        <v>206.8663</v>
      </c>
    </row>
    <row r="13349" spans="84:102" x14ac:dyDescent="0.25">
      <c r="CF13349" s="3" t="s">
        <v>3073</v>
      </c>
      <c r="CG13349" s="174">
        <v>2171</v>
      </c>
      <c r="CH13349" s="174">
        <v>12016</v>
      </c>
      <c r="CI13349" s="174">
        <v>5</v>
      </c>
      <c r="CJ13349" s="174">
        <v>206.86349999999999</v>
      </c>
      <c r="CK13349" s="174">
        <v>206.86349999999999</v>
      </c>
      <c r="CU13349" s="174">
        <v>2171</v>
      </c>
      <c r="CV13349" s="174">
        <v>12016</v>
      </c>
      <c r="CW13349" s="174">
        <v>5</v>
      </c>
      <c r="CX13349" s="174">
        <v>206.86349999999999</v>
      </c>
    </row>
    <row r="13350" spans="84:102" x14ac:dyDescent="0.25">
      <c r="CF13350" s="3" t="s">
        <v>3073</v>
      </c>
      <c r="CG13350" s="174">
        <v>1028</v>
      </c>
      <c r="CH13350" s="174">
        <v>122288</v>
      </c>
      <c r="CI13350" s="174">
        <v>5</v>
      </c>
      <c r="CJ13350" s="174">
        <v>206.8006</v>
      </c>
      <c r="CK13350" s="174">
        <v>206.8006</v>
      </c>
      <c r="CU13350" s="174">
        <v>1028</v>
      </c>
      <c r="CV13350" s="174">
        <v>122288</v>
      </c>
      <c r="CW13350" s="174">
        <v>5</v>
      </c>
      <c r="CX13350" s="174">
        <v>206.8006</v>
      </c>
    </row>
    <row r="13351" spans="84:102" x14ac:dyDescent="0.25">
      <c r="CF13351" s="3" t="s">
        <v>3073</v>
      </c>
      <c r="CG13351" s="174">
        <v>26400</v>
      </c>
      <c r="CH13351" s="174">
        <v>2324</v>
      </c>
      <c r="CI13351" s="174">
        <v>5</v>
      </c>
      <c r="CJ13351" s="174">
        <v>206.69730000000001</v>
      </c>
      <c r="CK13351" s="174">
        <v>206.69730000000001</v>
      </c>
      <c r="CU13351" s="174">
        <v>26400</v>
      </c>
      <c r="CV13351" s="174">
        <v>2324</v>
      </c>
      <c r="CW13351" s="174">
        <v>5</v>
      </c>
      <c r="CX13351" s="174">
        <v>206.69730000000001</v>
      </c>
    </row>
    <row r="13352" spans="84:102" x14ac:dyDescent="0.25">
      <c r="CF13352" s="3" t="s">
        <v>3073</v>
      </c>
      <c r="CG13352" s="174">
        <v>95521</v>
      </c>
      <c r="CH13352" s="174">
        <v>740</v>
      </c>
      <c r="CI13352" s="174">
        <v>5</v>
      </c>
      <c r="CJ13352" s="174">
        <v>206.63470000000001</v>
      </c>
      <c r="CK13352" s="174">
        <v>206.63470000000001</v>
      </c>
      <c r="CU13352" s="174">
        <v>95521</v>
      </c>
      <c r="CV13352" s="174">
        <v>740</v>
      </c>
      <c r="CW13352" s="174">
        <v>5</v>
      </c>
      <c r="CX13352" s="174">
        <v>206.63470000000001</v>
      </c>
    </row>
    <row r="13353" spans="84:102" x14ac:dyDescent="0.25">
      <c r="CF13353" s="3" t="s">
        <v>3073</v>
      </c>
      <c r="CG13353" s="174">
        <v>152828</v>
      </c>
      <c r="CH13353" s="174">
        <v>2948</v>
      </c>
      <c r="CI13353" s="174">
        <v>5</v>
      </c>
      <c r="CJ13353" s="174">
        <v>206.2526</v>
      </c>
      <c r="CK13353" s="174">
        <v>206.2526</v>
      </c>
      <c r="CU13353" s="174">
        <v>152828</v>
      </c>
      <c r="CV13353" s="174">
        <v>2948</v>
      </c>
      <c r="CW13353" s="174">
        <v>5</v>
      </c>
      <c r="CX13353" s="174">
        <v>206.2526</v>
      </c>
    </row>
    <row r="13354" spans="84:102" x14ac:dyDescent="0.25">
      <c r="CF13354" s="3" t="s">
        <v>3073</v>
      </c>
      <c r="CG13354" s="174">
        <v>2215</v>
      </c>
      <c r="CH13354" s="174">
        <v>16875</v>
      </c>
      <c r="CI13354" s="174">
        <v>5</v>
      </c>
      <c r="CJ13354" s="174">
        <v>206.24959999999999</v>
      </c>
      <c r="CK13354" s="174">
        <v>206.24959999999999</v>
      </c>
      <c r="CU13354" s="174">
        <v>2215</v>
      </c>
      <c r="CV13354" s="174">
        <v>16875</v>
      </c>
      <c r="CW13354" s="174">
        <v>5</v>
      </c>
      <c r="CX13354" s="174">
        <v>206.24959999999999</v>
      </c>
    </row>
    <row r="13355" spans="84:102" x14ac:dyDescent="0.25">
      <c r="CF13355" s="3" t="s">
        <v>3073</v>
      </c>
      <c r="CG13355" s="174">
        <v>94655</v>
      </c>
      <c r="CH13355" s="174">
        <v>705</v>
      </c>
      <c r="CI13355" s="174">
        <v>5</v>
      </c>
      <c r="CJ13355" s="174">
        <v>206.16669999999999</v>
      </c>
      <c r="CK13355" s="174">
        <v>206.16669999999999</v>
      </c>
      <c r="CU13355" s="174">
        <v>94655</v>
      </c>
      <c r="CV13355" s="174">
        <v>705</v>
      </c>
      <c r="CW13355" s="174">
        <v>5</v>
      </c>
      <c r="CX13355" s="174">
        <v>206.16669999999999</v>
      </c>
    </row>
    <row r="13356" spans="84:102" x14ac:dyDescent="0.25">
      <c r="CF13356" s="3" t="s">
        <v>3073</v>
      </c>
      <c r="CG13356" s="174">
        <v>143801</v>
      </c>
      <c r="CH13356" s="174">
        <v>2765</v>
      </c>
      <c r="CI13356" s="174">
        <v>5</v>
      </c>
      <c r="CJ13356" s="174">
        <v>206.16659999999999</v>
      </c>
      <c r="CK13356" s="174">
        <v>206.16659999999999</v>
      </c>
      <c r="CU13356" s="174">
        <v>143801</v>
      </c>
      <c r="CV13356" s="174">
        <v>2765</v>
      </c>
      <c r="CW13356" s="174">
        <v>5</v>
      </c>
      <c r="CX13356" s="174">
        <v>206.16659999999999</v>
      </c>
    </row>
    <row r="13357" spans="84:102" x14ac:dyDescent="0.25">
      <c r="CF13357" s="3" t="s">
        <v>3073</v>
      </c>
      <c r="CG13357" s="174">
        <v>95901</v>
      </c>
      <c r="CH13357" s="174">
        <v>1489</v>
      </c>
      <c r="CI13357" s="174">
        <v>5</v>
      </c>
      <c r="CJ13357" s="174">
        <v>206.07660000000001</v>
      </c>
      <c r="CK13357" s="174">
        <v>206.07660000000001</v>
      </c>
      <c r="CU13357" s="174">
        <v>95901</v>
      </c>
      <c r="CV13357" s="174">
        <v>1489</v>
      </c>
      <c r="CW13357" s="174">
        <v>5</v>
      </c>
      <c r="CX13357" s="174">
        <v>206.07660000000001</v>
      </c>
    </row>
    <row r="13358" spans="84:102" x14ac:dyDescent="0.25">
      <c r="CF13358" s="3" t="s">
        <v>3073</v>
      </c>
      <c r="CG13358" s="174">
        <v>49004</v>
      </c>
      <c r="CH13358" s="174">
        <v>2648</v>
      </c>
      <c r="CI13358" s="174">
        <v>5</v>
      </c>
      <c r="CJ13358" s="174">
        <v>206.04599999999999</v>
      </c>
      <c r="CK13358" s="174">
        <v>206.04599999999999</v>
      </c>
      <c r="CU13358" s="174">
        <v>49004</v>
      </c>
      <c r="CV13358" s="174">
        <v>2648</v>
      </c>
      <c r="CW13358" s="174">
        <v>5</v>
      </c>
      <c r="CX13358" s="174">
        <v>206.04599999999999</v>
      </c>
    </row>
    <row r="13359" spans="84:102" x14ac:dyDescent="0.25">
      <c r="CF13359" s="3" t="s">
        <v>3073</v>
      </c>
      <c r="CG13359" s="174">
        <v>3607</v>
      </c>
      <c r="CH13359" s="174">
        <v>95329</v>
      </c>
      <c r="CI13359" s="174">
        <v>5</v>
      </c>
      <c r="CJ13359" s="174">
        <v>205.92</v>
      </c>
      <c r="CK13359" s="174">
        <v>205.92</v>
      </c>
      <c r="CU13359" s="174">
        <v>3607</v>
      </c>
      <c r="CV13359" s="174">
        <v>95329</v>
      </c>
      <c r="CW13359" s="174">
        <v>5</v>
      </c>
      <c r="CX13359" s="174">
        <v>205.92</v>
      </c>
    </row>
    <row r="13360" spans="84:102" x14ac:dyDescent="0.25">
      <c r="CF13360" s="3" t="s">
        <v>3073</v>
      </c>
      <c r="CG13360" s="174">
        <v>58632</v>
      </c>
      <c r="CH13360" s="174">
        <v>6</v>
      </c>
      <c r="CI13360" s="174">
        <v>5</v>
      </c>
      <c r="CJ13360" s="174">
        <v>205.8905</v>
      </c>
      <c r="CK13360" s="174">
        <v>205.8905</v>
      </c>
      <c r="CU13360" s="174">
        <v>58632</v>
      </c>
      <c r="CV13360" s="174">
        <v>6</v>
      </c>
      <c r="CW13360" s="174">
        <v>5</v>
      </c>
      <c r="CX13360" s="174">
        <v>205.8905</v>
      </c>
    </row>
    <row r="13361" spans="84:102" x14ac:dyDescent="0.25">
      <c r="CF13361" s="3" t="s">
        <v>3073</v>
      </c>
      <c r="CG13361" s="174">
        <v>119588</v>
      </c>
      <c r="CH13361" s="174">
        <v>1006</v>
      </c>
      <c r="CI13361" s="174">
        <v>5</v>
      </c>
      <c r="CJ13361" s="174">
        <v>205.61259999999999</v>
      </c>
      <c r="CK13361" s="174">
        <v>205.61259999999999</v>
      </c>
      <c r="CU13361" s="174">
        <v>119588</v>
      </c>
      <c r="CV13361" s="174">
        <v>1006</v>
      </c>
      <c r="CW13361" s="174">
        <v>5</v>
      </c>
      <c r="CX13361" s="174">
        <v>205.61259999999999</v>
      </c>
    </row>
    <row r="13362" spans="84:102" x14ac:dyDescent="0.25">
      <c r="CF13362" s="3" t="s">
        <v>3073</v>
      </c>
      <c r="CG13362" s="174">
        <v>61519</v>
      </c>
      <c r="CH13362" s="174">
        <v>1727</v>
      </c>
      <c r="CI13362" s="174">
        <v>5</v>
      </c>
      <c r="CJ13362" s="174">
        <v>205.578</v>
      </c>
      <c r="CK13362" s="174">
        <v>205.578</v>
      </c>
      <c r="CU13362" s="174">
        <v>61519</v>
      </c>
      <c r="CV13362" s="174">
        <v>1727</v>
      </c>
      <c r="CW13362" s="174">
        <v>5</v>
      </c>
      <c r="CX13362" s="174">
        <v>205.578</v>
      </c>
    </row>
    <row r="13363" spans="84:102" x14ac:dyDescent="0.25">
      <c r="CF13363" s="3" t="s">
        <v>3073</v>
      </c>
      <c r="CG13363" s="174">
        <v>113741</v>
      </c>
      <c r="CH13363" s="174">
        <v>951</v>
      </c>
      <c r="CI13363" s="174">
        <v>5</v>
      </c>
      <c r="CJ13363" s="174">
        <v>205.56720000000001</v>
      </c>
      <c r="CK13363" s="174">
        <v>205.56720000000001</v>
      </c>
      <c r="CU13363" s="174">
        <v>113741</v>
      </c>
      <c r="CV13363" s="174">
        <v>951</v>
      </c>
      <c r="CW13363" s="174">
        <v>5</v>
      </c>
      <c r="CX13363" s="174">
        <v>205.56720000000001</v>
      </c>
    </row>
    <row r="13364" spans="84:102" x14ac:dyDescent="0.25">
      <c r="CF13364" s="3" t="s">
        <v>3073</v>
      </c>
      <c r="CG13364" s="174">
        <v>11352</v>
      </c>
      <c r="CH13364" s="174">
        <v>2147</v>
      </c>
      <c r="CI13364" s="174">
        <v>5</v>
      </c>
      <c r="CJ13364" s="174">
        <v>205.5121</v>
      </c>
      <c r="CK13364" s="174">
        <v>205.5121</v>
      </c>
      <c r="CU13364" s="174">
        <v>11352</v>
      </c>
      <c r="CV13364" s="174">
        <v>2147</v>
      </c>
      <c r="CW13364" s="174">
        <v>5</v>
      </c>
      <c r="CX13364" s="174">
        <v>205.5121</v>
      </c>
    </row>
    <row r="13365" spans="84:102" x14ac:dyDescent="0.25">
      <c r="CF13365" s="3" t="s">
        <v>3073</v>
      </c>
      <c r="CG13365" s="174">
        <v>2464</v>
      </c>
      <c r="CH13365" s="174">
        <v>38626</v>
      </c>
      <c r="CI13365" s="174">
        <v>5</v>
      </c>
      <c r="CJ13365" s="174">
        <v>205.49590000000001</v>
      </c>
      <c r="CK13365" s="174">
        <v>205.49590000000001</v>
      </c>
      <c r="CU13365" s="174">
        <v>2464</v>
      </c>
      <c r="CV13365" s="174">
        <v>38626</v>
      </c>
      <c r="CW13365" s="174">
        <v>5</v>
      </c>
      <c r="CX13365" s="174">
        <v>205.49590000000001</v>
      </c>
    </row>
    <row r="13366" spans="84:102" x14ac:dyDescent="0.25">
      <c r="CF13366" s="3" t="s">
        <v>3073</v>
      </c>
      <c r="CG13366" s="174">
        <v>137198</v>
      </c>
      <c r="CH13366" s="174">
        <v>2728</v>
      </c>
      <c r="CI13366" s="174">
        <v>5</v>
      </c>
      <c r="CJ13366" s="174">
        <v>205.44390000000001</v>
      </c>
      <c r="CK13366" s="174">
        <v>205.44390000000001</v>
      </c>
      <c r="CU13366" s="174">
        <v>137198</v>
      </c>
      <c r="CV13366" s="174">
        <v>2728</v>
      </c>
      <c r="CW13366" s="174">
        <v>5</v>
      </c>
      <c r="CX13366" s="174">
        <v>205.44390000000001</v>
      </c>
    </row>
    <row r="13367" spans="84:102" x14ac:dyDescent="0.25">
      <c r="CF13367" s="3" t="s">
        <v>3073</v>
      </c>
      <c r="CG13367" s="174">
        <v>3247</v>
      </c>
      <c r="CH13367" s="174">
        <v>160252</v>
      </c>
      <c r="CI13367" s="174">
        <v>5</v>
      </c>
      <c r="CJ13367" s="174">
        <v>205.28739999999999</v>
      </c>
      <c r="CK13367" s="174">
        <v>205.28739999999999</v>
      </c>
      <c r="CU13367" s="174">
        <v>3247</v>
      </c>
      <c r="CV13367" s="174">
        <v>160252</v>
      </c>
      <c r="CW13367" s="174">
        <v>5</v>
      </c>
      <c r="CX13367" s="174">
        <v>205.28739999999999</v>
      </c>
    </row>
    <row r="13368" spans="84:102" x14ac:dyDescent="0.25">
      <c r="CF13368" s="3" t="s">
        <v>3073</v>
      </c>
      <c r="CG13368" s="174">
        <v>570</v>
      </c>
      <c r="CH13368" s="174">
        <v>84643</v>
      </c>
      <c r="CI13368" s="174">
        <v>5</v>
      </c>
      <c r="CJ13368" s="174">
        <v>205.108</v>
      </c>
      <c r="CK13368" s="174">
        <v>205.108</v>
      </c>
      <c r="CU13368" s="174">
        <v>570</v>
      </c>
      <c r="CV13368" s="174">
        <v>84643</v>
      </c>
      <c r="CW13368" s="174">
        <v>5</v>
      </c>
      <c r="CX13368" s="174">
        <v>205.108</v>
      </c>
    </row>
    <row r="13369" spans="84:102" x14ac:dyDescent="0.25">
      <c r="CF13369" s="3" t="s">
        <v>3073</v>
      </c>
      <c r="CG13369" s="174">
        <v>1448</v>
      </c>
      <c r="CH13369" s="174">
        <v>100018</v>
      </c>
      <c r="CI13369" s="174">
        <v>5</v>
      </c>
      <c r="CJ13369" s="174">
        <v>205.05590000000001</v>
      </c>
      <c r="CK13369" s="174">
        <v>205.05590000000001</v>
      </c>
      <c r="CU13369" s="174">
        <v>1448</v>
      </c>
      <c r="CV13369" s="174">
        <v>100018</v>
      </c>
      <c r="CW13369" s="174">
        <v>5</v>
      </c>
      <c r="CX13369" s="174">
        <v>205.05590000000001</v>
      </c>
    </row>
    <row r="13370" spans="84:102" x14ac:dyDescent="0.25">
      <c r="CF13370" s="3" t="s">
        <v>3073</v>
      </c>
      <c r="CG13370" s="174">
        <v>13299</v>
      </c>
      <c r="CH13370" s="174">
        <v>3837</v>
      </c>
      <c r="CI13370" s="174">
        <v>5</v>
      </c>
      <c r="CJ13370" s="174">
        <v>205.03129999999999</v>
      </c>
      <c r="CK13370" s="174">
        <v>205.03129999999999</v>
      </c>
      <c r="CU13370" s="174">
        <v>13299</v>
      </c>
      <c r="CV13370" s="174">
        <v>3837</v>
      </c>
      <c r="CW13370" s="174">
        <v>5</v>
      </c>
      <c r="CX13370" s="174">
        <v>205.03129999999999</v>
      </c>
    </row>
    <row r="13371" spans="84:102" x14ac:dyDescent="0.25">
      <c r="CF13371" s="3" t="s">
        <v>3073</v>
      </c>
      <c r="CG13371" s="174">
        <v>123830</v>
      </c>
      <c r="CH13371" s="174">
        <v>2002</v>
      </c>
      <c r="CI13371" s="174">
        <v>5</v>
      </c>
      <c r="CJ13371" s="174">
        <v>204.96530000000001</v>
      </c>
      <c r="CK13371" s="174">
        <v>204.96530000000001</v>
      </c>
      <c r="CU13371" s="174">
        <v>123830</v>
      </c>
      <c r="CV13371" s="174">
        <v>2002</v>
      </c>
      <c r="CW13371" s="174">
        <v>5</v>
      </c>
      <c r="CX13371" s="174">
        <v>204.96530000000001</v>
      </c>
    </row>
    <row r="13372" spans="84:102" x14ac:dyDescent="0.25">
      <c r="CF13372" s="3" t="s">
        <v>3073</v>
      </c>
      <c r="CG13372" s="174">
        <v>124393</v>
      </c>
      <c r="CH13372" s="174">
        <v>3777</v>
      </c>
      <c r="CI13372" s="174">
        <v>5</v>
      </c>
      <c r="CJ13372" s="174">
        <v>204.953</v>
      </c>
      <c r="CK13372" s="174">
        <v>204.953</v>
      </c>
      <c r="CU13372" s="174">
        <v>124393</v>
      </c>
      <c r="CV13372" s="174">
        <v>3777</v>
      </c>
      <c r="CW13372" s="174">
        <v>5</v>
      </c>
      <c r="CX13372" s="174">
        <v>204.953</v>
      </c>
    </row>
    <row r="13373" spans="84:102" x14ac:dyDescent="0.25">
      <c r="CF13373" s="3" t="s">
        <v>3073</v>
      </c>
      <c r="CG13373" s="174">
        <v>377</v>
      </c>
      <c r="CH13373" s="174">
        <v>79244</v>
      </c>
      <c r="CI13373" s="174">
        <v>5</v>
      </c>
      <c r="CJ13373" s="174">
        <v>204.9419</v>
      </c>
      <c r="CK13373" s="174">
        <v>204.9419</v>
      </c>
      <c r="CU13373" s="174">
        <v>377</v>
      </c>
      <c r="CV13373" s="174">
        <v>79244</v>
      </c>
      <c r="CW13373" s="174">
        <v>5</v>
      </c>
      <c r="CX13373" s="174">
        <v>204.9419</v>
      </c>
    </row>
    <row r="13374" spans="84:102" x14ac:dyDescent="0.25">
      <c r="CF13374" s="3" t="s">
        <v>3073</v>
      </c>
      <c r="CG13374" s="174">
        <v>379</v>
      </c>
      <c r="CH13374" s="174">
        <v>78833</v>
      </c>
      <c r="CI13374" s="174">
        <v>5</v>
      </c>
      <c r="CJ13374" s="174">
        <v>204.86840000000001</v>
      </c>
      <c r="CK13374" s="174">
        <v>204.86840000000001</v>
      </c>
      <c r="CU13374" s="174">
        <v>379</v>
      </c>
      <c r="CV13374" s="174">
        <v>78833</v>
      </c>
      <c r="CW13374" s="174">
        <v>5</v>
      </c>
      <c r="CX13374" s="174">
        <v>204.86840000000001</v>
      </c>
    </row>
    <row r="13375" spans="84:102" x14ac:dyDescent="0.25">
      <c r="CF13375" s="3" t="s">
        <v>3073</v>
      </c>
      <c r="CG13375" s="174">
        <v>3403</v>
      </c>
      <c r="CH13375" s="174">
        <v>172891</v>
      </c>
      <c r="CI13375" s="174">
        <v>5</v>
      </c>
      <c r="CJ13375" s="174">
        <v>204.8537</v>
      </c>
      <c r="CK13375" s="174">
        <v>204.8537</v>
      </c>
      <c r="CU13375" s="174">
        <v>3403</v>
      </c>
      <c r="CV13375" s="174">
        <v>172891</v>
      </c>
      <c r="CW13375" s="174">
        <v>5</v>
      </c>
      <c r="CX13375" s="174">
        <v>204.8537</v>
      </c>
    </row>
    <row r="13376" spans="84:102" x14ac:dyDescent="0.25">
      <c r="CF13376" s="3" t="s">
        <v>3073</v>
      </c>
      <c r="CG13376" s="174">
        <v>2763</v>
      </c>
      <c r="CH13376" s="174">
        <v>143876</v>
      </c>
      <c r="CI13376" s="174">
        <v>5</v>
      </c>
      <c r="CJ13376" s="174">
        <v>204.8314</v>
      </c>
      <c r="CK13376" s="174">
        <v>204.8314</v>
      </c>
      <c r="CU13376" s="174">
        <v>2763</v>
      </c>
      <c r="CV13376" s="174">
        <v>143876</v>
      </c>
      <c r="CW13376" s="174">
        <v>5</v>
      </c>
      <c r="CX13376" s="174">
        <v>204.8314</v>
      </c>
    </row>
    <row r="13377" spans="84:102" x14ac:dyDescent="0.25">
      <c r="CF13377" s="3" t="s">
        <v>3073</v>
      </c>
      <c r="CG13377" s="174">
        <v>3852</v>
      </c>
      <c r="CH13377" s="174">
        <v>160419</v>
      </c>
      <c r="CI13377" s="174">
        <v>5</v>
      </c>
      <c r="CJ13377" s="174">
        <v>204.71129999999999</v>
      </c>
      <c r="CK13377" s="174">
        <v>204.71129999999999</v>
      </c>
      <c r="CU13377" s="174">
        <v>3852</v>
      </c>
      <c r="CV13377" s="174">
        <v>160419</v>
      </c>
      <c r="CW13377" s="174">
        <v>5</v>
      </c>
      <c r="CX13377" s="174">
        <v>204.71129999999999</v>
      </c>
    </row>
    <row r="13378" spans="84:102" x14ac:dyDescent="0.25">
      <c r="CF13378" s="3" t="s">
        <v>3073</v>
      </c>
      <c r="CG13378" s="174">
        <v>123802</v>
      </c>
      <c r="CH13378" s="174">
        <v>1041</v>
      </c>
      <c r="CI13378" s="174">
        <v>5</v>
      </c>
      <c r="CJ13378" s="174">
        <v>204.6551</v>
      </c>
      <c r="CK13378" s="174">
        <v>204.6551</v>
      </c>
      <c r="CU13378" s="174">
        <v>123802</v>
      </c>
      <c r="CV13378" s="174">
        <v>1041</v>
      </c>
      <c r="CW13378" s="174">
        <v>5</v>
      </c>
      <c r="CX13378" s="174">
        <v>204.6551</v>
      </c>
    </row>
    <row r="13379" spans="84:102" x14ac:dyDescent="0.25">
      <c r="CF13379" s="3" t="s">
        <v>3073</v>
      </c>
      <c r="CG13379" s="174">
        <v>184174</v>
      </c>
      <c r="CH13379" s="174">
        <v>1806</v>
      </c>
      <c r="CI13379" s="174">
        <v>5</v>
      </c>
      <c r="CJ13379" s="174">
        <v>204.6326</v>
      </c>
      <c r="CK13379" s="174">
        <v>204.6326</v>
      </c>
      <c r="CU13379" s="174">
        <v>184174</v>
      </c>
      <c r="CV13379" s="174">
        <v>1806</v>
      </c>
      <c r="CW13379" s="174">
        <v>5</v>
      </c>
      <c r="CX13379" s="174">
        <v>204.6326</v>
      </c>
    </row>
    <row r="13380" spans="84:102" x14ac:dyDescent="0.25">
      <c r="CF13380" s="3" t="s">
        <v>3073</v>
      </c>
      <c r="CG13380" s="174">
        <v>21515</v>
      </c>
      <c r="CH13380" s="174">
        <v>2283</v>
      </c>
      <c r="CI13380" s="174">
        <v>5</v>
      </c>
      <c r="CJ13380" s="174">
        <v>204.48150000000001</v>
      </c>
      <c r="CK13380" s="174">
        <v>204.48150000000001</v>
      </c>
      <c r="CU13380" s="174">
        <v>21515</v>
      </c>
      <c r="CV13380" s="174">
        <v>2283</v>
      </c>
      <c r="CW13380" s="174">
        <v>5</v>
      </c>
      <c r="CX13380" s="174">
        <v>204.48150000000001</v>
      </c>
    </row>
    <row r="13381" spans="84:102" x14ac:dyDescent="0.25">
      <c r="CF13381" s="3" t="s">
        <v>3073</v>
      </c>
      <c r="CG13381" s="174">
        <v>80011</v>
      </c>
      <c r="CH13381" s="174">
        <v>3542</v>
      </c>
      <c r="CI13381" s="174">
        <v>5</v>
      </c>
      <c r="CJ13381" s="174">
        <v>204.2114</v>
      </c>
      <c r="CK13381" s="174">
        <v>204.2114</v>
      </c>
      <c r="CU13381" s="174">
        <v>80011</v>
      </c>
      <c r="CV13381" s="174">
        <v>3542</v>
      </c>
      <c r="CW13381" s="174">
        <v>5</v>
      </c>
      <c r="CX13381" s="174">
        <v>204.2114</v>
      </c>
    </row>
    <row r="13382" spans="84:102" x14ac:dyDescent="0.25">
      <c r="CF13382" s="3" t="s">
        <v>3073</v>
      </c>
      <c r="CG13382" s="174">
        <v>2165</v>
      </c>
      <c r="CH13382" s="174">
        <v>12445</v>
      </c>
      <c r="CI13382" s="174">
        <v>5</v>
      </c>
      <c r="CJ13382" s="174">
        <v>204.0652</v>
      </c>
      <c r="CK13382" s="174">
        <v>204.0652</v>
      </c>
      <c r="CU13382" s="174">
        <v>2165</v>
      </c>
      <c r="CV13382" s="174">
        <v>12445</v>
      </c>
      <c r="CW13382" s="174">
        <v>5</v>
      </c>
      <c r="CX13382" s="174">
        <v>204.0652</v>
      </c>
    </row>
    <row r="13383" spans="84:102" x14ac:dyDescent="0.25">
      <c r="CF13383" s="3" t="s">
        <v>3073</v>
      </c>
      <c r="CG13383" s="174">
        <v>85635</v>
      </c>
      <c r="CH13383" s="174">
        <v>1531</v>
      </c>
      <c r="CI13383" s="174">
        <v>5</v>
      </c>
      <c r="CJ13383" s="174">
        <v>203.92570000000001</v>
      </c>
      <c r="CK13383" s="174">
        <v>203.92570000000001</v>
      </c>
      <c r="CU13383" s="174">
        <v>85635</v>
      </c>
      <c r="CV13383" s="174">
        <v>1531</v>
      </c>
      <c r="CW13383" s="174">
        <v>5</v>
      </c>
      <c r="CX13383" s="174">
        <v>203.92570000000001</v>
      </c>
    </row>
    <row r="13384" spans="84:102" x14ac:dyDescent="0.25">
      <c r="CF13384" s="3" t="s">
        <v>3073</v>
      </c>
      <c r="CG13384" s="174">
        <v>1625</v>
      </c>
      <c r="CH13384" s="174">
        <v>76838</v>
      </c>
      <c r="CI13384" s="174">
        <v>5</v>
      </c>
      <c r="CJ13384" s="174">
        <v>203.8665</v>
      </c>
      <c r="CK13384" s="174">
        <v>203.8665</v>
      </c>
      <c r="CU13384" s="174">
        <v>1625</v>
      </c>
      <c r="CV13384" s="174">
        <v>76838</v>
      </c>
      <c r="CW13384" s="174">
        <v>5</v>
      </c>
      <c r="CX13384" s="174">
        <v>203.8665</v>
      </c>
    </row>
    <row r="13385" spans="84:102" x14ac:dyDescent="0.25">
      <c r="CF13385" s="3" t="s">
        <v>3073</v>
      </c>
      <c r="CG13385" s="174">
        <v>22817</v>
      </c>
      <c r="CH13385" s="174">
        <v>2325</v>
      </c>
      <c r="CI13385" s="174">
        <v>5</v>
      </c>
      <c r="CJ13385" s="174">
        <v>203.78319999999999</v>
      </c>
      <c r="CK13385" s="174">
        <v>203.78319999999999</v>
      </c>
      <c r="CU13385" s="174">
        <v>22817</v>
      </c>
      <c r="CV13385" s="174">
        <v>2325</v>
      </c>
      <c r="CW13385" s="174">
        <v>5</v>
      </c>
      <c r="CX13385" s="174">
        <v>203.78319999999999</v>
      </c>
    </row>
    <row r="13386" spans="84:102" x14ac:dyDescent="0.25">
      <c r="CF13386" s="3" t="s">
        <v>3073</v>
      </c>
      <c r="CG13386" s="174">
        <v>84385</v>
      </c>
      <c r="CH13386" s="174">
        <v>458</v>
      </c>
      <c r="CI13386" s="174">
        <v>5</v>
      </c>
      <c r="CJ13386" s="174">
        <v>203.68790000000001</v>
      </c>
      <c r="CK13386" s="174">
        <v>203.68790000000001</v>
      </c>
      <c r="CU13386" s="174">
        <v>84385</v>
      </c>
      <c r="CV13386" s="174">
        <v>458</v>
      </c>
      <c r="CW13386" s="174">
        <v>5</v>
      </c>
      <c r="CX13386" s="174">
        <v>203.68790000000001</v>
      </c>
    </row>
    <row r="13387" spans="84:102" x14ac:dyDescent="0.25">
      <c r="CF13387" s="3" t="s">
        <v>3073</v>
      </c>
      <c r="CG13387" s="174">
        <v>950</v>
      </c>
      <c r="CH13387" s="174">
        <v>114010</v>
      </c>
      <c r="CI13387" s="174">
        <v>5</v>
      </c>
      <c r="CJ13387" s="174">
        <v>203.6728</v>
      </c>
      <c r="CK13387" s="174">
        <v>203.6728</v>
      </c>
      <c r="CU13387" s="174">
        <v>950</v>
      </c>
      <c r="CV13387" s="174">
        <v>114010</v>
      </c>
      <c r="CW13387" s="174">
        <v>5</v>
      </c>
      <c r="CX13387" s="174">
        <v>203.6728</v>
      </c>
    </row>
    <row r="13388" spans="84:102" x14ac:dyDescent="0.25">
      <c r="CF13388" s="3" t="s">
        <v>3073</v>
      </c>
      <c r="CG13388" s="174">
        <v>831</v>
      </c>
      <c r="CH13388" s="174">
        <v>105346</v>
      </c>
      <c r="CI13388" s="174">
        <v>5</v>
      </c>
      <c r="CJ13388" s="174">
        <v>203.636</v>
      </c>
      <c r="CK13388" s="174">
        <v>203.636</v>
      </c>
      <c r="CU13388" s="174">
        <v>831</v>
      </c>
      <c r="CV13388" s="174">
        <v>105346</v>
      </c>
      <c r="CW13388" s="174">
        <v>5</v>
      </c>
      <c r="CX13388" s="174">
        <v>203.636</v>
      </c>
    </row>
    <row r="13389" spans="84:102" x14ac:dyDescent="0.25">
      <c r="CF13389" s="3" t="s">
        <v>3073</v>
      </c>
      <c r="CG13389" s="174">
        <v>8786</v>
      </c>
      <c r="CH13389" s="174">
        <v>2121</v>
      </c>
      <c r="CI13389" s="174">
        <v>5</v>
      </c>
      <c r="CJ13389" s="174">
        <v>203.57149999999999</v>
      </c>
      <c r="CK13389" s="174">
        <v>203.57149999999999</v>
      </c>
      <c r="CU13389" s="174">
        <v>8786</v>
      </c>
      <c r="CV13389" s="174">
        <v>2121</v>
      </c>
      <c r="CW13389" s="174">
        <v>5</v>
      </c>
      <c r="CX13389" s="174">
        <v>203.57149999999999</v>
      </c>
    </row>
    <row r="13390" spans="84:102" x14ac:dyDescent="0.25">
      <c r="CF13390" s="3" t="s">
        <v>3073</v>
      </c>
      <c r="CG13390" s="174">
        <v>76838</v>
      </c>
      <c r="CH13390" s="174">
        <v>1625</v>
      </c>
      <c r="CI13390" s="174">
        <v>5</v>
      </c>
      <c r="CJ13390" s="174">
        <v>203.57140000000001</v>
      </c>
      <c r="CK13390" s="174">
        <v>203.57140000000001</v>
      </c>
      <c r="CU13390" s="174">
        <v>76838</v>
      </c>
      <c r="CV13390" s="174">
        <v>1625</v>
      </c>
      <c r="CW13390" s="174">
        <v>5</v>
      </c>
      <c r="CX13390" s="174">
        <v>203.57140000000001</v>
      </c>
    </row>
    <row r="13391" spans="84:102" x14ac:dyDescent="0.25">
      <c r="CF13391" s="3" t="s">
        <v>3073</v>
      </c>
      <c r="CG13391" s="174">
        <v>822</v>
      </c>
      <c r="CH13391" s="174">
        <v>104847</v>
      </c>
      <c r="CI13391" s="174">
        <v>5</v>
      </c>
      <c r="CJ13391" s="174">
        <v>203.52590000000001</v>
      </c>
      <c r="CK13391" s="174">
        <v>203.52590000000001</v>
      </c>
      <c r="CU13391" s="174">
        <v>822</v>
      </c>
      <c r="CV13391" s="174">
        <v>104847</v>
      </c>
      <c r="CW13391" s="174">
        <v>5</v>
      </c>
      <c r="CX13391" s="174">
        <v>203.52590000000001</v>
      </c>
    </row>
    <row r="13392" spans="84:102" x14ac:dyDescent="0.25">
      <c r="CF13392" s="3" t="s">
        <v>3073</v>
      </c>
      <c r="CG13392" s="174">
        <v>2478</v>
      </c>
      <c r="CH13392" s="174">
        <v>33829</v>
      </c>
      <c r="CI13392" s="174">
        <v>5</v>
      </c>
      <c r="CJ13392" s="174">
        <v>203.51429999999999</v>
      </c>
      <c r="CK13392" s="174">
        <v>203.51429999999999</v>
      </c>
      <c r="CU13392" s="174">
        <v>2478</v>
      </c>
      <c r="CV13392" s="174">
        <v>33829</v>
      </c>
      <c r="CW13392" s="174">
        <v>5</v>
      </c>
      <c r="CX13392" s="174">
        <v>203.51429999999999</v>
      </c>
    </row>
    <row r="13393" spans="84:102" x14ac:dyDescent="0.25">
      <c r="CF13393" s="3" t="s">
        <v>3073</v>
      </c>
      <c r="CG13393" s="174">
        <v>121307</v>
      </c>
      <c r="CH13393" s="174">
        <v>1031</v>
      </c>
      <c r="CI13393" s="174">
        <v>5</v>
      </c>
      <c r="CJ13393" s="174">
        <v>203.31960000000001</v>
      </c>
      <c r="CK13393" s="174">
        <v>203.31960000000001</v>
      </c>
      <c r="CU13393" s="174">
        <v>121307</v>
      </c>
      <c r="CV13393" s="174">
        <v>1031</v>
      </c>
      <c r="CW13393" s="174">
        <v>5</v>
      </c>
      <c r="CX13393" s="174">
        <v>203.31960000000001</v>
      </c>
    </row>
    <row r="13394" spans="84:102" x14ac:dyDescent="0.25">
      <c r="CF13394" s="3" t="s">
        <v>3073</v>
      </c>
      <c r="CG13394" s="174">
        <v>1799</v>
      </c>
      <c r="CH13394" s="174">
        <v>53107</v>
      </c>
      <c r="CI13394" s="174">
        <v>5</v>
      </c>
      <c r="CJ13394" s="174">
        <v>203.27260000000001</v>
      </c>
      <c r="CK13394" s="174">
        <v>203.27260000000001</v>
      </c>
      <c r="CU13394" s="174">
        <v>1799</v>
      </c>
      <c r="CV13394" s="174">
        <v>53107</v>
      </c>
      <c r="CW13394" s="174">
        <v>5</v>
      </c>
      <c r="CX13394" s="174">
        <v>203.27260000000001</v>
      </c>
    </row>
    <row r="13395" spans="84:102" x14ac:dyDescent="0.25">
      <c r="CF13395" s="3" t="s">
        <v>3073</v>
      </c>
      <c r="CG13395" s="174">
        <v>3111</v>
      </c>
      <c r="CH13395" s="174">
        <v>151428</v>
      </c>
      <c r="CI13395" s="174">
        <v>5</v>
      </c>
      <c r="CJ13395" s="174">
        <v>203.07910000000001</v>
      </c>
      <c r="CK13395" s="174">
        <v>203.07910000000001</v>
      </c>
      <c r="CU13395" s="174">
        <v>3111</v>
      </c>
      <c r="CV13395" s="174">
        <v>151428</v>
      </c>
      <c r="CW13395" s="174">
        <v>5</v>
      </c>
      <c r="CX13395" s="174">
        <v>203.07910000000001</v>
      </c>
    </row>
    <row r="13396" spans="84:102" x14ac:dyDescent="0.25">
      <c r="CF13396" s="3" t="s">
        <v>3073</v>
      </c>
      <c r="CG13396" s="174">
        <v>70211</v>
      </c>
      <c r="CH13396" s="174">
        <v>222</v>
      </c>
      <c r="CI13396" s="174">
        <v>5</v>
      </c>
      <c r="CJ13396" s="174">
        <v>203.03280000000001</v>
      </c>
      <c r="CK13396" s="174">
        <v>203.03280000000001</v>
      </c>
      <c r="CU13396" s="174">
        <v>70211</v>
      </c>
      <c r="CV13396" s="174">
        <v>222</v>
      </c>
      <c r="CW13396" s="174">
        <v>5</v>
      </c>
      <c r="CX13396" s="174">
        <v>203.03280000000001</v>
      </c>
    </row>
    <row r="13397" spans="84:102" x14ac:dyDescent="0.25">
      <c r="CF13397" s="3" t="s">
        <v>3073</v>
      </c>
      <c r="CG13397" s="174">
        <v>181549</v>
      </c>
      <c r="CH13397" s="174">
        <v>3453</v>
      </c>
      <c r="CI13397" s="174">
        <v>5</v>
      </c>
      <c r="CJ13397" s="174">
        <v>202.91550000000001</v>
      </c>
      <c r="CK13397" s="174">
        <v>202.91550000000001</v>
      </c>
      <c r="CU13397" s="174">
        <v>181549</v>
      </c>
      <c r="CV13397" s="174">
        <v>3453</v>
      </c>
      <c r="CW13397" s="174">
        <v>5</v>
      </c>
      <c r="CX13397" s="174">
        <v>202.91550000000001</v>
      </c>
    </row>
    <row r="13398" spans="84:102" x14ac:dyDescent="0.25">
      <c r="CF13398" s="3" t="s">
        <v>3073</v>
      </c>
      <c r="CG13398" s="174">
        <v>95329</v>
      </c>
      <c r="CH13398" s="174">
        <v>3607</v>
      </c>
      <c r="CI13398" s="174">
        <v>5</v>
      </c>
      <c r="CJ13398" s="174">
        <v>202.81630000000001</v>
      </c>
      <c r="CK13398" s="174">
        <v>202.81630000000001</v>
      </c>
      <c r="CU13398" s="174">
        <v>95329</v>
      </c>
      <c r="CV13398" s="174">
        <v>3607</v>
      </c>
      <c r="CW13398" s="174">
        <v>5</v>
      </c>
      <c r="CX13398" s="174">
        <v>202.81630000000001</v>
      </c>
    </row>
    <row r="13399" spans="84:102" x14ac:dyDescent="0.25">
      <c r="CF13399" s="3" t="s">
        <v>3073</v>
      </c>
      <c r="CG13399" s="174">
        <v>1770</v>
      </c>
      <c r="CH13399" s="174">
        <v>57431</v>
      </c>
      <c r="CI13399" s="174">
        <v>5</v>
      </c>
      <c r="CJ13399" s="174">
        <v>202.8048</v>
      </c>
      <c r="CK13399" s="174">
        <v>202.8048</v>
      </c>
      <c r="CU13399" s="174">
        <v>1770</v>
      </c>
      <c r="CV13399" s="174">
        <v>57431</v>
      </c>
      <c r="CW13399" s="174">
        <v>5</v>
      </c>
      <c r="CX13399" s="174">
        <v>202.8048</v>
      </c>
    </row>
    <row r="13400" spans="84:102" x14ac:dyDescent="0.25">
      <c r="CF13400" s="3" t="s">
        <v>3073</v>
      </c>
      <c r="CG13400" s="174">
        <v>152131</v>
      </c>
      <c r="CH13400" s="174">
        <v>2052</v>
      </c>
      <c r="CI13400" s="174">
        <v>5</v>
      </c>
      <c r="CJ13400" s="174">
        <v>202.64400000000001</v>
      </c>
      <c r="CK13400" s="174">
        <v>202.64400000000001</v>
      </c>
      <c r="CU13400" s="174">
        <v>152131</v>
      </c>
      <c r="CV13400" s="174">
        <v>2052</v>
      </c>
      <c r="CW13400" s="174">
        <v>5</v>
      </c>
      <c r="CX13400" s="174">
        <v>202.64400000000001</v>
      </c>
    </row>
    <row r="13401" spans="84:102" x14ac:dyDescent="0.25">
      <c r="CF13401" s="3" t="s">
        <v>3073</v>
      </c>
      <c r="CG13401" s="174">
        <v>2881</v>
      </c>
      <c r="CH13401" s="174">
        <v>148620</v>
      </c>
      <c r="CI13401" s="174">
        <v>5</v>
      </c>
      <c r="CJ13401" s="174">
        <v>202.59540000000001</v>
      </c>
      <c r="CK13401" s="174">
        <v>202.59540000000001</v>
      </c>
      <c r="CU13401" s="174">
        <v>2881</v>
      </c>
      <c r="CV13401" s="174">
        <v>148620</v>
      </c>
      <c r="CW13401" s="174">
        <v>5</v>
      </c>
      <c r="CX13401" s="174">
        <v>202.59540000000001</v>
      </c>
    </row>
    <row r="13402" spans="84:102" x14ac:dyDescent="0.25">
      <c r="CF13402" s="3" t="s">
        <v>3073</v>
      </c>
      <c r="CG13402" s="174">
        <v>3540</v>
      </c>
      <c r="CH13402" s="174">
        <v>75543</v>
      </c>
      <c r="CI13402" s="174">
        <v>5</v>
      </c>
      <c r="CJ13402" s="174">
        <v>202.54089999999999</v>
      </c>
      <c r="CK13402" s="174">
        <v>202.54089999999999</v>
      </c>
      <c r="CU13402" s="174">
        <v>3540</v>
      </c>
      <c r="CV13402" s="174">
        <v>75543</v>
      </c>
      <c r="CW13402" s="174">
        <v>5</v>
      </c>
      <c r="CX13402" s="174">
        <v>202.54089999999999</v>
      </c>
    </row>
    <row r="13403" spans="84:102" x14ac:dyDescent="0.25">
      <c r="CF13403" s="3" t="s">
        <v>3073</v>
      </c>
      <c r="CG13403" s="174">
        <v>625</v>
      </c>
      <c r="CH13403" s="174">
        <v>87388</v>
      </c>
      <c r="CI13403" s="174">
        <v>5</v>
      </c>
      <c r="CJ13403" s="174">
        <v>202.5283</v>
      </c>
      <c r="CK13403" s="174">
        <v>202.5283</v>
      </c>
      <c r="CU13403" s="174">
        <v>625</v>
      </c>
      <c r="CV13403" s="174">
        <v>87388</v>
      </c>
      <c r="CW13403" s="174">
        <v>5</v>
      </c>
      <c r="CX13403" s="174">
        <v>202.5283</v>
      </c>
    </row>
    <row r="13404" spans="84:102" x14ac:dyDescent="0.25">
      <c r="CF13404" s="3" t="s">
        <v>3073</v>
      </c>
      <c r="CG13404" s="174">
        <v>621</v>
      </c>
      <c r="CH13404" s="174">
        <v>87663</v>
      </c>
      <c r="CI13404" s="174">
        <v>5</v>
      </c>
      <c r="CJ13404" s="174">
        <v>202.5121</v>
      </c>
      <c r="CK13404" s="174">
        <v>202.5121</v>
      </c>
      <c r="CU13404" s="174">
        <v>621</v>
      </c>
      <c r="CV13404" s="174">
        <v>87663</v>
      </c>
      <c r="CW13404" s="174">
        <v>5</v>
      </c>
      <c r="CX13404" s="174">
        <v>202.5121</v>
      </c>
    </row>
    <row r="13405" spans="84:102" x14ac:dyDescent="0.25">
      <c r="CF13405" s="3" t="s">
        <v>3073</v>
      </c>
      <c r="CG13405" s="174">
        <v>67016</v>
      </c>
      <c r="CH13405" s="174">
        <v>151</v>
      </c>
      <c r="CI13405" s="174">
        <v>5</v>
      </c>
      <c r="CJ13405" s="174">
        <v>202.3973</v>
      </c>
      <c r="CK13405" s="174">
        <v>202.3973</v>
      </c>
      <c r="CU13405" s="174">
        <v>67016</v>
      </c>
      <c r="CV13405" s="174">
        <v>151</v>
      </c>
      <c r="CW13405" s="174">
        <v>5</v>
      </c>
      <c r="CX13405" s="174">
        <v>202.3973</v>
      </c>
    </row>
    <row r="13406" spans="84:102" x14ac:dyDescent="0.25">
      <c r="CF13406" s="3" t="s">
        <v>3073</v>
      </c>
      <c r="CG13406" s="174">
        <v>91905</v>
      </c>
      <c r="CH13406" s="174">
        <v>1951</v>
      </c>
      <c r="CI13406" s="174">
        <v>5</v>
      </c>
      <c r="CJ13406" s="174">
        <v>202.2664</v>
      </c>
      <c r="CK13406" s="174">
        <v>202.2664</v>
      </c>
      <c r="CU13406" s="174">
        <v>91905</v>
      </c>
      <c r="CV13406" s="174">
        <v>1951</v>
      </c>
      <c r="CW13406" s="174">
        <v>5</v>
      </c>
      <c r="CX13406" s="174">
        <v>202.2664</v>
      </c>
    </row>
    <row r="13407" spans="84:102" x14ac:dyDescent="0.25">
      <c r="CF13407" s="3" t="s">
        <v>3073</v>
      </c>
      <c r="CG13407" s="174">
        <v>573</v>
      </c>
      <c r="CH13407" s="174">
        <v>85402</v>
      </c>
      <c r="CI13407" s="174">
        <v>5</v>
      </c>
      <c r="CJ13407" s="174">
        <v>202.21369999999999</v>
      </c>
      <c r="CK13407" s="174">
        <v>202.21369999999999</v>
      </c>
      <c r="CU13407" s="174">
        <v>573</v>
      </c>
      <c r="CV13407" s="174">
        <v>85402</v>
      </c>
      <c r="CW13407" s="174">
        <v>5</v>
      </c>
      <c r="CX13407" s="174">
        <v>202.21369999999999</v>
      </c>
    </row>
    <row r="13408" spans="84:102" x14ac:dyDescent="0.25">
      <c r="CF13408" s="3" t="s">
        <v>3073</v>
      </c>
      <c r="CG13408" s="174">
        <v>12016</v>
      </c>
      <c r="CH13408" s="174">
        <v>2171</v>
      </c>
      <c r="CI13408" s="174">
        <v>5</v>
      </c>
      <c r="CJ13408" s="174">
        <v>202.14019999999999</v>
      </c>
      <c r="CK13408" s="174">
        <v>202.14019999999999</v>
      </c>
      <c r="CU13408" s="174">
        <v>12016</v>
      </c>
      <c r="CV13408" s="174">
        <v>2171</v>
      </c>
      <c r="CW13408" s="174">
        <v>5</v>
      </c>
      <c r="CX13408" s="174">
        <v>202.14019999999999</v>
      </c>
    </row>
    <row r="13409" spans="84:102" x14ac:dyDescent="0.25">
      <c r="CF13409" s="3" t="s">
        <v>3073</v>
      </c>
      <c r="CG13409" s="174">
        <v>1047</v>
      </c>
      <c r="CH13409" s="174">
        <v>121798</v>
      </c>
      <c r="CI13409" s="174">
        <v>5</v>
      </c>
      <c r="CJ13409" s="174">
        <v>201.98320000000001</v>
      </c>
      <c r="CK13409" s="174">
        <v>201.98320000000001</v>
      </c>
      <c r="CU13409" s="174">
        <v>1047</v>
      </c>
      <c r="CV13409" s="174">
        <v>121798</v>
      </c>
      <c r="CW13409" s="174">
        <v>5</v>
      </c>
      <c r="CX13409" s="174">
        <v>201.98320000000001</v>
      </c>
    </row>
    <row r="13410" spans="84:102" x14ac:dyDescent="0.25">
      <c r="CF13410" s="3" t="s">
        <v>3073</v>
      </c>
      <c r="CG13410" s="174">
        <v>284</v>
      </c>
      <c r="CH13410" s="174">
        <v>72649</v>
      </c>
      <c r="CI13410" s="174">
        <v>5</v>
      </c>
      <c r="CJ13410" s="174">
        <v>201.92189999999999</v>
      </c>
      <c r="CK13410" s="174">
        <v>201.92189999999999</v>
      </c>
      <c r="CU13410" s="174">
        <v>284</v>
      </c>
      <c r="CV13410" s="174">
        <v>72649</v>
      </c>
      <c r="CW13410" s="174">
        <v>5</v>
      </c>
      <c r="CX13410" s="174">
        <v>201.92189999999999</v>
      </c>
    </row>
    <row r="13411" spans="84:102" x14ac:dyDescent="0.25">
      <c r="CF13411" s="3" t="s">
        <v>3073</v>
      </c>
      <c r="CG13411" s="174">
        <v>149323</v>
      </c>
      <c r="CH13411" s="174">
        <v>2844</v>
      </c>
      <c r="CI13411" s="174">
        <v>5</v>
      </c>
      <c r="CJ13411" s="174">
        <v>201.83330000000001</v>
      </c>
      <c r="CK13411" s="174">
        <v>201.83330000000001</v>
      </c>
      <c r="CU13411" s="174">
        <v>149323</v>
      </c>
      <c r="CV13411" s="174">
        <v>2844</v>
      </c>
      <c r="CW13411" s="174">
        <v>5</v>
      </c>
      <c r="CX13411" s="174">
        <v>201.83330000000001</v>
      </c>
    </row>
    <row r="13412" spans="84:102" x14ac:dyDescent="0.25">
      <c r="CF13412" s="3" t="s">
        <v>3073</v>
      </c>
      <c r="CG13412" s="174">
        <v>1051</v>
      </c>
      <c r="CH13412" s="174">
        <v>183688</v>
      </c>
      <c r="CI13412" s="174">
        <v>5</v>
      </c>
      <c r="CJ13412" s="174">
        <v>201.7474</v>
      </c>
      <c r="CK13412" s="174">
        <v>201.7474</v>
      </c>
      <c r="CU13412" s="174">
        <v>1051</v>
      </c>
      <c r="CV13412" s="174">
        <v>183688</v>
      </c>
      <c r="CW13412" s="174">
        <v>5</v>
      </c>
      <c r="CX13412" s="174">
        <v>201.7474</v>
      </c>
    </row>
    <row r="13413" spans="84:102" x14ac:dyDescent="0.25">
      <c r="CF13413" s="3" t="s">
        <v>3073</v>
      </c>
      <c r="CG13413" s="174">
        <v>3624</v>
      </c>
      <c r="CH13413" s="174">
        <v>93087</v>
      </c>
      <c r="CI13413" s="174">
        <v>5</v>
      </c>
      <c r="CJ13413" s="174">
        <v>201.66499999999999</v>
      </c>
      <c r="CK13413" s="174">
        <v>201.66499999999999</v>
      </c>
      <c r="CU13413" s="174">
        <v>3624</v>
      </c>
      <c r="CV13413" s="174">
        <v>93087</v>
      </c>
      <c r="CW13413" s="174">
        <v>5</v>
      </c>
      <c r="CX13413" s="174">
        <v>201.66499999999999</v>
      </c>
    </row>
    <row r="13414" spans="84:102" x14ac:dyDescent="0.25">
      <c r="CF13414" s="3" t="s">
        <v>3073</v>
      </c>
      <c r="CG13414" s="174">
        <v>2888</v>
      </c>
      <c r="CH13414" s="174">
        <v>149328</v>
      </c>
      <c r="CI13414" s="174">
        <v>5</v>
      </c>
      <c r="CJ13414" s="174">
        <v>201.54169999999999</v>
      </c>
      <c r="CK13414" s="174">
        <v>201.54169999999999</v>
      </c>
      <c r="CU13414" s="174">
        <v>2888</v>
      </c>
      <c r="CV13414" s="174">
        <v>149328</v>
      </c>
      <c r="CW13414" s="174">
        <v>5</v>
      </c>
      <c r="CX13414" s="174">
        <v>201.54169999999999</v>
      </c>
    </row>
    <row r="13415" spans="84:102" x14ac:dyDescent="0.25">
      <c r="CF13415" s="3" t="s">
        <v>3073</v>
      </c>
      <c r="CG13415" s="174">
        <v>3613</v>
      </c>
      <c r="CH13415" s="174">
        <v>92543</v>
      </c>
      <c r="CI13415" s="174">
        <v>5</v>
      </c>
      <c r="CJ13415" s="174">
        <v>201.44560000000001</v>
      </c>
      <c r="CK13415" s="174">
        <v>201.44560000000001</v>
      </c>
      <c r="CU13415" s="174">
        <v>3613</v>
      </c>
      <c r="CV13415" s="174">
        <v>92543</v>
      </c>
      <c r="CW13415" s="174">
        <v>5</v>
      </c>
      <c r="CX13415" s="174">
        <v>201.44560000000001</v>
      </c>
    </row>
    <row r="13416" spans="84:102" x14ac:dyDescent="0.25">
      <c r="CF13416" s="3" t="s">
        <v>3073</v>
      </c>
      <c r="CG13416" s="174">
        <v>3523</v>
      </c>
      <c r="CH13416" s="174">
        <v>73626</v>
      </c>
      <c r="CI13416" s="174">
        <v>5</v>
      </c>
      <c r="CJ13416" s="174">
        <v>201.3767</v>
      </c>
      <c r="CK13416" s="174">
        <v>201.3767</v>
      </c>
      <c r="CU13416" s="174">
        <v>3523</v>
      </c>
      <c r="CV13416" s="174">
        <v>73626</v>
      </c>
      <c r="CW13416" s="174">
        <v>5</v>
      </c>
      <c r="CX13416" s="174">
        <v>201.3767</v>
      </c>
    </row>
    <row r="13417" spans="84:102" x14ac:dyDescent="0.25">
      <c r="CF13417" s="3" t="s">
        <v>3073</v>
      </c>
      <c r="CG13417" s="174">
        <v>96476</v>
      </c>
      <c r="CH13417" s="174">
        <v>732</v>
      </c>
      <c r="CI13417" s="174">
        <v>5</v>
      </c>
      <c r="CJ13417" s="174">
        <v>201.27520000000001</v>
      </c>
      <c r="CK13417" s="174">
        <v>201.27520000000001</v>
      </c>
      <c r="CU13417" s="174">
        <v>96476</v>
      </c>
      <c r="CV13417" s="174">
        <v>732</v>
      </c>
      <c r="CW13417" s="174">
        <v>5</v>
      </c>
      <c r="CX13417" s="174">
        <v>201.27520000000001</v>
      </c>
    </row>
    <row r="13418" spans="84:102" x14ac:dyDescent="0.25">
      <c r="CF13418" s="3" t="s">
        <v>3073</v>
      </c>
      <c r="CG13418" s="174">
        <v>158424</v>
      </c>
      <c r="CH13418" s="174">
        <v>2991</v>
      </c>
      <c r="CI13418" s="174">
        <v>5</v>
      </c>
      <c r="CJ13418" s="174">
        <v>201.0333</v>
      </c>
      <c r="CK13418" s="174">
        <v>201.0333</v>
      </c>
      <c r="CU13418" s="174">
        <v>158424</v>
      </c>
      <c r="CV13418" s="174">
        <v>2991</v>
      </c>
      <c r="CW13418" s="174">
        <v>5</v>
      </c>
      <c r="CX13418" s="174">
        <v>201.0333</v>
      </c>
    </row>
    <row r="13419" spans="84:102" x14ac:dyDescent="0.25">
      <c r="CF13419" s="3" t="s">
        <v>3073</v>
      </c>
      <c r="CG13419" s="174">
        <v>112120</v>
      </c>
      <c r="CH13419" s="174">
        <v>1353</v>
      </c>
      <c r="CI13419" s="174">
        <v>5</v>
      </c>
      <c r="CJ13419" s="174">
        <v>201.0188</v>
      </c>
      <c r="CK13419" s="174">
        <v>201.0188</v>
      </c>
      <c r="CU13419" s="174">
        <v>112120</v>
      </c>
      <c r="CV13419" s="174">
        <v>1353</v>
      </c>
      <c r="CW13419" s="174">
        <v>5</v>
      </c>
      <c r="CX13419" s="174">
        <v>201.0188</v>
      </c>
    </row>
    <row r="13420" spans="84:102" x14ac:dyDescent="0.25">
      <c r="CF13420" s="3" t="s">
        <v>3073</v>
      </c>
      <c r="CG13420" s="174">
        <v>85912</v>
      </c>
      <c r="CH13420" s="174">
        <v>532</v>
      </c>
      <c r="CI13420" s="174">
        <v>5</v>
      </c>
      <c r="CJ13420" s="174">
        <v>201.01310000000001</v>
      </c>
      <c r="CK13420" s="174">
        <v>201.01310000000001</v>
      </c>
      <c r="CU13420" s="174">
        <v>85912</v>
      </c>
      <c r="CV13420" s="174">
        <v>532</v>
      </c>
      <c r="CW13420" s="174">
        <v>5</v>
      </c>
      <c r="CX13420" s="174">
        <v>201.01310000000001</v>
      </c>
    </row>
    <row r="13421" spans="84:102" x14ac:dyDescent="0.25">
      <c r="CF13421" s="3" t="s">
        <v>3073</v>
      </c>
      <c r="CG13421" s="174">
        <v>66211</v>
      </c>
      <c r="CH13421" s="174">
        <v>99</v>
      </c>
      <c r="CI13421" s="174">
        <v>5</v>
      </c>
      <c r="CJ13421" s="174">
        <v>200.67230000000001</v>
      </c>
      <c r="CK13421" s="174">
        <v>200.67230000000001</v>
      </c>
      <c r="CU13421" s="174">
        <v>66211</v>
      </c>
      <c r="CV13421" s="174">
        <v>99</v>
      </c>
      <c r="CW13421" s="174">
        <v>5</v>
      </c>
      <c r="CX13421" s="174">
        <v>200.67230000000001</v>
      </c>
    </row>
    <row r="13422" spans="84:102" x14ac:dyDescent="0.25">
      <c r="CF13422" s="3" t="s">
        <v>3073</v>
      </c>
      <c r="CG13422" s="174">
        <v>1473</v>
      </c>
      <c r="CH13422" s="174">
        <v>96925</v>
      </c>
      <c r="CI13422" s="174">
        <v>5</v>
      </c>
      <c r="CJ13422" s="174">
        <v>200.62039999999999</v>
      </c>
      <c r="CK13422" s="174">
        <v>200.62039999999999</v>
      </c>
      <c r="CU13422" s="174">
        <v>1473</v>
      </c>
      <c r="CV13422" s="174">
        <v>96925</v>
      </c>
      <c r="CW13422" s="174">
        <v>5</v>
      </c>
      <c r="CX13422" s="174">
        <v>200.62039999999999</v>
      </c>
    </row>
    <row r="13423" spans="84:102" x14ac:dyDescent="0.25">
      <c r="CF13423" s="3" t="s">
        <v>3073</v>
      </c>
      <c r="CG13423" s="174">
        <v>111860</v>
      </c>
      <c r="CH13423" s="174">
        <v>931</v>
      </c>
      <c r="CI13423" s="174">
        <v>5</v>
      </c>
      <c r="CJ13423" s="174">
        <v>200.22409999999999</v>
      </c>
      <c r="CK13423" s="174">
        <v>200.22409999999999</v>
      </c>
      <c r="CU13423" s="174">
        <v>111860</v>
      </c>
      <c r="CV13423" s="174">
        <v>931</v>
      </c>
      <c r="CW13423" s="174">
        <v>5</v>
      </c>
      <c r="CX13423" s="174">
        <v>200.22409999999999</v>
      </c>
    </row>
    <row r="13424" spans="84:102" x14ac:dyDescent="0.25">
      <c r="CF13424" s="3" t="s">
        <v>3073</v>
      </c>
      <c r="CG13424" s="174">
        <v>164815</v>
      </c>
      <c r="CH13424" s="174">
        <v>164896</v>
      </c>
      <c r="CI13424" s="174">
        <v>5</v>
      </c>
      <c r="CJ13424" s="174">
        <v>200.166</v>
      </c>
      <c r="CK13424" s="174">
        <v>200.166</v>
      </c>
      <c r="CU13424" s="174">
        <v>164815</v>
      </c>
      <c r="CV13424" s="174">
        <v>164896</v>
      </c>
      <c r="CW13424" s="174">
        <v>5</v>
      </c>
      <c r="CX13424" s="174">
        <v>200.166</v>
      </c>
    </row>
    <row r="13425" spans="84:102" x14ac:dyDescent="0.25">
      <c r="CF13425" s="3" t="s">
        <v>3073</v>
      </c>
      <c r="CG13425" s="174">
        <v>3453</v>
      </c>
      <c r="CH13425" s="174">
        <v>181549</v>
      </c>
      <c r="CI13425" s="174">
        <v>5</v>
      </c>
      <c r="CJ13425" s="174">
        <v>200.14089999999999</v>
      </c>
      <c r="CK13425" s="174">
        <v>200.14089999999999</v>
      </c>
      <c r="CU13425" s="174">
        <v>3453</v>
      </c>
      <c r="CV13425" s="174">
        <v>181549</v>
      </c>
      <c r="CW13425" s="174">
        <v>5</v>
      </c>
      <c r="CX13425" s="174">
        <v>200.14089999999999</v>
      </c>
    </row>
    <row r="13426" spans="84:102" x14ac:dyDescent="0.25">
      <c r="CF13426" s="3" t="s">
        <v>3073</v>
      </c>
      <c r="CG13426" s="174">
        <v>2941</v>
      </c>
      <c r="CH13426" s="174">
        <v>152305</v>
      </c>
      <c r="CI13426" s="174">
        <v>5</v>
      </c>
      <c r="CJ13426" s="174">
        <v>200.11949999999999</v>
      </c>
      <c r="CK13426" s="174">
        <v>200.11949999999999</v>
      </c>
      <c r="CU13426" s="174">
        <v>2941</v>
      </c>
      <c r="CV13426" s="174">
        <v>152305</v>
      </c>
      <c r="CW13426" s="174">
        <v>5</v>
      </c>
      <c r="CX13426" s="174">
        <v>200.11949999999999</v>
      </c>
    </row>
    <row r="13427" spans="84:102" x14ac:dyDescent="0.25">
      <c r="CF13427" s="3" t="s">
        <v>3073</v>
      </c>
      <c r="CG13427" s="174">
        <v>2147</v>
      </c>
      <c r="CH13427" s="174">
        <v>11352</v>
      </c>
      <c r="CI13427" s="174">
        <v>5</v>
      </c>
      <c r="CJ13427" s="174">
        <v>199.79499999999999</v>
      </c>
      <c r="CK13427" s="174">
        <v>199.79499999999999</v>
      </c>
      <c r="CU13427" s="174">
        <v>2147</v>
      </c>
      <c r="CV13427" s="174">
        <v>11352</v>
      </c>
      <c r="CW13427" s="174">
        <v>5</v>
      </c>
      <c r="CX13427" s="174">
        <v>199.79499999999999</v>
      </c>
    </row>
    <row r="13428" spans="84:102" x14ac:dyDescent="0.25">
      <c r="CF13428" s="3" t="s">
        <v>3073</v>
      </c>
      <c r="CG13428" s="174">
        <v>2590</v>
      </c>
      <c r="CH13428" s="174">
        <v>41739</v>
      </c>
      <c r="CI13428" s="174">
        <v>5</v>
      </c>
      <c r="CJ13428" s="174">
        <v>199.7749</v>
      </c>
      <c r="CK13428" s="174">
        <v>199.7749</v>
      </c>
      <c r="CU13428" s="174">
        <v>2590</v>
      </c>
      <c r="CV13428" s="174">
        <v>41739</v>
      </c>
      <c r="CW13428" s="174">
        <v>5</v>
      </c>
      <c r="CX13428" s="174">
        <v>199.7749</v>
      </c>
    </row>
    <row r="13429" spans="84:102" x14ac:dyDescent="0.25">
      <c r="CF13429" s="3" t="s">
        <v>3073</v>
      </c>
      <c r="CG13429" s="174">
        <v>2987</v>
      </c>
      <c r="CH13429" s="174">
        <v>158111</v>
      </c>
      <c r="CI13429" s="174">
        <v>5</v>
      </c>
      <c r="CJ13429" s="174">
        <v>199.4623</v>
      </c>
      <c r="CK13429" s="174">
        <v>199.4623</v>
      </c>
      <c r="CU13429" s="174">
        <v>2987</v>
      </c>
      <c r="CV13429" s="174">
        <v>158111</v>
      </c>
      <c r="CW13429" s="174">
        <v>5</v>
      </c>
      <c r="CX13429" s="174">
        <v>199.4623</v>
      </c>
    </row>
    <row r="13430" spans="84:102" x14ac:dyDescent="0.25">
      <c r="CF13430" s="3" t="s">
        <v>3073</v>
      </c>
      <c r="CG13430" s="174">
        <v>262</v>
      </c>
      <c r="CH13430" s="174">
        <v>72024</v>
      </c>
      <c r="CI13430" s="174">
        <v>5</v>
      </c>
      <c r="CJ13430" s="174">
        <v>199.3646</v>
      </c>
      <c r="CK13430" s="174">
        <v>199.3646</v>
      </c>
      <c r="CU13430" s="174">
        <v>262</v>
      </c>
      <c r="CV13430" s="174">
        <v>72024</v>
      </c>
      <c r="CW13430" s="174">
        <v>5</v>
      </c>
      <c r="CX13430" s="174">
        <v>199.3646</v>
      </c>
    </row>
    <row r="13431" spans="84:102" x14ac:dyDescent="0.25">
      <c r="CF13431" s="3" t="s">
        <v>3073</v>
      </c>
      <c r="CG13431" s="174">
        <v>96646</v>
      </c>
      <c r="CH13431" s="174">
        <v>717</v>
      </c>
      <c r="CI13431" s="174">
        <v>5</v>
      </c>
      <c r="CJ13431" s="174">
        <v>199.32329999999999</v>
      </c>
      <c r="CK13431" s="174">
        <v>199.32329999999999</v>
      </c>
      <c r="CU13431" s="174">
        <v>96646</v>
      </c>
      <c r="CV13431" s="174">
        <v>717</v>
      </c>
      <c r="CW13431" s="174">
        <v>5</v>
      </c>
      <c r="CX13431" s="174">
        <v>199.32329999999999</v>
      </c>
    </row>
    <row r="13432" spans="84:102" x14ac:dyDescent="0.25">
      <c r="CF13432" s="3" t="s">
        <v>3073</v>
      </c>
      <c r="CG13432" s="174">
        <v>72114</v>
      </c>
      <c r="CH13432" s="174">
        <v>276</v>
      </c>
      <c r="CI13432" s="174">
        <v>5</v>
      </c>
      <c r="CJ13432" s="174">
        <v>199.13630000000001</v>
      </c>
      <c r="CK13432" s="174">
        <v>199.13630000000001</v>
      </c>
      <c r="CU13432" s="174">
        <v>72114</v>
      </c>
      <c r="CV13432" s="174">
        <v>276</v>
      </c>
      <c r="CW13432" s="174">
        <v>5</v>
      </c>
      <c r="CX13432" s="174">
        <v>199.13630000000001</v>
      </c>
    </row>
    <row r="13433" spans="84:102" x14ac:dyDescent="0.25">
      <c r="CF13433" s="3" t="s">
        <v>3073</v>
      </c>
      <c r="CG13433" s="174">
        <v>1200</v>
      </c>
      <c r="CH13433" s="174">
        <v>135788</v>
      </c>
      <c r="CI13433" s="174">
        <v>5</v>
      </c>
      <c r="CJ13433" s="174">
        <v>199.0334</v>
      </c>
      <c r="CK13433" s="174">
        <v>199.0334</v>
      </c>
      <c r="CU13433" s="174">
        <v>1200</v>
      </c>
      <c r="CV13433" s="174">
        <v>135788</v>
      </c>
      <c r="CW13433" s="174">
        <v>5</v>
      </c>
      <c r="CX13433" s="174">
        <v>199.0334</v>
      </c>
    </row>
    <row r="13434" spans="84:102" x14ac:dyDescent="0.25">
      <c r="CF13434" s="3" t="s">
        <v>3073</v>
      </c>
      <c r="CG13434" s="174">
        <v>3858</v>
      </c>
      <c r="CH13434" s="174">
        <v>95378</v>
      </c>
      <c r="CI13434" s="174">
        <v>5</v>
      </c>
      <c r="CJ13434" s="174">
        <v>199</v>
      </c>
      <c r="CK13434" s="174">
        <v>199</v>
      </c>
      <c r="CU13434" s="174">
        <v>3858</v>
      </c>
      <c r="CV13434" s="174">
        <v>95378</v>
      </c>
      <c r="CW13434" s="174">
        <v>5</v>
      </c>
      <c r="CX13434" s="174">
        <v>199</v>
      </c>
    </row>
    <row r="13435" spans="84:102" x14ac:dyDescent="0.25">
      <c r="CF13435" s="3" t="s">
        <v>3073</v>
      </c>
      <c r="CG13435" s="174">
        <v>84441</v>
      </c>
      <c r="CH13435" s="174">
        <v>3551</v>
      </c>
      <c r="CI13435" s="174">
        <v>5</v>
      </c>
      <c r="CJ13435" s="174">
        <v>198.9708</v>
      </c>
      <c r="CK13435" s="174">
        <v>198.9708</v>
      </c>
      <c r="CU13435" s="174">
        <v>84441</v>
      </c>
      <c r="CV13435" s="174">
        <v>3551</v>
      </c>
      <c r="CW13435" s="174">
        <v>5</v>
      </c>
      <c r="CX13435" s="174">
        <v>198.9708</v>
      </c>
    </row>
    <row r="13436" spans="84:102" x14ac:dyDescent="0.25">
      <c r="CF13436" s="3" t="s">
        <v>3073</v>
      </c>
      <c r="CG13436" s="174">
        <v>79065</v>
      </c>
      <c r="CH13436" s="174">
        <v>381</v>
      </c>
      <c r="CI13436" s="174">
        <v>5</v>
      </c>
      <c r="CJ13436" s="174">
        <v>198.93719999999999</v>
      </c>
      <c r="CK13436" s="174">
        <v>198.93719999999999</v>
      </c>
      <c r="CU13436" s="174">
        <v>79065</v>
      </c>
      <c r="CV13436" s="174">
        <v>381</v>
      </c>
      <c r="CW13436" s="174">
        <v>5</v>
      </c>
      <c r="CX13436" s="174">
        <v>198.93719999999999</v>
      </c>
    </row>
    <row r="13437" spans="84:102" x14ac:dyDescent="0.25">
      <c r="CF13437" s="3" t="s">
        <v>3073</v>
      </c>
      <c r="CG13437" s="174">
        <v>2547</v>
      </c>
      <c r="CH13437" s="174">
        <v>37679</v>
      </c>
      <c r="CI13437" s="174">
        <v>5</v>
      </c>
      <c r="CJ13437" s="174">
        <v>198.89760000000001</v>
      </c>
      <c r="CK13437" s="174">
        <v>198.89760000000001</v>
      </c>
      <c r="CU13437" s="174">
        <v>2547</v>
      </c>
      <c r="CV13437" s="174">
        <v>37679</v>
      </c>
      <c r="CW13437" s="174">
        <v>5</v>
      </c>
      <c r="CX13437" s="174">
        <v>198.89760000000001</v>
      </c>
    </row>
    <row r="13438" spans="84:102" x14ac:dyDescent="0.25">
      <c r="CF13438" s="3" t="s">
        <v>3073</v>
      </c>
      <c r="CG13438" s="174">
        <v>78887</v>
      </c>
      <c r="CH13438" s="174">
        <v>3802</v>
      </c>
      <c r="CI13438" s="174">
        <v>5</v>
      </c>
      <c r="CJ13438" s="174">
        <v>198.69839999999999</v>
      </c>
      <c r="CK13438" s="174">
        <v>198.69839999999999</v>
      </c>
      <c r="CU13438" s="174">
        <v>78887</v>
      </c>
      <c r="CV13438" s="174">
        <v>3802</v>
      </c>
      <c r="CW13438" s="174">
        <v>5</v>
      </c>
      <c r="CX13438" s="174">
        <v>198.69839999999999</v>
      </c>
    </row>
    <row r="13439" spans="84:102" x14ac:dyDescent="0.25">
      <c r="CF13439" s="3" t="s">
        <v>3073</v>
      </c>
      <c r="CG13439" s="174">
        <v>113779</v>
      </c>
      <c r="CH13439" s="174">
        <v>991</v>
      </c>
      <c r="CI13439" s="174">
        <v>5</v>
      </c>
      <c r="CJ13439" s="174">
        <v>198.58459999999999</v>
      </c>
      <c r="CK13439" s="174">
        <v>198.58459999999999</v>
      </c>
      <c r="CU13439" s="174">
        <v>113779</v>
      </c>
      <c r="CV13439" s="174">
        <v>991</v>
      </c>
      <c r="CW13439" s="174">
        <v>5</v>
      </c>
      <c r="CX13439" s="174">
        <v>198.58459999999999</v>
      </c>
    </row>
    <row r="13440" spans="84:102" x14ac:dyDescent="0.25">
      <c r="CF13440" s="3" t="s">
        <v>3073</v>
      </c>
      <c r="CG13440" s="174">
        <v>101649</v>
      </c>
      <c r="CH13440" s="174">
        <v>811</v>
      </c>
      <c r="CI13440" s="174">
        <v>5</v>
      </c>
      <c r="CJ13440" s="174">
        <v>198.54810000000001</v>
      </c>
      <c r="CK13440" s="174">
        <v>198.54810000000001</v>
      </c>
      <c r="CU13440" s="174">
        <v>101649</v>
      </c>
      <c r="CV13440" s="174">
        <v>811</v>
      </c>
      <c r="CW13440" s="174">
        <v>5</v>
      </c>
      <c r="CX13440" s="174">
        <v>198.54810000000001</v>
      </c>
    </row>
    <row r="13441" spans="84:102" x14ac:dyDescent="0.25">
      <c r="CF13441" s="3" t="s">
        <v>3073</v>
      </c>
      <c r="CG13441" s="174">
        <v>2790</v>
      </c>
      <c r="CH13441" s="174">
        <v>146075</v>
      </c>
      <c r="CI13441" s="174">
        <v>5</v>
      </c>
      <c r="CJ13441" s="174">
        <v>198.5121</v>
      </c>
      <c r="CK13441" s="174">
        <v>198.5121</v>
      </c>
      <c r="CU13441" s="174">
        <v>2790</v>
      </c>
      <c r="CV13441" s="174">
        <v>146075</v>
      </c>
      <c r="CW13441" s="174">
        <v>5</v>
      </c>
      <c r="CX13441" s="174">
        <v>198.5121</v>
      </c>
    </row>
    <row r="13442" spans="84:102" x14ac:dyDescent="0.25">
      <c r="CF13442" s="3" t="s">
        <v>3073</v>
      </c>
      <c r="CG13442" s="174">
        <v>94207</v>
      </c>
      <c r="CH13442" s="174">
        <v>689</v>
      </c>
      <c r="CI13442" s="174">
        <v>5</v>
      </c>
      <c r="CJ13442" s="174">
        <v>198.37649999999999</v>
      </c>
      <c r="CK13442" s="174">
        <v>198.37649999999999</v>
      </c>
      <c r="CU13442" s="174">
        <v>94207</v>
      </c>
      <c r="CV13442" s="174">
        <v>689</v>
      </c>
      <c r="CW13442" s="174">
        <v>5</v>
      </c>
      <c r="CX13442" s="174">
        <v>198.37649999999999</v>
      </c>
    </row>
    <row r="13443" spans="84:102" x14ac:dyDescent="0.25">
      <c r="CF13443" s="3" t="s">
        <v>3073</v>
      </c>
      <c r="CG13443" s="174">
        <v>12333</v>
      </c>
      <c r="CH13443" s="174">
        <v>2166</v>
      </c>
      <c r="CI13443" s="174">
        <v>5</v>
      </c>
      <c r="CJ13443" s="174">
        <v>198.11199999999999</v>
      </c>
      <c r="CK13443" s="174">
        <v>198.11199999999999</v>
      </c>
      <c r="CU13443" s="174">
        <v>12333</v>
      </c>
      <c r="CV13443" s="174">
        <v>2166</v>
      </c>
      <c r="CW13443" s="174">
        <v>5</v>
      </c>
      <c r="CX13443" s="174">
        <v>198.11199999999999</v>
      </c>
    </row>
    <row r="13444" spans="84:102" x14ac:dyDescent="0.25">
      <c r="CF13444" s="3" t="s">
        <v>3073</v>
      </c>
      <c r="CG13444" s="174">
        <v>2922</v>
      </c>
      <c r="CH13444" s="174">
        <v>153179</v>
      </c>
      <c r="CI13444" s="174">
        <v>5</v>
      </c>
      <c r="CJ13444" s="174">
        <v>198.0787</v>
      </c>
      <c r="CK13444" s="174">
        <v>198.0787</v>
      </c>
      <c r="CU13444" s="174">
        <v>2922</v>
      </c>
      <c r="CV13444" s="174">
        <v>153179</v>
      </c>
      <c r="CW13444" s="174">
        <v>5</v>
      </c>
      <c r="CX13444" s="174">
        <v>198.0787</v>
      </c>
    </row>
    <row r="13445" spans="84:102" x14ac:dyDescent="0.25">
      <c r="CF13445" s="3" t="s">
        <v>3073</v>
      </c>
      <c r="CG13445" s="174">
        <v>82031</v>
      </c>
      <c r="CH13445" s="174">
        <v>1944</v>
      </c>
      <c r="CI13445" s="174">
        <v>5</v>
      </c>
      <c r="CJ13445" s="174">
        <v>197.84610000000001</v>
      </c>
      <c r="CK13445" s="174">
        <v>197.84610000000001</v>
      </c>
      <c r="CU13445" s="174">
        <v>82031</v>
      </c>
      <c r="CV13445" s="174">
        <v>1944</v>
      </c>
      <c r="CW13445" s="174">
        <v>5</v>
      </c>
      <c r="CX13445" s="174">
        <v>197.84610000000001</v>
      </c>
    </row>
    <row r="13446" spans="84:102" x14ac:dyDescent="0.25">
      <c r="CF13446" s="3" t="s">
        <v>3073</v>
      </c>
      <c r="CG13446" s="174">
        <v>2252</v>
      </c>
      <c r="CH13446" s="174">
        <v>19318</v>
      </c>
      <c r="CI13446" s="174">
        <v>5</v>
      </c>
      <c r="CJ13446" s="174">
        <v>197.78370000000001</v>
      </c>
      <c r="CK13446" s="174">
        <v>197.78370000000001</v>
      </c>
      <c r="CU13446" s="174">
        <v>2252</v>
      </c>
      <c r="CV13446" s="174">
        <v>19318</v>
      </c>
      <c r="CW13446" s="174">
        <v>5</v>
      </c>
      <c r="CX13446" s="174">
        <v>197.78370000000001</v>
      </c>
    </row>
    <row r="13447" spans="84:102" x14ac:dyDescent="0.25">
      <c r="CF13447" s="3" t="s">
        <v>3073</v>
      </c>
      <c r="CG13447" s="174">
        <v>163136</v>
      </c>
      <c r="CH13447" s="174">
        <v>3299</v>
      </c>
      <c r="CI13447" s="174">
        <v>5</v>
      </c>
      <c r="CJ13447" s="174">
        <v>197.74520000000001</v>
      </c>
      <c r="CK13447" s="174">
        <v>197.74520000000001</v>
      </c>
      <c r="CU13447" s="174">
        <v>163136</v>
      </c>
      <c r="CV13447" s="174">
        <v>3299</v>
      </c>
      <c r="CW13447" s="174">
        <v>5</v>
      </c>
      <c r="CX13447" s="174">
        <v>197.74520000000001</v>
      </c>
    </row>
    <row r="13448" spans="84:102" x14ac:dyDescent="0.25">
      <c r="CF13448" s="3" t="s">
        <v>3073</v>
      </c>
      <c r="CG13448" s="174">
        <v>61422</v>
      </c>
      <c r="CH13448" s="174">
        <v>1724</v>
      </c>
      <c r="CI13448" s="174">
        <v>5</v>
      </c>
      <c r="CJ13448" s="174">
        <v>197.6917</v>
      </c>
      <c r="CK13448" s="174">
        <v>197.6917</v>
      </c>
      <c r="CU13448" s="174">
        <v>61422</v>
      </c>
      <c r="CV13448" s="174">
        <v>1724</v>
      </c>
      <c r="CW13448" s="174">
        <v>5</v>
      </c>
      <c r="CX13448" s="174">
        <v>197.6917</v>
      </c>
    </row>
    <row r="13449" spans="84:102" x14ac:dyDescent="0.25">
      <c r="CF13449" s="3" t="s">
        <v>3073</v>
      </c>
      <c r="CG13449" s="174">
        <v>12445</v>
      </c>
      <c r="CH13449" s="174">
        <v>2165</v>
      </c>
      <c r="CI13449" s="174">
        <v>5</v>
      </c>
      <c r="CJ13449" s="174">
        <v>197.60319999999999</v>
      </c>
      <c r="CK13449" s="174">
        <v>197.60319999999999</v>
      </c>
      <c r="CU13449" s="174">
        <v>12445</v>
      </c>
      <c r="CV13449" s="174">
        <v>2165</v>
      </c>
      <c r="CW13449" s="174">
        <v>5</v>
      </c>
      <c r="CX13449" s="174">
        <v>197.60319999999999</v>
      </c>
    </row>
    <row r="13450" spans="84:102" x14ac:dyDescent="0.25">
      <c r="CF13450" s="3" t="s">
        <v>3073</v>
      </c>
      <c r="CG13450" s="174">
        <v>83785</v>
      </c>
      <c r="CH13450" s="174">
        <v>473</v>
      </c>
      <c r="CI13450" s="174">
        <v>5</v>
      </c>
      <c r="CJ13450" s="174">
        <v>197.4211</v>
      </c>
      <c r="CK13450" s="174">
        <v>197.4211</v>
      </c>
      <c r="CU13450" s="174">
        <v>83785</v>
      </c>
      <c r="CV13450" s="174">
        <v>473</v>
      </c>
      <c r="CW13450" s="174">
        <v>5</v>
      </c>
      <c r="CX13450" s="174">
        <v>197.4211</v>
      </c>
    </row>
    <row r="13451" spans="84:102" x14ac:dyDescent="0.25">
      <c r="CF13451" s="3" t="s">
        <v>3073</v>
      </c>
      <c r="CG13451" s="174">
        <v>2</v>
      </c>
      <c r="CH13451" s="174">
        <v>59395</v>
      </c>
      <c r="CI13451" s="174">
        <v>5</v>
      </c>
      <c r="CJ13451" s="174">
        <v>197.2492</v>
      </c>
      <c r="CK13451" s="174">
        <v>197.2492</v>
      </c>
      <c r="CU13451" s="174">
        <v>2</v>
      </c>
      <c r="CV13451" s="174">
        <v>59395</v>
      </c>
      <c r="CW13451" s="174">
        <v>5</v>
      </c>
      <c r="CX13451" s="174">
        <v>197.2492</v>
      </c>
    </row>
    <row r="13452" spans="84:102" x14ac:dyDescent="0.25">
      <c r="CF13452" s="3" t="s">
        <v>3073</v>
      </c>
      <c r="CG13452" s="174">
        <v>867</v>
      </c>
      <c r="CH13452" s="174">
        <v>106557</v>
      </c>
      <c r="CI13452" s="174">
        <v>5</v>
      </c>
      <c r="CJ13452" s="174">
        <v>197.19</v>
      </c>
      <c r="CK13452" s="174">
        <v>197.19</v>
      </c>
      <c r="CU13452" s="174">
        <v>867</v>
      </c>
      <c r="CV13452" s="174">
        <v>106557</v>
      </c>
      <c r="CW13452" s="174">
        <v>5</v>
      </c>
      <c r="CX13452" s="174">
        <v>197.19</v>
      </c>
    </row>
    <row r="13453" spans="84:102" x14ac:dyDescent="0.25">
      <c r="CF13453" s="3" t="s">
        <v>3073</v>
      </c>
      <c r="CG13453" s="174">
        <v>131800</v>
      </c>
      <c r="CH13453" s="174">
        <v>1082</v>
      </c>
      <c r="CI13453" s="174">
        <v>5</v>
      </c>
      <c r="CJ13453" s="174">
        <v>197.1772</v>
      </c>
      <c r="CK13453" s="174">
        <v>197.1772</v>
      </c>
      <c r="CU13453" s="174">
        <v>131800</v>
      </c>
      <c r="CV13453" s="174">
        <v>1082</v>
      </c>
      <c r="CW13453" s="174">
        <v>5</v>
      </c>
      <c r="CX13453" s="174">
        <v>197.1772</v>
      </c>
    </row>
    <row r="13454" spans="84:102" x14ac:dyDescent="0.25">
      <c r="CF13454" s="3" t="s">
        <v>3073</v>
      </c>
      <c r="CG13454" s="174">
        <v>105843</v>
      </c>
      <c r="CH13454" s="174">
        <v>3904</v>
      </c>
      <c r="CI13454" s="174">
        <v>5</v>
      </c>
      <c r="CJ13454" s="174">
        <v>197.1096</v>
      </c>
      <c r="CK13454" s="174">
        <v>197.1096</v>
      </c>
      <c r="CU13454" s="174">
        <v>105843</v>
      </c>
      <c r="CV13454" s="174">
        <v>3904</v>
      </c>
      <c r="CW13454" s="174">
        <v>5</v>
      </c>
      <c r="CX13454" s="174">
        <v>197.1096</v>
      </c>
    </row>
    <row r="13455" spans="84:102" x14ac:dyDescent="0.25">
      <c r="CF13455" s="3" t="s">
        <v>3073</v>
      </c>
      <c r="CG13455" s="174">
        <v>2324</v>
      </c>
      <c r="CH13455" s="174">
        <v>26400</v>
      </c>
      <c r="CI13455" s="174">
        <v>5</v>
      </c>
      <c r="CJ13455" s="174">
        <v>196.98849999999999</v>
      </c>
      <c r="CK13455" s="174">
        <v>196.98849999999999</v>
      </c>
      <c r="CU13455" s="174">
        <v>2324</v>
      </c>
      <c r="CV13455" s="174">
        <v>26400</v>
      </c>
      <c r="CW13455" s="174">
        <v>5</v>
      </c>
      <c r="CX13455" s="174">
        <v>196.98849999999999</v>
      </c>
    </row>
    <row r="13456" spans="84:102" x14ac:dyDescent="0.25">
      <c r="CF13456" s="3" t="s">
        <v>3073</v>
      </c>
      <c r="CG13456" s="174">
        <v>84161</v>
      </c>
      <c r="CH13456" s="174">
        <v>1567</v>
      </c>
      <c r="CI13456" s="174">
        <v>5</v>
      </c>
      <c r="CJ13456" s="174">
        <v>196.87469999999999</v>
      </c>
      <c r="CK13456" s="174">
        <v>196.87469999999999</v>
      </c>
      <c r="CU13456" s="174">
        <v>84161</v>
      </c>
      <c r="CV13456" s="174">
        <v>1567</v>
      </c>
      <c r="CW13456" s="174">
        <v>5</v>
      </c>
      <c r="CX13456" s="174">
        <v>196.87469999999999</v>
      </c>
    </row>
    <row r="13457" spans="84:102" x14ac:dyDescent="0.25">
      <c r="CF13457" s="3" t="s">
        <v>3073</v>
      </c>
      <c r="CG13457" s="174">
        <v>119589</v>
      </c>
      <c r="CH13457" s="174">
        <v>1308</v>
      </c>
      <c r="CI13457" s="174">
        <v>5</v>
      </c>
      <c r="CJ13457" s="174">
        <v>196.67439999999999</v>
      </c>
      <c r="CK13457" s="174">
        <v>196.67439999999999</v>
      </c>
      <c r="CU13457" s="174">
        <v>119589</v>
      </c>
      <c r="CV13457" s="174">
        <v>1308</v>
      </c>
      <c r="CW13457" s="174">
        <v>5</v>
      </c>
      <c r="CX13457" s="174">
        <v>196.67439999999999</v>
      </c>
    </row>
    <row r="13458" spans="84:102" x14ac:dyDescent="0.25">
      <c r="CF13458" s="3" t="s">
        <v>3073</v>
      </c>
      <c r="CG13458" s="174">
        <v>1531</v>
      </c>
      <c r="CH13458" s="174">
        <v>85635</v>
      </c>
      <c r="CI13458" s="174">
        <v>5</v>
      </c>
      <c r="CJ13458" s="174">
        <v>196.6129</v>
      </c>
      <c r="CK13458" s="174">
        <v>196.6129</v>
      </c>
      <c r="CU13458" s="174">
        <v>1531</v>
      </c>
      <c r="CV13458" s="174">
        <v>85635</v>
      </c>
      <c r="CW13458" s="174">
        <v>5</v>
      </c>
      <c r="CX13458" s="174">
        <v>196.6129</v>
      </c>
    </row>
    <row r="13459" spans="84:102" x14ac:dyDescent="0.25">
      <c r="CF13459" s="3" t="s">
        <v>3073</v>
      </c>
      <c r="CG13459" s="174">
        <v>3845</v>
      </c>
      <c r="CH13459" s="174">
        <v>198692</v>
      </c>
      <c r="CI13459" s="174">
        <v>5</v>
      </c>
      <c r="CJ13459" s="174">
        <v>196.57660000000001</v>
      </c>
      <c r="CK13459" s="174">
        <v>196.57660000000001</v>
      </c>
      <c r="CU13459" s="174">
        <v>3845</v>
      </c>
      <c r="CV13459" s="174">
        <v>198692</v>
      </c>
      <c r="CW13459" s="174">
        <v>5</v>
      </c>
      <c r="CX13459" s="174">
        <v>196.57660000000001</v>
      </c>
    </row>
    <row r="13460" spans="84:102" x14ac:dyDescent="0.25">
      <c r="CF13460" s="3" t="s">
        <v>3073</v>
      </c>
      <c r="CG13460" s="174">
        <v>987</v>
      </c>
      <c r="CH13460" s="174">
        <v>114821</v>
      </c>
      <c r="CI13460" s="174">
        <v>5</v>
      </c>
      <c r="CJ13460" s="174">
        <v>196.5729</v>
      </c>
      <c r="CK13460" s="174">
        <v>196.5729</v>
      </c>
      <c r="CU13460" s="174">
        <v>987</v>
      </c>
      <c r="CV13460" s="174">
        <v>114821</v>
      </c>
      <c r="CW13460" s="174">
        <v>5</v>
      </c>
      <c r="CX13460" s="174">
        <v>196.5729</v>
      </c>
    </row>
    <row r="13461" spans="84:102" x14ac:dyDescent="0.25">
      <c r="CF13461" s="3" t="s">
        <v>3073</v>
      </c>
      <c r="CG13461" s="174">
        <v>122468</v>
      </c>
      <c r="CH13461" s="174">
        <v>1284</v>
      </c>
      <c r="CI13461" s="174">
        <v>5</v>
      </c>
      <c r="CJ13461" s="174">
        <v>196.36429999999999</v>
      </c>
      <c r="CK13461" s="174">
        <v>196.36429999999999</v>
      </c>
      <c r="CU13461" s="174">
        <v>122468</v>
      </c>
      <c r="CV13461" s="174">
        <v>1284</v>
      </c>
      <c r="CW13461" s="174">
        <v>5</v>
      </c>
      <c r="CX13461" s="174">
        <v>196.36429999999999</v>
      </c>
    </row>
    <row r="13462" spans="84:102" x14ac:dyDescent="0.25">
      <c r="CF13462" s="3" t="s">
        <v>3073</v>
      </c>
      <c r="CG13462" s="174">
        <v>264</v>
      </c>
      <c r="CH13462" s="174">
        <v>71144</v>
      </c>
      <c r="CI13462" s="174">
        <v>5</v>
      </c>
      <c r="CJ13462" s="174">
        <v>196.34139999999999</v>
      </c>
      <c r="CK13462" s="174">
        <v>196.34139999999999</v>
      </c>
      <c r="CU13462" s="174">
        <v>264</v>
      </c>
      <c r="CV13462" s="174">
        <v>71144</v>
      </c>
      <c r="CW13462" s="174">
        <v>5</v>
      </c>
      <c r="CX13462" s="174">
        <v>196.34139999999999</v>
      </c>
    </row>
    <row r="13463" spans="84:102" x14ac:dyDescent="0.25">
      <c r="CF13463" s="3" t="s">
        <v>3073</v>
      </c>
      <c r="CG13463" s="174">
        <v>156243</v>
      </c>
      <c r="CH13463" s="174">
        <v>2968</v>
      </c>
      <c r="CI13463" s="174">
        <v>5</v>
      </c>
      <c r="CJ13463" s="174">
        <v>196.31370000000001</v>
      </c>
      <c r="CK13463" s="174">
        <v>196.31370000000001</v>
      </c>
      <c r="CU13463" s="174">
        <v>156243</v>
      </c>
      <c r="CV13463" s="174">
        <v>2968</v>
      </c>
      <c r="CW13463" s="174">
        <v>5</v>
      </c>
      <c r="CX13463" s="174">
        <v>196.31370000000001</v>
      </c>
    </row>
    <row r="13464" spans="84:102" x14ac:dyDescent="0.25">
      <c r="CF13464" s="3" t="s">
        <v>3073</v>
      </c>
      <c r="CG13464" s="174">
        <v>92199</v>
      </c>
      <c r="CH13464" s="174">
        <v>666</v>
      </c>
      <c r="CI13464" s="174">
        <v>5</v>
      </c>
      <c r="CJ13464" s="174">
        <v>196.24780000000001</v>
      </c>
      <c r="CK13464" s="174">
        <v>196.24780000000001</v>
      </c>
      <c r="CU13464" s="174">
        <v>92199</v>
      </c>
      <c r="CV13464" s="174">
        <v>666</v>
      </c>
      <c r="CW13464" s="174">
        <v>5</v>
      </c>
      <c r="CX13464" s="174">
        <v>196.24780000000001</v>
      </c>
    </row>
    <row r="13465" spans="84:102" x14ac:dyDescent="0.25">
      <c r="CF13465" s="3" t="s">
        <v>3073</v>
      </c>
      <c r="CG13465" s="174">
        <v>1951</v>
      </c>
      <c r="CH13465" s="174">
        <v>91905</v>
      </c>
      <c r="CI13465" s="174">
        <v>5</v>
      </c>
      <c r="CJ13465" s="174">
        <v>196.12989999999999</v>
      </c>
      <c r="CK13465" s="174">
        <v>196.12989999999999</v>
      </c>
      <c r="CU13465" s="174">
        <v>1951</v>
      </c>
      <c r="CV13465" s="174">
        <v>91905</v>
      </c>
      <c r="CW13465" s="174">
        <v>5</v>
      </c>
      <c r="CX13465" s="174">
        <v>196.12989999999999</v>
      </c>
    </row>
    <row r="13466" spans="84:102" x14ac:dyDescent="0.25">
      <c r="CF13466" s="3" t="s">
        <v>3073</v>
      </c>
      <c r="CG13466" s="174">
        <v>3304</v>
      </c>
      <c r="CH13466" s="174">
        <v>166654</v>
      </c>
      <c r="CI13466" s="174">
        <v>5</v>
      </c>
      <c r="CJ13466" s="174">
        <v>195.96360000000001</v>
      </c>
      <c r="CK13466" s="174">
        <v>195.96360000000001</v>
      </c>
      <c r="CU13466" s="174">
        <v>3304</v>
      </c>
      <c r="CV13466" s="174">
        <v>166654</v>
      </c>
      <c r="CW13466" s="174">
        <v>5</v>
      </c>
      <c r="CX13466" s="174">
        <v>195.96360000000001</v>
      </c>
    </row>
    <row r="13467" spans="84:102" x14ac:dyDescent="0.25">
      <c r="CF13467" s="3" t="s">
        <v>3073</v>
      </c>
      <c r="CG13467" s="174">
        <v>40539</v>
      </c>
      <c r="CH13467" s="174">
        <v>2574</v>
      </c>
      <c r="CI13467" s="174">
        <v>5</v>
      </c>
      <c r="CJ13467" s="174">
        <v>195.834</v>
      </c>
      <c r="CK13467" s="174">
        <v>195.834</v>
      </c>
      <c r="CU13467" s="174">
        <v>40539</v>
      </c>
      <c r="CV13467" s="174">
        <v>2574</v>
      </c>
      <c r="CW13467" s="174">
        <v>5</v>
      </c>
      <c r="CX13467" s="174">
        <v>195.834</v>
      </c>
    </row>
    <row r="13468" spans="84:102" x14ac:dyDescent="0.25">
      <c r="CF13468" s="3" t="s">
        <v>3073</v>
      </c>
      <c r="CG13468" s="174">
        <v>91299</v>
      </c>
      <c r="CH13468" s="174">
        <v>3590</v>
      </c>
      <c r="CI13468" s="174">
        <v>5</v>
      </c>
      <c r="CJ13468" s="174">
        <v>195.8186</v>
      </c>
      <c r="CK13468" s="174">
        <v>195.8186</v>
      </c>
      <c r="CU13468" s="174">
        <v>91299</v>
      </c>
      <c r="CV13468" s="174">
        <v>3590</v>
      </c>
      <c r="CW13468" s="174">
        <v>5</v>
      </c>
      <c r="CX13468" s="174">
        <v>195.8186</v>
      </c>
    </row>
    <row r="13469" spans="84:102" x14ac:dyDescent="0.25">
      <c r="CF13469" s="3" t="s">
        <v>3073</v>
      </c>
      <c r="CG13469" s="174">
        <v>121785</v>
      </c>
      <c r="CH13469" s="174">
        <v>1045</v>
      </c>
      <c r="CI13469" s="174">
        <v>5</v>
      </c>
      <c r="CJ13469" s="174">
        <v>195.73650000000001</v>
      </c>
      <c r="CK13469" s="174">
        <v>195.73650000000001</v>
      </c>
      <c r="CU13469" s="174">
        <v>121785</v>
      </c>
      <c r="CV13469" s="174">
        <v>1045</v>
      </c>
      <c r="CW13469" s="174">
        <v>5</v>
      </c>
      <c r="CX13469" s="174">
        <v>195.73650000000001</v>
      </c>
    </row>
    <row r="13470" spans="84:102" x14ac:dyDescent="0.25">
      <c r="CF13470" s="3" t="s">
        <v>3073</v>
      </c>
      <c r="CG13470" s="174">
        <v>88818</v>
      </c>
      <c r="CH13470" s="174">
        <v>1501</v>
      </c>
      <c r="CI13470" s="174">
        <v>5</v>
      </c>
      <c r="CJ13470" s="174">
        <v>195.541</v>
      </c>
      <c r="CK13470" s="174">
        <v>195.541</v>
      </c>
      <c r="CU13470" s="174">
        <v>88818</v>
      </c>
      <c r="CV13470" s="174">
        <v>1501</v>
      </c>
      <c r="CW13470" s="174">
        <v>5</v>
      </c>
      <c r="CX13470" s="174">
        <v>195.541</v>
      </c>
    </row>
    <row r="13471" spans="84:102" x14ac:dyDescent="0.25">
      <c r="CF13471" s="3" t="s">
        <v>3073</v>
      </c>
      <c r="CG13471" s="174">
        <v>65352</v>
      </c>
      <c r="CH13471" s="174">
        <v>94</v>
      </c>
      <c r="CI13471" s="174">
        <v>5</v>
      </c>
      <c r="CJ13471" s="174">
        <v>195.36189999999999</v>
      </c>
      <c r="CK13471" s="174">
        <v>195.36189999999999</v>
      </c>
      <c r="CU13471" s="174">
        <v>65352</v>
      </c>
      <c r="CV13471" s="174">
        <v>94</v>
      </c>
      <c r="CW13471" s="174">
        <v>5</v>
      </c>
      <c r="CX13471" s="174">
        <v>195.36189999999999</v>
      </c>
    </row>
    <row r="13472" spans="84:102" x14ac:dyDescent="0.25">
      <c r="CF13472" s="3" t="s">
        <v>3073</v>
      </c>
      <c r="CG13472" s="174">
        <v>1352</v>
      </c>
      <c r="CH13472" s="174">
        <v>112115</v>
      </c>
      <c r="CI13472" s="174">
        <v>5</v>
      </c>
      <c r="CJ13472" s="174">
        <v>195.2681</v>
      </c>
      <c r="CK13472" s="174">
        <v>195.2681</v>
      </c>
      <c r="CU13472" s="174">
        <v>1352</v>
      </c>
      <c r="CV13472" s="174">
        <v>112115</v>
      </c>
      <c r="CW13472" s="174">
        <v>5</v>
      </c>
      <c r="CX13472" s="174">
        <v>195.2681</v>
      </c>
    </row>
    <row r="13473" spans="84:102" x14ac:dyDescent="0.25">
      <c r="CF13473" s="3" t="s">
        <v>3073</v>
      </c>
      <c r="CG13473" s="174">
        <v>2052</v>
      </c>
      <c r="CH13473" s="174">
        <v>152131</v>
      </c>
      <c r="CI13473" s="174">
        <v>5</v>
      </c>
      <c r="CJ13473" s="174">
        <v>195.1908</v>
      </c>
      <c r="CK13473" s="174">
        <v>195.1908</v>
      </c>
      <c r="CU13473" s="174">
        <v>2052</v>
      </c>
      <c r="CV13473" s="174">
        <v>152131</v>
      </c>
      <c r="CW13473" s="174">
        <v>5</v>
      </c>
      <c r="CX13473" s="174">
        <v>195.1908</v>
      </c>
    </row>
    <row r="13474" spans="84:102" x14ac:dyDescent="0.25">
      <c r="CF13474" s="3" t="s">
        <v>3073</v>
      </c>
      <c r="CG13474" s="174">
        <v>78493</v>
      </c>
      <c r="CH13474" s="174">
        <v>377</v>
      </c>
      <c r="CI13474" s="174">
        <v>5</v>
      </c>
      <c r="CJ13474" s="174">
        <v>195.14080000000001</v>
      </c>
      <c r="CK13474" s="174">
        <v>195.14080000000001</v>
      </c>
      <c r="CU13474" s="174">
        <v>78493</v>
      </c>
      <c r="CV13474" s="174">
        <v>377</v>
      </c>
      <c r="CW13474" s="174">
        <v>5</v>
      </c>
      <c r="CX13474" s="174">
        <v>195.14080000000001</v>
      </c>
    </row>
    <row r="13475" spans="84:102" x14ac:dyDescent="0.25">
      <c r="CF13475" s="3" t="s">
        <v>3073</v>
      </c>
      <c r="CG13475" s="174">
        <v>1501</v>
      </c>
      <c r="CH13475" s="174">
        <v>88818</v>
      </c>
      <c r="CI13475" s="174">
        <v>5</v>
      </c>
      <c r="CJ13475" s="174">
        <v>195.10300000000001</v>
      </c>
      <c r="CK13475" s="174">
        <v>195.10300000000001</v>
      </c>
      <c r="CU13475" s="174">
        <v>1501</v>
      </c>
      <c r="CV13475" s="174">
        <v>88818</v>
      </c>
      <c r="CW13475" s="174">
        <v>5</v>
      </c>
      <c r="CX13475" s="174">
        <v>195.10300000000001</v>
      </c>
    </row>
    <row r="13476" spans="84:102" x14ac:dyDescent="0.25">
      <c r="CF13476" s="3" t="s">
        <v>3073</v>
      </c>
      <c r="CG13476" s="174">
        <v>83394</v>
      </c>
      <c r="CH13476" s="174">
        <v>1565</v>
      </c>
      <c r="CI13476" s="174">
        <v>5</v>
      </c>
      <c r="CJ13476" s="174">
        <v>194.84460000000001</v>
      </c>
      <c r="CK13476" s="174">
        <v>194.84460000000001</v>
      </c>
      <c r="CU13476" s="174">
        <v>83394</v>
      </c>
      <c r="CV13476" s="174">
        <v>1565</v>
      </c>
      <c r="CW13476" s="174">
        <v>5</v>
      </c>
      <c r="CX13476" s="174">
        <v>194.84460000000001</v>
      </c>
    </row>
    <row r="13477" spans="84:102" x14ac:dyDescent="0.25">
      <c r="CF13477" s="3" t="s">
        <v>3073</v>
      </c>
      <c r="CG13477" s="174">
        <v>153536</v>
      </c>
      <c r="CH13477" s="174">
        <v>3188</v>
      </c>
      <c r="CI13477" s="174">
        <v>5</v>
      </c>
      <c r="CJ13477" s="174">
        <v>194.82599999999999</v>
      </c>
      <c r="CK13477" s="174">
        <v>194.82599999999999</v>
      </c>
      <c r="CU13477" s="174">
        <v>153536</v>
      </c>
      <c r="CV13477" s="174">
        <v>3188</v>
      </c>
      <c r="CW13477" s="174">
        <v>5</v>
      </c>
      <c r="CX13477" s="174">
        <v>194.82599999999999</v>
      </c>
    </row>
    <row r="13478" spans="84:102" x14ac:dyDescent="0.25">
      <c r="CF13478" s="3" t="s">
        <v>3073</v>
      </c>
      <c r="CG13478" s="174">
        <v>145489</v>
      </c>
      <c r="CH13478" s="174">
        <v>2774</v>
      </c>
      <c r="CI13478" s="174">
        <v>5</v>
      </c>
      <c r="CJ13478" s="174">
        <v>194.7825</v>
      </c>
      <c r="CK13478" s="174">
        <v>194.7825</v>
      </c>
      <c r="CU13478" s="174">
        <v>145489</v>
      </c>
      <c r="CV13478" s="174">
        <v>2774</v>
      </c>
      <c r="CW13478" s="174">
        <v>5</v>
      </c>
      <c r="CX13478" s="174">
        <v>194.7825</v>
      </c>
    </row>
    <row r="13479" spans="84:102" x14ac:dyDescent="0.25">
      <c r="CF13479" s="3" t="s">
        <v>3073</v>
      </c>
      <c r="CG13479" s="174">
        <v>969</v>
      </c>
      <c r="CH13479" s="174">
        <v>118146</v>
      </c>
      <c r="CI13479" s="174">
        <v>5</v>
      </c>
      <c r="CJ13479" s="174">
        <v>194.68180000000001</v>
      </c>
      <c r="CK13479" s="174">
        <v>194.68180000000001</v>
      </c>
      <c r="CU13479" s="174">
        <v>969</v>
      </c>
      <c r="CV13479" s="174">
        <v>118146</v>
      </c>
      <c r="CW13479" s="174">
        <v>5</v>
      </c>
      <c r="CX13479" s="174">
        <v>194.68180000000001</v>
      </c>
    </row>
    <row r="13480" spans="84:102" x14ac:dyDescent="0.25">
      <c r="CF13480" s="3" t="s">
        <v>3073</v>
      </c>
      <c r="CG13480" s="174">
        <v>377</v>
      </c>
      <c r="CH13480" s="174">
        <v>78493</v>
      </c>
      <c r="CI13480" s="174">
        <v>5</v>
      </c>
      <c r="CJ13480" s="174">
        <v>194.67869999999999</v>
      </c>
      <c r="CK13480" s="174">
        <v>194.67869999999999</v>
      </c>
      <c r="CU13480" s="174">
        <v>377</v>
      </c>
      <c r="CV13480" s="174">
        <v>78493</v>
      </c>
      <c r="CW13480" s="174">
        <v>5</v>
      </c>
      <c r="CX13480" s="174">
        <v>194.67869999999999</v>
      </c>
    </row>
    <row r="13481" spans="84:102" x14ac:dyDescent="0.25">
      <c r="CF13481" s="3" t="s">
        <v>3073</v>
      </c>
      <c r="CG13481" s="174">
        <v>73626</v>
      </c>
      <c r="CH13481" s="174">
        <v>3523</v>
      </c>
      <c r="CI13481" s="174">
        <v>5</v>
      </c>
      <c r="CJ13481" s="174">
        <v>194.44970000000001</v>
      </c>
      <c r="CK13481" s="174">
        <v>194.44970000000001</v>
      </c>
      <c r="CU13481" s="174">
        <v>73626</v>
      </c>
      <c r="CV13481" s="174">
        <v>3523</v>
      </c>
      <c r="CW13481" s="174">
        <v>5</v>
      </c>
      <c r="CX13481" s="174">
        <v>194.44970000000001</v>
      </c>
    </row>
    <row r="13482" spans="84:102" x14ac:dyDescent="0.25">
      <c r="CF13482" s="3" t="s">
        <v>3073</v>
      </c>
      <c r="CG13482" s="174">
        <v>3365</v>
      </c>
      <c r="CH13482" s="174">
        <v>168108</v>
      </c>
      <c r="CI13482" s="174">
        <v>5</v>
      </c>
      <c r="CJ13482" s="174">
        <v>194.3878</v>
      </c>
      <c r="CK13482" s="174">
        <v>194.3878</v>
      </c>
      <c r="CU13482" s="174">
        <v>3365</v>
      </c>
      <c r="CV13482" s="174">
        <v>168108</v>
      </c>
      <c r="CW13482" s="174">
        <v>5</v>
      </c>
      <c r="CX13482" s="174">
        <v>194.3878</v>
      </c>
    </row>
    <row r="13483" spans="84:102" x14ac:dyDescent="0.25">
      <c r="CF13483" s="3" t="s">
        <v>3073</v>
      </c>
      <c r="CG13483" s="174">
        <v>94672</v>
      </c>
      <c r="CH13483" s="174">
        <v>714</v>
      </c>
      <c r="CI13483" s="174">
        <v>5</v>
      </c>
      <c r="CJ13483" s="174">
        <v>194.38239999999999</v>
      </c>
      <c r="CK13483" s="174">
        <v>194.38239999999999</v>
      </c>
      <c r="CU13483" s="174">
        <v>94672</v>
      </c>
      <c r="CV13483" s="174">
        <v>714</v>
      </c>
      <c r="CW13483" s="174">
        <v>5</v>
      </c>
      <c r="CX13483" s="174">
        <v>194.38239999999999</v>
      </c>
    </row>
    <row r="13484" spans="84:102" x14ac:dyDescent="0.25">
      <c r="CF13484" s="3" t="s">
        <v>3073</v>
      </c>
      <c r="CG13484" s="174">
        <v>3062</v>
      </c>
      <c r="CH13484" s="174">
        <v>167444</v>
      </c>
      <c r="CI13484" s="174">
        <v>5</v>
      </c>
      <c r="CJ13484" s="174">
        <v>194.3184</v>
      </c>
      <c r="CK13484" s="174">
        <v>194.3184</v>
      </c>
      <c r="CU13484" s="174">
        <v>3062</v>
      </c>
      <c r="CV13484" s="174">
        <v>167444</v>
      </c>
      <c r="CW13484" s="174">
        <v>5</v>
      </c>
      <c r="CX13484" s="174">
        <v>194.3184</v>
      </c>
    </row>
    <row r="13485" spans="84:102" x14ac:dyDescent="0.25">
      <c r="CF13485" s="3" t="s">
        <v>3073</v>
      </c>
      <c r="CG13485" s="174">
        <v>83322</v>
      </c>
      <c r="CH13485" s="174">
        <v>465</v>
      </c>
      <c r="CI13485" s="174">
        <v>5</v>
      </c>
      <c r="CJ13485" s="174">
        <v>194.29040000000001</v>
      </c>
      <c r="CK13485" s="174">
        <v>194.29040000000001</v>
      </c>
      <c r="CU13485" s="174">
        <v>83322</v>
      </c>
      <c r="CV13485" s="174">
        <v>465</v>
      </c>
      <c r="CW13485" s="174">
        <v>5</v>
      </c>
      <c r="CX13485" s="174">
        <v>194.29040000000001</v>
      </c>
    </row>
    <row r="13486" spans="84:102" x14ac:dyDescent="0.25">
      <c r="CF13486" s="3" t="s">
        <v>3073</v>
      </c>
      <c r="CG13486" s="174">
        <v>123542</v>
      </c>
      <c r="CH13486" s="174">
        <v>1276</v>
      </c>
      <c r="CI13486" s="174">
        <v>5</v>
      </c>
      <c r="CJ13486" s="174">
        <v>194.2157</v>
      </c>
      <c r="CK13486" s="174">
        <v>194.2157</v>
      </c>
      <c r="CU13486" s="174">
        <v>123542</v>
      </c>
      <c r="CV13486" s="174">
        <v>1276</v>
      </c>
      <c r="CW13486" s="174">
        <v>5</v>
      </c>
      <c r="CX13486" s="174">
        <v>194.2157</v>
      </c>
    </row>
    <row r="13487" spans="84:102" x14ac:dyDescent="0.25">
      <c r="CF13487" s="3" t="s">
        <v>3073</v>
      </c>
      <c r="CG13487" s="174">
        <v>1806</v>
      </c>
      <c r="CH13487" s="174">
        <v>184174</v>
      </c>
      <c r="CI13487" s="174">
        <v>5</v>
      </c>
      <c r="CJ13487" s="174">
        <v>194.0658</v>
      </c>
      <c r="CK13487" s="174">
        <v>194.0658</v>
      </c>
      <c r="CU13487" s="174">
        <v>1806</v>
      </c>
      <c r="CV13487" s="174">
        <v>184174</v>
      </c>
      <c r="CW13487" s="174">
        <v>5</v>
      </c>
      <c r="CX13487" s="174">
        <v>194.0658</v>
      </c>
    </row>
    <row r="13488" spans="84:102" x14ac:dyDescent="0.25">
      <c r="CF13488" s="3" t="s">
        <v>3073</v>
      </c>
      <c r="CG13488" s="174">
        <v>151428</v>
      </c>
      <c r="CH13488" s="174">
        <v>3111</v>
      </c>
      <c r="CI13488" s="174">
        <v>5</v>
      </c>
      <c r="CJ13488" s="174">
        <v>194.0299</v>
      </c>
      <c r="CK13488" s="174">
        <v>194.0299</v>
      </c>
      <c r="CU13488" s="174">
        <v>151428</v>
      </c>
      <c r="CV13488" s="174">
        <v>3111</v>
      </c>
      <c r="CW13488" s="174">
        <v>5</v>
      </c>
      <c r="CX13488" s="174">
        <v>194.0299</v>
      </c>
    </row>
    <row r="13489" spans="84:102" x14ac:dyDescent="0.25">
      <c r="CF13489" s="3" t="s">
        <v>3073</v>
      </c>
      <c r="CG13489" s="174">
        <v>163446</v>
      </c>
      <c r="CH13489" s="174">
        <v>3033</v>
      </c>
      <c r="CI13489" s="174">
        <v>5</v>
      </c>
      <c r="CJ13489" s="174">
        <v>193.77260000000001</v>
      </c>
      <c r="CK13489" s="174">
        <v>193.77260000000001</v>
      </c>
      <c r="CU13489" s="174">
        <v>163446</v>
      </c>
      <c r="CV13489" s="174">
        <v>3033</v>
      </c>
      <c r="CW13489" s="174">
        <v>5</v>
      </c>
      <c r="CX13489" s="174">
        <v>193.77260000000001</v>
      </c>
    </row>
    <row r="13490" spans="84:102" x14ac:dyDescent="0.25">
      <c r="CF13490" s="3" t="s">
        <v>3073</v>
      </c>
      <c r="CG13490" s="174">
        <v>2837</v>
      </c>
      <c r="CH13490" s="174">
        <v>150632</v>
      </c>
      <c r="CI13490" s="174">
        <v>5</v>
      </c>
      <c r="CJ13490" s="174">
        <v>193.61920000000001</v>
      </c>
      <c r="CK13490" s="174">
        <v>193.61920000000001</v>
      </c>
      <c r="CU13490" s="174">
        <v>2837</v>
      </c>
      <c r="CV13490" s="174">
        <v>150632</v>
      </c>
      <c r="CW13490" s="174">
        <v>5</v>
      </c>
      <c r="CX13490" s="174">
        <v>193.61920000000001</v>
      </c>
    </row>
    <row r="13491" spans="84:102" x14ac:dyDescent="0.25">
      <c r="CF13491" s="3" t="s">
        <v>3073</v>
      </c>
      <c r="CG13491" s="174">
        <v>111224</v>
      </c>
      <c r="CH13491" s="174">
        <v>1356</v>
      </c>
      <c r="CI13491" s="174">
        <v>5</v>
      </c>
      <c r="CJ13491" s="174">
        <v>193.6061</v>
      </c>
      <c r="CK13491" s="174">
        <v>193.6061</v>
      </c>
      <c r="CU13491" s="174">
        <v>111224</v>
      </c>
      <c r="CV13491" s="174">
        <v>1356</v>
      </c>
      <c r="CW13491" s="174">
        <v>5</v>
      </c>
      <c r="CX13491" s="174">
        <v>193.6061</v>
      </c>
    </row>
    <row r="13492" spans="84:102" x14ac:dyDescent="0.25">
      <c r="CF13492" s="3" t="s">
        <v>3073</v>
      </c>
      <c r="CG13492" s="174">
        <v>151351</v>
      </c>
      <c r="CH13492" s="174">
        <v>3119</v>
      </c>
      <c r="CI13492" s="174">
        <v>5</v>
      </c>
      <c r="CJ13492" s="174">
        <v>193.5247</v>
      </c>
      <c r="CK13492" s="174">
        <v>193.5247</v>
      </c>
      <c r="CU13492" s="174">
        <v>151351</v>
      </c>
      <c r="CV13492" s="174">
        <v>3119</v>
      </c>
      <c r="CW13492" s="174">
        <v>5</v>
      </c>
      <c r="CX13492" s="174">
        <v>193.5247</v>
      </c>
    </row>
    <row r="13493" spans="84:102" x14ac:dyDescent="0.25">
      <c r="CF13493" s="3" t="s">
        <v>3073</v>
      </c>
      <c r="CG13493" s="174">
        <v>149268</v>
      </c>
      <c r="CH13493" s="174">
        <v>2849</v>
      </c>
      <c r="CI13493" s="174">
        <v>5</v>
      </c>
      <c r="CJ13493" s="174">
        <v>193.15969999999999</v>
      </c>
      <c r="CK13493" s="174">
        <v>193.15969999999999</v>
      </c>
      <c r="CU13493" s="174">
        <v>149268</v>
      </c>
      <c r="CV13493" s="174">
        <v>2849</v>
      </c>
      <c r="CW13493" s="174">
        <v>5</v>
      </c>
      <c r="CX13493" s="174">
        <v>193.15969999999999</v>
      </c>
    </row>
    <row r="13494" spans="84:102" x14ac:dyDescent="0.25">
      <c r="CF13494" s="3" t="s">
        <v>3073</v>
      </c>
      <c r="CG13494" s="174">
        <v>152455</v>
      </c>
      <c r="CH13494" s="174">
        <v>2688</v>
      </c>
      <c r="CI13494" s="174">
        <v>5</v>
      </c>
      <c r="CJ13494" s="174">
        <v>192.97110000000001</v>
      </c>
      <c r="CK13494" s="174">
        <v>192.97110000000001</v>
      </c>
      <c r="CU13494" s="174">
        <v>152455</v>
      </c>
      <c r="CV13494" s="174">
        <v>2688</v>
      </c>
      <c r="CW13494" s="174">
        <v>5</v>
      </c>
      <c r="CX13494" s="174">
        <v>192.97110000000001</v>
      </c>
    </row>
    <row r="13495" spans="84:102" x14ac:dyDescent="0.25">
      <c r="CF13495" s="3" t="s">
        <v>3073</v>
      </c>
      <c r="CG13495" s="174">
        <v>93624</v>
      </c>
      <c r="CH13495" s="174">
        <v>3564</v>
      </c>
      <c r="CI13495" s="174">
        <v>5</v>
      </c>
      <c r="CJ13495" s="174">
        <v>192.94390000000001</v>
      </c>
      <c r="CK13495" s="174">
        <v>192.94390000000001</v>
      </c>
      <c r="CU13495" s="174">
        <v>93624</v>
      </c>
      <c r="CV13495" s="174">
        <v>3564</v>
      </c>
      <c r="CW13495" s="174">
        <v>5</v>
      </c>
      <c r="CX13495" s="174">
        <v>192.94390000000001</v>
      </c>
    </row>
    <row r="13496" spans="84:102" x14ac:dyDescent="0.25">
      <c r="CF13496" s="3" t="s">
        <v>3073</v>
      </c>
      <c r="CG13496" s="174">
        <v>86678</v>
      </c>
      <c r="CH13496" s="174">
        <v>545</v>
      </c>
      <c r="CI13496" s="174">
        <v>5</v>
      </c>
      <c r="CJ13496" s="174">
        <v>192.83330000000001</v>
      </c>
      <c r="CK13496" s="174">
        <v>192.83330000000001</v>
      </c>
      <c r="CU13496" s="174">
        <v>86678</v>
      </c>
      <c r="CV13496" s="174">
        <v>545</v>
      </c>
      <c r="CW13496" s="174">
        <v>5</v>
      </c>
      <c r="CX13496" s="174">
        <v>192.83330000000001</v>
      </c>
    </row>
    <row r="13497" spans="84:102" x14ac:dyDescent="0.25">
      <c r="CF13497" s="3" t="s">
        <v>3073</v>
      </c>
      <c r="CG13497" s="174">
        <v>951</v>
      </c>
      <c r="CH13497" s="174">
        <v>113741</v>
      </c>
      <c r="CI13497" s="174">
        <v>5</v>
      </c>
      <c r="CJ13497" s="174">
        <v>192.68510000000001</v>
      </c>
      <c r="CK13497" s="174">
        <v>192.68510000000001</v>
      </c>
      <c r="CU13497" s="174">
        <v>951</v>
      </c>
      <c r="CV13497" s="174">
        <v>113741</v>
      </c>
      <c r="CW13497" s="174">
        <v>5</v>
      </c>
      <c r="CX13497" s="174">
        <v>192.68510000000001</v>
      </c>
    </row>
    <row r="13498" spans="84:102" x14ac:dyDescent="0.25">
      <c r="CF13498" s="3" t="s">
        <v>3073</v>
      </c>
      <c r="CG13498" s="174">
        <v>149539</v>
      </c>
      <c r="CH13498" s="174">
        <v>2860</v>
      </c>
      <c r="CI13498" s="174">
        <v>5</v>
      </c>
      <c r="CJ13498" s="174">
        <v>192.6669</v>
      </c>
      <c r="CK13498" s="174">
        <v>192.6669</v>
      </c>
      <c r="CU13498" s="174">
        <v>149539</v>
      </c>
      <c r="CV13498" s="174">
        <v>2860</v>
      </c>
      <c r="CW13498" s="174">
        <v>5</v>
      </c>
      <c r="CX13498" s="174">
        <v>192.6669</v>
      </c>
    </row>
    <row r="13499" spans="84:102" x14ac:dyDescent="0.25">
      <c r="CF13499" s="3" t="s">
        <v>3073</v>
      </c>
      <c r="CG13499" s="174">
        <v>1276</v>
      </c>
      <c r="CH13499" s="174">
        <v>123542</v>
      </c>
      <c r="CI13499" s="174">
        <v>5</v>
      </c>
      <c r="CJ13499" s="174">
        <v>192.60050000000001</v>
      </c>
      <c r="CK13499" s="174">
        <v>192.60050000000001</v>
      </c>
      <c r="CU13499" s="174">
        <v>1276</v>
      </c>
      <c r="CV13499" s="174">
        <v>123542</v>
      </c>
      <c r="CW13499" s="174">
        <v>5</v>
      </c>
      <c r="CX13499" s="174">
        <v>192.60050000000001</v>
      </c>
    </row>
    <row r="13500" spans="84:102" x14ac:dyDescent="0.25">
      <c r="CF13500" s="3" t="s">
        <v>3073</v>
      </c>
      <c r="CG13500" s="174">
        <v>109729</v>
      </c>
      <c r="CH13500" s="174">
        <v>909</v>
      </c>
      <c r="CI13500" s="174">
        <v>5</v>
      </c>
      <c r="CJ13500" s="174">
        <v>192.56039999999999</v>
      </c>
      <c r="CK13500" s="174">
        <v>192.56039999999999</v>
      </c>
      <c r="CU13500" s="174">
        <v>109729</v>
      </c>
      <c r="CV13500" s="174">
        <v>909</v>
      </c>
      <c r="CW13500" s="174">
        <v>5</v>
      </c>
      <c r="CX13500" s="174">
        <v>192.56039999999999</v>
      </c>
    </row>
    <row r="13501" spans="84:102" x14ac:dyDescent="0.25">
      <c r="CF13501" s="3" t="s">
        <v>3073</v>
      </c>
      <c r="CG13501" s="174">
        <v>305</v>
      </c>
      <c r="CH13501" s="174">
        <v>75003</v>
      </c>
      <c r="CI13501" s="174">
        <v>5</v>
      </c>
      <c r="CJ13501" s="174">
        <v>192.5574</v>
      </c>
      <c r="CK13501" s="174">
        <v>192.5574</v>
      </c>
      <c r="CU13501" s="174">
        <v>305</v>
      </c>
      <c r="CV13501" s="174">
        <v>75003</v>
      </c>
      <c r="CW13501" s="174">
        <v>5</v>
      </c>
      <c r="CX13501" s="174">
        <v>192.5574</v>
      </c>
    </row>
    <row r="13502" spans="84:102" x14ac:dyDescent="0.25">
      <c r="CF13502" s="3" t="s">
        <v>3073</v>
      </c>
      <c r="CG13502" s="174">
        <v>37548</v>
      </c>
      <c r="CH13502" s="174">
        <v>2448</v>
      </c>
      <c r="CI13502" s="174">
        <v>5</v>
      </c>
      <c r="CJ13502" s="174">
        <v>192.52709999999999</v>
      </c>
      <c r="CK13502" s="174">
        <v>192.52709999999999</v>
      </c>
      <c r="CU13502" s="174">
        <v>37548</v>
      </c>
      <c r="CV13502" s="174">
        <v>2448</v>
      </c>
      <c r="CW13502" s="174">
        <v>5</v>
      </c>
      <c r="CX13502" s="174">
        <v>192.52709999999999</v>
      </c>
    </row>
    <row r="13503" spans="84:102" x14ac:dyDescent="0.25">
      <c r="CF13503" s="3" t="s">
        <v>3073</v>
      </c>
      <c r="CG13503" s="174">
        <v>55800</v>
      </c>
      <c r="CH13503" s="174">
        <v>1882</v>
      </c>
      <c r="CI13503" s="174">
        <v>5</v>
      </c>
      <c r="CJ13503" s="174">
        <v>192.399</v>
      </c>
      <c r="CK13503" s="174">
        <v>192.399</v>
      </c>
      <c r="CU13503" s="174">
        <v>55800</v>
      </c>
      <c r="CV13503" s="174">
        <v>1882</v>
      </c>
      <c r="CW13503" s="174">
        <v>5</v>
      </c>
      <c r="CX13503" s="174">
        <v>192.399</v>
      </c>
    </row>
    <row r="13504" spans="84:102" x14ac:dyDescent="0.25">
      <c r="CF13504" s="3" t="s">
        <v>3073</v>
      </c>
      <c r="CG13504" s="174">
        <v>158180</v>
      </c>
      <c r="CH13504" s="174">
        <v>2067</v>
      </c>
      <c r="CI13504" s="174">
        <v>5</v>
      </c>
      <c r="CJ13504" s="174">
        <v>192.32249999999999</v>
      </c>
      <c r="CK13504" s="174">
        <v>192.32249999999999</v>
      </c>
      <c r="CU13504" s="174">
        <v>158180</v>
      </c>
      <c r="CV13504" s="174">
        <v>2067</v>
      </c>
      <c r="CW13504" s="174">
        <v>5</v>
      </c>
      <c r="CX13504" s="174">
        <v>192.32249999999999</v>
      </c>
    </row>
    <row r="13505" spans="84:102" x14ac:dyDescent="0.25">
      <c r="CF13505" s="3" t="s">
        <v>3073</v>
      </c>
      <c r="CG13505" s="174">
        <v>17903</v>
      </c>
      <c r="CH13505" s="174">
        <v>2239</v>
      </c>
      <c r="CI13505" s="174">
        <v>5</v>
      </c>
      <c r="CJ13505" s="174">
        <v>192.09800000000001</v>
      </c>
      <c r="CK13505" s="174">
        <v>192.09800000000001</v>
      </c>
      <c r="CU13505" s="174">
        <v>17903</v>
      </c>
      <c r="CV13505" s="174">
        <v>2239</v>
      </c>
      <c r="CW13505" s="174">
        <v>5</v>
      </c>
      <c r="CX13505" s="174">
        <v>192.09800000000001</v>
      </c>
    </row>
    <row r="13506" spans="84:102" x14ac:dyDescent="0.25">
      <c r="CF13506" s="3" t="s">
        <v>3073</v>
      </c>
      <c r="CG13506" s="174">
        <v>92126</v>
      </c>
      <c r="CH13506" s="174">
        <v>3597</v>
      </c>
      <c r="CI13506" s="174">
        <v>5</v>
      </c>
      <c r="CJ13506" s="174">
        <v>192.08340000000001</v>
      </c>
      <c r="CK13506" s="174">
        <v>192.08340000000001</v>
      </c>
      <c r="CU13506" s="174">
        <v>92126</v>
      </c>
      <c r="CV13506" s="174">
        <v>3597</v>
      </c>
      <c r="CW13506" s="174">
        <v>5</v>
      </c>
      <c r="CX13506" s="174">
        <v>192.08340000000001</v>
      </c>
    </row>
    <row r="13507" spans="84:102" x14ac:dyDescent="0.25">
      <c r="CF13507" s="3" t="s">
        <v>3073</v>
      </c>
      <c r="CG13507" s="174">
        <v>1833</v>
      </c>
      <c r="CH13507" s="174">
        <v>51006</v>
      </c>
      <c r="CI13507" s="174">
        <v>5</v>
      </c>
      <c r="CJ13507" s="174">
        <v>192.0746</v>
      </c>
      <c r="CK13507" s="174">
        <v>192.0746</v>
      </c>
      <c r="CU13507" s="174">
        <v>1833</v>
      </c>
      <c r="CV13507" s="174">
        <v>51006</v>
      </c>
      <c r="CW13507" s="174">
        <v>5</v>
      </c>
      <c r="CX13507" s="174">
        <v>192.0746</v>
      </c>
    </row>
    <row r="13508" spans="84:102" x14ac:dyDescent="0.25">
      <c r="CF13508" s="3" t="s">
        <v>3073</v>
      </c>
      <c r="CG13508" s="174">
        <v>94849</v>
      </c>
      <c r="CH13508" s="174">
        <v>705</v>
      </c>
      <c r="CI13508" s="174">
        <v>5</v>
      </c>
      <c r="CJ13508" s="174">
        <v>192.0728</v>
      </c>
      <c r="CK13508" s="174">
        <v>192.0728</v>
      </c>
      <c r="CU13508" s="174">
        <v>94849</v>
      </c>
      <c r="CV13508" s="174">
        <v>705</v>
      </c>
      <c r="CW13508" s="174">
        <v>5</v>
      </c>
      <c r="CX13508" s="174">
        <v>192.0728</v>
      </c>
    </row>
    <row r="13509" spans="84:102" x14ac:dyDescent="0.25">
      <c r="CF13509" s="3" t="s">
        <v>3073</v>
      </c>
      <c r="CG13509" s="174">
        <v>99835</v>
      </c>
      <c r="CH13509" s="174">
        <v>768</v>
      </c>
      <c r="CI13509" s="174">
        <v>5</v>
      </c>
      <c r="CJ13509" s="174">
        <v>191.86060000000001</v>
      </c>
      <c r="CK13509" s="174">
        <v>191.86060000000001</v>
      </c>
      <c r="CU13509" s="174">
        <v>99835</v>
      </c>
      <c r="CV13509" s="174">
        <v>768</v>
      </c>
      <c r="CW13509" s="174">
        <v>5</v>
      </c>
      <c r="CX13509" s="174">
        <v>191.86060000000001</v>
      </c>
    </row>
    <row r="13510" spans="84:102" x14ac:dyDescent="0.25">
      <c r="CF13510" s="3" t="s">
        <v>3073</v>
      </c>
      <c r="CG13510" s="174">
        <v>49</v>
      </c>
      <c r="CH13510" s="174">
        <v>62758</v>
      </c>
      <c r="CI13510" s="174">
        <v>5</v>
      </c>
      <c r="CJ13510" s="174">
        <v>191.85749999999999</v>
      </c>
      <c r="CK13510" s="174">
        <v>191.85749999999999</v>
      </c>
      <c r="CU13510" s="174">
        <v>49</v>
      </c>
      <c r="CV13510" s="174">
        <v>62758</v>
      </c>
      <c r="CW13510" s="174">
        <v>5</v>
      </c>
      <c r="CX13510" s="174">
        <v>191.85749999999999</v>
      </c>
    </row>
    <row r="13511" spans="84:102" x14ac:dyDescent="0.25">
      <c r="CF13511" s="3" t="s">
        <v>3073</v>
      </c>
      <c r="CG13511" s="174">
        <v>196</v>
      </c>
      <c r="CH13511" s="174">
        <v>69246</v>
      </c>
      <c r="CI13511" s="174">
        <v>5</v>
      </c>
      <c r="CJ13511" s="174">
        <v>191.70939999999999</v>
      </c>
      <c r="CK13511" s="174">
        <v>191.70939999999999</v>
      </c>
      <c r="CU13511" s="174">
        <v>196</v>
      </c>
      <c r="CV13511" s="174">
        <v>69246</v>
      </c>
      <c r="CW13511" s="174">
        <v>5</v>
      </c>
      <c r="CX13511" s="174">
        <v>191.70939999999999</v>
      </c>
    </row>
    <row r="13512" spans="84:102" x14ac:dyDescent="0.25">
      <c r="CF13512" s="3" t="s">
        <v>3073</v>
      </c>
      <c r="CG13512" s="174">
        <v>72580</v>
      </c>
      <c r="CH13512" s="174">
        <v>270</v>
      </c>
      <c r="CI13512" s="174">
        <v>5</v>
      </c>
      <c r="CJ13512" s="174">
        <v>191.59479999999999</v>
      </c>
      <c r="CK13512" s="174">
        <v>191.59479999999999</v>
      </c>
      <c r="CU13512" s="174">
        <v>72580</v>
      </c>
      <c r="CV13512" s="174">
        <v>270</v>
      </c>
      <c r="CW13512" s="174">
        <v>5</v>
      </c>
      <c r="CX13512" s="174">
        <v>191.59479999999999</v>
      </c>
    </row>
    <row r="13513" spans="84:102" x14ac:dyDescent="0.25">
      <c r="CF13513" s="3" t="s">
        <v>3073</v>
      </c>
      <c r="CG13513" s="174">
        <v>2877</v>
      </c>
      <c r="CH13513" s="174">
        <v>150033</v>
      </c>
      <c r="CI13513" s="174">
        <v>5</v>
      </c>
      <c r="CJ13513" s="174">
        <v>191.37559999999999</v>
      </c>
      <c r="CK13513" s="174">
        <v>191.37559999999999</v>
      </c>
      <c r="CU13513" s="174">
        <v>2877</v>
      </c>
      <c r="CV13513" s="174">
        <v>150033</v>
      </c>
      <c r="CW13513" s="174">
        <v>5</v>
      </c>
      <c r="CX13513" s="174">
        <v>191.37559999999999</v>
      </c>
    </row>
    <row r="13514" spans="84:102" x14ac:dyDescent="0.25">
      <c r="CF13514" s="3" t="s">
        <v>3073</v>
      </c>
      <c r="CG13514" s="174">
        <v>2923</v>
      </c>
      <c r="CH13514" s="174">
        <v>151780</v>
      </c>
      <c r="CI13514" s="174">
        <v>5</v>
      </c>
      <c r="CJ13514" s="174">
        <v>191.28960000000001</v>
      </c>
      <c r="CK13514" s="174">
        <v>191.28960000000001</v>
      </c>
      <c r="CU13514" s="174">
        <v>2923</v>
      </c>
      <c r="CV13514" s="174">
        <v>151780</v>
      </c>
      <c r="CW13514" s="174">
        <v>5</v>
      </c>
      <c r="CX13514" s="174">
        <v>191.28960000000001</v>
      </c>
    </row>
    <row r="13515" spans="84:102" x14ac:dyDescent="0.25">
      <c r="CF13515" s="3" t="s">
        <v>3073</v>
      </c>
      <c r="CG13515" s="174">
        <v>3641</v>
      </c>
      <c r="CH13515" s="174">
        <v>100548</v>
      </c>
      <c r="CI13515" s="174">
        <v>5</v>
      </c>
      <c r="CJ13515" s="174">
        <v>191.27449999999999</v>
      </c>
      <c r="CK13515" s="174">
        <v>191.27449999999999</v>
      </c>
      <c r="CU13515" s="174">
        <v>3641</v>
      </c>
      <c r="CV13515" s="174">
        <v>100548</v>
      </c>
      <c r="CW13515" s="174">
        <v>5</v>
      </c>
      <c r="CX13515" s="174">
        <v>191.27449999999999</v>
      </c>
    </row>
    <row r="13516" spans="84:102" x14ac:dyDescent="0.25">
      <c r="CF13516" s="3" t="s">
        <v>3073</v>
      </c>
      <c r="CG13516" s="174">
        <v>1958</v>
      </c>
      <c r="CH13516" s="174">
        <v>90249</v>
      </c>
      <c r="CI13516" s="174">
        <v>5</v>
      </c>
      <c r="CJ13516" s="174">
        <v>191.1156</v>
      </c>
      <c r="CK13516" s="174">
        <v>191.1156</v>
      </c>
      <c r="CU13516" s="174">
        <v>1958</v>
      </c>
      <c r="CV13516" s="174">
        <v>90249</v>
      </c>
      <c r="CW13516" s="174">
        <v>5</v>
      </c>
      <c r="CX13516" s="174">
        <v>191.1156</v>
      </c>
    </row>
    <row r="13517" spans="84:102" x14ac:dyDescent="0.25">
      <c r="CF13517" s="3" t="s">
        <v>3073</v>
      </c>
      <c r="CG13517" s="174">
        <v>1510</v>
      </c>
      <c r="CH13517" s="174">
        <v>87978</v>
      </c>
      <c r="CI13517" s="174">
        <v>5</v>
      </c>
      <c r="CJ13517" s="174">
        <v>191.05889999999999</v>
      </c>
      <c r="CK13517" s="174">
        <v>191.05889999999999</v>
      </c>
      <c r="CU13517" s="174">
        <v>1510</v>
      </c>
      <c r="CV13517" s="174">
        <v>87978</v>
      </c>
      <c r="CW13517" s="174">
        <v>5</v>
      </c>
      <c r="CX13517" s="174">
        <v>191.05889999999999</v>
      </c>
    </row>
    <row r="13518" spans="84:102" x14ac:dyDescent="0.25">
      <c r="CF13518" s="3" t="s">
        <v>3073</v>
      </c>
      <c r="CG13518" s="174">
        <v>888</v>
      </c>
      <c r="CH13518" s="174">
        <v>107619</v>
      </c>
      <c r="CI13518" s="174">
        <v>5</v>
      </c>
      <c r="CJ13518" s="174">
        <v>191</v>
      </c>
      <c r="CK13518" s="174">
        <v>191</v>
      </c>
      <c r="CU13518" s="174">
        <v>888</v>
      </c>
      <c r="CV13518" s="174">
        <v>107619</v>
      </c>
      <c r="CW13518" s="174">
        <v>5</v>
      </c>
      <c r="CX13518" s="174">
        <v>191</v>
      </c>
    </row>
    <row r="13519" spans="84:102" x14ac:dyDescent="0.25">
      <c r="CF13519" s="3" t="s">
        <v>3073</v>
      </c>
      <c r="CG13519" s="174">
        <v>42683</v>
      </c>
      <c r="CH13519" s="174">
        <v>2589</v>
      </c>
      <c r="CI13519" s="174">
        <v>5</v>
      </c>
      <c r="CJ13519" s="174">
        <v>190.85400000000001</v>
      </c>
      <c r="CK13519" s="174">
        <v>190.85400000000001</v>
      </c>
      <c r="CU13519" s="174">
        <v>42683</v>
      </c>
      <c r="CV13519" s="174">
        <v>2589</v>
      </c>
      <c r="CW13519" s="174">
        <v>5</v>
      </c>
      <c r="CX13519" s="174">
        <v>190.85400000000001</v>
      </c>
    </row>
    <row r="13520" spans="84:102" x14ac:dyDescent="0.25">
      <c r="CF13520" s="3" t="s">
        <v>3073</v>
      </c>
      <c r="CG13520" s="174">
        <v>152305</v>
      </c>
      <c r="CH13520" s="174">
        <v>2941</v>
      </c>
      <c r="CI13520" s="174">
        <v>5</v>
      </c>
      <c r="CJ13520" s="174">
        <v>190.7081</v>
      </c>
      <c r="CK13520" s="174">
        <v>190.7081</v>
      </c>
      <c r="CU13520" s="174">
        <v>152305</v>
      </c>
      <c r="CV13520" s="174">
        <v>2941</v>
      </c>
      <c r="CW13520" s="174">
        <v>5</v>
      </c>
      <c r="CX13520" s="174">
        <v>190.7081</v>
      </c>
    </row>
    <row r="13521" spans="84:102" x14ac:dyDescent="0.25">
      <c r="CF13521" s="3" t="s">
        <v>3073</v>
      </c>
      <c r="CG13521" s="174">
        <v>131</v>
      </c>
      <c r="CH13521" s="174">
        <v>67136</v>
      </c>
      <c r="CI13521" s="174">
        <v>5</v>
      </c>
      <c r="CJ13521" s="174">
        <v>190.56970000000001</v>
      </c>
      <c r="CK13521" s="174">
        <v>190.56970000000001</v>
      </c>
      <c r="CU13521" s="174">
        <v>131</v>
      </c>
      <c r="CV13521" s="174">
        <v>67136</v>
      </c>
      <c r="CW13521" s="174">
        <v>5</v>
      </c>
      <c r="CX13521" s="174">
        <v>190.56970000000001</v>
      </c>
    </row>
    <row r="13522" spans="84:102" x14ac:dyDescent="0.25">
      <c r="CF13522" s="3" t="s">
        <v>3073</v>
      </c>
      <c r="CG13522" s="174">
        <v>124658</v>
      </c>
      <c r="CH13522" s="174">
        <v>2673</v>
      </c>
      <c r="CI13522" s="174">
        <v>5</v>
      </c>
      <c r="CJ13522" s="174">
        <v>190.494</v>
      </c>
      <c r="CK13522" s="174">
        <v>190.494</v>
      </c>
      <c r="CU13522" s="174">
        <v>124658</v>
      </c>
      <c r="CV13522" s="174">
        <v>2673</v>
      </c>
      <c r="CW13522" s="174">
        <v>5</v>
      </c>
      <c r="CX13522" s="174">
        <v>190.494</v>
      </c>
    </row>
    <row r="13523" spans="84:102" x14ac:dyDescent="0.25">
      <c r="CF13523" s="3" t="s">
        <v>3073</v>
      </c>
      <c r="CG13523" s="174">
        <v>2581</v>
      </c>
      <c r="CH13523" s="174">
        <v>39142</v>
      </c>
      <c r="CI13523" s="174">
        <v>5</v>
      </c>
      <c r="CJ13523" s="174">
        <v>190.46090000000001</v>
      </c>
      <c r="CK13523" s="174">
        <v>190.46090000000001</v>
      </c>
      <c r="CU13523" s="174">
        <v>2581</v>
      </c>
      <c r="CV13523" s="174">
        <v>39142</v>
      </c>
      <c r="CW13523" s="174">
        <v>5</v>
      </c>
      <c r="CX13523" s="174">
        <v>190.46090000000001</v>
      </c>
    </row>
    <row r="13524" spans="84:102" x14ac:dyDescent="0.25">
      <c r="CF13524" s="3" t="s">
        <v>3073</v>
      </c>
      <c r="CG13524" s="174">
        <v>2253</v>
      </c>
      <c r="CH13524" s="174">
        <v>19816</v>
      </c>
      <c r="CI13524" s="174">
        <v>5</v>
      </c>
      <c r="CJ13524" s="174">
        <v>190.4579</v>
      </c>
      <c r="CK13524" s="174">
        <v>190.4579</v>
      </c>
      <c r="CU13524" s="174">
        <v>2253</v>
      </c>
      <c r="CV13524" s="174">
        <v>19816</v>
      </c>
      <c r="CW13524" s="174">
        <v>5</v>
      </c>
      <c r="CX13524" s="174">
        <v>190.4579</v>
      </c>
    </row>
    <row r="13525" spans="84:102" x14ac:dyDescent="0.25">
      <c r="CF13525" s="3" t="s">
        <v>3073</v>
      </c>
      <c r="CG13525" s="174">
        <v>2651</v>
      </c>
      <c r="CH13525" s="174">
        <v>49848</v>
      </c>
      <c r="CI13525" s="174">
        <v>5</v>
      </c>
      <c r="CJ13525" s="174">
        <v>190.4495</v>
      </c>
      <c r="CK13525" s="174">
        <v>190.4495</v>
      </c>
      <c r="CU13525" s="174">
        <v>2651</v>
      </c>
      <c r="CV13525" s="174">
        <v>49848</v>
      </c>
      <c r="CW13525" s="174">
        <v>5</v>
      </c>
      <c r="CX13525" s="174">
        <v>190.4495</v>
      </c>
    </row>
    <row r="13526" spans="84:102" x14ac:dyDescent="0.25">
      <c r="CF13526" s="3" t="s">
        <v>3073</v>
      </c>
      <c r="CG13526" s="174">
        <v>3898</v>
      </c>
      <c r="CH13526" s="174">
        <v>131095</v>
      </c>
      <c r="CI13526" s="174">
        <v>5</v>
      </c>
      <c r="CJ13526" s="174">
        <v>190.44030000000001</v>
      </c>
      <c r="CK13526" s="174">
        <v>190.44030000000001</v>
      </c>
      <c r="CU13526" s="174">
        <v>3898</v>
      </c>
      <c r="CV13526" s="174">
        <v>131095</v>
      </c>
      <c r="CW13526" s="174">
        <v>5</v>
      </c>
      <c r="CX13526" s="174">
        <v>190.44030000000001</v>
      </c>
    </row>
    <row r="13527" spans="84:102" x14ac:dyDescent="0.25">
      <c r="CF13527" s="3" t="s">
        <v>3073</v>
      </c>
      <c r="CG13527" s="174">
        <v>257</v>
      </c>
      <c r="CH13527" s="174">
        <v>72575</v>
      </c>
      <c r="CI13527" s="174">
        <v>5</v>
      </c>
      <c r="CJ13527" s="174">
        <v>190.352</v>
      </c>
      <c r="CK13527" s="174">
        <v>190.352</v>
      </c>
      <c r="CU13527" s="174">
        <v>257</v>
      </c>
      <c r="CV13527" s="174">
        <v>72575</v>
      </c>
      <c r="CW13527" s="174">
        <v>5</v>
      </c>
      <c r="CX13527" s="174">
        <v>190.352</v>
      </c>
    </row>
    <row r="13528" spans="84:102" x14ac:dyDescent="0.25">
      <c r="CF13528" s="3" t="s">
        <v>3073</v>
      </c>
      <c r="CG13528" s="174">
        <v>118002</v>
      </c>
      <c r="CH13528" s="174">
        <v>3905</v>
      </c>
      <c r="CI13528" s="174">
        <v>5</v>
      </c>
      <c r="CJ13528" s="174">
        <v>190.2139</v>
      </c>
      <c r="CK13528" s="174">
        <v>190.2139</v>
      </c>
      <c r="CU13528" s="174">
        <v>118002</v>
      </c>
      <c r="CV13528" s="174">
        <v>3905</v>
      </c>
      <c r="CW13528" s="174">
        <v>5</v>
      </c>
      <c r="CX13528" s="174">
        <v>190.2139</v>
      </c>
    </row>
    <row r="13529" spans="84:102" x14ac:dyDescent="0.25">
      <c r="CF13529" s="3" t="s">
        <v>3073</v>
      </c>
      <c r="CG13529" s="174">
        <v>87223</v>
      </c>
      <c r="CH13529" s="174">
        <v>616</v>
      </c>
      <c r="CI13529" s="174">
        <v>5</v>
      </c>
      <c r="CJ13529" s="174">
        <v>190.17580000000001</v>
      </c>
      <c r="CK13529" s="174">
        <v>190.17580000000001</v>
      </c>
      <c r="CU13529" s="174">
        <v>87223</v>
      </c>
      <c r="CV13529" s="174">
        <v>616</v>
      </c>
      <c r="CW13529" s="174">
        <v>5</v>
      </c>
      <c r="CX13529" s="174">
        <v>190.17580000000001</v>
      </c>
    </row>
    <row r="13530" spans="84:102" x14ac:dyDescent="0.25">
      <c r="CF13530" s="3" t="s">
        <v>3073</v>
      </c>
      <c r="CG13530" s="174">
        <v>37679</v>
      </c>
      <c r="CH13530" s="174">
        <v>2547</v>
      </c>
      <c r="CI13530" s="174">
        <v>5</v>
      </c>
      <c r="CJ13530" s="174">
        <v>190.136</v>
      </c>
      <c r="CK13530" s="174">
        <v>190.136</v>
      </c>
      <c r="CU13530" s="174">
        <v>37679</v>
      </c>
      <c r="CV13530" s="174">
        <v>2547</v>
      </c>
      <c r="CW13530" s="174">
        <v>5</v>
      </c>
      <c r="CX13530" s="174">
        <v>190.136</v>
      </c>
    </row>
    <row r="13531" spans="84:102" x14ac:dyDescent="0.25">
      <c r="CF13531" s="3" t="s">
        <v>3073</v>
      </c>
      <c r="CG13531" s="174">
        <v>160186</v>
      </c>
      <c r="CH13531" s="174">
        <v>3761</v>
      </c>
      <c r="CI13531" s="174">
        <v>5</v>
      </c>
      <c r="CJ13531" s="174">
        <v>190.12200000000001</v>
      </c>
      <c r="CK13531" s="174">
        <v>190.12200000000001</v>
      </c>
      <c r="CU13531" s="174">
        <v>160186</v>
      </c>
      <c r="CV13531" s="174">
        <v>3761</v>
      </c>
      <c r="CW13531" s="174">
        <v>5</v>
      </c>
      <c r="CX13531" s="174">
        <v>190.12200000000001</v>
      </c>
    </row>
    <row r="13532" spans="84:102" x14ac:dyDescent="0.25">
      <c r="CF13532" s="3" t="s">
        <v>3073</v>
      </c>
      <c r="CG13532" s="174">
        <v>151706</v>
      </c>
      <c r="CH13532" s="174">
        <v>3155</v>
      </c>
      <c r="CI13532" s="174">
        <v>5</v>
      </c>
      <c r="CJ13532" s="174">
        <v>190.00110000000001</v>
      </c>
      <c r="CK13532" s="174">
        <v>190.00110000000001</v>
      </c>
      <c r="CU13532" s="174">
        <v>151706</v>
      </c>
      <c r="CV13532" s="174">
        <v>3155</v>
      </c>
      <c r="CW13532" s="174">
        <v>5</v>
      </c>
      <c r="CX13532" s="174">
        <v>190.00110000000001</v>
      </c>
    </row>
    <row r="13533" spans="84:102" x14ac:dyDescent="0.25">
      <c r="CF13533" s="3" t="s">
        <v>3073</v>
      </c>
      <c r="CG13533" s="174">
        <v>2774</v>
      </c>
      <c r="CH13533" s="174">
        <v>145489</v>
      </c>
      <c r="CI13533" s="174">
        <v>5</v>
      </c>
      <c r="CJ13533" s="174">
        <v>189.89060000000001</v>
      </c>
      <c r="CK13533" s="174">
        <v>189.89060000000001</v>
      </c>
      <c r="CU13533" s="174">
        <v>2774</v>
      </c>
      <c r="CV13533" s="174">
        <v>145489</v>
      </c>
      <c r="CW13533" s="174">
        <v>5</v>
      </c>
      <c r="CX13533" s="174">
        <v>189.89060000000001</v>
      </c>
    </row>
    <row r="13534" spans="84:102" x14ac:dyDescent="0.25">
      <c r="CF13534" s="3" t="s">
        <v>3073</v>
      </c>
      <c r="CG13534" s="174">
        <v>3597</v>
      </c>
      <c r="CH13534" s="174">
        <v>92126</v>
      </c>
      <c r="CI13534" s="174">
        <v>5</v>
      </c>
      <c r="CJ13534" s="174">
        <v>189.8817</v>
      </c>
      <c r="CK13534" s="174">
        <v>189.8817</v>
      </c>
      <c r="CU13534" s="174">
        <v>3597</v>
      </c>
      <c r="CV13534" s="174">
        <v>92126</v>
      </c>
      <c r="CW13534" s="174">
        <v>5</v>
      </c>
      <c r="CX13534" s="174">
        <v>189.8817</v>
      </c>
    </row>
    <row r="13535" spans="84:102" x14ac:dyDescent="0.25">
      <c r="CF13535" s="3" t="s">
        <v>3073</v>
      </c>
      <c r="CG13535" s="174">
        <v>1490</v>
      </c>
      <c r="CH13535" s="174">
        <v>95112</v>
      </c>
      <c r="CI13535" s="174">
        <v>5</v>
      </c>
      <c r="CJ13535" s="174">
        <v>189.84139999999999</v>
      </c>
      <c r="CK13535" s="174">
        <v>189.84139999999999</v>
      </c>
      <c r="CU13535" s="174">
        <v>1490</v>
      </c>
      <c r="CV13535" s="174">
        <v>95112</v>
      </c>
      <c r="CW13535" s="174">
        <v>5</v>
      </c>
      <c r="CX13535" s="174">
        <v>189.84139999999999</v>
      </c>
    </row>
    <row r="13536" spans="84:102" x14ac:dyDescent="0.25">
      <c r="CF13536" s="3" t="s">
        <v>3073</v>
      </c>
      <c r="CG13536" s="174">
        <v>1340</v>
      </c>
      <c r="CH13536" s="174">
        <v>116945</v>
      </c>
      <c r="CI13536" s="174">
        <v>5</v>
      </c>
      <c r="CJ13536" s="174">
        <v>189.5557</v>
      </c>
      <c r="CK13536" s="174">
        <v>189.5557</v>
      </c>
      <c r="CU13536" s="174">
        <v>1340</v>
      </c>
      <c r="CV13536" s="174">
        <v>116945</v>
      </c>
      <c r="CW13536" s="174">
        <v>5</v>
      </c>
      <c r="CX13536" s="174">
        <v>189.5557</v>
      </c>
    </row>
    <row r="13537" spans="84:102" x14ac:dyDescent="0.25">
      <c r="CF13537" s="3" t="s">
        <v>3073</v>
      </c>
      <c r="CG13537" s="174">
        <v>149220</v>
      </c>
      <c r="CH13537" s="174">
        <v>3104</v>
      </c>
      <c r="CI13537" s="174">
        <v>5</v>
      </c>
      <c r="CJ13537" s="174">
        <v>189.4768</v>
      </c>
      <c r="CK13537" s="174">
        <v>189.4768</v>
      </c>
      <c r="CU13537" s="174">
        <v>149220</v>
      </c>
      <c r="CV13537" s="174">
        <v>3104</v>
      </c>
      <c r="CW13537" s="174">
        <v>5</v>
      </c>
      <c r="CX13537" s="174">
        <v>189.4768</v>
      </c>
    </row>
    <row r="13538" spans="84:102" x14ac:dyDescent="0.25">
      <c r="CF13538" s="3" t="s">
        <v>3073</v>
      </c>
      <c r="CG13538" s="174">
        <v>135707</v>
      </c>
      <c r="CH13538" s="174">
        <v>1102</v>
      </c>
      <c r="CI13538" s="174">
        <v>5</v>
      </c>
      <c r="CJ13538" s="174">
        <v>189.3837</v>
      </c>
      <c r="CK13538" s="174">
        <v>189.3837</v>
      </c>
      <c r="CU13538" s="174">
        <v>135707</v>
      </c>
      <c r="CV13538" s="174">
        <v>1102</v>
      </c>
      <c r="CW13538" s="174">
        <v>5</v>
      </c>
      <c r="CX13538" s="174">
        <v>189.3837</v>
      </c>
    </row>
    <row r="13539" spans="84:102" x14ac:dyDescent="0.25">
      <c r="CF13539" s="3" t="s">
        <v>3073</v>
      </c>
      <c r="CG13539" s="174">
        <v>375</v>
      </c>
      <c r="CH13539" s="174">
        <v>79506</v>
      </c>
      <c r="CI13539" s="174">
        <v>5</v>
      </c>
      <c r="CJ13539" s="174">
        <v>189.33330000000001</v>
      </c>
      <c r="CK13539" s="174">
        <v>189.33330000000001</v>
      </c>
      <c r="CU13539" s="174">
        <v>375</v>
      </c>
      <c r="CV13539" s="174">
        <v>79506</v>
      </c>
      <c r="CW13539" s="174">
        <v>5</v>
      </c>
      <c r="CX13539" s="174">
        <v>189.33330000000001</v>
      </c>
    </row>
    <row r="13540" spans="84:102" x14ac:dyDescent="0.25">
      <c r="CF13540" s="3" t="s">
        <v>3073</v>
      </c>
      <c r="CG13540" s="174">
        <v>21399</v>
      </c>
      <c r="CH13540" s="174">
        <v>2287</v>
      </c>
      <c r="CI13540" s="174">
        <v>5</v>
      </c>
      <c r="CJ13540" s="174">
        <v>189.27600000000001</v>
      </c>
      <c r="CK13540" s="174">
        <v>189.27600000000001</v>
      </c>
      <c r="CU13540" s="174">
        <v>21399</v>
      </c>
      <c r="CV13540" s="174">
        <v>2287</v>
      </c>
      <c r="CW13540" s="174">
        <v>5</v>
      </c>
      <c r="CX13540" s="174">
        <v>189.27600000000001</v>
      </c>
    </row>
    <row r="13541" spans="84:102" x14ac:dyDescent="0.25">
      <c r="CF13541" s="3" t="s">
        <v>3073</v>
      </c>
      <c r="CG13541" s="174">
        <v>87252</v>
      </c>
      <c r="CH13541" s="174">
        <v>3574</v>
      </c>
      <c r="CI13541" s="174">
        <v>5</v>
      </c>
      <c r="CJ13541" s="174">
        <v>189.20519999999999</v>
      </c>
      <c r="CK13541" s="174">
        <v>189.20519999999999</v>
      </c>
      <c r="CU13541" s="174">
        <v>87252</v>
      </c>
      <c r="CV13541" s="174">
        <v>3574</v>
      </c>
      <c r="CW13541" s="174">
        <v>5</v>
      </c>
      <c r="CX13541" s="174">
        <v>189.20519999999999</v>
      </c>
    </row>
    <row r="13542" spans="84:102" x14ac:dyDescent="0.25">
      <c r="CF13542" s="3" t="s">
        <v>3073</v>
      </c>
      <c r="CG13542" s="174">
        <v>48062</v>
      </c>
      <c r="CH13542" s="174">
        <v>2666</v>
      </c>
      <c r="CI13542" s="174">
        <v>5</v>
      </c>
      <c r="CJ13542" s="174">
        <v>189.0592</v>
      </c>
      <c r="CK13542" s="174">
        <v>189.0592</v>
      </c>
      <c r="CU13542" s="174">
        <v>48062</v>
      </c>
      <c r="CV13542" s="174">
        <v>2666</v>
      </c>
      <c r="CW13542" s="174">
        <v>5</v>
      </c>
      <c r="CX13542" s="174">
        <v>189.0592</v>
      </c>
    </row>
    <row r="13543" spans="84:102" x14ac:dyDescent="0.25">
      <c r="CF13543" s="3" t="s">
        <v>3073</v>
      </c>
      <c r="CG13543" s="174">
        <v>68925</v>
      </c>
      <c r="CH13543" s="174">
        <v>197</v>
      </c>
      <c r="CI13543" s="174">
        <v>5</v>
      </c>
      <c r="CJ13543" s="174">
        <v>189.05430000000001</v>
      </c>
      <c r="CK13543" s="174">
        <v>189.05430000000001</v>
      </c>
      <c r="CU13543" s="174">
        <v>68925</v>
      </c>
      <c r="CV13543" s="174">
        <v>197</v>
      </c>
      <c r="CW13543" s="174">
        <v>5</v>
      </c>
      <c r="CX13543" s="174">
        <v>189.05430000000001</v>
      </c>
    </row>
    <row r="13544" spans="84:102" x14ac:dyDescent="0.25">
      <c r="CF13544" s="3" t="s">
        <v>3073</v>
      </c>
      <c r="CG13544" s="174">
        <v>86664</v>
      </c>
      <c r="CH13544" s="174">
        <v>608</v>
      </c>
      <c r="CI13544" s="174">
        <v>5</v>
      </c>
      <c r="CJ13544" s="174">
        <v>189.00120000000001</v>
      </c>
      <c r="CK13544" s="174">
        <v>189.00120000000001</v>
      </c>
      <c r="CU13544" s="174">
        <v>86664</v>
      </c>
      <c r="CV13544" s="174">
        <v>608</v>
      </c>
      <c r="CW13544" s="174">
        <v>5</v>
      </c>
      <c r="CX13544" s="174">
        <v>189.00120000000001</v>
      </c>
    </row>
    <row r="13545" spans="84:102" x14ac:dyDescent="0.25">
      <c r="CF13545" s="3" t="s">
        <v>3073</v>
      </c>
      <c r="CG13545" s="174">
        <v>549</v>
      </c>
      <c r="CH13545" s="174">
        <v>83269</v>
      </c>
      <c r="CI13545" s="174">
        <v>5</v>
      </c>
      <c r="CJ13545" s="174">
        <v>188.99270000000001</v>
      </c>
      <c r="CK13545" s="174">
        <v>188.99270000000001</v>
      </c>
      <c r="CU13545" s="174">
        <v>549</v>
      </c>
      <c r="CV13545" s="174">
        <v>83269</v>
      </c>
      <c r="CW13545" s="174">
        <v>5</v>
      </c>
      <c r="CX13545" s="174">
        <v>188.99270000000001</v>
      </c>
    </row>
    <row r="13546" spans="84:102" x14ac:dyDescent="0.25">
      <c r="CF13546" s="3" t="s">
        <v>3073</v>
      </c>
      <c r="CG13546" s="174">
        <v>94945</v>
      </c>
      <c r="CH13546" s="174">
        <v>1470</v>
      </c>
      <c r="CI13546" s="174">
        <v>5</v>
      </c>
      <c r="CJ13546" s="174">
        <v>188.82910000000001</v>
      </c>
      <c r="CK13546" s="174">
        <v>188.82910000000001</v>
      </c>
      <c r="CU13546" s="174">
        <v>94945</v>
      </c>
      <c r="CV13546" s="174">
        <v>1470</v>
      </c>
      <c r="CW13546" s="174">
        <v>5</v>
      </c>
      <c r="CX13546" s="174">
        <v>188.82910000000001</v>
      </c>
    </row>
    <row r="13547" spans="84:102" x14ac:dyDescent="0.25">
      <c r="CF13547" s="3" t="s">
        <v>3073</v>
      </c>
      <c r="CG13547" s="174">
        <v>143876</v>
      </c>
      <c r="CH13547" s="174">
        <v>2763</v>
      </c>
      <c r="CI13547" s="174">
        <v>5</v>
      </c>
      <c r="CJ13547" s="174">
        <v>188.8107</v>
      </c>
      <c r="CK13547" s="174">
        <v>188.8107</v>
      </c>
      <c r="CU13547" s="174">
        <v>143876</v>
      </c>
      <c r="CV13547" s="174">
        <v>2763</v>
      </c>
      <c r="CW13547" s="174">
        <v>5</v>
      </c>
      <c r="CX13547" s="174">
        <v>188.8107</v>
      </c>
    </row>
    <row r="13548" spans="84:102" x14ac:dyDescent="0.25">
      <c r="CF13548" s="3" t="s">
        <v>3073</v>
      </c>
      <c r="CG13548" s="174">
        <v>43264</v>
      </c>
      <c r="CH13548" s="174">
        <v>2599</v>
      </c>
      <c r="CI13548" s="174">
        <v>5</v>
      </c>
      <c r="CJ13548" s="174">
        <v>188.80170000000001</v>
      </c>
      <c r="CK13548" s="174">
        <v>188.80170000000001</v>
      </c>
      <c r="CU13548" s="174">
        <v>43264</v>
      </c>
      <c r="CV13548" s="174">
        <v>2599</v>
      </c>
      <c r="CW13548" s="174">
        <v>5</v>
      </c>
      <c r="CX13548" s="174">
        <v>188.80170000000001</v>
      </c>
    </row>
    <row r="13549" spans="84:102" x14ac:dyDescent="0.25">
      <c r="CF13549" s="3" t="s">
        <v>3073</v>
      </c>
      <c r="CG13549" s="174">
        <v>607</v>
      </c>
      <c r="CH13549" s="174">
        <v>86178</v>
      </c>
      <c r="CI13549" s="174">
        <v>5</v>
      </c>
      <c r="CJ13549" s="174">
        <v>188.7576</v>
      </c>
      <c r="CK13549" s="174">
        <v>188.7576</v>
      </c>
      <c r="CU13549" s="174">
        <v>607</v>
      </c>
      <c r="CV13549" s="174">
        <v>86178</v>
      </c>
      <c r="CW13549" s="174">
        <v>5</v>
      </c>
      <c r="CX13549" s="174">
        <v>188.7576</v>
      </c>
    </row>
    <row r="13550" spans="84:102" x14ac:dyDescent="0.25">
      <c r="CF13550" s="3" t="s">
        <v>3073</v>
      </c>
      <c r="CG13550" s="174">
        <v>20763</v>
      </c>
      <c r="CH13550" s="174">
        <v>2247</v>
      </c>
      <c r="CI13550" s="174">
        <v>5</v>
      </c>
      <c r="CJ13550" s="174">
        <v>188.72640000000001</v>
      </c>
      <c r="CK13550" s="174">
        <v>188.72640000000001</v>
      </c>
      <c r="CU13550" s="174">
        <v>20763</v>
      </c>
      <c r="CV13550" s="174">
        <v>2247</v>
      </c>
      <c r="CW13550" s="174">
        <v>5</v>
      </c>
      <c r="CX13550" s="174">
        <v>188.72640000000001</v>
      </c>
    </row>
    <row r="13551" spans="84:102" x14ac:dyDescent="0.25">
      <c r="CF13551" s="3" t="s">
        <v>3073</v>
      </c>
      <c r="CG13551" s="174">
        <v>114821</v>
      </c>
      <c r="CH13551" s="174">
        <v>987</v>
      </c>
      <c r="CI13551" s="174">
        <v>5</v>
      </c>
      <c r="CJ13551" s="174">
        <v>188.65940000000001</v>
      </c>
      <c r="CK13551" s="174">
        <v>188.65940000000001</v>
      </c>
      <c r="CU13551" s="174">
        <v>114821</v>
      </c>
      <c r="CV13551" s="174">
        <v>987</v>
      </c>
      <c r="CW13551" s="174">
        <v>5</v>
      </c>
      <c r="CX13551" s="174">
        <v>188.65940000000001</v>
      </c>
    </row>
    <row r="13552" spans="84:102" x14ac:dyDescent="0.25">
      <c r="CF13552" s="3" t="s">
        <v>3073</v>
      </c>
      <c r="CG13552" s="174">
        <v>1880</v>
      </c>
      <c r="CH13552" s="174">
        <v>57443</v>
      </c>
      <c r="CI13552" s="174">
        <v>5</v>
      </c>
      <c r="CJ13552" s="174">
        <v>188.6456</v>
      </c>
      <c r="CK13552" s="174">
        <v>188.6456</v>
      </c>
      <c r="CU13552" s="174">
        <v>1880</v>
      </c>
      <c r="CV13552" s="174">
        <v>57443</v>
      </c>
      <c r="CW13552" s="174">
        <v>5</v>
      </c>
      <c r="CX13552" s="174">
        <v>188.6456</v>
      </c>
    </row>
    <row r="13553" spans="84:102" x14ac:dyDescent="0.25">
      <c r="CF13553" s="3" t="s">
        <v>3073</v>
      </c>
      <c r="CG13553" s="174">
        <v>717</v>
      </c>
      <c r="CH13553" s="174">
        <v>96646</v>
      </c>
      <c r="CI13553" s="174">
        <v>5</v>
      </c>
      <c r="CJ13553" s="174">
        <v>188.6302</v>
      </c>
      <c r="CK13553" s="174">
        <v>188.6302</v>
      </c>
      <c r="CU13553" s="174">
        <v>717</v>
      </c>
      <c r="CV13553" s="174">
        <v>96646</v>
      </c>
      <c r="CW13553" s="174">
        <v>5</v>
      </c>
      <c r="CX13553" s="174">
        <v>188.6302</v>
      </c>
    </row>
    <row r="13554" spans="84:102" x14ac:dyDescent="0.25">
      <c r="CF13554" s="3" t="s">
        <v>3073</v>
      </c>
      <c r="CG13554" s="174">
        <v>85648</v>
      </c>
      <c r="CH13554" s="174">
        <v>598</v>
      </c>
      <c r="CI13554" s="174">
        <v>5</v>
      </c>
      <c r="CJ13554" s="174">
        <v>188.6146</v>
      </c>
      <c r="CK13554" s="174">
        <v>188.6146</v>
      </c>
      <c r="CU13554" s="174">
        <v>85648</v>
      </c>
      <c r="CV13554" s="174">
        <v>598</v>
      </c>
      <c r="CW13554" s="174">
        <v>5</v>
      </c>
      <c r="CX13554" s="174">
        <v>188.6146</v>
      </c>
    </row>
    <row r="13555" spans="84:102" x14ac:dyDescent="0.25">
      <c r="CF13555" s="3" t="s">
        <v>3073</v>
      </c>
      <c r="CG13555" s="174">
        <v>141674</v>
      </c>
      <c r="CH13555" s="174">
        <v>3086</v>
      </c>
      <c r="CI13555" s="174">
        <v>5</v>
      </c>
      <c r="CJ13555" s="174">
        <v>188.55510000000001</v>
      </c>
      <c r="CK13555" s="174">
        <v>188.55510000000001</v>
      </c>
      <c r="CU13555" s="174">
        <v>141674</v>
      </c>
      <c r="CV13555" s="174">
        <v>3086</v>
      </c>
      <c r="CW13555" s="174">
        <v>5</v>
      </c>
      <c r="CX13555" s="174">
        <v>188.55510000000001</v>
      </c>
    </row>
    <row r="13556" spans="84:102" x14ac:dyDescent="0.25">
      <c r="CF13556" s="3" t="s">
        <v>3073</v>
      </c>
      <c r="CG13556" s="174">
        <v>992</v>
      </c>
      <c r="CH13556" s="174">
        <v>114225</v>
      </c>
      <c r="CI13556" s="174">
        <v>5</v>
      </c>
      <c r="CJ13556" s="174">
        <v>188.50409999999999</v>
      </c>
      <c r="CK13556" s="174">
        <v>188.50409999999999</v>
      </c>
      <c r="CU13556" s="174">
        <v>992</v>
      </c>
      <c r="CV13556" s="174">
        <v>114225</v>
      </c>
      <c r="CW13556" s="174">
        <v>5</v>
      </c>
      <c r="CX13556" s="174">
        <v>188.50409999999999</v>
      </c>
    </row>
    <row r="13557" spans="84:102" x14ac:dyDescent="0.25">
      <c r="CF13557" s="3" t="s">
        <v>3073</v>
      </c>
      <c r="CG13557" s="174">
        <v>1645</v>
      </c>
      <c r="CH13557" s="174">
        <v>72014</v>
      </c>
      <c r="CI13557" s="174">
        <v>5</v>
      </c>
      <c r="CJ13557" s="174">
        <v>188.16249999999999</v>
      </c>
      <c r="CK13557" s="174">
        <v>188.16249999999999</v>
      </c>
      <c r="CU13557" s="174">
        <v>1645</v>
      </c>
      <c r="CV13557" s="174">
        <v>72014</v>
      </c>
      <c r="CW13557" s="174">
        <v>5</v>
      </c>
      <c r="CX13557" s="174">
        <v>188.16249999999999</v>
      </c>
    </row>
    <row r="13558" spans="84:102" x14ac:dyDescent="0.25">
      <c r="CF13558" s="3" t="s">
        <v>3073</v>
      </c>
      <c r="CG13558" s="174">
        <v>3104</v>
      </c>
      <c r="CH13558" s="174">
        <v>150160</v>
      </c>
      <c r="CI13558" s="174">
        <v>5</v>
      </c>
      <c r="CJ13558" s="174">
        <v>188.1164</v>
      </c>
      <c r="CK13558" s="174">
        <v>188.1164</v>
      </c>
      <c r="CU13558" s="174">
        <v>3104</v>
      </c>
      <c r="CV13558" s="174">
        <v>150160</v>
      </c>
      <c r="CW13558" s="174">
        <v>5</v>
      </c>
      <c r="CX13558" s="174">
        <v>188.1164</v>
      </c>
    </row>
    <row r="13559" spans="84:102" x14ac:dyDescent="0.25">
      <c r="CF13559" s="3" t="s">
        <v>3073</v>
      </c>
      <c r="CG13559" s="174">
        <v>89919</v>
      </c>
      <c r="CH13559" s="174">
        <v>650</v>
      </c>
      <c r="CI13559" s="174">
        <v>5</v>
      </c>
      <c r="CJ13559" s="174">
        <v>188.10310000000001</v>
      </c>
      <c r="CK13559" s="174">
        <v>188.10310000000001</v>
      </c>
      <c r="CU13559" s="174">
        <v>89919</v>
      </c>
      <c r="CV13559" s="174">
        <v>650</v>
      </c>
      <c r="CW13559" s="174">
        <v>5</v>
      </c>
      <c r="CX13559" s="174">
        <v>188.10310000000001</v>
      </c>
    </row>
    <row r="13560" spans="84:102" x14ac:dyDescent="0.25">
      <c r="CF13560" s="3" t="s">
        <v>3073</v>
      </c>
      <c r="CG13560" s="174">
        <v>2779</v>
      </c>
      <c r="CH13560" s="174">
        <v>146281</v>
      </c>
      <c r="CI13560" s="174">
        <v>5</v>
      </c>
      <c r="CJ13560" s="174">
        <v>188.09610000000001</v>
      </c>
      <c r="CK13560" s="174">
        <v>188.09610000000001</v>
      </c>
      <c r="CU13560" s="174">
        <v>2779</v>
      </c>
      <c r="CV13560" s="174">
        <v>146281</v>
      </c>
      <c r="CW13560" s="174">
        <v>5</v>
      </c>
      <c r="CX13560" s="174">
        <v>188.09610000000001</v>
      </c>
    </row>
    <row r="13561" spans="84:102" x14ac:dyDescent="0.25">
      <c r="CF13561" s="3" t="s">
        <v>3073</v>
      </c>
      <c r="CG13561" s="174">
        <v>124</v>
      </c>
      <c r="CH13561" s="174">
        <v>67366</v>
      </c>
      <c r="CI13561" s="174">
        <v>5</v>
      </c>
      <c r="CJ13561" s="174">
        <v>187.99510000000001</v>
      </c>
      <c r="CK13561" s="174">
        <v>187.99510000000001</v>
      </c>
      <c r="CU13561" s="174">
        <v>124</v>
      </c>
      <c r="CV13561" s="174">
        <v>67366</v>
      </c>
      <c r="CW13561" s="174">
        <v>5</v>
      </c>
      <c r="CX13561" s="174">
        <v>187.99510000000001</v>
      </c>
    </row>
    <row r="13562" spans="84:102" x14ac:dyDescent="0.25">
      <c r="CF13562" s="3" t="s">
        <v>3073</v>
      </c>
      <c r="CG13562" s="174">
        <v>935</v>
      </c>
      <c r="CH13562" s="174">
        <v>111081</v>
      </c>
      <c r="CI13562" s="174">
        <v>5</v>
      </c>
      <c r="CJ13562" s="174">
        <v>187.9813</v>
      </c>
      <c r="CK13562" s="174">
        <v>187.9813</v>
      </c>
      <c r="CU13562" s="174">
        <v>935</v>
      </c>
      <c r="CV13562" s="174">
        <v>111081</v>
      </c>
      <c r="CW13562" s="174">
        <v>5</v>
      </c>
      <c r="CX13562" s="174">
        <v>187.9813</v>
      </c>
    </row>
    <row r="13563" spans="84:102" x14ac:dyDescent="0.25">
      <c r="CF13563" s="3" t="s">
        <v>3073</v>
      </c>
      <c r="CG13563" s="174">
        <v>115</v>
      </c>
      <c r="CH13563" s="174">
        <v>68091</v>
      </c>
      <c r="CI13563" s="174">
        <v>5</v>
      </c>
      <c r="CJ13563" s="174">
        <v>187.9632</v>
      </c>
      <c r="CK13563" s="174">
        <v>187.9632</v>
      </c>
      <c r="CU13563" s="174">
        <v>115</v>
      </c>
      <c r="CV13563" s="174">
        <v>68091</v>
      </c>
      <c r="CW13563" s="174">
        <v>5</v>
      </c>
      <c r="CX13563" s="174">
        <v>187.9632</v>
      </c>
    </row>
    <row r="13564" spans="84:102" x14ac:dyDescent="0.25">
      <c r="CF13564" s="3" t="s">
        <v>3073</v>
      </c>
      <c r="CG13564" s="174">
        <v>115811</v>
      </c>
      <c r="CH13564" s="174">
        <v>967</v>
      </c>
      <c r="CI13564" s="174">
        <v>5</v>
      </c>
      <c r="CJ13564" s="174">
        <v>187.7944</v>
      </c>
      <c r="CK13564" s="174">
        <v>187.7944</v>
      </c>
      <c r="CU13564" s="174">
        <v>115811</v>
      </c>
      <c r="CV13564" s="174">
        <v>967</v>
      </c>
      <c r="CW13564" s="174">
        <v>5</v>
      </c>
      <c r="CX13564" s="174">
        <v>187.7944</v>
      </c>
    </row>
    <row r="13565" spans="84:102" x14ac:dyDescent="0.25">
      <c r="CF13565" s="3" t="s">
        <v>3073</v>
      </c>
      <c r="CG13565" s="174">
        <v>2325</v>
      </c>
      <c r="CH13565" s="174">
        <v>22817</v>
      </c>
      <c r="CI13565" s="174">
        <v>5</v>
      </c>
      <c r="CJ13565" s="174">
        <v>187.679</v>
      </c>
      <c r="CK13565" s="174">
        <v>187.679</v>
      </c>
      <c r="CU13565" s="174">
        <v>2325</v>
      </c>
      <c r="CV13565" s="174">
        <v>22817</v>
      </c>
      <c r="CW13565" s="174">
        <v>5</v>
      </c>
      <c r="CX13565" s="174">
        <v>187.679</v>
      </c>
    </row>
    <row r="13566" spans="84:102" x14ac:dyDescent="0.25">
      <c r="CF13566" s="3" t="s">
        <v>3073</v>
      </c>
      <c r="CG13566" s="174">
        <v>164758</v>
      </c>
      <c r="CH13566" s="174">
        <v>3294</v>
      </c>
      <c r="CI13566" s="174">
        <v>5</v>
      </c>
      <c r="CJ13566" s="174">
        <v>187.49119999999999</v>
      </c>
      <c r="CK13566" s="174">
        <v>187.49119999999999</v>
      </c>
      <c r="CU13566" s="174">
        <v>164758</v>
      </c>
      <c r="CV13566" s="174">
        <v>3294</v>
      </c>
      <c r="CW13566" s="174">
        <v>5</v>
      </c>
      <c r="CX13566" s="174">
        <v>187.49119999999999</v>
      </c>
    </row>
    <row r="13567" spans="84:102" x14ac:dyDescent="0.25">
      <c r="CF13567" s="3" t="s">
        <v>3073</v>
      </c>
      <c r="CG13567" s="174">
        <v>85208</v>
      </c>
      <c r="CH13567" s="174">
        <v>572</v>
      </c>
      <c r="CI13567" s="174">
        <v>5</v>
      </c>
      <c r="CJ13567" s="174">
        <v>187.46360000000001</v>
      </c>
      <c r="CK13567" s="174">
        <v>187.46360000000001</v>
      </c>
      <c r="CU13567" s="174">
        <v>85208</v>
      </c>
      <c r="CV13567" s="174">
        <v>572</v>
      </c>
      <c r="CW13567" s="174">
        <v>5</v>
      </c>
      <c r="CX13567" s="174">
        <v>187.46360000000001</v>
      </c>
    </row>
    <row r="13568" spans="84:102" x14ac:dyDescent="0.25">
      <c r="CF13568" s="3" t="s">
        <v>3073</v>
      </c>
      <c r="CG13568" s="174">
        <v>3454</v>
      </c>
      <c r="CH13568" s="174">
        <v>180969</v>
      </c>
      <c r="CI13568" s="174">
        <v>5</v>
      </c>
      <c r="CJ13568" s="174">
        <v>187.3476</v>
      </c>
      <c r="CK13568" s="174">
        <v>187.3476</v>
      </c>
      <c r="CU13568" s="174">
        <v>3454</v>
      </c>
      <c r="CV13568" s="174">
        <v>180969</v>
      </c>
      <c r="CW13568" s="174">
        <v>5</v>
      </c>
      <c r="CX13568" s="174">
        <v>187.3476</v>
      </c>
    </row>
    <row r="13569" spans="84:102" x14ac:dyDescent="0.25">
      <c r="CF13569" s="3" t="s">
        <v>3073</v>
      </c>
      <c r="CG13569" s="174">
        <v>118</v>
      </c>
      <c r="CH13569" s="174">
        <v>66891</v>
      </c>
      <c r="CI13569" s="174">
        <v>5</v>
      </c>
      <c r="CJ13569" s="174">
        <v>187.27099999999999</v>
      </c>
      <c r="CK13569" s="174">
        <v>187.27099999999999</v>
      </c>
      <c r="CU13569" s="174">
        <v>118</v>
      </c>
      <c r="CV13569" s="174">
        <v>66891</v>
      </c>
      <c r="CW13569" s="174">
        <v>5</v>
      </c>
      <c r="CX13569" s="174">
        <v>187.27099999999999</v>
      </c>
    </row>
    <row r="13570" spans="84:102" x14ac:dyDescent="0.25">
      <c r="CF13570" s="3" t="s">
        <v>3073</v>
      </c>
      <c r="CG13570" s="174">
        <v>165083</v>
      </c>
      <c r="CH13570" s="174">
        <v>3333</v>
      </c>
      <c r="CI13570" s="174">
        <v>5</v>
      </c>
      <c r="CJ13570" s="174">
        <v>186.99080000000001</v>
      </c>
      <c r="CK13570" s="174">
        <v>186.99080000000001</v>
      </c>
      <c r="CU13570" s="174">
        <v>165083</v>
      </c>
      <c r="CV13570" s="174">
        <v>3333</v>
      </c>
      <c r="CW13570" s="174">
        <v>5</v>
      </c>
      <c r="CX13570" s="174">
        <v>186.99080000000001</v>
      </c>
    </row>
    <row r="13571" spans="84:102" x14ac:dyDescent="0.25">
      <c r="CF13571" s="3" t="s">
        <v>3073</v>
      </c>
      <c r="CG13571" s="174">
        <v>67196</v>
      </c>
      <c r="CH13571" s="174">
        <v>126</v>
      </c>
      <c r="CI13571" s="174">
        <v>5</v>
      </c>
      <c r="CJ13571" s="174">
        <v>186.9171</v>
      </c>
      <c r="CK13571" s="174">
        <v>186.9171</v>
      </c>
      <c r="CU13571" s="174">
        <v>67196</v>
      </c>
      <c r="CV13571" s="174">
        <v>126</v>
      </c>
      <c r="CW13571" s="174">
        <v>5</v>
      </c>
      <c r="CX13571" s="174">
        <v>186.9171</v>
      </c>
    </row>
    <row r="13572" spans="84:102" x14ac:dyDescent="0.25">
      <c r="CF13572" s="3" t="s">
        <v>3073</v>
      </c>
      <c r="CG13572" s="174">
        <v>3103</v>
      </c>
      <c r="CH13572" s="174">
        <v>149681</v>
      </c>
      <c r="CI13572" s="174">
        <v>5</v>
      </c>
      <c r="CJ13572" s="174">
        <v>186.55940000000001</v>
      </c>
      <c r="CK13572" s="174">
        <v>186.55940000000001</v>
      </c>
      <c r="CU13572" s="174">
        <v>3103</v>
      </c>
      <c r="CV13572" s="174">
        <v>149681</v>
      </c>
      <c r="CW13572" s="174">
        <v>5</v>
      </c>
      <c r="CX13572" s="174">
        <v>186.55940000000001</v>
      </c>
    </row>
    <row r="13573" spans="84:102" x14ac:dyDescent="0.25">
      <c r="CF13573" s="3" t="s">
        <v>3073</v>
      </c>
      <c r="CG13573" s="174">
        <v>148620</v>
      </c>
      <c r="CH13573" s="174">
        <v>2881</v>
      </c>
      <c r="CI13573" s="174">
        <v>5</v>
      </c>
      <c r="CJ13573" s="174">
        <v>186.4632</v>
      </c>
      <c r="CK13573" s="174">
        <v>186.4632</v>
      </c>
      <c r="CU13573" s="174">
        <v>148620</v>
      </c>
      <c r="CV13573" s="174">
        <v>2881</v>
      </c>
      <c r="CW13573" s="174">
        <v>5</v>
      </c>
      <c r="CX13573" s="174">
        <v>186.4632</v>
      </c>
    </row>
    <row r="13574" spans="84:102" x14ac:dyDescent="0.25">
      <c r="CF13574" s="3" t="s">
        <v>3073</v>
      </c>
      <c r="CG13574" s="174">
        <v>1599</v>
      </c>
      <c r="CH13574" s="174">
        <v>80243</v>
      </c>
      <c r="CI13574" s="174">
        <v>5</v>
      </c>
      <c r="CJ13574" s="174">
        <v>186.45949999999999</v>
      </c>
      <c r="CK13574" s="174">
        <v>186.45949999999999</v>
      </c>
      <c r="CU13574" s="174">
        <v>1599</v>
      </c>
      <c r="CV13574" s="174">
        <v>80243</v>
      </c>
      <c r="CW13574" s="174">
        <v>5</v>
      </c>
      <c r="CX13574" s="174">
        <v>186.45949999999999</v>
      </c>
    </row>
    <row r="13575" spans="84:102" x14ac:dyDescent="0.25">
      <c r="CF13575" s="3" t="s">
        <v>3073</v>
      </c>
      <c r="CG13575" s="174">
        <v>357</v>
      </c>
      <c r="CH13575" s="174">
        <v>77798</v>
      </c>
      <c r="CI13575" s="174">
        <v>5</v>
      </c>
      <c r="CJ13575" s="174">
        <v>186.36439999999999</v>
      </c>
      <c r="CK13575" s="174">
        <v>186.36439999999999</v>
      </c>
      <c r="CU13575" s="174">
        <v>357</v>
      </c>
      <c r="CV13575" s="174">
        <v>77798</v>
      </c>
      <c r="CW13575" s="174">
        <v>5</v>
      </c>
      <c r="CX13575" s="174">
        <v>186.36439999999999</v>
      </c>
    </row>
    <row r="13576" spans="84:102" x14ac:dyDescent="0.25">
      <c r="CF13576" s="3" t="s">
        <v>3073</v>
      </c>
      <c r="CG13576" s="174">
        <v>67136</v>
      </c>
      <c r="CH13576" s="174">
        <v>131</v>
      </c>
      <c r="CI13576" s="174">
        <v>5</v>
      </c>
      <c r="CJ13576" s="174">
        <v>186.3383</v>
      </c>
      <c r="CK13576" s="174">
        <v>186.3383</v>
      </c>
      <c r="CU13576" s="174">
        <v>67136</v>
      </c>
      <c r="CV13576" s="174">
        <v>131</v>
      </c>
      <c r="CW13576" s="174">
        <v>5</v>
      </c>
      <c r="CX13576" s="174">
        <v>186.3383</v>
      </c>
    </row>
    <row r="13577" spans="84:102" x14ac:dyDescent="0.25">
      <c r="CF13577" s="3" t="s">
        <v>3073</v>
      </c>
      <c r="CG13577" s="174">
        <v>151747</v>
      </c>
      <c r="CH13577" s="174">
        <v>2900</v>
      </c>
      <c r="CI13577" s="174">
        <v>5</v>
      </c>
      <c r="CJ13577" s="174">
        <v>186.31309999999999</v>
      </c>
      <c r="CK13577" s="174">
        <v>186.31309999999999</v>
      </c>
      <c r="CU13577" s="174">
        <v>151747</v>
      </c>
      <c r="CV13577" s="174">
        <v>2900</v>
      </c>
      <c r="CW13577" s="174">
        <v>5</v>
      </c>
      <c r="CX13577" s="174">
        <v>186.31309999999999</v>
      </c>
    </row>
    <row r="13578" spans="84:102" x14ac:dyDescent="0.25">
      <c r="CF13578" s="3" t="s">
        <v>3073</v>
      </c>
      <c r="CG13578" s="174">
        <v>839</v>
      </c>
      <c r="CH13578" s="174">
        <v>107544</v>
      </c>
      <c r="CI13578" s="174">
        <v>5</v>
      </c>
      <c r="CJ13578" s="174">
        <v>186.19300000000001</v>
      </c>
      <c r="CK13578" s="174">
        <v>186.19300000000001</v>
      </c>
      <c r="CU13578" s="174">
        <v>839</v>
      </c>
      <c r="CV13578" s="174">
        <v>107544</v>
      </c>
      <c r="CW13578" s="174">
        <v>5</v>
      </c>
      <c r="CX13578" s="174">
        <v>186.19300000000001</v>
      </c>
    </row>
    <row r="13579" spans="84:102" x14ac:dyDescent="0.25">
      <c r="CF13579" s="3" t="s">
        <v>3073</v>
      </c>
      <c r="CG13579" s="174">
        <v>1655</v>
      </c>
      <c r="CH13579" s="174">
        <v>70792</v>
      </c>
      <c r="CI13579" s="174">
        <v>5</v>
      </c>
      <c r="CJ13579" s="174">
        <v>186.12540000000001</v>
      </c>
      <c r="CK13579" s="174">
        <v>186.12540000000001</v>
      </c>
      <c r="CU13579" s="174">
        <v>1655</v>
      </c>
      <c r="CV13579" s="174">
        <v>70792</v>
      </c>
      <c r="CW13579" s="174">
        <v>5</v>
      </c>
      <c r="CX13579" s="174">
        <v>186.12540000000001</v>
      </c>
    </row>
    <row r="13580" spans="84:102" x14ac:dyDescent="0.25">
      <c r="CF13580" s="3" t="s">
        <v>3073</v>
      </c>
      <c r="CG13580" s="174">
        <v>167083</v>
      </c>
      <c r="CH13580" s="174">
        <v>3065</v>
      </c>
      <c r="CI13580" s="174">
        <v>5</v>
      </c>
      <c r="CJ13580" s="174">
        <v>185.71369999999999</v>
      </c>
      <c r="CK13580" s="174">
        <v>185.71369999999999</v>
      </c>
      <c r="CU13580" s="174">
        <v>167083</v>
      </c>
      <c r="CV13580" s="174">
        <v>3065</v>
      </c>
      <c r="CW13580" s="174">
        <v>5</v>
      </c>
      <c r="CX13580" s="174">
        <v>185.71369999999999</v>
      </c>
    </row>
    <row r="13581" spans="84:102" x14ac:dyDescent="0.25">
      <c r="CF13581" s="3" t="s">
        <v>3073</v>
      </c>
      <c r="CG13581" s="174">
        <v>78218</v>
      </c>
      <c r="CH13581" s="174">
        <v>392</v>
      </c>
      <c r="CI13581" s="174">
        <v>5</v>
      </c>
      <c r="CJ13581" s="174">
        <v>185.70249999999999</v>
      </c>
      <c r="CK13581" s="174">
        <v>185.70249999999999</v>
      </c>
      <c r="CU13581" s="174">
        <v>78218</v>
      </c>
      <c r="CV13581" s="174">
        <v>392</v>
      </c>
      <c r="CW13581" s="174">
        <v>5</v>
      </c>
      <c r="CX13581" s="174">
        <v>185.70249999999999</v>
      </c>
    </row>
    <row r="13582" spans="84:102" x14ac:dyDescent="0.25">
      <c r="CF13582" s="3" t="s">
        <v>3073</v>
      </c>
      <c r="CG13582" s="174">
        <v>3006</v>
      </c>
      <c r="CH13582" s="174">
        <v>161527</v>
      </c>
      <c r="CI13582" s="174">
        <v>5</v>
      </c>
      <c r="CJ13582" s="174">
        <v>185.5789</v>
      </c>
      <c r="CK13582" s="174">
        <v>185.5789</v>
      </c>
      <c r="CU13582" s="174">
        <v>3006</v>
      </c>
      <c r="CV13582" s="174">
        <v>161527</v>
      </c>
      <c r="CW13582" s="174">
        <v>5</v>
      </c>
      <c r="CX13582" s="174">
        <v>185.5789</v>
      </c>
    </row>
    <row r="13583" spans="84:102" x14ac:dyDescent="0.25">
      <c r="CF13583" s="3" t="s">
        <v>3073</v>
      </c>
      <c r="CG13583" s="174">
        <v>3483</v>
      </c>
      <c r="CH13583" s="174">
        <v>186212</v>
      </c>
      <c r="CI13583" s="174">
        <v>5</v>
      </c>
      <c r="CJ13583" s="174">
        <v>185.34989999999999</v>
      </c>
      <c r="CK13583" s="174">
        <v>185.34989999999999</v>
      </c>
      <c r="CU13583" s="174">
        <v>3483</v>
      </c>
      <c r="CV13583" s="174">
        <v>186212</v>
      </c>
      <c r="CW13583" s="174">
        <v>5</v>
      </c>
      <c r="CX13583" s="174">
        <v>185.34989999999999</v>
      </c>
    </row>
    <row r="13584" spans="84:102" x14ac:dyDescent="0.25">
      <c r="CF13584" s="3" t="s">
        <v>3073</v>
      </c>
      <c r="CG13584" s="174">
        <v>2442</v>
      </c>
      <c r="CH13584" s="174">
        <v>36792</v>
      </c>
      <c r="CI13584" s="174">
        <v>5</v>
      </c>
      <c r="CJ13584" s="174">
        <v>185.29900000000001</v>
      </c>
      <c r="CK13584" s="174">
        <v>185.29900000000001</v>
      </c>
      <c r="CU13584" s="174">
        <v>2442</v>
      </c>
      <c r="CV13584" s="174">
        <v>36792</v>
      </c>
      <c r="CW13584" s="174">
        <v>5</v>
      </c>
      <c r="CX13584" s="174">
        <v>185.29900000000001</v>
      </c>
    </row>
    <row r="13585" spans="84:102" x14ac:dyDescent="0.25">
      <c r="CF13585" s="3" t="s">
        <v>3073</v>
      </c>
      <c r="CG13585" s="174">
        <v>1946</v>
      </c>
      <c r="CH13585" s="174">
        <v>81795</v>
      </c>
      <c r="CI13585" s="174">
        <v>5</v>
      </c>
      <c r="CJ13585" s="174">
        <v>185.1721</v>
      </c>
      <c r="CK13585" s="174">
        <v>185.1721</v>
      </c>
      <c r="CU13585" s="174">
        <v>1946</v>
      </c>
      <c r="CV13585" s="174">
        <v>81795</v>
      </c>
      <c r="CW13585" s="174">
        <v>5</v>
      </c>
      <c r="CX13585" s="174">
        <v>185.1721</v>
      </c>
    </row>
    <row r="13586" spans="84:102" x14ac:dyDescent="0.25">
      <c r="CF13586" s="3" t="s">
        <v>3073</v>
      </c>
      <c r="CG13586" s="174">
        <v>72043</v>
      </c>
      <c r="CH13586" s="174">
        <v>267</v>
      </c>
      <c r="CI13586" s="174">
        <v>5</v>
      </c>
      <c r="CJ13586" s="174">
        <v>185.10470000000001</v>
      </c>
      <c r="CK13586" s="174">
        <v>185.10470000000001</v>
      </c>
      <c r="CU13586" s="174">
        <v>72043</v>
      </c>
      <c r="CV13586" s="174">
        <v>267</v>
      </c>
      <c r="CW13586" s="174">
        <v>5</v>
      </c>
      <c r="CX13586" s="174">
        <v>185.10470000000001</v>
      </c>
    </row>
    <row r="13587" spans="84:102" x14ac:dyDescent="0.25">
      <c r="CF13587" s="3" t="s">
        <v>3073</v>
      </c>
      <c r="CG13587" s="174">
        <v>126</v>
      </c>
      <c r="CH13587" s="174">
        <v>67960</v>
      </c>
      <c r="CI13587" s="174">
        <v>5</v>
      </c>
      <c r="CJ13587" s="174">
        <v>184.99969999999999</v>
      </c>
      <c r="CK13587" s="174">
        <v>184.99969999999999</v>
      </c>
      <c r="CU13587" s="174">
        <v>126</v>
      </c>
      <c r="CV13587" s="174">
        <v>67960</v>
      </c>
      <c r="CW13587" s="174">
        <v>5</v>
      </c>
      <c r="CX13587" s="174">
        <v>184.99969999999999</v>
      </c>
    </row>
    <row r="13588" spans="84:102" x14ac:dyDescent="0.25">
      <c r="CF13588" s="3" t="s">
        <v>3073</v>
      </c>
      <c r="CG13588" s="174">
        <v>1673</v>
      </c>
      <c r="CH13588" s="174">
        <v>68675</v>
      </c>
      <c r="CI13588" s="174">
        <v>5</v>
      </c>
      <c r="CJ13588" s="174">
        <v>184.96190000000001</v>
      </c>
      <c r="CK13588" s="174">
        <v>184.96190000000001</v>
      </c>
      <c r="CU13588" s="174">
        <v>1673</v>
      </c>
      <c r="CV13588" s="174">
        <v>68675</v>
      </c>
      <c r="CW13588" s="174">
        <v>5</v>
      </c>
      <c r="CX13588" s="174">
        <v>184.96190000000001</v>
      </c>
    </row>
    <row r="13589" spans="84:102" x14ac:dyDescent="0.25">
      <c r="CF13589" s="3" t="s">
        <v>3073</v>
      </c>
      <c r="CG13589" s="174">
        <v>42798</v>
      </c>
      <c r="CH13589" s="174">
        <v>2599</v>
      </c>
      <c r="CI13589" s="174">
        <v>5</v>
      </c>
      <c r="CJ13589" s="174">
        <v>184.92529999999999</v>
      </c>
      <c r="CK13589" s="174">
        <v>184.92529999999999</v>
      </c>
      <c r="CU13589" s="174">
        <v>42798</v>
      </c>
      <c r="CV13589" s="174">
        <v>2599</v>
      </c>
      <c r="CW13589" s="174">
        <v>5</v>
      </c>
      <c r="CX13589" s="174">
        <v>184.92529999999999</v>
      </c>
    </row>
    <row r="13590" spans="84:102" x14ac:dyDescent="0.25">
      <c r="CF13590" s="3" t="s">
        <v>3073</v>
      </c>
      <c r="CG13590" s="174">
        <v>2599</v>
      </c>
      <c r="CH13590" s="174">
        <v>42798</v>
      </c>
      <c r="CI13590" s="174">
        <v>5</v>
      </c>
      <c r="CJ13590" s="174">
        <v>184.90049999999999</v>
      </c>
      <c r="CK13590" s="174">
        <v>184.90049999999999</v>
      </c>
      <c r="CU13590" s="174">
        <v>2599</v>
      </c>
      <c r="CV13590" s="174">
        <v>42798</v>
      </c>
      <c r="CW13590" s="174">
        <v>5</v>
      </c>
      <c r="CX13590" s="174">
        <v>184.90049999999999</v>
      </c>
    </row>
    <row r="13591" spans="84:102" x14ac:dyDescent="0.25">
      <c r="CF13591" s="3" t="s">
        <v>3073</v>
      </c>
      <c r="CG13591" s="174">
        <v>139721</v>
      </c>
      <c r="CH13591" s="174">
        <v>2737</v>
      </c>
      <c r="CI13591" s="174">
        <v>5</v>
      </c>
      <c r="CJ13591" s="174">
        <v>184.78110000000001</v>
      </c>
      <c r="CK13591" s="174">
        <v>184.78110000000001</v>
      </c>
      <c r="CU13591" s="174">
        <v>139721</v>
      </c>
      <c r="CV13591" s="174">
        <v>2737</v>
      </c>
      <c r="CW13591" s="174">
        <v>5</v>
      </c>
      <c r="CX13591" s="174">
        <v>184.78110000000001</v>
      </c>
    </row>
    <row r="13592" spans="84:102" x14ac:dyDescent="0.25">
      <c r="CF13592" s="3" t="s">
        <v>3073</v>
      </c>
      <c r="CG13592" s="174">
        <v>84</v>
      </c>
      <c r="CH13592" s="174">
        <v>65527</v>
      </c>
      <c r="CI13592" s="174">
        <v>5</v>
      </c>
      <c r="CJ13592" s="174">
        <v>184.74350000000001</v>
      </c>
      <c r="CK13592" s="174">
        <v>184.74350000000001</v>
      </c>
      <c r="CU13592" s="174">
        <v>84</v>
      </c>
      <c r="CV13592" s="174">
        <v>65527</v>
      </c>
      <c r="CW13592" s="174">
        <v>5</v>
      </c>
      <c r="CX13592" s="174">
        <v>184.74350000000001</v>
      </c>
    </row>
    <row r="13593" spans="84:102" x14ac:dyDescent="0.25">
      <c r="CF13593" s="3" t="s">
        <v>3073</v>
      </c>
      <c r="CG13593" s="174">
        <v>2166</v>
      </c>
      <c r="CH13593" s="174">
        <v>12333</v>
      </c>
      <c r="CI13593" s="174">
        <v>5</v>
      </c>
      <c r="CJ13593" s="174">
        <v>184.73580000000001</v>
      </c>
      <c r="CK13593" s="174">
        <v>184.73580000000001</v>
      </c>
      <c r="CU13593" s="174">
        <v>2166</v>
      </c>
      <c r="CV13593" s="174">
        <v>12333</v>
      </c>
      <c r="CW13593" s="174">
        <v>5</v>
      </c>
      <c r="CX13593" s="174">
        <v>184.73580000000001</v>
      </c>
    </row>
    <row r="13594" spans="84:102" x14ac:dyDescent="0.25">
      <c r="CF13594" s="3" t="s">
        <v>3073</v>
      </c>
      <c r="CG13594" s="174">
        <v>3333</v>
      </c>
      <c r="CH13594" s="174">
        <v>165083</v>
      </c>
      <c r="CI13594" s="174">
        <v>5</v>
      </c>
      <c r="CJ13594" s="174">
        <v>184.67429999999999</v>
      </c>
      <c r="CK13594" s="174">
        <v>184.67429999999999</v>
      </c>
      <c r="CU13594" s="174">
        <v>3333</v>
      </c>
      <c r="CV13594" s="174">
        <v>165083</v>
      </c>
      <c r="CW13594" s="174">
        <v>5</v>
      </c>
      <c r="CX13594" s="174">
        <v>184.67429999999999</v>
      </c>
    </row>
    <row r="13595" spans="84:102" x14ac:dyDescent="0.25">
      <c r="CF13595" s="3" t="s">
        <v>3073</v>
      </c>
      <c r="CG13595" s="174">
        <v>2651</v>
      </c>
      <c r="CH13595" s="174">
        <v>49060</v>
      </c>
      <c r="CI13595" s="174">
        <v>5</v>
      </c>
      <c r="CJ13595" s="174">
        <v>184.52950000000001</v>
      </c>
      <c r="CK13595" s="174">
        <v>184.52950000000001</v>
      </c>
      <c r="CU13595" s="174">
        <v>2651</v>
      </c>
      <c r="CV13595" s="174">
        <v>49060</v>
      </c>
      <c r="CW13595" s="174">
        <v>5</v>
      </c>
      <c r="CX13595" s="174">
        <v>184.52950000000001</v>
      </c>
    </row>
    <row r="13596" spans="84:102" x14ac:dyDescent="0.25">
      <c r="CF13596" s="3" t="s">
        <v>3073</v>
      </c>
      <c r="CG13596" s="174">
        <v>81591</v>
      </c>
      <c r="CH13596" s="174">
        <v>1577</v>
      </c>
      <c r="CI13596" s="174">
        <v>5</v>
      </c>
      <c r="CJ13596" s="174">
        <v>184.50800000000001</v>
      </c>
      <c r="CK13596" s="174">
        <v>184.50800000000001</v>
      </c>
      <c r="CU13596" s="174">
        <v>81591</v>
      </c>
      <c r="CV13596" s="174">
        <v>1577</v>
      </c>
      <c r="CW13596" s="174">
        <v>5</v>
      </c>
      <c r="CX13596" s="174">
        <v>184.50800000000001</v>
      </c>
    </row>
    <row r="13597" spans="84:102" x14ac:dyDescent="0.25">
      <c r="CF13597" s="3" t="s">
        <v>3073</v>
      </c>
      <c r="CG13597" s="174">
        <v>2844</v>
      </c>
      <c r="CH13597" s="174">
        <v>149323</v>
      </c>
      <c r="CI13597" s="174">
        <v>5</v>
      </c>
      <c r="CJ13597" s="174">
        <v>184.5</v>
      </c>
      <c r="CK13597" s="174">
        <v>184.5</v>
      </c>
      <c r="CU13597" s="174">
        <v>2844</v>
      </c>
      <c r="CV13597" s="174">
        <v>149323</v>
      </c>
      <c r="CW13597" s="174">
        <v>5</v>
      </c>
      <c r="CX13597" s="174">
        <v>184.5</v>
      </c>
    </row>
    <row r="13598" spans="84:102" x14ac:dyDescent="0.25">
      <c r="CF13598" s="3" t="s">
        <v>3073</v>
      </c>
      <c r="CG13598" s="174">
        <v>2682</v>
      </c>
      <c r="CH13598" s="174">
        <v>136163</v>
      </c>
      <c r="CI13598" s="174">
        <v>5</v>
      </c>
      <c r="CJ13598" s="174">
        <v>184.47919999999999</v>
      </c>
      <c r="CK13598" s="174">
        <v>184.47919999999999</v>
      </c>
      <c r="CU13598" s="174">
        <v>2682</v>
      </c>
      <c r="CV13598" s="174">
        <v>136163</v>
      </c>
      <c r="CW13598" s="174">
        <v>5</v>
      </c>
      <c r="CX13598" s="174">
        <v>184.47919999999999</v>
      </c>
    </row>
    <row r="13599" spans="84:102" x14ac:dyDescent="0.25">
      <c r="CF13599" s="3" t="s">
        <v>3073</v>
      </c>
      <c r="CG13599" s="174">
        <v>45565</v>
      </c>
      <c r="CH13599" s="174">
        <v>2550</v>
      </c>
      <c r="CI13599" s="174">
        <v>5</v>
      </c>
      <c r="CJ13599" s="174">
        <v>184.41050000000001</v>
      </c>
      <c r="CK13599" s="174">
        <v>184.41050000000001</v>
      </c>
      <c r="CU13599" s="174">
        <v>45565</v>
      </c>
      <c r="CV13599" s="174">
        <v>2550</v>
      </c>
      <c r="CW13599" s="174">
        <v>5</v>
      </c>
      <c r="CX13599" s="174">
        <v>184.41050000000001</v>
      </c>
    </row>
    <row r="13600" spans="84:102" x14ac:dyDescent="0.25">
      <c r="CF13600" s="3" t="s">
        <v>3073</v>
      </c>
      <c r="CG13600" s="174">
        <v>186</v>
      </c>
      <c r="CH13600" s="174">
        <v>69201</v>
      </c>
      <c r="CI13600" s="174">
        <v>5</v>
      </c>
      <c r="CJ13600" s="174">
        <v>184.31370000000001</v>
      </c>
      <c r="CK13600" s="174">
        <v>184.31370000000001</v>
      </c>
      <c r="CU13600" s="174">
        <v>186</v>
      </c>
      <c r="CV13600" s="174">
        <v>69201</v>
      </c>
      <c r="CW13600" s="174">
        <v>5</v>
      </c>
      <c r="CX13600" s="174">
        <v>184.31370000000001</v>
      </c>
    </row>
    <row r="13601" spans="84:102" x14ac:dyDescent="0.25">
      <c r="CF13601" s="3" t="s">
        <v>3073</v>
      </c>
      <c r="CG13601" s="174">
        <v>71361</v>
      </c>
      <c r="CH13601" s="174">
        <v>283</v>
      </c>
      <c r="CI13601" s="174">
        <v>5</v>
      </c>
      <c r="CJ13601" s="174">
        <v>184.24930000000001</v>
      </c>
      <c r="CK13601" s="174">
        <v>184.24930000000001</v>
      </c>
      <c r="CU13601" s="174">
        <v>71361</v>
      </c>
      <c r="CV13601" s="174">
        <v>283</v>
      </c>
      <c r="CW13601" s="174">
        <v>5</v>
      </c>
      <c r="CX13601" s="174">
        <v>184.24930000000001</v>
      </c>
    </row>
    <row r="13602" spans="84:102" x14ac:dyDescent="0.25">
      <c r="CF13602" s="3" t="s">
        <v>3073</v>
      </c>
      <c r="CG13602" s="174">
        <v>77798</v>
      </c>
      <c r="CH13602" s="174">
        <v>357</v>
      </c>
      <c r="CI13602" s="174">
        <v>5</v>
      </c>
      <c r="CJ13602" s="174">
        <v>184.19720000000001</v>
      </c>
      <c r="CK13602" s="174">
        <v>184.19720000000001</v>
      </c>
      <c r="CU13602" s="174">
        <v>77798</v>
      </c>
      <c r="CV13602" s="174">
        <v>357</v>
      </c>
      <c r="CW13602" s="174">
        <v>5</v>
      </c>
      <c r="CX13602" s="174">
        <v>184.19720000000001</v>
      </c>
    </row>
    <row r="13603" spans="84:102" x14ac:dyDescent="0.25">
      <c r="CF13603" s="3" t="s">
        <v>3073</v>
      </c>
      <c r="CG13603" s="174">
        <v>1577</v>
      </c>
      <c r="CH13603" s="174">
        <v>81591</v>
      </c>
      <c r="CI13603" s="174">
        <v>5</v>
      </c>
      <c r="CJ13603" s="174">
        <v>184.16059999999999</v>
      </c>
      <c r="CK13603" s="174">
        <v>184.16059999999999</v>
      </c>
      <c r="CU13603" s="174">
        <v>1577</v>
      </c>
      <c r="CV13603" s="174">
        <v>81591</v>
      </c>
      <c r="CW13603" s="174">
        <v>5</v>
      </c>
      <c r="CX13603" s="174">
        <v>184.16059999999999</v>
      </c>
    </row>
    <row r="13604" spans="84:102" x14ac:dyDescent="0.25">
      <c r="CF13604" s="3" t="s">
        <v>3073</v>
      </c>
      <c r="CG13604" s="174">
        <v>116945</v>
      </c>
      <c r="CH13604" s="174">
        <v>1340</v>
      </c>
      <c r="CI13604" s="174">
        <v>5</v>
      </c>
      <c r="CJ13604" s="174">
        <v>184.14189999999999</v>
      </c>
      <c r="CK13604" s="174">
        <v>184.14189999999999</v>
      </c>
      <c r="CU13604" s="174">
        <v>116945</v>
      </c>
      <c r="CV13604" s="174">
        <v>1340</v>
      </c>
      <c r="CW13604" s="174">
        <v>5</v>
      </c>
      <c r="CX13604" s="174">
        <v>184.14189999999999</v>
      </c>
    </row>
    <row r="13605" spans="84:102" x14ac:dyDescent="0.25">
      <c r="CF13605" s="3" t="s">
        <v>3073</v>
      </c>
      <c r="CG13605" s="174">
        <v>79828</v>
      </c>
      <c r="CH13605" s="174">
        <v>378</v>
      </c>
      <c r="CI13605" s="174">
        <v>5</v>
      </c>
      <c r="CJ13605" s="174">
        <v>184.05629999999999</v>
      </c>
      <c r="CK13605" s="174">
        <v>184.05629999999999</v>
      </c>
      <c r="CU13605" s="174">
        <v>79828</v>
      </c>
      <c r="CV13605" s="174">
        <v>378</v>
      </c>
      <c r="CW13605" s="174">
        <v>5</v>
      </c>
      <c r="CX13605" s="174">
        <v>184.05629999999999</v>
      </c>
    </row>
    <row r="13606" spans="84:102" x14ac:dyDescent="0.25">
      <c r="CF13606" s="3" t="s">
        <v>3073</v>
      </c>
      <c r="CG13606" s="174">
        <v>180969</v>
      </c>
      <c r="CH13606" s="174">
        <v>3454</v>
      </c>
      <c r="CI13606" s="174">
        <v>5</v>
      </c>
      <c r="CJ13606" s="174">
        <v>184.02180000000001</v>
      </c>
      <c r="CK13606" s="174">
        <v>184.02180000000001</v>
      </c>
      <c r="CU13606" s="174">
        <v>180969</v>
      </c>
      <c r="CV13606" s="174">
        <v>3454</v>
      </c>
      <c r="CW13606" s="174">
        <v>5</v>
      </c>
      <c r="CX13606" s="174">
        <v>184.02180000000001</v>
      </c>
    </row>
    <row r="13607" spans="84:102" x14ac:dyDescent="0.25">
      <c r="CF13607" s="3" t="s">
        <v>3073</v>
      </c>
      <c r="CG13607" s="174">
        <v>150314</v>
      </c>
      <c r="CH13607" s="174">
        <v>2861</v>
      </c>
      <c r="CI13607" s="174">
        <v>5</v>
      </c>
      <c r="CJ13607" s="174">
        <v>184.00909999999999</v>
      </c>
      <c r="CK13607" s="174">
        <v>184.00909999999999</v>
      </c>
      <c r="CU13607" s="174">
        <v>150314</v>
      </c>
      <c r="CV13607" s="174">
        <v>2861</v>
      </c>
      <c r="CW13607" s="174">
        <v>5</v>
      </c>
      <c r="CX13607" s="174">
        <v>184.00909999999999</v>
      </c>
    </row>
    <row r="13608" spans="84:102" x14ac:dyDescent="0.25">
      <c r="CF13608" s="3" t="s">
        <v>3073</v>
      </c>
      <c r="CG13608" s="174">
        <v>2513</v>
      </c>
      <c r="CH13608" s="174">
        <v>38159</v>
      </c>
      <c r="CI13608" s="174">
        <v>5</v>
      </c>
      <c r="CJ13608" s="174">
        <v>183.97710000000001</v>
      </c>
      <c r="CK13608" s="174">
        <v>183.97710000000001</v>
      </c>
      <c r="CU13608" s="174">
        <v>2513</v>
      </c>
      <c r="CV13608" s="174">
        <v>38159</v>
      </c>
      <c r="CW13608" s="174">
        <v>5</v>
      </c>
      <c r="CX13608" s="174">
        <v>183.97710000000001</v>
      </c>
    </row>
    <row r="13609" spans="84:102" x14ac:dyDescent="0.25">
      <c r="CF13609" s="3" t="s">
        <v>3073</v>
      </c>
      <c r="CG13609" s="174">
        <v>1669</v>
      </c>
      <c r="CH13609" s="174">
        <v>69663</v>
      </c>
      <c r="CI13609" s="174">
        <v>5</v>
      </c>
      <c r="CJ13609" s="174">
        <v>183.7877</v>
      </c>
      <c r="CK13609" s="174">
        <v>183.7877</v>
      </c>
      <c r="CU13609" s="174">
        <v>1669</v>
      </c>
      <c r="CV13609" s="174">
        <v>69663</v>
      </c>
      <c r="CW13609" s="174">
        <v>5</v>
      </c>
      <c r="CX13609" s="174">
        <v>183.7877</v>
      </c>
    </row>
    <row r="13610" spans="84:102" x14ac:dyDescent="0.25">
      <c r="CF13610" s="3" t="s">
        <v>3073</v>
      </c>
      <c r="CG13610" s="174">
        <v>3374</v>
      </c>
      <c r="CH13610" s="174">
        <v>170192</v>
      </c>
      <c r="CI13610" s="174">
        <v>5</v>
      </c>
      <c r="CJ13610" s="174">
        <v>183.75890000000001</v>
      </c>
      <c r="CK13610" s="174">
        <v>183.75890000000001</v>
      </c>
      <c r="CU13610" s="174">
        <v>3374</v>
      </c>
      <c r="CV13610" s="174">
        <v>170192</v>
      </c>
      <c r="CW13610" s="174">
        <v>5</v>
      </c>
      <c r="CX13610" s="174">
        <v>183.75890000000001</v>
      </c>
    </row>
    <row r="13611" spans="84:102" x14ac:dyDescent="0.25">
      <c r="CF13611" s="3" t="s">
        <v>3073</v>
      </c>
      <c r="CG13611" s="174">
        <v>101617</v>
      </c>
      <c r="CH13611" s="174">
        <v>3792</v>
      </c>
      <c r="CI13611" s="174">
        <v>5</v>
      </c>
      <c r="CJ13611" s="174">
        <v>183.70189999999999</v>
      </c>
      <c r="CK13611" s="174">
        <v>183.70189999999999</v>
      </c>
      <c r="CU13611" s="174">
        <v>101617</v>
      </c>
      <c r="CV13611" s="174">
        <v>3792</v>
      </c>
      <c r="CW13611" s="174">
        <v>5</v>
      </c>
      <c r="CX13611" s="174">
        <v>183.70189999999999</v>
      </c>
    </row>
    <row r="13612" spans="84:102" x14ac:dyDescent="0.25">
      <c r="CF13612" s="3" t="s">
        <v>3073</v>
      </c>
      <c r="CG13612" s="174">
        <v>152697</v>
      </c>
      <c r="CH13612" s="174">
        <v>2927</v>
      </c>
      <c r="CI13612" s="174">
        <v>5</v>
      </c>
      <c r="CJ13612" s="174">
        <v>183.52379999999999</v>
      </c>
      <c r="CK13612" s="174">
        <v>183.52379999999999</v>
      </c>
      <c r="CU13612" s="174">
        <v>152697</v>
      </c>
      <c r="CV13612" s="174">
        <v>2927</v>
      </c>
      <c r="CW13612" s="174">
        <v>5</v>
      </c>
      <c r="CX13612" s="174">
        <v>183.52379999999999</v>
      </c>
    </row>
    <row r="13613" spans="84:102" x14ac:dyDescent="0.25">
      <c r="CF13613" s="3" t="s">
        <v>3073</v>
      </c>
      <c r="CG13613" s="174">
        <v>3247</v>
      </c>
      <c r="CH13613" s="174">
        <v>158632</v>
      </c>
      <c r="CI13613" s="174">
        <v>5</v>
      </c>
      <c r="CJ13613" s="174">
        <v>183.4734</v>
      </c>
      <c r="CK13613" s="174">
        <v>183.4734</v>
      </c>
      <c r="CU13613" s="174">
        <v>3247</v>
      </c>
      <c r="CV13613" s="174">
        <v>158632</v>
      </c>
      <c r="CW13613" s="174">
        <v>5</v>
      </c>
      <c r="CX13613" s="174">
        <v>183.4734</v>
      </c>
    </row>
    <row r="13614" spans="84:102" x14ac:dyDescent="0.25">
      <c r="CF13614" s="3" t="s">
        <v>3073</v>
      </c>
      <c r="CG13614" s="174">
        <v>2847</v>
      </c>
      <c r="CH13614" s="174">
        <v>151219</v>
      </c>
      <c r="CI13614" s="174">
        <v>5</v>
      </c>
      <c r="CJ13614" s="174">
        <v>183.33330000000001</v>
      </c>
      <c r="CK13614" s="174">
        <v>183.33330000000001</v>
      </c>
      <c r="CU13614" s="174">
        <v>2847</v>
      </c>
      <c r="CV13614" s="174">
        <v>151219</v>
      </c>
      <c r="CW13614" s="174">
        <v>5</v>
      </c>
      <c r="CX13614" s="174">
        <v>183.33330000000001</v>
      </c>
    </row>
    <row r="13615" spans="84:102" x14ac:dyDescent="0.25">
      <c r="CF13615" s="3" t="s">
        <v>3073</v>
      </c>
      <c r="CG13615" s="174">
        <v>2575</v>
      </c>
      <c r="CH13615" s="174">
        <v>40526</v>
      </c>
      <c r="CI13615" s="174">
        <v>5</v>
      </c>
      <c r="CJ13615" s="174">
        <v>183.30439999999999</v>
      </c>
      <c r="CK13615" s="174">
        <v>183.30439999999999</v>
      </c>
      <c r="CU13615" s="174">
        <v>2575</v>
      </c>
      <c r="CV13615" s="174">
        <v>40526</v>
      </c>
      <c r="CW13615" s="174">
        <v>5</v>
      </c>
      <c r="CX13615" s="174">
        <v>183.30439999999999</v>
      </c>
    </row>
    <row r="13616" spans="84:102" x14ac:dyDescent="0.25">
      <c r="CF13616" s="3" t="s">
        <v>3073</v>
      </c>
      <c r="CG13616" s="174">
        <v>1083</v>
      </c>
      <c r="CH13616" s="174">
        <v>133894</v>
      </c>
      <c r="CI13616" s="174">
        <v>5</v>
      </c>
      <c r="CJ13616" s="174">
        <v>183.29060000000001</v>
      </c>
      <c r="CK13616" s="174">
        <v>183.29060000000001</v>
      </c>
      <c r="CU13616" s="174">
        <v>1083</v>
      </c>
      <c r="CV13616" s="174">
        <v>133894</v>
      </c>
      <c r="CW13616" s="174">
        <v>5</v>
      </c>
      <c r="CX13616" s="174">
        <v>183.29060000000001</v>
      </c>
    </row>
    <row r="13617" spans="84:102" x14ac:dyDescent="0.25">
      <c r="CF13617" s="3" t="s">
        <v>3073</v>
      </c>
      <c r="CG13617" s="174">
        <v>668</v>
      </c>
      <c r="CH13617" s="174">
        <v>93880</v>
      </c>
      <c r="CI13617" s="174">
        <v>5</v>
      </c>
      <c r="CJ13617" s="174">
        <v>183.12880000000001</v>
      </c>
      <c r="CK13617" s="174">
        <v>183.12880000000001</v>
      </c>
      <c r="CU13617" s="174">
        <v>668</v>
      </c>
      <c r="CV13617" s="174">
        <v>93880</v>
      </c>
      <c r="CW13617" s="174">
        <v>5</v>
      </c>
      <c r="CX13617" s="174">
        <v>183.12880000000001</v>
      </c>
    </row>
    <row r="13618" spans="84:102" x14ac:dyDescent="0.25">
      <c r="CF13618" s="3" t="s">
        <v>3073</v>
      </c>
      <c r="CG13618" s="174">
        <v>3057</v>
      </c>
      <c r="CH13618" s="174">
        <v>167776</v>
      </c>
      <c r="CI13618" s="174">
        <v>5</v>
      </c>
      <c r="CJ13618" s="174">
        <v>183.12610000000001</v>
      </c>
      <c r="CK13618" s="174">
        <v>183.12610000000001</v>
      </c>
      <c r="CU13618" s="174">
        <v>3057</v>
      </c>
      <c r="CV13618" s="174">
        <v>167776</v>
      </c>
      <c r="CW13618" s="174">
        <v>5</v>
      </c>
      <c r="CX13618" s="174">
        <v>183.12610000000001</v>
      </c>
    </row>
    <row r="13619" spans="84:102" x14ac:dyDescent="0.25">
      <c r="CF13619" s="3" t="s">
        <v>3073</v>
      </c>
      <c r="CG13619" s="174">
        <v>185614</v>
      </c>
      <c r="CH13619" s="174">
        <v>3906</v>
      </c>
      <c r="CI13619" s="174">
        <v>5</v>
      </c>
      <c r="CJ13619" s="174">
        <v>183</v>
      </c>
      <c r="CK13619" s="174">
        <v>183</v>
      </c>
      <c r="CU13619" s="174">
        <v>185614</v>
      </c>
      <c r="CV13619" s="174">
        <v>3906</v>
      </c>
      <c r="CW13619" s="174">
        <v>5</v>
      </c>
      <c r="CX13619" s="174">
        <v>183</v>
      </c>
    </row>
    <row r="13620" spans="84:102" x14ac:dyDescent="0.25">
      <c r="CF13620" s="3" t="s">
        <v>3073</v>
      </c>
      <c r="CG13620" s="174">
        <v>3033</v>
      </c>
      <c r="CH13620" s="174">
        <v>163446</v>
      </c>
      <c r="CI13620" s="174">
        <v>5</v>
      </c>
      <c r="CJ13620" s="174">
        <v>182.99430000000001</v>
      </c>
      <c r="CK13620" s="174">
        <v>182.99430000000001</v>
      </c>
      <c r="CU13620" s="174">
        <v>3033</v>
      </c>
      <c r="CV13620" s="174">
        <v>163446</v>
      </c>
      <c r="CW13620" s="174">
        <v>5</v>
      </c>
      <c r="CX13620" s="174">
        <v>182.99430000000001</v>
      </c>
    </row>
    <row r="13621" spans="84:102" x14ac:dyDescent="0.25">
      <c r="CF13621" s="3" t="s">
        <v>3073</v>
      </c>
      <c r="CG13621" s="174">
        <v>3157</v>
      </c>
      <c r="CH13621" s="174">
        <v>150491</v>
      </c>
      <c r="CI13621" s="174">
        <v>5</v>
      </c>
      <c r="CJ13621" s="174">
        <v>182.95820000000001</v>
      </c>
      <c r="CK13621" s="174">
        <v>182.95820000000001</v>
      </c>
      <c r="CU13621" s="174">
        <v>3157</v>
      </c>
      <c r="CV13621" s="174">
        <v>150491</v>
      </c>
      <c r="CW13621" s="174">
        <v>5</v>
      </c>
      <c r="CX13621" s="174">
        <v>182.95820000000001</v>
      </c>
    </row>
    <row r="13622" spans="84:102" x14ac:dyDescent="0.25">
      <c r="CF13622" s="3" t="s">
        <v>3073</v>
      </c>
      <c r="CG13622" s="174">
        <v>67366</v>
      </c>
      <c r="CH13622" s="174">
        <v>124</v>
      </c>
      <c r="CI13622" s="174">
        <v>5</v>
      </c>
      <c r="CJ13622" s="174">
        <v>182.88990000000001</v>
      </c>
      <c r="CK13622" s="174">
        <v>182.88990000000001</v>
      </c>
      <c r="CU13622" s="174">
        <v>67366</v>
      </c>
      <c r="CV13622" s="174">
        <v>124</v>
      </c>
      <c r="CW13622" s="174">
        <v>5</v>
      </c>
      <c r="CX13622" s="174">
        <v>182.88990000000001</v>
      </c>
    </row>
    <row r="13623" spans="84:102" x14ac:dyDescent="0.25">
      <c r="CF13623" s="3" t="s">
        <v>3073</v>
      </c>
      <c r="CG13623" s="174">
        <v>2216</v>
      </c>
      <c r="CH13623" s="174">
        <v>21057</v>
      </c>
      <c r="CI13623" s="174">
        <v>5</v>
      </c>
      <c r="CJ13623" s="174">
        <v>182.76560000000001</v>
      </c>
      <c r="CK13623" s="174">
        <v>182.76560000000001</v>
      </c>
      <c r="CU13623" s="174">
        <v>2216</v>
      </c>
      <c r="CV13623" s="174">
        <v>21057</v>
      </c>
      <c r="CW13623" s="174">
        <v>5</v>
      </c>
      <c r="CX13623" s="174">
        <v>182.76560000000001</v>
      </c>
    </row>
    <row r="13624" spans="84:102" x14ac:dyDescent="0.25">
      <c r="CF13624" s="3" t="s">
        <v>3073</v>
      </c>
      <c r="CG13624" s="174">
        <v>1761</v>
      </c>
      <c r="CH13624" s="174">
        <v>57232</v>
      </c>
      <c r="CI13624" s="174">
        <v>5</v>
      </c>
      <c r="CJ13624" s="174">
        <v>182.7587</v>
      </c>
      <c r="CK13624" s="174">
        <v>182.7587</v>
      </c>
      <c r="CU13624" s="174">
        <v>1761</v>
      </c>
      <c r="CV13624" s="174">
        <v>57232</v>
      </c>
      <c r="CW13624" s="174">
        <v>5</v>
      </c>
      <c r="CX13624" s="174">
        <v>182.7587</v>
      </c>
    </row>
    <row r="13625" spans="84:102" x14ac:dyDescent="0.25">
      <c r="CF13625" s="3" t="s">
        <v>3073</v>
      </c>
      <c r="CG13625" s="174">
        <v>49112</v>
      </c>
      <c r="CH13625" s="174">
        <v>2654</v>
      </c>
      <c r="CI13625" s="174">
        <v>5</v>
      </c>
      <c r="CJ13625" s="174">
        <v>182.71780000000001</v>
      </c>
      <c r="CK13625" s="174">
        <v>182.71780000000001</v>
      </c>
      <c r="CU13625" s="174">
        <v>49112</v>
      </c>
      <c r="CV13625" s="174">
        <v>2654</v>
      </c>
      <c r="CW13625" s="174">
        <v>5</v>
      </c>
      <c r="CX13625" s="174">
        <v>182.71780000000001</v>
      </c>
    </row>
    <row r="13626" spans="84:102" x14ac:dyDescent="0.25">
      <c r="CF13626" s="3" t="s">
        <v>3073</v>
      </c>
      <c r="CG13626" s="174">
        <v>119</v>
      </c>
      <c r="CH13626" s="174">
        <v>68051</v>
      </c>
      <c r="CI13626" s="174">
        <v>5</v>
      </c>
      <c r="CJ13626" s="174">
        <v>182.59540000000001</v>
      </c>
      <c r="CK13626" s="174">
        <v>182.59540000000001</v>
      </c>
      <c r="CU13626" s="174">
        <v>119</v>
      </c>
      <c r="CV13626" s="174">
        <v>68051</v>
      </c>
      <c r="CW13626" s="174">
        <v>5</v>
      </c>
      <c r="CX13626" s="174">
        <v>182.59540000000001</v>
      </c>
    </row>
    <row r="13627" spans="84:102" x14ac:dyDescent="0.25">
      <c r="CF13627" s="3" t="s">
        <v>3073</v>
      </c>
      <c r="CG13627" s="174">
        <v>77896</v>
      </c>
      <c r="CH13627" s="174">
        <v>393</v>
      </c>
      <c r="CI13627" s="174">
        <v>5</v>
      </c>
      <c r="CJ13627" s="174">
        <v>182.55109999999999</v>
      </c>
      <c r="CK13627" s="174">
        <v>182.55109999999999</v>
      </c>
      <c r="CU13627" s="174">
        <v>77896</v>
      </c>
      <c r="CV13627" s="174">
        <v>393</v>
      </c>
      <c r="CW13627" s="174">
        <v>5</v>
      </c>
      <c r="CX13627" s="174">
        <v>182.55109999999999</v>
      </c>
    </row>
    <row r="13628" spans="84:102" x14ac:dyDescent="0.25">
      <c r="CF13628" s="3" t="s">
        <v>3073</v>
      </c>
      <c r="CG13628" s="174">
        <v>56848</v>
      </c>
      <c r="CH13628" s="174">
        <v>1874</v>
      </c>
      <c r="CI13628" s="174">
        <v>5</v>
      </c>
      <c r="CJ13628" s="174">
        <v>182.5155</v>
      </c>
      <c r="CK13628" s="174">
        <v>182.5155</v>
      </c>
      <c r="CU13628" s="174">
        <v>56848</v>
      </c>
      <c r="CV13628" s="174">
        <v>1874</v>
      </c>
      <c r="CW13628" s="174">
        <v>5</v>
      </c>
      <c r="CX13628" s="174">
        <v>182.5155</v>
      </c>
    </row>
    <row r="13629" spans="84:102" x14ac:dyDescent="0.25">
      <c r="CF13629" s="3" t="s">
        <v>3073</v>
      </c>
      <c r="CG13629" s="174">
        <v>150491</v>
      </c>
      <c r="CH13629" s="174">
        <v>3157</v>
      </c>
      <c r="CI13629" s="174">
        <v>5</v>
      </c>
      <c r="CJ13629" s="174">
        <v>182.4727</v>
      </c>
      <c r="CK13629" s="174">
        <v>182.4727</v>
      </c>
      <c r="CU13629" s="174">
        <v>150491</v>
      </c>
      <c r="CV13629" s="174">
        <v>3157</v>
      </c>
      <c r="CW13629" s="174">
        <v>5</v>
      </c>
      <c r="CX13629" s="174">
        <v>182.4727</v>
      </c>
    </row>
    <row r="13630" spans="84:102" x14ac:dyDescent="0.25">
      <c r="CF13630" s="3" t="s">
        <v>3073</v>
      </c>
      <c r="CG13630" s="174">
        <v>160517</v>
      </c>
      <c r="CH13630" s="174">
        <v>2690</v>
      </c>
      <c r="CI13630" s="174">
        <v>5</v>
      </c>
      <c r="CJ13630" s="174">
        <v>182.26050000000001</v>
      </c>
      <c r="CK13630" s="174">
        <v>182.26050000000001</v>
      </c>
      <c r="CU13630" s="174">
        <v>160517</v>
      </c>
      <c r="CV13630" s="174">
        <v>2690</v>
      </c>
      <c r="CW13630" s="174">
        <v>5</v>
      </c>
      <c r="CX13630" s="174">
        <v>182.26050000000001</v>
      </c>
    </row>
    <row r="13631" spans="84:102" x14ac:dyDescent="0.25">
      <c r="CF13631" s="3" t="s">
        <v>3073</v>
      </c>
      <c r="CG13631" s="174">
        <v>2239</v>
      </c>
      <c r="CH13631" s="174">
        <v>17903</v>
      </c>
      <c r="CI13631" s="174">
        <v>5</v>
      </c>
      <c r="CJ13631" s="174">
        <v>182.25659999999999</v>
      </c>
      <c r="CK13631" s="174">
        <v>182.25659999999999</v>
      </c>
      <c r="CU13631" s="174">
        <v>2239</v>
      </c>
      <c r="CV13631" s="174">
        <v>17903</v>
      </c>
      <c r="CW13631" s="174">
        <v>5</v>
      </c>
      <c r="CX13631" s="174">
        <v>182.25659999999999</v>
      </c>
    </row>
    <row r="13632" spans="84:102" x14ac:dyDescent="0.25">
      <c r="CF13632" s="3" t="s">
        <v>3073</v>
      </c>
      <c r="CG13632" s="174">
        <v>150448</v>
      </c>
      <c r="CH13632" s="174">
        <v>2872</v>
      </c>
      <c r="CI13632" s="174">
        <v>5</v>
      </c>
      <c r="CJ13632" s="174">
        <v>182.22620000000001</v>
      </c>
      <c r="CK13632" s="174">
        <v>182.22620000000001</v>
      </c>
      <c r="CU13632" s="174">
        <v>150448</v>
      </c>
      <c r="CV13632" s="174">
        <v>2872</v>
      </c>
      <c r="CW13632" s="174">
        <v>5</v>
      </c>
      <c r="CX13632" s="174">
        <v>182.22620000000001</v>
      </c>
    </row>
    <row r="13633" spans="84:102" x14ac:dyDescent="0.25">
      <c r="CF13633" s="3" t="s">
        <v>3073</v>
      </c>
      <c r="CG13633" s="174">
        <v>1592</v>
      </c>
      <c r="CH13633" s="174">
        <v>82542</v>
      </c>
      <c r="CI13633" s="174">
        <v>5</v>
      </c>
      <c r="CJ13633" s="174">
        <v>182.1808</v>
      </c>
      <c r="CK13633" s="174">
        <v>182.1808</v>
      </c>
      <c r="CU13633" s="174">
        <v>1592</v>
      </c>
      <c r="CV13633" s="174">
        <v>82542</v>
      </c>
      <c r="CW13633" s="174">
        <v>5</v>
      </c>
      <c r="CX13633" s="174">
        <v>182.1808</v>
      </c>
    </row>
    <row r="13634" spans="84:102" x14ac:dyDescent="0.25">
      <c r="CF13634" s="3" t="s">
        <v>3073</v>
      </c>
      <c r="CG13634" s="174">
        <v>222</v>
      </c>
      <c r="CH13634" s="174">
        <v>70211</v>
      </c>
      <c r="CI13634" s="174">
        <v>5</v>
      </c>
      <c r="CJ13634" s="174">
        <v>182.16409999999999</v>
      </c>
      <c r="CK13634" s="174">
        <v>182.16409999999999</v>
      </c>
      <c r="CU13634" s="174">
        <v>222</v>
      </c>
      <c r="CV13634" s="174">
        <v>70211</v>
      </c>
      <c r="CW13634" s="174">
        <v>5</v>
      </c>
      <c r="CX13634" s="174">
        <v>182.16409999999999</v>
      </c>
    </row>
    <row r="13635" spans="84:102" x14ac:dyDescent="0.25">
      <c r="CF13635" s="3" t="s">
        <v>3073</v>
      </c>
      <c r="CG13635" s="174">
        <v>3777</v>
      </c>
      <c r="CH13635" s="174">
        <v>124393</v>
      </c>
      <c r="CI13635" s="174">
        <v>5</v>
      </c>
      <c r="CJ13635" s="174">
        <v>182.15440000000001</v>
      </c>
      <c r="CK13635" s="174">
        <v>182.15440000000001</v>
      </c>
      <c r="CU13635" s="174">
        <v>3777</v>
      </c>
      <c r="CV13635" s="174">
        <v>124393</v>
      </c>
      <c r="CW13635" s="174">
        <v>5</v>
      </c>
      <c r="CX13635" s="174">
        <v>182.15440000000001</v>
      </c>
    </row>
    <row r="13636" spans="84:102" x14ac:dyDescent="0.25">
      <c r="CF13636" s="3" t="s">
        <v>3073</v>
      </c>
      <c r="CG13636" s="174">
        <v>82180</v>
      </c>
      <c r="CH13636" s="174">
        <v>426</v>
      </c>
      <c r="CI13636" s="174">
        <v>5</v>
      </c>
      <c r="CJ13636" s="174">
        <v>181.7413</v>
      </c>
      <c r="CK13636" s="174">
        <v>181.7413</v>
      </c>
      <c r="CU13636" s="174">
        <v>82180</v>
      </c>
      <c r="CV13636" s="174">
        <v>426</v>
      </c>
      <c r="CW13636" s="174">
        <v>5</v>
      </c>
      <c r="CX13636" s="174">
        <v>181.7413</v>
      </c>
    </row>
    <row r="13637" spans="84:102" x14ac:dyDescent="0.25">
      <c r="CF13637" s="3" t="s">
        <v>3073</v>
      </c>
      <c r="CG13637" s="174">
        <v>2376</v>
      </c>
      <c r="CH13637" s="174">
        <v>32242</v>
      </c>
      <c r="CI13637" s="174">
        <v>5</v>
      </c>
      <c r="CJ13637" s="174">
        <v>181.7183</v>
      </c>
      <c r="CK13637" s="174">
        <v>181.7183</v>
      </c>
      <c r="CU13637" s="174">
        <v>2376</v>
      </c>
      <c r="CV13637" s="174">
        <v>32242</v>
      </c>
      <c r="CW13637" s="174">
        <v>5</v>
      </c>
      <c r="CX13637" s="174">
        <v>181.7183</v>
      </c>
    </row>
    <row r="13638" spans="84:102" x14ac:dyDescent="0.25">
      <c r="CF13638" s="3" t="s">
        <v>3073</v>
      </c>
      <c r="CG13638" s="174">
        <v>60310</v>
      </c>
      <c r="CH13638" s="174">
        <v>32</v>
      </c>
      <c r="CI13638" s="174">
        <v>5</v>
      </c>
      <c r="CJ13638" s="174">
        <v>181.7182</v>
      </c>
      <c r="CK13638" s="174">
        <v>181.7182</v>
      </c>
      <c r="CU13638" s="174">
        <v>60310</v>
      </c>
      <c r="CV13638" s="174">
        <v>32</v>
      </c>
      <c r="CW13638" s="174">
        <v>5</v>
      </c>
      <c r="CX13638" s="174">
        <v>181.7182</v>
      </c>
    </row>
    <row r="13639" spans="84:102" x14ac:dyDescent="0.25">
      <c r="CF13639" s="3" t="s">
        <v>3073</v>
      </c>
      <c r="CG13639" s="174">
        <v>1152</v>
      </c>
      <c r="CH13639" s="174">
        <v>146857</v>
      </c>
      <c r="CI13639" s="174">
        <v>5</v>
      </c>
      <c r="CJ13639" s="174">
        <v>181.7174</v>
      </c>
      <c r="CK13639" s="174">
        <v>181.7174</v>
      </c>
      <c r="CU13639" s="174">
        <v>1152</v>
      </c>
      <c r="CV13639" s="174">
        <v>146857</v>
      </c>
      <c r="CW13639" s="174">
        <v>5</v>
      </c>
      <c r="CX13639" s="174">
        <v>181.7174</v>
      </c>
    </row>
    <row r="13640" spans="84:102" x14ac:dyDescent="0.25">
      <c r="CF13640" s="3" t="s">
        <v>3073</v>
      </c>
      <c r="CG13640" s="174">
        <v>998</v>
      </c>
      <c r="CH13640" s="174">
        <v>115418</v>
      </c>
      <c r="CI13640" s="174">
        <v>5</v>
      </c>
      <c r="CJ13640" s="174">
        <v>181.5778</v>
      </c>
      <c r="CK13640" s="174">
        <v>181.5778</v>
      </c>
      <c r="CU13640" s="174">
        <v>998</v>
      </c>
      <c r="CV13640" s="174">
        <v>115418</v>
      </c>
      <c r="CW13640" s="174">
        <v>5</v>
      </c>
      <c r="CX13640" s="174">
        <v>181.5778</v>
      </c>
    </row>
    <row r="13641" spans="84:102" x14ac:dyDescent="0.25">
      <c r="CF13641" s="3" t="s">
        <v>3073</v>
      </c>
      <c r="CG13641" s="174">
        <v>94198</v>
      </c>
      <c r="CH13641" s="174">
        <v>696</v>
      </c>
      <c r="CI13641" s="174">
        <v>5</v>
      </c>
      <c r="CJ13641" s="174">
        <v>181.39099999999999</v>
      </c>
      <c r="CK13641" s="174">
        <v>181.39099999999999</v>
      </c>
      <c r="CU13641" s="174">
        <v>94198</v>
      </c>
      <c r="CV13641" s="174">
        <v>696</v>
      </c>
      <c r="CW13641" s="174">
        <v>5</v>
      </c>
      <c r="CX13641" s="174">
        <v>181.39099999999999</v>
      </c>
    </row>
    <row r="13642" spans="84:102" x14ac:dyDescent="0.25">
      <c r="CF13642" s="3" t="s">
        <v>3073</v>
      </c>
      <c r="CG13642" s="174">
        <v>634</v>
      </c>
      <c r="CH13642" s="174">
        <v>88056</v>
      </c>
      <c r="CI13642" s="174">
        <v>5</v>
      </c>
      <c r="CJ13642" s="174">
        <v>181.33330000000001</v>
      </c>
      <c r="CK13642" s="174">
        <v>181.33330000000001</v>
      </c>
      <c r="CU13642" s="174">
        <v>634</v>
      </c>
      <c r="CV13642" s="174">
        <v>88056</v>
      </c>
      <c r="CW13642" s="174">
        <v>5</v>
      </c>
      <c r="CX13642" s="174">
        <v>181.33330000000001</v>
      </c>
    </row>
    <row r="13643" spans="84:102" x14ac:dyDescent="0.25">
      <c r="CF13643" s="3" t="s">
        <v>3073</v>
      </c>
      <c r="CG13643" s="174">
        <v>2869</v>
      </c>
      <c r="CH13643" s="174">
        <v>149015</v>
      </c>
      <c r="CI13643" s="174">
        <v>5</v>
      </c>
      <c r="CJ13643" s="174">
        <v>181.2415</v>
      </c>
      <c r="CK13643" s="174">
        <v>181.2415</v>
      </c>
      <c r="CU13643" s="174">
        <v>2869</v>
      </c>
      <c r="CV13643" s="174">
        <v>149015</v>
      </c>
      <c r="CW13643" s="174">
        <v>5</v>
      </c>
      <c r="CX13643" s="174">
        <v>181.2415</v>
      </c>
    </row>
    <row r="13644" spans="84:102" x14ac:dyDescent="0.25">
      <c r="CF13644" s="3" t="s">
        <v>3073</v>
      </c>
      <c r="CG13644" s="174">
        <v>2673</v>
      </c>
      <c r="CH13644" s="174">
        <v>124658</v>
      </c>
      <c r="CI13644" s="174">
        <v>5</v>
      </c>
      <c r="CJ13644" s="174">
        <v>181.11519999999999</v>
      </c>
      <c r="CK13644" s="174">
        <v>181.11519999999999</v>
      </c>
      <c r="CU13644" s="174">
        <v>2673</v>
      </c>
      <c r="CV13644" s="174">
        <v>124658</v>
      </c>
      <c r="CW13644" s="174">
        <v>5</v>
      </c>
      <c r="CX13644" s="174">
        <v>181.11519999999999</v>
      </c>
    </row>
    <row r="13645" spans="84:102" x14ac:dyDescent="0.25">
      <c r="CF13645" s="3" t="s">
        <v>3073</v>
      </c>
      <c r="CG13645" s="174">
        <v>692</v>
      </c>
      <c r="CH13645" s="174">
        <v>93182</v>
      </c>
      <c r="CI13645" s="174">
        <v>5</v>
      </c>
      <c r="CJ13645" s="174">
        <v>181.0609</v>
      </c>
      <c r="CK13645" s="174">
        <v>181.0609</v>
      </c>
      <c r="CU13645" s="174">
        <v>692</v>
      </c>
      <c r="CV13645" s="174">
        <v>93182</v>
      </c>
      <c r="CW13645" s="174">
        <v>5</v>
      </c>
      <c r="CX13645" s="174">
        <v>181.0609</v>
      </c>
    </row>
    <row r="13646" spans="84:102" x14ac:dyDescent="0.25">
      <c r="CF13646" s="3" t="s">
        <v>3073</v>
      </c>
      <c r="CG13646" s="174">
        <v>3023</v>
      </c>
      <c r="CH13646" s="174">
        <v>163012</v>
      </c>
      <c r="CI13646" s="174">
        <v>5</v>
      </c>
      <c r="CJ13646" s="174">
        <v>180.99379999999999</v>
      </c>
      <c r="CK13646" s="174">
        <v>180.99379999999999</v>
      </c>
      <c r="CU13646" s="174">
        <v>3023</v>
      </c>
      <c r="CV13646" s="174">
        <v>163012</v>
      </c>
      <c r="CW13646" s="174">
        <v>5</v>
      </c>
      <c r="CX13646" s="174">
        <v>180.99379999999999</v>
      </c>
    </row>
    <row r="13647" spans="84:102" x14ac:dyDescent="0.25">
      <c r="CF13647" s="3" t="s">
        <v>3073</v>
      </c>
      <c r="CG13647" s="174">
        <v>21690</v>
      </c>
      <c r="CH13647" s="174">
        <v>2290</v>
      </c>
      <c r="CI13647" s="174">
        <v>5</v>
      </c>
      <c r="CJ13647" s="174">
        <v>180.9838</v>
      </c>
      <c r="CK13647" s="174">
        <v>180.9838</v>
      </c>
      <c r="CU13647" s="174">
        <v>21690</v>
      </c>
      <c r="CV13647" s="174">
        <v>2290</v>
      </c>
      <c r="CW13647" s="174">
        <v>5</v>
      </c>
      <c r="CX13647" s="174">
        <v>180.9838</v>
      </c>
    </row>
    <row r="13648" spans="84:102" x14ac:dyDescent="0.25">
      <c r="CF13648" s="3" t="s">
        <v>3073</v>
      </c>
      <c r="CG13648" s="174">
        <v>81795</v>
      </c>
      <c r="CH13648" s="174">
        <v>1946</v>
      </c>
      <c r="CI13648" s="174">
        <v>5</v>
      </c>
      <c r="CJ13648" s="174">
        <v>180.863</v>
      </c>
      <c r="CK13648" s="174">
        <v>180.863</v>
      </c>
      <c r="CU13648" s="174">
        <v>81795</v>
      </c>
      <c r="CV13648" s="174">
        <v>1946</v>
      </c>
      <c r="CW13648" s="174">
        <v>5</v>
      </c>
      <c r="CX13648" s="174">
        <v>180.863</v>
      </c>
    </row>
    <row r="13649" spans="84:102" x14ac:dyDescent="0.25">
      <c r="CF13649" s="3" t="s">
        <v>3073</v>
      </c>
      <c r="CG13649" s="174">
        <v>3792</v>
      </c>
      <c r="CH13649" s="174">
        <v>101617</v>
      </c>
      <c r="CI13649" s="174">
        <v>5</v>
      </c>
      <c r="CJ13649" s="174">
        <v>180.81059999999999</v>
      </c>
      <c r="CK13649" s="174">
        <v>180.81059999999999</v>
      </c>
      <c r="CU13649" s="174">
        <v>3792</v>
      </c>
      <c r="CV13649" s="174">
        <v>101617</v>
      </c>
      <c r="CW13649" s="174">
        <v>5</v>
      </c>
      <c r="CX13649" s="174">
        <v>180.81059999999999</v>
      </c>
    </row>
    <row r="13650" spans="84:102" x14ac:dyDescent="0.25">
      <c r="CF13650" s="3" t="s">
        <v>3073</v>
      </c>
      <c r="CG13650" s="174">
        <v>689</v>
      </c>
      <c r="CH13650" s="174">
        <v>94207</v>
      </c>
      <c r="CI13650" s="174">
        <v>5</v>
      </c>
      <c r="CJ13650" s="174">
        <v>180.6884</v>
      </c>
      <c r="CK13650" s="174">
        <v>180.6884</v>
      </c>
      <c r="CU13650" s="174">
        <v>689</v>
      </c>
      <c r="CV13650" s="174">
        <v>94207</v>
      </c>
      <c r="CW13650" s="174">
        <v>5</v>
      </c>
      <c r="CX13650" s="174">
        <v>180.6884</v>
      </c>
    </row>
    <row r="13651" spans="84:102" x14ac:dyDescent="0.25">
      <c r="CF13651" s="3" t="s">
        <v>3073</v>
      </c>
      <c r="CG13651" s="174">
        <v>2690</v>
      </c>
      <c r="CH13651" s="174">
        <v>160517</v>
      </c>
      <c r="CI13651" s="174">
        <v>5</v>
      </c>
      <c r="CJ13651" s="174">
        <v>180.65100000000001</v>
      </c>
      <c r="CK13651" s="174">
        <v>180.65100000000001</v>
      </c>
      <c r="CU13651" s="174">
        <v>2690</v>
      </c>
      <c r="CV13651" s="174">
        <v>160517</v>
      </c>
      <c r="CW13651" s="174">
        <v>5</v>
      </c>
      <c r="CX13651" s="174">
        <v>180.65100000000001</v>
      </c>
    </row>
    <row r="13652" spans="84:102" x14ac:dyDescent="0.25">
      <c r="CF13652" s="3" t="s">
        <v>3073</v>
      </c>
      <c r="CG13652" s="174">
        <v>71410</v>
      </c>
      <c r="CH13652" s="174">
        <v>213</v>
      </c>
      <c r="CI13652" s="174">
        <v>5</v>
      </c>
      <c r="CJ13652" s="174">
        <v>180.59350000000001</v>
      </c>
      <c r="CK13652" s="174">
        <v>180.59350000000001</v>
      </c>
      <c r="CU13652" s="174">
        <v>71410</v>
      </c>
      <c r="CV13652" s="174">
        <v>213</v>
      </c>
      <c r="CW13652" s="174">
        <v>5</v>
      </c>
      <c r="CX13652" s="174">
        <v>180.59350000000001</v>
      </c>
    </row>
    <row r="13653" spans="84:102" x14ac:dyDescent="0.25">
      <c r="CF13653" s="3" t="s">
        <v>3073</v>
      </c>
      <c r="CG13653" s="174">
        <v>3574</v>
      </c>
      <c r="CH13653" s="174">
        <v>87252</v>
      </c>
      <c r="CI13653" s="174">
        <v>5</v>
      </c>
      <c r="CJ13653" s="174">
        <v>180.49369999999999</v>
      </c>
      <c r="CK13653" s="174">
        <v>180.49369999999999</v>
      </c>
      <c r="CU13653" s="174">
        <v>3574</v>
      </c>
      <c r="CV13653" s="174">
        <v>87252</v>
      </c>
      <c r="CW13653" s="174">
        <v>5</v>
      </c>
      <c r="CX13653" s="174">
        <v>180.49369999999999</v>
      </c>
    </row>
    <row r="13654" spans="84:102" x14ac:dyDescent="0.25">
      <c r="CF13654" s="3" t="s">
        <v>3073</v>
      </c>
      <c r="CG13654" s="174">
        <v>111081</v>
      </c>
      <c r="CH13654" s="174">
        <v>935</v>
      </c>
      <c r="CI13654" s="174">
        <v>5</v>
      </c>
      <c r="CJ13654" s="174">
        <v>180.3972</v>
      </c>
      <c r="CK13654" s="174">
        <v>180.3972</v>
      </c>
      <c r="CU13654" s="174">
        <v>111081</v>
      </c>
      <c r="CV13654" s="174">
        <v>935</v>
      </c>
      <c r="CW13654" s="174">
        <v>5</v>
      </c>
      <c r="CX13654" s="174">
        <v>180.3972</v>
      </c>
    </row>
    <row r="13655" spans="84:102" x14ac:dyDescent="0.25">
      <c r="CF13655" s="3" t="s">
        <v>3073</v>
      </c>
      <c r="CG13655" s="174">
        <v>154579</v>
      </c>
      <c r="CH13655" s="174">
        <v>2975</v>
      </c>
      <c r="CI13655" s="174">
        <v>5</v>
      </c>
      <c r="CJ13655" s="174">
        <v>180.3578</v>
      </c>
      <c r="CK13655" s="174">
        <v>180.3578</v>
      </c>
      <c r="CU13655" s="174">
        <v>154579</v>
      </c>
      <c r="CV13655" s="174">
        <v>2975</v>
      </c>
      <c r="CW13655" s="174">
        <v>5</v>
      </c>
      <c r="CX13655" s="174">
        <v>180.3578</v>
      </c>
    </row>
    <row r="13656" spans="84:102" x14ac:dyDescent="0.25">
      <c r="CF13656" s="3" t="s">
        <v>3073</v>
      </c>
      <c r="CG13656" s="174">
        <v>88052</v>
      </c>
      <c r="CH13656" s="174">
        <v>623</v>
      </c>
      <c r="CI13656" s="174">
        <v>5</v>
      </c>
      <c r="CJ13656" s="174">
        <v>180.12690000000001</v>
      </c>
      <c r="CK13656" s="174">
        <v>180.12690000000001</v>
      </c>
      <c r="CU13656" s="174">
        <v>88052</v>
      </c>
      <c r="CV13656" s="174">
        <v>623</v>
      </c>
      <c r="CW13656" s="174">
        <v>5</v>
      </c>
      <c r="CX13656" s="174">
        <v>180.12690000000001</v>
      </c>
    </row>
    <row r="13657" spans="84:102" x14ac:dyDescent="0.25">
      <c r="CF13657" s="3" t="s">
        <v>3073</v>
      </c>
      <c r="CG13657" s="174">
        <v>21057</v>
      </c>
      <c r="CH13657" s="174">
        <v>2216</v>
      </c>
      <c r="CI13657" s="174">
        <v>5</v>
      </c>
      <c r="CJ13657" s="174">
        <v>179.8065</v>
      </c>
      <c r="CK13657" s="174">
        <v>179.8065</v>
      </c>
      <c r="CU13657" s="174">
        <v>21057</v>
      </c>
      <c r="CV13657" s="174">
        <v>2216</v>
      </c>
      <c r="CW13657" s="174">
        <v>5</v>
      </c>
      <c r="CX13657" s="174">
        <v>179.8065</v>
      </c>
    </row>
    <row r="13658" spans="84:102" x14ac:dyDescent="0.25">
      <c r="CF13658" s="3" t="s">
        <v>3073</v>
      </c>
      <c r="CG13658" s="174">
        <v>154207</v>
      </c>
      <c r="CH13658" s="174">
        <v>2974</v>
      </c>
      <c r="CI13658" s="174">
        <v>5</v>
      </c>
      <c r="CJ13658" s="174">
        <v>179.80240000000001</v>
      </c>
      <c r="CK13658" s="174">
        <v>179.80240000000001</v>
      </c>
      <c r="CU13658" s="174">
        <v>154207</v>
      </c>
      <c r="CV13658" s="174">
        <v>2974</v>
      </c>
      <c r="CW13658" s="174">
        <v>5</v>
      </c>
      <c r="CX13658" s="174">
        <v>179.80240000000001</v>
      </c>
    </row>
    <row r="13659" spans="84:102" x14ac:dyDescent="0.25">
      <c r="CF13659" s="3" t="s">
        <v>3073</v>
      </c>
      <c r="CG13659" s="174">
        <v>2283</v>
      </c>
      <c r="CH13659" s="174">
        <v>21515</v>
      </c>
      <c r="CI13659" s="174">
        <v>5</v>
      </c>
      <c r="CJ13659" s="174">
        <v>179.79390000000001</v>
      </c>
      <c r="CK13659" s="174">
        <v>179.79390000000001</v>
      </c>
      <c r="CU13659" s="174">
        <v>2283</v>
      </c>
      <c r="CV13659" s="174">
        <v>21515</v>
      </c>
      <c r="CW13659" s="174">
        <v>5</v>
      </c>
      <c r="CX13659" s="174">
        <v>179.79390000000001</v>
      </c>
    </row>
    <row r="13660" spans="84:102" x14ac:dyDescent="0.25">
      <c r="CF13660" s="3" t="s">
        <v>3073</v>
      </c>
      <c r="CG13660" s="174">
        <v>150166</v>
      </c>
      <c r="CH13660" s="174">
        <v>2885</v>
      </c>
      <c r="CI13660" s="174">
        <v>5</v>
      </c>
      <c r="CJ13660" s="174">
        <v>179.77799999999999</v>
      </c>
      <c r="CK13660" s="174">
        <v>179.77799999999999</v>
      </c>
      <c r="CU13660" s="174">
        <v>150166</v>
      </c>
      <c r="CV13660" s="174">
        <v>2885</v>
      </c>
      <c r="CW13660" s="174">
        <v>5</v>
      </c>
      <c r="CX13660" s="174">
        <v>179.77799999999999</v>
      </c>
    </row>
    <row r="13661" spans="84:102" x14ac:dyDescent="0.25">
      <c r="CF13661" s="3" t="s">
        <v>3073</v>
      </c>
      <c r="CG13661" s="174">
        <v>740</v>
      </c>
      <c r="CH13661" s="174">
        <v>95521</v>
      </c>
      <c r="CI13661" s="174">
        <v>5</v>
      </c>
      <c r="CJ13661" s="174">
        <v>179.71360000000001</v>
      </c>
      <c r="CK13661" s="174">
        <v>179.71360000000001</v>
      </c>
      <c r="CU13661" s="174">
        <v>740</v>
      </c>
      <c r="CV13661" s="174">
        <v>95521</v>
      </c>
      <c r="CW13661" s="174">
        <v>5</v>
      </c>
      <c r="CX13661" s="174">
        <v>179.71360000000001</v>
      </c>
    </row>
    <row r="13662" spans="84:102" x14ac:dyDescent="0.25">
      <c r="CF13662" s="3" t="s">
        <v>3073</v>
      </c>
      <c r="CG13662" s="174">
        <v>167776</v>
      </c>
      <c r="CH13662" s="174">
        <v>3057</v>
      </c>
      <c r="CI13662" s="174">
        <v>5</v>
      </c>
      <c r="CJ13662" s="174">
        <v>179.50239999999999</v>
      </c>
      <c r="CK13662" s="174">
        <v>179.50239999999999</v>
      </c>
      <c r="CU13662" s="174">
        <v>167776</v>
      </c>
      <c r="CV13662" s="174">
        <v>3057</v>
      </c>
      <c r="CW13662" s="174">
        <v>5</v>
      </c>
      <c r="CX13662" s="174">
        <v>179.50239999999999</v>
      </c>
    </row>
    <row r="13663" spans="84:102" x14ac:dyDescent="0.25">
      <c r="CF13663" s="3" t="s">
        <v>3073</v>
      </c>
      <c r="CG13663" s="174">
        <v>2968</v>
      </c>
      <c r="CH13663" s="174">
        <v>156243</v>
      </c>
      <c r="CI13663" s="174">
        <v>5</v>
      </c>
      <c r="CJ13663" s="174">
        <v>179.3304</v>
      </c>
      <c r="CK13663" s="174">
        <v>179.3304</v>
      </c>
      <c r="CU13663" s="174">
        <v>2968</v>
      </c>
      <c r="CV13663" s="174">
        <v>156243</v>
      </c>
      <c r="CW13663" s="174">
        <v>5</v>
      </c>
      <c r="CX13663" s="174">
        <v>179.3304</v>
      </c>
    </row>
    <row r="13664" spans="84:102" x14ac:dyDescent="0.25">
      <c r="CF13664" s="3" t="s">
        <v>3073</v>
      </c>
      <c r="CG13664" s="174">
        <v>165348</v>
      </c>
      <c r="CH13664" s="174">
        <v>3316</v>
      </c>
      <c r="CI13664" s="174">
        <v>5</v>
      </c>
      <c r="CJ13664" s="174">
        <v>178.74090000000001</v>
      </c>
      <c r="CK13664" s="174">
        <v>178.74090000000001</v>
      </c>
      <c r="CU13664" s="174">
        <v>165348</v>
      </c>
      <c r="CV13664" s="174">
        <v>3316</v>
      </c>
      <c r="CW13664" s="174">
        <v>5</v>
      </c>
      <c r="CX13664" s="174">
        <v>178.74090000000001</v>
      </c>
    </row>
    <row r="13665" spans="84:102" x14ac:dyDescent="0.25">
      <c r="CF13665" s="3" t="s">
        <v>3073</v>
      </c>
      <c r="CG13665" s="174">
        <v>112374</v>
      </c>
      <c r="CH13665" s="174">
        <v>1377</v>
      </c>
      <c r="CI13665" s="174">
        <v>5</v>
      </c>
      <c r="CJ13665" s="174">
        <v>178.655</v>
      </c>
      <c r="CK13665" s="174">
        <v>178.655</v>
      </c>
      <c r="CU13665" s="174">
        <v>112374</v>
      </c>
      <c r="CV13665" s="174">
        <v>1377</v>
      </c>
      <c r="CW13665" s="174">
        <v>5</v>
      </c>
      <c r="CX13665" s="174">
        <v>178.655</v>
      </c>
    </row>
    <row r="13666" spans="84:102" x14ac:dyDescent="0.25">
      <c r="CF13666" s="3" t="s">
        <v>3073</v>
      </c>
      <c r="CG13666" s="174">
        <v>941</v>
      </c>
      <c r="CH13666" s="174">
        <v>114207</v>
      </c>
      <c r="CI13666" s="174">
        <v>5</v>
      </c>
      <c r="CJ13666" s="174">
        <v>178.63409999999999</v>
      </c>
      <c r="CK13666" s="174">
        <v>178.63409999999999</v>
      </c>
      <c r="CU13666" s="174">
        <v>941</v>
      </c>
      <c r="CV13666" s="174">
        <v>114207</v>
      </c>
      <c r="CW13666" s="174">
        <v>5</v>
      </c>
      <c r="CX13666" s="174">
        <v>178.63409999999999</v>
      </c>
    </row>
    <row r="13667" spans="84:102" x14ac:dyDescent="0.25">
      <c r="CF13667" s="3" t="s">
        <v>3073</v>
      </c>
      <c r="CG13667" s="174">
        <v>943</v>
      </c>
      <c r="CH13667" s="174">
        <v>113629</v>
      </c>
      <c r="CI13667" s="174">
        <v>5</v>
      </c>
      <c r="CJ13667" s="174">
        <v>178.5848</v>
      </c>
      <c r="CK13667" s="174">
        <v>178.5848</v>
      </c>
      <c r="CU13667" s="174">
        <v>943</v>
      </c>
      <c r="CV13667" s="174">
        <v>113629</v>
      </c>
      <c r="CW13667" s="174">
        <v>5</v>
      </c>
      <c r="CX13667" s="174">
        <v>178.5848</v>
      </c>
    </row>
    <row r="13668" spans="84:102" x14ac:dyDescent="0.25">
      <c r="CF13668" s="3" t="s">
        <v>3073</v>
      </c>
      <c r="CG13668" s="174">
        <v>136163</v>
      </c>
      <c r="CH13668" s="174">
        <v>2682</v>
      </c>
      <c r="CI13668" s="174">
        <v>5</v>
      </c>
      <c r="CJ13668" s="174">
        <v>178.4658</v>
      </c>
      <c r="CK13668" s="174">
        <v>178.4658</v>
      </c>
      <c r="CU13668" s="174">
        <v>136163</v>
      </c>
      <c r="CV13668" s="174">
        <v>2682</v>
      </c>
      <c r="CW13668" s="174">
        <v>5</v>
      </c>
      <c r="CX13668" s="174">
        <v>178.4658</v>
      </c>
    </row>
    <row r="13669" spans="84:102" x14ac:dyDescent="0.25">
      <c r="CF13669" s="3" t="s">
        <v>3073</v>
      </c>
      <c r="CG13669" s="174">
        <v>69663</v>
      </c>
      <c r="CH13669" s="174">
        <v>1669</v>
      </c>
      <c r="CI13669" s="174">
        <v>5</v>
      </c>
      <c r="CJ13669" s="174">
        <v>178.41460000000001</v>
      </c>
      <c r="CK13669" s="174">
        <v>178.41460000000001</v>
      </c>
      <c r="CU13669" s="174">
        <v>69663</v>
      </c>
      <c r="CV13669" s="174">
        <v>1669</v>
      </c>
      <c r="CW13669" s="174">
        <v>5</v>
      </c>
      <c r="CX13669" s="174">
        <v>178.41460000000001</v>
      </c>
    </row>
    <row r="13670" spans="84:102" x14ac:dyDescent="0.25">
      <c r="CF13670" s="3" t="s">
        <v>3073</v>
      </c>
      <c r="CG13670" s="174">
        <v>93182</v>
      </c>
      <c r="CH13670" s="174">
        <v>692</v>
      </c>
      <c r="CI13670" s="174">
        <v>5</v>
      </c>
      <c r="CJ13670" s="174">
        <v>178.40020000000001</v>
      </c>
      <c r="CK13670" s="174">
        <v>178.40020000000001</v>
      </c>
      <c r="CU13670" s="174">
        <v>93182</v>
      </c>
      <c r="CV13670" s="174">
        <v>692</v>
      </c>
      <c r="CW13670" s="174">
        <v>5</v>
      </c>
      <c r="CX13670" s="174">
        <v>178.40020000000001</v>
      </c>
    </row>
    <row r="13671" spans="84:102" x14ac:dyDescent="0.25">
      <c r="CF13671" s="3" t="s">
        <v>3073</v>
      </c>
      <c r="CG13671" s="174">
        <v>2599</v>
      </c>
      <c r="CH13671" s="174">
        <v>43264</v>
      </c>
      <c r="CI13671" s="174">
        <v>5</v>
      </c>
      <c r="CJ13671" s="174">
        <v>178.24879999999999</v>
      </c>
      <c r="CK13671" s="174">
        <v>178.24879999999999</v>
      </c>
      <c r="CU13671" s="174">
        <v>2599</v>
      </c>
      <c r="CV13671" s="174">
        <v>43264</v>
      </c>
      <c r="CW13671" s="174">
        <v>5</v>
      </c>
      <c r="CX13671" s="174">
        <v>178.24879999999999</v>
      </c>
    </row>
    <row r="13672" spans="84:102" x14ac:dyDescent="0.25">
      <c r="CF13672" s="3" t="s">
        <v>3073</v>
      </c>
      <c r="CG13672" s="174">
        <v>1827</v>
      </c>
      <c r="CH13672" s="174">
        <v>51805</v>
      </c>
      <c r="CI13672" s="174">
        <v>5</v>
      </c>
      <c r="CJ13672" s="174">
        <v>178.22540000000001</v>
      </c>
      <c r="CK13672" s="174">
        <v>178.22540000000001</v>
      </c>
      <c r="CU13672" s="174">
        <v>1827</v>
      </c>
      <c r="CV13672" s="174">
        <v>51805</v>
      </c>
      <c r="CW13672" s="174">
        <v>5</v>
      </c>
      <c r="CX13672" s="174">
        <v>178.22540000000001</v>
      </c>
    </row>
    <row r="13673" spans="84:102" x14ac:dyDescent="0.25">
      <c r="CF13673" s="3" t="s">
        <v>3073</v>
      </c>
      <c r="CG13673" s="174">
        <v>1284</v>
      </c>
      <c r="CH13673" s="174">
        <v>122468</v>
      </c>
      <c r="CI13673" s="174">
        <v>5</v>
      </c>
      <c r="CJ13673" s="174">
        <v>178.20089999999999</v>
      </c>
      <c r="CK13673" s="174">
        <v>178.20089999999999</v>
      </c>
      <c r="CU13673" s="174">
        <v>1284</v>
      </c>
      <c r="CV13673" s="174">
        <v>122468</v>
      </c>
      <c r="CW13673" s="174">
        <v>5</v>
      </c>
      <c r="CX13673" s="174">
        <v>178.20089999999999</v>
      </c>
    </row>
    <row r="13674" spans="84:102" x14ac:dyDescent="0.25">
      <c r="CF13674" s="3" t="s">
        <v>3073</v>
      </c>
      <c r="CG13674" s="174">
        <v>158640</v>
      </c>
      <c r="CH13674" s="174">
        <v>3255</v>
      </c>
      <c r="CI13674" s="174">
        <v>5</v>
      </c>
      <c r="CJ13674" s="174">
        <v>178.1747</v>
      </c>
      <c r="CK13674" s="174">
        <v>178.1747</v>
      </c>
      <c r="CU13674" s="174">
        <v>158640</v>
      </c>
      <c r="CV13674" s="174">
        <v>3255</v>
      </c>
      <c r="CW13674" s="174">
        <v>5</v>
      </c>
      <c r="CX13674" s="174">
        <v>178.1747</v>
      </c>
    </row>
    <row r="13675" spans="84:102" x14ac:dyDescent="0.25">
      <c r="CF13675" s="3" t="s">
        <v>3073</v>
      </c>
      <c r="CG13675" s="174">
        <v>3024</v>
      </c>
      <c r="CH13675" s="174">
        <v>163797</v>
      </c>
      <c r="CI13675" s="174">
        <v>5</v>
      </c>
      <c r="CJ13675" s="174">
        <v>178.0916</v>
      </c>
      <c r="CK13675" s="174">
        <v>178.0916</v>
      </c>
      <c r="CU13675" s="174">
        <v>3024</v>
      </c>
      <c r="CV13675" s="174">
        <v>163797</v>
      </c>
      <c r="CW13675" s="174">
        <v>5</v>
      </c>
      <c r="CX13675" s="174">
        <v>178.0916</v>
      </c>
    </row>
    <row r="13676" spans="84:102" x14ac:dyDescent="0.25">
      <c r="CF13676" s="3" t="s">
        <v>3073</v>
      </c>
      <c r="CG13676" s="174">
        <v>2430</v>
      </c>
      <c r="CH13676" s="174">
        <v>30227</v>
      </c>
      <c r="CI13676" s="174">
        <v>5</v>
      </c>
      <c r="CJ13676" s="174">
        <v>177.82910000000001</v>
      </c>
      <c r="CK13676" s="174">
        <v>177.82910000000001</v>
      </c>
      <c r="CU13676" s="174">
        <v>2430</v>
      </c>
      <c r="CV13676" s="174">
        <v>30227</v>
      </c>
      <c r="CW13676" s="174">
        <v>5</v>
      </c>
      <c r="CX13676" s="174">
        <v>177.82910000000001</v>
      </c>
    </row>
    <row r="13677" spans="84:102" x14ac:dyDescent="0.25">
      <c r="CF13677" s="3" t="s">
        <v>3073</v>
      </c>
      <c r="CG13677" s="174">
        <v>161527</v>
      </c>
      <c r="CH13677" s="174">
        <v>3006</v>
      </c>
      <c r="CI13677" s="174">
        <v>5</v>
      </c>
      <c r="CJ13677" s="174">
        <v>177.81379999999999</v>
      </c>
      <c r="CK13677" s="174">
        <v>177.81379999999999</v>
      </c>
      <c r="CU13677" s="174">
        <v>161527</v>
      </c>
      <c r="CV13677" s="174">
        <v>3006</v>
      </c>
      <c r="CW13677" s="174">
        <v>5</v>
      </c>
      <c r="CX13677" s="174">
        <v>177.81379999999999</v>
      </c>
    </row>
    <row r="13678" spans="84:102" x14ac:dyDescent="0.25">
      <c r="CF13678" s="3" t="s">
        <v>3073</v>
      </c>
      <c r="CG13678" s="174">
        <v>151607</v>
      </c>
      <c r="CH13678" s="174">
        <v>2929</v>
      </c>
      <c r="CI13678" s="174">
        <v>5</v>
      </c>
      <c r="CJ13678" s="174">
        <v>177.75110000000001</v>
      </c>
      <c r="CK13678" s="174">
        <v>177.75110000000001</v>
      </c>
      <c r="CU13678" s="174">
        <v>151607</v>
      </c>
      <c r="CV13678" s="174">
        <v>2929</v>
      </c>
      <c r="CW13678" s="174">
        <v>5</v>
      </c>
      <c r="CX13678" s="174">
        <v>177.75110000000001</v>
      </c>
    </row>
    <row r="13679" spans="84:102" x14ac:dyDescent="0.25">
      <c r="CF13679" s="3" t="s">
        <v>3073</v>
      </c>
      <c r="CG13679" s="174">
        <v>134930</v>
      </c>
      <c r="CH13679" s="174">
        <v>1091</v>
      </c>
      <c r="CI13679" s="174">
        <v>5</v>
      </c>
      <c r="CJ13679" s="174">
        <v>177.744</v>
      </c>
      <c r="CK13679" s="174">
        <v>177.744</v>
      </c>
      <c r="CU13679" s="174">
        <v>134930</v>
      </c>
      <c r="CV13679" s="174">
        <v>1091</v>
      </c>
      <c r="CW13679" s="174">
        <v>5</v>
      </c>
      <c r="CX13679" s="174">
        <v>177.744</v>
      </c>
    </row>
    <row r="13680" spans="84:102" x14ac:dyDescent="0.25">
      <c r="CF13680" s="3" t="s">
        <v>3073</v>
      </c>
      <c r="CG13680" s="174">
        <v>3065</v>
      </c>
      <c r="CH13680" s="174">
        <v>167083</v>
      </c>
      <c r="CI13680" s="174">
        <v>5</v>
      </c>
      <c r="CJ13680" s="174">
        <v>177.56700000000001</v>
      </c>
      <c r="CK13680" s="174">
        <v>177.56700000000001</v>
      </c>
      <c r="CU13680" s="174">
        <v>3065</v>
      </c>
      <c r="CV13680" s="174">
        <v>167083</v>
      </c>
      <c r="CW13680" s="174">
        <v>5</v>
      </c>
      <c r="CX13680" s="174">
        <v>177.56700000000001</v>
      </c>
    </row>
    <row r="13681" spans="84:102" x14ac:dyDescent="0.25">
      <c r="CF13681" s="3" t="s">
        <v>3073</v>
      </c>
      <c r="CG13681" s="174">
        <v>106794</v>
      </c>
      <c r="CH13681" s="174">
        <v>853</v>
      </c>
      <c r="CI13681" s="174">
        <v>5</v>
      </c>
      <c r="CJ13681" s="174">
        <v>177.47380000000001</v>
      </c>
      <c r="CK13681" s="174">
        <v>177.47380000000001</v>
      </c>
      <c r="CU13681" s="174">
        <v>106794</v>
      </c>
      <c r="CV13681" s="174">
        <v>853</v>
      </c>
      <c r="CW13681" s="174">
        <v>5</v>
      </c>
      <c r="CX13681" s="174">
        <v>177.47380000000001</v>
      </c>
    </row>
    <row r="13682" spans="84:102" x14ac:dyDescent="0.25">
      <c r="CF13682" s="3" t="s">
        <v>3073</v>
      </c>
      <c r="CG13682" s="174">
        <v>2089</v>
      </c>
      <c r="CH13682" s="174">
        <v>5261</v>
      </c>
      <c r="CI13682" s="174">
        <v>5</v>
      </c>
      <c r="CJ13682" s="174">
        <v>177.44130000000001</v>
      </c>
      <c r="CK13682" s="174">
        <v>177.44130000000001</v>
      </c>
      <c r="CU13682" s="174">
        <v>2089</v>
      </c>
      <c r="CV13682" s="174">
        <v>5261</v>
      </c>
      <c r="CW13682" s="174">
        <v>5</v>
      </c>
      <c r="CX13682" s="174">
        <v>177.44130000000001</v>
      </c>
    </row>
    <row r="13683" spans="84:102" x14ac:dyDescent="0.25">
      <c r="CF13683" s="3" t="s">
        <v>3073</v>
      </c>
      <c r="CG13683" s="174">
        <v>598</v>
      </c>
      <c r="CH13683" s="174">
        <v>85648</v>
      </c>
      <c r="CI13683" s="174">
        <v>5</v>
      </c>
      <c r="CJ13683" s="174">
        <v>177.42670000000001</v>
      </c>
      <c r="CK13683" s="174">
        <v>177.42670000000001</v>
      </c>
      <c r="CU13683" s="174">
        <v>598</v>
      </c>
      <c r="CV13683" s="174">
        <v>85648</v>
      </c>
      <c r="CW13683" s="174">
        <v>5</v>
      </c>
      <c r="CX13683" s="174">
        <v>177.42670000000001</v>
      </c>
    </row>
    <row r="13684" spans="84:102" x14ac:dyDescent="0.25">
      <c r="CF13684" s="3" t="s">
        <v>3073</v>
      </c>
      <c r="CG13684" s="174">
        <v>100</v>
      </c>
      <c r="CH13684" s="174">
        <v>65123</v>
      </c>
      <c r="CI13684" s="174">
        <v>5</v>
      </c>
      <c r="CJ13684" s="174">
        <v>177.36279999999999</v>
      </c>
      <c r="CK13684" s="174">
        <v>177.36279999999999</v>
      </c>
      <c r="CU13684" s="174">
        <v>100</v>
      </c>
      <c r="CV13684" s="174">
        <v>65123</v>
      </c>
      <c r="CW13684" s="174">
        <v>5</v>
      </c>
      <c r="CX13684" s="174">
        <v>177.36279999999999</v>
      </c>
    </row>
    <row r="13685" spans="84:102" x14ac:dyDescent="0.25">
      <c r="CF13685" s="3" t="s">
        <v>3073</v>
      </c>
      <c r="CG13685" s="174">
        <v>2830</v>
      </c>
      <c r="CH13685" s="174">
        <v>149782</v>
      </c>
      <c r="CI13685" s="174">
        <v>5</v>
      </c>
      <c r="CJ13685" s="174">
        <v>177.28739999999999</v>
      </c>
      <c r="CK13685" s="174">
        <v>177.28739999999999</v>
      </c>
      <c r="CU13685" s="174">
        <v>2830</v>
      </c>
      <c r="CV13685" s="174">
        <v>149782</v>
      </c>
      <c r="CW13685" s="174">
        <v>5</v>
      </c>
      <c r="CX13685" s="174">
        <v>177.28739999999999</v>
      </c>
    </row>
    <row r="13686" spans="84:102" x14ac:dyDescent="0.25">
      <c r="CF13686" s="3" t="s">
        <v>3073</v>
      </c>
      <c r="CG13686" s="174">
        <v>141285</v>
      </c>
      <c r="CH13686" s="174">
        <v>1134</v>
      </c>
      <c r="CI13686" s="174">
        <v>5</v>
      </c>
      <c r="CJ13686" s="174">
        <v>177.27090000000001</v>
      </c>
      <c r="CK13686" s="174">
        <v>177.27090000000001</v>
      </c>
      <c r="CU13686" s="174">
        <v>141285</v>
      </c>
      <c r="CV13686" s="174">
        <v>1134</v>
      </c>
      <c r="CW13686" s="174">
        <v>5</v>
      </c>
      <c r="CX13686" s="174">
        <v>177.27090000000001</v>
      </c>
    </row>
    <row r="13687" spans="84:102" x14ac:dyDescent="0.25">
      <c r="CF13687" s="3" t="s">
        <v>3073</v>
      </c>
      <c r="CG13687" s="174">
        <v>83420</v>
      </c>
      <c r="CH13687" s="174">
        <v>491</v>
      </c>
      <c r="CI13687" s="174">
        <v>5</v>
      </c>
      <c r="CJ13687" s="174">
        <v>177.26580000000001</v>
      </c>
      <c r="CK13687" s="174">
        <v>177.26580000000001</v>
      </c>
      <c r="CU13687" s="174">
        <v>83420</v>
      </c>
      <c r="CV13687" s="174">
        <v>491</v>
      </c>
      <c r="CW13687" s="174">
        <v>5</v>
      </c>
      <c r="CX13687" s="174">
        <v>177.26580000000001</v>
      </c>
    </row>
    <row r="13688" spans="84:102" x14ac:dyDescent="0.25">
      <c r="CF13688" s="3" t="s">
        <v>3073</v>
      </c>
      <c r="CG13688" s="174">
        <v>114207</v>
      </c>
      <c r="CH13688" s="174">
        <v>941</v>
      </c>
      <c r="CI13688" s="174">
        <v>5</v>
      </c>
      <c r="CJ13688" s="174">
        <v>177.2268</v>
      </c>
      <c r="CK13688" s="174">
        <v>177.2268</v>
      </c>
      <c r="CU13688" s="174">
        <v>114207</v>
      </c>
      <c r="CV13688" s="174">
        <v>941</v>
      </c>
      <c r="CW13688" s="174">
        <v>5</v>
      </c>
      <c r="CX13688" s="174">
        <v>177.2268</v>
      </c>
    </row>
    <row r="13689" spans="84:102" x14ac:dyDescent="0.25">
      <c r="CF13689" s="3" t="s">
        <v>3073</v>
      </c>
      <c r="CG13689" s="174">
        <v>72876</v>
      </c>
      <c r="CH13689" s="174">
        <v>270</v>
      </c>
      <c r="CI13689" s="174">
        <v>5</v>
      </c>
      <c r="CJ13689" s="174">
        <v>177.1849</v>
      </c>
      <c r="CK13689" s="174">
        <v>177.1849</v>
      </c>
      <c r="CU13689" s="174">
        <v>72876</v>
      </c>
      <c r="CV13689" s="174">
        <v>270</v>
      </c>
      <c r="CW13689" s="174">
        <v>5</v>
      </c>
      <c r="CX13689" s="174">
        <v>177.1849</v>
      </c>
    </row>
    <row r="13690" spans="84:102" x14ac:dyDescent="0.25">
      <c r="CF13690" s="3" t="s">
        <v>3073</v>
      </c>
      <c r="CG13690" s="174">
        <v>3906</v>
      </c>
      <c r="CH13690" s="174">
        <v>185614</v>
      </c>
      <c r="CI13690" s="174">
        <v>5</v>
      </c>
      <c r="CJ13690" s="174">
        <v>177</v>
      </c>
      <c r="CK13690" s="174">
        <v>177</v>
      </c>
      <c r="CU13690" s="174">
        <v>3906</v>
      </c>
      <c r="CV13690" s="174">
        <v>185614</v>
      </c>
      <c r="CW13690" s="174">
        <v>5</v>
      </c>
      <c r="CX13690" s="174">
        <v>177</v>
      </c>
    </row>
    <row r="13691" spans="84:102" x14ac:dyDescent="0.25">
      <c r="CF13691" s="3" t="s">
        <v>3073</v>
      </c>
      <c r="CG13691" s="174">
        <v>2868</v>
      </c>
      <c r="CH13691" s="174">
        <v>148434</v>
      </c>
      <c r="CI13691" s="174">
        <v>5</v>
      </c>
      <c r="CJ13691" s="174">
        <v>176.94370000000001</v>
      </c>
      <c r="CK13691" s="174">
        <v>176.94370000000001</v>
      </c>
      <c r="CU13691" s="174">
        <v>2868</v>
      </c>
      <c r="CV13691" s="174">
        <v>148434</v>
      </c>
      <c r="CW13691" s="174">
        <v>5</v>
      </c>
      <c r="CX13691" s="174">
        <v>176.94370000000001</v>
      </c>
    </row>
    <row r="13692" spans="84:102" x14ac:dyDescent="0.25">
      <c r="CF13692" s="3" t="s">
        <v>3073</v>
      </c>
      <c r="CG13692" s="174">
        <v>57232</v>
      </c>
      <c r="CH13692" s="174">
        <v>1761</v>
      </c>
      <c r="CI13692" s="174">
        <v>5</v>
      </c>
      <c r="CJ13692" s="174">
        <v>176.9417</v>
      </c>
      <c r="CK13692" s="174">
        <v>176.9417</v>
      </c>
      <c r="CU13692" s="174">
        <v>57232</v>
      </c>
      <c r="CV13692" s="174">
        <v>1761</v>
      </c>
      <c r="CW13692" s="174">
        <v>5</v>
      </c>
      <c r="CX13692" s="174">
        <v>176.9417</v>
      </c>
    </row>
    <row r="13693" spans="84:102" x14ac:dyDescent="0.25">
      <c r="CF13693" s="3" t="s">
        <v>3073</v>
      </c>
      <c r="CG13693" s="174">
        <v>69389</v>
      </c>
      <c r="CH13693" s="174">
        <v>173</v>
      </c>
      <c r="CI13693" s="174">
        <v>5</v>
      </c>
      <c r="CJ13693" s="174">
        <v>176.9358</v>
      </c>
      <c r="CK13693" s="174">
        <v>176.9358</v>
      </c>
      <c r="CU13693" s="174">
        <v>69389</v>
      </c>
      <c r="CV13693" s="174">
        <v>173</v>
      </c>
      <c r="CW13693" s="174">
        <v>5</v>
      </c>
      <c r="CX13693" s="174">
        <v>176.9358</v>
      </c>
    </row>
    <row r="13694" spans="84:102" x14ac:dyDescent="0.25">
      <c r="CF13694" s="3" t="s">
        <v>3073</v>
      </c>
      <c r="CG13694" s="174">
        <v>1839</v>
      </c>
      <c r="CH13694" s="174">
        <v>50906</v>
      </c>
      <c r="CI13694" s="174">
        <v>5</v>
      </c>
      <c r="CJ13694" s="174">
        <v>176.92439999999999</v>
      </c>
      <c r="CK13694" s="174">
        <v>176.92439999999999</v>
      </c>
      <c r="CU13694" s="174">
        <v>1839</v>
      </c>
      <c r="CV13694" s="174">
        <v>50906</v>
      </c>
      <c r="CW13694" s="174">
        <v>5</v>
      </c>
      <c r="CX13694" s="174">
        <v>176.92439999999999</v>
      </c>
    </row>
    <row r="13695" spans="84:102" x14ac:dyDescent="0.25">
      <c r="CF13695" s="3" t="s">
        <v>3073</v>
      </c>
      <c r="CG13695" s="174">
        <v>49848</v>
      </c>
      <c r="CH13695" s="174">
        <v>2651</v>
      </c>
      <c r="CI13695" s="174">
        <v>5</v>
      </c>
      <c r="CJ13695" s="174">
        <v>176.63499999999999</v>
      </c>
      <c r="CK13695" s="174">
        <v>176.63499999999999</v>
      </c>
      <c r="CU13695" s="174">
        <v>49848</v>
      </c>
      <c r="CV13695" s="174">
        <v>2651</v>
      </c>
      <c r="CW13695" s="174">
        <v>5</v>
      </c>
      <c r="CX13695" s="174">
        <v>176.63499999999999</v>
      </c>
    </row>
    <row r="13696" spans="84:102" x14ac:dyDescent="0.25">
      <c r="CF13696" s="3" t="s">
        <v>3073</v>
      </c>
      <c r="CG13696" s="174">
        <v>207</v>
      </c>
      <c r="CH13696" s="174">
        <v>71344</v>
      </c>
      <c r="CI13696" s="174">
        <v>5</v>
      </c>
      <c r="CJ13696" s="174">
        <v>176.274</v>
      </c>
      <c r="CK13696" s="174">
        <v>176.274</v>
      </c>
      <c r="CU13696" s="174">
        <v>207</v>
      </c>
      <c r="CV13696" s="174">
        <v>71344</v>
      </c>
      <c r="CW13696" s="174">
        <v>5</v>
      </c>
      <c r="CX13696" s="174">
        <v>176.274</v>
      </c>
    </row>
    <row r="13697" spans="84:102" x14ac:dyDescent="0.25">
      <c r="CF13697" s="3" t="s">
        <v>3073</v>
      </c>
      <c r="CG13697" s="174">
        <v>185637</v>
      </c>
      <c r="CH13697" s="174">
        <v>3763</v>
      </c>
      <c r="CI13697" s="174">
        <v>5</v>
      </c>
      <c r="CJ13697" s="174">
        <v>176.1593</v>
      </c>
      <c r="CK13697" s="174">
        <v>176.1593</v>
      </c>
      <c r="CU13697" s="174">
        <v>185637</v>
      </c>
      <c r="CV13697" s="174">
        <v>3763</v>
      </c>
      <c r="CW13697" s="174">
        <v>5</v>
      </c>
      <c r="CX13697" s="174">
        <v>176.1593</v>
      </c>
    </row>
    <row r="13698" spans="84:102" x14ac:dyDescent="0.25">
      <c r="CF13698" s="3" t="s">
        <v>3073</v>
      </c>
      <c r="CG13698" s="174">
        <v>273</v>
      </c>
      <c r="CH13698" s="174">
        <v>73015</v>
      </c>
      <c r="CI13698" s="174">
        <v>5</v>
      </c>
      <c r="CJ13698" s="174">
        <v>176.03049999999999</v>
      </c>
      <c r="CK13698" s="174">
        <v>176.03049999999999</v>
      </c>
      <c r="CU13698" s="174">
        <v>273</v>
      </c>
      <c r="CV13698" s="174">
        <v>73015</v>
      </c>
      <c r="CW13698" s="174">
        <v>5</v>
      </c>
      <c r="CX13698" s="174">
        <v>176.03049999999999</v>
      </c>
    </row>
    <row r="13699" spans="84:102" x14ac:dyDescent="0.25">
      <c r="CF13699" s="3" t="s">
        <v>3073</v>
      </c>
      <c r="CG13699" s="174">
        <v>185773</v>
      </c>
      <c r="CH13699" s="174">
        <v>3613</v>
      </c>
      <c r="CI13699" s="174">
        <v>5</v>
      </c>
      <c r="CJ13699" s="174">
        <v>175.79179999999999</v>
      </c>
      <c r="CK13699" s="174">
        <v>175.79179999999999</v>
      </c>
      <c r="CU13699" s="174">
        <v>185773</v>
      </c>
      <c r="CV13699" s="174">
        <v>3613</v>
      </c>
      <c r="CW13699" s="174">
        <v>5</v>
      </c>
      <c r="CX13699" s="174">
        <v>175.79179999999999</v>
      </c>
    </row>
    <row r="13700" spans="84:102" x14ac:dyDescent="0.25">
      <c r="CF13700" s="3" t="s">
        <v>3073</v>
      </c>
      <c r="CG13700" s="174">
        <v>414</v>
      </c>
      <c r="CH13700" s="174">
        <v>82012</v>
      </c>
      <c r="CI13700" s="174">
        <v>5</v>
      </c>
      <c r="CJ13700" s="174">
        <v>175.77289999999999</v>
      </c>
      <c r="CK13700" s="174">
        <v>175.77289999999999</v>
      </c>
      <c r="CU13700" s="174">
        <v>414</v>
      </c>
      <c r="CV13700" s="174">
        <v>82012</v>
      </c>
      <c r="CW13700" s="174">
        <v>5</v>
      </c>
      <c r="CX13700" s="174">
        <v>175.77289999999999</v>
      </c>
    </row>
    <row r="13701" spans="84:102" x14ac:dyDescent="0.25">
      <c r="CF13701" s="3" t="s">
        <v>3073</v>
      </c>
      <c r="CG13701" s="174">
        <v>112782</v>
      </c>
      <c r="CH13701" s="174">
        <v>1368</v>
      </c>
      <c r="CI13701" s="174">
        <v>5</v>
      </c>
      <c r="CJ13701" s="174">
        <v>175.66679999999999</v>
      </c>
      <c r="CK13701" s="174">
        <v>175.66679999999999</v>
      </c>
      <c r="CU13701" s="174">
        <v>112782</v>
      </c>
      <c r="CV13701" s="174">
        <v>1368</v>
      </c>
      <c r="CW13701" s="174">
        <v>5</v>
      </c>
      <c r="CX13701" s="174">
        <v>175.66679999999999</v>
      </c>
    </row>
    <row r="13702" spans="84:102" x14ac:dyDescent="0.25">
      <c r="CF13702" s="3" t="s">
        <v>3073</v>
      </c>
      <c r="CG13702" s="174">
        <v>63038</v>
      </c>
      <c r="CH13702" s="174">
        <v>51</v>
      </c>
      <c r="CI13702" s="174">
        <v>5</v>
      </c>
      <c r="CJ13702" s="174">
        <v>175.41849999999999</v>
      </c>
      <c r="CK13702" s="174">
        <v>175.41849999999999</v>
      </c>
      <c r="CU13702" s="174">
        <v>63038</v>
      </c>
      <c r="CV13702" s="174">
        <v>51</v>
      </c>
      <c r="CW13702" s="174">
        <v>5</v>
      </c>
      <c r="CX13702" s="174">
        <v>175.41849999999999</v>
      </c>
    </row>
    <row r="13703" spans="84:102" x14ac:dyDescent="0.25">
      <c r="CF13703" s="3" t="s">
        <v>3073</v>
      </c>
      <c r="CG13703" s="174">
        <v>3621</v>
      </c>
      <c r="CH13703" s="174">
        <v>94599</v>
      </c>
      <c r="CI13703" s="174">
        <v>5</v>
      </c>
      <c r="CJ13703" s="174">
        <v>175.27959999999999</v>
      </c>
      <c r="CK13703" s="174">
        <v>175.27959999999999</v>
      </c>
      <c r="CU13703" s="174">
        <v>3621</v>
      </c>
      <c r="CV13703" s="174">
        <v>94599</v>
      </c>
      <c r="CW13703" s="174">
        <v>5</v>
      </c>
      <c r="CX13703" s="174">
        <v>175.27959999999999</v>
      </c>
    </row>
    <row r="13704" spans="84:102" x14ac:dyDescent="0.25">
      <c r="CF13704" s="3" t="s">
        <v>3073</v>
      </c>
      <c r="CG13704" s="174">
        <v>90249</v>
      </c>
      <c r="CH13704" s="174">
        <v>1958</v>
      </c>
      <c r="CI13704" s="174">
        <v>5</v>
      </c>
      <c r="CJ13704" s="174">
        <v>174.7371</v>
      </c>
      <c r="CK13704" s="174">
        <v>174.7371</v>
      </c>
      <c r="CU13704" s="174">
        <v>90249</v>
      </c>
      <c r="CV13704" s="174">
        <v>1958</v>
      </c>
      <c r="CW13704" s="174">
        <v>5</v>
      </c>
      <c r="CX13704" s="174">
        <v>174.7371</v>
      </c>
    </row>
    <row r="13705" spans="84:102" x14ac:dyDescent="0.25">
      <c r="CF13705" s="3" t="s">
        <v>3073</v>
      </c>
      <c r="CG13705" s="174">
        <v>698</v>
      </c>
      <c r="CH13705" s="174">
        <v>96057</v>
      </c>
      <c r="CI13705" s="174">
        <v>5</v>
      </c>
      <c r="CJ13705" s="174">
        <v>174.65989999999999</v>
      </c>
      <c r="CK13705" s="174">
        <v>174.65989999999999</v>
      </c>
      <c r="CU13705" s="174">
        <v>698</v>
      </c>
      <c r="CV13705" s="174">
        <v>96057</v>
      </c>
      <c r="CW13705" s="174">
        <v>5</v>
      </c>
      <c r="CX13705" s="174">
        <v>174.65989999999999</v>
      </c>
    </row>
    <row r="13706" spans="84:102" x14ac:dyDescent="0.25">
      <c r="CF13706" s="3" t="s">
        <v>3073</v>
      </c>
      <c r="CG13706" s="174">
        <v>645</v>
      </c>
      <c r="CH13706" s="174">
        <v>90577</v>
      </c>
      <c r="CI13706" s="174">
        <v>5</v>
      </c>
      <c r="CJ13706" s="174">
        <v>174.45099999999999</v>
      </c>
      <c r="CK13706" s="174">
        <v>174.45099999999999</v>
      </c>
      <c r="CU13706" s="174">
        <v>645</v>
      </c>
      <c r="CV13706" s="174">
        <v>90577</v>
      </c>
      <c r="CW13706" s="174">
        <v>5</v>
      </c>
      <c r="CX13706" s="174">
        <v>174.45099999999999</v>
      </c>
    </row>
    <row r="13707" spans="84:102" x14ac:dyDescent="0.25">
      <c r="CF13707" s="3" t="s">
        <v>3073</v>
      </c>
      <c r="CG13707" s="174">
        <v>3145</v>
      </c>
      <c r="CH13707" s="174">
        <v>149262</v>
      </c>
      <c r="CI13707" s="174">
        <v>5</v>
      </c>
      <c r="CJ13707" s="174">
        <v>174.256</v>
      </c>
      <c r="CK13707" s="174">
        <v>174.256</v>
      </c>
      <c r="CU13707" s="174">
        <v>3145</v>
      </c>
      <c r="CV13707" s="174">
        <v>149262</v>
      </c>
      <c r="CW13707" s="174">
        <v>5</v>
      </c>
      <c r="CX13707" s="174">
        <v>174.256</v>
      </c>
    </row>
    <row r="13708" spans="84:102" x14ac:dyDescent="0.25">
      <c r="CF13708" s="3" t="s">
        <v>3073</v>
      </c>
      <c r="CG13708" s="174">
        <v>181</v>
      </c>
      <c r="CH13708" s="174">
        <v>68500</v>
      </c>
      <c r="CI13708" s="174">
        <v>5</v>
      </c>
      <c r="CJ13708" s="174">
        <v>174.19759999999999</v>
      </c>
      <c r="CK13708" s="174">
        <v>174.19759999999999</v>
      </c>
      <c r="CU13708" s="174">
        <v>181</v>
      </c>
      <c r="CV13708" s="174">
        <v>68500</v>
      </c>
      <c r="CW13708" s="174">
        <v>5</v>
      </c>
      <c r="CX13708" s="174">
        <v>174.19759999999999</v>
      </c>
    </row>
    <row r="13709" spans="84:102" x14ac:dyDescent="0.25">
      <c r="CF13709" s="3" t="s">
        <v>3073</v>
      </c>
      <c r="CG13709" s="174">
        <v>124162</v>
      </c>
      <c r="CH13709" s="174">
        <v>2675</v>
      </c>
      <c r="CI13709" s="174">
        <v>5</v>
      </c>
      <c r="CJ13709" s="174">
        <v>174.18860000000001</v>
      </c>
      <c r="CK13709" s="174">
        <v>174.18860000000001</v>
      </c>
      <c r="CU13709" s="174">
        <v>124162</v>
      </c>
      <c r="CV13709" s="174">
        <v>2675</v>
      </c>
      <c r="CW13709" s="174">
        <v>5</v>
      </c>
      <c r="CX13709" s="174">
        <v>174.18860000000001</v>
      </c>
    </row>
    <row r="13710" spans="84:102" x14ac:dyDescent="0.25">
      <c r="CF13710" s="3" t="s">
        <v>3073</v>
      </c>
      <c r="CG13710" s="174">
        <v>2550</v>
      </c>
      <c r="CH13710" s="174">
        <v>45565</v>
      </c>
      <c r="CI13710" s="174">
        <v>5</v>
      </c>
      <c r="CJ13710" s="174">
        <v>174.1234</v>
      </c>
      <c r="CK13710" s="174">
        <v>174.1234</v>
      </c>
      <c r="CU13710" s="174">
        <v>2550</v>
      </c>
      <c r="CV13710" s="174">
        <v>45565</v>
      </c>
      <c r="CW13710" s="174">
        <v>5</v>
      </c>
      <c r="CX13710" s="174">
        <v>174.1234</v>
      </c>
    </row>
    <row r="13711" spans="84:102" x14ac:dyDescent="0.25">
      <c r="CF13711" s="3" t="s">
        <v>3073</v>
      </c>
      <c r="CG13711" s="174">
        <v>180</v>
      </c>
      <c r="CH13711" s="174">
        <v>69217</v>
      </c>
      <c r="CI13711" s="174">
        <v>5</v>
      </c>
      <c r="CJ13711" s="174">
        <v>174.0968</v>
      </c>
      <c r="CK13711" s="174">
        <v>174.0968</v>
      </c>
      <c r="CU13711" s="174">
        <v>180</v>
      </c>
      <c r="CV13711" s="174">
        <v>69217</v>
      </c>
      <c r="CW13711" s="174">
        <v>5</v>
      </c>
      <c r="CX13711" s="174">
        <v>174.0968</v>
      </c>
    </row>
    <row r="13712" spans="84:102" x14ac:dyDescent="0.25">
      <c r="CF13712" s="3" t="s">
        <v>3073</v>
      </c>
      <c r="CG13712" s="174">
        <v>1366</v>
      </c>
      <c r="CH13712" s="174">
        <v>115345</v>
      </c>
      <c r="CI13712" s="174">
        <v>5</v>
      </c>
      <c r="CJ13712" s="174">
        <v>174.03630000000001</v>
      </c>
      <c r="CK13712" s="174">
        <v>174.03630000000001</v>
      </c>
      <c r="CU13712" s="174">
        <v>1366</v>
      </c>
      <c r="CV13712" s="174">
        <v>115345</v>
      </c>
      <c r="CW13712" s="174">
        <v>5</v>
      </c>
      <c r="CX13712" s="174">
        <v>174.03630000000001</v>
      </c>
    </row>
    <row r="13713" spans="84:102" x14ac:dyDescent="0.25">
      <c r="CF13713" s="3" t="s">
        <v>3073</v>
      </c>
      <c r="CG13713" s="174">
        <v>2698</v>
      </c>
      <c r="CH13713" s="174">
        <v>123081</v>
      </c>
      <c r="CI13713" s="174">
        <v>5</v>
      </c>
      <c r="CJ13713" s="174">
        <v>173.983</v>
      </c>
      <c r="CK13713" s="174">
        <v>173.983</v>
      </c>
      <c r="CU13713" s="174">
        <v>2698</v>
      </c>
      <c r="CV13713" s="174">
        <v>123081</v>
      </c>
      <c r="CW13713" s="174">
        <v>5</v>
      </c>
      <c r="CX13713" s="174">
        <v>173.983</v>
      </c>
    </row>
    <row r="13714" spans="84:102" x14ac:dyDescent="0.25">
      <c r="CF13714" s="3" t="s">
        <v>3073</v>
      </c>
      <c r="CG13714" s="174">
        <v>1063</v>
      </c>
      <c r="CH13714" s="174">
        <v>126810</v>
      </c>
      <c r="CI13714" s="174">
        <v>5</v>
      </c>
      <c r="CJ13714" s="174">
        <v>173.4315</v>
      </c>
      <c r="CK13714" s="174">
        <v>173.4315</v>
      </c>
      <c r="CU13714" s="174">
        <v>1063</v>
      </c>
      <c r="CV13714" s="174">
        <v>126810</v>
      </c>
      <c r="CW13714" s="174">
        <v>5</v>
      </c>
      <c r="CX13714" s="174">
        <v>173.4315</v>
      </c>
    </row>
    <row r="13715" spans="84:102" x14ac:dyDescent="0.25">
      <c r="CF13715" s="3" t="s">
        <v>3073</v>
      </c>
      <c r="CG13715" s="174">
        <v>929</v>
      </c>
      <c r="CH13715" s="174">
        <v>111407</v>
      </c>
      <c r="CI13715" s="174">
        <v>5</v>
      </c>
      <c r="CJ13715" s="174">
        <v>173.2483</v>
      </c>
      <c r="CK13715" s="174">
        <v>173.2483</v>
      </c>
      <c r="CU13715" s="174">
        <v>929</v>
      </c>
      <c r="CV13715" s="174">
        <v>111407</v>
      </c>
      <c r="CW13715" s="174">
        <v>5</v>
      </c>
      <c r="CX13715" s="174">
        <v>173.2483</v>
      </c>
    </row>
    <row r="13716" spans="84:102" x14ac:dyDescent="0.25">
      <c r="CF13716" s="3" t="s">
        <v>3073</v>
      </c>
      <c r="CG13716" s="174">
        <v>3255</v>
      </c>
      <c r="CH13716" s="174">
        <v>158640</v>
      </c>
      <c r="CI13716" s="174">
        <v>5</v>
      </c>
      <c r="CJ13716" s="174">
        <v>173.2353</v>
      </c>
      <c r="CK13716" s="174">
        <v>173.2353</v>
      </c>
      <c r="CU13716" s="174">
        <v>3255</v>
      </c>
      <c r="CV13716" s="174">
        <v>158640</v>
      </c>
      <c r="CW13716" s="174">
        <v>5</v>
      </c>
      <c r="CX13716" s="174">
        <v>173.2353</v>
      </c>
    </row>
    <row r="13717" spans="84:102" x14ac:dyDescent="0.25">
      <c r="CF13717" s="3" t="s">
        <v>3073</v>
      </c>
      <c r="CG13717" s="174">
        <v>3449</v>
      </c>
      <c r="CH13717" s="174">
        <v>183290</v>
      </c>
      <c r="CI13717" s="174">
        <v>5</v>
      </c>
      <c r="CJ13717" s="174">
        <v>173.22</v>
      </c>
      <c r="CK13717" s="174">
        <v>173.22</v>
      </c>
      <c r="CU13717" s="174">
        <v>3449</v>
      </c>
      <c r="CV13717" s="174">
        <v>183290</v>
      </c>
      <c r="CW13717" s="174">
        <v>5</v>
      </c>
      <c r="CX13717" s="174">
        <v>173.22</v>
      </c>
    </row>
    <row r="13718" spans="84:102" x14ac:dyDescent="0.25">
      <c r="CF13718" s="3" t="s">
        <v>3073</v>
      </c>
      <c r="CG13718" s="174">
        <v>623</v>
      </c>
      <c r="CH13718" s="174">
        <v>88052</v>
      </c>
      <c r="CI13718" s="174">
        <v>5</v>
      </c>
      <c r="CJ13718" s="174">
        <v>173.0591</v>
      </c>
      <c r="CK13718" s="174">
        <v>173.0591</v>
      </c>
      <c r="CU13718" s="174">
        <v>623</v>
      </c>
      <c r="CV13718" s="174">
        <v>88052</v>
      </c>
      <c r="CW13718" s="174">
        <v>5</v>
      </c>
      <c r="CX13718" s="174">
        <v>173.0591</v>
      </c>
    </row>
    <row r="13719" spans="84:102" x14ac:dyDescent="0.25">
      <c r="CF13719" s="3" t="s">
        <v>3073</v>
      </c>
      <c r="CG13719" s="174">
        <v>57443</v>
      </c>
      <c r="CH13719" s="174">
        <v>1880</v>
      </c>
      <c r="CI13719" s="174">
        <v>5</v>
      </c>
      <c r="CJ13719" s="174">
        <v>173.0583</v>
      </c>
      <c r="CK13719" s="174">
        <v>173.0583</v>
      </c>
      <c r="CU13719" s="174">
        <v>57443</v>
      </c>
      <c r="CV13719" s="174">
        <v>1880</v>
      </c>
      <c r="CW13719" s="174">
        <v>5</v>
      </c>
      <c r="CX13719" s="174">
        <v>173.0583</v>
      </c>
    </row>
    <row r="13720" spans="84:102" x14ac:dyDescent="0.25">
      <c r="CF13720" s="3" t="s">
        <v>3073</v>
      </c>
      <c r="CG13720" s="174">
        <v>262</v>
      </c>
      <c r="CH13720" s="174">
        <v>71688</v>
      </c>
      <c r="CI13720" s="174">
        <v>5</v>
      </c>
      <c r="CJ13720" s="174">
        <v>173.03460000000001</v>
      </c>
      <c r="CK13720" s="174">
        <v>173.03460000000001</v>
      </c>
      <c r="CU13720" s="174">
        <v>262</v>
      </c>
      <c r="CV13720" s="174">
        <v>71688</v>
      </c>
      <c r="CW13720" s="174">
        <v>5</v>
      </c>
      <c r="CX13720" s="174">
        <v>173.03460000000001</v>
      </c>
    </row>
    <row r="13721" spans="84:102" x14ac:dyDescent="0.25">
      <c r="CF13721" s="3" t="s">
        <v>3073</v>
      </c>
      <c r="CG13721" s="174">
        <v>542</v>
      </c>
      <c r="CH13721" s="174">
        <v>86678</v>
      </c>
      <c r="CI13721" s="174">
        <v>5</v>
      </c>
      <c r="CJ13721" s="174">
        <v>173.00069999999999</v>
      </c>
      <c r="CK13721" s="174">
        <v>173.00069999999999</v>
      </c>
      <c r="CU13721" s="174">
        <v>542</v>
      </c>
      <c r="CV13721" s="174">
        <v>86678</v>
      </c>
      <c r="CW13721" s="174">
        <v>5</v>
      </c>
      <c r="CX13721" s="174">
        <v>173.00069999999999</v>
      </c>
    </row>
    <row r="13722" spans="84:102" x14ac:dyDescent="0.25">
      <c r="CF13722" s="3" t="s">
        <v>3073</v>
      </c>
      <c r="CG13722" s="174">
        <v>94611</v>
      </c>
      <c r="CH13722" s="174">
        <v>1491</v>
      </c>
      <c r="CI13722" s="174">
        <v>5</v>
      </c>
      <c r="CJ13722" s="174">
        <v>172.9205</v>
      </c>
      <c r="CK13722" s="174">
        <v>172.9205</v>
      </c>
      <c r="CU13722" s="174">
        <v>94611</v>
      </c>
      <c r="CV13722" s="174">
        <v>1491</v>
      </c>
      <c r="CW13722" s="174">
        <v>5</v>
      </c>
      <c r="CX13722" s="174">
        <v>172.9205</v>
      </c>
    </row>
    <row r="13723" spans="84:102" x14ac:dyDescent="0.25">
      <c r="CF13723" s="3" t="s">
        <v>3073</v>
      </c>
      <c r="CG13723" s="174">
        <v>69201</v>
      </c>
      <c r="CH13723" s="174">
        <v>186</v>
      </c>
      <c r="CI13723" s="174">
        <v>5</v>
      </c>
      <c r="CJ13723" s="174">
        <v>172.9102</v>
      </c>
      <c r="CK13723" s="174">
        <v>172.9102</v>
      </c>
      <c r="CU13723" s="174">
        <v>69201</v>
      </c>
      <c r="CV13723" s="174">
        <v>186</v>
      </c>
      <c r="CW13723" s="174">
        <v>5</v>
      </c>
      <c r="CX13723" s="174">
        <v>172.9102</v>
      </c>
    </row>
    <row r="13724" spans="84:102" x14ac:dyDescent="0.25">
      <c r="CF13724" s="3" t="s">
        <v>3073</v>
      </c>
      <c r="CG13724" s="174">
        <v>733</v>
      </c>
      <c r="CH13724" s="174">
        <v>97346</v>
      </c>
      <c r="CI13724" s="174">
        <v>5</v>
      </c>
      <c r="CJ13724" s="174">
        <v>172.8433</v>
      </c>
      <c r="CK13724" s="174">
        <v>172.8433</v>
      </c>
      <c r="CU13724" s="174">
        <v>733</v>
      </c>
      <c r="CV13724" s="174">
        <v>97346</v>
      </c>
      <c r="CW13724" s="174">
        <v>5</v>
      </c>
      <c r="CX13724" s="174">
        <v>172.8433</v>
      </c>
    </row>
    <row r="13725" spans="84:102" x14ac:dyDescent="0.25">
      <c r="CF13725" s="3" t="s">
        <v>3073</v>
      </c>
      <c r="CG13725" s="174">
        <v>2737</v>
      </c>
      <c r="CH13725" s="174">
        <v>138668</v>
      </c>
      <c r="CI13725" s="174">
        <v>5</v>
      </c>
      <c r="CJ13725" s="174">
        <v>172.6953</v>
      </c>
      <c r="CK13725" s="174">
        <v>172.6953</v>
      </c>
      <c r="CU13725" s="174">
        <v>2737</v>
      </c>
      <c r="CV13725" s="174">
        <v>138668</v>
      </c>
      <c r="CW13725" s="174">
        <v>5</v>
      </c>
      <c r="CX13725" s="174">
        <v>172.6953</v>
      </c>
    </row>
    <row r="13726" spans="84:102" x14ac:dyDescent="0.25">
      <c r="CF13726" s="3" t="s">
        <v>3073</v>
      </c>
      <c r="CG13726" s="174">
        <v>148635</v>
      </c>
      <c r="CH13726" s="174">
        <v>3101</v>
      </c>
      <c r="CI13726" s="174">
        <v>5</v>
      </c>
      <c r="CJ13726" s="174">
        <v>172.6815</v>
      </c>
      <c r="CK13726" s="174">
        <v>172.6815</v>
      </c>
      <c r="CU13726" s="174">
        <v>148635</v>
      </c>
      <c r="CV13726" s="174">
        <v>3101</v>
      </c>
      <c r="CW13726" s="174">
        <v>5</v>
      </c>
      <c r="CX13726" s="174">
        <v>172.6815</v>
      </c>
    </row>
    <row r="13727" spans="84:102" x14ac:dyDescent="0.25">
      <c r="CF13727" s="3" t="s">
        <v>3073</v>
      </c>
      <c r="CG13727" s="174">
        <v>94357</v>
      </c>
      <c r="CH13727" s="174">
        <v>3618</v>
      </c>
      <c r="CI13727" s="174">
        <v>5</v>
      </c>
      <c r="CJ13727" s="174">
        <v>172.55410000000001</v>
      </c>
      <c r="CK13727" s="174">
        <v>172.55410000000001</v>
      </c>
      <c r="CU13727" s="174">
        <v>94357</v>
      </c>
      <c r="CV13727" s="174">
        <v>3618</v>
      </c>
      <c r="CW13727" s="174">
        <v>5</v>
      </c>
      <c r="CX13727" s="174">
        <v>172.55410000000001</v>
      </c>
    </row>
    <row r="13728" spans="84:102" x14ac:dyDescent="0.25">
      <c r="CF13728" s="3" t="s">
        <v>3073</v>
      </c>
      <c r="CG13728" s="174">
        <v>166654</v>
      </c>
      <c r="CH13728" s="174">
        <v>3304</v>
      </c>
      <c r="CI13728" s="174">
        <v>5</v>
      </c>
      <c r="CJ13728" s="174">
        <v>172.5446</v>
      </c>
      <c r="CK13728" s="174">
        <v>172.5446</v>
      </c>
      <c r="CU13728" s="174">
        <v>166654</v>
      </c>
      <c r="CV13728" s="174">
        <v>3304</v>
      </c>
      <c r="CW13728" s="174">
        <v>5</v>
      </c>
      <c r="CX13728" s="174">
        <v>172.5446</v>
      </c>
    </row>
    <row r="13729" spans="84:102" x14ac:dyDescent="0.25">
      <c r="CF13729" s="3" t="s">
        <v>3073</v>
      </c>
      <c r="CG13729" s="174">
        <v>768</v>
      </c>
      <c r="CH13729" s="174">
        <v>99835</v>
      </c>
      <c r="CI13729" s="174">
        <v>5</v>
      </c>
      <c r="CJ13729" s="174">
        <v>172.5343</v>
      </c>
      <c r="CK13729" s="174">
        <v>172.5343</v>
      </c>
      <c r="CU13729" s="174">
        <v>768</v>
      </c>
      <c r="CV13729" s="174">
        <v>99835</v>
      </c>
      <c r="CW13729" s="174">
        <v>5</v>
      </c>
      <c r="CX13729" s="174">
        <v>172.5343</v>
      </c>
    </row>
    <row r="13730" spans="84:102" x14ac:dyDescent="0.25">
      <c r="CF13730" s="3" t="s">
        <v>3073</v>
      </c>
      <c r="CG13730" s="174">
        <v>163126</v>
      </c>
      <c r="CH13730" s="174">
        <v>3295</v>
      </c>
      <c r="CI13730" s="174">
        <v>5</v>
      </c>
      <c r="CJ13730" s="174">
        <v>172.53380000000001</v>
      </c>
      <c r="CK13730" s="174">
        <v>172.53380000000001</v>
      </c>
      <c r="CU13730" s="174">
        <v>163126</v>
      </c>
      <c r="CV13730" s="174">
        <v>3295</v>
      </c>
      <c r="CW13730" s="174">
        <v>5</v>
      </c>
      <c r="CX13730" s="174">
        <v>172.53380000000001</v>
      </c>
    </row>
    <row r="13731" spans="84:102" x14ac:dyDescent="0.25">
      <c r="CF13731" s="3" t="s">
        <v>3073</v>
      </c>
      <c r="CG13731" s="174">
        <v>3802</v>
      </c>
      <c r="CH13731" s="174">
        <v>78887</v>
      </c>
      <c r="CI13731" s="174">
        <v>5</v>
      </c>
      <c r="CJ13731" s="174">
        <v>172.50569999999999</v>
      </c>
      <c r="CK13731" s="174">
        <v>172.50569999999999</v>
      </c>
      <c r="CU13731" s="174">
        <v>3802</v>
      </c>
      <c r="CV13731" s="174">
        <v>78887</v>
      </c>
      <c r="CW13731" s="174">
        <v>5</v>
      </c>
      <c r="CX13731" s="174">
        <v>172.50569999999999</v>
      </c>
    </row>
    <row r="13732" spans="84:102" x14ac:dyDescent="0.25">
      <c r="CF13732" s="3" t="s">
        <v>3073</v>
      </c>
      <c r="CG13732" s="174">
        <v>94599</v>
      </c>
      <c r="CH13732" s="174">
        <v>3621</v>
      </c>
      <c r="CI13732" s="174">
        <v>5</v>
      </c>
      <c r="CJ13732" s="174">
        <v>172.37219999999999</v>
      </c>
      <c r="CK13732" s="174">
        <v>172.37219999999999</v>
      </c>
      <c r="CU13732" s="174">
        <v>94599</v>
      </c>
      <c r="CV13732" s="174">
        <v>3621</v>
      </c>
      <c r="CW13732" s="174">
        <v>5</v>
      </c>
      <c r="CX13732" s="174">
        <v>172.37219999999999</v>
      </c>
    </row>
    <row r="13733" spans="84:102" x14ac:dyDescent="0.25">
      <c r="CF13733" s="3" t="s">
        <v>3073</v>
      </c>
      <c r="CG13733" s="174">
        <v>3086</v>
      </c>
      <c r="CH13733" s="174">
        <v>141674</v>
      </c>
      <c r="CI13733" s="174">
        <v>5</v>
      </c>
      <c r="CJ13733" s="174">
        <v>172.15280000000001</v>
      </c>
      <c r="CK13733" s="174">
        <v>172.15280000000001</v>
      </c>
      <c r="CU13733" s="174">
        <v>3086</v>
      </c>
      <c r="CV13733" s="174">
        <v>141674</v>
      </c>
      <c r="CW13733" s="174">
        <v>5</v>
      </c>
      <c r="CX13733" s="174">
        <v>172.15280000000001</v>
      </c>
    </row>
    <row r="13734" spans="84:102" x14ac:dyDescent="0.25">
      <c r="CF13734" s="3" t="s">
        <v>3073</v>
      </c>
      <c r="CG13734" s="174">
        <v>46890</v>
      </c>
      <c r="CH13734" s="174">
        <v>2625</v>
      </c>
      <c r="CI13734" s="174">
        <v>5</v>
      </c>
      <c r="CJ13734" s="174">
        <v>172.14879999999999</v>
      </c>
      <c r="CK13734" s="174">
        <v>172.14879999999999</v>
      </c>
      <c r="CU13734" s="174">
        <v>46890</v>
      </c>
      <c r="CV13734" s="174">
        <v>2625</v>
      </c>
      <c r="CW13734" s="174">
        <v>5</v>
      </c>
      <c r="CX13734" s="174">
        <v>172.14879999999999</v>
      </c>
    </row>
    <row r="13735" spans="84:102" x14ac:dyDescent="0.25">
      <c r="CF13735" s="3" t="s">
        <v>3073</v>
      </c>
      <c r="CG13735" s="174">
        <v>183290</v>
      </c>
      <c r="CH13735" s="174">
        <v>3449</v>
      </c>
      <c r="CI13735" s="174">
        <v>5</v>
      </c>
      <c r="CJ13735" s="174">
        <v>172.08959999999999</v>
      </c>
      <c r="CK13735" s="174">
        <v>172.08959999999999</v>
      </c>
      <c r="CU13735" s="174">
        <v>183290</v>
      </c>
      <c r="CV13735" s="174">
        <v>3449</v>
      </c>
      <c r="CW13735" s="174">
        <v>5</v>
      </c>
      <c r="CX13735" s="174">
        <v>172.08959999999999</v>
      </c>
    </row>
    <row r="13736" spans="84:102" x14ac:dyDescent="0.25">
      <c r="CF13736" s="3" t="s">
        <v>3073</v>
      </c>
      <c r="CG13736" s="174">
        <v>113265</v>
      </c>
      <c r="CH13736" s="174">
        <v>948</v>
      </c>
      <c r="CI13736" s="174">
        <v>5</v>
      </c>
      <c r="CJ13736" s="174">
        <v>172.03370000000001</v>
      </c>
      <c r="CK13736" s="174">
        <v>172.03370000000001</v>
      </c>
      <c r="CU13736" s="174">
        <v>113265</v>
      </c>
      <c r="CV13736" s="174">
        <v>948</v>
      </c>
      <c r="CW13736" s="174">
        <v>5</v>
      </c>
      <c r="CX13736" s="174">
        <v>172.03370000000001</v>
      </c>
    </row>
    <row r="13737" spans="84:102" x14ac:dyDescent="0.25">
      <c r="CF13737" s="3" t="s">
        <v>3073</v>
      </c>
      <c r="CG13737" s="174">
        <v>150108</v>
      </c>
      <c r="CH13737" s="174">
        <v>2866</v>
      </c>
      <c r="CI13737" s="174">
        <v>5</v>
      </c>
      <c r="CJ13737" s="174">
        <v>172.0273</v>
      </c>
      <c r="CK13737" s="174">
        <v>172.0273</v>
      </c>
      <c r="CU13737" s="174">
        <v>150108</v>
      </c>
      <c r="CV13737" s="174">
        <v>2866</v>
      </c>
      <c r="CW13737" s="174">
        <v>5</v>
      </c>
      <c r="CX13737" s="174">
        <v>172.0273</v>
      </c>
    </row>
    <row r="13738" spans="84:102" x14ac:dyDescent="0.25">
      <c r="CF13738" s="3" t="s">
        <v>3073</v>
      </c>
      <c r="CG13738" s="174">
        <v>604</v>
      </c>
      <c r="CH13738" s="174">
        <v>86144</v>
      </c>
      <c r="CI13738" s="174">
        <v>5</v>
      </c>
      <c r="CJ13738" s="174">
        <v>172.00489999999999</v>
      </c>
      <c r="CK13738" s="174">
        <v>172.00489999999999</v>
      </c>
      <c r="CU13738" s="174">
        <v>604</v>
      </c>
      <c r="CV13738" s="174">
        <v>86144</v>
      </c>
      <c r="CW13738" s="174">
        <v>5</v>
      </c>
      <c r="CX13738" s="174">
        <v>172.00489999999999</v>
      </c>
    </row>
    <row r="13739" spans="84:102" x14ac:dyDescent="0.25">
      <c r="CF13739" s="3" t="s">
        <v>3073</v>
      </c>
      <c r="CG13739" s="174">
        <v>3203</v>
      </c>
      <c r="CH13739" s="174">
        <v>155895</v>
      </c>
      <c r="CI13739" s="174">
        <v>5</v>
      </c>
      <c r="CJ13739" s="174">
        <v>171.95849999999999</v>
      </c>
      <c r="CK13739" s="174">
        <v>171.95849999999999</v>
      </c>
      <c r="CU13739" s="174">
        <v>3203</v>
      </c>
      <c r="CV13739" s="174">
        <v>155895</v>
      </c>
      <c r="CW13739" s="174">
        <v>5</v>
      </c>
      <c r="CX13739" s="174">
        <v>171.95849999999999</v>
      </c>
    </row>
    <row r="13740" spans="84:102" x14ac:dyDescent="0.25">
      <c r="CF13740" s="3" t="s">
        <v>3073</v>
      </c>
      <c r="CG13740" s="174">
        <v>71682</v>
      </c>
      <c r="CH13740" s="174">
        <v>279</v>
      </c>
      <c r="CI13740" s="174">
        <v>5</v>
      </c>
      <c r="CJ13740" s="174">
        <v>171.94110000000001</v>
      </c>
      <c r="CK13740" s="174">
        <v>171.94110000000001</v>
      </c>
      <c r="CU13740" s="174">
        <v>71682</v>
      </c>
      <c r="CV13740" s="174">
        <v>279</v>
      </c>
      <c r="CW13740" s="174">
        <v>5</v>
      </c>
      <c r="CX13740" s="174">
        <v>171.94110000000001</v>
      </c>
    </row>
    <row r="13741" spans="84:102" x14ac:dyDescent="0.25">
      <c r="CF13741" s="3" t="s">
        <v>3073</v>
      </c>
      <c r="CG13741" s="174">
        <v>1003</v>
      </c>
      <c r="CH13741" s="174">
        <v>118170</v>
      </c>
      <c r="CI13741" s="174">
        <v>5</v>
      </c>
      <c r="CJ13741" s="174">
        <v>171.92580000000001</v>
      </c>
      <c r="CK13741" s="174">
        <v>171.92580000000001</v>
      </c>
      <c r="CU13741" s="174">
        <v>1003</v>
      </c>
      <c r="CV13741" s="174">
        <v>118170</v>
      </c>
      <c r="CW13741" s="174">
        <v>5</v>
      </c>
      <c r="CX13741" s="174">
        <v>171.92580000000001</v>
      </c>
    </row>
    <row r="13742" spans="84:102" x14ac:dyDescent="0.25">
      <c r="CF13742" s="3" t="s">
        <v>3073</v>
      </c>
      <c r="CG13742" s="174">
        <v>30652</v>
      </c>
      <c r="CH13742" s="174">
        <v>2378</v>
      </c>
      <c r="CI13742" s="174">
        <v>5</v>
      </c>
      <c r="CJ13742" s="174">
        <v>171.77109999999999</v>
      </c>
      <c r="CK13742" s="174">
        <v>171.77109999999999</v>
      </c>
      <c r="CU13742" s="174">
        <v>30652</v>
      </c>
      <c r="CV13742" s="174">
        <v>2378</v>
      </c>
      <c r="CW13742" s="174">
        <v>5</v>
      </c>
      <c r="CX13742" s="174">
        <v>171.77109999999999</v>
      </c>
    </row>
    <row r="13743" spans="84:102" x14ac:dyDescent="0.25">
      <c r="CF13743" s="3" t="s">
        <v>3073</v>
      </c>
      <c r="CG13743" s="174">
        <v>51006</v>
      </c>
      <c r="CH13743" s="174">
        <v>1833</v>
      </c>
      <c r="CI13743" s="174">
        <v>5</v>
      </c>
      <c r="CJ13743" s="174">
        <v>171.72559999999999</v>
      </c>
      <c r="CK13743" s="174">
        <v>171.72559999999999</v>
      </c>
      <c r="CU13743" s="174">
        <v>51006</v>
      </c>
      <c r="CV13743" s="174">
        <v>1833</v>
      </c>
      <c r="CW13743" s="174">
        <v>5</v>
      </c>
      <c r="CX13743" s="174">
        <v>171.72559999999999</v>
      </c>
    </row>
    <row r="13744" spans="84:102" x14ac:dyDescent="0.25">
      <c r="CF13744" s="3" t="s">
        <v>3073</v>
      </c>
      <c r="CG13744" s="174">
        <v>2882</v>
      </c>
      <c r="CH13744" s="174">
        <v>149157</v>
      </c>
      <c r="CI13744" s="174">
        <v>5</v>
      </c>
      <c r="CJ13744" s="174">
        <v>171.65469999999999</v>
      </c>
      <c r="CK13744" s="174">
        <v>171.65469999999999</v>
      </c>
      <c r="CU13744" s="174">
        <v>2882</v>
      </c>
      <c r="CV13744" s="174">
        <v>149157</v>
      </c>
      <c r="CW13744" s="174">
        <v>5</v>
      </c>
      <c r="CX13744" s="174">
        <v>171.65469999999999</v>
      </c>
    </row>
    <row r="13745" spans="84:102" x14ac:dyDescent="0.25">
      <c r="CF13745" s="3" t="s">
        <v>3073</v>
      </c>
      <c r="CG13745" s="174">
        <v>72014</v>
      </c>
      <c r="CH13745" s="174">
        <v>1645</v>
      </c>
      <c r="CI13745" s="174">
        <v>5</v>
      </c>
      <c r="CJ13745" s="174">
        <v>171.65440000000001</v>
      </c>
      <c r="CK13745" s="174">
        <v>171.65440000000001</v>
      </c>
      <c r="CU13745" s="174">
        <v>72014</v>
      </c>
      <c r="CV13745" s="174">
        <v>1645</v>
      </c>
      <c r="CW13745" s="174">
        <v>5</v>
      </c>
      <c r="CX13745" s="174">
        <v>171.65440000000001</v>
      </c>
    </row>
    <row r="13746" spans="84:102" x14ac:dyDescent="0.25">
      <c r="CF13746" s="3" t="s">
        <v>3073</v>
      </c>
      <c r="CG13746" s="174">
        <v>167625</v>
      </c>
      <c r="CH13746" s="174">
        <v>3303</v>
      </c>
      <c r="CI13746" s="174">
        <v>5</v>
      </c>
      <c r="CJ13746" s="174">
        <v>171.6352</v>
      </c>
      <c r="CK13746" s="174">
        <v>171.6352</v>
      </c>
      <c r="CU13746" s="174">
        <v>167625</v>
      </c>
      <c r="CV13746" s="174">
        <v>3303</v>
      </c>
      <c r="CW13746" s="174">
        <v>5</v>
      </c>
      <c r="CX13746" s="174">
        <v>171.6352</v>
      </c>
    </row>
    <row r="13747" spans="84:102" x14ac:dyDescent="0.25">
      <c r="CF13747" s="3" t="s">
        <v>3073</v>
      </c>
      <c r="CG13747" s="174">
        <v>3104</v>
      </c>
      <c r="CH13747" s="174">
        <v>149220</v>
      </c>
      <c r="CI13747" s="174">
        <v>5</v>
      </c>
      <c r="CJ13747" s="174">
        <v>171.6293</v>
      </c>
      <c r="CK13747" s="174">
        <v>171.6293</v>
      </c>
      <c r="CU13747" s="174">
        <v>3104</v>
      </c>
      <c r="CV13747" s="174">
        <v>149220</v>
      </c>
      <c r="CW13747" s="174">
        <v>5</v>
      </c>
      <c r="CX13747" s="174">
        <v>171.6293</v>
      </c>
    </row>
    <row r="13748" spans="84:102" x14ac:dyDescent="0.25">
      <c r="CF13748" s="3" t="s">
        <v>3073</v>
      </c>
      <c r="CG13748" s="174">
        <v>63069</v>
      </c>
      <c r="CH13748" s="174">
        <v>65</v>
      </c>
      <c r="CI13748" s="174">
        <v>5</v>
      </c>
      <c r="CJ13748" s="174">
        <v>171.51240000000001</v>
      </c>
      <c r="CK13748" s="174">
        <v>171.51240000000001</v>
      </c>
      <c r="CU13748" s="174">
        <v>63069</v>
      </c>
      <c r="CV13748" s="174">
        <v>65</v>
      </c>
      <c r="CW13748" s="174">
        <v>5</v>
      </c>
      <c r="CX13748" s="174">
        <v>171.51240000000001</v>
      </c>
    </row>
    <row r="13749" spans="84:102" x14ac:dyDescent="0.25">
      <c r="CF13749" s="3" t="s">
        <v>3073</v>
      </c>
      <c r="CG13749" s="174">
        <v>25215</v>
      </c>
      <c r="CH13749" s="174">
        <v>2349</v>
      </c>
      <c r="CI13749" s="174">
        <v>5</v>
      </c>
      <c r="CJ13749" s="174">
        <v>171.43819999999999</v>
      </c>
      <c r="CK13749" s="174">
        <v>171.43819999999999</v>
      </c>
      <c r="CU13749" s="174">
        <v>25215</v>
      </c>
      <c r="CV13749" s="174">
        <v>2349</v>
      </c>
      <c r="CW13749" s="174">
        <v>5</v>
      </c>
      <c r="CX13749" s="174">
        <v>171.43819999999999</v>
      </c>
    </row>
    <row r="13750" spans="84:102" x14ac:dyDescent="0.25">
      <c r="CF13750" s="3" t="s">
        <v>3073</v>
      </c>
      <c r="CG13750" s="174">
        <v>3316</v>
      </c>
      <c r="CH13750" s="174">
        <v>165348</v>
      </c>
      <c r="CI13750" s="174">
        <v>5</v>
      </c>
      <c r="CJ13750" s="174">
        <v>171.392</v>
      </c>
      <c r="CK13750" s="174">
        <v>171.392</v>
      </c>
      <c r="CU13750" s="174">
        <v>3316</v>
      </c>
      <c r="CV13750" s="174">
        <v>165348</v>
      </c>
      <c r="CW13750" s="174">
        <v>5</v>
      </c>
      <c r="CX13750" s="174">
        <v>171.392</v>
      </c>
    </row>
    <row r="13751" spans="84:102" x14ac:dyDescent="0.25">
      <c r="CF13751" s="3" t="s">
        <v>3073</v>
      </c>
      <c r="CG13751" s="174">
        <v>95605</v>
      </c>
      <c r="CH13751" s="174">
        <v>735</v>
      </c>
      <c r="CI13751" s="174">
        <v>5</v>
      </c>
      <c r="CJ13751" s="174">
        <v>171.35759999999999</v>
      </c>
      <c r="CK13751" s="174">
        <v>171.35759999999999</v>
      </c>
      <c r="CU13751" s="174">
        <v>95605</v>
      </c>
      <c r="CV13751" s="174">
        <v>735</v>
      </c>
      <c r="CW13751" s="174">
        <v>5</v>
      </c>
      <c r="CX13751" s="174">
        <v>171.35759999999999</v>
      </c>
    </row>
    <row r="13752" spans="84:102" x14ac:dyDescent="0.25">
      <c r="CF13752" s="3" t="s">
        <v>3073</v>
      </c>
      <c r="CG13752" s="174">
        <v>2586</v>
      </c>
      <c r="CH13752" s="174">
        <v>41611</v>
      </c>
      <c r="CI13752" s="174">
        <v>5</v>
      </c>
      <c r="CJ13752" s="174">
        <v>171.19970000000001</v>
      </c>
      <c r="CK13752" s="174">
        <v>171.19970000000001</v>
      </c>
      <c r="CU13752" s="174">
        <v>2586</v>
      </c>
      <c r="CV13752" s="174">
        <v>41611</v>
      </c>
      <c r="CW13752" s="174">
        <v>5</v>
      </c>
      <c r="CX13752" s="174">
        <v>171.19970000000001</v>
      </c>
    </row>
    <row r="13753" spans="84:102" x14ac:dyDescent="0.25">
      <c r="CF13753" s="3" t="s">
        <v>3073</v>
      </c>
      <c r="CG13753" s="174">
        <v>186212</v>
      </c>
      <c r="CH13753" s="174">
        <v>3483</v>
      </c>
      <c r="CI13753" s="174">
        <v>5</v>
      </c>
      <c r="CJ13753" s="174">
        <v>171.13720000000001</v>
      </c>
      <c r="CK13753" s="174">
        <v>171.13720000000001</v>
      </c>
      <c r="CU13753" s="174">
        <v>186212</v>
      </c>
      <c r="CV13753" s="174">
        <v>3483</v>
      </c>
      <c r="CW13753" s="174">
        <v>5</v>
      </c>
      <c r="CX13753" s="174">
        <v>171.13720000000001</v>
      </c>
    </row>
    <row r="13754" spans="84:102" x14ac:dyDescent="0.25">
      <c r="CF13754" s="3" t="s">
        <v>3073</v>
      </c>
      <c r="CG13754" s="174">
        <v>2737</v>
      </c>
      <c r="CH13754" s="174">
        <v>139721</v>
      </c>
      <c r="CI13754" s="174">
        <v>5</v>
      </c>
      <c r="CJ13754" s="174">
        <v>171.05709999999999</v>
      </c>
      <c r="CK13754" s="174">
        <v>171.05709999999999</v>
      </c>
      <c r="CU13754" s="174">
        <v>2737</v>
      </c>
      <c r="CV13754" s="174">
        <v>139721</v>
      </c>
      <c r="CW13754" s="174">
        <v>5</v>
      </c>
      <c r="CX13754" s="174">
        <v>171.05709999999999</v>
      </c>
    </row>
    <row r="13755" spans="84:102" x14ac:dyDescent="0.25">
      <c r="CF13755" s="3" t="s">
        <v>3073</v>
      </c>
      <c r="CG13755" s="174">
        <v>107475</v>
      </c>
      <c r="CH13755" s="174">
        <v>1389</v>
      </c>
      <c r="CI13755" s="174">
        <v>5</v>
      </c>
      <c r="CJ13755" s="174">
        <v>171.02269999999999</v>
      </c>
      <c r="CK13755" s="174">
        <v>171.02269999999999</v>
      </c>
      <c r="CU13755" s="174">
        <v>107475</v>
      </c>
      <c r="CV13755" s="174">
        <v>1389</v>
      </c>
      <c r="CW13755" s="174">
        <v>5</v>
      </c>
      <c r="CX13755" s="174">
        <v>171.02269999999999</v>
      </c>
    </row>
    <row r="13756" spans="84:102" x14ac:dyDescent="0.25">
      <c r="CF13756" s="3" t="s">
        <v>3073</v>
      </c>
      <c r="CG13756" s="174">
        <v>138161</v>
      </c>
      <c r="CH13756" s="174">
        <v>2731</v>
      </c>
      <c r="CI13756" s="174">
        <v>5</v>
      </c>
      <c r="CJ13756" s="174">
        <v>170.98949999999999</v>
      </c>
      <c r="CK13756" s="174">
        <v>170.98949999999999</v>
      </c>
      <c r="CU13756" s="174">
        <v>138161</v>
      </c>
      <c r="CV13756" s="174">
        <v>2731</v>
      </c>
      <c r="CW13756" s="174">
        <v>5</v>
      </c>
      <c r="CX13756" s="174">
        <v>170.98949999999999</v>
      </c>
    </row>
    <row r="13757" spans="84:102" x14ac:dyDescent="0.25">
      <c r="CF13757" s="3" t="s">
        <v>3073</v>
      </c>
      <c r="CG13757" s="174">
        <v>72448</v>
      </c>
      <c r="CH13757" s="174">
        <v>275</v>
      </c>
      <c r="CI13757" s="174">
        <v>5</v>
      </c>
      <c r="CJ13757" s="174">
        <v>170.78970000000001</v>
      </c>
      <c r="CK13757" s="174">
        <v>170.78970000000001</v>
      </c>
      <c r="CU13757" s="174">
        <v>72448</v>
      </c>
      <c r="CV13757" s="174">
        <v>275</v>
      </c>
      <c r="CW13757" s="174">
        <v>5</v>
      </c>
      <c r="CX13757" s="174">
        <v>170.78970000000001</v>
      </c>
    </row>
    <row r="13758" spans="84:102" x14ac:dyDescent="0.25">
      <c r="CF13758" s="3" t="s">
        <v>3073</v>
      </c>
      <c r="CG13758" s="174">
        <v>18446</v>
      </c>
      <c r="CH13758" s="174">
        <v>2219</v>
      </c>
      <c r="CI13758" s="174">
        <v>5</v>
      </c>
      <c r="CJ13758" s="174">
        <v>170.74170000000001</v>
      </c>
      <c r="CK13758" s="174">
        <v>170.74170000000001</v>
      </c>
      <c r="CU13758" s="174">
        <v>18446</v>
      </c>
      <c r="CV13758" s="174">
        <v>2219</v>
      </c>
      <c r="CW13758" s="174">
        <v>5</v>
      </c>
      <c r="CX13758" s="174">
        <v>170.74170000000001</v>
      </c>
    </row>
    <row r="13759" spans="84:102" x14ac:dyDescent="0.25">
      <c r="CF13759" s="3" t="s">
        <v>3073</v>
      </c>
      <c r="CG13759" s="174">
        <v>2860</v>
      </c>
      <c r="CH13759" s="174">
        <v>149539</v>
      </c>
      <c r="CI13759" s="174">
        <v>5</v>
      </c>
      <c r="CJ13759" s="174">
        <v>170.5823</v>
      </c>
      <c r="CK13759" s="174">
        <v>170.5823</v>
      </c>
      <c r="CU13759" s="174">
        <v>2860</v>
      </c>
      <c r="CV13759" s="174">
        <v>149539</v>
      </c>
      <c r="CW13759" s="174">
        <v>5</v>
      </c>
      <c r="CX13759" s="174">
        <v>170.5823</v>
      </c>
    </row>
    <row r="13760" spans="84:102" x14ac:dyDescent="0.25">
      <c r="CF13760" s="3" t="s">
        <v>3073</v>
      </c>
      <c r="CG13760" s="174">
        <v>1389</v>
      </c>
      <c r="CH13760" s="174">
        <v>107475</v>
      </c>
      <c r="CI13760" s="174">
        <v>5</v>
      </c>
      <c r="CJ13760" s="174">
        <v>170.577</v>
      </c>
      <c r="CK13760" s="174">
        <v>170.577</v>
      </c>
      <c r="CU13760" s="174">
        <v>1389</v>
      </c>
      <c r="CV13760" s="174">
        <v>107475</v>
      </c>
      <c r="CW13760" s="174">
        <v>5</v>
      </c>
      <c r="CX13760" s="174">
        <v>170.577</v>
      </c>
    </row>
    <row r="13761" spans="84:102" x14ac:dyDescent="0.25">
      <c r="CF13761" s="3" t="s">
        <v>3073</v>
      </c>
      <c r="CG13761" s="174">
        <v>71073</v>
      </c>
      <c r="CH13761" s="174">
        <v>225</v>
      </c>
      <c r="CI13761" s="174">
        <v>5</v>
      </c>
      <c r="CJ13761" s="174">
        <v>170.46899999999999</v>
      </c>
      <c r="CK13761" s="174">
        <v>170.46899999999999</v>
      </c>
      <c r="CU13761" s="174">
        <v>71073</v>
      </c>
      <c r="CV13761" s="174">
        <v>225</v>
      </c>
      <c r="CW13761" s="174">
        <v>5</v>
      </c>
      <c r="CX13761" s="174">
        <v>170.46899999999999</v>
      </c>
    </row>
    <row r="13762" spans="84:102" x14ac:dyDescent="0.25">
      <c r="CF13762" s="3" t="s">
        <v>3073</v>
      </c>
      <c r="CG13762" s="174">
        <v>160252</v>
      </c>
      <c r="CH13762" s="174">
        <v>3247</v>
      </c>
      <c r="CI13762" s="174">
        <v>5</v>
      </c>
      <c r="CJ13762" s="174">
        <v>170.31469999999999</v>
      </c>
      <c r="CK13762" s="174">
        <v>170.31469999999999</v>
      </c>
      <c r="CU13762" s="174">
        <v>160252</v>
      </c>
      <c r="CV13762" s="174">
        <v>3247</v>
      </c>
      <c r="CW13762" s="174">
        <v>5</v>
      </c>
      <c r="CX13762" s="174">
        <v>170.31469999999999</v>
      </c>
    </row>
    <row r="13763" spans="84:102" x14ac:dyDescent="0.25">
      <c r="CF13763" s="3" t="s">
        <v>3073</v>
      </c>
      <c r="CG13763" s="174">
        <v>21355</v>
      </c>
      <c r="CH13763" s="174">
        <v>2279</v>
      </c>
      <c r="CI13763" s="174">
        <v>5</v>
      </c>
      <c r="CJ13763" s="174">
        <v>170.2414</v>
      </c>
      <c r="CK13763" s="174">
        <v>170.2414</v>
      </c>
      <c r="CU13763" s="174">
        <v>21355</v>
      </c>
      <c r="CV13763" s="174">
        <v>2279</v>
      </c>
      <c r="CW13763" s="174">
        <v>5</v>
      </c>
      <c r="CX13763" s="174">
        <v>170.2414</v>
      </c>
    </row>
    <row r="13764" spans="84:102" x14ac:dyDescent="0.25">
      <c r="CF13764" s="3" t="s">
        <v>3073</v>
      </c>
      <c r="CG13764" s="174">
        <v>51686</v>
      </c>
      <c r="CH13764" s="174">
        <v>1838</v>
      </c>
      <c r="CI13764" s="174">
        <v>5</v>
      </c>
      <c r="CJ13764" s="174">
        <v>170.0641</v>
      </c>
      <c r="CK13764" s="174">
        <v>170.0641</v>
      </c>
      <c r="CU13764" s="174">
        <v>51686</v>
      </c>
      <c r="CV13764" s="174">
        <v>1838</v>
      </c>
      <c r="CW13764" s="174">
        <v>5</v>
      </c>
      <c r="CX13764" s="174">
        <v>170.0641</v>
      </c>
    </row>
    <row r="13765" spans="84:102" x14ac:dyDescent="0.25">
      <c r="CF13765" s="3" t="s">
        <v>3073</v>
      </c>
      <c r="CG13765" s="174">
        <v>732</v>
      </c>
      <c r="CH13765" s="174">
        <v>96476</v>
      </c>
      <c r="CI13765" s="174">
        <v>5</v>
      </c>
      <c r="CJ13765" s="174">
        <v>169.83019999999999</v>
      </c>
      <c r="CK13765" s="174">
        <v>169.83019999999999</v>
      </c>
      <c r="CU13765" s="174">
        <v>732</v>
      </c>
      <c r="CV13765" s="174">
        <v>96476</v>
      </c>
      <c r="CW13765" s="174">
        <v>5</v>
      </c>
      <c r="CX13765" s="174">
        <v>169.83019999999999</v>
      </c>
    </row>
    <row r="13766" spans="84:102" x14ac:dyDescent="0.25">
      <c r="CF13766" s="3" t="s">
        <v>3073</v>
      </c>
      <c r="CG13766" s="174">
        <v>392</v>
      </c>
      <c r="CH13766" s="174">
        <v>78218</v>
      </c>
      <c r="CI13766" s="174">
        <v>5</v>
      </c>
      <c r="CJ13766" s="174">
        <v>169.7996</v>
      </c>
      <c r="CK13766" s="174">
        <v>169.7996</v>
      </c>
      <c r="CU13766" s="174">
        <v>392</v>
      </c>
      <c r="CV13766" s="174">
        <v>78218</v>
      </c>
      <c r="CW13766" s="174">
        <v>5</v>
      </c>
      <c r="CX13766" s="174">
        <v>169.7996</v>
      </c>
    </row>
    <row r="13767" spans="84:102" x14ac:dyDescent="0.25">
      <c r="CF13767" s="3" t="s">
        <v>3073</v>
      </c>
      <c r="CG13767" s="174">
        <v>3596</v>
      </c>
      <c r="CH13767" s="174">
        <v>91584</v>
      </c>
      <c r="CI13767" s="174">
        <v>5</v>
      </c>
      <c r="CJ13767" s="174">
        <v>169.7097</v>
      </c>
      <c r="CK13767" s="174">
        <v>169.7097</v>
      </c>
      <c r="CU13767" s="174">
        <v>3596</v>
      </c>
      <c r="CV13767" s="174">
        <v>91584</v>
      </c>
      <c r="CW13767" s="174">
        <v>5</v>
      </c>
      <c r="CX13767" s="174">
        <v>169.7097</v>
      </c>
    </row>
    <row r="13768" spans="84:102" x14ac:dyDescent="0.25">
      <c r="CF13768" s="3" t="s">
        <v>3073</v>
      </c>
      <c r="CG13768" s="174">
        <v>1659</v>
      </c>
      <c r="CH13768" s="174">
        <v>72307</v>
      </c>
      <c r="CI13768" s="174">
        <v>5</v>
      </c>
      <c r="CJ13768" s="174">
        <v>169.6542</v>
      </c>
      <c r="CK13768" s="174">
        <v>169.6542</v>
      </c>
      <c r="CU13768" s="174">
        <v>1659</v>
      </c>
      <c r="CV13768" s="174">
        <v>72307</v>
      </c>
      <c r="CW13768" s="174">
        <v>5</v>
      </c>
      <c r="CX13768" s="174">
        <v>169.6542</v>
      </c>
    </row>
    <row r="13769" spans="84:102" x14ac:dyDescent="0.25">
      <c r="CF13769" s="3" t="s">
        <v>3073</v>
      </c>
      <c r="CG13769" s="174">
        <v>152346</v>
      </c>
      <c r="CH13769" s="174">
        <v>2910</v>
      </c>
      <c r="CI13769" s="174">
        <v>5</v>
      </c>
      <c r="CJ13769" s="174">
        <v>169.60730000000001</v>
      </c>
      <c r="CK13769" s="174">
        <v>169.60730000000001</v>
      </c>
      <c r="CU13769" s="174">
        <v>152346</v>
      </c>
      <c r="CV13769" s="174">
        <v>2910</v>
      </c>
      <c r="CW13769" s="174">
        <v>5</v>
      </c>
      <c r="CX13769" s="174">
        <v>169.60730000000001</v>
      </c>
    </row>
    <row r="13770" spans="84:102" x14ac:dyDescent="0.25">
      <c r="CF13770" s="3" t="s">
        <v>3073</v>
      </c>
      <c r="CG13770" s="174">
        <v>3358</v>
      </c>
      <c r="CH13770" s="174">
        <v>167594</v>
      </c>
      <c r="CI13770" s="174">
        <v>5</v>
      </c>
      <c r="CJ13770" s="174">
        <v>169.55789999999999</v>
      </c>
      <c r="CK13770" s="174">
        <v>169.55789999999999</v>
      </c>
      <c r="CU13770" s="174">
        <v>3358</v>
      </c>
      <c r="CV13770" s="174">
        <v>167594</v>
      </c>
      <c r="CW13770" s="174">
        <v>5</v>
      </c>
      <c r="CX13770" s="174">
        <v>169.55789999999999</v>
      </c>
    </row>
    <row r="13771" spans="84:102" x14ac:dyDescent="0.25">
      <c r="CF13771" s="3" t="s">
        <v>3073</v>
      </c>
      <c r="CG13771" s="174">
        <v>2688</v>
      </c>
      <c r="CH13771" s="174">
        <v>152455</v>
      </c>
      <c r="CI13771" s="174">
        <v>5</v>
      </c>
      <c r="CJ13771" s="174">
        <v>169.53479999999999</v>
      </c>
      <c r="CK13771" s="174">
        <v>169.53479999999999</v>
      </c>
      <c r="CU13771" s="174">
        <v>2688</v>
      </c>
      <c r="CV13771" s="174">
        <v>152455</v>
      </c>
      <c r="CW13771" s="174">
        <v>5</v>
      </c>
      <c r="CX13771" s="174">
        <v>169.53479999999999</v>
      </c>
    </row>
    <row r="13772" spans="84:102" x14ac:dyDescent="0.25">
      <c r="CF13772" s="3" t="s">
        <v>3073</v>
      </c>
      <c r="CG13772" s="174">
        <v>1230</v>
      </c>
      <c r="CH13772" s="174">
        <v>131099</v>
      </c>
      <c r="CI13772" s="174">
        <v>5</v>
      </c>
      <c r="CJ13772" s="174">
        <v>169.52780000000001</v>
      </c>
      <c r="CK13772" s="174">
        <v>169.52780000000001</v>
      </c>
      <c r="CU13772" s="174">
        <v>1230</v>
      </c>
      <c r="CV13772" s="174">
        <v>131099</v>
      </c>
      <c r="CW13772" s="174">
        <v>5</v>
      </c>
      <c r="CX13772" s="174">
        <v>169.52780000000001</v>
      </c>
    </row>
    <row r="13773" spans="84:102" x14ac:dyDescent="0.25">
      <c r="CF13773" s="3" t="s">
        <v>3073</v>
      </c>
      <c r="CG13773" s="174">
        <v>762</v>
      </c>
      <c r="CH13773" s="174">
        <v>99345</v>
      </c>
      <c r="CI13773" s="174">
        <v>5</v>
      </c>
      <c r="CJ13773" s="174">
        <v>169.4915</v>
      </c>
      <c r="CK13773" s="174">
        <v>169.4915</v>
      </c>
      <c r="CU13773" s="174">
        <v>762</v>
      </c>
      <c r="CV13773" s="174">
        <v>99345</v>
      </c>
      <c r="CW13773" s="174">
        <v>5</v>
      </c>
      <c r="CX13773" s="174">
        <v>169.4915</v>
      </c>
    </row>
    <row r="13774" spans="84:102" x14ac:dyDescent="0.25">
      <c r="CF13774" s="3" t="s">
        <v>3073</v>
      </c>
      <c r="CG13774" s="174">
        <v>1102</v>
      </c>
      <c r="CH13774" s="174">
        <v>135707</v>
      </c>
      <c r="CI13774" s="174">
        <v>5</v>
      </c>
      <c r="CJ13774" s="174">
        <v>169.2406</v>
      </c>
      <c r="CK13774" s="174">
        <v>169.2406</v>
      </c>
      <c r="CU13774" s="174">
        <v>1102</v>
      </c>
      <c r="CV13774" s="174">
        <v>135707</v>
      </c>
      <c r="CW13774" s="174">
        <v>5</v>
      </c>
      <c r="CX13774" s="174">
        <v>169.2406</v>
      </c>
    </row>
    <row r="13775" spans="84:102" x14ac:dyDescent="0.25">
      <c r="CF13775" s="3" t="s">
        <v>3073</v>
      </c>
      <c r="CG13775" s="174">
        <v>53107</v>
      </c>
      <c r="CH13775" s="174">
        <v>1799</v>
      </c>
      <c r="CI13775" s="174">
        <v>5</v>
      </c>
      <c r="CJ13775" s="174">
        <v>169.19030000000001</v>
      </c>
      <c r="CK13775" s="174">
        <v>169.19030000000001</v>
      </c>
      <c r="CU13775" s="174">
        <v>53107</v>
      </c>
      <c r="CV13775" s="174">
        <v>1799</v>
      </c>
      <c r="CW13775" s="174">
        <v>5</v>
      </c>
      <c r="CX13775" s="174">
        <v>169.19030000000001</v>
      </c>
    </row>
    <row r="13776" spans="84:102" x14ac:dyDescent="0.25">
      <c r="CF13776" s="3" t="s">
        <v>3073</v>
      </c>
      <c r="CG13776" s="174">
        <v>1838</v>
      </c>
      <c r="CH13776" s="174">
        <v>51686</v>
      </c>
      <c r="CI13776" s="174">
        <v>5</v>
      </c>
      <c r="CJ13776" s="174">
        <v>169.1653</v>
      </c>
      <c r="CK13776" s="174">
        <v>169.1653</v>
      </c>
      <c r="CU13776" s="174">
        <v>1838</v>
      </c>
      <c r="CV13776" s="174">
        <v>51686</v>
      </c>
      <c r="CW13776" s="174">
        <v>5</v>
      </c>
      <c r="CX13776" s="174">
        <v>169.1653</v>
      </c>
    </row>
    <row r="13777" spans="84:102" x14ac:dyDescent="0.25">
      <c r="CF13777" s="3" t="s">
        <v>3073</v>
      </c>
      <c r="CG13777" s="174">
        <v>132471</v>
      </c>
      <c r="CH13777" s="174">
        <v>1210</v>
      </c>
      <c r="CI13777" s="174">
        <v>5</v>
      </c>
      <c r="CJ13777" s="174">
        <v>168.98859999999999</v>
      </c>
      <c r="CK13777" s="174">
        <v>168.98859999999999</v>
      </c>
      <c r="CU13777" s="174">
        <v>132471</v>
      </c>
      <c r="CV13777" s="174">
        <v>1210</v>
      </c>
      <c r="CW13777" s="174">
        <v>5</v>
      </c>
      <c r="CX13777" s="174">
        <v>168.98859999999999</v>
      </c>
    </row>
    <row r="13778" spans="84:102" x14ac:dyDescent="0.25">
      <c r="CF13778" s="3" t="s">
        <v>3073</v>
      </c>
      <c r="CG13778" s="174">
        <v>2112</v>
      </c>
      <c r="CH13778" s="174">
        <v>7401</v>
      </c>
      <c r="CI13778" s="174">
        <v>5</v>
      </c>
      <c r="CJ13778" s="174">
        <v>168.93520000000001</v>
      </c>
      <c r="CK13778" s="174">
        <v>168.93520000000001</v>
      </c>
      <c r="CU13778" s="174">
        <v>2112</v>
      </c>
      <c r="CV13778" s="174">
        <v>7401</v>
      </c>
      <c r="CW13778" s="174">
        <v>5</v>
      </c>
      <c r="CX13778" s="174">
        <v>168.93520000000001</v>
      </c>
    </row>
    <row r="13779" spans="84:102" x14ac:dyDescent="0.25">
      <c r="CF13779" s="3" t="s">
        <v>3073</v>
      </c>
      <c r="CG13779" s="174">
        <v>111456</v>
      </c>
      <c r="CH13779" s="174">
        <v>956</v>
      </c>
      <c r="CI13779" s="174">
        <v>5</v>
      </c>
      <c r="CJ13779" s="174">
        <v>168.91470000000001</v>
      </c>
      <c r="CK13779" s="174">
        <v>168.91470000000001</v>
      </c>
      <c r="CU13779" s="174">
        <v>111456</v>
      </c>
      <c r="CV13779" s="174">
        <v>956</v>
      </c>
      <c r="CW13779" s="174">
        <v>5</v>
      </c>
      <c r="CX13779" s="174">
        <v>168.91470000000001</v>
      </c>
    </row>
    <row r="13780" spans="84:102" x14ac:dyDescent="0.25">
      <c r="CF13780" s="3" t="s">
        <v>3073</v>
      </c>
      <c r="CG13780" s="174">
        <v>1210</v>
      </c>
      <c r="CH13780" s="174">
        <v>132471</v>
      </c>
      <c r="CI13780" s="174">
        <v>5</v>
      </c>
      <c r="CJ13780" s="174">
        <v>168.88290000000001</v>
      </c>
      <c r="CK13780" s="174">
        <v>168.88290000000001</v>
      </c>
      <c r="CU13780" s="174">
        <v>1210</v>
      </c>
      <c r="CV13780" s="174">
        <v>132471</v>
      </c>
      <c r="CW13780" s="174">
        <v>5</v>
      </c>
      <c r="CX13780" s="174">
        <v>168.88290000000001</v>
      </c>
    </row>
    <row r="13781" spans="84:102" x14ac:dyDescent="0.25">
      <c r="CF13781" s="3" t="s">
        <v>3073</v>
      </c>
      <c r="CG13781" s="174">
        <v>2720</v>
      </c>
      <c r="CH13781" s="174">
        <v>135986</v>
      </c>
      <c r="CI13781" s="174">
        <v>5</v>
      </c>
      <c r="CJ13781" s="174">
        <v>168.8683</v>
      </c>
      <c r="CK13781" s="174">
        <v>168.8683</v>
      </c>
      <c r="CU13781" s="174">
        <v>2720</v>
      </c>
      <c r="CV13781" s="174">
        <v>135986</v>
      </c>
      <c r="CW13781" s="174">
        <v>5</v>
      </c>
      <c r="CX13781" s="174">
        <v>168.8683</v>
      </c>
    </row>
    <row r="13782" spans="84:102" x14ac:dyDescent="0.25">
      <c r="CF13782" s="3" t="s">
        <v>3073</v>
      </c>
      <c r="CG13782" s="174">
        <v>70792</v>
      </c>
      <c r="CH13782" s="174">
        <v>1655</v>
      </c>
      <c r="CI13782" s="174">
        <v>5</v>
      </c>
      <c r="CJ13782" s="174">
        <v>168.8503</v>
      </c>
      <c r="CK13782" s="174">
        <v>168.8503</v>
      </c>
      <c r="CU13782" s="174">
        <v>70792</v>
      </c>
      <c r="CV13782" s="174">
        <v>1655</v>
      </c>
      <c r="CW13782" s="174">
        <v>5</v>
      </c>
      <c r="CX13782" s="174">
        <v>168.8503</v>
      </c>
    </row>
    <row r="13783" spans="84:102" x14ac:dyDescent="0.25">
      <c r="CF13783" s="3" t="s">
        <v>3073</v>
      </c>
      <c r="CG13783" s="174">
        <v>3837</v>
      </c>
      <c r="CH13783" s="174">
        <v>13299</v>
      </c>
      <c r="CI13783" s="174">
        <v>5</v>
      </c>
      <c r="CJ13783" s="174">
        <v>168.82980000000001</v>
      </c>
      <c r="CK13783" s="174">
        <v>168.82980000000001</v>
      </c>
      <c r="CU13783" s="174">
        <v>3837</v>
      </c>
      <c r="CV13783" s="174">
        <v>13299</v>
      </c>
      <c r="CW13783" s="174">
        <v>5</v>
      </c>
      <c r="CX13783" s="174">
        <v>168.82980000000001</v>
      </c>
    </row>
    <row r="13784" spans="84:102" x14ac:dyDescent="0.25">
      <c r="CF13784" s="3" t="s">
        <v>3073</v>
      </c>
      <c r="CG13784" s="174">
        <v>66909</v>
      </c>
      <c r="CH13784" s="174">
        <v>116</v>
      </c>
      <c r="CI13784" s="174">
        <v>5</v>
      </c>
      <c r="CJ13784" s="174">
        <v>168.57929999999999</v>
      </c>
      <c r="CK13784" s="174">
        <v>168.57929999999999</v>
      </c>
      <c r="CU13784" s="174">
        <v>66909</v>
      </c>
      <c r="CV13784" s="174">
        <v>116</v>
      </c>
      <c r="CW13784" s="174">
        <v>5</v>
      </c>
      <c r="CX13784" s="174">
        <v>168.57929999999999</v>
      </c>
    </row>
    <row r="13785" spans="84:102" x14ac:dyDescent="0.25">
      <c r="CF13785" s="3" t="s">
        <v>3073</v>
      </c>
      <c r="CG13785" s="174">
        <v>696</v>
      </c>
      <c r="CH13785" s="174">
        <v>94198</v>
      </c>
      <c r="CI13785" s="174">
        <v>5</v>
      </c>
      <c r="CJ13785" s="174">
        <v>168.5256</v>
      </c>
      <c r="CK13785" s="174">
        <v>168.5256</v>
      </c>
      <c r="CU13785" s="174">
        <v>696</v>
      </c>
      <c r="CV13785" s="174">
        <v>94198</v>
      </c>
      <c r="CW13785" s="174">
        <v>5</v>
      </c>
      <c r="CX13785" s="174">
        <v>168.5256</v>
      </c>
    </row>
    <row r="13786" spans="84:102" x14ac:dyDescent="0.25">
      <c r="CF13786" s="3" t="s">
        <v>3073</v>
      </c>
      <c r="CG13786" s="174">
        <v>163012</v>
      </c>
      <c r="CH13786" s="174">
        <v>3023</v>
      </c>
      <c r="CI13786" s="174">
        <v>5</v>
      </c>
      <c r="CJ13786" s="174">
        <v>168.477</v>
      </c>
      <c r="CK13786" s="174">
        <v>168.477</v>
      </c>
      <c r="CU13786" s="174">
        <v>163012</v>
      </c>
      <c r="CV13786" s="174">
        <v>3023</v>
      </c>
      <c r="CW13786" s="174">
        <v>5</v>
      </c>
      <c r="CX13786" s="174">
        <v>168.477</v>
      </c>
    </row>
    <row r="13787" spans="84:102" x14ac:dyDescent="0.25">
      <c r="CF13787" s="3" t="s">
        <v>3073</v>
      </c>
      <c r="CG13787" s="174">
        <v>794</v>
      </c>
      <c r="CH13787" s="174">
        <v>103541</v>
      </c>
      <c r="CI13787" s="174">
        <v>5</v>
      </c>
      <c r="CJ13787" s="174">
        <v>168.46950000000001</v>
      </c>
      <c r="CK13787" s="174">
        <v>168.46950000000001</v>
      </c>
      <c r="CU13787" s="174">
        <v>794</v>
      </c>
      <c r="CV13787" s="174">
        <v>103541</v>
      </c>
      <c r="CW13787" s="174">
        <v>5</v>
      </c>
      <c r="CX13787" s="174">
        <v>168.46950000000001</v>
      </c>
    </row>
    <row r="13788" spans="84:102" x14ac:dyDescent="0.25">
      <c r="CF13788" s="3" t="s">
        <v>3073</v>
      </c>
      <c r="CG13788" s="174">
        <v>901</v>
      </c>
      <c r="CH13788" s="174">
        <v>110695</v>
      </c>
      <c r="CI13788" s="174">
        <v>5</v>
      </c>
      <c r="CJ13788" s="174">
        <v>168.40010000000001</v>
      </c>
      <c r="CK13788" s="174">
        <v>168.40010000000001</v>
      </c>
      <c r="CU13788" s="174">
        <v>901</v>
      </c>
      <c r="CV13788" s="174">
        <v>110695</v>
      </c>
      <c r="CW13788" s="174">
        <v>5</v>
      </c>
      <c r="CX13788" s="174">
        <v>168.40010000000001</v>
      </c>
    </row>
    <row r="13789" spans="84:102" x14ac:dyDescent="0.25">
      <c r="CF13789" s="3" t="s">
        <v>3073</v>
      </c>
      <c r="CG13789" s="174">
        <v>39947</v>
      </c>
      <c r="CH13789" s="174">
        <v>2450</v>
      </c>
      <c r="CI13789" s="174">
        <v>5</v>
      </c>
      <c r="CJ13789" s="174">
        <v>168.26220000000001</v>
      </c>
      <c r="CK13789" s="174">
        <v>168.26220000000001</v>
      </c>
      <c r="CU13789" s="174">
        <v>39947</v>
      </c>
      <c r="CV13789" s="174">
        <v>2450</v>
      </c>
      <c r="CW13789" s="174">
        <v>5</v>
      </c>
      <c r="CX13789" s="174">
        <v>168.26220000000001</v>
      </c>
    </row>
    <row r="13790" spans="84:102" x14ac:dyDescent="0.25">
      <c r="CF13790" s="3" t="s">
        <v>3073</v>
      </c>
      <c r="CG13790" s="174">
        <v>44773</v>
      </c>
      <c r="CH13790" s="174">
        <v>2566</v>
      </c>
      <c r="CI13790" s="174">
        <v>5</v>
      </c>
      <c r="CJ13790" s="174">
        <v>168.24260000000001</v>
      </c>
      <c r="CK13790" s="174">
        <v>168.24260000000001</v>
      </c>
      <c r="CU13790" s="174">
        <v>44773</v>
      </c>
      <c r="CV13790" s="174">
        <v>2566</v>
      </c>
      <c r="CW13790" s="174">
        <v>5</v>
      </c>
      <c r="CX13790" s="174">
        <v>168.24260000000001</v>
      </c>
    </row>
    <row r="13791" spans="84:102" x14ac:dyDescent="0.25">
      <c r="CF13791" s="3" t="s">
        <v>3073</v>
      </c>
      <c r="CG13791" s="174">
        <v>1567</v>
      </c>
      <c r="CH13791" s="174">
        <v>84161</v>
      </c>
      <c r="CI13791" s="174">
        <v>5</v>
      </c>
      <c r="CJ13791" s="174">
        <v>168.24250000000001</v>
      </c>
      <c r="CK13791" s="174">
        <v>168.24250000000001</v>
      </c>
      <c r="CU13791" s="174">
        <v>1567</v>
      </c>
      <c r="CV13791" s="174">
        <v>84161</v>
      </c>
      <c r="CW13791" s="174">
        <v>5</v>
      </c>
      <c r="CX13791" s="174">
        <v>168.24250000000001</v>
      </c>
    </row>
    <row r="13792" spans="84:102" x14ac:dyDescent="0.25">
      <c r="CF13792" s="3" t="s">
        <v>3073</v>
      </c>
      <c r="CG13792" s="174">
        <v>72649</v>
      </c>
      <c r="CH13792" s="174">
        <v>284</v>
      </c>
      <c r="CI13792" s="174">
        <v>5</v>
      </c>
      <c r="CJ13792" s="174">
        <v>168.2081</v>
      </c>
      <c r="CK13792" s="174">
        <v>168.2081</v>
      </c>
      <c r="CU13792" s="174">
        <v>72649</v>
      </c>
      <c r="CV13792" s="174">
        <v>284</v>
      </c>
      <c r="CW13792" s="174">
        <v>5</v>
      </c>
      <c r="CX13792" s="174">
        <v>168.2081</v>
      </c>
    </row>
    <row r="13793" spans="84:102" x14ac:dyDescent="0.25">
      <c r="CF13793" s="3" t="s">
        <v>3073</v>
      </c>
      <c r="CG13793" s="174">
        <v>150542</v>
      </c>
      <c r="CH13793" s="174">
        <v>3113</v>
      </c>
      <c r="CI13793" s="174">
        <v>5</v>
      </c>
      <c r="CJ13793" s="174">
        <v>168.19659999999999</v>
      </c>
      <c r="CK13793" s="174">
        <v>168.19659999999999</v>
      </c>
      <c r="CU13793" s="174">
        <v>150542</v>
      </c>
      <c r="CV13793" s="174">
        <v>3113</v>
      </c>
      <c r="CW13793" s="174">
        <v>5</v>
      </c>
      <c r="CX13793" s="174">
        <v>168.19659999999999</v>
      </c>
    </row>
    <row r="13794" spans="84:102" x14ac:dyDescent="0.25">
      <c r="CF13794" s="3" t="s">
        <v>3073</v>
      </c>
      <c r="CG13794" s="174">
        <v>153179</v>
      </c>
      <c r="CH13794" s="174">
        <v>2922</v>
      </c>
      <c r="CI13794" s="174">
        <v>5</v>
      </c>
      <c r="CJ13794" s="174">
        <v>168.13210000000001</v>
      </c>
      <c r="CK13794" s="174">
        <v>168.13210000000001</v>
      </c>
      <c r="CU13794" s="174">
        <v>153179</v>
      </c>
      <c r="CV13794" s="174">
        <v>2922</v>
      </c>
      <c r="CW13794" s="174">
        <v>5</v>
      </c>
      <c r="CX13794" s="174">
        <v>168.13210000000001</v>
      </c>
    </row>
    <row r="13795" spans="84:102" x14ac:dyDescent="0.25">
      <c r="CF13795" s="3" t="s">
        <v>3073</v>
      </c>
      <c r="CG13795" s="174">
        <v>739</v>
      </c>
      <c r="CH13795" s="174">
        <v>97784</v>
      </c>
      <c r="CI13795" s="174">
        <v>5</v>
      </c>
      <c r="CJ13795" s="174">
        <v>168.07830000000001</v>
      </c>
      <c r="CK13795" s="174">
        <v>168.07830000000001</v>
      </c>
      <c r="CU13795" s="174">
        <v>739</v>
      </c>
      <c r="CV13795" s="174">
        <v>97784</v>
      </c>
      <c r="CW13795" s="174">
        <v>5</v>
      </c>
      <c r="CX13795" s="174">
        <v>168.07830000000001</v>
      </c>
    </row>
    <row r="13796" spans="84:102" x14ac:dyDescent="0.25">
      <c r="CF13796" s="3" t="s">
        <v>3073</v>
      </c>
      <c r="CG13796" s="174">
        <v>124</v>
      </c>
      <c r="CH13796" s="174">
        <v>67240</v>
      </c>
      <c r="CI13796" s="174">
        <v>5</v>
      </c>
      <c r="CJ13796" s="174">
        <v>168.0652</v>
      </c>
      <c r="CK13796" s="174">
        <v>168.0652</v>
      </c>
      <c r="CU13796" s="174">
        <v>124</v>
      </c>
      <c r="CV13796" s="174">
        <v>67240</v>
      </c>
      <c r="CW13796" s="174">
        <v>5</v>
      </c>
      <c r="CX13796" s="174">
        <v>168.0652</v>
      </c>
    </row>
    <row r="13797" spans="84:102" x14ac:dyDescent="0.25">
      <c r="CF13797" s="3" t="s">
        <v>3073</v>
      </c>
      <c r="CG13797" s="174">
        <v>83</v>
      </c>
      <c r="CH13797" s="174">
        <v>64225</v>
      </c>
      <c r="CI13797" s="174">
        <v>5</v>
      </c>
      <c r="CJ13797" s="174">
        <v>168.0308</v>
      </c>
      <c r="CK13797" s="174">
        <v>168.0308</v>
      </c>
      <c r="CU13797" s="174">
        <v>83</v>
      </c>
      <c r="CV13797" s="174">
        <v>64225</v>
      </c>
      <c r="CW13797" s="174">
        <v>5</v>
      </c>
      <c r="CX13797" s="174">
        <v>168.0308</v>
      </c>
    </row>
    <row r="13798" spans="84:102" x14ac:dyDescent="0.25">
      <c r="CF13798" s="3" t="s">
        <v>3073</v>
      </c>
      <c r="CG13798" s="174">
        <v>492</v>
      </c>
      <c r="CH13798" s="174">
        <v>84482</v>
      </c>
      <c r="CI13798" s="174">
        <v>5</v>
      </c>
      <c r="CJ13798" s="174">
        <v>167.83330000000001</v>
      </c>
      <c r="CK13798" s="174">
        <v>167.83330000000001</v>
      </c>
      <c r="CU13798" s="174">
        <v>492</v>
      </c>
      <c r="CV13798" s="174">
        <v>84482</v>
      </c>
      <c r="CW13798" s="174">
        <v>5</v>
      </c>
      <c r="CX13798" s="174">
        <v>167.83330000000001</v>
      </c>
    </row>
    <row r="13799" spans="84:102" x14ac:dyDescent="0.25">
      <c r="CF13799" s="3" t="s">
        <v>3073</v>
      </c>
      <c r="CG13799" s="174">
        <v>48795</v>
      </c>
      <c r="CH13799" s="174">
        <v>2652</v>
      </c>
      <c r="CI13799" s="174">
        <v>5</v>
      </c>
      <c r="CJ13799" s="174">
        <v>167.73949999999999</v>
      </c>
      <c r="CK13799" s="174">
        <v>167.73949999999999</v>
      </c>
      <c r="CU13799" s="174">
        <v>48795</v>
      </c>
      <c r="CV13799" s="174">
        <v>2652</v>
      </c>
      <c r="CW13799" s="174">
        <v>5</v>
      </c>
      <c r="CX13799" s="174">
        <v>167.73949999999999</v>
      </c>
    </row>
    <row r="13800" spans="84:102" x14ac:dyDescent="0.25">
      <c r="CF13800" s="3" t="s">
        <v>3073</v>
      </c>
      <c r="CG13800" s="174">
        <v>27480</v>
      </c>
      <c r="CH13800" s="174">
        <v>2397</v>
      </c>
      <c r="CI13800" s="174">
        <v>5</v>
      </c>
      <c r="CJ13800" s="174">
        <v>167.7362</v>
      </c>
      <c r="CK13800" s="174">
        <v>167.7362</v>
      </c>
      <c r="CU13800" s="174">
        <v>27480</v>
      </c>
      <c r="CV13800" s="174">
        <v>2397</v>
      </c>
      <c r="CW13800" s="174">
        <v>5</v>
      </c>
      <c r="CX13800" s="174">
        <v>167.7362</v>
      </c>
    </row>
    <row r="13801" spans="84:102" x14ac:dyDescent="0.25">
      <c r="CF13801" s="3" t="s">
        <v>3073</v>
      </c>
      <c r="CG13801" s="174">
        <v>1082</v>
      </c>
      <c r="CH13801" s="174">
        <v>131800</v>
      </c>
      <c r="CI13801" s="174">
        <v>5</v>
      </c>
      <c r="CJ13801" s="174">
        <v>167.6875</v>
      </c>
      <c r="CK13801" s="174">
        <v>167.6875</v>
      </c>
      <c r="CU13801" s="174">
        <v>1082</v>
      </c>
      <c r="CV13801" s="174">
        <v>131800</v>
      </c>
      <c r="CW13801" s="174">
        <v>5</v>
      </c>
      <c r="CX13801" s="174">
        <v>167.6875</v>
      </c>
    </row>
    <row r="13802" spans="84:102" x14ac:dyDescent="0.25">
      <c r="CF13802" s="3" t="s">
        <v>3073</v>
      </c>
      <c r="CG13802" s="174">
        <v>101655</v>
      </c>
      <c r="CH13802" s="174">
        <v>786</v>
      </c>
      <c r="CI13802" s="174">
        <v>5</v>
      </c>
      <c r="CJ13802" s="174">
        <v>167.68549999999999</v>
      </c>
      <c r="CK13802" s="174">
        <v>167.68549999999999</v>
      </c>
      <c r="CU13802" s="174">
        <v>101655</v>
      </c>
      <c r="CV13802" s="174">
        <v>786</v>
      </c>
      <c r="CW13802" s="174">
        <v>5</v>
      </c>
      <c r="CX13802" s="174">
        <v>167.68549999999999</v>
      </c>
    </row>
    <row r="13803" spans="84:102" x14ac:dyDescent="0.25">
      <c r="CF13803" s="3" t="s">
        <v>3073</v>
      </c>
      <c r="CG13803" s="174">
        <v>138668</v>
      </c>
      <c r="CH13803" s="174">
        <v>2737</v>
      </c>
      <c r="CI13803" s="174">
        <v>5</v>
      </c>
      <c r="CJ13803" s="174">
        <v>167.41650000000001</v>
      </c>
      <c r="CK13803" s="174">
        <v>167.41650000000001</v>
      </c>
      <c r="CU13803" s="174">
        <v>138668</v>
      </c>
      <c r="CV13803" s="174">
        <v>2737</v>
      </c>
      <c r="CW13803" s="174">
        <v>5</v>
      </c>
      <c r="CX13803" s="174">
        <v>167.41650000000001</v>
      </c>
    </row>
    <row r="13804" spans="84:102" x14ac:dyDescent="0.25">
      <c r="CF13804" s="3" t="s">
        <v>3073</v>
      </c>
      <c r="CG13804" s="174">
        <v>158111</v>
      </c>
      <c r="CH13804" s="174">
        <v>2987</v>
      </c>
      <c r="CI13804" s="174">
        <v>5</v>
      </c>
      <c r="CJ13804" s="174">
        <v>167.39150000000001</v>
      </c>
      <c r="CK13804" s="174">
        <v>167.39150000000001</v>
      </c>
      <c r="CU13804" s="174">
        <v>158111</v>
      </c>
      <c r="CV13804" s="174">
        <v>2987</v>
      </c>
      <c r="CW13804" s="174">
        <v>5</v>
      </c>
      <c r="CX13804" s="174">
        <v>167.39150000000001</v>
      </c>
    </row>
    <row r="13805" spans="84:102" x14ac:dyDescent="0.25">
      <c r="CF13805" s="3" t="s">
        <v>3073</v>
      </c>
      <c r="CG13805" s="174">
        <v>67729</v>
      </c>
      <c r="CH13805" s="174">
        <v>109</v>
      </c>
      <c r="CI13805" s="174">
        <v>5</v>
      </c>
      <c r="CJ13805" s="174">
        <v>167.36330000000001</v>
      </c>
      <c r="CK13805" s="174">
        <v>167.36330000000001</v>
      </c>
      <c r="CU13805" s="174">
        <v>67729</v>
      </c>
      <c r="CV13805" s="174">
        <v>109</v>
      </c>
      <c r="CW13805" s="174">
        <v>5</v>
      </c>
      <c r="CX13805" s="174">
        <v>167.36330000000001</v>
      </c>
    </row>
    <row r="13806" spans="84:102" x14ac:dyDescent="0.25">
      <c r="CF13806" s="3" t="s">
        <v>3073</v>
      </c>
      <c r="CG13806" s="174">
        <v>2872</v>
      </c>
      <c r="CH13806" s="174">
        <v>150448</v>
      </c>
      <c r="CI13806" s="174">
        <v>5</v>
      </c>
      <c r="CJ13806" s="174">
        <v>167.23480000000001</v>
      </c>
      <c r="CK13806" s="174">
        <v>167.23480000000001</v>
      </c>
      <c r="CU13806" s="174">
        <v>2872</v>
      </c>
      <c r="CV13806" s="174">
        <v>150448</v>
      </c>
      <c r="CW13806" s="174">
        <v>5</v>
      </c>
      <c r="CX13806" s="174">
        <v>167.23480000000001</v>
      </c>
    </row>
    <row r="13807" spans="84:102" x14ac:dyDescent="0.25">
      <c r="CF13807" s="3" t="s">
        <v>3073</v>
      </c>
      <c r="CG13807" s="174">
        <v>2846</v>
      </c>
      <c r="CH13807" s="174">
        <v>149968</v>
      </c>
      <c r="CI13807" s="174">
        <v>5</v>
      </c>
      <c r="CJ13807" s="174">
        <v>166.96879999999999</v>
      </c>
      <c r="CK13807" s="174">
        <v>166.96879999999999</v>
      </c>
      <c r="CU13807" s="174">
        <v>2846</v>
      </c>
      <c r="CV13807" s="174">
        <v>149968</v>
      </c>
      <c r="CW13807" s="174">
        <v>5</v>
      </c>
      <c r="CX13807" s="174">
        <v>166.96879999999999</v>
      </c>
    </row>
    <row r="13808" spans="84:102" x14ac:dyDescent="0.25">
      <c r="CF13808" s="3" t="s">
        <v>3073</v>
      </c>
      <c r="CG13808" s="174">
        <v>149802</v>
      </c>
      <c r="CH13808" s="174">
        <v>2855</v>
      </c>
      <c r="CI13808" s="174">
        <v>5</v>
      </c>
      <c r="CJ13808" s="174">
        <v>166.7945</v>
      </c>
      <c r="CK13808" s="174">
        <v>166.7945</v>
      </c>
      <c r="CU13808" s="174">
        <v>149802</v>
      </c>
      <c r="CV13808" s="174">
        <v>2855</v>
      </c>
      <c r="CW13808" s="174">
        <v>5</v>
      </c>
      <c r="CX13808" s="174">
        <v>166.7945</v>
      </c>
    </row>
    <row r="13809" spans="84:102" x14ac:dyDescent="0.25">
      <c r="CF13809" s="3" t="s">
        <v>3073</v>
      </c>
      <c r="CG13809" s="174">
        <v>66602</v>
      </c>
      <c r="CH13809" s="174">
        <v>145</v>
      </c>
      <c r="CI13809" s="174">
        <v>5</v>
      </c>
      <c r="CJ13809" s="174">
        <v>166.76089999999999</v>
      </c>
      <c r="CK13809" s="174">
        <v>166.76089999999999</v>
      </c>
      <c r="CU13809" s="174">
        <v>66602</v>
      </c>
      <c r="CV13809" s="174">
        <v>145</v>
      </c>
      <c r="CW13809" s="174">
        <v>5</v>
      </c>
      <c r="CX13809" s="174">
        <v>166.76089999999999</v>
      </c>
    </row>
    <row r="13810" spans="84:102" x14ac:dyDescent="0.25">
      <c r="CF13810" s="3" t="s">
        <v>3073</v>
      </c>
      <c r="CG13810" s="174">
        <v>87515</v>
      </c>
      <c r="CH13810" s="174">
        <v>3902</v>
      </c>
      <c r="CI13810" s="174">
        <v>5</v>
      </c>
      <c r="CJ13810" s="174">
        <v>166.7002</v>
      </c>
      <c r="CK13810" s="174">
        <v>166.7002</v>
      </c>
      <c r="CU13810" s="174">
        <v>87515</v>
      </c>
      <c r="CV13810" s="174">
        <v>3902</v>
      </c>
      <c r="CW13810" s="174">
        <v>5</v>
      </c>
      <c r="CX13810" s="174">
        <v>166.7002</v>
      </c>
    </row>
    <row r="13811" spans="84:102" x14ac:dyDescent="0.25">
      <c r="CF13811" s="3" t="s">
        <v>3073</v>
      </c>
      <c r="CG13811" s="174">
        <v>786</v>
      </c>
      <c r="CH13811" s="174">
        <v>101655</v>
      </c>
      <c r="CI13811" s="174">
        <v>5</v>
      </c>
      <c r="CJ13811" s="174">
        <v>166.69739999999999</v>
      </c>
      <c r="CK13811" s="174">
        <v>166.69739999999999</v>
      </c>
      <c r="CU13811" s="174">
        <v>786</v>
      </c>
      <c r="CV13811" s="174">
        <v>101655</v>
      </c>
      <c r="CW13811" s="174">
        <v>5</v>
      </c>
      <c r="CX13811" s="174">
        <v>166.69739999999999</v>
      </c>
    </row>
    <row r="13812" spans="84:102" x14ac:dyDescent="0.25">
      <c r="CF13812" s="3" t="s">
        <v>3073</v>
      </c>
      <c r="CG13812" s="174">
        <v>83868</v>
      </c>
      <c r="CH13812" s="174">
        <v>487</v>
      </c>
      <c r="CI13812" s="174">
        <v>5</v>
      </c>
      <c r="CJ13812" s="174">
        <v>166.61080000000001</v>
      </c>
      <c r="CK13812" s="174">
        <v>166.61080000000001</v>
      </c>
      <c r="CU13812" s="174">
        <v>83868</v>
      </c>
      <c r="CV13812" s="174">
        <v>487</v>
      </c>
      <c r="CW13812" s="174">
        <v>5</v>
      </c>
      <c r="CX13812" s="174">
        <v>166.61080000000001</v>
      </c>
    </row>
    <row r="13813" spans="84:102" x14ac:dyDescent="0.25">
      <c r="CF13813" s="3" t="s">
        <v>3073</v>
      </c>
      <c r="CG13813" s="174">
        <v>134076</v>
      </c>
      <c r="CH13813" s="174">
        <v>1219</v>
      </c>
      <c r="CI13813" s="174">
        <v>5</v>
      </c>
      <c r="CJ13813" s="174">
        <v>166.52789999999999</v>
      </c>
      <c r="CK13813" s="174">
        <v>166.52789999999999</v>
      </c>
      <c r="CU13813" s="174">
        <v>134076</v>
      </c>
      <c r="CV13813" s="174">
        <v>1219</v>
      </c>
      <c r="CW13813" s="174">
        <v>5</v>
      </c>
      <c r="CX13813" s="174">
        <v>166.52789999999999</v>
      </c>
    </row>
    <row r="13814" spans="84:102" x14ac:dyDescent="0.25">
      <c r="CF13814" s="3" t="s">
        <v>3073</v>
      </c>
      <c r="CG13814" s="174">
        <v>145</v>
      </c>
      <c r="CH13814" s="174">
        <v>66602</v>
      </c>
      <c r="CI13814" s="174">
        <v>5</v>
      </c>
      <c r="CJ13814" s="174">
        <v>166.47880000000001</v>
      </c>
      <c r="CK13814" s="174">
        <v>166.47880000000001</v>
      </c>
      <c r="CU13814" s="174">
        <v>145</v>
      </c>
      <c r="CV13814" s="174">
        <v>66602</v>
      </c>
      <c r="CW13814" s="174">
        <v>5</v>
      </c>
      <c r="CX13814" s="174">
        <v>166.47880000000001</v>
      </c>
    </row>
    <row r="13815" spans="84:102" x14ac:dyDescent="0.25">
      <c r="CF13815" s="3" t="s">
        <v>3073</v>
      </c>
      <c r="CG13815" s="174">
        <v>107613</v>
      </c>
      <c r="CH13815" s="174">
        <v>869</v>
      </c>
      <c r="CI13815" s="174">
        <v>5</v>
      </c>
      <c r="CJ13815" s="174">
        <v>166.41540000000001</v>
      </c>
      <c r="CK13815" s="174">
        <v>166.41540000000001</v>
      </c>
      <c r="CU13815" s="174">
        <v>107613</v>
      </c>
      <c r="CV13815" s="174">
        <v>869</v>
      </c>
      <c r="CW13815" s="174">
        <v>5</v>
      </c>
      <c r="CX13815" s="174">
        <v>166.41540000000001</v>
      </c>
    </row>
    <row r="13816" spans="84:102" x14ac:dyDescent="0.25">
      <c r="CF13816" s="3" t="s">
        <v>3073</v>
      </c>
      <c r="CG13816" s="174">
        <v>1491</v>
      </c>
      <c r="CH13816" s="174">
        <v>94611</v>
      </c>
      <c r="CI13816" s="174">
        <v>5</v>
      </c>
      <c r="CJ13816" s="174">
        <v>166.32910000000001</v>
      </c>
      <c r="CK13816" s="174">
        <v>166.32910000000001</v>
      </c>
      <c r="CU13816" s="174">
        <v>1491</v>
      </c>
      <c r="CV13816" s="174">
        <v>94611</v>
      </c>
      <c r="CW13816" s="174">
        <v>5</v>
      </c>
      <c r="CX13816" s="174">
        <v>166.32910000000001</v>
      </c>
    </row>
    <row r="13817" spans="84:102" x14ac:dyDescent="0.25">
      <c r="CF13817" s="3" t="s">
        <v>3073</v>
      </c>
      <c r="CG13817" s="174">
        <v>1377</v>
      </c>
      <c r="CH13817" s="174">
        <v>112374</v>
      </c>
      <c r="CI13817" s="174">
        <v>5</v>
      </c>
      <c r="CJ13817" s="174">
        <v>166.31979999999999</v>
      </c>
      <c r="CK13817" s="174">
        <v>166.31979999999999</v>
      </c>
      <c r="CU13817" s="174">
        <v>1377</v>
      </c>
      <c r="CV13817" s="174">
        <v>112374</v>
      </c>
      <c r="CW13817" s="174">
        <v>5</v>
      </c>
      <c r="CX13817" s="174">
        <v>166.31979999999999</v>
      </c>
    </row>
    <row r="13818" spans="84:102" x14ac:dyDescent="0.25">
      <c r="CF13818" s="3" t="s">
        <v>3073</v>
      </c>
      <c r="CG13818" s="174">
        <v>2378</v>
      </c>
      <c r="CH13818" s="174">
        <v>30652</v>
      </c>
      <c r="CI13818" s="174">
        <v>5</v>
      </c>
      <c r="CJ13818" s="174">
        <v>166.20660000000001</v>
      </c>
      <c r="CK13818" s="174">
        <v>166.20660000000001</v>
      </c>
      <c r="CU13818" s="174">
        <v>2378</v>
      </c>
      <c r="CV13818" s="174">
        <v>30652</v>
      </c>
      <c r="CW13818" s="174">
        <v>5</v>
      </c>
      <c r="CX13818" s="174">
        <v>166.20660000000001</v>
      </c>
    </row>
    <row r="13819" spans="84:102" x14ac:dyDescent="0.25">
      <c r="CF13819" s="3" t="s">
        <v>3073</v>
      </c>
      <c r="CG13819" s="174">
        <v>1493</v>
      </c>
      <c r="CH13819" s="174">
        <v>92436</v>
      </c>
      <c r="CI13819" s="174">
        <v>5</v>
      </c>
      <c r="CJ13819" s="174">
        <v>166.17269999999999</v>
      </c>
      <c r="CK13819" s="174">
        <v>166.17269999999999</v>
      </c>
      <c r="CU13819" s="174">
        <v>1493</v>
      </c>
      <c r="CV13819" s="174">
        <v>92436</v>
      </c>
      <c r="CW13819" s="174">
        <v>5</v>
      </c>
      <c r="CX13819" s="174">
        <v>166.17269999999999</v>
      </c>
    </row>
    <row r="13820" spans="84:102" x14ac:dyDescent="0.25">
      <c r="CF13820" s="3" t="s">
        <v>3073</v>
      </c>
      <c r="CG13820" s="174">
        <v>166834</v>
      </c>
      <c r="CH13820" s="174">
        <v>3330</v>
      </c>
      <c r="CI13820" s="174">
        <v>5</v>
      </c>
      <c r="CJ13820" s="174">
        <v>166.0925</v>
      </c>
      <c r="CK13820" s="174">
        <v>166.0925</v>
      </c>
      <c r="CU13820" s="174">
        <v>166834</v>
      </c>
      <c r="CV13820" s="174">
        <v>3330</v>
      </c>
      <c r="CW13820" s="174">
        <v>5</v>
      </c>
      <c r="CX13820" s="174">
        <v>166.0925</v>
      </c>
    </row>
    <row r="13821" spans="84:102" x14ac:dyDescent="0.25">
      <c r="CF13821" s="3" t="s">
        <v>3073</v>
      </c>
      <c r="CG13821" s="174">
        <v>1309</v>
      </c>
      <c r="CH13821" s="174">
        <v>118182</v>
      </c>
      <c r="CI13821" s="174">
        <v>5</v>
      </c>
      <c r="CJ13821" s="174">
        <v>165.91409999999999</v>
      </c>
      <c r="CK13821" s="174">
        <v>165.91409999999999</v>
      </c>
      <c r="CU13821" s="174">
        <v>1309</v>
      </c>
      <c r="CV13821" s="174">
        <v>118182</v>
      </c>
      <c r="CW13821" s="174">
        <v>5</v>
      </c>
      <c r="CX13821" s="174">
        <v>165.91409999999999</v>
      </c>
    </row>
    <row r="13822" spans="84:102" x14ac:dyDescent="0.25">
      <c r="CF13822" s="3" t="s">
        <v>3073</v>
      </c>
      <c r="CG13822" s="174">
        <v>1372</v>
      </c>
      <c r="CH13822" s="174">
        <v>116016</v>
      </c>
      <c r="CI13822" s="174">
        <v>5</v>
      </c>
      <c r="CJ13822" s="174">
        <v>165.83330000000001</v>
      </c>
      <c r="CK13822" s="174">
        <v>165.83330000000001</v>
      </c>
      <c r="CU13822" s="174">
        <v>1372</v>
      </c>
      <c r="CV13822" s="174">
        <v>116016</v>
      </c>
      <c r="CW13822" s="174">
        <v>5</v>
      </c>
      <c r="CX13822" s="174">
        <v>165.83330000000001</v>
      </c>
    </row>
    <row r="13823" spans="84:102" x14ac:dyDescent="0.25">
      <c r="CF13823" s="3" t="s">
        <v>3073</v>
      </c>
      <c r="CG13823" s="174">
        <v>87663</v>
      </c>
      <c r="CH13823" s="174">
        <v>621</v>
      </c>
      <c r="CI13823" s="174">
        <v>5</v>
      </c>
      <c r="CJ13823" s="174">
        <v>165.70259999999999</v>
      </c>
      <c r="CK13823" s="174">
        <v>165.70259999999999</v>
      </c>
      <c r="CU13823" s="174">
        <v>87663</v>
      </c>
      <c r="CV13823" s="174">
        <v>621</v>
      </c>
      <c r="CW13823" s="174">
        <v>5</v>
      </c>
      <c r="CX13823" s="174">
        <v>165.70259999999999</v>
      </c>
    </row>
    <row r="13824" spans="84:102" x14ac:dyDescent="0.25">
      <c r="CF13824" s="3" t="s">
        <v>3073</v>
      </c>
      <c r="CG13824" s="174">
        <v>635</v>
      </c>
      <c r="CH13824" s="174">
        <v>88252</v>
      </c>
      <c r="CI13824" s="174">
        <v>5</v>
      </c>
      <c r="CJ13824" s="174">
        <v>165.66669999999999</v>
      </c>
      <c r="CK13824" s="174">
        <v>165.66669999999999</v>
      </c>
      <c r="CU13824" s="174">
        <v>635</v>
      </c>
      <c r="CV13824" s="174">
        <v>88252</v>
      </c>
      <c r="CW13824" s="174">
        <v>5</v>
      </c>
      <c r="CX13824" s="174">
        <v>165.66669999999999</v>
      </c>
    </row>
    <row r="13825" spans="84:102" x14ac:dyDescent="0.25">
      <c r="CF13825" s="3" t="s">
        <v>3073</v>
      </c>
      <c r="CG13825" s="174">
        <v>2279</v>
      </c>
      <c r="CH13825" s="174">
        <v>21495</v>
      </c>
      <c r="CI13825" s="174">
        <v>5</v>
      </c>
      <c r="CJ13825" s="174">
        <v>165.6335</v>
      </c>
      <c r="CK13825" s="174">
        <v>165.6335</v>
      </c>
      <c r="CU13825" s="174">
        <v>2279</v>
      </c>
      <c r="CV13825" s="174">
        <v>21495</v>
      </c>
      <c r="CW13825" s="174">
        <v>5</v>
      </c>
      <c r="CX13825" s="174">
        <v>165.6335</v>
      </c>
    </row>
    <row r="13826" spans="84:102" x14ac:dyDescent="0.25">
      <c r="CF13826" s="3" t="s">
        <v>3073</v>
      </c>
      <c r="CG13826" s="174">
        <v>85907</v>
      </c>
      <c r="CH13826" s="174">
        <v>606</v>
      </c>
      <c r="CI13826" s="174">
        <v>5</v>
      </c>
      <c r="CJ13826" s="174">
        <v>165.54929999999999</v>
      </c>
      <c r="CK13826" s="174">
        <v>165.54929999999999</v>
      </c>
      <c r="CU13826" s="174">
        <v>85907</v>
      </c>
      <c r="CV13826" s="174">
        <v>606</v>
      </c>
      <c r="CW13826" s="174">
        <v>5</v>
      </c>
      <c r="CX13826" s="174">
        <v>165.54929999999999</v>
      </c>
    </row>
    <row r="13827" spans="84:102" x14ac:dyDescent="0.25">
      <c r="CF13827" s="3" t="s">
        <v>3073</v>
      </c>
      <c r="CG13827" s="174">
        <v>1031</v>
      </c>
      <c r="CH13827" s="174">
        <v>121307</v>
      </c>
      <c r="CI13827" s="174">
        <v>5</v>
      </c>
      <c r="CJ13827" s="174">
        <v>165.34700000000001</v>
      </c>
      <c r="CK13827" s="174">
        <v>165.34700000000001</v>
      </c>
      <c r="CU13827" s="174">
        <v>1031</v>
      </c>
      <c r="CV13827" s="174">
        <v>121307</v>
      </c>
      <c r="CW13827" s="174">
        <v>5</v>
      </c>
      <c r="CX13827" s="174">
        <v>165.34700000000001</v>
      </c>
    </row>
    <row r="13828" spans="84:102" x14ac:dyDescent="0.25">
      <c r="CF13828" s="3" t="s">
        <v>3073</v>
      </c>
      <c r="CG13828" s="174">
        <v>3641</v>
      </c>
      <c r="CH13828" s="174">
        <v>98943</v>
      </c>
      <c r="CI13828" s="174">
        <v>5</v>
      </c>
      <c r="CJ13828" s="174">
        <v>165.2867</v>
      </c>
      <c r="CK13828" s="174">
        <v>165.2867</v>
      </c>
      <c r="CU13828" s="174">
        <v>3641</v>
      </c>
      <c r="CV13828" s="174">
        <v>98943</v>
      </c>
      <c r="CW13828" s="174">
        <v>5</v>
      </c>
      <c r="CX13828" s="174">
        <v>165.2867</v>
      </c>
    </row>
    <row r="13829" spans="84:102" x14ac:dyDescent="0.25">
      <c r="CF13829" s="3" t="s">
        <v>3073</v>
      </c>
      <c r="CG13829" s="174">
        <v>153176</v>
      </c>
      <c r="CH13829" s="174">
        <v>2946</v>
      </c>
      <c r="CI13829" s="174">
        <v>5</v>
      </c>
      <c r="CJ13829" s="174">
        <v>165.239</v>
      </c>
      <c r="CK13829" s="174">
        <v>165.239</v>
      </c>
      <c r="CU13829" s="174">
        <v>153176</v>
      </c>
      <c r="CV13829" s="174">
        <v>2946</v>
      </c>
      <c r="CW13829" s="174">
        <v>5</v>
      </c>
      <c r="CX13829" s="174">
        <v>165.239</v>
      </c>
    </row>
    <row r="13830" spans="84:102" x14ac:dyDescent="0.25">
      <c r="CF13830" s="3" t="s">
        <v>3073</v>
      </c>
      <c r="CG13830" s="174">
        <v>91323</v>
      </c>
      <c r="CH13830" s="174">
        <v>690</v>
      </c>
      <c r="CI13830" s="174">
        <v>5</v>
      </c>
      <c r="CJ13830" s="174">
        <v>165.21639999999999</v>
      </c>
      <c r="CK13830" s="174">
        <v>165.21639999999999</v>
      </c>
      <c r="CU13830" s="174">
        <v>91323</v>
      </c>
      <c r="CV13830" s="174">
        <v>690</v>
      </c>
      <c r="CW13830" s="174">
        <v>5</v>
      </c>
      <c r="CX13830" s="174">
        <v>165.21639999999999</v>
      </c>
    </row>
    <row r="13831" spans="84:102" x14ac:dyDescent="0.25">
      <c r="CF13831" s="3" t="s">
        <v>3073</v>
      </c>
      <c r="CG13831" s="174">
        <v>3904</v>
      </c>
      <c r="CH13831" s="174">
        <v>105843</v>
      </c>
      <c r="CI13831" s="174">
        <v>5</v>
      </c>
      <c r="CJ13831" s="174">
        <v>164.98769999999999</v>
      </c>
      <c r="CK13831" s="174">
        <v>164.98769999999999</v>
      </c>
      <c r="CU13831" s="174">
        <v>3904</v>
      </c>
      <c r="CV13831" s="174">
        <v>105843</v>
      </c>
      <c r="CW13831" s="174">
        <v>5</v>
      </c>
      <c r="CX13831" s="174">
        <v>164.98769999999999</v>
      </c>
    </row>
    <row r="13832" spans="84:102" x14ac:dyDescent="0.25">
      <c r="CF13832" s="3" t="s">
        <v>3073</v>
      </c>
      <c r="CG13832" s="174">
        <v>2191</v>
      </c>
      <c r="CH13832" s="174">
        <v>15589</v>
      </c>
      <c r="CI13832" s="174">
        <v>5</v>
      </c>
      <c r="CJ13832" s="174">
        <v>164.8706</v>
      </c>
      <c r="CK13832" s="174">
        <v>164.8706</v>
      </c>
      <c r="CU13832" s="174">
        <v>2191</v>
      </c>
      <c r="CV13832" s="174">
        <v>15589</v>
      </c>
      <c r="CW13832" s="174">
        <v>5</v>
      </c>
      <c r="CX13832" s="174">
        <v>164.8706</v>
      </c>
    </row>
    <row r="13833" spans="84:102" x14ac:dyDescent="0.25">
      <c r="CF13833" s="3" t="s">
        <v>3073</v>
      </c>
      <c r="CG13833" s="174">
        <v>3117</v>
      </c>
      <c r="CH13833" s="174">
        <v>149363</v>
      </c>
      <c r="CI13833" s="174">
        <v>5</v>
      </c>
      <c r="CJ13833" s="174">
        <v>164.6934</v>
      </c>
      <c r="CK13833" s="174">
        <v>164.6934</v>
      </c>
      <c r="CU13833" s="174">
        <v>3117</v>
      </c>
      <c r="CV13833" s="174">
        <v>149363</v>
      </c>
      <c r="CW13833" s="174">
        <v>5</v>
      </c>
      <c r="CX13833" s="174">
        <v>164.6934</v>
      </c>
    </row>
    <row r="13834" spans="84:102" x14ac:dyDescent="0.25">
      <c r="CF13834" s="3" t="s">
        <v>3073</v>
      </c>
      <c r="CG13834" s="174">
        <v>606</v>
      </c>
      <c r="CH13834" s="174">
        <v>85907</v>
      </c>
      <c r="CI13834" s="174">
        <v>5</v>
      </c>
      <c r="CJ13834" s="174">
        <v>164.6183</v>
      </c>
      <c r="CK13834" s="174">
        <v>164.6183</v>
      </c>
      <c r="CU13834" s="174">
        <v>606</v>
      </c>
      <c r="CV13834" s="174">
        <v>85907</v>
      </c>
      <c r="CW13834" s="174">
        <v>5</v>
      </c>
      <c r="CX13834" s="174">
        <v>164.6183</v>
      </c>
    </row>
    <row r="13835" spans="84:102" x14ac:dyDescent="0.25">
      <c r="CF13835" s="3" t="s">
        <v>3073</v>
      </c>
      <c r="CG13835" s="174">
        <v>1882</v>
      </c>
      <c r="CH13835" s="174">
        <v>58171</v>
      </c>
      <c r="CI13835" s="174">
        <v>5</v>
      </c>
      <c r="CJ13835" s="174">
        <v>164.5009</v>
      </c>
      <c r="CK13835" s="174">
        <v>164.5009</v>
      </c>
      <c r="CU13835" s="174">
        <v>1882</v>
      </c>
      <c r="CV13835" s="174">
        <v>58171</v>
      </c>
      <c r="CW13835" s="174">
        <v>5</v>
      </c>
      <c r="CX13835" s="174">
        <v>164.5009</v>
      </c>
    </row>
    <row r="13836" spans="84:102" x14ac:dyDescent="0.25">
      <c r="CF13836" s="3" t="s">
        <v>3073</v>
      </c>
      <c r="CG13836" s="174">
        <v>2340</v>
      </c>
      <c r="CH13836" s="174">
        <v>24471</v>
      </c>
      <c r="CI13836" s="174">
        <v>5</v>
      </c>
      <c r="CJ13836" s="174">
        <v>164.48560000000001</v>
      </c>
      <c r="CK13836" s="174">
        <v>164.48560000000001</v>
      </c>
      <c r="CU13836" s="174">
        <v>2340</v>
      </c>
      <c r="CV13836" s="174">
        <v>24471</v>
      </c>
      <c r="CW13836" s="174">
        <v>5</v>
      </c>
      <c r="CX13836" s="174">
        <v>164.48560000000001</v>
      </c>
    </row>
    <row r="13837" spans="84:102" x14ac:dyDescent="0.25">
      <c r="CF13837" s="3" t="s">
        <v>3073</v>
      </c>
      <c r="CG13837" s="174">
        <v>3119</v>
      </c>
      <c r="CH13837" s="174">
        <v>151351</v>
      </c>
      <c r="CI13837" s="174">
        <v>5</v>
      </c>
      <c r="CJ13837" s="174">
        <v>164.35230000000001</v>
      </c>
      <c r="CK13837" s="174">
        <v>164.35230000000001</v>
      </c>
      <c r="CU13837" s="174">
        <v>3119</v>
      </c>
      <c r="CV13837" s="174">
        <v>151351</v>
      </c>
      <c r="CW13837" s="174">
        <v>5</v>
      </c>
      <c r="CX13837" s="174">
        <v>164.35230000000001</v>
      </c>
    </row>
    <row r="13838" spans="84:102" x14ac:dyDescent="0.25">
      <c r="CF13838" s="3" t="s">
        <v>3073</v>
      </c>
      <c r="CG13838" s="174">
        <v>526</v>
      </c>
      <c r="CH13838" s="174">
        <v>86207</v>
      </c>
      <c r="CI13838" s="174">
        <v>5</v>
      </c>
      <c r="CJ13838" s="174">
        <v>164.33330000000001</v>
      </c>
      <c r="CK13838" s="174">
        <v>164.33330000000001</v>
      </c>
      <c r="CU13838" s="174">
        <v>526</v>
      </c>
      <c r="CV13838" s="174">
        <v>86207</v>
      </c>
      <c r="CW13838" s="174">
        <v>5</v>
      </c>
      <c r="CX13838" s="174">
        <v>164.33330000000001</v>
      </c>
    </row>
    <row r="13839" spans="84:102" x14ac:dyDescent="0.25">
      <c r="CF13839" s="3" t="s">
        <v>3073</v>
      </c>
      <c r="CG13839" s="174">
        <v>2296</v>
      </c>
      <c r="CH13839" s="174">
        <v>22360</v>
      </c>
      <c r="CI13839" s="174">
        <v>5</v>
      </c>
      <c r="CJ13839" s="174">
        <v>164.21539999999999</v>
      </c>
      <c r="CK13839" s="174">
        <v>164.21539999999999</v>
      </c>
      <c r="CU13839" s="174">
        <v>2296</v>
      </c>
      <c r="CV13839" s="174">
        <v>22360</v>
      </c>
      <c r="CW13839" s="174">
        <v>5</v>
      </c>
      <c r="CX13839" s="174">
        <v>164.21539999999999</v>
      </c>
    </row>
    <row r="13840" spans="84:102" x14ac:dyDescent="0.25">
      <c r="CF13840" s="3" t="s">
        <v>3073</v>
      </c>
      <c r="CG13840" s="174">
        <v>3303</v>
      </c>
      <c r="CH13840" s="174">
        <v>167625</v>
      </c>
      <c r="CI13840" s="174">
        <v>5</v>
      </c>
      <c r="CJ13840" s="174">
        <v>164.07919999999999</v>
      </c>
      <c r="CK13840" s="174">
        <v>164.07919999999999</v>
      </c>
      <c r="CU13840" s="174">
        <v>3303</v>
      </c>
      <c r="CV13840" s="174">
        <v>167625</v>
      </c>
      <c r="CW13840" s="174">
        <v>5</v>
      </c>
      <c r="CX13840" s="174">
        <v>164.07919999999999</v>
      </c>
    </row>
    <row r="13841" spans="84:102" x14ac:dyDescent="0.25">
      <c r="CF13841" s="3" t="s">
        <v>3073</v>
      </c>
      <c r="CG13841" s="174">
        <v>18601</v>
      </c>
      <c r="CH13841" s="174">
        <v>3741</v>
      </c>
      <c r="CI13841" s="174">
        <v>5</v>
      </c>
      <c r="CJ13841" s="174">
        <v>164</v>
      </c>
      <c r="CK13841" s="174">
        <v>164</v>
      </c>
      <c r="CU13841" s="174">
        <v>18601</v>
      </c>
      <c r="CV13841" s="174">
        <v>3741</v>
      </c>
      <c r="CW13841" s="174">
        <v>5</v>
      </c>
      <c r="CX13841" s="174">
        <v>164</v>
      </c>
    </row>
    <row r="13842" spans="84:102" x14ac:dyDescent="0.25">
      <c r="CF13842" s="3" t="s">
        <v>3073</v>
      </c>
      <c r="CG13842" s="174">
        <v>96699</v>
      </c>
      <c r="CH13842" s="174">
        <v>1473</v>
      </c>
      <c r="CI13842" s="174">
        <v>5</v>
      </c>
      <c r="CJ13842" s="174">
        <v>163.8862</v>
      </c>
      <c r="CK13842" s="174">
        <v>163.8862</v>
      </c>
      <c r="CU13842" s="174">
        <v>96699</v>
      </c>
      <c r="CV13842" s="174">
        <v>1473</v>
      </c>
      <c r="CW13842" s="174">
        <v>5</v>
      </c>
      <c r="CX13842" s="174">
        <v>163.8862</v>
      </c>
    </row>
    <row r="13843" spans="84:102" x14ac:dyDescent="0.25">
      <c r="CF13843" s="3" t="s">
        <v>3073</v>
      </c>
      <c r="CG13843" s="174">
        <v>86724</v>
      </c>
      <c r="CH13843" s="174">
        <v>3572</v>
      </c>
      <c r="CI13843" s="174">
        <v>5</v>
      </c>
      <c r="CJ13843" s="174">
        <v>163.56110000000001</v>
      </c>
      <c r="CK13843" s="174">
        <v>163.56110000000001</v>
      </c>
      <c r="CU13843" s="174">
        <v>86724</v>
      </c>
      <c r="CV13843" s="174">
        <v>3572</v>
      </c>
      <c r="CW13843" s="174">
        <v>5</v>
      </c>
      <c r="CX13843" s="174">
        <v>163.56110000000001</v>
      </c>
    </row>
    <row r="13844" spans="84:102" x14ac:dyDescent="0.25">
      <c r="CF13844" s="3" t="s">
        <v>3073</v>
      </c>
      <c r="CG13844" s="174">
        <v>5261</v>
      </c>
      <c r="CH13844" s="174">
        <v>2089</v>
      </c>
      <c r="CI13844" s="174">
        <v>5</v>
      </c>
      <c r="CJ13844" s="174">
        <v>163.52680000000001</v>
      </c>
      <c r="CK13844" s="174">
        <v>163.52680000000001</v>
      </c>
      <c r="CU13844" s="174">
        <v>5261</v>
      </c>
      <c r="CV13844" s="174">
        <v>2089</v>
      </c>
      <c r="CW13844" s="174">
        <v>5</v>
      </c>
      <c r="CX13844" s="174">
        <v>163.52680000000001</v>
      </c>
    </row>
    <row r="13845" spans="84:102" x14ac:dyDescent="0.25">
      <c r="CF13845" s="3" t="s">
        <v>3073</v>
      </c>
      <c r="CG13845" s="174">
        <v>213</v>
      </c>
      <c r="CH13845" s="174">
        <v>71410</v>
      </c>
      <c r="CI13845" s="174">
        <v>5</v>
      </c>
      <c r="CJ13845" s="174">
        <v>162.92240000000001</v>
      </c>
      <c r="CK13845" s="174">
        <v>162.92240000000001</v>
      </c>
      <c r="CU13845" s="174">
        <v>213</v>
      </c>
      <c r="CV13845" s="174">
        <v>71410</v>
      </c>
      <c r="CW13845" s="174">
        <v>5</v>
      </c>
      <c r="CX13845" s="174">
        <v>162.92240000000001</v>
      </c>
    </row>
    <row r="13846" spans="84:102" x14ac:dyDescent="0.25">
      <c r="CF13846" s="3" t="s">
        <v>3073</v>
      </c>
      <c r="CG13846" s="174">
        <v>117553</v>
      </c>
      <c r="CH13846" s="174">
        <v>1004</v>
      </c>
      <c r="CI13846" s="174">
        <v>5</v>
      </c>
      <c r="CJ13846" s="174">
        <v>162.79519999999999</v>
      </c>
      <c r="CK13846" s="174">
        <v>162.79519999999999</v>
      </c>
      <c r="CU13846" s="174">
        <v>117553</v>
      </c>
      <c r="CV13846" s="174">
        <v>1004</v>
      </c>
      <c r="CW13846" s="174">
        <v>5</v>
      </c>
      <c r="CX13846" s="174">
        <v>162.79519999999999</v>
      </c>
    </row>
    <row r="13847" spans="84:102" x14ac:dyDescent="0.25">
      <c r="CF13847" s="3" t="s">
        <v>3073</v>
      </c>
      <c r="CG13847" s="174">
        <v>706</v>
      </c>
      <c r="CH13847" s="174">
        <v>93823</v>
      </c>
      <c r="CI13847" s="174">
        <v>5</v>
      </c>
      <c r="CJ13847" s="174">
        <v>162.66669999999999</v>
      </c>
      <c r="CK13847" s="174">
        <v>162.66669999999999</v>
      </c>
      <c r="CU13847" s="174">
        <v>706</v>
      </c>
      <c r="CV13847" s="174">
        <v>93823</v>
      </c>
      <c r="CW13847" s="174">
        <v>5</v>
      </c>
      <c r="CX13847" s="174">
        <v>162.66669999999999</v>
      </c>
    </row>
    <row r="13848" spans="84:102" x14ac:dyDescent="0.25">
      <c r="CF13848" s="3" t="s">
        <v>3073</v>
      </c>
      <c r="CG13848" s="174">
        <v>77754</v>
      </c>
      <c r="CH13848" s="174">
        <v>367</v>
      </c>
      <c r="CI13848" s="174">
        <v>5</v>
      </c>
      <c r="CJ13848" s="174">
        <v>162.6319</v>
      </c>
      <c r="CK13848" s="174">
        <v>162.6319</v>
      </c>
      <c r="CU13848" s="174">
        <v>77754</v>
      </c>
      <c r="CV13848" s="174">
        <v>367</v>
      </c>
      <c r="CW13848" s="174">
        <v>5</v>
      </c>
      <c r="CX13848" s="174">
        <v>162.6319</v>
      </c>
    </row>
    <row r="13849" spans="84:102" x14ac:dyDescent="0.25">
      <c r="CF13849" s="3" t="s">
        <v>3073</v>
      </c>
      <c r="CG13849" s="174">
        <v>928</v>
      </c>
      <c r="CH13849" s="174">
        <v>112641</v>
      </c>
      <c r="CI13849" s="174">
        <v>5</v>
      </c>
      <c r="CJ13849" s="174">
        <v>162.6215</v>
      </c>
      <c r="CK13849" s="174">
        <v>162.6215</v>
      </c>
      <c r="CU13849" s="174">
        <v>928</v>
      </c>
      <c r="CV13849" s="174">
        <v>112641</v>
      </c>
      <c r="CW13849" s="174">
        <v>5</v>
      </c>
      <c r="CX13849" s="174">
        <v>162.6215</v>
      </c>
    </row>
    <row r="13850" spans="84:102" x14ac:dyDescent="0.25">
      <c r="CF13850" s="3" t="s">
        <v>3073</v>
      </c>
      <c r="CG13850" s="174">
        <v>115345</v>
      </c>
      <c r="CH13850" s="174">
        <v>1366</v>
      </c>
      <c r="CI13850" s="174">
        <v>5</v>
      </c>
      <c r="CJ13850" s="174">
        <v>162.60409999999999</v>
      </c>
      <c r="CK13850" s="174">
        <v>162.60409999999999</v>
      </c>
      <c r="CU13850" s="174">
        <v>115345</v>
      </c>
      <c r="CV13850" s="174">
        <v>1366</v>
      </c>
      <c r="CW13850" s="174">
        <v>5</v>
      </c>
      <c r="CX13850" s="174">
        <v>162.60409999999999</v>
      </c>
    </row>
    <row r="13851" spans="84:102" x14ac:dyDescent="0.25">
      <c r="CF13851" s="3" t="s">
        <v>3073</v>
      </c>
      <c r="CG13851" s="174">
        <v>608</v>
      </c>
      <c r="CH13851" s="174">
        <v>86664</v>
      </c>
      <c r="CI13851" s="174">
        <v>5</v>
      </c>
      <c r="CJ13851" s="174">
        <v>162.59960000000001</v>
      </c>
      <c r="CK13851" s="174">
        <v>162.59960000000001</v>
      </c>
      <c r="CU13851" s="174">
        <v>608</v>
      </c>
      <c r="CV13851" s="174">
        <v>86664</v>
      </c>
      <c r="CW13851" s="174">
        <v>5</v>
      </c>
      <c r="CX13851" s="174">
        <v>162.59960000000001</v>
      </c>
    </row>
    <row r="13852" spans="84:102" x14ac:dyDescent="0.25">
      <c r="CF13852" s="3" t="s">
        <v>3073</v>
      </c>
      <c r="CG13852" s="174">
        <v>97784</v>
      </c>
      <c r="CH13852" s="174">
        <v>739</v>
      </c>
      <c r="CI13852" s="174">
        <v>5</v>
      </c>
      <c r="CJ13852" s="174">
        <v>162.52850000000001</v>
      </c>
      <c r="CK13852" s="174">
        <v>162.52850000000001</v>
      </c>
      <c r="CU13852" s="174">
        <v>97784</v>
      </c>
      <c r="CV13852" s="174">
        <v>739</v>
      </c>
      <c r="CW13852" s="174">
        <v>5</v>
      </c>
      <c r="CX13852" s="174">
        <v>162.52850000000001</v>
      </c>
    </row>
    <row r="13853" spans="84:102" x14ac:dyDescent="0.25">
      <c r="CF13853" s="3" t="s">
        <v>3073</v>
      </c>
      <c r="CG13853" s="174">
        <v>97346</v>
      </c>
      <c r="CH13853" s="174">
        <v>733</v>
      </c>
      <c r="CI13853" s="174">
        <v>5</v>
      </c>
      <c r="CJ13853" s="174">
        <v>162.38919999999999</v>
      </c>
      <c r="CK13853" s="174">
        <v>162.38919999999999</v>
      </c>
      <c r="CU13853" s="174">
        <v>97346</v>
      </c>
      <c r="CV13853" s="174">
        <v>733</v>
      </c>
      <c r="CW13853" s="174">
        <v>5</v>
      </c>
      <c r="CX13853" s="174">
        <v>162.38919999999999</v>
      </c>
    </row>
    <row r="13854" spans="84:102" x14ac:dyDescent="0.25">
      <c r="CF13854" s="3" t="s">
        <v>3073</v>
      </c>
      <c r="CG13854" s="174">
        <v>152989</v>
      </c>
      <c r="CH13854" s="174">
        <v>3185</v>
      </c>
      <c r="CI13854" s="174">
        <v>5</v>
      </c>
      <c r="CJ13854" s="174">
        <v>162.3158</v>
      </c>
      <c r="CK13854" s="174">
        <v>162.3158</v>
      </c>
      <c r="CU13854" s="174">
        <v>152989</v>
      </c>
      <c r="CV13854" s="174">
        <v>3185</v>
      </c>
      <c r="CW13854" s="174">
        <v>5</v>
      </c>
      <c r="CX13854" s="174">
        <v>162.3158</v>
      </c>
    </row>
    <row r="13855" spans="84:102" x14ac:dyDescent="0.25">
      <c r="CF13855" s="3" t="s">
        <v>3073</v>
      </c>
      <c r="CG13855" s="174">
        <v>342</v>
      </c>
      <c r="CH13855" s="174">
        <v>75698</v>
      </c>
      <c r="CI13855" s="174">
        <v>5</v>
      </c>
      <c r="CJ13855" s="174">
        <v>162.20849999999999</v>
      </c>
      <c r="CK13855" s="174">
        <v>162.20849999999999</v>
      </c>
      <c r="CU13855" s="174">
        <v>342</v>
      </c>
      <c r="CV13855" s="174">
        <v>75698</v>
      </c>
      <c r="CW13855" s="174">
        <v>5</v>
      </c>
      <c r="CX13855" s="174">
        <v>162.20849999999999</v>
      </c>
    </row>
    <row r="13856" spans="84:102" x14ac:dyDescent="0.25">
      <c r="CF13856" s="3" t="s">
        <v>3073</v>
      </c>
      <c r="CG13856" s="174">
        <v>3571</v>
      </c>
      <c r="CH13856" s="174">
        <v>85624</v>
      </c>
      <c r="CI13856" s="174">
        <v>5</v>
      </c>
      <c r="CJ13856" s="174">
        <v>162.19130000000001</v>
      </c>
      <c r="CK13856" s="174">
        <v>162.19130000000001</v>
      </c>
      <c r="CU13856" s="174">
        <v>3571</v>
      </c>
      <c r="CV13856" s="174">
        <v>85624</v>
      </c>
      <c r="CW13856" s="174">
        <v>5</v>
      </c>
      <c r="CX13856" s="174">
        <v>162.19130000000001</v>
      </c>
    </row>
    <row r="13857" spans="84:102" x14ac:dyDescent="0.25">
      <c r="CF13857" s="3" t="s">
        <v>3073</v>
      </c>
      <c r="CG13857" s="174">
        <v>432</v>
      </c>
      <c r="CH13857" s="174">
        <v>82373</v>
      </c>
      <c r="CI13857" s="174">
        <v>5</v>
      </c>
      <c r="CJ13857" s="174">
        <v>162.1748</v>
      </c>
      <c r="CK13857" s="174">
        <v>162.1748</v>
      </c>
      <c r="CU13857" s="174">
        <v>432</v>
      </c>
      <c r="CV13857" s="174">
        <v>82373</v>
      </c>
      <c r="CW13857" s="174">
        <v>5</v>
      </c>
      <c r="CX13857" s="174">
        <v>162.1748</v>
      </c>
    </row>
    <row r="13858" spans="84:102" x14ac:dyDescent="0.25">
      <c r="CF13858" s="3" t="s">
        <v>3073</v>
      </c>
      <c r="CG13858" s="174">
        <v>561</v>
      </c>
      <c r="CH13858" s="174">
        <v>84119</v>
      </c>
      <c r="CI13858" s="174">
        <v>5</v>
      </c>
      <c r="CJ13858" s="174">
        <v>162.1104</v>
      </c>
      <c r="CK13858" s="174">
        <v>162.1104</v>
      </c>
      <c r="CU13858" s="174">
        <v>561</v>
      </c>
      <c r="CV13858" s="174">
        <v>84119</v>
      </c>
      <c r="CW13858" s="174">
        <v>5</v>
      </c>
      <c r="CX13858" s="174">
        <v>162.1104</v>
      </c>
    </row>
    <row r="13859" spans="84:102" x14ac:dyDescent="0.25">
      <c r="CF13859" s="3" t="s">
        <v>3073</v>
      </c>
      <c r="CG13859" s="174">
        <v>166666</v>
      </c>
      <c r="CH13859" s="174">
        <v>2081</v>
      </c>
      <c r="CI13859" s="174">
        <v>5</v>
      </c>
      <c r="CJ13859" s="174">
        <v>162.05080000000001</v>
      </c>
      <c r="CK13859" s="174">
        <v>162.05080000000001</v>
      </c>
      <c r="CU13859" s="174">
        <v>166666</v>
      </c>
      <c r="CV13859" s="174">
        <v>2081</v>
      </c>
      <c r="CW13859" s="174">
        <v>5</v>
      </c>
      <c r="CX13859" s="174">
        <v>162.05080000000001</v>
      </c>
    </row>
    <row r="13860" spans="84:102" x14ac:dyDescent="0.25">
      <c r="CF13860" s="3" t="s">
        <v>3073</v>
      </c>
      <c r="CG13860" s="174">
        <v>116016</v>
      </c>
      <c r="CH13860" s="174">
        <v>1372</v>
      </c>
      <c r="CI13860" s="174">
        <v>5</v>
      </c>
      <c r="CJ13860" s="174">
        <v>162</v>
      </c>
      <c r="CK13860" s="174">
        <v>162</v>
      </c>
      <c r="CU13860" s="174">
        <v>116016</v>
      </c>
      <c r="CV13860" s="174">
        <v>1372</v>
      </c>
      <c r="CW13860" s="174">
        <v>5</v>
      </c>
      <c r="CX13860" s="174">
        <v>162</v>
      </c>
    </row>
    <row r="13861" spans="84:102" x14ac:dyDescent="0.25">
      <c r="CF13861" s="3" t="s">
        <v>3073</v>
      </c>
      <c r="CG13861" s="174">
        <v>645</v>
      </c>
      <c r="CH13861" s="174">
        <v>89787</v>
      </c>
      <c r="CI13861" s="174">
        <v>5</v>
      </c>
      <c r="CJ13861" s="174">
        <v>161.96360000000001</v>
      </c>
      <c r="CK13861" s="174">
        <v>161.96360000000001</v>
      </c>
      <c r="CU13861" s="174">
        <v>645</v>
      </c>
      <c r="CV13861" s="174">
        <v>89787</v>
      </c>
      <c r="CW13861" s="174">
        <v>5</v>
      </c>
      <c r="CX13861" s="174">
        <v>161.96360000000001</v>
      </c>
    </row>
    <row r="13862" spans="84:102" x14ac:dyDescent="0.25">
      <c r="CF13862" s="3" t="s">
        <v>3073</v>
      </c>
      <c r="CG13862" s="174">
        <v>2927</v>
      </c>
      <c r="CH13862" s="174">
        <v>152697</v>
      </c>
      <c r="CI13862" s="174">
        <v>5</v>
      </c>
      <c r="CJ13862" s="174">
        <v>161.96260000000001</v>
      </c>
      <c r="CK13862" s="174">
        <v>161.96260000000001</v>
      </c>
      <c r="CU13862" s="174">
        <v>2927</v>
      </c>
      <c r="CV13862" s="174">
        <v>152697</v>
      </c>
      <c r="CW13862" s="174">
        <v>5</v>
      </c>
      <c r="CX13862" s="174">
        <v>161.96260000000001</v>
      </c>
    </row>
    <row r="13863" spans="84:102" x14ac:dyDescent="0.25">
      <c r="CF13863" s="3" t="s">
        <v>3073</v>
      </c>
      <c r="CG13863" s="174">
        <v>566</v>
      </c>
      <c r="CH13863" s="174">
        <v>84061</v>
      </c>
      <c r="CI13863" s="174">
        <v>5</v>
      </c>
      <c r="CJ13863" s="174">
        <v>161.88329999999999</v>
      </c>
      <c r="CK13863" s="174">
        <v>161.88329999999999</v>
      </c>
      <c r="CU13863" s="174">
        <v>566</v>
      </c>
      <c r="CV13863" s="174">
        <v>84061</v>
      </c>
      <c r="CW13863" s="174">
        <v>5</v>
      </c>
      <c r="CX13863" s="174">
        <v>161.88329999999999</v>
      </c>
    </row>
    <row r="13864" spans="84:102" x14ac:dyDescent="0.25">
      <c r="CF13864" s="3" t="s">
        <v>3073</v>
      </c>
      <c r="CG13864" s="174">
        <v>152739</v>
      </c>
      <c r="CH13864" s="174">
        <v>2921</v>
      </c>
      <c r="CI13864" s="174">
        <v>5</v>
      </c>
      <c r="CJ13864" s="174">
        <v>161.72139999999999</v>
      </c>
      <c r="CK13864" s="174">
        <v>161.72139999999999</v>
      </c>
      <c r="CU13864" s="174">
        <v>152739</v>
      </c>
      <c r="CV13864" s="174">
        <v>2921</v>
      </c>
      <c r="CW13864" s="174">
        <v>5</v>
      </c>
      <c r="CX13864" s="174">
        <v>161.72139999999999</v>
      </c>
    </row>
    <row r="13865" spans="84:102" x14ac:dyDescent="0.25">
      <c r="CF13865" s="3" t="s">
        <v>3073</v>
      </c>
      <c r="CG13865" s="174">
        <v>909</v>
      </c>
      <c r="CH13865" s="174">
        <v>109729</v>
      </c>
      <c r="CI13865" s="174">
        <v>5</v>
      </c>
      <c r="CJ13865" s="174">
        <v>161.70769999999999</v>
      </c>
      <c r="CK13865" s="174">
        <v>161.70769999999999</v>
      </c>
      <c r="CU13865" s="174">
        <v>909</v>
      </c>
      <c r="CV13865" s="174">
        <v>109729</v>
      </c>
      <c r="CW13865" s="174">
        <v>5</v>
      </c>
      <c r="CX13865" s="174">
        <v>161.70769999999999</v>
      </c>
    </row>
    <row r="13866" spans="84:102" x14ac:dyDescent="0.25">
      <c r="CF13866" s="3" t="s">
        <v>3073</v>
      </c>
      <c r="CG13866" s="174">
        <v>112331</v>
      </c>
      <c r="CH13866" s="174">
        <v>942</v>
      </c>
      <c r="CI13866" s="174">
        <v>5</v>
      </c>
      <c r="CJ13866" s="174">
        <v>161.44730000000001</v>
      </c>
      <c r="CK13866" s="174">
        <v>161.44730000000001</v>
      </c>
      <c r="CU13866" s="174">
        <v>112331</v>
      </c>
      <c r="CV13866" s="174">
        <v>942</v>
      </c>
      <c r="CW13866" s="174">
        <v>5</v>
      </c>
      <c r="CX13866" s="174">
        <v>161.44730000000001</v>
      </c>
    </row>
    <row r="13867" spans="84:102" x14ac:dyDescent="0.25">
      <c r="CF13867" s="3" t="s">
        <v>3073</v>
      </c>
      <c r="CG13867" s="174">
        <v>93880</v>
      </c>
      <c r="CH13867" s="174">
        <v>668</v>
      </c>
      <c r="CI13867" s="174">
        <v>5</v>
      </c>
      <c r="CJ13867" s="174">
        <v>161.29990000000001</v>
      </c>
      <c r="CK13867" s="174">
        <v>161.29990000000001</v>
      </c>
      <c r="CU13867" s="174">
        <v>93880</v>
      </c>
      <c r="CV13867" s="174">
        <v>668</v>
      </c>
      <c r="CW13867" s="174">
        <v>5</v>
      </c>
      <c r="CX13867" s="174">
        <v>161.29990000000001</v>
      </c>
    </row>
    <row r="13868" spans="84:102" x14ac:dyDescent="0.25">
      <c r="CF13868" s="3" t="s">
        <v>3073</v>
      </c>
      <c r="CG13868" s="174">
        <v>151194</v>
      </c>
      <c r="CH13868" s="174">
        <v>2925</v>
      </c>
      <c r="CI13868" s="174">
        <v>5</v>
      </c>
      <c r="CJ13868" s="174">
        <v>161.24809999999999</v>
      </c>
      <c r="CK13868" s="174">
        <v>161.24809999999999</v>
      </c>
      <c r="CU13868" s="174">
        <v>151194</v>
      </c>
      <c r="CV13868" s="174">
        <v>2925</v>
      </c>
      <c r="CW13868" s="174">
        <v>5</v>
      </c>
      <c r="CX13868" s="174">
        <v>161.24809999999999</v>
      </c>
    </row>
    <row r="13869" spans="84:102" x14ac:dyDescent="0.25">
      <c r="CF13869" s="3" t="s">
        <v>3073</v>
      </c>
      <c r="CG13869" s="174">
        <v>853</v>
      </c>
      <c r="CH13869" s="174">
        <v>106794</v>
      </c>
      <c r="CI13869" s="174">
        <v>5</v>
      </c>
      <c r="CJ13869" s="174">
        <v>161.185</v>
      </c>
      <c r="CK13869" s="174">
        <v>161.185</v>
      </c>
      <c r="CU13869" s="174">
        <v>853</v>
      </c>
      <c r="CV13869" s="174">
        <v>106794</v>
      </c>
      <c r="CW13869" s="174">
        <v>5</v>
      </c>
      <c r="CX13869" s="174">
        <v>161.185</v>
      </c>
    </row>
    <row r="13870" spans="84:102" x14ac:dyDescent="0.25">
      <c r="CF13870" s="3" t="s">
        <v>3073</v>
      </c>
      <c r="CG13870" s="174">
        <v>3101</v>
      </c>
      <c r="CH13870" s="174">
        <v>148635</v>
      </c>
      <c r="CI13870" s="174">
        <v>5</v>
      </c>
      <c r="CJ13870" s="174">
        <v>161.1473</v>
      </c>
      <c r="CK13870" s="174">
        <v>161.1473</v>
      </c>
      <c r="CU13870" s="174">
        <v>3101</v>
      </c>
      <c r="CV13870" s="174">
        <v>148635</v>
      </c>
      <c r="CW13870" s="174">
        <v>5</v>
      </c>
      <c r="CX13870" s="174">
        <v>161.1473</v>
      </c>
    </row>
    <row r="13871" spans="84:102" x14ac:dyDescent="0.25">
      <c r="CF13871" s="3" t="s">
        <v>3073</v>
      </c>
      <c r="CG13871" s="174">
        <v>123081</v>
      </c>
      <c r="CH13871" s="174">
        <v>2698</v>
      </c>
      <c r="CI13871" s="174">
        <v>5</v>
      </c>
      <c r="CJ13871" s="174">
        <v>161.06299999999999</v>
      </c>
      <c r="CK13871" s="174">
        <v>161.06299999999999</v>
      </c>
      <c r="CU13871" s="174">
        <v>123081</v>
      </c>
      <c r="CV13871" s="174">
        <v>2698</v>
      </c>
      <c r="CW13871" s="174">
        <v>5</v>
      </c>
      <c r="CX13871" s="174">
        <v>161.06299999999999</v>
      </c>
    </row>
    <row r="13872" spans="84:102" x14ac:dyDescent="0.25">
      <c r="CF13872" s="3" t="s">
        <v>3073</v>
      </c>
      <c r="CG13872" s="174">
        <v>151415</v>
      </c>
      <c r="CH13872" s="174">
        <v>2919</v>
      </c>
      <c r="CI13872" s="174">
        <v>5</v>
      </c>
      <c r="CJ13872" s="174">
        <v>161.00970000000001</v>
      </c>
      <c r="CK13872" s="174">
        <v>161.00970000000001</v>
      </c>
      <c r="CU13872" s="174">
        <v>151415</v>
      </c>
      <c r="CV13872" s="174">
        <v>2919</v>
      </c>
      <c r="CW13872" s="174">
        <v>5</v>
      </c>
      <c r="CX13872" s="174">
        <v>161.00970000000001</v>
      </c>
    </row>
    <row r="13873" spans="84:102" x14ac:dyDescent="0.25">
      <c r="CF13873" s="3" t="s">
        <v>3073</v>
      </c>
      <c r="CG13873" s="174">
        <v>142339</v>
      </c>
      <c r="CH13873" s="174">
        <v>1167</v>
      </c>
      <c r="CI13873" s="174">
        <v>5</v>
      </c>
      <c r="CJ13873" s="174">
        <v>160.78710000000001</v>
      </c>
      <c r="CK13873" s="174">
        <v>160.78710000000001</v>
      </c>
      <c r="CU13873" s="174">
        <v>142339</v>
      </c>
      <c r="CV13873" s="174">
        <v>1167</v>
      </c>
      <c r="CW13873" s="174">
        <v>5</v>
      </c>
      <c r="CX13873" s="174">
        <v>160.78710000000001</v>
      </c>
    </row>
    <row r="13874" spans="84:102" x14ac:dyDescent="0.25">
      <c r="CF13874" s="3" t="s">
        <v>3073</v>
      </c>
      <c r="CG13874" s="174">
        <v>1168</v>
      </c>
      <c r="CH13874" s="174">
        <v>144755</v>
      </c>
      <c r="CI13874" s="174">
        <v>5</v>
      </c>
      <c r="CJ13874" s="174">
        <v>160.2527</v>
      </c>
      <c r="CK13874" s="174">
        <v>160.2527</v>
      </c>
      <c r="CU13874" s="174">
        <v>1168</v>
      </c>
      <c r="CV13874" s="174">
        <v>144755</v>
      </c>
      <c r="CW13874" s="174">
        <v>5</v>
      </c>
      <c r="CX13874" s="174">
        <v>160.2527</v>
      </c>
    </row>
    <row r="13875" spans="84:102" x14ac:dyDescent="0.25">
      <c r="CF13875" s="3" t="s">
        <v>3073</v>
      </c>
      <c r="CG13875" s="174">
        <v>465</v>
      </c>
      <c r="CH13875" s="174">
        <v>83322</v>
      </c>
      <c r="CI13875" s="174">
        <v>5</v>
      </c>
      <c r="CJ13875" s="174">
        <v>160.24629999999999</v>
      </c>
      <c r="CK13875" s="174">
        <v>160.24629999999999</v>
      </c>
      <c r="CU13875" s="174">
        <v>465</v>
      </c>
      <c r="CV13875" s="174">
        <v>83322</v>
      </c>
      <c r="CW13875" s="174">
        <v>5</v>
      </c>
      <c r="CX13875" s="174">
        <v>160.24629999999999</v>
      </c>
    </row>
    <row r="13876" spans="84:102" x14ac:dyDescent="0.25">
      <c r="CF13876" s="3" t="s">
        <v>3073</v>
      </c>
      <c r="CG13876" s="174">
        <v>2349</v>
      </c>
      <c r="CH13876" s="174">
        <v>25215</v>
      </c>
      <c r="CI13876" s="174">
        <v>5</v>
      </c>
      <c r="CJ13876" s="174">
        <v>160.2038</v>
      </c>
      <c r="CK13876" s="174">
        <v>160.2038</v>
      </c>
      <c r="CU13876" s="174">
        <v>2349</v>
      </c>
      <c r="CV13876" s="174">
        <v>25215</v>
      </c>
      <c r="CW13876" s="174">
        <v>5</v>
      </c>
      <c r="CX13876" s="174">
        <v>160.2038</v>
      </c>
    </row>
    <row r="13877" spans="84:102" x14ac:dyDescent="0.25">
      <c r="CF13877" s="3" t="s">
        <v>3073</v>
      </c>
      <c r="CG13877" s="174">
        <v>85514</v>
      </c>
      <c r="CH13877" s="174">
        <v>523</v>
      </c>
      <c r="CI13877" s="174">
        <v>5</v>
      </c>
      <c r="CJ13877" s="174">
        <v>160.18020000000001</v>
      </c>
      <c r="CK13877" s="174">
        <v>160.18020000000001</v>
      </c>
      <c r="CU13877" s="174">
        <v>85514</v>
      </c>
      <c r="CV13877" s="174">
        <v>523</v>
      </c>
      <c r="CW13877" s="174">
        <v>5</v>
      </c>
      <c r="CX13877" s="174">
        <v>160.18020000000001</v>
      </c>
    </row>
    <row r="13878" spans="84:102" x14ac:dyDescent="0.25">
      <c r="CF13878" s="3" t="s">
        <v>3073</v>
      </c>
      <c r="CG13878" s="174">
        <v>74863</v>
      </c>
      <c r="CH13878" s="174">
        <v>320</v>
      </c>
      <c r="CI13878" s="174">
        <v>5</v>
      </c>
      <c r="CJ13878" s="174">
        <v>159.989</v>
      </c>
      <c r="CK13878" s="174">
        <v>159.989</v>
      </c>
      <c r="CU13878" s="174">
        <v>74863</v>
      </c>
      <c r="CV13878" s="174">
        <v>320</v>
      </c>
      <c r="CW13878" s="174">
        <v>5</v>
      </c>
      <c r="CX13878" s="174">
        <v>159.989</v>
      </c>
    </row>
    <row r="13879" spans="84:102" x14ac:dyDescent="0.25">
      <c r="CF13879" s="3" t="s">
        <v>3073</v>
      </c>
      <c r="CG13879" s="174">
        <v>3113</v>
      </c>
      <c r="CH13879" s="174">
        <v>150542</v>
      </c>
      <c r="CI13879" s="174">
        <v>5</v>
      </c>
      <c r="CJ13879" s="174">
        <v>159.57910000000001</v>
      </c>
      <c r="CK13879" s="174">
        <v>159.57910000000001</v>
      </c>
      <c r="CU13879" s="174">
        <v>3113</v>
      </c>
      <c r="CV13879" s="174">
        <v>150542</v>
      </c>
      <c r="CW13879" s="174">
        <v>5</v>
      </c>
      <c r="CX13879" s="174">
        <v>159.57910000000001</v>
      </c>
    </row>
    <row r="13880" spans="84:102" x14ac:dyDescent="0.25">
      <c r="CF13880" s="3" t="s">
        <v>3073</v>
      </c>
      <c r="CG13880" s="174">
        <v>3660</v>
      </c>
      <c r="CH13880" s="174">
        <v>105471</v>
      </c>
      <c r="CI13880" s="174">
        <v>5</v>
      </c>
      <c r="CJ13880" s="174">
        <v>159.16589999999999</v>
      </c>
      <c r="CK13880" s="174">
        <v>159.16589999999999</v>
      </c>
      <c r="CU13880" s="174">
        <v>3660</v>
      </c>
      <c r="CV13880" s="174">
        <v>105471</v>
      </c>
      <c r="CW13880" s="174">
        <v>5</v>
      </c>
      <c r="CX13880" s="174">
        <v>159.16589999999999</v>
      </c>
    </row>
    <row r="13881" spans="84:102" x14ac:dyDescent="0.25">
      <c r="CF13881" s="3" t="s">
        <v>3073</v>
      </c>
      <c r="CG13881" s="174">
        <v>1046</v>
      </c>
      <c r="CH13881" s="174">
        <v>124786</v>
      </c>
      <c r="CI13881" s="174">
        <v>5</v>
      </c>
      <c r="CJ13881" s="174">
        <v>159.16050000000001</v>
      </c>
      <c r="CK13881" s="174">
        <v>159.16050000000001</v>
      </c>
      <c r="CU13881" s="174">
        <v>1046</v>
      </c>
      <c r="CV13881" s="174">
        <v>124786</v>
      </c>
      <c r="CW13881" s="174">
        <v>5</v>
      </c>
      <c r="CX13881" s="174">
        <v>159.16050000000001</v>
      </c>
    </row>
    <row r="13882" spans="84:102" x14ac:dyDescent="0.25">
      <c r="CF13882" s="3" t="s">
        <v>3073</v>
      </c>
      <c r="CG13882" s="174">
        <v>149388</v>
      </c>
      <c r="CH13882" s="174">
        <v>2875</v>
      </c>
      <c r="CI13882" s="174">
        <v>5</v>
      </c>
      <c r="CJ13882" s="174">
        <v>159.1181</v>
      </c>
      <c r="CK13882" s="174">
        <v>159.1181</v>
      </c>
      <c r="CU13882" s="174">
        <v>149388</v>
      </c>
      <c r="CV13882" s="174">
        <v>2875</v>
      </c>
      <c r="CW13882" s="174">
        <v>5</v>
      </c>
      <c r="CX13882" s="174">
        <v>159.1181</v>
      </c>
    </row>
    <row r="13883" spans="84:102" x14ac:dyDescent="0.25">
      <c r="CF13883" s="3" t="s">
        <v>3073</v>
      </c>
      <c r="CG13883" s="174">
        <v>20699</v>
      </c>
      <c r="CH13883" s="174">
        <v>2274</v>
      </c>
      <c r="CI13883" s="174">
        <v>5</v>
      </c>
      <c r="CJ13883" s="174">
        <v>159.09350000000001</v>
      </c>
      <c r="CK13883" s="174">
        <v>159.09350000000001</v>
      </c>
      <c r="CU13883" s="174">
        <v>20699</v>
      </c>
      <c r="CV13883" s="174">
        <v>2274</v>
      </c>
      <c r="CW13883" s="174">
        <v>5</v>
      </c>
      <c r="CX13883" s="174">
        <v>159.09350000000001</v>
      </c>
    </row>
    <row r="13884" spans="84:102" x14ac:dyDescent="0.25">
      <c r="CF13884" s="3" t="s">
        <v>3073</v>
      </c>
      <c r="CG13884" s="174">
        <v>2816</v>
      </c>
      <c r="CH13884" s="174">
        <v>148145</v>
      </c>
      <c r="CI13884" s="174">
        <v>5</v>
      </c>
      <c r="CJ13884" s="174">
        <v>159.0659</v>
      </c>
      <c r="CK13884" s="174">
        <v>159.0659</v>
      </c>
      <c r="CU13884" s="174">
        <v>2816</v>
      </c>
      <c r="CV13884" s="174">
        <v>148145</v>
      </c>
      <c r="CW13884" s="174">
        <v>5</v>
      </c>
      <c r="CX13884" s="174">
        <v>159.0659</v>
      </c>
    </row>
    <row r="13885" spans="84:102" x14ac:dyDescent="0.25">
      <c r="CF13885" s="3" t="s">
        <v>3073</v>
      </c>
      <c r="CG13885" s="174">
        <v>602</v>
      </c>
      <c r="CH13885" s="174">
        <v>86102</v>
      </c>
      <c r="CI13885" s="174">
        <v>5</v>
      </c>
      <c r="CJ13885" s="174">
        <v>158.95660000000001</v>
      </c>
      <c r="CK13885" s="174">
        <v>158.95660000000001</v>
      </c>
      <c r="CU13885" s="174">
        <v>602</v>
      </c>
      <c r="CV13885" s="174">
        <v>86102</v>
      </c>
      <c r="CW13885" s="174">
        <v>5</v>
      </c>
      <c r="CX13885" s="174">
        <v>158.95660000000001</v>
      </c>
    </row>
    <row r="13886" spans="84:102" x14ac:dyDescent="0.25">
      <c r="CF13886" s="3" t="s">
        <v>3073</v>
      </c>
      <c r="CG13886" s="174">
        <v>1746</v>
      </c>
      <c r="CH13886" s="174">
        <v>58504</v>
      </c>
      <c r="CI13886" s="174">
        <v>5</v>
      </c>
      <c r="CJ13886" s="174">
        <v>158.9375</v>
      </c>
      <c r="CK13886" s="174">
        <v>158.9375</v>
      </c>
      <c r="CU13886" s="174">
        <v>1746</v>
      </c>
      <c r="CV13886" s="174">
        <v>58504</v>
      </c>
      <c r="CW13886" s="174">
        <v>5</v>
      </c>
      <c r="CX13886" s="174">
        <v>158.9375</v>
      </c>
    </row>
    <row r="13887" spans="84:102" x14ac:dyDescent="0.25">
      <c r="CF13887" s="3" t="s">
        <v>3073</v>
      </c>
      <c r="CG13887" s="174">
        <v>2910</v>
      </c>
      <c r="CH13887" s="174">
        <v>152346</v>
      </c>
      <c r="CI13887" s="174">
        <v>5</v>
      </c>
      <c r="CJ13887" s="174">
        <v>158.79730000000001</v>
      </c>
      <c r="CK13887" s="174">
        <v>158.79730000000001</v>
      </c>
      <c r="CU13887" s="174">
        <v>2910</v>
      </c>
      <c r="CV13887" s="174">
        <v>152346</v>
      </c>
      <c r="CW13887" s="174">
        <v>5</v>
      </c>
      <c r="CX13887" s="174">
        <v>158.79730000000001</v>
      </c>
    </row>
    <row r="13888" spans="84:102" x14ac:dyDescent="0.25">
      <c r="CF13888" s="3" t="s">
        <v>3073</v>
      </c>
      <c r="CG13888" s="174">
        <v>65</v>
      </c>
      <c r="CH13888" s="174">
        <v>63069</v>
      </c>
      <c r="CI13888" s="174">
        <v>5</v>
      </c>
      <c r="CJ13888" s="174">
        <v>158.7405</v>
      </c>
      <c r="CK13888" s="174">
        <v>158.7405</v>
      </c>
      <c r="CU13888" s="174">
        <v>65</v>
      </c>
      <c r="CV13888" s="174">
        <v>63069</v>
      </c>
      <c r="CW13888" s="174">
        <v>5</v>
      </c>
      <c r="CX13888" s="174">
        <v>158.7405</v>
      </c>
    </row>
    <row r="13889" spans="84:102" x14ac:dyDescent="0.25">
      <c r="CF13889" s="3" t="s">
        <v>3073</v>
      </c>
      <c r="CG13889" s="174">
        <v>85502</v>
      </c>
      <c r="CH13889" s="174">
        <v>572</v>
      </c>
      <c r="CI13889" s="174">
        <v>5</v>
      </c>
      <c r="CJ13889" s="174">
        <v>158.6942</v>
      </c>
      <c r="CK13889" s="174">
        <v>158.6942</v>
      </c>
      <c r="CU13889" s="174">
        <v>85502</v>
      </c>
      <c r="CV13889" s="174">
        <v>572</v>
      </c>
      <c r="CW13889" s="174">
        <v>5</v>
      </c>
      <c r="CX13889" s="174">
        <v>158.6942</v>
      </c>
    </row>
    <row r="13890" spans="84:102" x14ac:dyDescent="0.25">
      <c r="CF13890" s="3" t="s">
        <v>3073</v>
      </c>
      <c r="CG13890" s="174">
        <v>7401</v>
      </c>
      <c r="CH13890" s="174">
        <v>2112</v>
      </c>
      <c r="CI13890" s="174">
        <v>5</v>
      </c>
      <c r="CJ13890" s="174">
        <v>158.63730000000001</v>
      </c>
      <c r="CK13890" s="174">
        <v>158.63730000000001</v>
      </c>
      <c r="CU13890" s="174">
        <v>7401</v>
      </c>
      <c r="CV13890" s="174">
        <v>2112</v>
      </c>
      <c r="CW13890" s="174">
        <v>5</v>
      </c>
      <c r="CX13890" s="174">
        <v>158.63730000000001</v>
      </c>
    </row>
    <row r="13891" spans="84:102" x14ac:dyDescent="0.25">
      <c r="CF13891" s="3" t="s">
        <v>3073</v>
      </c>
      <c r="CG13891" s="174">
        <v>17122</v>
      </c>
      <c r="CH13891" s="174">
        <v>2189</v>
      </c>
      <c r="CI13891" s="174">
        <v>5</v>
      </c>
      <c r="CJ13891" s="174">
        <v>158.61089999999999</v>
      </c>
      <c r="CK13891" s="174">
        <v>158.61089999999999</v>
      </c>
      <c r="CU13891" s="174">
        <v>17122</v>
      </c>
      <c r="CV13891" s="174">
        <v>2189</v>
      </c>
      <c r="CW13891" s="174">
        <v>5</v>
      </c>
      <c r="CX13891" s="174">
        <v>158.61089999999999</v>
      </c>
    </row>
    <row r="13892" spans="84:102" x14ac:dyDescent="0.25">
      <c r="CF13892" s="3" t="s">
        <v>3073</v>
      </c>
      <c r="CG13892" s="174">
        <v>62829</v>
      </c>
      <c r="CH13892" s="174">
        <v>53</v>
      </c>
      <c r="CI13892" s="174">
        <v>5</v>
      </c>
      <c r="CJ13892" s="174">
        <v>158.3535</v>
      </c>
      <c r="CK13892" s="174">
        <v>158.3535</v>
      </c>
      <c r="CU13892" s="174">
        <v>62829</v>
      </c>
      <c r="CV13892" s="174">
        <v>53</v>
      </c>
      <c r="CW13892" s="174">
        <v>5</v>
      </c>
      <c r="CX13892" s="174">
        <v>158.3535</v>
      </c>
    </row>
    <row r="13893" spans="84:102" x14ac:dyDescent="0.25">
      <c r="CF13893" s="3" t="s">
        <v>3073</v>
      </c>
      <c r="CG13893" s="174">
        <v>125252</v>
      </c>
      <c r="CH13893" s="174">
        <v>2676</v>
      </c>
      <c r="CI13893" s="174">
        <v>5</v>
      </c>
      <c r="CJ13893" s="174">
        <v>158.3442</v>
      </c>
      <c r="CK13893" s="174">
        <v>158.3442</v>
      </c>
      <c r="CU13893" s="174">
        <v>125252</v>
      </c>
      <c r="CV13893" s="174">
        <v>2676</v>
      </c>
      <c r="CW13893" s="174">
        <v>5</v>
      </c>
      <c r="CX13893" s="174">
        <v>158.3442</v>
      </c>
    </row>
    <row r="13894" spans="84:102" x14ac:dyDescent="0.25">
      <c r="CF13894" s="3" t="s">
        <v>3073</v>
      </c>
      <c r="CG13894" s="174">
        <v>151706</v>
      </c>
      <c r="CH13894" s="174">
        <v>3153</v>
      </c>
      <c r="CI13894" s="174">
        <v>5</v>
      </c>
      <c r="CJ13894" s="174">
        <v>158.33439999999999</v>
      </c>
      <c r="CK13894" s="174">
        <v>158.33439999999999</v>
      </c>
      <c r="CU13894" s="174">
        <v>151706</v>
      </c>
      <c r="CV13894" s="174">
        <v>3153</v>
      </c>
      <c r="CW13894" s="174">
        <v>5</v>
      </c>
      <c r="CX13894" s="174">
        <v>158.33439999999999</v>
      </c>
    </row>
    <row r="13895" spans="84:102" x14ac:dyDescent="0.25">
      <c r="CF13895" s="3" t="s">
        <v>3073</v>
      </c>
      <c r="CG13895" s="174">
        <v>2566</v>
      </c>
      <c r="CH13895" s="174">
        <v>44773</v>
      </c>
      <c r="CI13895" s="174">
        <v>5</v>
      </c>
      <c r="CJ13895" s="174">
        <v>158.29509999999999</v>
      </c>
      <c r="CK13895" s="174">
        <v>158.29509999999999</v>
      </c>
      <c r="CU13895" s="174">
        <v>2566</v>
      </c>
      <c r="CV13895" s="174">
        <v>44773</v>
      </c>
      <c r="CW13895" s="174">
        <v>5</v>
      </c>
      <c r="CX13895" s="174">
        <v>158.29509999999999</v>
      </c>
    </row>
    <row r="13896" spans="84:102" x14ac:dyDescent="0.25">
      <c r="CF13896" s="3" t="s">
        <v>3073</v>
      </c>
      <c r="CG13896" s="174">
        <v>527</v>
      </c>
      <c r="CH13896" s="174">
        <v>86154</v>
      </c>
      <c r="CI13896" s="174">
        <v>5</v>
      </c>
      <c r="CJ13896" s="174">
        <v>158.2174</v>
      </c>
      <c r="CK13896" s="174">
        <v>158.2174</v>
      </c>
      <c r="CU13896" s="174">
        <v>527</v>
      </c>
      <c r="CV13896" s="174">
        <v>86154</v>
      </c>
      <c r="CW13896" s="174">
        <v>5</v>
      </c>
      <c r="CX13896" s="174">
        <v>158.2174</v>
      </c>
    </row>
    <row r="13897" spans="84:102" x14ac:dyDescent="0.25">
      <c r="CF13897" s="3" t="s">
        <v>3073</v>
      </c>
      <c r="CG13897" s="174">
        <v>936</v>
      </c>
      <c r="CH13897" s="174">
        <v>111205</v>
      </c>
      <c r="CI13897" s="174">
        <v>5</v>
      </c>
      <c r="CJ13897" s="174">
        <v>158.1113</v>
      </c>
      <c r="CK13897" s="174">
        <v>158.1113</v>
      </c>
      <c r="CU13897" s="174">
        <v>936</v>
      </c>
      <c r="CV13897" s="174">
        <v>111205</v>
      </c>
      <c r="CW13897" s="174">
        <v>5</v>
      </c>
      <c r="CX13897" s="174">
        <v>158.1113</v>
      </c>
    </row>
    <row r="13898" spans="84:102" x14ac:dyDescent="0.25">
      <c r="CF13898" s="3" t="s">
        <v>3073</v>
      </c>
      <c r="CG13898" s="174">
        <v>38626</v>
      </c>
      <c r="CH13898" s="174">
        <v>2464</v>
      </c>
      <c r="CI13898" s="174">
        <v>5</v>
      </c>
      <c r="CJ13898" s="174">
        <v>158.10839999999999</v>
      </c>
      <c r="CK13898" s="174">
        <v>158.10839999999999</v>
      </c>
      <c r="CU13898" s="174">
        <v>38626</v>
      </c>
      <c r="CV13898" s="174">
        <v>2464</v>
      </c>
      <c r="CW13898" s="174">
        <v>5</v>
      </c>
      <c r="CX13898" s="174">
        <v>158.10839999999999</v>
      </c>
    </row>
    <row r="13899" spans="84:102" x14ac:dyDescent="0.25">
      <c r="CF13899" s="3" t="s">
        <v>3073</v>
      </c>
      <c r="CG13899" s="174">
        <v>545</v>
      </c>
      <c r="CH13899" s="174">
        <v>86829</v>
      </c>
      <c r="CI13899" s="174">
        <v>5</v>
      </c>
      <c r="CJ13899" s="174">
        <v>158.02449999999999</v>
      </c>
      <c r="CK13899" s="174">
        <v>158.02449999999999</v>
      </c>
      <c r="CU13899" s="174">
        <v>545</v>
      </c>
      <c r="CV13899" s="174">
        <v>86829</v>
      </c>
      <c r="CW13899" s="174">
        <v>5</v>
      </c>
      <c r="CX13899" s="174">
        <v>158.02449999999999</v>
      </c>
    </row>
    <row r="13900" spans="84:102" x14ac:dyDescent="0.25">
      <c r="CF13900" s="3" t="s">
        <v>3073</v>
      </c>
      <c r="CG13900" s="174">
        <v>87829</v>
      </c>
      <c r="CH13900" s="174">
        <v>625</v>
      </c>
      <c r="CI13900" s="174">
        <v>5</v>
      </c>
      <c r="CJ13900" s="174">
        <v>158.00919999999999</v>
      </c>
      <c r="CK13900" s="174">
        <v>158.00919999999999</v>
      </c>
      <c r="CU13900" s="174">
        <v>87829</v>
      </c>
      <c r="CV13900" s="174">
        <v>625</v>
      </c>
      <c r="CW13900" s="174">
        <v>5</v>
      </c>
      <c r="CX13900" s="174">
        <v>158.00919999999999</v>
      </c>
    </row>
    <row r="13901" spans="84:102" x14ac:dyDescent="0.25">
      <c r="CF13901" s="3" t="s">
        <v>3073</v>
      </c>
      <c r="CG13901" s="174">
        <v>3761</v>
      </c>
      <c r="CH13901" s="174">
        <v>160186</v>
      </c>
      <c r="CI13901" s="174">
        <v>5</v>
      </c>
      <c r="CJ13901" s="174">
        <v>158</v>
      </c>
      <c r="CK13901" s="174">
        <v>158</v>
      </c>
      <c r="CU13901" s="174">
        <v>3761</v>
      </c>
      <c r="CV13901" s="174">
        <v>160186</v>
      </c>
      <c r="CW13901" s="174">
        <v>5</v>
      </c>
      <c r="CX13901" s="174">
        <v>158</v>
      </c>
    </row>
    <row r="13902" spans="84:102" x14ac:dyDescent="0.25">
      <c r="CF13902" s="3" t="s">
        <v>3073</v>
      </c>
      <c r="CG13902" s="174">
        <v>3045</v>
      </c>
      <c r="CH13902" s="174">
        <v>164498</v>
      </c>
      <c r="CI13902" s="174">
        <v>5</v>
      </c>
      <c r="CJ13902" s="174">
        <v>157.85140000000001</v>
      </c>
      <c r="CK13902" s="174">
        <v>157.85140000000001</v>
      </c>
      <c r="CU13902" s="174">
        <v>3045</v>
      </c>
      <c r="CV13902" s="174">
        <v>164498</v>
      </c>
      <c r="CW13902" s="174">
        <v>5</v>
      </c>
      <c r="CX13902" s="174">
        <v>157.85140000000001</v>
      </c>
    </row>
    <row r="13903" spans="84:102" x14ac:dyDescent="0.25">
      <c r="CF13903" s="3" t="s">
        <v>3073</v>
      </c>
      <c r="CG13903" s="174">
        <v>576</v>
      </c>
      <c r="CH13903" s="174">
        <v>84940</v>
      </c>
      <c r="CI13903" s="174">
        <v>5</v>
      </c>
      <c r="CJ13903" s="174">
        <v>157.7894</v>
      </c>
      <c r="CK13903" s="174">
        <v>157.7894</v>
      </c>
      <c r="CU13903" s="174">
        <v>576</v>
      </c>
      <c r="CV13903" s="174">
        <v>84940</v>
      </c>
      <c r="CW13903" s="174">
        <v>5</v>
      </c>
      <c r="CX13903" s="174">
        <v>157.7894</v>
      </c>
    </row>
    <row r="13904" spans="84:102" x14ac:dyDescent="0.25">
      <c r="CF13904" s="3" t="s">
        <v>3073</v>
      </c>
      <c r="CG13904" s="174">
        <v>79506</v>
      </c>
      <c r="CH13904" s="174">
        <v>375</v>
      </c>
      <c r="CI13904" s="174">
        <v>5</v>
      </c>
      <c r="CJ13904" s="174">
        <v>157.75980000000001</v>
      </c>
      <c r="CK13904" s="174">
        <v>157.75980000000001</v>
      </c>
      <c r="CU13904" s="174">
        <v>79506</v>
      </c>
      <c r="CV13904" s="174">
        <v>375</v>
      </c>
      <c r="CW13904" s="174">
        <v>5</v>
      </c>
      <c r="CX13904" s="174">
        <v>157.75980000000001</v>
      </c>
    </row>
    <row r="13905" spans="84:102" x14ac:dyDescent="0.25">
      <c r="CF13905" s="3" t="s">
        <v>3073</v>
      </c>
      <c r="CG13905" s="174">
        <v>3275</v>
      </c>
      <c r="CH13905" s="174">
        <v>162124</v>
      </c>
      <c r="CI13905" s="174">
        <v>5</v>
      </c>
      <c r="CJ13905" s="174">
        <v>157.14500000000001</v>
      </c>
      <c r="CK13905" s="174">
        <v>157.14500000000001</v>
      </c>
      <c r="CU13905" s="174">
        <v>3275</v>
      </c>
      <c r="CV13905" s="174">
        <v>162124</v>
      </c>
      <c r="CW13905" s="174">
        <v>5</v>
      </c>
      <c r="CX13905" s="174">
        <v>157.14500000000001</v>
      </c>
    </row>
    <row r="13906" spans="84:102" x14ac:dyDescent="0.25">
      <c r="CF13906" s="3" t="s">
        <v>3073</v>
      </c>
      <c r="CG13906" s="174">
        <v>151631</v>
      </c>
      <c r="CH13906" s="174">
        <v>3108</v>
      </c>
      <c r="CI13906" s="174">
        <v>5</v>
      </c>
      <c r="CJ13906" s="174">
        <v>157.11760000000001</v>
      </c>
      <c r="CK13906" s="174">
        <v>157.11760000000001</v>
      </c>
      <c r="CU13906" s="174">
        <v>151631</v>
      </c>
      <c r="CV13906" s="174">
        <v>3108</v>
      </c>
      <c r="CW13906" s="174">
        <v>5</v>
      </c>
      <c r="CX13906" s="174">
        <v>157.11760000000001</v>
      </c>
    </row>
    <row r="13907" spans="84:102" x14ac:dyDescent="0.25">
      <c r="CF13907" s="3" t="s">
        <v>3073</v>
      </c>
      <c r="CG13907" s="174">
        <v>149157</v>
      </c>
      <c r="CH13907" s="174">
        <v>2882</v>
      </c>
      <c r="CI13907" s="174">
        <v>5</v>
      </c>
      <c r="CJ13907" s="174">
        <v>157.1</v>
      </c>
      <c r="CK13907" s="174">
        <v>157.1</v>
      </c>
      <c r="CU13907" s="174">
        <v>149157</v>
      </c>
      <c r="CV13907" s="174">
        <v>2882</v>
      </c>
      <c r="CW13907" s="174">
        <v>5</v>
      </c>
      <c r="CX13907" s="174">
        <v>157.1</v>
      </c>
    </row>
    <row r="13908" spans="84:102" x14ac:dyDescent="0.25">
      <c r="CF13908" s="3" t="s">
        <v>3073</v>
      </c>
      <c r="CG13908" s="174">
        <v>114036</v>
      </c>
      <c r="CH13908" s="174">
        <v>953</v>
      </c>
      <c r="CI13908" s="174">
        <v>5</v>
      </c>
      <c r="CJ13908" s="174">
        <v>157.04769999999999</v>
      </c>
      <c r="CK13908" s="174">
        <v>157.04769999999999</v>
      </c>
      <c r="CU13908" s="174">
        <v>114036</v>
      </c>
      <c r="CV13908" s="174">
        <v>953</v>
      </c>
      <c r="CW13908" s="174">
        <v>5</v>
      </c>
      <c r="CX13908" s="174">
        <v>157.04769999999999</v>
      </c>
    </row>
    <row r="13909" spans="84:102" x14ac:dyDescent="0.25">
      <c r="CF13909" s="3" t="s">
        <v>3073</v>
      </c>
      <c r="CG13909" s="174">
        <v>76643</v>
      </c>
      <c r="CH13909" s="174">
        <v>350</v>
      </c>
      <c r="CI13909" s="174">
        <v>5</v>
      </c>
      <c r="CJ13909" s="174">
        <v>156.88</v>
      </c>
      <c r="CK13909" s="174">
        <v>156.88</v>
      </c>
      <c r="CU13909" s="174">
        <v>76643</v>
      </c>
      <c r="CV13909" s="174">
        <v>350</v>
      </c>
      <c r="CW13909" s="174">
        <v>5</v>
      </c>
      <c r="CX13909" s="174">
        <v>156.88</v>
      </c>
    </row>
    <row r="13910" spans="84:102" x14ac:dyDescent="0.25">
      <c r="CF13910" s="3" t="s">
        <v>3073</v>
      </c>
      <c r="CG13910" s="174">
        <v>465</v>
      </c>
      <c r="CH13910" s="174">
        <v>83448</v>
      </c>
      <c r="CI13910" s="174">
        <v>5</v>
      </c>
      <c r="CJ13910" s="174">
        <v>156.78210000000001</v>
      </c>
      <c r="CK13910" s="174">
        <v>156.78210000000001</v>
      </c>
      <c r="CU13910" s="174">
        <v>465</v>
      </c>
      <c r="CV13910" s="174">
        <v>83448</v>
      </c>
      <c r="CW13910" s="174">
        <v>5</v>
      </c>
      <c r="CX13910" s="174">
        <v>156.78210000000001</v>
      </c>
    </row>
    <row r="13911" spans="84:102" x14ac:dyDescent="0.25">
      <c r="CF13911" s="3" t="s">
        <v>3073</v>
      </c>
      <c r="CG13911" s="174">
        <v>602</v>
      </c>
      <c r="CH13911" s="174">
        <v>85605</v>
      </c>
      <c r="CI13911" s="174">
        <v>5</v>
      </c>
      <c r="CJ13911" s="174">
        <v>156.7475</v>
      </c>
      <c r="CK13911" s="174">
        <v>156.7475</v>
      </c>
      <c r="CU13911" s="174">
        <v>602</v>
      </c>
      <c r="CV13911" s="174">
        <v>85605</v>
      </c>
      <c r="CW13911" s="174">
        <v>5</v>
      </c>
      <c r="CX13911" s="174">
        <v>156.7475</v>
      </c>
    </row>
    <row r="13912" spans="84:102" x14ac:dyDescent="0.25">
      <c r="CF13912" s="3" t="s">
        <v>3073</v>
      </c>
      <c r="CG13912" s="174">
        <v>197</v>
      </c>
      <c r="CH13912" s="174">
        <v>68925</v>
      </c>
      <c r="CI13912" s="174">
        <v>5</v>
      </c>
      <c r="CJ13912" s="174">
        <v>156.7209</v>
      </c>
      <c r="CK13912" s="174">
        <v>156.7209</v>
      </c>
      <c r="CU13912" s="174">
        <v>197</v>
      </c>
      <c r="CV13912" s="174">
        <v>68925</v>
      </c>
      <c r="CW13912" s="174">
        <v>5</v>
      </c>
      <c r="CX13912" s="174">
        <v>156.7209</v>
      </c>
    </row>
    <row r="13913" spans="84:102" x14ac:dyDescent="0.25">
      <c r="CF13913" s="3" t="s">
        <v>3073</v>
      </c>
      <c r="CG13913" s="174">
        <v>162124</v>
      </c>
      <c r="CH13913" s="174">
        <v>3275</v>
      </c>
      <c r="CI13913" s="174">
        <v>5</v>
      </c>
      <c r="CJ13913" s="174">
        <v>156.67420000000001</v>
      </c>
      <c r="CK13913" s="174">
        <v>156.67420000000001</v>
      </c>
      <c r="CU13913" s="174">
        <v>162124</v>
      </c>
      <c r="CV13913" s="174">
        <v>3275</v>
      </c>
      <c r="CW13913" s="174">
        <v>5</v>
      </c>
      <c r="CX13913" s="174">
        <v>156.67420000000001</v>
      </c>
    </row>
    <row r="13914" spans="84:102" x14ac:dyDescent="0.25">
      <c r="CF13914" s="3" t="s">
        <v>3073</v>
      </c>
      <c r="CG13914" s="174">
        <v>73797</v>
      </c>
      <c r="CH13914" s="174">
        <v>3533</v>
      </c>
      <c r="CI13914" s="174">
        <v>5</v>
      </c>
      <c r="CJ13914" s="174">
        <v>156.6361</v>
      </c>
      <c r="CK13914" s="174">
        <v>156.6361</v>
      </c>
      <c r="CU13914" s="174">
        <v>73797</v>
      </c>
      <c r="CV13914" s="174">
        <v>3533</v>
      </c>
      <c r="CW13914" s="174">
        <v>5</v>
      </c>
      <c r="CX13914" s="174">
        <v>156.6361</v>
      </c>
    </row>
    <row r="13915" spans="84:102" x14ac:dyDescent="0.25">
      <c r="CF13915" s="3" t="s">
        <v>3073</v>
      </c>
      <c r="CG13915" s="174">
        <v>977</v>
      </c>
      <c r="CH13915" s="174">
        <v>116826</v>
      </c>
      <c r="CI13915" s="174">
        <v>5</v>
      </c>
      <c r="CJ13915" s="174">
        <v>156.62289999999999</v>
      </c>
      <c r="CK13915" s="174">
        <v>156.62289999999999</v>
      </c>
      <c r="CU13915" s="174">
        <v>977</v>
      </c>
      <c r="CV13915" s="174">
        <v>116826</v>
      </c>
      <c r="CW13915" s="174">
        <v>5</v>
      </c>
      <c r="CX13915" s="174">
        <v>156.62289999999999</v>
      </c>
    </row>
    <row r="13916" spans="84:102" x14ac:dyDescent="0.25">
      <c r="CF13916" s="3" t="s">
        <v>3073</v>
      </c>
      <c r="CG13916" s="174">
        <v>150771</v>
      </c>
      <c r="CH13916" s="174">
        <v>2893</v>
      </c>
      <c r="CI13916" s="174">
        <v>5</v>
      </c>
      <c r="CJ13916" s="174">
        <v>156.5</v>
      </c>
      <c r="CK13916" s="174">
        <v>156.5</v>
      </c>
      <c r="CU13916" s="174">
        <v>150771</v>
      </c>
      <c r="CV13916" s="174">
        <v>2893</v>
      </c>
      <c r="CW13916" s="174">
        <v>5</v>
      </c>
      <c r="CX13916" s="174">
        <v>156.5</v>
      </c>
    </row>
    <row r="13917" spans="84:102" x14ac:dyDescent="0.25">
      <c r="CF13917" s="3" t="s">
        <v>3073</v>
      </c>
      <c r="CG13917" s="174">
        <v>85808</v>
      </c>
      <c r="CH13917" s="174">
        <v>577</v>
      </c>
      <c r="CI13917" s="174">
        <v>5</v>
      </c>
      <c r="CJ13917" s="174">
        <v>156.30879999999999</v>
      </c>
      <c r="CK13917" s="174">
        <v>156.30879999999999</v>
      </c>
      <c r="CU13917" s="174">
        <v>85808</v>
      </c>
      <c r="CV13917" s="174">
        <v>577</v>
      </c>
      <c r="CW13917" s="174">
        <v>5</v>
      </c>
      <c r="CX13917" s="174">
        <v>156.30879999999999</v>
      </c>
    </row>
    <row r="13918" spans="84:102" x14ac:dyDescent="0.25">
      <c r="CF13918" s="3" t="s">
        <v>3073</v>
      </c>
      <c r="CG13918" s="174">
        <v>744</v>
      </c>
      <c r="CH13918" s="174">
        <v>98802</v>
      </c>
      <c r="CI13918" s="174">
        <v>5</v>
      </c>
      <c r="CJ13918" s="174">
        <v>156.2115</v>
      </c>
      <c r="CK13918" s="174">
        <v>156.2115</v>
      </c>
      <c r="CU13918" s="174">
        <v>744</v>
      </c>
      <c r="CV13918" s="174">
        <v>98802</v>
      </c>
      <c r="CW13918" s="174">
        <v>5</v>
      </c>
      <c r="CX13918" s="174">
        <v>156.2115</v>
      </c>
    </row>
    <row r="13919" spans="84:102" x14ac:dyDescent="0.25">
      <c r="CF13919" s="3" t="s">
        <v>3073</v>
      </c>
      <c r="CG13919" s="174">
        <v>74648</v>
      </c>
      <c r="CH13919" s="174">
        <v>301</v>
      </c>
      <c r="CI13919" s="174">
        <v>5</v>
      </c>
      <c r="CJ13919" s="174">
        <v>156.155</v>
      </c>
      <c r="CK13919" s="174">
        <v>156.155</v>
      </c>
      <c r="CU13919" s="174">
        <v>74648</v>
      </c>
      <c r="CV13919" s="174">
        <v>301</v>
      </c>
      <c r="CW13919" s="174">
        <v>5</v>
      </c>
      <c r="CX13919" s="174">
        <v>156.155</v>
      </c>
    </row>
    <row r="13920" spans="84:102" x14ac:dyDescent="0.25">
      <c r="CF13920" s="3" t="s">
        <v>3073</v>
      </c>
      <c r="CG13920" s="174">
        <v>41213</v>
      </c>
      <c r="CH13920" s="174">
        <v>2580</v>
      </c>
      <c r="CI13920" s="174">
        <v>5</v>
      </c>
      <c r="CJ13920" s="174">
        <v>156.05369999999999</v>
      </c>
      <c r="CK13920" s="174">
        <v>156.05369999999999</v>
      </c>
      <c r="CU13920" s="174">
        <v>41213</v>
      </c>
      <c r="CV13920" s="174">
        <v>2580</v>
      </c>
      <c r="CW13920" s="174">
        <v>5</v>
      </c>
      <c r="CX13920" s="174">
        <v>156.05369999999999</v>
      </c>
    </row>
    <row r="13921" spans="84:102" x14ac:dyDescent="0.25">
      <c r="CF13921" s="3" t="s">
        <v>3073</v>
      </c>
      <c r="CG13921" s="174">
        <v>2923</v>
      </c>
      <c r="CH13921" s="174">
        <v>151431</v>
      </c>
      <c r="CI13921" s="174">
        <v>5</v>
      </c>
      <c r="CJ13921" s="174">
        <v>156</v>
      </c>
      <c r="CK13921" s="174">
        <v>156</v>
      </c>
      <c r="CU13921" s="174">
        <v>2923</v>
      </c>
      <c r="CV13921" s="174">
        <v>151431</v>
      </c>
      <c r="CW13921" s="174">
        <v>5</v>
      </c>
      <c r="CX13921" s="174">
        <v>156</v>
      </c>
    </row>
    <row r="13922" spans="84:102" x14ac:dyDescent="0.25">
      <c r="CF13922" s="3" t="s">
        <v>3073</v>
      </c>
      <c r="CG13922" s="174">
        <v>68818</v>
      </c>
      <c r="CH13922" s="174">
        <v>184</v>
      </c>
      <c r="CI13922" s="174">
        <v>5</v>
      </c>
      <c r="CJ13922" s="174">
        <v>155.82839999999999</v>
      </c>
      <c r="CK13922" s="174">
        <v>155.82839999999999</v>
      </c>
      <c r="CU13922" s="174">
        <v>68818</v>
      </c>
      <c r="CV13922" s="174">
        <v>184</v>
      </c>
      <c r="CW13922" s="174">
        <v>5</v>
      </c>
      <c r="CX13922" s="174">
        <v>155.82839999999999</v>
      </c>
    </row>
    <row r="13923" spans="84:102" x14ac:dyDescent="0.25">
      <c r="CF13923" s="3" t="s">
        <v>3073</v>
      </c>
      <c r="CG13923" s="174">
        <v>155895</v>
      </c>
      <c r="CH13923" s="174">
        <v>3203</v>
      </c>
      <c r="CI13923" s="174">
        <v>5</v>
      </c>
      <c r="CJ13923" s="174">
        <v>155.78909999999999</v>
      </c>
      <c r="CK13923" s="174">
        <v>155.78909999999999</v>
      </c>
      <c r="CU13923" s="174">
        <v>155895</v>
      </c>
      <c r="CV13923" s="174">
        <v>3203</v>
      </c>
      <c r="CW13923" s="174">
        <v>5</v>
      </c>
      <c r="CX13923" s="174">
        <v>155.78909999999999</v>
      </c>
    </row>
    <row r="13924" spans="84:102" x14ac:dyDescent="0.25">
      <c r="CF13924" s="3" t="s">
        <v>3073</v>
      </c>
      <c r="CG13924" s="174">
        <v>393</v>
      </c>
      <c r="CH13924" s="174">
        <v>77896</v>
      </c>
      <c r="CI13924" s="174">
        <v>5</v>
      </c>
      <c r="CJ13924" s="174">
        <v>155.78909999999999</v>
      </c>
      <c r="CK13924" s="174">
        <v>155.78909999999999</v>
      </c>
      <c r="CU13924" s="174">
        <v>393</v>
      </c>
      <c r="CV13924" s="174">
        <v>77896</v>
      </c>
      <c r="CW13924" s="174">
        <v>5</v>
      </c>
      <c r="CX13924" s="174">
        <v>155.78909999999999</v>
      </c>
    </row>
    <row r="13925" spans="84:102" x14ac:dyDescent="0.25">
      <c r="CF13925" s="3" t="s">
        <v>3073</v>
      </c>
      <c r="CG13925" s="174">
        <v>2861</v>
      </c>
      <c r="CH13925" s="174">
        <v>150314</v>
      </c>
      <c r="CI13925" s="174">
        <v>5</v>
      </c>
      <c r="CJ13925" s="174">
        <v>155.78210000000001</v>
      </c>
      <c r="CK13925" s="174">
        <v>155.78210000000001</v>
      </c>
      <c r="CU13925" s="174">
        <v>2861</v>
      </c>
      <c r="CV13925" s="174">
        <v>150314</v>
      </c>
      <c r="CW13925" s="174">
        <v>5</v>
      </c>
      <c r="CX13925" s="174">
        <v>155.78210000000001</v>
      </c>
    </row>
    <row r="13926" spans="84:102" x14ac:dyDescent="0.25">
      <c r="CF13926" s="3" t="s">
        <v>3073</v>
      </c>
      <c r="CG13926" s="174">
        <v>3380</v>
      </c>
      <c r="CH13926" s="174">
        <v>172659</v>
      </c>
      <c r="CI13926" s="174">
        <v>5</v>
      </c>
      <c r="CJ13926" s="174">
        <v>155.77940000000001</v>
      </c>
      <c r="CK13926" s="174">
        <v>155.77940000000001</v>
      </c>
      <c r="CU13926" s="174">
        <v>3380</v>
      </c>
      <c r="CV13926" s="174">
        <v>172659</v>
      </c>
      <c r="CW13926" s="174">
        <v>5</v>
      </c>
      <c r="CX13926" s="174">
        <v>155.77940000000001</v>
      </c>
    </row>
    <row r="13927" spans="84:102" x14ac:dyDescent="0.25">
      <c r="CF13927" s="3" t="s">
        <v>3073</v>
      </c>
      <c r="CG13927" s="174">
        <v>2862</v>
      </c>
      <c r="CH13927" s="174">
        <v>150892</v>
      </c>
      <c r="CI13927" s="174">
        <v>5</v>
      </c>
      <c r="CJ13927" s="174">
        <v>155.66319999999999</v>
      </c>
      <c r="CK13927" s="174">
        <v>155.66319999999999</v>
      </c>
      <c r="CU13927" s="174">
        <v>2862</v>
      </c>
      <c r="CV13927" s="174">
        <v>150892</v>
      </c>
      <c r="CW13927" s="174">
        <v>5</v>
      </c>
      <c r="CX13927" s="174">
        <v>155.66319999999999</v>
      </c>
    </row>
    <row r="13928" spans="84:102" x14ac:dyDescent="0.25">
      <c r="CF13928" s="3" t="s">
        <v>3073</v>
      </c>
      <c r="CG13928" s="174">
        <v>22360</v>
      </c>
      <c r="CH13928" s="174">
        <v>2296</v>
      </c>
      <c r="CI13928" s="174">
        <v>5</v>
      </c>
      <c r="CJ13928" s="174">
        <v>155.63319999999999</v>
      </c>
      <c r="CK13928" s="174">
        <v>155.63319999999999</v>
      </c>
      <c r="CU13928" s="174">
        <v>22360</v>
      </c>
      <c r="CV13928" s="174">
        <v>2296</v>
      </c>
      <c r="CW13928" s="174">
        <v>5</v>
      </c>
      <c r="CX13928" s="174">
        <v>155.63319999999999</v>
      </c>
    </row>
    <row r="13929" spans="84:102" x14ac:dyDescent="0.25">
      <c r="CF13929" s="3" t="s">
        <v>3073</v>
      </c>
      <c r="CG13929" s="174">
        <v>113377</v>
      </c>
      <c r="CH13929" s="174">
        <v>944</v>
      </c>
      <c r="CI13929" s="174">
        <v>5</v>
      </c>
      <c r="CJ13929" s="174">
        <v>155.631</v>
      </c>
      <c r="CK13929" s="174">
        <v>155.631</v>
      </c>
      <c r="CU13929" s="174">
        <v>113377</v>
      </c>
      <c r="CV13929" s="174">
        <v>944</v>
      </c>
      <c r="CW13929" s="174">
        <v>5</v>
      </c>
      <c r="CX13929" s="174">
        <v>155.631</v>
      </c>
    </row>
    <row r="13930" spans="84:102" x14ac:dyDescent="0.25">
      <c r="CF13930" s="3" t="s">
        <v>3073</v>
      </c>
      <c r="CG13930" s="174">
        <v>50906</v>
      </c>
      <c r="CH13930" s="174">
        <v>1839</v>
      </c>
      <c r="CI13930" s="174">
        <v>5</v>
      </c>
      <c r="CJ13930" s="174">
        <v>155.51519999999999</v>
      </c>
      <c r="CK13930" s="174">
        <v>155.51519999999999</v>
      </c>
      <c r="CU13930" s="174">
        <v>50906</v>
      </c>
      <c r="CV13930" s="174">
        <v>1839</v>
      </c>
      <c r="CW13930" s="174">
        <v>5</v>
      </c>
      <c r="CX13930" s="174">
        <v>155.51519999999999</v>
      </c>
    </row>
    <row r="13931" spans="84:102" x14ac:dyDescent="0.25">
      <c r="CF13931" s="3" t="s">
        <v>3073</v>
      </c>
      <c r="CG13931" s="174">
        <v>1754</v>
      </c>
      <c r="CH13931" s="174">
        <v>59769</v>
      </c>
      <c r="CI13931" s="174">
        <v>5</v>
      </c>
      <c r="CJ13931" s="174">
        <v>155.4265</v>
      </c>
      <c r="CK13931" s="174">
        <v>155.4265</v>
      </c>
      <c r="CU13931" s="174">
        <v>1754</v>
      </c>
      <c r="CV13931" s="174">
        <v>59769</v>
      </c>
      <c r="CW13931" s="174">
        <v>5</v>
      </c>
      <c r="CX13931" s="174">
        <v>155.4265</v>
      </c>
    </row>
    <row r="13932" spans="84:102" x14ac:dyDescent="0.25">
      <c r="CF13932" s="3" t="s">
        <v>3073</v>
      </c>
      <c r="CG13932" s="174">
        <v>103591</v>
      </c>
      <c r="CH13932" s="174">
        <v>798</v>
      </c>
      <c r="CI13932" s="174">
        <v>5</v>
      </c>
      <c r="CJ13932" s="174">
        <v>155.3587</v>
      </c>
      <c r="CK13932" s="174">
        <v>155.3587</v>
      </c>
      <c r="CU13932" s="174">
        <v>103591</v>
      </c>
      <c r="CV13932" s="174">
        <v>798</v>
      </c>
      <c r="CW13932" s="174">
        <v>5</v>
      </c>
      <c r="CX13932" s="174">
        <v>155.3587</v>
      </c>
    </row>
    <row r="13933" spans="84:102" x14ac:dyDescent="0.25">
      <c r="CF13933" s="3" t="s">
        <v>3073</v>
      </c>
      <c r="CG13933" s="174">
        <v>98802</v>
      </c>
      <c r="CH13933" s="174">
        <v>744</v>
      </c>
      <c r="CI13933" s="174">
        <v>5</v>
      </c>
      <c r="CJ13933" s="174">
        <v>155.3561</v>
      </c>
      <c r="CK13933" s="174">
        <v>155.3561</v>
      </c>
      <c r="CU13933" s="174">
        <v>98802</v>
      </c>
      <c r="CV13933" s="174">
        <v>744</v>
      </c>
      <c r="CW13933" s="174">
        <v>5</v>
      </c>
      <c r="CX13933" s="174">
        <v>155.3561</v>
      </c>
    </row>
    <row r="13934" spans="84:102" x14ac:dyDescent="0.25">
      <c r="CF13934" s="3" t="s">
        <v>3073</v>
      </c>
      <c r="CG13934" s="174">
        <v>3763</v>
      </c>
      <c r="CH13934" s="174">
        <v>185637</v>
      </c>
      <c r="CI13934" s="174">
        <v>5</v>
      </c>
      <c r="CJ13934" s="174">
        <v>155.3158</v>
      </c>
      <c r="CK13934" s="174">
        <v>155.3158</v>
      </c>
      <c r="CU13934" s="174">
        <v>3763</v>
      </c>
      <c r="CV13934" s="174">
        <v>185637</v>
      </c>
      <c r="CW13934" s="174">
        <v>5</v>
      </c>
      <c r="CX13934" s="174">
        <v>155.3158</v>
      </c>
    </row>
    <row r="13935" spans="84:102" x14ac:dyDescent="0.25">
      <c r="CF13935" s="3" t="s">
        <v>3073</v>
      </c>
      <c r="CG13935" s="174">
        <v>110695</v>
      </c>
      <c r="CH13935" s="174">
        <v>901</v>
      </c>
      <c r="CI13935" s="174">
        <v>5</v>
      </c>
      <c r="CJ13935" s="174">
        <v>155.2518</v>
      </c>
      <c r="CK13935" s="174">
        <v>155.2518</v>
      </c>
      <c r="CU13935" s="174">
        <v>110695</v>
      </c>
      <c r="CV13935" s="174">
        <v>901</v>
      </c>
      <c r="CW13935" s="174">
        <v>5</v>
      </c>
      <c r="CX13935" s="174">
        <v>155.2518</v>
      </c>
    </row>
    <row r="13936" spans="84:102" x14ac:dyDescent="0.25">
      <c r="CF13936" s="3" t="s">
        <v>3073</v>
      </c>
      <c r="CG13936" s="174">
        <v>2461</v>
      </c>
      <c r="CH13936" s="174">
        <v>34321</v>
      </c>
      <c r="CI13936" s="174">
        <v>5</v>
      </c>
      <c r="CJ13936" s="174">
        <v>155.2243</v>
      </c>
      <c r="CK13936" s="174">
        <v>155.2243</v>
      </c>
      <c r="CU13936" s="174">
        <v>2461</v>
      </c>
      <c r="CV13936" s="174">
        <v>34321</v>
      </c>
      <c r="CW13936" s="174">
        <v>5</v>
      </c>
      <c r="CX13936" s="174">
        <v>155.2243</v>
      </c>
    </row>
    <row r="13937" spans="84:102" x14ac:dyDescent="0.25">
      <c r="CF13937" s="3" t="s">
        <v>3073</v>
      </c>
      <c r="CG13937" s="174">
        <v>3905</v>
      </c>
      <c r="CH13937" s="174">
        <v>118002</v>
      </c>
      <c r="CI13937" s="174">
        <v>5</v>
      </c>
      <c r="CJ13937" s="174">
        <v>155.2073</v>
      </c>
      <c r="CK13937" s="174">
        <v>155.2073</v>
      </c>
      <c r="CU13937" s="174">
        <v>3905</v>
      </c>
      <c r="CV13937" s="174">
        <v>118002</v>
      </c>
      <c r="CW13937" s="174">
        <v>5</v>
      </c>
      <c r="CX13937" s="174">
        <v>155.2073</v>
      </c>
    </row>
    <row r="13938" spans="84:102" x14ac:dyDescent="0.25">
      <c r="CF13938" s="3" t="s">
        <v>3073</v>
      </c>
      <c r="CG13938" s="174">
        <v>32426</v>
      </c>
      <c r="CH13938" s="174">
        <v>2439</v>
      </c>
      <c r="CI13938" s="174">
        <v>5</v>
      </c>
      <c r="CJ13938" s="174">
        <v>155.12</v>
      </c>
      <c r="CK13938" s="174">
        <v>155.12</v>
      </c>
      <c r="CU13938" s="174">
        <v>32426</v>
      </c>
      <c r="CV13938" s="174">
        <v>2439</v>
      </c>
      <c r="CW13938" s="174">
        <v>5</v>
      </c>
      <c r="CX13938" s="174">
        <v>155.12</v>
      </c>
    </row>
    <row r="13939" spans="84:102" x14ac:dyDescent="0.25">
      <c r="CF13939" s="3" t="s">
        <v>3073</v>
      </c>
      <c r="CG13939" s="174">
        <v>68069</v>
      </c>
      <c r="CH13939" s="174">
        <v>185</v>
      </c>
      <c r="CI13939" s="174">
        <v>5</v>
      </c>
      <c r="CJ13939" s="174">
        <v>155.09530000000001</v>
      </c>
      <c r="CK13939" s="174">
        <v>155.09530000000001</v>
      </c>
      <c r="CU13939" s="174">
        <v>68069</v>
      </c>
      <c r="CV13939" s="174">
        <v>185</v>
      </c>
      <c r="CW13939" s="174">
        <v>5</v>
      </c>
      <c r="CX13939" s="174">
        <v>155.09530000000001</v>
      </c>
    </row>
    <row r="13940" spans="84:102" x14ac:dyDescent="0.25">
      <c r="CF13940" s="3" t="s">
        <v>3073</v>
      </c>
      <c r="CG13940" s="174">
        <v>150219</v>
      </c>
      <c r="CH13940" s="174">
        <v>2872</v>
      </c>
      <c r="CI13940" s="174">
        <v>5</v>
      </c>
      <c r="CJ13940" s="174">
        <v>155.0882</v>
      </c>
      <c r="CK13940" s="174">
        <v>155.0882</v>
      </c>
      <c r="CU13940" s="174">
        <v>150219</v>
      </c>
      <c r="CV13940" s="174">
        <v>2872</v>
      </c>
      <c r="CW13940" s="174">
        <v>5</v>
      </c>
      <c r="CX13940" s="174">
        <v>155.0882</v>
      </c>
    </row>
    <row r="13941" spans="84:102" x14ac:dyDescent="0.25">
      <c r="CF13941" s="3" t="s">
        <v>3073</v>
      </c>
      <c r="CG13941" s="174">
        <v>111205</v>
      </c>
      <c r="CH13941" s="174">
        <v>936</v>
      </c>
      <c r="CI13941" s="174">
        <v>5</v>
      </c>
      <c r="CJ13941" s="174">
        <v>154.8878</v>
      </c>
      <c r="CK13941" s="174">
        <v>154.8878</v>
      </c>
      <c r="CU13941" s="174">
        <v>111205</v>
      </c>
      <c r="CV13941" s="174">
        <v>936</v>
      </c>
      <c r="CW13941" s="174">
        <v>5</v>
      </c>
      <c r="CX13941" s="174">
        <v>154.8878</v>
      </c>
    </row>
    <row r="13942" spans="84:102" x14ac:dyDescent="0.25">
      <c r="CF13942" s="3" t="s">
        <v>3073</v>
      </c>
      <c r="CG13942" s="174">
        <v>54547</v>
      </c>
      <c r="CH13942" s="174">
        <v>3503</v>
      </c>
      <c r="CI13942" s="174">
        <v>5</v>
      </c>
      <c r="CJ13942" s="174">
        <v>154.87989999999999</v>
      </c>
      <c r="CK13942" s="174">
        <v>154.87989999999999</v>
      </c>
      <c r="CU13942" s="174">
        <v>54547</v>
      </c>
      <c r="CV13942" s="174">
        <v>3503</v>
      </c>
      <c r="CW13942" s="174">
        <v>5</v>
      </c>
      <c r="CX13942" s="174">
        <v>154.87989999999999</v>
      </c>
    </row>
    <row r="13943" spans="84:102" x14ac:dyDescent="0.25">
      <c r="CF13943" s="3" t="s">
        <v>3073</v>
      </c>
      <c r="CG13943" s="174">
        <v>153625</v>
      </c>
      <c r="CH13943" s="174">
        <v>2955</v>
      </c>
      <c r="CI13943" s="174">
        <v>5</v>
      </c>
      <c r="CJ13943" s="174">
        <v>154.83680000000001</v>
      </c>
      <c r="CK13943" s="174">
        <v>154.83680000000001</v>
      </c>
      <c r="CU13943" s="174">
        <v>153625</v>
      </c>
      <c r="CV13943" s="174">
        <v>2955</v>
      </c>
      <c r="CW13943" s="174">
        <v>5</v>
      </c>
      <c r="CX13943" s="174">
        <v>154.83680000000001</v>
      </c>
    </row>
    <row r="13944" spans="84:102" x14ac:dyDescent="0.25">
      <c r="CF13944" s="3" t="s">
        <v>3073</v>
      </c>
      <c r="CG13944" s="174">
        <v>279</v>
      </c>
      <c r="CH13944" s="174">
        <v>71682</v>
      </c>
      <c r="CI13944" s="174">
        <v>5</v>
      </c>
      <c r="CJ13944" s="174">
        <v>154.58580000000001</v>
      </c>
      <c r="CK13944" s="174">
        <v>154.58580000000001</v>
      </c>
      <c r="CU13944" s="174">
        <v>279</v>
      </c>
      <c r="CV13944" s="174">
        <v>71682</v>
      </c>
      <c r="CW13944" s="174">
        <v>5</v>
      </c>
      <c r="CX13944" s="174">
        <v>154.58580000000001</v>
      </c>
    </row>
    <row r="13945" spans="84:102" x14ac:dyDescent="0.25">
      <c r="CF13945" s="3" t="s">
        <v>3073</v>
      </c>
      <c r="CG13945" s="174">
        <v>3572</v>
      </c>
      <c r="CH13945" s="174">
        <v>86724</v>
      </c>
      <c r="CI13945" s="174">
        <v>5</v>
      </c>
      <c r="CJ13945" s="174">
        <v>154.4425</v>
      </c>
      <c r="CK13945" s="174">
        <v>154.4425</v>
      </c>
      <c r="CU13945" s="174">
        <v>3572</v>
      </c>
      <c r="CV13945" s="174">
        <v>86724</v>
      </c>
      <c r="CW13945" s="174">
        <v>5</v>
      </c>
      <c r="CX13945" s="174">
        <v>154.4425</v>
      </c>
    </row>
    <row r="13946" spans="84:102" x14ac:dyDescent="0.25">
      <c r="CF13946" s="3" t="s">
        <v>3073</v>
      </c>
      <c r="CG13946" s="174">
        <v>68966</v>
      </c>
      <c r="CH13946" s="174">
        <v>182</v>
      </c>
      <c r="CI13946" s="174">
        <v>5</v>
      </c>
      <c r="CJ13946" s="174">
        <v>154.38130000000001</v>
      </c>
      <c r="CK13946" s="174">
        <v>154.38130000000001</v>
      </c>
      <c r="CU13946" s="174">
        <v>68966</v>
      </c>
      <c r="CV13946" s="174">
        <v>182</v>
      </c>
      <c r="CW13946" s="174">
        <v>5</v>
      </c>
      <c r="CX13946" s="174">
        <v>154.38130000000001</v>
      </c>
    </row>
    <row r="13947" spans="84:102" x14ac:dyDescent="0.25">
      <c r="CF13947" s="3" t="s">
        <v>3073</v>
      </c>
      <c r="CG13947" s="174">
        <v>2081</v>
      </c>
      <c r="CH13947" s="174">
        <v>166666</v>
      </c>
      <c r="CI13947" s="174">
        <v>5</v>
      </c>
      <c r="CJ13947" s="174">
        <v>154.3058</v>
      </c>
      <c r="CK13947" s="174">
        <v>154.3058</v>
      </c>
      <c r="CU13947" s="174">
        <v>2081</v>
      </c>
      <c r="CV13947" s="174">
        <v>166666</v>
      </c>
      <c r="CW13947" s="174">
        <v>5</v>
      </c>
      <c r="CX13947" s="174">
        <v>154.3058</v>
      </c>
    </row>
    <row r="13948" spans="84:102" x14ac:dyDescent="0.25">
      <c r="CF13948" s="3" t="s">
        <v>3073</v>
      </c>
      <c r="CG13948" s="174">
        <v>3563</v>
      </c>
      <c r="CH13948" s="174">
        <v>88145</v>
      </c>
      <c r="CI13948" s="174">
        <v>5</v>
      </c>
      <c r="CJ13948" s="174">
        <v>154.29949999999999</v>
      </c>
      <c r="CK13948" s="174">
        <v>154.29949999999999</v>
      </c>
      <c r="CU13948" s="174">
        <v>3563</v>
      </c>
      <c r="CV13948" s="174">
        <v>88145</v>
      </c>
      <c r="CW13948" s="174">
        <v>5</v>
      </c>
      <c r="CX13948" s="174">
        <v>154.29949999999999</v>
      </c>
    </row>
    <row r="13949" spans="84:102" x14ac:dyDescent="0.25">
      <c r="CF13949" s="3" t="s">
        <v>3073</v>
      </c>
      <c r="CG13949" s="174">
        <v>2919</v>
      </c>
      <c r="CH13949" s="174">
        <v>151415</v>
      </c>
      <c r="CI13949" s="174">
        <v>5</v>
      </c>
      <c r="CJ13949" s="174">
        <v>154.2765</v>
      </c>
      <c r="CK13949" s="174">
        <v>154.2765</v>
      </c>
      <c r="CU13949" s="174">
        <v>2919</v>
      </c>
      <c r="CV13949" s="174">
        <v>151415</v>
      </c>
      <c r="CW13949" s="174">
        <v>5</v>
      </c>
      <c r="CX13949" s="174">
        <v>154.2765</v>
      </c>
    </row>
    <row r="13950" spans="84:102" x14ac:dyDescent="0.25">
      <c r="CF13950" s="3" t="s">
        <v>3073</v>
      </c>
      <c r="CG13950" s="174">
        <v>114225</v>
      </c>
      <c r="CH13950" s="174">
        <v>991</v>
      </c>
      <c r="CI13950" s="174">
        <v>5</v>
      </c>
      <c r="CJ13950" s="174">
        <v>154.202</v>
      </c>
      <c r="CK13950" s="174">
        <v>154.202</v>
      </c>
      <c r="CU13950" s="174">
        <v>114225</v>
      </c>
      <c r="CV13950" s="174">
        <v>991</v>
      </c>
      <c r="CW13950" s="174">
        <v>5</v>
      </c>
      <c r="CX13950" s="174">
        <v>154.202</v>
      </c>
    </row>
    <row r="13951" spans="84:102" x14ac:dyDescent="0.25">
      <c r="CF13951" s="3" t="s">
        <v>3073</v>
      </c>
      <c r="CG13951" s="174">
        <v>148145</v>
      </c>
      <c r="CH13951" s="174">
        <v>2816</v>
      </c>
      <c r="CI13951" s="174">
        <v>5</v>
      </c>
      <c r="CJ13951" s="174">
        <v>154.07300000000001</v>
      </c>
      <c r="CK13951" s="174">
        <v>154.07300000000001</v>
      </c>
      <c r="CU13951" s="174">
        <v>148145</v>
      </c>
      <c r="CV13951" s="174">
        <v>2816</v>
      </c>
      <c r="CW13951" s="174">
        <v>5</v>
      </c>
      <c r="CX13951" s="174">
        <v>154.07300000000001</v>
      </c>
    </row>
    <row r="13952" spans="84:102" x14ac:dyDescent="0.25">
      <c r="CF13952" s="3" t="s">
        <v>3073</v>
      </c>
      <c r="CG13952" s="174">
        <v>2121</v>
      </c>
      <c r="CH13952" s="174">
        <v>8786</v>
      </c>
      <c r="CI13952" s="174">
        <v>5</v>
      </c>
      <c r="CJ13952" s="174">
        <v>153.9513</v>
      </c>
      <c r="CK13952" s="174">
        <v>153.9513</v>
      </c>
      <c r="CU13952" s="174">
        <v>2121</v>
      </c>
      <c r="CV13952" s="174">
        <v>8786</v>
      </c>
      <c r="CW13952" s="174">
        <v>5</v>
      </c>
      <c r="CX13952" s="174">
        <v>153.9513</v>
      </c>
    </row>
    <row r="13953" spans="84:102" x14ac:dyDescent="0.25">
      <c r="CF13953" s="3" t="s">
        <v>3073</v>
      </c>
      <c r="CG13953" s="174">
        <v>59769</v>
      </c>
      <c r="CH13953" s="174">
        <v>1754</v>
      </c>
      <c r="CI13953" s="174">
        <v>5</v>
      </c>
      <c r="CJ13953" s="174">
        <v>153.565</v>
      </c>
      <c r="CK13953" s="174">
        <v>153.565</v>
      </c>
      <c r="CU13953" s="174">
        <v>59769</v>
      </c>
      <c r="CV13953" s="174">
        <v>1754</v>
      </c>
      <c r="CW13953" s="174">
        <v>5</v>
      </c>
      <c r="CX13953" s="174">
        <v>153.565</v>
      </c>
    </row>
    <row r="13954" spans="84:102" x14ac:dyDescent="0.25">
      <c r="CF13954" s="3" t="s">
        <v>3073</v>
      </c>
      <c r="CG13954" s="174">
        <v>1134</v>
      </c>
      <c r="CH13954" s="174">
        <v>141285</v>
      </c>
      <c r="CI13954" s="174">
        <v>5</v>
      </c>
      <c r="CJ13954" s="174">
        <v>153.37119999999999</v>
      </c>
      <c r="CK13954" s="174">
        <v>153.37119999999999</v>
      </c>
      <c r="CU13954" s="174">
        <v>1134</v>
      </c>
      <c r="CV13954" s="174">
        <v>141285</v>
      </c>
      <c r="CW13954" s="174">
        <v>5</v>
      </c>
      <c r="CX13954" s="174">
        <v>153.37119999999999</v>
      </c>
    </row>
    <row r="13955" spans="84:102" x14ac:dyDescent="0.25">
      <c r="CF13955" s="3" t="s">
        <v>3073</v>
      </c>
      <c r="CG13955" s="174">
        <v>98943</v>
      </c>
      <c r="CH13955" s="174">
        <v>3641</v>
      </c>
      <c r="CI13955" s="174">
        <v>5</v>
      </c>
      <c r="CJ13955" s="174">
        <v>153.30170000000001</v>
      </c>
      <c r="CK13955" s="174">
        <v>153.30170000000001</v>
      </c>
      <c r="CU13955" s="174">
        <v>98943</v>
      </c>
      <c r="CV13955" s="174">
        <v>3641</v>
      </c>
      <c r="CW13955" s="174">
        <v>5</v>
      </c>
      <c r="CX13955" s="174">
        <v>153.30170000000001</v>
      </c>
    </row>
    <row r="13956" spans="84:102" x14ac:dyDescent="0.25">
      <c r="CF13956" s="3" t="s">
        <v>3073</v>
      </c>
      <c r="CG13956" s="174">
        <v>173</v>
      </c>
      <c r="CH13956" s="174">
        <v>69389</v>
      </c>
      <c r="CI13956" s="174">
        <v>5</v>
      </c>
      <c r="CJ13956" s="174">
        <v>153.28200000000001</v>
      </c>
      <c r="CK13956" s="174">
        <v>153.28200000000001</v>
      </c>
      <c r="CU13956" s="174">
        <v>173</v>
      </c>
      <c r="CV13956" s="174">
        <v>69389</v>
      </c>
      <c r="CW13956" s="174">
        <v>5</v>
      </c>
      <c r="CX13956" s="174">
        <v>153.28200000000001</v>
      </c>
    </row>
    <row r="13957" spans="84:102" x14ac:dyDescent="0.25">
      <c r="CF13957" s="3" t="s">
        <v>3073</v>
      </c>
      <c r="CG13957" s="174">
        <v>2918</v>
      </c>
      <c r="CH13957" s="174">
        <v>152255</v>
      </c>
      <c r="CI13957" s="174">
        <v>5</v>
      </c>
      <c r="CJ13957" s="174">
        <v>153.2364</v>
      </c>
      <c r="CK13957" s="174">
        <v>153.2364</v>
      </c>
      <c r="CU13957" s="174">
        <v>2918</v>
      </c>
      <c r="CV13957" s="174">
        <v>152255</v>
      </c>
      <c r="CW13957" s="174">
        <v>5</v>
      </c>
      <c r="CX13957" s="174">
        <v>153.2364</v>
      </c>
    </row>
    <row r="13958" spans="84:102" x14ac:dyDescent="0.25">
      <c r="CF13958" s="3" t="s">
        <v>3073</v>
      </c>
      <c r="CG13958" s="174">
        <v>67043</v>
      </c>
      <c r="CH13958" s="174">
        <v>143</v>
      </c>
      <c r="CI13958" s="174">
        <v>5</v>
      </c>
      <c r="CJ13958" s="174">
        <v>153.19059999999999</v>
      </c>
      <c r="CK13958" s="174">
        <v>153.19059999999999</v>
      </c>
      <c r="CU13958" s="174">
        <v>67043</v>
      </c>
      <c r="CV13958" s="174">
        <v>143</v>
      </c>
      <c r="CW13958" s="174">
        <v>5</v>
      </c>
      <c r="CX13958" s="174">
        <v>153.19059999999999</v>
      </c>
    </row>
    <row r="13959" spans="84:102" x14ac:dyDescent="0.25">
      <c r="CF13959" s="3" t="s">
        <v>3073</v>
      </c>
      <c r="CG13959" s="174">
        <v>148367</v>
      </c>
      <c r="CH13959" s="174">
        <v>2814</v>
      </c>
      <c r="CI13959" s="174">
        <v>5</v>
      </c>
      <c r="CJ13959" s="174">
        <v>153.11590000000001</v>
      </c>
      <c r="CK13959" s="174">
        <v>153.11590000000001</v>
      </c>
      <c r="CU13959" s="174">
        <v>148367</v>
      </c>
      <c r="CV13959" s="174">
        <v>2814</v>
      </c>
      <c r="CW13959" s="174">
        <v>5</v>
      </c>
      <c r="CX13959" s="174">
        <v>153.11590000000001</v>
      </c>
    </row>
    <row r="13960" spans="84:102" x14ac:dyDescent="0.25">
      <c r="CF13960" s="3" t="s">
        <v>3073</v>
      </c>
      <c r="CG13960" s="174">
        <v>2448</v>
      </c>
      <c r="CH13960" s="174">
        <v>37548</v>
      </c>
      <c r="CI13960" s="174">
        <v>5</v>
      </c>
      <c r="CJ13960" s="174">
        <v>153.00540000000001</v>
      </c>
      <c r="CK13960" s="174">
        <v>153.00540000000001</v>
      </c>
      <c r="CU13960" s="174">
        <v>2448</v>
      </c>
      <c r="CV13960" s="174">
        <v>37548</v>
      </c>
      <c r="CW13960" s="174">
        <v>5</v>
      </c>
      <c r="CX13960" s="174">
        <v>153.00540000000001</v>
      </c>
    </row>
    <row r="13961" spans="84:102" x14ac:dyDescent="0.25">
      <c r="CF13961" s="3" t="s">
        <v>3073</v>
      </c>
      <c r="CG13961" s="174">
        <v>1961</v>
      </c>
      <c r="CH13961" s="174">
        <v>89359</v>
      </c>
      <c r="CI13961" s="174">
        <v>5</v>
      </c>
      <c r="CJ13961" s="174">
        <v>152.90280000000001</v>
      </c>
      <c r="CK13961" s="174">
        <v>152.90280000000001</v>
      </c>
      <c r="CU13961" s="174">
        <v>1961</v>
      </c>
      <c r="CV13961" s="174">
        <v>89359</v>
      </c>
      <c r="CW13961" s="174">
        <v>5</v>
      </c>
      <c r="CX13961" s="174">
        <v>152.90280000000001</v>
      </c>
    </row>
    <row r="13962" spans="84:102" x14ac:dyDescent="0.25">
      <c r="CF13962" s="3" t="s">
        <v>3073</v>
      </c>
      <c r="CG13962" s="174">
        <v>3270</v>
      </c>
      <c r="CH13962" s="174">
        <v>161772</v>
      </c>
      <c r="CI13962" s="174">
        <v>5</v>
      </c>
      <c r="CJ13962" s="174">
        <v>152.88220000000001</v>
      </c>
      <c r="CK13962" s="174">
        <v>152.88220000000001</v>
      </c>
      <c r="CU13962" s="174">
        <v>3270</v>
      </c>
      <c r="CV13962" s="174">
        <v>161772</v>
      </c>
      <c r="CW13962" s="174">
        <v>5</v>
      </c>
      <c r="CX13962" s="174">
        <v>152.88220000000001</v>
      </c>
    </row>
    <row r="13963" spans="84:102" x14ac:dyDescent="0.25">
      <c r="CF13963" s="3" t="s">
        <v>3073</v>
      </c>
      <c r="CG13963" s="174">
        <v>77468</v>
      </c>
      <c r="CH13963" s="174">
        <v>369</v>
      </c>
      <c r="CI13963" s="174">
        <v>5</v>
      </c>
      <c r="CJ13963" s="174">
        <v>152.81630000000001</v>
      </c>
      <c r="CK13963" s="174">
        <v>152.81630000000001</v>
      </c>
      <c r="CU13963" s="174">
        <v>77468</v>
      </c>
      <c r="CV13963" s="174">
        <v>369</v>
      </c>
      <c r="CW13963" s="174">
        <v>5</v>
      </c>
      <c r="CX13963" s="174">
        <v>152.81630000000001</v>
      </c>
    </row>
    <row r="13964" spans="84:102" x14ac:dyDescent="0.25">
      <c r="CF13964" s="3" t="s">
        <v>3073</v>
      </c>
      <c r="CG13964" s="174">
        <v>619</v>
      </c>
      <c r="CH13964" s="174">
        <v>86912</v>
      </c>
      <c r="CI13964" s="174">
        <v>5</v>
      </c>
      <c r="CJ13964" s="174">
        <v>152.80000000000001</v>
      </c>
      <c r="CK13964" s="174">
        <v>152.80000000000001</v>
      </c>
      <c r="CU13964" s="174">
        <v>619</v>
      </c>
      <c r="CV13964" s="174">
        <v>86912</v>
      </c>
      <c r="CW13964" s="174">
        <v>5</v>
      </c>
      <c r="CX13964" s="174">
        <v>152.80000000000001</v>
      </c>
    </row>
    <row r="13965" spans="84:102" x14ac:dyDescent="0.25">
      <c r="CF13965" s="3" t="s">
        <v>3073</v>
      </c>
      <c r="CG13965" s="174">
        <v>152019</v>
      </c>
      <c r="CH13965" s="174">
        <v>2915</v>
      </c>
      <c r="CI13965" s="174">
        <v>5</v>
      </c>
      <c r="CJ13965" s="174">
        <v>152.71950000000001</v>
      </c>
      <c r="CK13965" s="174">
        <v>152.71950000000001</v>
      </c>
      <c r="CU13965" s="174">
        <v>152019</v>
      </c>
      <c r="CV13965" s="174">
        <v>2915</v>
      </c>
      <c r="CW13965" s="174">
        <v>5</v>
      </c>
      <c r="CX13965" s="174">
        <v>152.71950000000001</v>
      </c>
    </row>
    <row r="13966" spans="84:102" x14ac:dyDescent="0.25">
      <c r="CF13966" s="3" t="s">
        <v>3073</v>
      </c>
      <c r="CG13966" s="174">
        <v>3022</v>
      </c>
      <c r="CH13966" s="174">
        <v>164292</v>
      </c>
      <c r="CI13966" s="174">
        <v>5</v>
      </c>
      <c r="CJ13966" s="174">
        <v>152.608</v>
      </c>
      <c r="CK13966" s="174">
        <v>152.608</v>
      </c>
      <c r="CU13966" s="174">
        <v>3022</v>
      </c>
      <c r="CV13966" s="174">
        <v>164292</v>
      </c>
      <c r="CW13966" s="174">
        <v>5</v>
      </c>
      <c r="CX13966" s="174">
        <v>152.608</v>
      </c>
    </row>
    <row r="13967" spans="84:102" x14ac:dyDescent="0.25">
      <c r="CF13967" s="3" t="s">
        <v>3073</v>
      </c>
      <c r="CG13967" s="174">
        <v>92436</v>
      </c>
      <c r="CH13967" s="174">
        <v>1493</v>
      </c>
      <c r="CI13967" s="174">
        <v>5</v>
      </c>
      <c r="CJ13967" s="174">
        <v>152.56989999999999</v>
      </c>
      <c r="CK13967" s="174">
        <v>152.56989999999999</v>
      </c>
      <c r="CU13967" s="174">
        <v>92436</v>
      </c>
      <c r="CV13967" s="174">
        <v>1493</v>
      </c>
      <c r="CW13967" s="174">
        <v>5</v>
      </c>
      <c r="CX13967" s="174">
        <v>152.56989999999999</v>
      </c>
    </row>
    <row r="13968" spans="84:102" x14ac:dyDescent="0.25">
      <c r="CF13968" s="3" t="s">
        <v>3073</v>
      </c>
      <c r="CG13968" s="174">
        <v>153477</v>
      </c>
      <c r="CH13968" s="174">
        <v>2976</v>
      </c>
      <c r="CI13968" s="174">
        <v>5</v>
      </c>
      <c r="CJ13968" s="174">
        <v>152.55889999999999</v>
      </c>
      <c r="CK13968" s="174">
        <v>152.55889999999999</v>
      </c>
      <c r="CU13968" s="174">
        <v>153477</v>
      </c>
      <c r="CV13968" s="174">
        <v>2976</v>
      </c>
      <c r="CW13968" s="174">
        <v>5</v>
      </c>
      <c r="CX13968" s="174">
        <v>152.55889999999999</v>
      </c>
    </row>
    <row r="13969" spans="84:102" x14ac:dyDescent="0.25">
      <c r="CF13969" s="3" t="s">
        <v>3073</v>
      </c>
      <c r="CG13969" s="174">
        <v>1569</v>
      </c>
      <c r="CH13969" s="174">
        <v>85159</v>
      </c>
      <c r="CI13969" s="174">
        <v>5</v>
      </c>
      <c r="CJ13969" s="174">
        <v>152.41300000000001</v>
      </c>
      <c r="CK13969" s="174">
        <v>152.41300000000001</v>
      </c>
      <c r="CU13969" s="174">
        <v>1569</v>
      </c>
      <c r="CV13969" s="174">
        <v>85159</v>
      </c>
      <c r="CW13969" s="174">
        <v>5</v>
      </c>
      <c r="CX13969" s="174">
        <v>152.41300000000001</v>
      </c>
    </row>
    <row r="13970" spans="84:102" x14ac:dyDescent="0.25">
      <c r="CF13970" s="3" t="s">
        <v>3073</v>
      </c>
      <c r="CG13970" s="174">
        <v>113629</v>
      </c>
      <c r="CH13970" s="174">
        <v>943</v>
      </c>
      <c r="CI13970" s="174">
        <v>5</v>
      </c>
      <c r="CJ13970" s="174">
        <v>152.38140000000001</v>
      </c>
      <c r="CK13970" s="174">
        <v>152.38140000000001</v>
      </c>
      <c r="CU13970" s="174">
        <v>113629</v>
      </c>
      <c r="CV13970" s="174">
        <v>943</v>
      </c>
      <c r="CW13970" s="174">
        <v>5</v>
      </c>
      <c r="CX13970" s="174">
        <v>152.38140000000001</v>
      </c>
    </row>
    <row r="13971" spans="84:102" x14ac:dyDescent="0.25">
      <c r="CF13971" s="3" t="s">
        <v>3073</v>
      </c>
      <c r="CG13971" s="174">
        <v>487</v>
      </c>
      <c r="CH13971" s="174">
        <v>83868</v>
      </c>
      <c r="CI13971" s="174">
        <v>5</v>
      </c>
      <c r="CJ13971" s="174">
        <v>152.31870000000001</v>
      </c>
      <c r="CK13971" s="174">
        <v>152.31870000000001</v>
      </c>
      <c r="CU13971" s="174">
        <v>487</v>
      </c>
      <c r="CV13971" s="174">
        <v>83868</v>
      </c>
      <c r="CW13971" s="174">
        <v>5</v>
      </c>
      <c r="CX13971" s="174">
        <v>152.31870000000001</v>
      </c>
    </row>
    <row r="13972" spans="84:102" x14ac:dyDescent="0.25">
      <c r="CF13972" s="3" t="s">
        <v>3073</v>
      </c>
      <c r="CG13972" s="174">
        <v>3695</v>
      </c>
      <c r="CH13972" s="174">
        <v>79066</v>
      </c>
      <c r="CI13972" s="174">
        <v>5</v>
      </c>
      <c r="CJ13972" s="174">
        <v>152.1156</v>
      </c>
      <c r="CK13972" s="174">
        <v>152.1156</v>
      </c>
      <c r="CU13972" s="174">
        <v>3695</v>
      </c>
      <c r="CV13972" s="174">
        <v>79066</v>
      </c>
      <c r="CW13972" s="174">
        <v>5</v>
      </c>
      <c r="CX13972" s="174">
        <v>152.1156</v>
      </c>
    </row>
    <row r="13973" spans="84:102" x14ac:dyDescent="0.25">
      <c r="CF13973" s="3" t="s">
        <v>3073</v>
      </c>
      <c r="CG13973" s="174">
        <v>491</v>
      </c>
      <c r="CH13973" s="174">
        <v>83453</v>
      </c>
      <c r="CI13973" s="174">
        <v>5</v>
      </c>
      <c r="CJ13973" s="174">
        <v>151.98560000000001</v>
      </c>
      <c r="CK13973" s="174">
        <v>151.98560000000001</v>
      </c>
      <c r="CU13973" s="174">
        <v>491</v>
      </c>
      <c r="CV13973" s="174">
        <v>83453</v>
      </c>
      <c r="CW13973" s="174">
        <v>5</v>
      </c>
      <c r="CX13973" s="174">
        <v>151.98560000000001</v>
      </c>
    </row>
    <row r="13974" spans="84:102" x14ac:dyDescent="0.25">
      <c r="CF13974" s="3" t="s">
        <v>3073</v>
      </c>
      <c r="CG13974" s="174">
        <v>149681</v>
      </c>
      <c r="CH13974" s="174">
        <v>3103</v>
      </c>
      <c r="CI13974" s="174">
        <v>5</v>
      </c>
      <c r="CJ13974" s="174">
        <v>151.9768</v>
      </c>
      <c r="CK13974" s="174">
        <v>151.9768</v>
      </c>
      <c r="CU13974" s="174">
        <v>149681</v>
      </c>
      <c r="CV13974" s="174">
        <v>3103</v>
      </c>
      <c r="CW13974" s="174">
        <v>5</v>
      </c>
      <c r="CX13974" s="174">
        <v>151.9768</v>
      </c>
    </row>
    <row r="13975" spans="84:102" x14ac:dyDescent="0.25">
      <c r="CF13975" s="3" t="s">
        <v>3073</v>
      </c>
      <c r="CG13975" s="174">
        <v>475</v>
      </c>
      <c r="CH13975" s="174">
        <v>83481</v>
      </c>
      <c r="CI13975" s="174">
        <v>5</v>
      </c>
      <c r="CJ13975" s="174">
        <v>151.93809999999999</v>
      </c>
      <c r="CK13975" s="174">
        <v>151.93809999999999</v>
      </c>
      <c r="CU13975" s="174">
        <v>475</v>
      </c>
      <c r="CV13975" s="174">
        <v>83481</v>
      </c>
      <c r="CW13975" s="174">
        <v>5</v>
      </c>
      <c r="CX13975" s="174">
        <v>151.93809999999999</v>
      </c>
    </row>
    <row r="13976" spans="84:102" x14ac:dyDescent="0.25">
      <c r="CF13976" s="3" t="s">
        <v>3073</v>
      </c>
      <c r="CG13976" s="174">
        <v>62693</v>
      </c>
      <c r="CH13976" s="174">
        <v>46</v>
      </c>
      <c r="CI13976" s="174">
        <v>5</v>
      </c>
      <c r="CJ13976" s="174">
        <v>151.93190000000001</v>
      </c>
      <c r="CK13976" s="174">
        <v>151.93190000000001</v>
      </c>
      <c r="CU13976" s="174">
        <v>62693</v>
      </c>
      <c r="CV13976" s="174">
        <v>46</v>
      </c>
      <c r="CW13976" s="174">
        <v>5</v>
      </c>
      <c r="CX13976" s="174">
        <v>151.93190000000001</v>
      </c>
    </row>
    <row r="13977" spans="84:102" x14ac:dyDescent="0.25">
      <c r="CF13977" s="3" t="s">
        <v>3073</v>
      </c>
      <c r="CG13977" s="174">
        <v>39927</v>
      </c>
      <c r="CH13977" s="174">
        <v>2541</v>
      </c>
      <c r="CI13977" s="174">
        <v>5</v>
      </c>
      <c r="CJ13977" s="174">
        <v>151.90539999999999</v>
      </c>
      <c r="CK13977" s="174">
        <v>151.90539999999999</v>
      </c>
      <c r="CU13977" s="174">
        <v>39927</v>
      </c>
      <c r="CV13977" s="174">
        <v>2541</v>
      </c>
      <c r="CW13977" s="174">
        <v>5</v>
      </c>
      <c r="CX13977" s="174">
        <v>151.90539999999999</v>
      </c>
    </row>
    <row r="13978" spans="84:102" x14ac:dyDescent="0.25">
      <c r="CF13978" s="3" t="s">
        <v>3073</v>
      </c>
      <c r="CG13978" s="174">
        <v>86807</v>
      </c>
      <c r="CH13978" s="174">
        <v>534</v>
      </c>
      <c r="CI13978" s="174">
        <v>5</v>
      </c>
      <c r="CJ13978" s="174">
        <v>151.89680000000001</v>
      </c>
      <c r="CK13978" s="174">
        <v>151.89680000000001</v>
      </c>
      <c r="CU13978" s="174">
        <v>86807</v>
      </c>
      <c r="CV13978" s="174">
        <v>534</v>
      </c>
      <c r="CW13978" s="174">
        <v>5</v>
      </c>
      <c r="CX13978" s="174">
        <v>151.89680000000001</v>
      </c>
    </row>
    <row r="13979" spans="84:102" x14ac:dyDescent="0.25">
      <c r="CF13979" s="3" t="s">
        <v>3073</v>
      </c>
      <c r="CG13979" s="174">
        <v>3503</v>
      </c>
      <c r="CH13979" s="174">
        <v>54547</v>
      </c>
      <c r="CI13979" s="174">
        <v>5</v>
      </c>
      <c r="CJ13979" s="174">
        <v>151.8039</v>
      </c>
      <c r="CK13979" s="174">
        <v>151.8039</v>
      </c>
      <c r="CU13979" s="174">
        <v>3503</v>
      </c>
      <c r="CV13979" s="174">
        <v>54547</v>
      </c>
      <c r="CW13979" s="174">
        <v>5</v>
      </c>
      <c r="CX13979" s="174">
        <v>151.8039</v>
      </c>
    </row>
    <row r="13980" spans="84:102" x14ac:dyDescent="0.25">
      <c r="CF13980" s="3" t="s">
        <v>3073</v>
      </c>
      <c r="CG13980" s="174">
        <v>3295</v>
      </c>
      <c r="CH13980" s="174">
        <v>163126</v>
      </c>
      <c r="CI13980" s="174">
        <v>5</v>
      </c>
      <c r="CJ13980" s="174">
        <v>151.75970000000001</v>
      </c>
      <c r="CK13980" s="174">
        <v>151.75970000000001</v>
      </c>
      <c r="CU13980" s="174">
        <v>3295</v>
      </c>
      <c r="CV13980" s="174">
        <v>163126</v>
      </c>
      <c r="CW13980" s="174">
        <v>5</v>
      </c>
      <c r="CX13980" s="174">
        <v>151.75970000000001</v>
      </c>
    </row>
    <row r="13981" spans="84:102" x14ac:dyDescent="0.25">
      <c r="CF13981" s="3" t="s">
        <v>3073</v>
      </c>
      <c r="CG13981" s="174">
        <v>288</v>
      </c>
      <c r="CH13981" s="174">
        <v>71404</v>
      </c>
      <c r="CI13981" s="174">
        <v>5</v>
      </c>
      <c r="CJ13981" s="174">
        <v>151.7466</v>
      </c>
      <c r="CK13981" s="174">
        <v>151.7466</v>
      </c>
      <c r="CU13981" s="174">
        <v>288</v>
      </c>
      <c r="CV13981" s="174">
        <v>71404</v>
      </c>
      <c r="CW13981" s="174">
        <v>5</v>
      </c>
      <c r="CX13981" s="174">
        <v>151.7466</v>
      </c>
    </row>
    <row r="13982" spans="84:102" x14ac:dyDescent="0.25">
      <c r="CF13982" s="3" t="s">
        <v>3073</v>
      </c>
      <c r="CG13982" s="174">
        <v>77420</v>
      </c>
      <c r="CH13982" s="174">
        <v>370</v>
      </c>
      <c r="CI13982" s="174">
        <v>5</v>
      </c>
      <c r="CJ13982" s="174">
        <v>151.5395</v>
      </c>
      <c r="CK13982" s="174">
        <v>151.5395</v>
      </c>
      <c r="CU13982" s="174">
        <v>77420</v>
      </c>
      <c r="CV13982" s="174">
        <v>370</v>
      </c>
      <c r="CW13982" s="174">
        <v>5</v>
      </c>
      <c r="CX13982" s="174">
        <v>151.5395</v>
      </c>
    </row>
    <row r="13983" spans="84:102" x14ac:dyDescent="0.25">
      <c r="CF13983" s="3" t="s">
        <v>3073</v>
      </c>
      <c r="CG13983" s="174">
        <v>39953</v>
      </c>
      <c r="CH13983" s="174">
        <v>2511</v>
      </c>
      <c r="CI13983" s="174">
        <v>5</v>
      </c>
      <c r="CJ13983" s="174">
        <v>151.28299999999999</v>
      </c>
      <c r="CK13983" s="174">
        <v>151.28299999999999</v>
      </c>
      <c r="CU13983" s="174">
        <v>39953</v>
      </c>
      <c r="CV13983" s="174">
        <v>2511</v>
      </c>
      <c r="CW13983" s="174">
        <v>5</v>
      </c>
      <c r="CX13983" s="174">
        <v>151.28299999999999</v>
      </c>
    </row>
    <row r="13984" spans="84:102" x14ac:dyDescent="0.25">
      <c r="CF13984" s="3" t="s">
        <v>3073</v>
      </c>
      <c r="CG13984" s="174">
        <v>2975</v>
      </c>
      <c r="CH13984" s="174">
        <v>154579</v>
      </c>
      <c r="CI13984" s="174">
        <v>5</v>
      </c>
      <c r="CJ13984" s="174">
        <v>151.25630000000001</v>
      </c>
      <c r="CK13984" s="174">
        <v>151.25630000000001</v>
      </c>
      <c r="CU13984" s="174">
        <v>2975</v>
      </c>
      <c r="CV13984" s="174">
        <v>154579</v>
      </c>
      <c r="CW13984" s="174">
        <v>5</v>
      </c>
      <c r="CX13984" s="174">
        <v>151.25630000000001</v>
      </c>
    </row>
    <row r="13985" spans="84:102" x14ac:dyDescent="0.25">
      <c r="CF13985" s="3" t="s">
        <v>3073</v>
      </c>
      <c r="CG13985" s="174">
        <v>3155</v>
      </c>
      <c r="CH13985" s="174">
        <v>151706</v>
      </c>
      <c r="CI13985" s="174">
        <v>5</v>
      </c>
      <c r="CJ13985" s="174">
        <v>151.1533</v>
      </c>
      <c r="CK13985" s="174">
        <v>151.1533</v>
      </c>
      <c r="CU13985" s="174">
        <v>3155</v>
      </c>
      <c r="CV13985" s="174">
        <v>151706</v>
      </c>
      <c r="CW13985" s="174">
        <v>5</v>
      </c>
      <c r="CX13985" s="174">
        <v>151.1533</v>
      </c>
    </row>
    <row r="13986" spans="84:102" x14ac:dyDescent="0.25">
      <c r="CF13986" s="3" t="s">
        <v>3073</v>
      </c>
      <c r="CG13986" s="174">
        <v>149328</v>
      </c>
      <c r="CH13986" s="174">
        <v>2888</v>
      </c>
      <c r="CI13986" s="174">
        <v>5</v>
      </c>
      <c r="CJ13986" s="174">
        <v>150.8681</v>
      </c>
      <c r="CK13986" s="174">
        <v>150.8681</v>
      </c>
      <c r="CU13986" s="174">
        <v>149328</v>
      </c>
      <c r="CV13986" s="174">
        <v>2888</v>
      </c>
      <c r="CW13986" s="174">
        <v>5</v>
      </c>
      <c r="CX13986" s="174">
        <v>150.8681</v>
      </c>
    </row>
    <row r="13987" spans="84:102" x14ac:dyDescent="0.25">
      <c r="CF13987" s="3" t="s">
        <v>3073</v>
      </c>
      <c r="CG13987" s="174">
        <v>149363</v>
      </c>
      <c r="CH13987" s="174">
        <v>3117</v>
      </c>
      <c r="CI13987" s="174">
        <v>5</v>
      </c>
      <c r="CJ13987" s="174">
        <v>150.83160000000001</v>
      </c>
      <c r="CK13987" s="174">
        <v>150.83160000000001</v>
      </c>
      <c r="CU13987" s="174">
        <v>149363</v>
      </c>
      <c r="CV13987" s="174">
        <v>3117</v>
      </c>
      <c r="CW13987" s="174">
        <v>5</v>
      </c>
      <c r="CX13987" s="174">
        <v>150.83160000000001</v>
      </c>
    </row>
    <row r="13988" spans="84:102" x14ac:dyDescent="0.25">
      <c r="CF13988" s="3" t="s">
        <v>3073</v>
      </c>
      <c r="CG13988" s="174">
        <v>367</v>
      </c>
      <c r="CH13988" s="174">
        <v>77754</v>
      </c>
      <c r="CI13988" s="174">
        <v>5</v>
      </c>
      <c r="CJ13988" s="174">
        <v>150.70189999999999</v>
      </c>
      <c r="CK13988" s="174">
        <v>150.70189999999999</v>
      </c>
      <c r="CU13988" s="174">
        <v>367</v>
      </c>
      <c r="CV13988" s="174">
        <v>77754</v>
      </c>
      <c r="CW13988" s="174">
        <v>5</v>
      </c>
      <c r="CX13988" s="174">
        <v>150.70189999999999</v>
      </c>
    </row>
    <row r="13989" spans="84:102" x14ac:dyDescent="0.25">
      <c r="CF13989" s="3" t="s">
        <v>3073</v>
      </c>
      <c r="CG13989" s="174">
        <v>109</v>
      </c>
      <c r="CH13989" s="174">
        <v>67729</v>
      </c>
      <c r="CI13989" s="174">
        <v>5</v>
      </c>
      <c r="CJ13989" s="174">
        <v>150.5967</v>
      </c>
      <c r="CK13989" s="174">
        <v>150.5967</v>
      </c>
      <c r="CU13989" s="174">
        <v>109</v>
      </c>
      <c r="CV13989" s="174">
        <v>67729</v>
      </c>
      <c r="CW13989" s="174">
        <v>5</v>
      </c>
      <c r="CX13989" s="174">
        <v>150.5967</v>
      </c>
    </row>
    <row r="13990" spans="84:102" x14ac:dyDescent="0.25">
      <c r="CF13990" s="3" t="s">
        <v>3073</v>
      </c>
      <c r="CG13990" s="174">
        <v>2708</v>
      </c>
      <c r="CH13990" s="174">
        <v>130702</v>
      </c>
      <c r="CI13990" s="174">
        <v>5</v>
      </c>
      <c r="CJ13990" s="174">
        <v>150.4828</v>
      </c>
      <c r="CK13990" s="174">
        <v>150.4828</v>
      </c>
      <c r="CU13990" s="174">
        <v>2708</v>
      </c>
      <c r="CV13990" s="174">
        <v>130702</v>
      </c>
      <c r="CW13990" s="174">
        <v>5</v>
      </c>
      <c r="CX13990" s="174">
        <v>150.4828</v>
      </c>
    </row>
    <row r="13991" spans="84:102" x14ac:dyDescent="0.25">
      <c r="CF13991" s="3" t="s">
        <v>3073</v>
      </c>
      <c r="CG13991" s="174">
        <v>1092</v>
      </c>
      <c r="CH13991" s="174">
        <v>136259</v>
      </c>
      <c r="CI13991" s="174">
        <v>5</v>
      </c>
      <c r="CJ13991" s="174">
        <v>150.32390000000001</v>
      </c>
      <c r="CK13991" s="174">
        <v>150.32390000000001</v>
      </c>
      <c r="CU13991" s="174">
        <v>1092</v>
      </c>
      <c r="CV13991" s="174">
        <v>136259</v>
      </c>
      <c r="CW13991" s="174">
        <v>5</v>
      </c>
      <c r="CX13991" s="174">
        <v>150.32390000000001</v>
      </c>
    </row>
    <row r="13992" spans="84:102" x14ac:dyDescent="0.25">
      <c r="CF13992" s="3" t="s">
        <v>3073</v>
      </c>
      <c r="CG13992" s="174">
        <v>87386</v>
      </c>
      <c r="CH13992" s="174">
        <v>617</v>
      </c>
      <c r="CI13992" s="174">
        <v>5</v>
      </c>
      <c r="CJ13992" s="174">
        <v>150.22069999999999</v>
      </c>
      <c r="CK13992" s="174">
        <v>150.22069999999999</v>
      </c>
      <c r="CU13992" s="174">
        <v>87386</v>
      </c>
      <c r="CV13992" s="174">
        <v>617</v>
      </c>
      <c r="CW13992" s="174">
        <v>5</v>
      </c>
      <c r="CX13992" s="174">
        <v>150.22069999999999</v>
      </c>
    </row>
    <row r="13993" spans="84:102" x14ac:dyDescent="0.25">
      <c r="CF13993" s="3" t="s">
        <v>3073</v>
      </c>
      <c r="CG13993" s="174">
        <v>34321</v>
      </c>
      <c r="CH13993" s="174">
        <v>2461</v>
      </c>
      <c r="CI13993" s="174">
        <v>5</v>
      </c>
      <c r="CJ13993" s="174">
        <v>150.17080000000001</v>
      </c>
      <c r="CK13993" s="174">
        <v>150.17080000000001</v>
      </c>
      <c r="CU13993" s="174">
        <v>34321</v>
      </c>
      <c r="CV13993" s="174">
        <v>2461</v>
      </c>
      <c r="CW13993" s="174">
        <v>5</v>
      </c>
      <c r="CX13993" s="174">
        <v>150.17080000000001</v>
      </c>
    </row>
    <row r="13994" spans="84:102" x14ac:dyDescent="0.25">
      <c r="CF13994" s="3" t="s">
        <v>3073</v>
      </c>
      <c r="CG13994" s="174">
        <v>85605</v>
      </c>
      <c r="CH13994" s="174">
        <v>602</v>
      </c>
      <c r="CI13994" s="174">
        <v>5</v>
      </c>
      <c r="CJ13994" s="174">
        <v>150.06720000000001</v>
      </c>
      <c r="CK13994" s="174">
        <v>150.06720000000001</v>
      </c>
      <c r="CU13994" s="174">
        <v>85605</v>
      </c>
      <c r="CV13994" s="174">
        <v>602</v>
      </c>
      <c r="CW13994" s="174">
        <v>5</v>
      </c>
      <c r="CX13994" s="174">
        <v>150.06720000000001</v>
      </c>
    </row>
    <row r="13995" spans="84:102" x14ac:dyDescent="0.25">
      <c r="CF13995" s="3" t="s">
        <v>3073</v>
      </c>
      <c r="CG13995" s="174">
        <v>350</v>
      </c>
      <c r="CH13995" s="174">
        <v>76643</v>
      </c>
      <c r="CI13995" s="174">
        <v>5</v>
      </c>
      <c r="CJ13995" s="174">
        <v>149.98869999999999</v>
      </c>
      <c r="CK13995" s="174">
        <v>149.98869999999999</v>
      </c>
      <c r="CU13995" s="174">
        <v>350</v>
      </c>
      <c r="CV13995" s="174">
        <v>76643</v>
      </c>
      <c r="CW13995" s="174">
        <v>5</v>
      </c>
      <c r="CX13995" s="174">
        <v>149.98869999999999</v>
      </c>
    </row>
    <row r="13996" spans="84:102" x14ac:dyDescent="0.25">
      <c r="CF13996" s="3" t="s">
        <v>3073</v>
      </c>
      <c r="CG13996" s="174">
        <v>131099</v>
      </c>
      <c r="CH13996" s="174">
        <v>1230</v>
      </c>
      <c r="CI13996" s="174">
        <v>5</v>
      </c>
      <c r="CJ13996" s="174">
        <v>149.68639999999999</v>
      </c>
      <c r="CK13996" s="174">
        <v>149.68639999999999</v>
      </c>
      <c r="CU13996" s="174">
        <v>131099</v>
      </c>
      <c r="CV13996" s="174">
        <v>1230</v>
      </c>
      <c r="CW13996" s="174">
        <v>5</v>
      </c>
      <c r="CX13996" s="174">
        <v>149.68639999999999</v>
      </c>
    </row>
    <row r="13997" spans="84:102" x14ac:dyDescent="0.25">
      <c r="CF13997" s="3" t="s">
        <v>3073</v>
      </c>
      <c r="CG13997" s="174">
        <v>66388</v>
      </c>
      <c r="CH13997" s="174">
        <v>131</v>
      </c>
      <c r="CI13997" s="174">
        <v>5</v>
      </c>
      <c r="CJ13997" s="174">
        <v>149.6405</v>
      </c>
      <c r="CK13997" s="174">
        <v>149.6405</v>
      </c>
      <c r="CU13997" s="174">
        <v>66388</v>
      </c>
      <c r="CV13997" s="174">
        <v>131</v>
      </c>
      <c r="CW13997" s="174">
        <v>5</v>
      </c>
      <c r="CX13997" s="174">
        <v>149.6405</v>
      </c>
    </row>
    <row r="13998" spans="84:102" x14ac:dyDescent="0.25">
      <c r="CF13998" s="3" t="s">
        <v>3073</v>
      </c>
      <c r="CG13998" s="174">
        <v>344</v>
      </c>
      <c r="CH13998" s="174">
        <v>75290</v>
      </c>
      <c r="CI13998" s="174">
        <v>5</v>
      </c>
      <c r="CJ13998" s="174">
        <v>149.5016</v>
      </c>
      <c r="CK13998" s="174">
        <v>149.5016</v>
      </c>
      <c r="CU13998" s="174">
        <v>344</v>
      </c>
      <c r="CV13998" s="174">
        <v>75290</v>
      </c>
      <c r="CW13998" s="174">
        <v>5</v>
      </c>
      <c r="CX13998" s="174">
        <v>149.5016</v>
      </c>
    </row>
    <row r="13999" spans="84:102" x14ac:dyDescent="0.25">
      <c r="CF13999" s="3" t="s">
        <v>3073</v>
      </c>
      <c r="CG13999" s="174">
        <v>40526</v>
      </c>
      <c r="CH13999" s="174">
        <v>2575</v>
      </c>
      <c r="CI13999" s="174">
        <v>5</v>
      </c>
      <c r="CJ13999" s="174">
        <v>149.38030000000001</v>
      </c>
      <c r="CK13999" s="174">
        <v>149.38030000000001</v>
      </c>
      <c r="CU13999" s="174">
        <v>40526</v>
      </c>
      <c r="CV13999" s="174">
        <v>2575</v>
      </c>
      <c r="CW13999" s="174">
        <v>5</v>
      </c>
      <c r="CX13999" s="174">
        <v>149.38030000000001</v>
      </c>
    </row>
    <row r="14000" spans="84:102" x14ac:dyDescent="0.25">
      <c r="CF14000" s="3" t="s">
        <v>3073</v>
      </c>
      <c r="CG14000" s="174">
        <v>153728</v>
      </c>
      <c r="CH14000" s="174">
        <v>3193</v>
      </c>
      <c r="CI14000" s="174">
        <v>5</v>
      </c>
      <c r="CJ14000" s="174">
        <v>149.32040000000001</v>
      </c>
      <c r="CK14000" s="174">
        <v>149.32040000000001</v>
      </c>
      <c r="CU14000" s="174">
        <v>153728</v>
      </c>
      <c r="CV14000" s="174">
        <v>3193</v>
      </c>
      <c r="CW14000" s="174">
        <v>5</v>
      </c>
      <c r="CX14000" s="174">
        <v>149.32040000000001</v>
      </c>
    </row>
    <row r="14001" spans="84:102" x14ac:dyDescent="0.25">
      <c r="CF14001" s="3" t="s">
        <v>3073</v>
      </c>
      <c r="CG14001" s="174">
        <v>738</v>
      </c>
      <c r="CH14001" s="174">
        <v>96433</v>
      </c>
      <c r="CI14001" s="174">
        <v>5</v>
      </c>
      <c r="CJ14001" s="174">
        <v>149.27250000000001</v>
      </c>
      <c r="CK14001" s="174">
        <v>149.27250000000001</v>
      </c>
      <c r="CU14001" s="174">
        <v>738</v>
      </c>
      <c r="CV14001" s="174">
        <v>96433</v>
      </c>
      <c r="CW14001" s="174">
        <v>5</v>
      </c>
      <c r="CX14001" s="174">
        <v>149.27250000000001</v>
      </c>
    </row>
    <row r="14002" spans="84:102" x14ac:dyDescent="0.25">
      <c r="CF14002" s="3" t="s">
        <v>3073</v>
      </c>
      <c r="CG14002" s="174">
        <v>3274</v>
      </c>
      <c r="CH14002" s="174">
        <v>162181</v>
      </c>
      <c r="CI14002" s="174">
        <v>5</v>
      </c>
      <c r="CJ14002" s="174">
        <v>149.25120000000001</v>
      </c>
      <c r="CK14002" s="174">
        <v>149.25120000000001</v>
      </c>
      <c r="CU14002" s="174">
        <v>3274</v>
      </c>
      <c r="CV14002" s="174">
        <v>162181</v>
      </c>
      <c r="CW14002" s="174">
        <v>5</v>
      </c>
      <c r="CX14002" s="174">
        <v>149.25120000000001</v>
      </c>
    </row>
    <row r="14003" spans="84:102" x14ac:dyDescent="0.25">
      <c r="CF14003" s="3" t="s">
        <v>3073</v>
      </c>
      <c r="CG14003" s="174">
        <v>2324</v>
      </c>
      <c r="CH14003" s="174">
        <v>25614</v>
      </c>
      <c r="CI14003" s="174">
        <v>5</v>
      </c>
      <c r="CJ14003" s="174">
        <v>149.15049999999999</v>
      </c>
      <c r="CK14003" s="174">
        <v>149.15049999999999</v>
      </c>
      <c r="CU14003" s="174">
        <v>2324</v>
      </c>
      <c r="CV14003" s="174">
        <v>25614</v>
      </c>
      <c r="CW14003" s="174">
        <v>5</v>
      </c>
      <c r="CX14003" s="174">
        <v>149.15049999999999</v>
      </c>
    </row>
    <row r="14004" spans="84:102" x14ac:dyDescent="0.25">
      <c r="CF14004" s="3" t="s">
        <v>3073</v>
      </c>
      <c r="CG14004" s="174">
        <v>670</v>
      </c>
      <c r="CH14004" s="174">
        <v>92945</v>
      </c>
      <c r="CI14004" s="174">
        <v>5</v>
      </c>
      <c r="CJ14004" s="174">
        <v>148.9726</v>
      </c>
      <c r="CK14004" s="174">
        <v>148.9726</v>
      </c>
      <c r="CU14004" s="174">
        <v>670</v>
      </c>
      <c r="CV14004" s="174">
        <v>92945</v>
      </c>
      <c r="CW14004" s="174">
        <v>5</v>
      </c>
      <c r="CX14004" s="174">
        <v>148.9726</v>
      </c>
    </row>
    <row r="14005" spans="84:102" x14ac:dyDescent="0.25">
      <c r="CF14005" s="3" t="s">
        <v>3073</v>
      </c>
      <c r="CG14005" s="174">
        <v>92878</v>
      </c>
      <c r="CH14005" s="174">
        <v>665</v>
      </c>
      <c r="CI14005" s="174">
        <v>5</v>
      </c>
      <c r="CJ14005" s="174">
        <v>148.92840000000001</v>
      </c>
      <c r="CK14005" s="174">
        <v>148.92840000000001</v>
      </c>
      <c r="CU14005" s="174">
        <v>92878</v>
      </c>
      <c r="CV14005" s="174">
        <v>665</v>
      </c>
      <c r="CW14005" s="174">
        <v>5</v>
      </c>
      <c r="CX14005" s="174">
        <v>148.92840000000001</v>
      </c>
    </row>
    <row r="14006" spans="84:102" x14ac:dyDescent="0.25">
      <c r="CF14006" s="3" t="s">
        <v>3073</v>
      </c>
      <c r="CG14006" s="174">
        <v>83767</v>
      </c>
      <c r="CH14006" s="174">
        <v>553</v>
      </c>
      <c r="CI14006" s="174">
        <v>5</v>
      </c>
      <c r="CJ14006" s="174">
        <v>148.92089999999999</v>
      </c>
      <c r="CK14006" s="174">
        <v>148.92089999999999</v>
      </c>
      <c r="CU14006" s="174">
        <v>83767</v>
      </c>
      <c r="CV14006" s="174">
        <v>553</v>
      </c>
      <c r="CW14006" s="174">
        <v>5</v>
      </c>
      <c r="CX14006" s="174">
        <v>148.92089999999999</v>
      </c>
    </row>
    <row r="14007" spans="84:102" x14ac:dyDescent="0.25">
      <c r="CF14007" s="3" t="s">
        <v>3073</v>
      </c>
      <c r="CG14007" s="174">
        <v>131</v>
      </c>
      <c r="CH14007" s="174">
        <v>66388</v>
      </c>
      <c r="CI14007" s="174">
        <v>5</v>
      </c>
      <c r="CJ14007" s="174">
        <v>148.77369999999999</v>
      </c>
      <c r="CK14007" s="174">
        <v>148.77369999999999</v>
      </c>
      <c r="CU14007" s="174">
        <v>131</v>
      </c>
      <c r="CV14007" s="174">
        <v>66388</v>
      </c>
      <c r="CW14007" s="174">
        <v>5</v>
      </c>
      <c r="CX14007" s="174">
        <v>148.77369999999999</v>
      </c>
    </row>
    <row r="14008" spans="84:102" x14ac:dyDescent="0.25">
      <c r="CF14008" s="3" t="s">
        <v>3073</v>
      </c>
      <c r="CG14008" s="174">
        <v>1552</v>
      </c>
      <c r="CH14008" s="174">
        <v>83272</v>
      </c>
      <c r="CI14008" s="174">
        <v>5</v>
      </c>
      <c r="CJ14008" s="174">
        <v>148.63120000000001</v>
      </c>
      <c r="CK14008" s="174">
        <v>148.63120000000001</v>
      </c>
      <c r="CU14008" s="174">
        <v>1552</v>
      </c>
      <c r="CV14008" s="174">
        <v>83272</v>
      </c>
      <c r="CW14008" s="174">
        <v>5</v>
      </c>
      <c r="CX14008" s="174">
        <v>148.63120000000001</v>
      </c>
    </row>
    <row r="14009" spans="84:102" x14ac:dyDescent="0.25">
      <c r="CF14009" s="3" t="s">
        <v>3073</v>
      </c>
      <c r="CG14009" s="174">
        <v>997</v>
      </c>
      <c r="CH14009" s="174">
        <v>115447</v>
      </c>
      <c r="CI14009" s="174">
        <v>5</v>
      </c>
      <c r="CJ14009" s="174">
        <v>148.4873</v>
      </c>
      <c r="CK14009" s="174">
        <v>148.4873</v>
      </c>
      <c r="CU14009" s="174">
        <v>997</v>
      </c>
      <c r="CV14009" s="174">
        <v>115447</v>
      </c>
      <c r="CW14009" s="174">
        <v>5</v>
      </c>
      <c r="CX14009" s="174">
        <v>148.4873</v>
      </c>
    </row>
    <row r="14010" spans="84:102" x14ac:dyDescent="0.25">
      <c r="CF14010" s="3" t="s">
        <v>3073</v>
      </c>
      <c r="CG14010" s="174">
        <v>130702</v>
      </c>
      <c r="CH14010" s="174">
        <v>2708</v>
      </c>
      <c r="CI14010" s="174">
        <v>5</v>
      </c>
      <c r="CJ14010" s="174">
        <v>148.3466</v>
      </c>
      <c r="CK14010" s="174">
        <v>148.3466</v>
      </c>
      <c r="CU14010" s="174">
        <v>130702</v>
      </c>
      <c r="CV14010" s="174">
        <v>2708</v>
      </c>
      <c r="CW14010" s="174">
        <v>5</v>
      </c>
      <c r="CX14010" s="174">
        <v>148.3466</v>
      </c>
    </row>
    <row r="14011" spans="84:102" x14ac:dyDescent="0.25">
      <c r="CF14011" s="3" t="s">
        <v>3073</v>
      </c>
      <c r="CG14011" s="174">
        <v>15589</v>
      </c>
      <c r="CH14011" s="174">
        <v>2191</v>
      </c>
      <c r="CI14011" s="174">
        <v>5</v>
      </c>
      <c r="CJ14011" s="174">
        <v>148.20840000000001</v>
      </c>
      <c r="CK14011" s="174">
        <v>148.20840000000001</v>
      </c>
      <c r="CU14011" s="174">
        <v>15589</v>
      </c>
      <c r="CV14011" s="174">
        <v>2191</v>
      </c>
      <c r="CW14011" s="174">
        <v>5</v>
      </c>
      <c r="CX14011" s="174">
        <v>148.20840000000001</v>
      </c>
    </row>
    <row r="14012" spans="84:102" x14ac:dyDescent="0.25">
      <c r="CF14012" s="3" t="s">
        <v>3073</v>
      </c>
      <c r="CG14012" s="174">
        <v>164498</v>
      </c>
      <c r="CH14012" s="174">
        <v>3045</v>
      </c>
      <c r="CI14012" s="174">
        <v>5</v>
      </c>
      <c r="CJ14012" s="174">
        <v>148.15389999999999</v>
      </c>
      <c r="CK14012" s="174">
        <v>148.15389999999999</v>
      </c>
      <c r="CU14012" s="174">
        <v>164498</v>
      </c>
      <c r="CV14012" s="174">
        <v>3045</v>
      </c>
      <c r="CW14012" s="174">
        <v>5</v>
      </c>
      <c r="CX14012" s="174">
        <v>148.15389999999999</v>
      </c>
    </row>
    <row r="14013" spans="84:102" x14ac:dyDescent="0.25">
      <c r="CF14013" s="3" t="s">
        <v>3073</v>
      </c>
      <c r="CG14013" s="174">
        <v>798</v>
      </c>
      <c r="CH14013" s="174">
        <v>103591</v>
      </c>
      <c r="CI14013" s="174">
        <v>5</v>
      </c>
      <c r="CJ14013" s="174">
        <v>148.11609999999999</v>
      </c>
      <c r="CK14013" s="174">
        <v>148.11609999999999</v>
      </c>
      <c r="CU14013" s="174">
        <v>798</v>
      </c>
      <c r="CV14013" s="174">
        <v>103591</v>
      </c>
      <c r="CW14013" s="174">
        <v>5</v>
      </c>
      <c r="CX14013" s="174">
        <v>148.11609999999999</v>
      </c>
    </row>
    <row r="14014" spans="84:102" x14ac:dyDescent="0.25">
      <c r="CF14014" s="3" t="s">
        <v>3073</v>
      </c>
      <c r="CG14014" s="174">
        <v>79066</v>
      </c>
      <c r="CH14014" s="174">
        <v>3695</v>
      </c>
      <c r="CI14014" s="174">
        <v>5</v>
      </c>
      <c r="CJ14014" s="174">
        <v>148.10079999999999</v>
      </c>
      <c r="CK14014" s="174">
        <v>148.10079999999999</v>
      </c>
      <c r="CU14014" s="174">
        <v>79066</v>
      </c>
      <c r="CV14014" s="174">
        <v>3695</v>
      </c>
      <c r="CW14014" s="174">
        <v>5</v>
      </c>
      <c r="CX14014" s="174">
        <v>148.10079999999999</v>
      </c>
    </row>
    <row r="14015" spans="84:102" x14ac:dyDescent="0.25">
      <c r="CF14015" s="3" t="s">
        <v>3073</v>
      </c>
      <c r="CG14015" s="174">
        <v>83545</v>
      </c>
      <c r="CH14015" s="174">
        <v>454</v>
      </c>
      <c r="CI14015" s="174">
        <v>5</v>
      </c>
      <c r="CJ14015" s="174">
        <v>147.9855</v>
      </c>
      <c r="CK14015" s="174">
        <v>147.9855</v>
      </c>
      <c r="CU14015" s="174">
        <v>83545</v>
      </c>
      <c r="CV14015" s="174">
        <v>454</v>
      </c>
      <c r="CW14015" s="174">
        <v>5</v>
      </c>
      <c r="CX14015" s="174">
        <v>147.9855</v>
      </c>
    </row>
    <row r="14016" spans="84:102" x14ac:dyDescent="0.25">
      <c r="CF14016" s="3" t="s">
        <v>3073</v>
      </c>
      <c r="CG14016" s="174">
        <v>160057</v>
      </c>
      <c r="CH14016" s="174">
        <v>3278</v>
      </c>
      <c r="CI14016" s="174">
        <v>5</v>
      </c>
      <c r="CJ14016" s="174">
        <v>147.78870000000001</v>
      </c>
      <c r="CK14016" s="174">
        <v>147.78870000000001</v>
      </c>
      <c r="CU14016" s="174">
        <v>160057</v>
      </c>
      <c r="CV14016" s="174">
        <v>3278</v>
      </c>
      <c r="CW14016" s="174">
        <v>5</v>
      </c>
      <c r="CX14016" s="174">
        <v>147.78870000000001</v>
      </c>
    </row>
    <row r="14017" spans="84:102" x14ac:dyDescent="0.25">
      <c r="CF14017" s="3" t="s">
        <v>3073</v>
      </c>
      <c r="CG14017" s="174">
        <v>409</v>
      </c>
      <c r="CH14017" s="174">
        <v>81077</v>
      </c>
      <c r="CI14017" s="174">
        <v>5</v>
      </c>
      <c r="CJ14017" s="174">
        <v>147.71299999999999</v>
      </c>
      <c r="CK14017" s="174">
        <v>147.71299999999999</v>
      </c>
      <c r="CU14017" s="174">
        <v>409</v>
      </c>
      <c r="CV14017" s="174">
        <v>81077</v>
      </c>
      <c r="CW14017" s="174">
        <v>5</v>
      </c>
      <c r="CX14017" s="174">
        <v>147.71299999999999</v>
      </c>
    </row>
    <row r="14018" spans="84:102" x14ac:dyDescent="0.25">
      <c r="CF14018" s="3" t="s">
        <v>3073</v>
      </c>
      <c r="CG14018" s="174">
        <v>2859</v>
      </c>
      <c r="CH14018" s="174">
        <v>149306</v>
      </c>
      <c r="CI14018" s="174">
        <v>5</v>
      </c>
      <c r="CJ14018" s="174">
        <v>147.66669999999999</v>
      </c>
      <c r="CK14018" s="174">
        <v>147.66669999999999</v>
      </c>
      <c r="CU14018" s="174">
        <v>2859</v>
      </c>
      <c r="CV14018" s="174">
        <v>149306</v>
      </c>
      <c r="CW14018" s="174">
        <v>5</v>
      </c>
      <c r="CX14018" s="174">
        <v>147.66669999999999</v>
      </c>
    </row>
    <row r="14019" spans="84:102" x14ac:dyDescent="0.25">
      <c r="CF14019" s="3" t="s">
        <v>3073</v>
      </c>
      <c r="CG14019" s="174">
        <v>68051</v>
      </c>
      <c r="CH14019" s="174">
        <v>119</v>
      </c>
      <c r="CI14019" s="174">
        <v>5</v>
      </c>
      <c r="CJ14019" s="174">
        <v>147.50110000000001</v>
      </c>
      <c r="CK14019" s="174">
        <v>147.50110000000001</v>
      </c>
      <c r="CU14019" s="174">
        <v>68051</v>
      </c>
      <c r="CV14019" s="174">
        <v>119</v>
      </c>
      <c r="CW14019" s="174">
        <v>5</v>
      </c>
      <c r="CX14019" s="174">
        <v>147.50110000000001</v>
      </c>
    </row>
    <row r="14020" spans="84:102" x14ac:dyDescent="0.25">
      <c r="CF14020" s="3" t="s">
        <v>3073</v>
      </c>
      <c r="CG14020" s="174">
        <v>3193</v>
      </c>
      <c r="CH14020" s="174">
        <v>153728</v>
      </c>
      <c r="CI14020" s="174">
        <v>5</v>
      </c>
      <c r="CJ14020" s="174">
        <v>147.4451</v>
      </c>
      <c r="CK14020" s="174">
        <v>147.4451</v>
      </c>
      <c r="CU14020" s="174">
        <v>3193</v>
      </c>
      <c r="CV14020" s="174">
        <v>153728</v>
      </c>
      <c r="CW14020" s="174">
        <v>5</v>
      </c>
      <c r="CX14020" s="174">
        <v>147.4451</v>
      </c>
    </row>
    <row r="14021" spans="84:102" x14ac:dyDescent="0.25">
      <c r="CF14021" s="3" t="s">
        <v>3073</v>
      </c>
      <c r="CG14021" s="174">
        <v>127264</v>
      </c>
      <c r="CH14021" s="174">
        <v>2701</v>
      </c>
      <c r="CI14021" s="174">
        <v>5</v>
      </c>
      <c r="CJ14021" s="174">
        <v>147.31710000000001</v>
      </c>
      <c r="CK14021" s="174">
        <v>147.31710000000001</v>
      </c>
      <c r="CU14021" s="174">
        <v>127264</v>
      </c>
      <c r="CV14021" s="174">
        <v>2701</v>
      </c>
      <c r="CW14021" s="174">
        <v>5</v>
      </c>
      <c r="CX14021" s="174">
        <v>147.31710000000001</v>
      </c>
    </row>
    <row r="14022" spans="84:102" x14ac:dyDescent="0.25">
      <c r="CF14022" s="3" t="s">
        <v>3073</v>
      </c>
      <c r="CG14022" s="174">
        <v>58171</v>
      </c>
      <c r="CH14022" s="174">
        <v>1882</v>
      </c>
      <c r="CI14022" s="174">
        <v>5</v>
      </c>
      <c r="CJ14022" s="174">
        <v>147.26130000000001</v>
      </c>
      <c r="CK14022" s="174">
        <v>147.26130000000001</v>
      </c>
      <c r="CU14022" s="174">
        <v>58171</v>
      </c>
      <c r="CV14022" s="174">
        <v>1882</v>
      </c>
      <c r="CW14022" s="174">
        <v>5</v>
      </c>
      <c r="CX14022" s="174">
        <v>147.26130000000001</v>
      </c>
    </row>
    <row r="14023" spans="84:102" x14ac:dyDescent="0.25">
      <c r="CF14023" s="3" t="s">
        <v>3073</v>
      </c>
      <c r="CG14023" s="174">
        <v>16673</v>
      </c>
      <c r="CH14023" s="174">
        <v>2193</v>
      </c>
      <c r="CI14023" s="174">
        <v>5</v>
      </c>
      <c r="CJ14023" s="174">
        <v>147.23249999999999</v>
      </c>
      <c r="CK14023" s="174">
        <v>147.23249999999999</v>
      </c>
      <c r="CU14023" s="174">
        <v>16673</v>
      </c>
      <c r="CV14023" s="174">
        <v>2193</v>
      </c>
      <c r="CW14023" s="174">
        <v>5</v>
      </c>
      <c r="CX14023" s="174">
        <v>147.23249999999999</v>
      </c>
    </row>
    <row r="14024" spans="84:102" x14ac:dyDescent="0.25">
      <c r="CF14024" s="3" t="s">
        <v>3073</v>
      </c>
      <c r="CG14024" s="174">
        <v>2759</v>
      </c>
      <c r="CH14024" s="174">
        <v>142623</v>
      </c>
      <c r="CI14024" s="174">
        <v>5</v>
      </c>
      <c r="CJ14024" s="174">
        <v>147.21510000000001</v>
      </c>
      <c r="CK14024" s="174">
        <v>147.21510000000001</v>
      </c>
      <c r="CU14024" s="174">
        <v>2759</v>
      </c>
      <c r="CV14024" s="174">
        <v>142623</v>
      </c>
      <c r="CW14024" s="174">
        <v>5</v>
      </c>
      <c r="CX14024" s="174">
        <v>147.21510000000001</v>
      </c>
    </row>
    <row r="14025" spans="84:102" x14ac:dyDescent="0.25">
      <c r="CF14025" s="3" t="s">
        <v>3073</v>
      </c>
      <c r="CG14025" s="174">
        <v>2350</v>
      </c>
      <c r="CH14025" s="174">
        <v>26736</v>
      </c>
      <c r="CI14025" s="174">
        <v>5</v>
      </c>
      <c r="CJ14025" s="174">
        <v>147.18379999999999</v>
      </c>
      <c r="CK14025" s="174">
        <v>147.18379999999999</v>
      </c>
      <c r="CU14025" s="174">
        <v>2350</v>
      </c>
      <c r="CV14025" s="174">
        <v>26736</v>
      </c>
      <c r="CW14025" s="174">
        <v>5</v>
      </c>
      <c r="CX14025" s="174">
        <v>147.18379999999999</v>
      </c>
    </row>
    <row r="14026" spans="84:102" x14ac:dyDescent="0.25">
      <c r="CF14026" s="3" t="s">
        <v>3073</v>
      </c>
      <c r="CG14026" s="174">
        <v>70349</v>
      </c>
      <c r="CH14026" s="174">
        <v>220</v>
      </c>
      <c r="CI14026" s="174">
        <v>5</v>
      </c>
      <c r="CJ14026" s="174">
        <v>147.11949999999999</v>
      </c>
      <c r="CK14026" s="174">
        <v>147.11949999999999</v>
      </c>
      <c r="CU14026" s="174">
        <v>70349</v>
      </c>
      <c r="CV14026" s="174">
        <v>220</v>
      </c>
      <c r="CW14026" s="174">
        <v>5</v>
      </c>
      <c r="CX14026" s="174">
        <v>147.11949999999999</v>
      </c>
    </row>
    <row r="14027" spans="84:102" x14ac:dyDescent="0.25">
      <c r="CF14027" s="3" t="s">
        <v>3073</v>
      </c>
      <c r="CG14027" s="174">
        <v>68643</v>
      </c>
      <c r="CH14027" s="174">
        <v>169</v>
      </c>
      <c r="CI14027" s="174">
        <v>5</v>
      </c>
      <c r="CJ14027" s="174">
        <v>147.05629999999999</v>
      </c>
      <c r="CK14027" s="174">
        <v>147.05629999999999</v>
      </c>
      <c r="CU14027" s="174">
        <v>68643</v>
      </c>
      <c r="CV14027" s="174">
        <v>169</v>
      </c>
      <c r="CW14027" s="174">
        <v>5</v>
      </c>
      <c r="CX14027" s="174">
        <v>147.05629999999999</v>
      </c>
    </row>
    <row r="14028" spans="84:102" x14ac:dyDescent="0.25">
      <c r="CF14028" s="3" t="s">
        <v>3073</v>
      </c>
      <c r="CG14028" s="174">
        <v>956</v>
      </c>
      <c r="CH14028" s="174">
        <v>111456</v>
      </c>
      <c r="CI14028" s="174">
        <v>5</v>
      </c>
      <c r="CJ14028" s="174">
        <v>147.0334</v>
      </c>
      <c r="CK14028" s="174">
        <v>147.0334</v>
      </c>
      <c r="CU14028" s="174">
        <v>956</v>
      </c>
      <c r="CV14028" s="174">
        <v>111456</v>
      </c>
      <c r="CW14028" s="174">
        <v>5</v>
      </c>
      <c r="CX14028" s="174">
        <v>147.0334</v>
      </c>
    </row>
    <row r="14029" spans="84:102" x14ac:dyDescent="0.25">
      <c r="CF14029" s="3" t="s">
        <v>3073</v>
      </c>
      <c r="CG14029" s="174">
        <v>3117</v>
      </c>
      <c r="CH14029" s="174">
        <v>149501</v>
      </c>
      <c r="CI14029" s="174">
        <v>5</v>
      </c>
      <c r="CJ14029" s="174">
        <v>146.92400000000001</v>
      </c>
      <c r="CK14029" s="174">
        <v>146.92400000000001</v>
      </c>
      <c r="CU14029" s="174">
        <v>3117</v>
      </c>
      <c r="CV14029" s="174">
        <v>149501</v>
      </c>
      <c r="CW14029" s="174">
        <v>5</v>
      </c>
      <c r="CX14029" s="174">
        <v>146.92400000000001</v>
      </c>
    </row>
    <row r="14030" spans="84:102" x14ac:dyDescent="0.25">
      <c r="CF14030" s="3" t="s">
        <v>3073</v>
      </c>
      <c r="CG14030" s="174">
        <v>150551</v>
      </c>
      <c r="CH14030" s="174">
        <v>2847</v>
      </c>
      <c r="CI14030" s="174">
        <v>5</v>
      </c>
      <c r="CJ14030" s="174">
        <v>146.8013</v>
      </c>
      <c r="CK14030" s="174">
        <v>146.8013</v>
      </c>
      <c r="CU14030" s="174">
        <v>150551</v>
      </c>
      <c r="CV14030" s="174">
        <v>2847</v>
      </c>
      <c r="CW14030" s="174">
        <v>5</v>
      </c>
      <c r="CX14030" s="174">
        <v>146.8013</v>
      </c>
    </row>
    <row r="14031" spans="84:102" x14ac:dyDescent="0.25">
      <c r="CF14031" s="3" t="s">
        <v>3073</v>
      </c>
      <c r="CG14031" s="174">
        <v>3185</v>
      </c>
      <c r="CH14031" s="174">
        <v>152989</v>
      </c>
      <c r="CI14031" s="174">
        <v>5</v>
      </c>
      <c r="CJ14031" s="174">
        <v>146.77250000000001</v>
      </c>
      <c r="CK14031" s="174">
        <v>146.77250000000001</v>
      </c>
      <c r="CU14031" s="174">
        <v>3185</v>
      </c>
      <c r="CV14031" s="174">
        <v>152989</v>
      </c>
      <c r="CW14031" s="174">
        <v>5</v>
      </c>
      <c r="CX14031" s="174">
        <v>146.77250000000001</v>
      </c>
    </row>
    <row r="14032" spans="84:102" x14ac:dyDescent="0.25">
      <c r="CF14032" s="3" t="s">
        <v>3073</v>
      </c>
      <c r="CG14032" s="174">
        <v>72120</v>
      </c>
      <c r="CH14032" s="174">
        <v>278</v>
      </c>
      <c r="CI14032" s="174">
        <v>5</v>
      </c>
      <c r="CJ14032" s="174">
        <v>146.6319</v>
      </c>
      <c r="CK14032" s="174">
        <v>146.6319</v>
      </c>
      <c r="CU14032" s="174">
        <v>72120</v>
      </c>
      <c r="CV14032" s="174">
        <v>278</v>
      </c>
      <c r="CW14032" s="174">
        <v>5</v>
      </c>
      <c r="CX14032" s="174">
        <v>146.6319</v>
      </c>
    </row>
    <row r="14033" spans="84:102" x14ac:dyDescent="0.25">
      <c r="CF14033" s="3" t="s">
        <v>3073</v>
      </c>
      <c r="CG14033" s="174">
        <v>2893</v>
      </c>
      <c r="CH14033" s="174">
        <v>150771</v>
      </c>
      <c r="CI14033" s="174">
        <v>5</v>
      </c>
      <c r="CJ14033" s="174">
        <v>146.33330000000001</v>
      </c>
      <c r="CK14033" s="174">
        <v>146.33330000000001</v>
      </c>
      <c r="CU14033" s="174">
        <v>2893</v>
      </c>
      <c r="CV14033" s="174">
        <v>150771</v>
      </c>
      <c r="CW14033" s="174">
        <v>5</v>
      </c>
      <c r="CX14033" s="174">
        <v>146.33330000000001</v>
      </c>
    </row>
    <row r="14034" spans="84:102" x14ac:dyDescent="0.25">
      <c r="CF14034" s="3" t="s">
        <v>3073</v>
      </c>
      <c r="CG14034" s="174">
        <v>65320</v>
      </c>
      <c r="CH14034" s="174">
        <v>85</v>
      </c>
      <c r="CI14034" s="174">
        <v>5</v>
      </c>
      <c r="CJ14034" s="174">
        <v>146.304</v>
      </c>
      <c r="CK14034" s="174">
        <v>146.304</v>
      </c>
      <c r="CU14034" s="174">
        <v>65320</v>
      </c>
      <c r="CV14034" s="174">
        <v>85</v>
      </c>
      <c r="CW14034" s="174">
        <v>5</v>
      </c>
      <c r="CX14034" s="174">
        <v>146.304</v>
      </c>
    </row>
    <row r="14035" spans="84:102" x14ac:dyDescent="0.25">
      <c r="CF14035" s="3" t="s">
        <v>3073</v>
      </c>
      <c r="CG14035" s="174">
        <v>77531</v>
      </c>
      <c r="CH14035" s="174">
        <v>3555</v>
      </c>
      <c r="CI14035" s="174">
        <v>5</v>
      </c>
      <c r="CJ14035" s="174">
        <v>146.20050000000001</v>
      </c>
      <c r="CK14035" s="174">
        <v>146.20050000000001</v>
      </c>
      <c r="CU14035" s="174">
        <v>77531</v>
      </c>
      <c r="CV14035" s="174">
        <v>3555</v>
      </c>
      <c r="CW14035" s="174">
        <v>5</v>
      </c>
      <c r="CX14035" s="174">
        <v>146.20050000000001</v>
      </c>
    </row>
    <row r="14036" spans="84:102" x14ac:dyDescent="0.25">
      <c r="CF14036" s="3" t="s">
        <v>3073</v>
      </c>
      <c r="CG14036" s="174">
        <v>1172</v>
      </c>
      <c r="CH14036" s="174">
        <v>143100</v>
      </c>
      <c r="CI14036" s="174">
        <v>5</v>
      </c>
      <c r="CJ14036" s="174">
        <v>146.18199999999999</v>
      </c>
      <c r="CK14036" s="174">
        <v>146.18199999999999</v>
      </c>
      <c r="CU14036" s="174">
        <v>1172</v>
      </c>
      <c r="CV14036" s="174">
        <v>143100</v>
      </c>
      <c r="CW14036" s="174">
        <v>5</v>
      </c>
      <c r="CX14036" s="174">
        <v>146.18199999999999</v>
      </c>
    </row>
    <row r="14037" spans="84:102" x14ac:dyDescent="0.25">
      <c r="CF14037" s="3" t="s">
        <v>3073</v>
      </c>
      <c r="CG14037" s="174">
        <v>112641</v>
      </c>
      <c r="CH14037" s="174">
        <v>928</v>
      </c>
      <c r="CI14037" s="174">
        <v>5</v>
      </c>
      <c r="CJ14037" s="174">
        <v>146.1165</v>
      </c>
      <c r="CK14037" s="174">
        <v>146.1165</v>
      </c>
      <c r="CU14037" s="174">
        <v>112641</v>
      </c>
      <c r="CV14037" s="174">
        <v>928</v>
      </c>
      <c r="CW14037" s="174">
        <v>5</v>
      </c>
      <c r="CX14037" s="174">
        <v>146.1165</v>
      </c>
    </row>
    <row r="14038" spans="84:102" x14ac:dyDescent="0.25">
      <c r="CF14038" s="3" t="s">
        <v>3073</v>
      </c>
      <c r="CG14038" s="174">
        <v>3343</v>
      </c>
      <c r="CH14038" s="174">
        <v>164731</v>
      </c>
      <c r="CI14038" s="174">
        <v>5</v>
      </c>
      <c r="CJ14038" s="174">
        <v>146.09190000000001</v>
      </c>
      <c r="CK14038" s="174">
        <v>146.09190000000001</v>
      </c>
      <c r="CU14038" s="174">
        <v>3343</v>
      </c>
      <c r="CV14038" s="174">
        <v>164731</v>
      </c>
      <c r="CW14038" s="174">
        <v>5</v>
      </c>
      <c r="CX14038" s="174">
        <v>146.09190000000001</v>
      </c>
    </row>
    <row r="14039" spans="84:102" x14ac:dyDescent="0.25">
      <c r="CF14039" s="3" t="s">
        <v>3073</v>
      </c>
      <c r="CG14039" s="174">
        <v>152214</v>
      </c>
      <c r="CH14039" s="174">
        <v>2926</v>
      </c>
      <c r="CI14039" s="174">
        <v>5</v>
      </c>
      <c r="CJ14039" s="174">
        <v>146.02770000000001</v>
      </c>
      <c r="CK14039" s="174">
        <v>146.02770000000001</v>
      </c>
      <c r="CU14039" s="174">
        <v>152214</v>
      </c>
      <c r="CV14039" s="174">
        <v>2926</v>
      </c>
      <c r="CW14039" s="174">
        <v>5</v>
      </c>
      <c r="CX14039" s="174">
        <v>146.02770000000001</v>
      </c>
    </row>
    <row r="14040" spans="84:102" x14ac:dyDescent="0.25">
      <c r="CF14040" s="3" t="s">
        <v>3073</v>
      </c>
      <c r="CG14040" s="174">
        <v>152751</v>
      </c>
      <c r="CH14040" s="174">
        <v>2911</v>
      </c>
      <c r="CI14040" s="174">
        <v>5</v>
      </c>
      <c r="CJ14040" s="174">
        <v>146</v>
      </c>
      <c r="CK14040" s="174">
        <v>146</v>
      </c>
      <c r="CU14040" s="174">
        <v>152751</v>
      </c>
      <c r="CV14040" s="174">
        <v>2911</v>
      </c>
      <c r="CW14040" s="174">
        <v>5</v>
      </c>
      <c r="CX14040" s="174">
        <v>146</v>
      </c>
    </row>
    <row r="14041" spans="84:102" x14ac:dyDescent="0.25">
      <c r="CF14041" s="3" t="s">
        <v>3073</v>
      </c>
      <c r="CG14041" s="174">
        <v>88145</v>
      </c>
      <c r="CH14041" s="174">
        <v>3563</v>
      </c>
      <c r="CI14041" s="174">
        <v>5</v>
      </c>
      <c r="CJ14041" s="174">
        <v>145.93770000000001</v>
      </c>
      <c r="CK14041" s="174">
        <v>145.93770000000001</v>
      </c>
      <c r="CU14041" s="174">
        <v>88145</v>
      </c>
      <c r="CV14041" s="174">
        <v>3563</v>
      </c>
      <c r="CW14041" s="174">
        <v>5</v>
      </c>
      <c r="CX14041" s="174">
        <v>145.93770000000001</v>
      </c>
    </row>
    <row r="14042" spans="84:102" x14ac:dyDescent="0.25">
      <c r="CF14042" s="3" t="s">
        <v>3073</v>
      </c>
      <c r="CG14042" s="174">
        <v>658</v>
      </c>
      <c r="CH14042" s="174">
        <v>91375</v>
      </c>
      <c r="CI14042" s="174">
        <v>5</v>
      </c>
      <c r="CJ14042" s="174">
        <v>145.9314</v>
      </c>
      <c r="CK14042" s="174">
        <v>145.9314</v>
      </c>
      <c r="CU14042" s="174">
        <v>658</v>
      </c>
      <c r="CV14042" s="174">
        <v>91375</v>
      </c>
      <c r="CW14042" s="174">
        <v>5</v>
      </c>
      <c r="CX14042" s="174">
        <v>145.9314</v>
      </c>
    </row>
    <row r="14043" spans="84:102" x14ac:dyDescent="0.25">
      <c r="CF14043" s="3" t="s">
        <v>3073</v>
      </c>
      <c r="CG14043" s="174">
        <v>57431</v>
      </c>
      <c r="CH14043" s="174">
        <v>1770</v>
      </c>
      <c r="CI14043" s="174">
        <v>5</v>
      </c>
      <c r="CJ14043" s="174">
        <v>145.84270000000001</v>
      </c>
      <c r="CK14043" s="174">
        <v>145.84270000000001</v>
      </c>
      <c r="CU14043" s="174">
        <v>57431</v>
      </c>
      <c r="CV14043" s="174">
        <v>1770</v>
      </c>
      <c r="CW14043" s="174">
        <v>5</v>
      </c>
      <c r="CX14043" s="174">
        <v>145.84270000000001</v>
      </c>
    </row>
    <row r="14044" spans="84:102" x14ac:dyDescent="0.25">
      <c r="CF14044" s="3" t="s">
        <v>3073</v>
      </c>
      <c r="CG14044" s="174">
        <v>184</v>
      </c>
      <c r="CH14044" s="174">
        <v>68818</v>
      </c>
      <c r="CI14044" s="174">
        <v>5</v>
      </c>
      <c r="CJ14044" s="174">
        <v>145.3845</v>
      </c>
      <c r="CK14044" s="174">
        <v>145.3845</v>
      </c>
      <c r="CU14044" s="174">
        <v>184</v>
      </c>
      <c r="CV14044" s="174">
        <v>68818</v>
      </c>
      <c r="CW14044" s="174">
        <v>5</v>
      </c>
      <c r="CX14044" s="174">
        <v>145.3845</v>
      </c>
    </row>
    <row r="14045" spans="84:102" x14ac:dyDescent="0.25">
      <c r="CF14045" s="3" t="s">
        <v>3073</v>
      </c>
      <c r="CG14045" s="174">
        <v>54126</v>
      </c>
      <c r="CH14045" s="174">
        <v>1852</v>
      </c>
      <c r="CI14045" s="174">
        <v>5</v>
      </c>
      <c r="CJ14045" s="174">
        <v>145.30119999999999</v>
      </c>
      <c r="CK14045" s="174">
        <v>145.30119999999999</v>
      </c>
      <c r="CU14045" s="174">
        <v>54126</v>
      </c>
      <c r="CV14045" s="174">
        <v>1852</v>
      </c>
      <c r="CW14045" s="174">
        <v>5</v>
      </c>
      <c r="CX14045" s="174">
        <v>145.30119999999999</v>
      </c>
    </row>
    <row r="14046" spans="84:102" x14ac:dyDescent="0.25">
      <c r="CF14046" s="3" t="s">
        <v>3073</v>
      </c>
      <c r="CG14046" s="174">
        <v>146117</v>
      </c>
      <c r="CH14046" s="174">
        <v>2786</v>
      </c>
      <c r="CI14046" s="174">
        <v>5</v>
      </c>
      <c r="CJ14046" s="174">
        <v>145.25569999999999</v>
      </c>
      <c r="CK14046" s="174">
        <v>145.25569999999999</v>
      </c>
      <c r="CU14046" s="174">
        <v>146117</v>
      </c>
      <c r="CV14046" s="174">
        <v>2786</v>
      </c>
      <c r="CW14046" s="174">
        <v>5</v>
      </c>
      <c r="CX14046" s="174">
        <v>145.25569999999999</v>
      </c>
    </row>
    <row r="14047" spans="84:102" x14ac:dyDescent="0.25">
      <c r="CF14047" s="3" t="s">
        <v>3073</v>
      </c>
      <c r="CG14047" s="174">
        <v>135986</v>
      </c>
      <c r="CH14047" s="174">
        <v>2720</v>
      </c>
      <c r="CI14047" s="174">
        <v>5</v>
      </c>
      <c r="CJ14047" s="174">
        <v>144.95099999999999</v>
      </c>
      <c r="CK14047" s="174">
        <v>144.95099999999999</v>
      </c>
      <c r="CU14047" s="174">
        <v>135986</v>
      </c>
      <c r="CV14047" s="174">
        <v>2720</v>
      </c>
      <c r="CW14047" s="174">
        <v>5</v>
      </c>
      <c r="CX14047" s="174">
        <v>144.95099999999999</v>
      </c>
    </row>
    <row r="14048" spans="84:102" x14ac:dyDescent="0.25">
      <c r="CF14048" s="3" t="s">
        <v>3073</v>
      </c>
      <c r="CG14048" s="174">
        <v>85612</v>
      </c>
      <c r="CH14048" s="174">
        <v>579</v>
      </c>
      <c r="CI14048" s="174">
        <v>5</v>
      </c>
      <c r="CJ14048" s="174">
        <v>144.94220000000001</v>
      </c>
      <c r="CK14048" s="174">
        <v>144.94220000000001</v>
      </c>
      <c r="CU14048" s="174">
        <v>85612</v>
      </c>
      <c r="CV14048" s="174">
        <v>579</v>
      </c>
      <c r="CW14048" s="174">
        <v>5</v>
      </c>
      <c r="CX14048" s="174">
        <v>144.94220000000001</v>
      </c>
    </row>
    <row r="14049" spans="84:102" x14ac:dyDescent="0.25">
      <c r="CF14049" s="3" t="s">
        <v>3073</v>
      </c>
      <c r="CG14049" s="174">
        <v>67729</v>
      </c>
      <c r="CH14049" s="174">
        <v>111</v>
      </c>
      <c r="CI14049" s="174">
        <v>5</v>
      </c>
      <c r="CJ14049" s="174">
        <v>144.9213</v>
      </c>
      <c r="CK14049" s="174">
        <v>144.9213</v>
      </c>
      <c r="CU14049" s="174">
        <v>67729</v>
      </c>
      <c r="CV14049" s="174">
        <v>111</v>
      </c>
      <c r="CW14049" s="174">
        <v>5</v>
      </c>
      <c r="CX14049" s="174">
        <v>144.9213</v>
      </c>
    </row>
    <row r="14050" spans="84:102" x14ac:dyDescent="0.25">
      <c r="CF14050" s="3" t="s">
        <v>3073</v>
      </c>
      <c r="CG14050" s="174">
        <v>41611</v>
      </c>
      <c r="CH14050" s="174">
        <v>2586</v>
      </c>
      <c r="CI14050" s="174">
        <v>5</v>
      </c>
      <c r="CJ14050" s="174">
        <v>144.85759999999999</v>
      </c>
      <c r="CK14050" s="174">
        <v>144.85759999999999</v>
      </c>
      <c r="CU14050" s="174">
        <v>41611</v>
      </c>
      <c r="CV14050" s="174">
        <v>2586</v>
      </c>
      <c r="CW14050" s="174">
        <v>5</v>
      </c>
      <c r="CX14050" s="174">
        <v>144.85759999999999</v>
      </c>
    </row>
    <row r="14051" spans="84:102" x14ac:dyDescent="0.25">
      <c r="CF14051" s="3" t="s">
        <v>3073</v>
      </c>
      <c r="CG14051" s="174">
        <v>1876</v>
      </c>
      <c r="CH14051" s="174">
        <v>56820</v>
      </c>
      <c r="CI14051" s="174">
        <v>5</v>
      </c>
      <c r="CJ14051" s="174">
        <v>144.8091</v>
      </c>
      <c r="CK14051" s="174">
        <v>144.8091</v>
      </c>
      <c r="CU14051" s="174">
        <v>1876</v>
      </c>
      <c r="CV14051" s="174">
        <v>56820</v>
      </c>
      <c r="CW14051" s="174">
        <v>5</v>
      </c>
      <c r="CX14051" s="174">
        <v>144.8091</v>
      </c>
    </row>
    <row r="14052" spans="84:102" x14ac:dyDescent="0.25">
      <c r="CF14052" s="3" t="s">
        <v>3073</v>
      </c>
      <c r="CG14052" s="174">
        <v>149501</v>
      </c>
      <c r="CH14052" s="174">
        <v>3117</v>
      </c>
      <c r="CI14052" s="174">
        <v>5</v>
      </c>
      <c r="CJ14052" s="174">
        <v>144.6249</v>
      </c>
      <c r="CK14052" s="174">
        <v>144.6249</v>
      </c>
      <c r="CU14052" s="174">
        <v>149501</v>
      </c>
      <c r="CV14052" s="174">
        <v>3117</v>
      </c>
      <c r="CW14052" s="174">
        <v>5</v>
      </c>
      <c r="CX14052" s="174">
        <v>144.6249</v>
      </c>
    </row>
    <row r="14053" spans="84:102" x14ac:dyDescent="0.25">
      <c r="CF14053" s="3" t="s">
        <v>3073</v>
      </c>
      <c r="CG14053" s="174">
        <v>3076</v>
      </c>
      <c r="CH14053" s="174">
        <v>198126</v>
      </c>
      <c r="CI14053" s="174">
        <v>5</v>
      </c>
      <c r="CJ14053" s="174">
        <v>144.5582</v>
      </c>
      <c r="CK14053" s="174">
        <v>144.5582</v>
      </c>
      <c r="CU14053" s="174">
        <v>3076</v>
      </c>
      <c r="CV14053" s="174">
        <v>198126</v>
      </c>
      <c r="CW14053" s="174">
        <v>5</v>
      </c>
      <c r="CX14053" s="174">
        <v>144.5582</v>
      </c>
    </row>
    <row r="14054" spans="84:102" x14ac:dyDescent="0.25">
      <c r="CF14054" s="3" t="s">
        <v>3073</v>
      </c>
      <c r="CG14054" s="174">
        <v>2865</v>
      </c>
      <c r="CH14054" s="174">
        <v>149470</v>
      </c>
      <c r="CI14054" s="174">
        <v>5</v>
      </c>
      <c r="CJ14054" s="174">
        <v>144.43190000000001</v>
      </c>
      <c r="CK14054" s="174">
        <v>144.43190000000001</v>
      </c>
      <c r="CU14054" s="174">
        <v>2865</v>
      </c>
      <c r="CV14054" s="174">
        <v>149470</v>
      </c>
      <c r="CW14054" s="174">
        <v>5</v>
      </c>
      <c r="CX14054" s="174">
        <v>144.43190000000001</v>
      </c>
    </row>
    <row r="14055" spans="84:102" x14ac:dyDescent="0.25">
      <c r="CF14055" s="3" t="s">
        <v>3073</v>
      </c>
      <c r="CG14055" s="174">
        <v>66793</v>
      </c>
      <c r="CH14055" s="174">
        <v>123</v>
      </c>
      <c r="CI14055" s="174">
        <v>5</v>
      </c>
      <c r="CJ14055" s="174">
        <v>144.3699</v>
      </c>
      <c r="CK14055" s="174">
        <v>144.3699</v>
      </c>
      <c r="CU14055" s="174">
        <v>66793</v>
      </c>
      <c r="CV14055" s="174">
        <v>123</v>
      </c>
      <c r="CW14055" s="174">
        <v>5</v>
      </c>
      <c r="CX14055" s="174">
        <v>144.3699</v>
      </c>
    </row>
    <row r="14056" spans="84:102" x14ac:dyDescent="0.25">
      <c r="CF14056" s="3" t="s">
        <v>3073</v>
      </c>
      <c r="CG14056" s="174">
        <v>2279</v>
      </c>
      <c r="CH14056" s="174">
        <v>21355</v>
      </c>
      <c r="CI14056" s="174">
        <v>5</v>
      </c>
      <c r="CJ14056" s="174">
        <v>144.36250000000001</v>
      </c>
      <c r="CK14056" s="174">
        <v>144.36250000000001</v>
      </c>
      <c r="CU14056" s="174">
        <v>2279</v>
      </c>
      <c r="CV14056" s="174">
        <v>21355</v>
      </c>
      <c r="CW14056" s="174">
        <v>5</v>
      </c>
      <c r="CX14056" s="174">
        <v>144.36250000000001</v>
      </c>
    </row>
    <row r="14057" spans="84:102" x14ac:dyDescent="0.25">
      <c r="CF14057" s="3" t="s">
        <v>3073</v>
      </c>
      <c r="CG14057" s="174">
        <v>26736</v>
      </c>
      <c r="CH14057" s="174">
        <v>2350</v>
      </c>
      <c r="CI14057" s="174">
        <v>5</v>
      </c>
      <c r="CJ14057" s="174">
        <v>144.27799999999999</v>
      </c>
      <c r="CK14057" s="174">
        <v>144.27799999999999</v>
      </c>
      <c r="CU14057" s="174">
        <v>26736</v>
      </c>
      <c r="CV14057" s="174">
        <v>2350</v>
      </c>
      <c r="CW14057" s="174">
        <v>5</v>
      </c>
      <c r="CX14057" s="174">
        <v>144.27799999999999</v>
      </c>
    </row>
    <row r="14058" spans="84:102" x14ac:dyDescent="0.25">
      <c r="CF14058" s="3" t="s">
        <v>3073</v>
      </c>
      <c r="CG14058" s="174">
        <v>161772</v>
      </c>
      <c r="CH14058" s="174">
        <v>3270</v>
      </c>
      <c r="CI14058" s="174">
        <v>5</v>
      </c>
      <c r="CJ14058" s="174">
        <v>143.92609999999999</v>
      </c>
      <c r="CK14058" s="174">
        <v>143.92609999999999</v>
      </c>
      <c r="CU14058" s="174">
        <v>161772</v>
      </c>
      <c r="CV14058" s="174">
        <v>3270</v>
      </c>
      <c r="CW14058" s="174">
        <v>5</v>
      </c>
      <c r="CX14058" s="174">
        <v>143.92609999999999</v>
      </c>
    </row>
    <row r="14059" spans="84:102" x14ac:dyDescent="0.25">
      <c r="CF14059" s="3" t="s">
        <v>3073</v>
      </c>
      <c r="CG14059" s="174">
        <v>34840</v>
      </c>
      <c r="CH14059" s="174">
        <v>2436</v>
      </c>
      <c r="CI14059" s="174">
        <v>5</v>
      </c>
      <c r="CJ14059" s="174">
        <v>143.85769999999999</v>
      </c>
      <c r="CK14059" s="174">
        <v>143.85769999999999</v>
      </c>
      <c r="CU14059" s="174">
        <v>34840</v>
      </c>
      <c r="CV14059" s="174">
        <v>2436</v>
      </c>
      <c r="CW14059" s="174">
        <v>5</v>
      </c>
      <c r="CX14059" s="174">
        <v>143.85769999999999</v>
      </c>
    </row>
    <row r="14060" spans="84:102" x14ac:dyDescent="0.25">
      <c r="CF14060" s="3" t="s">
        <v>3073</v>
      </c>
      <c r="CG14060" s="174">
        <v>24471</v>
      </c>
      <c r="CH14060" s="174">
        <v>2340</v>
      </c>
      <c r="CI14060" s="174">
        <v>5</v>
      </c>
      <c r="CJ14060" s="174">
        <v>143.8535</v>
      </c>
      <c r="CK14060" s="174">
        <v>143.8535</v>
      </c>
      <c r="CU14060" s="174">
        <v>24471</v>
      </c>
      <c r="CV14060" s="174">
        <v>2340</v>
      </c>
      <c r="CW14060" s="174">
        <v>5</v>
      </c>
      <c r="CX14060" s="174">
        <v>143.8535</v>
      </c>
    </row>
    <row r="14061" spans="84:102" x14ac:dyDescent="0.25">
      <c r="CF14061" s="3" t="s">
        <v>3073</v>
      </c>
      <c r="CG14061" s="174">
        <v>837</v>
      </c>
      <c r="CH14061" s="174">
        <v>106198</v>
      </c>
      <c r="CI14061" s="174">
        <v>5</v>
      </c>
      <c r="CJ14061" s="174">
        <v>143.64080000000001</v>
      </c>
      <c r="CK14061" s="174">
        <v>143.64080000000001</v>
      </c>
      <c r="CU14061" s="174">
        <v>837</v>
      </c>
      <c r="CV14061" s="174">
        <v>106198</v>
      </c>
      <c r="CW14061" s="174">
        <v>5</v>
      </c>
      <c r="CX14061" s="174">
        <v>143.64080000000001</v>
      </c>
    </row>
    <row r="14062" spans="84:102" x14ac:dyDescent="0.25">
      <c r="CF14062" s="3" t="s">
        <v>3073</v>
      </c>
      <c r="CG14062" s="174">
        <v>88510</v>
      </c>
      <c r="CH14062" s="174">
        <v>3577</v>
      </c>
      <c r="CI14062" s="174">
        <v>5</v>
      </c>
      <c r="CJ14062" s="174">
        <v>143.52959999999999</v>
      </c>
      <c r="CK14062" s="174">
        <v>143.52959999999999</v>
      </c>
      <c r="CU14062" s="174">
        <v>88510</v>
      </c>
      <c r="CV14062" s="174">
        <v>3577</v>
      </c>
      <c r="CW14062" s="174">
        <v>5</v>
      </c>
      <c r="CX14062" s="174">
        <v>143.52959999999999</v>
      </c>
    </row>
    <row r="14063" spans="84:102" x14ac:dyDescent="0.25">
      <c r="CF14063" s="3" t="s">
        <v>3073</v>
      </c>
      <c r="CG14063" s="174">
        <v>2701</v>
      </c>
      <c r="CH14063" s="174">
        <v>127264</v>
      </c>
      <c r="CI14063" s="174">
        <v>5</v>
      </c>
      <c r="CJ14063" s="174">
        <v>143.4802</v>
      </c>
      <c r="CK14063" s="174">
        <v>143.4802</v>
      </c>
      <c r="CU14063" s="174">
        <v>2701</v>
      </c>
      <c r="CV14063" s="174">
        <v>127264</v>
      </c>
      <c r="CW14063" s="174">
        <v>5</v>
      </c>
      <c r="CX14063" s="174">
        <v>143.4802</v>
      </c>
    </row>
    <row r="14064" spans="84:102" x14ac:dyDescent="0.25">
      <c r="CF14064" s="3" t="s">
        <v>3073</v>
      </c>
      <c r="CG14064" s="174">
        <v>3555</v>
      </c>
      <c r="CH14064" s="174">
        <v>77531</v>
      </c>
      <c r="CI14064" s="174">
        <v>5</v>
      </c>
      <c r="CJ14064" s="174">
        <v>143.4802</v>
      </c>
      <c r="CK14064" s="174">
        <v>143.4802</v>
      </c>
      <c r="CU14064" s="174">
        <v>3555</v>
      </c>
      <c r="CV14064" s="174">
        <v>77531</v>
      </c>
      <c r="CW14064" s="174">
        <v>5</v>
      </c>
      <c r="CX14064" s="174">
        <v>143.4802</v>
      </c>
    </row>
    <row r="14065" spans="84:102" x14ac:dyDescent="0.25">
      <c r="CF14065" s="3" t="s">
        <v>3073</v>
      </c>
      <c r="CG14065" s="174">
        <v>21405</v>
      </c>
      <c r="CH14065" s="174">
        <v>2275</v>
      </c>
      <c r="CI14065" s="174">
        <v>5</v>
      </c>
      <c r="CJ14065" s="174">
        <v>143.3296</v>
      </c>
      <c r="CK14065" s="174">
        <v>143.3296</v>
      </c>
      <c r="CU14065" s="174">
        <v>21405</v>
      </c>
      <c r="CV14065" s="174">
        <v>2275</v>
      </c>
      <c r="CW14065" s="174">
        <v>5</v>
      </c>
      <c r="CX14065" s="174">
        <v>143.3296</v>
      </c>
    </row>
    <row r="14066" spans="84:102" x14ac:dyDescent="0.25">
      <c r="CF14066" s="3" t="s">
        <v>3073</v>
      </c>
      <c r="CG14066" s="174">
        <v>164324</v>
      </c>
      <c r="CH14066" s="174">
        <v>3339</v>
      </c>
      <c r="CI14066" s="174">
        <v>5</v>
      </c>
      <c r="CJ14066" s="174">
        <v>143.30090000000001</v>
      </c>
      <c r="CK14066" s="174">
        <v>143.30090000000001</v>
      </c>
      <c r="CU14066" s="174">
        <v>164324</v>
      </c>
      <c r="CV14066" s="174">
        <v>3339</v>
      </c>
      <c r="CW14066" s="174">
        <v>5</v>
      </c>
      <c r="CX14066" s="174">
        <v>143.30090000000001</v>
      </c>
    </row>
    <row r="14067" spans="84:102" x14ac:dyDescent="0.25">
      <c r="CF14067" s="3" t="s">
        <v>3073</v>
      </c>
      <c r="CG14067" s="174">
        <v>3073</v>
      </c>
      <c r="CH14067" s="174">
        <v>172855</v>
      </c>
      <c r="CI14067" s="174">
        <v>5</v>
      </c>
      <c r="CJ14067" s="174">
        <v>143.2081</v>
      </c>
      <c r="CK14067" s="174">
        <v>143.2081</v>
      </c>
      <c r="CU14067" s="174">
        <v>3073</v>
      </c>
      <c r="CV14067" s="174">
        <v>172855</v>
      </c>
      <c r="CW14067" s="174">
        <v>5</v>
      </c>
      <c r="CX14067" s="174">
        <v>143.2081</v>
      </c>
    </row>
    <row r="14068" spans="84:102" x14ac:dyDescent="0.25">
      <c r="CF14068" s="3" t="s">
        <v>3073</v>
      </c>
      <c r="CG14068" s="174">
        <v>113202</v>
      </c>
      <c r="CH14068" s="174">
        <v>925</v>
      </c>
      <c r="CI14068" s="174">
        <v>5</v>
      </c>
      <c r="CJ14068" s="174">
        <v>143.18559999999999</v>
      </c>
      <c r="CK14068" s="174">
        <v>143.18559999999999</v>
      </c>
      <c r="CU14068" s="174">
        <v>113202</v>
      </c>
      <c r="CV14068" s="174">
        <v>925</v>
      </c>
      <c r="CW14068" s="174">
        <v>5</v>
      </c>
      <c r="CX14068" s="174">
        <v>143.18559999999999</v>
      </c>
    </row>
    <row r="14069" spans="84:102" x14ac:dyDescent="0.25">
      <c r="CF14069" s="3" t="s">
        <v>3073</v>
      </c>
      <c r="CG14069" s="174">
        <v>49060</v>
      </c>
      <c r="CH14069" s="174">
        <v>2651</v>
      </c>
      <c r="CI14069" s="174">
        <v>5</v>
      </c>
      <c r="CJ14069" s="174">
        <v>143.14580000000001</v>
      </c>
      <c r="CK14069" s="174">
        <v>143.14580000000001</v>
      </c>
      <c r="CU14069" s="174">
        <v>49060</v>
      </c>
      <c r="CV14069" s="174">
        <v>2651</v>
      </c>
      <c r="CW14069" s="174">
        <v>5</v>
      </c>
      <c r="CX14069" s="174">
        <v>143.14580000000001</v>
      </c>
    </row>
    <row r="14070" spans="84:102" x14ac:dyDescent="0.25">
      <c r="CF14070" s="3" t="s">
        <v>3073</v>
      </c>
      <c r="CG14070" s="174">
        <v>142618</v>
      </c>
      <c r="CH14070" s="174">
        <v>2762</v>
      </c>
      <c r="CI14070" s="174">
        <v>5</v>
      </c>
      <c r="CJ14070" s="174">
        <v>143.13890000000001</v>
      </c>
      <c r="CK14070" s="174">
        <v>143.13890000000001</v>
      </c>
      <c r="CU14070" s="174">
        <v>142618</v>
      </c>
      <c r="CV14070" s="174">
        <v>2762</v>
      </c>
      <c r="CW14070" s="174">
        <v>5</v>
      </c>
      <c r="CX14070" s="174">
        <v>143.13890000000001</v>
      </c>
    </row>
    <row r="14071" spans="84:102" x14ac:dyDescent="0.25">
      <c r="CF14071" s="3" t="s">
        <v>3073</v>
      </c>
      <c r="CG14071" s="174">
        <v>3332</v>
      </c>
      <c r="CH14071" s="174">
        <v>164684</v>
      </c>
      <c r="CI14071" s="174">
        <v>5</v>
      </c>
      <c r="CJ14071" s="174">
        <v>143.09639999999999</v>
      </c>
      <c r="CK14071" s="174">
        <v>143.09639999999999</v>
      </c>
      <c r="CU14071" s="174">
        <v>3332</v>
      </c>
      <c r="CV14071" s="174">
        <v>164684</v>
      </c>
      <c r="CW14071" s="174">
        <v>5</v>
      </c>
      <c r="CX14071" s="174">
        <v>143.09639999999999</v>
      </c>
    </row>
    <row r="14072" spans="84:102" x14ac:dyDescent="0.25">
      <c r="CF14072" s="3" t="s">
        <v>3073</v>
      </c>
      <c r="CG14072" s="174">
        <v>53</v>
      </c>
      <c r="CH14072" s="174">
        <v>62829</v>
      </c>
      <c r="CI14072" s="174">
        <v>5</v>
      </c>
      <c r="CJ14072" s="174">
        <v>143.01730000000001</v>
      </c>
      <c r="CK14072" s="174">
        <v>143.01730000000001</v>
      </c>
      <c r="CU14072" s="174">
        <v>53</v>
      </c>
      <c r="CV14072" s="174">
        <v>62829</v>
      </c>
      <c r="CW14072" s="174">
        <v>5</v>
      </c>
      <c r="CX14072" s="174">
        <v>143.01730000000001</v>
      </c>
    </row>
    <row r="14073" spans="84:102" x14ac:dyDescent="0.25">
      <c r="CF14073" s="3" t="s">
        <v>3073</v>
      </c>
      <c r="CG14073" s="174">
        <v>473</v>
      </c>
      <c r="CH14073" s="174">
        <v>83785</v>
      </c>
      <c r="CI14073" s="174">
        <v>5</v>
      </c>
      <c r="CJ14073" s="174">
        <v>142.83330000000001</v>
      </c>
      <c r="CK14073" s="174">
        <v>142.83330000000001</v>
      </c>
      <c r="CU14073" s="174">
        <v>473</v>
      </c>
      <c r="CV14073" s="174">
        <v>83785</v>
      </c>
      <c r="CW14073" s="174">
        <v>5</v>
      </c>
      <c r="CX14073" s="174">
        <v>142.83330000000001</v>
      </c>
    </row>
    <row r="14074" spans="84:102" x14ac:dyDescent="0.25">
      <c r="CF14074" s="3" t="s">
        <v>3073</v>
      </c>
      <c r="CG14074" s="174">
        <v>69573</v>
      </c>
      <c r="CH14074" s="174">
        <v>188</v>
      </c>
      <c r="CI14074" s="174">
        <v>5</v>
      </c>
      <c r="CJ14074" s="174">
        <v>142.7697</v>
      </c>
      <c r="CK14074" s="174">
        <v>142.7697</v>
      </c>
      <c r="CU14074" s="174">
        <v>69573</v>
      </c>
      <c r="CV14074" s="174">
        <v>188</v>
      </c>
      <c r="CW14074" s="174">
        <v>5</v>
      </c>
      <c r="CX14074" s="174">
        <v>142.7697</v>
      </c>
    </row>
    <row r="14075" spans="84:102" x14ac:dyDescent="0.25">
      <c r="CF14075" s="3" t="s">
        <v>3073</v>
      </c>
      <c r="CG14075" s="174">
        <v>139985</v>
      </c>
      <c r="CH14075" s="174">
        <v>1176</v>
      </c>
      <c r="CI14075" s="174">
        <v>5</v>
      </c>
      <c r="CJ14075" s="174">
        <v>142.74209999999999</v>
      </c>
      <c r="CK14075" s="174">
        <v>142.74209999999999</v>
      </c>
      <c r="CU14075" s="174">
        <v>139985</v>
      </c>
      <c r="CV14075" s="174">
        <v>1176</v>
      </c>
      <c r="CW14075" s="174">
        <v>5</v>
      </c>
      <c r="CX14075" s="174">
        <v>142.74209999999999</v>
      </c>
    </row>
    <row r="14076" spans="84:102" x14ac:dyDescent="0.25">
      <c r="CF14076" s="3" t="s">
        <v>3073</v>
      </c>
      <c r="CG14076" s="174">
        <v>143</v>
      </c>
      <c r="CH14076" s="174">
        <v>67043</v>
      </c>
      <c r="CI14076" s="174">
        <v>5</v>
      </c>
      <c r="CJ14076" s="174">
        <v>142.6319</v>
      </c>
      <c r="CK14076" s="174">
        <v>142.6319</v>
      </c>
      <c r="CU14076" s="174">
        <v>143</v>
      </c>
      <c r="CV14076" s="174">
        <v>67043</v>
      </c>
      <c r="CW14076" s="174">
        <v>5</v>
      </c>
      <c r="CX14076" s="174">
        <v>142.6319</v>
      </c>
    </row>
    <row r="14077" spans="84:102" x14ac:dyDescent="0.25">
      <c r="CF14077" s="3" t="s">
        <v>3073</v>
      </c>
      <c r="CG14077" s="174">
        <v>160719</v>
      </c>
      <c r="CH14077" s="174">
        <v>2998</v>
      </c>
      <c r="CI14077" s="174">
        <v>5</v>
      </c>
      <c r="CJ14077" s="174">
        <v>142.55260000000001</v>
      </c>
      <c r="CK14077" s="174">
        <v>142.55260000000001</v>
      </c>
      <c r="CU14077" s="174">
        <v>160719</v>
      </c>
      <c r="CV14077" s="174">
        <v>2998</v>
      </c>
      <c r="CW14077" s="174">
        <v>5</v>
      </c>
      <c r="CX14077" s="174">
        <v>142.55260000000001</v>
      </c>
    </row>
    <row r="14078" spans="84:102" x14ac:dyDescent="0.25">
      <c r="CF14078" s="3" t="s">
        <v>3073</v>
      </c>
      <c r="CG14078" s="174">
        <v>163797</v>
      </c>
      <c r="CH14078" s="174">
        <v>3024</v>
      </c>
      <c r="CI14078" s="174">
        <v>5</v>
      </c>
      <c r="CJ14078" s="174">
        <v>142.54480000000001</v>
      </c>
      <c r="CK14078" s="174">
        <v>142.54480000000001</v>
      </c>
      <c r="CU14078" s="174">
        <v>163797</v>
      </c>
      <c r="CV14078" s="174">
        <v>3024</v>
      </c>
      <c r="CW14078" s="174">
        <v>5</v>
      </c>
      <c r="CX14078" s="174">
        <v>142.54480000000001</v>
      </c>
    </row>
    <row r="14079" spans="84:102" x14ac:dyDescent="0.25">
      <c r="CF14079" s="3" t="s">
        <v>3073</v>
      </c>
      <c r="CG14079" s="174">
        <v>30464</v>
      </c>
      <c r="CH14079" s="174">
        <v>2423</v>
      </c>
      <c r="CI14079" s="174">
        <v>5</v>
      </c>
      <c r="CJ14079" s="174">
        <v>142.48259999999999</v>
      </c>
      <c r="CK14079" s="174">
        <v>142.48259999999999</v>
      </c>
      <c r="CU14079" s="174">
        <v>30464</v>
      </c>
      <c r="CV14079" s="174">
        <v>2423</v>
      </c>
      <c r="CW14079" s="174">
        <v>5</v>
      </c>
      <c r="CX14079" s="174">
        <v>142.48259999999999</v>
      </c>
    </row>
    <row r="14080" spans="84:102" x14ac:dyDescent="0.25">
      <c r="CF14080" s="3" t="s">
        <v>3073</v>
      </c>
      <c r="CG14080" s="174">
        <v>69624</v>
      </c>
      <c r="CH14080" s="174">
        <v>1664</v>
      </c>
      <c r="CI14080" s="174">
        <v>5</v>
      </c>
      <c r="CJ14080" s="174">
        <v>142.28809999999999</v>
      </c>
      <c r="CK14080" s="174">
        <v>142.28809999999999</v>
      </c>
      <c r="CU14080" s="174">
        <v>69624</v>
      </c>
      <c r="CV14080" s="174">
        <v>1664</v>
      </c>
      <c r="CW14080" s="174">
        <v>5</v>
      </c>
      <c r="CX14080" s="174">
        <v>142.28809999999999</v>
      </c>
    </row>
    <row r="14081" spans="84:102" x14ac:dyDescent="0.25">
      <c r="CF14081" s="3" t="s">
        <v>3073</v>
      </c>
      <c r="CG14081" s="174">
        <v>45171</v>
      </c>
      <c r="CH14081" s="174">
        <v>2615</v>
      </c>
      <c r="CI14081" s="174">
        <v>5</v>
      </c>
      <c r="CJ14081" s="174">
        <v>142.09610000000001</v>
      </c>
      <c r="CK14081" s="174">
        <v>142.09610000000001</v>
      </c>
      <c r="CU14081" s="174">
        <v>45171</v>
      </c>
      <c r="CV14081" s="174">
        <v>2615</v>
      </c>
      <c r="CW14081" s="174">
        <v>5</v>
      </c>
      <c r="CX14081" s="174">
        <v>142.09610000000001</v>
      </c>
    </row>
    <row r="14082" spans="84:102" x14ac:dyDescent="0.25">
      <c r="CF14082" s="3" t="s">
        <v>3073</v>
      </c>
      <c r="CG14082" s="174">
        <v>84119</v>
      </c>
      <c r="CH14082" s="174">
        <v>561</v>
      </c>
      <c r="CI14082" s="174">
        <v>5</v>
      </c>
      <c r="CJ14082" s="174">
        <v>141.84289999999999</v>
      </c>
      <c r="CK14082" s="174">
        <v>141.84289999999999</v>
      </c>
      <c r="CU14082" s="174">
        <v>84119</v>
      </c>
      <c r="CV14082" s="174">
        <v>561</v>
      </c>
      <c r="CW14082" s="174">
        <v>5</v>
      </c>
      <c r="CX14082" s="174">
        <v>141.84289999999999</v>
      </c>
    </row>
    <row r="14083" spans="84:102" x14ac:dyDescent="0.25">
      <c r="CF14083" s="3" t="s">
        <v>3073</v>
      </c>
      <c r="CG14083" s="174">
        <v>842</v>
      </c>
      <c r="CH14083" s="174">
        <v>107009</v>
      </c>
      <c r="CI14083" s="174">
        <v>5</v>
      </c>
      <c r="CJ14083" s="174">
        <v>141.8194</v>
      </c>
      <c r="CK14083" s="174">
        <v>141.8194</v>
      </c>
      <c r="CU14083" s="174">
        <v>842</v>
      </c>
      <c r="CV14083" s="174">
        <v>107009</v>
      </c>
      <c r="CW14083" s="174">
        <v>5</v>
      </c>
      <c r="CX14083" s="174">
        <v>141.8194</v>
      </c>
    </row>
    <row r="14084" spans="84:102" x14ac:dyDescent="0.25">
      <c r="CF14084" s="3" t="s">
        <v>3073</v>
      </c>
      <c r="CG14084" s="174">
        <v>151431</v>
      </c>
      <c r="CH14084" s="174">
        <v>2923</v>
      </c>
      <c r="CI14084" s="174">
        <v>5</v>
      </c>
      <c r="CJ14084" s="174">
        <v>141.66669999999999</v>
      </c>
      <c r="CK14084" s="174">
        <v>141.66669999999999</v>
      </c>
      <c r="CU14084" s="174">
        <v>151431</v>
      </c>
      <c r="CV14084" s="174">
        <v>2923</v>
      </c>
      <c r="CW14084" s="174">
        <v>5</v>
      </c>
      <c r="CX14084" s="174">
        <v>141.66669999999999</v>
      </c>
    </row>
    <row r="14085" spans="84:102" x14ac:dyDescent="0.25">
      <c r="CF14085" s="3" t="s">
        <v>3073</v>
      </c>
      <c r="CG14085" s="174">
        <v>88282</v>
      </c>
      <c r="CH14085" s="174">
        <v>1516</v>
      </c>
      <c r="CI14085" s="174">
        <v>5</v>
      </c>
      <c r="CJ14085" s="174">
        <v>141.56780000000001</v>
      </c>
      <c r="CK14085" s="174">
        <v>141.56780000000001</v>
      </c>
      <c r="CU14085" s="174">
        <v>88282</v>
      </c>
      <c r="CV14085" s="174">
        <v>1516</v>
      </c>
      <c r="CW14085" s="174">
        <v>5</v>
      </c>
      <c r="CX14085" s="174">
        <v>141.56780000000001</v>
      </c>
    </row>
    <row r="14086" spans="84:102" x14ac:dyDescent="0.25">
      <c r="CF14086" s="3" t="s">
        <v>3073</v>
      </c>
      <c r="CG14086" s="174">
        <v>152034</v>
      </c>
      <c r="CH14086" s="174">
        <v>2898</v>
      </c>
      <c r="CI14086" s="174">
        <v>5</v>
      </c>
      <c r="CJ14086" s="174">
        <v>141.56139999999999</v>
      </c>
      <c r="CK14086" s="174">
        <v>141.56139999999999</v>
      </c>
      <c r="CU14086" s="174">
        <v>152034</v>
      </c>
      <c r="CV14086" s="174">
        <v>2898</v>
      </c>
      <c r="CW14086" s="174">
        <v>5</v>
      </c>
      <c r="CX14086" s="174">
        <v>141.56139999999999</v>
      </c>
    </row>
    <row r="14087" spans="84:102" x14ac:dyDescent="0.25">
      <c r="CF14087" s="3" t="s">
        <v>3073</v>
      </c>
      <c r="CG14087" s="174">
        <v>2712</v>
      </c>
      <c r="CH14087" s="174">
        <v>132714</v>
      </c>
      <c r="CI14087" s="174">
        <v>5</v>
      </c>
      <c r="CJ14087" s="174">
        <v>141.25239999999999</v>
      </c>
      <c r="CK14087" s="174">
        <v>141.25239999999999</v>
      </c>
      <c r="CU14087" s="174">
        <v>2712</v>
      </c>
      <c r="CV14087" s="174">
        <v>132714</v>
      </c>
      <c r="CW14087" s="174">
        <v>5</v>
      </c>
      <c r="CX14087" s="174">
        <v>141.25239999999999</v>
      </c>
    </row>
    <row r="14088" spans="84:102" x14ac:dyDescent="0.25">
      <c r="CF14088" s="3" t="s">
        <v>3073</v>
      </c>
      <c r="CG14088" s="174">
        <v>172855</v>
      </c>
      <c r="CH14088" s="174">
        <v>3073</v>
      </c>
      <c r="CI14088" s="174">
        <v>5</v>
      </c>
      <c r="CJ14088" s="174">
        <v>141.24520000000001</v>
      </c>
      <c r="CK14088" s="174">
        <v>141.24520000000001</v>
      </c>
      <c r="CU14088" s="174">
        <v>172855</v>
      </c>
      <c r="CV14088" s="174">
        <v>3073</v>
      </c>
      <c r="CW14088" s="174">
        <v>5</v>
      </c>
      <c r="CX14088" s="174">
        <v>141.24520000000001</v>
      </c>
    </row>
    <row r="14089" spans="84:102" x14ac:dyDescent="0.25">
      <c r="CF14089" s="3" t="s">
        <v>3073</v>
      </c>
      <c r="CG14089" s="174">
        <v>1782</v>
      </c>
      <c r="CH14089" s="174">
        <v>56293</v>
      </c>
      <c r="CI14089" s="174">
        <v>5</v>
      </c>
      <c r="CJ14089" s="174">
        <v>141.24039999999999</v>
      </c>
      <c r="CK14089" s="174">
        <v>141.24039999999999</v>
      </c>
      <c r="CU14089" s="174">
        <v>1782</v>
      </c>
      <c r="CV14089" s="174">
        <v>56293</v>
      </c>
      <c r="CW14089" s="174">
        <v>5</v>
      </c>
      <c r="CX14089" s="174">
        <v>141.24039999999999</v>
      </c>
    </row>
    <row r="14090" spans="84:102" x14ac:dyDescent="0.25">
      <c r="CF14090" s="3" t="s">
        <v>3073</v>
      </c>
      <c r="CG14090" s="174">
        <v>84649</v>
      </c>
      <c r="CH14090" s="174">
        <v>492</v>
      </c>
      <c r="CI14090" s="174">
        <v>5</v>
      </c>
      <c r="CJ14090" s="174">
        <v>141.13759999999999</v>
      </c>
      <c r="CK14090" s="174">
        <v>141.13759999999999</v>
      </c>
      <c r="CU14090" s="174">
        <v>84649</v>
      </c>
      <c r="CV14090" s="174">
        <v>492</v>
      </c>
      <c r="CW14090" s="174">
        <v>5</v>
      </c>
      <c r="CX14090" s="174">
        <v>141.13759999999999</v>
      </c>
    </row>
    <row r="14091" spans="84:102" x14ac:dyDescent="0.25">
      <c r="CF14091" s="3" t="s">
        <v>3073</v>
      </c>
      <c r="CG14091" s="174">
        <v>86207</v>
      </c>
      <c r="CH14091" s="174">
        <v>526</v>
      </c>
      <c r="CI14091" s="174">
        <v>5</v>
      </c>
      <c r="CJ14091" s="174">
        <v>140.83330000000001</v>
      </c>
      <c r="CK14091" s="174">
        <v>140.83330000000001</v>
      </c>
      <c r="CU14091" s="174">
        <v>86207</v>
      </c>
      <c r="CV14091" s="174">
        <v>526</v>
      </c>
      <c r="CW14091" s="174">
        <v>5</v>
      </c>
      <c r="CX14091" s="174">
        <v>140.83330000000001</v>
      </c>
    </row>
    <row r="14092" spans="84:102" x14ac:dyDescent="0.25">
      <c r="CF14092" s="3" t="s">
        <v>3073</v>
      </c>
      <c r="CG14092" s="174">
        <v>151556</v>
      </c>
      <c r="CH14092" s="174">
        <v>3141</v>
      </c>
      <c r="CI14092" s="174">
        <v>5</v>
      </c>
      <c r="CJ14092" s="174">
        <v>140.7295</v>
      </c>
      <c r="CK14092" s="174">
        <v>140.7295</v>
      </c>
      <c r="CU14092" s="174">
        <v>151556</v>
      </c>
      <c r="CV14092" s="174">
        <v>3141</v>
      </c>
      <c r="CW14092" s="174">
        <v>5</v>
      </c>
      <c r="CX14092" s="174">
        <v>140.7295</v>
      </c>
    </row>
    <row r="14093" spans="84:102" x14ac:dyDescent="0.25">
      <c r="CF14093" s="3" t="s">
        <v>3073</v>
      </c>
      <c r="CG14093" s="174">
        <v>1321</v>
      </c>
      <c r="CH14093" s="174">
        <v>121063</v>
      </c>
      <c r="CI14093" s="174">
        <v>5</v>
      </c>
      <c r="CJ14093" s="174">
        <v>140.6541</v>
      </c>
      <c r="CK14093" s="174">
        <v>140.6541</v>
      </c>
      <c r="CU14093" s="174">
        <v>1321</v>
      </c>
      <c r="CV14093" s="174">
        <v>121063</v>
      </c>
      <c r="CW14093" s="174">
        <v>5</v>
      </c>
      <c r="CX14093" s="174">
        <v>140.6541</v>
      </c>
    </row>
    <row r="14094" spans="84:102" x14ac:dyDescent="0.25">
      <c r="CF14094" s="3" t="s">
        <v>3073</v>
      </c>
      <c r="CG14094" s="174">
        <v>106198</v>
      </c>
      <c r="CH14094" s="174">
        <v>837</v>
      </c>
      <c r="CI14094" s="174">
        <v>5</v>
      </c>
      <c r="CJ14094" s="174">
        <v>140.62629999999999</v>
      </c>
      <c r="CK14094" s="174">
        <v>140.62629999999999</v>
      </c>
      <c r="CU14094" s="174">
        <v>106198</v>
      </c>
      <c r="CV14094" s="174">
        <v>837</v>
      </c>
      <c r="CW14094" s="174">
        <v>5</v>
      </c>
      <c r="CX14094" s="174">
        <v>140.62629999999999</v>
      </c>
    </row>
    <row r="14095" spans="84:102" x14ac:dyDescent="0.25">
      <c r="CF14095" s="3" t="s">
        <v>3073</v>
      </c>
      <c r="CG14095" s="174">
        <v>294</v>
      </c>
      <c r="CH14095" s="174">
        <v>71817</v>
      </c>
      <c r="CI14095" s="174">
        <v>5</v>
      </c>
      <c r="CJ14095" s="174">
        <v>140.57320000000001</v>
      </c>
      <c r="CK14095" s="174">
        <v>140.57320000000001</v>
      </c>
      <c r="CU14095" s="174">
        <v>294</v>
      </c>
      <c r="CV14095" s="174">
        <v>71817</v>
      </c>
      <c r="CW14095" s="174">
        <v>5</v>
      </c>
      <c r="CX14095" s="174">
        <v>140.57320000000001</v>
      </c>
    </row>
    <row r="14096" spans="84:102" x14ac:dyDescent="0.25">
      <c r="CF14096" s="3" t="s">
        <v>3073</v>
      </c>
      <c r="CG14096" s="174">
        <v>3902</v>
      </c>
      <c r="CH14096" s="174">
        <v>87515</v>
      </c>
      <c r="CI14096" s="174">
        <v>5</v>
      </c>
      <c r="CJ14096" s="174">
        <v>140.5514</v>
      </c>
      <c r="CK14096" s="174">
        <v>140.5514</v>
      </c>
      <c r="CU14096" s="174">
        <v>3902</v>
      </c>
      <c r="CV14096" s="174">
        <v>87515</v>
      </c>
      <c r="CW14096" s="174">
        <v>5</v>
      </c>
      <c r="CX14096" s="174">
        <v>140.5514</v>
      </c>
    </row>
    <row r="14097" spans="84:102" x14ac:dyDescent="0.25">
      <c r="CF14097" s="3" t="s">
        <v>3073</v>
      </c>
      <c r="CG14097" s="174">
        <v>21515</v>
      </c>
      <c r="CH14097" s="174">
        <v>2284</v>
      </c>
      <c r="CI14097" s="174">
        <v>5</v>
      </c>
      <c r="CJ14097" s="174">
        <v>140.37569999999999</v>
      </c>
      <c r="CK14097" s="174">
        <v>140.37569999999999</v>
      </c>
      <c r="CU14097" s="174">
        <v>21515</v>
      </c>
      <c r="CV14097" s="174">
        <v>2284</v>
      </c>
      <c r="CW14097" s="174">
        <v>5</v>
      </c>
      <c r="CX14097" s="174">
        <v>140.37569999999999</v>
      </c>
    </row>
    <row r="14098" spans="84:102" x14ac:dyDescent="0.25">
      <c r="CF14098" s="3" t="s">
        <v>3073</v>
      </c>
      <c r="CG14098" s="174">
        <v>87844</v>
      </c>
      <c r="CH14098" s="174">
        <v>1535</v>
      </c>
      <c r="CI14098" s="174">
        <v>5</v>
      </c>
      <c r="CJ14098" s="174">
        <v>140.34889999999999</v>
      </c>
      <c r="CK14098" s="174">
        <v>140.34889999999999</v>
      </c>
      <c r="CU14098" s="174">
        <v>87844</v>
      </c>
      <c r="CV14098" s="174">
        <v>1535</v>
      </c>
      <c r="CW14098" s="174">
        <v>5</v>
      </c>
      <c r="CX14098" s="174">
        <v>140.34889999999999</v>
      </c>
    </row>
    <row r="14099" spans="84:102" x14ac:dyDescent="0.25">
      <c r="CF14099" s="3" t="s">
        <v>3073</v>
      </c>
      <c r="CG14099" s="174">
        <v>2926</v>
      </c>
      <c r="CH14099" s="174">
        <v>152214</v>
      </c>
      <c r="CI14099" s="174">
        <v>5</v>
      </c>
      <c r="CJ14099" s="174">
        <v>140.29349999999999</v>
      </c>
      <c r="CK14099" s="174">
        <v>140.29349999999999</v>
      </c>
      <c r="CU14099" s="174">
        <v>2926</v>
      </c>
      <c r="CV14099" s="174">
        <v>152214</v>
      </c>
      <c r="CW14099" s="174">
        <v>5</v>
      </c>
      <c r="CX14099" s="174">
        <v>140.29349999999999</v>
      </c>
    </row>
    <row r="14100" spans="84:102" x14ac:dyDescent="0.25">
      <c r="CF14100" s="3" t="s">
        <v>3073</v>
      </c>
      <c r="CG14100" s="174">
        <v>1337</v>
      </c>
      <c r="CH14100" s="174">
        <v>116346</v>
      </c>
      <c r="CI14100" s="174">
        <v>5</v>
      </c>
      <c r="CJ14100" s="174">
        <v>140.29150000000001</v>
      </c>
      <c r="CK14100" s="174">
        <v>140.29150000000001</v>
      </c>
      <c r="CU14100" s="174">
        <v>1337</v>
      </c>
      <c r="CV14100" s="174">
        <v>116346</v>
      </c>
      <c r="CW14100" s="174">
        <v>5</v>
      </c>
      <c r="CX14100" s="174">
        <v>140.29150000000001</v>
      </c>
    </row>
    <row r="14101" spans="84:102" x14ac:dyDescent="0.25">
      <c r="CF14101" s="3" t="s">
        <v>3073</v>
      </c>
      <c r="CG14101" s="174">
        <v>85154</v>
      </c>
      <c r="CH14101" s="174">
        <v>575</v>
      </c>
      <c r="CI14101" s="174">
        <v>5</v>
      </c>
      <c r="CJ14101" s="174">
        <v>140.02529999999999</v>
      </c>
      <c r="CK14101" s="174">
        <v>140.02529999999999</v>
      </c>
      <c r="CU14101" s="174">
        <v>85154</v>
      </c>
      <c r="CV14101" s="174">
        <v>575</v>
      </c>
      <c r="CW14101" s="174">
        <v>5</v>
      </c>
      <c r="CX14101" s="174">
        <v>140.02529999999999</v>
      </c>
    </row>
    <row r="14102" spans="84:102" x14ac:dyDescent="0.25">
      <c r="CF14102" s="3" t="s">
        <v>3073</v>
      </c>
      <c r="CG14102" s="174">
        <v>2676</v>
      </c>
      <c r="CH14102" s="174">
        <v>125252</v>
      </c>
      <c r="CI14102" s="174">
        <v>5</v>
      </c>
      <c r="CJ14102" s="174">
        <v>139.84350000000001</v>
      </c>
      <c r="CK14102" s="174">
        <v>139.84350000000001</v>
      </c>
      <c r="CU14102" s="174">
        <v>2676</v>
      </c>
      <c r="CV14102" s="174">
        <v>125252</v>
      </c>
      <c r="CW14102" s="174">
        <v>5</v>
      </c>
      <c r="CX14102" s="174">
        <v>139.84350000000001</v>
      </c>
    </row>
    <row r="14103" spans="84:102" x14ac:dyDescent="0.25">
      <c r="CF14103" s="3" t="s">
        <v>3073</v>
      </c>
      <c r="CG14103" s="174">
        <v>70577</v>
      </c>
      <c r="CH14103" s="174">
        <v>236</v>
      </c>
      <c r="CI14103" s="174">
        <v>5</v>
      </c>
      <c r="CJ14103" s="174">
        <v>139.78790000000001</v>
      </c>
      <c r="CK14103" s="174">
        <v>139.78790000000001</v>
      </c>
      <c r="CU14103" s="174">
        <v>70577</v>
      </c>
      <c r="CV14103" s="174">
        <v>236</v>
      </c>
      <c r="CW14103" s="174">
        <v>5</v>
      </c>
      <c r="CX14103" s="174">
        <v>139.78790000000001</v>
      </c>
    </row>
    <row r="14104" spans="84:102" x14ac:dyDescent="0.25">
      <c r="CF14104" s="3" t="s">
        <v>3073</v>
      </c>
      <c r="CG14104" s="174">
        <v>56293</v>
      </c>
      <c r="CH14104" s="174">
        <v>1782</v>
      </c>
      <c r="CI14104" s="174">
        <v>5</v>
      </c>
      <c r="CJ14104" s="174">
        <v>139.60550000000001</v>
      </c>
      <c r="CK14104" s="174">
        <v>139.60550000000001</v>
      </c>
      <c r="CU14104" s="174">
        <v>56293</v>
      </c>
      <c r="CV14104" s="174">
        <v>1782</v>
      </c>
      <c r="CW14104" s="174">
        <v>5</v>
      </c>
      <c r="CX14104" s="174">
        <v>139.60550000000001</v>
      </c>
    </row>
    <row r="14105" spans="84:102" x14ac:dyDescent="0.25">
      <c r="CF14105" s="3" t="s">
        <v>3073</v>
      </c>
      <c r="CG14105" s="174">
        <v>356</v>
      </c>
      <c r="CH14105" s="174">
        <v>76059</v>
      </c>
      <c r="CI14105" s="174">
        <v>5</v>
      </c>
      <c r="CJ14105" s="174">
        <v>139.59690000000001</v>
      </c>
      <c r="CK14105" s="174">
        <v>139.59690000000001</v>
      </c>
      <c r="CU14105" s="174">
        <v>356</v>
      </c>
      <c r="CV14105" s="174">
        <v>76059</v>
      </c>
      <c r="CW14105" s="174">
        <v>5</v>
      </c>
      <c r="CX14105" s="174">
        <v>139.59690000000001</v>
      </c>
    </row>
    <row r="14106" spans="84:102" x14ac:dyDescent="0.25">
      <c r="CF14106" s="3" t="s">
        <v>3073</v>
      </c>
      <c r="CG14106" s="174">
        <v>198126</v>
      </c>
      <c r="CH14106" s="174">
        <v>3076</v>
      </c>
      <c r="CI14106" s="174">
        <v>5</v>
      </c>
      <c r="CJ14106" s="174">
        <v>139.4794</v>
      </c>
      <c r="CK14106" s="174">
        <v>139.4794</v>
      </c>
      <c r="CU14106" s="174">
        <v>198126</v>
      </c>
      <c r="CV14106" s="174">
        <v>3076</v>
      </c>
      <c r="CW14106" s="174">
        <v>5</v>
      </c>
      <c r="CX14106" s="174">
        <v>139.4794</v>
      </c>
    </row>
    <row r="14107" spans="84:102" x14ac:dyDescent="0.25">
      <c r="CF14107" s="3" t="s">
        <v>3073</v>
      </c>
      <c r="CG14107" s="174">
        <v>107454</v>
      </c>
      <c r="CH14107" s="174">
        <v>890</v>
      </c>
      <c r="CI14107" s="174">
        <v>5</v>
      </c>
      <c r="CJ14107" s="174">
        <v>139.31100000000001</v>
      </c>
      <c r="CK14107" s="174">
        <v>139.31100000000001</v>
      </c>
      <c r="CU14107" s="174">
        <v>107454</v>
      </c>
      <c r="CV14107" s="174">
        <v>890</v>
      </c>
      <c r="CW14107" s="174">
        <v>5</v>
      </c>
      <c r="CX14107" s="174">
        <v>139.31100000000001</v>
      </c>
    </row>
    <row r="14108" spans="84:102" x14ac:dyDescent="0.25">
      <c r="CF14108" s="3" t="s">
        <v>3073</v>
      </c>
      <c r="CG14108" s="174">
        <v>1242</v>
      </c>
      <c r="CH14108" s="174">
        <v>127342</v>
      </c>
      <c r="CI14108" s="174">
        <v>5</v>
      </c>
      <c r="CJ14108" s="174">
        <v>139.28960000000001</v>
      </c>
      <c r="CK14108" s="174">
        <v>139.28960000000001</v>
      </c>
      <c r="CU14108" s="174">
        <v>1242</v>
      </c>
      <c r="CV14108" s="174">
        <v>127342</v>
      </c>
      <c r="CW14108" s="174">
        <v>5</v>
      </c>
      <c r="CX14108" s="174">
        <v>139.28960000000001</v>
      </c>
    </row>
    <row r="14109" spans="84:102" x14ac:dyDescent="0.25">
      <c r="CF14109" s="3" t="s">
        <v>3073</v>
      </c>
      <c r="CG14109" s="174">
        <v>144635</v>
      </c>
      <c r="CH14109" s="174">
        <v>2771</v>
      </c>
      <c r="CI14109" s="174">
        <v>5</v>
      </c>
      <c r="CJ14109" s="174">
        <v>139.24340000000001</v>
      </c>
      <c r="CK14109" s="174">
        <v>139.24340000000001</v>
      </c>
      <c r="CU14109" s="174">
        <v>144635</v>
      </c>
      <c r="CV14109" s="174">
        <v>2771</v>
      </c>
      <c r="CW14109" s="174">
        <v>5</v>
      </c>
      <c r="CX14109" s="174">
        <v>139.24340000000001</v>
      </c>
    </row>
    <row r="14110" spans="84:102" x14ac:dyDescent="0.25">
      <c r="CF14110" s="3" t="s">
        <v>3073</v>
      </c>
      <c r="CG14110" s="174">
        <v>161269</v>
      </c>
      <c r="CH14110" s="174">
        <v>3278</v>
      </c>
      <c r="CI14110" s="174">
        <v>5</v>
      </c>
      <c r="CJ14110" s="174">
        <v>139.18039999999999</v>
      </c>
      <c r="CK14110" s="174">
        <v>139.18039999999999</v>
      </c>
      <c r="CU14110" s="174">
        <v>161269</v>
      </c>
      <c r="CV14110" s="174">
        <v>3278</v>
      </c>
      <c r="CW14110" s="174">
        <v>5</v>
      </c>
      <c r="CX14110" s="174">
        <v>139.18039999999999</v>
      </c>
    </row>
    <row r="14111" spans="84:102" x14ac:dyDescent="0.25">
      <c r="CF14111" s="3" t="s">
        <v>3073</v>
      </c>
      <c r="CG14111" s="174">
        <v>85624</v>
      </c>
      <c r="CH14111" s="174">
        <v>3571</v>
      </c>
      <c r="CI14111" s="174">
        <v>5</v>
      </c>
      <c r="CJ14111" s="174">
        <v>139.14279999999999</v>
      </c>
      <c r="CK14111" s="174">
        <v>139.14279999999999</v>
      </c>
      <c r="CU14111" s="174">
        <v>85624</v>
      </c>
      <c r="CV14111" s="174">
        <v>3571</v>
      </c>
      <c r="CW14111" s="174">
        <v>5</v>
      </c>
      <c r="CX14111" s="174">
        <v>139.14279999999999</v>
      </c>
    </row>
    <row r="14112" spans="84:102" x14ac:dyDescent="0.25">
      <c r="CF14112" s="3" t="s">
        <v>3073</v>
      </c>
      <c r="CG14112" s="174">
        <v>86154</v>
      </c>
      <c r="CH14112" s="174">
        <v>527</v>
      </c>
      <c r="CI14112" s="174">
        <v>5</v>
      </c>
      <c r="CJ14112" s="174">
        <v>139</v>
      </c>
      <c r="CK14112" s="174">
        <v>139</v>
      </c>
      <c r="CU14112" s="174">
        <v>86154</v>
      </c>
      <c r="CV14112" s="174">
        <v>527</v>
      </c>
      <c r="CW14112" s="174">
        <v>5</v>
      </c>
      <c r="CX14112" s="174">
        <v>139</v>
      </c>
    </row>
    <row r="14113" spans="84:102" x14ac:dyDescent="0.25">
      <c r="CF14113" s="3" t="s">
        <v>3073</v>
      </c>
      <c r="CG14113" s="174">
        <v>225</v>
      </c>
      <c r="CH14113" s="174">
        <v>71073</v>
      </c>
      <c r="CI14113" s="174">
        <v>5</v>
      </c>
      <c r="CJ14113" s="174">
        <v>138.9093</v>
      </c>
      <c r="CK14113" s="174">
        <v>138.9093</v>
      </c>
      <c r="CU14113" s="174">
        <v>225</v>
      </c>
      <c r="CV14113" s="174">
        <v>71073</v>
      </c>
      <c r="CW14113" s="174">
        <v>5</v>
      </c>
      <c r="CX14113" s="174">
        <v>138.9093</v>
      </c>
    </row>
    <row r="14114" spans="84:102" x14ac:dyDescent="0.25">
      <c r="CF14114" s="3" t="s">
        <v>3073</v>
      </c>
      <c r="CG14114" s="174">
        <v>1051</v>
      </c>
      <c r="CH14114" s="174">
        <v>123512</v>
      </c>
      <c r="CI14114" s="174">
        <v>5</v>
      </c>
      <c r="CJ14114" s="174">
        <v>138.69880000000001</v>
      </c>
      <c r="CK14114" s="174">
        <v>138.69880000000001</v>
      </c>
      <c r="CU14114" s="174">
        <v>1051</v>
      </c>
      <c r="CV14114" s="174">
        <v>123512</v>
      </c>
      <c r="CW14114" s="174">
        <v>5</v>
      </c>
      <c r="CX14114" s="174">
        <v>138.69880000000001</v>
      </c>
    </row>
    <row r="14115" spans="84:102" x14ac:dyDescent="0.25">
      <c r="CF14115" s="3" t="s">
        <v>3073</v>
      </c>
      <c r="CG14115" s="174">
        <v>82012</v>
      </c>
      <c r="CH14115" s="174">
        <v>414</v>
      </c>
      <c r="CI14115" s="174">
        <v>5</v>
      </c>
      <c r="CJ14115" s="174">
        <v>138.60390000000001</v>
      </c>
      <c r="CK14115" s="174">
        <v>138.60390000000001</v>
      </c>
      <c r="CU14115" s="174">
        <v>82012</v>
      </c>
      <c r="CV14115" s="174">
        <v>414</v>
      </c>
      <c r="CW14115" s="174">
        <v>5</v>
      </c>
      <c r="CX14115" s="174">
        <v>138.60390000000001</v>
      </c>
    </row>
    <row r="14116" spans="84:102" x14ac:dyDescent="0.25">
      <c r="CF14116" s="3" t="s">
        <v>3073</v>
      </c>
      <c r="CG14116" s="174">
        <v>2219</v>
      </c>
      <c r="CH14116" s="174">
        <v>18446</v>
      </c>
      <c r="CI14116" s="174">
        <v>5</v>
      </c>
      <c r="CJ14116" s="174">
        <v>138.5839</v>
      </c>
      <c r="CK14116" s="174">
        <v>138.5839</v>
      </c>
      <c r="CU14116" s="174">
        <v>2219</v>
      </c>
      <c r="CV14116" s="174">
        <v>18446</v>
      </c>
      <c r="CW14116" s="174">
        <v>5</v>
      </c>
      <c r="CX14116" s="174">
        <v>138.5839</v>
      </c>
    </row>
    <row r="14117" spans="84:102" x14ac:dyDescent="0.25">
      <c r="CF14117" s="3" t="s">
        <v>3073</v>
      </c>
      <c r="CG14117" s="174">
        <v>267</v>
      </c>
      <c r="CH14117" s="174">
        <v>72043</v>
      </c>
      <c r="CI14117" s="174">
        <v>5</v>
      </c>
      <c r="CJ14117" s="174">
        <v>138.55109999999999</v>
      </c>
      <c r="CK14117" s="174">
        <v>138.55109999999999</v>
      </c>
      <c r="CU14117" s="174">
        <v>267</v>
      </c>
      <c r="CV14117" s="174">
        <v>72043</v>
      </c>
      <c r="CW14117" s="174">
        <v>5</v>
      </c>
      <c r="CX14117" s="174">
        <v>138.55109999999999</v>
      </c>
    </row>
    <row r="14118" spans="84:102" x14ac:dyDescent="0.25">
      <c r="CF14118" s="3" t="s">
        <v>3073</v>
      </c>
      <c r="CG14118" s="174">
        <v>29075</v>
      </c>
      <c r="CH14118" s="174">
        <v>2407</v>
      </c>
      <c r="CI14118" s="174">
        <v>5</v>
      </c>
      <c r="CJ14118" s="174">
        <v>138.53059999999999</v>
      </c>
      <c r="CK14118" s="174">
        <v>138.53059999999999</v>
      </c>
      <c r="CU14118" s="174">
        <v>29075</v>
      </c>
      <c r="CV14118" s="174">
        <v>2407</v>
      </c>
      <c r="CW14118" s="174">
        <v>5</v>
      </c>
      <c r="CX14118" s="174">
        <v>138.53059999999999</v>
      </c>
    </row>
    <row r="14119" spans="84:102" x14ac:dyDescent="0.25">
      <c r="CF14119" s="3" t="s">
        <v>3073</v>
      </c>
      <c r="CG14119" s="174">
        <v>2511</v>
      </c>
      <c r="CH14119" s="174">
        <v>39953</v>
      </c>
      <c r="CI14119" s="174">
        <v>5</v>
      </c>
      <c r="CJ14119" s="174">
        <v>138.4983</v>
      </c>
      <c r="CK14119" s="174">
        <v>138.4983</v>
      </c>
      <c r="CU14119" s="174">
        <v>2511</v>
      </c>
      <c r="CV14119" s="174">
        <v>39953</v>
      </c>
      <c r="CW14119" s="174">
        <v>5</v>
      </c>
      <c r="CX14119" s="174">
        <v>138.4983</v>
      </c>
    </row>
    <row r="14120" spans="84:102" x14ac:dyDescent="0.25">
      <c r="CF14120" s="3" t="s">
        <v>3073</v>
      </c>
      <c r="CG14120" s="174">
        <v>119772</v>
      </c>
      <c r="CH14120" s="174">
        <v>1010</v>
      </c>
      <c r="CI14120" s="174">
        <v>5</v>
      </c>
      <c r="CJ14120" s="174">
        <v>138.3588</v>
      </c>
      <c r="CK14120" s="174">
        <v>138.3588</v>
      </c>
      <c r="CU14120" s="174">
        <v>119772</v>
      </c>
      <c r="CV14120" s="174">
        <v>1010</v>
      </c>
      <c r="CW14120" s="174">
        <v>5</v>
      </c>
      <c r="CX14120" s="174">
        <v>138.3588</v>
      </c>
    </row>
    <row r="14121" spans="84:102" x14ac:dyDescent="0.25">
      <c r="CF14121" s="3" t="s">
        <v>3073</v>
      </c>
      <c r="CG14121" s="174">
        <v>152230</v>
      </c>
      <c r="CH14121" s="174">
        <v>2903</v>
      </c>
      <c r="CI14121" s="174">
        <v>5</v>
      </c>
      <c r="CJ14121" s="174">
        <v>138.33760000000001</v>
      </c>
      <c r="CK14121" s="174">
        <v>138.33760000000001</v>
      </c>
      <c r="CU14121" s="174">
        <v>152230</v>
      </c>
      <c r="CV14121" s="174">
        <v>2903</v>
      </c>
      <c r="CW14121" s="174">
        <v>5</v>
      </c>
      <c r="CX14121" s="174">
        <v>138.33760000000001</v>
      </c>
    </row>
    <row r="14122" spans="84:102" x14ac:dyDescent="0.25">
      <c r="CF14122" s="3" t="s">
        <v>3073</v>
      </c>
      <c r="CG14122" s="174">
        <v>3480</v>
      </c>
      <c r="CH14122" s="174">
        <v>50739</v>
      </c>
      <c r="CI14122" s="174">
        <v>5</v>
      </c>
      <c r="CJ14122" s="174">
        <v>138.32329999999999</v>
      </c>
      <c r="CK14122" s="174">
        <v>138.32329999999999</v>
      </c>
      <c r="CU14122" s="174">
        <v>3480</v>
      </c>
      <c r="CV14122" s="174">
        <v>50739</v>
      </c>
      <c r="CW14122" s="174">
        <v>5</v>
      </c>
      <c r="CX14122" s="174">
        <v>138.32329999999999</v>
      </c>
    </row>
    <row r="14123" spans="84:102" x14ac:dyDescent="0.25">
      <c r="CF14123" s="3" t="s">
        <v>3073</v>
      </c>
      <c r="CG14123" s="174">
        <v>261</v>
      </c>
      <c r="CH14123" s="174">
        <v>72338</v>
      </c>
      <c r="CI14123" s="174">
        <v>5</v>
      </c>
      <c r="CJ14123" s="174">
        <v>138.26009999999999</v>
      </c>
      <c r="CK14123" s="174">
        <v>138.26009999999999</v>
      </c>
      <c r="CU14123" s="174">
        <v>261</v>
      </c>
      <c r="CV14123" s="174">
        <v>72338</v>
      </c>
      <c r="CW14123" s="174">
        <v>5</v>
      </c>
      <c r="CX14123" s="174">
        <v>138.26009999999999</v>
      </c>
    </row>
    <row r="14124" spans="84:102" x14ac:dyDescent="0.25">
      <c r="CF14124" s="3" t="s">
        <v>3073</v>
      </c>
      <c r="CG14124" s="174">
        <v>85232</v>
      </c>
      <c r="CH14124" s="174">
        <v>1544</v>
      </c>
      <c r="CI14124" s="174">
        <v>5</v>
      </c>
      <c r="CJ14124" s="174">
        <v>138.21090000000001</v>
      </c>
      <c r="CK14124" s="174">
        <v>138.21090000000001</v>
      </c>
      <c r="CU14124" s="174">
        <v>85232</v>
      </c>
      <c r="CV14124" s="174">
        <v>1544</v>
      </c>
      <c r="CW14124" s="174">
        <v>5</v>
      </c>
      <c r="CX14124" s="174">
        <v>138.21090000000001</v>
      </c>
    </row>
    <row r="14125" spans="84:102" x14ac:dyDescent="0.25">
      <c r="CF14125" s="3" t="s">
        <v>3073</v>
      </c>
      <c r="CG14125" s="174">
        <v>944</v>
      </c>
      <c r="CH14125" s="174">
        <v>113377</v>
      </c>
      <c r="CI14125" s="174">
        <v>5</v>
      </c>
      <c r="CJ14125" s="174">
        <v>138.125</v>
      </c>
      <c r="CK14125" s="174">
        <v>138.125</v>
      </c>
      <c r="CU14125" s="174">
        <v>944</v>
      </c>
      <c r="CV14125" s="174">
        <v>113377</v>
      </c>
      <c r="CW14125" s="174">
        <v>5</v>
      </c>
      <c r="CX14125" s="174">
        <v>138.125</v>
      </c>
    </row>
    <row r="14126" spans="84:102" x14ac:dyDescent="0.25">
      <c r="CF14126" s="3" t="s">
        <v>3073</v>
      </c>
      <c r="CG14126" s="174">
        <v>875</v>
      </c>
      <c r="CH14126" s="174">
        <v>108339</v>
      </c>
      <c r="CI14126" s="174">
        <v>5</v>
      </c>
      <c r="CJ14126" s="174">
        <v>138.1189</v>
      </c>
      <c r="CK14126" s="174">
        <v>138.1189</v>
      </c>
      <c r="CU14126" s="174">
        <v>875</v>
      </c>
      <c r="CV14126" s="174">
        <v>108339</v>
      </c>
      <c r="CW14126" s="174">
        <v>5</v>
      </c>
      <c r="CX14126" s="174">
        <v>138.1189</v>
      </c>
    </row>
    <row r="14127" spans="84:102" x14ac:dyDescent="0.25">
      <c r="CF14127" s="3" t="s">
        <v>3073</v>
      </c>
      <c r="CG14127" s="174">
        <v>115447</v>
      </c>
      <c r="CH14127" s="174">
        <v>997</v>
      </c>
      <c r="CI14127" s="174">
        <v>5</v>
      </c>
      <c r="CJ14127" s="174">
        <v>137.90819999999999</v>
      </c>
      <c r="CK14127" s="174">
        <v>137.90819999999999</v>
      </c>
      <c r="CU14127" s="174">
        <v>115447</v>
      </c>
      <c r="CV14127" s="174">
        <v>997</v>
      </c>
      <c r="CW14127" s="174">
        <v>5</v>
      </c>
      <c r="CX14127" s="174">
        <v>137.90819999999999</v>
      </c>
    </row>
    <row r="14128" spans="84:102" x14ac:dyDescent="0.25">
      <c r="CF14128" s="3" t="s">
        <v>3073</v>
      </c>
      <c r="CG14128" s="174">
        <v>177827</v>
      </c>
      <c r="CH14128" s="174">
        <v>3354</v>
      </c>
      <c r="CI14128" s="174">
        <v>5</v>
      </c>
      <c r="CJ14128" s="174">
        <v>137.8536</v>
      </c>
      <c r="CK14128" s="174">
        <v>137.8536</v>
      </c>
      <c r="CU14128" s="174">
        <v>177827</v>
      </c>
      <c r="CV14128" s="174">
        <v>3354</v>
      </c>
      <c r="CW14128" s="174">
        <v>5</v>
      </c>
      <c r="CX14128" s="174">
        <v>137.8536</v>
      </c>
    </row>
    <row r="14129" spans="84:102" x14ac:dyDescent="0.25">
      <c r="CF14129" s="3" t="s">
        <v>3073</v>
      </c>
      <c r="CG14129" s="174">
        <v>183342</v>
      </c>
      <c r="CH14129" s="174">
        <v>3448</v>
      </c>
      <c r="CI14129" s="174">
        <v>5</v>
      </c>
      <c r="CJ14129" s="174">
        <v>137.7782</v>
      </c>
      <c r="CK14129" s="174">
        <v>137.7782</v>
      </c>
      <c r="CU14129" s="174">
        <v>183342</v>
      </c>
      <c r="CV14129" s="174">
        <v>3448</v>
      </c>
      <c r="CW14129" s="174">
        <v>5</v>
      </c>
      <c r="CX14129" s="174">
        <v>137.7782</v>
      </c>
    </row>
    <row r="14130" spans="84:102" x14ac:dyDescent="0.25">
      <c r="CF14130" s="3" t="s">
        <v>3073</v>
      </c>
      <c r="CG14130" s="174">
        <v>105874</v>
      </c>
      <c r="CH14130" s="174">
        <v>843</v>
      </c>
      <c r="CI14130" s="174">
        <v>5</v>
      </c>
      <c r="CJ14130" s="174">
        <v>137.77029999999999</v>
      </c>
      <c r="CK14130" s="174">
        <v>137.77029999999999</v>
      </c>
      <c r="CU14130" s="174">
        <v>105874</v>
      </c>
      <c r="CV14130" s="174">
        <v>843</v>
      </c>
      <c r="CW14130" s="174">
        <v>5</v>
      </c>
      <c r="CX14130" s="174">
        <v>137.77029999999999</v>
      </c>
    </row>
    <row r="14131" spans="84:102" x14ac:dyDescent="0.25">
      <c r="CF14131" s="3" t="s">
        <v>3073</v>
      </c>
      <c r="CG14131" s="174">
        <v>494</v>
      </c>
      <c r="CH14131" s="174">
        <v>84191</v>
      </c>
      <c r="CI14131" s="174">
        <v>5</v>
      </c>
      <c r="CJ14131" s="174">
        <v>137.75749999999999</v>
      </c>
      <c r="CK14131" s="174">
        <v>137.75749999999999</v>
      </c>
      <c r="CU14131" s="174">
        <v>494</v>
      </c>
      <c r="CV14131" s="174">
        <v>84191</v>
      </c>
      <c r="CW14131" s="174">
        <v>5</v>
      </c>
      <c r="CX14131" s="174">
        <v>137.75749999999999</v>
      </c>
    </row>
    <row r="14132" spans="84:102" x14ac:dyDescent="0.25">
      <c r="CF14132" s="3" t="s">
        <v>3073</v>
      </c>
      <c r="CG14132" s="174">
        <v>690</v>
      </c>
      <c r="CH14132" s="174">
        <v>91323</v>
      </c>
      <c r="CI14132" s="174">
        <v>5</v>
      </c>
      <c r="CJ14132" s="174">
        <v>137.7346</v>
      </c>
      <c r="CK14132" s="174">
        <v>137.7346</v>
      </c>
      <c r="CU14132" s="174">
        <v>690</v>
      </c>
      <c r="CV14132" s="174">
        <v>91323</v>
      </c>
      <c r="CW14132" s="174">
        <v>5</v>
      </c>
      <c r="CX14132" s="174">
        <v>137.7346</v>
      </c>
    </row>
    <row r="14133" spans="84:102" x14ac:dyDescent="0.25">
      <c r="CF14133" s="3" t="s">
        <v>3073</v>
      </c>
      <c r="CG14133" s="174">
        <v>82448</v>
      </c>
      <c r="CH14133" s="174">
        <v>1935</v>
      </c>
      <c r="CI14133" s="174">
        <v>5</v>
      </c>
      <c r="CJ14133" s="174">
        <v>137.70150000000001</v>
      </c>
      <c r="CK14133" s="174">
        <v>137.70150000000001</v>
      </c>
      <c r="CU14133" s="174">
        <v>82448</v>
      </c>
      <c r="CV14133" s="174">
        <v>1935</v>
      </c>
      <c r="CW14133" s="174">
        <v>5</v>
      </c>
      <c r="CX14133" s="174">
        <v>137.70150000000001</v>
      </c>
    </row>
    <row r="14134" spans="84:102" x14ac:dyDescent="0.25">
      <c r="CF14134" s="3" t="s">
        <v>3073</v>
      </c>
      <c r="CG14134" s="174">
        <v>183</v>
      </c>
      <c r="CH14134" s="174">
        <v>68053</v>
      </c>
      <c r="CI14134" s="174">
        <v>5</v>
      </c>
      <c r="CJ14134" s="174">
        <v>137.65389999999999</v>
      </c>
      <c r="CK14134" s="174">
        <v>137.65389999999999</v>
      </c>
      <c r="CU14134" s="174">
        <v>183</v>
      </c>
      <c r="CV14134" s="174">
        <v>68053</v>
      </c>
      <c r="CW14134" s="174">
        <v>5</v>
      </c>
      <c r="CX14134" s="174">
        <v>137.65389999999999</v>
      </c>
    </row>
    <row r="14135" spans="84:102" x14ac:dyDescent="0.25">
      <c r="CF14135" s="3" t="s">
        <v>3073</v>
      </c>
      <c r="CG14135" s="174">
        <v>42073</v>
      </c>
      <c r="CH14135" s="174">
        <v>2595</v>
      </c>
      <c r="CI14135" s="174">
        <v>5</v>
      </c>
      <c r="CJ14135" s="174">
        <v>137.5797</v>
      </c>
      <c r="CK14135" s="174">
        <v>137.5797</v>
      </c>
      <c r="CU14135" s="174">
        <v>42073</v>
      </c>
      <c r="CV14135" s="174">
        <v>2595</v>
      </c>
      <c r="CW14135" s="174">
        <v>5</v>
      </c>
      <c r="CX14135" s="174">
        <v>137.5797</v>
      </c>
    </row>
    <row r="14136" spans="84:102" x14ac:dyDescent="0.25">
      <c r="CF14136" s="3" t="s">
        <v>3073</v>
      </c>
      <c r="CG14136" s="174">
        <v>2974</v>
      </c>
      <c r="CH14136" s="174">
        <v>154207</v>
      </c>
      <c r="CI14136" s="174">
        <v>5</v>
      </c>
      <c r="CJ14136" s="174">
        <v>137.53450000000001</v>
      </c>
      <c r="CK14136" s="174">
        <v>137.53450000000001</v>
      </c>
      <c r="CU14136" s="174">
        <v>2974</v>
      </c>
      <c r="CV14136" s="174">
        <v>154207</v>
      </c>
      <c r="CW14136" s="174">
        <v>5</v>
      </c>
      <c r="CX14136" s="174">
        <v>137.53450000000001</v>
      </c>
    </row>
    <row r="14137" spans="84:102" x14ac:dyDescent="0.25">
      <c r="CF14137" s="3" t="s">
        <v>3073</v>
      </c>
      <c r="CG14137" s="174">
        <v>2769</v>
      </c>
      <c r="CH14137" s="174">
        <v>144931</v>
      </c>
      <c r="CI14137" s="174">
        <v>5</v>
      </c>
      <c r="CJ14137" s="174">
        <v>137.49299999999999</v>
      </c>
      <c r="CK14137" s="174">
        <v>137.49299999999999</v>
      </c>
      <c r="CU14137" s="174">
        <v>2769</v>
      </c>
      <c r="CV14137" s="174">
        <v>144931</v>
      </c>
      <c r="CW14137" s="174">
        <v>5</v>
      </c>
      <c r="CX14137" s="174">
        <v>137.49299999999999</v>
      </c>
    </row>
    <row r="14138" spans="84:102" x14ac:dyDescent="0.25">
      <c r="CF14138" s="3" t="s">
        <v>3073</v>
      </c>
      <c r="CG14138" s="174">
        <v>2397</v>
      </c>
      <c r="CH14138" s="174">
        <v>27480</v>
      </c>
      <c r="CI14138" s="174">
        <v>5</v>
      </c>
      <c r="CJ14138" s="174">
        <v>137.32839999999999</v>
      </c>
      <c r="CK14138" s="174">
        <v>137.32839999999999</v>
      </c>
      <c r="CU14138" s="174">
        <v>2397</v>
      </c>
      <c r="CV14138" s="174">
        <v>27480</v>
      </c>
      <c r="CW14138" s="174">
        <v>5</v>
      </c>
      <c r="CX14138" s="174">
        <v>137.32839999999999</v>
      </c>
    </row>
    <row r="14139" spans="84:102" x14ac:dyDescent="0.25">
      <c r="CF14139" s="3" t="s">
        <v>3073</v>
      </c>
      <c r="CG14139" s="174">
        <v>1544</v>
      </c>
      <c r="CH14139" s="174">
        <v>85232</v>
      </c>
      <c r="CI14139" s="174">
        <v>5</v>
      </c>
      <c r="CJ14139" s="174">
        <v>137.2285</v>
      </c>
      <c r="CK14139" s="174">
        <v>137.2285</v>
      </c>
      <c r="CU14139" s="174">
        <v>1544</v>
      </c>
      <c r="CV14139" s="174">
        <v>85232</v>
      </c>
      <c r="CW14139" s="174">
        <v>5</v>
      </c>
      <c r="CX14139" s="174">
        <v>137.2285</v>
      </c>
    </row>
    <row r="14140" spans="84:102" x14ac:dyDescent="0.25">
      <c r="CF14140" s="3" t="s">
        <v>3073</v>
      </c>
      <c r="CG14140" s="174">
        <v>2762</v>
      </c>
      <c r="CH14140" s="174">
        <v>142618</v>
      </c>
      <c r="CI14140" s="174">
        <v>5</v>
      </c>
      <c r="CJ14140" s="174">
        <v>137.19710000000001</v>
      </c>
      <c r="CK14140" s="174">
        <v>137.19710000000001</v>
      </c>
      <c r="CU14140" s="174">
        <v>2762</v>
      </c>
      <c r="CV14140" s="174">
        <v>142618</v>
      </c>
      <c r="CW14140" s="174">
        <v>5</v>
      </c>
      <c r="CX14140" s="174">
        <v>137.19710000000001</v>
      </c>
    </row>
    <row r="14141" spans="84:102" x14ac:dyDescent="0.25">
      <c r="CF14141" s="3" t="s">
        <v>3073</v>
      </c>
      <c r="CG14141" s="174">
        <v>160132</v>
      </c>
      <c r="CH14141" s="174">
        <v>3240</v>
      </c>
      <c r="CI14141" s="174">
        <v>5</v>
      </c>
      <c r="CJ14141" s="174">
        <v>137.1507</v>
      </c>
      <c r="CK14141" s="174">
        <v>137.1507</v>
      </c>
      <c r="CU14141" s="174">
        <v>160132</v>
      </c>
      <c r="CV14141" s="174">
        <v>3240</v>
      </c>
      <c r="CW14141" s="174">
        <v>5</v>
      </c>
      <c r="CX14141" s="174">
        <v>137.1507</v>
      </c>
    </row>
    <row r="14142" spans="84:102" x14ac:dyDescent="0.25">
      <c r="CF14142" s="3" t="s">
        <v>3073</v>
      </c>
      <c r="CG14142" s="174">
        <v>562</v>
      </c>
      <c r="CH14142" s="174">
        <v>84635</v>
      </c>
      <c r="CI14142" s="174">
        <v>5</v>
      </c>
      <c r="CJ14142" s="174">
        <v>136.96789999999999</v>
      </c>
      <c r="CK14142" s="174">
        <v>136.96789999999999</v>
      </c>
      <c r="CU14142" s="174">
        <v>562</v>
      </c>
      <c r="CV14142" s="174">
        <v>84635</v>
      </c>
      <c r="CW14142" s="174">
        <v>5</v>
      </c>
      <c r="CX14142" s="174">
        <v>136.96789999999999</v>
      </c>
    </row>
    <row r="14143" spans="84:102" x14ac:dyDescent="0.25">
      <c r="CF14143" s="3" t="s">
        <v>3073</v>
      </c>
      <c r="CG14143" s="174">
        <v>200</v>
      </c>
      <c r="CH14143" s="174">
        <v>68943</v>
      </c>
      <c r="CI14143" s="174">
        <v>5</v>
      </c>
      <c r="CJ14143" s="174">
        <v>136.95529999999999</v>
      </c>
      <c r="CK14143" s="174">
        <v>136.95529999999999</v>
      </c>
      <c r="CU14143" s="174">
        <v>200</v>
      </c>
      <c r="CV14143" s="174">
        <v>68943</v>
      </c>
      <c r="CW14143" s="174">
        <v>5</v>
      </c>
      <c r="CX14143" s="174">
        <v>136.95529999999999</v>
      </c>
    </row>
    <row r="14144" spans="84:102" x14ac:dyDescent="0.25">
      <c r="CF14144" s="3" t="s">
        <v>3073</v>
      </c>
      <c r="CG14144" s="174">
        <v>432</v>
      </c>
      <c r="CH14144" s="174">
        <v>82108</v>
      </c>
      <c r="CI14144" s="174">
        <v>5</v>
      </c>
      <c r="CJ14144" s="174">
        <v>136.8092</v>
      </c>
      <c r="CK14144" s="174">
        <v>136.8092</v>
      </c>
      <c r="CU14144" s="174">
        <v>432</v>
      </c>
      <c r="CV14144" s="174">
        <v>82108</v>
      </c>
      <c r="CW14144" s="174">
        <v>5</v>
      </c>
      <c r="CX14144" s="174">
        <v>136.8092</v>
      </c>
    </row>
    <row r="14145" spans="84:102" x14ac:dyDescent="0.25">
      <c r="CF14145" s="3" t="s">
        <v>3073</v>
      </c>
      <c r="CG14145" s="174">
        <v>2723</v>
      </c>
      <c r="CH14145" s="174">
        <v>135072</v>
      </c>
      <c r="CI14145" s="174">
        <v>5</v>
      </c>
      <c r="CJ14145" s="174">
        <v>136.7056</v>
      </c>
      <c r="CK14145" s="174">
        <v>136.7056</v>
      </c>
      <c r="CU14145" s="174">
        <v>2723</v>
      </c>
      <c r="CV14145" s="174">
        <v>135072</v>
      </c>
      <c r="CW14145" s="174">
        <v>5</v>
      </c>
      <c r="CX14145" s="174">
        <v>136.7056</v>
      </c>
    </row>
    <row r="14146" spans="84:102" x14ac:dyDescent="0.25">
      <c r="CF14146" s="3" t="s">
        <v>3073</v>
      </c>
      <c r="CG14146" s="174">
        <v>3278</v>
      </c>
      <c r="CH14146" s="174">
        <v>161269</v>
      </c>
      <c r="CI14146" s="174">
        <v>5</v>
      </c>
      <c r="CJ14146" s="174">
        <v>136.56460000000001</v>
      </c>
      <c r="CK14146" s="174">
        <v>136.56460000000001</v>
      </c>
      <c r="CU14146" s="174">
        <v>3278</v>
      </c>
      <c r="CV14146" s="174">
        <v>161269</v>
      </c>
      <c r="CW14146" s="174">
        <v>5</v>
      </c>
      <c r="CX14146" s="174">
        <v>136.56460000000001</v>
      </c>
    </row>
    <row r="14147" spans="84:102" x14ac:dyDescent="0.25">
      <c r="CF14147" s="3" t="s">
        <v>3073</v>
      </c>
      <c r="CG14147" s="174">
        <v>1566</v>
      </c>
      <c r="CH14147" s="174">
        <v>84550</v>
      </c>
      <c r="CI14147" s="174">
        <v>5</v>
      </c>
      <c r="CJ14147" s="174">
        <v>136.5591</v>
      </c>
      <c r="CK14147" s="174">
        <v>136.5591</v>
      </c>
      <c r="CU14147" s="174">
        <v>1566</v>
      </c>
      <c r="CV14147" s="174">
        <v>84550</v>
      </c>
      <c r="CW14147" s="174">
        <v>5</v>
      </c>
      <c r="CX14147" s="174">
        <v>136.5591</v>
      </c>
    </row>
    <row r="14148" spans="84:102" x14ac:dyDescent="0.25">
      <c r="CF14148" s="3" t="s">
        <v>3073</v>
      </c>
      <c r="CG14148" s="174">
        <v>96433</v>
      </c>
      <c r="CH14148" s="174">
        <v>738</v>
      </c>
      <c r="CI14148" s="174">
        <v>5</v>
      </c>
      <c r="CJ14148" s="174">
        <v>136.49879999999999</v>
      </c>
      <c r="CK14148" s="174">
        <v>136.49879999999999</v>
      </c>
      <c r="CU14148" s="174">
        <v>96433</v>
      </c>
      <c r="CV14148" s="174">
        <v>738</v>
      </c>
      <c r="CW14148" s="174">
        <v>5</v>
      </c>
      <c r="CX14148" s="174">
        <v>136.49879999999999</v>
      </c>
    </row>
    <row r="14149" spans="84:102" x14ac:dyDescent="0.25">
      <c r="CF14149" s="3" t="s">
        <v>3073</v>
      </c>
      <c r="CG14149" s="174">
        <v>2971</v>
      </c>
      <c r="CH14149" s="174">
        <v>155658</v>
      </c>
      <c r="CI14149" s="174">
        <v>5</v>
      </c>
      <c r="CJ14149" s="174">
        <v>136.3862</v>
      </c>
      <c r="CK14149" s="174">
        <v>136.3862</v>
      </c>
      <c r="CU14149" s="174">
        <v>2971</v>
      </c>
      <c r="CV14149" s="174">
        <v>155658</v>
      </c>
      <c r="CW14149" s="174">
        <v>5</v>
      </c>
      <c r="CX14149" s="174">
        <v>136.3862</v>
      </c>
    </row>
    <row r="14150" spans="84:102" x14ac:dyDescent="0.25">
      <c r="CF14150" s="3" t="s">
        <v>3073</v>
      </c>
      <c r="CG14150" s="174">
        <v>126609</v>
      </c>
      <c r="CH14150" s="174">
        <v>1255</v>
      </c>
      <c r="CI14150" s="174">
        <v>5</v>
      </c>
      <c r="CJ14150" s="174">
        <v>136.37209999999999</v>
      </c>
      <c r="CK14150" s="174">
        <v>136.37209999999999</v>
      </c>
      <c r="CU14150" s="174">
        <v>126609</v>
      </c>
      <c r="CV14150" s="174">
        <v>1255</v>
      </c>
      <c r="CW14150" s="174">
        <v>5</v>
      </c>
      <c r="CX14150" s="174">
        <v>136.37209999999999</v>
      </c>
    </row>
    <row r="14151" spans="84:102" x14ac:dyDescent="0.25">
      <c r="CF14151" s="3" t="s">
        <v>3073</v>
      </c>
      <c r="CG14151" s="174">
        <v>2325</v>
      </c>
      <c r="CH14151" s="174">
        <v>23866</v>
      </c>
      <c r="CI14151" s="174">
        <v>5</v>
      </c>
      <c r="CJ14151" s="174">
        <v>135.80770000000001</v>
      </c>
      <c r="CK14151" s="174">
        <v>135.80770000000001</v>
      </c>
      <c r="CU14151" s="174">
        <v>2325</v>
      </c>
      <c r="CV14151" s="174">
        <v>23866</v>
      </c>
      <c r="CW14151" s="174">
        <v>5</v>
      </c>
      <c r="CX14151" s="174">
        <v>135.80770000000001</v>
      </c>
    </row>
    <row r="14152" spans="84:102" x14ac:dyDescent="0.25">
      <c r="CF14152" s="3" t="s">
        <v>3073</v>
      </c>
      <c r="CG14152" s="174">
        <v>169</v>
      </c>
      <c r="CH14152" s="174">
        <v>68643</v>
      </c>
      <c r="CI14152" s="174">
        <v>5</v>
      </c>
      <c r="CJ14152" s="174">
        <v>135.78800000000001</v>
      </c>
      <c r="CK14152" s="174">
        <v>135.78800000000001</v>
      </c>
      <c r="CU14152" s="174">
        <v>169</v>
      </c>
      <c r="CV14152" s="174">
        <v>68643</v>
      </c>
      <c r="CW14152" s="174">
        <v>5</v>
      </c>
      <c r="CX14152" s="174">
        <v>135.78800000000001</v>
      </c>
    </row>
    <row r="14153" spans="84:102" x14ac:dyDescent="0.25">
      <c r="CF14153" s="3" t="s">
        <v>3073</v>
      </c>
      <c r="CG14153" s="174">
        <v>579</v>
      </c>
      <c r="CH14153" s="174">
        <v>85612</v>
      </c>
      <c r="CI14153" s="174">
        <v>5</v>
      </c>
      <c r="CJ14153" s="174">
        <v>135.74289999999999</v>
      </c>
      <c r="CK14153" s="174">
        <v>135.74289999999999</v>
      </c>
      <c r="CU14153" s="174">
        <v>579</v>
      </c>
      <c r="CV14153" s="174">
        <v>85612</v>
      </c>
      <c r="CW14153" s="174">
        <v>5</v>
      </c>
      <c r="CX14153" s="174">
        <v>135.74289999999999</v>
      </c>
    </row>
    <row r="14154" spans="84:102" x14ac:dyDescent="0.25">
      <c r="CF14154" s="3" t="s">
        <v>3073</v>
      </c>
      <c r="CG14154" s="174">
        <v>53028</v>
      </c>
      <c r="CH14154" s="174">
        <v>1834</v>
      </c>
      <c r="CI14154" s="174">
        <v>5</v>
      </c>
      <c r="CJ14154" s="174">
        <v>135.71610000000001</v>
      </c>
      <c r="CK14154" s="174">
        <v>135.71610000000001</v>
      </c>
      <c r="CU14154" s="174">
        <v>53028</v>
      </c>
      <c r="CV14154" s="174">
        <v>1834</v>
      </c>
      <c r="CW14154" s="174">
        <v>5</v>
      </c>
      <c r="CX14154" s="174">
        <v>135.71610000000001</v>
      </c>
    </row>
    <row r="14155" spans="84:102" x14ac:dyDescent="0.25">
      <c r="CF14155" s="3" t="s">
        <v>3073</v>
      </c>
      <c r="CG14155" s="174">
        <v>575</v>
      </c>
      <c r="CH14155" s="174">
        <v>85154</v>
      </c>
      <c r="CI14155" s="174">
        <v>5</v>
      </c>
      <c r="CJ14155" s="174">
        <v>135.64699999999999</v>
      </c>
      <c r="CK14155" s="174">
        <v>135.64699999999999</v>
      </c>
      <c r="CU14155" s="174">
        <v>575</v>
      </c>
      <c r="CV14155" s="174">
        <v>85154</v>
      </c>
      <c r="CW14155" s="174">
        <v>5</v>
      </c>
      <c r="CX14155" s="174">
        <v>135.64699999999999</v>
      </c>
    </row>
    <row r="14156" spans="84:102" x14ac:dyDescent="0.25">
      <c r="CF14156" s="3" t="s">
        <v>3073</v>
      </c>
      <c r="CG14156" s="174">
        <v>2748</v>
      </c>
      <c r="CH14156" s="174">
        <v>143396</v>
      </c>
      <c r="CI14156" s="174">
        <v>5</v>
      </c>
      <c r="CJ14156" s="174">
        <v>135.53639999999999</v>
      </c>
      <c r="CK14156" s="174">
        <v>135.53639999999999</v>
      </c>
      <c r="CU14156" s="174">
        <v>2748</v>
      </c>
      <c r="CV14156" s="174">
        <v>143396</v>
      </c>
      <c r="CW14156" s="174">
        <v>5</v>
      </c>
      <c r="CX14156" s="174">
        <v>135.53639999999999</v>
      </c>
    </row>
    <row r="14157" spans="84:102" x14ac:dyDescent="0.25">
      <c r="CF14157" s="3" t="s">
        <v>3073</v>
      </c>
      <c r="CG14157" s="174">
        <v>99540</v>
      </c>
      <c r="CH14157" s="174">
        <v>744</v>
      </c>
      <c r="CI14157" s="174">
        <v>5</v>
      </c>
      <c r="CJ14157" s="174">
        <v>135.5241</v>
      </c>
      <c r="CK14157" s="174">
        <v>135.5241</v>
      </c>
      <c r="CU14157" s="174">
        <v>99540</v>
      </c>
      <c r="CV14157" s="174">
        <v>744</v>
      </c>
      <c r="CW14157" s="174">
        <v>5</v>
      </c>
      <c r="CX14157" s="174">
        <v>135.5241</v>
      </c>
    </row>
    <row r="14158" spans="84:102" x14ac:dyDescent="0.25">
      <c r="CF14158" s="3" t="s">
        <v>3073</v>
      </c>
      <c r="CG14158" s="174">
        <v>2847</v>
      </c>
      <c r="CH14158" s="174">
        <v>150551</v>
      </c>
      <c r="CI14158" s="174">
        <v>5</v>
      </c>
      <c r="CJ14158" s="174">
        <v>135.40629999999999</v>
      </c>
      <c r="CK14158" s="174">
        <v>135.40629999999999</v>
      </c>
      <c r="CU14158" s="174">
        <v>2847</v>
      </c>
      <c r="CV14158" s="174">
        <v>150551</v>
      </c>
      <c r="CW14158" s="174">
        <v>5</v>
      </c>
      <c r="CX14158" s="174">
        <v>135.40629999999999</v>
      </c>
    </row>
    <row r="14159" spans="84:102" x14ac:dyDescent="0.25">
      <c r="CF14159" s="3" t="s">
        <v>3073</v>
      </c>
      <c r="CG14159" s="174">
        <v>54012</v>
      </c>
      <c r="CH14159" s="174">
        <v>1893</v>
      </c>
      <c r="CI14159" s="174">
        <v>5</v>
      </c>
      <c r="CJ14159" s="174">
        <v>135.2627</v>
      </c>
      <c r="CK14159" s="174">
        <v>135.2627</v>
      </c>
      <c r="CU14159" s="174">
        <v>54012</v>
      </c>
      <c r="CV14159" s="174">
        <v>1893</v>
      </c>
      <c r="CW14159" s="174">
        <v>5</v>
      </c>
      <c r="CX14159" s="174">
        <v>135.2627</v>
      </c>
    </row>
    <row r="14160" spans="84:102" x14ac:dyDescent="0.25">
      <c r="CF14160" s="3" t="s">
        <v>3073</v>
      </c>
      <c r="CG14160" s="174">
        <v>236</v>
      </c>
      <c r="CH14160" s="174">
        <v>70577</v>
      </c>
      <c r="CI14160" s="174">
        <v>5</v>
      </c>
      <c r="CJ14160" s="174">
        <v>135.172</v>
      </c>
      <c r="CK14160" s="174">
        <v>135.172</v>
      </c>
      <c r="CU14160" s="174">
        <v>236</v>
      </c>
      <c r="CV14160" s="174">
        <v>70577</v>
      </c>
      <c r="CW14160" s="174">
        <v>5</v>
      </c>
      <c r="CX14160" s="174">
        <v>135.172</v>
      </c>
    </row>
    <row r="14161" spans="84:102" x14ac:dyDescent="0.25">
      <c r="CF14161" s="3" t="s">
        <v>3073</v>
      </c>
      <c r="CG14161" s="174">
        <v>85916</v>
      </c>
      <c r="CH14161" s="174">
        <v>596</v>
      </c>
      <c r="CI14161" s="174">
        <v>5</v>
      </c>
      <c r="CJ14161" s="174">
        <v>135.1628</v>
      </c>
      <c r="CK14161" s="174">
        <v>135.1628</v>
      </c>
      <c r="CU14161" s="174">
        <v>85916</v>
      </c>
      <c r="CV14161" s="174">
        <v>596</v>
      </c>
      <c r="CW14161" s="174">
        <v>5</v>
      </c>
      <c r="CX14161" s="174">
        <v>135.1628</v>
      </c>
    </row>
    <row r="14162" spans="84:102" x14ac:dyDescent="0.25">
      <c r="CF14162" s="3" t="s">
        <v>3073</v>
      </c>
      <c r="CG14162" s="174">
        <v>50</v>
      </c>
      <c r="CH14162" s="174">
        <v>62472</v>
      </c>
      <c r="CI14162" s="174">
        <v>5</v>
      </c>
      <c r="CJ14162" s="174">
        <v>135.00989999999999</v>
      </c>
      <c r="CK14162" s="174">
        <v>135.00989999999999</v>
      </c>
      <c r="CU14162" s="174">
        <v>50</v>
      </c>
      <c r="CV14162" s="174">
        <v>62472</v>
      </c>
      <c r="CW14162" s="174">
        <v>5</v>
      </c>
      <c r="CX14162" s="174">
        <v>135.00989999999999</v>
      </c>
    </row>
    <row r="14163" spans="84:102" x14ac:dyDescent="0.25">
      <c r="CF14163" s="3" t="s">
        <v>3073</v>
      </c>
      <c r="CG14163" s="174">
        <v>2228</v>
      </c>
      <c r="CH14163" s="174">
        <v>19168</v>
      </c>
      <c r="CI14163" s="174">
        <v>5</v>
      </c>
      <c r="CJ14163" s="174">
        <v>134.85659999999999</v>
      </c>
      <c r="CK14163" s="174">
        <v>134.85659999999999</v>
      </c>
      <c r="CU14163" s="174">
        <v>2228</v>
      </c>
      <c r="CV14163" s="174">
        <v>19168</v>
      </c>
      <c r="CW14163" s="174">
        <v>5</v>
      </c>
      <c r="CX14163" s="174">
        <v>134.85659999999999</v>
      </c>
    </row>
    <row r="14164" spans="84:102" x14ac:dyDescent="0.25">
      <c r="CF14164" s="3" t="s">
        <v>3073</v>
      </c>
      <c r="CG14164" s="174">
        <v>110930</v>
      </c>
      <c r="CH14164" s="174">
        <v>936</v>
      </c>
      <c r="CI14164" s="174">
        <v>5</v>
      </c>
      <c r="CJ14164" s="174">
        <v>134.84620000000001</v>
      </c>
      <c r="CK14164" s="174">
        <v>134.84620000000001</v>
      </c>
      <c r="CU14164" s="174">
        <v>110930</v>
      </c>
      <c r="CV14164" s="174">
        <v>936</v>
      </c>
      <c r="CW14164" s="174">
        <v>5</v>
      </c>
      <c r="CX14164" s="174">
        <v>134.84620000000001</v>
      </c>
    </row>
    <row r="14165" spans="84:102" x14ac:dyDescent="0.25">
      <c r="CF14165" s="3" t="s">
        <v>3073</v>
      </c>
      <c r="CG14165" s="174">
        <v>186996</v>
      </c>
      <c r="CH14165" s="174">
        <v>3842</v>
      </c>
      <c r="CI14165" s="174">
        <v>5</v>
      </c>
      <c r="CJ14165" s="174">
        <v>134.6902</v>
      </c>
      <c r="CK14165" s="174">
        <v>134.6902</v>
      </c>
      <c r="CU14165" s="174">
        <v>186996</v>
      </c>
      <c r="CV14165" s="174">
        <v>3842</v>
      </c>
      <c r="CW14165" s="174">
        <v>5</v>
      </c>
      <c r="CX14165" s="174">
        <v>134.6902</v>
      </c>
    </row>
    <row r="14166" spans="84:102" x14ac:dyDescent="0.25">
      <c r="CF14166" s="3" t="s">
        <v>3073</v>
      </c>
      <c r="CG14166" s="174">
        <v>27005</v>
      </c>
      <c r="CH14166" s="174">
        <v>2401</v>
      </c>
      <c r="CI14166" s="174">
        <v>5</v>
      </c>
      <c r="CJ14166" s="174">
        <v>134.5061</v>
      </c>
      <c r="CK14166" s="174">
        <v>134.5061</v>
      </c>
      <c r="CU14166" s="174">
        <v>27005</v>
      </c>
      <c r="CV14166" s="174">
        <v>2401</v>
      </c>
      <c r="CW14166" s="174">
        <v>5</v>
      </c>
      <c r="CX14166" s="174">
        <v>134.5061</v>
      </c>
    </row>
    <row r="14167" spans="84:102" x14ac:dyDescent="0.25">
      <c r="CF14167" s="3" t="s">
        <v>3073</v>
      </c>
      <c r="CG14167" s="174">
        <v>102361</v>
      </c>
      <c r="CH14167" s="174">
        <v>791</v>
      </c>
      <c r="CI14167" s="174">
        <v>5</v>
      </c>
      <c r="CJ14167" s="174">
        <v>134.4205</v>
      </c>
      <c r="CK14167" s="174">
        <v>134.4205</v>
      </c>
      <c r="CU14167" s="174">
        <v>102361</v>
      </c>
      <c r="CV14167" s="174">
        <v>791</v>
      </c>
      <c r="CW14167" s="174">
        <v>5</v>
      </c>
      <c r="CX14167" s="174">
        <v>134.4205</v>
      </c>
    </row>
    <row r="14168" spans="84:102" x14ac:dyDescent="0.25">
      <c r="CF14168" s="3" t="s">
        <v>3073</v>
      </c>
      <c r="CG14168" s="174">
        <v>744</v>
      </c>
      <c r="CH14168" s="174">
        <v>99540</v>
      </c>
      <c r="CI14168" s="174">
        <v>5</v>
      </c>
      <c r="CJ14168" s="174">
        <v>134.16739999999999</v>
      </c>
      <c r="CK14168" s="174">
        <v>134.16739999999999</v>
      </c>
      <c r="CU14168" s="174">
        <v>744</v>
      </c>
      <c r="CV14168" s="174">
        <v>99540</v>
      </c>
      <c r="CW14168" s="174">
        <v>5</v>
      </c>
      <c r="CX14168" s="174">
        <v>134.16739999999999</v>
      </c>
    </row>
    <row r="14169" spans="84:102" x14ac:dyDescent="0.25">
      <c r="CF14169" s="3" t="s">
        <v>3073</v>
      </c>
      <c r="CG14169" s="174">
        <v>105471</v>
      </c>
      <c r="CH14169" s="174">
        <v>3660</v>
      </c>
      <c r="CI14169" s="174">
        <v>5</v>
      </c>
      <c r="CJ14169" s="174">
        <v>134.16059999999999</v>
      </c>
      <c r="CK14169" s="174">
        <v>134.16059999999999</v>
      </c>
      <c r="CU14169" s="174">
        <v>105471</v>
      </c>
      <c r="CV14169" s="174">
        <v>3660</v>
      </c>
      <c r="CW14169" s="174">
        <v>5</v>
      </c>
      <c r="CX14169" s="174">
        <v>134.16059999999999</v>
      </c>
    </row>
    <row r="14170" spans="84:102" x14ac:dyDescent="0.25">
      <c r="CF14170" s="3" t="s">
        <v>3073</v>
      </c>
      <c r="CG14170" s="174">
        <v>2889</v>
      </c>
      <c r="CH14170" s="174">
        <v>149528</v>
      </c>
      <c r="CI14170" s="174">
        <v>5</v>
      </c>
      <c r="CJ14170" s="174">
        <v>134.12129999999999</v>
      </c>
      <c r="CK14170" s="174">
        <v>134.12129999999999</v>
      </c>
      <c r="CU14170" s="174">
        <v>2889</v>
      </c>
      <c r="CV14170" s="174">
        <v>149528</v>
      </c>
      <c r="CW14170" s="174">
        <v>5</v>
      </c>
      <c r="CX14170" s="174">
        <v>134.12129999999999</v>
      </c>
    </row>
    <row r="14171" spans="84:102" x14ac:dyDescent="0.25">
      <c r="CF14171" s="3" t="s">
        <v>3073</v>
      </c>
      <c r="CG14171" s="174">
        <v>2275</v>
      </c>
      <c r="CH14171" s="174">
        <v>21405</v>
      </c>
      <c r="CI14171" s="174">
        <v>5</v>
      </c>
      <c r="CJ14171" s="174">
        <v>134.05500000000001</v>
      </c>
      <c r="CK14171" s="174">
        <v>134.05500000000001</v>
      </c>
      <c r="CU14171" s="174">
        <v>2275</v>
      </c>
      <c r="CV14171" s="174">
        <v>21405</v>
      </c>
      <c r="CW14171" s="174">
        <v>5</v>
      </c>
      <c r="CX14171" s="174">
        <v>134.05500000000001</v>
      </c>
    </row>
    <row r="14172" spans="84:102" x14ac:dyDescent="0.25">
      <c r="CF14172" s="3" t="s">
        <v>3073</v>
      </c>
      <c r="CG14172" s="174">
        <v>718</v>
      </c>
      <c r="CH14172" s="174">
        <v>97530</v>
      </c>
      <c r="CI14172" s="174">
        <v>5</v>
      </c>
      <c r="CJ14172" s="174">
        <v>134.02350000000001</v>
      </c>
      <c r="CK14172" s="174">
        <v>134.02350000000001</v>
      </c>
      <c r="CU14172" s="174">
        <v>718</v>
      </c>
      <c r="CV14172" s="174">
        <v>97530</v>
      </c>
      <c r="CW14172" s="174">
        <v>5</v>
      </c>
      <c r="CX14172" s="174">
        <v>134.02350000000001</v>
      </c>
    </row>
    <row r="14173" spans="84:102" x14ac:dyDescent="0.25">
      <c r="CF14173" s="3" t="s">
        <v>3073</v>
      </c>
      <c r="CG14173" s="174">
        <v>102850</v>
      </c>
      <c r="CH14173" s="174">
        <v>813</v>
      </c>
      <c r="CI14173" s="174">
        <v>5</v>
      </c>
      <c r="CJ14173" s="174">
        <v>133.95570000000001</v>
      </c>
      <c r="CK14173" s="174">
        <v>133.95570000000001</v>
      </c>
      <c r="CU14173" s="174">
        <v>102850</v>
      </c>
      <c r="CV14173" s="174">
        <v>813</v>
      </c>
      <c r="CW14173" s="174">
        <v>5</v>
      </c>
      <c r="CX14173" s="174">
        <v>133.95570000000001</v>
      </c>
    </row>
    <row r="14174" spans="84:102" x14ac:dyDescent="0.25">
      <c r="CF14174" s="3" t="s">
        <v>3073</v>
      </c>
      <c r="CG14174" s="174">
        <v>2946</v>
      </c>
      <c r="CH14174" s="174">
        <v>153176</v>
      </c>
      <c r="CI14174" s="174">
        <v>5</v>
      </c>
      <c r="CJ14174" s="174">
        <v>133.9375</v>
      </c>
      <c r="CK14174" s="174">
        <v>133.9375</v>
      </c>
      <c r="CU14174" s="174">
        <v>2946</v>
      </c>
      <c r="CV14174" s="174">
        <v>153176</v>
      </c>
      <c r="CW14174" s="174">
        <v>5</v>
      </c>
      <c r="CX14174" s="174">
        <v>133.9375</v>
      </c>
    </row>
    <row r="14175" spans="84:102" x14ac:dyDescent="0.25">
      <c r="CF14175" s="3" t="s">
        <v>3073</v>
      </c>
      <c r="CG14175" s="174">
        <v>1835</v>
      </c>
      <c r="CH14175" s="174">
        <v>50956</v>
      </c>
      <c r="CI14175" s="174">
        <v>5</v>
      </c>
      <c r="CJ14175" s="174">
        <v>133.91390000000001</v>
      </c>
      <c r="CK14175" s="174">
        <v>133.91390000000001</v>
      </c>
      <c r="CU14175" s="174">
        <v>1835</v>
      </c>
      <c r="CV14175" s="174">
        <v>50956</v>
      </c>
      <c r="CW14175" s="174">
        <v>5</v>
      </c>
      <c r="CX14175" s="174">
        <v>133.91390000000001</v>
      </c>
    </row>
    <row r="14176" spans="84:102" x14ac:dyDescent="0.25">
      <c r="CF14176" s="3" t="s">
        <v>3073</v>
      </c>
      <c r="CG14176" s="174">
        <v>72338</v>
      </c>
      <c r="CH14176" s="174">
        <v>261</v>
      </c>
      <c r="CI14176" s="174">
        <v>5</v>
      </c>
      <c r="CJ14176" s="174">
        <v>133.7971</v>
      </c>
      <c r="CK14176" s="174">
        <v>133.7971</v>
      </c>
      <c r="CU14176" s="174">
        <v>72338</v>
      </c>
      <c r="CV14176" s="174">
        <v>261</v>
      </c>
      <c r="CW14176" s="174">
        <v>5</v>
      </c>
      <c r="CX14176" s="174">
        <v>133.7971</v>
      </c>
    </row>
    <row r="14177" spans="84:102" x14ac:dyDescent="0.25">
      <c r="CF14177" s="3" t="s">
        <v>3073</v>
      </c>
      <c r="CG14177" s="174">
        <v>108339</v>
      </c>
      <c r="CH14177" s="174">
        <v>875</v>
      </c>
      <c r="CI14177" s="174">
        <v>5</v>
      </c>
      <c r="CJ14177" s="174">
        <v>133.76560000000001</v>
      </c>
      <c r="CK14177" s="174">
        <v>133.76560000000001</v>
      </c>
      <c r="CU14177" s="174">
        <v>108339</v>
      </c>
      <c r="CV14177" s="174">
        <v>875</v>
      </c>
      <c r="CW14177" s="174">
        <v>5</v>
      </c>
      <c r="CX14177" s="174">
        <v>133.76560000000001</v>
      </c>
    </row>
    <row r="14178" spans="84:102" x14ac:dyDescent="0.25">
      <c r="CF14178" s="3" t="s">
        <v>3073</v>
      </c>
      <c r="CG14178" s="174">
        <v>199</v>
      </c>
      <c r="CH14178" s="174">
        <v>68944</v>
      </c>
      <c r="CI14178" s="174">
        <v>5</v>
      </c>
      <c r="CJ14178" s="174">
        <v>133.428</v>
      </c>
      <c r="CK14178" s="174">
        <v>133.428</v>
      </c>
      <c r="CU14178" s="174">
        <v>199</v>
      </c>
      <c r="CV14178" s="174">
        <v>68944</v>
      </c>
      <c r="CW14178" s="174">
        <v>5</v>
      </c>
      <c r="CX14178" s="174">
        <v>133.428</v>
      </c>
    </row>
    <row r="14179" spans="84:102" x14ac:dyDescent="0.25">
      <c r="CF14179" s="3" t="s">
        <v>3073</v>
      </c>
      <c r="CG14179" s="174">
        <v>710</v>
      </c>
      <c r="CH14179" s="174">
        <v>94518</v>
      </c>
      <c r="CI14179" s="174">
        <v>5</v>
      </c>
      <c r="CJ14179" s="174">
        <v>133.17619999999999</v>
      </c>
      <c r="CK14179" s="174">
        <v>133.17619999999999</v>
      </c>
      <c r="CU14179" s="174">
        <v>710</v>
      </c>
      <c r="CV14179" s="174">
        <v>94518</v>
      </c>
      <c r="CW14179" s="174">
        <v>5</v>
      </c>
      <c r="CX14179" s="174">
        <v>133.17619999999999</v>
      </c>
    </row>
    <row r="14180" spans="84:102" x14ac:dyDescent="0.25">
      <c r="CF14180" s="3" t="s">
        <v>3073</v>
      </c>
      <c r="CG14180" s="174">
        <v>1152</v>
      </c>
      <c r="CH14180" s="174">
        <v>146204</v>
      </c>
      <c r="CI14180" s="174">
        <v>5</v>
      </c>
      <c r="CJ14180" s="174">
        <v>132.99680000000001</v>
      </c>
      <c r="CK14180" s="174">
        <v>132.99680000000001</v>
      </c>
      <c r="CU14180" s="174">
        <v>1152</v>
      </c>
      <c r="CV14180" s="174">
        <v>146204</v>
      </c>
      <c r="CW14180" s="174">
        <v>5</v>
      </c>
      <c r="CX14180" s="174">
        <v>132.99680000000001</v>
      </c>
    </row>
    <row r="14181" spans="84:102" x14ac:dyDescent="0.25">
      <c r="CF14181" s="3" t="s">
        <v>3073</v>
      </c>
      <c r="CG14181" s="174">
        <v>2001</v>
      </c>
      <c r="CH14181" s="174">
        <v>122780</v>
      </c>
      <c r="CI14181" s="174">
        <v>5</v>
      </c>
      <c r="CJ14181" s="174">
        <v>132.88149999999999</v>
      </c>
      <c r="CK14181" s="174">
        <v>132.88149999999999</v>
      </c>
      <c r="CU14181" s="174">
        <v>2001</v>
      </c>
      <c r="CV14181" s="174">
        <v>122780</v>
      </c>
      <c r="CW14181" s="174">
        <v>5</v>
      </c>
      <c r="CX14181" s="174">
        <v>132.88149999999999</v>
      </c>
    </row>
    <row r="14182" spans="84:102" x14ac:dyDescent="0.25">
      <c r="CF14182" s="3" t="s">
        <v>3073</v>
      </c>
      <c r="CG14182" s="174">
        <v>85</v>
      </c>
      <c r="CH14182" s="174">
        <v>65320</v>
      </c>
      <c r="CI14182" s="174">
        <v>5</v>
      </c>
      <c r="CJ14182" s="174">
        <v>132.8158</v>
      </c>
      <c r="CK14182" s="174">
        <v>132.8158</v>
      </c>
      <c r="CU14182" s="174">
        <v>85</v>
      </c>
      <c r="CV14182" s="174">
        <v>65320</v>
      </c>
      <c r="CW14182" s="174">
        <v>5</v>
      </c>
      <c r="CX14182" s="174">
        <v>132.8158</v>
      </c>
    </row>
    <row r="14183" spans="84:102" x14ac:dyDescent="0.25">
      <c r="CF14183" s="3" t="s">
        <v>3073</v>
      </c>
      <c r="CG14183" s="174">
        <v>1994</v>
      </c>
      <c r="CH14183" s="174">
        <v>115280</v>
      </c>
      <c r="CI14183" s="174">
        <v>5</v>
      </c>
      <c r="CJ14183" s="174">
        <v>132.7774</v>
      </c>
      <c r="CK14183" s="174">
        <v>132.7774</v>
      </c>
      <c r="CU14183" s="174">
        <v>1994</v>
      </c>
      <c r="CV14183" s="174">
        <v>115280</v>
      </c>
      <c r="CW14183" s="174">
        <v>5</v>
      </c>
      <c r="CX14183" s="174">
        <v>132.7774</v>
      </c>
    </row>
    <row r="14184" spans="84:102" x14ac:dyDescent="0.25">
      <c r="CF14184" s="3" t="s">
        <v>3073</v>
      </c>
      <c r="CG14184" s="174">
        <v>2423</v>
      </c>
      <c r="CH14184" s="174">
        <v>30464</v>
      </c>
      <c r="CI14184" s="174">
        <v>5</v>
      </c>
      <c r="CJ14184" s="174">
        <v>132.74010000000001</v>
      </c>
      <c r="CK14184" s="174">
        <v>132.74010000000001</v>
      </c>
      <c r="CU14184" s="174">
        <v>2423</v>
      </c>
      <c r="CV14184" s="174">
        <v>30464</v>
      </c>
      <c r="CW14184" s="174">
        <v>5</v>
      </c>
      <c r="CX14184" s="174">
        <v>132.74010000000001</v>
      </c>
    </row>
    <row r="14185" spans="84:102" x14ac:dyDescent="0.25">
      <c r="CF14185" s="3" t="s">
        <v>3073</v>
      </c>
      <c r="CG14185" s="174">
        <v>3330</v>
      </c>
      <c r="CH14185" s="174">
        <v>166834</v>
      </c>
      <c r="CI14185" s="174">
        <v>5</v>
      </c>
      <c r="CJ14185" s="174">
        <v>132.60069999999999</v>
      </c>
      <c r="CK14185" s="174">
        <v>132.60069999999999</v>
      </c>
      <c r="CU14185" s="174">
        <v>3330</v>
      </c>
      <c r="CV14185" s="174">
        <v>166834</v>
      </c>
      <c r="CW14185" s="174">
        <v>5</v>
      </c>
      <c r="CX14185" s="174">
        <v>132.60069999999999</v>
      </c>
    </row>
    <row r="14186" spans="84:102" x14ac:dyDescent="0.25">
      <c r="CF14186" s="3" t="s">
        <v>3073</v>
      </c>
      <c r="CG14186" s="174">
        <v>111</v>
      </c>
      <c r="CH14186" s="174">
        <v>67729</v>
      </c>
      <c r="CI14186" s="174">
        <v>5</v>
      </c>
      <c r="CJ14186" s="174">
        <v>132.58779999999999</v>
      </c>
      <c r="CK14186" s="174">
        <v>132.58779999999999</v>
      </c>
      <c r="CU14186" s="174">
        <v>111</v>
      </c>
      <c r="CV14186" s="174">
        <v>67729</v>
      </c>
      <c r="CW14186" s="174">
        <v>5</v>
      </c>
      <c r="CX14186" s="174">
        <v>132.58779999999999</v>
      </c>
    </row>
    <row r="14187" spans="84:102" x14ac:dyDescent="0.25">
      <c r="CF14187" s="3" t="s">
        <v>3073</v>
      </c>
      <c r="CG14187" s="174">
        <v>2494</v>
      </c>
      <c r="CH14187" s="174">
        <v>33927</v>
      </c>
      <c r="CI14187" s="174">
        <v>5</v>
      </c>
      <c r="CJ14187" s="174">
        <v>132.58670000000001</v>
      </c>
      <c r="CK14187" s="174">
        <v>132.58670000000001</v>
      </c>
      <c r="CU14187" s="174">
        <v>2494</v>
      </c>
      <c r="CV14187" s="174">
        <v>33927</v>
      </c>
      <c r="CW14187" s="174">
        <v>5</v>
      </c>
      <c r="CX14187" s="174">
        <v>132.58670000000001</v>
      </c>
    </row>
    <row r="14188" spans="84:102" x14ac:dyDescent="0.25">
      <c r="CF14188" s="3" t="s">
        <v>3073</v>
      </c>
      <c r="CG14188" s="174">
        <v>143396</v>
      </c>
      <c r="CH14188" s="174">
        <v>2748</v>
      </c>
      <c r="CI14188" s="174">
        <v>5</v>
      </c>
      <c r="CJ14188" s="174">
        <v>132.5735</v>
      </c>
      <c r="CK14188" s="174">
        <v>132.5735</v>
      </c>
      <c r="CU14188" s="174">
        <v>143396</v>
      </c>
      <c r="CV14188" s="174">
        <v>2748</v>
      </c>
      <c r="CW14188" s="174">
        <v>5</v>
      </c>
      <c r="CX14188" s="174">
        <v>132.5735</v>
      </c>
    </row>
    <row r="14189" spans="84:102" x14ac:dyDescent="0.25">
      <c r="CF14189" s="3" t="s">
        <v>3073</v>
      </c>
      <c r="CG14189" s="174">
        <v>2854</v>
      </c>
      <c r="CH14189" s="174">
        <v>149346</v>
      </c>
      <c r="CI14189" s="174">
        <v>5</v>
      </c>
      <c r="CJ14189" s="174">
        <v>132.5</v>
      </c>
      <c r="CK14189" s="174">
        <v>132.5</v>
      </c>
      <c r="CU14189" s="174">
        <v>2854</v>
      </c>
      <c r="CV14189" s="174">
        <v>149346</v>
      </c>
      <c r="CW14189" s="174">
        <v>5</v>
      </c>
      <c r="CX14189" s="174">
        <v>132.5</v>
      </c>
    </row>
    <row r="14190" spans="84:102" x14ac:dyDescent="0.25">
      <c r="CF14190" s="3" t="s">
        <v>3073</v>
      </c>
      <c r="CG14190" s="174">
        <v>1368</v>
      </c>
      <c r="CH14190" s="174">
        <v>112782</v>
      </c>
      <c r="CI14190" s="174">
        <v>5</v>
      </c>
      <c r="CJ14190" s="174">
        <v>132.47380000000001</v>
      </c>
      <c r="CK14190" s="174">
        <v>132.47380000000001</v>
      </c>
      <c r="CU14190" s="174">
        <v>1368</v>
      </c>
      <c r="CV14190" s="174">
        <v>112782</v>
      </c>
      <c r="CW14190" s="174">
        <v>5</v>
      </c>
      <c r="CX14190" s="174">
        <v>132.47380000000001</v>
      </c>
    </row>
    <row r="14191" spans="84:102" x14ac:dyDescent="0.25">
      <c r="CF14191" s="3" t="s">
        <v>3073</v>
      </c>
      <c r="CG14191" s="174">
        <v>301</v>
      </c>
      <c r="CH14191" s="174">
        <v>74648</v>
      </c>
      <c r="CI14191" s="174">
        <v>5</v>
      </c>
      <c r="CJ14191" s="174">
        <v>132.32169999999999</v>
      </c>
      <c r="CK14191" s="174">
        <v>132.32169999999999</v>
      </c>
      <c r="CU14191" s="174">
        <v>301</v>
      </c>
      <c r="CV14191" s="174">
        <v>74648</v>
      </c>
      <c r="CW14191" s="174">
        <v>5</v>
      </c>
      <c r="CX14191" s="174">
        <v>132.32169999999999</v>
      </c>
    </row>
    <row r="14192" spans="84:102" x14ac:dyDescent="0.25">
      <c r="CF14192" s="3" t="s">
        <v>3073</v>
      </c>
      <c r="CG14192" s="174">
        <v>1220</v>
      </c>
      <c r="CH14192" s="174">
        <v>185472</v>
      </c>
      <c r="CI14192" s="174">
        <v>5</v>
      </c>
      <c r="CJ14192" s="174">
        <v>132.32140000000001</v>
      </c>
      <c r="CK14192" s="174">
        <v>132.32140000000001</v>
      </c>
      <c r="CU14192" s="174">
        <v>1220</v>
      </c>
      <c r="CV14192" s="174">
        <v>185472</v>
      </c>
      <c r="CW14192" s="174">
        <v>5</v>
      </c>
      <c r="CX14192" s="174">
        <v>132.32140000000001</v>
      </c>
    </row>
    <row r="14193" spans="84:102" x14ac:dyDescent="0.25">
      <c r="CF14193" s="3" t="s">
        <v>3073</v>
      </c>
      <c r="CG14193" s="174">
        <v>3448</v>
      </c>
      <c r="CH14193" s="174">
        <v>183342</v>
      </c>
      <c r="CI14193" s="174">
        <v>5</v>
      </c>
      <c r="CJ14193" s="174">
        <v>132.28880000000001</v>
      </c>
      <c r="CK14193" s="174">
        <v>132.28880000000001</v>
      </c>
      <c r="CU14193" s="174">
        <v>3448</v>
      </c>
      <c r="CV14193" s="174">
        <v>183342</v>
      </c>
      <c r="CW14193" s="174">
        <v>5</v>
      </c>
      <c r="CX14193" s="174">
        <v>132.28880000000001</v>
      </c>
    </row>
    <row r="14194" spans="84:102" x14ac:dyDescent="0.25">
      <c r="CF14194" s="3" t="s">
        <v>3073</v>
      </c>
      <c r="CG14194" s="174">
        <v>630</v>
      </c>
      <c r="CH14194" s="174">
        <v>87500</v>
      </c>
      <c r="CI14194" s="174">
        <v>5</v>
      </c>
      <c r="CJ14194" s="174">
        <v>132.2816</v>
      </c>
      <c r="CK14194" s="174">
        <v>132.2816</v>
      </c>
      <c r="CU14194" s="174">
        <v>630</v>
      </c>
      <c r="CV14194" s="174">
        <v>87500</v>
      </c>
      <c r="CW14194" s="174">
        <v>5</v>
      </c>
      <c r="CX14194" s="174">
        <v>132.2816</v>
      </c>
    </row>
    <row r="14195" spans="84:102" x14ac:dyDescent="0.25">
      <c r="CF14195" s="3" t="s">
        <v>3073</v>
      </c>
      <c r="CG14195" s="174">
        <v>123061</v>
      </c>
      <c r="CH14195" s="174">
        <v>2695</v>
      </c>
      <c r="CI14195" s="174">
        <v>5</v>
      </c>
      <c r="CJ14195" s="174">
        <v>132.2482</v>
      </c>
      <c r="CK14195" s="174">
        <v>132.2482</v>
      </c>
      <c r="CU14195" s="174">
        <v>123061</v>
      </c>
      <c r="CV14195" s="174">
        <v>2695</v>
      </c>
      <c r="CW14195" s="174">
        <v>5</v>
      </c>
      <c r="CX14195" s="174">
        <v>132.2482</v>
      </c>
    </row>
    <row r="14196" spans="84:102" x14ac:dyDescent="0.25">
      <c r="CF14196" s="3" t="s">
        <v>3073</v>
      </c>
      <c r="CG14196" s="174">
        <v>50</v>
      </c>
      <c r="CH14196" s="174">
        <v>62768</v>
      </c>
      <c r="CI14196" s="174">
        <v>5</v>
      </c>
      <c r="CJ14196" s="174">
        <v>132.1636</v>
      </c>
      <c r="CK14196" s="174">
        <v>132.1636</v>
      </c>
      <c r="CU14196" s="174">
        <v>50</v>
      </c>
      <c r="CV14196" s="174">
        <v>62768</v>
      </c>
      <c r="CW14196" s="174">
        <v>5</v>
      </c>
      <c r="CX14196" s="174">
        <v>132.1636</v>
      </c>
    </row>
    <row r="14197" spans="84:102" x14ac:dyDescent="0.25">
      <c r="CF14197" s="3" t="s">
        <v>3073</v>
      </c>
      <c r="CG14197" s="174">
        <v>142623</v>
      </c>
      <c r="CH14197" s="174">
        <v>2759</v>
      </c>
      <c r="CI14197" s="174">
        <v>5</v>
      </c>
      <c r="CJ14197" s="174">
        <v>132.06290000000001</v>
      </c>
      <c r="CK14197" s="174">
        <v>132.06290000000001</v>
      </c>
      <c r="CU14197" s="174">
        <v>142623</v>
      </c>
      <c r="CV14197" s="174">
        <v>2759</v>
      </c>
      <c r="CW14197" s="174">
        <v>5</v>
      </c>
      <c r="CX14197" s="174">
        <v>132.06290000000001</v>
      </c>
    </row>
    <row r="14198" spans="84:102" x14ac:dyDescent="0.25">
      <c r="CF14198" s="3" t="s">
        <v>3073</v>
      </c>
      <c r="CG14198" s="174">
        <v>116346</v>
      </c>
      <c r="CH14198" s="174">
        <v>1337</v>
      </c>
      <c r="CI14198" s="174">
        <v>5</v>
      </c>
      <c r="CJ14198" s="174">
        <v>132.0393</v>
      </c>
      <c r="CK14198" s="174">
        <v>132.0393</v>
      </c>
      <c r="CU14198" s="174">
        <v>116346</v>
      </c>
      <c r="CV14198" s="174">
        <v>1337</v>
      </c>
      <c r="CW14198" s="174">
        <v>5</v>
      </c>
      <c r="CX14198" s="174">
        <v>132.0393</v>
      </c>
    </row>
    <row r="14199" spans="84:102" x14ac:dyDescent="0.25">
      <c r="CF14199" s="3" t="s">
        <v>3073</v>
      </c>
      <c r="CG14199" s="174">
        <v>121063</v>
      </c>
      <c r="CH14199" s="174">
        <v>1321</v>
      </c>
      <c r="CI14199" s="174">
        <v>5</v>
      </c>
      <c r="CJ14199" s="174">
        <v>132.0309</v>
      </c>
      <c r="CK14199" s="174">
        <v>132.0309</v>
      </c>
      <c r="CU14199" s="174">
        <v>121063</v>
      </c>
      <c r="CV14199" s="174">
        <v>1321</v>
      </c>
      <c r="CW14199" s="174">
        <v>5</v>
      </c>
      <c r="CX14199" s="174">
        <v>132.0309</v>
      </c>
    </row>
    <row r="14200" spans="84:102" x14ac:dyDescent="0.25">
      <c r="CF14200" s="3" t="s">
        <v>3073</v>
      </c>
      <c r="CG14200" s="174">
        <v>580</v>
      </c>
      <c r="CH14200" s="174">
        <v>85808</v>
      </c>
      <c r="CI14200" s="174">
        <v>5</v>
      </c>
      <c r="CJ14200" s="174">
        <v>132.02799999999999</v>
      </c>
      <c r="CK14200" s="174">
        <v>132.02799999999999</v>
      </c>
      <c r="CU14200" s="174">
        <v>580</v>
      </c>
      <c r="CV14200" s="174">
        <v>85808</v>
      </c>
      <c r="CW14200" s="174">
        <v>5</v>
      </c>
      <c r="CX14200" s="174">
        <v>132.02799999999999</v>
      </c>
    </row>
    <row r="14201" spans="84:102" x14ac:dyDescent="0.25">
      <c r="CF14201" s="3" t="s">
        <v>3073</v>
      </c>
      <c r="CG14201" s="174">
        <v>109480</v>
      </c>
      <c r="CH14201" s="174">
        <v>1386</v>
      </c>
      <c r="CI14201" s="174">
        <v>5</v>
      </c>
      <c r="CJ14201" s="174">
        <v>132.00219999999999</v>
      </c>
      <c r="CK14201" s="174">
        <v>132.00219999999999</v>
      </c>
      <c r="CU14201" s="174">
        <v>109480</v>
      </c>
      <c r="CV14201" s="174">
        <v>1386</v>
      </c>
      <c r="CW14201" s="174">
        <v>5</v>
      </c>
      <c r="CX14201" s="174">
        <v>132.00219999999999</v>
      </c>
    </row>
    <row r="14202" spans="84:102" x14ac:dyDescent="0.25">
      <c r="CF14202" s="3" t="s">
        <v>3073</v>
      </c>
      <c r="CG14202" s="174">
        <v>167</v>
      </c>
      <c r="CH14202" s="174">
        <v>68627</v>
      </c>
      <c r="CI14202" s="174">
        <v>5</v>
      </c>
      <c r="CJ14202" s="174">
        <v>131.96950000000001</v>
      </c>
      <c r="CK14202" s="174">
        <v>131.96950000000001</v>
      </c>
      <c r="CU14202" s="174">
        <v>167</v>
      </c>
      <c r="CV14202" s="174">
        <v>68627</v>
      </c>
      <c r="CW14202" s="174">
        <v>5</v>
      </c>
      <c r="CX14202" s="174">
        <v>131.96950000000001</v>
      </c>
    </row>
    <row r="14203" spans="84:102" x14ac:dyDescent="0.25">
      <c r="CF14203" s="3" t="s">
        <v>3073</v>
      </c>
      <c r="CG14203" s="174">
        <v>2581</v>
      </c>
      <c r="CH14203" s="174">
        <v>40511</v>
      </c>
      <c r="CI14203" s="174">
        <v>5</v>
      </c>
      <c r="CJ14203" s="174">
        <v>131.89879999999999</v>
      </c>
      <c r="CK14203" s="174">
        <v>131.89879999999999</v>
      </c>
      <c r="CU14203" s="174">
        <v>2581</v>
      </c>
      <c r="CV14203" s="174">
        <v>40511</v>
      </c>
      <c r="CW14203" s="174">
        <v>5</v>
      </c>
      <c r="CX14203" s="174">
        <v>131.89879999999999</v>
      </c>
    </row>
    <row r="14204" spans="84:102" x14ac:dyDescent="0.25">
      <c r="CF14204" s="3" t="s">
        <v>3073</v>
      </c>
      <c r="CG14204" s="174">
        <v>1842</v>
      </c>
      <c r="CH14204" s="174">
        <v>51686</v>
      </c>
      <c r="CI14204" s="174">
        <v>5</v>
      </c>
      <c r="CJ14204" s="174">
        <v>131.6566</v>
      </c>
      <c r="CK14204" s="174">
        <v>131.6566</v>
      </c>
      <c r="CU14204" s="174">
        <v>1842</v>
      </c>
      <c r="CV14204" s="174">
        <v>51686</v>
      </c>
      <c r="CW14204" s="174">
        <v>5</v>
      </c>
      <c r="CX14204" s="174">
        <v>131.6566</v>
      </c>
    </row>
    <row r="14205" spans="84:102" x14ac:dyDescent="0.25">
      <c r="CF14205" s="3" t="s">
        <v>3073</v>
      </c>
      <c r="CG14205" s="174">
        <v>148068</v>
      </c>
      <c r="CH14205" s="174">
        <v>2809</v>
      </c>
      <c r="CI14205" s="174">
        <v>5</v>
      </c>
      <c r="CJ14205" s="174">
        <v>131.57749999999999</v>
      </c>
      <c r="CK14205" s="174">
        <v>131.57749999999999</v>
      </c>
      <c r="CU14205" s="174">
        <v>148068</v>
      </c>
      <c r="CV14205" s="174">
        <v>2809</v>
      </c>
      <c r="CW14205" s="174">
        <v>5</v>
      </c>
      <c r="CX14205" s="174">
        <v>131.57749999999999</v>
      </c>
    </row>
    <row r="14206" spans="84:102" x14ac:dyDescent="0.25">
      <c r="CF14206" s="3" t="s">
        <v>3073</v>
      </c>
      <c r="CG14206" s="174">
        <v>122780</v>
      </c>
      <c r="CH14206" s="174">
        <v>2001</v>
      </c>
      <c r="CI14206" s="174">
        <v>5</v>
      </c>
      <c r="CJ14206" s="174">
        <v>131.5652</v>
      </c>
      <c r="CK14206" s="174">
        <v>131.5652</v>
      </c>
      <c r="CU14206" s="174">
        <v>122780</v>
      </c>
      <c r="CV14206" s="174">
        <v>2001</v>
      </c>
      <c r="CW14206" s="174">
        <v>5</v>
      </c>
      <c r="CX14206" s="174">
        <v>131.5652</v>
      </c>
    </row>
    <row r="14207" spans="84:102" x14ac:dyDescent="0.25">
      <c r="CF14207" s="3" t="s">
        <v>3073</v>
      </c>
      <c r="CG14207" s="174">
        <v>116150</v>
      </c>
      <c r="CH14207" s="174">
        <v>1324</v>
      </c>
      <c r="CI14207" s="174">
        <v>5</v>
      </c>
      <c r="CJ14207" s="174">
        <v>131.5343</v>
      </c>
      <c r="CK14207" s="174">
        <v>131.5343</v>
      </c>
      <c r="CU14207" s="174">
        <v>116150</v>
      </c>
      <c r="CV14207" s="174">
        <v>1324</v>
      </c>
      <c r="CW14207" s="174">
        <v>5</v>
      </c>
      <c r="CX14207" s="174">
        <v>131.5343</v>
      </c>
    </row>
    <row r="14208" spans="84:102" x14ac:dyDescent="0.25">
      <c r="CF14208" s="3" t="s">
        <v>3073</v>
      </c>
      <c r="CG14208" s="174">
        <v>55839</v>
      </c>
      <c r="CH14208" s="174">
        <v>1885</v>
      </c>
      <c r="CI14208" s="174">
        <v>5</v>
      </c>
      <c r="CJ14208" s="174">
        <v>131.4034</v>
      </c>
      <c r="CK14208" s="174">
        <v>131.4034</v>
      </c>
      <c r="CU14208" s="174">
        <v>55839</v>
      </c>
      <c r="CV14208" s="174">
        <v>1885</v>
      </c>
      <c r="CW14208" s="174">
        <v>5</v>
      </c>
      <c r="CX14208" s="174">
        <v>131.4034</v>
      </c>
    </row>
    <row r="14209" spans="84:102" x14ac:dyDescent="0.25">
      <c r="CF14209" s="3" t="s">
        <v>3073</v>
      </c>
      <c r="CG14209" s="174">
        <v>813</v>
      </c>
      <c r="CH14209" s="174">
        <v>102850</v>
      </c>
      <c r="CI14209" s="174">
        <v>5</v>
      </c>
      <c r="CJ14209" s="174">
        <v>131.3965</v>
      </c>
      <c r="CK14209" s="174">
        <v>131.3965</v>
      </c>
      <c r="CU14209" s="174">
        <v>813</v>
      </c>
      <c r="CV14209" s="174">
        <v>102850</v>
      </c>
      <c r="CW14209" s="174">
        <v>5</v>
      </c>
      <c r="CX14209" s="174">
        <v>131.3965</v>
      </c>
    </row>
    <row r="14210" spans="84:102" x14ac:dyDescent="0.25">
      <c r="CF14210" s="3" t="s">
        <v>3073</v>
      </c>
      <c r="CG14210" s="174">
        <v>2327</v>
      </c>
      <c r="CH14210" s="174">
        <v>26316</v>
      </c>
      <c r="CI14210" s="174">
        <v>5</v>
      </c>
      <c r="CJ14210" s="174">
        <v>131.38489999999999</v>
      </c>
      <c r="CK14210" s="174">
        <v>131.38489999999999</v>
      </c>
      <c r="CU14210" s="174">
        <v>2327</v>
      </c>
      <c r="CV14210" s="174">
        <v>26316</v>
      </c>
      <c r="CW14210" s="174">
        <v>5</v>
      </c>
      <c r="CX14210" s="174">
        <v>131.38489999999999</v>
      </c>
    </row>
    <row r="14211" spans="84:102" x14ac:dyDescent="0.25">
      <c r="CF14211" s="3" t="s">
        <v>3073</v>
      </c>
      <c r="CG14211" s="174">
        <v>84482</v>
      </c>
      <c r="CH14211" s="174">
        <v>492</v>
      </c>
      <c r="CI14211" s="174">
        <v>5</v>
      </c>
      <c r="CJ14211" s="174">
        <v>131.33330000000001</v>
      </c>
      <c r="CK14211" s="174">
        <v>131.33330000000001</v>
      </c>
      <c r="CU14211" s="174">
        <v>84482</v>
      </c>
      <c r="CV14211" s="174">
        <v>492</v>
      </c>
      <c r="CW14211" s="174">
        <v>5</v>
      </c>
      <c r="CX14211" s="174">
        <v>131.33330000000001</v>
      </c>
    </row>
    <row r="14212" spans="84:102" x14ac:dyDescent="0.25">
      <c r="CF14212" s="3" t="s">
        <v>3073</v>
      </c>
      <c r="CG14212" s="174">
        <v>115280</v>
      </c>
      <c r="CH14212" s="174">
        <v>1994</v>
      </c>
      <c r="CI14212" s="174">
        <v>5</v>
      </c>
      <c r="CJ14212" s="174">
        <v>131.24039999999999</v>
      </c>
      <c r="CK14212" s="174">
        <v>131.24039999999999</v>
      </c>
      <c r="CU14212" s="174">
        <v>115280</v>
      </c>
      <c r="CV14212" s="174">
        <v>1994</v>
      </c>
      <c r="CW14212" s="174">
        <v>5</v>
      </c>
      <c r="CX14212" s="174">
        <v>131.24039999999999</v>
      </c>
    </row>
    <row r="14213" spans="84:102" x14ac:dyDescent="0.25">
      <c r="CF14213" s="3" t="s">
        <v>3073</v>
      </c>
      <c r="CG14213" s="174">
        <v>1627</v>
      </c>
      <c r="CH14213" s="174">
        <v>74950</v>
      </c>
      <c r="CI14213" s="174">
        <v>5</v>
      </c>
      <c r="CJ14213" s="174">
        <v>131.23670000000001</v>
      </c>
      <c r="CK14213" s="174">
        <v>131.23670000000001</v>
      </c>
      <c r="CU14213" s="174">
        <v>1627</v>
      </c>
      <c r="CV14213" s="174">
        <v>74950</v>
      </c>
      <c r="CW14213" s="174">
        <v>5</v>
      </c>
      <c r="CX14213" s="174">
        <v>131.23670000000001</v>
      </c>
    </row>
    <row r="14214" spans="84:102" x14ac:dyDescent="0.25">
      <c r="CF14214" s="3" t="s">
        <v>3073</v>
      </c>
      <c r="CG14214" s="174">
        <v>148162</v>
      </c>
      <c r="CH14214" s="174">
        <v>2815</v>
      </c>
      <c r="CI14214" s="174">
        <v>5</v>
      </c>
      <c r="CJ14214" s="174">
        <v>131.15549999999999</v>
      </c>
      <c r="CK14214" s="174">
        <v>131.15549999999999</v>
      </c>
      <c r="CU14214" s="174">
        <v>148162</v>
      </c>
      <c r="CV14214" s="174">
        <v>2815</v>
      </c>
      <c r="CW14214" s="174">
        <v>5</v>
      </c>
      <c r="CX14214" s="174">
        <v>131.15549999999999</v>
      </c>
    </row>
    <row r="14215" spans="84:102" x14ac:dyDescent="0.25">
      <c r="CF14215" s="3" t="s">
        <v>3073</v>
      </c>
      <c r="CG14215" s="174">
        <v>68943</v>
      </c>
      <c r="CH14215" s="174">
        <v>200</v>
      </c>
      <c r="CI14215" s="174">
        <v>5</v>
      </c>
      <c r="CJ14215" s="174">
        <v>131.11199999999999</v>
      </c>
      <c r="CK14215" s="174">
        <v>131.11199999999999</v>
      </c>
      <c r="CU14215" s="174">
        <v>68943</v>
      </c>
      <c r="CV14215" s="174">
        <v>200</v>
      </c>
      <c r="CW14215" s="174">
        <v>5</v>
      </c>
      <c r="CX14215" s="174">
        <v>131.11199999999999</v>
      </c>
    </row>
    <row r="14216" spans="84:102" x14ac:dyDescent="0.25">
      <c r="CF14216" s="3" t="s">
        <v>3073</v>
      </c>
      <c r="CG14216" s="174">
        <v>188</v>
      </c>
      <c r="CH14216" s="174">
        <v>69573</v>
      </c>
      <c r="CI14216" s="174">
        <v>5</v>
      </c>
      <c r="CJ14216" s="174">
        <v>131.09190000000001</v>
      </c>
      <c r="CK14216" s="174">
        <v>131.09190000000001</v>
      </c>
      <c r="CU14216" s="174">
        <v>188</v>
      </c>
      <c r="CV14216" s="174">
        <v>69573</v>
      </c>
      <c r="CW14216" s="174">
        <v>5</v>
      </c>
      <c r="CX14216" s="174">
        <v>131.09190000000001</v>
      </c>
    </row>
    <row r="14217" spans="84:102" x14ac:dyDescent="0.25">
      <c r="CF14217" s="3" t="s">
        <v>3073</v>
      </c>
      <c r="CG14217" s="174">
        <v>2772</v>
      </c>
      <c r="CH14217" s="174">
        <v>145448</v>
      </c>
      <c r="CI14217" s="174">
        <v>5</v>
      </c>
      <c r="CJ14217" s="174">
        <v>131.08860000000001</v>
      </c>
      <c r="CK14217" s="174">
        <v>131.08860000000001</v>
      </c>
      <c r="CU14217" s="174">
        <v>2772</v>
      </c>
      <c r="CV14217" s="174">
        <v>145448</v>
      </c>
      <c r="CW14217" s="174">
        <v>5</v>
      </c>
      <c r="CX14217" s="174">
        <v>131.08860000000001</v>
      </c>
    </row>
    <row r="14218" spans="84:102" x14ac:dyDescent="0.25">
      <c r="CF14218" s="3" t="s">
        <v>3073</v>
      </c>
      <c r="CG14218" s="174">
        <v>50956</v>
      </c>
      <c r="CH14218" s="174">
        <v>1835</v>
      </c>
      <c r="CI14218" s="174">
        <v>5</v>
      </c>
      <c r="CJ14218" s="174">
        <v>131.07579999999999</v>
      </c>
      <c r="CK14218" s="174">
        <v>131.07579999999999</v>
      </c>
      <c r="CU14218" s="174">
        <v>50956</v>
      </c>
      <c r="CV14218" s="174">
        <v>1835</v>
      </c>
      <c r="CW14218" s="174">
        <v>5</v>
      </c>
      <c r="CX14218" s="174">
        <v>131.07579999999999</v>
      </c>
    </row>
    <row r="14219" spans="84:102" x14ac:dyDescent="0.25">
      <c r="CF14219" s="3" t="s">
        <v>3073</v>
      </c>
      <c r="CG14219" s="174">
        <v>2856</v>
      </c>
      <c r="CH14219" s="174">
        <v>150145</v>
      </c>
      <c r="CI14219" s="174">
        <v>5</v>
      </c>
      <c r="CJ14219" s="174">
        <v>130.66669999999999</v>
      </c>
      <c r="CK14219" s="174">
        <v>130.66669999999999</v>
      </c>
      <c r="CU14219" s="174">
        <v>2856</v>
      </c>
      <c r="CV14219" s="174">
        <v>150145</v>
      </c>
      <c r="CW14219" s="174">
        <v>5</v>
      </c>
      <c r="CX14219" s="174">
        <v>130.66669999999999</v>
      </c>
    </row>
    <row r="14220" spans="84:102" x14ac:dyDescent="0.25">
      <c r="CF14220" s="3" t="s">
        <v>3073</v>
      </c>
      <c r="CG14220" s="174">
        <v>2885</v>
      </c>
      <c r="CH14220" s="174">
        <v>150166</v>
      </c>
      <c r="CI14220" s="174">
        <v>5</v>
      </c>
      <c r="CJ14220" s="174">
        <v>130.63589999999999</v>
      </c>
      <c r="CK14220" s="174">
        <v>130.63589999999999</v>
      </c>
      <c r="CU14220" s="174">
        <v>2885</v>
      </c>
      <c r="CV14220" s="174">
        <v>150166</v>
      </c>
      <c r="CW14220" s="174">
        <v>5</v>
      </c>
      <c r="CX14220" s="174">
        <v>130.63589999999999</v>
      </c>
    </row>
    <row r="14221" spans="84:102" x14ac:dyDescent="0.25">
      <c r="CF14221" s="3" t="s">
        <v>3073</v>
      </c>
      <c r="CG14221" s="174">
        <v>2193</v>
      </c>
      <c r="CH14221" s="174">
        <v>16673</v>
      </c>
      <c r="CI14221" s="174">
        <v>5</v>
      </c>
      <c r="CJ14221" s="174">
        <v>130.3997</v>
      </c>
      <c r="CK14221" s="174">
        <v>130.3997</v>
      </c>
      <c r="CU14221" s="174">
        <v>2193</v>
      </c>
      <c r="CV14221" s="174">
        <v>16673</v>
      </c>
      <c r="CW14221" s="174">
        <v>5</v>
      </c>
      <c r="CX14221" s="174">
        <v>130.3997</v>
      </c>
    </row>
    <row r="14222" spans="84:102" x14ac:dyDescent="0.25">
      <c r="CF14222" s="3" t="s">
        <v>3073</v>
      </c>
      <c r="CG14222" s="174">
        <v>3150</v>
      </c>
      <c r="CH14222" s="174">
        <v>198764</v>
      </c>
      <c r="CI14222" s="174">
        <v>5</v>
      </c>
      <c r="CJ14222" s="174">
        <v>130.33070000000001</v>
      </c>
      <c r="CK14222" s="174">
        <v>130.33070000000001</v>
      </c>
      <c r="CU14222" s="174">
        <v>3150</v>
      </c>
      <c r="CV14222" s="174">
        <v>198764</v>
      </c>
      <c r="CW14222" s="174">
        <v>5</v>
      </c>
      <c r="CX14222" s="174">
        <v>130.33070000000001</v>
      </c>
    </row>
    <row r="14223" spans="84:102" x14ac:dyDescent="0.25">
      <c r="CF14223" s="3" t="s">
        <v>3073</v>
      </c>
      <c r="CG14223" s="174">
        <v>123334</v>
      </c>
      <c r="CH14223" s="174">
        <v>2697</v>
      </c>
      <c r="CI14223" s="174">
        <v>5</v>
      </c>
      <c r="CJ14223" s="174">
        <v>130.33009999999999</v>
      </c>
      <c r="CK14223" s="174">
        <v>130.33009999999999</v>
      </c>
      <c r="CU14223" s="174">
        <v>123334</v>
      </c>
      <c r="CV14223" s="174">
        <v>2697</v>
      </c>
      <c r="CW14223" s="174">
        <v>5</v>
      </c>
      <c r="CX14223" s="174">
        <v>130.33009999999999</v>
      </c>
    </row>
    <row r="14224" spans="84:102" x14ac:dyDescent="0.25">
      <c r="CF14224" s="3" t="s">
        <v>3073</v>
      </c>
      <c r="CG14224" s="174">
        <v>29709</v>
      </c>
      <c r="CH14224" s="174">
        <v>2407</v>
      </c>
      <c r="CI14224" s="174">
        <v>5</v>
      </c>
      <c r="CJ14224" s="174">
        <v>130.2398</v>
      </c>
      <c r="CK14224" s="174">
        <v>130.2398</v>
      </c>
      <c r="CU14224" s="174">
        <v>29709</v>
      </c>
      <c r="CV14224" s="174">
        <v>2407</v>
      </c>
      <c r="CW14224" s="174">
        <v>5</v>
      </c>
      <c r="CX14224" s="174">
        <v>130.2398</v>
      </c>
    </row>
    <row r="14225" spans="84:102" x14ac:dyDescent="0.25">
      <c r="CF14225" s="3" t="s">
        <v>3073</v>
      </c>
      <c r="CG14225" s="174">
        <v>2832</v>
      </c>
      <c r="CH14225" s="174">
        <v>148804</v>
      </c>
      <c r="CI14225" s="174">
        <v>5</v>
      </c>
      <c r="CJ14225" s="174">
        <v>130.07919999999999</v>
      </c>
      <c r="CK14225" s="174">
        <v>130.07919999999999</v>
      </c>
      <c r="CU14225" s="174">
        <v>2832</v>
      </c>
      <c r="CV14225" s="174">
        <v>148804</v>
      </c>
      <c r="CW14225" s="174">
        <v>5</v>
      </c>
      <c r="CX14225" s="174">
        <v>130.07919999999999</v>
      </c>
    </row>
    <row r="14226" spans="84:102" x14ac:dyDescent="0.25">
      <c r="CF14226" s="3" t="s">
        <v>3073</v>
      </c>
      <c r="CG14226" s="174">
        <v>150040</v>
      </c>
      <c r="CH14226" s="174">
        <v>3135</v>
      </c>
      <c r="CI14226" s="174">
        <v>5</v>
      </c>
      <c r="CJ14226" s="174">
        <v>130.00210000000001</v>
      </c>
      <c r="CK14226" s="174">
        <v>130.00210000000001</v>
      </c>
      <c r="CU14226" s="174">
        <v>150040</v>
      </c>
      <c r="CV14226" s="174">
        <v>3135</v>
      </c>
      <c r="CW14226" s="174">
        <v>5</v>
      </c>
      <c r="CX14226" s="174">
        <v>130.00210000000001</v>
      </c>
    </row>
    <row r="14227" spans="84:102" x14ac:dyDescent="0.25">
      <c r="CF14227" s="3" t="s">
        <v>3073</v>
      </c>
      <c r="CG14227" s="174">
        <v>2845</v>
      </c>
      <c r="CH14227" s="174">
        <v>149727</v>
      </c>
      <c r="CI14227" s="174">
        <v>5</v>
      </c>
      <c r="CJ14227" s="174">
        <v>130</v>
      </c>
      <c r="CK14227" s="174">
        <v>130</v>
      </c>
      <c r="CU14227" s="174">
        <v>2845</v>
      </c>
      <c r="CV14227" s="174">
        <v>149727</v>
      </c>
      <c r="CW14227" s="174">
        <v>5</v>
      </c>
      <c r="CX14227" s="174">
        <v>130</v>
      </c>
    </row>
    <row r="14228" spans="84:102" x14ac:dyDescent="0.25">
      <c r="CF14228" s="3" t="s">
        <v>3073</v>
      </c>
      <c r="CG14228" s="174">
        <v>71344</v>
      </c>
      <c r="CH14228" s="174">
        <v>207</v>
      </c>
      <c r="CI14228" s="174">
        <v>5</v>
      </c>
      <c r="CJ14228" s="174">
        <v>129.94450000000001</v>
      </c>
      <c r="CK14228" s="174">
        <v>129.94450000000001</v>
      </c>
      <c r="CU14228" s="174">
        <v>71344</v>
      </c>
      <c r="CV14228" s="174">
        <v>207</v>
      </c>
      <c r="CW14228" s="174">
        <v>5</v>
      </c>
      <c r="CX14228" s="174">
        <v>129.94450000000001</v>
      </c>
    </row>
    <row r="14229" spans="84:102" x14ac:dyDescent="0.25">
      <c r="CF14229" s="3" t="s">
        <v>3073</v>
      </c>
      <c r="CG14229" s="174">
        <v>580</v>
      </c>
      <c r="CH14229" s="174">
        <v>85776</v>
      </c>
      <c r="CI14229" s="174">
        <v>5</v>
      </c>
      <c r="CJ14229" s="174">
        <v>129.50800000000001</v>
      </c>
      <c r="CK14229" s="174">
        <v>129.50800000000001</v>
      </c>
      <c r="CU14229" s="174">
        <v>580</v>
      </c>
      <c r="CV14229" s="174">
        <v>85776</v>
      </c>
      <c r="CW14229" s="174">
        <v>5</v>
      </c>
      <c r="CX14229" s="174">
        <v>129.50800000000001</v>
      </c>
    </row>
    <row r="14230" spans="84:102" x14ac:dyDescent="0.25">
      <c r="CF14230" s="3" t="s">
        <v>3073</v>
      </c>
      <c r="CG14230" s="174">
        <v>1410</v>
      </c>
      <c r="CH14230" s="174">
        <v>110917</v>
      </c>
      <c r="CI14230" s="174">
        <v>5</v>
      </c>
      <c r="CJ14230" s="174">
        <v>129.34209999999999</v>
      </c>
      <c r="CK14230" s="174">
        <v>129.34209999999999</v>
      </c>
      <c r="CU14230" s="174">
        <v>1410</v>
      </c>
      <c r="CV14230" s="174">
        <v>110917</v>
      </c>
      <c r="CW14230" s="174">
        <v>5</v>
      </c>
      <c r="CX14230" s="174">
        <v>129.34209999999999</v>
      </c>
    </row>
    <row r="14231" spans="84:102" x14ac:dyDescent="0.25">
      <c r="CF14231" s="3" t="s">
        <v>3073</v>
      </c>
      <c r="CG14231" s="174">
        <v>3643</v>
      </c>
      <c r="CH14231" s="174">
        <v>98792</v>
      </c>
      <c r="CI14231" s="174">
        <v>5</v>
      </c>
      <c r="CJ14231" s="174">
        <v>129.28919999999999</v>
      </c>
      <c r="CK14231" s="174">
        <v>129.28919999999999</v>
      </c>
      <c r="CU14231" s="174">
        <v>3643</v>
      </c>
      <c r="CV14231" s="174">
        <v>98792</v>
      </c>
      <c r="CW14231" s="174">
        <v>5</v>
      </c>
      <c r="CX14231" s="174">
        <v>129.28919999999999</v>
      </c>
    </row>
    <row r="14232" spans="84:102" x14ac:dyDescent="0.25">
      <c r="CF14232" s="3" t="s">
        <v>3073</v>
      </c>
      <c r="CG14232" s="174">
        <v>123862</v>
      </c>
      <c r="CH14232" s="174">
        <v>1047</v>
      </c>
      <c r="CI14232" s="174">
        <v>5</v>
      </c>
      <c r="CJ14232" s="174">
        <v>128.99870000000001</v>
      </c>
      <c r="CK14232" s="174">
        <v>128.99870000000001</v>
      </c>
      <c r="CU14232" s="174">
        <v>123862</v>
      </c>
      <c r="CV14232" s="174">
        <v>1047</v>
      </c>
      <c r="CW14232" s="174">
        <v>5</v>
      </c>
      <c r="CX14232" s="174">
        <v>128.99870000000001</v>
      </c>
    </row>
    <row r="14233" spans="84:102" x14ac:dyDescent="0.25">
      <c r="CF14233" s="3" t="s">
        <v>3073</v>
      </c>
      <c r="CG14233" s="174">
        <v>3501</v>
      </c>
      <c r="CH14233" s="174">
        <v>57484</v>
      </c>
      <c r="CI14233" s="174">
        <v>5</v>
      </c>
      <c r="CJ14233" s="174">
        <v>128.9956</v>
      </c>
      <c r="CK14233" s="174">
        <v>128.9956</v>
      </c>
      <c r="CU14233" s="174">
        <v>3501</v>
      </c>
      <c r="CV14233" s="174">
        <v>57484</v>
      </c>
      <c r="CW14233" s="174">
        <v>5</v>
      </c>
      <c r="CX14233" s="174">
        <v>128.9956</v>
      </c>
    </row>
    <row r="14234" spans="84:102" x14ac:dyDescent="0.25">
      <c r="CF14234" s="3" t="s">
        <v>3073</v>
      </c>
      <c r="CG14234" s="174">
        <v>183060</v>
      </c>
      <c r="CH14234" s="174">
        <v>3464</v>
      </c>
      <c r="CI14234" s="174">
        <v>5</v>
      </c>
      <c r="CJ14234" s="174">
        <v>128.73679999999999</v>
      </c>
      <c r="CK14234" s="174">
        <v>128.73679999999999</v>
      </c>
      <c r="CU14234" s="174">
        <v>183060</v>
      </c>
      <c r="CV14234" s="174">
        <v>3464</v>
      </c>
      <c r="CW14234" s="174">
        <v>5</v>
      </c>
      <c r="CX14234" s="174">
        <v>128.73679999999999</v>
      </c>
    </row>
    <row r="14235" spans="84:102" x14ac:dyDescent="0.25">
      <c r="CF14235" s="3" t="s">
        <v>3073</v>
      </c>
      <c r="CG14235" s="174">
        <v>75698</v>
      </c>
      <c r="CH14235" s="174">
        <v>342</v>
      </c>
      <c r="CI14235" s="174">
        <v>5</v>
      </c>
      <c r="CJ14235" s="174">
        <v>128.55889999999999</v>
      </c>
      <c r="CK14235" s="174">
        <v>128.55889999999999</v>
      </c>
      <c r="CU14235" s="174">
        <v>75698</v>
      </c>
      <c r="CV14235" s="174">
        <v>342</v>
      </c>
      <c r="CW14235" s="174">
        <v>5</v>
      </c>
      <c r="CX14235" s="174">
        <v>128.55889999999999</v>
      </c>
    </row>
    <row r="14236" spans="84:102" x14ac:dyDescent="0.25">
      <c r="CF14236" s="3" t="s">
        <v>3073</v>
      </c>
      <c r="CG14236" s="174">
        <v>829</v>
      </c>
      <c r="CH14236" s="174">
        <v>104710</v>
      </c>
      <c r="CI14236" s="174">
        <v>5</v>
      </c>
      <c r="CJ14236" s="174">
        <v>128.36449999999999</v>
      </c>
      <c r="CK14236" s="174">
        <v>128.36449999999999</v>
      </c>
      <c r="CU14236" s="174">
        <v>829</v>
      </c>
      <c r="CV14236" s="174">
        <v>104710</v>
      </c>
      <c r="CW14236" s="174">
        <v>5</v>
      </c>
      <c r="CX14236" s="174">
        <v>128.36449999999999</v>
      </c>
    </row>
    <row r="14237" spans="84:102" x14ac:dyDescent="0.25">
      <c r="CF14237" s="3" t="s">
        <v>3073</v>
      </c>
      <c r="CG14237" s="174">
        <v>670</v>
      </c>
      <c r="CH14237" s="174">
        <v>92009</v>
      </c>
      <c r="CI14237" s="174">
        <v>5</v>
      </c>
      <c r="CJ14237" s="174">
        <v>128.36359999999999</v>
      </c>
      <c r="CK14237" s="174">
        <v>128.36359999999999</v>
      </c>
      <c r="CU14237" s="174">
        <v>670</v>
      </c>
      <c r="CV14237" s="174">
        <v>92009</v>
      </c>
      <c r="CW14237" s="174">
        <v>5</v>
      </c>
      <c r="CX14237" s="174">
        <v>128.36359999999999</v>
      </c>
    </row>
    <row r="14238" spans="84:102" x14ac:dyDescent="0.25">
      <c r="CF14238" s="3" t="s">
        <v>3073</v>
      </c>
      <c r="CG14238" s="174">
        <v>1440</v>
      </c>
      <c r="CH14238" s="174">
        <v>103196</v>
      </c>
      <c r="CI14238" s="174">
        <v>5</v>
      </c>
      <c r="CJ14238" s="174">
        <v>128.3252</v>
      </c>
      <c r="CK14238" s="174">
        <v>128.3252</v>
      </c>
      <c r="CU14238" s="174">
        <v>1440</v>
      </c>
      <c r="CV14238" s="174">
        <v>103196</v>
      </c>
      <c r="CW14238" s="174">
        <v>5</v>
      </c>
      <c r="CX14238" s="174">
        <v>128.3252</v>
      </c>
    </row>
    <row r="14239" spans="84:102" x14ac:dyDescent="0.25">
      <c r="CF14239" s="3" t="s">
        <v>3073</v>
      </c>
      <c r="CG14239" s="174">
        <v>32694</v>
      </c>
      <c r="CH14239" s="174">
        <v>2492</v>
      </c>
      <c r="CI14239" s="174">
        <v>5</v>
      </c>
      <c r="CJ14239" s="174">
        <v>128.27670000000001</v>
      </c>
      <c r="CK14239" s="174">
        <v>128.27670000000001</v>
      </c>
      <c r="CU14239" s="174">
        <v>32694</v>
      </c>
      <c r="CV14239" s="174">
        <v>2492</v>
      </c>
      <c r="CW14239" s="174">
        <v>5</v>
      </c>
      <c r="CX14239" s="174">
        <v>128.27670000000001</v>
      </c>
    </row>
    <row r="14240" spans="84:102" x14ac:dyDescent="0.25">
      <c r="CF14240" s="3" t="s">
        <v>3073</v>
      </c>
      <c r="CG14240" s="174">
        <v>118182</v>
      </c>
      <c r="CH14240" s="174">
        <v>1309</v>
      </c>
      <c r="CI14240" s="174">
        <v>5</v>
      </c>
      <c r="CJ14240" s="174">
        <v>128.15280000000001</v>
      </c>
      <c r="CK14240" s="174">
        <v>128.15280000000001</v>
      </c>
      <c r="CU14240" s="174">
        <v>118182</v>
      </c>
      <c r="CV14240" s="174">
        <v>1309</v>
      </c>
      <c r="CW14240" s="174">
        <v>5</v>
      </c>
      <c r="CX14240" s="174">
        <v>128.15280000000001</v>
      </c>
    </row>
    <row r="14241" spans="84:102" x14ac:dyDescent="0.25">
      <c r="CF14241" s="3" t="s">
        <v>3073</v>
      </c>
      <c r="CG14241" s="174">
        <v>57484</v>
      </c>
      <c r="CH14241" s="174">
        <v>3501</v>
      </c>
      <c r="CI14241" s="174">
        <v>5</v>
      </c>
      <c r="CJ14241" s="174">
        <v>128.125</v>
      </c>
      <c r="CK14241" s="174">
        <v>128.125</v>
      </c>
      <c r="CU14241" s="174">
        <v>57484</v>
      </c>
      <c r="CV14241" s="174">
        <v>3501</v>
      </c>
      <c r="CW14241" s="174">
        <v>5</v>
      </c>
      <c r="CX14241" s="174">
        <v>128.125</v>
      </c>
    </row>
    <row r="14242" spans="84:102" x14ac:dyDescent="0.25">
      <c r="CF14242" s="3" t="s">
        <v>3073</v>
      </c>
      <c r="CG14242" s="174">
        <v>95547</v>
      </c>
      <c r="CH14242" s="174">
        <v>3611</v>
      </c>
      <c r="CI14242" s="174">
        <v>5</v>
      </c>
      <c r="CJ14242" s="174">
        <v>127.98180000000001</v>
      </c>
      <c r="CK14242" s="174">
        <v>127.98180000000001</v>
      </c>
      <c r="CU14242" s="174">
        <v>95547</v>
      </c>
      <c r="CV14242" s="174">
        <v>3611</v>
      </c>
      <c r="CW14242" s="174">
        <v>5</v>
      </c>
      <c r="CX14242" s="174">
        <v>127.98180000000001</v>
      </c>
    </row>
    <row r="14243" spans="84:102" x14ac:dyDescent="0.25">
      <c r="CF14243" s="3" t="s">
        <v>3073</v>
      </c>
      <c r="CG14243" s="174">
        <v>2887</v>
      </c>
      <c r="CH14243" s="174">
        <v>149328</v>
      </c>
      <c r="CI14243" s="174">
        <v>5</v>
      </c>
      <c r="CJ14243" s="174">
        <v>127.8982</v>
      </c>
      <c r="CK14243" s="174">
        <v>127.8982</v>
      </c>
      <c r="CU14243" s="174">
        <v>2887</v>
      </c>
      <c r="CV14243" s="174">
        <v>149328</v>
      </c>
      <c r="CW14243" s="174">
        <v>5</v>
      </c>
      <c r="CX14243" s="174">
        <v>127.8982</v>
      </c>
    </row>
    <row r="14244" spans="84:102" x14ac:dyDescent="0.25">
      <c r="CF14244" s="3" t="s">
        <v>3073</v>
      </c>
      <c r="CG14244" s="174">
        <v>43850</v>
      </c>
      <c r="CH14244" s="174">
        <v>2601</v>
      </c>
      <c r="CI14244" s="174">
        <v>5</v>
      </c>
      <c r="CJ14244" s="174">
        <v>127.84350000000001</v>
      </c>
      <c r="CK14244" s="174">
        <v>127.84350000000001</v>
      </c>
      <c r="CU14244" s="174">
        <v>43850</v>
      </c>
      <c r="CV14244" s="174">
        <v>2601</v>
      </c>
      <c r="CW14244" s="174">
        <v>5</v>
      </c>
      <c r="CX14244" s="174">
        <v>127.84350000000001</v>
      </c>
    </row>
    <row r="14245" spans="84:102" x14ac:dyDescent="0.25">
      <c r="CF14245" s="3" t="s">
        <v>3073</v>
      </c>
      <c r="CG14245" s="174">
        <v>150145</v>
      </c>
      <c r="CH14245" s="174">
        <v>2856</v>
      </c>
      <c r="CI14245" s="174">
        <v>5</v>
      </c>
      <c r="CJ14245" s="174">
        <v>127.83329999999999</v>
      </c>
      <c r="CK14245" s="174">
        <v>127.83329999999999</v>
      </c>
      <c r="CU14245" s="174">
        <v>150145</v>
      </c>
      <c r="CV14245" s="174">
        <v>2856</v>
      </c>
      <c r="CW14245" s="174">
        <v>5</v>
      </c>
      <c r="CX14245" s="174">
        <v>127.83329999999999</v>
      </c>
    </row>
    <row r="14246" spans="84:102" x14ac:dyDescent="0.25">
      <c r="CF14246" s="3" t="s">
        <v>3073</v>
      </c>
      <c r="CG14246" s="174">
        <v>2697</v>
      </c>
      <c r="CH14246" s="174">
        <v>123334</v>
      </c>
      <c r="CI14246" s="174">
        <v>5</v>
      </c>
      <c r="CJ14246" s="174">
        <v>127.78830000000001</v>
      </c>
      <c r="CK14246" s="174">
        <v>127.78830000000001</v>
      </c>
      <c r="CU14246" s="174">
        <v>2697</v>
      </c>
      <c r="CV14246" s="174">
        <v>123334</v>
      </c>
      <c r="CW14246" s="174">
        <v>5</v>
      </c>
      <c r="CX14246" s="174">
        <v>127.78830000000001</v>
      </c>
    </row>
    <row r="14247" spans="84:102" x14ac:dyDescent="0.25">
      <c r="CF14247" s="3" t="s">
        <v>3073</v>
      </c>
      <c r="CG14247" s="174">
        <v>738</v>
      </c>
      <c r="CH14247" s="174">
        <v>97005</v>
      </c>
      <c r="CI14247" s="174">
        <v>5</v>
      </c>
      <c r="CJ14247" s="174">
        <v>127.61450000000001</v>
      </c>
      <c r="CK14247" s="174">
        <v>127.61450000000001</v>
      </c>
      <c r="CU14247" s="174">
        <v>738</v>
      </c>
      <c r="CV14247" s="174">
        <v>97005</v>
      </c>
      <c r="CW14247" s="174">
        <v>5</v>
      </c>
      <c r="CX14247" s="174">
        <v>127.61450000000001</v>
      </c>
    </row>
    <row r="14248" spans="84:102" x14ac:dyDescent="0.25">
      <c r="CF14248" s="3" t="s">
        <v>3073</v>
      </c>
      <c r="CG14248" s="174">
        <v>2284</v>
      </c>
      <c r="CH14248" s="174">
        <v>21515</v>
      </c>
      <c r="CI14248" s="174">
        <v>5</v>
      </c>
      <c r="CJ14248" s="174">
        <v>127.50060000000001</v>
      </c>
      <c r="CK14248" s="174">
        <v>127.50060000000001</v>
      </c>
      <c r="CU14248" s="174">
        <v>2284</v>
      </c>
      <c r="CV14248" s="174">
        <v>21515</v>
      </c>
      <c r="CW14248" s="174">
        <v>5</v>
      </c>
      <c r="CX14248" s="174">
        <v>127.50060000000001</v>
      </c>
    </row>
    <row r="14249" spans="84:102" x14ac:dyDescent="0.25">
      <c r="CF14249" s="3" t="s">
        <v>3073</v>
      </c>
      <c r="CG14249" s="174">
        <v>28559</v>
      </c>
      <c r="CH14249" s="174">
        <v>2389</v>
      </c>
      <c r="CI14249" s="174">
        <v>5</v>
      </c>
      <c r="CJ14249" s="174">
        <v>127.4602</v>
      </c>
      <c r="CK14249" s="174">
        <v>127.4602</v>
      </c>
      <c r="CU14249" s="174">
        <v>28559</v>
      </c>
      <c r="CV14249" s="174">
        <v>2389</v>
      </c>
      <c r="CW14249" s="174">
        <v>5</v>
      </c>
      <c r="CX14249" s="174">
        <v>127.4602</v>
      </c>
    </row>
    <row r="14250" spans="84:102" x14ac:dyDescent="0.25">
      <c r="CF14250" s="3" t="s">
        <v>3073</v>
      </c>
      <c r="CG14250" s="174">
        <v>1645</v>
      </c>
      <c r="CH14250" s="174">
        <v>73809</v>
      </c>
      <c r="CI14250" s="174">
        <v>5</v>
      </c>
      <c r="CJ14250" s="174">
        <v>127.4175</v>
      </c>
      <c r="CK14250" s="174">
        <v>127.4175</v>
      </c>
      <c r="CU14250" s="174">
        <v>1645</v>
      </c>
      <c r="CV14250" s="174">
        <v>73809</v>
      </c>
      <c r="CW14250" s="174">
        <v>5</v>
      </c>
      <c r="CX14250" s="174">
        <v>127.4175</v>
      </c>
    </row>
    <row r="14251" spans="84:102" x14ac:dyDescent="0.25">
      <c r="CF14251" s="3" t="s">
        <v>3073</v>
      </c>
      <c r="CG14251" s="174">
        <v>379</v>
      </c>
      <c r="CH14251" s="174">
        <v>78846</v>
      </c>
      <c r="CI14251" s="174">
        <v>5</v>
      </c>
      <c r="CJ14251" s="174">
        <v>127.2433</v>
      </c>
      <c r="CK14251" s="174">
        <v>127.2433</v>
      </c>
      <c r="CU14251" s="174">
        <v>379</v>
      </c>
      <c r="CV14251" s="174">
        <v>78846</v>
      </c>
      <c r="CW14251" s="174">
        <v>5</v>
      </c>
      <c r="CX14251" s="174">
        <v>127.2433</v>
      </c>
    </row>
    <row r="14252" spans="84:102" x14ac:dyDescent="0.25">
      <c r="CF14252" s="3" t="s">
        <v>3073</v>
      </c>
      <c r="CG14252" s="174">
        <v>1163</v>
      </c>
      <c r="CH14252" s="174">
        <v>147119</v>
      </c>
      <c r="CI14252" s="174">
        <v>5</v>
      </c>
      <c r="CJ14252" s="174">
        <v>127.2077</v>
      </c>
      <c r="CK14252" s="174">
        <v>127.2077</v>
      </c>
      <c r="CU14252" s="174">
        <v>1163</v>
      </c>
      <c r="CV14252" s="174">
        <v>147119</v>
      </c>
      <c r="CW14252" s="174">
        <v>5</v>
      </c>
      <c r="CX14252" s="174">
        <v>127.2077</v>
      </c>
    </row>
    <row r="14253" spans="84:102" x14ac:dyDescent="0.25">
      <c r="CF14253" s="3" t="s">
        <v>3073</v>
      </c>
      <c r="CG14253" s="174">
        <v>51686</v>
      </c>
      <c r="CH14253" s="174">
        <v>1842</v>
      </c>
      <c r="CI14253" s="174">
        <v>5</v>
      </c>
      <c r="CJ14253" s="174">
        <v>127.1245</v>
      </c>
      <c r="CK14253" s="174">
        <v>127.1245</v>
      </c>
      <c r="CU14253" s="174">
        <v>51686</v>
      </c>
      <c r="CV14253" s="174">
        <v>1842</v>
      </c>
      <c r="CW14253" s="174">
        <v>5</v>
      </c>
      <c r="CX14253" s="174">
        <v>127.1245</v>
      </c>
    </row>
    <row r="14254" spans="84:102" x14ac:dyDescent="0.25">
      <c r="CF14254" s="3" t="s">
        <v>3073</v>
      </c>
      <c r="CG14254" s="174">
        <v>107544</v>
      </c>
      <c r="CH14254" s="174">
        <v>839</v>
      </c>
      <c r="CI14254" s="174">
        <v>5</v>
      </c>
      <c r="CJ14254" s="174">
        <v>127.1071</v>
      </c>
      <c r="CK14254" s="174">
        <v>127.1071</v>
      </c>
      <c r="CU14254" s="174">
        <v>107544</v>
      </c>
      <c r="CV14254" s="174">
        <v>839</v>
      </c>
      <c r="CW14254" s="174">
        <v>5</v>
      </c>
      <c r="CX14254" s="174">
        <v>127.1071</v>
      </c>
    </row>
    <row r="14255" spans="84:102" x14ac:dyDescent="0.25">
      <c r="CF14255" s="3" t="s">
        <v>3073</v>
      </c>
      <c r="CG14255" s="174">
        <v>65712</v>
      </c>
      <c r="CH14255" s="174">
        <v>94</v>
      </c>
      <c r="CI14255" s="174">
        <v>5</v>
      </c>
      <c r="CJ14255" s="174">
        <v>127.0903</v>
      </c>
      <c r="CK14255" s="174">
        <v>127.0903</v>
      </c>
      <c r="CU14255" s="174">
        <v>65712</v>
      </c>
      <c r="CV14255" s="174">
        <v>94</v>
      </c>
      <c r="CW14255" s="174">
        <v>5</v>
      </c>
      <c r="CX14255" s="174">
        <v>127.0903</v>
      </c>
    </row>
    <row r="14256" spans="84:102" x14ac:dyDescent="0.25">
      <c r="CF14256" s="3" t="s">
        <v>3073</v>
      </c>
      <c r="CG14256" s="174">
        <v>1324</v>
      </c>
      <c r="CH14256" s="174">
        <v>116150</v>
      </c>
      <c r="CI14256" s="174">
        <v>5</v>
      </c>
      <c r="CJ14256" s="174">
        <v>127.03189999999999</v>
      </c>
      <c r="CK14256" s="174">
        <v>127.03189999999999</v>
      </c>
      <c r="CU14256" s="174">
        <v>1324</v>
      </c>
      <c r="CV14256" s="174">
        <v>116150</v>
      </c>
      <c r="CW14256" s="174">
        <v>5</v>
      </c>
      <c r="CX14256" s="174">
        <v>127.03189999999999</v>
      </c>
    </row>
    <row r="14257" spans="84:102" x14ac:dyDescent="0.25">
      <c r="CF14257" s="3" t="s">
        <v>3073</v>
      </c>
      <c r="CG14257" s="174">
        <v>155041</v>
      </c>
      <c r="CH14257" s="174">
        <v>2975</v>
      </c>
      <c r="CI14257" s="174">
        <v>5</v>
      </c>
      <c r="CJ14257" s="174">
        <v>126.979</v>
      </c>
      <c r="CK14257" s="174">
        <v>126.979</v>
      </c>
      <c r="CU14257" s="174">
        <v>155041</v>
      </c>
      <c r="CV14257" s="174">
        <v>2975</v>
      </c>
      <c r="CW14257" s="174">
        <v>5</v>
      </c>
      <c r="CX14257" s="174">
        <v>126.979</v>
      </c>
    </row>
    <row r="14258" spans="84:102" x14ac:dyDescent="0.25">
      <c r="CF14258" s="3" t="s">
        <v>3073</v>
      </c>
      <c r="CG14258" s="174">
        <v>2294</v>
      </c>
      <c r="CH14258" s="174">
        <v>22257</v>
      </c>
      <c r="CI14258" s="174">
        <v>5</v>
      </c>
      <c r="CJ14258" s="174">
        <v>126.9212</v>
      </c>
      <c r="CK14258" s="174">
        <v>126.9212</v>
      </c>
      <c r="CU14258" s="174">
        <v>2294</v>
      </c>
      <c r="CV14258" s="174">
        <v>22257</v>
      </c>
      <c r="CW14258" s="174">
        <v>5</v>
      </c>
      <c r="CX14258" s="174">
        <v>126.9212</v>
      </c>
    </row>
    <row r="14259" spans="84:102" x14ac:dyDescent="0.25">
      <c r="CF14259" s="3" t="s">
        <v>3073</v>
      </c>
      <c r="CG14259" s="174">
        <v>150599</v>
      </c>
      <c r="CH14259" s="174">
        <v>2872</v>
      </c>
      <c r="CI14259" s="174">
        <v>5</v>
      </c>
      <c r="CJ14259" s="174">
        <v>126.83329999999999</v>
      </c>
      <c r="CK14259" s="174">
        <v>126.83329999999999</v>
      </c>
      <c r="CU14259" s="174">
        <v>150599</v>
      </c>
      <c r="CV14259" s="174">
        <v>2872</v>
      </c>
      <c r="CW14259" s="174">
        <v>5</v>
      </c>
      <c r="CX14259" s="174">
        <v>126.83329999999999</v>
      </c>
    </row>
    <row r="14260" spans="84:102" x14ac:dyDescent="0.25">
      <c r="CF14260" s="3" t="s">
        <v>3073</v>
      </c>
      <c r="CG14260" s="174">
        <v>3284</v>
      </c>
      <c r="CH14260" s="174">
        <v>160759</v>
      </c>
      <c r="CI14260" s="174">
        <v>5</v>
      </c>
      <c r="CJ14260" s="174">
        <v>126.745</v>
      </c>
      <c r="CK14260" s="174">
        <v>126.745</v>
      </c>
      <c r="CU14260" s="174">
        <v>3284</v>
      </c>
      <c r="CV14260" s="174">
        <v>160759</v>
      </c>
      <c r="CW14260" s="174">
        <v>5</v>
      </c>
      <c r="CX14260" s="174">
        <v>126.745</v>
      </c>
    </row>
    <row r="14261" spans="84:102" x14ac:dyDescent="0.25">
      <c r="CF14261" s="3" t="s">
        <v>3073</v>
      </c>
      <c r="CG14261" s="174">
        <v>496</v>
      </c>
      <c r="CH14261" s="174">
        <v>83875</v>
      </c>
      <c r="CI14261" s="174">
        <v>5</v>
      </c>
      <c r="CJ14261" s="174">
        <v>126.66670000000001</v>
      </c>
      <c r="CK14261" s="174">
        <v>126.66670000000001</v>
      </c>
      <c r="CU14261" s="174">
        <v>496</v>
      </c>
      <c r="CV14261" s="174">
        <v>83875</v>
      </c>
      <c r="CW14261" s="174">
        <v>5</v>
      </c>
      <c r="CX14261" s="174">
        <v>126.66670000000001</v>
      </c>
    </row>
    <row r="14262" spans="84:102" x14ac:dyDescent="0.25">
      <c r="CF14262" s="3" t="s">
        <v>3073</v>
      </c>
      <c r="CG14262" s="174">
        <v>50739</v>
      </c>
      <c r="CH14262" s="174">
        <v>3480</v>
      </c>
      <c r="CI14262" s="174">
        <v>5</v>
      </c>
      <c r="CJ14262" s="174">
        <v>126.5153</v>
      </c>
      <c r="CK14262" s="174">
        <v>126.5153</v>
      </c>
      <c r="CU14262" s="174">
        <v>50739</v>
      </c>
      <c r="CV14262" s="174">
        <v>3480</v>
      </c>
      <c r="CW14262" s="174">
        <v>5</v>
      </c>
      <c r="CX14262" s="174">
        <v>126.5153</v>
      </c>
    </row>
    <row r="14263" spans="84:102" x14ac:dyDescent="0.25">
      <c r="CF14263" s="3" t="s">
        <v>3073</v>
      </c>
      <c r="CG14263" s="174">
        <v>91584</v>
      </c>
      <c r="CH14263" s="174">
        <v>3596</v>
      </c>
      <c r="CI14263" s="174">
        <v>5</v>
      </c>
      <c r="CJ14263" s="174">
        <v>126.50369999999999</v>
      </c>
      <c r="CK14263" s="174">
        <v>126.50369999999999</v>
      </c>
      <c r="CU14263" s="174">
        <v>91584</v>
      </c>
      <c r="CV14263" s="174">
        <v>3596</v>
      </c>
      <c r="CW14263" s="174">
        <v>5</v>
      </c>
      <c r="CX14263" s="174">
        <v>126.50369999999999</v>
      </c>
    </row>
    <row r="14264" spans="84:102" x14ac:dyDescent="0.25">
      <c r="CF14264" s="3" t="s">
        <v>3073</v>
      </c>
      <c r="CG14264" s="174">
        <v>291</v>
      </c>
      <c r="CH14264" s="174">
        <v>72825</v>
      </c>
      <c r="CI14264" s="174">
        <v>5</v>
      </c>
      <c r="CJ14264" s="174">
        <v>126.4928</v>
      </c>
      <c r="CK14264" s="174">
        <v>126.4928</v>
      </c>
      <c r="CU14264" s="174">
        <v>291</v>
      </c>
      <c r="CV14264" s="174">
        <v>72825</v>
      </c>
      <c r="CW14264" s="174">
        <v>5</v>
      </c>
      <c r="CX14264" s="174">
        <v>126.4928</v>
      </c>
    </row>
    <row r="14265" spans="84:102" x14ac:dyDescent="0.25">
      <c r="CF14265" s="3" t="s">
        <v>3073</v>
      </c>
      <c r="CG14265" s="174">
        <v>2731</v>
      </c>
      <c r="CH14265" s="174">
        <v>137254</v>
      </c>
      <c r="CI14265" s="174">
        <v>5</v>
      </c>
      <c r="CJ14265" s="174">
        <v>126.337</v>
      </c>
      <c r="CK14265" s="174">
        <v>126.337</v>
      </c>
      <c r="CU14265" s="174">
        <v>2731</v>
      </c>
      <c r="CV14265" s="174">
        <v>137254</v>
      </c>
      <c r="CW14265" s="174">
        <v>5</v>
      </c>
      <c r="CX14265" s="174">
        <v>126.337</v>
      </c>
    </row>
    <row r="14266" spans="84:102" x14ac:dyDescent="0.25">
      <c r="CF14266" s="3" t="s">
        <v>3073</v>
      </c>
      <c r="CG14266" s="174">
        <v>2955</v>
      </c>
      <c r="CH14266" s="174">
        <v>153625</v>
      </c>
      <c r="CI14266" s="174">
        <v>5</v>
      </c>
      <c r="CJ14266" s="174">
        <v>126.29600000000001</v>
      </c>
      <c r="CK14266" s="174">
        <v>126.29600000000001</v>
      </c>
      <c r="CU14266" s="174">
        <v>2955</v>
      </c>
      <c r="CV14266" s="174">
        <v>153625</v>
      </c>
      <c r="CW14266" s="174">
        <v>5</v>
      </c>
      <c r="CX14266" s="174">
        <v>126.29600000000001</v>
      </c>
    </row>
    <row r="14267" spans="84:102" x14ac:dyDescent="0.25">
      <c r="CF14267" s="3" t="s">
        <v>3073</v>
      </c>
      <c r="CG14267" s="174">
        <v>2771</v>
      </c>
      <c r="CH14267" s="174">
        <v>144635</v>
      </c>
      <c r="CI14267" s="174">
        <v>5</v>
      </c>
      <c r="CJ14267" s="174">
        <v>126.25579999999999</v>
      </c>
      <c r="CK14267" s="174">
        <v>126.25579999999999</v>
      </c>
      <c r="CU14267" s="174">
        <v>2771</v>
      </c>
      <c r="CV14267" s="174">
        <v>144635</v>
      </c>
      <c r="CW14267" s="174">
        <v>5</v>
      </c>
      <c r="CX14267" s="174">
        <v>126.25579999999999</v>
      </c>
    </row>
    <row r="14268" spans="84:102" x14ac:dyDescent="0.25">
      <c r="CF14268" s="3" t="s">
        <v>3073</v>
      </c>
      <c r="CG14268" s="174">
        <v>90346</v>
      </c>
      <c r="CH14268" s="174">
        <v>3587</v>
      </c>
      <c r="CI14268" s="174">
        <v>5</v>
      </c>
      <c r="CJ14268" s="174">
        <v>126.2437</v>
      </c>
      <c r="CK14268" s="174">
        <v>126.2437</v>
      </c>
      <c r="CU14268" s="174">
        <v>90346</v>
      </c>
      <c r="CV14268" s="174">
        <v>3587</v>
      </c>
      <c r="CW14268" s="174">
        <v>5</v>
      </c>
      <c r="CX14268" s="174">
        <v>126.2437</v>
      </c>
    </row>
    <row r="14269" spans="84:102" x14ac:dyDescent="0.25">
      <c r="CF14269" s="3" t="s">
        <v>3073</v>
      </c>
      <c r="CG14269" s="174">
        <v>90</v>
      </c>
      <c r="CH14269" s="174">
        <v>65754</v>
      </c>
      <c r="CI14269" s="174">
        <v>5</v>
      </c>
      <c r="CJ14269" s="174">
        <v>126.2022</v>
      </c>
      <c r="CK14269" s="174">
        <v>126.2022</v>
      </c>
      <c r="CU14269" s="174">
        <v>90</v>
      </c>
      <c r="CV14269" s="174">
        <v>65754</v>
      </c>
      <c r="CW14269" s="174">
        <v>5</v>
      </c>
      <c r="CX14269" s="174">
        <v>126.2022</v>
      </c>
    </row>
    <row r="14270" spans="84:102" x14ac:dyDescent="0.25">
      <c r="CF14270" s="3" t="s">
        <v>3073</v>
      </c>
      <c r="CG14270" s="174">
        <v>705</v>
      </c>
      <c r="CH14270" s="174">
        <v>94655</v>
      </c>
      <c r="CI14270" s="174">
        <v>5</v>
      </c>
      <c r="CJ14270" s="174">
        <v>126.16800000000001</v>
      </c>
      <c r="CK14270" s="174">
        <v>126.16800000000001</v>
      </c>
      <c r="CU14270" s="174">
        <v>705</v>
      </c>
      <c r="CV14270" s="174">
        <v>94655</v>
      </c>
      <c r="CW14270" s="174">
        <v>5</v>
      </c>
      <c r="CX14270" s="174">
        <v>126.16800000000001</v>
      </c>
    </row>
    <row r="14271" spans="84:102" x14ac:dyDescent="0.25">
      <c r="CF14271" s="3" t="s">
        <v>3073</v>
      </c>
      <c r="CG14271" s="174">
        <v>961</v>
      </c>
      <c r="CH14271" s="174">
        <v>111764</v>
      </c>
      <c r="CI14271" s="174">
        <v>5</v>
      </c>
      <c r="CJ14271" s="174">
        <v>126.15940000000001</v>
      </c>
      <c r="CK14271" s="174">
        <v>126.15940000000001</v>
      </c>
      <c r="CU14271" s="174">
        <v>961</v>
      </c>
      <c r="CV14271" s="174">
        <v>111764</v>
      </c>
      <c r="CW14271" s="174">
        <v>5</v>
      </c>
      <c r="CX14271" s="174">
        <v>126.15940000000001</v>
      </c>
    </row>
    <row r="14272" spans="84:102" x14ac:dyDescent="0.25">
      <c r="CF14272" s="3" t="s">
        <v>3073</v>
      </c>
      <c r="CG14272" s="174">
        <v>159834</v>
      </c>
      <c r="CH14272" s="174">
        <v>3002</v>
      </c>
      <c r="CI14272" s="174">
        <v>5</v>
      </c>
      <c r="CJ14272" s="174">
        <v>126.10550000000001</v>
      </c>
      <c r="CK14272" s="174">
        <v>126.10550000000001</v>
      </c>
      <c r="CU14272" s="174">
        <v>159834</v>
      </c>
      <c r="CV14272" s="174">
        <v>3002</v>
      </c>
      <c r="CW14272" s="174">
        <v>5</v>
      </c>
      <c r="CX14272" s="174">
        <v>126.10550000000001</v>
      </c>
    </row>
    <row r="14273" spans="84:102" x14ac:dyDescent="0.25">
      <c r="CF14273" s="3" t="s">
        <v>3073</v>
      </c>
      <c r="CG14273" s="174">
        <v>84307</v>
      </c>
      <c r="CH14273" s="174">
        <v>1548</v>
      </c>
      <c r="CI14273" s="174">
        <v>5</v>
      </c>
      <c r="CJ14273" s="174">
        <v>125.81010000000001</v>
      </c>
      <c r="CK14273" s="174">
        <v>125.81010000000001</v>
      </c>
      <c r="CU14273" s="174">
        <v>84307</v>
      </c>
      <c r="CV14273" s="174">
        <v>1548</v>
      </c>
      <c r="CW14273" s="174">
        <v>5</v>
      </c>
      <c r="CX14273" s="174">
        <v>125.81010000000001</v>
      </c>
    </row>
    <row r="14274" spans="84:102" x14ac:dyDescent="0.25">
      <c r="CF14274" s="3" t="s">
        <v>3073</v>
      </c>
      <c r="CG14274" s="174">
        <v>73631</v>
      </c>
      <c r="CH14274" s="174">
        <v>298</v>
      </c>
      <c r="CI14274" s="174">
        <v>5</v>
      </c>
      <c r="CJ14274" s="174">
        <v>125.80589999999999</v>
      </c>
      <c r="CK14274" s="174">
        <v>125.80589999999999</v>
      </c>
      <c r="CU14274" s="174">
        <v>73631</v>
      </c>
      <c r="CV14274" s="174">
        <v>298</v>
      </c>
      <c r="CW14274" s="174">
        <v>5</v>
      </c>
      <c r="CX14274" s="174">
        <v>125.80589999999999</v>
      </c>
    </row>
    <row r="14275" spans="84:102" x14ac:dyDescent="0.25">
      <c r="CF14275" s="3" t="s">
        <v>3073</v>
      </c>
      <c r="CG14275" s="174">
        <v>843</v>
      </c>
      <c r="CH14275" s="174">
        <v>105874</v>
      </c>
      <c r="CI14275" s="174">
        <v>5</v>
      </c>
      <c r="CJ14275" s="174">
        <v>125.39239999999999</v>
      </c>
      <c r="CK14275" s="174">
        <v>125.39239999999999</v>
      </c>
      <c r="CU14275" s="174">
        <v>843</v>
      </c>
      <c r="CV14275" s="174">
        <v>105874</v>
      </c>
      <c r="CW14275" s="174">
        <v>5</v>
      </c>
      <c r="CX14275" s="174">
        <v>125.39239999999999</v>
      </c>
    </row>
    <row r="14276" spans="84:102" x14ac:dyDescent="0.25">
      <c r="CF14276" s="3" t="s">
        <v>3073</v>
      </c>
      <c r="CG14276" s="174">
        <v>152255</v>
      </c>
      <c r="CH14276" s="174">
        <v>2918</v>
      </c>
      <c r="CI14276" s="174">
        <v>5</v>
      </c>
      <c r="CJ14276" s="174">
        <v>125.3035</v>
      </c>
      <c r="CK14276" s="174">
        <v>125.3035</v>
      </c>
      <c r="CU14276" s="174">
        <v>152255</v>
      </c>
      <c r="CV14276" s="174">
        <v>2918</v>
      </c>
      <c r="CW14276" s="174">
        <v>5</v>
      </c>
      <c r="CX14276" s="174">
        <v>125.3035</v>
      </c>
    </row>
    <row r="14277" spans="84:102" x14ac:dyDescent="0.25">
      <c r="CF14277" s="3" t="s">
        <v>3073</v>
      </c>
      <c r="CG14277" s="174">
        <v>152983</v>
      </c>
      <c r="CH14277" s="174">
        <v>3169</v>
      </c>
      <c r="CI14277" s="174">
        <v>5</v>
      </c>
      <c r="CJ14277" s="174">
        <v>125.1678</v>
      </c>
      <c r="CK14277" s="174">
        <v>125.1678</v>
      </c>
      <c r="CU14277" s="174">
        <v>152983</v>
      </c>
      <c r="CV14277" s="174">
        <v>3169</v>
      </c>
      <c r="CW14277" s="174">
        <v>5</v>
      </c>
      <c r="CX14277" s="174">
        <v>125.1678</v>
      </c>
    </row>
    <row r="14278" spans="84:102" x14ac:dyDescent="0.25">
      <c r="CF14278" s="3" t="s">
        <v>3073</v>
      </c>
      <c r="CG14278" s="174">
        <v>3002</v>
      </c>
      <c r="CH14278" s="174">
        <v>159834</v>
      </c>
      <c r="CI14278" s="174">
        <v>5</v>
      </c>
      <c r="CJ14278" s="174">
        <v>124.9406</v>
      </c>
      <c r="CK14278" s="174">
        <v>124.9406</v>
      </c>
      <c r="CU14278" s="174">
        <v>3002</v>
      </c>
      <c r="CV14278" s="174">
        <v>159834</v>
      </c>
      <c r="CW14278" s="174">
        <v>5</v>
      </c>
      <c r="CX14278" s="174">
        <v>124.9406</v>
      </c>
    </row>
    <row r="14279" spans="84:102" x14ac:dyDescent="0.25">
      <c r="CF14279" s="3" t="s">
        <v>3073</v>
      </c>
      <c r="CG14279" s="174">
        <v>218</v>
      </c>
      <c r="CH14279" s="174">
        <v>69790</v>
      </c>
      <c r="CI14279" s="174">
        <v>5</v>
      </c>
      <c r="CJ14279" s="174">
        <v>124.8929</v>
      </c>
      <c r="CK14279" s="174">
        <v>124.8929</v>
      </c>
      <c r="CU14279" s="174">
        <v>218</v>
      </c>
      <c r="CV14279" s="174">
        <v>69790</v>
      </c>
      <c r="CW14279" s="174">
        <v>5</v>
      </c>
      <c r="CX14279" s="174">
        <v>124.8929</v>
      </c>
    </row>
    <row r="14280" spans="84:102" x14ac:dyDescent="0.25">
      <c r="CF14280" s="3" t="s">
        <v>3073</v>
      </c>
      <c r="CG14280" s="174">
        <v>2975</v>
      </c>
      <c r="CH14280" s="174">
        <v>155041</v>
      </c>
      <c r="CI14280" s="174">
        <v>5</v>
      </c>
      <c r="CJ14280" s="174">
        <v>124.84990000000001</v>
      </c>
      <c r="CK14280" s="174">
        <v>124.84990000000001</v>
      </c>
      <c r="CU14280" s="174">
        <v>2975</v>
      </c>
      <c r="CV14280" s="174">
        <v>155041</v>
      </c>
      <c r="CW14280" s="174">
        <v>5</v>
      </c>
      <c r="CX14280" s="174">
        <v>124.84990000000001</v>
      </c>
    </row>
    <row r="14281" spans="84:102" x14ac:dyDescent="0.25">
      <c r="CF14281" s="3" t="s">
        <v>3073</v>
      </c>
      <c r="CG14281" s="174">
        <v>45265</v>
      </c>
      <c r="CH14281" s="174">
        <v>2628</v>
      </c>
      <c r="CI14281" s="174">
        <v>5</v>
      </c>
      <c r="CJ14281" s="174">
        <v>124.7363</v>
      </c>
      <c r="CK14281" s="174">
        <v>124.7363</v>
      </c>
      <c r="CU14281" s="174">
        <v>45265</v>
      </c>
      <c r="CV14281" s="174">
        <v>2628</v>
      </c>
      <c r="CW14281" s="174">
        <v>5</v>
      </c>
      <c r="CX14281" s="174">
        <v>124.7363</v>
      </c>
    </row>
    <row r="14282" spans="84:102" x14ac:dyDescent="0.25">
      <c r="CF14282" s="3" t="s">
        <v>3073</v>
      </c>
      <c r="CG14282" s="174">
        <v>19168</v>
      </c>
      <c r="CH14282" s="174">
        <v>2228</v>
      </c>
      <c r="CI14282" s="174">
        <v>5</v>
      </c>
      <c r="CJ14282" s="174">
        <v>124.70699999999999</v>
      </c>
      <c r="CK14282" s="174">
        <v>124.70699999999999</v>
      </c>
      <c r="CU14282" s="174">
        <v>19168</v>
      </c>
      <c r="CV14282" s="174">
        <v>2228</v>
      </c>
      <c r="CW14282" s="174">
        <v>5</v>
      </c>
      <c r="CX14282" s="174">
        <v>124.70699999999999</v>
      </c>
    </row>
    <row r="14283" spans="84:102" x14ac:dyDescent="0.25">
      <c r="CF14283" s="3" t="s">
        <v>3073</v>
      </c>
      <c r="CG14283" s="174">
        <v>1606</v>
      </c>
      <c r="CH14283" s="174">
        <v>77212</v>
      </c>
      <c r="CI14283" s="174">
        <v>5</v>
      </c>
      <c r="CJ14283" s="174">
        <v>124.6683</v>
      </c>
      <c r="CK14283" s="174">
        <v>124.6683</v>
      </c>
      <c r="CU14283" s="174">
        <v>1606</v>
      </c>
      <c r="CV14283" s="174">
        <v>77212</v>
      </c>
      <c r="CW14283" s="174">
        <v>5</v>
      </c>
      <c r="CX14283" s="174">
        <v>124.6683</v>
      </c>
    </row>
    <row r="14284" spans="84:102" x14ac:dyDescent="0.25">
      <c r="CF14284" s="3" t="s">
        <v>3073</v>
      </c>
      <c r="CG14284" s="174">
        <v>149727</v>
      </c>
      <c r="CH14284" s="174">
        <v>2845</v>
      </c>
      <c r="CI14284" s="174">
        <v>5</v>
      </c>
      <c r="CJ14284" s="174">
        <v>124.66670000000001</v>
      </c>
      <c r="CK14284" s="174">
        <v>124.66670000000001</v>
      </c>
      <c r="CU14284" s="174">
        <v>149727</v>
      </c>
      <c r="CV14284" s="174">
        <v>2845</v>
      </c>
      <c r="CW14284" s="174">
        <v>5</v>
      </c>
      <c r="CX14284" s="174">
        <v>124.66670000000001</v>
      </c>
    </row>
    <row r="14285" spans="84:102" x14ac:dyDescent="0.25">
      <c r="CF14285" s="3" t="s">
        <v>3073</v>
      </c>
      <c r="CG14285" s="174">
        <v>2809</v>
      </c>
      <c r="CH14285" s="174">
        <v>148068</v>
      </c>
      <c r="CI14285" s="174">
        <v>5</v>
      </c>
      <c r="CJ14285" s="174">
        <v>124.44589999999999</v>
      </c>
      <c r="CK14285" s="174">
        <v>124.44589999999999</v>
      </c>
      <c r="CU14285" s="174">
        <v>2809</v>
      </c>
      <c r="CV14285" s="174">
        <v>148068</v>
      </c>
      <c r="CW14285" s="174">
        <v>5</v>
      </c>
      <c r="CX14285" s="174">
        <v>124.44589999999999</v>
      </c>
    </row>
    <row r="14286" spans="84:102" x14ac:dyDescent="0.25">
      <c r="CF14286" s="3" t="s">
        <v>3073</v>
      </c>
      <c r="CG14286" s="174">
        <v>105467</v>
      </c>
      <c r="CH14286" s="174">
        <v>848</v>
      </c>
      <c r="CI14286" s="174">
        <v>5</v>
      </c>
      <c r="CJ14286" s="174">
        <v>124.44029999999999</v>
      </c>
      <c r="CK14286" s="174">
        <v>124.44029999999999</v>
      </c>
      <c r="CU14286" s="174">
        <v>105467</v>
      </c>
      <c r="CV14286" s="174">
        <v>848</v>
      </c>
      <c r="CW14286" s="174">
        <v>5</v>
      </c>
      <c r="CX14286" s="174">
        <v>124.44029999999999</v>
      </c>
    </row>
    <row r="14287" spans="84:102" x14ac:dyDescent="0.25">
      <c r="CF14287" s="3" t="s">
        <v>3073</v>
      </c>
      <c r="CG14287" s="174">
        <v>3354</v>
      </c>
      <c r="CH14287" s="174">
        <v>177827</v>
      </c>
      <c r="CI14287" s="174">
        <v>5</v>
      </c>
      <c r="CJ14287" s="174">
        <v>124.3659</v>
      </c>
      <c r="CK14287" s="174">
        <v>124.3659</v>
      </c>
      <c r="CU14287" s="174">
        <v>3354</v>
      </c>
      <c r="CV14287" s="174">
        <v>177827</v>
      </c>
      <c r="CW14287" s="174">
        <v>5</v>
      </c>
      <c r="CX14287" s="174">
        <v>124.3659</v>
      </c>
    </row>
    <row r="14288" spans="84:102" x14ac:dyDescent="0.25">
      <c r="CF14288" s="3" t="s">
        <v>3073</v>
      </c>
      <c r="CG14288" s="174">
        <v>364</v>
      </c>
      <c r="CH14288" s="174">
        <v>76980</v>
      </c>
      <c r="CI14288" s="174">
        <v>5</v>
      </c>
      <c r="CJ14288" s="174">
        <v>124.23520000000001</v>
      </c>
      <c r="CK14288" s="174">
        <v>124.23520000000001</v>
      </c>
      <c r="CU14288" s="174">
        <v>364</v>
      </c>
      <c r="CV14288" s="174">
        <v>76980</v>
      </c>
      <c r="CW14288" s="174">
        <v>5</v>
      </c>
      <c r="CX14288" s="174">
        <v>124.23520000000001</v>
      </c>
    </row>
    <row r="14289" spans="84:102" x14ac:dyDescent="0.25">
      <c r="CF14289" s="3" t="s">
        <v>3073</v>
      </c>
      <c r="CG14289" s="174">
        <v>10597</v>
      </c>
      <c r="CH14289" s="174">
        <v>3838</v>
      </c>
      <c r="CI14289" s="174">
        <v>5</v>
      </c>
      <c r="CJ14289" s="174">
        <v>124.206</v>
      </c>
      <c r="CK14289" s="174">
        <v>124.206</v>
      </c>
      <c r="CU14289" s="174">
        <v>10597</v>
      </c>
      <c r="CV14289" s="174">
        <v>3838</v>
      </c>
      <c r="CW14289" s="174">
        <v>5</v>
      </c>
      <c r="CX14289" s="174">
        <v>124.206</v>
      </c>
    </row>
    <row r="14290" spans="84:102" x14ac:dyDescent="0.25">
      <c r="CF14290" s="3" t="s">
        <v>3073</v>
      </c>
      <c r="CG14290" s="174">
        <v>41740</v>
      </c>
      <c r="CH14290" s="174">
        <v>2571</v>
      </c>
      <c r="CI14290" s="174">
        <v>5</v>
      </c>
      <c r="CJ14290" s="174">
        <v>124.18510000000001</v>
      </c>
      <c r="CK14290" s="174">
        <v>124.18510000000001</v>
      </c>
      <c r="CU14290" s="174">
        <v>41740</v>
      </c>
      <c r="CV14290" s="174">
        <v>2571</v>
      </c>
      <c r="CW14290" s="174">
        <v>5</v>
      </c>
      <c r="CX14290" s="174">
        <v>124.18510000000001</v>
      </c>
    </row>
    <row r="14291" spans="84:102" x14ac:dyDescent="0.25">
      <c r="CF14291" s="3" t="s">
        <v>3073</v>
      </c>
      <c r="CG14291" s="174">
        <v>151911</v>
      </c>
      <c r="CH14291" s="174">
        <v>2902</v>
      </c>
      <c r="CI14291" s="174">
        <v>5</v>
      </c>
      <c r="CJ14291" s="174">
        <v>124.17100000000001</v>
      </c>
      <c r="CK14291" s="174">
        <v>124.17100000000001</v>
      </c>
      <c r="CU14291" s="174">
        <v>151911</v>
      </c>
      <c r="CV14291" s="174">
        <v>2902</v>
      </c>
      <c r="CW14291" s="174">
        <v>5</v>
      </c>
      <c r="CX14291" s="174">
        <v>124.17100000000001</v>
      </c>
    </row>
    <row r="14292" spans="84:102" x14ac:dyDescent="0.25">
      <c r="CF14292" s="3" t="s">
        <v>3073</v>
      </c>
      <c r="CG14292" s="174">
        <v>149306</v>
      </c>
      <c r="CH14292" s="174">
        <v>2859</v>
      </c>
      <c r="CI14292" s="174">
        <v>5</v>
      </c>
      <c r="CJ14292" s="174">
        <v>124.16670000000001</v>
      </c>
      <c r="CK14292" s="174">
        <v>124.16670000000001</v>
      </c>
      <c r="CU14292" s="174">
        <v>149306</v>
      </c>
      <c r="CV14292" s="174">
        <v>2859</v>
      </c>
      <c r="CW14292" s="174">
        <v>5</v>
      </c>
      <c r="CX14292" s="174">
        <v>124.16670000000001</v>
      </c>
    </row>
    <row r="14293" spans="84:102" x14ac:dyDescent="0.25">
      <c r="CF14293" s="3" t="s">
        <v>3073</v>
      </c>
      <c r="CG14293" s="174">
        <v>73881</v>
      </c>
      <c r="CH14293" s="174">
        <v>320</v>
      </c>
      <c r="CI14293" s="174">
        <v>5</v>
      </c>
      <c r="CJ14293" s="174">
        <v>124.0467</v>
      </c>
      <c r="CK14293" s="174">
        <v>124.0467</v>
      </c>
      <c r="CU14293" s="174">
        <v>73881</v>
      </c>
      <c r="CV14293" s="174">
        <v>320</v>
      </c>
      <c r="CW14293" s="174">
        <v>5</v>
      </c>
      <c r="CX14293" s="174">
        <v>124.0467</v>
      </c>
    </row>
    <row r="14294" spans="84:102" x14ac:dyDescent="0.25">
      <c r="CF14294" s="3" t="s">
        <v>3073</v>
      </c>
      <c r="CG14294" s="174">
        <v>75290</v>
      </c>
      <c r="CH14294" s="174">
        <v>344</v>
      </c>
      <c r="CI14294" s="174">
        <v>5</v>
      </c>
      <c r="CJ14294" s="174">
        <v>124.0459</v>
      </c>
      <c r="CK14294" s="174">
        <v>124.0459</v>
      </c>
      <c r="CU14294" s="174">
        <v>75290</v>
      </c>
      <c r="CV14294" s="174">
        <v>344</v>
      </c>
      <c r="CW14294" s="174">
        <v>5</v>
      </c>
      <c r="CX14294" s="174">
        <v>124.0459</v>
      </c>
    </row>
    <row r="14295" spans="84:102" x14ac:dyDescent="0.25">
      <c r="CF14295" s="3" t="s">
        <v>3073</v>
      </c>
      <c r="CG14295" s="174">
        <v>1553</v>
      </c>
      <c r="CH14295" s="174">
        <v>85118</v>
      </c>
      <c r="CI14295" s="174">
        <v>5</v>
      </c>
      <c r="CJ14295" s="174">
        <v>124.0314</v>
      </c>
      <c r="CK14295" s="174">
        <v>124.0314</v>
      </c>
      <c r="CU14295" s="174">
        <v>1553</v>
      </c>
      <c r="CV14295" s="174">
        <v>85118</v>
      </c>
      <c r="CW14295" s="174">
        <v>5</v>
      </c>
      <c r="CX14295" s="174">
        <v>124.0314</v>
      </c>
    </row>
    <row r="14296" spans="84:102" x14ac:dyDescent="0.25">
      <c r="CF14296" s="3" t="s">
        <v>3073</v>
      </c>
      <c r="CG14296" s="174">
        <v>215</v>
      </c>
      <c r="CH14296" s="174">
        <v>70990</v>
      </c>
      <c r="CI14296" s="174">
        <v>5</v>
      </c>
      <c r="CJ14296" s="174">
        <v>123.9166</v>
      </c>
      <c r="CK14296" s="174">
        <v>123.9166</v>
      </c>
      <c r="CU14296" s="174">
        <v>215</v>
      </c>
      <c r="CV14296" s="174">
        <v>70990</v>
      </c>
      <c r="CW14296" s="174">
        <v>5</v>
      </c>
      <c r="CX14296" s="174">
        <v>123.9166</v>
      </c>
    </row>
    <row r="14297" spans="84:102" x14ac:dyDescent="0.25">
      <c r="CF14297" s="3" t="s">
        <v>3073</v>
      </c>
      <c r="CG14297" s="174">
        <v>2158</v>
      </c>
      <c r="CH14297" s="174">
        <v>13822</v>
      </c>
      <c r="CI14297" s="174">
        <v>5</v>
      </c>
      <c r="CJ14297" s="174">
        <v>123.7838</v>
      </c>
      <c r="CK14297" s="174">
        <v>123.7838</v>
      </c>
      <c r="CU14297" s="174">
        <v>2158</v>
      </c>
      <c r="CV14297" s="174">
        <v>13822</v>
      </c>
      <c r="CW14297" s="174">
        <v>5</v>
      </c>
      <c r="CX14297" s="174">
        <v>123.7838</v>
      </c>
    </row>
    <row r="14298" spans="84:102" x14ac:dyDescent="0.25">
      <c r="CF14298" s="3" t="s">
        <v>3073</v>
      </c>
      <c r="CG14298" s="174">
        <v>131097</v>
      </c>
      <c r="CH14298" s="174">
        <v>1082</v>
      </c>
      <c r="CI14298" s="174">
        <v>5</v>
      </c>
      <c r="CJ14298" s="174">
        <v>123.7697</v>
      </c>
      <c r="CK14298" s="174">
        <v>123.7697</v>
      </c>
      <c r="CU14298" s="174">
        <v>131097</v>
      </c>
      <c r="CV14298" s="174">
        <v>1082</v>
      </c>
      <c r="CW14298" s="174">
        <v>5</v>
      </c>
      <c r="CX14298" s="174">
        <v>123.7697</v>
      </c>
    </row>
    <row r="14299" spans="84:102" x14ac:dyDescent="0.25">
      <c r="CF14299" s="3" t="s">
        <v>3073</v>
      </c>
      <c r="CG14299" s="174">
        <v>641</v>
      </c>
      <c r="CH14299" s="174">
        <v>89677</v>
      </c>
      <c r="CI14299" s="174">
        <v>5</v>
      </c>
      <c r="CJ14299" s="174">
        <v>123.72839999999999</v>
      </c>
      <c r="CK14299" s="174">
        <v>123.72839999999999</v>
      </c>
      <c r="CU14299" s="174">
        <v>641</v>
      </c>
      <c r="CV14299" s="174">
        <v>89677</v>
      </c>
      <c r="CW14299" s="174">
        <v>5</v>
      </c>
      <c r="CX14299" s="174">
        <v>123.72839999999999</v>
      </c>
    </row>
    <row r="14300" spans="84:102" x14ac:dyDescent="0.25">
      <c r="CF14300" s="3" t="s">
        <v>3073</v>
      </c>
      <c r="CG14300" s="174">
        <v>3464</v>
      </c>
      <c r="CH14300" s="174">
        <v>183060</v>
      </c>
      <c r="CI14300" s="174">
        <v>5</v>
      </c>
      <c r="CJ14300" s="174">
        <v>123.4508</v>
      </c>
      <c r="CK14300" s="174">
        <v>123.4508</v>
      </c>
      <c r="CU14300" s="174">
        <v>3464</v>
      </c>
      <c r="CV14300" s="174">
        <v>183060</v>
      </c>
      <c r="CW14300" s="174">
        <v>5</v>
      </c>
      <c r="CX14300" s="174">
        <v>123.4508</v>
      </c>
    </row>
    <row r="14301" spans="84:102" x14ac:dyDescent="0.25">
      <c r="CF14301" s="3" t="s">
        <v>3073</v>
      </c>
      <c r="CG14301" s="174">
        <v>127342</v>
      </c>
      <c r="CH14301" s="174">
        <v>1242</v>
      </c>
      <c r="CI14301" s="174">
        <v>5</v>
      </c>
      <c r="CJ14301" s="174">
        <v>123.4319</v>
      </c>
      <c r="CK14301" s="174">
        <v>123.4319</v>
      </c>
      <c r="CU14301" s="174">
        <v>127342</v>
      </c>
      <c r="CV14301" s="174">
        <v>1242</v>
      </c>
      <c r="CW14301" s="174">
        <v>5</v>
      </c>
      <c r="CX14301" s="174">
        <v>123.4319</v>
      </c>
    </row>
    <row r="14302" spans="84:102" x14ac:dyDescent="0.25">
      <c r="CF14302" s="3" t="s">
        <v>3073</v>
      </c>
      <c r="CG14302" s="174">
        <v>1279</v>
      </c>
      <c r="CH14302" s="174">
        <v>126225</v>
      </c>
      <c r="CI14302" s="174">
        <v>5</v>
      </c>
      <c r="CJ14302" s="174">
        <v>123.2038</v>
      </c>
      <c r="CK14302" s="174">
        <v>123.2038</v>
      </c>
      <c r="CU14302" s="174">
        <v>1279</v>
      </c>
      <c r="CV14302" s="174">
        <v>126225</v>
      </c>
      <c r="CW14302" s="174">
        <v>5</v>
      </c>
      <c r="CX14302" s="174">
        <v>123.2038</v>
      </c>
    </row>
    <row r="14303" spans="84:102" x14ac:dyDescent="0.25">
      <c r="CF14303" s="3" t="s">
        <v>3073</v>
      </c>
      <c r="CG14303" s="174">
        <v>92946</v>
      </c>
      <c r="CH14303" s="174">
        <v>3592</v>
      </c>
      <c r="CI14303" s="174">
        <v>5</v>
      </c>
      <c r="CJ14303" s="174">
        <v>123.1644</v>
      </c>
      <c r="CK14303" s="174">
        <v>123.1644</v>
      </c>
      <c r="CU14303" s="174">
        <v>92946</v>
      </c>
      <c r="CV14303" s="174">
        <v>3592</v>
      </c>
      <c r="CW14303" s="174">
        <v>5</v>
      </c>
      <c r="CX14303" s="174">
        <v>123.1644</v>
      </c>
    </row>
    <row r="14304" spans="84:102" x14ac:dyDescent="0.25">
      <c r="CF14304" s="3" t="s">
        <v>3073</v>
      </c>
      <c r="CG14304" s="174">
        <v>72825</v>
      </c>
      <c r="CH14304" s="174">
        <v>291</v>
      </c>
      <c r="CI14304" s="174">
        <v>5</v>
      </c>
      <c r="CJ14304" s="174">
        <v>122.99809999999999</v>
      </c>
      <c r="CK14304" s="174">
        <v>122.99809999999999</v>
      </c>
      <c r="CU14304" s="174">
        <v>72825</v>
      </c>
      <c r="CV14304" s="174">
        <v>291</v>
      </c>
      <c r="CW14304" s="174">
        <v>5</v>
      </c>
      <c r="CX14304" s="174">
        <v>122.99809999999999</v>
      </c>
    </row>
    <row r="14305" spans="84:102" x14ac:dyDescent="0.25">
      <c r="CF14305" s="3" t="s">
        <v>3073</v>
      </c>
      <c r="CG14305" s="174">
        <v>320</v>
      </c>
      <c r="CH14305" s="174">
        <v>74863</v>
      </c>
      <c r="CI14305" s="174">
        <v>5</v>
      </c>
      <c r="CJ14305" s="174">
        <v>122.9145</v>
      </c>
      <c r="CK14305" s="174">
        <v>122.9145</v>
      </c>
      <c r="CU14305" s="174">
        <v>320</v>
      </c>
      <c r="CV14305" s="174">
        <v>74863</v>
      </c>
      <c r="CW14305" s="174">
        <v>5</v>
      </c>
      <c r="CX14305" s="174">
        <v>122.9145</v>
      </c>
    </row>
    <row r="14306" spans="84:102" x14ac:dyDescent="0.25">
      <c r="CF14306" s="3" t="s">
        <v>3073</v>
      </c>
      <c r="CG14306" s="174">
        <v>2653</v>
      </c>
      <c r="CH14306" s="174">
        <v>49088</v>
      </c>
      <c r="CI14306" s="174">
        <v>5</v>
      </c>
      <c r="CJ14306" s="174">
        <v>122.8815</v>
      </c>
      <c r="CK14306" s="174">
        <v>122.8815</v>
      </c>
      <c r="CU14306" s="174">
        <v>2653</v>
      </c>
      <c r="CV14306" s="174">
        <v>49088</v>
      </c>
      <c r="CW14306" s="174">
        <v>5</v>
      </c>
      <c r="CX14306" s="174">
        <v>122.8815</v>
      </c>
    </row>
    <row r="14307" spans="84:102" x14ac:dyDescent="0.25">
      <c r="CF14307" s="3" t="s">
        <v>3073</v>
      </c>
      <c r="CG14307" s="174">
        <v>1669</v>
      </c>
      <c r="CH14307" s="174">
        <v>70075</v>
      </c>
      <c r="CI14307" s="174">
        <v>5</v>
      </c>
      <c r="CJ14307" s="174">
        <v>122.7927</v>
      </c>
      <c r="CK14307" s="174">
        <v>122.7927</v>
      </c>
      <c r="CU14307" s="174">
        <v>1669</v>
      </c>
      <c r="CV14307" s="174">
        <v>70075</v>
      </c>
      <c r="CW14307" s="174">
        <v>5</v>
      </c>
      <c r="CX14307" s="174">
        <v>122.7927</v>
      </c>
    </row>
    <row r="14308" spans="84:102" x14ac:dyDescent="0.25">
      <c r="CF14308" s="3" t="s">
        <v>3073</v>
      </c>
      <c r="CG14308" s="174">
        <v>152102</v>
      </c>
      <c r="CH14308" s="174">
        <v>2919</v>
      </c>
      <c r="CI14308" s="174">
        <v>5</v>
      </c>
      <c r="CJ14308" s="174">
        <v>122.7191</v>
      </c>
      <c r="CK14308" s="174">
        <v>122.7191</v>
      </c>
      <c r="CU14308" s="174">
        <v>152102</v>
      </c>
      <c r="CV14308" s="174">
        <v>2919</v>
      </c>
      <c r="CW14308" s="174">
        <v>5</v>
      </c>
      <c r="CX14308" s="174">
        <v>122.7191</v>
      </c>
    </row>
    <row r="14309" spans="84:102" x14ac:dyDescent="0.25">
      <c r="CF14309" s="3" t="s">
        <v>3073</v>
      </c>
      <c r="CG14309" s="174">
        <v>68944</v>
      </c>
      <c r="CH14309" s="174">
        <v>199</v>
      </c>
      <c r="CI14309" s="174">
        <v>5</v>
      </c>
      <c r="CJ14309" s="174">
        <v>122.68689999999999</v>
      </c>
      <c r="CK14309" s="174">
        <v>122.68689999999999</v>
      </c>
      <c r="CU14309" s="174">
        <v>68944</v>
      </c>
      <c r="CV14309" s="174">
        <v>199</v>
      </c>
      <c r="CW14309" s="174">
        <v>5</v>
      </c>
      <c r="CX14309" s="174">
        <v>122.68689999999999</v>
      </c>
    </row>
    <row r="14310" spans="84:102" x14ac:dyDescent="0.25">
      <c r="CF14310" s="3" t="s">
        <v>3073</v>
      </c>
      <c r="CG14310" s="174">
        <v>149346</v>
      </c>
      <c r="CH14310" s="174">
        <v>2854</v>
      </c>
      <c r="CI14310" s="174">
        <v>5</v>
      </c>
      <c r="CJ14310" s="174">
        <v>122.66670000000001</v>
      </c>
      <c r="CK14310" s="174">
        <v>122.66670000000001</v>
      </c>
      <c r="CU14310" s="174">
        <v>149346</v>
      </c>
      <c r="CV14310" s="174">
        <v>2854</v>
      </c>
      <c r="CW14310" s="174">
        <v>5</v>
      </c>
      <c r="CX14310" s="174">
        <v>122.66670000000001</v>
      </c>
    </row>
    <row r="14311" spans="84:102" x14ac:dyDescent="0.25">
      <c r="CF14311" s="3" t="s">
        <v>3073</v>
      </c>
      <c r="CG14311" s="174">
        <v>150470</v>
      </c>
      <c r="CH14311" s="174">
        <v>3154</v>
      </c>
      <c r="CI14311" s="174">
        <v>5</v>
      </c>
      <c r="CJ14311" s="174">
        <v>122.50109999999999</v>
      </c>
      <c r="CK14311" s="174">
        <v>122.50109999999999</v>
      </c>
      <c r="CU14311" s="174">
        <v>150470</v>
      </c>
      <c r="CV14311" s="174">
        <v>3154</v>
      </c>
      <c r="CW14311" s="174">
        <v>5</v>
      </c>
      <c r="CX14311" s="174">
        <v>122.50109999999999</v>
      </c>
    </row>
    <row r="14312" spans="84:102" x14ac:dyDescent="0.25">
      <c r="CF14312" s="3" t="s">
        <v>3073</v>
      </c>
      <c r="CG14312" s="174">
        <v>270</v>
      </c>
      <c r="CH14312" s="174">
        <v>72580</v>
      </c>
      <c r="CI14312" s="174">
        <v>5</v>
      </c>
      <c r="CJ14312" s="174">
        <v>122.1538</v>
      </c>
      <c r="CK14312" s="174">
        <v>122.1538</v>
      </c>
      <c r="CU14312" s="174">
        <v>270</v>
      </c>
      <c r="CV14312" s="174">
        <v>72580</v>
      </c>
      <c r="CW14312" s="174">
        <v>5</v>
      </c>
      <c r="CX14312" s="174">
        <v>122.1538</v>
      </c>
    </row>
    <row r="14313" spans="84:102" x14ac:dyDescent="0.25">
      <c r="CF14313" s="3" t="s">
        <v>3073</v>
      </c>
      <c r="CG14313" s="174">
        <v>1041</v>
      </c>
      <c r="CH14313" s="174">
        <v>123802</v>
      </c>
      <c r="CI14313" s="174">
        <v>5</v>
      </c>
      <c r="CJ14313" s="174">
        <v>122.0886</v>
      </c>
      <c r="CK14313" s="174">
        <v>122.0886</v>
      </c>
      <c r="CU14313" s="174">
        <v>1041</v>
      </c>
      <c r="CV14313" s="174">
        <v>123802</v>
      </c>
      <c r="CW14313" s="174">
        <v>5</v>
      </c>
      <c r="CX14313" s="174">
        <v>122.0886</v>
      </c>
    </row>
    <row r="14314" spans="84:102" x14ac:dyDescent="0.25">
      <c r="CF14314" s="3" t="s">
        <v>3073</v>
      </c>
      <c r="CG14314" s="174">
        <v>3256</v>
      </c>
      <c r="CH14314" s="174">
        <v>158601</v>
      </c>
      <c r="CI14314" s="174">
        <v>5</v>
      </c>
      <c r="CJ14314" s="174">
        <v>122.0677</v>
      </c>
      <c r="CK14314" s="174">
        <v>122.0677</v>
      </c>
      <c r="CU14314" s="174">
        <v>3256</v>
      </c>
      <c r="CV14314" s="174">
        <v>158601</v>
      </c>
      <c r="CW14314" s="174">
        <v>5</v>
      </c>
      <c r="CX14314" s="174">
        <v>122.0677</v>
      </c>
    </row>
    <row r="14315" spans="84:102" x14ac:dyDescent="0.25">
      <c r="CF14315" s="3" t="s">
        <v>3073</v>
      </c>
      <c r="CG14315" s="174">
        <v>434</v>
      </c>
      <c r="CH14315" s="174">
        <v>82091</v>
      </c>
      <c r="CI14315" s="174">
        <v>5</v>
      </c>
      <c r="CJ14315" s="174">
        <v>122</v>
      </c>
      <c r="CK14315" s="174">
        <v>122</v>
      </c>
      <c r="CU14315" s="174">
        <v>434</v>
      </c>
      <c r="CV14315" s="174">
        <v>82091</v>
      </c>
      <c r="CW14315" s="174">
        <v>5</v>
      </c>
      <c r="CX14315" s="174">
        <v>122</v>
      </c>
    </row>
    <row r="14316" spans="84:102" x14ac:dyDescent="0.25">
      <c r="CF14316" s="3" t="s">
        <v>3073</v>
      </c>
      <c r="CG14316" s="174">
        <v>44570</v>
      </c>
      <c r="CH14316" s="174">
        <v>2636</v>
      </c>
      <c r="CI14316" s="174">
        <v>5</v>
      </c>
      <c r="CJ14316" s="174">
        <v>121.9117</v>
      </c>
      <c r="CK14316" s="174">
        <v>121.9117</v>
      </c>
      <c r="CU14316" s="174">
        <v>44570</v>
      </c>
      <c r="CV14316" s="174">
        <v>2636</v>
      </c>
      <c r="CW14316" s="174">
        <v>5</v>
      </c>
      <c r="CX14316" s="174">
        <v>121.9117</v>
      </c>
    </row>
    <row r="14317" spans="84:102" x14ac:dyDescent="0.25">
      <c r="CF14317" s="3" t="s">
        <v>3073</v>
      </c>
      <c r="CG14317" s="174">
        <v>3154</v>
      </c>
      <c r="CH14317" s="174">
        <v>150470</v>
      </c>
      <c r="CI14317" s="174">
        <v>5</v>
      </c>
      <c r="CJ14317" s="174">
        <v>121.8199</v>
      </c>
      <c r="CK14317" s="174">
        <v>121.8199</v>
      </c>
      <c r="CU14317" s="174">
        <v>3154</v>
      </c>
      <c r="CV14317" s="174">
        <v>150470</v>
      </c>
      <c r="CW14317" s="174">
        <v>5</v>
      </c>
      <c r="CX14317" s="174">
        <v>121.8199</v>
      </c>
    </row>
    <row r="14318" spans="84:102" x14ac:dyDescent="0.25">
      <c r="CF14318" s="3" t="s">
        <v>3073</v>
      </c>
      <c r="CG14318" s="174">
        <v>155658</v>
      </c>
      <c r="CH14318" s="174">
        <v>2971</v>
      </c>
      <c r="CI14318" s="174">
        <v>5</v>
      </c>
      <c r="CJ14318" s="174">
        <v>121.5967</v>
      </c>
      <c r="CK14318" s="174">
        <v>121.5967</v>
      </c>
      <c r="CU14318" s="174">
        <v>155658</v>
      </c>
      <c r="CV14318" s="174">
        <v>2971</v>
      </c>
      <c r="CW14318" s="174">
        <v>5</v>
      </c>
      <c r="CX14318" s="174">
        <v>121.5967</v>
      </c>
    </row>
    <row r="14319" spans="84:102" x14ac:dyDescent="0.25">
      <c r="CF14319" s="3" t="s">
        <v>3073</v>
      </c>
      <c r="CG14319" s="174">
        <v>948</v>
      </c>
      <c r="CH14319" s="174">
        <v>113265</v>
      </c>
      <c r="CI14319" s="174">
        <v>5</v>
      </c>
      <c r="CJ14319" s="174">
        <v>121.5</v>
      </c>
      <c r="CK14319" s="174">
        <v>121.5</v>
      </c>
      <c r="CU14319" s="174">
        <v>948</v>
      </c>
      <c r="CV14319" s="174">
        <v>113265</v>
      </c>
      <c r="CW14319" s="174">
        <v>5</v>
      </c>
      <c r="CX14319" s="174">
        <v>121.5</v>
      </c>
    </row>
    <row r="14320" spans="84:102" x14ac:dyDescent="0.25">
      <c r="CF14320" s="3" t="s">
        <v>3073</v>
      </c>
      <c r="CG14320" s="174">
        <v>1893</v>
      </c>
      <c r="CH14320" s="174">
        <v>54012</v>
      </c>
      <c r="CI14320" s="174">
        <v>5</v>
      </c>
      <c r="CJ14320" s="174">
        <v>121.4315</v>
      </c>
      <c r="CK14320" s="174">
        <v>121.4315</v>
      </c>
      <c r="CU14320" s="174">
        <v>1893</v>
      </c>
      <c r="CV14320" s="174">
        <v>54012</v>
      </c>
      <c r="CW14320" s="174">
        <v>5</v>
      </c>
      <c r="CX14320" s="174">
        <v>121.4315</v>
      </c>
    </row>
    <row r="14321" spans="84:102" x14ac:dyDescent="0.25">
      <c r="CF14321" s="3" t="s">
        <v>3073</v>
      </c>
      <c r="CG14321" s="174">
        <v>25632</v>
      </c>
      <c r="CH14321" s="174">
        <v>2311</v>
      </c>
      <c r="CI14321" s="174">
        <v>5</v>
      </c>
      <c r="CJ14321" s="174">
        <v>121.3549</v>
      </c>
      <c r="CK14321" s="174">
        <v>121.3549</v>
      </c>
      <c r="CU14321" s="174">
        <v>25632</v>
      </c>
      <c r="CV14321" s="174">
        <v>2311</v>
      </c>
      <c r="CW14321" s="174">
        <v>5</v>
      </c>
      <c r="CX14321" s="174">
        <v>121.3549</v>
      </c>
    </row>
    <row r="14322" spans="84:102" x14ac:dyDescent="0.25">
      <c r="CF14322" s="3" t="s">
        <v>3073</v>
      </c>
      <c r="CG14322" s="174">
        <v>2354</v>
      </c>
      <c r="CH14322" s="174">
        <v>27714</v>
      </c>
      <c r="CI14322" s="174">
        <v>5</v>
      </c>
      <c r="CJ14322" s="174">
        <v>121.349</v>
      </c>
      <c r="CK14322" s="174">
        <v>121.349</v>
      </c>
      <c r="CU14322" s="174">
        <v>2354</v>
      </c>
      <c r="CV14322" s="174">
        <v>27714</v>
      </c>
      <c r="CW14322" s="174">
        <v>5</v>
      </c>
      <c r="CX14322" s="174">
        <v>121.349</v>
      </c>
    </row>
    <row r="14323" spans="84:102" x14ac:dyDescent="0.25">
      <c r="CF14323" s="3" t="s">
        <v>3073</v>
      </c>
      <c r="CG14323" s="174">
        <v>1023</v>
      </c>
      <c r="CH14323" s="174">
        <v>183688</v>
      </c>
      <c r="CI14323" s="174">
        <v>5</v>
      </c>
      <c r="CJ14323" s="174">
        <v>121.117</v>
      </c>
      <c r="CK14323" s="174">
        <v>121.117</v>
      </c>
      <c r="CU14323" s="174">
        <v>1023</v>
      </c>
      <c r="CV14323" s="174">
        <v>183688</v>
      </c>
      <c r="CW14323" s="174">
        <v>5</v>
      </c>
      <c r="CX14323" s="174">
        <v>121.117</v>
      </c>
    </row>
    <row r="14324" spans="84:102" x14ac:dyDescent="0.25">
      <c r="CF14324" s="3" t="s">
        <v>3073</v>
      </c>
      <c r="CG14324" s="174">
        <v>3060</v>
      </c>
      <c r="CH14324" s="174">
        <v>171472</v>
      </c>
      <c r="CI14324" s="174">
        <v>5</v>
      </c>
      <c r="CJ14324" s="174">
        <v>121.081</v>
      </c>
      <c r="CK14324" s="174">
        <v>121.081</v>
      </c>
      <c r="CU14324" s="174">
        <v>3060</v>
      </c>
      <c r="CV14324" s="174">
        <v>171472</v>
      </c>
      <c r="CW14324" s="174">
        <v>5</v>
      </c>
      <c r="CX14324" s="174">
        <v>121.081</v>
      </c>
    </row>
    <row r="14325" spans="84:102" x14ac:dyDescent="0.25">
      <c r="CF14325" s="3" t="s">
        <v>3073</v>
      </c>
      <c r="CG14325" s="174">
        <v>109378</v>
      </c>
      <c r="CH14325" s="174">
        <v>1388</v>
      </c>
      <c r="CI14325" s="174">
        <v>5</v>
      </c>
      <c r="CJ14325" s="174">
        <v>121.0719</v>
      </c>
      <c r="CK14325" s="174">
        <v>121.0719</v>
      </c>
      <c r="CU14325" s="174">
        <v>109378</v>
      </c>
      <c r="CV14325" s="174">
        <v>1388</v>
      </c>
      <c r="CW14325" s="174">
        <v>5</v>
      </c>
      <c r="CX14325" s="174">
        <v>121.0719</v>
      </c>
    </row>
    <row r="14326" spans="84:102" x14ac:dyDescent="0.25">
      <c r="CF14326" s="3" t="s">
        <v>3073</v>
      </c>
      <c r="CG14326" s="174">
        <v>57232</v>
      </c>
      <c r="CH14326" s="174">
        <v>1754</v>
      </c>
      <c r="CI14326" s="174">
        <v>5</v>
      </c>
      <c r="CJ14326" s="174">
        <v>121.00449999999999</v>
      </c>
      <c r="CK14326" s="174">
        <v>121.00449999999999</v>
      </c>
      <c r="CU14326" s="174">
        <v>57232</v>
      </c>
      <c r="CV14326" s="174">
        <v>1754</v>
      </c>
      <c r="CW14326" s="174">
        <v>5</v>
      </c>
      <c r="CX14326" s="174">
        <v>121.00449999999999</v>
      </c>
    </row>
    <row r="14327" spans="84:102" x14ac:dyDescent="0.25">
      <c r="CF14327" s="3" t="s">
        <v>3073</v>
      </c>
      <c r="CG14327" s="174">
        <v>151219</v>
      </c>
      <c r="CH14327" s="174">
        <v>2847</v>
      </c>
      <c r="CI14327" s="174">
        <v>5</v>
      </c>
      <c r="CJ14327" s="174">
        <v>121</v>
      </c>
      <c r="CK14327" s="174">
        <v>121</v>
      </c>
      <c r="CU14327" s="174">
        <v>151219</v>
      </c>
      <c r="CV14327" s="174">
        <v>2847</v>
      </c>
      <c r="CW14327" s="174">
        <v>5</v>
      </c>
      <c r="CX14327" s="174">
        <v>121</v>
      </c>
    </row>
    <row r="14328" spans="84:102" x14ac:dyDescent="0.25">
      <c r="CF14328" s="3" t="s">
        <v>3073</v>
      </c>
      <c r="CG14328" s="174">
        <v>2407</v>
      </c>
      <c r="CH14328" s="174">
        <v>29075</v>
      </c>
      <c r="CI14328" s="174">
        <v>5</v>
      </c>
      <c r="CJ14328" s="174">
        <v>120.8687</v>
      </c>
      <c r="CK14328" s="174">
        <v>120.8687</v>
      </c>
      <c r="CU14328" s="174">
        <v>2407</v>
      </c>
      <c r="CV14328" s="174">
        <v>29075</v>
      </c>
      <c r="CW14328" s="174">
        <v>5</v>
      </c>
      <c r="CX14328" s="174">
        <v>120.8687</v>
      </c>
    </row>
    <row r="14329" spans="84:102" x14ac:dyDescent="0.25">
      <c r="CF14329" s="3" t="s">
        <v>3073</v>
      </c>
      <c r="CG14329" s="174">
        <v>53075</v>
      </c>
      <c r="CH14329" s="174">
        <v>1850</v>
      </c>
      <c r="CI14329" s="174">
        <v>5</v>
      </c>
      <c r="CJ14329" s="174">
        <v>120.8008</v>
      </c>
      <c r="CK14329" s="174">
        <v>120.8008</v>
      </c>
      <c r="CU14329" s="174">
        <v>53075</v>
      </c>
      <c r="CV14329" s="174">
        <v>1850</v>
      </c>
      <c r="CW14329" s="174">
        <v>5</v>
      </c>
      <c r="CX14329" s="174">
        <v>120.8008</v>
      </c>
    </row>
    <row r="14330" spans="84:102" x14ac:dyDescent="0.25">
      <c r="CF14330" s="3" t="s">
        <v>3073</v>
      </c>
      <c r="CG14330" s="174">
        <v>152936</v>
      </c>
      <c r="CH14330" s="174">
        <v>2954</v>
      </c>
      <c r="CI14330" s="174">
        <v>5</v>
      </c>
      <c r="CJ14330" s="174">
        <v>120.7303</v>
      </c>
      <c r="CK14330" s="174">
        <v>120.7303</v>
      </c>
      <c r="CU14330" s="174">
        <v>152936</v>
      </c>
      <c r="CV14330" s="174">
        <v>2954</v>
      </c>
      <c r="CW14330" s="174">
        <v>5</v>
      </c>
      <c r="CX14330" s="174">
        <v>120.7303</v>
      </c>
    </row>
    <row r="14331" spans="84:102" x14ac:dyDescent="0.25">
      <c r="CF14331" s="3" t="s">
        <v>3073</v>
      </c>
      <c r="CG14331" s="174">
        <v>817</v>
      </c>
      <c r="CH14331" s="174">
        <v>104370</v>
      </c>
      <c r="CI14331" s="174">
        <v>5</v>
      </c>
      <c r="CJ14331" s="174">
        <v>120.5864</v>
      </c>
      <c r="CK14331" s="174">
        <v>120.5864</v>
      </c>
      <c r="CU14331" s="174">
        <v>817</v>
      </c>
      <c r="CV14331" s="174">
        <v>104370</v>
      </c>
      <c r="CW14331" s="174">
        <v>5</v>
      </c>
      <c r="CX14331" s="174">
        <v>120.5864</v>
      </c>
    </row>
    <row r="14332" spans="84:102" x14ac:dyDescent="0.25">
      <c r="CF14332" s="3" t="s">
        <v>3073</v>
      </c>
      <c r="CG14332" s="174">
        <v>86178</v>
      </c>
      <c r="CH14332" s="174">
        <v>607</v>
      </c>
      <c r="CI14332" s="174">
        <v>5</v>
      </c>
      <c r="CJ14332" s="174">
        <v>120.5326</v>
      </c>
      <c r="CK14332" s="174">
        <v>120.5326</v>
      </c>
      <c r="CU14332" s="174">
        <v>86178</v>
      </c>
      <c r="CV14332" s="174">
        <v>607</v>
      </c>
      <c r="CW14332" s="174">
        <v>5</v>
      </c>
      <c r="CX14332" s="174">
        <v>120.5326</v>
      </c>
    </row>
    <row r="14333" spans="84:102" x14ac:dyDescent="0.25">
      <c r="CF14333" s="3" t="s">
        <v>3073</v>
      </c>
      <c r="CG14333" s="174">
        <v>173727</v>
      </c>
      <c r="CH14333" s="174">
        <v>3402</v>
      </c>
      <c r="CI14333" s="174">
        <v>5</v>
      </c>
      <c r="CJ14333" s="174">
        <v>120.5304</v>
      </c>
      <c r="CK14333" s="174">
        <v>120.5304</v>
      </c>
      <c r="CU14333" s="174">
        <v>173727</v>
      </c>
      <c r="CV14333" s="174">
        <v>3402</v>
      </c>
      <c r="CW14333" s="174">
        <v>5</v>
      </c>
      <c r="CX14333" s="174">
        <v>120.5304</v>
      </c>
    </row>
    <row r="14334" spans="84:102" x14ac:dyDescent="0.25">
      <c r="CF14334" s="3" t="s">
        <v>3073</v>
      </c>
      <c r="CG14334" s="174">
        <v>2849</v>
      </c>
      <c r="CH14334" s="174">
        <v>149268</v>
      </c>
      <c r="CI14334" s="174">
        <v>5</v>
      </c>
      <c r="CJ14334" s="174">
        <v>120.37439999999999</v>
      </c>
      <c r="CK14334" s="174">
        <v>120.37439999999999</v>
      </c>
      <c r="CU14334" s="174">
        <v>2849</v>
      </c>
      <c r="CV14334" s="174">
        <v>149268</v>
      </c>
      <c r="CW14334" s="174">
        <v>5</v>
      </c>
      <c r="CX14334" s="174">
        <v>120.37439999999999</v>
      </c>
    </row>
    <row r="14335" spans="84:102" x14ac:dyDescent="0.25">
      <c r="CF14335" s="3" t="s">
        <v>3073</v>
      </c>
      <c r="CG14335" s="174">
        <v>183</v>
      </c>
      <c r="CH14335" s="174">
        <v>68818</v>
      </c>
      <c r="CI14335" s="174">
        <v>5</v>
      </c>
      <c r="CJ14335" s="174">
        <v>120.28489999999999</v>
      </c>
      <c r="CK14335" s="174">
        <v>120.28489999999999</v>
      </c>
      <c r="CU14335" s="174">
        <v>183</v>
      </c>
      <c r="CV14335" s="174">
        <v>68818</v>
      </c>
      <c r="CW14335" s="174">
        <v>5</v>
      </c>
      <c r="CX14335" s="174">
        <v>120.28489999999999</v>
      </c>
    </row>
    <row r="14336" spans="84:102" x14ac:dyDescent="0.25">
      <c r="CF14336" s="3" t="s">
        <v>3073</v>
      </c>
      <c r="CG14336" s="174">
        <v>98330</v>
      </c>
      <c r="CH14336" s="174">
        <v>1456</v>
      </c>
      <c r="CI14336" s="174">
        <v>5</v>
      </c>
      <c r="CJ14336" s="174">
        <v>120.11450000000001</v>
      </c>
      <c r="CK14336" s="174">
        <v>120.11450000000001</v>
      </c>
      <c r="CU14336" s="174">
        <v>98330</v>
      </c>
      <c r="CV14336" s="174">
        <v>1456</v>
      </c>
      <c r="CW14336" s="174">
        <v>5</v>
      </c>
      <c r="CX14336" s="174">
        <v>120.11450000000001</v>
      </c>
    </row>
    <row r="14337" spans="84:102" x14ac:dyDescent="0.25">
      <c r="CF14337" s="3" t="s">
        <v>3073</v>
      </c>
      <c r="CG14337" s="174">
        <v>113372</v>
      </c>
      <c r="CH14337" s="174">
        <v>960</v>
      </c>
      <c r="CI14337" s="174">
        <v>5</v>
      </c>
      <c r="CJ14337" s="174">
        <v>120.0508</v>
      </c>
      <c r="CK14337" s="174">
        <v>120.0508</v>
      </c>
      <c r="CU14337" s="174">
        <v>113372</v>
      </c>
      <c r="CV14337" s="174">
        <v>960</v>
      </c>
      <c r="CW14337" s="174">
        <v>5</v>
      </c>
      <c r="CX14337" s="174">
        <v>120.0508</v>
      </c>
    </row>
    <row r="14338" spans="84:102" x14ac:dyDescent="0.25">
      <c r="CF14338" s="3" t="s">
        <v>3073</v>
      </c>
      <c r="CG14338" s="174">
        <v>135072</v>
      </c>
      <c r="CH14338" s="174">
        <v>2723</v>
      </c>
      <c r="CI14338" s="174">
        <v>5</v>
      </c>
      <c r="CJ14338" s="174">
        <v>120.0437</v>
      </c>
      <c r="CK14338" s="174">
        <v>120.0437</v>
      </c>
      <c r="CU14338" s="174">
        <v>135072</v>
      </c>
      <c r="CV14338" s="174">
        <v>2723</v>
      </c>
      <c r="CW14338" s="174">
        <v>5</v>
      </c>
      <c r="CX14338" s="174">
        <v>120.0437</v>
      </c>
    </row>
    <row r="14339" spans="84:102" x14ac:dyDescent="0.25">
      <c r="CF14339" s="3" t="s">
        <v>3073</v>
      </c>
      <c r="CG14339" s="174">
        <v>3341</v>
      </c>
      <c r="CH14339" s="174">
        <v>167182</v>
      </c>
      <c r="CI14339" s="174">
        <v>5</v>
      </c>
      <c r="CJ14339" s="174">
        <v>119.9426</v>
      </c>
      <c r="CK14339" s="174">
        <v>119.9426</v>
      </c>
      <c r="CU14339" s="174">
        <v>3341</v>
      </c>
      <c r="CV14339" s="174">
        <v>167182</v>
      </c>
      <c r="CW14339" s="174">
        <v>5</v>
      </c>
      <c r="CX14339" s="174">
        <v>119.9426</v>
      </c>
    </row>
    <row r="14340" spans="84:102" x14ac:dyDescent="0.25">
      <c r="CF14340" s="3" t="s">
        <v>3073</v>
      </c>
      <c r="CG14340" s="174">
        <v>2884</v>
      </c>
      <c r="CH14340" s="174">
        <v>149986</v>
      </c>
      <c r="CI14340" s="174">
        <v>5</v>
      </c>
      <c r="CJ14340" s="174">
        <v>119.83329999999999</v>
      </c>
      <c r="CK14340" s="174">
        <v>119.83329999999999</v>
      </c>
      <c r="CU14340" s="174">
        <v>2884</v>
      </c>
      <c r="CV14340" s="174">
        <v>149986</v>
      </c>
      <c r="CW14340" s="174">
        <v>5</v>
      </c>
      <c r="CX14340" s="174">
        <v>119.83329999999999</v>
      </c>
    </row>
    <row r="14341" spans="84:102" x14ac:dyDescent="0.25">
      <c r="CF14341" s="3" t="s">
        <v>3073</v>
      </c>
      <c r="CG14341" s="174">
        <v>1912</v>
      </c>
      <c r="CH14341" s="174">
        <v>72083</v>
      </c>
      <c r="CI14341" s="174">
        <v>5</v>
      </c>
      <c r="CJ14341" s="174">
        <v>119.7542</v>
      </c>
      <c r="CK14341" s="174">
        <v>119.7542</v>
      </c>
      <c r="CU14341" s="174">
        <v>1912</v>
      </c>
      <c r="CV14341" s="174">
        <v>72083</v>
      </c>
      <c r="CW14341" s="174">
        <v>5</v>
      </c>
      <c r="CX14341" s="174">
        <v>119.7542</v>
      </c>
    </row>
    <row r="14342" spans="84:102" x14ac:dyDescent="0.25">
      <c r="CF14342" s="3" t="s">
        <v>3073</v>
      </c>
      <c r="CG14342" s="174">
        <v>33927</v>
      </c>
      <c r="CH14342" s="174">
        <v>2494</v>
      </c>
      <c r="CI14342" s="174">
        <v>5</v>
      </c>
      <c r="CJ14342" s="174">
        <v>119.6253</v>
      </c>
      <c r="CK14342" s="174">
        <v>119.6253</v>
      </c>
      <c r="CU14342" s="174">
        <v>33927</v>
      </c>
      <c r="CV14342" s="174">
        <v>2494</v>
      </c>
      <c r="CW14342" s="174">
        <v>5</v>
      </c>
      <c r="CX14342" s="174">
        <v>119.6253</v>
      </c>
    </row>
    <row r="14343" spans="84:102" x14ac:dyDescent="0.25">
      <c r="CF14343" s="3" t="s">
        <v>3073</v>
      </c>
      <c r="CG14343" s="174">
        <v>1176</v>
      </c>
      <c r="CH14343" s="174">
        <v>139985</v>
      </c>
      <c r="CI14343" s="174">
        <v>5</v>
      </c>
      <c r="CJ14343" s="174">
        <v>119.61790000000001</v>
      </c>
      <c r="CK14343" s="174">
        <v>119.61790000000001</v>
      </c>
      <c r="CU14343" s="174">
        <v>1176</v>
      </c>
      <c r="CV14343" s="174">
        <v>139985</v>
      </c>
      <c r="CW14343" s="174">
        <v>5</v>
      </c>
      <c r="CX14343" s="174">
        <v>119.61790000000001</v>
      </c>
    </row>
    <row r="14344" spans="84:102" x14ac:dyDescent="0.25">
      <c r="CF14344" s="3" t="s">
        <v>3073</v>
      </c>
      <c r="CG14344" s="174">
        <v>476</v>
      </c>
      <c r="CH14344" s="174">
        <v>83321</v>
      </c>
      <c r="CI14344" s="174">
        <v>5</v>
      </c>
      <c r="CJ14344" s="174">
        <v>119.58669999999999</v>
      </c>
      <c r="CK14344" s="174">
        <v>119.58669999999999</v>
      </c>
      <c r="CU14344" s="174">
        <v>476</v>
      </c>
      <c r="CV14344" s="174">
        <v>83321</v>
      </c>
      <c r="CW14344" s="174">
        <v>5</v>
      </c>
      <c r="CX14344" s="174">
        <v>119.58669999999999</v>
      </c>
    </row>
    <row r="14345" spans="84:102" x14ac:dyDescent="0.25">
      <c r="CF14345" s="3" t="s">
        <v>3073</v>
      </c>
      <c r="CG14345" s="174">
        <v>144670</v>
      </c>
      <c r="CH14345" s="174">
        <v>2773</v>
      </c>
      <c r="CI14345" s="174">
        <v>5</v>
      </c>
      <c r="CJ14345" s="174">
        <v>119.4096</v>
      </c>
      <c r="CK14345" s="174">
        <v>119.4096</v>
      </c>
      <c r="CU14345" s="174">
        <v>144670</v>
      </c>
      <c r="CV14345" s="174">
        <v>2773</v>
      </c>
      <c r="CW14345" s="174">
        <v>5</v>
      </c>
      <c r="CX14345" s="174">
        <v>119.4096</v>
      </c>
    </row>
    <row r="14346" spans="84:102" x14ac:dyDescent="0.25">
      <c r="CF14346" s="3" t="s">
        <v>3073</v>
      </c>
      <c r="CG14346" s="174">
        <v>2636</v>
      </c>
      <c r="CH14346" s="174">
        <v>44570</v>
      </c>
      <c r="CI14346" s="174">
        <v>5</v>
      </c>
      <c r="CJ14346" s="174">
        <v>119.17310000000001</v>
      </c>
      <c r="CK14346" s="174">
        <v>119.17310000000001</v>
      </c>
      <c r="CU14346" s="174">
        <v>2636</v>
      </c>
      <c r="CV14346" s="174">
        <v>44570</v>
      </c>
      <c r="CW14346" s="174">
        <v>5</v>
      </c>
      <c r="CX14346" s="174">
        <v>119.17310000000001</v>
      </c>
    </row>
    <row r="14347" spans="84:102" x14ac:dyDescent="0.25">
      <c r="CF14347" s="3" t="s">
        <v>3073</v>
      </c>
      <c r="CG14347" s="174">
        <v>83448</v>
      </c>
      <c r="CH14347" s="174">
        <v>465</v>
      </c>
      <c r="CI14347" s="174">
        <v>5</v>
      </c>
      <c r="CJ14347" s="174">
        <v>119.16670000000001</v>
      </c>
      <c r="CK14347" s="174">
        <v>119.16670000000001</v>
      </c>
      <c r="CU14347" s="174">
        <v>83448</v>
      </c>
      <c r="CV14347" s="174">
        <v>465</v>
      </c>
      <c r="CW14347" s="174">
        <v>5</v>
      </c>
      <c r="CX14347" s="174">
        <v>119.16670000000001</v>
      </c>
    </row>
    <row r="14348" spans="84:102" x14ac:dyDescent="0.25">
      <c r="CF14348" s="3" t="s">
        <v>3073</v>
      </c>
      <c r="CG14348" s="174">
        <v>145448</v>
      </c>
      <c r="CH14348" s="174">
        <v>2772</v>
      </c>
      <c r="CI14348" s="174">
        <v>5</v>
      </c>
      <c r="CJ14348" s="174">
        <v>119.1083</v>
      </c>
      <c r="CK14348" s="174">
        <v>119.1083</v>
      </c>
      <c r="CU14348" s="174">
        <v>145448</v>
      </c>
      <c r="CV14348" s="174">
        <v>2772</v>
      </c>
      <c r="CW14348" s="174">
        <v>5</v>
      </c>
      <c r="CX14348" s="174">
        <v>119.1083</v>
      </c>
    </row>
    <row r="14349" spans="84:102" x14ac:dyDescent="0.25">
      <c r="CF14349" s="3" t="s">
        <v>3073</v>
      </c>
      <c r="CG14349" s="174">
        <v>2846</v>
      </c>
      <c r="CH14349" s="174">
        <v>150523</v>
      </c>
      <c r="CI14349" s="174">
        <v>5</v>
      </c>
      <c r="CJ14349" s="174">
        <v>119.0204</v>
      </c>
      <c r="CK14349" s="174">
        <v>119.0204</v>
      </c>
      <c r="CU14349" s="174">
        <v>2846</v>
      </c>
      <c r="CV14349" s="174">
        <v>150523</v>
      </c>
      <c r="CW14349" s="174">
        <v>5</v>
      </c>
      <c r="CX14349" s="174">
        <v>119.0204</v>
      </c>
    </row>
    <row r="14350" spans="84:102" x14ac:dyDescent="0.25">
      <c r="CF14350" s="3" t="s">
        <v>3073</v>
      </c>
      <c r="CG14350" s="174">
        <v>123255</v>
      </c>
      <c r="CH14350" s="174">
        <v>2696</v>
      </c>
      <c r="CI14350" s="174">
        <v>5</v>
      </c>
      <c r="CJ14350" s="174">
        <v>118.9971</v>
      </c>
      <c r="CK14350" s="174">
        <v>118.9971</v>
      </c>
      <c r="CU14350" s="174">
        <v>123255</v>
      </c>
      <c r="CV14350" s="174">
        <v>2696</v>
      </c>
      <c r="CW14350" s="174">
        <v>5</v>
      </c>
      <c r="CX14350" s="174">
        <v>118.9971</v>
      </c>
    </row>
    <row r="14351" spans="84:102" x14ac:dyDescent="0.25">
      <c r="CF14351" s="3" t="s">
        <v>3073</v>
      </c>
      <c r="CG14351" s="174">
        <v>31610</v>
      </c>
      <c r="CH14351" s="174">
        <v>2418</v>
      </c>
      <c r="CI14351" s="174">
        <v>5</v>
      </c>
      <c r="CJ14351" s="174">
        <v>118.89490000000001</v>
      </c>
      <c r="CK14351" s="174">
        <v>118.89490000000001</v>
      </c>
      <c r="CU14351" s="174">
        <v>31610</v>
      </c>
      <c r="CV14351" s="174">
        <v>2418</v>
      </c>
      <c r="CW14351" s="174">
        <v>5</v>
      </c>
      <c r="CX14351" s="174">
        <v>118.89490000000001</v>
      </c>
    </row>
    <row r="14352" spans="84:102" x14ac:dyDescent="0.25">
      <c r="CF14352" s="3" t="s">
        <v>3073</v>
      </c>
      <c r="CG14352" s="174">
        <v>118003</v>
      </c>
      <c r="CH14352" s="174">
        <v>1013</v>
      </c>
      <c r="CI14352" s="174">
        <v>5</v>
      </c>
      <c r="CJ14352" s="174">
        <v>118.85760000000001</v>
      </c>
      <c r="CK14352" s="174">
        <v>118.85760000000001</v>
      </c>
      <c r="CU14352" s="174">
        <v>118003</v>
      </c>
      <c r="CV14352" s="174">
        <v>1013</v>
      </c>
      <c r="CW14352" s="174">
        <v>5</v>
      </c>
      <c r="CX14352" s="174">
        <v>118.85760000000001</v>
      </c>
    </row>
    <row r="14353" spans="84:102" x14ac:dyDescent="0.25">
      <c r="CF14353" s="3" t="s">
        <v>3073</v>
      </c>
      <c r="CG14353" s="174">
        <v>1754</v>
      </c>
      <c r="CH14353" s="174">
        <v>57232</v>
      </c>
      <c r="CI14353" s="174">
        <v>5</v>
      </c>
      <c r="CJ14353" s="174">
        <v>118.73139999999999</v>
      </c>
      <c r="CK14353" s="174">
        <v>118.73139999999999</v>
      </c>
      <c r="CU14353" s="174">
        <v>1754</v>
      </c>
      <c r="CV14353" s="174">
        <v>57232</v>
      </c>
      <c r="CW14353" s="174">
        <v>5</v>
      </c>
      <c r="CX14353" s="174">
        <v>118.73139999999999</v>
      </c>
    </row>
    <row r="14354" spans="84:102" x14ac:dyDescent="0.25">
      <c r="CF14354" s="3" t="s">
        <v>3073</v>
      </c>
      <c r="CG14354" s="174">
        <v>3564</v>
      </c>
      <c r="CH14354" s="174">
        <v>93624</v>
      </c>
      <c r="CI14354" s="174">
        <v>5</v>
      </c>
      <c r="CJ14354" s="174">
        <v>118.7229</v>
      </c>
      <c r="CK14354" s="174">
        <v>118.7229</v>
      </c>
      <c r="CU14354" s="174">
        <v>3564</v>
      </c>
      <c r="CV14354" s="174">
        <v>93624</v>
      </c>
      <c r="CW14354" s="174">
        <v>5</v>
      </c>
      <c r="CX14354" s="174">
        <v>118.7229</v>
      </c>
    </row>
    <row r="14355" spans="84:102" x14ac:dyDescent="0.25">
      <c r="CF14355" s="3" t="s">
        <v>3073</v>
      </c>
      <c r="CG14355" s="174">
        <v>76671</v>
      </c>
      <c r="CH14355" s="174">
        <v>353</v>
      </c>
      <c r="CI14355" s="174">
        <v>5</v>
      </c>
      <c r="CJ14355" s="174">
        <v>118.4254</v>
      </c>
      <c r="CK14355" s="174">
        <v>118.4254</v>
      </c>
      <c r="CU14355" s="174">
        <v>76671</v>
      </c>
      <c r="CV14355" s="174">
        <v>353</v>
      </c>
      <c r="CW14355" s="174">
        <v>5</v>
      </c>
      <c r="CX14355" s="174">
        <v>118.4254</v>
      </c>
    </row>
    <row r="14356" spans="84:102" x14ac:dyDescent="0.25">
      <c r="CF14356" s="3" t="s">
        <v>3073</v>
      </c>
      <c r="CG14356" s="174">
        <v>2786</v>
      </c>
      <c r="CH14356" s="174">
        <v>146117</v>
      </c>
      <c r="CI14356" s="174">
        <v>5</v>
      </c>
      <c r="CJ14356" s="174">
        <v>118.4066</v>
      </c>
      <c r="CK14356" s="174">
        <v>118.4066</v>
      </c>
      <c r="CU14356" s="174">
        <v>2786</v>
      </c>
      <c r="CV14356" s="174">
        <v>146117</v>
      </c>
      <c r="CW14356" s="174">
        <v>5</v>
      </c>
      <c r="CX14356" s="174">
        <v>118.4066</v>
      </c>
    </row>
    <row r="14357" spans="84:102" x14ac:dyDescent="0.25">
      <c r="CF14357" s="3" t="s">
        <v>3073</v>
      </c>
      <c r="CG14357" s="174">
        <v>746</v>
      </c>
      <c r="CH14357" s="174">
        <v>100644</v>
      </c>
      <c r="CI14357" s="174">
        <v>5</v>
      </c>
      <c r="CJ14357" s="174">
        <v>118.3853</v>
      </c>
      <c r="CK14357" s="174">
        <v>118.3853</v>
      </c>
      <c r="CU14357" s="174">
        <v>746</v>
      </c>
      <c r="CV14357" s="174">
        <v>100644</v>
      </c>
      <c r="CW14357" s="174">
        <v>5</v>
      </c>
      <c r="CX14357" s="174">
        <v>118.3853</v>
      </c>
    </row>
    <row r="14358" spans="84:102" x14ac:dyDescent="0.25">
      <c r="CF14358" s="3" t="s">
        <v>3073</v>
      </c>
      <c r="CG14358" s="174">
        <v>2439</v>
      </c>
      <c r="CH14358" s="174">
        <v>32426</v>
      </c>
      <c r="CI14358" s="174">
        <v>5</v>
      </c>
      <c r="CJ14358" s="174">
        <v>118.3343</v>
      </c>
      <c r="CK14358" s="174">
        <v>118.3343</v>
      </c>
      <c r="CU14358" s="174">
        <v>2439</v>
      </c>
      <c r="CV14358" s="174">
        <v>32426</v>
      </c>
      <c r="CW14358" s="174">
        <v>5</v>
      </c>
      <c r="CX14358" s="174">
        <v>118.3343</v>
      </c>
    </row>
    <row r="14359" spans="84:102" x14ac:dyDescent="0.25">
      <c r="CF14359" s="3" t="s">
        <v>3073</v>
      </c>
      <c r="CG14359" s="174">
        <v>121498</v>
      </c>
      <c r="CH14359" s="174">
        <v>1286</v>
      </c>
      <c r="CI14359" s="174">
        <v>5</v>
      </c>
      <c r="CJ14359" s="174">
        <v>118.33329999999999</v>
      </c>
      <c r="CK14359" s="174">
        <v>118.33329999999999</v>
      </c>
      <c r="CU14359" s="174">
        <v>121498</v>
      </c>
      <c r="CV14359" s="174">
        <v>1286</v>
      </c>
      <c r="CW14359" s="174">
        <v>5</v>
      </c>
      <c r="CX14359" s="174">
        <v>118.33329999999999</v>
      </c>
    </row>
    <row r="14360" spans="84:102" x14ac:dyDescent="0.25">
      <c r="CF14360" s="3" t="s">
        <v>3073</v>
      </c>
      <c r="CG14360" s="174">
        <v>167182</v>
      </c>
      <c r="CH14360" s="174">
        <v>3341</v>
      </c>
      <c r="CI14360" s="174">
        <v>5</v>
      </c>
      <c r="CJ14360" s="174">
        <v>118.2687</v>
      </c>
      <c r="CK14360" s="174">
        <v>118.2687</v>
      </c>
      <c r="CU14360" s="174">
        <v>167182</v>
      </c>
      <c r="CV14360" s="174">
        <v>3341</v>
      </c>
      <c r="CW14360" s="174">
        <v>5</v>
      </c>
      <c r="CX14360" s="174">
        <v>118.2687</v>
      </c>
    </row>
    <row r="14361" spans="84:102" x14ac:dyDescent="0.25">
      <c r="CF14361" s="3" t="s">
        <v>3073</v>
      </c>
      <c r="CG14361" s="174">
        <v>474</v>
      </c>
      <c r="CH14361" s="174">
        <v>83641</v>
      </c>
      <c r="CI14361" s="174">
        <v>5</v>
      </c>
      <c r="CJ14361" s="174">
        <v>118.24120000000001</v>
      </c>
      <c r="CK14361" s="174">
        <v>118.24120000000001</v>
      </c>
      <c r="CU14361" s="174">
        <v>474</v>
      </c>
      <c r="CV14361" s="174">
        <v>83641</v>
      </c>
      <c r="CW14361" s="174">
        <v>5</v>
      </c>
      <c r="CX14361" s="174">
        <v>118.24120000000001</v>
      </c>
    </row>
    <row r="14362" spans="84:102" x14ac:dyDescent="0.25">
      <c r="CF14362" s="3" t="s">
        <v>3073</v>
      </c>
      <c r="CG14362" s="174">
        <v>1456</v>
      </c>
      <c r="CH14362" s="174">
        <v>98330</v>
      </c>
      <c r="CI14362" s="174">
        <v>5</v>
      </c>
      <c r="CJ14362" s="174">
        <v>118.1164</v>
      </c>
      <c r="CK14362" s="174">
        <v>118.1164</v>
      </c>
      <c r="CU14362" s="174">
        <v>1456</v>
      </c>
      <c r="CV14362" s="174">
        <v>98330</v>
      </c>
      <c r="CW14362" s="174">
        <v>5</v>
      </c>
      <c r="CX14362" s="174">
        <v>118.1164</v>
      </c>
    </row>
    <row r="14363" spans="84:102" x14ac:dyDescent="0.25">
      <c r="CF14363" s="3" t="s">
        <v>3073</v>
      </c>
      <c r="CG14363" s="174">
        <v>119829</v>
      </c>
      <c r="CH14363" s="174">
        <v>1321</v>
      </c>
      <c r="CI14363" s="174">
        <v>5</v>
      </c>
      <c r="CJ14363" s="174">
        <v>118.113</v>
      </c>
      <c r="CK14363" s="174">
        <v>118.113</v>
      </c>
      <c r="CU14363" s="174">
        <v>119829</v>
      </c>
      <c r="CV14363" s="174">
        <v>1321</v>
      </c>
      <c r="CW14363" s="174">
        <v>5</v>
      </c>
      <c r="CX14363" s="174">
        <v>118.113</v>
      </c>
    </row>
    <row r="14364" spans="84:102" x14ac:dyDescent="0.25">
      <c r="CF14364" s="3" t="s">
        <v>3073</v>
      </c>
      <c r="CG14364" s="174">
        <v>98377</v>
      </c>
      <c r="CH14364" s="174">
        <v>1457</v>
      </c>
      <c r="CI14364" s="174">
        <v>5</v>
      </c>
      <c r="CJ14364" s="174">
        <v>118.0651</v>
      </c>
      <c r="CK14364" s="174">
        <v>118.0651</v>
      </c>
      <c r="CU14364" s="174">
        <v>98377</v>
      </c>
      <c r="CV14364" s="174">
        <v>1457</v>
      </c>
      <c r="CW14364" s="174">
        <v>5</v>
      </c>
      <c r="CX14364" s="174">
        <v>118.0651</v>
      </c>
    </row>
    <row r="14365" spans="84:102" x14ac:dyDescent="0.25">
      <c r="CF14365" s="3" t="s">
        <v>3073</v>
      </c>
      <c r="CG14365" s="174">
        <v>1128</v>
      </c>
      <c r="CH14365" s="174">
        <v>141752</v>
      </c>
      <c r="CI14365" s="174">
        <v>5</v>
      </c>
      <c r="CJ14365" s="174">
        <v>118.0116</v>
      </c>
      <c r="CK14365" s="174">
        <v>118.0116</v>
      </c>
      <c r="CU14365" s="174">
        <v>1128</v>
      </c>
      <c r="CV14365" s="174">
        <v>141752</v>
      </c>
      <c r="CW14365" s="174">
        <v>5</v>
      </c>
      <c r="CX14365" s="174">
        <v>118.0116</v>
      </c>
    </row>
    <row r="14366" spans="84:102" x14ac:dyDescent="0.25">
      <c r="CF14366" s="3" t="s">
        <v>3073</v>
      </c>
      <c r="CG14366" s="174">
        <v>66891</v>
      </c>
      <c r="CH14366" s="174">
        <v>118</v>
      </c>
      <c r="CI14366" s="174">
        <v>5</v>
      </c>
      <c r="CJ14366" s="174">
        <v>117.85299999999999</v>
      </c>
      <c r="CK14366" s="174">
        <v>117.85299999999999</v>
      </c>
      <c r="CU14366" s="174">
        <v>66891</v>
      </c>
      <c r="CV14366" s="174">
        <v>118</v>
      </c>
      <c r="CW14366" s="174">
        <v>5</v>
      </c>
      <c r="CX14366" s="174">
        <v>117.85299999999999</v>
      </c>
    </row>
    <row r="14367" spans="84:102" x14ac:dyDescent="0.25">
      <c r="CF14367" s="3" t="s">
        <v>3073</v>
      </c>
      <c r="CG14367" s="174">
        <v>88186</v>
      </c>
      <c r="CH14367" s="174">
        <v>1961</v>
      </c>
      <c r="CI14367" s="174">
        <v>5</v>
      </c>
      <c r="CJ14367" s="174">
        <v>117.675</v>
      </c>
      <c r="CK14367" s="174">
        <v>117.675</v>
      </c>
      <c r="CU14367" s="174">
        <v>88186</v>
      </c>
      <c r="CV14367" s="174">
        <v>1961</v>
      </c>
      <c r="CW14367" s="174">
        <v>5</v>
      </c>
      <c r="CX14367" s="174">
        <v>117.675</v>
      </c>
    </row>
    <row r="14368" spans="84:102" x14ac:dyDescent="0.25">
      <c r="CF14368" s="3" t="s">
        <v>3073</v>
      </c>
      <c r="CG14368" s="174">
        <v>94527</v>
      </c>
      <c r="CH14368" s="174">
        <v>710</v>
      </c>
      <c r="CI14368" s="174">
        <v>5</v>
      </c>
      <c r="CJ14368" s="174">
        <v>117.67</v>
      </c>
      <c r="CK14368" s="174">
        <v>117.67</v>
      </c>
      <c r="CU14368" s="174">
        <v>94527</v>
      </c>
      <c r="CV14368" s="174">
        <v>710</v>
      </c>
      <c r="CW14368" s="174">
        <v>5</v>
      </c>
      <c r="CX14368" s="174">
        <v>117.67</v>
      </c>
    </row>
    <row r="14369" spans="84:102" x14ac:dyDescent="0.25">
      <c r="CF14369" s="3" t="s">
        <v>3073</v>
      </c>
      <c r="CG14369" s="174">
        <v>149990</v>
      </c>
      <c r="CH14369" s="174">
        <v>2855</v>
      </c>
      <c r="CI14369" s="174">
        <v>5</v>
      </c>
      <c r="CJ14369" s="174">
        <v>117.66670000000001</v>
      </c>
      <c r="CK14369" s="174">
        <v>117.66670000000001</v>
      </c>
      <c r="CU14369" s="174">
        <v>149990</v>
      </c>
      <c r="CV14369" s="174">
        <v>2855</v>
      </c>
      <c r="CW14369" s="174">
        <v>5</v>
      </c>
      <c r="CX14369" s="174">
        <v>117.66670000000001</v>
      </c>
    </row>
    <row r="14370" spans="84:102" x14ac:dyDescent="0.25">
      <c r="CF14370" s="3" t="s">
        <v>3073</v>
      </c>
      <c r="CG14370" s="174">
        <v>2903</v>
      </c>
      <c r="CH14370" s="174">
        <v>152248</v>
      </c>
      <c r="CI14370" s="174">
        <v>5</v>
      </c>
      <c r="CJ14370" s="174">
        <v>117.3627</v>
      </c>
      <c r="CK14370" s="174">
        <v>117.3627</v>
      </c>
      <c r="CU14370" s="174">
        <v>2903</v>
      </c>
      <c r="CV14370" s="174">
        <v>152248</v>
      </c>
      <c r="CW14370" s="174">
        <v>5</v>
      </c>
      <c r="CX14370" s="174">
        <v>117.3627</v>
      </c>
    </row>
    <row r="14371" spans="84:102" x14ac:dyDescent="0.25">
      <c r="CF14371" s="3" t="s">
        <v>3073</v>
      </c>
      <c r="CG14371" s="174">
        <v>23866</v>
      </c>
      <c r="CH14371" s="174">
        <v>2325</v>
      </c>
      <c r="CI14371" s="174">
        <v>5</v>
      </c>
      <c r="CJ14371" s="174">
        <v>117.35550000000001</v>
      </c>
      <c r="CK14371" s="174">
        <v>117.35550000000001</v>
      </c>
      <c r="CU14371" s="174">
        <v>23866</v>
      </c>
      <c r="CV14371" s="174">
        <v>2325</v>
      </c>
      <c r="CW14371" s="174">
        <v>5</v>
      </c>
      <c r="CX14371" s="174">
        <v>117.35550000000001</v>
      </c>
    </row>
    <row r="14372" spans="84:102" x14ac:dyDescent="0.25">
      <c r="CF14372" s="3" t="s">
        <v>3073</v>
      </c>
      <c r="CG14372" s="174">
        <v>92569</v>
      </c>
      <c r="CH14372" s="174">
        <v>3794</v>
      </c>
      <c r="CI14372" s="174">
        <v>5</v>
      </c>
      <c r="CJ14372" s="174">
        <v>117.3236</v>
      </c>
      <c r="CK14372" s="174">
        <v>117.3236</v>
      </c>
      <c r="CU14372" s="174">
        <v>92569</v>
      </c>
      <c r="CV14372" s="174">
        <v>3794</v>
      </c>
      <c r="CW14372" s="174">
        <v>5</v>
      </c>
      <c r="CX14372" s="174">
        <v>117.3236</v>
      </c>
    </row>
    <row r="14373" spans="84:102" x14ac:dyDescent="0.25">
      <c r="CF14373" s="3" t="s">
        <v>3073</v>
      </c>
      <c r="CG14373" s="174">
        <v>175955</v>
      </c>
      <c r="CH14373" s="174">
        <v>3855</v>
      </c>
      <c r="CI14373" s="174">
        <v>5</v>
      </c>
      <c r="CJ14373" s="174">
        <v>117.2933</v>
      </c>
      <c r="CK14373" s="174">
        <v>117.2933</v>
      </c>
      <c r="CU14373" s="174">
        <v>175955</v>
      </c>
      <c r="CV14373" s="174">
        <v>3855</v>
      </c>
      <c r="CW14373" s="174">
        <v>5</v>
      </c>
      <c r="CX14373" s="174">
        <v>117.2933</v>
      </c>
    </row>
    <row r="14374" spans="84:102" x14ac:dyDescent="0.25">
      <c r="CF14374" s="3" t="s">
        <v>3073</v>
      </c>
      <c r="CG14374" s="174">
        <v>613</v>
      </c>
      <c r="CH14374" s="174">
        <v>86827</v>
      </c>
      <c r="CI14374" s="174">
        <v>5</v>
      </c>
      <c r="CJ14374" s="174">
        <v>117.2013</v>
      </c>
      <c r="CK14374" s="174">
        <v>117.2013</v>
      </c>
      <c r="CU14374" s="174">
        <v>613</v>
      </c>
      <c r="CV14374" s="174">
        <v>86827</v>
      </c>
      <c r="CW14374" s="174">
        <v>5</v>
      </c>
      <c r="CX14374" s="174">
        <v>117.2013</v>
      </c>
    </row>
    <row r="14375" spans="84:102" x14ac:dyDescent="0.25">
      <c r="CF14375" s="3" t="s">
        <v>3073</v>
      </c>
      <c r="CG14375" s="174">
        <v>3267</v>
      </c>
      <c r="CH14375" s="174">
        <v>164047</v>
      </c>
      <c r="CI14375" s="174">
        <v>5</v>
      </c>
      <c r="CJ14375" s="174">
        <v>117.1927</v>
      </c>
      <c r="CK14375" s="174">
        <v>117.1927</v>
      </c>
      <c r="CU14375" s="174">
        <v>3267</v>
      </c>
      <c r="CV14375" s="174">
        <v>164047</v>
      </c>
      <c r="CW14375" s="174">
        <v>5</v>
      </c>
      <c r="CX14375" s="174">
        <v>117.1927</v>
      </c>
    </row>
    <row r="14376" spans="84:102" x14ac:dyDescent="0.25">
      <c r="CF14376" s="3" t="s">
        <v>3073</v>
      </c>
      <c r="CG14376" s="174">
        <v>2447</v>
      </c>
      <c r="CH14376" s="174">
        <v>38459</v>
      </c>
      <c r="CI14376" s="174">
        <v>5</v>
      </c>
      <c r="CJ14376" s="174">
        <v>116.9436</v>
      </c>
      <c r="CK14376" s="174">
        <v>116.9436</v>
      </c>
      <c r="CU14376" s="174">
        <v>2447</v>
      </c>
      <c r="CV14376" s="174">
        <v>38459</v>
      </c>
      <c r="CW14376" s="174">
        <v>5</v>
      </c>
      <c r="CX14376" s="174">
        <v>116.9436</v>
      </c>
    </row>
    <row r="14377" spans="84:102" x14ac:dyDescent="0.25">
      <c r="CF14377" s="3" t="s">
        <v>3073</v>
      </c>
      <c r="CG14377" s="174">
        <v>85159</v>
      </c>
      <c r="CH14377" s="174">
        <v>1569</v>
      </c>
      <c r="CI14377" s="174">
        <v>5</v>
      </c>
      <c r="CJ14377" s="174">
        <v>116.9303</v>
      </c>
      <c r="CK14377" s="174">
        <v>116.9303</v>
      </c>
      <c r="CU14377" s="174">
        <v>85159</v>
      </c>
      <c r="CV14377" s="174">
        <v>1569</v>
      </c>
      <c r="CW14377" s="174">
        <v>5</v>
      </c>
      <c r="CX14377" s="174">
        <v>116.9303</v>
      </c>
    </row>
    <row r="14378" spans="84:102" x14ac:dyDescent="0.25">
      <c r="CF14378" s="3" t="s">
        <v>3073</v>
      </c>
      <c r="CG14378" s="174">
        <v>2901</v>
      </c>
      <c r="CH14378" s="174">
        <v>151932</v>
      </c>
      <c r="CI14378" s="174">
        <v>5</v>
      </c>
      <c r="CJ14378" s="174">
        <v>116.8627</v>
      </c>
      <c r="CK14378" s="174">
        <v>116.8627</v>
      </c>
      <c r="CU14378" s="174">
        <v>2901</v>
      </c>
      <c r="CV14378" s="174">
        <v>151932</v>
      </c>
      <c r="CW14378" s="174">
        <v>5</v>
      </c>
      <c r="CX14378" s="174">
        <v>116.8627</v>
      </c>
    </row>
    <row r="14379" spans="84:102" x14ac:dyDescent="0.25">
      <c r="CF14379" s="3" t="s">
        <v>3073</v>
      </c>
      <c r="CG14379" s="174">
        <v>131018</v>
      </c>
      <c r="CH14379" s="174">
        <v>2015</v>
      </c>
      <c r="CI14379" s="174">
        <v>5</v>
      </c>
      <c r="CJ14379" s="174">
        <v>116.8425</v>
      </c>
      <c r="CK14379" s="174">
        <v>116.8425</v>
      </c>
      <c r="CU14379" s="174">
        <v>131018</v>
      </c>
      <c r="CV14379" s="174">
        <v>2015</v>
      </c>
      <c r="CW14379" s="174">
        <v>5</v>
      </c>
      <c r="CX14379" s="174">
        <v>116.8425</v>
      </c>
    </row>
    <row r="14380" spans="84:102" x14ac:dyDescent="0.25">
      <c r="CF14380" s="3" t="s">
        <v>3073</v>
      </c>
      <c r="CG14380" s="174">
        <v>152197</v>
      </c>
      <c r="CH14380" s="174">
        <v>2924</v>
      </c>
      <c r="CI14380" s="174">
        <v>5</v>
      </c>
      <c r="CJ14380" s="174">
        <v>116.8407</v>
      </c>
      <c r="CK14380" s="174">
        <v>116.8407</v>
      </c>
      <c r="CU14380" s="174">
        <v>152197</v>
      </c>
      <c r="CV14380" s="174">
        <v>2924</v>
      </c>
      <c r="CW14380" s="174">
        <v>5</v>
      </c>
      <c r="CX14380" s="174">
        <v>116.8407</v>
      </c>
    </row>
    <row r="14381" spans="84:102" x14ac:dyDescent="0.25">
      <c r="CF14381" s="3" t="s">
        <v>3073</v>
      </c>
      <c r="CG14381" s="174">
        <v>68053</v>
      </c>
      <c r="CH14381" s="174">
        <v>183</v>
      </c>
      <c r="CI14381" s="174">
        <v>5</v>
      </c>
      <c r="CJ14381" s="174">
        <v>116.7606</v>
      </c>
      <c r="CK14381" s="174">
        <v>116.7606</v>
      </c>
      <c r="CU14381" s="174">
        <v>68053</v>
      </c>
      <c r="CV14381" s="174">
        <v>183</v>
      </c>
      <c r="CW14381" s="174">
        <v>5</v>
      </c>
      <c r="CX14381" s="174">
        <v>116.7606</v>
      </c>
    </row>
    <row r="14382" spans="84:102" x14ac:dyDescent="0.25">
      <c r="CF14382" s="3" t="s">
        <v>3073</v>
      </c>
      <c r="CG14382" s="174">
        <v>3665</v>
      </c>
      <c r="CH14382" s="174">
        <v>110832</v>
      </c>
      <c r="CI14382" s="174">
        <v>5</v>
      </c>
      <c r="CJ14382" s="174">
        <v>116.7479</v>
      </c>
      <c r="CK14382" s="174">
        <v>116.7479</v>
      </c>
      <c r="CU14382" s="174">
        <v>3665</v>
      </c>
      <c r="CV14382" s="174">
        <v>110832</v>
      </c>
      <c r="CW14382" s="174">
        <v>5</v>
      </c>
      <c r="CX14382" s="174">
        <v>116.7479</v>
      </c>
    </row>
    <row r="14383" spans="84:102" x14ac:dyDescent="0.25">
      <c r="CF14383" s="3" t="s">
        <v>3073</v>
      </c>
      <c r="CG14383" s="174">
        <v>65754</v>
      </c>
      <c r="CH14383" s="174">
        <v>90</v>
      </c>
      <c r="CI14383" s="174">
        <v>5</v>
      </c>
      <c r="CJ14383" s="174">
        <v>116.6472</v>
      </c>
      <c r="CK14383" s="174">
        <v>116.6472</v>
      </c>
      <c r="CU14383" s="174">
        <v>65754</v>
      </c>
      <c r="CV14383" s="174">
        <v>90</v>
      </c>
      <c r="CW14383" s="174">
        <v>5</v>
      </c>
      <c r="CX14383" s="174">
        <v>116.6472</v>
      </c>
    </row>
    <row r="14384" spans="84:102" x14ac:dyDescent="0.25">
      <c r="CF14384" s="3" t="s">
        <v>3073</v>
      </c>
      <c r="CG14384" s="174">
        <v>128203</v>
      </c>
      <c r="CH14384" s="174">
        <v>1068</v>
      </c>
      <c r="CI14384" s="174">
        <v>5</v>
      </c>
      <c r="CJ14384" s="174">
        <v>116.598</v>
      </c>
      <c r="CK14384" s="174">
        <v>116.598</v>
      </c>
      <c r="CU14384" s="174">
        <v>128203</v>
      </c>
      <c r="CV14384" s="174">
        <v>1068</v>
      </c>
      <c r="CW14384" s="174">
        <v>5</v>
      </c>
      <c r="CX14384" s="174">
        <v>116.598</v>
      </c>
    </row>
    <row r="14385" spans="84:102" x14ac:dyDescent="0.25">
      <c r="CF14385" s="3" t="s">
        <v>3073</v>
      </c>
      <c r="CG14385" s="174">
        <v>25218</v>
      </c>
      <c r="CH14385" s="174">
        <v>2336</v>
      </c>
      <c r="CI14385" s="174">
        <v>5</v>
      </c>
      <c r="CJ14385" s="174">
        <v>116.5817</v>
      </c>
      <c r="CK14385" s="174">
        <v>116.5817</v>
      </c>
      <c r="CU14385" s="174">
        <v>25218</v>
      </c>
      <c r="CV14385" s="174">
        <v>2336</v>
      </c>
      <c r="CW14385" s="174">
        <v>5</v>
      </c>
      <c r="CX14385" s="174">
        <v>116.5817</v>
      </c>
    </row>
    <row r="14386" spans="84:102" x14ac:dyDescent="0.25">
      <c r="CF14386" s="3" t="s">
        <v>3073</v>
      </c>
      <c r="CG14386" s="174">
        <v>100644</v>
      </c>
      <c r="CH14386" s="174">
        <v>746</v>
      </c>
      <c r="CI14386" s="174">
        <v>5</v>
      </c>
      <c r="CJ14386" s="174">
        <v>116.5067</v>
      </c>
      <c r="CK14386" s="174">
        <v>116.5067</v>
      </c>
      <c r="CU14386" s="174">
        <v>100644</v>
      </c>
      <c r="CV14386" s="174">
        <v>746</v>
      </c>
      <c r="CW14386" s="174">
        <v>5</v>
      </c>
      <c r="CX14386" s="174">
        <v>116.5067</v>
      </c>
    </row>
    <row r="14387" spans="84:102" x14ac:dyDescent="0.25">
      <c r="CF14387" s="3" t="s">
        <v>3073</v>
      </c>
      <c r="CG14387" s="174">
        <v>62472</v>
      </c>
      <c r="CH14387" s="174">
        <v>50</v>
      </c>
      <c r="CI14387" s="174">
        <v>5</v>
      </c>
      <c r="CJ14387" s="174">
        <v>116.4294</v>
      </c>
      <c r="CK14387" s="174">
        <v>116.4294</v>
      </c>
      <c r="CU14387" s="174">
        <v>62472</v>
      </c>
      <c r="CV14387" s="174">
        <v>50</v>
      </c>
      <c r="CW14387" s="174">
        <v>5</v>
      </c>
      <c r="CX14387" s="174">
        <v>116.4294</v>
      </c>
    </row>
    <row r="14388" spans="84:102" x14ac:dyDescent="0.25">
      <c r="CF14388" s="3" t="s">
        <v>3073</v>
      </c>
      <c r="CG14388" s="174">
        <v>149559</v>
      </c>
      <c r="CH14388" s="174">
        <v>2883</v>
      </c>
      <c r="CI14388" s="174">
        <v>5</v>
      </c>
      <c r="CJ14388" s="174">
        <v>116.33329999999999</v>
      </c>
      <c r="CK14388" s="174">
        <v>116.33329999999999</v>
      </c>
      <c r="CU14388" s="174">
        <v>149559</v>
      </c>
      <c r="CV14388" s="174">
        <v>2883</v>
      </c>
      <c r="CW14388" s="174">
        <v>5</v>
      </c>
      <c r="CX14388" s="174">
        <v>116.33329999999999</v>
      </c>
    </row>
    <row r="14389" spans="84:102" x14ac:dyDescent="0.25">
      <c r="CF14389" s="3" t="s">
        <v>3073</v>
      </c>
      <c r="CG14389" s="174">
        <v>186608</v>
      </c>
      <c r="CH14389" s="174">
        <v>1056</v>
      </c>
      <c r="CI14389" s="174">
        <v>5</v>
      </c>
      <c r="CJ14389" s="174">
        <v>116.29179999999999</v>
      </c>
      <c r="CK14389" s="174">
        <v>116.29179999999999</v>
      </c>
      <c r="CU14389" s="174">
        <v>186608</v>
      </c>
      <c r="CV14389" s="174">
        <v>1056</v>
      </c>
      <c r="CW14389" s="174">
        <v>5</v>
      </c>
      <c r="CX14389" s="174">
        <v>116.29179999999999</v>
      </c>
    </row>
    <row r="14390" spans="84:102" x14ac:dyDescent="0.25">
      <c r="CF14390" s="3" t="s">
        <v>3073</v>
      </c>
      <c r="CG14390" s="174">
        <v>2883</v>
      </c>
      <c r="CH14390" s="174">
        <v>149559</v>
      </c>
      <c r="CI14390" s="174">
        <v>5</v>
      </c>
      <c r="CJ14390" s="174">
        <v>116.16670000000001</v>
      </c>
      <c r="CK14390" s="174">
        <v>116.16670000000001</v>
      </c>
      <c r="CU14390" s="174">
        <v>2883</v>
      </c>
      <c r="CV14390" s="174">
        <v>149559</v>
      </c>
      <c r="CW14390" s="174">
        <v>5</v>
      </c>
      <c r="CX14390" s="174">
        <v>116.16670000000001</v>
      </c>
    </row>
    <row r="14391" spans="84:102" x14ac:dyDescent="0.25">
      <c r="CF14391" s="3" t="s">
        <v>3073</v>
      </c>
      <c r="CG14391" s="174">
        <v>3402</v>
      </c>
      <c r="CH14391" s="174">
        <v>173727</v>
      </c>
      <c r="CI14391" s="174">
        <v>5</v>
      </c>
      <c r="CJ14391" s="174">
        <v>116.14360000000001</v>
      </c>
      <c r="CK14391" s="174">
        <v>116.14360000000001</v>
      </c>
      <c r="CU14391" s="174">
        <v>3402</v>
      </c>
      <c r="CV14391" s="174">
        <v>173727</v>
      </c>
      <c r="CW14391" s="174">
        <v>5</v>
      </c>
      <c r="CX14391" s="174">
        <v>116.14360000000001</v>
      </c>
    </row>
    <row r="14392" spans="84:102" x14ac:dyDescent="0.25">
      <c r="CF14392" s="3" t="s">
        <v>3073</v>
      </c>
      <c r="CG14392" s="174">
        <v>2389</v>
      </c>
      <c r="CH14392" s="174">
        <v>28559</v>
      </c>
      <c r="CI14392" s="174">
        <v>5</v>
      </c>
      <c r="CJ14392" s="174">
        <v>116.0254</v>
      </c>
      <c r="CK14392" s="174">
        <v>116.0254</v>
      </c>
      <c r="CU14392" s="174">
        <v>2389</v>
      </c>
      <c r="CV14392" s="174">
        <v>28559</v>
      </c>
      <c r="CW14392" s="174">
        <v>5</v>
      </c>
      <c r="CX14392" s="174">
        <v>116.0254</v>
      </c>
    </row>
    <row r="14393" spans="84:102" x14ac:dyDescent="0.25">
      <c r="CF14393" s="3" t="s">
        <v>3073</v>
      </c>
      <c r="CG14393" s="174">
        <v>86863</v>
      </c>
      <c r="CH14393" s="174">
        <v>616</v>
      </c>
      <c r="CI14393" s="174">
        <v>5</v>
      </c>
      <c r="CJ14393" s="174">
        <v>116.0138</v>
      </c>
      <c r="CK14393" s="174">
        <v>116.0138</v>
      </c>
      <c r="CU14393" s="174">
        <v>86863</v>
      </c>
      <c r="CV14393" s="174">
        <v>616</v>
      </c>
      <c r="CW14393" s="174">
        <v>5</v>
      </c>
      <c r="CX14393" s="174">
        <v>116.0138</v>
      </c>
    </row>
    <row r="14394" spans="84:102" x14ac:dyDescent="0.25">
      <c r="CF14394" s="3" t="s">
        <v>3073</v>
      </c>
      <c r="CG14394" s="174">
        <v>68818</v>
      </c>
      <c r="CH14394" s="174">
        <v>183</v>
      </c>
      <c r="CI14394" s="174">
        <v>5</v>
      </c>
      <c r="CJ14394" s="174">
        <v>115.9093</v>
      </c>
      <c r="CK14394" s="174">
        <v>115.9093</v>
      </c>
      <c r="CU14394" s="174">
        <v>68818</v>
      </c>
      <c r="CV14394" s="174">
        <v>183</v>
      </c>
      <c r="CW14394" s="174">
        <v>5</v>
      </c>
      <c r="CX14394" s="174">
        <v>115.9093</v>
      </c>
    </row>
    <row r="14395" spans="84:102" x14ac:dyDescent="0.25">
      <c r="CF14395" s="3" t="s">
        <v>3073</v>
      </c>
      <c r="CG14395" s="174">
        <v>123</v>
      </c>
      <c r="CH14395" s="174">
        <v>66775</v>
      </c>
      <c r="CI14395" s="174">
        <v>5</v>
      </c>
      <c r="CJ14395" s="174">
        <v>115.8938</v>
      </c>
      <c r="CK14395" s="174">
        <v>115.8938</v>
      </c>
      <c r="CU14395" s="174">
        <v>123</v>
      </c>
      <c r="CV14395" s="174">
        <v>66775</v>
      </c>
      <c r="CW14395" s="174">
        <v>5</v>
      </c>
      <c r="CX14395" s="174">
        <v>115.8938</v>
      </c>
    </row>
    <row r="14396" spans="84:102" x14ac:dyDescent="0.25">
      <c r="CF14396" s="3" t="s">
        <v>3073</v>
      </c>
      <c r="CG14396" s="174">
        <v>89359</v>
      </c>
      <c r="CH14396" s="174">
        <v>1961</v>
      </c>
      <c r="CI14396" s="174">
        <v>5</v>
      </c>
      <c r="CJ14396" s="174">
        <v>115.8642</v>
      </c>
      <c r="CK14396" s="174">
        <v>115.8642</v>
      </c>
      <c r="CU14396" s="174">
        <v>89359</v>
      </c>
      <c r="CV14396" s="174">
        <v>1961</v>
      </c>
      <c r="CW14396" s="174">
        <v>5</v>
      </c>
      <c r="CX14396" s="174">
        <v>115.8642</v>
      </c>
    </row>
    <row r="14397" spans="84:102" x14ac:dyDescent="0.25">
      <c r="CF14397" s="3" t="s">
        <v>3073</v>
      </c>
      <c r="CG14397" s="174">
        <v>3592</v>
      </c>
      <c r="CH14397" s="174">
        <v>92946</v>
      </c>
      <c r="CI14397" s="174">
        <v>5</v>
      </c>
      <c r="CJ14397" s="174">
        <v>115.7658</v>
      </c>
      <c r="CK14397" s="174">
        <v>115.7658</v>
      </c>
      <c r="CU14397" s="174">
        <v>3592</v>
      </c>
      <c r="CV14397" s="174">
        <v>92946</v>
      </c>
      <c r="CW14397" s="174">
        <v>5</v>
      </c>
      <c r="CX14397" s="174">
        <v>115.7658</v>
      </c>
    </row>
    <row r="14398" spans="84:102" x14ac:dyDescent="0.25">
      <c r="CF14398" s="3" t="s">
        <v>3073</v>
      </c>
      <c r="CG14398" s="174">
        <v>2675</v>
      </c>
      <c r="CH14398" s="174">
        <v>124162</v>
      </c>
      <c r="CI14398" s="174">
        <v>5</v>
      </c>
      <c r="CJ14398" s="174">
        <v>115.7333</v>
      </c>
      <c r="CK14398" s="174">
        <v>115.7333</v>
      </c>
      <c r="CU14398" s="174">
        <v>2675</v>
      </c>
      <c r="CV14398" s="174">
        <v>124162</v>
      </c>
      <c r="CW14398" s="174">
        <v>5</v>
      </c>
      <c r="CX14398" s="174">
        <v>115.7333</v>
      </c>
    </row>
    <row r="14399" spans="84:102" x14ac:dyDescent="0.25">
      <c r="CF14399" s="3" t="s">
        <v>3073</v>
      </c>
      <c r="CG14399" s="174">
        <v>70029</v>
      </c>
      <c r="CH14399" s="174">
        <v>231</v>
      </c>
      <c r="CI14399" s="174">
        <v>5</v>
      </c>
      <c r="CJ14399" s="174">
        <v>115.72020000000001</v>
      </c>
      <c r="CK14399" s="174">
        <v>115.72020000000001</v>
      </c>
      <c r="CU14399" s="174">
        <v>70029</v>
      </c>
      <c r="CV14399" s="174">
        <v>231</v>
      </c>
      <c r="CW14399" s="174">
        <v>5</v>
      </c>
      <c r="CX14399" s="174">
        <v>115.72020000000001</v>
      </c>
    </row>
    <row r="14400" spans="84:102" x14ac:dyDescent="0.25">
      <c r="CF14400" s="3" t="s">
        <v>3073</v>
      </c>
      <c r="CG14400" s="174">
        <v>1388</v>
      </c>
      <c r="CH14400" s="174">
        <v>109378</v>
      </c>
      <c r="CI14400" s="174">
        <v>5</v>
      </c>
      <c r="CJ14400" s="174">
        <v>115.7127</v>
      </c>
      <c r="CK14400" s="174">
        <v>115.7127</v>
      </c>
      <c r="CU14400" s="174">
        <v>1388</v>
      </c>
      <c r="CV14400" s="174">
        <v>109378</v>
      </c>
      <c r="CW14400" s="174">
        <v>5</v>
      </c>
      <c r="CX14400" s="174">
        <v>115.7127</v>
      </c>
    </row>
    <row r="14401" spans="84:102" x14ac:dyDescent="0.25">
      <c r="CF14401" s="3" t="s">
        <v>3073</v>
      </c>
      <c r="CG14401" s="174">
        <v>93057</v>
      </c>
      <c r="CH14401" s="174">
        <v>672</v>
      </c>
      <c r="CI14401" s="174">
        <v>5</v>
      </c>
      <c r="CJ14401" s="174">
        <v>115.66670000000001</v>
      </c>
      <c r="CK14401" s="174">
        <v>115.66670000000001</v>
      </c>
      <c r="CU14401" s="174">
        <v>93057</v>
      </c>
      <c r="CV14401" s="174">
        <v>672</v>
      </c>
      <c r="CW14401" s="174">
        <v>5</v>
      </c>
      <c r="CX14401" s="174">
        <v>115.66670000000001</v>
      </c>
    </row>
    <row r="14402" spans="84:102" x14ac:dyDescent="0.25">
      <c r="CF14402" s="3" t="s">
        <v>3073</v>
      </c>
      <c r="CG14402" s="174">
        <v>68627</v>
      </c>
      <c r="CH14402" s="174">
        <v>167</v>
      </c>
      <c r="CI14402" s="174">
        <v>5</v>
      </c>
      <c r="CJ14402" s="174">
        <v>115.3228</v>
      </c>
      <c r="CK14402" s="174">
        <v>115.3228</v>
      </c>
      <c r="CU14402" s="174">
        <v>68627</v>
      </c>
      <c r="CV14402" s="174">
        <v>167</v>
      </c>
      <c r="CW14402" s="174">
        <v>5</v>
      </c>
      <c r="CX14402" s="174">
        <v>115.3228</v>
      </c>
    </row>
    <row r="14403" spans="84:102" x14ac:dyDescent="0.25">
      <c r="CF14403" s="3" t="s">
        <v>3073</v>
      </c>
      <c r="CG14403" s="174">
        <v>66775</v>
      </c>
      <c r="CH14403" s="174">
        <v>123</v>
      </c>
      <c r="CI14403" s="174">
        <v>5</v>
      </c>
      <c r="CJ14403" s="174">
        <v>115.31140000000001</v>
      </c>
      <c r="CK14403" s="174">
        <v>115.31140000000001</v>
      </c>
      <c r="CU14403" s="174">
        <v>66775</v>
      </c>
      <c r="CV14403" s="174">
        <v>123</v>
      </c>
      <c r="CW14403" s="174">
        <v>5</v>
      </c>
      <c r="CX14403" s="174">
        <v>115.31140000000001</v>
      </c>
    </row>
    <row r="14404" spans="84:102" x14ac:dyDescent="0.25">
      <c r="CF14404" s="3" t="s">
        <v>3073</v>
      </c>
      <c r="CG14404" s="174">
        <v>83750</v>
      </c>
      <c r="CH14404" s="174">
        <v>1567</v>
      </c>
      <c r="CI14404" s="174">
        <v>5</v>
      </c>
      <c r="CJ14404" s="174">
        <v>115.2976</v>
      </c>
      <c r="CK14404" s="174">
        <v>115.2976</v>
      </c>
      <c r="CU14404" s="174">
        <v>83750</v>
      </c>
      <c r="CV14404" s="174">
        <v>1567</v>
      </c>
      <c r="CW14404" s="174">
        <v>5</v>
      </c>
      <c r="CX14404" s="174">
        <v>115.2976</v>
      </c>
    </row>
    <row r="14405" spans="84:102" x14ac:dyDescent="0.25">
      <c r="CF14405" s="3" t="s">
        <v>3073</v>
      </c>
      <c r="CG14405" s="174">
        <v>2579</v>
      </c>
      <c r="CH14405" s="174">
        <v>40987</v>
      </c>
      <c r="CI14405" s="174">
        <v>5</v>
      </c>
      <c r="CJ14405" s="174">
        <v>114.6199</v>
      </c>
      <c r="CK14405" s="174">
        <v>114.6199</v>
      </c>
      <c r="CU14405" s="174">
        <v>2579</v>
      </c>
      <c r="CV14405" s="174">
        <v>40987</v>
      </c>
      <c r="CW14405" s="174">
        <v>5</v>
      </c>
      <c r="CX14405" s="174">
        <v>114.6199</v>
      </c>
    </row>
    <row r="14406" spans="84:102" x14ac:dyDescent="0.25">
      <c r="CF14406" s="3" t="s">
        <v>3073</v>
      </c>
      <c r="CG14406" s="174">
        <v>146204</v>
      </c>
      <c r="CH14406" s="174">
        <v>1152</v>
      </c>
      <c r="CI14406" s="174">
        <v>5</v>
      </c>
      <c r="CJ14406" s="174">
        <v>114.5658</v>
      </c>
      <c r="CK14406" s="174">
        <v>114.5658</v>
      </c>
      <c r="CU14406" s="174">
        <v>146204</v>
      </c>
      <c r="CV14406" s="174">
        <v>1152</v>
      </c>
      <c r="CW14406" s="174">
        <v>5</v>
      </c>
      <c r="CX14406" s="174">
        <v>114.5658</v>
      </c>
    </row>
    <row r="14407" spans="84:102" x14ac:dyDescent="0.25">
      <c r="CF14407" s="3" t="s">
        <v>3073</v>
      </c>
      <c r="CG14407" s="174">
        <v>1053</v>
      </c>
      <c r="CH14407" s="174">
        <v>125810</v>
      </c>
      <c r="CI14407" s="174">
        <v>5</v>
      </c>
      <c r="CJ14407" s="174">
        <v>114.5604</v>
      </c>
      <c r="CK14407" s="174">
        <v>114.5604</v>
      </c>
      <c r="CU14407" s="174">
        <v>1053</v>
      </c>
      <c r="CV14407" s="174">
        <v>125810</v>
      </c>
      <c r="CW14407" s="174">
        <v>5</v>
      </c>
      <c r="CX14407" s="174">
        <v>114.5604</v>
      </c>
    </row>
    <row r="14408" spans="84:102" x14ac:dyDescent="0.25">
      <c r="CF14408" s="3" t="s">
        <v>3073</v>
      </c>
      <c r="CG14408" s="174">
        <v>29018</v>
      </c>
      <c r="CH14408" s="174">
        <v>2382</v>
      </c>
      <c r="CI14408" s="174">
        <v>5</v>
      </c>
      <c r="CJ14408" s="174">
        <v>114.38549999999999</v>
      </c>
      <c r="CK14408" s="174">
        <v>114.38549999999999</v>
      </c>
      <c r="CU14408" s="174">
        <v>29018</v>
      </c>
      <c r="CV14408" s="174">
        <v>2382</v>
      </c>
      <c r="CW14408" s="174">
        <v>5</v>
      </c>
      <c r="CX14408" s="174">
        <v>114.38549999999999</v>
      </c>
    </row>
    <row r="14409" spans="84:102" x14ac:dyDescent="0.25">
      <c r="CF14409" s="3" t="s">
        <v>3073</v>
      </c>
      <c r="CG14409" s="174">
        <v>87173</v>
      </c>
      <c r="CH14409" s="174">
        <v>3579</v>
      </c>
      <c r="CI14409" s="174">
        <v>5</v>
      </c>
      <c r="CJ14409" s="174">
        <v>114.3728</v>
      </c>
      <c r="CK14409" s="174">
        <v>114.3728</v>
      </c>
      <c r="CU14409" s="174">
        <v>87173</v>
      </c>
      <c r="CV14409" s="174">
        <v>3579</v>
      </c>
      <c r="CW14409" s="174">
        <v>5</v>
      </c>
      <c r="CX14409" s="174">
        <v>114.3728</v>
      </c>
    </row>
    <row r="14410" spans="84:102" x14ac:dyDescent="0.25">
      <c r="CF14410" s="3" t="s">
        <v>3073</v>
      </c>
      <c r="CG14410" s="174">
        <v>74521</v>
      </c>
      <c r="CH14410" s="174">
        <v>346</v>
      </c>
      <c r="CI14410" s="174">
        <v>5</v>
      </c>
      <c r="CJ14410" s="174">
        <v>114.3699</v>
      </c>
      <c r="CK14410" s="174">
        <v>114.3699</v>
      </c>
      <c r="CU14410" s="174">
        <v>74521</v>
      </c>
      <c r="CV14410" s="174">
        <v>346</v>
      </c>
      <c r="CW14410" s="174">
        <v>5</v>
      </c>
      <c r="CX14410" s="174">
        <v>114.3699</v>
      </c>
    </row>
    <row r="14411" spans="84:102" x14ac:dyDescent="0.25">
      <c r="CF14411" s="3" t="s">
        <v>3073</v>
      </c>
      <c r="CG14411" s="174">
        <v>578</v>
      </c>
      <c r="CH14411" s="174">
        <v>85966</v>
      </c>
      <c r="CI14411" s="174">
        <v>5</v>
      </c>
      <c r="CJ14411" s="174">
        <v>114.2863</v>
      </c>
      <c r="CK14411" s="174">
        <v>114.2863</v>
      </c>
      <c r="CU14411" s="174">
        <v>578</v>
      </c>
      <c r="CV14411" s="174">
        <v>85966</v>
      </c>
      <c r="CW14411" s="174">
        <v>5</v>
      </c>
      <c r="CX14411" s="174">
        <v>114.2863</v>
      </c>
    </row>
    <row r="14412" spans="84:102" x14ac:dyDescent="0.25">
      <c r="CF14412" s="3" t="s">
        <v>3073</v>
      </c>
      <c r="CG14412" s="174">
        <v>126225</v>
      </c>
      <c r="CH14412" s="174">
        <v>1279</v>
      </c>
      <c r="CI14412" s="174">
        <v>5</v>
      </c>
      <c r="CJ14412" s="174">
        <v>114.2717</v>
      </c>
      <c r="CK14412" s="174">
        <v>114.2717</v>
      </c>
      <c r="CU14412" s="174">
        <v>126225</v>
      </c>
      <c r="CV14412" s="174">
        <v>1279</v>
      </c>
      <c r="CW14412" s="174">
        <v>5</v>
      </c>
      <c r="CX14412" s="174">
        <v>114.2717</v>
      </c>
    </row>
    <row r="14413" spans="84:102" x14ac:dyDescent="0.25">
      <c r="CF14413" s="3" t="s">
        <v>3073</v>
      </c>
      <c r="CG14413" s="174">
        <v>917</v>
      </c>
      <c r="CH14413" s="174">
        <v>110866</v>
      </c>
      <c r="CI14413" s="174">
        <v>5</v>
      </c>
      <c r="CJ14413" s="174">
        <v>114.2115</v>
      </c>
      <c r="CK14413" s="174">
        <v>114.2115</v>
      </c>
      <c r="CU14413" s="174">
        <v>917</v>
      </c>
      <c r="CV14413" s="174">
        <v>110866</v>
      </c>
      <c r="CW14413" s="174">
        <v>5</v>
      </c>
      <c r="CX14413" s="174">
        <v>114.2115</v>
      </c>
    </row>
    <row r="14414" spans="84:102" x14ac:dyDescent="0.25">
      <c r="CF14414" s="3" t="s">
        <v>3073</v>
      </c>
      <c r="CG14414" s="174">
        <v>137030</v>
      </c>
      <c r="CH14414" s="174">
        <v>1201</v>
      </c>
      <c r="CI14414" s="174">
        <v>5</v>
      </c>
      <c r="CJ14414" s="174">
        <v>114.093</v>
      </c>
      <c r="CK14414" s="174">
        <v>114.093</v>
      </c>
      <c r="CU14414" s="174">
        <v>137030</v>
      </c>
      <c r="CV14414" s="174">
        <v>1201</v>
      </c>
      <c r="CW14414" s="174">
        <v>5</v>
      </c>
      <c r="CX14414" s="174">
        <v>114.093</v>
      </c>
    </row>
    <row r="14415" spans="84:102" x14ac:dyDescent="0.25">
      <c r="CF14415" s="3" t="s">
        <v>3073</v>
      </c>
      <c r="CG14415" s="174">
        <v>562</v>
      </c>
      <c r="CH14415" s="174">
        <v>83841</v>
      </c>
      <c r="CI14415" s="174">
        <v>5</v>
      </c>
      <c r="CJ14415" s="174">
        <v>113.96469999999999</v>
      </c>
      <c r="CK14415" s="174">
        <v>113.96469999999999</v>
      </c>
      <c r="CU14415" s="174">
        <v>562</v>
      </c>
      <c r="CV14415" s="174">
        <v>83841</v>
      </c>
      <c r="CW14415" s="174">
        <v>5</v>
      </c>
      <c r="CX14415" s="174">
        <v>113.96469999999999</v>
      </c>
    </row>
    <row r="14416" spans="84:102" x14ac:dyDescent="0.25">
      <c r="CF14416" s="3" t="s">
        <v>3073</v>
      </c>
      <c r="CG14416" s="174">
        <v>2897</v>
      </c>
      <c r="CH14416" s="174">
        <v>151721</v>
      </c>
      <c r="CI14416" s="174">
        <v>5</v>
      </c>
      <c r="CJ14416" s="174">
        <v>113.83329999999999</v>
      </c>
      <c r="CK14416" s="174">
        <v>113.83329999999999</v>
      </c>
      <c r="CU14416" s="174">
        <v>2897</v>
      </c>
      <c r="CV14416" s="174">
        <v>151721</v>
      </c>
      <c r="CW14416" s="174">
        <v>5</v>
      </c>
      <c r="CX14416" s="174">
        <v>113.83329999999999</v>
      </c>
    </row>
    <row r="14417" spans="84:102" x14ac:dyDescent="0.25">
      <c r="CF14417" s="3" t="s">
        <v>3073</v>
      </c>
      <c r="CG14417" s="174">
        <v>98302</v>
      </c>
      <c r="CH14417" s="174">
        <v>1484</v>
      </c>
      <c r="CI14417" s="174">
        <v>5</v>
      </c>
      <c r="CJ14417" s="174">
        <v>113.8289</v>
      </c>
      <c r="CK14417" s="174">
        <v>113.8289</v>
      </c>
      <c r="CU14417" s="174">
        <v>98302</v>
      </c>
      <c r="CV14417" s="174">
        <v>1484</v>
      </c>
      <c r="CW14417" s="174">
        <v>5</v>
      </c>
      <c r="CX14417" s="174">
        <v>113.8289</v>
      </c>
    </row>
    <row r="14418" spans="84:102" x14ac:dyDescent="0.25">
      <c r="CF14418" s="3" t="s">
        <v>3073</v>
      </c>
      <c r="CG14418" s="174">
        <v>2615</v>
      </c>
      <c r="CH14418" s="174">
        <v>45171</v>
      </c>
      <c r="CI14418" s="174">
        <v>5</v>
      </c>
      <c r="CJ14418" s="174">
        <v>113.7195</v>
      </c>
      <c r="CK14418" s="174">
        <v>113.7195</v>
      </c>
      <c r="CU14418" s="174">
        <v>2615</v>
      </c>
      <c r="CV14418" s="174">
        <v>45171</v>
      </c>
      <c r="CW14418" s="174">
        <v>5</v>
      </c>
      <c r="CX14418" s="174">
        <v>113.7195</v>
      </c>
    </row>
    <row r="14419" spans="84:102" x14ac:dyDescent="0.25">
      <c r="CF14419" s="3" t="s">
        <v>3073</v>
      </c>
      <c r="CG14419" s="174">
        <v>27714</v>
      </c>
      <c r="CH14419" s="174">
        <v>2354</v>
      </c>
      <c r="CI14419" s="174">
        <v>5</v>
      </c>
      <c r="CJ14419" s="174">
        <v>113.6194</v>
      </c>
      <c r="CK14419" s="174">
        <v>113.6194</v>
      </c>
      <c r="CU14419" s="174">
        <v>27714</v>
      </c>
      <c r="CV14419" s="174">
        <v>2354</v>
      </c>
      <c r="CW14419" s="174">
        <v>5</v>
      </c>
      <c r="CX14419" s="174">
        <v>113.6194</v>
      </c>
    </row>
    <row r="14420" spans="84:102" x14ac:dyDescent="0.25">
      <c r="CF14420" s="3" t="s">
        <v>3073</v>
      </c>
      <c r="CG14420" s="174">
        <v>98792</v>
      </c>
      <c r="CH14420" s="174">
        <v>3643</v>
      </c>
      <c r="CI14420" s="174">
        <v>5</v>
      </c>
      <c r="CJ14420" s="174">
        <v>113.6163</v>
      </c>
      <c r="CK14420" s="174">
        <v>113.6163</v>
      </c>
      <c r="CU14420" s="174">
        <v>98792</v>
      </c>
      <c r="CV14420" s="174">
        <v>3643</v>
      </c>
      <c r="CW14420" s="174">
        <v>5</v>
      </c>
      <c r="CX14420" s="174">
        <v>113.6163</v>
      </c>
    </row>
    <row r="14421" spans="84:102" x14ac:dyDescent="0.25">
      <c r="CF14421" s="3" t="s">
        <v>3073</v>
      </c>
      <c r="CG14421" s="174">
        <v>1535</v>
      </c>
      <c r="CH14421" s="174">
        <v>87844</v>
      </c>
      <c r="CI14421" s="174">
        <v>5</v>
      </c>
      <c r="CJ14421" s="174">
        <v>113.57989999999999</v>
      </c>
      <c r="CK14421" s="174">
        <v>113.57989999999999</v>
      </c>
      <c r="CU14421" s="174">
        <v>1535</v>
      </c>
      <c r="CV14421" s="174">
        <v>87844</v>
      </c>
      <c r="CW14421" s="174">
        <v>5</v>
      </c>
      <c r="CX14421" s="174">
        <v>113.57989999999999</v>
      </c>
    </row>
    <row r="14422" spans="84:102" x14ac:dyDescent="0.25">
      <c r="CF14422" s="3" t="s">
        <v>3073</v>
      </c>
      <c r="CG14422" s="174">
        <v>320</v>
      </c>
      <c r="CH14422" s="174">
        <v>73881</v>
      </c>
      <c r="CI14422" s="174">
        <v>5</v>
      </c>
      <c r="CJ14422" s="174">
        <v>113.4843</v>
      </c>
      <c r="CK14422" s="174">
        <v>113.4843</v>
      </c>
      <c r="CU14422" s="174">
        <v>320</v>
      </c>
      <c r="CV14422" s="174">
        <v>73881</v>
      </c>
      <c r="CW14422" s="174">
        <v>5</v>
      </c>
      <c r="CX14422" s="174">
        <v>113.4843</v>
      </c>
    </row>
    <row r="14423" spans="84:102" x14ac:dyDescent="0.25">
      <c r="CF14423" s="3" t="s">
        <v>3073</v>
      </c>
      <c r="CG14423" s="174">
        <v>110862</v>
      </c>
      <c r="CH14423" s="174">
        <v>919</v>
      </c>
      <c r="CI14423" s="174">
        <v>5</v>
      </c>
      <c r="CJ14423" s="174">
        <v>113.1463</v>
      </c>
      <c r="CK14423" s="174">
        <v>113.1463</v>
      </c>
      <c r="CU14423" s="174">
        <v>110862</v>
      </c>
      <c r="CV14423" s="174">
        <v>919</v>
      </c>
      <c r="CW14423" s="174">
        <v>5</v>
      </c>
      <c r="CX14423" s="174">
        <v>113.1463</v>
      </c>
    </row>
    <row r="14424" spans="84:102" x14ac:dyDescent="0.25">
      <c r="CF14424" s="3" t="s">
        <v>3073</v>
      </c>
      <c r="CG14424" s="174">
        <v>151610</v>
      </c>
      <c r="CH14424" s="174">
        <v>151647</v>
      </c>
      <c r="CI14424" s="174">
        <v>5</v>
      </c>
      <c r="CJ14424" s="174">
        <v>112.8571</v>
      </c>
      <c r="CK14424" s="174">
        <v>112.8571</v>
      </c>
      <c r="CU14424" s="174">
        <v>151610</v>
      </c>
      <c r="CV14424" s="174">
        <v>151647</v>
      </c>
      <c r="CW14424" s="174">
        <v>5</v>
      </c>
      <c r="CX14424" s="174">
        <v>112.8571</v>
      </c>
    </row>
    <row r="14425" spans="84:102" x14ac:dyDescent="0.25">
      <c r="CF14425" s="3" t="s">
        <v>3073</v>
      </c>
      <c r="CG14425" s="174">
        <v>89677</v>
      </c>
      <c r="CH14425" s="174">
        <v>641</v>
      </c>
      <c r="CI14425" s="174">
        <v>5</v>
      </c>
      <c r="CJ14425" s="174">
        <v>112.8027</v>
      </c>
      <c r="CK14425" s="174">
        <v>112.8027</v>
      </c>
      <c r="CU14425" s="174">
        <v>89677</v>
      </c>
      <c r="CV14425" s="174">
        <v>641</v>
      </c>
      <c r="CW14425" s="174">
        <v>5</v>
      </c>
      <c r="CX14425" s="174">
        <v>112.8027</v>
      </c>
    </row>
    <row r="14426" spans="84:102" x14ac:dyDescent="0.25">
      <c r="CF14426" s="3" t="s">
        <v>3073</v>
      </c>
      <c r="CG14426" s="174">
        <v>1006</v>
      </c>
      <c r="CH14426" s="174">
        <v>119588</v>
      </c>
      <c r="CI14426" s="174">
        <v>5</v>
      </c>
      <c r="CJ14426" s="174">
        <v>112.73260000000001</v>
      </c>
      <c r="CK14426" s="174">
        <v>112.73260000000001</v>
      </c>
      <c r="CU14426" s="174">
        <v>1006</v>
      </c>
      <c r="CV14426" s="174">
        <v>119588</v>
      </c>
      <c r="CW14426" s="174">
        <v>5</v>
      </c>
      <c r="CX14426" s="174">
        <v>112.73260000000001</v>
      </c>
    </row>
    <row r="14427" spans="84:102" x14ac:dyDescent="0.25">
      <c r="CF14427" s="3" t="s">
        <v>3073</v>
      </c>
      <c r="CG14427" s="174">
        <v>3273</v>
      </c>
      <c r="CH14427" s="174">
        <v>164366</v>
      </c>
      <c r="CI14427" s="174">
        <v>5</v>
      </c>
      <c r="CJ14427" s="174">
        <v>112.7234</v>
      </c>
      <c r="CK14427" s="174">
        <v>112.7234</v>
      </c>
      <c r="CU14427" s="174">
        <v>3273</v>
      </c>
      <c r="CV14427" s="174">
        <v>164366</v>
      </c>
      <c r="CW14427" s="174">
        <v>5</v>
      </c>
      <c r="CX14427" s="174">
        <v>112.7234</v>
      </c>
    </row>
    <row r="14428" spans="84:102" x14ac:dyDescent="0.25">
      <c r="CF14428" s="3" t="s">
        <v>3073</v>
      </c>
      <c r="CG14428" s="174">
        <v>40987</v>
      </c>
      <c r="CH14428" s="174">
        <v>2579</v>
      </c>
      <c r="CI14428" s="174">
        <v>5</v>
      </c>
      <c r="CJ14428" s="174">
        <v>112.6848</v>
      </c>
      <c r="CK14428" s="174">
        <v>112.6848</v>
      </c>
      <c r="CU14428" s="174">
        <v>40987</v>
      </c>
      <c r="CV14428" s="174">
        <v>2579</v>
      </c>
      <c r="CW14428" s="174">
        <v>5</v>
      </c>
      <c r="CX14428" s="174">
        <v>112.6848</v>
      </c>
    </row>
    <row r="14429" spans="84:102" x14ac:dyDescent="0.25">
      <c r="CF14429" s="3" t="s">
        <v>3073</v>
      </c>
      <c r="CG14429" s="174">
        <v>83321</v>
      </c>
      <c r="CH14429" s="174">
        <v>476</v>
      </c>
      <c r="CI14429" s="174">
        <v>5</v>
      </c>
      <c r="CJ14429" s="174">
        <v>112.6066</v>
      </c>
      <c r="CK14429" s="174">
        <v>112.6066</v>
      </c>
      <c r="CU14429" s="174">
        <v>83321</v>
      </c>
      <c r="CV14429" s="174">
        <v>476</v>
      </c>
      <c r="CW14429" s="174">
        <v>5</v>
      </c>
      <c r="CX14429" s="174">
        <v>112.6066</v>
      </c>
    </row>
    <row r="14430" spans="84:102" x14ac:dyDescent="0.25">
      <c r="CF14430" s="3" t="s">
        <v>3073</v>
      </c>
      <c r="CG14430" s="174">
        <v>107298</v>
      </c>
      <c r="CH14430" s="174">
        <v>884</v>
      </c>
      <c r="CI14430" s="174">
        <v>5</v>
      </c>
      <c r="CJ14430" s="174">
        <v>112.5933</v>
      </c>
      <c r="CK14430" s="174">
        <v>112.5933</v>
      </c>
      <c r="CU14430" s="174">
        <v>107298</v>
      </c>
      <c r="CV14430" s="174">
        <v>884</v>
      </c>
      <c r="CW14430" s="174">
        <v>5</v>
      </c>
      <c r="CX14430" s="174">
        <v>112.5933</v>
      </c>
    </row>
    <row r="14431" spans="84:102" x14ac:dyDescent="0.25">
      <c r="CF14431" s="3" t="s">
        <v>3073</v>
      </c>
      <c r="CG14431" s="174">
        <v>2773</v>
      </c>
      <c r="CH14431" s="174">
        <v>144670</v>
      </c>
      <c r="CI14431" s="174">
        <v>5</v>
      </c>
      <c r="CJ14431" s="174">
        <v>112.58159999999999</v>
      </c>
      <c r="CK14431" s="174">
        <v>112.58159999999999</v>
      </c>
      <c r="CU14431" s="174">
        <v>2773</v>
      </c>
      <c r="CV14431" s="174">
        <v>144670</v>
      </c>
      <c r="CW14431" s="174">
        <v>5</v>
      </c>
      <c r="CX14431" s="174">
        <v>112.58159999999999</v>
      </c>
    </row>
    <row r="14432" spans="84:102" x14ac:dyDescent="0.25">
      <c r="CF14432" s="3" t="s">
        <v>3073</v>
      </c>
      <c r="CG14432" s="174">
        <v>110</v>
      </c>
      <c r="CH14432" s="174">
        <v>67343</v>
      </c>
      <c r="CI14432" s="174">
        <v>5</v>
      </c>
      <c r="CJ14432" s="174">
        <v>112.53449999999999</v>
      </c>
      <c r="CK14432" s="174">
        <v>112.53449999999999</v>
      </c>
      <c r="CU14432" s="174">
        <v>110</v>
      </c>
      <c r="CV14432" s="174">
        <v>67343</v>
      </c>
      <c r="CW14432" s="174">
        <v>5</v>
      </c>
      <c r="CX14432" s="174">
        <v>112.53449999999999</v>
      </c>
    </row>
    <row r="14433" spans="84:102" x14ac:dyDescent="0.25">
      <c r="CF14433" s="3" t="s">
        <v>3073</v>
      </c>
      <c r="CG14433" s="174">
        <v>1353</v>
      </c>
      <c r="CH14433" s="174">
        <v>111457</v>
      </c>
      <c r="CI14433" s="174">
        <v>5</v>
      </c>
      <c r="CJ14433" s="174">
        <v>112.50660000000001</v>
      </c>
      <c r="CK14433" s="174">
        <v>112.50660000000001</v>
      </c>
      <c r="CU14433" s="174">
        <v>1353</v>
      </c>
      <c r="CV14433" s="174">
        <v>111457</v>
      </c>
      <c r="CW14433" s="174">
        <v>5</v>
      </c>
      <c r="CX14433" s="174">
        <v>112.50660000000001</v>
      </c>
    </row>
    <row r="14434" spans="84:102" x14ac:dyDescent="0.25">
      <c r="CF14434" s="3" t="s">
        <v>3073</v>
      </c>
      <c r="CG14434" s="174">
        <v>151932</v>
      </c>
      <c r="CH14434" s="174">
        <v>2901</v>
      </c>
      <c r="CI14434" s="174">
        <v>5</v>
      </c>
      <c r="CJ14434" s="174">
        <v>112.5043</v>
      </c>
      <c r="CK14434" s="174">
        <v>112.5043</v>
      </c>
      <c r="CU14434" s="174">
        <v>151932</v>
      </c>
      <c r="CV14434" s="174">
        <v>2901</v>
      </c>
      <c r="CW14434" s="174">
        <v>5</v>
      </c>
      <c r="CX14434" s="174">
        <v>112.5043</v>
      </c>
    </row>
    <row r="14435" spans="84:102" x14ac:dyDescent="0.25">
      <c r="CF14435" s="3" t="s">
        <v>3073</v>
      </c>
      <c r="CG14435" s="174">
        <v>150497</v>
      </c>
      <c r="CH14435" s="174">
        <v>3158</v>
      </c>
      <c r="CI14435" s="174">
        <v>5</v>
      </c>
      <c r="CJ14435" s="174">
        <v>112.50109999999999</v>
      </c>
      <c r="CK14435" s="174">
        <v>112.50109999999999</v>
      </c>
      <c r="CU14435" s="174">
        <v>150497</v>
      </c>
      <c r="CV14435" s="174">
        <v>3158</v>
      </c>
      <c r="CW14435" s="174">
        <v>5</v>
      </c>
      <c r="CX14435" s="174">
        <v>112.50109999999999</v>
      </c>
    </row>
    <row r="14436" spans="84:102" x14ac:dyDescent="0.25">
      <c r="CF14436" s="3" t="s">
        <v>3073</v>
      </c>
      <c r="CG14436" s="174">
        <v>82922</v>
      </c>
      <c r="CH14436" s="174">
        <v>553</v>
      </c>
      <c r="CI14436" s="174">
        <v>5</v>
      </c>
      <c r="CJ14436" s="174">
        <v>112.38200000000001</v>
      </c>
      <c r="CK14436" s="174">
        <v>112.38200000000001</v>
      </c>
      <c r="CU14436" s="174">
        <v>82922</v>
      </c>
      <c r="CV14436" s="174">
        <v>553</v>
      </c>
      <c r="CW14436" s="174">
        <v>5</v>
      </c>
      <c r="CX14436" s="174">
        <v>112.38200000000001</v>
      </c>
    </row>
    <row r="14437" spans="84:102" x14ac:dyDescent="0.25">
      <c r="CF14437" s="3" t="s">
        <v>3073</v>
      </c>
      <c r="CG14437" s="174">
        <v>1321</v>
      </c>
      <c r="CH14437" s="174">
        <v>119829</v>
      </c>
      <c r="CI14437" s="174">
        <v>5</v>
      </c>
      <c r="CJ14437" s="174">
        <v>112.35290000000001</v>
      </c>
      <c r="CK14437" s="174">
        <v>112.35290000000001</v>
      </c>
      <c r="CU14437" s="174">
        <v>1321</v>
      </c>
      <c r="CV14437" s="174">
        <v>119829</v>
      </c>
      <c r="CW14437" s="174">
        <v>5</v>
      </c>
      <c r="CX14437" s="174">
        <v>112.35290000000001</v>
      </c>
    </row>
    <row r="14438" spans="84:102" x14ac:dyDescent="0.25">
      <c r="CF14438" s="3" t="s">
        <v>3073</v>
      </c>
      <c r="CG14438" s="174">
        <v>103088</v>
      </c>
      <c r="CH14438" s="174">
        <v>1434</v>
      </c>
      <c r="CI14438" s="174">
        <v>5</v>
      </c>
      <c r="CJ14438" s="174">
        <v>112.262</v>
      </c>
      <c r="CK14438" s="174">
        <v>112.262</v>
      </c>
      <c r="CU14438" s="174">
        <v>103088</v>
      </c>
      <c r="CV14438" s="174">
        <v>1434</v>
      </c>
      <c r="CW14438" s="174">
        <v>5</v>
      </c>
      <c r="CX14438" s="174">
        <v>112.262</v>
      </c>
    </row>
    <row r="14439" spans="84:102" x14ac:dyDescent="0.25">
      <c r="CF14439" s="3" t="s">
        <v>3073</v>
      </c>
      <c r="CG14439" s="174">
        <v>3169</v>
      </c>
      <c r="CH14439" s="174">
        <v>152983</v>
      </c>
      <c r="CI14439" s="174">
        <v>5</v>
      </c>
      <c r="CJ14439" s="174">
        <v>112.1533</v>
      </c>
      <c r="CK14439" s="174">
        <v>112.1533</v>
      </c>
      <c r="CU14439" s="174">
        <v>3169</v>
      </c>
      <c r="CV14439" s="174">
        <v>152983</v>
      </c>
      <c r="CW14439" s="174">
        <v>5</v>
      </c>
      <c r="CX14439" s="174">
        <v>112.1533</v>
      </c>
    </row>
    <row r="14440" spans="84:102" x14ac:dyDescent="0.25">
      <c r="CF14440" s="3" t="s">
        <v>3073</v>
      </c>
      <c r="CG14440" s="174">
        <v>2407</v>
      </c>
      <c r="CH14440" s="174">
        <v>29709</v>
      </c>
      <c r="CI14440" s="174">
        <v>5</v>
      </c>
      <c r="CJ14440" s="174">
        <v>112.1018</v>
      </c>
      <c r="CK14440" s="174">
        <v>112.1018</v>
      </c>
      <c r="CU14440" s="174">
        <v>2407</v>
      </c>
      <c r="CV14440" s="174">
        <v>29709</v>
      </c>
      <c r="CW14440" s="174">
        <v>5</v>
      </c>
      <c r="CX14440" s="174">
        <v>112.1018</v>
      </c>
    </row>
    <row r="14441" spans="84:102" x14ac:dyDescent="0.25">
      <c r="CF14441" s="3" t="s">
        <v>3073</v>
      </c>
      <c r="CG14441" s="174">
        <v>16345</v>
      </c>
      <c r="CH14441" s="174">
        <v>2204</v>
      </c>
      <c r="CI14441" s="174">
        <v>5</v>
      </c>
      <c r="CJ14441" s="174">
        <v>112.0985</v>
      </c>
      <c r="CK14441" s="174">
        <v>112.0985</v>
      </c>
      <c r="CU14441" s="174">
        <v>16345</v>
      </c>
      <c r="CV14441" s="174">
        <v>2204</v>
      </c>
      <c r="CW14441" s="174">
        <v>5</v>
      </c>
      <c r="CX14441" s="174">
        <v>112.0985</v>
      </c>
    </row>
    <row r="14442" spans="84:102" x14ac:dyDescent="0.25">
      <c r="CF14442" s="3" t="s">
        <v>3073</v>
      </c>
      <c r="CG14442" s="174">
        <v>2656</v>
      </c>
      <c r="CH14442" s="174">
        <v>49655</v>
      </c>
      <c r="CI14442" s="174">
        <v>5</v>
      </c>
      <c r="CJ14442" s="174">
        <v>112.06829999999999</v>
      </c>
      <c r="CK14442" s="174">
        <v>112.06829999999999</v>
      </c>
      <c r="CU14442" s="174">
        <v>2656</v>
      </c>
      <c r="CV14442" s="174">
        <v>49655</v>
      </c>
      <c r="CW14442" s="174">
        <v>5</v>
      </c>
      <c r="CX14442" s="174">
        <v>112.06829999999999</v>
      </c>
    </row>
    <row r="14443" spans="84:102" x14ac:dyDescent="0.25">
      <c r="CF14443" s="3" t="s">
        <v>3073</v>
      </c>
      <c r="CG14443" s="174">
        <v>2204</v>
      </c>
      <c r="CH14443" s="174">
        <v>16345</v>
      </c>
      <c r="CI14443" s="174">
        <v>5</v>
      </c>
      <c r="CJ14443" s="174">
        <v>112.0492</v>
      </c>
      <c r="CK14443" s="174">
        <v>112.0492</v>
      </c>
      <c r="CU14443" s="174">
        <v>2204</v>
      </c>
      <c r="CV14443" s="174">
        <v>16345</v>
      </c>
      <c r="CW14443" s="174">
        <v>5</v>
      </c>
      <c r="CX14443" s="174">
        <v>112.0492</v>
      </c>
    </row>
    <row r="14444" spans="84:102" x14ac:dyDescent="0.25">
      <c r="CF14444" s="3" t="s">
        <v>3073</v>
      </c>
      <c r="CG14444" s="174">
        <v>164292</v>
      </c>
      <c r="CH14444" s="174">
        <v>3022</v>
      </c>
      <c r="CI14444" s="174">
        <v>5</v>
      </c>
      <c r="CJ14444" s="174">
        <v>112.02119999999999</v>
      </c>
      <c r="CK14444" s="174">
        <v>112.02119999999999</v>
      </c>
      <c r="CU14444" s="174">
        <v>164292</v>
      </c>
      <c r="CV14444" s="174">
        <v>3022</v>
      </c>
      <c r="CW14444" s="174">
        <v>5</v>
      </c>
      <c r="CX14444" s="174">
        <v>112.02119999999999</v>
      </c>
    </row>
    <row r="14445" spans="84:102" x14ac:dyDescent="0.25">
      <c r="CF14445" s="3" t="s">
        <v>3073</v>
      </c>
      <c r="CG14445" s="174">
        <v>86513</v>
      </c>
      <c r="CH14445" s="174">
        <v>533</v>
      </c>
      <c r="CI14445" s="174">
        <v>5</v>
      </c>
      <c r="CJ14445" s="174">
        <v>112</v>
      </c>
      <c r="CK14445" s="174">
        <v>112</v>
      </c>
      <c r="CU14445" s="174">
        <v>86513</v>
      </c>
      <c r="CV14445" s="174">
        <v>533</v>
      </c>
      <c r="CW14445" s="174">
        <v>5</v>
      </c>
      <c r="CX14445" s="174">
        <v>112</v>
      </c>
    </row>
    <row r="14446" spans="84:102" x14ac:dyDescent="0.25">
      <c r="CF14446" s="3" t="s">
        <v>3073</v>
      </c>
      <c r="CG14446" s="174">
        <v>86511</v>
      </c>
      <c r="CH14446" s="174">
        <v>607</v>
      </c>
      <c r="CI14446" s="174">
        <v>5</v>
      </c>
      <c r="CJ14446" s="174">
        <v>111.9178</v>
      </c>
      <c r="CK14446" s="174">
        <v>111.9178</v>
      </c>
      <c r="CU14446" s="174">
        <v>86511</v>
      </c>
      <c r="CV14446" s="174">
        <v>607</v>
      </c>
      <c r="CW14446" s="174">
        <v>5</v>
      </c>
      <c r="CX14446" s="174">
        <v>111.9178</v>
      </c>
    </row>
    <row r="14447" spans="84:102" x14ac:dyDescent="0.25">
      <c r="CF14447" s="3" t="s">
        <v>3073</v>
      </c>
      <c r="CG14447" s="174">
        <v>90101</v>
      </c>
      <c r="CH14447" s="174">
        <v>3564</v>
      </c>
      <c r="CI14447" s="174">
        <v>5</v>
      </c>
      <c r="CJ14447" s="174">
        <v>111.9126</v>
      </c>
      <c r="CK14447" s="174">
        <v>111.9126</v>
      </c>
      <c r="CU14447" s="174">
        <v>90101</v>
      </c>
      <c r="CV14447" s="174">
        <v>3564</v>
      </c>
      <c r="CW14447" s="174">
        <v>5</v>
      </c>
      <c r="CX14447" s="174">
        <v>111.9126</v>
      </c>
    </row>
    <row r="14448" spans="84:102" x14ac:dyDescent="0.25">
      <c r="CF14448" s="3" t="s">
        <v>3073</v>
      </c>
      <c r="CG14448" s="174">
        <v>166802</v>
      </c>
      <c r="CH14448" s="174">
        <v>3042</v>
      </c>
      <c r="CI14448" s="174">
        <v>5</v>
      </c>
      <c r="CJ14448" s="174">
        <v>111.8625</v>
      </c>
      <c r="CK14448" s="174">
        <v>111.8625</v>
      </c>
      <c r="CU14448" s="174">
        <v>166802</v>
      </c>
      <c r="CV14448" s="174">
        <v>3042</v>
      </c>
      <c r="CW14448" s="174">
        <v>5</v>
      </c>
      <c r="CX14448" s="174">
        <v>111.8625</v>
      </c>
    </row>
    <row r="14449" spans="84:102" x14ac:dyDescent="0.25">
      <c r="CF14449" s="3" t="s">
        <v>3073</v>
      </c>
      <c r="CG14449" s="174">
        <v>72012</v>
      </c>
      <c r="CH14449" s="174">
        <v>1658</v>
      </c>
      <c r="CI14449" s="174">
        <v>5</v>
      </c>
      <c r="CJ14449" s="174">
        <v>111.8578</v>
      </c>
      <c r="CK14449" s="174">
        <v>111.8578</v>
      </c>
      <c r="CU14449" s="174">
        <v>72012</v>
      </c>
      <c r="CV14449" s="174">
        <v>1658</v>
      </c>
      <c r="CW14449" s="174">
        <v>5</v>
      </c>
      <c r="CX14449" s="174">
        <v>111.8578</v>
      </c>
    </row>
    <row r="14450" spans="84:102" x14ac:dyDescent="0.25">
      <c r="CF14450" s="3" t="s">
        <v>3073</v>
      </c>
      <c r="CG14450" s="174">
        <v>126</v>
      </c>
      <c r="CH14450" s="174">
        <v>67983</v>
      </c>
      <c r="CI14450" s="174">
        <v>5</v>
      </c>
      <c r="CJ14450" s="174">
        <v>111.7727</v>
      </c>
      <c r="CK14450" s="174">
        <v>111.7727</v>
      </c>
      <c r="CU14450" s="174">
        <v>126</v>
      </c>
      <c r="CV14450" s="174">
        <v>67983</v>
      </c>
      <c r="CW14450" s="174">
        <v>5</v>
      </c>
      <c r="CX14450" s="174">
        <v>111.7727</v>
      </c>
    </row>
    <row r="14451" spans="84:102" x14ac:dyDescent="0.25">
      <c r="CF14451" s="3" t="s">
        <v>3073</v>
      </c>
      <c r="CG14451" s="174">
        <v>1567</v>
      </c>
      <c r="CH14451" s="174">
        <v>83750</v>
      </c>
      <c r="CI14451" s="174">
        <v>5</v>
      </c>
      <c r="CJ14451" s="174">
        <v>111.71810000000001</v>
      </c>
      <c r="CK14451" s="174">
        <v>111.71810000000001</v>
      </c>
      <c r="CU14451" s="174">
        <v>1567</v>
      </c>
      <c r="CV14451" s="174">
        <v>83750</v>
      </c>
      <c r="CW14451" s="174">
        <v>5</v>
      </c>
      <c r="CX14451" s="174">
        <v>111.71810000000001</v>
      </c>
    </row>
    <row r="14452" spans="84:102" x14ac:dyDescent="0.25">
      <c r="CF14452" s="3" t="s">
        <v>3073</v>
      </c>
      <c r="CG14452" s="174">
        <v>492</v>
      </c>
      <c r="CH14452" s="174">
        <v>84649</v>
      </c>
      <c r="CI14452" s="174">
        <v>5</v>
      </c>
      <c r="CJ14452" s="174">
        <v>111.6478</v>
      </c>
      <c r="CK14452" s="174">
        <v>111.6478</v>
      </c>
      <c r="CU14452" s="174">
        <v>492</v>
      </c>
      <c r="CV14452" s="174">
        <v>84649</v>
      </c>
      <c r="CW14452" s="174">
        <v>5</v>
      </c>
      <c r="CX14452" s="174">
        <v>111.6478</v>
      </c>
    </row>
    <row r="14453" spans="84:102" x14ac:dyDescent="0.25">
      <c r="CF14453" s="3" t="s">
        <v>3073</v>
      </c>
      <c r="CG14453" s="174">
        <v>353</v>
      </c>
      <c r="CH14453" s="174">
        <v>76671</v>
      </c>
      <c r="CI14453" s="174">
        <v>5</v>
      </c>
      <c r="CJ14453" s="174">
        <v>111.58799999999999</v>
      </c>
      <c r="CK14453" s="174">
        <v>111.58799999999999</v>
      </c>
      <c r="CU14453" s="174">
        <v>353</v>
      </c>
      <c r="CV14453" s="174">
        <v>76671</v>
      </c>
      <c r="CW14453" s="174">
        <v>5</v>
      </c>
      <c r="CX14453" s="174">
        <v>111.58799999999999</v>
      </c>
    </row>
    <row r="14454" spans="84:102" x14ac:dyDescent="0.25">
      <c r="CF14454" s="3" t="s">
        <v>3073</v>
      </c>
      <c r="CG14454" s="174">
        <v>22</v>
      </c>
      <c r="CH14454" s="174">
        <v>62254</v>
      </c>
      <c r="CI14454" s="174">
        <v>5</v>
      </c>
      <c r="CJ14454" s="174">
        <v>111.5647</v>
      </c>
      <c r="CK14454" s="174">
        <v>111.5647</v>
      </c>
      <c r="CU14454" s="174">
        <v>22</v>
      </c>
      <c r="CV14454" s="174">
        <v>62254</v>
      </c>
      <c r="CW14454" s="174">
        <v>5</v>
      </c>
      <c r="CX14454" s="174">
        <v>111.5647</v>
      </c>
    </row>
    <row r="14455" spans="84:102" x14ac:dyDescent="0.25">
      <c r="CF14455" s="3" t="s">
        <v>3073</v>
      </c>
      <c r="CG14455" s="174">
        <v>107009</v>
      </c>
      <c r="CH14455" s="174">
        <v>842</v>
      </c>
      <c r="CI14455" s="174">
        <v>5</v>
      </c>
      <c r="CJ14455" s="174">
        <v>111.3515</v>
      </c>
      <c r="CK14455" s="174">
        <v>111.3515</v>
      </c>
      <c r="CU14455" s="174">
        <v>107009</v>
      </c>
      <c r="CV14455" s="174">
        <v>842</v>
      </c>
      <c r="CW14455" s="174">
        <v>5</v>
      </c>
      <c r="CX14455" s="174">
        <v>111.3515</v>
      </c>
    </row>
    <row r="14456" spans="84:102" x14ac:dyDescent="0.25">
      <c r="CF14456" s="3" t="s">
        <v>3073</v>
      </c>
      <c r="CG14456" s="174">
        <v>83841</v>
      </c>
      <c r="CH14456" s="174">
        <v>562</v>
      </c>
      <c r="CI14456" s="174">
        <v>5</v>
      </c>
      <c r="CJ14456" s="174">
        <v>111.2557</v>
      </c>
      <c r="CK14456" s="174">
        <v>111.2557</v>
      </c>
      <c r="CU14456" s="174">
        <v>83841</v>
      </c>
      <c r="CV14456" s="174">
        <v>562</v>
      </c>
      <c r="CW14456" s="174">
        <v>5</v>
      </c>
      <c r="CX14456" s="174">
        <v>111.2557</v>
      </c>
    </row>
    <row r="14457" spans="84:102" x14ac:dyDescent="0.25">
      <c r="CF14457" s="3" t="s">
        <v>3073</v>
      </c>
      <c r="CG14457" s="174">
        <v>198764</v>
      </c>
      <c r="CH14457" s="174">
        <v>3150</v>
      </c>
      <c r="CI14457" s="174">
        <v>5</v>
      </c>
      <c r="CJ14457" s="174">
        <v>111.17870000000001</v>
      </c>
      <c r="CK14457" s="174">
        <v>111.17870000000001</v>
      </c>
      <c r="CU14457" s="174">
        <v>198764</v>
      </c>
      <c r="CV14457" s="174">
        <v>3150</v>
      </c>
      <c r="CW14457" s="174">
        <v>5</v>
      </c>
      <c r="CX14457" s="174">
        <v>111.17870000000001</v>
      </c>
    </row>
    <row r="14458" spans="84:102" x14ac:dyDescent="0.25">
      <c r="CF14458" s="3" t="s">
        <v>3073</v>
      </c>
      <c r="CG14458" s="174">
        <v>39875</v>
      </c>
      <c r="CH14458" s="174">
        <v>2452</v>
      </c>
      <c r="CI14458" s="174">
        <v>5</v>
      </c>
      <c r="CJ14458" s="174">
        <v>111.1181</v>
      </c>
      <c r="CK14458" s="174">
        <v>111.1181</v>
      </c>
      <c r="CU14458" s="174">
        <v>39875</v>
      </c>
      <c r="CV14458" s="174">
        <v>2452</v>
      </c>
      <c r="CW14458" s="174">
        <v>5</v>
      </c>
      <c r="CX14458" s="174">
        <v>111.1181</v>
      </c>
    </row>
    <row r="14459" spans="84:102" x14ac:dyDescent="0.25">
      <c r="CF14459" s="3" t="s">
        <v>3073</v>
      </c>
      <c r="CG14459" s="174">
        <v>89864</v>
      </c>
      <c r="CH14459" s="174">
        <v>652</v>
      </c>
      <c r="CI14459" s="174">
        <v>5</v>
      </c>
      <c r="CJ14459" s="174">
        <v>110.8942</v>
      </c>
      <c r="CK14459" s="174">
        <v>110.8942</v>
      </c>
      <c r="CU14459" s="174">
        <v>89864</v>
      </c>
      <c r="CV14459" s="174">
        <v>652</v>
      </c>
      <c r="CW14459" s="174">
        <v>5</v>
      </c>
      <c r="CX14459" s="174">
        <v>110.8942</v>
      </c>
    </row>
    <row r="14460" spans="84:102" x14ac:dyDescent="0.25">
      <c r="CF14460" s="3" t="s">
        <v>3073</v>
      </c>
      <c r="CG14460" s="174">
        <v>588</v>
      </c>
      <c r="CH14460" s="174">
        <v>85670</v>
      </c>
      <c r="CI14460" s="174">
        <v>5</v>
      </c>
      <c r="CJ14460" s="174">
        <v>110.8077</v>
      </c>
      <c r="CK14460" s="174">
        <v>110.8077</v>
      </c>
      <c r="CU14460" s="174">
        <v>588</v>
      </c>
      <c r="CV14460" s="174">
        <v>85670</v>
      </c>
      <c r="CW14460" s="174">
        <v>5</v>
      </c>
      <c r="CX14460" s="174">
        <v>110.8077</v>
      </c>
    </row>
    <row r="14461" spans="84:102" x14ac:dyDescent="0.25">
      <c r="CF14461" s="3" t="s">
        <v>3073</v>
      </c>
      <c r="CG14461" s="174">
        <v>164406</v>
      </c>
      <c r="CH14461" s="174">
        <v>3326</v>
      </c>
      <c r="CI14461" s="174">
        <v>5</v>
      </c>
      <c r="CJ14461" s="174">
        <v>110.7256</v>
      </c>
      <c r="CK14461" s="174">
        <v>110.7256</v>
      </c>
      <c r="CU14461" s="174">
        <v>164406</v>
      </c>
      <c r="CV14461" s="174">
        <v>3326</v>
      </c>
      <c r="CW14461" s="174">
        <v>5</v>
      </c>
      <c r="CX14461" s="174">
        <v>110.7256</v>
      </c>
    </row>
    <row r="14462" spans="84:102" x14ac:dyDescent="0.25">
      <c r="CF14462" s="3" t="s">
        <v>3073</v>
      </c>
      <c r="CG14462" s="174">
        <v>151721</v>
      </c>
      <c r="CH14462" s="174">
        <v>2897</v>
      </c>
      <c r="CI14462" s="174">
        <v>5</v>
      </c>
      <c r="CJ14462" s="174">
        <v>110.66670000000001</v>
      </c>
      <c r="CK14462" s="174">
        <v>110.66670000000001</v>
      </c>
      <c r="CU14462" s="174">
        <v>151721</v>
      </c>
      <c r="CV14462" s="174">
        <v>2897</v>
      </c>
      <c r="CW14462" s="174">
        <v>5</v>
      </c>
      <c r="CX14462" s="174">
        <v>110.66670000000001</v>
      </c>
    </row>
    <row r="14463" spans="84:102" x14ac:dyDescent="0.25">
      <c r="CF14463" s="3" t="s">
        <v>3073</v>
      </c>
      <c r="CG14463" s="174">
        <v>1834</v>
      </c>
      <c r="CH14463" s="174">
        <v>52132</v>
      </c>
      <c r="CI14463" s="174">
        <v>5</v>
      </c>
      <c r="CJ14463" s="174">
        <v>110.3608</v>
      </c>
      <c r="CK14463" s="174">
        <v>110.3608</v>
      </c>
      <c r="CU14463" s="174">
        <v>1834</v>
      </c>
      <c r="CV14463" s="174">
        <v>52132</v>
      </c>
      <c r="CW14463" s="174">
        <v>5</v>
      </c>
      <c r="CX14463" s="174">
        <v>110.3608</v>
      </c>
    </row>
    <row r="14464" spans="84:102" x14ac:dyDescent="0.25">
      <c r="CF14464" s="3" t="s">
        <v>3073</v>
      </c>
      <c r="CG14464" s="174">
        <v>57306</v>
      </c>
      <c r="CH14464" s="174">
        <v>3767</v>
      </c>
      <c r="CI14464" s="174">
        <v>5</v>
      </c>
      <c r="CJ14464" s="174">
        <v>110.2903</v>
      </c>
      <c r="CK14464" s="174">
        <v>110.2903</v>
      </c>
      <c r="CU14464" s="174">
        <v>57306</v>
      </c>
      <c r="CV14464" s="174">
        <v>3767</v>
      </c>
      <c r="CW14464" s="174">
        <v>5</v>
      </c>
      <c r="CX14464" s="174">
        <v>110.2903</v>
      </c>
    </row>
    <row r="14465" spans="84:102" x14ac:dyDescent="0.25">
      <c r="CF14465" s="3" t="s">
        <v>3073</v>
      </c>
      <c r="CG14465" s="174">
        <v>78846</v>
      </c>
      <c r="CH14465" s="174">
        <v>379</v>
      </c>
      <c r="CI14465" s="174">
        <v>5</v>
      </c>
      <c r="CJ14465" s="174">
        <v>110.2709</v>
      </c>
      <c r="CK14465" s="174">
        <v>110.2709</v>
      </c>
      <c r="CU14465" s="174">
        <v>78846</v>
      </c>
      <c r="CV14465" s="174">
        <v>379</v>
      </c>
      <c r="CW14465" s="174">
        <v>5</v>
      </c>
      <c r="CX14465" s="174">
        <v>110.2709</v>
      </c>
    </row>
    <row r="14466" spans="84:102" x14ac:dyDescent="0.25">
      <c r="CF14466" s="3" t="s">
        <v>3073</v>
      </c>
      <c r="CG14466" s="174">
        <v>55</v>
      </c>
      <c r="CH14466" s="174">
        <v>63430</v>
      </c>
      <c r="CI14466" s="174">
        <v>5</v>
      </c>
      <c r="CJ14466" s="174">
        <v>110.2028</v>
      </c>
      <c r="CK14466" s="174">
        <v>110.2028</v>
      </c>
      <c r="CU14466" s="174">
        <v>55</v>
      </c>
      <c r="CV14466" s="174">
        <v>63430</v>
      </c>
      <c r="CW14466" s="174">
        <v>5</v>
      </c>
      <c r="CX14466" s="174">
        <v>110.2028</v>
      </c>
    </row>
    <row r="14467" spans="84:102" x14ac:dyDescent="0.25">
      <c r="CF14467" s="3" t="s">
        <v>3073</v>
      </c>
      <c r="CG14467" s="174">
        <v>1386</v>
      </c>
      <c r="CH14467" s="174">
        <v>109480</v>
      </c>
      <c r="CI14467" s="174">
        <v>5</v>
      </c>
      <c r="CJ14467" s="174">
        <v>110.0313</v>
      </c>
      <c r="CK14467" s="174">
        <v>110.0313</v>
      </c>
      <c r="CU14467" s="174">
        <v>1386</v>
      </c>
      <c r="CV14467" s="174">
        <v>109480</v>
      </c>
      <c r="CW14467" s="174">
        <v>5</v>
      </c>
      <c r="CX14467" s="174">
        <v>110.0313</v>
      </c>
    </row>
    <row r="14468" spans="84:102" x14ac:dyDescent="0.25">
      <c r="CF14468" s="3" t="s">
        <v>3073</v>
      </c>
      <c r="CG14468" s="174">
        <v>1068</v>
      </c>
      <c r="CH14468" s="174">
        <v>128203</v>
      </c>
      <c r="CI14468" s="174">
        <v>5</v>
      </c>
      <c r="CJ14468" s="174">
        <v>109.8621</v>
      </c>
      <c r="CK14468" s="174">
        <v>109.8621</v>
      </c>
      <c r="CU14468" s="174">
        <v>1068</v>
      </c>
      <c r="CV14468" s="174">
        <v>128203</v>
      </c>
      <c r="CW14468" s="174">
        <v>5</v>
      </c>
      <c r="CX14468" s="174">
        <v>109.8621</v>
      </c>
    </row>
    <row r="14469" spans="84:102" x14ac:dyDescent="0.25">
      <c r="CF14469" s="3" t="s">
        <v>3073</v>
      </c>
      <c r="CG14469" s="174">
        <v>151647</v>
      </c>
      <c r="CH14469" s="174">
        <v>151610</v>
      </c>
      <c r="CI14469" s="174">
        <v>5</v>
      </c>
      <c r="CJ14469" s="174">
        <v>109.8571</v>
      </c>
      <c r="CK14469" s="174">
        <v>109.8571</v>
      </c>
      <c r="CU14469" s="174">
        <v>151647</v>
      </c>
      <c r="CV14469" s="174">
        <v>151610</v>
      </c>
      <c r="CW14469" s="174">
        <v>5</v>
      </c>
      <c r="CX14469" s="174">
        <v>109.8571</v>
      </c>
    </row>
    <row r="14470" spans="84:102" x14ac:dyDescent="0.25">
      <c r="CF14470" s="3" t="s">
        <v>3073</v>
      </c>
      <c r="CG14470" s="174">
        <v>63137</v>
      </c>
      <c r="CH14470" s="174">
        <v>60</v>
      </c>
      <c r="CI14470" s="174">
        <v>5</v>
      </c>
      <c r="CJ14470" s="174">
        <v>109.6189</v>
      </c>
      <c r="CK14470" s="174">
        <v>109.6189</v>
      </c>
      <c r="CU14470" s="174">
        <v>63137</v>
      </c>
      <c r="CV14470" s="174">
        <v>60</v>
      </c>
      <c r="CW14470" s="174">
        <v>5</v>
      </c>
      <c r="CX14470" s="174">
        <v>109.6189</v>
      </c>
    </row>
    <row r="14471" spans="84:102" x14ac:dyDescent="0.25">
      <c r="CF14471" s="3" t="s">
        <v>3073</v>
      </c>
      <c r="CG14471" s="174">
        <v>3607</v>
      </c>
      <c r="CH14471" s="174">
        <v>92656</v>
      </c>
      <c r="CI14471" s="174">
        <v>5</v>
      </c>
      <c r="CJ14471" s="174">
        <v>109.5932</v>
      </c>
      <c r="CK14471" s="174">
        <v>109.5932</v>
      </c>
      <c r="CU14471" s="174">
        <v>3607</v>
      </c>
      <c r="CV14471" s="174">
        <v>92656</v>
      </c>
      <c r="CW14471" s="174">
        <v>5</v>
      </c>
      <c r="CX14471" s="174">
        <v>109.5932</v>
      </c>
    </row>
    <row r="14472" spans="84:102" x14ac:dyDescent="0.25">
      <c r="CF14472" s="3" t="s">
        <v>3073</v>
      </c>
      <c r="CG14472" s="174">
        <v>2778</v>
      </c>
      <c r="CH14472" s="174">
        <v>144539</v>
      </c>
      <c r="CI14472" s="174">
        <v>5</v>
      </c>
      <c r="CJ14472" s="174">
        <v>109.5394</v>
      </c>
      <c r="CK14472" s="174">
        <v>109.5394</v>
      </c>
      <c r="CU14472" s="174">
        <v>2778</v>
      </c>
      <c r="CV14472" s="174">
        <v>144539</v>
      </c>
      <c r="CW14472" s="174">
        <v>5</v>
      </c>
      <c r="CX14472" s="174">
        <v>109.5394</v>
      </c>
    </row>
    <row r="14473" spans="84:102" x14ac:dyDescent="0.25">
      <c r="CF14473" s="3" t="s">
        <v>3073</v>
      </c>
      <c r="CG14473" s="174">
        <v>298</v>
      </c>
      <c r="CH14473" s="174">
        <v>73631</v>
      </c>
      <c r="CI14473" s="174">
        <v>5</v>
      </c>
      <c r="CJ14473" s="174">
        <v>109.4037</v>
      </c>
      <c r="CK14473" s="174">
        <v>109.4037</v>
      </c>
      <c r="CU14473" s="174">
        <v>298</v>
      </c>
      <c r="CV14473" s="174">
        <v>73631</v>
      </c>
      <c r="CW14473" s="174">
        <v>5</v>
      </c>
      <c r="CX14473" s="174">
        <v>109.4037</v>
      </c>
    </row>
    <row r="14474" spans="84:102" x14ac:dyDescent="0.25">
      <c r="CF14474" s="3" t="s">
        <v>3073</v>
      </c>
      <c r="CG14474" s="174">
        <v>2336</v>
      </c>
      <c r="CH14474" s="174">
        <v>25218</v>
      </c>
      <c r="CI14474" s="174">
        <v>5</v>
      </c>
      <c r="CJ14474" s="174">
        <v>109.2283</v>
      </c>
      <c r="CK14474" s="174">
        <v>109.2283</v>
      </c>
      <c r="CU14474" s="174">
        <v>2336</v>
      </c>
      <c r="CV14474" s="174">
        <v>25218</v>
      </c>
      <c r="CW14474" s="174">
        <v>5</v>
      </c>
      <c r="CX14474" s="174">
        <v>109.2283</v>
      </c>
    </row>
    <row r="14475" spans="84:102" x14ac:dyDescent="0.25">
      <c r="CF14475" s="3" t="s">
        <v>3073</v>
      </c>
      <c r="CG14475" s="174">
        <v>63140</v>
      </c>
      <c r="CH14475" s="174">
        <v>52</v>
      </c>
      <c r="CI14475" s="174">
        <v>5</v>
      </c>
      <c r="CJ14475" s="174">
        <v>109.1931</v>
      </c>
      <c r="CK14475" s="174">
        <v>109.1931</v>
      </c>
      <c r="CU14475" s="174">
        <v>63140</v>
      </c>
      <c r="CV14475" s="174">
        <v>52</v>
      </c>
      <c r="CW14475" s="174">
        <v>5</v>
      </c>
      <c r="CX14475" s="174">
        <v>109.1931</v>
      </c>
    </row>
    <row r="14476" spans="84:102" x14ac:dyDescent="0.25">
      <c r="CF14476" s="3" t="s">
        <v>3073</v>
      </c>
      <c r="CG14476" s="174">
        <v>71817</v>
      </c>
      <c r="CH14476" s="174">
        <v>294</v>
      </c>
      <c r="CI14476" s="174">
        <v>5</v>
      </c>
      <c r="CJ14476" s="174">
        <v>109.17910000000001</v>
      </c>
      <c r="CK14476" s="174">
        <v>109.17910000000001</v>
      </c>
      <c r="CU14476" s="174">
        <v>71817</v>
      </c>
      <c r="CV14476" s="174">
        <v>294</v>
      </c>
      <c r="CW14476" s="174">
        <v>5</v>
      </c>
      <c r="CX14476" s="174">
        <v>109.17910000000001</v>
      </c>
    </row>
    <row r="14477" spans="84:102" x14ac:dyDescent="0.25">
      <c r="CF14477" s="3" t="s">
        <v>3073</v>
      </c>
      <c r="CG14477" s="174">
        <v>110832</v>
      </c>
      <c r="CH14477" s="174">
        <v>3665</v>
      </c>
      <c r="CI14477" s="174">
        <v>5</v>
      </c>
      <c r="CJ14477" s="174">
        <v>109.1523</v>
      </c>
      <c r="CK14477" s="174">
        <v>109.1523</v>
      </c>
      <c r="CU14477" s="174">
        <v>110832</v>
      </c>
      <c r="CV14477" s="174">
        <v>3665</v>
      </c>
      <c r="CW14477" s="174">
        <v>5</v>
      </c>
      <c r="CX14477" s="174">
        <v>109.1523</v>
      </c>
    </row>
    <row r="14478" spans="84:102" x14ac:dyDescent="0.25">
      <c r="CF14478" s="3" t="s">
        <v>3073</v>
      </c>
      <c r="CG14478" s="174">
        <v>63430</v>
      </c>
      <c r="CH14478" s="174">
        <v>55</v>
      </c>
      <c r="CI14478" s="174">
        <v>5</v>
      </c>
      <c r="CJ14478" s="174">
        <v>109.10380000000001</v>
      </c>
      <c r="CK14478" s="174">
        <v>109.10380000000001</v>
      </c>
      <c r="CU14478" s="174">
        <v>63430</v>
      </c>
      <c r="CV14478" s="174">
        <v>55</v>
      </c>
      <c r="CW14478" s="174">
        <v>5</v>
      </c>
      <c r="CX14478" s="174">
        <v>109.10380000000001</v>
      </c>
    </row>
    <row r="14479" spans="84:102" x14ac:dyDescent="0.25">
      <c r="CF14479" s="3" t="s">
        <v>3073</v>
      </c>
      <c r="CG14479" s="174">
        <v>162997</v>
      </c>
      <c r="CH14479" s="174">
        <v>3021</v>
      </c>
      <c r="CI14479" s="174">
        <v>5</v>
      </c>
      <c r="CJ14479" s="174">
        <v>109.10169999999999</v>
      </c>
      <c r="CK14479" s="174">
        <v>109.10169999999999</v>
      </c>
      <c r="CU14479" s="174">
        <v>162997</v>
      </c>
      <c r="CV14479" s="174">
        <v>3021</v>
      </c>
      <c r="CW14479" s="174">
        <v>5</v>
      </c>
      <c r="CX14479" s="174">
        <v>109.10169999999999</v>
      </c>
    </row>
    <row r="14480" spans="84:102" x14ac:dyDescent="0.25">
      <c r="CF14480" s="3" t="s">
        <v>3073</v>
      </c>
      <c r="CG14480" s="174">
        <v>1201</v>
      </c>
      <c r="CH14480" s="174">
        <v>137030</v>
      </c>
      <c r="CI14480" s="174">
        <v>5</v>
      </c>
      <c r="CJ14480" s="174">
        <v>109.0256</v>
      </c>
      <c r="CK14480" s="174">
        <v>109.0256</v>
      </c>
      <c r="CU14480" s="174">
        <v>1201</v>
      </c>
      <c r="CV14480" s="174">
        <v>137030</v>
      </c>
      <c r="CW14480" s="174">
        <v>5</v>
      </c>
      <c r="CX14480" s="174">
        <v>109.0256</v>
      </c>
    </row>
    <row r="14481" spans="84:102" x14ac:dyDescent="0.25">
      <c r="CF14481" s="3" t="s">
        <v>3073</v>
      </c>
      <c r="CG14481" s="174">
        <v>3564</v>
      </c>
      <c r="CH14481" s="174">
        <v>90101</v>
      </c>
      <c r="CI14481" s="174">
        <v>5</v>
      </c>
      <c r="CJ14481" s="174">
        <v>109.0104</v>
      </c>
      <c r="CK14481" s="174">
        <v>109.0104</v>
      </c>
      <c r="CU14481" s="174">
        <v>3564</v>
      </c>
      <c r="CV14481" s="174">
        <v>90101</v>
      </c>
      <c r="CW14481" s="174">
        <v>5</v>
      </c>
      <c r="CX14481" s="174">
        <v>109.0104</v>
      </c>
    </row>
    <row r="14482" spans="84:102" x14ac:dyDescent="0.25">
      <c r="CF14482" s="3" t="s">
        <v>3073</v>
      </c>
      <c r="CG14482" s="174">
        <v>68894</v>
      </c>
      <c r="CH14482" s="174">
        <v>191</v>
      </c>
      <c r="CI14482" s="174">
        <v>5</v>
      </c>
      <c r="CJ14482" s="174">
        <v>108.8402</v>
      </c>
      <c r="CK14482" s="174">
        <v>108.8402</v>
      </c>
      <c r="CU14482" s="174">
        <v>68894</v>
      </c>
      <c r="CV14482" s="174">
        <v>191</v>
      </c>
      <c r="CW14482" s="174">
        <v>5</v>
      </c>
      <c r="CX14482" s="174">
        <v>108.8402</v>
      </c>
    </row>
    <row r="14483" spans="84:102" x14ac:dyDescent="0.25">
      <c r="CF14483" s="3" t="s">
        <v>3073</v>
      </c>
      <c r="CG14483" s="174">
        <v>177105</v>
      </c>
      <c r="CH14483" s="174">
        <v>3436</v>
      </c>
      <c r="CI14483" s="174">
        <v>5</v>
      </c>
      <c r="CJ14483" s="174">
        <v>108.82940000000001</v>
      </c>
      <c r="CK14483" s="174">
        <v>108.82940000000001</v>
      </c>
      <c r="CU14483" s="174">
        <v>177105</v>
      </c>
      <c r="CV14483" s="174">
        <v>3436</v>
      </c>
      <c r="CW14483" s="174">
        <v>5</v>
      </c>
      <c r="CX14483" s="174">
        <v>108.82940000000001</v>
      </c>
    </row>
    <row r="14484" spans="84:102" x14ac:dyDescent="0.25">
      <c r="CF14484" s="3" t="s">
        <v>3073</v>
      </c>
      <c r="CG14484" s="174">
        <v>2601</v>
      </c>
      <c r="CH14484" s="174">
        <v>43850</v>
      </c>
      <c r="CI14484" s="174">
        <v>5</v>
      </c>
      <c r="CJ14484" s="174">
        <v>108.75579999999999</v>
      </c>
      <c r="CK14484" s="174">
        <v>108.75579999999999</v>
      </c>
      <c r="CU14484" s="174">
        <v>2601</v>
      </c>
      <c r="CV14484" s="174">
        <v>43850</v>
      </c>
      <c r="CW14484" s="174">
        <v>5</v>
      </c>
      <c r="CX14484" s="174">
        <v>108.75579999999999</v>
      </c>
    </row>
    <row r="14485" spans="84:102" x14ac:dyDescent="0.25">
      <c r="CF14485" s="3" t="s">
        <v>3073</v>
      </c>
      <c r="CG14485" s="174">
        <v>198689</v>
      </c>
      <c r="CH14485" s="174">
        <v>3777</v>
      </c>
      <c r="CI14485" s="174">
        <v>5</v>
      </c>
      <c r="CJ14485" s="174">
        <v>108.66930000000001</v>
      </c>
      <c r="CK14485" s="174">
        <v>108.66930000000001</v>
      </c>
      <c r="CU14485" s="174">
        <v>198689</v>
      </c>
      <c r="CV14485" s="174">
        <v>3777</v>
      </c>
      <c r="CW14485" s="174">
        <v>5</v>
      </c>
      <c r="CX14485" s="174">
        <v>108.66930000000001</v>
      </c>
    </row>
    <row r="14486" spans="84:102" x14ac:dyDescent="0.25">
      <c r="CF14486" s="3" t="s">
        <v>3073</v>
      </c>
      <c r="CG14486" s="174">
        <v>1472</v>
      </c>
      <c r="CH14486" s="174">
        <v>95106</v>
      </c>
      <c r="CI14486" s="174">
        <v>5</v>
      </c>
      <c r="CJ14486" s="174">
        <v>108.52079999999999</v>
      </c>
      <c r="CK14486" s="174">
        <v>108.52079999999999</v>
      </c>
      <c r="CU14486" s="174">
        <v>1472</v>
      </c>
      <c r="CV14486" s="174">
        <v>95106</v>
      </c>
      <c r="CW14486" s="174">
        <v>5</v>
      </c>
      <c r="CX14486" s="174">
        <v>108.52079999999999</v>
      </c>
    </row>
    <row r="14487" spans="84:102" x14ac:dyDescent="0.25">
      <c r="CF14487" s="3" t="s">
        <v>3073</v>
      </c>
      <c r="CG14487" s="174">
        <v>1516</v>
      </c>
      <c r="CH14487" s="174">
        <v>89410</v>
      </c>
      <c r="CI14487" s="174">
        <v>5</v>
      </c>
      <c r="CJ14487" s="174">
        <v>108.4614</v>
      </c>
      <c r="CK14487" s="174">
        <v>108.4614</v>
      </c>
      <c r="CU14487" s="174">
        <v>1516</v>
      </c>
      <c r="CV14487" s="174">
        <v>89410</v>
      </c>
      <c r="CW14487" s="174">
        <v>5</v>
      </c>
      <c r="CX14487" s="174">
        <v>108.4614</v>
      </c>
    </row>
    <row r="14488" spans="84:102" x14ac:dyDescent="0.25">
      <c r="CF14488" s="3" t="s">
        <v>3073</v>
      </c>
      <c r="CG14488" s="174">
        <v>1434</v>
      </c>
      <c r="CH14488" s="174">
        <v>103088</v>
      </c>
      <c r="CI14488" s="174">
        <v>5</v>
      </c>
      <c r="CJ14488" s="174">
        <v>108.4462</v>
      </c>
      <c r="CK14488" s="174">
        <v>108.4462</v>
      </c>
      <c r="CU14488" s="174">
        <v>1434</v>
      </c>
      <c r="CV14488" s="174">
        <v>103088</v>
      </c>
      <c r="CW14488" s="174">
        <v>5</v>
      </c>
      <c r="CX14488" s="174">
        <v>108.4462</v>
      </c>
    </row>
    <row r="14489" spans="84:102" x14ac:dyDescent="0.25">
      <c r="CF14489" s="3" t="s">
        <v>3073</v>
      </c>
      <c r="CG14489" s="174">
        <v>986</v>
      </c>
      <c r="CH14489" s="174">
        <v>113965</v>
      </c>
      <c r="CI14489" s="174">
        <v>5</v>
      </c>
      <c r="CJ14489" s="174">
        <v>108.31270000000001</v>
      </c>
      <c r="CK14489" s="174">
        <v>108.31270000000001</v>
      </c>
      <c r="CU14489" s="174">
        <v>986</v>
      </c>
      <c r="CV14489" s="174">
        <v>113965</v>
      </c>
      <c r="CW14489" s="174">
        <v>5</v>
      </c>
      <c r="CX14489" s="174">
        <v>108.31270000000001</v>
      </c>
    </row>
    <row r="14490" spans="84:102" x14ac:dyDescent="0.25">
      <c r="CF14490" s="3" t="s">
        <v>3073</v>
      </c>
      <c r="CG14490" s="174">
        <v>54378</v>
      </c>
      <c r="CH14490" s="174">
        <v>1845</v>
      </c>
      <c r="CI14490" s="174">
        <v>5</v>
      </c>
      <c r="CJ14490" s="174">
        <v>108.1705</v>
      </c>
      <c r="CK14490" s="174">
        <v>108.1705</v>
      </c>
      <c r="CU14490" s="174">
        <v>54378</v>
      </c>
      <c r="CV14490" s="174">
        <v>1845</v>
      </c>
      <c r="CW14490" s="174">
        <v>5</v>
      </c>
      <c r="CX14490" s="174">
        <v>108.1705</v>
      </c>
    </row>
    <row r="14491" spans="84:102" x14ac:dyDescent="0.25">
      <c r="CF14491" s="3" t="s">
        <v>3073</v>
      </c>
      <c r="CG14491" s="174">
        <v>76059</v>
      </c>
      <c r="CH14491" s="174">
        <v>356</v>
      </c>
      <c r="CI14491" s="174">
        <v>5</v>
      </c>
      <c r="CJ14491" s="174">
        <v>108.06489999999999</v>
      </c>
      <c r="CK14491" s="174">
        <v>108.06489999999999</v>
      </c>
      <c r="CU14491" s="174">
        <v>76059</v>
      </c>
      <c r="CV14491" s="174">
        <v>356</v>
      </c>
      <c r="CW14491" s="174">
        <v>5</v>
      </c>
      <c r="CX14491" s="174">
        <v>108.06489999999999</v>
      </c>
    </row>
    <row r="14492" spans="84:102" x14ac:dyDescent="0.25">
      <c r="CF14492" s="3" t="s">
        <v>3073</v>
      </c>
      <c r="CG14492" s="174">
        <v>2911</v>
      </c>
      <c r="CH14492" s="174">
        <v>152751</v>
      </c>
      <c r="CI14492" s="174">
        <v>5</v>
      </c>
      <c r="CJ14492" s="174">
        <v>108</v>
      </c>
      <c r="CK14492" s="174">
        <v>108</v>
      </c>
      <c r="CU14492" s="174">
        <v>2911</v>
      </c>
      <c r="CV14492" s="174">
        <v>152751</v>
      </c>
      <c r="CW14492" s="174">
        <v>5</v>
      </c>
      <c r="CX14492" s="174">
        <v>108</v>
      </c>
    </row>
    <row r="14493" spans="84:102" x14ac:dyDescent="0.25">
      <c r="CF14493" s="3" t="s">
        <v>3073</v>
      </c>
      <c r="CG14493" s="174">
        <v>25269</v>
      </c>
      <c r="CH14493" s="174">
        <v>2321</v>
      </c>
      <c r="CI14493" s="174">
        <v>5</v>
      </c>
      <c r="CJ14493" s="174">
        <v>107.9699</v>
      </c>
      <c r="CK14493" s="174">
        <v>107.9699</v>
      </c>
      <c r="CU14493" s="174">
        <v>25269</v>
      </c>
      <c r="CV14493" s="174">
        <v>2321</v>
      </c>
      <c r="CW14493" s="174">
        <v>5</v>
      </c>
      <c r="CX14493" s="174">
        <v>107.9699</v>
      </c>
    </row>
    <row r="14494" spans="84:102" x14ac:dyDescent="0.25">
      <c r="CF14494" s="3" t="s">
        <v>3073</v>
      </c>
      <c r="CG14494" s="174">
        <v>137845</v>
      </c>
      <c r="CH14494" s="174">
        <v>2727</v>
      </c>
      <c r="CI14494" s="174">
        <v>5</v>
      </c>
      <c r="CJ14494" s="174">
        <v>107.92959999999999</v>
      </c>
      <c r="CK14494" s="174">
        <v>107.92959999999999</v>
      </c>
      <c r="CU14494" s="174">
        <v>137845</v>
      </c>
      <c r="CV14494" s="174">
        <v>2727</v>
      </c>
      <c r="CW14494" s="174">
        <v>5</v>
      </c>
      <c r="CX14494" s="174">
        <v>107.92959999999999</v>
      </c>
    </row>
    <row r="14495" spans="84:102" x14ac:dyDescent="0.25">
      <c r="CF14495" s="3" t="s">
        <v>3073</v>
      </c>
      <c r="CG14495" s="174">
        <v>3036</v>
      </c>
      <c r="CH14495" s="174">
        <v>164454</v>
      </c>
      <c r="CI14495" s="174">
        <v>5</v>
      </c>
      <c r="CJ14495" s="174">
        <v>107.9195</v>
      </c>
      <c r="CK14495" s="174">
        <v>107.9195</v>
      </c>
      <c r="CU14495" s="174">
        <v>3036</v>
      </c>
      <c r="CV14495" s="174">
        <v>164454</v>
      </c>
      <c r="CW14495" s="174">
        <v>5</v>
      </c>
      <c r="CX14495" s="174">
        <v>107.9195</v>
      </c>
    </row>
    <row r="14496" spans="84:102" x14ac:dyDescent="0.25">
      <c r="CF14496" s="3" t="s">
        <v>3073</v>
      </c>
      <c r="CG14496" s="174">
        <v>2320</v>
      </c>
      <c r="CH14496" s="174">
        <v>24791</v>
      </c>
      <c r="CI14496" s="174">
        <v>5</v>
      </c>
      <c r="CJ14496" s="174">
        <v>107.91549999999999</v>
      </c>
      <c r="CK14496" s="174">
        <v>107.91549999999999</v>
      </c>
      <c r="CU14496" s="174">
        <v>2320</v>
      </c>
      <c r="CV14496" s="174">
        <v>24791</v>
      </c>
      <c r="CW14496" s="174">
        <v>5</v>
      </c>
      <c r="CX14496" s="174">
        <v>107.91549999999999</v>
      </c>
    </row>
    <row r="14497" spans="84:102" x14ac:dyDescent="0.25">
      <c r="CF14497" s="3" t="s">
        <v>3073</v>
      </c>
      <c r="CG14497" s="174">
        <v>1041</v>
      </c>
      <c r="CH14497" s="174">
        <v>124843</v>
      </c>
      <c r="CI14497" s="174">
        <v>5</v>
      </c>
      <c r="CJ14497" s="174">
        <v>107.6344</v>
      </c>
      <c r="CK14497" s="174">
        <v>107.6344</v>
      </c>
      <c r="CU14497" s="174">
        <v>1041</v>
      </c>
      <c r="CV14497" s="174">
        <v>124843</v>
      </c>
      <c r="CW14497" s="174">
        <v>5</v>
      </c>
      <c r="CX14497" s="174">
        <v>107.6344</v>
      </c>
    </row>
    <row r="14498" spans="84:102" x14ac:dyDescent="0.25">
      <c r="CF14498" s="3" t="s">
        <v>3073</v>
      </c>
      <c r="CG14498" s="174">
        <v>76980</v>
      </c>
      <c r="CH14498" s="174">
        <v>364</v>
      </c>
      <c r="CI14498" s="174">
        <v>5</v>
      </c>
      <c r="CJ14498" s="174">
        <v>107.5522</v>
      </c>
      <c r="CK14498" s="174">
        <v>107.5522</v>
      </c>
      <c r="CU14498" s="174">
        <v>76980</v>
      </c>
      <c r="CV14498" s="174">
        <v>364</v>
      </c>
      <c r="CW14498" s="174">
        <v>5</v>
      </c>
      <c r="CX14498" s="174">
        <v>107.5522</v>
      </c>
    </row>
    <row r="14499" spans="84:102" x14ac:dyDescent="0.25">
      <c r="CF14499" s="3" t="s">
        <v>3073</v>
      </c>
      <c r="CG14499" s="174">
        <v>50500</v>
      </c>
      <c r="CH14499" s="174">
        <v>2653</v>
      </c>
      <c r="CI14499" s="174">
        <v>5</v>
      </c>
      <c r="CJ14499" s="174">
        <v>107.5149</v>
      </c>
      <c r="CK14499" s="174">
        <v>107.5149</v>
      </c>
      <c r="CU14499" s="174">
        <v>50500</v>
      </c>
      <c r="CV14499" s="174">
        <v>2653</v>
      </c>
      <c r="CW14499" s="174">
        <v>5</v>
      </c>
      <c r="CX14499" s="174">
        <v>107.5149</v>
      </c>
    </row>
    <row r="14500" spans="84:102" x14ac:dyDescent="0.25">
      <c r="CF14500" s="3" t="s">
        <v>3073</v>
      </c>
      <c r="CG14500" s="174">
        <v>43133</v>
      </c>
      <c r="CH14500" s="174">
        <v>2594</v>
      </c>
      <c r="CI14500" s="174">
        <v>5</v>
      </c>
      <c r="CJ14500" s="174">
        <v>107.501</v>
      </c>
      <c r="CK14500" s="174">
        <v>107.501</v>
      </c>
      <c r="CU14500" s="174">
        <v>43133</v>
      </c>
      <c r="CV14500" s="174">
        <v>2594</v>
      </c>
      <c r="CW14500" s="174">
        <v>5</v>
      </c>
      <c r="CX14500" s="174">
        <v>107.501</v>
      </c>
    </row>
    <row r="14501" spans="84:102" x14ac:dyDescent="0.25">
      <c r="CF14501" s="3" t="s">
        <v>3073</v>
      </c>
      <c r="CG14501" s="174">
        <v>52</v>
      </c>
      <c r="CH14501" s="174">
        <v>63140</v>
      </c>
      <c r="CI14501" s="174">
        <v>5</v>
      </c>
      <c r="CJ14501" s="174">
        <v>107.3458</v>
      </c>
      <c r="CK14501" s="174">
        <v>107.3458</v>
      </c>
      <c r="CU14501" s="174">
        <v>52</v>
      </c>
      <c r="CV14501" s="174">
        <v>63140</v>
      </c>
      <c r="CW14501" s="174">
        <v>5</v>
      </c>
      <c r="CX14501" s="174">
        <v>107.3458</v>
      </c>
    </row>
    <row r="14502" spans="84:102" x14ac:dyDescent="0.25">
      <c r="CF14502" s="3" t="s">
        <v>3073</v>
      </c>
      <c r="CG14502" s="174">
        <v>83870</v>
      </c>
      <c r="CH14502" s="174">
        <v>1543</v>
      </c>
      <c r="CI14502" s="174">
        <v>5</v>
      </c>
      <c r="CJ14502" s="174">
        <v>107.24120000000001</v>
      </c>
      <c r="CK14502" s="174">
        <v>107.24120000000001</v>
      </c>
      <c r="CU14502" s="174">
        <v>83870</v>
      </c>
      <c r="CV14502" s="174">
        <v>1543</v>
      </c>
      <c r="CW14502" s="174">
        <v>5</v>
      </c>
      <c r="CX14502" s="174">
        <v>107.24120000000001</v>
      </c>
    </row>
    <row r="14503" spans="84:102" x14ac:dyDescent="0.25">
      <c r="CF14503" s="3" t="s">
        <v>3073</v>
      </c>
      <c r="CG14503" s="174">
        <v>83481</v>
      </c>
      <c r="CH14503" s="174">
        <v>475</v>
      </c>
      <c r="CI14503" s="174">
        <v>5</v>
      </c>
      <c r="CJ14503" s="174">
        <v>107.17829999999999</v>
      </c>
      <c r="CK14503" s="174">
        <v>107.17829999999999</v>
      </c>
      <c r="CU14503" s="174">
        <v>83481</v>
      </c>
      <c r="CV14503" s="174">
        <v>475</v>
      </c>
      <c r="CW14503" s="174">
        <v>5</v>
      </c>
      <c r="CX14503" s="174">
        <v>107.17829999999999</v>
      </c>
    </row>
    <row r="14504" spans="84:102" x14ac:dyDescent="0.25">
      <c r="CF14504" s="3" t="s">
        <v>3073</v>
      </c>
      <c r="CG14504" s="174">
        <v>88312</v>
      </c>
      <c r="CH14504" s="174">
        <v>3577</v>
      </c>
      <c r="CI14504" s="174">
        <v>5</v>
      </c>
      <c r="CJ14504" s="174">
        <v>107.17059999999999</v>
      </c>
      <c r="CK14504" s="174">
        <v>107.17059999999999</v>
      </c>
      <c r="CU14504" s="174">
        <v>88312</v>
      </c>
      <c r="CV14504" s="174">
        <v>3577</v>
      </c>
      <c r="CW14504" s="174">
        <v>5</v>
      </c>
      <c r="CX14504" s="174">
        <v>107.17059999999999</v>
      </c>
    </row>
    <row r="14505" spans="84:102" x14ac:dyDescent="0.25">
      <c r="CF14505" s="3" t="s">
        <v>3073</v>
      </c>
      <c r="CG14505" s="174">
        <v>489</v>
      </c>
      <c r="CH14505" s="174">
        <v>83556</v>
      </c>
      <c r="CI14505" s="174">
        <v>5</v>
      </c>
      <c r="CJ14505" s="174">
        <v>107.16670000000001</v>
      </c>
      <c r="CK14505" s="174">
        <v>107.16670000000001</v>
      </c>
      <c r="CU14505" s="174">
        <v>489</v>
      </c>
      <c r="CV14505" s="174">
        <v>83556</v>
      </c>
      <c r="CW14505" s="174">
        <v>5</v>
      </c>
      <c r="CX14505" s="174">
        <v>107.16670000000001</v>
      </c>
    </row>
    <row r="14506" spans="84:102" x14ac:dyDescent="0.25">
      <c r="CF14506" s="3" t="s">
        <v>3073</v>
      </c>
      <c r="CG14506" s="174">
        <v>3794</v>
      </c>
      <c r="CH14506" s="174">
        <v>92569</v>
      </c>
      <c r="CI14506" s="174">
        <v>5</v>
      </c>
      <c r="CJ14506" s="174">
        <v>107.0466</v>
      </c>
      <c r="CK14506" s="174">
        <v>107.0466</v>
      </c>
      <c r="CU14506" s="174">
        <v>3794</v>
      </c>
      <c r="CV14506" s="174">
        <v>92569</v>
      </c>
      <c r="CW14506" s="174">
        <v>5</v>
      </c>
      <c r="CX14506" s="174">
        <v>107.0466</v>
      </c>
    </row>
    <row r="14507" spans="84:102" x14ac:dyDescent="0.25">
      <c r="CF14507" s="3" t="s">
        <v>3073</v>
      </c>
      <c r="CG14507" s="174">
        <v>58</v>
      </c>
      <c r="CH14507" s="174">
        <v>65188</v>
      </c>
      <c r="CI14507" s="174">
        <v>5</v>
      </c>
      <c r="CJ14507" s="174">
        <v>106.9186</v>
      </c>
      <c r="CK14507" s="174">
        <v>106.9186</v>
      </c>
      <c r="CU14507" s="174">
        <v>58</v>
      </c>
      <c r="CV14507" s="174">
        <v>65188</v>
      </c>
      <c r="CW14507" s="174">
        <v>5</v>
      </c>
      <c r="CX14507" s="174">
        <v>106.9186</v>
      </c>
    </row>
    <row r="14508" spans="84:102" x14ac:dyDescent="0.25">
      <c r="CF14508" s="3" t="s">
        <v>3073</v>
      </c>
      <c r="CG14508" s="174">
        <v>185717</v>
      </c>
      <c r="CH14508" s="174">
        <v>3846</v>
      </c>
      <c r="CI14508" s="174">
        <v>5</v>
      </c>
      <c r="CJ14508" s="174">
        <v>106.82729999999999</v>
      </c>
      <c r="CK14508" s="174">
        <v>106.82729999999999</v>
      </c>
      <c r="CU14508" s="174">
        <v>185717</v>
      </c>
      <c r="CV14508" s="174">
        <v>3846</v>
      </c>
      <c r="CW14508" s="174">
        <v>5</v>
      </c>
      <c r="CX14508" s="174">
        <v>106.82729999999999</v>
      </c>
    </row>
    <row r="14509" spans="84:102" x14ac:dyDescent="0.25">
      <c r="CF14509" s="3" t="s">
        <v>3073</v>
      </c>
      <c r="CG14509" s="174">
        <v>820</v>
      </c>
      <c r="CH14509" s="174">
        <v>104813</v>
      </c>
      <c r="CI14509" s="174">
        <v>5</v>
      </c>
      <c r="CJ14509" s="174">
        <v>106.7987</v>
      </c>
      <c r="CK14509" s="174">
        <v>106.7987</v>
      </c>
      <c r="CU14509" s="174">
        <v>820</v>
      </c>
      <c r="CV14509" s="174">
        <v>104813</v>
      </c>
      <c r="CW14509" s="174">
        <v>5</v>
      </c>
      <c r="CX14509" s="174">
        <v>106.7987</v>
      </c>
    </row>
    <row r="14510" spans="84:102" x14ac:dyDescent="0.25">
      <c r="CF14510" s="3" t="s">
        <v>3073</v>
      </c>
      <c r="CG14510" s="174">
        <v>1484</v>
      </c>
      <c r="CH14510" s="174">
        <v>98302</v>
      </c>
      <c r="CI14510" s="174">
        <v>5</v>
      </c>
      <c r="CJ14510" s="174">
        <v>106.6734</v>
      </c>
      <c r="CK14510" s="174">
        <v>106.6734</v>
      </c>
      <c r="CU14510" s="174">
        <v>1484</v>
      </c>
      <c r="CV14510" s="174">
        <v>98302</v>
      </c>
      <c r="CW14510" s="174">
        <v>5</v>
      </c>
      <c r="CX14510" s="174">
        <v>106.6734</v>
      </c>
    </row>
    <row r="14511" spans="84:102" x14ac:dyDescent="0.25">
      <c r="CF14511" s="3" t="s">
        <v>3073</v>
      </c>
      <c r="CG14511" s="174">
        <v>2571</v>
      </c>
      <c r="CH14511" s="174">
        <v>41740</v>
      </c>
      <c r="CI14511" s="174">
        <v>5</v>
      </c>
      <c r="CJ14511" s="174">
        <v>106.6408</v>
      </c>
      <c r="CK14511" s="174">
        <v>106.6408</v>
      </c>
      <c r="CU14511" s="174">
        <v>2571</v>
      </c>
      <c r="CV14511" s="174">
        <v>41740</v>
      </c>
      <c r="CW14511" s="174">
        <v>5</v>
      </c>
      <c r="CX14511" s="174">
        <v>106.6408</v>
      </c>
    </row>
    <row r="14512" spans="84:102" x14ac:dyDescent="0.25">
      <c r="CF14512" s="3" t="s">
        <v>3073</v>
      </c>
      <c r="CG14512" s="174">
        <v>62254</v>
      </c>
      <c r="CH14512" s="174">
        <v>22</v>
      </c>
      <c r="CI14512" s="174">
        <v>5</v>
      </c>
      <c r="CJ14512" s="174">
        <v>106.5658</v>
      </c>
      <c r="CK14512" s="174">
        <v>106.5658</v>
      </c>
      <c r="CU14512" s="174">
        <v>62254</v>
      </c>
      <c r="CV14512" s="174">
        <v>22</v>
      </c>
      <c r="CW14512" s="174">
        <v>5</v>
      </c>
      <c r="CX14512" s="174">
        <v>106.5658</v>
      </c>
    </row>
    <row r="14513" spans="84:102" x14ac:dyDescent="0.25">
      <c r="CF14513" s="3" t="s">
        <v>3073</v>
      </c>
      <c r="CG14513" s="174">
        <v>51</v>
      </c>
      <c r="CH14513" s="174">
        <v>62491</v>
      </c>
      <c r="CI14513" s="174">
        <v>5</v>
      </c>
      <c r="CJ14513" s="174">
        <v>106.3801</v>
      </c>
      <c r="CK14513" s="174">
        <v>106.3801</v>
      </c>
      <c r="CU14513" s="174">
        <v>51</v>
      </c>
      <c r="CV14513" s="174">
        <v>62491</v>
      </c>
      <c r="CW14513" s="174">
        <v>5</v>
      </c>
      <c r="CX14513" s="174">
        <v>106.3801</v>
      </c>
    </row>
    <row r="14514" spans="84:102" x14ac:dyDescent="0.25">
      <c r="CF14514" s="3" t="s">
        <v>3073</v>
      </c>
      <c r="CG14514" s="174">
        <v>111457</v>
      </c>
      <c r="CH14514" s="174">
        <v>1353</v>
      </c>
      <c r="CI14514" s="174">
        <v>5</v>
      </c>
      <c r="CJ14514" s="174">
        <v>106.2225</v>
      </c>
      <c r="CK14514" s="174">
        <v>106.2225</v>
      </c>
      <c r="CU14514" s="174">
        <v>111457</v>
      </c>
      <c r="CV14514" s="174">
        <v>1353</v>
      </c>
      <c r="CW14514" s="174">
        <v>5</v>
      </c>
      <c r="CX14514" s="174">
        <v>106.2225</v>
      </c>
    </row>
    <row r="14515" spans="84:102" x14ac:dyDescent="0.25">
      <c r="CF14515" s="3" t="s">
        <v>3073</v>
      </c>
      <c r="CG14515" s="174">
        <v>74779</v>
      </c>
      <c r="CH14515" s="174">
        <v>343</v>
      </c>
      <c r="CI14515" s="174">
        <v>5</v>
      </c>
      <c r="CJ14515" s="174">
        <v>106.1018</v>
      </c>
      <c r="CK14515" s="174">
        <v>106.1018</v>
      </c>
      <c r="CU14515" s="174">
        <v>74779</v>
      </c>
      <c r="CV14515" s="174">
        <v>343</v>
      </c>
      <c r="CW14515" s="174">
        <v>5</v>
      </c>
      <c r="CX14515" s="174">
        <v>106.1018</v>
      </c>
    </row>
    <row r="14516" spans="84:102" x14ac:dyDescent="0.25">
      <c r="CF14516" s="3" t="s">
        <v>3073</v>
      </c>
      <c r="CG14516" s="174">
        <v>1056</v>
      </c>
      <c r="CH14516" s="174">
        <v>186608</v>
      </c>
      <c r="CI14516" s="174">
        <v>5</v>
      </c>
      <c r="CJ14516" s="174">
        <v>106.0779</v>
      </c>
      <c r="CK14516" s="174">
        <v>106.0779</v>
      </c>
      <c r="CU14516" s="174">
        <v>1056</v>
      </c>
      <c r="CV14516" s="174">
        <v>186608</v>
      </c>
      <c r="CW14516" s="174">
        <v>5</v>
      </c>
      <c r="CX14516" s="174">
        <v>106.0779</v>
      </c>
    </row>
    <row r="14517" spans="84:102" x14ac:dyDescent="0.25">
      <c r="CF14517" s="3" t="s">
        <v>3073</v>
      </c>
      <c r="CG14517" s="174">
        <v>125530</v>
      </c>
      <c r="CH14517" s="174">
        <v>2700</v>
      </c>
      <c r="CI14517" s="174">
        <v>5</v>
      </c>
      <c r="CJ14517" s="174">
        <v>106.0675</v>
      </c>
      <c r="CK14517" s="174">
        <v>106.0675</v>
      </c>
      <c r="CU14517" s="174">
        <v>125530</v>
      </c>
      <c r="CV14517" s="174">
        <v>2700</v>
      </c>
      <c r="CW14517" s="174">
        <v>5</v>
      </c>
      <c r="CX14517" s="174">
        <v>106.0675</v>
      </c>
    </row>
    <row r="14518" spans="84:102" x14ac:dyDescent="0.25">
      <c r="CF14518" s="3" t="s">
        <v>3073</v>
      </c>
      <c r="CG14518" s="174">
        <v>2696</v>
      </c>
      <c r="CH14518" s="174">
        <v>123255</v>
      </c>
      <c r="CI14518" s="174">
        <v>5</v>
      </c>
      <c r="CJ14518" s="174">
        <v>106.0373</v>
      </c>
      <c r="CK14518" s="174">
        <v>106.0373</v>
      </c>
      <c r="CU14518" s="174">
        <v>2696</v>
      </c>
      <c r="CV14518" s="174">
        <v>123255</v>
      </c>
      <c r="CW14518" s="174">
        <v>5</v>
      </c>
      <c r="CX14518" s="174">
        <v>106.0373</v>
      </c>
    </row>
    <row r="14519" spans="84:102" x14ac:dyDescent="0.25">
      <c r="CF14519" s="3" t="s">
        <v>3073</v>
      </c>
      <c r="CG14519" s="174">
        <v>1845</v>
      </c>
      <c r="CH14519" s="174">
        <v>54378</v>
      </c>
      <c r="CI14519" s="174">
        <v>5</v>
      </c>
      <c r="CJ14519" s="174">
        <v>105.7764</v>
      </c>
      <c r="CK14519" s="174">
        <v>105.7764</v>
      </c>
      <c r="CU14519" s="174">
        <v>1845</v>
      </c>
      <c r="CV14519" s="174">
        <v>54378</v>
      </c>
      <c r="CW14519" s="174">
        <v>5</v>
      </c>
      <c r="CX14519" s="174">
        <v>105.7764</v>
      </c>
    </row>
    <row r="14520" spans="84:102" x14ac:dyDescent="0.25">
      <c r="CF14520" s="3" t="s">
        <v>3073</v>
      </c>
      <c r="CG14520" s="174">
        <v>1356</v>
      </c>
      <c r="CH14520" s="174">
        <v>110938</v>
      </c>
      <c r="CI14520" s="174">
        <v>5</v>
      </c>
      <c r="CJ14520" s="174">
        <v>105.6812</v>
      </c>
      <c r="CK14520" s="174">
        <v>105.6812</v>
      </c>
      <c r="CU14520" s="174">
        <v>1356</v>
      </c>
      <c r="CV14520" s="174">
        <v>110938</v>
      </c>
      <c r="CW14520" s="174">
        <v>5</v>
      </c>
      <c r="CX14520" s="174">
        <v>105.6812</v>
      </c>
    </row>
    <row r="14521" spans="84:102" x14ac:dyDescent="0.25">
      <c r="CF14521" s="3" t="s">
        <v>3073</v>
      </c>
      <c r="CG14521" s="174">
        <v>1424</v>
      </c>
      <c r="CH14521" s="174">
        <v>99469</v>
      </c>
      <c r="CI14521" s="174">
        <v>5</v>
      </c>
      <c r="CJ14521" s="174">
        <v>105.6767</v>
      </c>
      <c r="CK14521" s="174">
        <v>105.6767</v>
      </c>
      <c r="CU14521" s="174">
        <v>1424</v>
      </c>
      <c r="CV14521" s="174">
        <v>99469</v>
      </c>
      <c r="CW14521" s="174">
        <v>5</v>
      </c>
      <c r="CX14521" s="174">
        <v>105.6767</v>
      </c>
    </row>
    <row r="14522" spans="84:102" x14ac:dyDescent="0.25">
      <c r="CF14522" s="3" t="s">
        <v>3073</v>
      </c>
      <c r="CG14522" s="174">
        <v>28446</v>
      </c>
      <c r="CH14522" s="174">
        <v>2401</v>
      </c>
      <c r="CI14522" s="174">
        <v>5</v>
      </c>
      <c r="CJ14522" s="174">
        <v>105.4324</v>
      </c>
      <c r="CK14522" s="174">
        <v>105.4324</v>
      </c>
      <c r="CU14522" s="174">
        <v>28446</v>
      </c>
      <c r="CV14522" s="174">
        <v>2401</v>
      </c>
      <c r="CW14522" s="174">
        <v>5</v>
      </c>
      <c r="CX14522" s="174">
        <v>105.4324</v>
      </c>
    </row>
    <row r="14523" spans="84:102" x14ac:dyDescent="0.25">
      <c r="CF14523" s="3" t="s">
        <v>3073</v>
      </c>
      <c r="CG14523" s="174">
        <v>143225</v>
      </c>
      <c r="CH14523" s="174">
        <v>1138</v>
      </c>
      <c r="CI14523" s="174">
        <v>5</v>
      </c>
      <c r="CJ14523" s="174">
        <v>105.4033</v>
      </c>
      <c r="CK14523" s="174">
        <v>105.4033</v>
      </c>
      <c r="CU14523" s="174">
        <v>143225</v>
      </c>
      <c r="CV14523" s="174">
        <v>1138</v>
      </c>
      <c r="CW14523" s="174">
        <v>5</v>
      </c>
      <c r="CX14523" s="174">
        <v>105.4033</v>
      </c>
    </row>
    <row r="14524" spans="84:102" x14ac:dyDescent="0.25">
      <c r="CF14524" s="3" t="s">
        <v>3073</v>
      </c>
      <c r="CG14524" s="174">
        <v>1834</v>
      </c>
      <c r="CH14524" s="174">
        <v>53028</v>
      </c>
      <c r="CI14524" s="174">
        <v>5</v>
      </c>
      <c r="CJ14524" s="174">
        <v>105.2564</v>
      </c>
      <c r="CK14524" s="174">
        <v>105.2564</v>
      </c>
      <c r="CU14524" s="174">
        <v>1834</v>
      </c>
      <c r="CV14524" s="174">
        <v>53028</v>
      </c>
      <c r="CW14524" s="174">
        <v>5</v>
      </c>
      <c r="CX14524" s="174">
        <v>105.2564</v>
      </c>
    </row>
    <row r="14525" spans="84:102" x14ac:dyDescent="0.25">
      <c r="CF14525" s="3" t="s">
        <v>3073</v>
      </c>
      <c r="CG14525" s="174">
        <v>82542</v>
      </c>
      <c r="CH14525" s="174">
        <v>1592</v>
      </c>
      <c r="CI14525" s="174">
        <v>5</v>
      </c>
      <c r="CJ14525" s="174">
        <v>105.2544</v>
      </c>
      <c r="CK14525" s="174">
        <v>105.2544</v>
      </c>
      <c r="CU14525" s="174">
        <v>82542</v>
      </c>
      <c r="CV14525" s="174">
        <v>1592</v>
      </c>
      <c r="CW14525" s="174">
        <v>5</v>
      </c>
      <c r="CX14525" s="174">
        <v>105.2544</v>
      </c>
    </row>
    <row r="14526" spans="84:102" x14ac:dyDescent="0.25">
      <c r="CF14526" s="3" t="s">
        <v>3073</v>
      </c>
      <c r="CG14526" s="174">
        <v>89504</v>
      </c>
      <c r="CH14526" s="174">
        <v>644</v>
      </c>
      <c r="CI14526" s="174">
        <v>5</v>
      </c>
      <c r="CJ14526" s="174">
        <v>105.10590000000001</v>
      </c>
      <c r="CK14526" s="174">
        <v>105.10590000000001</v>
      </c>
      <c r="CU14526" s="174">
        <v>89504</v>
      </c>
      <c r="CV14526" s="174">
        <v>644</v>
      </c>
      <c r="CW14526" s="174">
        <v>5</v>
      </c>
      <c r="CX14526" s="174">
        <v>105.10590000000001</v>
      </c>
    </row>
    <row r="14527" spans="84:102" x14ac:dyDescent="0.25">
      <c r="CF14527" s="3" t="s">
        <v>3073</v>
      </c>
      <c r="CG14527" s="174">
        <v>69217</v>
      </c>
      <c r="CH14527" s="174">
        <v>180</v>
      </c>
      <c r="CI14527" s="174">
        <v>5</v>
      </c>
      <c r="CJ14527" s="174">
        <v>105.0218</v>
      </c>
      <c r="CK14527" s="174">
        <v>105.0218</v>
      </c>
      <c r="CU14527" s="174">
        <v>69217</v>
      </c>
      <c r="CV14527" s="174">
        <v>180</v>
      </c>
      <c r="CW14527" s="174">
        <v>5</v>
      </c>
      <c r="CX14527" s="174">
        <v>105.0218</v>
      </c>
    </row>
    <row r="14528" spans="84:102" x14ac:dyDescent="0.25">
      <c r="CF14528" s="3" t="s">
        <v>3073</v>
      </c>
      <c r="CG14528" s="174">
        <v>3135</v>
      </c>
      <c r="CH14528" s="174">
        <v>150040</v>
      </c>
      <c r="CI14528" s="174">
        <v>5</v>
      </c>
      <c r="CJ14528" s="174">
        <v>105.0095</v>
      </c>
      <c r="CK14528" s="174">
        <v>105.0095</v>
      </c>
      <c r="CU14528" s="174">
        <v>3135</v>
      </c>
      <c r="CV14528" s="174">
        <v>150040</v>
      </c>
      <c r="CW14528" s="174">
        <v>5</v>
      </c>
      <c r="CX14528" s="174">
        <v>105.0095</v>
      </c>
    </row>
    <row r="14529" spans="84:102" x14ac:dyDescent="0.25">
      <c r="CF14529" s="3" t="s">
        <v>3073</v>
      </c>
      <c r="CG14529" s="174">
        <v>3415</v>
      </c>
      <c r="CH14529" s="174">
        <v>169876</v>
      </c>
      <c r="CI14529" s="174">
        <v>5</v>
      </c>
      <c r="CJ14529" s="174">
        <v>104.96939999999999</v>
      </c>
      <c r="CK14529" s="174">
        <v>104.96939999999999</v>
      </c>
      <c r="CU14529" s="174">
        <v>3415</v>
      </c>
      <c r="CV14529" s="174">
        <v>169876</v>
      </c>
      <c r="CW14529" s="174">
        <v>5</v>
      </c>
      <c r="CX14529" s="174">
        <v>104.96939999999999</v>
      </c>
    </row>
    <row r="14530" spans="84:102" x14ac:dyDescent="0.25">
      <c r="CF14530" s="3" t="s">
        <v>3073</v>
      </c>
      <c r="CG14530" s="174">
        <v>554</v>
      </c>
      <c r="CH14530" s="174">
        <v>84065</v>
      </c>
      <c r="CI14530" s="174">
        <v>5</v>
      </c>
      <c r="CJ14530" s="174">
        <v>104.74209999999999</v>
      </c>
      <c r="CK14530" s="174">
        <v>104.74209999999999</v>
      </c>
      <c r="CU14530" s="174">
        <v>554</v>
      </c>
      <c r="CV14530" s="174">
        <v>84065</v>
      </c>
      <c r="CW14530" s="174">
        <v>5</v>
      </c>
      <c r="CX14530" s="174">
        <v>104.74209999999999</v>
      </c>
    </row>
    <row r="14531" spans="84:102" x14ac:dyDescent="0.25">
      <c r="CF14531" s="3" t="s">
        <v>3073</v>
      </c>
      <c r="CG14531" s="174">
        <v>169876</v>
      </c>
      <c r="CH14531" s="174">
        <v>3415</v>
      </c>
      <c r="CI14531" s="174">
        <v>5</v>
      </c>
      <c r="CJ14531" s="174">
        <v>104.7315</v>
      </c>
      <c r="CK14531" s="174">
        <v>104.7315</v>
      </c>
      <c r="CU14531" s="174">
        <v>169876</v>
      </c>
      <c r="CV14531" s="174">
        <v>3415</v>
      </c>
      <c r="CW14531" s="174">
        <v>5</v>
      </c>
      <c r="CX14531" s="174">
        <v>104.7315</v>
      </c>
    </row>
    <row r="14532" spans="84:102" x14ac:dyDescent="0.25">
      <c r="CF14532" s="3" t="s">
        <v>3073</v>
      </c>
      <c r="CG14532" s="174">
        <v>36158</v>
      </c>
      <c r="CH14532" s="174">
        <v>2491</v>
      </c>
      <c r="CI14532" s="174">
        <v>5</v>
      </c>
      <c r="CJ14532" s="174">
        <v>104.7226</v>
      </c>
      <c r="CK14532" s="174">
        <v>104.7226</v>
      </c>
      <c r="CU14532" s="174">
        <v>36158</v>
      </c>
      <c r="CV14532" s="174">
        <v>2491</v>
      </c>
      <c r="CW14532" s="174">
        <v>5</v>
      </c>
      <c r="CX14532" s="174">
        <v>104.7226</v>
      </c>
    </row>
    <row r="14533" spans="84:102" x14ac:dyDescent="0.25">
      <c r="CF14533" s="3" t="s">
        <v>3073</v>
      </c>
      <c r="CG14533" s="174">
        <v>3158</v>
      </c>
      <c r="CH14533" s="174">
        <v>150497</v>
      </c>
      <c r="CI14533" s="174">
        <v>5</v>
      </c>
      <c r="CJ14533" s="174">
        <v>104.6533</v>
      </c>
      <c r="CK14533" s="174">
        <v>104.6533</v>
      </c>
      <c r="CU14533" s="174">
        <v>3158</v>
      </c>
      <c r="CV14533" s="174">
        <v>150497</v>
      </c>
      <c r="CW14533" s="174">
        <v>5</v>
      </c>
      <c r="CX14533" s="174">
        <v>104.6533</v>
      </c>
    </row>
    <row r="14534" spans="84:102" x14ac:dyDescent="0.25">
      <c r="CF14534" s="3" t="s">
        <v>3073</v>
      </c>
      <c r="CG14534" s="174">
        <v>343</v>
      </c>
      <c r="CH14534" s="174">
        <v>74779</v>
      </c>
      <c r="CI14534" s="174">
        <v>5</v>
      </c>
      <c r="CJ14534" s="174">
        <v>104.30929999999999</v>
      </c>
      <c r="CK14534" s="174">
        <v>104.30929999999999</v>
      </c>
      <c r="CU14534" s="174">
        <v>343</v>
      </c>
      <c r="CV14534" s="174">
        <v>74779</v>
      </c>
      <c r="CW14534" s="174">
        <v>5</v>
      </c>
      <c r="CX14534" s="174">
        <v>104.30929999999999</v>
      </c>
    </row>
    <row r="14535" spans="84:102" x14ac:dyDescent="0.25">
      <c r="CF14535" s="3" t="s">
        <v>3073</v>
      </c>
      <c r="CG14535" s="174">
        <v>113965</v>
      </c>
      <c r="CH14535" s="174">
        <v>986</v>
      </c>
      <c r="CI14535" s="174">
        <v>5</v>
      </c>
      <c r="CJ14535" s="174">
        <v>104.18729999999999</v>
      </c>
      <c r="CK14535" s="174">
        <v>104.18729999999999</v>
      </c>
      <c r="CU14535" s="174">
        <v>113965</v>
      </c>
      <c r="CV14535" s="174">
        <v>986</v>
      </c>
      <c r="CW14535" s="174">
        <v>5</v>
      </c>
      <c r="CX14535" s="174">
        <v>104.18729999999999</v>
      </c>
    </row>
    <row r="14536" spans="84:102" x14ac:dyDescent="0.25">
      <c r="CF14536" s="3" t="s">
        <v>3073</v>
      </c>
      <c r="CG14536" s="174">
        <v>100104</v>
      </c>
      <c r="CH14536" s="174">
        <v>773</v>
      </c>
      <c r="CI14536" s="174">
        <v>5</v>
      </c>
      <c r="CJ14536" s="174">
        <v>104.17400000000001</v>
      </c>
      <c r="CK14536" s="174">
        <v>104.17400000000001</v>
      </c>
      <c r="CU14536" s="174">
        <v>100104</v>
      </c>
      <c r="CV14536" s="174">
        <v>773</v>
      </c>
      <c r="CW14536" s="174">
        <v>5</v>
      </c>
      <c r="CX14536" s="174">
        <v>104.17400000000001</v>
      </c>
    </row>
    <row r="14537" spans="84:102" x14ac:dyDescent="0.25">
      <c r="CF14537" s="3" t="s">
        <v>3073</v>
      </c>
      <c r="CG14537" s="174">
        <v>791</v>
      </c>
      <c r="CH14537" s="174">
        <v>102361</v>
      </c>
      <c r="CI14537" s="174">
        <v>5</v>
      </c>
      <c r="CJ14537" s="174">
        <v>104.1683</v>
      </c>
      <c r="CK14537" s="174">
        <v>104.1683</v>
      </c>
      <c r="CU14537" s="174">
        <v>791</v>
      </c>
      <c r="CV14537" s="174">
        <v>102361</v>
      </c>
      <c r="CW14537" s="174">
        <v>5</v>
      </c>
      <c r="CX14537" s="174">
        <v>104.1683</v>
      </c>
    </row>
    <row r="14538" spans="84:102" x14ac:dyDescent="0.25">
      <c r="CF14538" s="3" t="s">
        <v>3073</v>
      </c>
      <c r="CG14538" s="174">
        <v>100879</v>
      </c>
      <c r="CH14538" s="174">
        <v>776</v>
      </c>
      <c r="CI14538" s="174">
        <v>5</v>
      </c>
      <c r="CJ14538" s="174">
        <v>104.0232</v>
      </c>
      <c r="CK14538" s="174">
        <v>104.0232</v>
      </c>
      <c r="CU14538" s="174">
        <v>100879</v>
      </c>
      <c r="CV14538" s="174">
        <v>776</v>
      </c>
      <c r="CW14538" s="174">
        <v>5</v>
      </c>
      <c r="CX14538" s="174">
        <v>104.0232</v>
      </c>
    </row>
    <row r="14539" spans="84:102" x14ac:dyDescent="0.25">
      <c r="CF14539" s="3" t="s">
        <v>3073</v>
      </c>
      <c r="CG14539" s="174">
        <v>24105</v>
      </c>
      <c r="CH14539" s="174">
        <v>2346</v>
      </c>
      <c r="CI14539" s="174">
        <v>5</v>
      </c>
      <c r="CJ14539" s="174">
        <v>104.0179</v>
      </c>
      <c r="CK14539" s="174">
        <v>104.0179</v>
      </c>
      <c r="CU14539" s="174">
        <v>24105</v>
      </c>
      <c r="CV14539" s="174">
        <v>2346</v>
      </c>
      <c r="CW14539" s="174">
        <v>5</v>
      </c>
      <c r="CX14539" s="174">
        <v>104.0179</v>
      </c>
    </row>
    <row r="14540" spans="84:102" x14ac:dyDescent="0.25">
      <c r="CF14540" s="3" t="s">
        <v>3073</v>
      </c>
      <c r="CG14540" s="174">
        <v>672</v>
      </c>
      <c r="CH14540" s="174">
        <v>93774</v>
      </c>
      <c r="CI14540" s="174">
        <v>5</v>
      </c>
      <c r="CJ14540" s="174">
        <v>104</v>
      </c>
      <c r="CK14540" s="174">
        <v>104</v>
      </c>
      <c r="CU14540" s="174">
        <v>672</v>
      </c>
      <c r="CV14540" s="174">
        <v>93774</v>
      </c>
      <c r="CW14540" s="174">
        <v>5</v>
      </c>
      <c r="CX14540" s="174">
        <v>104</v>
      </c>
    </row>
    <row r="14541" spans="84:102" x14ac:dyDescent="0.25">
      <c r="CF14541" s="3" t="s">
        <v>3073</v>
      </c>
      <c r="CG14541" s="174">
        <v>698</v>
      </c>
      <c r="CH14541" s="174">
        <v>94833</v>
      </c>
      <c r="CI14541" s="174">
        <v>5</v>
      </c>
      <c r="CJ14541" s="174">
        <v>103.9586</v>
      </c>
      <c r="CK14541" s="174">
        <v>103.9586</v>
      </c>
      <c r="CU14541" s="174">
        <v>698</v>
      </c>
      <c r="CV14541" s="174">
        <v>94833</v>
      </c>
      <c r="CW14541" s="174">
        <v>5</v>
      </c>
      <c r="CX14541" s="174">
        <v>103.9586</v>
      </c>
    </row>
    <row r="14542" spans="84:102" x14ac:dyDescent="0.25">
      <c r="CF14542" s="3" t="s">
        <v>3073</v>
      </c>
      <c r="CG14542" s="174">
        <v>84823</v>
      </c>
      <c r="CH14542" s="174">
        <v>575</v>
      </c>
      <c r="CI14542" s="174">
        <v>5</v>
      </c>
      <c r="CJ14542" s="174">
        <v>103.87609999999999</v>
      </c>
      <c r="CK14542" s="174">
        <v>103.87609999999999</v>
      </c>
      <c r="CU14542" s="174">
        <v>84823</v>
      </c>
      <c r="CV14542" s="174">
        <v>575</v>
      </c>
      <c r="CW14542" s="174">
        <v>5</v>
      </c>
      <c r="CX14542" s="174">
        <v>103.87609999999999</v>
      </c>
    </row>
    <row r="14543" spans="84:102" x14ac:dyDescent="0.25">
      <c r="CF14543" s="3" t="s">
        <v>3073</v>
      </c>
      <c r="CG14543" s="174">
        <v>147119</v>
      </c>
      <c r="CH14543" s="174">
        <v>1163</v>
      </c>
      <c r="CI14543" s="174">
        <v>5</v>
      </c>
      <c r="CJ14543" s="174">
        <v>103.8436</v>
      </c>
      <c r="CK14543" s="174">
        <v>103.8436</v>
      </c>
      <c r="CU14543" s="174">
        <v>147119</v>
      </c>
      <c r="CV14543" s="174">
        <v>1163</v>
      </c>
      <c r="CW14543" s="174">
        <v>5</v>
      </c>
      <c r="CX14543" s="174">
        <v>103.8436</v>
      </c>
    </row>
    <row r="14544" spans="84:102" x14ac:dyDescent="0.25">
      <c r="CF14544" s="3" t="s">
        <v>3073</v>
      </c>
      <c r="CG14544" s="174">
        <v>2858</v>
      </c>
      <c r="CH14544" s="174">
        <v>150902</v>
      </c>
      <c r="CI14544" s="174">
        <v>5</v>
      </c>
      <c r="CJ14544" s="174">
        <v>103.83329999999999</v>
      </c>
      <c r="CK14544" s="174">
        <v>103.83329999999999</v>
      </c>
      <c r="CU14544" s="174">
        <v>2858</v>
      </c>
      <c r="CV14544" s="174">
        <v>150902</v>
      </c>
      <c r="CW14544" s="174">
        <v>5</v>
      </c>
      <c r="CX14544" s="174">
        <v>103.83329999999999</v>
      </c>
    </row>
    <row r="14545" spans="84:102" x14ac:dyDescent="0.25">
      <c r="CF14545" s="3" t="s">
        <v>3073</v>
      </c>
      <c r="CG14545" s="174">
        <v>75002</v>
      </c>
      <c r="CH14545" s="174">
        <v>317</v>
      </c>
      <c r="CI14545" s="174">
        <v>5</v>
      </c>
      <c r="CJ14545" s="174">
        <v>103.73869999999999</v>
      </c>
      <c r="CK14545" s="174">
        <v>103.73869999999999</v>
      </c>
      <c r="CU14545" s="174">
        <v>75002</v>
      </c>
      <c r="CV14545" s="174">
        <v>317</v>
      </c>
      <c r="CW14545" s="174">
        <v>5</v>
      </c>
      <c r="CX14545" s="174">
        <v>103.73869999999999</v>
      </c>
    </row>
    <row r="14546" spans="84:102" x14ac:dyDescent="0.25">
      <c r="CF14546" s="3" t="s">
        <v>3073</v>
      </c>
      <c r="CG14546" s="174">
        <v>49655</v>
      </c>
      <c r="CH14546" s="174">
        <v>2656</v>
      </c>
      <c r="CI14546" s="174">
        <v>5</v>
      </c>
      <c r="CJ14546" s="174">
        <v>103.7291</v>
      </c>
      <c r="CK14546" s="174">
        <v>103.7291</v>
      </c>
      <c r="CU14546" s="174">
        <v>49655</v>
      </c>
      <c r="CV14546" s="174">
        <v>2656</v>
      </c>
      <c r="CW14546" s="174">
        <v>5</v>
      </c>
      <c r="CX14546" s="174">
        <v>103.7291</v>
      </c>
    </row>
    <row r="14547" spans="84:102" x14ac:dyDescent="0.25">
      <c r="CF14547" s="3" t="s">
        <v>3073</v>
      </c>
      <c r="CG14547" s="174">
        <v>2854</v>
      </c>
      <c r="CH14547" s="174">
        <v>149620</v>
      </c>
      <c r="CI14547" s="174">
        <v>5</v>
      </c>
      <c r="CJ14547" s="174">
        <v>103.7189</v>
      </c>
      <c r="CK14547" s="174">
        <v>103.7189</v>
      </c>
      <c r="CU14547" s="174">
        <v>2854</v>
      </c>
      <c r="CV14547" s="174">
        <v>149620</v>
      </c>
      <c r="CW14547" s="174">
        <v>5</v>
      </c>
      <c r="CX14547" s="174">
        <v>103.7189</v>
      </c>
    </row>
    <row r="14548" spans="84:102" x14ac:dyDescent="0.25">
      <c r="CF14548" s="3" t="s">
        <v>3073</v>
      </c>
      <c r="CG14548" s="174">
        <v>2311</v>
      </c>
      <c r="CH14548" s="174">
        <v>25632</v>
      </c>
      <c r="CI14548" s="174">
        <v>5</v>
      </c>
      <c r="CJ14548" s="174">
        <v>103.5509</v>
      </c>
      <c r="CK14548" s="174">
        <v>103.5509</v>
      </c>
      <c r="CU14548" s="174">
        <v>2311</v>
      </c>
      <c r="CV14548" s="174">
        <v>25632</v>
      </c>
      <c r="CW14548" s="174">
        <v>5</v>
      </c>
      <c r="CX14548" s="174">
        <v>103.5509</v>
      </c>
    </row>
    <row r="14549" spans="84:102" x14ac:dyDescent="0.25">
      <c r="CF14549" s="3" t="s">
        <v>3073</v>
      </c>
      <c r="CG14549" s="174">
        <v>149620</v>
      </c>
      <c r="CH14549" s="174">
        <v>2854</v>
      </c>
      <c r="CI14549" s="174">
        <v>5</v>
      </c>
      <c r="CJ14549" s="174">
        <v>103.50239999999999</v>
      </c>
      <c r="CK14549" s="174">
        <v>103.50239999999999</v>
      </c>
      <c r="CU14549" s="174">
        <v>149620</v>
      </c>
      <c r="CV14549" s="174">
        <v>2854</v>
      </c>
      <c r="CW14549" s="174">
        <v>5</v>
      </c>
      <c r="CX14549" s="174">
        <v>103.50239999999999</v>
      </c>
    </row>
    <row r="14550" spans="84:102" x14ac:dyDescent="0.25">
      <c r="CF14550" s="3" t="s">
        <v>3073</v>
      </c>
      <c r="CG14550" s="174">
        <v>66360</v>
      </c>
      <c r="CH14550" s="174">
        <v>1704</v>
      </c>
      <c r="CI14550" s="174">
        <v>5</v>
      </c>
      <c r="CJ14550" s="174">
        <v>103.43940000000001</v>
      </c>
      <c r="CK14550" s="174">
        <v>103.43940000000001</v>
      </c>
      <c r="CU14550" s="174">
        <v>66360</v>
      </c>
      <c r="CV14550" s="174">
        <v>1704</v>
      </c>
      <c r="CW14550" s="174">
        <v>5</v>
      </c>
      <c r="CX14550" s="174">
        <v>103.43940000000001</v>
      </c>
    </row>
    <row r="14551" spans="84:102" x14ac:dyDescent="0.25">
      <c r="CF14551" s="3" t="s">
        <v>3073</v>
      </c>
      <c r="CG14551" s="174">
        <v>2902</v>
      </c>
      <c r="CH14551" s="174">
        <v>151911</v>
      </c>
      <c r="CI14551" s="174">
        <v>5</v>
      </c>
      <c r="CJ14551" s="174">
        <v>103.3627</v>
      </c>
      <c r="CK14551" s="174">
        <v>103.3627</v>
      </c>
      <c r="CU14551" s="174">
        <v>2902</v>
      </c>
      <c r="CV14551" s="174">
        <v>151911</v>
      </c>
      <c r="CW14551" s="174">
        <v>5</v>
      </c>
      <c r="CX14551" s="174">
        <v>103.3627</v>
      </c>
    </row>
    <row r="14552" spans="84:102" x14ac:dyDescent="0.25">
      <c r="CF14552" s="3" t="s">
        <v>3073</v>
      </c>
      <c r="CG14552" s="174">
        <v>149773</v>
      </c>
      <c r="CH14552" s="174">
        <v>3103</v>
      </c>
      <c r="CI14552" s="174">
        <v>5</v>
      </c>
      <c r="CJ14552" s="174">
        <v>103.21980000000001</v>
      </c>
      <c r="CK14552" s="174">
        <v>103.21980000000001</v>
      </c>
      <c r="CU14552" s="174">
        <v>149773</v>
      </c>
      <c r="CV14552" s="174">
        <v>3103</v>
      </c>
      <c r="CW14552" s="174">
        <v>5</v>
      </c>
      <c r="CX14552" s="174">
        <v>103.21980000000001</v>
      </c>
    </row>
    <row r="14553" spans="84:102" x14ac:dyDescent="0.25">
      <c r="CF14553" s="3" t="s">
        <v>3073</v>
      </c>
      <c r="CG14553" s="174">
        <v>86379</v>
      </c>
      <c r="CH14553" s="174">
        <v>543</v>
      </c>
      <c r="CI14553" s="174">
        <v>5</v>
      </c>
      <c r="CJ14553" s="174">
        <v>103.1508</v>
      </c>
      <c r="CK14553" s="174">
        <v>103.1508</v>
      </c>
      <c r="CU14553" s="174">
        <v>86379</v>
      </c>
      <c r="CV14553" s="174">
        <v>543</v>
      </c>
      <c r="CW14553" s="174">
        <v>5</v>
      </c>
      <c r="CX14553" s="174">
        <v>103.1508</v>
      </c>
    </row>
    <row r="14554" spans="84:102" x14ac:dyDescent="0.25">
      <c r="CF14554" s="3" t="s">
        <v>3073</v>
      </c>
      <c r="CG14554" s="174">
        <v>2924</v>
      </c>
      <c r="CH14554" s="174">
        <v>152197</v>
      </c>
      <c r="CI14554" s="174">
        <v>5</v>
      </c>
      <c r="CJ14554" s="174">
        <v>103.1387</v>
      </c>
      <c r="CK14554" s="174">
        <v>103.1387</v>
      </c>
      <c r="CU14554" s="174">
        <v>2924</v>
      </c>
      <c r="CV14554" s="174">
        <v>152197</v>
      </c>
      <c r="CW14554" s="174">
        <v>5</v>
      </c>
      <c r="CX14554" s="174">
        <v>103.1387</v>
      </c>
    </row>
    <row r="14555" spans="84:102" x14ac:dyDescent="0.25">
      <c r="CF14555" s="3" t="s">
        <v>3073</v>
      </c>
      <c r="CG14555" s="174">
        <v>2401</v>
      </c>
      <c r="CH14555" s="174">
        <v>28446</v>
      </c>
      <c r="CI14555" s="174">
        <v>5</v>
      </c>
      <c r="CJ14555" s="174">
        <v>103.0549</v>
      </c>
      <c r="CK14555" s="174">
        <v>103.0549</v>
      </c>
      <c r="CU14555" s="174">
        <v>2401</v>
      </c>
      <c r="CV14555" s="174">
        <v>28446</v>
      </c>
      <c r="CW14555" s="174">
        <v>5</v>
      </c>
      <c r="CX14555" s="174">
        <v>103.0549</v>
      </c>
    </row>
    <row r="14556" spans="84:102" x14ac:dyDescent="0.25">
      <c r="CF14556" s="3" t="s">
        <v>3073</v>
      </c>
      <c r="CG14556" s="174">
        <v>85808</v>
      </c>
      <c r="CH14556" s="174">
        <v>580</v>
      </c>
      <c r="CI14556" s="174">
        <v>5</v>
      </c>
      <c r="CJ14556" s="174">
        <v>103</v>
      </c>
      <c r="CK14556" s="174">
        <v>103</v>
      </c>
      <c r="CU14556" s="174">
        <v>85808</v>
      </c>
      <c r="CV14556" s="174">
        <v>580</v>
      </c>
      <c r="CW14556" s="174">
        <v>5</v>
      </c>
      <c r="CX14556" s="174">
        <v>103</v>
      </c>
    </row>
    <row r="14557" spans="84:102" x14ac:dyDescent="0.25">
      <c r="CF14557" s="3" t="s">
        <v>3073</v>
      </c>
      <c r="CG14557" s="174">
        <v>31968</v>
      </c>
      <c r="CH14557" s="174">
        <v>2454</v>
      </c>
      <c r="CI14557" s="174">
        <v>5</v>
      </c>
      <c r="CJ14557" s="174">
        <v>102.86799999999999</v>
      </c>
      <c r="CK14557" s="174">
        <v>102.86799999999999</v>
      </c>
      <c r="CU14557" s="174">
        <v>31968</v>
      </c>
      <c r="CV14557" s="174">
        <v>2454</v>
      </c>
      <c r="CW14557" s="174">
        <v>5</v>
      </c>
      <c r="CX14557" s="174">
        <v>102.86799999999999</v>
      </c>
    </row>
    <row r="14558" spans="84:102" x14ac:dyDescent="0.25">
      <c r="CF14558" s="3" t="s">
        <v>3073</v>
      </c>
      <c r="CG14558" s="174">
        <v>3042</v>
      </c>
      <c r="CH14558" s="174">
        <v>166802</v>
      </c>
      <c r="CI14558" s="174">
        <v>5</v>
      </c>
      <c r="CJ14558" s="174">
        <v>102.8663</v>
      </c>
      <c r="CK14558" s="174">
        <v>102.8663</v>
      </c>
      <c r="CU14558" s="174">
        <v>3042</v>
      </c>
      <c r="CV14558" s="174">
        <v>166802</v>
      </c>
      <c r="CW14558" s="174">
        <v>5</v>
      </c>
      <c r="CX14558" s="174">
        <v>102.8663</v>
      </c>
    </row>
    <row r="14559" spans="84:102" x14ac:dyDescent="0.25">
      <c r="CF14559" s="3" t="s">
        <v>3073</v>
      </c>
      <c r="CG14559" s="174">
        <v>2711</v>
      </c>
      <c r="CH14559" s="174">
        <v>134769</v>
      </c>
      <c r="CI14559" s="174">
        <v>5</v>
      </c>
      <c r="CJ14559" s="174">
        <v>102.78440000000001</v>
      </c>
      <c r="CK14559" s="174">
        <v>102.78440000000001</v>
      </c>
      <c r="CU14559" s="174">
        <v>2711</v>
      </c>
      <c r="CV14559" s="174">
        <v>134769</v>
      </c>
      <c r="CW14559" s="174">
        <v>5</v>
      </c>
      <c r="CX14559" s="174">
        <v>102.78440000000001</v>
      </c>
    </row>
    <row r="14560" spans="84:102" x14ac:dyDescent="0.25">
      <c r="CF14560" s="3" t="s">
        <v>3073</v>
      </c>
      <c r="CG14560" s="174">
        <v>3120</v>
      </c>
      <c r="CH14560" s="174">
        <v>150487</v>
      </c>
      <c r="CI14560" s="174">
        <v>5</v>
      </c>
      <c r="CJ14560" s="174">
        <v>102.78270000000001</v>
      </c>
      <c r="CK14560" s="174">
        <v>102.78270000000001</v>
      </c>
      <c r="CU14560" s="174">
        <v>3120</v>
      </c>
      <c r="CV14560" s="174">
        <v>150487</v>
      </c>
      <c r="CW14560" s="174">
        <v>5</v>
      </c>
      <c r="CX14560" s="174">
        <v>102.78270000000001</v>
      </c>
    </row>
    <row r="14561" spans="84:102" x14ac:dyDescent="0.25">
      <c r="CF14561" s="3" t="s">
        <v>3073</v>
      </c>
      <c r="CG14561" s="174">
        <v>67343</v>
      </c>
      <c r="CH14561" s="174">
        <v>110</v>
      </c>
      <c r="CI14561" s="174">
        <v>5</v>
      </c>
      <c r="CJ14561" s="174">
        <v>102.7516</v>
      </c>
      <c r="CK14561" s="174">
        <v>102.7516</v>
      </c>
      <c r="CU14561" s="174">
        <v>67343</v>
      </c>
      <c r="CV14561" s="174">
        <v>110</v>
      </c>
      <c r="CW14561" s="174">
        <v>5</v>
      </c>
      <c r="CX14561" s="174">
        <v>102.7516</v>
      </c>
    </row>
    <row r="14562" spans="84:102" x14ac:dyDescent="0.25">
      <c r="CF14562" s="3" t="s">
        <v>3073</v>
      </c>
      <c r="CG14562" s="174">
        <v>2764</v>
      </c>
      <c r="CH14562" s="174">
        <v>143098</v>
      </c>
      <c r="CI14562" s="174">
        <v>5</v>
      </c>
      <c r="CJ14562" s="174">
        <v>102.7385</v>
      </c>
      <c r="CK14562" s="174">
        <v>102.7385</v>
      </c>
      <c r="CU14562" s="174">
        <v>2764</v>
      </c>
      <c r="CV14562" s="174">
        <v>143098</v>
      </c>
      <c r="CW14562" s="174">
        <v>5</v>
      </c>
      <c r="CX14562" s="174">
        <v>102.7385</v>
      </c>
    </row>
    <row r="14563" spans="84:102" x14ac:dyDescent="0.25">
      <c r="CF14563" s="3" t="s">
        <v>3073</v>
      </c>
      <c r="CG14563" s="174">
        <v>2857</v>
      </c>
      <c r="CH14563" s="174">
        <v>150743</v>
      </c>
      <c r="CI14563" s="174">
        <v>5</v>
      </c>
      <c r="CJ14563" s="174">
        <v>102.66670000000001</v>
      </c>
      <c r="CK14563" s="174">
        <v>102.66670000000001</v>
      </c>
      <c r="CU14563" s="174">
        <v>2857</v>
      </c>
      <c r="CV14563" s="174">
        <v>150743</v>
      </c>
      <c r="CW14563" s="174">
        <v>5</v>
      </c>
      <c r="CX14563" s="174">
        <v>102.66670000000001</v>
      </c>
    </row>
    <row r="14564" spans="84:102" x14ac:dyDescent="0.25">
      <c r="CF14564" s="3" t="s">
        <v>3073</v>
      </c>
      <c r="CG14564" s="174">
        <v>149986</v>
      </c>
      <c r="CH14564" s="174">
        <v>2884</v>
      </c>
      <c r="CI14564" s="174">
        <v>5</v>
      </c>
      <c r="CJ14564" s="174">
        <v>102.66670000000001</v>
      </c>
      <c r="CK14564" s="174">
        <v>102.66670000000001</v>
      </c>
      <c r="CU14564" s="174">
        <v>149986</v>
      </c>
      <c r="CV14564" s="174">
        <v>2884</v>
      </c>
      <c r="CW14564" s="174">
        <v>5</v>
      </c>
      <c r="CX14564" s="174">
        <v>102.66670000000001</v>
      </c>
    </row>
    <row r="14565" spans="84:102" x14ac:dyDescent="0.25">
      <c r="CF14565" s="3" t="s">
        <v>3073</v>
      </c>
      <c r="CG14565" s="174">
        <v>99469</v>
      </c>
      <c r="CH14565" s="174">
        <v>1424</v>
      </c>
      <c r="CI14565" s="174">
        <v>5</v>
      </c>
      <c r="CJ14565" s="174">
        <v>102.482</v>
      </c>
      <c r="CK14565" s="174">
        <v>102.482</v>
      </c>
      <c r="CU14565" s="174">
        <v>99469</v>
      </c>
      <c r="CV14565" s="174">
        <v>1424</v>
      </c>
      <c r="CW14565" s="174">
        <v>5</v>
      </c>
      <c r="CX14565" s="174">
        <v>102.482</v>
      </c>
    </row>
    <row r="14566" spans="84:102" x14ac:dyDescent="0.25">
      <c r="CF14566" s="3" t="s">
        <v>3073</v>
      </c>
      <c r="CG14566" s="174">
        <v>164366</v>
      </c>
      <c r="CH14566" s="174">
        <v>3273</v>
      </c>
      <c r="CI14566" s="174">
        <v>5</v>
      </c>
      <c r="CJ14566" s="174">
        <v>102.30800000000001</v>
      </c>
      <c r="CK14566" s="174">
        <v>102.30800000000001</v>
      </c>
      <c r="CU14566" s="174">
        <v>164366</v>
      </c>
      <c r="CV14566" s="174">
        <v>3273</v>
      </c>
      <c r="CW14566" s="174">
        <v>5</v>
      </c>
      <c r="CX14566" s="174">
        <v>102.30800000000001</v>
      </c>
    </row>
    <row r="14567" spans="84:102" x14ac:dyDescent="0.25">
      <c r="CF14567" s="3" t="s">
        <v>3073</v>
      </c>
      <c r="CG14567" s="174">
        <v>104813</v>
      </c>
      <c r="CH14567" s="174">
        <v>820</v>
      </c>
      <c r="CI14567" s="174">
        <v>5</v>
      </c>
      <c r="CJ14567" s="174">
        <v>102.1481</v>
      </c>
      <c r="CK14567" s="174">
        <v>102.1481</v>
      </c>
      <c r="CU14567" s="174">
        <v>104813</v>
      </c>
      <c r="CV14567" s="174">
        <v>820</v>
      </c>
      <c r="CW14567" s="174">
        <v>5</v>
      </c>
      <c r="CX14567" s="174">
        <v>102.1481</v>
      </c>
    </row>
    <row r="14568" spans="84:102" x14ac:dyDescent="0.25">
      <c r="CF14568" s="3" t="s">
        <v>3073</v>
      </c>
      <c r="CG14568" s="174">
        <v>92572</v>
      </c>
      <c r="CH14568" s="174">
        <v>672</v>
      </c>
      <c r="CI14568" s="174">
        <v>5</v>
      </c>
      <c r="CJ14568" s="174">
        <v>102.1443</v>
      </c>
      <c r="CK14568" s="174">
        <v>102.1443</v>
      </c>
      <c r="CU14568" s="174">
        <v>92572</v>
      </c>
      <c r="CV14568" s="174">
        <v>672</v>
      </c>
      <c r="CW14568" s="174">
        <v>5</v>
      </c>
      <c r="CX14568" s="174">
        <v>102.1443</v>
      </c>
    </row>
    <row r="14569" spans="84:102" x14ac:dyDescent="0.25">
      <c r="CF14569" s="3" t="s">
        <v>3073</v>
      </c>
      <c r="CG14569" s="174">
        <v>2132</v>
      </c>
      <c r="CH14569" s="174">
        <v>8459</v>
      </c>
      <c r="CI14569" s="174">
        <v>5</v>
      </c>
      <c r="CJ14569" s="174">
        <v>101.9327</v>
      </c>
      <c r="CK14569" s="174">
        <v>101.9327</v>
      </c>
      <c r="CU14569" s="174">
        <v>2132</v>
      </c>
      <c r="CV14569" s="174">
        <v>8459</v>
      </c>
      <c r="CW14569" s="174">
        <v>5</v>
      </c>
      <c r="CX14569" s="174">
        <v>101.9327</v>
      </c>
    </row>
    <row r="14570" spans="84:102" x14ac:dyDescent="0.25">
      <c r="CF14570" s="3" t="s">
        <v>3073</v>
      </c>
      <c r="CG14570" s="174">
        <v>82352</v>
      </c>
      <c r="CH14570" s="174">
        <v>434</v>
      </c>
      <c r="CI14570" s="174">
        <v>5</v>
      </c>
      <c r="CJ14570" s="174">
        <v>101.88760000000001</v>
      </c>
      <c r="CK14570" s="174">
        <v>101.88760000000001</v>
      </c>
      <c r="CU14570" s="174">
        <v>82352</v>
      </c>
      <c r="CV14570" s="174">
        <v>434</v>
      </c>
      <c r="CW14570" s="174">
        <v>5</v>
      </c>
      <c r="CX14570" s="174">
        <v>101.88760000000001</v>
      </c>
    </row>
    <row r="14571" spans="84:102" x14ac:dyDescent="0.25">
      <c r="CF14571" s="3" t="s">
        <v>3073</v>
      </c>
      <c r="CG14571" s="174">
        <v>104370</v>
      </c>
      <c r="CH14571" s="174">
        <v>817</v>
      </c>
      <c r="CI14571" s="174">
        <v>5</v>
      </c>
      <c r="CJ14571" s="174">
        <v>101.7877</v>
      </c>
      <c r="CK14571" s="174">
        <v>101.7877</v>
      </c>
      <c r="CU14571" s="174">
        <v>104370</v>
      </c>
      <c r="CV14571" s="174">
        <v>817</v>
      </c>
      <c r="CW14571" s="174">
        <v>5</v>
      </c>
      <c r="CX14571" s="174">
        <v>101.7877</v>
      </c>
    </row>
    <row r="14572" spans="84:102" x14ac:dyDescent="0.25">
      <c r="CF14572" s="3" t="s">
        <v>3073</v>
      </c>
      <c r="CG14572" s="174">
        <v>2382</v>
      </c>
      <c r="CH14572" s="174">
        <v>29018</v>
      </c>
      <c r="CI14572" s="174">
        <v>5</v>
      </c>
      <c r="CJ14572" s="174">
        <v>101.74930000000001</v>
      </c>
      <c r="CK14572" s="174">
        <v>101.74930000000001</v>
      </c>
      <c r="CU14572" s="174">
        <v>2382</v>
      </c>
      <c r="CV14572" s="174">
        <v>29018</v>
      </c>
      <c r="CW14572" s="174">
        <v>5</v>
      </c>
      <c r="CX14572" s="174">
        <v>101.74930000000001</v>
      </c>
    </row>
    <row r="14573" spans="84:102" x14ac:dyDescent="0.25">
      <c r="CF14573" s="3" t="s">
        <v>3073</v>
      </c>
      <c r="CG14573" s="174">
        <v>816</v>
      </c>
      <c r="CH14573" s="174">
        <v>103077</v>
      </c>
      <c r="CI14573" s="174">
        <v>5</v>
      </c>
      <c r="CJ14573" s="174">
        <v>101.70610000000001</v>
      </c>
      <c r="CK14573" s="174">
        <v>101.70610000000001</v>
      </c>
      <c r="CU14573" s="174">
        <v>816</v>
      </c>
      <c r="CV14573" s="174">
        <v>103077</v>
      </c>
      <c r="CW14573" s="174">
        <v>5</v>
      </c>
      <c r="CX14573" s="174">
        <v>101.70610000000001</v>
      </c>
    </row>
    <row r="14574" spans="84:102" x14ac:dyDescent="0.25">
      <c r="CF14574" s="3" t="s">
        <v>3073</v>
      </c>
      <c r="CG14574" s="174">
        <v>2738</v>
      </c>
      <c r="CH14574" s="174">
        <v>140600</v>
      </c>
      <c r="CI14574" s="174">
        <v>5</v>
      </c>
      <c r="CJ14574" s="174">
        <v>101.669</v>
      </c>
      <c r="CK14574" s="174">
        <v>101.669</v>
      </c>
      <c r="CU14574" s="174">
        <v>2738</v>
      </c>
      <c r="CV14574" s="174">
        <v>140600</v>
      </c>
      <c r="CW14574" s="174">
        <v>5</v>
      </c>
      <c r="CX14574" s="174">
        <v>101.669</v>
      </c>
    </row>
    <row r="14575" spans="84:102" x14ac:dyDescent="0.25">
      <c r="CF14575" s="3" t="s">
        <v>3073</v>
      </c>
      <c r="CG14575" s="174">
        <v>134769</v>
      </c>
      <c r="CH14575" s="174">
        <v>2711</v>
      </c>
      <c r="CI14575" s="174">
        <v>5</v>
      </c>
      <c r="CJ14575" s="174">
        <v>101.6348</v>
      </c>
      <c r="CK14575" s="174">
        <v>101.6348</v>
      </c>
      <c r="CU14575" s="174">
        <v>134769</v>
      </c>
      <c r="CV14575" s="174">
        <v>2711</v>
      </c>
      <c r="CW14575" s="174">
        <v>5</v>
      </c>
      <c r="CX14575" s="174">
        <v>101.6348</v>
      </c>
    </row>
    <row r="14576" spans="84:102" x14ac:dyDescent="0.25">
      <c r="CF14576" s="3" t="s">
        <v>3073</v>
      </c>
      <c r="CG14576" s="174">
        <v>72083</v>
      </c>
      <c r="CH14576" s="174">
        <v>1912</v>
      </c>
      <c r="CI14576" s="174">
        <v>5</v>
      </c>
      <c r="CJ14576" s="174">
        <v>101.4956</v>
      </c>
      <c r="CK14576" s="174">
        <v>101.4956</v>
      </c>
      <c r="CU14576" s="174">
        <v>72083</v>
      </c>
      <c r="CV14576" s="174">
        <v>1912</v>
      </c>
      <c r="CW14576" s="174">
        <v>5</v>
      </c>
      <c r="CX14576" s="174">
        <v>101.4956</v>
      </c>
    </row>
    <row r="14577" spans="84:102" x14ac:dyDescent="0.25">
      <c r="CF14577" s="3" t="s">
        <v>3073</v>
      </c>
      <c r="CG14577" s="174">
        <v>101065</v>
      </c>
      <c r="CH14577" s="174">
        <v>3633</v>
      </c>
      <c r="CI14577" s="174">
        <v>5</v>
      </c>
      <c r="CJ14577" s="174">
        <v>101.4828</v>
      </c>
      <c r="CK14577" s="174">
        <v>101.4828</v>
      </c>
      <c r="CU14577" s="174">
        <v>101065</v>
      </c>
      <c r="CV14577" s="174">
        <v>3633</v>
      </c>
      <c r="CW14577" s="174">
        <v>5</v>
      </c>
      <c r="CX14577" s="174">
        <v>101.4828</v>
      </c>
    </row>
    <row r="14578" spans="84:102" x14ac:dyDescent="0.25">
      <c r="CF14578" s="3" t="s">
        <v>3073</v>
      </c>
      <c r="CG14578" s="174">
        <v>1917</v>
      </c>
      <c r="CH14578" s="174">
        <v>68084</v>
      </c>
      <c r="CI14578" s="174">
        <v>5</v>
      </c>
      <c r="CJ14578" s="174">
        <v>101.3557</v>
      </c>
      <c r="CK14578" s="174">
        <v>101.3557</v>
      </c>
      <c r="CU14578" s="174">
        <v>1917</v>
      </c>
      <c r="CV14578" s="174">
        <v>68084</v>
      </c>
      <c r="CW14578" s="174">
        <v>5</v>
      </c>
      <c r="CX14578" s="174">
        <v>101.3557</v>
      </c>
    </row>
    <row r="14579" spans="84:102" x14ac:dyDescent="0.25">
      <c r="CF14579" s="3" t="s">
        <v>3073</v>
      </c>
      <c r="CG14579" s="174">
        <v>74950</v>
      </c>
      <c r="CH14579" s="174">
        <v>1627</v>
      </c>
      <c r="CI14579" s="174">
        <v>5</v>
      </c>
      <c r="CJ14579" s="174">
        <v>101.30459999999999</v>
      </c>
      <c r="CK14579" s="174">
        <v>101.30459999999999</v>
      </c>
      <c r="CU14579" s="174">
        <v>74950</v>
      </c>
      <c r="CV14579" s="174">
        <v>1627</v>
      </c>
      <c r="CW14579" s="174">
        <v>5</v>
      </c>
      <c r="CX14579" s="174">
        <v>101.30459999999999</v>
      </c>
    </row>
    <row r="14580" spans="84:102" x14ac:dyDescent="0.25">
      <c r="CF14580" s="3" t="s">
        <v>3073</v>
      </c>
      <c r="CG14580" s="174">
        <v>3633</v>
      </c>
      <c r="CH14580" s="174">
        <v>101065</v>
      </c>
      <c r="CI14580" s="174">
        <v>5</v>
      </c>
      <c r="CJ14580" s="174">
        <v>101.20910000000001</v>
      </c>
      <c r="CK14580" s="174">
        <v>101.20910000000001</v>
      </c>
      <c r="CU14580" s="174">
        <v>3633</v>
      </c>
      <c r="CV14580" s="174">
        <v>101065</v>
      </c>
      <c r="CW14580" s="174">
        <v>5</v>
      </c>
      <c r="CX14580" s="174">
        <v>101.20910000000001</v>
      </c>
    </row>
    <row r="14581" spans="84:102" x14ac:dyDescent="0.25">
      <c r="CF14581" s="3" t="s">
        <v>3073</v>
      </c>
      <c r="CG14581" s="174">
        <v>49088</v>
      </c>
      <c r="CH14581" s="174">
        <v>2653</v>
      </c>
      <c r="CI14581" s="174">
        <v>5</v>
      </c>
      <c r="CJ14581" s="174">
        <v>101.15560000000001</v>
      </c>
      <c r="CK14581" s="174">
        <v>101.15560000000001</v>
      </c>
      <c r="CU14581" s="174">
        <v>49088</v>
      </c>
      <c r="CV14581" s="174">
        <v>2653</v>
      </c>
      <c r="CW14581" s="174">
        <v>5</v>
      </c>
      <c r="CX14581" s="174">
        <v>101.15560000000001</v>
      </c>
    </row>
    <row r="14582" spans="84:102" x14ac:dyDescent="0.25">
      <c r="CF14582" s="3" t="s">
        <v>3073</v>
      </c>
      <c r="CG14582" s="174">
        <v>8459</v>
      </c>
      <c r="CH14582" s="174">
        <v>2132</v>
      </c>
      <c r="CI14582" s="174">
        <v>5</v>
      </c>
      <c r="CJ14582" s="174">
        <v>101.1379</v>
      </c>
      <c r="CK14582" s="174">
        <v>101.1379</v>
      </c>
      <c r="CU14582" s="174">
        <v>8459</v>
      </c>
      <c r="CV14582" s="174">
        <v>2132</v>
      </c>
      <c r="CW14582" s="174">
        <v>5</v>
      </c>
      <c r="CX14582" s="174">
        <v>101.1379</v>
      </c>
    </row>
    <row r="14583" spans="84:102" x14ac:dyDescent="0.25">
      <c r="CF14583" s="3" t="s">
        <v>3073</v>
      </c>
      <c r="CG14583" s="174">
        <v>74531</v>
      </c>
      <c r="CH14583" s="174">
        <v>331</v>
      </c>
      <c r="CI14583" s="174">
        <v>5</v>
      </c>
      <c r="CJ14583" s="174">
        <v>101.12860000000001</v>
      </c>
      <c r="CK14583" s="174">
        <v>101.12860000000001</v>
      </c>
      <c r="CU14583" s="174">
        <v>74531</v>
      </c>
      <c r="CV14583" s="174">
        <v>331</v>
      </c>
      <c r="CW14583" s="174">
        <v>5</v>
      </c>
      <c r="CX14583" s="174">
        <v>101.12860000000001</v>
      </c>
    </row>
    <row r="14584" spans="84:102" x14ac:dyDescent="0.25">
      <c r="CF14584" s="3" t="s">
        <v>3073</v>
      </c>
      <c r="CG14584" s="174">
        <v>100548</v>
      </c>
      <c r="CH14584" s="174">
        <v>3641</v>
      </c>
      <c r="CI14584" s="174">
        <v>5</v>
      </c>
      <c r="CJ14584" s="174">
        <v>101.0312</v>
      </c>
      <c r="CK14584" s="174">
        <v>101.0312</v>
      </c>
      <c r="CU14584" s="174">
        <v>100548</v>
      </c>
      <c r="CV14584" s="174">
        <v>3641</v>
      </c>
      <c r="CW14584" s="174">
        <v>5</v>
      </c>
      <c r="CX14584" s="174">
        <v>101.0312</v>
      </c>
    </row>
    <row r="14585" spans="84:102" x14ac:dyDescent="0.25">
      <c r="CF14585" s="3" t="s">
        <v>3073</v>
      </c>
      <c r="CG14585" s="174">
        <v>150743</v>
      </c>
      <c r="CH14585" s="174">
        <v>2857</v>
      </c>
      <c r="CI14585" s="174">
        <v>5</v>
      </c>
      <c r="CJ14585" s="174">
        <v>101</v>
      </c>
      <c r="CK14585" s="174">
        <v>101</v>
      </c>
      <c r="CU14585" s="174">
        <v>150743</v>
      </c>
      <c r="CV14585" s="174">
        <v>2857</v>
      </c>
      <c r="CW14585" s="174">
        <v>5</v>
      </c>
      <c r="CX14585" s="174">
        <v>101</v>
      </c>
    </row>
    <row r="14586" spans="84:102" x14ac:dyDescent="0.25">
      <c r="CF14586" s="3" t="s">
        <v>3073</v>
      </c>
      <c r="CG14586" s="174">
        <v>346</v>
      </c>
      <c r="CH14586" s="174">
        <v>74521</v>
      </c>
      <c r="CI14586" s="174">
        <v>5</v>
      </c>
      <c r="CJ14586" s="174">
        <v>100.9944</v>
      </c>
      <c r="CK14586" s="174">
        <v>100.9944</v>
      </c>
      <c r="CU14586" s="174">
        <v>346</v>
      </c>
      <c r="CV14586" s="174">
        <v>74521</v>
      </c>
      <c r="CW14586" s="174">
        <v>5</v>
      </c>
      <c r="CX14586" s="174">
        <v>100.9944</v>
      </c>
    </row>
    <row r="14587" spans="84:102" x14ac:dyDescent="0.25">
      <c r="CF14587" s="3" t="s">
        <v>3073</v>
      </c>
      <c r="CG14587" s="174">
        <v>3141</v>
      </c>
      <c r="CH14587" s="174">
        <v>151556</v>
      </c>
      <c r="CI14587" s="174">
        <v>5</v>
      </c>
      <c r="CJ14587" s="174">
        <v>100.99039999999999</v>
      </c>
      <c r="CK14587" s="174">
        <v>100.99039999999999</v>
      </c>
      <c r="CU14587" s="174">
        <v>3141</v>
      </c>
      <c r="CV14587" s="174">
        <v>151556</v>
      </c>
      <c r="CW14587" s="174">
        <v>5</v>
      </c>
      <c r="CX14587" s="174">
        <v>100.99039999999999</v>
      </c>
    </row>
    <row r="14588" spans="84:102" x14ac:dyDescent="0.25">
      <c r="CF14588" s="3" t="s">
        <v>3073</v>
      </c>
      <c r="CG14588" s="174">
        <v>2015</v>
      </c>
      <c r="CH14588" s="174">
        <v>131018</v>
      </c>
      <c r="CI14588" s="174">
        <v>5</v>
      </c>
      <c r="CJ14588" s="174">
        <v>100.90519999999999</v>
      </c>
      <c r="CK14588" s="174">
        <v>100.90519999999999</v>
      </c>
      <c r="CU14588" s="174">
        <v>2015</v>
      </c>
      <c r="CV14588" s="174">
        <v>131018</v>
      </c>
      <c r="CW14588" s="174">
        <v>5</v>
      </c>
      <c r="CX14588" s="174">
        <v>100.90519999999999</v>
      </c>
    </row>
    <row r="14589" spans="84:102" x14ac:dyDescent="0.25">
      <c r="CF14589" s="3" t="s">
        <v>3073</v>
      </c>
      <c r="CG14589" s="174">
        <v>85776</v>
      </c>
      <c r="CH14589" s="174">
        <v>580</v>
      </c>
      <c r="CI14589" s="174">
        <v>5</v>
      </c>
      <c r="CJ14589" s="174">
        <v>100.87909999999999</v>
      </c>
      <c r="CK14589" s="174">
        <v>100.87909999999999</v>
      </c>
      <c r="CU14589" s="174">
        <v>85776</v>
      </c>
      <c r="CV14589" s="174">
        <v>580</v>
      </c>
      <c r="CW14589" s="174">
        <v>5</v>
      </c>
      <c r="CX14589" s="174">
        <v>100.87909999999999</v>
      </c>
    </row>
    <row r="14590" spans="84:102" x14ac:dyDescent="0.25">
      <c r="CF14590" s="3" t="s">
        <v>3073</v>
      </c>
      <c r="CG14590" s="174">
        <v>153783</v>
      </c>
      <c r="CH14590" s="174">
        <v>3188</v>
      </c>
      <c r="CI14590" s="174">
        <v>5</v>
      </c>
      <c r="CJ14590" s="174">
        <v>100.7667</v>
      </c>
      <c r="CK14590" s="174">
        <v>100.7667</v>
      </c>
      <c r="CU14590" s="174">
        <v>153783</v>
      </c>
      <c r="CV14590" s="174">
        <v>3188</v>
      </c>
      <c r="CW14590" s="174">
        <v>5</v>
      </c>
      <c r="CX14590" s="174">
        <v>100.7667</v>
      </c>
    </row>
    <row r="14591" spans="84:102" x14ac:dyDescent="0.25">
      <c r="CF14591" s="3" t="s">
        <v>3073</v>
      </c>
      <c r="CG14591" s="174">
        <v>895</v>
      </c>
      <c r="CH14591" s="174">
        <v>110013</v>
      </c>
      <c r="CI14591" s="174">
        <v>5</v>
      </c>
      <c r="CJ14591" s="174">
        <v>100.736</v>
      </c>
      <c r="CK14591" s="174">
        <v>100.736</v>
      </c>
      <c r="CU14591" s="174">
        <v>895</v>
      </c>
      <c r="CV14591" s="174">
        <v>110013</v>
      </c>
      <c r="CW14591" s="174">
        <v>5</v>
      </c>
      <c r="CX14591" s="174">
        <v>100.736</v>
      </c>
    </row>
    <row r="14592" spans="84:102" x14ac:dyDescent="0.25">
      <c r="CF14592" s="3" t="s">
        <v>3073</v>
      </c>
      <c r="CG14592" s="174">
        <v>3767</v>
      </c>
      <c r="CH14592" s="174">
        <v>57306</v>
      </c>
      <c r="CI14592" s="174">
        <v>5</v>
      </c>
      <c r="CJ14592" s="174">
        <v>100.6789</v>
      </c>
      <c r="CK14592" s="174">
        <v>100.6789</v>
      </c>
      <c r="CU14592" s="174">
        <v>3767</v>
      </c>
      <c r="CV14592" s="174">
        <v>57306</v>
      </c>
      <c r="CW14592" s="174">
        <v>5</v>
      </c>
      <c r="CX14592" s="174">
        <v>100.6789</v>
      </c>
    </row>
    <row r="14593" spans="84:102" x14ac:dyDescent="0.25">
      <c r="CF14593" s="3" t="s">
        <v>3073</v>
      </c>
      <c r="CG14593" s="174">
        <v>2618</v>
      </c>
      <c r="CH14593" s="174">
        <v>45524</v>
      </c>
      <c r="CI14593" s="174">
        <v>5</v>
      </c>
      <c r="CJ14593" s="174">
        <v>100.64579999999999</v>
      </c>
      <c r="CK14593" s="174">
        <v>100.64579999999999</v>
      </c>
      <c r="CU14593" s="174">
        <v>2618</v>
      </c>
      <c r="CV14593" s="174">
        <v>45524</v>
      </c>
      <c r="CW14593" s="174">
        <v>5</v>
      </c>
      <c r="CX14593" s="174">
        <v>100.64579999999999</v>
      </c>
    </row>
    <row r="14594" spans="84:102" x14ac:dyDescent="0.25">
      <c r="CF14594" s="3" t="s">
        <v>3073</v>
      </c>
      <c r="CG14594" s="174">
        <v>3587</v>
      </c>
      <c r="CH14594" s="174">
        <v>90346</v>
      </c>
      <c r="CI14594" s="174">
        <v>5</v>
      </c>
      <c r="CJ14594" s="174">
        <v>100.63460000000001</v>
      </c>
      <c r="CK14594" s="174">
        <v>100.63460000000001</v>
      </c>
      <c r="CU14594" s="174">
        <v>3587</v>
      </c>
      <c r="CV14594" s="174">
        <v>90346</v>
      </c>
      <c r="CW14594" s="174">
        <v>5</v>
      </c>
      <c r="CX14594" s="174">
        <v>100.63460000000001</v>
      </c>
    </row>
    <row r="14595" spans="84:102" x14ac:dyDescent="0.25">
      <c r="CF14595" s="3" t="s">
        <v>3073</v>
      </c>
      <c r="CG14595" s="174">
        <v>35906</v>
      </c>
      <c r="CH14595" s="174">
        <v>2439</v>
      </c>
      <c r="CI14595" s="174">
        <v>5</v>
      </c>
      <c r="CJ14595" s="174">
        <v>100.6198</v>
      </c>
      <c r="CK14595" s="174">
        <v>100.6198</v>
      </c>
      <c r="CU14595" s="174">
        <v>35906</v>
      </c>
      <c r="CV14595" s="174">
        <v>2439</v>
      </c>
      <c r="CW14595" s="174">
        <v>5</v>
      </c>
      <c r="CX14595" s="174">
        <v>100.6198</v>
      </c>
    </row>
    <row r="14596" spans="84:102" x14ac:dyDescent="0.25">
      <c r="CF14596" s="3" t="s">
        <v>3073</v>
      </c>
      <c r="CG14596" s="174">
        <v>931</v>
      </c>
      <c r="CH14596" s="174">
        <v>111860</v>
      </c>
      <c r="CI14596" s="174">
        <v>5</v>
      </c>
      <c r="CJ14596" s="174">
        <v>100.52</v>
      </c>
      <c r="CK14596" s="174">
        <v>100.52</v>
      </c>
      <c r="CU14596" s="174">
        <v>931</v>
      </c>
      <c r="CV14596" s="174">
        <v>111860</v>
      </c>
      <c r="CW14596" s="174">
        <v>5</v>
      </c>
      <c r="CX14596" s="174">
        <v>100.52</v>
      </c>
    </row>
    <row r="14597" spans="84:102" x14ac:dyDescent="0.25">
      <c r="CF14597" s="3" t="s">
        <v>3073</v>
      </c>
      <c r="CG14597" s="174">
        <v>1168</v>
      </c>
      <c r="CH14597" s="174">
        <v>142778</v>
      </c>
      <c r="CI14597" s="174">
        <v>5</v>
      </c>
      <c r="CJ14597" s="174">
        <v>100.4665</v>
      </c>
      <c r="CK14597" s="174">
        <v>100.4665</v>
      </c>
      <c r="CU14597" s="174">
        <v>1168</v>
      </c>
      <c r="CV14597" s="174">
        <v>142778</v>
      </c>
      <c r="CW14597" s="174">
        <v>5</v>
      </c>
      <c r="CX14597" s="174">
        <v>100.4665</v>
      </c>
    </row>
    <row r="14598" spans="84:102" x14ac:dyDescent="0.25">
      <c r="CF14598" s="3" t="s">
        <v>3073</v>
      </c>
      <c r="CG14598" s="174">
        <v>86515</v>
      </c>
      <c r="CH14598" s="174">
        <v>603</v>
      </c>
      <c r="CI14598" s="174">
        <v>5</v>
      </c>
      <c r="CJ14598" s="174">
        <v>100.428</v>
      </c>
      <c r="CK14598" s="174">
        <v>100.428</v>
      </c>
      <c r="CU14598" s="174">
        <v>86515</v>
      </c>
      <c r="CV14598" s="174">
        <v>603</v>
      </c>
      <c r="CW14598" s="174">
        <v>5</v>
      </c>
      <c r="CX14598" s="174">
        <v>100.428</v>
      </c>
    </row>
    <row r="14599" spans="84:102" x14ac:dyDescent="0.25">
      <c r="CF14599" s="3" t="s">
        <v>3073</v>
      </c>
      <c r="CG14599" s="174">
        <v>2290</v>
      </c>
      <c r="CH14599" s="174">
        <v>21553</v>
      </c>
      <c r="CI14599" s="174">
        <v>5</v>
      </c>
      <c r="CJ14599" s="174">
        <v>100.34480000000001</v>
      </c>
      <c r="CK14599" s="174">
        <v>100.34480000000001</v>
      </c>
      <c r="CU14599" s="174">
        <v>2290</v>
      </c>
      <c r="CV14599" s="174">
        <v>21553</v>
      </c>
      <c r="CW14599" s="174">
        <v>5</v>
      </c>
      <c r="CX14599" s="174">
        <v>100.34480000000001</v>
      </c>
    </row>
    <row r="14600" spans="84:102" x14ac:dyDescent="0.25">
      <c r="CF14600" s="3" t="s">
        <v>3073</v>
      </c>
      <c r="CG14600" s="174">
        <v>3578</v>
      </c>
      <c r="CH14600" s="174">
        <v>87186</v>
      </c>
      <c r="CI14600" s="174">
        <v>5</v>
      </c>
      <c r="CJ14600" s="174">
        <v>100.339</v>
      </c>
      <c r="CK14600" s="174">
        <v>100.339</v>
      </c>
      <c r="CU14600" s="174">
        <v>3578</v>
      </c>
      <c r="CV14600" s="174">
        <v>87186</v>
      </c>
      <c r="CW14600" s="174">
        <v>5</v>
      </c>
      <c r="CX14600" s="174">
        <v>100.339</v>
      </c>
    </row>
    <row r="14601" spans="84:102" x14ac:dyDescent="0.25">
      <c r="CF14601" s="3" t="s">
        <v>3073</v>
      </c>
      <c r="CG14601" s="174">
        <v>792</v>
      </c>
      <c r="CH14601" s="174">
        <v>104977</v>
      </c>
      <c r="CI14601" s="174">
        <v>5</v>
      </c>
      <c r="CJ14601" s="174">
        <v>100.181</v>
      </c>
      <c r="CK14601" s="174">
        <v>100.181</v>
      </c>
      <c r="CU14601" s="174">
        <v>792</v>
      </c>
      <c r="CV14601" s="174">
        <v>104977</v>
      </c>
      <c r="CW14601" s="174">
        <v>5</v>
      </c>
      <c r="CX14601" s="174">
        <v>100.181</v>
      </c>
    </row>
    <row r="14602" spans="84:102" x14ac:dyDescent="0.25">
      <c r="CF14602" s="3" t="s">
        <v>3073</v>
      </c>
      <c r="CG14602" s="174">
        <v>61445</v>
      </c>
      <c r="CH14602" s="174">
        <v>3848</v>
      </c>
      <c r="CI14602" s="174">
        <v>5</v>
      </c>
      <c r="CJ14602" s="174">
        <v>100.0337</v>
      </c>
      <c r="CK14602" s="174">
        <v>100.0337</v>
      </c>
      <c r="CU14602" s="174">
        <v>61445</v>
      </c>
      <c r="CV14602" s="174">
        <v>3848</v>
      </c>
      <c r="CW14602" s="174">
        <v>5</v>
      </c>
      <c r="CX14602" s="174">
        <v>100.0337</v>
      </c>
    </row>
    <row r="14603" spans="84:102" x14ac:dyDescent="0.25">
      <c r="CF14603" s="3" t="s">
        <v>3073</v>
      </c>
      <c r="CG14603" s="174">
        <v>380</v>
      </c>
      <c r="CH14603" s="174">
        <v>79820</v>
      </c>
      <c r="CI14603" s="174">
        <v>5</v>
      </c>
      <c r="CJ14603" s="174">
        <v>100.0194</v>
      </c>
      <c r="CK14603" s="174">
        <v>100.0194</v>
      </c>
      <c r="CU14603" s="174">
        <v>380</v>
      </c>
      <c r="CV14603" s="174">
        <v>79820</v>
      </c>
      <c r="CW14603" s="174">
        <v>5</v>
      </c>
      <c r="CX14603" s="174">
        <v>100.0194</v>
      </c>
    </row>
    <row r="14604" spans="84:102" x14ac:dyDescent="0.25">
      <c r="CF14604" s="3" t="s">
        <v>3073</v>
      </c>
      <c r="CG14604" s="174">
        <v>84191</v>
      </c>
      <c r="CH14604" s="174">
        <v>494</v>
      </c>
      <c r="CI14604" s="174">
        <v>5</v>
      </c>
      <c r="CJ14604" s="174">
        <v>99.963300000000004</v>
      </c>
      <c r="CK14604" s="174">
        <v>99.963300000000004</v>
      </c>
      <c r="CU14604" s="174">
        <v>84191</v>
      </c>
      <c r="CV14604" s="174">
        <v>494</v>
      </c>
      <c r="CW14604" s="174">
        <v>5</v>
      </c>
      <c r="CX14604" s="174">
        <v>99.963300000000004</v>
      </c>
    </row>
    <row r="14605" spans="84:102" x14ac:dyDescent="0.25">
      <c r="CF14605" s="3" t="s">
        <v>3073</v>
      </c>
      <c r="CG14605" s="174">
        <v>88252</v>
      </c>
      <c r="CH14605" s="174">
        <v>635</v>
      </c>
      <c r="CI14605" s="174">
        <v>5</v>
      </c>
      <c r="CJ14605" s="174">
        <v>99.885940000000005</v>
      </c>
      <c r="CK14605" s="174">
        <v>99.885940000000005</v>
      </c>
      <c r="CU14605" s="174">
        <v>88252</v>
      </c>
      <c r="CV14605" s="174">
        <v>635</v>
      </c>
      <c r="CW14605" s="174">
        <v>5</v>
      </c>
      <c r="CX14605" s="174">
        <v>99.885940000000005</v>
      </c>
    </row>
    <row r="14606" spans="84:102" x14ac:dyDescent="0.25">
      <c r="CF14606" s="3" t="s">
        <v>3073</v>
      </c>
      <c r="CG14606" s="174">
        <v>3577</v>
      </c>
      <c r="CH14606" s="174">
        <v>88312</v>
      </c>
      <c r="CI14606" s="174">
        <v>5</v>
      </c>
      <c r="CJ14606" s="174">
        <v>99.811580000000006</v>
      </c>
      <c r="CK14606" s="174">
        <v>99.811580000000006</v>
      </c>
      <c r="CU14606" s="174">
        <v>3577</v>
      </c>
      <c r="CV14606" s="174">
        <v>88312</v>
      </c>
      <c r="CW14606" s="174">
        <v>5</v>
      </c>
      <c r="CX14606" s="174">
        <v>99.811580000000006</v>
      </c>
    </row>
    <row r="14607" spans="84:102" x14ac:dyDescent="0.25">
      <c r="CF14607" s="3" t="s">
        <v>3073</v>
      </c>
      <c r="CG14607" s="174">
        <v>24957</v>
      </c>
      <c r="CH14607" s="174">
        <v>2348</v>
      </c>
      <c r="CI14607" s="174">
        <v>5</v>
      </c>
      <c r="CJ14607" s="174">
        <v>99.810829999999996</v>
      </c>
      <c r="CK14607" s="174">
        <v>99.810829999999996</v>
      </c>
      <c r="CU14607" s="174">
        <v>24957</v>
      </c>
      <c r="CV14607" s="174">
        <v>2348</v>
      </c>
      <c r="CW14607" s="174">
        <v>5</v>
      </c>
      <c r="CX14607" s="174">
        <v>99.810829999999996</v>
      </c>
    </row>
    <row r="14608" spans="84:102" x14ac:dyDescent="0.25">
      <c r="CF14608" s="3" t="s">
        <v>3073</v>
      </c>
      <c r="CG14608" s="174">
        <v>1482</v>
      </c>
      <c r="CH14608" s="174">
        <v>101741</v>
      </c>
      <c r="CI14608" s="174">
        <v>5</v>
      </c>
      <c r="CJ14608" s="174">
        <v>99.625870000000006</v>
      </c>
      <c r="CK14608" s="174">
        <v>99.625870000000006</v>
      </c>
      <c r="CU14608" s="174">
        <v>1482</v>
      </c>
      <c r="CV14608" s="174">
        <v>101741</v>
      </c>
      <c r="CW14608" s="174">
        <v>5</v>
      </c>
      <c r="CX14608" s="174">
        <v>99.625870000000006</v>
      </c>
    </row>
    <row r="14609" spans="84:102" x14ac:dyDescent="0.25">
      <c r="CF14609" s="3" t="s">
        <v>3073</v>
      </c>
      <c r="CG14609" s="174">
        <v>2919</v>
      </c>
      <c r="CH14609" s="174">
        <v>152102</v>
      </c>
      <c r="CI14609" s="174">
        <v>5</v>
      </c>
      <c r="CJ14609" s="174">
        <v>99.559359999999998</v>
      </c>
      <c r="CK14609" s="174">
        <v>99.559359999999998</v>
      </c>
      <c r="CU14609" s="174">
        <v>2919</v>
      </c>
      <c r="CV14609" s="174">
        <v>152102</v>
      </c>
      <c r="CW14609" s="174">
        <v>5</v>
      </c>
      <c r="CX14609" s="174">
        <v>99.559359999999998</v>
      </c>
    </row>
    <row r="14610" spans="84:102" x14ac:dyDescent="0.25">
      <c r="CF14610" s="3" t="s">
        <v>3073</v>
      </c>
      <c r="CG14610" s="174">
        <v>132714</v>
      </c>
      <c r="CH14610" s="174">
        <v>2712</v>
      </c>
      <c r="CI14610" s="174">
        <v>5</v>
      </c>
      <c r="CJ14610" s="174">
        <v>99.300169999999994</v>
      </c>
      <c r="CK14610" s="174">
        <v>99.300169999999994</v>
      </c>
      <c r="CU14610" s="174">
        <v>132714</v>
      </c>
      <c r="CV14610" s="174">
        <v>2712</v>
      </c>
      <c r="CW14610" s="174">
        <v>5</v>
      </c>
      <c r="CX14610" s="174">
        <v>99.300169999999994</v>
      </c>
    </row>
    <row r="14611" spans="84:102" x14ac:dyDescent="0.25">
      <c r="CF14611" s="3" t="s">
        <v>3073</v>
      </c>
      <c r="CG14611" s="174">
        <v>153428</v>
      </c>
      <c r="CH14611" s="174">
        <v>2955</v>
      </c>
      <c r="CI14611" s="174">
        <v>5</v>
      </c>
      <c r="CJ14611" s="174">
        <v>99.287430000000001</v>
      </c>
      <c r="CK14611" s="174">
        <v>99.287430000000001</v>
      </c>
      <c r="CU14611" s="174">
        <v>153428</v>
      </c>
      <c r="CV14611" s="174">
        <v>2955</v>
      </c>
      <c r="CW14611" s="174">
        <v>5</v>
      </c>
      <c r="CX14611" s="174">
        <v>99.287430000000001</v>
      </c>
    </row>
    <row r="14612" spans="84:102" x14ac:dyDescent="0.25">
      <c r="CF14612" s="3" t="s">
        <v>3073</v>
      </c>
      <c r="CG14612" s="174">
        <v>155426</v>
      </c>
      <c r="CH14612" s="174">
        <v>2071</v>
      </c>
      <c r="CI14612" s="174">
        <v>5</v>
      </c>
      <c r="CJ14612" s="174">
        <v>99.272689999999997</v>
      </c>
      <c r="CK14612" s="174">
        <v>99.272689999999997</v>
      </c>
      <c r="CU14612" s="174">
        <v>155426</v>
      </c>
      <c r="CV14612" s="174">
        <v>2071</v>
      </c>
      <c r="CW14612" s="174">
        <v>5</v>
      </c>
      <c r="CX14612" s="174">
        <v>99.272689999999997</v>
      </c>
    </row>
    <row r="14613" spans="84:102" x14ac:dyDescent="0.25">
      <c r="CF14613" s="3" t="s">
        <v>3073</v>
      </c>
      <c r="CG14613" s="174">
        <v>83218</v>
      </c>
      <c r="CH14613" s="174">
        <v>491</v>
      </c>
      <c r="CI14613" s="174">
        <v>5</v>
      </c>
      <c r="CJ14613" s="174">
        <v>99.240009999999998</v>
      </c>
      <c r="CK14613" s="174">
        <v>99.240009999999998</v>
      </c>
      <c r="CU14613" s="174">
        <v>83218</v>
      </c>
      <c r="CV14613" s="174">
        <v>491</v>
      </c>
      <c r="CW14613" s="174">
        <v>5</v>
      </c>
      <c r="CX14613" s="174">
        <v>99.240009999999998</v>
      </c>
    </row>
    <row r="14614" spans="84:102" x14ac:dyDescent="0.25">
      <c r="CF14614" s="3" t="s">
        <v>3073</v>
      </c>
      <c r="CG14614" s="174">
        <v>3637</v>
      </c>
      <c r="CH14614" s="174">
        <v>95543</v>
      </c>
      <c r="CI14614" s="174">
        <v>5</v>
      </c>
      <c r="CJ14614" s="174">
        <v>99.22824</v>
      </c>
      <c r="CK14614" s="174">
        <v>99.22824</v>
      </c>
      <c r="CU14614" s="174">
        <v>3637</v>
      </c>
      <c r="CV14614" s="174">
        <v>95543</v>
      </c>
      <c r="CW14614" s="174">
        <v>5</v>
      </c>
      <c r="CX14614" s="174">
        <v>99.22824</v>
      </c>
    </row>
    <row r="14615" spans="84:102" x14ac:dyDescent="0.25">
      <c r="CF14615" s="3" t="s">
        <v>3073</v>
      </c>
      <c r="CG14615" s="174">
        <v>95543</v>
      </c>
      <c r="CH14615" s="174">
        <v>3637</v>
      </c>
      <c r="CI14615" s="174">
        <v>5</v>
      </c>
      <c r="CJ14615" s="174">
        <v>99.196349999999995</v>
      </c>
      <c r="CK14615" s="174">
        <v>99.196349999999995</v>
      </c>
      <c r="CU14615" s="174">
        <v>95543</v>
      </c>
      <c r="CV14615" s="174">
        <v>3637</v>
      </c>
      <c r="CW14615" s="174">
        <v>5</v>
      </c>
      <c r="CX14615" s="174">
        <v>99.196349999999995</v>
      </c>
    </row>
    <row r="14616" spans="84:102" x14ac:dyDescent="0.25">
      <c r="CF14616" s="3" t="s">
        <v>3073</v>
      </c>
      <c r="CG14616" s="174">
        <v>3399</v>
      </c>
      <c r="CH14616" s="174">
        <v>173587</v>
      </c>
      <c r="CI14616" s="174">
        <v>5</v>
      </c>
      <c r="CJ14616" s="174">
        <v>99.072860000000006</v>
      </c>
      <c r="CK14616" s="174">
        <v>99.072860000000006</v>
      </c>
      <c r="CU14616" s="174">
        <v>3399</v>
      </c>
      <c r="CV14616" s="174">
        <v>173587</v>
      </c>
      <c r="CW14616" s="174">
        <v>5</v>
      </c>
      <c r="CX14616" s="174">
        <v>99.072860000000006</v>
      </c>
    </row>
    <row r="14617" spans="84:102" x14ac:dyDescent="0.25">
      <c r="CF14617" s="3" t="s">
        <v>3073</v>
      </c>
      <c r="CG14617" s="174">
        <v>2346</v>
      </c>
      <c r="CH14617" s="174">
        <v>24105</v>
      </c>
      <c r="CI14617" s="174">
        <v>5</v>
      </c>
      <c r="CJ14617" s="174">
        <v>99.017610000000005</v>
      </c>
      <c r="CK14617" s="174">
        <v>99.017610000000005</v>
      </c>
      <c r="CU14617" s="174">
        <v>2346</v>
      </c>
      <c r="CV14617" s="174">
        <v>24105</v>
      </c>
      <c r="CW14617" s="174">
        <v>5</v>
      </c>
      <c r="CX14617" s="174">
        <v>99.017610000000005</v>
      </c>
    </row>
    <row r="14618" spans="84:102" x14ac:dyDescent="0.25">
      <c r="CF14618" s="3" t="s">
        <v>3073</v>
      </c>
      <c r="CG14618" s="174">
        <v>3116</v>
      </c>
      <c r="CH14618" s="174">
        <v>151730</v>
      </c>
      <c r="CI14618" s="174">
        <v>5</v>
      </c>
      <c r="CJ14618" s="174">
        <v>98.934280000000001</v>
      </c>
      <c r="CK14618" s="174">
        <v>98.934280000000001</v>
      </c>
      <c r="CU14618" s="174">
        <v>3116</v>
      </c>
      <c r="CV14618" s="174">
        <v>151730</v>
      </c>
      <c r="CW14618" s="174">
        <v>5</v>
      </c>
      <c r="CX14618" s="174">
        <v>98.934280000000001</v>
      </c>
    </row>
    <row r="14619" spans="84:102" x14ac:dyDescent="0.25">
      <c r="CF14619" s="3" t="s">
        <v>3073</v>
      </c>
      <c r="CG14619" s="174">
        <v>596</v>
      </c>
      <c r="CH14619" s="174">
        <v>85916</v>
      </c>
      <c r="CI14619" s="174">
        <v>5</v>
      </c>
      <c r="CJ14619" s="174">
        <v>98.907929999999993</v>
      </c>
      <c r="CK14619" s="174">
        <v>98.907929999999993</v>
      </c>
      <c r="CU14619" s="174">
        <v>596</v>
      </c>
      <c r="CV14619" s="174">
        <v>85916</v>
      </c>
      <c r="CW14619" s="174">
        <v>5</v>
      </c>
      <c r="CX14619" s="174">
        <v>98.907929999999993</v>
      </c>
    </row>
    <row r="14620" spans="84:102" x14ac:dyDescent="0.25">
      <c r="CF14620" s="3" t="s">
        <v>3073</v>
      </c>
      <c r="CG14620" s="174">
        <v>69686</v>
      </c>
      <c r="CH14620" s="174">
        <v>200</v>
      </c>
      <c r="CI14620" s="174">
        <v>5</v>
      </c>
      <c r="CJ14620" s="174">
        <v>98.837370000000007</v>
      </c>
      <c r="CK14620" s="174">
        <v>98.837370000000007</v>
      </c>
      <c r="CU14620" s="174">
        <v>69686</v>
      </c>
      <c r="CV14620" s="174">
        <v>200</v>
      </c>
      <c r="CW14620" s="174">
        <v>5</v>
      </c>
      <c r="CX14620" s="174">
        <v>98.837370000000007</v>
      </c>
    </row>
    <row r="14621" spans="84:102" x14ac:dyDescent="0.25">
      <c r="CF14621" s="3" t="s">
        <v>3073</v>
      </c>
      <c r="CG14621" s="174">
        <v>146090</v>
      </c>
      <c r="CH14621" s="174">
        <v>2789</v>
      </c>
      <c r="CI14621" s="174">
        <v>5</v>
      </c>
      <c r="CJ14621" s="174">
        <v>98.779910000000001</v>
      </c>
      <c r="CK14621" s="174">
        <v>98.779910000000001</v>
      </c>
      <c r="CU14621" s="174">
        <v>146090</v>
      </c>
      <c r="CV14621" s="174">
        <v>2789</v>
      </c>
      <c r="CW14621" s="174">
        <v>5</v>
      </c>
      <c r="CX14621" s="174">
        <v>98.779910000000001</v>
      </c>
    </row>
    <row r="14622" spans="84:102" x14ac:dyDescent="0.25">
      <c r="CF14622" s="3" t="s">
        <v>3073</v>
      </c>
      <c r="CG14622" s="174">
        <v>23980</v>
      </c>
      <c r="CH14622" s="174">
        <v>2332</v>
      </c>
      <c r="CI14622" s="174">
        <v>5</v>
      </c>
      <c r="CJ14622" s="174">
        <v>98.666659999999993</v>
      </c>
      <c r="CK14622" s="174">
        <v>98.666659999999993</v>
      </c>
      <c r="CU14622" s="174">
        <v>23980</v>
      </c>
      <c r="CV14622" s="174">
        <v>2332</v>
      </c>
      <c r="CW14622" s="174">
        <v>5</v>
      </c>
      <c r="CX14622" s="174">
        <v>98.666659999999993</v>
      </c>
    </row>
    <row r="14623" spans="84:102" x14ac:dyDescent="0.25">
      <c r="CF14623" s="3" t="s">
        <v>3073</v>
      </c>
      <c r="CG14623" s="174">
        <v>2729</v>
      </c>
      <c r="CH14623" s="174">
        <v>139084</v>
      </c>
      <c r="CI14623" s="174">
        <v>5</v>
      </c>
      <c r="CJ14623" s="174">
        <v>98.431139999999999</v>
      </c>
      <c r="CK14623" s="174">
        <v>98.431139999999999</v>
      </c>
      <c r="CU14623" s="174">
        <v>2729</v>
      </c>
      <c r="CV14623" s="174">
        <v>139084</v>
      </c>
      <c r="CW14623" s="174">
        <v>5</v>
      </c>
      <c r="CX14623" s="174">
        <v>98.431139999999999</v>
      </c>
    </row>
    <row r="14624" spans="84:102" x14ac:dyDescent="0.25">
      <c r="CF14624" s="3" t="s">
        <v>3073</v>
      </c>
      <c r="CG14624" s="174">
        <v>89481</v>
      </c>
      <c r="CH14624" s="174">
        <v>3584</v>
      </c>
      <c r="CI14624" s="174">
        <v>5</v>
      </c>
      <c r="CJ14624" s="174">
        <v>98.393069999999994</v>
      </c>
      <c r="CK14624" s="174">
        <v>98.393069999999994</v>
      </c>
      <c r="CU14624" s="174">
        <v>89481</v>
      </c>
      <c r="CV14624" s="174">
        <v>3584</v>
      </c>
      <c r="CW14624" s="174">
        <v>5</v>
      </c>
      <c r="CX14624" s="174">
        <v>98.393069999999994</v>
      </c>
    </row>
    <row r="14625" spans="84:102" x14ac:dyDescent="0.25">
      <c r="CF14625" s="3" t="s">
        <v>3073</v>
      </c>
      <c r="CG14625" s="174">
        <v>117498</v>
      </c>
      <c r="CH14625" s="174">
        <v>1003</v>
      </c>
      <c r="CI14625" s="174">
        <v>5</v>
      </c>
      <c r="CJ14625" s="174">
        <v>98.243639999999999</v>
      </c>
      <c r="CK14625" s="174">
        <v>98.243639999999999</v>
      </c>
      <c r="CU14625" s="174">
        <v>117498</v>
      </c>
      <c r="CV14625" s="174">
        <v>1003</v>
      </c>
      <c r="CW14625" s="174">
        <v>5</v>
      </c>
      <c r="CX14625" s="174">
        <v>98.243639999999999</v>
      </c>
    </row>
    <row r="14626" spans="84:102" x14ac:dyDescent="0.25">
      <c r="CF14626" s="3" t="s">
        <v>3073</v>
      </c>
      <c r="CG14626" s="174">
        <v>24772</v>
      </c>
      <c r="CH14626" s="174">
        <v>2335</v>
      </c>
      <c r="CI14626" s="174">
        <v>5</v>
      </c>
      <c r="CJ14626" s="174">
        <v>98.234859999999998</v>
      </c>
      <c r="CK14626" s="174">
        <v>98.234859999999998</v>
      </c>
      <c r="CU14626" s="174">
        <v>24772</v>
      </c>
      <c r="CV14626" s="174">
        <v>2335</v>
      </c>
      <c r="CW14626" s="174">
        <v>5</v>
      </c>
      <c r="CX14626" s="174">
        <v>98.234859999999998</v>
      </c>
    </row>
    <row r="14627" spans="84:102" x14ac:dyDescent="0.25">
      <c r="CF14627" s="3" t="s">
        <v>3073</v>
      </c>
      <c r="CG14627" s="174">
        <v>2954</v>
      </c>
      <c r="CH14627" s="174">
        <v>152936</v>
      </c>
      <c r="CI14627" s="174">
        <v>5</v>
      </c>
      <c r="CJ14627" s="174">
        <v>98.166659999999993</v>
      </c>
      <c r="CK14627" s="174">
        <v>98.166659999999993</v>
      </c>
      <c r="CU14627" s="174">
        <v>2954</v>
      </c>
      <c r="CV14627" s="174">
        <v>152936</v>
      </c>
      <c r="CW14627" s="174">
        <v>5</v>
      </c>
      <c r="CX14627" s="174">
        <v>98.166659999999993</v>
      </c>
    </row>
    <row r="14628" spans="84:102" x14ac:dyDescent="0.25">
      <c r="CF14628" s="3" t="s">
        <v>3073</v>
      </c>
      <c r="CG14628" s="174">
        <v>284</v>
      </c>
      <c r="CH14628" s="174">
        <v>72640</v>
      </c>
      <c r="CI14628" s="174">
        <v>5</v>
      </c>
      <c r="CJ14628" s="174">
        <v>98.150989999999993</v>
      </c>
      <c r="CK14628" s="174">
        <v>98.150989999999993</v>
      </c>
      <c r="CU14628" s="174">
        <v>284</v>
      </c>
      <c r="CV14628" s="174">
        <v>72640</v>
      </c>
      <c r="CW14628" s="174">
        <v>5</v>
      </c>
      <c r="CX14628" s="174">
        <v>98.150989999999993</v>
      </c>
    </row>
    <row r="14629" spans="84:102" x14ac:dyDescent="0.25">
      <c r="CF14629" s="3" t="s">
        <v>3073</v>
      </c>
      <c r="CG14629" s="174">
        <v>3617</v>
      </c>
      <c r="CH14629" s="174">
        <v>93185</v>
      </c>
      <c r="CI14629" s="174">
        <v>5</v>
      </c>
      <c r="CJ14629" s="174">
        <v>98.136399999999995</v>
      </c>
      <c r="CK14629" s="174">
        <v>98.136399999999995</v>
      </c>
      <c r="CU14629" s="174">
        <v>3617</v>
      </c>
      <c r="CV14629" s="174">
        <v>93185</v>
      </c>
      <c r="CW14629" s="174">
        <v>5</v>
      </c>
      <c r="CX14629" s="174">
        <v>98.136399999999995</v>
      </c>
    </row>
    <row r="14630" spans="84:102" x14ac:dyDescent="0.25">
      <c r="CF14630" s="3" t="s">
        <v>3073</v>
      </c>
      <c r="CG14630" s="174">
        <v>92656</v>
      </c>
      <c r="CH14630" s="174">
        <v>3607</v>
      </c>
      <c r="CI14630" s="174">
        <v>5</v>
      </c>
      <c r="CJ14630" s="174">
        <v>98.107799999999997</v>
      </c>
      <c r="CK14630" s="174">
        <v>98.107799999999997</v>
      </c>
      <c r="CU14630" s="174">
        <v>92656</v>
      </c>
      <c r="CV14630" s="174">
        <v>3607</v>
      </c>
      <c r="CW14630" s="174">
        <v>5</v>
      </c>
      <c r="CX14630" s="174">
        <v>98.107799999999997</v>
      </c>
    </row>
    <row r="14631" spans="84:102" x14ac:dyDescent="0.25">
      <c r="CF14631" s="3" t="s">
        <v>3073</v>
      </c>
      <c r="CG14631" s="174">
        <v>2578</v>
      </c>
      <c r="CH14631" s="174">
        <v>40871</v>
      </c>
      <c r="CI14631" s="174">
        <v>5</v>
      </c>
      <c r="CJ14631" s="174">
        <v>98.083799999999997</v>
      </c>
      <c r="CK14631" s="174">
        <v>98.083799999999997</v>
      </c>
      <c r="CU14631" s="174">
        <v>2578</v>
      </c>
      <c r="CV14631" s="174">
        <v>40871</v>
      </c>
      <c r="CW14631" s="174">
        <v>5</v>
      </c>
      <c r="CX14631" s="174">
        <v>98.083799999999997</v>
      </c>
    </row>
    <row r="14632" spans="84:102" x14ac:dyDescent="0.25">
      <c r="CF14632" s="3" t="s">
        <v>3073</v>
      </c>
      <c r="CG14632" s="174">
        <v>139084</v>
      </c>
      <c r="CH14632" s="174">
        <v>2729</v>
      </c>
      <c r="CI14632" s="174">
        <v>5</v>
      </c>
      <c r="CJ14632" s="174">
        <v>98.074420000000003</v>
      </c>
      <c r="CK14632" s="174">
        <v>98.074420000000003</v>
      </c>
      <c r="CU14632" s="174">
        <v>139084</v>
      </c>
      <c r="CV14632" s="174">
        <v>2729</v>
      </c>
      <c r="CW14632" s="174">
        <v>5</v>
      </c>
      <c r="CX14632" s="174">
        <v>98.074420000000003</v>
      </c>
    </row>
    <row r="14633" spans="84:102" x14ac:dyDescent="0.25">
      <c r="CF14633" s="3" t="s">
        <v>3073</v>
      </c>
      <c r="CG14633" s="174">
        <v>2700</v>
      </c>
      <c r="CH14633" s="174">
        <v>125530</v>
      </c>
      <c r="CI14633" s="174">
        <v>5</v>
      </c>
      <c r="CJ14633" s="174">
        <v>98.058239999999998</v>
      </c>
      <c r="CK14633" s="174">
        <v>98.058239999999998</v>
      </c>
      <c r="CU14633" s="174">
        <v>2700</v>
      </c>
      <c r="CV14633" s="174">
        <v>125530</v>
      </c>
      <c r="CW14633" s="174">
        <v>5</v>
      </c>
      <c r="CX14633" s="174">
        <v>98.058239999999998</v>
      </c>
    </row>
    <row r="14634" spans="84:102" x14ac:dyDescent="0.25">
      <c r="CF14634" s="3" t="s">
        <v>3073</v>
      </c>
      <c r="CG14634" s="174">
        <v>85885</v>
      </c>
      <c r="CH14634" s="174">
        <v>518</v>
      </c>
      <c r="CI14634" s="174">
        <v>5</v>
      </c>
      <c r="CJ14634" s="174">
        <v>98</v>
      </c>
      <c r="CK14634" s="174">
        <v>98</v>
      </c>
      <c r="CU14634" s="174">
        <v>85885</v>
      </c>
      <c r="CV14634" s="174">
        <v>518</v>
      </c>
      <c r="CW14634" s="174">
        <v>5</v>
      </c>
      <c r="CX14634" s="174">
        <v>98</v>
      </c>
    </row>
    <row r="14635" spans="84:102" x14ac:dyDescent="0.25">
      <c r="CF14635" s="3" t="s">
        <v>3073</v>
      </c>
      <c r="CG14635" s="174">
        <v>2946</v>
      </c>
      <c r="CH14635" s="174">
        <v>152303</v>
      </c>
      <c r="CI14635" s="174">
        <v>5</v>
      </c>
      <c r="CJ14635" s="174">
        <v>97.857929999999996</v>
      </c>
      <c r="CK14635" s="174">
        <v>97.857929999999996</v>
      </c>
      <c r="CU14635" s="174">
        <v>2946</v>
      </c>
      <c r="CV14635" s="174">
        <v>152303</v>
      </c>
      <c r="CW14635" s="174">
        <v>5</v>
      </c>
      <c r="CX14635" s="174">
        <v>97.857929999999996</v>
      </c>
    </row>
    <row r="14636" spans="84:102" x14ac:dyDescent="0.25">
      <c r="CF14636" s="3" t="s">
        <v>3073</v>
      </c>
      <c r="CG14636" s="174">
        <v>1874</v>
      </c>
      <c r="CH14636" s="174">
        <v>56848</v>
      </c>
      <c r="CI14636" s="174">
        <v>5</v>
      </c>
      <c r="CJ14636" s="174">
        <v>97.710290000000001</v>
      </c>
      <c r="CK14636" s="174">
        <v>97.710290000000001</v>
      </c>
      <c r="CU14636" s="174">
        <v>1874</v>
      </c>
      <c r="CV14636" s="174">
        <v>56848</v>
      </c>
      <c r="CW14636" s="174">
        <v>5</v>
      </c>
      <c r="CX14636" s="174">
        <v>97.710290000000001</v>
      </c>
    </row>
    <row r="14637" spans="84:102" x14ac:dyDescent="0.25">
      <c r="CF14637" s="3" t="s">
        <v>3073</v>
      </c>
      <c r="CG14637" s="174">
        <v>919</v>
      </c>
      <c r="CH14637" s="174">
        <v>110862</v>
      </c>
      <c r="CI14637" s="174">
        <v>5</v>
      </c>
      <c r="CJ14637" s="174">
        <v>97.669449999999998</v>
      </c>
      <c r="CK14637" s="174">
        <v>97.669449999999998</v>
      </c>
      <c r="CU14637" s="174">
        <v>919</v>
      </c>
      <c r="CV14637" s="174">
        <v>110862</v>
      </c>
      <c r="CW14637" s="174">
        <v>5</v>
      </c>
      <c r="CX14637" s="174">
        <v>97.669449999999998</v>
      </c>
    </row>
    <row r="14638" spans="84:102" x14ac:dyDescent="0.25">
      <c r="CF14638" s="3" t="s">
        <v>3073</v>
      </c>
      <c r="CG14638" s="174">
        <v>54247</v>
      </c>
      <c r="CH14638" s="174">
        <v>1803</v>
      </c>
      <c r="CI14638" s="174">
        <v>5</v>
      </c>
      <c r="CJ14638" s="174">
        <v>97.537360000000007</v>
      </c>
      <c r="CK14638" s="174">
        <v>97.537360000000007</v>
      </c>
      <c r="CU14638" s="174">
        <v>54247</v>
      </c>
      <c r="CV14638" s="174">
        <v>1803</v>
      </c>
      <c r="CW14638" s="174">
        <v>5</v>
      </c>
      <c r="CX14638" s="174">
        <v>97.537360000000007</v>
      </c>
    </row>
    <row r="14639" spans="84:102" x14ac:dyDescent="0.25">
      <c r="CF14639" s="3" t="s">
        <v>3073</v>
      </c>
      <c r="CG14639" s="174">
        <v>2439</v>
      </c>
      <c r="CH14639" s="174">
        <v>35906</v>
      </c>
      <c r="CI14639" s="174">
        <v>5</v>
      </c>
      <c r="CJ14639" s="174">
        <v>97.354420000000005</v>
      </c>
      <c r="CK14639" s="174">
        <v>97.354420000000005</v>
      </c>
      <c r="CU14639" s="174">
        <v>2439</v>
      </c>
      <c r="CV14639" s="174">
        <v>35906</v>
      </c>
      <c r="CW14639" s="174">
        <v>5</v>
      </c>
      <c r="CX14639" s="174">
        <v>97.354420000000005</v>
      </c>
    </row>
    <row r="14640" spans="84:102" x14ac:dyDescent="0.25">
      <c r="CF14640" s="3" t="s">
        <v>3073</v>
      </c>
      <c r="CG14640" s="174">
        <v>3326</v>
      </c>
      <c r="CH14640" s="174">
        <v>164406</v>
      </c>
      <c r="CI14640" s="174">
        <v>5</v>
      </c>
      <c r="CJ14640" s="174">
        <v>97.339039999999997</v>
      </c>
      <c r="CK14640" s="174">
        <v>97.339039999999997</v>
      </c>
      <c r="CU14640" s="174">
        <v>3326</v>
      </c>
      <c r="CV14640" s="174">
        <v>164406</v>
      </c>
      <c r="CW14640" s="174">
        <v>5</v>
      </c>
      <c r="CX14640" s="174">
        <v>97.339039999999997</v>
      </c>
    </row>
    <row r="14641" spans="84:102" x14ac:dyDescent="0.25">
      <c r="CF14641" s="3" t="s">
        <v>3073</v>
      </c>
      <c r="CG14641" s="174">
        <v>21276</v>
      </c>
      <c r="CH14641" s="174">
        <v>2266</v>
      </c>
      <c r="CI14641" s="174">
        <v>5</v>
      </c>
      <c r="CJ14641" s="174">
        <v>97.021960000000007</v>
      </c>
      <c r="CK14641" s="174">
        <v>97.021960000000007</v>
      </c>
      <c r="CU14641" s="174">
        <v>21276</v>
      </c>
      <c r="CV14641" s="174">
        <v>2266</v>
      </c>
      <c r="CW14641" s="174">
        <v>5</v>
      </c>
      <c r="CX14641" s="174">
        <v>97.021960000000007</v>
      </c>
    </row>
    <row r="14642" spans="84:102" x14ac:dyDescent="0.25">
      <c r="CF14642" s="3" t="s">
        <v>3073</v>
      </c>
      <c r="CG14642" s="174">
        <v>84078</v>
      </c>
      <c r="CH14642" s="174">
        <v>494</v>
      </c>
      <c r="CI14642" s="174">
        <v>5</v>
      </c>
      <c r="CJ14642" s="174">
        <v>96.5</v>
      </c>
      <c r="CK14642" s="174">
        <v>96.5</v>
      </c>
      <c r="CU14642" s="174">
        <v>84078</v>
      </c>
      <c r="CV14642" s="174">
        <v>494</v>
      </c>
      <c r="CW14642" s="174">
        <v>5</v>
      </c>
      <c r="CX14642" s="174">
        <v>96.5</v>
      </c>
    </row>
    <row r="14643" spans="84:102" x14ac:dyDescent="0.25">
      <c r="CF14643" s="3" t="s">
        <v>3073</v>
      </c>
      <c r="CG14643" s="174">
        <v>3208</v>
      </c>
      <c r="CH14643" s="174">
        <v>156521</v>
      </c>
      <c r="CI14643" s="174">
        <v>5</v>
      </c>
      <c r="CJ14643" s="174">
        <v>96.285870000000003</v>
      </c>
      <c r="CK14643" s="174">
        <v>96.285870000000003</v>
      </c>
      <c r="CU14643" s="174">
        <v>3208</v>
      </c>
      <c r="CV14643" s="174">
        <v>156521</v>
      </c>
      <c r="CW14643" s="174">
        <v>5</v>
      </c>
      <c r="CX14643" s="174">
        <v>96.285870000000003</v>
      </c>
    </row>
    <row r="14644" spans="84:102" x14ac:dyDescent="0.25">
      <c r="CF14644" s="3" t="s">
        <v>3073</v>
      </c>
      <c r="CG14644" s="174">
        <v>3838</v>
      </c>
      <c r="CH14644" s="174">
        <v>10597</v>
      </c>
      <c r="CI14644" s="174">
        <v>5</v>
      </c>
      <c r="CJ14644" s="174">
        <v>96.24436</v>
      </c>
      <c r="CK14644" s="174">
        <v>96.24436</v>
      </c>
      <c r="CU14644" s="174">
        <v>3838</v>
      </c>
      <c r="CV14644" s="174">
        <v>10597</v>
      </c>
      <c r="CW14644" s="174">
        <v>5</v>
      </c>
      <c r="CX14644" s="174">
        <v>96.24436</v>
      </c>
    </row>
    <row r="14645" spans="84:102" x14ac:dyDescent="0.25">
      <c r="CF14645" s="3" t="s">
        <v>3073</v>
      </c>
      <c r="CG14645" s="174">
        <v>32242</v>
      </c>
      <c r="CH14645" s="174">
        <v>2376</v>
      </c>
      <c r="CI14645" s="174">
        <v>5</v>
      </c>
      <c r="CJ14645" s="174">
        <v>96.022859999999994</v>
      </c>
      <c r="CK14645" s="174">
        <v>96.022859999999994</v>
      </c>
      <c r="CU14645" s="174">
        <v>32242</v>
      </c>
      <c r="CV14645" s="174">
        <v>2376</v>
      </c>
      <c r="CW14645" s="174">
        <v>5</v>
      </c>
      <c r="CX14645" s="174">
        <v>96.022859999999994</v>
      </c>
    </row>
    <row r="14646" spans="84:102" x14ac:dyDescent="0.25">
      <c r="CF14646" s="3" t="s">
        <v>3073</v>
      </c>
      <c r="CG14646" s="174">
        <v>2582</v>
      </c>
      <c r="CH14646" s="174">
        <v>40352</v>
      </c>
      <c r="CI14646" s="174">
        <v>5</v>
      </c>
      <c r="CJ14646" s="174">
        <v>95.860209999999995</v>
      </c>
      <c r="CK14646" s="174">
        <v>95.860209999999995</v>
      </c>
      <c r="CU14646" s="174">
        <v>2582</v>
      </c>
      <c r="CV14646" s="174">
        <v>40352</v>
      </c>
      <c r="CW14646" s="174">
        <v>5</v>
      </c>
      <c r="CX14646" s="174">
        <v>95.860209999999995</v>
      </c>
    </row>
    <row r="14647" spans="84:102" x14ac:dyDescent="0.25">
      <c r="CF14647" s="3" t="s">
        <v>3073</v>
      </c>
      <c r="CG14647" s="174">
        <v>151730</v>
      </c>
      <c r="CH14647" s="174">
        <v>3116</v>
      </c>
      <c r="CI14647" s="174">
        <v>5</v>
      </c>
      <c r="CJ14647" s="174">
        <v>95.818060000000003</v>
      </c>
      <c r="CK14647" s="174">
        <v>95.818060000000003</v>
      </c>
      <c r="CU14647" s="174">
        <v>151730</v>
      </c>
      <c r="CV14647" s="174">
        <v>3116</v>
      </c>
      <c r="CW14647" s="174">
        <v>5</v>
      </c>
      <c r="CX14647" s="174">
        <v>95.818060000000003</v>
      </c>
    </row>
    <row r="14648" spans="84:102" x14ac:dyDescent="0.25">
      <c r="CF14648" s="3" t="s">
        <v>3073</v>
      </c>
      <c r="CG14648" s="174">
        <v>94833</v>
      </c>
      <c r="CH14648" s="174">
        <v>698</v>
      </c>
      <c r="CI14648" s="174">
        <v>5</v>
      </c>
      <c r="CJ14648" s="174">
        <v>95.731120000000004</v>
      </c>
      <c r="CK14648" s="174">
        <v>95.731120000000004</v>
      </c>
      <c r="CU14648" s="174">
        <v>94833</v>
      </c>
      <c r="CV14648" s="174">
        <v>698</v>
      </c>
      <c r="CW14648" s="174">
        <v>5</v>
      </c>
      <c r="CX14648" s="174">
        <v>95.731120000000004</v>
      </c>
    </row>
    <row r="14649" spans="84:102" x14ac:dyDescent="0.25">
      <c r="CF14649" s="3" t="s">
        <v>3073</v>
      </c>
      <c r="CG14649" s="174">
        <v>140600</v>
      </c>
      <c r="CH14649" s="174">
        <v>2738</v>
      </c>
      <c r="CI14649" s="174">
        <v>5</v>
      </c>
      <c r="CJ14649" s="174">
        <v>95.611959999999996</v>
      </c>
      <c r="CK14649" s="174">
        <v>95.611959999999996</v>
      </c>
      <c r="CU14649" s="174">
        <v>140600</v>
      </c>
      <c r="CV14649" s="174">
        <v>2738</v>
      </c>
      <c r="CW14649" s="174">
        <v>5</v>
      </c>
      <c r="CX14649" s="174">
        <v>95.611959999999996</v>
      </c>
    </row>
    <row r="14650" spans="84:102" x14ac:dyDescent="0.25">
      <c r="CF14650" s="3" t="s">
        <v>3073</v>
      </c>
      <c r="CG14650" s="174">
        <v>2976</v>
      </c>
      <c r="CH14650" s="174">
        <v>153477</v>
      </c>
      <c r="CI14650" s="174">
        <v>5</v>
      </c>
      <c r="CJ14650" s="174">
        <v>95.514660000000006</v>
      </c>
      <c r="CK14650" s="174">
        <v>95.514660000000006</v>
      </c>
      <c r="CU14650" s="174">
        <v>2976</v>
      </c>
      <c r="CV14650" s="174">
        <v>153477</v>
      </c>
      <c r="CW14650" s="174">
        <v>5</v>
      </c>
      <c r="CX14650" s="174">
        <v>95.514660000000006</v>
      </c>
    </row>
    <row r="14651" spans="84:102" x14ac:dyDescent="0.25">
      <c r="CF14651" s="3" t="s">
        <v>3073</v>
      </c>
      <c r="CG14651" s="174">
        <v>160121</v>
      </c>
      <c r="CH14651" s="174">
        <v>3274</v>
      </c>
      <c r="CI14651" s="174">
        <v>5</v>
      </c>
      <c r="CJ14651" s="174">
        <v>95.509180000000001</v>
      </c>
      <c r="CK14651" s="174">
        <v>95.509180000000001</v>
      </c>
      <c r="CU14651" s="174">
        <v>160121</v>
      </c>
      <c r="CV14651" s="174">
        <v>3274</v>
      </c>
      <c r="CW14651" s="174">
        <v>5</v>
      </c>
      <c r="CX14651" s="174">
        <v>95.509180000000001</v>
      </c>
    </row>
    <row r="14652" spans="84:102" x14ac:dyDescent="0.25">
      <c r="CF14652" s="3" t="s">
        <v>3073</v>
      </c>
      <c r="CG14652" s="174">
        <v>607</v>
      </c>
      <c r="CH14652" s="174">
        <v>86511</v>
      </c>
      <c r="CI14652" s="174">
        <v>5</v>
      </c>
      <c r="CJ14652" s="174">
        <v>95.480599999999995</v>
      </c>
      <c r="CK14652" s="174">
        <v>95.480599999999995</v>
      </c>
      <c r="CU14652" s="174">
        <v>607</v>
      </c>
      <c r="CV14652" s="174">
        <v>86511</v>
      </c>
      <c r="CW14652" s="174">
        <v>5</v>
      </c>
      <c r="CX14652" s="174">
        <v>95.480599999999995</v>
      </c>
    </row>
    <row r="14653" spans="84:102" x14ac:dyDescent="0.25">
      <c r="CF14653" s="3" t="s">
        <v>3073</v>
      </c>
      <c r="CG14653" s="174">
        <v>98969</v>
      </c>
      <c r="CH14653" s="174">
        <v>768</v>
      </c>
      <c r="CI14653" s="174">
        <v>5</v>
      </c>
      <c r="CJ14653" s="174">
        <v>95.461219999999997</v>
      </c>
      <c r="CK14653" s="174">
        <v>95.461219999999997</v>
      </c>
      <c r="CU14653" s="174">
        <v>98969</v>
      </c>
      <c r="CV14653" s="174">
        <v>768</v>
      </c>
      <c r="CW14653" s="174">
        <v>5</v>
      </c>
      <c r="CX14653" s="174">
        <v>95.461219999999997</v>
      </c>
    </row>
    <row r="14654" spans="84:102" x14ac:dyDescent="0.25">
      <c r="CF14654" s="3" t="s">
        <v>3073</v>
      </c>
      <c r="CG14654" s="174">
        <v>3855</v>
      </c>
      <c r="CH14654" s="174">
        <v>175955</v>
      </c>
      <c r="CI14654" s="174">
        <v>5</v>
      </c>
      <c r="CJ14654" s="174">
        <v>95.282820000000001</v>
      </c>
      <c r="CK14654" s="174">
        <v>95.282820000000001</v>
      </c>
      <c r="CU14654" s="174">
        <v>3855</v>
      </c>
      <c r="CV14654" s="174">
        <v>175955</v>
      </c>
      <c r="CW14654" s="174">
        <v>5</v>
      </c>
      <c r="CX14654" s="174">
        <v>95.282820000000001</v>
      </c>
    </row>
    <row r="14655" spans="84:102" x14ac:dyDescent="0.25">
      <c r="CF14655" s="3" t="s">
        <v>3073</v>
      </c>
      <c r="CG14655" s="174">
        <v>82982</v>
      </c>
      <c r="CH14655" s="174">
        <v>439</v>
      </c>
      <c r="CI14655" s="174">
        <v>5</v>
      </c>
      <c r="CJ14655" s="174">
        <v>94.83</v>
      </c>
      <c r="CK14655" s="174">
        <v>94.83</v>
      </c>
      <c r="CU14655" s="174">
        <v>82982</v>
      </c>
      <c r="CV14655" s="174">
        <v>439</v>
      </c>
      <c r="CW14655" s="174">
        <v>5</v>
      </c>
      <c r="CX14655" s="174">
        <v>94.83</v>
      </c>
    </row>
    <row r="14656" spans="84:102" x14ac:dyDescent="0.25">
      <c r="CF14656" s="3" t="s">
        <v>3073</v>
      </c>
      <c r="CG14656" s="174">
        <v>2898</v>
      </c>
      <c r="CH14656" s="174">
        <v>152034</v>
      </c>
      <c r="CI14656" s="174">
        <v>5</v>
      </c>
      <c r="CJ14656" s="174">
        <v>94.767610000000005</v>
      </c>
      <c r="CK14656" s="174">
        <v>94.767610000000005</v>
      </c>
      <c r="CU14656" s="174">
        <v>2898</v>
      </c>
      <c r="CV14656" s="174">
        <v>152034</v>
      </c>
      <c r="CW14656" s="174">
        <v>5</v>
      </c>
      <c r="CX14656" s="174">
        <v>94.767610000000005</v>
      </c>
    </row>
    <row r="14657" spans="84:102" x14ac:dyDescent="0.25">
      <c r="CF14657" s="3" t="s">
        <v>3073</v>
      </c>
      <c r="CG14657" s="174">
        <v>3188</v>
      </c>
      <c r="CH14657" s="174">
        <v>153160</v>
      </c>
      <c r="CI14657" s="174">
        <v>5</v>
      </c>
      <c r="CJ14657" s="174">
        <v>94.736680000000007</v>
      </c>
      <c r="CK14657" s="174">
        <v>94.736680000000007</v>
      </c>
      <c r="CU14657" s="174">
        <v>3188</v>
      </c>
      <c r="CV14657" s="174">
        <v>153160</v>
      </c>
      <c r="CW14657" s="174">
        <v>5</v>
      </c>
      <c r="CX14657" s="174">
        <v>94.736680000000007</v>
      </c>
    </row>
    <row r="14658" spans="84:102" x14ac:dyDescent="0.25">
      <c r="CF14658" s="3" t="s">
        <v>3073</v>
      </c>
      <c r="CG14658" s="174">
        <v>155891</v>
      </c>
      <c r="CH14658" s="174">
        <v>3204</v>
      </c>
      <c r="CI14658" s="174">
        <v>5</v>
      </c>
      <c r="CJ14658" s="174">
        <v>94.722809999999996</v>
      </c>
      <c r="CK14658" s="174">
        <v>94.722809999999996</v>
      </c>
      <c r="CU14658" s="174">
        <v>155891</v>
      </c>
      <c r="CV14658" s="174">
        <v>3204</v>
      </c>
      <c r="CW14658" s="174">
        <v>5</v>
      </c>
      <c r="CX14658" s="174">
        <v>94.722809999999996</v>
      </c>
    </row>
    <row r="14659" spans="84:102" x14ac:dyDescent="0.25">
      <c r="CF14659" s="3" t="s">
        <v>3073</v>
      </c>
      <c r="CG14659" s="174">
        <v>40871</v>
      </c>
      <c r="CH14659" s="174">
        <v>2578</v>
      </c>
      <c r="CI14659" s="174">
        <v>5</v>
      </c>
      <c r="CJ14659" s="174">
        <v>94.522980000000004</v>
      </c>
      <c r="CK14659" s="174">
        <v>94.522980000000004</v>
      </c>
      <c r="CU14659" s="174">
        <v>40871</v>
      </c>
      <c r="CV14659" s="174">
        <v>2578</v>
      </c>
      <c r="CW14659" s="174">
        <v>5</v>
      </c>
      <c r="CX14659" s="174">
        <v>94.522980000000004</v>
      </c>
    </row>
    <row r="14660" spans="84:102" x14ac:dyDescent="0.25">
      <c r="CF14660" s="3" t="s">
        <v>3073</v>
      </c>
      <c r="CG14660" s="174">
        <v>331</v>
      </c>
      <c r="CH14660" s="174">
        <v>74531</v>
      </c>
      <c r="CI14660" s="174">
        <v>5</v>
      </c>
      <c r="CJ14660" s="174">
        <v>94.469669999999994</v>
      </c>
      <c r="CK14660" s="174">
        <v>94.469669999999994</v>
      </c>
      <c r="CU14660" s="174">
        <v>331</v>
      </c>
      <c r="CV14660" s="174">
        <v>74531</v>
      </c>
      <c r="CW14660" s="174">
        <v>5</v>
      </c>
      <c r="CX14660" s="174">
        <v>94.469669999999994</v>
      </c>
    </row>
    <row r="14661" spans="84:102" x14ac:dyDescent="0.25">
      <c r="CF14661" s="3" t="s">
        <v>3073</v>
      </c>
      <c r="CG14661" s="174">
        <v>162730</v>
      </c>
      <c r="CH14661" s="174">
        <v>3299</v>
      </c>
      <c r="CI14661" s="174">
        <v>5</v>
      </c>
      <c r="CJ14661" s="174">
        <v>94.433030000000002</v>
      </c>
      <c r="CK14661" s="174">
        <v>94.433030000000002</v>
      </c>
      <c r="CU14661" s="174">
        <v>162730</v>
      </c>
      <c r="CV14661" s="174">
        <v>3299</v>
      </c>
      <c r="CW14661" s="174">
        <v>5</v>
      </c>
      <c r="CX14661" s="174">
        <v>94.433030000000002</v>
      </c>
    </row>
    <row r="14662" spans="84:102" x14ac:dyDescent="0.25">
      <c r="CF14662" s="3" t="s">
        <v>3073</v>
      </c>
      <c r="CG14662" s="174">
        <v>2348</v>
      </c>
      <c r="CH14662" s="174">
        <v>24957</v>
      </c>
      <c r="CI14662" s="174">
        <v>5</v>
      </c>
      <c r="CJ14662" s="174">
        <v>94.418319999999994</v>
      </c>
      <c r="CK14662" s="174">
        <v>94.418319999999994</v>
      </c>
      <c r="CU14662" s="174">
        <v>2348</v>
      </c>
      <c r="CV14662" s="174">
        <v>24957</v>
      </c>
      <c r="CW14662" s="174">
        <v>5</v>
      </c>
      <c r="CX14662" s="174">
        <v>94.418319999999994</v>
      </c>
    </row>
    <row r="14663" spans="84:102" x14ac:dyDescent="0.25">
      <c r="CF14663" s="3" t="s">
        <v>3073</v>
      </c>
      <c r="CG14663" s="174">
        <v>2920</v>
      </c>
      <c r="CH14663" s="174">
        <v>152619</v>
      </c>
      <c r="CI14663" s="174">
        <v>5</v>
      </c>
      <c r="CJ14663" s="174">
        <v>94.363069999999993</v>
      </c>
      <c r="CK14663" s="174">
        <v>94.363069999999993</v>
      </c>
      <c r="CU14663" s="174">
        <v>2920</v>
      </c>
      <c r="CV14663" s="174">
        <v>152619</v>
      </c>
      <c r="CW14663" s="174">
        <v>5</v>
      </c>
      <c r="CX14663" s="174">
        <v>94.363069999999993</v>
      </c>
    </row>
    <row r="14664" spans="84:102" x14ac:dyDescent="0.25">
      <c r="CF14664" s="3" t="s">
        <v>3073</v>
      </c>
      <c r="CG14664" s="174">
        <v>1524</v>
      </c>
      <c r="CH14664" s="174">
        <v>86453</v>
      </c>
      <c r="CI14664" s="174">
        <v>5</v>
      </c>
      <c r="CJ14664" s="174">
        <v>94.219970000000004</v>
      </c>
      <c r="CK14664" s="174">
        <v>94.219970000000004</v>
      </c>
      <c r="CU14664" s="174">
        <v>1524</v>
      </c>
      <c r="CV14664" s="174">
        <v>86453</v>
      </c>
      <c r="CW14664" s="174">
        <v>5</v>
      </c>
      <c r="CX14664" s="174">
        <v>94.219970000000004</v>
      </c>
    </row>
    <row r="14665" spans="84:102" x14ac:dyDescent="0.25">
      <c r="CF14665" s="3" t="s">
        <v>3073</v>
      </c>
      <c r="CG14665" s="174">
        <v>2335</v>
      </c>
      <c r="CH14665" s="174">
        <v>24772</v>
      </c>
      <c r="CI14665" s="174">
        <v>5</v>
      </c>
      <c r="CJ14665" s="174">
        <v>94.198520000000002</v>
      </c>
      <c r="CK14665" s="174">
        <v>94.198520000000002</v>
      </c>
      <c r="CU14665" s="174">
        <v>2335</v>
      </c>
      <c r="CV14665" s="174">
        <v>24772</v>
      </c>
      <c r="CW14665" s="174">
        <v>5</v>
      </c>
      <c r="CX14665" s="174">
        <v>94.198520000000002</v>
      </c>
    </row>
    <row r="14666" spans="84:102" x14ac:dyDescent="0.25">
      <c r="CF14666" s="3" t="s">
        <v>3073</v>
      </c>
      <c r="CG14666" s="174">
        <v>1648</v>
      </c>
      <c r="CH14666" s="174">
        <v>73624</v>
      </c>
      <c r="CI14666" s="174">
        <v>5</v>
      </c>
      <c r="CJ14666" s="174">
        <v>94.109359999999995</v>
      </c>
      <c r="CK14666" s="174">
        <v>94.109359999999995</v>
      </c>
      <c r="CU14666" s="174">
        <v>1648</v>
      </c>
      <c r="CV14666" s="174">
        <v>73624</v>
      </c>
      <c r="CW14666" s="174">
        <v>5</v>
      </c>
      <c r="CX14666" s="174">
        <v>94.109359999999995</v>
      </c>
    </row>
    <row r="14667" spans="84:102" x14ac:dyDescent="0.25">
      <c r="CF14667" s="3" t="s">
        <v>3073</v>
      </c>
      <c r="CG14667" s="174">
        <v>3246</v>
      </c>
      <c r="CH14667" s="174">
        <v>159527</v>
      </c>
      <c r="CI14667" s="174">
        <v>5</v>
      </c>
      <c r="CJ14667" s="174">
        <v>94.06259</v>
      </c>
      <c r="CK14667" s="174">
        <v>94.06259</v>
      </c>
      <c r="CU14667" s="174">
        <v>3246</v>
      </c>
      <c r="CV14667" s="174">
        <v>159527</v>
      </c>
      <c r="CW14667" s="174">
        <v>5</v>
      </c>
      <c r="CX14667" s="174">
        <v>94.06259</v>
      </c>
    </row>
    <row r="14668" spans="84:102" x14ac:dyDescent="0.25">
      <c r="CF14668" s="3" t="s">
        <v>3073</v>
      </c>
      <c r="CG14668" s="174">
        <v>74420</v>
      </c>
      <c r="CH14668" s="174">
        <v>307</v>
      </c>
      <c r="CI14668" s="174">
        <v>5</v>
      </c>
      <c r="CJ14668" s="174">
        <v>94.06165</v>
      </c>
      <c r="CK14668" s="174">
        <v>94.06165</v>
      </c>
      <c r="CU14668" s="174">
        <v>74420</v>
      </c>
      <c r="CV14668" s="174">
        <v>307</v>
      </c>
      <c r="CW14668" s="174">
        <v>5</v>
      </c>
      <c r="CX14668" s="174">
        <v>94.06165</v>
      </c>
    </row>
    <row r="14669" spans="84:102" x14ac:dyDescent="0.25">
      <c r="CF14669" s="3" t="s">
        <v>3073</v>
      </c>
      <c r="CG14669" s="174">
        <v>83641</v>
      </c>
      <c r="CH14669" s="174">
        <v>474</v>
      </c>
      <c r="CI14669" s="174">
        <v>5</v>
      </c>
      <c r="CJ14669" s="174">
        <v>94.04571</v>
      </c>
      <c r="CK14669" s="174">
        <v>94.04571</v>
      </c>
      <c r="CU14669" s="174">
        <v>83641</v>
      </c>
      <c r="CV14669" s="174">
        <v>474</v>
      </c>
      <c r="CW14669" s="174">
        <v>5</v>
      </c>
      <c r="CX14669" s="174">
        <v>94.04571</v>
      </c>
    </row>
    <row r="14670" spans="84:102" x14ac:dyDescent="0.25">
      <c r="CF14670" s="3" t="s">
        <v>3073</v>
      </c>
      <c r="CG14670" s="174">
        <v>2649</v>
      </c>
      <c r="CH14670" s="174">
        <v>48125</v>
      </c>
      <c r="CI14670" s="174">
        <v>5</v>
      </c>
      <c r="CJ14670" s="174">
        <v>93.824470000000005</v>
      </c>
      <c r="CK14670" s="174">
        <v>93.824470000000005</v>
      </c>
      <c r="CU14670" s="174">
        <v>2649</v>
      </c>
      <c r="CV14670" s="174">
        <v>48125</v>
      </c>
      <c r="CW14670" s="174">
        <v>5</v>
      </c>
      <c r="CX14670" s="174">
        <v>93.824470000000005</v>
      </c>
    </row>
    <row r="14671" spans="84:102" x14ac:dyDescent="0.25">
      <c r="CF14671" s="3" t="s">
        <v>3073</v>
      </c>
      <c r="CG14671" s="174">
        <v>144539</v>
      </c>
      <c r="CH14671" s="174">
        <v>2778</v>
      </c>
      <c r="CI14671" s="174">
        <v>5</v>
      </c>
      <c r="CJ14671" s="174">
        <v>93.704499999999996</v>
      </c>
      <c r="CK14671" s="174">
        <v>93.704499999999996</v>
      </c>
      <c r="CU14671" s="174">
        <v>144539</v>
      </c>
      <c r="CV14671" s="174">
        <v>2778</v>
      </c>
      <c r="CW14671" s="174">
        <v>5</v>
      </c>
      <c r="CX14671" s="174">
        <v>93.704499999999996</v>
      </c>
    </row>
    <row r="14672" spans="84:102" x14ac:dyDescent="0.25">
      <c r="CF14672" s="3" t="s">
        <v>3073</v>
      </c>
      <c r="CG14672" s="174">
        <v>2789</v>
      </c>
      <c r="CH14672" s="174">
        <v>146375</v>
      </c>
      <c r="CI14672" s="174">
        <v>5</v>
      </c>
      <c r="CJ14672" s="174">
        <v>93.6995</v>
      </c>
      <c r="CK14672" s="174">
        <v>93.6995</v>
      </c>
      <c r="CU14672" s="174">
        <v>2789</v>
      </c>
      <c r="CV14672" s="174">
        <v>146375</v>
      </c>
      <c r="CW14672" s="174">
        <v>5</v>
      </c>
      <c r="CX14672" s="174">
        <v>93.6995</v>
      </c>
    </row>
    <row r="14673" spans="84:102" x14ac:dyDescent="0.25">
      <c r="CF14673" s="3" t="s">
        <v>3073</v>
      </c>
      <c r="CG14673" s="174">
        <v>152303</v>
      </c>
      <c r="CH14673" s="174">
        <v>2946</v>
      </c>
      <c r="CI14673" s="174">
        <v>5</v>
      </c>
      <c r="CJ14673" s="174">
        <v>93.490250000000003</v>
      </c>
      <c r="CK14673" s="174">
        <v>93.490250000000003</v>
      </c>
      <c r="CU14673" s="174">
        <v>152303</v>
      </c>
      <c r="CV14673" s="174">
        <v>2946</v>
      </c>
      <c r="CW14673" s="174">
        <v>5</v>
      </c>
      <c r="CX14673" s="174">
        <v>93.490250000000003</v>
      </c>
    </row>
    <row r="14674" spans="84:102" x14ac:dyDescent="0.25">
      <c r="CF14674" s="3" t="s">
        <v>3073</v>
      </c>
      <c r="CG14674" s="174">
        <v>2266</v>
      </c>
      <c r="CH14674" s="174">
        <v>21041</v>
      </c>
      <c r="CI14674" s="174">
        <v>5</v>
      </c>
      <c r="CJ14674" s="174">
        <v>93.449219999999997</v>
      </c>
      <c r="CK14674" s="174">
        <v>93.449219999999997</v>
      </c>
      <c r="CU14674" s="174">
        <v>2266</v>
      </c>
      <c r="CV14674" s="174">
        <v>21041</v>
      </c>
      <c r="CW14674" s="174">
        <v>5</v>
      </c>
      <c r="CX14674" s="174">
        <v>93.449219999999997</v>
      </c>
    </row>
    <row r="14675" spans="84:102" x14ac:dyDescent="0.25">
      <c r="CF14675" s="3" t="s">
        <v>3073</v>
      </c>
      <c r="CG14675" s="174">
        <v>3864</v>
      </c>
      <c r="CH14675" s="174">
        <v>31711</v>
      </c>
      <c r="CI14675" s="174">
        <v>5</v>
      </c>
      <c r="CJ14675" s="174">
        <v>93.388400000000004</v>
      </c>
      <c r="CK14675" s="174">
        <v>93.388400000000004</v>
      </c>
      <c r="CU14675" s="174">
        <v>3864</v>
      </c>
      <c r="CV14675" s="174">
        <v>31711</v>
      </c>
      <c r="CW14675" s="174">
        <v>5</v>
      </c>
      <c r="CX14675" s="174">
        <v>93.388400000000004</v>
      </c>
    </row>
    <row r="14676" spans="84:102" x14ac:dyDescent="0.25">
      <c r="CF14676" s="3" t="s">
        <v>3073</v>
      </c>
      <c r="CG14676" s="174">
        <v>890</v>
      </c>
      <c r="CH14676" s="174">
        <v>107454</v>
      </c>
      <c r="CI14676" s="174">
        <v>5</v>
      </c>
      <c r="CJ14676" s="174">
        <v>93.315010000000001</v>
      </c>
      <c r="CK14676" s="174">
        <v>93.315010000000001</v>
      </c>
      <c r="CU14676" s="174">
        <v>890</v>
      </c>
      <c r="CV14676" s="174">
        <v>107454</v>
      </c>
      <c r="CW14676" s="174">
        <v>5</v>
      </c>
      <c r="CX14676" s="174">
        <v>93.315010000000001</v>
      </c>
    </row>
    <row r="14677" spans="84:102" x14ac:dyDescent="0.25">
      <c r="CF14677" s="3" t="s">
        <v>3073</v>
      </c>
      <c r="CG14677" s="174">
        <v>2358</v>
      </c>
      <c r="CH14677" s="174">
        <v>24892</v>
      </c>
      <c r="CI14677" s="174">
        <v>5</v>
      </c>
      <c r="CJ14677" s="174">
        <v>93.302019999999999</v>
      </c>
      <c r="CK14677" s="174">
        <v>93.302019999999999</v>
      </c>
      <c r="CU14677" s="174">
        <v>2358</v>
      </c>
      <c r="CV14677" s="174">
        <v>24892</v>
      </c>
      <c r="CW14677" s="174">
        <v>5</v>
      </c>
      <c r="CX14677" s="174">
        <v>93.302019999999999</v>
      </c>
    </row>
    <row r="14678" spans="84:102" x14ac:dyDescent="0.25">
      <c r="CF14678" s="3" t="s">
        <v>3073</v>
      </c>
      <c r="CG14678" s="174">
        <v>1643</v>
      </c>
      <c r="CH14678" s="174">
        <v>73511</v>
      </c>
      <c r="CI14678" s="174">
        <v>5</v>
      </c>
      <c r="CJ14678" s="174">
        <v>93.230029999999999</v>
      </c>
      <c r="CK14678" s="174">
        <v>93.230029999999999</v>
      </c>
      <c r="CU14678" s="174">
        <v>1643</v>
      </c>
      <c r="CV14678" s="174">
        <v>73511</v>
      </c>
      <c r="CW14678" s="174">
        <v>5</v>
      </c>
      <c r="CX14678" s="174">
        <v>93.230029999999999</v>
      </c>
    </row>
    <row r="14679" spans="84:102" x14ac:dyDescent="0.25">
      <c r="CF14679" s="3" t="s">
        <v>3073</v>
      </c>
      <c r="CG14679" s="174">
        <v>3236</v>
      </c>
      <c r="CH14679" s="174">
        <v>159976</v>
      </c>
      <c r="CI14679" s="174">
        <v>5</v>
      </c>
      <c r="CJ14679" s="174">
        <v>93.055949999999996</v>
      </c>
      <c r="CK14679" s="174">
        <v>93.055949999999996</v>
      </c>
      <c r="CU14679" s="174">
        <v>3236</v>
      </c>
      <c r="CV14679" s="174">
        <v>159976</v>
      </c>
      <c r="CW14679" s="174">
        <v>5</v>
      </c>
      <c r="CX14679" s="174">
        <v>93.055949999999996</v>
      </c>
    </row>
    <row r="14680" spans="84:102" x14ac:dyDescent="0.25">
      <c r="CF14680" s="3" t="s">
        <v>3073</v>
      </c>
      <c r="CG14680" s="174">
        <v>1704</v>
      </c>
      <c r="CH14680" s="174">
        <v>66360</v>
      </c>
      <c r="CI14680" s="174">
        <v>5</v>
      </c>
      <c r="CJ14680" s="174">
        <v>92.993080000000006</v>
      </c>
      <c r="CK14680" s="174">
        <v>92.993080000000006</v>
      </c>
      <c r="CU14680" s="174">
        <v>1704</v>
      </c>
      <c r="CV14680" s="174">
        <v>66360</v>
      </c>
      <c r="CW14680" s="174">
        <v>5</v>
      </c>
      <c r="CX14680" s="174">
        <v>92.993080000000006</v>
      </c>
    </row>
    <row r="14681" spans="84:102" x14ac:dyDescent="0.25">
      <c r="CF14681" s="3" t="s">
        <v>3073</v>
      </c>
      <c r="CG14681" s="174">
        <v>40352</v>
      </c>
      <c r="CH14681" s="174">
        <v>2582</v>
      </c>
      <c r="CI14681" s="174">
        <v>5</v>
      </c>
      <c r="CJ14681" s="174">
        <v>92.850809999999996</v>
      </c>
      <c r="CK14681" s="174">
        <v>92.850809999999996</v>
      </c>
      <c r="CU14681" s="174">
        <v>40352</v>
      </c>
      <c r="CV14681" s="174">
        <v>2582</v>
      </c>
      <c r="CW14681" s="174">
        <v>5</v>
      </c>
      <c r="CX14681" s="174">
        <v>92.850809999999996</v>
      </c>
    </row>
    <row r="14682" spans="84:102" x14ac:dyDescent="0.25">
      <c r="CF14682" s="3" t="s">
        <v>3073</v>
      </c>
      <c r="CG14682" s="174">
        <v>101741</v>
      </c>
      <c r="CH14682" s="174">
        <v>1482</v>
      </c>
      <c r="CI14682" s="174">
        <v>5</v>
      </c>
      <c r="CJ14682" s="174">
        <v>92.752769999999998</v>
      </c>
      <c r="CK14682" s="174">
        <v>92.752769999999998</v>
      </c>
      <c r="CU14682" s="174">
        <v>101741</v>
      </c>
      <c r="CV14682" s="174">
        <v>1482</v>
      </c>
      <c r="CW14682" s="174">
        <v>5</v>
      </c>
      <c r="CX14682" s="174">
        <v>92.752769999999998</v>
      </c>
    </row>
    <row r="14683" spans="84:102" x14ac:dyDescent="0.25">
      <c r="CF14683" s="3" t="s">
        <v>3073</v>
      </c>
      <c r="CG14683" s="174">
        <v>144759</v>
      </c>
      <c r="CH14683" s="174">
        <v>1161</v>
      </c>
      <c r="CI14683" s="174">
        <v>5</v>
      </c>
      <c r="CJ14683" s="174">
        <v>92.650509999999997</v>
      </c>
      <c r="CK14683" s="174">
        <v>92.650509999999997</v>
      </c>
      <c r="CU14683" s="174">
        <v>144759</v>
      </c>
      <c r="CV14683" s="174">
        <v>1161</v>
      </c>
      <c r="CW14683" s="174">
        <v>5</v>
      </c>
      <c r="CX14683" s="174">
        <v>92.650509999999997</v>
      </c>
    </row>
    <row r="14684" spans="84:102" x14ac:dyDescent="0.25">
      <c r="CF14684" s="3" t="s">
        <v>3073</v>
      </c>
      <c r="CG14684" s="174">
        <v>70771</v>
      </c>
      <c r="CH14684" s="174">
        <v>209</v>
      </c>
      <c r="CI14684" s="174">
        <v>5</v>
      </c>
      <c r="CJ14684" s="174">
        <v>92.486140000000006</v>
      </c>
      <c r="CK14684" s="174">
        <v>92.486140000000006</v>
      </c>
      <c r="CU14684" s="174">
        <v>70771</v>
      </c>
      <c r="CV14684" s="174">
        <v>209</v>
      </c>
      <c r="CW14684" s="174">
        <v>5</v>
      </c>
      <c r="CX14684" s="174">
        <v>92.486140000000006</v>
      </c>
    </row>
    <row r="14685" spans="84:102" x14ac:dyDescent="0.25">
      <c r="CF14685" s="3" t="s">
        <v>3073</v>
      </c>
      <c r="CG14685" s="174">
        <v>3204</v>
      </c>
      <c r="CH14685" s="174">
        <v>155891</v>
      </c>
      <c r="CI14685" s="174">
        <v>5</v>
      </c>
      <c r="CJ14685" s="174">
        <v>92.386780000000002</v>
      </c>
      <c r="CK14685" s="174">
        <v>92.386780000000002</v>
      </c>
      <c r="CU14685" s="174">
        <v>3204</v>
      </c>
      <c r="CV14685" s="174">
        <v>155891</v>
      </c>
      <c r="CW14685" s="174">
        <v>5</v>
      </c>
      <c r="CX14685" s="174">
        <v>92.386780000000002</v>
      </c>
    </row>
    <row r="14686" spans="84:102" x14ac:dyDescent="0.25">
      <c r="CF14686" s="3" t="s">
        <v>3073</v>
      </c>
      <c r="CG14686" s="174">
        <v>57374</v>
      </c>
      <c r="CH14686" s="174">
        <v>3847</v>
      </c>
      <c r="CI14686" s="174">
        <v>5</v>
      </c>
      <c r="CJ14686" s="174">
        <v>92.287520000000001</v>
      </c>
      <c r="CK14686" s="174">
        <v>92.287520000000001</v>
      </c>
      <c r="CU14686" s="174">
        <v>57374</v>
      </c>
      <c r="CV14686" s="174">
        <v>3847</v>
      </c>
      <c r="CW14686" s="174">
        <v>5</v>
      </c>
      <c r="CX14686" s="174">
        <v>92.287520000000001</v>
      </c>
    </row>
    <row r="14687" spans="84:102" x14ac:dyDescent="0.25">
      <c r="CF14687" s="3" t="s">
        <v>3073</v>
      </c>
      <c r="CG14687" s="174">
        <v>39270</v>
      </c>
      <c r="CH14687" s="174">
        <v>2515</v>
      </c>
      <c r="CI14687" s="174">
        <v>5</v>
      </c>
      <c r="CJ14687" s="174">
        <v>92.170829999999995</v>
      </c>
      <c r="CK14687" s="174">
        <v>92.170829999999995</v>
      </c>
      <c r="CU14687" s="174">
        <v>39270</v>
      </c>
      <c r="CV14687" s="174">
        <v>2515</v>
      </c>
      <c r="CW14687" s="174">
        <v>5</v>
      </c>
      <c r="CX14687" s="174">
        <v>92.170829999999995</v>
      </c>
    </row>
    <row r="14688" spans="84:102" x14ac:dyDescent="0.25">
      <c r="CF14688" s="3" t="s">
        <v>3073</v>
      </c>
      <c r="CG14688" s="174">
        <v>148672</v>
      </c>
      <c r="CH14688" s="174">
        <v>2863</v>
      </c>
      <c r="CI14688" s="174">
        <v>5</v>
      </c>
      <c r="CJ14688" s="174">
        <v>92.111109999999996</v>
      </c>
      <c r="CK14688" s="174">
        <v>92.111109999999996</v>
      </c>
      <c r="CU14688" s="174">
        <v>148672</v>
      </c>
      <c r="CV14688" s="174">
        <v>2863</v>
      </c>
      <c r="CW14688" s="174">
        <v>5</v>
      </c>
      <c r="CX14688" s="174">
        <v>92.111109999999996</v>
      </c>
    </row>
    <row r="14689" spans="84:102" x14ac:dyDescent="0.25">
      <c r="CF14689" s="3" t="s">
        <v>3073</v>
      </c>
      <c r="CG14689" s="174">
        <v>161889</v>
      </c>
      <c r="CH14689" s="174">
        <v>3015</v>
      </c>
      <c r="CI14689" s="174">
        <v>5</v>
      </c>
      <c r="CJ14689" s="174">
        <v>92.006540000000001</v>
      </c>
      <c r="CK14689" s="174">
        <v>92.006540000000001</v>
      </c>
      <c r="CU14689" s="174">
        <v>161889</v>
      </c>
      <c r="CV14689" s="174">
        <v>3015</v>
      </c>
      <c r="CW14689" s="174">
        <v>5</v>
      </c>
      <c r="CX14689" s="174">
        <v>92.006540000000001</v>
      </c>
    </row>
    <row r="14690" spans="84:102" x14ac:dyDescent="0.25">
      <c r="CF14690" s="3" t="s">
        <v>3073</v>
      </c>
      <c r="CG14690" s="174">
        <v>24892</v>
      </c>
      <c r="CH14690" s="174">
        <v>2358</v>
      </c>
      <c r="CI14690" s="174">
        <v>5</v>
      </c>
      <c r="CJ14690" s="174">
        <v>91.969949999999997</v>
      </c>
      <c r="CK14690" s="174">
        <v>91.969949999999997</v>
      </c>
      <c r="CU14690" s="174">
        <v>24892</v>
      </c>
      <c r="CV14690" s="174">
        <v>2358</v>
      </c>
      <c r="CW14690" s="174">
        <v>5</v>
      </c>
      <c r="CX14690" s="174">
        <v>91.969949999999997</v>
      </c>
    </row>
    <row r="14691" spans="84:102" x14ac:dyDescent="0.25">
      <c r="CF14691" s="3" t="s">
        <v>3073</v>
      </c>
      <c r="CG14691" s="174">
        <v>644</v>
      </c>
      <c r="CH14691" s="174">
        <v>89504</v>
      </c>
      <c r="CI14691" s="174">
        <v>5</v>
      </c>
      <c r="CJ14691" s="174">
        <v>91.894059999999996</v>
      </c>
      <c r="CK14691" s="174">
        <v>91.894059999999996</v>
      </c>
      <c r="CU14691" s="174">
        <v>644</v>
      </c>
      <c r="CV14691" s="174">
        <v>89504</v>
      </c>
      <c r="CW14691" s="174">
        <v>5</v>
      </c>
      <c r="CX14691" s="174">
        <v>91.894059999999996</v>
      </c>
    </row>
    <row r="14692" spans="84:102" x14ac:dyDescent="0.25">
      <c r="CF14692" s="3" t="s">
        <v>3073</v>
      </c>
      <c r="CG14692" s="174">
        <v>2955</v>
      </c>
      <c r="CH14692" s="174">
        <v>153428</v>
      </c>
      <c r="CI14692" s="174">
        <v>5</v>
      </c>
      <c r="CJ14692" s="174">
        <v>91.833330000000004</v>
      </c>
      <c r="CK14692" s="174">
        <v>91.833330000000004</v>
      </c>
      <c r="CU14692" s="174">
        <v>2955</v>
      </c>
      <c r="CV14692" s="174">
        <v>153428</v>
      </c>
      <c r="CW14692" s="174">
        <v>5</v>
      </c>
      <c r="CX14692" s="174">
        <v>91.833330000000004</v>
      </c>
    </row>
    <row r="14693" spans="84:102" x14ac:dyDescent="0.25">
      <c r="CF14693" s="3" t="s">
        <v>3073</v>
      </c>
      <c r="CG14693" s="174">
        <v>77550</v>
      </c>
      <c r="CH14693" s="174">
        <v>366</v>
      </c>
      <c r="CI14693" s="174">
        <v>5</v>
      </c>
      <c r="CJ14693" s="174">
        <v>91.707189999999997</v>
      </c>
      <c r="CK14693" s="174">
        <v>91.707189999999997</v>
      </c>
      <c r="CU14693" s="174">
        <v>77550</v>
      </c>
      <c r="CV14693" s="174">
        <v>366</v>
      </c>
      <c r="CW14693" s="174">
        <v>5</v>
      </c>
      <c r="CX14693" s="174">
        <v>91.707189999999997</v>
      </c>
    </row>
    <row r="14694" spans="84:102" x14ac:dyDescent="0.25">
      <c r="CF14694" s="3" t="s">
        <v>3073</v>
      </c>
      <c r="CG14694" s="174">
        <v>44046</v>
      </c>
      <c r="CH14694" s="174">
        <v>2637</v>
      </c>
      <c r="CI14694" s="174">
        <v>5</v>
      </c>
      <c r="CJ14694" s="174">
        <v>91.593890000000002</v>
      </c>
      <c r="CK14694" s="174">
        <v>91.593890000000002</v>
      </c>
      <c r="CU14694" s="174">
        <v>44046</v>
      </c>
      <c r="CV14694" s="174">
        <v>2637</v>
      </c>
      <c r="CW14694" s="174">
        <v>5</v>
      </c>
      <c r="CX14694" s="174">
        <v>91.593890000000002</v>
      </c>
    </row>
    <row r="14695" spans="84:102" x14ac:dyDescent="0.25">
      <c r="CF14695" s="3" t="s">
        <v>3073</v>
      </c>
      <c r="CG14695" s="174">
        <v>191</v>
      </c>
      <c r="CH14695" s="174">
        <v>68894</v>
      </c>
      <c r="CI14695" s="174">
        <v>5</v>
      </c>
      <c r="CJ14695" s="174">
        <v>91.557850000000002</v>
      </c>
      <c r="CK14695" s="174">
        <v>91.557850000000002</v>
      </c>
      <c r="CU14695" s="174">
        <v>191</v>
      </c>
      <c r="CV14695" s="174">
        <v>68894</v>
      </c>
      <c r="CW14695" s="174">
        <v>5</v>
      </c>
      <c r="CX14695" s="174">
        <v>91.557850000000002</v>
      </c>
    </row>
    <row r="14696" spans="84:102" x14ac:dyDescent="0.25">
      <c r="CF14696" s="3" t="s">
        <v>3073</v>
      </c>
      <c r="CG14696" s="174">
        <v>180</v>
      </c>
      <c r="CH14696" s="174">
        <v>68780</v>
      </c>
      <c r="CI14696" s="174">
        <v>5</v>
      </c>
      <c r="CJ14696" s="174">
        <v>91.518230000000003</v>
      </c>
      <c r="CK14696" s="174">
        <v>91.518230000000003</v>
      </c>
      <c r="CU14696" s="174">
        <v>180</v>
      </c>
      <c r="CV14696" s="174">
        <v>68780</v>
      </c>
      <c r="CW14696" s="174">
        <v>5</v>
      </c>
      <c r="CX14696" s="174">
        <v>91.518230000000003</v>
      </c>
    </row>
    <row r="14697" spans="84:102" x14ac:dyDescent="0.25">
      <c r="CF14697" s="3" t="s">
        <v>3073</v>
      </c>
      <c r="CG14697" s="174">
        <v>67960</v>
      </c>
      <c r="CH14697" s="174">
        <v>126</v>
      </c>
      <c r="CI14697" s="174">
        <v>5</v>
      </c>
      <c r="CJ14697" s="174">
        <v>91.393360000000001</v>
      </c>
      <c r="CK14697" s="174">
        <v>91.393360000000001</v>
      </c>
      <c r="CU14697" s="174">
        <v>67960</v>
      </c>
      <c r="CV14697" s="174">
        <v>126</v>
      </c>
      <c r="CW14697" s="174">
        <v>5</v>
      </c>
      <c r="CX14697" s="174">
        <v>91.393360000000001</v>
      </c>
    </row>
    <row r="14698" spans="84:102" x14ac:dyDescent="0.25">
      <c r="CF14698" s="3" t="s">
        <v>3073</v>
      </c>
      <c r="CG14698" s="174">
        <v>96898</v>
      </c>
      <c r="CH14698" s="174">
        <v>736</v>
      </c>
      <c r="CI14698" s="174">
        <v>5</v>
      </c>
      <c r="CJ14698" s="174">
        <v>91.297759999999997</v>
      </c>
      <c r="CK14698" s="174">
        <v>91.297759999999997</v>
      </c>
      <c r="CU14698" s="174">
        <v>96898</v>
      </c>
      <c r="CV14698" s="174">
        <v>736</v>
      </c>
      <c r="CW14698" s="174">
        <v>5</v>
      </c>
      <c r="CX14698" s="174">
        <v>91.297759999999997</v>
      </c>
    </row>
    <row r="14699" spans="84:102" x14ac:dyDescent="0.25">
      <c r="CF14699" s="3" t="s">
        <v>3073</v>
      </c>
      <c r="CG14699" s="174">
        <v>164684</v>
      </c>
      <c r="CH14699" s="174">
        <v>3332</v>
      </c>
      <c r="CI14699" s="174">
        <v>5</v>
      </c>
      <c r="CJ14699" s="174">
        <v>91.26437</v>
      </c>
      <c r="CK14699" s="174">
        <v>91.26437</v>
      </c>
      <c r="CU14699" s="174">
        <v>164684</v>
      </c>
      <c r="CV14699" s="174">
        <v>3332</v>
      </c>
      <c r="CW14699" s="174">
        <v>5</v>
      </c>
      <c r="CX14699" s="174">
        <v>91.26437</v>
      </c>
    </row>
    <row r="14700" spans="84:102" x14ac:dyDescent="0.25">
      <c r="CF14700" s="3" t="s">
        <v>3073</v>
      </c>
      <c r="CG14700" s="174">
        <v>75208</v>
      </c>
      <c r="CH14700" s="174">
        <v>303</v>
      </c>
      <c r="CI14700" s="174">
        <v>5</v>
      </c>
      <c r="CJ14700" s="174">
        <v>91.223119999999994</v>
      </c>
      <c r="CK14700" s="174">
        <v>91.223119999999994</v>
      </c>
      <c r="CU14700" s="174">
        <v>75208</v>
      </c>
      <c r="CV14700" s="174">
        <v>303</v>
      </c>
      <c r="CW14700" s="174">
        <v>5</v>
      </c>
      <c r="CX14700" s="174">
        <v>91.223119999999994</v>
      </c>
    </row>
    <row r="14701" spans="84:102" x14ac:dyDescent="0.25">
      <c r="CF14701" s="3" t="s">
        <v>3073</v>
      </c>
      <c r="CG14701" s="174">
        <v>2942</v>
      </c>
      <c r="CH14701" s="174">
        <v>152293</v>
      </c>
      <c r="CI14701" s="174">
        <v>5</v>
      </c>
      <c r="CJ14701" s="174">
        <v>91.024069999999995</v>
      </c>
      <c r="CK14701" s="174">
        <v>91.024069999999995</v>
      </c>
      <c r="CU14701" s="174">
        <v>2942</v>
      </c>
      <c r="CV14701" s="174">
        <v>152293</v>
      </c>
      <c r="CW14701" s="174">
        <v>5</v>
      </c>
      <c r="CX14701" s="174">
        <v>91.024069999999995</v>
      </c>
    </row>
    <row r="14702" spans="84:102" x14ac:dyDescent="0.25">
      <c r="CF14702" s="3" t="s">
        <v>3073</v>
      </c>
      <c r="CG14702" s="174">
        <v>2879</v>
      </c>
      <c r="CH14702" s="174">
        <v>150924</v>
      </c>
      <c r="CI14702" s="174">
        <v>5</v>
      </c>
      <c r="CJ14702" s="174">
        <v>91</v>
      </c>
      <c r="CK14702" s="174">
        <v>91</v>
      </c>
      <c r="CU14702" s="174">
        <v>2879</v>
      </c>
      <c r="CV14702" s="174">
        <v>150924</v>
      </c>
      <c r="CW14702" s="174">
        <v>5</v>
      </c>
      <c r="CX14702" s="174">
        <v>91</v>
      </c>
    </row>
    <row r="14703" spans="84:102" x14ac:dyDescent="0.25">
      <c r="CF14703" s="3" t="s">
        <v>3073</v>
      </c>
      <c r="CG14703" s="174">
        <v>3584</v>
      </c>
      <c r="CH14703" s="174">
        <v>89481</v>
      </c>
      <c r="CI14703" s="174">
        <v>5</v>
      </c>
      <c r="CJ14703" s="174">
        <v>90.927890000000005</v>
      </c>
      <c r="CK14703" s="174">
        <v>90.927890000000005</v>
      </c>
      <c r="CU14703" s="174">
        <v>3584</v>
      </c>
      <c r="CV14703" s="174">
        <v>89481</v>
      </c>
      <c r="CW14703" s="174">
        <v>5</v>
      </c>
      <c r="CX14703" s="174">
        <v>90.927890000000005</v>
      </c>
    </row>
    <row r="14704" spans="84:102" x14ac:dyDescent="0.25">
      <c r="CF14704" s="3" t="s">
        <v>3073</v>
      </c>
      <c r="CG14704" s="174">
        <v>2761</v>
      </c>
      <c r="CH14704" s="174">
        <v>143542</v>
      </c>
      <c r="CI14704" s="174">
        <v>5</v>
      </c>
      <c r="CJ14704" s="174">
        <v>90.883520000000004</v>
      </c>
      <c r="CK14704" s="174">
        <v>90.883520000000004</v>
      </c>
      <c r="CU14704" s="174">
        <v>2761</v>
      </c>
      <c r="CV14704" s="174">
        <v>143542</v>
      </c>
      <c r="CW14704" s="174">
        <v>5</v>
      </c>
      <c r="CX14704" s="174">
        <v>90.883520000000004</v>
      </c>
    </row>
    <row r="14705" spans="84:102" x14ac:dyDescent="0.25">
      <c r="CF14705" s="3" t="s">
        <v>3073</v>
      </c>
      <c r="CG14705" s="174">
        <v>104901</v>
      </c>
      <c r="CH14705" s="174">
        <v>827</v>
      </c>
      <c r="CI14705" s="174">
        <v>5</v>
      </c>
      <c r="CJ14705" s="174">
        <v>90.641630000000006</v>
      </c>
      <c r="CK14705" s="174">
        <v>90.641630000000006</v>
      </c>
      <c r="CU14705" s="174">
        <v>104901</v>
      </c>
      <c r="CV14705" s="174">
        <v>827</v>
      </c>
      <c r="CW14705" s="174">
        <v>5</v>
      </c>
      <c r="CX14705" s="174">
        <v>90.641630000000006</v>
      </c>
    </row>
    <row r="14706" spans="84:102" x14ac:dyDescent="0.25">
      <c r="CF14706" s="3" t="s">
        <v>3073</v>
      </c>
      <c r="CG14706" s="174">
        <v>65188</v>
      </c>
      <c r="CH14706" s="174">
        <v>58</v>
      </c>
      <c r="CI14706" s="174">
        <v>5</v>
      </c>
      <c r="CJ14706" s="174">
        <v>90.630920000000003</v>
      </c>
      <c r="CK14706" s="174">
        <v>90.630920000000003</v>
      </c>
      <c r="CU14706" s="174">
        <v>65188</v>
      </c>
      <c r="CV14706" s="174">
        <v>58</v>
      </c>
      <c r="CW14706" s="174">
        <v>5</v>
      </c>
      <c r="CX14706" s="174">
        <v>90.630920000000003</v>
      </c>
    </row>
    <row r="14707" spans="84:102" x14ac:dyDescent="0.25">
      <c r="CF14707" s="3" t="s">
        <v>3073</v>
      </c>
      <c r="CG14707" s="174">
        <v>209</v>
      </c>
      <c r="CH14707" s="174">
        <v>70771</v>
      </c>
      <c r="CI14707" s="174">
        <v>5</v>
      </c>
      <c r="CJ14707" s="174">
        <v>90.623829999999998</v>
      </c>
      <c r="CK14707" s="174">
        <v>90.623829999999998</v>
      </c>
      <c r="CU14707" s="174">
        <v>209</v>
      </c>
      <c r="CV14707" s="174">
        <v>70771</v>
      </c>
      <c r="CW14707" s="174">
        <v>5</v>
      </c>
      <c r="CX14707" s="174">
        <v>90.623829999999998</v>
      </c>
    </row>
    <row r="14708" spans="84:102" x14ac:dyDescent="0.25">
      <c r="CF14708" s="3" t="s">
        <v>3073</v>
      </c>
      <c r="CG14708" s="174">
        <v>2071</v>
      </c>
      <c r="CH14708" s="174">
        <v>155426</v>
      </c>
      <c r="CI14708" s="174">
        <v>5</v>
      </c>
      <c r="CJ14708" s="174">
        <v>90.584819999999993</v>
      </c>
      <c r="CK14708" s="174">
        <v>90.584819999999993</v>
      </c>
      <c r="CU14708" s="174">
        <v>2071</v>
      </c>
      <c r="CV14708" s="174">
        <v>155426</v>
      </c>
      <c r="CW14708" s="174">
        <v>5</v>
      </c>
      <c r="CX14708" s="174">
        <v>90.584819999999993</v>
      </c>
    </row>
    <row r="14709" spans="84:102" x14ac:dyDescent="0.25">
      <c r="CF14709" s="3" t="s">
        <v>3073</v>
      </c>
      <c r="CG14709" s="174">
        <v>71693</v>
      </c>
      <c r="CH14709" s="174">
        <v>292</v>
      </c>
      <c r="CI14709" s="174">
        <v>5</v>
      </c>
      <c r="CJ14709" s="174">
        <v>90.547870000000003</v>
      </c>
      <c r="CK14709" s="174">
        <v>90.547870000000003</v>
      </c>
      <c r="CU14709" s="174">
        <v>71693</v>
      </c>
      <c r="CV14709" s="174">
        <v>292</v>
      </c>
      <c r="CW14709" s="174">
        <v>5</v>
      </c>
      <c r="CX14709" s="174">
        <v>90.547870000000003</v>
      </c>
    </row>
    <row r="14710" spans="84:102" x14ac:dyDescent="0.25">
      <c r="CF14710" s="3" t="s">
        <v>3073</v>
      </c>
      <c r="CG14710" s="174">
        <v>3846</v>
      </c>
      <c r="CH14710" s="174">
        <v>185717</v>
      </c>
      <c r="CI14710" s="174">
        <v>5</v>
      </c>
      <c r="CJ14710" s="174">
        <v>90.522409999999994</v>
      </c>
      <c r="CK14710" s="174">
        <v>90.522409999999994</v>
      </c>
      <c r="CU14710" s="174">
        <v>3846</v>
      </c>
      <c r="CV14710" s="174">
        <v>185717</v>
      </c>
      <c r="CW14710" s="174">
        <v>5</v>
      </c>
      <c r="CX14710" s="174">
        <v>90.522409999999994</v>
      </c>
    </row>
    <row r="14711" spans="84:102" x14ac:dyDescent="0.25">
      <c r="CF14711" s="3" t="s">
        <v>3073</v>
      </c>
      <c r="CG14711" s="174">
        <v>60</v>
      </c>
      <c r="CH14711" s="174">
        <v>63137</v>
      </c>
      <c r="CI14711" s="174">
        <v>5</v>
      </c>
      <c r="CJ14711" s="174">
        <v>90.505579999999995</v>
      </c>
      <c r="CK14711" s="174">
        <v>90.505579999999995</v>
      </c>
      <c r="CU14711" s="174">
        <v>60</v>
      </c>
      <c r="CV14711" s="174">
        <v>63137</v>
      </c>
      <c r="CW14711" s="174">
        <v>5</v>
      </c>
      <c r="CX14711" s="174">
        <v>90.505579999999995</v>
      </c>
    </row>
    <row r="14712" spans="84:102" x14ac:dyDescent="0.25">
      <c r="CF14712" s="3" t="s">
        <v>3073</v>
      </c>
      <c r="CG14712" s="174">
        <v>3336</v>
      </c>
      <c r="CH14712" s="174">
        <v>164521</v>
      </c>
      <c r="CI14712" s="174">
        <v>5</v>
      </c>
      <c r="CJ14712" s="174">
        <v>90.394419999999997</v>
      </c>
      <c r="CK14712" s="174">
        <v>90.394419999999997</v>
      </c>
      <c r="CU14712" s="174">
        <v>3336</v>
      </c>
      <c r="CV14712" s="174">
        <v>164521</v>
      </c>
      <c r="CW14712" s="174">
        <v>5</v>
      </c>
      <c r="CX14712" s="174">
        <v>90.394419999999997</v>
      </c>
    </row>
    <row r="14713" spans="84:102" x14ac:dyDescent="0.25">
      <c r="CF14713" s="3" t="s">
        <v>3073</v>
      </c>
      <c r="CG14713" s="174">
        <v>175702</v>
      </c>
      <c r="CH14713" s="174">
        <v>3425</v>
      </c>
      <c r="CI14713" s="174">
        <v>5</v>
      </c>
      <c r="CJ14713" s="174">
        <v>90.391239999999996</v>
      </c>
      <c r="CK14713" s="174">
        <v>90.391239999999996</v>
      </c>
      <c r="CU14713" s="174">
        <v>175702</v>
      </c>
      <c r="CV14713" s="174">
        <v>3425</v>
      </c>
      <c r="CW14713" s="174">
        <v>5</v>
      </c>
      <c r="CX14713" s="174">
        <v>90.391239999999996</v>
      </c>
    </row>
    <row r="14714" spans="84:102" x14ac:dyDescent="0.25">
      <c r="CF14714" s="3" t="s">
        <v>3073</v>
      </c>
      <c r="CG14714" s="174">
        <v>148925</v>
      </c>
      <c r="CH14714" s="174">
        <v>2886</v>
      </c>
      <c r="CI14714" s="174">
        <v>5</v>
      </c>
      <c r="CJ14714" s="174">
        <v>90.183329999999998</v>
      </c>
      <c r="CK14714" s="174">
        <v>90.183329999999998</v>
      </c>
      <c r="CU14714" s="174">
        <v>148925</v>
      </c>
      <c r="CV14714" s="174">
        <v>2886</v>
      </c>
      <c r="CW14714" s="174">
        <v>5</v>
      </c>
      <c r="CX14714" s="174">
        <v>90.183329999999998</v>
      </c>
    </row>
    <row r="14715" spans="84:102" x14ac:dyDescent="0.25">
      <c r="CF14715" s="3" t="s">
        <v>3073</v>
      </c>
      <c r="CG14715" s="174">
        <v>2789</v>
      </c>
      <c r="CH14715" s="174">
        <v>146090</v>
      </c>
      <c r="CI14715" s="174">
        <v>5</v>
      </c>
      <c r="CJ14715" s="174">
        <v>90.113460000000003</v>
      </c>
      <c r="CK14715" s="174">
        <v>90.113460000000003</v>
      </c>
      <c r="CU14715" s="174">
        <v>2789</v>
      </c>
      <c r="CV14715" s="174">
        <v>146090</v>
      </c>
      <c r="CW14715" s="174">
        <v>5</v>
      </c>
      <c r="CX14715" s="174">
        <v>90.113460000000003</v>
      </c>
    </row>
    <row r="14716" spans="84:102" x14ac:dyDescent="0.25">
      <c r="CF14716" s="3" t="s">
        <v>3073</v>
      </c>
      <c r="CG14716" s="174">
        <v>2997</v>
      </c>
      <c r="CH14716" s="174">
        <v>159309</v>
      </c>
      <c r="CI14716" s="174">
        <v>5</v>
      </c>
      <c r="CJ14716" s="174">
        <v>90.042919999999995</v>
      </c>
      <c r="CK14716" s="174">
        <v>90.042919999999995</v>
      </c>
      <c r="CU14716" s="174">
        <v>2997</v>
      </c>
      <c r="CV14716" s="174">
        <v>159309</v>
      </c>
      <c r="CW14716" s="174">
        <v>5</v>
      </c>
      <c r="CX14716" s="174">
        <v>90.042919999999995</v>
      </c>
    </row>
    <row r="14717" spans="84:102" x14ac:dyDescent="0.25">
      <c r="CF14717" s="3" t="s">
        <v>3073</v>
      </c>
      <c r="CG14717" s="174">
        <v>518</v>
      </c>
      <c r="CH14717" s="174">
        <v>85885</v>
      </c>
      <c r="CI14717" s="174">
        <v>5</v>
      </c>
      <c r="CJ14717" s="174">
        <v>90</v>
      </c>
      <c r="CK14717" s="174">
        <v>90</v>
      </c>
      <c r="CU14717" s="174">
        <v>518</v>
      </c>
      <c r="CV14717" s="174">
        <v>85885</v>
      </c>
      <c r="CW14717" s="174">
        <v>5</v>
      </c>
      <c r="CX14717" s="174">
        <v>90</v>
      </c>
    </row>
    <row r="14718" spans="84:102" x14ac:dyDescent="0.25">
      <c r="CF14718" s="3" t="s">
        <v>3073</v>
      </c>
      <c r="CG14718" s="174">
        <v>52456</v>
      </c>
      <c r="CH14718" s="174">
        <v>3478</v>
      </c>
      <c r="CI14718" s="174">
        <v>5</v>
      </c>
      <c r="CJ14718" s="174">
        <v>89.93459</v>
      </c>
      <c r="CK14718" s="174">
        <v>89.93459</v>
      </c>
      <c r="CU14718" s="174">
        <v>52456</v>
      </c>
      <c r="CV14718" s="174">
        <v>3478</v>
      </c>
      <c r="CW14718" s="174">
        <v>5</v>
      </c>
      <c r="CX14718" s="174">
        <v>89.93459</v>
      </c>
    </row>
    <row r="14719" spans="84:102" x14ac:dyDescent="0.25">
      <c r="CF14719" s="3" t="s">
        <v>3073</v>
      </c>
      <c r="CG14719" s="174">
        <v>1381</v>
      </c>
      <c r="CH14719" s="174">
        <v>112374</v>
      </c>
      <c r="CI14719" s="174">
        <v>5</v>
      </c>
      <c r="CJ14719" s="174">
        <v>89.8643</v>
      </c>
      <c r="CK14719" s="174">
        <v>89.8643</v>
      </c>
      <c r="CU14719" s="174">
        <v>1381</v>
      </c>
      <c r="CV14719" s="174">
        <v>112374</v>
      </c>
      <c r="CW14719" s="174">
        <v>5</v>
      </c>
      <c r="CX14719" s="174">
        <v>89.8643</v>
      </c>
    </row>
    <row r="14720" spans="84:102" x14ac:dyDescent="0.25">
      <c r="CF14720" s="3" t="s">
        <v>3073</v>
      </c>
      <c r="CG14720" s="174">
        <v>2332</v>
      </c>
      <c r="CH14720" s="174">
        <v>23980</v>
      </c>
      <c r="CI14720" s="174">
        <v>5</v>
      </c>
      <c r="CJ14720" s="174">
        <v>89.666659999999993</v>
      </c>
      <c r="CK14720" s="174">
        <v>89.666659999999993</v>
      </c>
      <c r="CU14720" s="174">
        <v>2332</v>
      </c>
      <c r="CV14720" s="174">
        <v>23980</v>
      </c>
      <c r="CW14720" s="174">
        <v>5</v>
      </c>
      <c r="CX14720" s="174">
        <v>89.666659999999993</v>
      </c>
    </row>
    <row r="14721" spans="84:102" x14ac:dyDescent="0.25">
      <c r="CF14721" s="3" t="s">
        <v>3073</v>
      </c>
      <c r="CG14721" s="174">
        <v>171664</v>
      </c>
      <c r="CH14721" s="174">
        <v>3382</v>
      </c>
      <c r="CI14721" s="174">
        <v>5</v>
      </c>
      <c r="CJ14721" s="174">
        <v>89.617580000000004</v>
      </c>
      <c r="CK14721" s="174">
        <v>89.617580000000004</v>
      </c>
      <c r="CU14721" s="174">
        <v>171664</v>
      </c>
      <c r="CV14721" s="174">
        <v>3382</v>
      </c>
      <c r="CW14721" s="174">
        <v>5</v>
      </c>
      <c r="CX14721" s="174">
        <v>89.617580000000004</v>
      </c>
    </row>
    <row r="14722" spans="84:102" x14ac:dyDescent="0.25">
      <c r="CF14722" s="3" t="s">
        <v>3073</v>
      </c>
      <c r="CG14722" s="174">
        <v>146375</v>
      </c>
      <c r="CH14722" s="174">
        <v>2789</v>
      </c>
      <c r="CI14722" s="174">
        <v>5</v>
      </c>
      <c r="CJ14722" s="174">
        <v>89.567899999999995</v>
      </c>
      <c r="CK14722" s="174">
        <v>89.567899999999995</v>
      </c>
      <c r="CU14722" s="174">
        <v>146375</v>
      </c>
      <c r="CV14722" s="174">
        <v>2789</v>
      </c>
      <c r="CW14722" s="174">
        <v>5</v>
      </c>
      <c r="CX14722" s="174">
        <v>89.567899999999995</v>
      </c>
    </row>
    <row r="14723" spans="84:102" x14ac:dyDescent="0.25">
      <c r="CF14723" s="3" t="s">
        <v>3073</v>
      </c>
      <c r="CG14723" s="174">
        <v>3021</v>
      </c>
      <c r="CH14723" s="174">
        <v>162997</v>
      </c>
      <c r="CI14723" s="174">
        <v>5</v>
      </c>
      <c r="CJ14723" s="174">
        <v>89.451740000000001</v>
      </c>
      <c r="CK14723" s="174">
        <v>89.451740000000001</v>
      </c>
      <c r="CU14723" s="174">
        <v>3021</v>
      </c>
      <c r="CV14723" s="174">
        <v>162997</v>
      </c>
      <c r="CW14723" s="174">
        <v>5</v>
      </c>
      <c r="CX14723" s="174">
        <v>89.451740000000001</v>
      </c>
    </row>
    <row r="14724" spans="84:102" x14ac:dyDescent="0.25">
      <c r="CF14724" s="3" t="s">
        <v>3073</v>
      </c>
      <c r="CG14724" s="174">
        <v>960</v>
      </c>
      <c r="CH14724" s="174">
        <v>113372</v>
      </c>
      <c r="CI14724" s="174">
        <v>5</v>
      </c>
      <c r="CJ14724" s="174">
        <v>89.328289999999996</v>
      </c>
      <c r="CK14724" s="174">
        <v>89.328289999999996</v>
      </c>
      <c r="CU14724" s="174">
        <v>960</v>
      </c>
      <c r="CV14724" s="174">
        <v>113372</v>
      </c>
      <c r="CW14724" s="174">
        <v>5</v>
      </c>
      <c r="CX14724" s="174">
        <v>89.328289999999996</v>
      </c>
    </row>
    <row r="14725" spans="84:102" x14ac:dyDescent="0.25">
      <c r="CF14725" s="3" t="s">
        <v>3073</v>
      </c>
      <c r="CG14725" s="174">
        <v>532</v>
      </c>
      <c r="CH14725" s="174">
        <v>85741</v>
      </c>
      <c r="CI14725" s="174">
        <v>5</v>
      </c>
      <c r="CJ14725" s="174">
        <v>89.246570000000006</v>
      </c>
      <c r="CK14725" s="174">
        <v>89.246570000000006</v>
      </c>
      <c r="CU14725" s="174">
        <v>532</v>
      </c>
      <c r="CV14725" s="174">
        <v>85741</v>
      </c>
      <c r="CW14725" s="174">
        <v>5</v>
      </c>
      <c r="CX14725" s="174">
        <v>89.246570000000006</v>
      </c>
    </row>
    <row r="14726" spans="84:102" x14ac:dyDescent="0.25">
      <c r="CF14726" s="3" t="s">
        <v>3073</v>
      </c>
      <c r="CG14726" s="174">
        <v>73057</v>
      </c>
      <c r="CH14726" s="174">
        <v>278</v>
      </c>
      <c r="CI14726" s="174">
        <v>5</v>
      </c>
      <c r="CJ14726" s="174">
        <v>89.200900000000004</v>
      </c>
      <c r="CK14726" s="174">
        <v>89.200900000000004</v>
      </c>
      <c r="CU14726" s="174">
        <v>73057</v>
      </c>
      <c r="CV14726" s="174">
        <v>278</v>
      </c>
      <c r="CW14726" s="174">
        <v>5</v>
      </c>
      <c r="CX14726" s="174">
        <v>89.200900000000004</v>
      </c>
    </row>
    <row r="14727" spans="84:102" x14ac:dyDescent="0.25">
      <c r="CF14727" s="3" t="s">
        <v>3073</v>
      </c>
      <c r="CG14727" s="174">
        <v>104977</v>
      </c>
      <c r="CH14727" s="174">
        <v>792</v>
      </c>
      <c r="CI14727" s="174">
        <v>5</v>
      </c>
      <c r="CJ14727" s="174">
        <v>89.197659999999999</v>
      </c>
      <c r="CK14727" s="174">
        <v>89.197659999999999</v>
      </c>
      <c r="CU14727" s="174">
        <v>104977</v>
      </c>
      <c r="CV14727" s="174">
        <v>792</v>
      </c>
      <c r="CW14727" s="174">
        <v>5</v>
      </c>
      <c r="CX14727" s="174">
        <v>89.197659999999999</v>
      </c>
    </row>
    <row r="14728" spans="84:102" x14ac:dyDescent="0.25">
      <c r="CF14728" s="3" t="s">
        <v>3073</v>
      </c>
      <c r="CG14728" s="174">
        <v>8</v>
      </c>
      <c r="CH14728" s="174">
        <v>59740</v>
      </c>
      <c r="CI14728" s="174">
        <v>5</v>
      </c>
      <c r="CJ14728" s="174">
        <v>89.155230000000003</v>
      </c>
      <c r="CK14728" s="174">
        <v>89.155230000000003</v>
      </c>
      <c r="CU14728" s="174">
        <v>8</v>
      </c>
      <c r="CV14728" s="174">
        <v>59740</v>
      </c>
      <c r="CW14728" s="174">
        <v>5</v>
      </c>
      <c r="CX14728" s="174">
        <v>89.155230000000003</v>
      </c>
    </row>
    <row r="14729" spans="84:102" x14ac:dyDescent="0.25">
      <c r="CF14729" s="3" t="s">
        <v>3073</v>
      </c>
      <c r="CG14729" s="174">
        <v>146437</v>
      </c>
      <c r="CH14729" s="174">
        <v>1153</v>
      </c>
      <c r="CI14729" s="174">
        <v>5</v>
      </c>
      <c r="CJ14729" s="174">
        <v>89.021960000000007</v>
      </c>
      <c r="CK14729" s="174">
        <v>89.021960000000007</v>
      </c>
      <c r="CU14729" s="174">
        <v>146437</v>
      </c>
      <c r="CV14729" s="174">
        <v>1153</v>
      </c>
      <c r="CW14729" s="174">
        <v>5</v>
      </c>
      <c r="CX14729" s="174">
        <v>89.021960000000007</v>
      </c>
    </row>
    <row r="14730" spans="84:102" x14ac:dyDescent="0.25">
      <c r="CF14730" s="3" t="s">
        <v>3073</v>
      </c>
      <c r="CG14730" s="174">
        <v>149190</v>
      </c>
      <c r="CH14730" s="174">
        <v>2882</v>
      </c>
      <c r="CI14730" s="174">
        <v>5</v>
      </c>
      <c r="CJ14730" s="174">
        <v>88.884249999999994</v>
      </c>
      <c r="CK14730" s="174">
        <v>88.884249999999994</v>
      </c>
      <c r="CU14730" s="174">
        <v>149190</v>
      </c>
      <c r="CV14730" s="174">
        <v>2882</v>
      </c>
      <c r="CW14730" s="174">
        <v>5</v>
      </c>
      <c r="CX14730" s="174">
        <v>88.884249999999994</v>
      </c>
    </row>
    <row r="14731" spans="84:102" x14ac:dyDescent="0.25">
      <c r="CF14731" s="3" t="s">
        <v>3073</v>
      </c>
      <c r="CG14731" s="174">
        <v>152619</v>
      </c>
      <c r="CH14731" s="174">
        <v>2920</v>
      </c>
      <c r="CI14731" s="174">
        <v>5</v>
      </c>
      <c r="CJ14731" s="174">
        <v>88.821119999999993</v>
      </c>
      <c r="CK14731" s="174">
        <v>88.821119999999993</v>
      </c>
      <c r="CU14731" s="174">
        <v>152619</v>
      </c>
      <c r="CV14731" s="174">
        <v>2920</v>
      </c>
      <c r="CW14731" s="174">
        <v>5</v>
      </c>
      <c r="CX14731" s="174">
        <v>88.821119999999993</v>
      </c>
    </row>
    <row r="14732" spans="84:102" x14ac:dyDescent="0.25">
      <c r="CF14732" s="3" t="s">
        <v>3073</v>
      </c>
      <c r="CG14732" s="174">
        <v>152034</v>
      </c>
      <c r="CH14732" s="174">
        <v>2899</v>
      </c>
      <c r="CI14732" s="174">
        <v>5</v>
      </c>
      <c r="CJ14732" s="174">
        <v>88.818060000000003</v>
      </c>
      <c r="CK14732" s="174">
        <v>88.818060000000003</v>
      </c>
      <c r="CU14732" s="174">
        <v>152034</v>
      </c>
      <c r="CV14732" s="174">
        <v>2899</v>
      </c>
      <c r="CW14732" s="174">
        <v>5</v>
      </c>
      <c r="CX14732" s="174">
        <v>88.818060000000003</v>
      </c>
    </row>
    <row r="14733" spans="84:102" x14ac:dyDescent="0.25">
      <c r="CF14733" s="3" t="s">
        <v>3073</v>
      </c>
      <c r="CG14733" s="174">
        <v>165124</v>
      </c>
      <c r="CH14733" s="174">
        <v>3337</v>
      </c>
      <c r="CI14733" s="174">
        <v>5</v>
      </c>
      <c r="CJ14733" s="174">
        <v>88.447909999999993</v>
      </c>
      <c r="CK14733" s="174">
        <v>88.447909999999993</v>
      </c>
      <c r="CU14733" s="174">
        <v>165124</v>
      </c>
      <c r="CV14733" s="174">
        <v>3337</v>
      </c>
      <c r="CW14733" s="174">
        <v>5</v>
      </c>
      <c r="CX14733" s="174">
        <v>88.447909999999993</v>
      </c>
    </row>
    <row r="14734" spans="84:102" x14ac:dyDescent="0.25">
      <c r="CF14734" s="3" t="s">
        <v>3073</v>
      </c>
      <c r="CG14734" s="174">
        <v>150145</v>
      </c>
      <c r="CH14734" s="174">
        <v>2861</v>
      </c>
      <c r="CI14734" s="174">
        <v>5</v>
      </c>
      <c r="CJ14734" s="174">
        <v>88.331310000000002</v>
      </c>
      <c r="CK14734" s="174">
        <v>88.331310000000002</v>
      </c>
      <c r="CU14734" s="174">
        <v>150145</v>
      </c>
      <c r="CV14734" s="174">
        <v>2861</v>
      </c>
      <c r="CW14734" s="174">
        <v>5</v>
      </c>
      <c r="CX14734" s="174">
        <v>88.331310000000002</v>
      </c>
    </row>
    <row r="14735" spans="84:102" x14ac:dyDescent="0.25">
      <c r="CF14735" s="3" t="s">
        <v>3073</v>
      </c>
      <c r="CG14735" s="174">
        <v>109520</v>
      </c>
      <c r="CH14735" s="174">
        <v>1402</v>
      </c>
      <c r="CI14735" s="174">
        <v>5</v>
      </c>
      <c r="CJ14735" s="174">
        <v>88.326350000000005</v>
      </c>
      <c r="CK14735" s="174">
        <v>88.326350000000005</v>
      </c>
      <c r="CU14735" s="174">
        <v>109520</v>
      </c>
      <c r="CV14735" s="174">
        <v>1402</v>
      </c>
      <c r="CW14735" s="174">
        <v>5</v>
      </c>
      <c r="CX14735" s="174">
        <v>88.326350000000005</v>
      </c>
    </row>
    <row r="14736" spans="84:102" x14ac:dyDescent="0.25">
      <c r="CF14736" s="3" t="s">
        <v>3073</v>
      </c>
      <c r="CG14736" s="174">
        <v>1803</v>
      </c>
      <c r="CH14736" s="174">
        <v>54247</v>
      </c>
      <c r="CI14736" s="174">
        <v>5</v>
      </c>
      <c r="CJ14736" s="174">
        <v>88.316559999999996</v>
      </c>
      <c r="CK14736" s="174">
        <v>88.316559999999996</v>
      </c>
      <c r="CU14736" s="174">
        <v>1803</v>
      </c>
      <c r="CV14736" s="174">
        <v>54247</v>
      </c>
      <c r="CW14736" s="174">
        <v>5</v>
      </c>
      <c r="CX14736" s="174">
        <v>88.316559999999996</v>
      </c>
    </row>
    <row r="14737" spans="84:102" x14ac:dyDescent="0.25">
      <c r="CF14737" s="3" t="s">
        <v>3073</v>
      </c>
      <c r="CG14737" s="174">
        <v>3777</v>
      </c>
      <c r="CH14737" s="174">
        <v>198689</v>
      </c>
      <c r="CI14737" s="174">
        <v>5</v>
      </c>
      <c r="CJ14737" s="174">
        <v>88.282799999999995</v>
      </c>
      <c r="CK14737" s="174">
        <v>88.282799999999995</v>
      </c>
      <c r="CU14737" s="174">
        <v>3777</v>
      </c>
      <c r="CV14737" s="174">
        <v>198689</v>
      </c>
      <c r="CW14737" s="174">
        <v>5</v>
      </c>
      <c r="CX14737" s="174">
        <v>88.282799999999995</v>
      </c>
    </row>
    <row r="14738" spans="84:102" x14ac:dyDescent="0.25">
      <c r="CF14738" s="3" t="s">
        <v>3073</v>
      </c>
      <c r="CG14738" s="174">
        <v>773</v>
      </c>
      <c r="CH14738" s="174">
        <v>100104</v>
      </c>
      <c r="CI14738" s="174">
        <v>5</v>
      </c>
      <c r="CJ14738" s="174">
        <v>88.249529999999993</v>
      </c>
      <c r="CK14738" s="174">
        <v>88.249529999999993</v>
      </c>
      <c r="CU14738" s="174">
        <v>773</v>
      </c>
      <c r="CV14738" s="174">
        <v>100104</v>
      </c>
      <c r="CW14738" s="174">
        <v>5</v>
      </c>
      <c r="CX14738" s="174">
        <v>88.249529999999993</v>
      </c>
    </row>
    <row r="14739" spans="84:102" x14ac:dyDescent="0.25">
      <c r="CF14739" s="3" t="s">
        <v>3073</v>
      </c>
      <c r="CG14739" s="174">
        <v>149528</v>
      </c>
      <c r="CH14739" s="174">
        <v>2889</v>
      </c>
      <c r="CI14739" s="174">
        <v>5</v>
      </c>
      <c r="CJ14739" s="174">
        <v>88.120670000000004</v>
      </c>
      <c r="CK14739" s="174">
        <v>88.120670000000004</v>
      </c>
      <c r="CU14739" s="174">
        <v>149528</v>
      </c>
      <c r="CV14739" s="174">
        <v>2889</v>
      </c>
      <c r="CW14739" s="174">
        <v>5</v>
      </c>
      <c r="CX14739" s="174">
        <v>88.120670000000004</v>
      </c>
    </row>
    <row r="14740" spans="84:102" x14ac:dyDescent="0.25">
      <c r="CF14740" s="3" t="s">
        <v>3073</v>
      </c>
      <c r="CG14740" s="174">
        <v>3430</v>
      </c>
      <c r="CH14740" s="174">
        <v>176059</v>
      </c>
      <c r="CI14740" s="174">
        <v>5</v>
      </c>
      <c r="CJ14740" s="174">
        <v>88.089359999999999</v>
      </c>
      <c r="CK14740" s="174">
        <v>88.089359999999999</v>
      </c>
      <c r="CU14740" s="174">
        <v>3430</v>
      </c>
      <c r="CV14740" s="174">
        <v>176059</v>
      </c>
      <c r="CW14740" s="174">
        <v>5</v>
      </c>
      <c r="CX14740" s="174">
        <v>88.089359999999999</v>
      </c>
    </row>
    <row r="14741" spans="84:102" x14ac:dyDescent="0.25">
      <c r="CF14741" s="3" t="s">
        <v>3073</v>
      </c>
      <c r="CG14741" s="174">
        <v>3358</v>
      </c>
      <c r="CH14741" s="174">
        <v>167927</v>
      </c>
      <c r="CI14741" s="174">
        <v>5</v>
      </c>
      <c r="CJ14741" s="174">
        <v>87.994380000000007</v>
      </c>
      <c r="CK14741" s="174">
        <v>87.994380000000007</v>
      </c>
      <c r="CU14741" s="174">
        <v>3358</v>
      </c>
      <c r="CV14741" s="174">
        <v>167927</v>
      </c>
      <c r="CW14741" s="174">
        <v>5</v>
      </c>
      <c r="CX14741" s="174">
        <v>87.994380000000007</v>
      </c>
    </row>
    <row r="14742" spans="84:102" x14ac:dyDescent="0.25">
      <c r="CF14742" s="3" t="s">
        <v>3073</v>
      </c>
      <c r="CG14742" s="174">
        <v>3124</v>
      </c>
      <c r="CH14742" s="174">
        <v>151122</v>
      </c>
      <c r="CI14742" s="174">
        <v>5</v>
      </c>
      <c r="CJ14742" s="174">
        <v>87.54401</v>
      </c>
      <c r="CK14742" s="174">
        <v>87.54401</v>
      </c>
      <c r="CU14742" s="174">
        <v>3124</v>
      </c>
      <c r="CV14742" s="174">
        <v>151122</v>
      </c>
      <c r="CW14742" s="174">
        <v>5</v>
      </c>
      <c r="CX14742" s="174">
        <v>87.54401</v>
      </c>
    </row>
    <row r="14743" spans="84:102" x14ac:dyDescent="0.25">
      <c r="CF14743" s="3" t="s">
        <v>3073</v>
      </c>
      <c r="CG14743" s="174">
        <v>877</v>
      </c>
      <c r="CH14743" s="174">
        <v>108398</v>
      </c>
      <c r="CI14743" s="174">
        <v>5</v>
      </c>
      <c r="CJ14743" s="174">
        <v>87.341189999999997</v>
      </c>
      <c r="CK14743" s="174">
        <v>87.341189999999997</v>
      </c>
      <c r="CU14743" s="174">
        <v>877</v>
      </c>
      <c r="CV14743" s="174">
        <v>108398</v>
      </c>
      <c r="CW14743" s="174">
        <v>5</v>
      </c>
      <c r="CX14743" s="174">
        <v>87.341189999999997</v>
      </c>
    </row>
    <row r="14744" spans="84:102" x14ac:dyDescent="0.25">
      <c r="CF14744" s="3" t="s">
        <v>3073</v>
      </c>
      <c r="CG14744" s="174">
        <v>335</v>
      </c>
      <c r="CH14744" s="174">
        <v>73350</v>
      </c>
      <c r="CI14744" s="174">
        <v>5</v>
      </c>
      <c r="CJ14744" s="174">
        <v>87.156480000000002</v>
      </c>
      <c r="CK14744" s="174">
        <v>87.156480000000002</v>
      </c>
      <c r="CU14744" s="174">
        <v>335</v>
      </c>
      <c r="CV14744" s="174">
        <v>73350</v>
      </c>
      <c r="CW14744" s="174">
        <v>5</v>
      </c>
      <c r="CX14744" s="174">
        <v>87.156480000000002</v>
      </c>
    </row>
    <row r="14745" spans="84:102" x14ac:dyDescent="0.25">
      <c r="CF14745" s="3" t="s">
        <v>3073</v>
      </c>
      <c r="CG14745" s="174">
        <v>1307</v>
      </c>
      <c r="CH14745" s="174">
        <v>119576</v>
      </c>
      <c r="CI14745" s="174">
        <v>5</v>
      </c>
      <c r="CJ14745" s="174">
        <v>87.10181</v>
      </c>
      <c r="CK14745" s="174">
        <v>87.10181</v>
      </c>
      <c r="CU14745" s="174">
        <v>1307</v>
      </c>
      <c r="CV14745" s="174">
        <v>119576</v>
      </c>
      <c r="CW14745" s="174">
        <v>5</v>
      </c>
      <c r="CX14745" s="174">
        <v>87.10181</v>
      </c>
    </row>
    <row r="14746" spans="84:102" x14ac:dyDescent="0.25">
      <c r="CF14746" s="3" t="s">
        <v>3073</v>
      </c>
      <c r="CG14746" s="174">
        <v>2274</v>
      </c>
      <c r="CH14746" s="174">
        <v>20699</v>
      </c>
      <c r="CI14746" s="174">
        <v>5</v>
      </c>
      <c r="CJ14746" s="174">
        <v>87.079490000000007</v>
      </c>
      <c r="CK14746" s="174">
        <v>87.079490000000007</v>
      </c>
      <c r="CU14746" s="174">
        <v>2274</v>
      </c>
      <c r="CV14746" s="174">
        <v>20699</v>
      </c>
      <c r="CW14746" s="174">
        <v>5</v>
      </c>
      <c r="CX14746" s="174">
        <v>87.079490000000007</v>
      </c>
    </row>
    <row r="14747" spans="84:102" x14ac:dyDescent="0.25">
      <c r="CF14747" s="3" t="s">
        <v>3073</v>
      </c>
      <c r="CG14747" s="174">
        <v>83380</v>
      </c>
      <c r="CH14747" s="174">
        <v>490</v>
      </c>
      <c r="CI14747" s="174">
        <v>5</v>
      </c>
      <c r="CJ14747" s="174">
        <v>87</v>
      </c>
      <c r="CK14747" s="174">
        <v>87</v>
      </c>
      <c r="CU14747" s="174">
        <v>83380</v>
      </c>
      <c r="CV14747" s="174">
        <v>490</v>
      </c>
      <c r="CW14747" s="174">
        <v>5</v>
      </c>
      <c r="CX14747" s="174">
        <v>87</v>
      </c>
    </row>
    <row r="14748" spans="84:102" x14ac:dyDescent="0.25">
      <c r="CF14748" s="3" t="s">
        <v>3073</v>
      </c>
      <c r="CG14748" s="174">
        <v>152293</v>
      </c>
      <c r="CH14748" s="174">
        <v>2942</v>
      </c>
      <c r="CI14748" s="174">
        <v>5</v>
      </c>
      <c r="CJ14748" s="174">
        <v>86.994550000000004</v>
      </c>
      <c r="CK14748" s="174">
        <v>86.994550000000004</v>
      </c>
      <c r="CU14748" s="174">
        <v>152293</v>
      </c>
      <c r="CV14748" s="174">
        <v>2942</v>
      </c>
      <c r="CW14748" s="174">
        <v>5</v>
      </c>
      <c r="CX14748" s="174">
        <v>86.994550000000004</v>
      </c>
    </row>
    <row r="14749" spans="84:102" x14ac:dyDescent="0.25">
      <c r="CF14749" s="3" t="s">
        <v>3073</v>
      </c>
      <c r="CG14749" s="174">
        <v>144755</v>
      </c>
      <c r="CH14749" s="174">
        <v>1168</v>
      </c>
      <c r="CI14749" s="174">
        <v>5</v>
      </c>
      <c r="CJ14749" s="174">
        <v>86.949449999999999</v>
      </c>
      <c r="CK14749" s="174">
        <v>86.949449999999999</v>
      </c>
      <c r="CU14749" s="174">
        <v>144755</v>
      </c>
      <c r="CV14749" s="174">
        <v>1168</v>
      </c>
      <c r="CW14749" s="174">
        <v>5</v>
      </c>
      <c r="CX14749" s="174">
        <v>86.949449999999999</v>
      </c>
    </row>
    <row r="14750" spans="84:102" x14ac:dyDescent="0.25">
      <c r="CF14750" s="3" t="s">
        <v>3073</v>
      </c>
      <c r="CG14750" s="174">
        <v>87186</v>
      </c>
      <c r="CH14750" s="174">
        <v>3578</v>
      </c>
      <c r="CI14750" s="174">
        <v>5</v>
      </c>
      <c r="CJ14750" s="174">
        <v>86.903270000000006</v>
      </c>
      <c r="CK14750" s="174">
        <v>86.903270000000006</v>
      </c>
      <c r="CU14750" s="174">
        <v>87186</v>
      </c>
      <c r="CV14750" s="174">
        <v>3578</v>
      </c>
      <c r="CW14750" s="174">
        <v>5</v>
      </c>
      <c r="CX14750" s="174">
        <v>86.903270000000006</v>
      </c>
    </row>
    <row r="14751" spans="84:102" x14ac:dyDescent="0.25">
      <c r="CF14751" s="3" t="s">
        <v>3073</v>
      </c>
      <c r="CG14751" s="174">
        <v>144550</v>
      </c>
      <c r="CH14751" s="174">
        <v>2775</v>
      </c>
      <c r="CI14751" s="174">
        <v>5</v>
      </c>
      <c r="CJ14751" s="174">
        <v>86.76576</v>
      </c>
      <c r="CK14751" s="174">
        <v>86.76576</v>
      </c>
      <c r="CU14751" s="174">
        <v>144550</v>
      </c>
      <c r="CV14751" s="174">
        <v>2775</v>
      </c>
      <c r="CW14751" s="174">
        <v>5</v>
      </c>
      <c r="CX14751" s="174">
        <v>86.76576</v>
      </c>
    </row>
    <row r="14752" spans="84:102" x14ac:dyDescent="0.25">
      <c r="CF14752" s="3" t="s">
        <v>3073</v>
      </c>
      <c r="CG14752" s="174">
        <v>159527</v>
      </c>
      <c r="CH14752" s="174">
        <v>3246</v>
      </c>
      <c r="CI14752" s="174">
        <v>5</v>
      </c>
      <c r="CJ14752" s="174">
        <v>86.74333</v>
      </c>
      <c r="CK14752" s="174">
        <v>86.74333</v>
      </c>
      <c r="CU14752" s="174">
        <v>159527</v>
      </c>
      <c r="CV14752" s="174">
        <v>3246</v>
      </c>
      <c r="CW14752" s="174">
        <v>5</v>
      </c>
      <c r="CX14752" s="174">
        <v>86.74333</v>
      </c>
    </row>
    <row r="14753" spans="84:102" x14ac:dyDescent="0.25">
      <c r="CF14753" s="3" t="s">
        <v>3073</v>
      </c>
      <c r="CG14753" s="174">
        <v>107194</v>
      </c>
      <c r="CH14753" s="174">
        <v>3658</v>
      </c>
      <c r="CI14753" s="174">
        <v>5</v>
      </c>
      <c r="CJ14753" s="174">
        <v>86.680080000000004</v>
      </c>
      <c r="CK14753" s="174">
        <v>86.680080000000004</v>
      </c>
      <c r="CU14753" s="174">
        <v>107194</v>
      </c>
      <c r="CV14753" s="174">
        <v>3658</v>
      </c>
      <c r="CW14753" s="174">
        <v>5</v>
      </c>
      <c r="CX14753" s="174">
        <v>86.680080000000004</v>
      </c>
    </row>
    <row r="14754" spans="84:102" x14ac:dyDescent="0.25">
      <c r="CF14754" s="3" t="s">
        <v>3073</v>
      </c>
      <c r="CG14754" s="174">
        <v>110866</v>
      </c>
      <c r="CH14754" s="174">
        <v>917</v>
      </c>
      <c r="CI14754" s="174">
        <v>5</v>
      </c>
      <c r="CJ14754" s="174">
        <v>86.611680000000007</v>
      </c>
      <c r="CK14754" s="174">
        <v>86.611680000000007</v>
      </c>
      <c r="CU14754" s="174">
        <v>110866</v>
      </c>
      <c r="CV14754" s="174">
        <v>917</v>
      </c>
      <c r="CW14754" s="174">
        <v>5</v>
      </c>
      <c r="CX14754" s="174">
        <v>86.611680000000007</v>
      </c>
    </row>
    <row r="14755" spans="84:102" x14ac:dyDescent="0.25">
      <c r="CF14755" s="3" t="s">
        <v>3073</v>
      </c>
      <c r="CG14755" s="174">
        <v>110013</v>
      </c>
      <c r="CH14755" s="174">
        <v>895</v>
      </c>
      <c r="CI14755" s="174">
        <v>5</v>
      </c>
      <c r="CJ14755" s="174">
        <v>86.554929999999999</v>
      </c>
      <c r="CK14755" s="174">
        <v>86.554929999999999</v>
      </c>
      <c r="CU14755" s="174">
        <v>110013</v>
      </c>
      <c r="CV14755" s="174">
        <v>895</v>
      </c>
      <c r="CW14755" s="174">
        <v>5</v>
      </c>
      <c r="CX14755" s="174">
        <v>86.554929999999999</v>
      </c>
    </row>
    <row r="14756" spans="84:102" x14ac:dyDescent="0.25">
      <c r="CF14756" s="3" t="s">
        <v>3073</v>
      </c>
      <c r="CG14756" s="174">
        <v>2382</v>
      </c>
      <c r="CH14756" s="174">
        <v>27021</v>
      </c>
      <c r="CI14756" s="174">
        <v>5</v>
      </c>
      <c r="CJ14756" s="174">
        <v>86.166669999999996</v>
      </c>
      <c r="CK14756" s="174">
        <v>86.166669999999996</v>
      </c>
      <c r="CU14756" s="174">
        <v>2382</v>
      </c>
      <c r="CV14756" s="174">
        <v>27021</v>
      </c>
      <c r="CW14756" s="174">
        <v>5</v>
      </c>
      <c r="CX14756" s="174">
        <v>86.166669999999996</v>
      </c>
    </row>
    <row r="14757" spans="84:102" x14ac:dyDescent="0.25">
      <c r="CF14757" s="3" t="s">
        <v>3073</v>
      </c>
      <c r="CG14757" s="174">
        <v>147104</v>
      </c>
      <c r="CH14757" s="174">
        <v>1148</v>
      </c>
      <c r="CI14757" s="174">
        <v>5</v>
      </c>
      <c r="CJ14757" s="174">
        <v>86.166669999999996</v>
      </c>
      <c r="CK14757" s="174">
        <v>86.166669999999996</v>
      </c>
      <c r="CU14757" s="174">
        <v>147104</v>
      </c>
      <c r="CV14757" s="174">
        <v>1148</v>
      </c>
      <c r="CW14757" s="174">
        <v>5</v>
      </c>
      <c r="CX14757" s="174">
        <v>86.166669999999996</v>
      </c>
    </row>
    <row r="14758" spans="84:102" x14ac:dyDescent="0.25">
      <c r="CF14758" s="3" t="s">
        <v>3073</v>
      </c>
      <c r="CG14758" s="174">
        <v>80316</v>
      </c>
      <c r="CH14758" s="174">
        <v>413</v>
      </c>
      <c r="CI14758" s="174">
        <v>5</v>
      </c>
      <c r="CJ14758" s="174">
        <v>86</v>
      </c>
      <c r="CK14758" s="174">
        <v>86</v>
      </c>
      <c r="CU14758" s="174">
        <v>80316</v>
      </c>
      <c r="CV14758" s="174">
        <v>413</v>
      </c>
      <c r="CW14758" s="174">
        <v>5</v>
      </c>
      <c r="CX14758" s="174">
        <v>86</v>
      </c>
    </row>
    <row r="14759" spans="84:102" x14ac:dyDescent="0.25">
      <c r="CF14759" s="3" t="s">
        <v>3073</v>
      </c>
      <c r="CG14759" s="174">
        <v>72521</v>
      </c>
      <c r="CH14759" s="174">
        <v>265</v>
      </c>
      <c r="CI14759" s="174">
        <v>5</v>
      </c>
      <c r="CJ14759" s="174">
        <v>85.987970000000004</v>
      </c>
      <c r="CK14759" s="174">
        <v>85.987970000000004</v>
      </c>
      <c r="CU14759" s="174">
        <v>72521</v>
      </c>
      <c r="CV14759" s="174">
        <v>265</v>
      </c>
      <c r="CW14759" s="174">
        <v>5</v>
      </c>
      <c r="CX14759" s="174">
        <v>85.987970000000004</v>
      </c>
    </row>
    <row r="14760" spans="84:102" x14ac:dyDescent="0.25">
      <c r="CF14760" s="3" t="s">
        <v>3073</v>
      </c>
      <c r="CG14760" s="174">
        <v>1516</v>
      </c>
      <c r="CH14760" s="174">
        <v>88282</v>
      </c>
      <c r="CI14760" s="174">
        <v>5</v>
      </c>
      <c r="CJ14760" s="174">
        <v>85.969369999999998</v>
      </c>
      <c r="CK14760" s="174">
        <v>85.969369999999998</v>
      </c>
      <c r="CU14760" s="174">
        <v>1516</v>
      </c>
      <c r="CV14760" s="174">
        <v>88282</v>
      </c>
      <c r="CW14760" s="174">
        <v>5</v>
      </c>
      <c r="CX14760" s="174">
        <v>85.969369999999998</v>
      </c>
    </row>
    <row r="14761" spans="84:102" x14ac:dyDescent="0.25">
      <c r="CF14761" s="3" t="s">
        <v>3073</v>
      </c>
      <c r="CG14761" s="174">
        <v>68084</v>
      </c>
      <c r="CH14761" s="174">
        <v>1917</v>
      </c>
      <c r="CI14761" s="174">
        <v>5</v>
      </c>
      <c r="CJ14761" s="174">
        <v>85.891300000000001</v>
      </c>
      <c r="CK14761" s="174">
        <v>85.891300000000001</v>
      </c>
      <c r="CU14761" s="174">
        <v>68084</v>
      </c>
      <c r="CV14761" s="174">
        <v>1917</v>
      </c>
      <c r="CW14761" s="174">
        <v>5</v>
      </c>
      <c r="CX14761" s="174">
        <v>85.891300000000001</v>
      </c>
    </row>
    <row r="14762" spans="84:102" x14ac:dyDescent="0.25">
      <c r="CF14762" s="3" t="s">
        <v>3073</v>
      </c>
      <c r="CG14762" s="174">
        <v>620</v>
      </c>
      <c r="CH14762" s="174">
        <v>87428</v>
      </c>
      <c r="CI14762" s="174">
        <v>5</v>
      </c>
      <c r="CJ14762" s="174">
        <v>85.844080000000005</v>
      </c>
      <c r="CK14762" s="174">
        <v>85.844080000000005</v>
      </c>
      <c r="CU14762" s="174">
        <v>620</v>
      </c>
      <c r="CV14762" s="174">
        <v>87428</v>
      </c>
      <c r="CW14762" s="174">
        <v>5</v>
      </c>
      <c r="CX14762" s="174">
        <v>85.844080000000005</v>
      </c>
    </row>
    <row r="14763" spans="84:102" x14ac:dyDescent="0.25">
      <c r="CF14763" s="3" t="s">
        <v>3073</v>
      </c>
      <c r="CG14763" s="174">
        <v>1473</v>
      </c>
      <c r="CH14763" s="174">
        <v>96699</v>
      </c>
      <c r="CI14763" s="174">
        <v>5</v>
      </c>
      <c r="CJ14763" s="174">
        <v>85.647490000000005</v>
      </c>
      <c r="CK14763" s="174">
        <v>85.647490000000005</v>
      </c>
      <c r="CU14763" s="174">
        <v>1473</v>
      </c>
      <c r="CV14763" s="174">
        <v>96699</v>
      </c>
      <c r="CW14763" s="174">
        <v>5</v>
      </c>
      <c r="CX14763" s="174">
        <v>85.647490000000005</v>
      </c>
    </row>
    <row r="14764" spans="84:102" x14ac:dyDescent="0.25">
      <c r="CF14764" s="3" t="s">
        <v>3073</v>
      </c>
      <c r="CG14764" s="174">
        <v>73624</v>
      </c>
      <c r="CH14764" s="174">
        <v>1648</v>
      </c>
      <c r="CI14764" s="174">
        <v>5</v>
      </c>
      <c r="CJ14764" s="174">
        <v>85.469809999999995</v>
      </c>
      <c r="CK14764" s="174">
        <v>85.469809999999995</v>
      </c>
      <c r="CU14764" s="174">
        <v>73624</v>
      </c>
      <c r="CV14764" s="174">
        <v>1648</v>
      </c>
      <c r="CW14764" s="174">
        <v>5</v>
      </c>
      <c r="CX14764" s="174">
        <v>85.469809999999995</v>
      </c>
    </row>
    <row r="14765" spans="84:102" x14ac:dyDescent="0.25">
      <c r="CF14765" s="3" t="s">
        <v>3073</v>
      </c>
      <c r="CG14765" s="174">
        <v>83921</v>
      </c>
      <c r="CH14765" s="174">
        <v>1552</v>
      </c>
      <c r="CI14765" s="174">
        <v>5</v>
      </c>
      <c r="CJ14765" s="174">
        <v>85.412430000000001</v>
      </c>
      <c r="CK14765" s="174">
        <v>85.412430000000001</v>
      </c>
      <c r="CU14765" s="174">
        <v>83921</v>
      </c>
      <c r="CV14765" s="174">
        <v>1552</v>
      </c>
      <c r="CW14765" s="174">
        <v>5</v>
      </c>
      <c r="CX14765" s="174">
        <v>85.412430000000001</v>
      </c>
    </row>
    <row r="14766" spans="84:102" x14ac:dyDescent="0.25">
      <c r="CF14766" s="3" t="s">
        <v>3073</v>
      </c>
      <c r="CG14766" s="174">
        <v>2907</v>
      </c>
      <c r="CH14766" s="174">
        <v>151943</v>
      </c>
      <c r="CI14766" s="174">
        <v>5</v>
      </c>
      <c r="CJ14766" s="174">
        <v>85.362729999999999</v>
      </c>
      <c r="CK14766" s="174">
        <v>85.362729999999999</v>
      </c>
      <c r="CU14766" s="174">
        <v>2907</v>
      </c>
      <c r="CV14766" s="174">
        <v>151943</v>
      </c>
      <c r="CW14766" s="174">
        <v>5</v>
      </c>
      <c r="CX14766" s="174">
        <v>85.362729999999999</v>
      </c>
    </row>
    <row r="14767" spans="84:102" x14ac:dyDescent="0.25">
      <c r="CF14767" s="3" t="s">
        <v>3073</v>
      </c>
      <c r="CG14767" s="174">
        <v>768</v>
      </c>
      <c r="CH14767" s="174">
        <v>98969</v>
      </c>
      <c r="CI14767" s="174">
        <v>5</v>
      </c>
      <c r="CJ14767" s="174">
        <v>85.346130000000002</v>
      </c>
      <c r="CK14767" s="174">
        <v>85.346130000000002</v>
      </c>
      <c r="CU14767" s="174">
        <v>768</v>
      </c>
      <c r="CV14767" s="174">
        <v>98969</v>
      </c>
      <c r="CW14767" s="174">
        <v>5</v>
      </c>
      <c r="CX14767" s="174">
        <v>85.346130000000002</v>
      </c>
    </row>
    <row r="14768" spans="84:102" x14ac:dyDescent="0.25">
      <c r="CF14768" s="3" t="s">
        <v>3073</v>
      </c>
      <c r="CG14768" s="174">
        <v>3513</v>
      </c>
      <c r="CH14768" s="174">
        <v>64858</v>
      </c>
      <c r="CI14768" s="174">
        <v>5</v>
      </c>
      <c r="CJ14768" s="174">
        <v>85.311130000000006</v>
      </c>
      <c r="CK14768" s="174">
        <v>85.311130000000006</v>
      </c>
      <c r="CU14768" s="174">
        <v>3513</v>
      </c>
      <c r="CV14768" s="174">
        <v>64858</v>
      </c>
      <c r="CW14768" s="174">
        <v>5</v>
      </c>
      <c r="CX14768" s="174">
        <v>85.311130000000006</v>
      </c>
    </row>
    <row r="14769" spans="84:102" x14ac:dyDescent="0.25">
      <c r="CF14769" s="3" t="s">
        <v>3073</v>
      </c>
      <c r="CG14769" s="174">
        <v>1658</v>
      </c>
      <c r="CH14769" s="174">
        <v>72012</v>
      </c>
      <c r="CI14769" s="174">
        <v>5</v>
      </c>
      <c r="CJ14769" s="174">
        <v>85.210570000000004</v>
      </c>
      <c r="CK14769" s="174">
        <v>85.210570000000004</v>
      </c>
      <c r="CU14769" s="174">
        <v>1658</v>
      </c>
      <c r="CV14769" s="174">
        <v>72012</v>
      </c>
      <c r="CW14769" s="174">
        <v>5</v>
      </c>
      <c r="CX14769" s="174">
        <v>85.210570000000004</v>
      </c>
    </row>
    <row r="14770" spans="84:102" x14ac:dyDescent="0.25">
      <c r="CF14770" s="3" t="s">
        <v>3073</v>
      </c>
      <c r="CG14770" s="174">
        <v>2270</v>
      </c>
      <c r="CH14770" s="174">
        <v>21002</v>
      </c>
      <c r="CI14770" s="174">
        <v>5</v>
      </c>
      <c r="CJ14770" s="174">
        <v>85.131789999999995</v>
      </c>
      <c r="CK14770" s="174">
        <v>85.131789999999995</v>
      </c>
      <c r="CU14770" s="174">
        <v>2270</v>
      </c>
      <c r="CV14770" s="174">
        <v>21002</v>
      </c>
      <c r="CW14770" s="174">
        <v>5</v>
      </c>
      <c r="CX14770" s="174">
        <v>85.131789999999995</v>
      </c>
    </row>
    <row r="14771" spans="84:102" x14ac:dyDescent="0.25">
      <c r="CF14771" s="3" t="s">
        <v>3073</v>
      </c>
      <c r="CG14771" s="174">
        <v>2580</v>
      </c>
      <c r="CH14771" s="174">
        <v>41213</v>
      </c>
      <c r="CI14771" s="174">
        <v>5</v>
      </c>
      <c r="CJ14771" s="174">
        <v>85.064970000000002</v>
      </c>
      <c r="CK14771" s="174">
        <v>85.064970000000002</v>
      </c>
      <c r="CU14771" s="174">
        <v>2580</v>
      </c>
      <c r="CV14771" s="174">
        <v>41213</v>
      </c>
      <c r="CW14771" s="174">
        <v>5</v>
      </c>
      <c r="CX14771" s="174">
        <v>85.064970000000002</v>
      </c>
    </row>
    <row r="14772" spans="84:102" x14ac:dyDescent="0.25">
      <c r="CF14772" s="3" t="s">
        <v>3073</v>
      </c>
      <c r="CG14772" s="174">
        <v>176059</v>
      </c>
      <c r="CH14772" s="174">
        <v>3430</v>
      </c>
      <c r="CI14772" s="174">
        <v>5</v>
      </c>
      <c r="CJ14772" s="174">
        <v>84.956429999999997</v>
      </c>
      <c r="CK14772" s="174">
        <v>84.956429999999997</v>
      </c>
      <c r="CU14772" s="174">
        <v>176059</v>
      </c>
      <c r="CV14772" s="174">
        <v>3430</v>
      </c>
      <c r="CW14772" s="174">
        <v>5</v>
      </c>
      <c r="CX14772" s="174">
        <v>84.956429999999997</v>
      </c>
    </row>
    <row r="14773" spans="84:102" x14ac:dyDescent="0.25">
      <c r="CF14773" s="3" t="s">
        <v>3073</v>
      </c>
      <c r="CG14773" s="174">
        <v>89787</v>
      </c>
      <c r="CH14773" s="174">
        <v>645</v>
      </c>
      <c r="CI14773" s="174">
        <v>5</v>
      </c>
      <c r="CJ14773" s="174">
        <v>84.823030000000003</v>
      </c>
      <c r="CK14773" s="174">
        <v>84.823030000000003</v>
      </c>
      <c r="CU14773" s="174">
        <v>89787</v>
      </c>
      <c r="CV14773" s="174">
        <v>645</v>
      </c>
      <c r="CW14773" s="174">
        <v>5</v>
      </c>
      <c r="CX14773" s="174">
        <v>84.823030000000003</v>
      </c>
    </row>
    <row r="14774" spans="84:102" x14ac:dyDescent="0.25">
      <c r="CF14774" s="3" t="s">
        <v>3073</v>
      </c>
      <c r="CG14774" s="174">
        <v>560</v>
      </c>
      <c r="CH14774" s="174">
        <v>83938</v>
      </c>
      <c r="CI14774" s="174">
        <v>5</v>
      </c>
      <c r="CJ14774" s="174">
        <v>84.501589999999993</v>
      </c>
      <c r="CK14774" s="174">
        <v>84.501589999999993</v>
      </c>
      <c r="CU14774" s="174">
        <v>560</v>
      </c>
      <c r="CV14774" s="174">
        <v>83938</v>
      </c>
      <c r="CW14774" s="174">
        <v>5</v>
      </c>
      <c r="CX14774" s="174">
        <v>84.501589999999993</v>
      </c>
    </row>
    <row r="14775" spans="84:102" x14ac:dyDescent="0.25">
      <c r="CF14775" s="3" t="s">
        <v>3073</v>
      </c>
      <c r="CG14775" s="174">
        <v>572</v>
      </c>
      <c r="CH14775" s="174">
        <v>85208</v>
      </c>
      <c r="CI14775" s="174">
        <v>5</v>
      </c>
      <c r="CJ14775" s="174">
        <v>84.402760000000001</v>
      </c>
      <c r="CK14775" s="174">
        <v>84.402760000000001</v>
      </c>
      <c r="CU14775" s="174">
        <v>572</v>
      </c>
      <c r="CV14775" s="174">
        <v>85208</v>
      </c>
      <c r="CW14775" s="174">
        <v>5</v>
      </c>
      <c r="CX14775" s="174">
        <v>84.402760000000001</v>
      </c>
    </row>
    <row r="14776" spans="84:102" x14ac:dyDescent="0.25">
      <c r="CF14776" s="3" t="s">
        <v>3073</v>
      </c>
      <c r="CG14776" s="174">
        <v>95569</v>
      </c>
      <c r="CH14776" s="174">
        <v>696</v>
      </c>
      <c r="CI14776" s="174">
        <v>5</v>
      </c>
      <c r="CJ14776" s="174">
        <v>84.394229999999993</v>
      </c>
      <c r="CK14776" s="174">
        <v>84.394229999999993</v>
      </c>
      <c r="CU14776" s="174">
        <v>95569</v>
      </c>
      <c r="CV14776" s="174">
        <v>696</v>
      </c>
      <c r="CW14776" s="174">
        <v>5</v>
      </c>
      <c r="CX14776" s="174">
        <v>84.394229999999993</v>
      </c>
    </row>
    <row r="14777" spans="84:102" x14ac:dyDescent="0.25">
      <c r="CF14777" s="3" t="s">
        <v>3073</v>
      </c>
      <c r="CG14777" s="174">
        <v>616</v>
      </c>
      <c r="CH14777" s="174">
        <v>86863</v>
      </c>
      <c r="CI14777" s="174">
        <v>5</v>
      </c>
      <c r="CJ14777" s="174">
        <v>84.229200000000006</v>
      </c>
      <c r="CK14777" s="174">
        <v>84.229200000000006</v>
      </c>
      <c r="CU14777" s="174">
        <v>616</v>
      </c>
      <c r="CV14777" s="174">
        <v>86863</v>
      </c>
      <c r="CW14777" s="174">
        <v>5</v>
      </c>
      <c r="CX14777" s="174">
        <v>84.229200000000006</v>
      </c>
    </row>
    <row r="14778" spans="84:102" x14ac:dyDescent="0.25">
      <c r="CF14778" s="3" t="s">
        <v>3073</v>
      </c>
      <c r="CG14778" s="174">
        <v>151128</v>
      </c>
      <c r="CH14778" s="174">
        <v>2857</v>
      </c>
      <c r="CI14778" s="174">
        <v>5</v>
      </c>
      <c r="CJ14778" s="174">
        <v>84.150760000000005</v>
      </c>
      <c r="CK14778" s="174">
        <v>84.150760000000005</v>
      </c>
      <c r="CU14778" s="174">
        <v>151128</v>
      </c>
      <c r="CV14778" s="174">
        <v>2857</v>
      </c>
      <c r="CW14778" s="174">
        <v>5</v>
      </c>
      <c r="CX14778" s="174">
        <v>84.150760000000005</v>
      </c>
    </row>
    <row r="14779" spans="84:102" x14ac:dyDescent="0.25">
      <c r="CF14779" s="3" t="s">
        <v>3073</v>
      </c>
      <c r="CG14779" s="174">
        <v>115418</v>
      </c>
      <c r="CH14779" s="174">
        <v>998</v>
      </c>
      <c r="CI14779" s="174">
        <v>5</v>
      </c>
      <c r="CJ14779" s="174">
        <v>84.049289999999999</v>
      </c>
      <c r="CK14779" s="174">
        <v>84.049289999999999</v>
      </c>
      <c r="CU14779" s="174">
        <v>115418</v>
      </c>
      <c r="CV14779" s="174">
        <v>998</v>
      </c>
      <c r="CW14779" s="174">
        <v>5</v>
      </c>
      <c r="CX14779" s="174">
        <v>84.049289999999999</v>
      </c>
    </row>
    <row r="14780" spans="84:102" x14ac:dyDescent="0.25">
      <c r="CF14780" s="3" t="s">
        <v>3073</v>
      </c>
      <c r="CG14780" s="174">
        <v>2911</v>
      </c>
      <c r="CH14780" s="174">
        <v>152248</v>
      </c>
      <c r="CI14780" s="174">
        <v>5</v>
      </c>
      <c r="CJ14780" s="174">
        <v>84.039730000000006</v>
      </c>
      <c r="CK14780" s="174">
        <v>84.039730000000006</v>
      </c>
      <c r="CU14780" s="174">
        <v>2911</v>
      </c>
      <c r="CV14780" s="174">
        <v>152248</v>
      </c>
      <c r="CW14780" s="174">
        <v>5</v>
      </c>
      <c r="CX14780" s="174">
        <v>84.039730000000006</v>
      </c>
    </row>
    <row r="14781" spans="84:102" x14ac:dyDescent="0.25">
      <c r="CF14781" s="3" t="s">
        <v>3073</v>
      </c>
      <c r="CG14781" s="174">
        <v>39719</v>
      </c>
      <c r="CH14781" s="174">
        <v>2464</v>
      </c>
      <c r="CI14781" s="174">
        <v>5</v>
      </c>
      <c r="CJ14781" s="174">
        <v>84</v>
      </c>
      <c r="CK14781" s="174">
        <v>84</v>
      </c>
      <c r="CU14781" s="174">
        <v>39719</v>
      </c>
      <c r="CV14781" s="174">
        <v>2464</v>
      </c>
      <c r="CW14781" s="174">
        <v>5</v>
      </c>
      <c r="CX14781" s="174">
        <v>84</v>
      </c>
    </row>
    <row r="14782" spans="84:102" x14ac:dyDescent="0.25">
      <c r="CF14782" s="3" t="s">
        <v>3073</v>
      </c>
      <c r="CG14782" s="174">
        <v>152248</v>
      </c>
      <c r="CH14782" s="174">
        <v>2903</v>
      </c>
      <c r="CI14782" s="174">
        <v>5</v>
      </c>
      <c r="CJ14782" s="174">
        <v>84</v>
      </c>
      <c r="CK14782" s="174">
        <v>84</v>
      </c>
      <c r="CU14782" s="174">
        <v>152248</v>
      </c>
      <c r="CV14782" s="174">
        <v>2903</v>
      </c>
      <c r="CW14782" s="174">
        <v>5</v>
      </c>
      <c r="CX14782" s="174">
        <v>84</v>
      </c>
    </row>
    <row r="14783" spans="84:102" x14ac:dyDescent="0.25">
      <c r="CF14783" s="3" t="s">
        <v>3073</v>
      </c>
      <c r="CG14783" s="174">
        <v>3622</v>
      </c>
      <c r="CH14783" s="174">
        <v>92666</v>
      </c>
      <c r="CI14783" s="174">
        <v>5</v>
      </c>
      <c r="CJ14783" s="174">
        <v>83.773759999999996</v>
      </c>
      <c r="CK14783" s="174">
        <v>83.773759999999996</v>
      </c>
      <c r="CU14783" s="174">
        <v>3622</v>
      </c>
      <c r="CV14783" s="174">
        <v>92666</v>
      </c>
      <c r="CW14783" s="174">
        <v>5</v>
      </c>
      <c r="CX14783" s="174">
        <v>83.773759999999996</v>
      </c>
    </row>
    <row r="14784" spans="84:102" x14ac:dyDescent="0.25">
      <c r="CF14784" s="3" t="s">
        <v>3073</v>
      </c>
      <c r="CG14784" s="174">
        <v>200</v>
      </c>
      <c r="CH14784" s="174">
        <v>69686</v>
      </c>
      <c r="CI14784" s="174">
        <v>5</v>
      </c>
      <c r="CJ14784" s="174">
        <v>83.737470000000002</v>
      </c>
      <c r="CK14784" s="174">
        <v>83.737470000000002</v>
      </c>
      <c r="CU14784" s="174">
        <v>200</v>
      </c>
      <c r="CV14784" s="174">
        <v>69686</v>
      </c>
      <c r="CW14784" s="174">
        <v>5</v>
      </c>
      <c r="CX14784" s="174">
        <v>83.737470000000002</v>
      </c>
    </row>
    <row r="14785" spans="84:102" x14ac:dyDescent="0.25">
      <c r="CF14785" s="3" t="s">
        <v>3073</v>
      </c>
      <c r="CG14785" s="174">
        <v>101900</v>
      </c>
      <c r="CH14785" s="174">
        <v>813</v>
      </c>
      <c r="CI14785" s="174">
        <v>5</v>
      </c>
      <c r="CJ14785" s="174">
        <v>83.716089999999994</v>
      </c>
      <c r="CK14785" s="174">
        <v>83.716089999999994</v>
      </c>
      <c r="CU14785" s="174">
        <v>101900</v>
      </c>
      <c r="CV14785" s="174">
        <v>813</v>
      </c>
      <c r="CW14785" s="174">
        <v>5</v>
      </c>
      <c r="CX14785" s="174">
        <v>83.716089999999994</v>
      </c>
    </row>
    <row r="14786" spans="84:102" x14ac:dyDescent="0.25">
      <c r="CF14786" s="3" t="s">
        <v>3073</v>
      </c>
      <c r="CG14786" s="174">
        <v>104838</v>
      </c>
      <c r="CH14786" s="174">
        <v>3883</v>
      </c>
      <c r="CI14786" s="174">
        <v>5</v>
      </c>
      <c r="CJ14786" s="174">
        <v>83.513670000000005</v>
      </c>
      <c r="CK14786" s="174">
        <v>83.513670000000005</v>
      </c>
      <c r="CU14786" s="174">
        <v>104838</v>
      </c>
      <c r="CV14786" s="174">
        <v>3883</v>
      </c>
      <c r="CW14786" s="174">
        <v>5</v>
      </c>
      <c r="CX14786" s="174">
        <v>83.513670000000005</v>
      </c>
    </row>
    <row r="14787" spans="84:102" x14ac:dyDescent="0.25">
      <c r="CF14787" s="3" t="s">
        <v>3073</v>
      </c>
      <c r="CG14787" s="174">
        <v>1284</v>
      </c>
      <c r="CH14787" s="174">
        <v>123529</v>
      </c>
      <c r="CI14787" s="174">
        <v>5</v>
      </c>
      <c r="CJ14787" s="174">
        <v>83.5</v>
      </c>
      <c r="CK14787" s="174">
        <v>83.5</v>
      </c>
      <c r="CU14787" s="174">
        <v>1284</v>
      </c>
      <c r="CV14787" s="174">
        <v>123529</v>
      </c>
      <c r="CW14787" s="174">
        <v>5</v>
      </c>
      <c r="CX14787" s="174">
        <v>83.5</v>
      </c>
    </row>
    <row r="14788" spans="84:102" x14ac:dyDescent="0.25">
      <c r="CF14788" s="3" t="s">
        <v>3073</v>
      </c>
      <c r="CG14788" s="174">
        <v>2903</v>
      </c>
      <c r="CH14788" s="174">
        <v>152230</v>
      </c>
      <c r="CI14788" s="174">
        <v>5</v>
      </c>
      <c r="CJ14788" s="174">
        <v>83.166659999999993</v>
      </c>
      <c r="CK14788" s="174">
        <v>83.166659999999993</v>
      </c>
      <c r="CU14788" s="174">
        <v>2903</v>
      </c>
      <c r="CV14788" s="174">
        <v>152230</v>
      </c>
      <c r="CW14788" s="174">
        <v>5</v>
      </c>
      <c r="CX14788" s="174">
        <v>83.166659999999993</v>
      </c>
    </row>
    <row r="14789" spans="84:102" x14ac:dyDescent="0.25">
      <c r="CF14789" s="3" t="s">
        <v>3073</v>
      </c>
      <c r="CG14789" s="174">
        <v>150902</v>
      </c>
      <c r="CH14789" s="174">
        <v>2858</v>
      </c>
      <c r="CI14789" s="174">
        <v>5</v>
      </c>
      <c r="CJ14789" s="174">
        <v>83.166659999999993</v>
      </c>
      <c r="CK14789" s="174">
        <v>83.166659999999993</v>
      </c>
      <c r="CU14789" s="174">
        <v>150902</v>
      </c>
      <c r="CV14789" s="174">
        <v>2858</v>
      </c>
      <c r="CW14789" s="174">
        <v>5</v>
      </c>
      <c r="CX14789" s="174">
        <v>83.166659999999993</v>
      </c>
    </row>
    <row r="14790" spans="84:102" x14ac:dyDescent="0.25">
      <c r="CF14790" s="3" t="s">
        <v>3073</v>
      </c>
      <c r="CG14790" s="174">
        <v>3153</v>
      </c>
      <c r="CH14790" s="174">
        <v>151706</v>
      </c>
      <c r="CI14790" s="174">
        <v>5</v>
      </c>
      <c r="CJ14790" s="174">
        <v>83</v>
      </c>
      <c r="CK14790" s="174">
        <v>83</v>
      </c>
      <c r="CU14790" s="174">
        <v>3153</v>
      </c>
      <c r="CV14790" s="174">
        <v>151706</v>
      </c>
      <c r="CW14790" s="174">
        <v>5</v>
      </c>
      <c r="CX14790" s="174">
        <v>83</v>
      </c>
    </row>
    <row r="14791" spans="84:102" x14ac:dyDescent="0.25">
      <c r="CF14791" s="3" t="s">
        <v>3073</v>
      </c>
      <c r="CG14791" s="174">
        <v>2574</v>
      </c>
      <c r="CH14791" s="174">
        <v>40539</v>
      </c>
      <c r="CI14791" s="174">
        <v>5</v>
      </c>
      <c r="CJ14791" s="174">
        <v>82.990189999999998</v>
      </c>
      <c r="CK14791" s="174">
        <v>82.990189999999998</v>
      </c>
      <c r="CU14791" s="174">
        <v>2574</v>
      </c>
      <c r="CV14791" s="174">
        <v>40539</v>
      </c>
      <c r="CW14791" s="174">
        <v>5</v>
      </c>
      <c r="CX14791" s="174">
        <v>82.990189999999998</v>
      </c>
    </row>
    <row r="14792" spans="84:102" x14ac:dyDescent="0.25">
      <c r="CF14792" s="3" t="s">
        <v>3073</v>
      </c>
      <c r="CG14792" s="174">
        <v>143542</v>
      </c>
      <c r="CH14792" s="174">
        <v>2761</v>
      </c>
      <c r="CI14792" s="174">
        <v>5</v>
      </c>
      <c r="CJ14792" s="174">
        <v>82.977379999999997</v>
      </c>
      <c r="CK14792" s="174">
        <v>82.977379999999997</v>
      </c>
      <c r="CU14792" s="174">
        <v>143542</v>
      </c>
      <c r="CV14792" s="174">
        <v>2761</v>
      </c>
      <c r="CW14792" s="174">
        <v>5</v>
      </c>
      <c r="CX14792" s="174">
        <v>82.977379999999997</v>
      </c>
    </row>
    <row r="14793" spans="84:102" x14ac:dyDescent="0.25">
      <c r="CF14793" s="3" t="s">
        <v>3073</v>
      </c>
      <c r="CG14793" s="174">
        <v>303</v>
      </c>
      <c r="CH14793" s="174">
        <v>75208</v>
      </c>
      <c r="CI14793" s="174">
        <v>5</v>
      </c>
      <c r="CJ14793" s="174">
        <v>82.889790000000005</v>
      </c>
      <c r="CK14793" s="174">
        <v>82.889790000000005</v>
      </c>
      <c r="CU14793" s="174">
        <v>303</v>
      </c>
      <c r="CV14793" s="174">
        <v>75208</v>
      </c>
      <c r="CW14793" s="174">
        <v>5</v>
      </c>
      <c r="CX14793" s="174">
        <v>82.889790000000005</v>
      </c>
    </row>
    <row r="14794" spans="84:102" x14ac:dyDescent="0.25">
      <c r="CF14794" s="3" t="s">
        <v>3073</v>
      </c>
      <c r="CG14794" s="174">
        <v>3579</v>
      </c>
      <c r="CH14794" s="174">
        <v>87173</v>
      </c>
      <c r="CI14794" s="174">
        <v>5</v>
      </c>
      <c r="CJ14794" s="174">
        <v>82.739109999999997</v>
      </c>
      <c r="CK14794" s="174">
        <v>82.739109999999997</v>
      </c>
      <c r="CU14794" s="174">
        <v>3579</v>
      </c>
      <c r="CV14794" s="174">
        <v>87173</v>
      </c>
      <c r="CW14794" s="174">
        <v>5</v>
      </c>
      <c r="CX14794" s="174">
        <v>82.739109999999997</v>
      </c>
    </row>
    <row r="14795" spans="84:102" x14ac:dyDescent="0.25">
      <c r="CF14795" s="3" t="s">
        <v>3073</v>
      </c>
      <c r="CG14795" s="174">
        <v>2585</v>
      </c>
      <c r="CH14795" s="174">
        <v>41585</v>
      </c>
      <c r="CI14795" s="174">
        <v>5</v>
      </c>
      <c r="CJ14795" s="174">
        <v>82.661969999999997</v>
      </c>
      <c r="CK14795" s="174">
        <v>82.661969999999997</v>
      </c>
      <c r="CU14795" s="174">
        <v>2585</v>
      </c>
      <c r="CV14795" s="174">
        <v>41585</v>
      </c>
      <c r="CW14795" s="174">
        <v>5</v>
      </c>
      <c r="CX14795" s="174">
        <v>82.661969999999997</v>
      </c>
    </row>
    <row r="14796" spans="84:102" x14ac:dyDescent="0.25">
      <c r="CF14796" s="3" t="s">
        <v>3073</v>
      </c>
      <c r="CG14796" s="174">
        <v>182</v>
      </c>
      <c r="CH14796" s="174">
        <v>68966</v>
      </c>
      <c r="CI14796" s="174">
        <v>5</v>
      </c>
      <c r="CJ14796" s="174">
        <v>82.568600000000004</v>
      </c>
      <c r="CK14796" s="174">
        <v>82.568600000000004</v>
      </c>
      <c r="CU14796" s="174">
        <v>182</v>
      </c>
      <c r="CV14796" s="174">
        <v>68966</v>
      </c>
      <c r="CW14796" s="174">
        <v>5</v>
      </c>
      <c r="CX14796" s="174">
        <v>82.568600000000004</v>
      </c>
    </row>
    <row r="14797" spans="84:102" x14ac:dyDescent="0.25">
      <c r="CF14797" s="3" t="s">
        <v>3073</v>
      </c>
      <c r="CG14797" s="174">
        <v>168228</v>
      </c>
      <c r="CH14797" s="174">
        <v>3062</v>
      </c>
      <c r="CI14797" s="174">
        <v>5</v>
      </c>
      <c r="CJ14797" s="174">
        <v>82.565290000000005</v>
      </c>
      <c r="CK14797" s="174">
        <v>82.565290000000005</v>
      </c>
      <c r="CU14797" s="174">
        <v>168228</v>
      </c>
      <c r="CV14797" s="174">
        <v>3062</v>
      </c>
      <c r="CW14797" s="174">
        <v>5</v>
      </c>
      <c r="CX14797" s="174">
        <v>82.565290000000005</v>
      </c>
    </row>
    <row r="14798" spans="84:102" x14ac:dyDescent="0.25">
      <c r="CF14798" s="3" t="s">
        <v>3073</v>
      </c>
      <c r="CG14798" s="174">
        <v>88496</v>
      </c>
      <c r="CH14798" s="174">
        <v>3578</v>
      </c>
      <c r="CI14798" s="174">
        <v>5</v>
      </c>
      <c r="CJ14798" s="174">
        <v>82.448210000000003</v>
      </c>
      <c r="CK14798" s="174">
        <v>82.448210000000003</v>
      </c>
      <c r="CU14798" s="174">
        <v>88496</v>
      </c>
      <c r="CV14798" s="174">
        <v>3578</v>
      </c>
      <c r="CW14798" s="174">
        <v>5</v>
      </c>
      <c r="CX14798" s="174">
        <v>82.448210000000003</v>
      </c>
    </row>
    <row r="14799" spans="84:102" x14ac:dyDescent="0.25">
      <c r="CF14799" s="3" t="s">
        <v>3073</v>
      </c>
      <c r="CG14799" s="174">
        <v>114500</v>
      </c>
      <c r="CH14799" s="174">
        <v>992</v>
      </c>
      <c r="CI14799" s="174">
        <v>5</v>
      </c>
      <c r="CJ14799" s="174">
        <v>82.422370000000001</v>
      </c>
      <c r="CK14799" s="174">
        <v>82.422370000000001</v>
      </c>
      <c r="CU14799" s="174">
        <v>114500</v>
      </c>
      <c r="CV14799" s="174">
        <v>992</v>
      </c>
      <c r="CW14799" s="174">
        <v>5</v>
      </c>
      <c r="CX14799" s="174">
        <v>82.422370000000001</v>
      </c>
    </row>
    <row r="14800" spans="84:102" x14ac:dyDescent="0.25">
      <c r="CF14800" s="3" t="s">
        <v>3073</v>
      </c>
      <c r="CG14800" s="174">
        <v>388</v>
      </c>
      <c r="CH14800" s="174">
        <v>78213</v>
      </c>
      <c r="CI14800" s="174">
        <v>5</v>
      </c>
      <c r="CJ14800" s="174">
        <v>82.372320000000002</v>
      </c>
      <c r="CK14800" s="174">
        <v>82.372320000000002</v>
      </c>
      <c r="CU14800" s="174">
        <v>388</v>
      </c>
      <c r="CV14800" s="174">
        <v>78213</v>
      </c>
      <c r="CW14800" s="174">
        <v>5</v>
      </c>
      <c r="CX14800" s="174">
        <v>82.372320000000002</v>
      </c>
    </row>
    <row r="14801" spans="84:102" x14ac:dyDescent="0.25">
      <c r="CF14801" s="3" t="s">
        <v>3073</v>
      </c>
      <c r="CG14801" s="174">
        <v>3611</v>
      </c>
      <c r="CH14801" s="174">
        <v>95547</v>
      </c>
      <c r="CI14801" s="174">
        <v>5</v>
      </c>
      <c r="CJ14801" s="174">
        <v>82.360290000000006</v>
      </c>
      <c r="CK14801" s="174">
        <v>82.360290000000006</v>
      </c>
      <c r="CU14801" s="174">
        <v>3611</v>
      </c>
      <c r="CV14801" s="174">
        <v>95547</v>
      </c>
      <c r="CW14801" s="174">
        <v>5</v>
      </c>
      <c r="CX14801" s="174">
        <v>82.360290000000006</v>
      </c>
    </row>
    <row r="14802" spans="84:102" x14ac:dyDescent="0.25">
      <c r="CF14802" s="3" t="s">
        <v>3073</v>
      </c>
      <c r="CG14802" s="174">
        <v>101737</v>
      </c>
      <c r="CH14802" s="174">
        <v>3659</v>
      </c>
      <c r="CI14802" s="174">
        <v>5</v>
      </c>
      <c r="CJ14802" s="174">
        <v>82.268709999999999</v>
      </c>
      <c r="CK14802" s="174">
        <v>82.268709999999999</v>
      </c>
      <c r="CU14802" s="174">
        <v>101737</v>
      </c>
      <c r="CV14802" s="174">
        <v>3659</v>
      </c>
      <c r="CW14802" s="174">
        <v>5</v>
      </c>
      <c r="CX14802" s="174">
        <v>82.268709999999999</v>
      </c>
    </row>
    <row r="14803" spans="84:102" x14ac:dyDescent="0.25">
      <c r="CF14803" s="3" t="s">
        <v>3073</v>
      </c>
      <c r="CG14803" s="174">
        <v>77768</v>
      </c>
      <c r="CH14803" s="174">
        <v>354</v>
      </c>
      <c r="CI14803" s="174">
        <v>5</v>
      </c>
      <c r="CJ14803" s="174">
        <v>81.982110000000006</v>
      </c>
      <c r="CK14803" s="174">
        <v>81.982110000000006</v>
      </c>
      <c r="CU14803" s="174">
        <v>77768</v>
      </c>
      <c r="CV14803" s="174">
        <v>354</v>
      </c>
      <c r="CW14803" s="174">
        <v>5</v>
      </c>
      <c r="CX14803" s="174">
        <v>81.982110000000006</v>
      </c>
    </row>
    <row r="14804" spans="84:102" x14ac:dyDescent="0.25">
      <c r="CF14804" s="3" t="s">
        <v>3073</v>
      </c>
      <c r="CG14804" s="174">
        <v>94641</v>
      </c>
      <c r="CH14804" s="174">
        <v>715</v>
      </c>
      <c r="CI14804" s="174">
        <v>5</v>
      </c>
      <c r="CJ14804" s="174">
        <v>81.880449999999996</v>
      </c>
      <c r="CK14804" s="174">
        <v>81.880449999999996</v>
      </c>
      <c r="CU14804" s="174">
        <v>94641</v>
      </c>
      <c r="CV14804" s="174">
        <v>715</v>
      </c>
      <c r="CW14804" s="174">
        <v>5</v>
      </c>
      <c r="CX14804" s="174">
        <v>81.880449999999996</v>
      </c>
    </row>
    <row r="14805" spans="84:102" x14ac:dyDescent="0.25">
      <c r="CF14805" s="3" t="s">
        <v>3073</v>
      </c>
      <c r="CG14805" s="174">
        <v>170192</v>
      </c>
      <c r="CH14805" s="174">
        <v>3374</v>
      </c>
      <c r="CI14805" s="174">
        <v>5</v>
      </c>
      <c r="CJ14805" s="174">
        <v>81.624759999999995</v>
      </c>
      <c r="CK14805" s="174">
        <v>81.624759999999995</v>
      </c>
      <c r="CU14805" s="174">
        <v>170192</v>
      </c>
      <c r="CV14805" s="174">
        <v>3374</v>
      </c>
      <c r="CW14805" s="174">
        <v>5</v>
      </c>
      <c r="CX14805" s="174">
        <v>81.624759999999995</v>
      </c>
    </row>
    <row r="14806" spans="84:102" x14ac:dyDescent="0.25">
      <c r="CF14806" s="3" t="s">
        <v>3073</v>
      </c>
      <c r="CG14806" s="174">
        <v>3112</v>
      </c>
      <c r="CH14806" s="174">
        <v>151444</v>
      </c>
      <c r="CI14806" s="174">
        <v>5</v>
      </c>
      <c r="CJ14806" s="174">
        <v>81.558390000000003</v>
      </c>
      <c r="CK14806" s="174">
        <v>81.558390000000003</v>
      </c>
      <c r="CU14806" s="174">
        <v>3112</v>
      </c>
      <c r="CV14806" s="174">
        <v>151444</v>
      </c>
      <c r="CW14806" s="174">
        <v>5</v>
      </c>
      <c r="CX14806" s="174">
        <v>81.558390000000003</v>
      </c>
    </row>
    <row r="14807" spans="84:102" x14ac:dyDescent="0.25">
      <c r="CF14807" s="3" t="s">
        <v>3073</v>
      </c>
      <c r="CG14807" s="174">
        <v>3533</v>
      </c>
      <c r="CH14807" s="174">
        <v>73797</v>
      </c>
      <c r="CI14807" s="174">
        <v>5</v>
      </c>
      <c r="CJ14807" s="174">
        <v>81.489919999999998</v>
      </c>
      <c r="CK14807" s="174">
        <v>81.489919999999998</v>
      </c>
      <c r="CU14807" s="174">
        <v>3533</v>
      </c>
      <c r="CV14807" s="174">
        <v>73797</v>
      </c>
      <c r="CW14807" s="174">
        <v>5</v>
      </c>
      <c r="CX14807" s="174">
        <v>81.489919999999998</v>
      </c>
    </row>
    <row r="14808" spans="84:102" x14ac:dyDescent="0.25">
      <c r="CF14808" s="3" t="s">
        <v>3073</v>
      </c>
      <c r="CG14808" s="174">
        <v>78213</v>
      </c>
      <c r="CH14808" s="174">
        <v>388</v>
      </c>
      <c r="CI14808" s="174">
        <v>5</v>
      </c>
      <c r="CJ14808" s="174">
        <v>81.449250000000006</v>
      </c>
      <c r="CK14808" s="174">
        <v>81.449250000000006</v>
      </c>
      <c r="CU14808" s="174">
        <v>78213</v>
      </c>
      <c r="CV14808" s="174">
        <v>388</v>
      </c>
      <c r="CW14808" s="174">
        <v>5</v>
      </c>
      <c r="CX14808" s="174">
        <v>81.449250000000006</v>
      </c>
    </row>
    <row r="14809" spans="84:102" x14ac:dyDescent="0.25">
      <c r="CF14809" s="3" t="s">
        <v>3073</v>
      </c>
      <c r="CG14809" s="174">
        <v>2898</v>
      </c>
      <c r="CH14809" s="174">
        <v>151709</v>
      </c>
      <c r="CI14809" s="174">
        <v>5</v>
      </c>
      <c r="CJ14809" s="174">
        <v>81.446659999999994</v>
      </c>
      <c r="CK14809" s="174">
        <v>81.446659999999994</v>
      </c>
      <c r="CU14809" s="174">
        <v>2898</v>
      </c>
      <c r="CV14809" s="174">
        <v>151709</v>
      </c>
      <c r="CW14809" s="174">
        <v>5</v>
      </c>
      <c r="CX14809" s="174">
        <v>81.446659999999994</v>
      </c>
    </row>
    <row r="14810" spans="84:102" x14ac:dyDescent="0.25">
      <c r="CF14810" s="3" t="s">
        <v>3073</v>
      </c>
      <c r="CG14810" s="174">
        <v>317</v>
      </c>
      <c r="CH14810" s="174">
        <v>75002</v>
      </c>
      <c r="CI14810" s="174">
        <v>5</v>
      </c>
      <c r="CJ14810" s="174">
        <v>81.442250000000001</v>
      </c>
      <c r="CK14810" s="174">
        <v>81.442250000000001</v>
      </c>
      <c r="CU14810" s="174">
        <v>317</v>
      </c>
      <c r="CV14810" s="174">
        <v>75002</v>
      </c>
      <c r="CW14810" s="174">
        <v>5</v>
      </c>
      <c r="CX14810" s="174">
        <v>81.442250000000001</v>
      </c>
    </row>
    <row r="14811" spans="84:102" x14ac:dyDescent="0.25">
      <c r="CF14811" s="3" t="s">
        <v>3073</v>
      </c>
      <c r="CG14811" s="174">
        <v>75003</v>
      </c>
      <c r="CH14811" s="174">
        <v>305</v>
      </c>
      <c r="CI14811" s="174">
        <v>5</v>
      </c>
      <c r="CJ14811" s="174">
        <v>81.408169999999998</v>
      </c>
      <c r="CK14811" s="174">
        <v>81.408169999999998</v>
      </c>
      <c r="CU14811" s="174">
        <v>75003</v>
      </c>
      <c r="CV14811" s="174">
        <v>305</v>
      </c>
      <c r="CW14811" s="174">
        <v>5</v>
      </c>
      <c r="CX14811" s="174">
        <v>81.408169999999998</v>
      </c>
    </row>
    <row r="14812" spans="84:102" x14ac:dyDescent="0.25">
      <c r="CF14812" s="3" t="s">
        <v>3073</v>
      </c>
      <c r="CG14812" s="174">
        <v>292</v>
      </c>
      <c r="CH14812" s="174">
        <v>71693</v>
      </c>
      <c r="CI14812" s="174">
        <v>5</v>
      </c>
      <c r="CJ14812" s="174">
        <v>81.362799999999993</v>
      </c>
      <c r="CK14812" s="174">
        <v>81.362799999999993</v>
      </c>
      <c r="CU14812" s="174">
        <v>292</v>
      </c>
      <c r="CV14812" s="174">
        <v>71693</v>
      </c>
      <c r="CW14812" s="174">
        <v>5</v>
      </c>
      <c r="CX14812" s="174">
        <v>81.362799999999993</v>
      </c>
    </row>
    <row r="14813" spans="84:102" x14ac:dyDescent="0.25">
      <c r="CF14813" s="3" t="s">
        <v>3073</v>
      </c>
      <c r="CG14813" s="174">
        <v>2775</v>
      </c>
      <c r="CH14813" s="174">
        <v>144550</v>
      </c>
      <c r="CI14813" s="174">
        <v>5</v>
      </c>
      <c r="CJ14813" s="174">
        <v>81.290499999999994</v>
      </c>
      <c r="CK14813" s="174">
        <v>81.290499999999994</v>
      </c>
      <c r="CU14813" s="174">
        <v>2775</v>
      </c>
      <c r="CV14813" s="174">
        <v>144550</v>
      </c>
      <c r="CW14813" s="174">
        <v>5</v>
      </c>
      <c r="CX14813" s="174">
        <v>81.290499999999994</v>
      </c>
    </row>
    <row r="14814" spans="84:102" x14ac:dyDescent="0.25">
      <c r="CF14814" s="3" t="s">
        <v>3073</v>
      </c>
      <c r="CG14814" s="174">
        <v>144814</v>
      </c>
      <c r="CH14814" s="174">
        <v>2771</v>
      </c>
      <c r="CI14814" s="174">
        <v>5</v>
      </c>
      <c r="CJ14814" s="174">
        <v>81.282669999999996</v>
      </c>
      <c r="CK14814" s="174">
        <v>81.282669999999996</v>
      </c>
      <c r="CU14814" s="174">
        <v>144814</v>
      </c>
      <c r="CV14814" s="174">
        <v>2771</v>
      </c>
      <c r="CW14814" s="174">
        <v>5</v>
      </c>
      <c r="CX14814" s="174">
        <v>81.282669999999996</v>
      </c>
    </row>
    <row r="14815" spans="84:102" x14ac:dyDescent="0.25">
      <c r="CF14815" s="3" t="s">
        <v>3073</v>
      </c>
      <c r="CG14815" s="174">
        <v>3361</v>
      </c>
      <c r="CH14815" s="174">
        <v>168358</v>
      </c>
      <c r="CI14815" s="174">
        <v>5</v>
      </c>
      <c r="CJ14815" s="174">
        <v>81.077219999999997</v>
      </c>
      <c r="CK14815" s="174">
        <v>81.077219999999997</v>
      </c>
      <c r="CU14815" s="174">
        <v>3361</v>
      </c>
      <c r="CV14815" s="174">
        <v>168358</v>
      </c>
      <c r="CW14815" s="174">
        <v>5</v>
      </c>
      <c r="CX14815" s="174">
        <v>81.077219999999997</v>
      </c>
    </row>
    <row r="14816" spans="84:102" x14ac:dyDescent="0.25">
      <c r="CF14816" s="3" t="s">
        <v>3073</v>
      </c>
      <c r="CG14816" s="174">
        <v>98708</v>
      </c>
      <c r="CH14816" s="174">
        <v>1467</v>
      </c>
      <c r="CI14816" s="174">
        <v>5</v>
      </c>
      <c r="CJ14816" s="174">
        <v>81.011120000000005</v>
      </c>
      <c r="CK14816" s="174">
        <v>81.011120000000005</v>
      </c>
      <c r="CU14816" s="174">
        <v>98708</v>
      </c>
      <c r="CV14816" s="174">
        <v>1467</v>
      </c>
      <c r="CW14816" s="174">
        <v>5</v>
      </c>
      <c r="CX14816" s="174">
        <v>81.011120000000005</v>
      </c>
    </row>
    <row r="14817" spans="84:102" x14ac:dyDescent="0.25">
      <c r="CF14817" s="3" t="s">
        <v>3073</v>
      </c>
      <c r="CG14817" s="174">
        <v>2915</v>
      </c>
      <c r="CH14817" s="174">
        <v>151589</v>
      </c>
      <c r="CI14817" s="174">
        <v>5</v>
      </c>
      <c r="CJ14817" s="174">
        <v>81</v>
      </c>
      <c r="CK14817" s="174">
        <v>81</v>
      </c>
      <c r="CU14817" s="174">
        <v>2915</v>
      </c>
      <c r="CV14817" s="174">
        <v>151589</v>
      </c>
      <c r="CW14817" s="174">
        <v>5</v>
      </c>
      <c r="CX14817" s="174">
        <v>81</v>
      </c>
    </row>
    <row r="14818" spans="84:102" x14ac:dyDescent="0.25">
      <c r="CF14818" s="3" t="s">
        <v>3073</v>
      </c>
      <c r="CG14818" s="174">
        <v>64225</v>
      </c>
      <c r="CH14818" s="174">
        <v>83</v>
      </c>
      <c r="CI14818" s="174">
        <v>5</v>
      </c>
      <c r="CJ14818" s="174">
        <v>80.91122</v>
      </c>
      <c r="CK14818" s="174">
        <v>80.91122</v>
      </c>
      <c r="CU14818" s="174">
        <v>64225</v>
      </c>
      <c r="CV14818" s="174">
        <v>83</v>
      </c>
      <c r="CW14818" s="174">
        <v>5</v>
      </c>
      <c r="CX14818" s="174">
        <v>80.91122</v>
      </c>
    </row>
    <row r="14819" spans="84:102" x14ac:dyDescent="0.25">
      <c r="CF14819" s="3" t="s">
        <v>3073</v>
      </c>
      <c r="CG14819" s="174">
        <v>69792</v>
      </c>
      <c r="CH14819" s="174">
        <v>241</v>
      </c>
      <c r="CI14819" s="174">
        <v>5</v>
      </c>
      <c r="CJ14819" s="174">
        <v>80.859470000000002</v>
      </c>
      <c r="CK14819" s="174">
        <v>80.859470000000002</v>
      </c>
      <c r="CU14819" s="174">
        <v>69792</v>
      </c>
      <c r="CV14819" s="174">
        <v>241</v>
      </c>
      <c r="CW14819" s="174">
        <v>5</v>
      </c>
      <c r="CX14819" s="174">
        <v>80.859470000000002</v>
      </c>
    </row>
    <row r="14820" spans="84:102" x14ac:dyDescent="0.25">
      <c r="CF14820" s="3" t="s">
        <v>3073</v>
      </c>
      <c r="CG14820" s="174">
        <v>1148</v>
      </c>
      <c r="CH14820" s="174">
        <v>147104</v>
      </c>
      <c r="CI14820" s="174">
        <v>5</v>
      </c>
      <c r="CJ14820" s="174">
        <v>80.666659999999993</v>
      </c>
      <c r="CK14820" s="174">
        <v>80.666659999999993</v>
      </c>
      <c r="CU14820" s="174">
        <v>1148</v>
      </c>
      <c r="CV14820" s="174">
        <v>147104</v>
      </c>
      <c r="CW14820" s="174">
        <v>5</v>
      </c>
      <c r="CX14820" s="174">
        <v>80.666659999999993</v>
      </c>
    </row>
    <row r="14821" spans="84:102" x14ac:dyDescent="0.25">
      <c r="CF14821" s="3" t="s">
        <v>3073</v>
      </c>
      <c r="CG14821" s="174">
        <v>151589</v>
      </c>
      <c r="CH14821" s="174">
        <v>2915</v>
      </c>
      <c r="CI14821" s="174">
        <v>5</v>
      </c>
      <c r="CJ14821" s="174">
        <v>80.666659999999993</v>
      </c>
      <c r="CK14821" s="174">
        <v>80.666659999999993</v>
      </c>
      <c r="CU14821" s="174">
        <v>151589</v>
      </c>
      <c r="CV14821" s="174">
        <v>2915</v>
      </c>
      <c r="CW14821" s="174">
        <v>5</v>
      </c>
      <c r="CX14821" s="174">
        <v>80.666659999999993</v>
      </c>
    </row>
    <row r="14822" spans="84:102" x14ac:dyDescent="0.25">
      <c r="CF14822" s="3" t="s">
        <v>3073</v>
      </c>
      <c r="CG14822" s="174">
        <v>153154</v>
      </c>
      <c r="CH14822" s="174">
        <v>3187</v>
      </c>
      <c r="CI14822" s="174">
        <v>5</v>
      </c>
      <c r="CJ14822" s="174">
        <v>80.556110000000004</v>
      </c>
      <c r="CK14822" s="174">
        <v>80.556110000000004</v>
      </c>
      <c r="CU14822" s="174">
        <v>153154</v>
      </c>
      <c r="CV14822" s="174">
        <v>3187</v>
      </c>
      <c r="CW14822" s="174">
        <v>5</v>
      </c>
      <c r="CX14822" s="174">
        <v>80.556110000000004</v>
      </c>
    </row>
    <row r="14823" spans="84:102" x14ac:dyDescent="0.25">
      <c r="CF14823" s="3" t="s">
        <v>3073</v>
      </c>
      <c r="CG14823" s="174">
        <v>490</v>
      </c>
      <c r="CH14823" s="174">
        <v>83380</v>
      </c>
      <c r="CI14823" s="174">
        <v>5</v>
      </c>
      <c r="CJ14823" s="174">
        <v>80.5</v>
      </c>
      <c r="CK14823" s="174">
        <v>80.5</v>
      </c>
      <c r="CU14823" s="174">
        <v>490</v>
      </c>
      <c r="CV14823" s="174">
        <v>83380</v>
      </c>
      <c r="CW14823" s="174">
        <v>5</v>
      </c>
      <c r="CX14823" s="174">
        <v>80.5</v>
      </c>
    </row>
    <row r="14824" spans="84:102" x14ac:dyDescent="0.25">
      <c r="CF14824" s="3" t="s">
        <v>3073</v>
      </c>
      <c r="CG14824" s="174">
        <v>91143</v>
      </c>
      <c r="CH14824" s="174">
        <v>3593</v>
      </c>
      <c r="CI14824" s="174">
        <v>5</v>
      </c>
      <c r="CJ14824" s="174">
        <v>80.494489999999999</v>
      </c>
      <c r="CK14824" s="174">
        <v>80.494489999999999</v>
      </c>
      <c r="CU14824" s="174">
        <v>91143</v>
      </c>
      <c r="CV14824" s="174">
        <v>3593</v>
      </c>
      <c r="CW14824" s="174">
        <v>5</v>
      </c>
      <c r="CX14824" s="174">
        <v>80.494489999999999</v>
      </c>
    </row>
    <row r="14825" spans="84:102" x14ac:dyDescent="0.25">
      <c r="CF14825" s="3" t="s">
        <v>3073</v>
      </c>
      <c r="CG14825" s="174">
        <v>3848</v>
      </c>
      <c r="CH14825" s="174">
        <v>61445</v>
      </c>
      <c r="CI14825" s="174">
        <v>5</v>
      </c>
      <c r="CJ14825" s="174">
        <v>80.317750000000004</v>
      </c>
      <c r="CK14825" s="174">
        <v>80.317750000000004</v>
      </c>
      <c r="CU14825" s="174">
        <v>3848</v>
      </c>
      <c r="CV14825" s="174">
        <v>61445</v>
      </c>
      <c r="CW14825" s="174">
        <v>5</v>
      </c>
      <c r="CX14825" s="174">
        <v>80.317750000000004</v>
      </c>
    </row>
    <row r="14826" spans="84:102" x14ac:dyDescent="0.25">
      <c r="CF14826" s="3" t="s">
        <v>3073</v>
      </c>
      <c r="CG14826" s="174">
        <v>134225</v>
      </c>
      <c r="CH14826" s="174">
        <v>2712</v>
      </c>
      <c r="CI14826" s="174">
        <v>5</v>
      </c>
      <c r="CJ14826" s="174">
        <v>80.194689999999994</v>
      </c>
      <c r="CK14826" s="174">
        <v>80.194689999999994</v>
      </c>
      <c r="CU14826" s="174">
        <v>134225</v>
      </c>
      <c r="CV14826" s="174">
        <v>2712</v>
      </c>
      <c r="CW14826" s="174">
        <v>5</v>
      </c>
      <c r="CX14826" s="174">
        <v>80.194689999999994</v>
      </c>
    </row>
    <row r="14827" spans="84:102" x14ac:dyDescent="0.25">
      <c r="CF14827" s="3" t="s">
        <v>3073</v>
      </c>
      <c r="CG14827" s="174">
        <v>183688</v>
      </c>
      <c r="CH14827" s="174">
        <v>1023</v>
      </c>
      <c r="CI14827" s="174">
        <v>5</v>
      </c>
      <c r="CJ14827" s="174">
        <v>80.075940000000003</v>
      </c>
      <c r="CK14827" s="174">
        <v>80.075940000000003</v>
      </c>
      <c r="CU14827" s="174">
        <v>183688</v>
      </c>
      <c r="CV14827" s="174">
        <v>1023</v>
      </c>
      <c r="CW14827" s="174">
        <v>5</v>
      </c>
      <c r="CX14827" s="174">
        <v>80.075940000000003</v>
      </c>
    </row>
    <row r="14828" spans="84:102" x14ac:dyDescent="0.25">
      <c r="CF14828" s="3" t="s">
        <v>3073</v>
      </c>
      <c r="CG14828" s="174">
        <v>95106</v>
      </c>
      <c r="CH14828" s="174">
        <v>1472</v>
      </c>
      <c r="CI14828" s="174">
        <v>5</v>
      </c>
      <c r="CJ14828" s="174">
        <v>80.062100000000001</v>
      </c>
      <c r="CK14828" s="174">
        <v>80.062100000000001</v>
      </c>
      <c r="CU14828" s="174">
        <v>95106</v>
      </c>
      <c r="CV14828" s="174">
        <v>1472</v>
      </c>
      <c r="CW14828" s="174">
        <v>5</v>
      </c>
      <c r="CX14828" s="174">
        <v>80.062100000000001</v>
      </c>
    </row>
    <row r="14829" spans="84:102" x14ac:dyDescent="0.25">
      <c r="CF14829" s="3" t="s">
        <v>3073</v>
      </c>
      <c r="CG14829" s="174">
        <v>849</v>
      </c>
      <c r="CH14829" s="174">
        <v>106171</v>
      </c>
      <c r="CI14829" s="174">
        <v>5</v>
      </c>
      <c r="CJ14829" s="174">
        <v>80.019810000000007</v>
      </c>
      <c r="CK14829" s="174">
        <v>80.019810000000007</v>
      </c>
      <c r="CU14829" s="174">
        <v>849</v>
      </c>
      <c r="CV14829" s="174">
        <v>106171</v>
      </c>
      <c r="CW14829" s="174">
        <v>5</v>
      </c>
      <c r="CX14829" s="174">
        <v>80.019810000000007</v>
      </c>
    </row>
    <row r="14830" spans="84:102" x14ac:dyDescent="0.25">
      <c r="CF14830" s="3" t="s">
        <v>3073</v>
      </c>
      <c r="CG14830" s="174">
        <v>1794</v>
      </c>
      <c r="CH14830" s="174">
        <v>55050</v>
      </c>
      <c r="CI14830" s="174">
        <v>5</v>
      </c>
      <c r="CJ14830" s="174">
        <v>80.014399999999995</v>
      </c>
      <c r="CK14830" s="174">
        <v>80.014399999999995</v>
      </c>
      <c r="CU14830" s="174">
        <v>1794</v>
      </c>
      <c r="CV14830" s="174">
        <v>55050</v>
      </c>
      <c r="CW14830" s="174">
        <v>5</v>
      </c>
      <c r="CX14830" s="174">
        <v>80.014399999999995</v>
      </c>
    </row>
    <row r="14831" spans="84:102" x14ac:dyDescent="0.25">
      <c r="CF14831" s="3" t="s">
        <v>3073</v>
      </c>
      <c r="CG14831" s="174">
        <v>67674</v>
      </c>
      <c r="CH14831" s="174">
        <v>115</v>
      </c>
      <c r="CI14831" s="174">
        <v>5</v>
      </c>
      <c r="CJ14831" s="174">
        <v>80</v>
      </c>
      <c r="CK14831" s="174">
        <v>80</v>
      </c>
      <c r="CU14831" s="174">
        <v>67674</v>
      </c>
      <c r="CV14831" s="174">
        <v>115</v>
      </c>
      <c r="CW14831" s="174">
        <v>5</v>
      </c>
      <c r="CX14831" s="174">
        <v>80</v>
      </c>
    </row>
    <row r="14832" spans="84:102" x14ac:dyDescent="0.25">
      <c r="CF14832" s="3" t="s">
        <v>3073</v>
      </c>
      <c r="CG14832" s="174">
        <v>120831</v>
      </c>
      <c r="CH14832" s="174">
        <v>1034</v>
      </c>
      <c r="CI14832" s="174">
        <v>5</v>
      </c>
      <c r="CJ14832" s="174">
        <v>79.944230000000005</v>
      </c>
      <c r="CK14832" s="174">
        <v>79.944230000000005</v>
      </c>
      <c r="CU14832" s="174">
        <v>120831</v>
      </c>
      <c r="CV14832" s="174">
        <v>1034</v>
      </c>
      <c r="CW14832" s="174">
        <v>5</v>
      </c>
      <c r="CX14832" s="174">
        <v>79.944230000000005</v>
      </c>
    </row>
    <row r="14833" spans="84:102" x14ac:dyDescent="0.25">
      <c r="CF14833" s="3" t="s">
        <v>3073</v>
      </c>
      <c r="CG14833" s="174">
        <v>185772</v>
      </c>
      <c r="CH14833" s="174">
        <v>3625</v>
      </c>
      <c r="CI14833" s="174">
        <v>5</v>
      </c>
      <c r="CJ14833" s="174">
        <v>79.89649</v>
      </c>
      <c r="CK14833" s="174">
        <v>79.89649</v>
      </c>
      <c r="CU14833" s="174">
        <v>185772</v>
      </c>
      <c r="CV14833" s="174">
        <v>3625</v>
      </c>
      <c r="CW14833" s="174">
        <v>5</v>
      </c>
      <c r="CX14833" s="174">
        <v>79.89649</v>
      </c>
    </row>
    <row r="14834" spans="84:102" x14ac:dyDescent="0.25">
      <c r="CF14834" s="3" t="s">
        <v>3073</v>
      </c>
      <c r="CG14834" s="174">
        <v>2289</v>
      </c>
      <c r="CH14834" s="174">
        <v>21409</v>
      </c>
      <c r="CI14834" s="174">
        <v>5</v>
      </c>
      <c r="CJ14834" s="174">
        <v>79.754499999999993</v>
      </c>
      <c r="CK14834" s="174">
        <v>79.754499999999993</v>
      </c>
      <c r="CU14834" s="174">
        <v>2289</v>
      </c>
      <c r="CV14834" s="174">
        <v>21409</v>
      </c>
      <c r="CW14834" s="174">
        <v>5</v>
      </c>
      <c r="CX14834" s="174">
        <v>79.754499999999993</v>
      </c>
    </row>
    <row r="14835" spans="84:102" x14ac:dyDescent="0.25">
      <c r="CF14835" s="3" t="s">
        <v>3073</v>
      </c>
      <c r="CG14835" s="174">
        <v>38459</v>
      </c>
      <c r="CH14835" s="174">
        <v>2447</v>
      </c>
      <c r="CI14835" s="174">
        <v>5</v>
      </c>
      <c r="CJ14835" s="174">
        <v>79.711359999999999</v>
      </c>
      <c r="CK14835" s="174">
        <v>79.711359999999999</v>
      </c>
      <c r="CU14835" s="174">
        <v>38459</v>
      </c>
      <c r="CV14835" s="174">
        <v>2447</v>
      </c>
      <c r="CW14835" s="174">
        <v>5</v>
      </c>
      <c r="CX14835" s="174">
        <v>79.711359999999999</v>
      </c>
    </row>
    <row r="14836" spans="84:102" x14ac:dyDescent="0.25">
      <c r="CF14836" s="3" t="s">
        <v>3073</v>
      </c>
      <c r="CG14836" s="174">
        <v>3594</v>
      </c>
      <c r="CH14836" s="174">
        <v>92396</v>
      </c>
      <c r="CI14836" s="174">
        <v>5</v>
      </c>
      <c r="CJ14836" s="174">
        <v>79.698099999999997</v>
      </c>
      <c r="CK14836" s="174">
        <v>79.698099999999997</v>
      </c>
      <c r="CU14836" s="174">
        <v>3594</v>
      </c>
      <c r="CV14836" s="174">
        <v>92396</v>
      </c>
      <c r="CW14836" s="174">
        <v>5</v>
      </c>
      <c r="CX14836" s="174">
        <v>79.698099999999997</v>
      </c>
    </row>
    <row r="14837" spans="84:102" x14ac:dyDescent="0.25">
      <c r="CF14837" s="3" t="s">
        <v>3073</v>
      </c>
      <c r="CG14837" s="174">
        <v>84065</v>
      </c>
      <c r="CH14837" s="174">
        <v>554</v>
      </c>
      <c r="CI14837" s="174">
        <v>5</v>
      </c>
      <c r="CJ14837" s="174">
        <v>79.684340000000006</v>
      </c>
      <c r="CK14837" s="174">
        <v>79.684340000000006</v>
      </c>
      <c r="CU14837" s="174">
        <v>84065</v>
      </c>
      <c r="CV14837" s="174">
        <v>554</v>
      </c>
      <c r="CW14837" s="174">
        <v>5</v>
      </c>
      <c r="CX14837" s="174">
        <v>79.684340000000006</v>
      </c>
    </row>
    <row r="14838" spans="84:102" x14ac:dyDescent="0.25">
      <c r="CF14838" s="3" t="s">
        <v>3073</v>
      </c>
      <c r="CG14838" s="174">
        <v>76047</v>
      </c>
      <c r="CH14838" s="174">
        <v>338</v>
      </c>
      <c r="CI14838" s="174">
        <v>5</v>
      </c>
      <c r="CJ14838" s="174">
        <v>79.683909999999997</v>
      </c>
      <c r="CK14838" s="174">
        <v>79.683909999999997</v>
      </c>
      <c r="CU14838" s="174">
        <v>76047</v>
      </c>
      <c r="CV14838" s="174">
        <v>338</v>
      </c>
      <c r="CW14838" s="174">
        <v>5</v>
      </c>
      <c r="CX14838" s="174">
        <v>79.683909999999997</v>
      </c>
    </row>
    <row r="14839" spans="84:102" x14ac:dyDescent="0.25">
      <c r="CF14839" s="3" t="s">
        <v>3073</v>
      </c>
      <c r="CG14839" s="174">
        <v>151943</v>
      </c>
      <c r="CH14839" s="174">
        <v>2907</v>
      </c>
      <c r="CI14839" s="174">
        <v>5</v>
      </c>
      <c r="CJ14839" s="174">
        <v>79.670959999999994</v>
      </c>
      <c r="CK14839" s="174">
        <v>79.670959999999994</v>
      </c>
      <c r="CU14839" s="174">
        <v>151943</v>
      </c>
      <c r="CV14839" s="174">
        <v>2907</v>
      </c>
      <c r="CW14839" s="174">
        <v>5</v>
      </c>
      <c r="CX14839" s="174">
        <v>79.670959999999994</v>
      </c>
    </row>
    <row r="14840" spans="84:102" x14ac:dyDescent="0.25">
      <c r="CF14840" s="3" t="s">
        <v>3073</v>
      </c>
      <c r="CG14840" s="174">
        <v>19771</v>
      </c>
      <c r="CH14840" s="174">
        <v>2259</v>
      </c>
      <c r="CI14840" s="174">
        <v>5</v>
      </c>
      <c r="CJ14840" s="174">
        <v>79.563929999999999</v>
      </c>
      <c r="CK14840" s="174">
        <v>79.563929999999999</v>
      </c>
      <c r="CU14840" s="174">
        <v>19771</v>
      </c>
      <c r="CV14840" s="174">
        <v>2259</v>
      </c>
      <c r="CW14840" s="174">
        <v>5</v>
      </c>
      <c r="CX14840" s="174">
        <v>79.563929999999999</v>
      </c>
    </row>
    <row r="14841" spans="84:102" x14ac:dyDescent="0.25">
      <c r="CF14841" s="3" t="s">
        <v>3073</v>
      </c>
      <c r="CG14841" s="174">
        <v>971</v>
      </c>
      <c r="CH14841" s="174">
        <v>115832</v>
      </c>
      <c r="CI14841" s="174">
        <v>5</v>
      </c>
      <c r="CJ14841" s="174">
        <v>79.514210000000006</v>
      </c>
      <c r="CK14841" s="174">
        <v>79.514210000000006</v>
      </c>
      <c r="CU14841" s="174">
        <v>971</v>
      </c>
      <c r="CV14841" s="174">
        <v>115832</v>
      </c>
      <c r="CW14841" s="174">
        <v>5</v>
      </c>
      <c r="CX14841" s="174">
        <v>79.514210000000006</v>
      </c>
    </row>
    <row r="14842" spans="84:102" x14ac:dyDescent="0.25">
      <c r="CF14842" s="3" t="s">
        <v>3073</v>
      </c>
      <c r="CG14842" s="174">
        <v>27021</v>
      </c>
      <c r="CH14842" s="174">
        <v>2382</v>
      </c>
      <c r="CI14842" s="174">
        <v>5</v>
      </c>
      <c r="CJ14842" s="174">
        <v>79.5</v>
      </c>
      <c r="CK14842" s="174">
        <v>79.5</v>
      </c>
      <c r="CU14842" s="174">
        <v>27021</v>
      </c>
      <c r="CV14842" s="174">
        <v>2382</v>
      </c>
      <c r="CW14842" s="174">
        <v>5</v>
      </c>
      <c r="CX14842" s="174">
        <v>79.5</v>
      </c>
    </row>
    <row r="14843" spans="84:102" x14ac:dyDescent="0.25">
      <c r="CF14843" s="3" t="s">
        <v>3073</v>
      </c>
      <c r="CG14843" s="174">
        <v>2975</v>
      </c>
      <c r="CH14843" s="174">
        <v>155631</v>
      </c>
      <c r="CI14843" s="174">
        <v>5</v>
      </c>
      <c r="CJ14843" s="174">
        <v>79.340869999999995</v>
      </c>
      <c r="CK14843" s="174">
        <v>79.340869999999995</v>
      </c>
      <c r="CU14843" s="174">
        <v>2975</v>
      </c>
      <c r="CV14843" s="174">
        <v>155631</v>
      </c>
      <c r="CW14843" s="174">
        <v>5</v>
      </c>
      <c r="CX14843" s="174">
        <v>79.340869999999995</v>
      </c>
    </row>
    <row r="14844" spans="84:102" x14ac:dyDescent="0.25">
      <c r="CF14844" s="3" t="s">
        <v>3073</v>
      </c>
      <c r="CG14844" s="174">
        <v>97297</v>
      </c>
      <c r="CH14844" s="174">
        <v>741</v>
      </c>
      <c r="CI14844" s="174">
        <v>5</v>
      </c>
      <c r="CJ14844" s="174">
        <v>79.197800000000001</v>
      </c>
      <c r="CK14844" s="174">
        <v>79.197800000000001</v>
      </c>
      <c r="CU14844" s="174">
        <v>97297</v>
      </c>
      <c r="CV14844" s="174">
        <v>741</v>
      </c>
      <c r="CW14844" s="174">
        <v>5</v>
      </c>
      <c r="CX14844" s="174">
        <v>79.197800000000001</v>
      </c>
    </row>
    <row r="14845" spans="84:102" x14ac:dyDescent="0.25">
      <c r="CF14845" s="3" t="s">
        <v>3073</v>
      </c>
      <c r="CG14845" s="174">
        <v>45524</v>
      </c>
      <c r="CH14845" s="174">
        <v>2618</v>
      </c>
      <c r="CI14845" s="174">
        <v>5</v>
      </c>
      <c r="CJ14845" s="174">
        <v>79.134799999999998</v>
      </c>
      <c r="CK14845" s="174">
        <v>79.134799999999998</v>
      </c>
      <c r="CU14845" s="174">
        <v>45524</v>
      </c>
      <c r="CV14845" s="174">
        <v>2618</v>
      </c>
      <c r="CW14845" s="174">
        <v>5</v>
      </c>
      <c r="CX14845" s="174">
        <v>79.134799999999998</v>
      </c>
    </row>
    <row r="14846" spans="84:102" x14ac:dyDescent="0.25">
      <c r="CF14846" s="3" t="s">
        <v>3073</v>
      </c>
      <c r="CG14846" s="174">
        <v>1665</v>
      </c>
      <c r="CH14846" s="174">
        <v>69176</v>
      </c>
      <c r="CI14846" s="174">
        <v>5</v>
      </c>
      <c r="CJ14846" s="174">
        <v>79.034649999999999</v>
      </c>
      <c r="CK14846" s="174">
        <v>79.034649999999999</v>
      </c>
      <c r="CU14846" s="174">
        <v>1665</v>
      </c>
      <c r="CV14846" s="174">
        <v>69176</v>
      </c>
      <c r="CW14846" s="174">
        <v>5</v>
      </c>
      <c r="CX14846" s="174">
        <v>79.034649999999999</v>
      </c>
    </row>
    <row r="14847" spans="84:102" x14ac:dyDescent="0.25">
      <c r="CF14847" s="3" t="s">
        <v>3073</v>
      </c>
      <c r="CG14847" s="174">
        <v>115277</v>
      </c>
      <c r="CH14847" s="174">
        <v>978</v>
      </c>
      <c r="CI14847" s="174">
        <v>5</v>
      </c>
      <c r="CJ14847" s="174">
        <v>79.02646</v>
      </c>
      <c r="CK14847" s="174">
        <v>79.02646</v>
      </c>
      <c r="CU14847" s="174">
        <v>115277</v>
      </c>
      <c r="CV14847" s="174">
        <v>978</v>
      </c>
      <c r="CW14847" s="174">
        <v>5</v>
      </c>
      <c r="CX14847" s="174">
        <v>79.02646</v>
      </c>
    </row>
    <row r="14848" spans="84:102" x14ac:dyDescent="0.25">
      <c r="CF14848" s="3" t="s">
        <v>3073</v>
      </c>
      <c r="CG14848" s="174">
        <v>543</v>
      </c>
      <c r="CH14848" s="174">
        <v>86583</v>
      </c>
      <c r="CI14848" s="174">
        <v>5</v>
      </c>
      <c r="CJ14848" s="174">
        <v>78.995459999999994</v>
      </c>
      <c r="CK14848" s="174">
        <v>78.995459999999994</v>
      </c>
      <c r="CU14848" s="174">
        <v>543</v>
      </c>
      <c r="CV14848" s="174">
        <v>86583</v>
      </c>
      <c r="CW14848" s="174">
        <v>5</v>
      </c>
      <c r="CX14848" s="174">
        <v>78.995459999999994</v>
      </c>
    </row>
    <row r="14849" spans="84:102" x14ac:dyDescent="0.25">
      <c r="CF14849" s="3" t="s">
        <v>3073</v>
      </c>
      <c r="CG14849" s="174">
        <v>69176</v>
      </c>
      <c r="CH14849" s="174">
        <v>1665</v>
      </c>
      <c r="CI14849" s="174">
        <v>5</v>
      </c>
      <c r="CJ14849" s="174">
        <v>78.98854</v>
      </c>
      <c r="CK14849" s="174">
        <v>78.98854</v>
      </c>
      <c r="CU14849" s="174">
        <v>69176</v>
      </c>
      <c r="CV14849" s="174">
        <v>1665</v>
      </c>
      <c r="CW14849" s="174">
        <v>5</v>
      </c>
      <c r="CX14849" s="174">
        <v>78.98854</v>
      </c>
    </row>
    <row r="14850" spans="84:102" x14ac:dyDescent="0.25">
      <c r="CF14850" s="3" t="s">
        <v>3073</v>
      </c>
      <c r="CG14850" s="174">
        <v>640</v>
      </c>
      <c r="CH14850" s="174">
        <v>88438</v>
      </c>
      <c r="CI14850" s="174">
        <v>5</v>
      </c>
      <c r="CJ14850" s="174">
        <v>78.799710000000005</v>
      </c>
      <c r="CK14850" s="174">
        <v>78.799710000000005</v>
      </c>
      <c r="CU14850" s="174">
        <v>640</v>
      </c>
      <c r="CV14850" s="174">
        <v>88438</v>
      </c>
      <c r="CW14850" s="174">
        <v>5</v>
      </c>
      <c r="CX14850" s="174">
        <v>78.799710000000005</v>
      </c>
    </row>
    <row r="14851" spans="84:102" x14ac:dyDescent="0.25">
      <c r="CF14851" s="3" t="s">
        <v>3073</v>
      </c>
      <c r="CG14851" s="174">
        <v>2589</v>
      </c>
      <c r="CH14851" s="174">
        <v>42683</v>
      </c>
      <c r="CI14851" s="174">
        <v>5</v>
      </c>
      <c r="CJ14851" s="174">
        <v>78.721729999999994</v>
      </c>
      <c r="CK14851" s="174">
        <v>78.721729999999994</v>
      </c>
      <c r="CU14851" s="174">
        <v>2589</v>
      </c>
      <c r="CV14851" s="174">
        <v>42683</v>
      </c>
      <c r="CW14851" s="174">
        <v>5</v>
      </c>
      <c r="CX14851" s="174">
        <v>78.721729999999994</v>
      </c>
    </row>
    <row r="14852" spans="84:102" x14ac:dyDescent="0.25">
      <c r="CF14852" s="3" t="s">
        <v>3073</v>
      </c>
      <c r="CG14852" s="174">
        <v>715</v>
      </c>
      <c r="CH14852" s="174">
        <v>94641</v>
      </c>
      <c r="CI14852" s="174">
        <v>5</v>
      </c>
      <c r="CJ14852" s="174">
        <v>78.666499999999999</v>
      </c>
      <c r="CK14852" s="174">
        <v>78.666499999999999</v>
      </c>
      <c r="CU14852" s="174">
        <v>715</v>
      </c>
      <c r="CV14852" s="174">
        <v>94641</v>
      </c>
      <c r="CW14852" s="174">
        <v>5</v>
      </c>
      <c r="CX14852" s="174">
        <v>78.666499999999999</v>
      </c>
    </row>
    <row r="14853" spans="84:102" x14ac:dyDescent="0.25">
      <c r="CF14853" s="3" t="s">
        <v>3073</v>
      </c>
      <c r="CG14853" s="174">
        <v>56820</v>
      </c>
      <c r="CH14853" s="174">
        <v>1876</v>
      </c>
      <c r="CI14853" s="174">
        <v>5</v>
      </c>
      <c r="CJ14853" s="174">
        <v>78.395129999999995</v>
      </c>
      <c r="CK14853" s="174">
        <v>78.395129999999995</v>
      </c>
      <c r="CU14853" s="174">
        <v>56820</v>
      </c>
      <c r="CV14853" s="174">
        <v>1876</v>
      </c>
      <c r="CW14853" s="174">
        <v>5</v>
      </c>
      <c r="CX14853" s="174">
        <v>78.395129999999995</v>
      </c>
    </row>
    <row r="14854" spans="84:102" x14ac:dyDescent="0.25">
      <c r="CF14854" s="3" t="s">
        <v>3073</v>
      </c>
      <c r="CG14854" s="174">
        <v>150401</v>
      </c>
      <c r="CH14854" s="174">
        <v>2856</v>
      </c>
      <c r="CI14854" s="174">
        <v>5</v>
      </c>
      <c r="CJ14854" s="174">
        <v>78.351699999999994</v>
      </c>
      <c r="CK14854" s="174">
        <v>78.351699999999994</v>
      </c>
      <c r="CU14854" s="174">
        <v>150401</v>
      </c>
      <c r="CV14854" s="174">
        <v>2856</v>
      </c>
      <c r="CW14854" s="174">
        <v>5</v>
      </c>
      <c r="CX14854" s="174">
        <v>78.351699999999994</v>
      </c>
    </row>
    <row r="14855" spans="84:102" x14ac:dyDescent="0.25">
      <c r="CF14855" s="3" t="s">
        <v>3073</v>
      </c>
      <c r="CG14855" s="174">
        <v>3659</v>
      </c>
      <c r="CH14855" s="174">
        <v>101737</v>
      </c>
      <c r="CI14855" s="174">
        <v>5</v>
      </c>
      <c r="CJ14855" s="174">
        <v>78.33014</v>
      </c>
      <c r="CK14855" s="174">
        <v>78.33014</v>
      </c>
      <c r="CU14855" s="174">
        <v>3659</v>
      </c>
      <c r="CV14855" s="174">
        <v>101737</v>
      </c>
      <c r="CW14855" s="174">
        <v>5</v>
      </c>
      <c r="CX14855" s="174">
        <v>78.33014</v>
      </c>
    </row>
    <row r="14856" spans="84:102" x14ac:dyDescent="0.25">
      <c r="CF14856" s="3" t="s">
        <v>3073</v>
      </c>
      <c r="CG14856" s="174">
        <v>3188</v>
      </c>
      <c r="CH14856" s="174">
        <v>153783</v>
      </c>
      <c r="CI14856" s="174">
        <v>5</v>
      </c>
      <c r="CJ14856" s="174">
        <v>78.230469999999997</v>
      </c>
      <c r="CK14856" s="174">
        <v>78.230469999999997</v>
      </c>
      <c r="CU14856" s="174">
        <v>3188</v>
      </c>
      <c r="CV14856" s="174">
        <v>153783</v>
      </c>
      <c r="CW14856" s="174">
        <v>5</v>
      </c>
      <c r="CX14856" s="174">
        <v>78.230469999999997</v>
      </c>
    </row>
    <row r="14857" spans="84:102" x14ac:dyDescent="0.25">
      <c r="CF14857" s="3" t="s">
        <v>3073</v>
      </c>
      <c r="CG14857" s="174">
        <v>121503</v>
      </c>
      <c r="CH14857" s="174">
        <v>1287</v>
      </c>
      <c r="CI14857" s="174">
        <v>5</v>
      </c>
      <c r="CJ14857" s="174">
        <v>78.213160000000002</v>
      </c>
      <c r="CK14857" s="174">
        <v>78.213160000000002</v>
      </c>
      <c r="CU14857" s="174">
        <v>121503</v>
      </c>
      <c r="CV14857" s="174">
        <v>1287</v>
      </c>
      <c r="CW14857" s="174">
        <v>5</v>
      </c>
      <c r="CX14857" s="174">
        <v>78.213160000000002</v>
      </c>
    </row>
    <row r="14858" spans="84:102" x14ac:dyDescent="0.25">
      <c r="CF14858" s="3" t="s">
        <v>3073</v>
      </c>
      <c r="CG14858" s="174">
        <v>149640</v>
      </c>
      <c r="CH14858" s="174">
        <v>2870</v>
      </c>
      <c r="CI14858" s="174">
        <v>5</v>
      </c>
      <c r="CJ14858" s="174">
        <v>78.169300000000007</v>
      </c>
      <c r="CK14858" s="174">
        <v>78.169300000000007</v>
      </c>
      <c r="CU14858" s="174">
        <v>149640</v>
      </c>
      <c r="CV14858" s="174">
        <v>2870</v>
      </c>
      <c r="CW14858" s="174">
        <v>5</v>
      </c>
      <c r="CX14858" s="174">
        <v>78.169300000000007</v>
      </c>
    </row>
    <row r="14859" spans="84:102" x14ac:dyDescent="0.25">
      <c r="CF14859" s="3" t="s">
        <v>3073</v>
      </c>
      <c r="CG14859" s="174">
        <v>151043</v>
      </c>
      <c r="CH14859" s="174">
        <v>2823</v>
      </c>
      <c r="CI14859" s="174">
        <v>5</v>
      </c>
      <c r="CJ14859" s="174">
        <v>78.079980000000006</v>
      </c>
      <c r="CK14859" s="174">
        <v>78.079980000000006</v>
      </c>
      <c r="CU14859" s="174">
        <v>151043</v>
      </c>
      <c r="CV14859" s="174">
        <v>2823</v>
      </c>
      <c r="CW14859" s="174">
        <v>5</v>
      </c>
      <c r="CX14859" s="174">
        <v>78.079980000000006</v>
      </c>
    </row>
    <row r="14860" spans="84:102" x14ac:dyDescent="0.25">
      <c r="CF14860" s="3" t="s">
        <v>3073</v>
      </c>
      <c r="CG14860" s="174">
        <v>68023</v>
      </c>
      <c r="CH14860" s="174">
        <v>181</v>
      </c>
      <c r="CI14860" s="174">
        <v>5</v>
      </c>
      <c r="CJ14860" s="174">
        <v>78</v>
      </c>
      <c r="CK14860" s="174">
        <v>78</v>
      </c>
      <c r="CU14860" s="174">
        <v>68023</v>
      </c>
      <c r="CV14860" s="174">
        <v>181</v>
      </c>
      <c r="CW14860" s="174">
        <v>5</v>
      </c>
      <c r="CX14860" s="174">
        <v>78</v>
      </c>
    </row>
    <row r="14861" spans="84:102" x14ac:dyDescent="0.25">
      <c r="CF14861" s="3" t="s">
        <v>3073</v>
      </c>
      <c r="CG14861" s="174">
        <v>83556</v>
      </c>
      <c r="CH14861" s="174">
        <v>489</v>
      </c>
      <c r="CI14861" s="174">
        <v>5</v>
      </c>
      <c r="CJ14861" s="174">
        <v>78</v>
      </c>
      <c r="CK14861" s="174">
        <v>78</v>
      </c>
      <c r="CU14861" s="174">
        <v>83556</v>
      </c>
      <c r="CV14861" s="174">
        <v>489</v>
      </c>
      <c r="CW14861" s="174">
        <v>5</v>
      </c>
      <c r="CX14861" s="174">
        <v>78</v>
      </c>
    </row>
    <row r="14862" spans="84:102" x14ac:dyDescent="0.25">
      <c r="CF14862" s="3" t="s">
        <v>3073</v>
      </c>
      <c r="CG14862" s="174">
        <v>138695</v>
      </c>
      <c r="CH14862" s="174">
        <v>3080</v>
      </c>
      <c r="CI14862" s="174">
        <v>5</v>
      </c>
      <c r="CJ14862" s="174">
        <v>77.789050000000003</v>
      </c>
      <c r="CK14862" s="174">
        <v>77.789050000000003</v>
      </c>
      <c r="CU14862" s="174">
        <v>138695</v>
      </c>
      <c r="CV14862" s="174">
        <v>3080</v>
      </c>
      <c r="CW14862" s="174">
        <v>5</v>
      </c>
      <c r="CX14862" s="174">
        <v>77.789050000000003</v>
      </c>
    </row>
    <row r="14863" spans="84:102" x14ac:dyDescent="0.25">
      <c r="CF14863" s="3" t="s">
        <v>3073</v>
      </c>
      <c r="CG14863" s="174">
        <v>151704</v>
      </c>
      <c r="CH14863" s="174">
        <v>2915</v>
      </c>
      <c r="CI14863" s="174">
        <v>5</v>
      </c>
      <c r="CJ14863" s="174">
        <v>77.666659999999993</v>
      </c>
      <c r="CK14863" s="174">
        <v>77.666659999999993</v>
      </c>
      <c r="CU14863" s="174">
        <v>151704</v>
      </c>
      <c r="CV14863" s="174">
        <v>2915</v>
      </c>
      <c r="CW14863" s="174">
        <v>5</v>
      </c>
      <c r="CX14863" s="174">
        <v>77.666659999999993</v>
      </c>
    </row>
    <row r="14864" spans="84:102" x14ac:dyDescent="0.25">
      <c r="CF14864" s="3" t="s">
        <v>3073</v>
      </c>
      <c r="CG14864" s="174">
        <v>603</v>
      </c>
      <c r="CH14864" s="174">
        <v>86515</v>
      </c>
      <c r="CI14864" s="174">
        <v>5</v>
      </c>
      <c r="CJ14864" s="174">
        <v>77.562669999999997</v>
      </c>
      <c r="CK14864" s="174">
        <v>77.562669999999997</v>
      </c>
      <c r="CU14864" s="174">
        <v>603</v>
      </c>
      <c r="CV14864" s="174">
        <v>86515</v>
      </c>
      <c r="CW14864" s="174">
        <v>5</v>
      </c>
      <c r="CX14864" s="174">
        <v>77.562669999999997</v>
      </c>
    </row>
    <row r="14865" spans="84:102" x14ac:dyDescent="0.25">
      <c r="CF14865" s="3" t="s">
        <v>3073</v>
      </c>
      <c r="CG14865" s="174">
        <v>992</v>
      </c>
      <c r="CH14865" s="174">
        <v>114500</v>
      </c>
      <c r="CI14865" s="174">
        <v>5</v>
      </c>
      <c r="CJ14865" s="174">
        <v>77.537959999999998</v>
      </c>
      <c r="CK14865" s="174">
        <v>77.537959999999998</v>
      </c>
      <c r="CU14865" s="174">
        <v>992</v>
      </c>
      <c r="CV14865" s="174">
        <v>114500</v>
      </c>
      <c r="CW14865" s="174">
        <v>5</v>
      </c>
      <c r="CX14865" s="174">
        <v>77.537959999999998</v>
      </c>
    </row>
    <row r="14866" spans="84:102" x14ac:dyDescent="0.25">
      <c r="CF14866" s="3" t="s">
        <v>3073</v>
      </c>
      <c r="CG14866" s="174">
        <v>67183</v>
      </c>
      <c r="CH14866" s="174">
        <v>127</v>
      </c>
      <c r="CI14866" s="174">
        <v>5</v>
      </c>
      <c r="CJ14866" s="174">
        <v>77.45438</v>
      </c>
      <c r="CK14866" s="174">
        <v>77.45438</v>
      </c>
      <c r="CU14866" s="174">
        <v>67183</v>
      </c>
      <c r="CV14866" s="174">
        <v>127</v>
      </c>
      <c r="CW14866" s="174">
        <v>5</v>
      </c>
      <c r="CX14866" s="174">
        <v>77.45438</v>
      </c>
    </row>
    <row r="14867" spans="84:102" x14ac:dyDescent="0.25">
      <c r="CF14867" s="3" t="s">
        <v>3073</v>
      </c>
      <c r="CG14867" s="174">
        <v>151800</v>
      </c>
      <c r="CH14867" s="174">
        <v>2909</v>
      </c>
      <c r="CI14867" s="174">
        <v>5</v>
      </c>
      <c r="CJ14867" s="174">
        <v>77.337620000000001</v>
      </c>
      <c r="CK14867" s="174">
        <v>77.337620000000001</v>
      </c>
      <c r="CU14867" s="174">
        <v>151800</v>
      </c>
      <c r="CV14867" s="174">
        <v>2909</v>
      </c>
      <c r="CW14867" s="174">
        <v>5</v>
      </c>
      <c r="CX14867" s="174">
        <v>77.337620000000001</v>
      </c>
    </row>
    <row r="14868" spans="84:102" x14ac:dyDescent="0.25">
      <c r="CF14868" s="3" t="s">
        <v>3073</v>
      </c>
      <c r="CG14868" s="174">
        <v>92666</v>
      </c>
      <c r="CH14868" s="174">
        <v>3622</v>
      </c>
      <c r="CI14868" s="174">
        <v>5</v>
      </c>
      <c r="CJ14868" s="174">
        <v>77.227599999999995</v>
      </c>
      <c r="CK14868" s="174">
        <v>77.227599999999995</v>
      </c>
      <c r="CU14868" s="174">
        <v>92666</v>
      </c>
      <c r="CV14868" s="174">
        <v>3622</v>
      </c>
      <c r="CW14868" s="174">
        <v>5</v>
      </c>
      <c r="CX14868" s="174">
        <v>77.227599999999995</v>
      </c>
    </row>
    <row r="14869" spans="84:102" x14ac:dyDescent="0.25">
      <c r="CF14869" s="3" t="s">
        <v>3073</v>
      </c>
      <c r="CG14869" s="174">
        <v>64858</v>
      </c>
      <c r="CH14869" s="174">
        <v>3513</v>
      </c>
      <c r="CI14869" s="174">
        <v>5</v>
      </c>
      <c r="CJ14869" s="174">
        <v>77.150919999999999</v>
      </c>
      <c r="CK14869" s="174">
        <v>77.150919999999999</v>
      </c>
      <c r="CU14869" s="174">
        <v>64858</v>
      </c>
      <c r="CV14869" s="174">
        <v>3513</v>
      </c>
      <c r="CW14869" s="174">
        <v>5</v>
      </c>
      <c r="CX14869" s="174">
        <v>77.150919999999999</v>
      </c>
    </row>
    <row r="14870" spans="84:102" x14ac:dyDescent="0.25">
      <c r="CF14870" s="3" t="s">
        <v>3073</v>
      </c>
      <c r="CG14870" s="174">
        <v>3658</v>
      </c>
      <c r="CH14870" s="174">
        <v>107194</v>
      </c>
      <c r="CI14870" s="174">
        <v>5</v>
      </c>
      <c r="CJ14870" s="174">
        <v>77.024019999999993</v>
      </c>
      <c r="CK14870" s="174">
        <v>77.024019999999993</v>
      </c>
      <c r="CU14870" s="174">
        <v>3658</v>
      </c>
      <c r="CV14870" s="174">
        <v>107194</v>
      </c>
      <c r="CW14870" s="174">
        <v>5</v>
      </c>
      <c r="CX14870" s="174">
        <v>77.024019999999993</v>
      </c>
    </row>
    <row r="14871" spans="84:102" x14ac:dyDescent="0.25">
      <c r="CF14871" s="3" t="s">
        <v>3073</v>
      </c>
      <c r="CG14871" s="174">
        <v>46624</v>
      </c>
      <c r="CH14871" s="174">
        <v>2639</v>
      </c>
      <c r="CI14871" s="174">
        <v>5</v>
      </c>
      <c r="CJ14871" s="174">
        <v>77.012770000000003</v>
      </c>
      <c r="CK14871" s="174">
        <v>77.012770000000003</v>
      </c>
      <c r="CU14871" s="174">
        <v>46624</v>
      </c>
      <c r="CV14871" s="174">
        <v>2639</v>
      </c>
      <c r="CW14871" s="174">
        <v>5</v>
      </c>
      <c r="CX14871" s="174">
        <v>77.012770000000003</v>
      </c>
    </row>
    <row r="14872" spans="84:102" x14ac:dyDescent="0.25">
      <c r="CF14872" s="3" t="s">
        <v>3073</v>
      </c>
      <c r="CG14872" s="174">
        <v>152019</v>
      </c>
      <c r="CH14872" s="174">
        <v>2916</v>
      </c>
      <c r="CI14872" s="174">
        <v>5</v>
      </c>
      <c r="CJ14872" s="174">
        <v>77</v>
      </c>
      <c r="CK14872" s="174">
        <v>77</v>
      </c>
      <c r="CU14872" s="174">
        <v>152019</v>
      </c>
      <c r="CV14872" s="174">
        <v>2916</v>
      </c>
      <c r="CW14872" s="174">
        <v>5</v>
      </c>
      <c r="CX14872" s="174">
        <v>77</v>
      </c>
    </row>
    <row r="14873" spans="84:102" x14ac:dyDescent="0.25">
      <c r="CF14873" s="3" t="s">
        <v>3073</v>
      </c>
      <c r="CG14873" s="174">
        <v>604</v>
      </c>
      <c r="CH14873" s="174">
        <v>85748</v>
      </c>
      <c r="CI14873" s="174">
        <v>5</v>
      </c>
      <c r="CJ14873" s="174">
        <v>76.963809999999995</v>
      </c>
      <c r="CK14873" s="174">
        <v>76.963809999999995</v>
      </c>
      <c r="CU14873" s="174">
        <v>604</v>
      </c>
      <c r="CV14873" s="174">
        <v>85748</v>
      </c>
      <c r="CW14873" s="174">
        <v>5</v>
      </c>
      <c r="CX14873" s="174">
        <v>76.963809999999995</v>
      </c>
    </row>
    <row r="14874" spans="84:102" x14ac:dyDescent="0.25">
      <c r="CF14874" s="3" t="s">
        <v>3073</v>
      </c>
      <c r="CG14874" s="174">
        <v>1467</v>
      </c>
      <c r="CH14874" s="174">
        <v>98708</v>
      </c>
      <c r="CI14874" s="174">
        <v>5</v>
      </c>
      <c r="CJ14874" s="174">
        <v>76.940039999999996</v>
      </c>
      <c r="CK14874" s="174">
        <v>76.940039999999996</v>
      </c>
      <c r="CU14874" s="174">
        <v>1467</v>
      </c>
      <c r="CV14874" s="174">
        <v>98708</v>
      </c>
      <c r="CW14874" s="174">
        <v>5</v>
      </c>
      <c r="CX14874" s="174">
        <v>76.940039999999996</v>
      </c>
    </row>
    <row r="14875" spans="84:102" x14ac:dyDescent="0.25">
      <c r="CF14875" s="3" t="s">
        <v>3073</v>
      </c>
      <c r="CG14875" s="174">
        <v>3593</v>
      </c>
      <c r="CH14875" s="174">
        <v>91515</v>
      </c>
      <c r="CI14875" s="174">
        <v>5</v>
      </c>
      <c r="CJ14875" s="174">
        <v>76.799229999999994</v>
      </c>
      <c r="CK14875" s="174">
        <v>76.799229999999994</v>
      </c>
      <c r="CU14875" s="174">
        <v>3593</v>
      </c>
      <c r="CV14875" s="174">
        <v>91515</v>
      </c>
      <c r="CW14875" s="174">
        <v>5</v>
      </c>
      <c r="CX14875" s="174">
        <v>76.799229999999994</v>
      </c>
    </row>
    <row r="14876" spans="84:102" x14ac:dyDescent="0.25">
      <c r="CF14876" s="3" t="s">
        <v>3073</v>
      </c>
      <c r="CG14876" s="174">
        <v>592</v>
      </c>
      <c r="CH14876" s="174">
        <v>86107</v>
      </c>
      <c r="CI14876" s="174">
        <v>5</v>
      </c>
      <c r="CJ14876" s="174">
        <v>76.74521</v>
      </c>
      <c r="CK14876" s="174">
        <v>76.74521</v>
      </c>
      <c r="CU14876" s="174">
        <v>592</v>
      </c>
      <c r="CV14876" s="174">
        <v>86107</v>
      </c>
      <c r="CW14876" s="174">
        <v>5</v>
      </c>
      <c r="CX14876" s="174">
        <v>76.74521</v>
      </c>
    </row>
    <row r="14877" spans="84:102" x14ac:dyDescent="0.25">
      <c r="CF14877" s="3" t="s">
        <v>3073</v>
      </c>
      <c r="CG14877" s="174">
        <v>813</v>
      </c>
      <c r="CH14877" s="174">
        <v>101900</v>
      </c>
      <c r="CI14877" s="174">
        <v>5</v>
      </c>
      <c r="CJ14877" s="174">
        <v>76.692210000000003</v>
      </c>
      <c r="CK14877" s="174">
        <v>76.692210000000003</v>
      </c>
      <c r="CU14877" s="174">
        <v>813</v>
      </c>
      <c r="CV14877" s="174">
        <v>101900</v>
      </c>
      <c r="CW14877" s="174">
        <v>5</v>
      </c>
      <c r="CX14877" s="174">
        <v>76.692210000000003</v>
      </c>
    </row>
    <row r="14878" spans="84:102" x14ac:dyDescent="0.25">
      <c r="CF14878" s="3" t="s">
        <v>3073</v>
      </c>
      <c r="CG14878" s="174">
        <v>3663</v>
      </c>
      <c r="CH14878" s="174">
        <v>114509</v>
      </c>
      <c r="CI14878" s="174">
        <v>5</v>
      </c>
      <c r="CJ14878" s="174">
        <v>76.667079999999999</v>
      </c>
      <c r="CK14878" s="174">
        <v>76.667079999999999</v>
      </c>
      <c r="CU14878" s="174">
        <v>3663</v>
      </c>
      <c r="CV14878" s="174">
        <v>114509</v>
      </c>
      <c r="CW14878" s="174">
        <v>5</v>
      </c>
      <c r="CX14878" s="174">
        <v>76.667079999999999</v>
      </c>
    </row>
    <row r="14879" spans="84:102" x14ac:dyDescent="0.25">
      <c r="CF14879" s="3" t="s">
        <v>3073</v>
      </c>
      <c r="CG14879" s="174">
        <v>1581</v>
      </c>
      <c r="CH14879" s="174">
        <v>81383</v>
      </c>
      <c r="CI14879" s="174">
        <v>5</v>
      </c>
      <c r="CJ14879" s="174">
        <v>76.658320000000003</v>
      </c>
      <c r="CK14879" s="174">
        <v>76.658320000000003</v>
      </c>
      <c r="CU14879" s="174">
        <v>1581</v>
      </c>
      <c r="CV14879" s="174">
        <v>81383</v>
      </c>
      <c r="CW14879" s="174">
        <v>5</v>
      </c>
      <c r="CX14879" s="174">
        <v>76.658320000000003</v>
      </c>
    </row>
    <row r="14880" spans="84:102" x14ac:dyDescent="0.25">
      <c r="CF14880" s="3" t="s">
        <v>3073</v>
      </c>
      <c r="CG14880" s="174">
        <v>2491</v>
      </c>
      <c r="CH14880" s="174">
        <v>36158</v>
      </c>
      <c r="CI14880" s="174">
        <v>5</v>
      </c>
      <c r="CJ14880" s="174">
        <v>76.513090000000005</v>
      </c>
      <c r="CK14880" s="174">
        <v>76.513090000000005</v>
      </c>
      <c r="CU14880" s="174">
        <v>2491</v>
      </c>
      <c r="CV14880" s="174">
        <v>36158</v>
      </c>
      <c r="CW14880" s="174">
        <v>5</v>
      </c>
      <c r="CX14880" s="174">
        <v>76.513090000000005</v>
      </c>
    </row>
    <row r="14881" spans="84:102" x14ac:dyDescent="0.25">
      <c r="CF14881" s="3" t="s">
        <v>3073</v>
      </c>
      <c r="CG14881" s="174">
        <v>126062</v>
      </c>
      <c r="CH14881" s="174">
        <v>1275</v>
      </c>
      <c r="CI14881" s="174">
        <v>5</v>
      </c>
      <c r="CJ14881" s="174">
        <v>76.263559999999998</v>
      </c>
      <c r="CK14881" s="174">
        <v>76.263559999999998</v>
      </c>
      <c r="CU14881" s="174">
        <v>126062</v>
      </c>
      <c r="CV14881" s="174">
        <v>1275</v>
      </c>
      <c r="CW14881" s="174">
        <v>5</v>
      </c>
      <c r="CX14881" s="174">
        <v>76.263559999999998</v>
      </c>
    </row>
    <row r="14882" spans="84:102" x14ac:dyDescent="0.25">
      <c r="CF14882" s="3" t="s">
        <v>3073</v>
      </c>
      <c r="CG14882" s="174">
        <v>92396</v>
      </c>
      <c r="CH14882" s="174">
        <v>3594</v>
      </c>
      <c r="CI14882" s="174">
        <v>5</v>
      </c>
      <c r="CJ14882" s="174">
        <v>76.182169999999999</v>
      </c>
      <c r="CK14882" s="174">
        <v>76.182169999999999</v>
      </c>
      <c r="CU14882" s="174">
        <v>92396</v>
      </c>
      <c r="CV14882" s="174">
        <v>3594</v>
      </c>
      <c r="CW14882" s="174">
        <v>5</v>
      </c>
      <c r="CX14882" s="174">
        <v>76.182169999999999</v>
      </c>
    </row>
    <row r="14883" spans="84:102" x14ac:dyDescent="0.25">
      <c r="CF14883" s="3" t="s">
        <v>3073</v>
      </c>
      <c r="CG14883" s="174">
        <v>2857</v>
      </c>
      <c r="CH14883" s="174">
        <v>151128</v>
      </c>
      <c r="CI14883" s="174">
        <v>5</v>
      </c>
      <c r="CJ14883" s="174">
        <v>76.042400000000001</v>
      </c>
      <c r="CK14883" s="174">
        <v>76.042400000000001</v>
      </c>
      <c r="CU14883" s="174">
        <v>2857</v>
      </c>
      <c r="CV14883" s="174">
        <v>151128</v>
      </c>
      <c r="CW14883" s="174">
        <v>5</v>
      </c>
      <c r="CX14883" s="174">
        <v>76.042400000000001</v>
      </c>
    </row>
    <row r="14884" spans="84:102" x14ac:dyDescent="0.25">
      <c r="CF14884" s="3" t="s">
        <v>3073</v>
      </c>
      <c r="CG14884" s="174">
        <v>3246</v>
      </c>
      <c r="CH14884" s="174">
        <v>158529</v>
      </c>
      <c r="CI14884" s="174">
        <v>5</v>
      </c>
      <c r="CJ14884" s="174">
        <v>76.002840000000006</v>
      </c>
      <c r="CK14884" s="174">
        <v>76.002840000000006</v>
      </c>
      <c r="CU14884" s="174">
        <v>3246</v>
      </c>
      <c r="CV14884" s="174">
        <v>158529</v>
      </c>
      <c r="CW14884" s="174">
        <v>5</v>
      </c>
      <c r="CX14884" s="174">
        <v>76.002840000000006</v>
      </c>
    </row>
    <row r="14885" spans="84:102" x14ac:dyDescent="0.25">
      <c r="CF14885" s="3" t="s">
        <v>3073</v>
      </c>
      <c r="CG14885" s="174">
        <v>3080</v>
      </c>
      <c r="CH14885" s="174">
        <v>138695</v>
      </c>
      <c r="CI14885" s="174">
        <v>5</v>
      </c>
      <c r="CJ14885" s="174">
        <v>75.696809999999999</v>
      </c>
      <c r="CK14885" s="174">
        <v>75.696809999999999</v>
      </c>
      <c r="CU14885" s="174">
        <v>3080</v>
      </c>
      <c r="CV14885" s="174">
        <v>138695</v>
      </c>
      <c r="CW14885" s="174">
        <v>5</v>
      </c>
      <c r="CX14885" s="174">
        <v>75.696809999999999</v>
      </c>
    </row>
    <row r="14886" spans="84:102" x14ac:dyDescent="0.25">
      <c r="CF14886" s="3" t="s">
        <v>3073</v>
      </c>
      <c r="CG14886" s="174">
        <v>2909</v>
      </c>
      <c r="CH14886" s="174">
        <v>151800</v>
      </c>
      <c r="CI14886" s="174">
        <v>5</v>
      </c>
      <c r="CJ14886" s="174">
        <v>75.529399999999995</v>
      </c>
      <c r="CK14886" s="174">
        <v>75.529399999999995</v>
      </c>
      <c r="CU14886" s="174">
        <v>2909</v>
      </c>
      <c r="CV14886" s="174">
        <v>151800</v>
      </c>
      <c r="CW14886" s="174">
        <v>5</v>
      </c>
      <c r="CX14886" s="174">
        <v>75.529399999999995</v>
      </c>
    </row>
    <row r="14887" spans="84:102" x14ac:dyDescent="0.25">
      <c r="CF14887" s="3" t="s">
        <v>3073</v>
      </c>
      <c r="CG14887" s="174">
        <v>993</v>
      </c>
      <c r="CH14887" s="174">
        <v>115471</v>
      </c>
      <c r="CI14887" s="174">
        <v>5</v>
      </c>
      <c r="CJ14887" s="174">
        <v>75.444090000000003</v>
      </c>
      <c r="CK14887" s="174">
        <v>75.444090000000003</v>
      </c>
      <c r="CU14887" s="174">
        <v>993</v>
      </c>
      <c r="CV14887" s="174">
        <v>115471</v>
      </c>
      <c r="CW14887" s="174">
        <v>5</v>
      </c>
      <c r="CX14887" s="174">
        <v>75.444090000000003</v>
      </c>
    </row>
    <row r="14888" spans="84:102" x14ac:dyDescent="0.25">
      <c r="CF14888" s="3" t="s">
        <v>3073</v>
      </c>
      <c r="CG14888" s="174">
        <v>1286</v>
      </c>
      <c r="CH14888" s="174">
        <v>121498</v>
      </c>
      <c r="CI14888" s="174">
        <v>5</v>
      </c>
      <c r="CJ14888" s="174">
        <v>75.200649999999996</v>
      </c>
      <c r="CK14888" s="174">
        <v>75.200649999999996</v>
      </c>
      <c r="CU14888" s="174">
        <v>1286</v>
      </c>
      <c r="CV14888" s="174">
        <v>121498</v>
      </c>
      <c r="CW14888" s="174">
        <v>5</v>
      </c>
      <c r="CX14888" s="174">
        <v>75.200649999999996</v>
      </c>
    </row>
    <row r="14889" spans="84:102" x14ac:dyDescent="0.25">
      <c r="CF14889" s="3" t="s">
        <v>3073</v>
      </c>
      <c r="CG14889" s="174">
        <v>2401</v>
      </c>
      <c r="CH14889" s="174">
        <v>27005</v>
      </c>
      <c r="CI14889" s="174">
        <v>5</v>
      </c>
      <c r="CJ14889" s="174">
        <v>75.198459999999997</v>
      </c>
      <c r="CK14889" s="174">
        <v>75.198459999999997</v>
      </c>
      <c r="CU14889" s="174">
        <v>2401</v>
      </c>
      <c r="CV14889" s="174">
        <v>27005</v>
      </c>
      <c r="CW14889" s="174">
        <v>5</v>
      </c>
      <c r="CX14889" s="174">
        <v>75.198459999999997</v>
      </c>
    </row>
    <row r="14890" spans="84:102" x14ac:dyDescent="0.25">
      <c r="CF14890" s="3" t="s">
        <v>3073</v>
      </c>
      <c r="CG14890" s="174">
        <v>86559</v>
      </c>
      <c r="CH14890" s="174">
        <v>597</v>
      </c>
      <c r="CI14890" s="174">
        <v>5</v>
      </c>
      <c r="CJ14890" s="174">
        <v>75.183760000000007</v>
      </c>
      <c r="CK14890" s="174">
        <v>75.183760000000007</v>
      </c>
      <c r="CU14890" s="174">
        <v>86559</v>
      </c>
      <c r="CV14890" s="174">
        <v>597</v>
      </c>
      <c r="CW14890" s="174">
        <v>5</v>
      </c>
      <c r="CX14890" s="174">
        <v>75.183760000000007</v>
      </c>
    </row>
    <row r="14891" spans="84:102" x14ac:dyDescent="0.25">
      <c r="CF14891" s="3" t="s">
        <v>3073</v>
      </c>
      <c r="CG14891" s="174">
        <v>494</v>
      </c>
      <c r="CH14891" s="174">
        <v>84078</v>
      </c>
      <c r="CI14891" s="174">
        <v>5</v>
      </c>
      <c r="CJ14891" s="174">
        <v>75.166659999999993</v>
      </c>
      <c r="CK14891" s="174">
        <v>75.166659999999993</v>
      </c>
      <c r="CU14891" s="174">
        <v>494</v>
      </c>
      <c r="CV14891" s="174">
        <v>84078</v>
      </c>
      <c r="CW14891" s="174">
        <v>5</v>
      </c>
      <c r="CX14891" s="174">
        <v>75.166659999999993</v>
      </c>
    </row>
    <row r="14892" spans="84:102" x14ac:dyDescent="0.25">
      <c r="CF14892" s="3" t="s">
        <v>3073</v>
      </c>
      <c r="CG14892" s="174">
        <v>741</v>
      </c>
      <c r="CH14892" s="174">
        <v>97297</v>
      </c>
      <c r="CI14892" s="174">
        <v>5</v>
      </c>
      <c r="CJ14892" s="174">
        <v>75.164789999999996</v>
      </c>
      <c r="CK14892" s="174">
        <v>75.164789999999996</v>
      </c>
      <c r="CU14892" s="174">
        <v>741</v>
      </c>
      <c r="CV14892" s="174">
        <v>97297</v>
      </c>
      <c r="CW14892" s="174">
        <v>5</v>
      </c>
      <c r="CX14892" s="174">
        <v>75.164789999999996</v>
      </c>
    </row>
    <row r="14893" spans="84:102" x14ac:dyDescent="0.25">
      <c r="CF14893" s="3" t="s">
        <v>3073</v>
      </c>
      <c r="CG14893" s="174">
        <v>2861</v>
      </c>
      <c r="CH14893" s="174">
        <v>150145</v>
      </c>
      <c r="CI14893" s="174">
        <v>5</v>
      </c>
      <c r="CJ14893" s="174">
        <v>75.114649999999997</v>
      </c>
      <c r="CK14893" s="174">
        <v>75.114649999999997</v>
      </c>
      <c r="CU14893" s="174">
        <v>2861</v>
      </c>
      <c r="CV14893" s="174">
        <v>150145</v>
      </c>
      <c r="CW14893" s="174">
        <v>5</v>
      </c>
      <c r="CX14893" s="174">
        <v>75.114649999999997</v>
      </c>
    </row>
    <row r="14894" spans="84:102" x14ac:dyDescent="0.25">
      <c r="CF14894" s="3" t="s">
        <v>3073</v>
      </c>
      <c r="CG14894" s="174">
        <v>2449</v>
      </c>
      <c r="CH14894" s="174">
        <v>38170</v>
      </c>
      <c r="CI14894" s="174">
        <v>5</v>
      </c>
      <c r="CJ14894" s="174">
        <v>75.013589999999994</v>
      </c>
      <c r="CK14894" s="174">
        <v>75.013589999999994</v>
      </c>
      <c r="CU14894" s="174">
        <v>2449</v>
      </c>
      <c r="CV14894" s="174">
        <v>38170</v>
      </c>
      <c r="CW14894" s="174">
        <v>5</v>
      </c>
      <c r="CX14894" s="174">
        <v>75.013589999999994</v>
      </c>
    </row>
    <row r="14895" spans="84:102" x14ac:dyDescent="0.25">
      <c r="CF14895" s="3" t="s">
        <v>3073</v>
      </c>
      <c r="CG14895" s="174">
        <v>884</v>
      </c>
      <c r="CH14895" s="174">
        <v>107298</v>
      </c>
      <c r="CI14895" s="174">
        <v>5</v>
      </c>
      <c r="CJ14895" s="174">
        <v>74.957890000000006</v>
      </c>
      <c r="CK14895" s="174">
        <v>74.957890000000006</v>
      </c>
      <c r="CU14895" s="174">
        <v>884</v>
      </c>
      <c r="CV14895" s="174">
        <v>107298</v>
      </c>
      <c r="CW14895" s="174">
        <v>5</v>
      </c>
      <c r="CX14895" s="174">
        <v>74.957890000000006</v>
      </c>
    </row>
    <row r="14896" spans="84:102" x14ac:dyDescent="0.25">
      <c r="CF14896" s="3" t="s">
        <v>3073</v>
      </c>
      <c r="CG14896" s="174">
        <v>2916</v>
      </c>
      <c r="CH14896" s="174">
        <v>152275</v>
      </c>
      <c r="CI14896" s="174">
        <v>5</v>
      </c>
      <c r="CJ14896" s="174">
        <v>74.862729999999999</v>
      </c>
      <c r="CK14896" s="174">
        <v>74.862729999999999</v>
      </c>
      <c r="CU14896" s="174">
        <v>2916</v>
      </c>
      <c r="CV14896" s="174">
        <v>152275</v>
      </c>
      <c r="CW14896" s="174">
        <v>5</v>
      </c>
      <c r="CX14896" s="174">
        <v>74.862729999999999</v>
      </c>
    </row>
    <row r="14897" spans="84:102" x14ac:dyDescent="0.25">
      <c r="CF14897" s="3" t="s">
        <v>3073</v>
      </c>
      <c r="CG14897" s="174">
        <v>997</v>
      </c>
      <c r="CH14897" s="174">
        <v>114209</v>
      </c>
      <c r="CI14897" s="174">
        <v>5</v>
      </c>
      <c r="CJ14897" s="174">
        <v>74.645520000000005</v>
      </c>
      <c r="CK14897" s="174">
        <v>74.645520000000005</v>
      </c>
      <c r="CU14897" s="174">
        <v>997</v>
      </c>
      <c r="CV14897" s="174">
        <v>114209</v>
      </c>
      <c r="CW14897" s="174">
        <v>5</v>
      </c>
      <c r="CX14897" s="174">
        <v>74.645520000000005</v>
      </c>
    </row>
    <row r="14898" spans="84:102" x14ac:dyDescent="0.25">
      <c r="CF14898" s="3" t="s">
        <v>3073</v>
      </c>
      <c r="CG14898" s="174">
        <v>2630</v>
      </c>
      <c r="CH14898" s="174">
        <v>43746</v>
      </c>
      <c r="CI14898" s="174">
        <v>5</v>
      </c>
      <c r="CJ14898" s="174">
        <v>74.46217</v>
      </c>
      <c r="CK14898" s="174">
        <v>74.46217</v>
      </c>
      <c r="CU14898" s="174">
        <v>2630</v>
      </c>
      <c r="CV14898" s="174">
        <v>43746</v>
      </c>
      <c r="CW14898" s="174">
        <v>5</v>
      </c>
      <c r="CX14898" s="174">
        <v>74.46217</v>
      </c>
    </row>
    <row r="14899" spans="84:102" x14ac:dyDescent="0.25">
      <c r="CF14899" s="3" t="s">
        <v>3073</v>
      </c>
      <c r="CG14899" s="174">
        <v>183155</v>
      </c>
      <c r="CH14899" s="174">
        <v>3737</v>
      </c>
      <c r="CI14899" s="174">
        <v>5</v>
      </c>
      <c r="CJ14899" s="174">
        <v>74.408000000000001</v>
      </c>
      <c r="CK14899" s="174">
        <v>74.408000000000001</v>
      </c>
      <c r="CU14899" s="174">
        <v>183155</v>
      </c>
      <c r="CV14899" s="174">
        <v>3737</v>
      </c>
      <c r="CW14899" s="174">
        <v>5</v>
      </c>
      <c r="CX14899" s="174">
        <v>74.408000000000001</v>
      </c>
    </row>
    <row r="14900" spans="84:102" x14ac:dyDescent="0.25">
      <c r="CF14900" s="3" t="s">
        <v>3073</v>
      </c>
      <c r="CG14900" s="174">
        <v>81077</v>
      </c>
      <c r="CH14900" s="174">
        <v>409</v>
      </c>
      <c r="CI14900" s="174">
        <v>5</v>
      </c>
      <c r="CJ14900" s="174">
        <v>74.288229999999999</v>
      </c>
      <c r="CK14900" s="174">
        <v>74.288229999999999</v>
      </c>
      <c r="CU14900" s="174">
        <v>81077</v>
      </c>
      <c r="CV14900" s="174">
        <v>409</v>
      </c>
      <c r="CW14900" s="174">
        <v>5</v>
      </c>
      <c r="CX14900" s="174">
        <v>74.288229999999999</v>
      </c>
    </row>
    <row r="14901" spans="84:102" x14ac:dyDescent="0.25">
      <c r="CF14901" s="3" t="s">
        <v>3073</v>
      </c>
      <c r="CG14901" s="174">
        <v>912</v>
      </c>
      <c r="CH14901" s="174">
        <v>109680</v>
      </c>
      <c r="CI14901" s="174">
        <v>5</v>
      </c>
      <c r="CJ14901" s="174">
        <v>74.227739999999997</v>
      </c>
      <c r="CK14901" s="174">
        <v>74.227739999999997</v>
      </c>
      <c r="CU14901" s="174">
        <v>912</v>
      </c>
      <c r="CV14901" s="174">
        <v>109680</v>
      </c>
      <c r="CW14901" s="174">
        <v>5</v>
      </c>
      <c r="CX14901" s="174">
        <v>74.227739999999997</v>
      </c>
    </row>
    <row r="14902" spans="84:102" x14ac:dyDescent="0.25">
      <c r="CF14902" s="3" t="s">
        <v>3073</v>
      </c>
      <c r="CG14902" s="174">
        <v>2436</v>
      </c>
      <c r="CH14902" s="174">
        <v>34840</v>
      </c>
      <c r="CI14902" s="174">
        <v>5</v>
      </c>
      <c r="CJ14902" s="174">
        <v>74.095060000000004</v>
      </c>
      <c r="CK14902" s="174">
        <v>74.095060000000004</v>
      </c>
      <c r="CU14902" s="174">
        <v>2436</v>
      </c>
      <c r="CV14902" s="174">
        <v>34840</v>
      </c>
      <c r="CW14902" s="174">
        <v>5</v>
      </c>
      <c r="CX14902" s="174">
        <v>74.095060000000004</v>
      </c>
    </row>
    <row r="14903" spans="84:102" x14ac:dyDescent="0.25">
      <c r="CF14903" s="3" t="s">
        <v>3073</v>
      </c>
      <c r="CG14903" s="174">
        <v>2395</v>
      </c>
      <c r="CH14903" s="174">
        <v>28965</v>
      </c>
      <c r="CI14903" s="174">
        <v>5</v>
      </c>
      <c r="CJ14903" s="174">
        <v>74.080609999999993</v>
      </c>
      <c r="CK14903" s="174">
        <v>74.080609999999993</v>
      </c>
      <c r="CU14903" s="174">
        <v>2395</v>
      </c>
      <c r="CV14903" s="174">
        <v>28965</v>
      </c>
      <c r="CW14903" s="174">
        <v>5</v>
      </c>
      <c r="CX14903" s="174">
        <v>74.080609999999993</v>
      </c>
    </row>
    <row r="14904" spans="84:102" x14ac:dyDescent="0.25">
      <c r="CF14904" s="3" t="s">
        <v>3073</v>
      </c>
      <c r="CG14904" s="174">
        <v>1910</v>
      </c>
      <c r="CH14904" s="174">
        <v>68753</v>
      </c>
      <c r="CI14904" s="174">
        <v>5</v>
      </c>
      <c r="CJ14904" s="174">
        <v>74</v>
      </c>
      <c r="CK14904" s="174">
        <v>74</v>
      </c>
      <c r="CU14904" s="174">
        <v>1910</v>
      </c>
      <c r="CV14904" s="174">
        <v>68753</v>
      </c>
      <c r="CW14904" s="174">
        <v>5</v>
      </c>
      <c r="CX14904" s="174">
        <v>74</v>
      </c>
    </row>
    <row r="14905" spans="84:102" x14ac:dyDescent="0.25">
      <c r="CF14905" s="3" t="s">
        <v>3073</v>
      </c>
      <c r="CG14905" s="174">
        <v>41585</v>
      </c>
      <c r="CH14905" s="174">
        <v>2585</v>
      </c>
      <c r="CI14905" s="174">
        <v>5</v>
      </c>
      <c r="CJ14905" s="174">
        <v>73.922280000000001</v>
      </c>
      <c r="CK14905" s="174">
        <v>73.922280000000001</v>
      </c>
      <c r="CU14905" s="174">
        <v>41585</v>
      </c>
      <c r="CV14905" s="174">
        <v>2585</v>
      </c>
      <c r="CW14905" s="174">
        <v>5</v>
      </c>
      <c r="CX14905" s="174">
        <v>73.922280000000001</v>
      </c>
    </row>
    <row r="14906" spans="84:102" x14ac:dyDescent="0.25">
      <c r="CF14906" s="3" t="s">
        <v>3073</v>
      </c>
      <c r="CG14906" s="174">
        <v>985</v>
      </c>
      <c r="CH14906" s="174">
        <v>115504</v>
      </c>
      <c r="CI14906" s="174">
        <v>5</v>
      </c>
      <c r="CJ14906" s="174">
        <v>73.892619999999994</v>
      </c>
      <c r="CK14906" s="174">
        <v>73.892619999999994</v>
      </c>
      <c r="CU14906" s="174">
        <v>985</v>
      </c>
      <c r="CV14906" s="174">
        <v>115504</v>
      </c>
      <c r="CW14906" s="174">
        <v>5</v>
      </c>
      <c r="CX14906" s="174">
        <v>73.892619999999994</v>
      </c>
    </row>
    <row r="14907" spans="84:102" x14ac:dyDescent="0.25">
      <c r="CF14907" s="3" t="s">
        <v>3073</v>
      </c>
      <c r="CG14907" s="174">
        <v>343</v>
      </c>
      <c r="CH14907" s="174">
        <v>75668</v>
      </c>
      <c r="CI14907" s="174">
        <v>5</v>
      </c>
      <c r="CJ14907" s="174">
        <v>73.857380000000006</v>
      </c>
      <c r="CK14907" s="174">
        <v>73.857380000000006</v>
      </c>
      <c r="CU14907" s="174">
        <v>343</v>
      </c>
      <c r="CV14907" s="174">
        <v>75668</v>
      </c>
      <c r="CW14907" s="174">
        <v>5</v>
      </c>
      <c r="CX14907" s="174">
        <v>73.857380000000006</v>
      </c>
    </row>
    <row r="14908" spans="84:102" x14ac:dyDescent="0.25">
      <c r="CF14908" s="3" t="s">
        <v>3073</v>
      </c>
      <c r="CG14908" s="174">
        <v>878</v>
      </c>
      <c r="CH14908" s="174">
        <v>108258</v>
      </c>
      <c r="CI14908" s="174">
        <v>5</v>
      </c>
      <c r="CJ14908" s="174">
        <v>73.736789999999999</v>
      </c>
      <c r="CK14908" s="174">
        <v>73.736789999999999</v>
      </c>
      <c r="CU14908" s="174">
        <v>878</v>
      </c>
      <c r="CV14908" s="174">
        <v>108258</v>
      </c>
      <c r="CW14908" s="174">
        <v>5</v>
      </c>
      <c r="CX14908" s="174">
        <v>73.736789999999999</v>
      </c>
    </row>
    <row r="14909" spans="84:102" x14ac:dyDescent="0.25">
      <c r="CF14909" s="3" t="s">
        <v>3073</v>
      </c>
      <c r="CG14909" s="174">
        <v>3174</v>
      </c>
      <c r="CH14909" s="174">
        <v>155498</v>
      </c>
      <c r="CI14909" s="174">
        <v>5</v>
      </c>
      <c r="CJ14909" s="174">
        <v>73.705789999999993</v>
      </c>
      <c r="CK14909" s="174">
        <v>73.705789999999993</v>
      </c>
      <c r="CU14909" s="174">
        <v>3174</v>
      </c>
      <c r="CV14909" s="174">
        <v>155498</v>
      </c>
      <c r="CW14909" s="174">
        <v>5</v>
      </c>
      <c r="CX14909" s="174">
        <v>73.705789999999993</v>
      </c>
    </row>
    <row r="14910" spans="84:102" x14ac:dyDescent="0.25">
      <c r="CF14910" s="3" t="s">
        <v>3073</v>
      </c>
      <c r="CG14910" s="174">
        <v>88560</v>
      </c>
      <c r="CH14910" s="174">
        <v>3586</v>
      </c>
      <c r="CI14910" s="174">
        <v>5</v>
      </c>
      <c r="CJ14910" s="174">
        <v>73.680530000000005</v>
      </c>
      <c r="CK14910" s="174">
        <v>73.680530000000005</v>
      </c>
      <c r="CU14910" s="174">
        <v>88560</v>
      </c>
      <c r="CV14910" s="174">
        <v>3586</v>
      </c>
      <c r="CW14910" s="174">
        <v>5</v>
      </c>
      <c r="CX14910" s="174">
        <v>73.680530000000005</v>
      </c>
    </row>
    <row r="14911" spans="84:102" x14ac:dyDescent="0.25">
      <c r="CF14911" s="3" t="s">
        <v>3073</v>
      </c>
      <c r="CG14911" s="174">
        <v>2518</v>
      </c>
      <c r="CH14911" s="174">
        <v>39427</v>
      </c>
      <c r="CI14911" s="174">
        <v>5</v>
      </c>
      <c r="CJ14911" s="174">
        <v>73.519059999999996</v>
      </c>
      <c r="CK14911" s="174">
        <v>73.519059999999996</v>
      </c>
      <c r="CU14911" s="174">
        <v>2518</v>
      </c>
      <c r="CV14911" s="174">
        <v>39427</v>
      </c>
      <c r="CW14911" s="174">
        <v>5</v>
      </c>
      <c r="CX14911" s="174">
        <v>73.519059999999996</v>
      </c>
    </row>
    <row r="14912" spans="84:102" x14ac:dyDescent="0.25">
      <c r="CF14912" s="3" t="s">
        <v>3073</v>
      </c>
      <c r="CG14912" s="174">
        <v>3842</v>
      </c>
      <c r="CH14912" s="174">
        <v>186996</v>
      </c>
      <c r="CI14912" s="174">
        <v>5</v>
      </c>
      <c r="CJ14912" s="174">
        <v>73.504490000000004</v>
      </c>
      <c r="CK14912" s="174">
        <v>73.504490000000004</v>
      </c>
      <c r="CU14912" s="174">
        <v>3842</v>
      </c>
      <c r="CV14912" s="174">
        <v>186996</v>
      </c>
      <c r="CW14912" s="174">
        <v>5</v>
      </c>
      <c r="CX14912" s="174">
        <v>73.504490000000004</v>
      </c>
    </row>
    <row r="14913" spans="84:102" x14ac:dyDescent="0.25">
      <c r="CF14913" s="3" t="s">
        <v>3073</v>
      </c>
      <c r="CG14913" s="174">
        <v>415</v>
      </c>
      <c r="CH14913" s="174">
        <v>82260</v>
      </c>
      <c r="CI14913" s="174">
        <v>5</v>
      </c>
      <c r="CJ14913" s="174">
        <v>73.137020000000007</v>
      </c>
      <c r="CK14913" s="174">
        <v>73.137020000000007</v>
      </c>
      <c r="CU14913" s="174">
        <v>415</v>
      </c>
      <c r="CV14913" s="174">
        <v>82260</v>
      </c>
      <c r="CW14913" s="174">
        <v>5</v>
      </c>
      <c r="CX14913" s="174">
        <v>73.137020000000007</v>
      </c>
    </row>
    <row r="14914" spans="84:102" x14ac:dyDescent="0.25">
      <c r="CF14914" s="3" t="s">
        <v>3073</v>
      </c>
      <c r="CG14914" s="174">
        <v>120</v>
      </c>
      <c r="CH14914" s="174">
        <v>66876</v>
      </c>
      <c r="CI14914" s="174">
        <v>5</v>
      </c>
      <c r="CJ14914" s="174">
        <v>73.109629999999996</v>
      </c>
      <c r="CK14914" s="174">
        <v>73.109629999999996</v>
      </c>
      <c r="CU14914" s="174">
        <v>120</v>
      </c>
      <c r="CV14914" s="174">
        <v>66876</v>
      </c>
      <c r="CW14914" s="174">
        <v>5</v>
      </c>
      <c r="CX14914" s="174">
        <v>73.109629999999996</v>
      </c>
    </row>
    <row r="14915" spans="84:102" x14ac:dyDescent="0.25">
      <c r="CF14915" s="3" t="s">
        <v>3073</v>
      </c>
      <c r="CG14915" s="174">
        <v>43971</v>
      </c>
      <c r="CH14915" s="174">
        <v>2548</v>
      </c>
      <c r="CI14915" s="174">
        <v>5</v>
      </c>
      <c r="CJ14915" s="174">
        <v>73.059269999999998</v>
      </c>
      <c r="CK14915" s="174">
        <v>73.059269999999998</v>
      </c>
      <c r="CU14915" s="174">
        <v>43971</v>
      </c>
      <c r="CV14915" s="174">
        <v>2548</v>
      </c>
      <c r="CW14915" s="174">
        <v>5</v>
      </c>
      <c r="CX14915" s="174">
        <v>73.059269999999998</v>
      </c>
    </row>
    <row r="14916" spans="84:102" x14ac:dyDescent="0.25">
      <c r="CF14916" s="3" t="s">
        <v>3073</v>
      </c>
      <c r="CG14916" s="174">
        <v>1252</v>
      </c>
      <c r="CH14916" s="174">
        <v>126272</v>
      </c>
      <c r="CI14916" s="174">
        <v>5</v>
      </c>
      <c r="CJ14916" s="174">
        <v>73.048419999999993</v>
      </c>
      <c r="CK14916" s="174">
        <v>73.048419999999993</v>
      </c>
      <c r="CU14916" s="174">
        <v>1252</v>
      </c>
      <c r="CV14916" s="174">
        <v>126272</v>
      </c>
      <c r="CW14916" s="174">
        <v>5</v>
      </c>
      <c r="CX14916" s="174">
        <v>73.048419999999993</v>
      </c>
    </row>
    <row r="14917" spans="84:102" x14ac:dyDescent="0.25">
      <c r="CF14917" s="3" t="s">
        <v>3073</v>
      </c>
      <c r="CG14917" s="174">
        <v>3586</v>
      </c>
      <c r="CH14917" s="174">
        <v>88560</v>
      </c>
      <c r="CI14917" s="174">
        <v>5</v>
      </c>
      <c r="CJ14917" s="174">
        <v>72.928870000000003</v>
      </c>
      <c r="CK14917" s="174">
        <v>72.928870000000003</v>
      </c>
      <c r="CU14917" s="174">
        <v>3586</v>
      </c>
      <c r="CV14917" s="174">
        <v>88560</v>
      </c>
      <c r="CW14917" s="174">
        <v>5</v>
      </c>
      <c r="CX14917" s="174">
        <v>72.928870000000003</v>
      </c>
    </row>
    <row r="14918" spans="84:102" x14ac:dyDescent="0.25">
      <c r="CF14918" s="3" t="s">
        <v>3073</v>
      </c>
      <c r="CG14918" s="174">
        <v>2727</v>
      </c>
      <c r="CH14918" s="174">
        <v>137845</v>
      </c>
      <c r="CI14918" s="174">
        <v>5</v>
      </c>
      <c r="CJ14918" s="174">
        <v>72.852969999999999</v>
      </c>
      <c r="CK14918" s="174">
        <v>72.852969999999999</v>
      </c>
      <c r="CU14918" s="174">
        <v>2727</v>
      </c>
      <c r="CV14918" s="174">
        <v>137845</v>
      </c>
      <c r="CW14918" s="174">
        <v>5</v>
      </c>
      <c r="CX14918" s="174">
        <v>72.852969999999999</v>
      </c>
    </row>
    <row r="14919" spans="84:102" x14ac:dyDescent="0.25">
      <c r="CF14919" s="3" t="s">
        <v>3073</v>
      </c>
      <c r="CG14919" s="174">
        <v>86107</v>
      </c>
      <c r="CH14919" s="174">
        <v>592</v>
      </c>
      <c r="CI14919" s="174">
        <v>5</v>
      </c>
      <c r="CJ14919" s="174">
        <v>72.772919999999999</v>
      </c>
      <c r="CK14919" s="174">
        <v>72.772919999999999</v>
      </c>
      <c r="CU14919" s="174">
        <v>86107</v>
      </c>
      <c r="CV14919" s="174">
        <v>592</v>
      </c>
      <c r="CW14919" s="174">
        <v>5</v>
      </c>
      <c r="CX14919" s="174">
        <v>72.772919999999999</v>
      </c>
    </row>
    <row r="14920" spans="84:102" x14ac:dyDescent="0.25">
      <c r="CF14920" s="3" t="s">
        <v>3073</v>
      </c>
      <c r="CG14920" s="174">
        <v>3504</v>
      </c>
      <c r="CH14920" s="174">
        <v>54599</v>
      </c>
      <c r="CI14920" s="174">
        <v>5</v>
      </c>
      <c r="CJ14920" s="174">
        <v>72.701099999999997</v>
      </c>
      <c r="CK14920" s="174">
        <v>72.701099999999997</v>
      </c>
      <c r="CU14920" s="174">
        <v>3504</v>
      </c>
      <c r="CV14920" s="174">
        <v>54599</v>
      </c>
      <c r="CW14920" s="174">
        <v>5</v>
      </c>
      <c r="CX14920" s="174">
        <v>72.701099999999997</v>
      </c>
    </row>
    <row r="14921" spans="84:102" x14ac:dyDescent="0.25">
      <c r="CF14921" s="3" t="s">
        <v>3073</v>
      </c>
      <c r="CG14921" s="174">
        <v>2771</v>
      </c>
      <c r="CH14921" s="174">
        <v>144814</v>
      </c>
      <c r="CI14921" s="174">
        <v>5</v>
      </c>
      <c r="CJ14921" s="174">
        <v>72.627420000000001</v>
      </c>
      <c r="CK14921" s="174">
        <v>72.627420000000001</v>
      </c>
      <c r="CU14921" s="174">
        <v>2771</v>
      </c>
      <c r="CV14921" s="174">
        <v>144814</v>
      </c>
      <c r="CW14921" s="174">
        <v>5</v>
      </c>
      <c r="CX14921" s="174">
        <v>72.627420000000001</v>
      </c>
    </row>
    <row r="14922" spans="84:102" x14ac:dyDescent="0.25">
      <c r="CF14922" s="3" t="s">
        <v>3073</v>
      </c>
      <c r="CG14922" s="174">
        <v>1576</v>
      </c>
      <c r="CH14922" s="174">
        <v>82760</v>
      </c>
      <c r="CI14922" s="174">
        <v>5</v>
      </c>
      <c r="CJ14922" s="174">
        <v>72.596829999999997</v>
      </c>
      <c r="CK14922" s="174">
        <v>72.596829999999997</v>
      </c>
      <c r="CU14922" s="174">
        <v>1576</v>
      </c>
      <c r="CV14922" s="174">
        <v>82760</v>
      </c>
      <c r="CW14922" s="174">
        <v>5</v>
      </c>
      <c r="CX14922" s="174">
        <v>72.596829999999997</v>
      </c>
    </row>
    <row r="14923" spans="84:102" x14ac:dyDescent="0.25">
      <c r="CF14923" s="3" t="s">
        <v>3073</v>
      </c>
      <c r="CG14923" s="174">
        <v>162661</v>
      </c>
      <c r="CH14923" s="174">
        <v>3229</v>
      </c>
      <c r="CI14923" s="174">
        <v>5</v>
      </c>
      <c r="CJ14923" s="174">
        <v>72.544169999999994</v>
      </c>
      <c r="CK14923" s="174">
        <v>72.544169999999994</v>
      </c>
      <c r="CU14923" s="174">
        <v>162661</v>
      </c>
      <c r="CV14923" s="174">
        <v>3229</v>
      </c>
      <c r="CW14923" s="174">
        <v>5</v>
      </c>
      <c r="CX14923" s="174">
        <v>72.544169999999994</v>
      </c>
    </row>
    <row r="14924" spans="84:102" x14ac:dyDescent="0.25">
      <c r="CF14924" s="3" t="s">
        <v>3073</v>
      </c>
      <c r="CG14924" s="174">
        <v>119576</v>
      </c>
      <c r="CH14924" s="174">
        <v>1307</v>
      </c>
      <c r="CI14924" s="174">
        <v>5</v>
      </c>
      <c r="CJ14924" s="174">
        <v>72.273160000000004</v>
      </c>
      <c r="CK14924" s="174">
        <v>72.273160000000004</v>
      </c>
      <c r="CU14924" s="174">
        <v>119576</v>
      </c>
      <c r="CV14924" s="174">
        <v>1307</v>
      </c>
      <c r="CW14924" s="174">
        <v>5</v>
      </c>
      <c r="CX14924" s="174">
        <v>72.273160000000004</v>
      </c>
    </row>
    <row r="14925" spans="84:102" x14ac:dyDescent="0.25">
      <c r="CF14925" s="3" t="s">
        <v>3073</v>
      </c>
      <c r="CG14925" s="174">
        <v>3065</v>
      </c>
      <c r="CH14925" s="174">
        <v>168023</v>
      </c>
      <c r="CI14925" s="174">
        <v>5</v>
      </c>
      <c r="CJ14925" s="174">
        <v>72.257739999999998</v>
      </c>
      <c r="CK14925" s="174">
        <v>72.257739999999998</v>
      </c>
      <c r="CU14925" s="174">
        <v>3065</v>
      </c>
      <c r="CV14925" s="174">
        <v>168023</v>
      </c>
      <c r="CW14925" s="174">
        <v>5</v>
      </c>
      <c r="CX14925" s="174">
        <v>72.257739999999998</v>
      </c>
    </row>
    <row r="14926" spans="84:102" x14ac:dyDescent="0.25">
      <c r="CF14926" s="3" t="s">
        <v>3073</v>
      </c>
      <c r="CG14926" s="174">
        <v>82760</v>
      </c>
      <c r="CH14926" s="174">
        <v>1576</v>
      </c>
      <c r="CI14926" s="174">
        <v>5</v>
      </c>
      <c r="CJ14926" s="174">
        <v>72.247799999999998</v>
      </c>
      <c r="CK14926" s="174">
        <v>72.247799999999998</v>
      </c>
      <c r="CU14926" s="174">
        <v>82760</v>
      </c>
      <c r="CV14926" s="174">
        <v>1576</v>
      </c>
      <c r="CW14926" s="174">
        <v>5</v>
      </c>
      <c r="CX14926" s="174">
        <v>72.247799999999998</v>
      </c>
    </row>
    <row r="14927" spans="84:102" x14ac:dyDescent="0.25">
      <c r="CF14927" s="3" t="s">
        <v>3073</v>
      </c>
      <c r="CG14927" s="174">
        <v>97348</v>
      </c>
      <c r="CH14927" s="174">
        <v>3631</v>
      </c>
      <c r="CI14927" s="174">
        <v>5</v>
      </c>
      <c r="CJ14927" s="174">
        <v>72.160420000000002</v>
      </c>
      <c r="CK14927" s="174">
        <v>72.160420000000002</v>
      </c>
      <c r="CU14927" s="174">
        <v>97348</v>
      </c>
      <c r="CV14927" s="174">
        <v>3631</v>
      </c>
      <c r="CW14927" s="174">
        <v>5</v>
      </c>
      <c r="CX14927" s="174">
        <v>72.160420000000002</v>
      </c>
    </row>
    <row r="14928" spans="84:102" x14ac:dyDescent="0.25">
      <c r="CF14928" s="3" t="s">
        <v>3073</v>
      </c>
      <c r="CG14928" s="174">
        <v>1474</v>
      </c>
      <c r="CH14928" s="174">
        <v>95633</v>
      </c>
      <c r="CI14928" s="174">
        <v>5</v>
      </c>
      <c r="CJ14928" s="174">
        <v>72.072159999999997</v>
      </c>
      <c r="CK14928" s="174">
        <v>72.072159999999997</v>
      </c>
      <c r="CU14928" s="174">
        <v>1474</v>
      </c>
      <c r="CV14928" s="174">
        <v>95633</v>
      </c>
      <c r="CW14928" s="174">
        <v>5</v>
      </c>
      <c r="CX14928" s="174">
        <v>72.072159999999997</v>
      </c>
    </row>
    <row r="14929" spans="84:102" x14ac:dyDescent="0.25">
      <c r="CF14929" s="3" t="s">
        <v>3073</v>
      </c>
      <c r="CG14929" s="174">
        <v>44384</v>
      </c>
      <c r="CH14929" s="174">
        <v>2557</v>
      </c>
      <c r="CI14929" s="174">
        <v>5</v>
      </c>
      <c r="CJ14929" s="174">
        <v>71.916439999999994</v>
      </c>
      <c r="CK14929" s="174">
        <v>71.916439999999994</v>
      </c>
      <c r="CU14929" s="174">
        <v>44384</v>
      </c>
      <c r="CV14929" s="174">
        <v>2557</v>
      </c>
      <c r="CW14929" s="174">
        <v>5</v>
      </c>
      <c r="CX14929" s="174">
        <v>71.916439999999994</v>
      </c>
    </row>
    <row r="14930" spans="84:102" x14ac:dyDescent="0.25">
      <c r="CF14930" s="3" t="s">
        <v>3073</v>
      </c>
      <c r="CG14930" s="174">
        <v>108791</v>
      </c>
      <c r="CH14930" s="174">
        <v>888</v>
      </c>
      <c r="CI14930" s="174">
        <v>5</v>
      </c>
      <c r="CJ14930" s="174">
        <v>71.898439999999994</v>
      </c>
      <c r="CK14930" s="174">
        <v>71.898439999999994</v>
      </c>
      <c r="CU14930" s="174">
        <v>108791</v>
      </c>
      <c r="CV14930" s="174">
        <v>888</v>
      </c>
      <c r="CW14930" s="174">
        <v>5</v>
      </c>
      <c r="CX14930" s="174">
        <v>71.898439999999994</v>
      </c>
    </row>
    <row r="14931" spans="84:102" x14ac:dyDescent="0.25">
      <c r="CF14931" s="3" t="s">
        <v>3073</v>
      </c>
      <c r="CG14931" s="174">
        <v>83938</v>
      </c>
      <c r="CH14931" s="174">
        <v>560</v>
      </c>
      <c r="CI14931" s="174">
        <v>5</v>
      </c>
      <c r="CJ14931" s="174">
        <v>71.788359999999997</v>
      </c>
      <c r="CK14931" s="174">
        <v>71.788359999999997</v>
      </c>
      <c r="CU14931" s="174">
        <v>83938</v>
      </c>
      <c r="CV14931" s="174">
        <v>560</v>
      </c>
      <c r="CW14931" s="174">
        <v>5</v>
      </c>
      <c r="CX14931" s="174">
        <v>71.788359999999997</v>
      </c>
    </row>
    <row r="14932" spans="84:102" x14ac:dyDescent="0.25">
      <c r="CF14932" s="3" t="s">
        <v>3073</v>
      </c>
      <c r="CG14932" s="174">
        <v>28965</v>
      </c>
      <c r="CH14932" s="174">
        <v>2395</v>
      </c>
      <c r="CI14932" s="174">
        <v>5</v>
      </c>
      <c r="CJ14932" s="174">
        <v>71.541139999999999</v>
      </c>
      <c r="CK14932" s="174">
        <v>71.541139999999999</v>
      </c>
      <c r="CU14932" s="174">
        <v>28965</v>
      </c>
      <c r="CV14932" s="174">
        <v>2395</v>
      </c>
      <c r="CW14932" s="174">
        <v>5</v>
      </c>
      <c r="CX14932" s="174">
        <v>71.541139999999999</v>
      </c>
    </row>
    <row r="14933" spans="84:102" x14ac:dyDescent="0.25">
      <c r="CF14933" s="3" t="s">
        <v>3073</v>
      </c>
      <c r="CG14933" s="174">
        <v>139881</v>
      </c>
      <c r="CH14933" s="174">
        <v>2736</v>
      </c>
      <c r="CI14933" s="174">
        <v>5</v>
      </c>
      <c r="CJ14933" s="174">
        <v>71.522239999999996</v>
      </c>
      <c r="CK14933" s="174">
        <v>71.522239999999996</v>
      </c>
      <c r="CU14933" s="174">
        <v>139881</v>
      </c>
      <c r="CV14933" s="174">
        <v>2736</v>
      </c>
      <c r="CW14933" s="174">
        <v>5</v>
      </c>
      <c r="CX14933" s="174">
        <v>71.522239999999996</v>
      </c>
    </row>
    <row r="14934" spans="84:102" x14ac:dyDescent="0.25">
      <c r="CF14934" s="3" t="s">
        <v>3073</v>
      </c>
      <c r="CG14934" s="174">
        <v>3768</v>
      </c>
      <c r="CH14934" s="174">
        <v>176850</v>
      </c>
      <c r="CI14934" s="174">
        <v>5</v>
      </c>
      <c r="CJ14934" s="174">
        <v>71.515990000000002</v>
      </c>
      <c r="CK14934" s="174">
        <v>71.515990000000002</v>
      </c>
      <c r="CU14934" s="174">
        <v>3768</v>
      </c>
      <c r="CV14934" s="174">
        <v>176850</v>
      </c>
      <c r="CW14934" s="174">
        <v>5</v>
      </c>
      <c r="CX14934" s="174">
        <v>71.515990000000002</v>
      </c>
    </row>
    <row r="14935" spans="84:102" x14ac:dyDescent="0.25">
      <c r="CF14935" s="3" t="s">
        <v>3073</v>
      </c>
      <c r="CG14935" s="174">
        <v>168358</v>
      </c>
      <c r="CH14935" s="174">
        <v>3361</v>
      </c>
      <c r="CI14935" s="174">
        <v>5</v>
      </c>
      <c r="CJ14935" s="174">
        <v>71.424239999999998</v>
      </c>
      <c r="CK14935" s="174">
        <v>71.424239999999998</v>
      </c>
      <c r="CU14935" s="174">
        <v>168358</v>
      </c>
      <c r="CV14935" s="174">
        <v>3361</v>
      </c>
      <c r="CW14935" s="174">
        <v>5</v>
      </c>
      <c r="CX14935" s="174">
        <v>71.424239999999998</v>
      </c>
    </row>
    <row r="14936" spans="84:102" x14ac:dyDescent="0.25">
      <c r="CF14936" s="3" t="s">
        <v>3073</v>
      </c>
      <c r="CG14936" s="174">
        <v>3883</v>
      </c>
      <c r="CH14936" s="174">
        <v>104838</v>
      </c>
      <c r="CI14936" s="174">
        <v>5</v>
      </c>
      <c r="CJ14936" s="174">
        <v>71.423450000000003</v>
      </c>
      <c r="CK14936" s="174">
        <v>71.423450000000003</v>
      </c>
      <c r="CU14936" s="174">
        <v>3883</v>
      </c>
      <c r="CV14936" s="174">
        <v>104838</v>
      </c>
      <c r="CW14936" s="174">
        <v>5</v>
      </c>
      <c r="CX14936" s="174">
        <v>71.423450000000003</v>
      </c>
    </row>
    <row r="14937" spans="84:102" x14ac:dyDescent="0.25">
      <c r="CF14937" s="3" t="s">
        <v>3073</v>
      </c>
      <c r="CG14937" s="174">
        <v>151829</v>
      </c>
      <c r="CH14937" s="174">
        <v>3112</v>
      </c>
      <c r="CI14937" s="174">
        <v>5</v>
      </c>
      <c r="CJ14937" s="174">
        <v>71.314300000000003</v>
      </c>
      <c r="CK14937" s="174">
        <v>71.314300000000003</v>
      </c>
      <c r="CU14937" s="174">
        <v>151829</v>
      </c>
      <c r="CV14937" s="174">
        <v>3112</v>
      </c>
      <c r="CW14937" s="174">
        <v>5</v>
      </c>
      <c r="CX14937" s="174">
        <v>71.314300000000003</v>
      </c>
    </row>
    <row r="14938" spans="84:102" x14ac:dyDescent="0.25">
      <c r="CF14938" s="3" t="s">
        <v>3073</v>
      </c>
      <c r="CG14938" s="174">
        <v>170071</v>
      </c>
      <c r="CH14938" s="174">
        <v>3769</v>
      </c>
      <c r="CI14938" s="174">
        <v>5</v>
      </c>
      <c r="CJ14938" s="174">
        <v>71.176410000000004</v>
      </c>
      <c r="CK14938" s="174">
        <v>71.176410000000004</v>
      </c>
      <c r="CU14938" s="174">
        <v>170071</v>
      </c>
      <c r="CV14938" s="174">
        <v>3769</v>
      </c>
      <c r="CW14938" s="174">
        <v>5</v>
      </c>
      <c r="CX14938" s="174">
        <v>71.176410000000004</v>
      </c>
    </row>
    <row r="14939" spans="84:102" x14ac:dyDescent="0.25">
      <c r="CF14939" s="3" t="s">
        <v>3073</v>
      </c>
      <c r="CG14939" s="174">
        <v>147599</v>
      </c>
      <c r="CH14939" s="174">
        <v>2783</v>
      </c>
      <c r="CI14939" s="174">
        <v>5</v>
      </c>
      <c r="CJ14939" s="174">
        <v>71.140360000000001</v>
      </c>
      <c r="CK14939" s="174">
        <v>71.140360000000001</v>
      </c>
      <c r="CU14939" s="174">
        <v>147599</v>
      </c>
      <c r="CV14939" s="174">
        <v>2783</v>
      </c>
      <c r="CW14939" s="174">
        <v>5</v>
      </c>
      <c r="CX14939" s="174">
        <v>71.140360000000001</v>
      </c>
    </row>
    <row r="14940" spans="84:102" x14ac:dyDescent="0.25">
      <c r="CF14940" s="3" t="s">
        <v>3073</v>
      </c>
      <c r="CG14940" s="174">
        <v>109680</v>
      </c>
      <c r="CH14940" s="174">
        <v>912</v>
      </c>
      <c r="CI14940" s="174">
        <v>5</v>
      </c>
      <c r="CJ14940" s="174">
        <v>71.130459999999999</v>
      </c>
      <c r="CK14940" s="174">
        <v>71.130459999999999</v>
      </c>
      <c r="CU14940" s="174">
        <v>109680</v>
      </c>
      <c r="CV14940" s="174">
        <v>912</v>
      </c>
      <c r="CW14940" s="174">
        <v>5</v>
      </c>
      <c r="CX14940" s="174">
        <v>71.130459999999999</v>
      </c>
    </row>
    <row r="14941" spans="84:102" x14ac:dyDescent="0.25">
      <c r="CF14941" s="3" t="s">
        <v>3073</v>
      </c>
      <c r="CG14941" s="174">
        <v>66876</v>
      </c>
      <c r="CH14941" s="174">
        <v>120</v>
      </c>
      <c r="CI14941" s="174">
        <v>5</v>
      </c>
      <c r="CJ14941" s="174">
        <v>71.11421</v>
      </c>
      <c r="CK14941" s="174">
        <v>71.11421</v>
      </c>
      <c r="CU14941" s="174">
        <v>66876</v>
      </c>
      <c r="CV14941" s="174">
        <v>120</v>
      </c>
      <c r="CW14941" s="174">
        <v>5</v>
      </c>
      <c r="CX14941" s="174">
        <v>71.11421</v>
      </c>
    </row>
    <row r="14942" spans="84:102" x14ac:dyDescent="0.25">
      <c r="CF14942" s="3" t="s">
        <v>3073</v>
      </c>
      <c r="CG14942" s="174">
        <v>104239</v>
      </c>
      <c r="CH14942" s="174">
        <v>820</v>
      </c>
      <c r="CI14942" s="174">
        <v>5</v>
      </c>
      <c r="CJ14942" s="174">
        <v>70.975279999999998</v>
      </c>
      <c r="CK14942" s="174">
        <v>70.975279999999998</v>
      </c>
      <c r="CU14942" s="174">
        <v>104239</v>
      </c>
      <c r="CV14942" s="174">
        <v>820</v>
      </c>
      <c r="CW14942" s="174">
        <v>5</v>
      </c>
      <c r="CX14942" s="174">
        <v>70.975279999999998</v>
      </c>
    </row>
    <row r="14943" spans="84:102" x14ac:dyDescent="0.25">
      <c r="CF14943" s="3" t="s">
        <v>3073</v>
      </c>
      <c r="CG14943" s="174">
        <v>2272</v>
      </c>
      <c r="CH14943" s="174">
        <v>20999</v>
      </c>
      <c r="CI14943" s="174">
        <v>5</v>
      </c>
      <c r="CJ14943" s="174">
        <v>70.946839999999995</v>
      </c>
      <c r="CK14943" s="174">
        <v>70.946839999999995</v>
      </c>
      <c r="CU14943" s="174">
        <v>2272</v>
      </c>
      <c r="CV14943" s="174">
        <v>20999</v>
      </c>
      <c r="CW14943" s="174">
        <v>5</v>
      </c>
      <c r="CX14943" s="174">
        <v>70.946839999999995</v>
      </c>
    </row>
    <row r="14944" spans="84:102" x14ac:dyDescent="0.25">
      <c r="CF14944" s="3" t="s">
        <v>3073</v>
      </c>
      <c r="CG14944" s="174">
        <v>2130</v>
      </c>
      <c r="CH14944" s="174">
        <v>8774</v>
      </c>
      <c r="CI14944" s="174">
        <v>5</v>
      </c>
      <c r="CJ14944" s="174">
        <v>70.885059999999996</v>
      </c>
      <c r="CK14944" s="174">
        <v>70.885059999999996</v>
      </c>
      <c r="CU14944" s="174">
        <v>2130</v>
      </c>
      <c r="CV14944" s="174">
        <v>8774</v>
      </c>
      <c r="CW14944" s="174">
        <v>5</v>
      </c>
      <c r="CX14944" s="174">
        <v>70.885059999999996</v>
      </c>
    </row>
    <row r="14945" spans="84:102" x14ac:dyDescent="0.25">
      <c r="CF14945" s="3" t="s">
        <v>3073</v>
      </c>
      <c r="CG14945" s="174">
        <v>1481</v>
      </c>
      <c r="CH14945" s="174">
        <v>103033</v>
      </c>
      <c r="CI14945" s="174">
        <v>5</v>
      </c>
      <c r="CJ14945" s="174">
        <v>70.853290000000001</v>
      </c>
      <c r="CK14945" s="174">
        <v>70.853290000000001</v>
      </c>
      <c r="CU14945" s="174">
        <v>1481</v>
      </c>
      <c r="CV14945" s="174">
        <v>103033</v>
      </c>
      <c r="CW14945" s="174">
        <v>5</v>
      </c>
      <c r="CX14945" s="174">
        <v>70.853290000000001</v>
      </c>
    </row>
    <row r="14946" spans="84:102" x14ac:dyDescent="0.25">
      <c r="CF14946" s="3" t="s">
        <v>3073</v>
      </c>
      <c r="CG14946" s="174">
        <v>3498</v>
      </c>
      <c r="CH14946" s="174">
        <v>58809</v>
      </c>
      <c r="CI14946" s="174">
        <v>5</v>
      </c>
      <c r="CJ14946" s="174">
        <v>70.849900000000005</v>
      </c>
      <c r="CK14946" s="174">
        <v>70.849900000000005</v>
      </c>
      <c r="CU14946" s="174">
        <v>3498</v>
      </c>
      <c r="CV14946" s="174">
        <v>58809</v>
      </c>
      <c r="CW14946" s="174">
        <v>5</v>
      </c>
      <c r="CX14946" s="174">
        <v>70.849900000000005</v>
      </c>
    </row>
    <row r="14947" spans="84:102" x14ac:dyDescent="0.25">
      <c r="CF14947" s="3" t="s">
        <v>3073</v>
      </c>
      <c r="CG14947" s="174">
        <v>3229</v>
      </c>
      <c r="CH14947" s="174">
        <v>162661</v>
      </c>
      <c r="CI14947" s="174">
        <v>5</v>
      </c>
      <c r="CJ14947" s="174">
        <v>70.740219999999994</v>
      </c>
      <c r="CK14947" s="174">
        <v>70.740219999999994</v>
      </c>
      <c r="CU14947" s="174">
        <v>3229</v>
      </c>
      <c r="CV14947" s="174">
        <v>162661</v>
      </c>
      <c r="CW14947" s="174">
        <v>5</v>
      </c>
      <c r="CX14947" s="174">
        <v>70.740219999999994</v>
      </c>
    </row>
    <row r="14948" spans="84:102" x14ac:dyDescent="0.25">
      <c r="CF14948" s="3" t="s">
        <v>3073</v>
      </c>
      <c r="CG14948" s="174">
        <v>123529</v>
      </c>
      <c r="CH14948" s="174">
        <v>1284</v>
      </c>
      <c r="CI14948" s="174">
        <v>5</v>
      </c>
      <c r="CJ14948" s="174">
        <v>70.666659999999993</v>
      </c>
      <c r="CK14948" s="174">
        <v>70.666659999999993</v>
      </c>
      <c r="CU14948" s="174">
        <v>123529</v>
      </c>
      <c r="CV14948" s="174">
        <v>1284</v>
      </c>
      <c r="CW14948" s="174">
        <v>5</v>
      </c>
      <c r="CX14948" s="174">
        <v>70.666659999999993</v>
      </c>
    </row>
    <row r="14949" spans="84:102" x14ac:dyDescent="0.25">
      <c r="CF14949" s="3" t="s">
        <v>3073</v>
      </c>
      <c r="CG14949" s="174">
        <v>241</v>
      </c>
      <c r="CH14949" s="174">
        <v>69792</v>
      </c>
      <c r="CI14949" s="174">
        <v>5</v>
      </c>
      <c r="CJ14949" s="174">
        <v>70.663780000000003</v>
      </c>
      <c r="CK14949" s="174">
        <v>70.663780000000003</v>
      </c>
      <c r="CU14949" s="174">
        <v>241</v>
      </c>
      <c r="CV14949" s="174">
        <v>69792</v>
      </c>
      <c r="CW14949" s="174">
        <v>5</v>
      </c>
      <c r="CX14949" s="174">
        <v>70.663780000000003</v>
      </c>
    </row>
    <row r="14950" spans="84:102" x14ac:dyDescent="0.25">
      <c r="CF14950" s="3" t="s">
        <v>3073</v>
      </c>
      <c r="CG14950" s="174">
        <v>185472</v>
      </c>
      <c r="CH14950" s="174">
        <v>1220</v>
      </c>
      <c r="CI14950" s="174">
        <v>5</v>
      </c>
      <c r="CJ14950" s="174">
        <v>70.5</v>
      </c>
      <c r="CK14950" s="174">
        <v>70.5</v>
      </c>
      <c r="CU14950" s="174">
        <v>185472</v>
      </c>
      <c r="CV14950" s="174">
        <v>1220</v>
      </c>
      <c r="CW14950" s="174">
        <v>5</v>
      </c>
      <c r="CX14950" s="174">
        <v>70.5</v>
      </c>
    </row>
    <row r="14951" spans="84:102" x14ac:dyDescent="0.25">
      <c r="CF14951" s="3" t="s">
        <v>3073</v>
      </c>
      <c r="CG14951" s="174">
        <v>21246</v>
      </c>
      <c r="CH14951" s="174">
        <v>2283</v>
      </c>
      <c r="CI14951" s="174">
        <v>5</v>
      </c>
      <c r="CJ14951" s="174">
        <v>70.471400000000003</v>
      </c>
      <c r="CK14951" s="174">
        <v>70.471400000000003</v>
      </c>
      <c r="CU14951" s="174">
        <v>21246</v>
      </c>
      <c r="CV14951" s="174">
        <v>2283</v>
      </c>
      <c r="CW14951" s="174">
        <v>5</v>
      </c>
      <c r="CX14951" s="174">
        <v>70.471400000000003</v>
      </c>
    </row>
    <row r="14952" spans="84:102" x14ac:dyDescent="0.25">
      <c r="CF14952" s="3" t="s">
        <v>3073</v>
      </c>
      <c r="CG14952" s="174">
        <v>103204</v>
      </c>
      <c r="CH14952" s="174">
        <v>1438</v>
      </c>
      <c r="CI14952" s="174">
        <v>5</v>
      </c>
      <c r="CJ14952" s="174">
        <v>70.424390000000002</v>
      </c>
      <c r="CK14952" s="174">
        <v>70.424390000000002</v>
      </c>
      <c r="CU14952" s="174">
        <v>103204</v>
      </c>
      <c r="CV14952" s="174">
        <v>1438</v>
      </c>
      <c r="CW14952" s="174">
        <v>5</v>
      </c>
      <c r="CX14952" s="174">
        <v>70.424390000000002</v>
      </c>
    </row>
    <row r="14953" spans="84:102" x14ac:dyDescent="0.25">
      <c r="CF14953" s="3" t="s">
        <v>3073</v>
      </c>
      <c r="CG14953" s="174">
        <v>106171</v>
      </c>
      <c r="CH14953" s="174">
        <v>849</v>
      </c>
      <c r="CI14953" s="174">
        <v>5</v>
      </c>
      <c r="CJ14953" s="174">
        <v>70.345609999999994</v>
      </c>
      <c r="CK14953" s="174">
        <v>70.345609999999994</v>
      </c>
      <c r="CU14953" s="174">
        <v>106171</v>
      </c>
      <c r="CV14953" s="174">
        <v>849</v>
      </c>
      <c r="CW14953" s="174">
        <v>5</v>
      </c>
      <c r="CX14953" s="174">
        <v>70.345609999999994</v>
      </c>
    </row>
    <row r="14954" spans="84:102" x14ac:dyDescent="0.25">
      <c r="CF14954" s="3" t="s">
        <v>3073</v>
      </c>
      <c r="CG14954" s="174">
        <v>3382</v>
      </c>
      <c r="CH14954" s="174">
        <v>171664</v>
      </c>
      <c r="CI14954" s="174">
        <v>5</v>
      </c>
      <c r="CJ14954" s="174">
        <v>70.20196</v>
      </c>
      <c r="CK14954" s="174">
        <v>70.20196</v>
      </c>
      <c r="CU14954" s="174">
        <v>3382</v>
      </c>
      <c r="CV14954" s="174">
        <v>171664</v>
      </c>
      <c r="CW14954" s="174">
        <v>5</v>
      </c>
      <c r="CX14954" s="174">
        <v>70.20196</v>
      </c>
    </row>
    <row r="14955" spans="84:102" x14ac:dyDescent="0.25">
      <c r="CF14955" s="3" t="s">
        <v>3073</v>
      </c>
      <c r="CG14955" s="174">
        <v>90774</v>
      </c>
      <c r="CH14955" s="174">
        <v>661</v>
      </c>
      <c r="CI14955" s="174">
        <v>5</v>
      </c>
      <c r="CJ14955" s="174">
        <v>70.041439999999994</v>
      </c>
      <c r="CK14955" s="174">
        <v>70.041439999999994</v>
      </c>
      <c r="CU14955" s="174">
        <v>90774</v>
      </c>
      <c r="CV14955" s="174">
        <v>661</v>
      </c>
      <c r="CW14955" s="174">
        <v>5</v>
      </c>
      <c r="CX14955" s="174">
        <v>70.041439999999994</v>
      </c>
    </row>
    <row r="14956" spans="84:102" x14ac:dyDescent="0.25">
      <c r="CF14956" s="3" t="s">
        <v>3073</v>
      </c>
      <c r="CG14956" s="174">
        <v>2846</v>
      </c>
      <c r="CH14956" s="174">
        <v>149761</v>
      </c>
      <c r="CI14956" s="174">
        <v>5</v>
      </c>
      <c r="CJ14956" s="174">
        <v>70.015140000000002</v>
      </c>
      <c r="CK14956" s="174">
        <v>70.015140000000002</v>
      </c>
      <c r="CU14956" s="174">
        <v>2846</v>
      </c>
      <c r="CV14956" s="174">
        <v>149761</v>
      </c>
      <c r="CW14956" s="174">
        <v>5</v>
      </c>
      <c r="CX14956" s="174">
        <v>70.015140000000002</v>
      </c>
    </row>
    <row r="14957" spans="84:102" x14ac:dyDescent="0.25">
      <c r="CF14957" s="3" t="s">
        <v>3073</v>
      </c>
      <c r="CG14957" s="174">
        <v>73350</v>
      </c>
      <c r="CH14957" s="174">
        <v>335</v>
      </c>
      <c r="CI14957" s="174">
        <v>5</v>
      </c>
      <c r="CJ14957" s="174">
        <v>69.999340000000004</v>
      </c>
      <c r="CK14957" s="174">
        <v>69.999340000000004</v>
      </c>
      <c r="CU14957" s="174">
        <v>73350</v>
      </c>
      <c r="CV14957" s="174">
        <v>335</v>
      </c>
      <c r="CW14957" s="174">
        <v>5</v>
      </c>
      <c r="CX14957" s="174">
        <v>69.999340000000004</v>
      </c>
    </row>
    <row r="14958" spans="84:102" x14ac:dyDescent="0.25">
      <c r="CF14958" s="3" t="s">
        <v>3073</v>
      </c>
      <c r="CG14958" s="174">
        <v>2736</v>
      </c>
      <c r="CH14958" s="174">
        <v>139881</v>
      </c>
      <c r="CI14958" s="174">
        <v>5</v>
      </c>
      <c r="CJ14958" s="174">
        <v>69.956659999999999</v>
      </c>
      <c r="CK14958" s="174">
        <v>69.956659999999999</v>
      </c>
      <c r="CU14958" s="174">
        <v>2736</v>
      </c>
      <c r="CV14958" s="174">
        <v>139881</v>
      </c>
      <c r="CW14958" s="174">
        <v>5</v>
      </c>
      <c r="CX14958" s="174">
        <v>69.956659999999999</v>
      </c>
    </row>
    <row r="14959" spans="84:102" x14ac:dyDescent="0.25">
      <c r="CF14959" s="3" t="s">
        <v>3073</v>
      </c>
      <c r="CG14959" s="174">
        <v>2913</v>
      </c>
      <c r="CH14959" s="174">
        <v>150936</v>
      </c>
      <c r="CI14959" s="174">
        <v>5</v>
      </c>
      <c r="CJ14959" s="174">
        <v>69.835949999999997</v>
      </c>
      <c r="CK14959" s="174">
        <v>69.835949999999997</v>
      </c>
      <c r="CU14959" s="174">
        <v>2913</v>
      </c>
      <c r="CV14959" s="174">
        <v>150936</v>
      </c>
      <c r="CW14959" s="174">
        <v>5</v>
      </c>
      <c r="CX14959" s="174">
        <v>69.835949999999997</v>
      </c>
    </row>
    <row r="14960" spans="84:102" x14ac:dyDescent="0.25">
      <c r="CF14960" s="3" t="s">
        <v>3073</v>
      </c>
      <c r="CG14960" s="174">
        <v>2638</v>
      </c>
      <c r="CH14960" s="174">
        <v>43209</v>
      </c>
      <c r="CI14960" s="174">
        <v>5</v>
      </c>
      <c r="CJ14960" s="174">
        <v>69.778530000000003</v>
      </c>
      <c r="CK14960" s="174">
        <v>69.778530000000003</v>
      </c>
      <c r="CU14960" s="174">
        <v>2638</v>
      </c>
      <c r="CV14960" s="174">
        <v>43209</v>
      </c>
      <c r="CW14960" s="174">
        <v>5</v>
      </c>
      <c r="CX14960" s="174">
        <v>69.778530000000003</v>
      </c>
    </row>
    <row r="14961" spans="84:102" x14ac:dyDescent="0.25">
      <c r="CF14961" s="3" t="s">
        <v>3073</v>
      </c>
      <c r="CG14961" s="174">
        <v>90738</v>
      </c>
      <c r="CH14961" s="174">
        <v>659</v>
      </c>
      <c r="CI14961" s="174">
        <v>5</v>
      </c>
      <c r="CJ14961" s="174">
        <v>69.751819999999995</v>
      </c>
      <c r="CK14961" s="174">
        <v>69.751819999999995</v>
      </c>
      <c r="CU14961" s="174">
        <v>90738</v>
      </c>
      <c r="CV14961" s="174">
        <v>659</v>
      </c>
      <c r="CW14961" s="174">
        <v>5</v>
      </c>
      <c r="CX14961" s="174">
        <v>69.751819999999995</v>
      </c>
    </row>
    <row r="14962" spans="84:102" x14ac:dyDescent="0.25">
      <c r="CF14962" s="3" t="s">
        <v>3073</v>
      </c>
      <c r="CG14962" s="174">
        <v>2864</v>
      </c>
      <c r="CH14962" s="174">
        <v>149084</v>
      </c>
      <c r="CI14962" s="174">
        <v>5</v>
      </c>
      <c r="CJ14962" s="174">
        <v>69.718329999999995</v>
      </c>
      <c r="CK14962" s="174">
        <v>69.718329999999995</v>
      </c>
      <c r="CU14962" s="174">
        <v>2864</v>
      </c>
      <c r="CV14962" s="174">
        <v>149084</v>
      </c>
      <c r="CW14962" s="174">
        <v>5</v>
      </c>
      <c r="CX14962" s="174">
        <v>69.718329999999995</v>
      </c>
    </row>
    <row r="14963" spans="84:102" x14ac:dyDescent="0.25">
      <c r="CF14963" s="3" t="s">
        <v>3073</v>
      </c>
      <c r="CG14963" s="174">
        <v>936</v>
      </c>
      <c r="CH14963" s="174">
        <v>110930</v>
      </c>
      <c r="CI14963" s="174">
        <v>5</v>
      </c>
      <c r="CJ14963" s="174">
        <v>69.716840000000005</v>
      </c>
      <c r="CK14963" s="174">
        <v>69.716840000000005</v>
      </c>
      <c r="CU14963" s="174">
        <v>936</v>
      </c>
      <c r="CV14963" s="174">
        <v>110930</v>
      </c>
      <c r="CW14963" s="174">
        <v>5</v>
      </c>
      <c r="CX14963" s="174">
        <v>69.716840000000005</v>
      </c>
    </row>
    <row r="14964" spans="84:102" x14ac:dyDescent="0.25">
      <c r="CF14964" s="3" t="s">
        <v>3073</v>
      </c>
      <c r="CG14964" s="174">
        <v>3007</v>
      </c>
      <c r="CH14964" s="174">
        <v>161055</v>
      </c>
      <c r="CI14964" s="174">
        <v>5</v>
      </c>
      <c r="CJ14964" s="174">
        <v>69.681200000000004</v>
      </c>
      <c r="CK14964" s="174">
        <v>69.681200000000004</v>
      </c>
      <c r="CU14964" s="174">
        <v>3007</v>
      </c>
      <c r="CV14964" s="174">
        <v>161055</v>
      </c>
      <c r="CW14964" s="174">
        <v>5</v>
      </c>
      <c r="CX14964" s="174">
        <v>69.681200000000004</v>
      </c>
    </row>
    <row r="14965" spans="84:102" x14ac:dyDescent="0.25">
      <c r="CF14965" s="3" t="s">
        <v>3073</v>
      </c>
      <c r="CG14965" s="174">
        <v>55050</v>
      </c>
      <c r="CH14965" s="174">
        <v>1794</v>
      </c>
      <c r="CI14965" s="174">
        <v>5</v>
      </c>
      <c r="CJ14965" s="174">
        <v>69.645809999999997</v>
      </c>
      <c r="CK14965" s="174">
        <v>69.645809999999997</v>
      </c>
      <c r="CU14965" s="174">
        <v>55050</v>
      </c>
      <c r="CV14965" s="174">
        <v>1794</v>
      </c>
      <c r="CW14965" s="174">
        <v>5</v>
      </c>
      <c r="CX14965" s="174">
        <v>69.645809999999997</v>
      </c>
    </row>
    <row r="14966" spans="84:102" x14ac:dyDescent="0.25">
      <c r="CF14966" s="3" t="s">
        <v>3073</v>
      </c>
      <c r="CG14966" s="174">
        <v>82063</v>
      </c>
      <c r="CH14966" s="174">
        <v>1570</v>
      </c>
      <c r="CI14966" s="174">
        <v>5</v>
      </c>
      <c r="CJ14966" s="174">
        <v>69.431560000000005</v>
      </c>
      <c r="CK14966" s="174">
        <v>69.431560000000005</v>
      </c>
      <c r="CU14966" s="174">
        <v>82063</v>
      </c>
      <c r="CV14966" s="174">
        <v>1570</v>
      </c>
      <c r="CW14966" s="174">
        <v>5</v>
      </c>
      <c r="CX14966" s="174">
        <v>69.431560000000005</v>
      </c>
    </row>
    <row r="14967" spans="84:102" x14ac:dyDescent="0.25">
      <c r="CF14967" s="3" t="s">
        <v>3073</v>
      </c>
      <c r="CG14967" s="174">
        <v>771</v>
      </c>
      <c r="CH14967" s="174">
        <v>100894</v>
      </c>
      <c r="CI14967" s="174">
        <v>5</v>
      </c>
      <c r="CJ14967" s="174">
        <v>69.320650000000001</v>
      </c>
      <c r="CK14967" s="174">
        <v>69.320650000000001</v>
      </c>
      <c r="CU14967" s="174">
        <v>771</v>
      </c>
      <c r="CV14967" s="174">
        <v>100894</v>
      </c>
      <c r="CW14967" s="174">
        <v>5</v>
      </c>
      <c r="CX14967" s="174">
        <v>69.320650000000001</v>
      </c>
    </row>
    <row r="14968" spans="84:102" x14ac:dyDescent="0.25">
      <c r="CF14968" s="3" t="s">
        <v>3073</v>
      </c>
      <c r="CG14968" s="174">
        <v>2856</v>
      </c>
      <c r="CH14968" s="174">
        <v>150401</v>
      </c>
      <c r="CI14968" s="174">
        <v>5</v>
      </c>
      <c r="CJ14968" s="174">
        <v>69.243030000000005</v>
      </c>
      <c r="CK14968" s="174">
        <v>69.243030000000005</v>
      </c>
      <c r="CU14968" s="174">
        <v>2856</v>
      </c>
      <c r="CV14968" s="174">
        <v>150401</v>
      </c>
      <c r="CW14968" s="174">
        <v>5</v>
      </c>
      <c r="CX14968" s="174">
        <v>69.243030000000005</v>
      </c>
    </row>
    <row r="14969" spans="84:102" x14ac:dyDescent="0.25">
      <c r="CF14969" s="3" t="s">
        <v>3073</v>
      </c>
      <c r="CG14969" s="174">
        <v>2037</v>
      </c>
      <c r="CH14969" s="174">
        <v>138311</v>
      </c>
      <c r="CI14969" s="174">
        <v>5</v>
      </c>
      <c r="CJ14969" s="174">
        <v>69.226780000000005</v>
      </c>
      <c r="CK14969" s="174">
        <v>69.226780000000005</v>
      </c>
      <c r="CU14969" s="174">
        <v>2037</v>
      </c>
      <c r="CV14969" s="174">
        <v>138311</v>
      </c>
      <c r="CW14969" s="174">
        <v>5</v>
      </c>
      <c r="CX14969" s="174">
        <v>69.226780000000005</v>
      </c>
    </row>
    <row r="14970" spans="84:102" x14ac:dyDescent="0.25">
      <c r="CF14970" s="3" t="s">
        <v>3073</v>
      </c>
      <c r="CG14970" s="174">
        <v>1852</v>
      </c>
      <c r="CH14970" s="174">
        <v>54126</v>
      </c>
      <c r="CI14970" s="174">
        <v>5</v>
      </c>
      <c r="CJ14970" s="174">
        <v>69.194550000000007</v>
      </c>
      <c r="CK14970" s="174">
        <v>69.194550000000007</v>
      </c>
      <c r="CU14970" s="174">
        <v>1852</v>
      </c>
      <c r="CV14970" s="174">
        <v>54126</v>
      </c>
      <c r="CW14970" s="174">
        <v>5</v>
      </c>
      <c r="CX14970" s="174">
        <v>69.194550000000007</v>
      </c>
    </row>
    <row r="14971" spans="84:102" x14ac:dyDescent="0.25">
      <c r="CF14971" s="3" t="s">
        <v>3073</v>
      </c>
      <c r="CG14971" s="174">
        <v>54599</v>
      </c>
      <c r="CH14971" s="174">
        <v>3504</v>
      </c>
      <c r="CI14971" s="174">
        <v>5</v>
      </c>
      <c r="CJ14971" s="174">
        <v>69.162369999999996</v>
      </c>
      <c r="CK14971" s="174">
        <v>69.162369999999996</v>
      </c>
      <c r="CU14971" s="174">
        <v>54599</v>
      </c>
      <c r="CV14971" s="174">
        <v>3504</v>
      </c>
      <c r="CW14971" s="174">
        <v>5</v>
      </c>
      <c r="CX14971" s="174">
        <v>69.162369999999996</v>
      </c>
    </row>
    <row r="14972" spans="84:102" x14ac:dyDescent="0.25">
      <c r="CF14972" s="3" t="s">
        <v>3073</v>
      </c>
      <c r="CG14972" s="174">
        <v>833</v>
      </c>
      <c r="CH14972" s="174">
        <v>104988</v>
      </c>
      <c r="CI14972" s="174">
        <v>5</v>
      </c>
      <c r="CJ14972" s="174">
        <v>68.728009999999998</v>
      </c>
      <c r="CK14972" s="174">
        <v>68.728009999999998</v>
      </c>
      <c r="CU14972" s="174">
        <v>833</v>
      </c>
      <c r="CV14972" s="174">
        <v>104988</v>
      </c>
      <c r="CW14972" s="174">
        <v>5</v>
      </c>
      <c r="CX14972" s="174">
        <v>68.728009999999998</v>
      </c>
    </row>
    <row r="14973" spans="84:102" x14ac:dyDescent="0.25">
      <c r="CF14973" s="3" t="s">
        <v>3073</v>
      </c>
      <c r="CG14973" s="174">
        <v>139</v>
      </c>
      <c r="CH14973" s="174">
        <v>66311</v>
      </c>
      <c r="CI14973" s="174">
        <v>5</v>
      </c>
      <c r="CJ14973" s="174">
        <v>68.357039999999998</v>
      </c>
      <c r="CK14973" s="174">
        <v>68.357039999999998</v>
      </c>
      <c r="CU14973" s="174">
        <v>139</v>
      </c>
      <c r="CV14973" s="174">
        <v>66311</v>
      </c>
      <c r="CW14973" s="174">
        <v>5</v>
      </c>
      <c r="CX14973" s="174">
        <v>68.357039999999998</v>
      </c>
    </row>
    <row r="14974" spans="84:102" x14ac:dyDescent="0.25">
      <c r="CF14974" s="3" t="s">
        <v>3073</v>
      </c>
      <c r="CG14974" s="174">
        <v>2557</v>
      </c>
      <c r="CH14974" s="174">
        <v>44384</v>
      </c>
      <c r="CI14974" s="174">
        <v>5</v>
      </c>
      <c r="CJ14974" s="174">
        <v>68.301329999999993</v>
      </c>
      <c r="CK14974" s="174">
        <v>68.301329999999993</v>
      </c>
      <c r="CU14974" s="174">
        <v>2557</v>
      </c>
      <c r="CV14974" s="174">
        <v>44384</v>
      </c>
      <c r="CW14974" s="174">
        <v>5</v>
      </c>
      <c r="CX14974" s="174">
        <v>68.301329999999993</v>
      </c>
    </row>
    <row r="14975" spans="84:102" x14ac:dyDescent="0.25">
      <c r="CF14975" s="3" t="s">
        <v>3073</v>
      </c>
      <c r="CG14975" s="174">
        <v>2916</v>
      </c>
      <c r="CH14975" s="174">
        <v>152350</v>
      </c>
      <c r="CI14975" s="174">
        <v>5</v>
      </c>
      <c r="CJ14975" s="174">
        <v>68.166659999999993</v>
      </c>
      <c r="CK14975" s="174">
        <v>68.166659999999993</v>
      </c>
      <c r="CU14975" s="174">
        <v>2916</v>
      </c>
      <c r="CV14975" s="174">
        <v>152350</v>
      </c>
      <c r="CW14975" s="174">
        <v>5</v>
      </c>
      <c r="CX14975" s="174">
        <v>68.166659999999993</v>
      </c>
    </row>
    <row r="14976" spans="84:102" x14ac:dyDescent="0.25">
      <c r="CF14976" s="3" t="s">
        <v>3073</v>
      </c>
      <c r="CG14976" s="174">
        <v>107202</v>
      </c>
      <c r="CH14976" s="174">
        <v>854</v>
      </c>
      <c r="CI14976" s="174">
        <v>5</v>
      </c>
      <c r="CJ14976" s="174">
        <v>68.089200000000005</v>
      </c>
      <c r="CK14976" s="174">
        <v>68.089200000000005</v>
      </c>
      <c r="CU14976" s="174">
        <v>107202</v>
      </c>
      <c r="CV14976" s="174">
        <v>854</v>
      </c>
      <c r="CW14976" s="174">
        <v>5</v>
      </c>
      <c r="CX14976" s="174">
        <v>68.089200000000005</v>
      </c>
    </row>
    <row r="14977" spans="84:102" x14ac:dyDescent="0.25">
      <c r="CF14977" s="3" t="s">
        <v>3073</v>
      </c>
      <c r="CG14977" s="174">
        <v>3631</v>
      </c>
      <c r="CH14977" s="174">
        <v>97348</v>
      </c>
      <c r="CI14977" s="174">
        <v>5</v>
      </c>
      <c r="CJ14977" s="174">
        <v>68.021050000000002</v>
      </c>
      <c r="CK14977" s="174">
        <v>68.021050000000002</v>
      </c>
      <c r="CU14977" s="174">
        <v>3631</v>
      </c>
      <c r="CV14977" s="174">
        <v>97348</v>
      </c>
      <c r="CW14977" s="174">
        <v>5</v>
      </c>
      <c r="CX14977" s="174">
        <v>68.021050000000002</v>
      </c>
    </row>
    <row r="14978" spans="84:102" x14ac:dyDescent="0.25">
      <c r="CF14978" s="3" t="s">
        <v>3073</v>
      </c>
      <c r="CG14978" s="174">
        <v>161055</v>
      </c>
      <c r="CH14978" s="174">
        <v>3007</v>
      </c>
      <c r="CI14978" s="174">
        <v>5</v>
      </c>
      <c r="CJ14978" s="174">
        <v>67.946640000000002</v>
      </c>
      <c r="CK14978" s="174">
        <v>67.946640000000002</v>
      </c>
      <c r="CU14978" s="174">
        <v>161055</v>
      </c>
      <c r="CV14978" s="174">
        <v>3007</v>
      </c>
      <c r="CW14978" s="174">
        <v>5</v>
      </c>
      <c r="CX14978" s="174">
        <v>67.946640000000002</v>
      </c>
    </row>
    <row r="14979" spans="84:102" x14ac:dyDescent="0.25">
      <c r="CF14979" s="3" t="s">
        <v>3073</v>
      </c>
      <c r="CG14979" s="174">
        <v>149761</v>
      </c>
      <c r="CH14979" s="174">
        <v>2846</v>
      </c>
      <c r="CI14979" s="174">
        <v>5</v>
      </c>
      <c r="CJ14979" s="174">
        <v>67.928960000000004</v>
      </c>
      <c r="CK14979" s="174">
        <v>67.928960000000004</v>
      </c>
      <c r="CU14979" s="174">
        <v>149761</v>
      </c>
      <c r="CV14979" s="174">
        <v>2846</v>
      </c>
      <c r="CW14979" s="174">
        <v>5</v>
      </c>
      <c r="CX14979" s="174">
        <v>67.928960000000004</v>
      </c>
    </row>
    <row r="14980" spans="84:102" x14ac:dyDescent="0.25">
      <c r="CF14980" s="3" t="s">
        <v>3073</v>
      </c>
      <c r="CG14980" s="174">
        <v>25949</v>
      </c>
      <c r="CH14980" s="174">
        <v>2343</v>
      </c>
      <c r="CI14980" s="174">
        <v>5</v>
      </c>
      <c r="CJ14980" s="174">
        <v>67.87912</v>
      </c>
      <c r="CK14980" s="174">
        <v>67.87912</v>
      </c>
      <c r="CU14980" s="174">
        <v>25949</v>
      </c>
      <c r="CV14980" s="174">
        <v>2343</v>
      </c>
      <c r="CW14980" s="174">
        <v>5</v>
      </c>
      <c r="CX14980" s="174">
        <v>67.87912</v>
      </c>
    </row>
    <row r="14981" spans="84:102" x14ac:dyDescent="0.25">
      <c r="CF14981" s="3" t="s">
        <v>3073</v>
      </c>
      <c r="CG14981" s="174">
        <v>2666</v>
      </c>
      <c r="CH14981" s="174">
        <v>50114</v>
      </c>
      <c r="CI14981" s="174">
        <v>5</v>
      </c>
      <c r="CJ14981" s="174">
        <v>67.862080000000006</v>
      </c>
      <c r="CK14981" s="174">
        <v>67.862080000000006</v>
      </c>
      <c r="CU14981" s="174">
        <v>2666</v>
      </c>
      <c r="CV14981" s="174">
        <v>50114</v>
      </c>
      <c r="CW14981" s="174">
        <v>5</v>
      </c>
      <c r="CX14981" s="174">
        <v>67.862080000000006</v>
      </c>
    </row>
    <row r="14982" spans="84:102" x14ac:dyDescent="0.25">
      <c r="CF14982" s="3" t="s">
        <v>3073</v>
      </c>
      <c r="CG14982" s="174">
        <v>3187</v>
      </c>
      <c r="CH14982" s="174">
        <v>153154</v>
      </c>
      <c r="CI14982" s="174">
        <v>5</v>
      </c>
      <c r="CJ14982" s="174">
        <v>67.85172</v>
      </c>
      <c r="CK14982" s="174">
        <v>67.85172</v>
      </c>
      <c r="CU14982" s="174">
        <v>3187</v>
      </c>
      <c r="CV14982" s="174">
        <v>153154</v>
      </c>
      <c r="CW14982" s="174">
        <v>5</v>
      </c>
      <c r="CX14982" s="174">
        <v>67.85172</v>
      </c>
    </row>
    <row r="14983" spans="84:102" x14ac:dyDescent="0.25">
      <c r="CF14983" s="3" t="s">
        <v>3073</v>
      </c>
      <c r="CG14983" s="174">
        <v>659</v>
      </c>
      <c r="CH14983" s="174">
        <v>90738</v>
      </c>
      <c r="CI14983" s="174">
        <v>5</v>
      </c>
      <c r="CJ14983" s="174">
        <v>67.819550000000007</v>
      </c>
      <c r="CK14983" s="174">
        <v>67.819550000000007</v>
      </c>
      <c r="CU14983" s="174">
        <v>659</v>
      </c>
      <c r="CV14983" s="174">
        <v>90738</v>
      </c>
      <c r="CW14983" s="174">
        <v>5</v>
      </c>
      <c r="CX14983" s="174">
        <v>67.819550000000007</v>
      </c>
    </row>
    <row r="14984" spans="84:102" x14ac:dyDescent="0.25">
      <c r="CF14984" s="3" t="s">
        <v>3073</v>
      </c>
      <c r="CG14984" s="174">
        <v>1456</v>
      </c>
      <c r="CH14984" s="174">
        <v>99722</v>
      </c>
      <c r="CI14984" s="174">
        <v>5</v>
      </c>
      <c r="CJ14984" s="174">
        <v>67.771870000000007</v>
      </c>
      <c r="CK14984" s="174">
        <v>67.771870000000007</v>
      </c>
      <c r="CU14984" s="174">
        <v>1456</v>
      </c>
      <c r="CV14984" s="174">
        <v>99722</v>
      </c>
      <c r="CW14984" s="174">
        <v>5</v>
      </c>
      <c r="CX14984" s="174">
        <v>67.771870000000007</v>
      </c>
    </row>
    <row r="14985" spans="84:102" x14ac:dyDescent="0.25">
      <c r="CF14985" s="3" t="s">
        <v>3073</v>
      </c>
      <c r="CG14985" s="174">
        <v>149438</v>
      </c>
      <c r="CH14985" s="174">
        <v>2870</v>
      </c>
      <c r="CI14985" s="174">
        <v>5</v>
      </c>
      <c r="CJ14985" s="174">
        <v>67.755420000000001</v>
      </c>
      <c r="CK14985" s="174">
        <v>67.755420000000001</v>
      </c>
      <c r="CU14985" s="174">
        <v>149438</v>
      </c>
      <c r="CV14985" s="174">
        <v>2870</v>
      </c>
      <c r="CW14985" s="174">
        <v>5</v>
      </c>
      <c r="CX14985" s="174">
        <v>67.755420000000001</v>
      </c>
    </row>
    <row r="14986" spans="84:102" x14ac:dyDescent="0.25">
      <c r="CF14986" s="3" t="s">
        <v>3073</v>
      </c>
      <c r="CG14986" s="174">
        <v>99722</v>
      </c>
      <c r="CH14986" s="174">
        <v>1456</v>
      </c>
      <c r="CI14986" s="174">
        <v>5</v>
      </c>
      <c r="CJ14986" s="174">
        <v>67.713409999999996</v>
      </c>
      <c r="CK14986" s="174">
        <v>67.713409999999996</v>
      </c>
      <c r="CU14986" s="174">
        <v>99722</v>
      </c>
      <c r="CV14986" s="174">
        <v>1456</v>
      </c>
      <c r="CW14986" s="174">
        <v>5</v>
      </c>
      <c r="CX14986" s="174">
        <v>67.713409999999996</v>
      </c>
    </row>
    <row r="14987" spans="84:102" x14ac:dyDescent="0.25">
      <c r="CF14987" s="3" t="s">
        <v>3073</v>
      </c>
      <c r="CG14987" s="174">
        <v>121</v>
      </c>
      <c r="CH14987" s="174">
        <v>67633</v>
      </c>
      <c r="CI14987" s="174">
        <v>5</v>
      </c>
      <c r="CJ14987" s="174">
        <v>67.642489999999995</v>
      </c>
      <c r="CK14987" s="174">
        <v>67.642489999999995</v>
      </c>
      <c r="CU14987" s="174">
        <v>121</v>
      </c>
      <c r="CV14987" s="174">
        <v>67633</v>
      </c>
      <c r="CW14987" s="174">
        <v>5</v>
      </c>
      <c r="CX14987" s="174">
        <v>67.642489999999995</v>
      </c>
    </row>
    <row r="14988" spans="84:102" x14ac:dyDescent="0.25">
      <c r="CF14988" s="3" t="s">
        <v>3073</v>
      </c>
      <c r="CG14988" s="174">
        <v>103033</v>
      </c>
      <c r="CH14988" s="174">
        <v>1481</v>
      </c>
      <c r="CI14988" s="174">
        <v>5</v>
      </c>
      <c r="CJ14988" s="174">
        <v>67.61215</v>
      </c>
      <c r="CK14988" s="174">
        <v>67.61215</v>
      </c>
      <c r="CU14988" s="174">
        <v>103033</v>
      </c>
      <c r="CV14988" s="174">
        <v>1481</v>
      </c>
      <c r="CW14988" s="174">
        <v>5</v>
      </c>
      <c r="CX14988" s="174">
        <v>67.61215</v>
      </c>
    </row>
    <row r="14989" spans="84:102" x14ac:dyDescent="0.25">
      <c r="CF14989" s="3" t="s">
        <v>3073</v>
      </c>
      <c r="CG14989" s="174">
        <v>71359</v>
      </c>
      <c r="CH14989" s="174">
        <v>219</v>
      </c>
      <c r="CI14989" s="174">
        <v>5</v>
      </c>
      <c r="CJ14989" s="174">
        <v>67.561610000000002</v>
      </c>
      <c r="CK14989" s="174">
        <v>67.561610000000002</v>
      </c>
      <c r="CU14989" s="174">
        <v>71359</v>
      </c>
      <c r="CV14989" s="174">
        <v>219</v>
      </c>
      <c r="CW14989" s="174">
        <v>5</v>
      </c>
      <c r="CX14989" s="174">
        <v>67.561610000000002</v>
      </c>
    </row>
    <row r="14990" spans="84:102" x14ac:dyDescent="0.25">
      <c r="CF14990" s="3" t="s">
        <v>3073</v>
      </c>
      <c r="CG14990" s="174">
        <v>84896</v>
      </c>
      <c r="CH14990" s="174">
        <v>3547</v>
      </c>
      <c r="CI14990" s="174">
        <v>5</v>
      </c>
      <c r="CJ14990" s="174">
        <v>67.500360000000001</v>
      </c>
      <c r="CK14990" s="174">
        <v>67.500360000000001</v>
      </c>
      <c r="CU14990" s="174">
        <v>84896</v>
      </c>
      <c r="CV14990" s="174">
        <v>3547</v>
      </c>
      <c r="CW14990" s="174">
        <v>5</v>
      </c>
      <c r="CX14990" s="174">
        <v>67.500360000000001</v>
      </c>
    </row>
    <row r="14991" spans="84:102" x14ac:dyDescent="0.25">
      <c r="CF14991" s="3" t="s">
        <v>3073</v>
      </c>
      <c r="CG14991" s="174">
        <v>45653</v>
      </c>
      <c r="CH14991" s="174">
        <v>3485</v>
      </c>
      <c r="CI14991" s="174">
        <v>5</v>
      </c>
      <c r="CJ14991" s="174">
        <v>67.486080000000001</v>
      </c>
      <c r="CK14991" s="174">
        <v>67.486080000000001</v>
      </c>
      <c r="CU14991" s="174">
        <v>45653</v>
      </c>
      <c r="CV14991" s="174">
        <v>3485</v>
      </c>
      <c r="CW14991" s="174">
        <v>5</v>
      </c>
      <c r="CX14991" s="174">
        <v>67.486080000000001</v>
      </c>
    </row>
    <row r="14992" spans="84:102" x14ac:dyDescent="0.25">
      <c r="CF14992" s="3" t="s">
        <v>3073</v>
      </c>
      <c r="CG14992" s="174">
        <v>2899</v>
      </c>
      <c r="CH14992" s="174">
        <v>152034</v>
      </c>
      <c r="CI14992" s="174">
        <v>5</v>
      </c>
      <c r="CJ14992" s="174">
        <v>67.464740000000006</v>
      </c>
      <c r="CK14992" s="174">
        <v>67.464740000000006</v>
      </c>
      <c r="CU14992" s="174">
        <v>2899</v>
      </c>
      <c r="CV14992" s="174">
        <v>152034</v>
      </c>
      <c r="CW14992" s="174">
        <v>5</v>
      </c>
      <c r="CX14992" s="174">
        <v>67.464740000000006</v>
      </c>
    </row>
    <row r="14993" spans="84:102" x14ac:dyDescent="0.25">
      <c r="CF14993" s="3" t="s">
        <v>3073</v>
      </c>
      <c r="CG14993" s="174">
        <v>150936</v>
      </c>
      <c r="CH14993" s="174">
        <v>2913</v>
      </c>
      <c r="CI14993" s="174">
        <v>5</v>
      </c>
      <c r="CJ14993" s="174">
        <v>67.421490000000006</v>
      </c>
      <c r="CK14993" s="174">
        <v>67.421490000000006</v>
      </c>
      <c r="CU14993" s="174">
        <v>150936</v>
      </c>
      <c r="CV14993" s="174">
        <v>2913</v>
      </c>
      <c r="CW14993" s="174">
        <v>5</v>
      </c>
      <c r="CX14993" s="174">
        <v>67.421490000000006</v>
      </c>
    </row>
    <row r="14994" spans="84:102" x14ac:dyDescent="0.25">
      <c r="CF14994" s="3" t="s">
        <v>3073</v>
      </c>
      <c r="CG14994" s="174">
        <v>20830</v>
      </c>
      <c r="CH14994" s="174">
        <v>2268</v>
      </c>
      <c r="CI14994" s="174">
        <v>5</v>
      </c>
      <c r="CJ14994" s="174">
        <v>67.283289999999994</v>
      </c>
      <c r="CK14994" s="174">
        <v>67.283289999999994</v>
      </c>
      <c r="CU14994" s="174">
        <v>20830</v>
      </c>
      <c r="CV14994" s="174">
        <v>2268</v>
      </c>
      <c r="CW14994" s="174">
        <v>5</v>
      </c>
      <c r="CX14994" s="174">
        <v>67.283289999999994</v>
      </c>
    </row>
    <row r="14995" spans="84:102" x14ac:dyDescent="0.25">
      <c r="CF14995" s="3" t="s">
        <v>3073</v>
      </c>
      <c r="CG14995" s="174">
        <v>155631</v>
      </c>
      <c r="CH14995" s="174">
        <v>2975</v>
      </c>
      <c r="CI14995" s="174">
        <v>5</v>
      </c>
      <c r="CJ14995" s="174">
        <v>67.210340000000002</v>
      </c>
      <c r="CK14995" s="174">
        <v>67.210340000000002</v>
      </c>
      <c r="CU14995" s="174">
        <v>155631</v>
      </c>
      <c r="CV14995" s="174">
        <v>2975</v>
      </c>
      <c r="CW14995" s="174">
        <v>5</v>
      </c>
      <c r="CX14995" s="174">
        <v>67.210340000000002</v>
      </c>
    </row>
    <row r="14996" spans="84:102" x14ac:dyDescent="0.25">
      <c r="CF14996" s="3" t="s">
        <v>3073</v>
      </c>
      <c r="CG14996" s="174">
        <v>166323</v>
      </c>
      <c r="CH14996" s="174">
        <v>3877</v>
      </c>
      <c r="CI14996" s="174">
        <v>5</v>
      </c>
      <c r="CJ14996" s="174">
        <v>67</v>
      </c>
      <c r="CK14996" s="174">
        <v>67</v>
      </c>
      <c r="CU14996" s="174">
        <v>166323</v>
      </c>
      <c r="CV14996" s="174">
        <v>3877</v>
      </c>
      <c r="CW14996" s="174">
        <v>5</v>
      </c>
      <c r="CX14996" s="174">
        <v>67</v>
      </c>
    </row>
    <row r="14997" spans="84:102" x14ac:dyDescent="0.25">
      <c r="CF14997" s="3" t="s">
        <v>3073</v>
      </c>
      <c r="CG14997" s="174">
        <v>2029</v>
      </c>
      <c r="CH14997" s="174">
        <v>132029</v>
      </c>
      <c r="CI14997" s="174">
        <v>5</v>
      </c>
      <c r="CJ14997" s="174">
        <v>66.936130000000006</v>
      </c>
      <c r="CK14997" s="174">
        <v>66.936130000000006</v>
      </c>
      <c r="CU14997" s="174">
        <v>2029</v>
      </c>
      <c r="CV14997" s="174">
        <v>132029</v>
      </c>
      <c r="CW14997" s="174">
        <v>5</v>
      </c>
      <c r="CX14997" s="174">
        <v>66.936130000000006</v>
      </c>
    </row>
    <row r="14998" spans="84:102" x14ac:dyDescent="0.25">
      <c r="CF14998" s="3" t="s">
        <v>3073</v>
      </c>
      <c r="CG14998" s="174">
        <v>2268</v>
      </c>
      <c r="CH14998" s="174">
        <v>20830</v>
      </c>
      <c r="CI14998" s="174">
        <v>5</v>
      </c>
      <c r="CJ14998" s="174">
        <v>66.91019</v>
      </c>
      <c r="CK14998" s="174">
        <v>66.91019</v>
      </c>
      <c r="CU14998" s="174">
        <v>2268</v>
      </c>
      <c r="CV14998" s="174">
        <v>20830</v>
      </c>
      <c r="CW14998" s="174">
        <v>5</v>
      </c>
      <c r="CX14998" s="174">
        <v>66.91019</v>
      </c>
    </row>
    <row r="14999" spans="84:102" x14ac:dyDescent="0.25">
      <c r="CF14999" s="3" t="s">
        <v>3073</v>
      </c>
      <c r="CG14999" s="174">
        <v>83</v>
      </c>
      <c r="CH14999" s="174">
        <v>64888</v>
      </c>
      <c r="CI14999" s="174">
        <v>5</v>
      </c>
      <c r="CJ14999" s="174">
        <v>66.751980000000003</v>
      </c>
      <c r="CK14999" s="174">
        <v>66.751980000000003</v>
      </c>
      <c r="CU14999" s="174">
        <v>83</v>
      </c>
      <c r="CV14999" s="174">
        <v>64888</v>
      </c>
      <c r="CW14999" s="174">
        <v>5</v>
      </c>
      <c r="CX14999" s="174">
        <v>66.751980000000003</v>
      </c>
    </row>
    <row r="15000" spans="84:102" x14ac:dyDescent="0.25">
      <c r="CF15000" s="3" t="s">
        <v>3073</v>
      </c>
      <c r="CG15000" s="174">
        <v>88438</v>
      </c>
      <c r="CH15000" s="174">
        <v>640</v>
      </c>
      <c r="CI15000" s="174">
        <v>5</v>
      </c>
      <c r="CJ15000" s="174">
        <v>66.736980000000003</v>
      </c>
      <c r="CK15000" s="174">
        <v>66.736980000000003</v>
      </c>
      <c r="CU15000" s="174">
        <v>88438</v>
      </c>
      <c r="CV15000" s="174">
        <v>640</v>
      </c>
      <c r="CW15000" s="174">
        <v>5</v>
      </c>
      <c r="CX15000" s="174">
        <v>66.736980000000003</v>
      </c>
    </row>
    <row r="15001" spans="84:102" x14ac:dyDescent="0.25">
      <c r="CF15001" s="3" t="s">
        <v>3073</v>
      </c>
      <c r="CG15001" s="174">
        <v>706</v>
      </c>
      <c r="CH15001" s="174">
        <v>94849</v>
      </c>
      <c r="CI15001" s="174">
        <v>5</v>
      </c>
      <c r="CJ15001" s="174">
        <v>66.681950000000001</v>
      </c>
      <c r="CK15001" s="174">
        <v>66.681950000000001</v>
      </c>
      <c r="CU15001" s="174">
        <v>706</v>
      </c>
      <c r="CV15001" s="174">
        <v>94849</v>
      </c>
      <c r="CW15001" s="174">
        <v>5</v>
      </c>
      <c r="CX15001" s="174">
        <v>66.681950000000001</v>
      </c>
    </row>
    <row r="15002" spans="84:102" x14ac:dyDescent="0.25">
      <c r="CF15002" s="3" t="s">
        <v>3073</v>
      </c>
      <c r="CG15002" s="174">
        <v>2870</v>
      </c>
      <c r="CH15002" s="174">
        <v>149640</v>
      </c>
      <c r="CI15002" s="174">
        <v>5</v>
      </c>
      <c r="CJ15002" s="174">
        <v>66.666659999999993</v>
      </c>
      <c r="CK15002" s="174">
        <v>66.666659999999993</v>
      </c>
      <c r="CU15002" s="174">
        <v>2870</v>
      </c>
      <c r="CV15002" s="174">
        <v>149640</v>
      </c>
      <c r="CW15002" s="174">
        <v>5</v>
      </c>
      <c r="CX15002" s="174">
        <v>66.666659999999993</v>
      </c>
    </row>
    <row r="15003" spans="84:102" x14ac:dyDescent="0.25">
      <c r="CF15003" s="3" t="s">
        <v>3073</v>
      </c>
      <c r="CG15003" s="174">
        <v>827</v>
      </c>
      <c r="CH15003" s="174">
        <v>104901</v>
      </c>
      <c r="CI15003" s="174">
        <v>5</v>
      </c>
      <c r="CJ15003" s="174">
        <v>66.636780000000002</v>
      </c>
      <c r="CK15003" s="174">
        <v>66.636780000000002</v>
      </c>
      <c r="CU15003" s="174">
        <v>827</v>
      </c>
      <c r="CV15003" s="174">
        <v>104901</v>
      </c>
      <c r="CW15003" s="174">
        <v>5</v>
      </c>
      <c r="CX15003" s="174">
        <v>66.636780000000002</v>
      </c>
    </row>
    <row r="15004" spans="84:102" x14ac:dyDescent="0.25">
      <c r="CF15004" s="3" t="s">
        <v>3073</v>
      </c>
      <c r="CG15004" s="174">
        <v>1275</v>
      </c>
      <c r="CH15004" s="174">
        <v>126062</v>
      </c>
      <c r="CI15004" s="174">
        <v>5</v>
      </c>
      <c r="CJ15004" s="174">
        <v>66.612589999999997</v>
      </c>
      <c r="CK15004" s="174">
        <v>66.612589999999997</v>
      </c>
      <c r="CU15004" s="174">
        <v>1275</v>
      </c>
      <c r="CV15004" s="174">
        <v>126062</v>
      </c>
      <c r="CW15004" s="174">
        <v>5</v>
      </c>
      <c r="CX15004" s="174">
        <v>66.612589999999997</v>
      </c>
    </row>
    <row r="15005" spans="84:102" x14ac:dyDescent="0.25">
      <c r="CF15005" s="3" t="s">
        <v>3073</v>
      </c>
      <c r="CG15005" s="174">
        <v>10717</v>
      </c>
      <c r="CH15005" s="174">
        <v>2141</v>
      </c>
      <c r="CI15005" s="174">
        <v>5</v>
      </c>
      <c r="CJ15005" s="174">
        <v>66.200609999999998</v>
      </c>
      <c r="CK15005" s="174">
        <v>66.200609999999998</v>
      </c>
      <c r="CU15005" s="174">
        <v>10717</v>
      </c>
      <c r="CV15005" s="174">
        <v>2141</v>
      </c>
      <c r="CW15005" s="174">
        <v>5</v>
      </c>
      <c r="CX15005" s="174">
        <v>66.200609999999998</v>
      </c>
    </row>
    <row r="15006" spans="84:102" x14ac:dyDescent="0.25">
      <c r="CF15006" s="3" t="s">
        <v>3073</v>
      </c>
      <c r="CG15006" s="174">
        <v>2200</v>
      </c>
      <c r="CH15006" s="174">
        <v>17199</v>
      </c>
      <c r="CI15006" s="174">
        <v>5</v>
      </c>
      <c r="CJ15006" s="174">
        <v>66.036280000000005</v>
      </c>
      <c r="CK15006" s="174">
        <v>66.036280000000005</v>
      </c>
      <c r="CU15006" s="174">
        <v>2200</v>
      </c>
      <c r="CV15006" s="174">
        <v>17199</v>
      </c>
      <c r="CW15006" s="174">
        <v>5</v>
      </c>
      <c r="CX15006" s="174">
        <v>66.036280000000005</v>
      </c>
    </row>
    <row r="15007" spans="84:102" x14ac:dyDescent="0.25">
      <c r="CF15007" s="3" t="s">
        <v>3073</v>
      </c>
      <c r="CG15007" s="174">
        <v>2254</v>
      </c>
      <c r="CH15007" s="174">
        <v>19224</v>
      </c>
      <c r="CI15007" s="174">
        <v>5</v>
      </c>
      <c r="CJ15007" s="174">
        <v>65.996250000000003</v>
      </c>
      <c r="CK15007" s="174">
        <v>65.996250000000003</v>
      </c>
      <c r="CU15007" s="174">
        <v>2254</v>
      </c>
      <c r="CV15007" s="174">
        <v>19224</v>
      </c>
      <c r="CW15007" s="174">
        <v>5</v>
      </c>
      <c r="CX15007" s="174">
        <v>65.996250000000003</v>
      </c>
    </row>
    <row r="15008" spans="84:102" x14ac:dyDescent="0.25">
      <c r="CF15008" s="3" t="s">
        <v>3073</v>
      </c>
      <c r="CG15008" s="174">
        <v>151444</v>
      </c>
      <c r="CH15008" s="174">
        <v>3112</v>
      </c>
      <c r="CI15008" s="174">
        <v>5</v>
      </c>
      <c r="CJ15008" s="174">
        <v>65.953860000000006</v>
      </c>
      <c r="CK15008" s="174">
        <v>65.953860000000006</v>
      </c>
      <c r="CU15008" s="174">
        <v>151444</v>
      </c>
      <c r="CV15008" s="174">
        <v>3112</v>
      </c>
      <c r="CW15008" s="174">
        <v>5</v>
      </c>
      <c r="CX15008" s="174">
        <v>65.953860000000006</v>
      </c>
    </row>
    <row r="15009" spans="84:102" x14ac:dyDescent="0.25">
      <c r="CF15009" s="3" t="s">
        <v>3073</v>
      </c>
      <c r="CG15009" s="174">
        <v>64654</v>
      </c>
      <c r="CH15009" s="174">
        <v>86</v>
      </c>
      <c r="CI15009" s="174">
        <v>5</v>
      </c>
      <c r="CJ15009" s="174">
        <v>65.921850000000006</v>
      </c>
      <c r="CK15009" s="174">
        <v>65.921850000000006</v>
      </c>
      <c r="CU15009" s="174">
        <v>64654</v>
      </c>
      <c r="CV15009" s="174">
        <v>86</v>
      </c>
      <c r="CW15009" s="174">
        <v>5</v>
      </c>
      <c r="CX15009" s="174">
        <v>65.921850000000006</v>
      </c>
    </row>
    <row r="15010" spans="84:102" x14ac:dyDescent="0.25">
      <c r="CF15010" s="3" t="s">
        <v>3073</v>
      </c>
      <c r="CG15010" s="174">
        <v>820</v>
      </c>
      <c r="CH15010" s="174">
        <v>104614</v>
      </c>
      <c r="CI15010" s="174">
        <v>5</v>
      </c>
      <c r="CJ15010" s="174">
        <v>65.915710000000004</v>
      </c>
      <c r="CK15010" s="174">
        <v>65.915710000000004</v>
      </c>
      <c r="CU15010" s="174">
        <v>820</v>
      </c>
      <c r="CV15010" s="174">
        <v>104614</v>
      </c>
      <c r="CW15010" s="174">
        <v>5</v>
      </c>
      <c r="CX15010" s="174">
        <v>65.915710000000004</v>
      </c>
    </row>
    <row r="15011" spans="84:102" x14ac:dyDescent="0.25">
      <c r="CF15011" s="3" t="s">
        <v>3073</v>
      </c>
      <c r="CG15011" s="174">
        <v>115504</v>
      </c>
      <c r="CH15011" s="174">
        <v>985</v>
      </c>
      <c r="CI15011" s="174">
        <v>5</v>
      </c>
      <c r="CJ15011" s="174">
        <v>65.768940000000001</v>
      </c>
      <c r="CK15011" s="174">
        <v>65.768940000000001</v>
      </c>
      <c r="CU15011" s="174">
        <v>115504</v>
      </c>
      <c r="CV15011" s="174">
        <v>985</v>
      </c>
      <c r="CW15011" s="174">
        <v>5</v>
      </c>
      <c r="CX15011" s="174">
        <v>65.768940000000001</v>
      </c>
    </row>
    <row r="15012" spans="84:102" x14ac:dyDescent="0.25">
      <c r="CF15012" s="3" t="s">
        <v>3073</v>
      </c>
      <c r="CG15012" s="174">
        <v>22871</v>
      </c>
      <c r="CH15012" s="174">
        <v>2333</v>
      </c>
      <c r="CI15012" s="174">
        <v>5</v>
      </c>
      <c r="CJ15012" s="174">
        <v>65.5</v>
      </c>
      <c r="CK15012" s="174">
        <v>65.5</v>
      </c>
      <c r="CU15012" s="174">
        <v>22871</v>
      </c>
      <c r="CV15012" s="174">
        <v>2333</v>
      </c>
      <c r="CW15012" s="174">
        <v>5</v>
      </c>
      <c r="CX15012" s="174">
        <v>65.5</v>
      </c>
    </row>
    <row r="15013" spans="84:102" x14ac:dyDescent="0.25">
      <c r="CF15013" s="3" t="s">
        <v>3073</v>
      </c>
      <c r="CG15013" s="174">
        <v>851</v>
      </c>
      <c r="CH15013" s="174">
        <v>185121</v>
      </c>
      <c r="CI15013" s="174">
        <v>5</v>
      </c>
      <c r="CJ15013" s="174">
        <v>65.346419999999995</v>
      </c>
      <c r="CK15013" s="174">
        <v>65.346419999999995</v>
      </c>
      <c r="CU15013" s="174">
        <v>851</v>
      </c>
      <c r="CV15013" s="174">
        <v>185121</v>
      </c>
      <c r="CW15013" s="174">
        <v>5</v>
      </c>
      <c r="CX15013" s="174">
        <v>65.346419999999995</v>
      </c>
    </row>
    <row r="15014" spans="84:102" x14ac:dyDescent="0.25">
      <c r="CF15014" s="3" t="s">
        <v>3073</v>
      </c>
      <c r="CG15014" s="174">
        <v>74553</v>
      </c>
      <c r="CH15014" s="174">
        <v>305</v>
      </c>
      <c r="CI15014" s="174">
        <v>5</v>
      </c>
      <c r="CJ15014" s="174">
        <v>65.252399999999994</v>
      </c>
      <c r="CK15014" s="174">
        <v>65.252399999999994</v>
      </c>
      <c r="CU15014" s="174">
        <v>74553</v>
      </c>
      <c r="CV15014" s="174">
        <v>305</v>
      </c>
      <c r="CW15014" s="174">
        <v>5</v>
      </c>
      <c r="CX15014" s="174">
        <v>65.252399999999994</v>
      </c>
    </row>
    <row r="15015" spans="84:102" x14ac:dyDescent="0.25">
      <c r="CF15015" s="3" t="s">
        <v>3073</v>
      </c>
      <c r="CG15015" s="174">
        <v>153343</v>
      </c>
      <c r="CH15015" s="174">
        <v>3190</v>
      </c>
      <c r="CI15015" s="174">
        <v>5</v>
      </c>
      <c r="CJ15015" s="174">
        <v>65.127319999999997</v>
      </c>
      <c r="CK15015" s="174">
        <v>65.127319999999997</v>
      </c>
      <c r="CU15015" s="174">
        <v>153343</v>
      </c>
      <c r="CV15015" s="174">
        <v>3190</v>
      </c>
      <c r="CW15015" s="174">
        <v>5</v>
      </c>
      <c r="CX15015" s="174">
        <v>65.127319999999997</v>
      </c>
    </row>
    <row r="15016" spans="84:102" x14ac:dyDescent="0.25">
      <c r="CF15016" s="3" t="s">
        <v>3073</v>
      </c>
      <c r="CG15016" s="174">
        <v>136164</v>
      </c>
      <c r="CH15016" s="174">
        <v>1089</v>
      </c>
      <c r="CI15016" s="174">
        <v>5</v>
      </c>
      <c r="CJ15016" s="174">
        <v>65.118870000000001</v>
      </c>
      <c r="CK15016" s="174">
        <v>65.118870000000001</v>
      </c>
      <c r="CU15016" s="174">
        <v>136164</v>
      </c>
      <c r="CV15016" s="174">
        <v>1089</v>
      </c>
      <c r="CW15016" s="174">
        <v>5</v>
      </c>
      <c r="CX15016" s="174">
        <v>65.118870000000001</v>
      </c>
    </row>
    <row r="15017" spans="84:102" x14ac:dyDescent="0.25">
      <c r="CF15017" s="3" t="s">
        <v>3073</v>
      </c>
      <c r="CG15017" s="174">
        <v>149539</v>
      </c>
      <c r="CH15017" s="174">
        <v>2859</v>
      </c>
      <c r="CI15017" s="174">
        <v>5</v>
      </c>
      <c r="CJ15017" s="174">
        <v>65.115340000000003</v>
      </c>
      <c r="CK15017" s="174">
        <v>65.115340000000003</v>
      </c>
      <c r="CU15017" s="174">
        <v>149539</v>
      </c>
      <c r="CV15017" s="174">
        <v>2859</v>
      </c>
      <c r="CW15017" s="174">
        <v>5</v>
      </c>
      <c r="CX15017" s="174">
        <v>65.115340000000003</v>
      </c>
    </row>
    <row r="15018" spans="84:102" x14ac:dyDescent="0.25">
      <c r="CF15018" s="3" t="s">
        <v>3073</v>
      </c>
      <c r="CG15018" s="174">
        <v>3604</v>
      </c>
      <c r="CH15018" s="174">
        <v>91483</v>
      </c>
      <c r="CI15018" s="174">
        <v>5</v>
      </c>
      <c r="CJ15018" s="174">
        <v>65.076319999999996</v>
      </c>
      <c r="CK15018" s="174">
        <v>65.076319999999996</v>
      </c>
      <c r="CU15018" s="174">
        <v>3604</v>
      </c>
      <c r="CV15018" s="174">
        <v>91483</v>
      </c>
      <c r="CW15018" s="174">
        <v>5</v>
      </c>
      <c r="CX15018" s="174">
        <v>65.076319999999996</v>
      </c>
    </row>
    <row r="15019" spans="84:102" x14ac:dyDescent="0.25">
      <c r="CF15019" s="3" t="s">
        <v>3073</v>
      </c>
      <c r="CG15019" s="174">
        <v>2510</v>
      </c>
      <c r="CH15019" s="174">
        <v>39243</v>
      </c>
      <c r="CI15019" s="174">
        <v>5</v>
      </c>
      <c r="CJ15019" s="174">
        <v>65.06344</v>
      </c>
      <c r="CK15019" s="174">
        <v>65.06344</v>
      </c>
      <c r="CU15019" s="174">
        <v>2510</v>
      </c>
      <c r="CV15019" s="174">
        <v>39243</v>
      </c>
      <c r="CW15019" s="174">
        <v>5</v>
      </c>
      <c r="CX15019" s="174">
        <v>65.06344</v>
      </c>
    </row>
    <row r="15020" spans="84:102" x14ac:dyDescent="0.25">
      <c r="CF15020" s="3" t="s">
        <v>3073</v>
      </c>
      <c r="CG15020" s="174">
        <v>62700</v>
      </c>
      <c r="CH15020" s="174">
        <v>1722</v>
      </c>
      <c r="CI15020" s="174">
        <v>5</v>
      </c>
      <c r="CJ15020" s="174">
        <v>65.031310000000005</v>
      </c>
      <c r="CK15020" s="174">
        <v>65.031310000000005</v>
      </c>
      <c r="CU15020" s="174">
        <v>62700</v>
      </c>
      <c r="CV15020" s="174">
        <v>1722</v>
      </c>
      <c r="CW15020" s="174">
        <v>5</v>
      </c>
      <c r="CX15020" s="174">
        <v>65.031310000000005</v>
      </c>
    </row>
    <row r="15021" spans="84:102" x14ac:dyDescent="0.25">
      <c r="CF15021" s="3" t="s">
        <v>3073</v>
      </c>
      <c r="CG15021" s="174">
        <v>70990</v>
      </c>
      <c r="CH15021" s="174">
        <v>215</v>
      </c>
      <c r="CI15021" s="174">
        <v>5</v>
      </c>
      <c r="CJ15021" s="174">
        <v>65</v>
      </c>
      <c r="CK15021" s="174">
        <v>65</v>
      </c>
      <c r="CU15021" s="174">
        <v>70990</v>
      </c>
      <c r="CV15021" s="174">
        <v>215</v>
      </c>
      <c r="CW15021" s="174">
        <v>5</v>
      </c>
      <c r="CX15021" s="174">
        <v>65</v>
      </c>
    </row>
    <row r="15022" spans="84:102" x14ac:dyDescent="0.25">
      <c r="CF15022" s="3" t="s">
        <v>3073</v>
      </c>
      <c r="CG15022" s="174">
        <v>150599</v>
      </c>
      <c r="CH15022" s="174">
        <v>2879</v>
      </c>
      <c r="CI15022" s="174">
        <v>5</v>
      </c>
      <c r="CJ15022" s="174">
        <v>65</v>
      </c>
      <c r="CK15022" s="174">
        <v>65</v>
      </c>
      <c r="CU15022" s="174">
        <v>150599</v>
      </c>
      <c r="CV15022" s="174">
        <v>2879</v>
      </c>
      <c r="CW15022" s="174">
        <v>5</v>
      </c>
      <c r="CX15022" s="174">
        <v>65</v>
      </c>
    </row>
    <row r="15023" spans="84:102" x14ac:dyDescent="0.25">
      <c r="CF15023" s="3" t="s">
        <v>3073</v>
      </c>
      <c r="CG15023" s="174">
        <v>151159</v>
      </c>
      <c r="CH15023" s="174">
        <v>3158</v>
      </c>
      <c r="CI15023" s="174">
        <v>5</v>
      </c>
      <c r="CJ15023" s="174">
        <v>65</v>
      </c>
      <c r="CK15023" s="174">
        <v>65</v>
      </c>
      <c r="CU15023" s="174">
        <v>151159</v>
      </c>
      <c r="CV15023" s="174">
        <v>3158</v>
      </c>
      <c r="CW15023" s="174">
        <v>5</v>
      </c>
      <c r="CX15023" s="174">
        <v>65</v>
      </c>
    </row>
    <row r="15024" spans="84:102" x14ac:dyDescent="0.25">
      <c r="CF15024" s="3" t="s">
        <v>3073</v>
      </c>
      <c r="CG15024" s="174">
        <v>117013</v>
      </c>
      <c r="CH15024" s="174">
        <v>999</v>
      </c>
      <c r="CI15024" s="174">
        <v>5</v>
      </c>
      <c r="CJ15024" s="174">
        <v>64.930679999999995</v>
      </c>
      <c r="CK15024" s="174">
        <v>64.930679999999995</v>
      </c>
      <c r="CU15024" s="174">
        <v>117013</v>
      </c>
      <c r="CV15024" s="174">
        <v>999</v>
      </c>
      <c r="CW15024" s="174">
        <v>5</v>
      </c>
      <c r="CX15024" s="174">
        <v>64.930679999999995</v>
      </c>
    </row>
    <row r="15025" spans="84:102" x14ac:dyDescent="0.25">
      <c r="CF15025" s="3" t="s">
        <v>3073</v>
      </c>
      <c r="CG15025" s="174">
        <v>79422</v>
      </c>
      <c r="CH15025" s="174">
        <v>374</v>
      </c>
      <c r="CI15025" s="174">
        <v>5</v>
      </c>
      <c r="CJ15025" s="174">
        <v>64.925079999999994</v>
      </c>
      <c r="CK15025" s="174">
        <v>64.925079999999994</v>
      </c>
      <c r="CU15025" s="174">
        <v>79422</v>
      </c>
      <c r="CV15025" s="174">
        <v>374</v>
      </c>
      <c r="CW15025" s="174">
        <v>5</v>
      </c>
      <c r="CX15025" s="174">
        <v>64.925079999999994</v>
      </c>
    </row>
    <row r="15026" spans="84:102" x14ac:dyDescent="0.25">
      <c r="CF15026" s="3" t="s">
        <v>3073</v>
      </c>
      <c r="CG15026" s="174">
        <v>118146</v>
      </c>
      <c r="CH15026" s="174">
        <v>1019</v>
      </c>
      <c r="CI15026" s="174">
        <v>5</v>
      </c>
      <c r="CJ15026" s="174">
        <v>64.791179999999997</v>
      </c>
      <c r="CK15026" s="174">
        <v>64.791179999999997</v>
      </c>
      <c r="CU15026" s="174">
        <v>118146</v>
      </c>
      <c r="CV15026" s="174">
        <v>1019</v>
      </c>
      <c r="CW15026" s="174">
        <v>5</v>
      </c>
      <c r="CX15026" s="174">
        <v>64.791179999999997</v>
      </c>
    </row>
    <row r="15027" spans="84:102" x14ac:dyDescent="0.25">
      <c r="CF15027" s="3" t="s">
        <v>3073</v>
      </c>
      <c r="CG15027" s="174">
        <v>82404</v>
      </c>
      <c r="CH15027" s="174">
        <v>418</v>
      </c>
      <c r="CI15027" s="174">
        <v>5</v>
      </c>
      <c r="CJ15027" s="174">
        <v>64.642489999999995</v>
      </c>
      <c r="CK15027" s="174">
        <v>64.642489999999995</v>
      </c>
      <c r="CU15027" s="174">
        <v>82404</v>
      </c>
      <c r="CV15027" s="174">
        <v>418</v>
      </c>
      <c r="CW15027" s="174">
        <v>5</v>
      </c>
      <c r="CX15027" s="174">
        <v>64.642489999999995</v>
      </c>
    </row>
    <row r="15028" spans="84:102" x14ac:dyDescent="0.25">
      <c r="CF15028" s="3" t="s">
        <v>3073</v>
      </c>
      <c r="CG15028" s="174">
        <v>17199</v>
      </c>
      <c r="CH15028" s="174">
        <v>2200</v>
      </c>
      <c r="CI15028" s="174">
        <v>5</v>
      </c>
      <c r="CJ15028" s="174">
        <v>64.614879999999999</v>
      </c>
      <c r="CK15028" s="174">
        <v>64.614879999999999</v>
      </c>
      <c r="CU15028" s="174">
        <v>17199</v>
      </c>
      <c r="CV15028" s="174">
        <v>2200</v>
      </c>
      <c r="CW15028" s="174">
        <v>5</v>
      </c>
      <c r="CX15028" s="174">
        <v>64.614879999999999</v>
      </c>
    </row>
    <row r="15029" spans="84:102" x14ac:dyDescent="0.25">
      <c r="CF15029" s="3" t="s">
        <v>3073</v>
      </c>
      <c r="CG15029" s="174">
        <v>3599</v>
      </c>
      <c r="CH15029" s="174">
        <v>91561</v>
      </c>
      <c r="CI15029" s="174">
        <v>5</v>
      </c>
      <c r="CJ15029" s="174">
        <v>64.6096</v>
      </c>
      <c r="CK15029" s="174">
        <v>64.6096</v>
      </c>
      <c r="CU15029" s="174">
        <v>3599</v>
      </c>
      <c r="CV15029" s="174">
        <v>91561</v>
      </c>
      <c r="CW15029" s="174">
        <v>5</v>
      </c>
      <c r="CX15029" s="174">
        <v>64.6096</v>
      </c>
    </row>
    <row r="15030" spans="84:102" x14ac:dyDescent="0.25">
      <c r="CF15030" s="3" t="s">
        <v>3073</v>
      </c>
      <c r="CG15030" s="174">
        <v>104988</v>
      </c>
      <c r="CH15030" s="174">
        <v>833</v>
      </c>
      <c r="CI15030" s="174">
        <v>5</v>
      </c>
      <c r="CJ15030" s="174">
        <v>64.388869999999997</v>
      </c>
      <c r="CK15030" s="174">
        <v>64.388869999999997</v>
      </c>
      <c r="CU15030" s="174">
        <v>104988</v>
      </c>
      <c r="CV15030" s="174">
        <v>833</v>
      </c>
      <c r="CW15030" s="174">
        <v>5</v>
      </c>
      <c r="CX15030" s="174">
        <v>64.388869999999997</v>
      </c>
    </row>
    <row r="15031" spans="84:102" x14ac:dyDescent="0.25">
      <c r="CF15031" s="3" t="s">
        <v>3073</v>
      </c>
      <c r="CG15031" s="174">
        <v>3103</v>
      </c>
      <c r="CH15031" s="174">
        <v>149773</v>
      </c>
      <c r="CI15031" s="174">
        <v>5</v>
      </c>
      <c r="CJ15031" s="174">
        <v>64.353009999999998</v>
      </c>
      <c r="CK15031" s="174">
        <v>64.353009999999998</v>
      </c>
      <c r="CU15031" s="174">
        <v>3103</v>
      </c>
      <c r="CV15031" s="174">
        <v>149773</v>
      </c>
      <c r="CW15031" s="174">
        <v>5</v>
      </c>
      <c r="CX15031" s="174">
        <v>64.353009999999998</v>
      </c>
    </row>
    <row r="15032" spans="84:102" x14ac:dyDescent="0.25">
      <c r="CF15032" s="3" t="s">
        <v>3073</v>
      </c>
      <c r="CG15032" s="174">
        <v>2548</v>
      </c>
      <c r="CH15032" s="174">
        <v>43971</v>
      </c>
      <c r="CI15032" s="174">
        <v>5</v>
      </c>
      <c r="CJ15032" s="174">
        <v>64.305800000000005</v>
      </c>
      <c r="CK15032" s="174">
        <v>64.305800000000005</v>
      </c>
      <c r="CU15032" s="174">
        <v>2548</v>
      </c>
      <c r="CV15032" s="174">
        <v>43971</v>
      </c>
      <c r="CW15032" s="174">
        <v>5</v>
      </c>
      <c r="CX15032" s="174">
        <v>64.305800000000005</v>
      </c>
    </row>
    <row r="15033" spans="84:102" x14ac:dyDescent="0.25">
      <c r="CF15033" s="3" t="s">
        <v>3073</v>
      </c>
      <c r="CG15033" s="174">
        <v>122</v>
      </c>
      <c r="CH15033" s="174">
        <v>67252</v>
      </c>
      <c r="CI15033" s="174">
        <v>5</v>
      </c>
      <c r="CJ15033" s="174">
        <v>64.089160000000007</v>
      </c>
      <c r="CK15033" s="174">
        <v>64.089160000000007</v>
      </c>
      <c r="CU15033" s="174">
        <v>122</v>
      </c>
      <c r="CV15033" s="174">
        <v>67252</v>
      </c>
      <c r="CW15033" s="174">
        <v>5</v>
      </c>
      <c r="CX15033" s="174">
        <v>64.089160000000007</v>
      </c>
    </row>
    <row r="15034" spans="84:102" x14ac:dyDescent="0.25">
      <c r="CF15034" s="3" t="s">
        <v>3073</v>
      </c>
      <c r="CG15034" s="174">
        <v>42240</v>
      </c>
      <c r="CH15034" s="174">
        <v>2539</v>
      </c>
      <c r="CI15034" s="174">
        <v>5</v>
      </c>
      <c r="CJ15034" s="174">
        <v>64.052059999999997</v>
      </c>
      <c r="CK15034" s="174">
        <v>64.052059999999997</v>
      </c>
      <c r="CU15034" s="174">
        <v>42240</v>
      </c>
      <c r="CV15034" s="174">
        <v>2539</v>
      </c>
      <c r="CW15034" s="174">
        <v>5</v>
      </c>
      <c r="CX15034" s="174">
        <v>64.052059999999997</v>
      </c>
    </row>
    <row r="15035" spans="84:102" x14ac:dyDescent="0.25">
      <c r="CF15035" s="3" t="s">
        <v>3073</v>
      </c>
      <c r="CG15035" s="174">
        <v>21286</v>
      </c>
      <c r="CH15035" s="174">
        <v>2289</v>
      </c>
      <c r="CI15035" s="174">
        <v>5</v>
      </c>
      <c r="CJ15035" s="174">
        <v>64</v>
      </c>
      <c r="CK15035" s="174">
        <v>64</v>
      </c>
      <c r="CU15035" s="174">
        <v>21286</v>
      </c>
      <c r="CV15035" s="174">
        <v>2289</v>
      </c>
      <c r="CW15035" s="174">
        <v>5</v>
      </c>
      <c r="CX15035" s="174">
        <v>64</v>
      </c>
    </row>
    <row r="15036" spans="84:102" x14ac:dyDescent="0.25">
      <c r="CF15036" s="3" t="s">
        <v>3073</v>
      </c>
      <c r="CG15036" s="174">
        <v>553</v>
      </c>
      <c r="CH15036" s="174">
        <v>82922</v>
      </c>
      <c r="CI15036" s="174">
        <v>5</v>
      </c>
      <c r="CJ15036" s="174">
        <v>63.90775</v>
      </c>
      <c r="CK15036" s="174">
        <v>63.90775</v>
      </c>
      <c r="CU15036" s="174">
        <v>553</v>
      </c>
      <c r="CV15036" s="174">
        <v>82922</v>
      </c>
      <c r="CW15036" s="174">
        <v>5</v>
      </c>
      <c r="CX15036" s="174">
        <v>63.90775</v>
      </c>
    </row>
    <row r="15037" spans="84:102" x14ac:dyDescent="0.25">
      <c r="CF15037" s="3" t="s">
        <v>3073</v>
      </c>
      <c r="CG15037" s="174">
        <v>156436</v>
      </c>
      <c r="CH15037" s="174">
        <v>3197</v>
      </c>
      <c r="CI15037" s="174">
        <v>5</v>
      </c>
      <c r="CJ15037" s="174">
        <v>63.745919999999998</v>
      </c>
      <c r="CK15037" s="174">
        <v>63.745919999999998</v>
      </c>
      <c r="CU15037" s="174">
        <v>156436</v>
      </c>
      <c r="CV15037" s="174">
        <v>3197</v>
      </c>
      <c r="CW15037" s="174">
        <v>5</v>
      </c>
      <c r="CX15037" s="174">
        <v>63.745919999999998</v>
      </c>
    </row>
    <row r="15038" spans="84:102" x14ac:dyDescent="0.25">
      <c r="CF15038" s="3" t="s">
        <v>3073</v>
      </c>
      <c r="CG15038" s="174">
        <v>86</v>
      </c>
      <c r="CH15038" s="174">
        <v>64654</v>
      </c>
      <c r="CI15038" s="174">
        <v>5</v>
      </c>
      <c r="CJ15038" s="174">
        <v>63.701320000000003</v>
      </c>
      <c r="CK15038" s="174">
        <v>63.701320000000003</v>
      </c>
      <c r="CU15038" s="174">
        <v>86</v>
      </c>
      <c r="CV15038" s="174">
        <v>64654</v>
      </c>
      <c r="CW15038" s="174">
        <v>5</v>
      </c>
      <c r="CX15038" s="174">
        <v>63.701320000000003</v>
      </c>
    </row>
    <row r="15039" spans="84:102" x14ac:dyDescent="0.25">
      <c r="CF15039" s="3" t="s">
        <v>3073</v>
      </c>
      <c r="CG15039" s="174">
        <v>21610</v>
      </c>
      <c r="CH15039" s="174">
        <v>2225</v>
      </c>
      <c r="CI15039" s="174">
        <v>5</v>
      </c>
      <c r="CJ15039" s="174">
        <v>63.67407</v>
      </c>
      <c r="CK15039" s="174">
        <v>63.67407</v>
      </c>
      <c r="CU15039" s="174">
        <v>21610</v>
      </c>
      <c r="CV15039" s="174">
        <v>2225</v>
      </c>
      <c r="CW15039" s="174">
        <v>5</v>
      </c>
      <c r="CX15039" s="174">
        <v>63.67407</v>
      </c>
    </row>
    <row r="15040" spans="84:102" x14ac:dyDescent="0.25">
      <c r="CF15040" s="3" t="s">
        <v>3073</v>
      </c>
      <c r="CG15040" s="174">
        <v>999</v>
      </c>
      <c r="CH15040" s="174">
        <v>117013</v>
      </c>
      <c r="CI15040" s="174">
        <v>5</v>
      </c>
      <c r="CJ15040" s="174">
        <v>63.576979999999999</v>
      </c>
      <c r="CK15040" s="174">
        <v>63.576979999999999</v>
      </c>
      <c r="CU15040" s="174">
        <v>999</v>
      </c>
      <c r="CV15040" s="174">
        <v>117013</v>
      </c>
      <c r="CW15040" s="174">
        <v>5</v>
      </c>
      <c r="CX15040" s="174">
        <v>63.576979999999999</v>
      </c>
    </row>
    <row r="15041" spans="84:102" x14ac:dyDescent="0.25">
      <c r="CF15041" s="3" t="s">
        <v>3073</v>
      </c>
      <c r="CG15041" s="174">
        <v>820</v>
      </c>
      <c r="CH15041" s="174">
        <v>104239</v>
      </c>
      <c r="CI15041" s="174">
        <v>5</v>
      </c>
      <c r="CJ15041" s="174">
        <v>63.561630000000001</v>
      </c>
      <c r="CK15041" s="174">
        <v>63.561630000000001</v>
      </c>
      <c r="CU15041" s="174">
        <v>820</v>
      </c>
      <c r="CV15041" s="174">
        <v>104239</v>
      </c>
      <c r="CW15041" s="174">
        <v>5</v>
      </c>
      <c r="CX15041" s="174">
        <v>63.561630000000001</v>
      </c>
    </row>
    <row r="15042" spans="84:102" x14ac:dyDescent="0.25">
      <c r="CF15042" s="3" t="s">
        <v>3073</v>
      </c>
      <c r="CG15042" s="174">
        <v>366</v>
      </c>
      <c r="CH15042" s="174">
        <v>77550</v>
      </c>
      <c r="CI15042" s="174">
        <v>5</v>
      </c>
      <c r="CJ15042" s="174">
        <v>63.433720000000001</v>
      </c>
      <c r="CK15042" s="174">
        <v>63.433720000000001</v>
      </c>
      <c r="CU15042" s="174">
        <v>366</v>
      </c>
      <c r="CV15042" s="174">
        <v>77550</v>
      </c>
      <c r="CW15042" s="174">
        <v>5</v>
      </c>
      <c r="CX15042" s="174">
        <v>63.433720000000001</v>
      </c>
    </row>
    <row r="15043" spans="84:102" x14ac:dyDescent="0.25">
      <c r="CF15043" s="3" t="s">
        <v>3073</v>
      </c>
      <c r="CG15043" s="174">
        <v>22814</v>
      </c>
      <c r="CH15043" s="174">
        <v>2344</v>
      </c>
      <c r="CI15043" s="174">
        <v>5</v>
      </c>
      <c r="CJ15043" s="174">
        <v>63.35595</v>
      </c>
      <c r="CK15043" s="174">
        <v>63.35595</v>
      </c>
      <c r="CU15043" s="174">
        <v>22814</v>
      </c>
      <c r="CV15043" s="174">
        <v>2344</v>
      </c>
      <c r="CW15043" s="174">
        <v>5</v>
      </c>
      <c r="CX15043" s="174">
        <v>63.35595</v>
      </c>
    </row>
    <row r="15044" spans="84:102" x14ac:dyDescent="0.25">
      <c r="CF15044" s="3" t="s">
        <v>3073</v>
      </c>
      <c r="CG15044" s="174">
        <v>79393</v>
      </c>
      <c r="CH15044" s="174">
        <v>375</v>
      </c>
      <c r="CI15044" s="174">
        <v>5</v>
      </c>
      <c r="CJ15044" s="174">
        <v>63.238399999999999</v>
      </c>
      <c r="CK15044" s="174">
        <v>63.238399999999999</v>
      </c>
      <c r="CU15044" s="174">
        <v>79393</v>
      </c>
      <c r="CV15044" s="174">
        <v>375</v>
      </c>
      <c r="CW15044" s="174">
        <v>5</v>
      </c>
      <c r="CX15044" s="174">
        <v>63.238399999999999</v>
      </c>
    </row>
    <row r="15045" spans="84:102" x14ac:dyDescent="0.25">
      <c r="CF15045" s="3" t="s">
        <v>3073</v>
      </c>
      <c r="CG15045" s="174">
        <v>387</v>
      </c>
      <c r="CH15045" s="174">
        <v>79652</v>
      </c>
      <c r="CI15045" s="174">
        <v>5</v>
      </c>
      <c r="CJ15045" s="174">
        <v>63.081060000000001</v>
      </c>
      <c r="CK15045" s="174">
        <v>63.081060000000001</v>
      </c>
      <c r="CU15045" s="174">
        <v>387</v>
      </c>
      <c r="CV15045" s="174">
        <v>79652</v>
      </c>
      <c r="CW15045" s="174">
        <v>5</v>
      </c>
      <c r="CX15045" s="174">
        <v>63.081060000000001</v>
      </c>
    </row>
    <row r="15046" spans="84:102" x14ac:dyDescent="0.25">
      <c r="CF15046" s="3" t="s">
        <v>3073</v>
      </c>
      <c r="CG15046" s="174">
        <v>1602</v>
      </c>
      <c r="CH15046" s="174">
        <v>80281</v>
      </c>
      <c r="CI15046" s="174">
        <v>5</v>
      </c>
      <c r="CJ15046" s="174">
        <v>63.054900000000004</v>
      </c>
      <c r="CK15046" s="174">
        <v>63.054900000000004</v>
      </c>
      <c r="CU15046" s="174">
        <v>1602</v>
      </c>
      <c r="CV15046" s="174">
        <v>80281</v>
      </c>
      <c r="CW15046" s="174">
        <v>5</v>
      </c>
      <c r="CX15046" s="174">
        <v>63.054900000000004</v>
      </c>
    </row>
    <row r="15047" spans="84:102" x14ac:dyDescent="0.25">
      <c r="CF15047" s="3" t="s">
        <v>3073</v>
      </c>
      <c r="CG15047" s="174">
        <v>430</v>
      </c>
      <c r="CH15047" s="174">
        <v>82373</v>
      </c>
      <c r="CI15047" s="174">
        <v>5</v>
      </c>
      <c r="CJ15047" s="174">
        <v>63.050739999999998</v>
      </c>
      <c r="CK15047" s="174">
        <v>63.050739999999998</v>
      </c>
      <c r="CU15047" s="174">
        <v>430</v>
      </c>
      <c r="CV15047" s="174">
        <v>82373</v>
      </c>
      <c r="CW15047" s="174">
        <v>5</v>
      </c>
      <c r="CX15047" s="174">
        <v>63.050739999999998</v>
      </c>
    </row>
    <row r="15048" spans="84:102" x14ac:dyDescent="0.25">
      <c r="CF15048" s="3" t="s">
        <v>3073</v>
      </c>
      <c r="CG15048" s="174">
        <v>413</v>
      </c>
      <c r="CH15048" s="174">
        <v>80316</v>
      </c>
      <c r="CI15048" s="174">
        <v>5</v>
      </c>
      <c r="CJ15048" s="174">
        <v>63</v>
      </c>
      <c r="CK15048" s="174">
        <v>63</v>
      </c>
      <c r="CU15048" s="174">
        <v>413</v>
      </c>
      <c r="CV15048" s="174">
        <v>80316</v>
      </c>
      <c r="CW15048" s="174">
        <v>5</v>
      </c>
      <c r="CX15048" s="174">
        <v>63</v>
      </c>
    </row>
    <row r="15049" spans="84:102" x14ac:dyDescent="0.25">
      <c r="CF15049" s="3" t="s">
        <v>3073</v>
      </c>
      <c r="CG15049" s="174">
        <v>67027</v>
      </c>
      <c r="CH15049" s="174">
        <v>147</v>
      </c>
      <c r="CI15049" s="174">
        <v>5</v>
      </c>
      <c r="CJ15049" s="174">
        <v>62.935339999999997</v>
      </c>
      <c r="CK15049" s="174">
        <v>62.935339999999997</v>
      </c>
      <c r="CU15049" s="174">
        <v>67027</v>
      </c>
      <c r="CV15049" s="174">
        <v>147</v>
      </c>
      <c r="CW15049" s="174">
        <v>5</v>
      </c>
      <c r="CX15049" s="174">
        <v>62.935339999999997</v>
      </c>
    </row>
    <row r="15050" spans="84:102" x14ac:dyDescent="0.25">
      <c r="CF15050" s="3" t="s">
        <v>3073</v>
      </c>
      <c r="CG15050" s="174">
        <v>2506</v>
      </c>
      <c r="CH15050" s="174">
        <v>38610</v>
      </c>
      <c r="CI15050" s="174">
        <v>5</v>
      </c>
      <c r="CJ15050" s="174">
        <v>62.848190000000002</v>
      </c>
      <c r="CK15050" s="174">
        <v>62.848190000000002</v>
      </c>
      <c r="CU15050" s="174">
        <v>2506</v>
      </c>
      <c r="CV15050" s="174">
        <v>38610</v>
      </c>
      <c r="CW15050" s="174">
        <v>5</v>
      </c>
      <c r="CX15050" s="174">
        <v>62.848190000000002</v>
      </c>
    </row>
    <row r="15051" spans="84:102" x14ac:dyDescent="0.25">
      <c r="CF15051" s="3" t="s">
        <v>3073</v>
      </c>
      <c r="CG15051" s="174">
        <v>52132</v>
      </c>
      <c r="CH15051" s="174">
        <v>1834</v>
      </c>
      <c r="CI15051" s="174">
        <v>5</v>
      </c>
      <c r="CJ15051" s="174">
        <v>62.615299999999998</v>
      </c>
      <c r="CK15051" s="174">
        <v>62.615299999999998</v>
      </c>
      <c r="CU15051" s="174">
        <v>52132</v>
      </c>
      <c r="CV15051" s="174">
        <v>1834</v>
      </c>
      <c r="CW15051" s="174">
        <v>5</v>
      </c>
      <c r="CX15051" s="174">
        <v>62.615299999999998</v>
      </c>
    </row>
    <row r="15052" spans="84:102" x14ac:dyDescent="0.25">
      <c r="CF15052" s="3" t="s">
        <v>3073</v>
      </c>
      <c r="CG15052" s="174">
        <v>19224</v>
      </c>
      <c r="CH15052" s="174">
        <v>2254</v>
      </c>
      <c r="CI15052" s="174">
        <v>5</v>
      </c>
      <c r="CJ15052" s="174">
        <v>62.433920000000001</v>
      </c>
      <c r="CK15052" s="174">
        <v>62.433920000000001</v>
      </c>
      <c r="CU15052" s="174">
        <v>19224</v>
      </c>
      <c r="CV15052" s="174">
        <v>2254</v>
      </c>
      <c r="CW15052" s="174">
        <v>5</v>
      </c>
      <c r="CX15052" s="174">
        <v>62.433920000000001</v>
      </c>
    </row>
    <row r="15053" spans="84:102" x14ac:dyDescent="0.25">
      <c r="CF15053" s="3" t="s">
        <v>3073</v>
      </c>
      <c r="CG15053" s="174">
        <v>82260</v>
      </c>
      <c r="CH15053" s="174">
        <v>415</v>
      </c>
      <c r="CI15053" s="174">
        <v>5</v>
      </c>
      <c r="CJ15053" s="174">
        <v>62.330480000000001</v>
      </c>
      <c r="CK15053" s="174">
        <v>62.330480000000001</v>
      </c>
      <c r="CU15053" s="174">
        <v>82260</v>
      </c>
      <c r="CV15053" s="174">
        <v>415</v>
      </c>
      <c r="CW15053" s="174">
        <v>5</v>
      </c>
      <c r="CX15053" s="174">
        <v>62.330480000000001</v>
      </c>
    </row>
    <row r="15054" spans="84:102" x14ac:dyDescent="0.25">
      <c r="CF15054" s="3" t="s">
        <v>3073</v>
      </c>
      <c r="CG15054" s="174">
        <v>137176</v>
      </c>
      <c r="CH15054" s="174">
        <v>1104</v>
      </c>
      <c r="CI15054" s="174">
        <v>5</v>
      </c>
      <c r="CJ15054" s="174">
        <v>62.316139999999997</v>
      </c>
      <c r="CK15054" s="174">
        <v>62.316139999999997</v>
      </c>
      <c r="CU15054" s="174">
        <v>137176</v>
      </c>
      <c r="CV15054" s="174">
        <v>1104</v>
      </c>
      <c r="CW15054" s="174">
        <v>5</v>
      </c>
      <c r="CX15054" s="174">
        <v>62.316139999999997</v>
      </c>
    </row>
    <row r="15055" spans="84:102" x14ac:dyDescent="0.25">
      <c r="CF15055" s="3" t="s">
        <v>3073</v>
      </c>
      <c r="CG15055" s="174">
        <v>3015</v>
      </c>
      <c r="CH15055" s="174">
        <v>161889</v>
      </c>
      <c r="CI15055" s="174">
        <v>5</v>
      </c>
      <c r="CJ15055" s="174">
        <v>62.292580000000001</v>
      </c>
      <c r="CK15055" s="174">
        <v>62.292580000000001</v>
      </c>
      <c r="CU15055" s="174">
        <v>3015</v>
      </c>
      <c r="CV15055" s="174">
        <v>161889</v>
      </c>
      <c r="CW15055" s="174">
        <v>5</v>
      </c>
      <c r="CX15055" s="174">
        <v>62.292580000000001</v>
      </c>
    </row>
    <row r="15056" spans="84:102" x14ac:dyDescent="0.25">
      <c r="CF15056" s="3" t="s">
        <v>3073</v>
      </c>
      <c r="CG15056" s="174">
        <v>48838</v>
      </c>
      <c r="CH15056" s="174">
        <v>3478</v>
      </c>
      <c r="CI15056" s="174">
        <v>5</v>
      </c>
      <c r="CJ15056" s="174">
        <v>62.288339999999998</v>
      </c>
      <c r="CK15056" s="174">
        <v>62.288339999999998</v>
      </c>
      <c r="CU15056" s="174">
        <v>48838</v>
      </c>
      <c r="CV15056" s="174">
        <v>3478</v>
      </c>
      <c r="CW15056" s="174">
        <v>5</v>
      </c>
      <c r="CX15056" s="174">
        <v>62.288339999999998</v>
      </c>
    </row>
    <row r="15057" spans="84:102" x14ac:dyDescent="0.25">
      <c r="CF15057" s="3" t="s">
        <v>3073</v>
      </c>
      <c r="CG15057" s="174">
        <v>132029</v>
      </c>
      <c r="CH15057" s="174">
        <v>2029</v>
      </c>
      <c r="CI15057" s="174">
        <v>5</v>
      </c>
      <c r="CJ15057" s="174">
        <v>62.279170000000001</v>
      </c>
      <c r="CK15057" s="174">
        <v>62.279170000000001</v>
      </c>
      <c r="CU15057" s="174">
        <v>132029</v>
      </c>
      <c r="CV15057" s="174">
        <v>2029</v>
      </c>
      <c r="CW15057" s="174">
        <v>5</v>
      </c>
      <c r="CX15057" s="174">
        <v>62.279170000000001</v>
      </c>
    </row>
    <row r="15058" spans="84:102" x14ac:dyDescent="0.25">
      <c r="CF15058" s="3" t="s">
        <v>3073</v>
      </c>
      <c r="CG15058" s="174">
        <v>1104</v>
      </c>
      <c r="CH15058" s="174">
        <v>137176</v>
      </c>
      <c r="CI15058" s="174">
        <v>5</v>
      </c>
      <c r="CJ15058" s="174">
        <v>62.24062</v>
      </c>
      <c r="CK15058" s="174">
        <v>62.24062</v>
      </c>
      <c r="CU15058" s="174">
        <v>1104</v>
      </c>
      <c r="CV15058" s="174">
        <v>137176</v>
      </c>
      <c r="CW15058" s="174">
        <v>5</v>
      </c>
      <c r="CX15058" s="174">
        <v>62.24062</v>
      </c>
    </row>
    <row r="15059" spans="84:102" x14ac:dyDescent="0.25">
      <c r="CF15059" s="3" t="s">
        <v>3073</v>
      </c>
      <c r="CG15059" s="174">
        <v>113856</v>
      </c>
      <c r="CH15059" s="174">
        <v>3663</v>
      </c>
      <c r="CI15059" s="174">
        <v>5</v>
      </c>
      <c r="CJ15059" s="174">
        <v>62.10125</v>
      </c>
      <c r="CK15059" s="174">
        <v>62.10125</v>
      </c>
      <c r="CU15059" s="174">
        <v>113856</v>
      </c>
      <c r="CV15059" s="174">
        <v>3663</v>
      </c>
      <c r="CW15059" s="174">
        <v>5</v>
      </c>
      <c r="CX15059" s="174">
        <v>62.10125</v>
      </c>
    </row>
    <row r="15060" spans="84:102" x14ac:dyDescent="0.25">
      <c r="CF15060" s="3" t="s">
        <v>3073</v>
      </c>
      <c r="CG15060" s="174">
        <v>219</v>
      </c>
      <c r="CH15060" s="174">
        <v>71359</v>
      </c>
      <c r="CI15060" s="174">
        <v>5</v>
      </c>
      <c r="CJ15060" s="174">
        <v>62.066969999999998</v>
      </c>
      <c r="CK15060" s="174">
        <v>62.066969999999998</v>
      </c>
      <c r="CU15060" s="174">
        <v>219</v>
      </c>
      <c r="CV15060" s="174">
        <v>71359</v>
      </c>
      <c r="CW15060" s="174">
        <v>5</v>
      </c>
      <c r="CX15060" s="174">
        <v>62.066969999999998</v>
      </c>
    </row>
    <row r="15061" spans="84:102" x14ac:dyDescent="0.25">
      <c r="CF15061" s="3" t="s">
        <v>3073</v>
      </c>
      <c r="CG15061" s="174">
        <v>2855</v>
      </c>
      <c r="CH15061" s="174">
        <v>149596</v>
      </c>
      <c r="CI15061" s="174">
        <v>5</v>
      </c>
      <c r="CJ15061" s="174">
        <v>62</v>
      </c>
      <c r="CK15061" s="174">
        <v>62</v>
      </c>
      <c r="CU15061" s="174">
        <v>2855</v>
      </c>
      <c r="CV15061" s="174">
        <v>149596</v>
      </c>
      <c r="CW15061" s="174">
        <v>5</v>
      </c>
      <c r="CX15061" s="174">
        <v>62</v>
      </c>
    </row>
    <row r="15062" spans="84:102" x14ac:dyDescent="0.25">
      <c r="CF15062" s="3" t="s">
        <v>3073</v>
      </c>
      <c r="CG15062" s="174">
        <v>594</v>
      </c>
      <c r="CH15062" s="174">
        <v>85704</v>
      </c>
      <c r="CI15062" s="174">
        <v>5</v>
      </c>
      <c r="CJ15062" s="174">
        <v>61.936329999999998</v>
      </c>
      <c r="CK15062" s="174">
        <v>61.936329999999998</v>
      </c>
      <c r="CU15062" s="174">
        <v>594</v>
      </c>
      <c r="CV15062" s="174">
        <v>85704</v>
      </c>
      <c r="CW15062" s="174">
        <v>5</v>
      </c>
      <c r="CX15062" s="174">
        <v>61.936329999999998</v>
      </c>
    </row>
    <row r="15063" spans="84:102" x14ac:dyDescent="0.25">
      <c r="CF15063" s="3" t="s">
        <v>3073</v>
      </c>
      <c r="CG15063" s="174">
        <v>3356</v>
      </c>
      <c r="CH15063" s="174">
        <v>173241</v>
      </c>
      <c r="CI15063" s="174">
        <v>5</v>
      </c>
      <c r="CJ15063" s="174">
        <v>61.82</v>
      </c>
      <c r="CK15063" s="174">
        <v>61.82</v>
      </c>
      <c r="CU15063" s="174">
        <v>3356</v>
      </c>
      <c r="CV15063" s="174">
        <v>173241</v>
      </c>
      <c r="CW15063" s="174">
        <v>5</v>
      </c>
      <c r="CX15063" s="174">
        <v>61.82</v>
      </c>
    </row>
    <row r="15064" spans="84:102" x14ac:dyDescent="0.25">
      <c r="CF15064" s="3" t="s">
        <v>3073</v>
      </c>
      <c r="CG15064" s="174">
        <v>1237</v>
      </c>
      <c r="CH15064" s="174">
        <v>126090</v>
      </c>
      <c r="CI15064" s="174">
        <v>5</v>
      </c>
      <c r="CJ15064" s="174">
        <v>61.78857</v>
      </c>
      <c r="CK15064" s="174">
        <v>61.78857</v>
      </c>
      <c r="CU15064" s="174">
        <v>1237</v>
      </c>
      <c r="CV15064" s="174">
        <v>126090</v>
      </c>
      <c r="CW15064" s="174">
        <v>5</v>
      </c>
      <c r="CX15064" s="174">
        <v>61.78857</v>
      </c>
    </row>
    <row r="15065" spans="84:102" x14ac:dyDescent="0.25">
      <c r="CF15065" s="3" t="s">
        <v>3073</v>
      </c>
      <c r="CG15065" s="174">
        <v>2900</v>
      </c>
      <c r="CH15065" s="174">
        <v>151747</v>
      </c>
      <c r="CI15065" s="174">
        <v>5</v>
      </c>
      <c r="CJ15065" s="174">
        <v>61.774769999999997</v>
      </c>
      <c r="CK15065" s="174">
        <v>61.774769999999997</v>
      </c>
      <c r="CU15065" s="174">
        <v>2900</v>
      </c>
      <c r="CV15065" s="174">
        <v>151747</v>
      </c>
      <c r="CW15065" s="174">
        <v>5</v>
      </c>
      <c r="CX15065" s="174">
        <v>61.774769999999997</v>
      </c>
    </row>
    <row r="15066" spans="84:102" x14ac:dyDescent="0.25">
      <c r="CF15066" s="3" t="s">
        <v>3073</v>
      </c>
      <c r="CG15066" s="174">
        <v>2539</v>
      </c>
      <c r="CH15066" s="174">
        <v>42240</v>
      </c>
      <c r="CI15066" s="174">
        <v>5</v>
      </c>
      <c r="CJ15066" s="174">
        <v>61.723959999999998</v>
      </c>
      <c r="CK15066" s="174">
        <v>61.723959999999998</v>
      </c>
      <c r="CU15066" s="174">
        <v>2539</v>
      </c>
      <c r="CV15066" s="174">
        <v>42240</v>
      </c>
      <c r="CW15066" s="174">
        <v>5</v>
      </c>
      <c r="CX15066" s="174">
        <v>61.723959999999998</v>
      </c>
    </row>
    <row r="15067" spans="84:102" x14ac:dyDescent="0.25">
      <c r="CF15067" s="3" t="s">
        <v>3073</v>
      </c>
      <c r="CG15067" s="174">
        <v>1570</v>
      </c>
      <c r="CH15067" s="174">
        <v>82063</v>
      </c>
      <c r="CI15067" s="174">
        <v>5</v>
      </c>
      <c r="CJ15067" s="174">
        <v>61.701050000000002</v>
      </c>
      <c r="CK15067" s="174">
        <v>61.701050000000002</v>
      </c>
      <c r="CU15067" s="174">
        <v>1570</v>
      </c>
      <c r="CV15067" s="174">
        <v>82063</v>
      </c>
      <c r="CW15067" s="174">
        <v>5</v>
      </c>
      <c r="CX15067" s="174">
        <v>61.701050000000002</v>
      </c>
    </row>
    <row r="15068" spans="84:102" x14ac:dyDescent="0.25">
      <c r="CF15068" s="3" t="s">
        <v>3073</v>
      </c>
      <c r="CG15068" s="174">
        <v>66311</v>
      </c>
      <c r="CH15068" s="174">
        <v>139</v>
      </c>
      <c r="CI15068" s="174">
        <v>5</v>
      </c>
      <c r="CJ15068" s="174">
        <v>61.660879999999999</v>
      </c>
      <c r="CK15068" s="174">
        <v>61.660879999999999</v>
      </c>
      <c r="CU15068" s="174">
        <v>66311</v>
      </c>
      <c r="CV15068" s="174">
        <v>139</v>
      </c>
      <c r="CW15068" s="174">
        <v>5</v>
      </c>
      <c r="CX15068" s="174">
        <v>61.660879999999999</v>
      </c>
    </row>
    <row r="15069" spans="84:102" x14ac:dyDescent="0.25">
      <c r="CF15069" s="3" t="s">
        <v>3073</v>
      </c>
      <c r="CG15069" s="174">
        <v>137230</v>
      </c>
      <c r="CH15069" s="174">
        <v>2725</v>
      </c>
      <c r="CI15069" s="174">
        <v>5</v>
      </c>
      <c r="CJ15069" s="174">
        <v>61.650930000000002</v>
      </c>
      <c r="CK15069" s="174">
        <v>61.650930000000002</v>
      </c>
      <c r="CU15069" s="174">
        <v>137230</v>
      </c>
      <c r="CV15069" s="174">
        <v>2725</v>
      </c>
      <c r="CW15069" s="174">
        <v>5</v>
      </c>
      <c r="CX15069" s="174">
        <v>61.650930000000002</v>
      </c>
    </row>
    <row r="15070" spans="84:102" x14ac:dyDescent="0.25">
      <c r="CF15070" s="3" t="s">
        <v>3073</v>
      </c>
      <c r="CG15070" s="174">
        <v>21409</v>
      </c>
      <c r="CH15070" s="174">
        <v>2289</v>
      </c>
      <c r="CI15070" s="174">
        <v>5</v>
      </c>
      <c r="CJ15070" s="174">
        <v>61.53595</v>
      </c>
      <c r="CK15070" s="174">
        <v>61.53595</v>
      </c>
      <c r="CU15070" s="174">
        <v>21409</v>
      </c>
      <c r="CV15070" s="174">
        <v>2289</v>
      </c>
      <c r="CW15070" s="174">
        <v>5</v>
      </c>
      <c r="CX15070" s="174">
        <v>61.53595</v>
      </c>
    </row>
    <row r="15071" spans="84:102" x14ac:dyDescent="0.25">
      <c r="CF15071" s="3" t="s">
        <v>3073</v>
      </c>
      <c r="CG15071" s="174">
        <v>22191</v>
      </c>
      <c r="CH15071" s="174">
        <v>2345</v>
      </c>
      <c r="CI15071" s="174">
        <v>5</v>
      </c>
      <c r="CJ15071" s="174">
        <v>61.273899999999998</v>
      </c>
      <c r="CK15071" s="174">
        <v>61.273899999999998</v>
      </c>
      <c r="CU15071" s="174">
        <v>22191</v>
      </c>
      <c r="CV15071" s="174">
        <v>2345</v>
      </c>
      <c r="CW15071" s="174">
        <v>5</v>
      </c>
      <c r="CX15071" s="174">
        <v>61.273899999999998</v>
      </c>
    </row>
    <row r="15072" spans="84:102" x14ac:dyDescent="0.25">
      <c r="CF15072" s="3" t="s">
        <v>3073</v>
      </c>
      <c r="CG15072" s="174">
        <v>102</v>
      </c>
      <c r="CH15072" s="174">
        <v>65195</v>
      </c>
      <c r="CI15072" s="174">
        <v>5</v>
      </c>
      <c r="CJ15072" s="174">
        <v>61.225670000000001</v>
      </c>
      <c r="CK15072" s="174">
        <v>61.225670000000001</v>
      </c>
      <c r="CU15072" s="174">
        <v>102</v>
      </c>
      <c r="CV15072" s="174">
        <v>65195</v>
      </c>
      <c r="CW15072" s="174">
        <v>5</v>
      </c>
      <c r="CX15072" s="174">
        <v>61.225670000000001</v>
      </c>
    </row>
    <row r="15073" spans="84:102" x14ac:dyDescent="0.25">
      <c r="CF15073" s="3" t="s">
        <v>3073</v>
      </c>
      <c r="CG15073" s="174">
        <v>3519</v>
      </c>
      <c r="CH15073" s="174">
        <v>69118</v>
      </c>
      <c r="CI15073" s="174">
        <v>5</v>
      </c>
      <c r="CJ15073" s="174">
        <v>61.188740000000003</v>
      </c>
      <c r="CK15073" s="174">
        <v>61.188740000000003</v>
      </c>
      <c r="CU15073" s="174">
        <v>3519</v>
      </c>
      <c r="CV15073" s="174">
        <v>69118</v>
      </c>
      <c r="CW15073" s="174">
        <v>5</v>
      </c>
      <c r="CX15073" s="174">
        <v>61.188740000000003</v>
      </c>
    </row>
    <row r="15074" spans="84:102" x14ac:dyDescent="0.25">
      <c r="CF15074" s="3" t="s">
        <v>3073</v>
      </c>
      <c r="CG15074" s="174">
        <v>129481</v>
      </c>
      <c r="CH15074" s="174">
        <v>2017</v>
      </c>
      <c r="CI15074" s="174">
        <v>5</v>
      </c>
      <c r="CJ15074" s="174">
        <v>61.16892</v>
      </c>
      <c r="CK15074" s="174">
        <v>61.16892</v>
      </c>
      <c r="CU15074" s="174">
        <v>129481</v>
      </c>
      <c r="CV15074" s="174">
        <v>2017</v>
      </c>
      <c r="CW15074" s="174">
        <v>5</v>
      </c>
      <c r="CX15074" s="174">
        <v>61.16892</v>
      </c>
    </row>
    <row r="15075" spans="84:102" x14ac:dyDescent="0.25">
      <c r="CF15075" s="3" t="s">
        <v>3073</v>
      </c>
      <c r="CG15075" s="174">
        <v>2333</v>
      </c>
      <c r="CH15075" s="174">
        <v>22871</v>
      </c>
      <c r="CI15075" s="174">
        <v>5</v>
      </c>
      <c r="CJ15075" s="174">
        <v>61.166670000000003</v>
      </c>
      <c r="CK15075" s="174">
        <v>61.166670000000003</v>
      </c>
      <c r="CU15075" s="174">
        <v>2333</v>
      </c>
      <c r="CV15075" s="174">
        <v>22871</v>
      </c>
      <c r="CW15075" s="174">
        <v>5</v>
      </c>
      <c r="CX15075" s="174">
        <v>61.166670000000003</v>
      </c>
    </row>
    <row r="15076" spans="84:102" x14ac:dyDescent="0.25">
      <c r="CF15076" s="3" t="s">
        <v>3073</v>
      </c>
      <c r="CG15076" s="174">
        <v>93604</v>
      </c>
      <c r="CH15076" s="174">
        <v>3820</v>
      </c>
      <c r="CI15076" s="174">
        <v>5</v>
      </c>
      <c r="CJ15076" s="174">
        <v>61</v>
      </c>
      <c r="CK15076" s="174">
        <v>61</v>
      </c>
      <c r="CU15076" s="174">
        <v>93604</v>
      </c>
      <c r="CV15076" s="174">
        <v>3820</v>
      </c>
      <c r="CW15076" s="174">
        <v>5</v>
      </c>
      <c r="CX15076" s="174">
        <v>61</v>
      </c>
    </row>
    <row r="15077" spans="84:102" x14ac:dyDescent="0.25">
      <c r="CF15077" s="3" t="s">
        <v>3073</v>
      </c>
      <c r="CG15077" s="174">
        <v>120</v>
      </c>
      <c r="CH15077" s="174">
        <v>66928</v>
      </c>
      <c r="CI15077" s="174">
        <v>5</v>
      </c>
      <c r="CJ15077" s="174">
        <v>60.858060000000002</v>
      </c>
      <c r="CK15077" s="174">
        <v>60.858060000000002</v>
      </c>
      <c r="CU15077" s="174">
        <v>120</v>
      </c>
      <c r="CV15077" s="174">
        <v>66928</v>
      </c>
      <c r="CW15077" s="174">
        <v>5</v>
      </c>
      <c r="CX15077" s="174">
        <v>60.858060000000002</v>
      </c>
    </row>
    <row r="15078" spans="84:102" x14ac:dyDescent="0.25">
      <c r="CF15078" s="3" t="s">
        <v>3073</v>
      </c>
      <c r="CG15078" s="174">
        <v>47469</v>
      </c>
      <c r="CH15078" s="174">
        <v>2553</v>
      </c>
      <c r="CI15078" s="174">
        <v>5</v>
      </c>
      <c r="CJ15078" s="174">
        <v>60.856769999999997</v>
      </c>
      <c r="CK15078" s="174">
        <v>60.856769999999997</v>
      </c>
      <c r="CU15078" s="174">
        <v>47469</v>
      </c>
      <c r="CV15078" s="174">
        <v>2553</v>
      </c>
      <c r="CW15078" s="174">
        <v>5</v>
      </c>
      <c r="CX15078" s="174">
        <v>60.856769999999997</v>
      </c>
    </row>
    <row r="15079" spans="84:102" x14ac:dyDescent="0.25">
      <c r="CF15079" s="3" t="s">
        <v>3073</v>
      </c>
      <c r="CG15079" s="174">
        <v>3561</v>
      </c>
      <c r="CH15079" s="174">
        <v>92524</v>
      </c>
      <c r="CI15079" s="174">
        <v>5</v>
      </c>
      <c r="CJ15079" s="174">
        <v>60.853209999999997</v>
      </c>
      <c r="CK15079" s="174">
        <v>60.853209999999997</v>
      </c>
      <c r="CU15079" s="174">
        <v>3561</v>
      </c>
      <c r="CV15079" s="174">
        <v>92524</v>
      </c>
      <c r="CW15079" s="174">
        <v>5</v>
      </c>
      <c r="CX15079" s="174">
        <v>60.853209999999997</v>
      </c>
    </row>
    <row r="15080" spans="84:102" x14ac:dyDescent="0.25">
      <c r="CF15080" s="3" t="s">
        <v>3073</v>
      </c>
      <c r="CG15080" s="174">
        <v>1871</v>
      </c>
      <c r="CH15080" s="174">
        <v>55751</v>
      </c>
      <c r="CI15080" s="174">
        <v>5</v>
      </c>
      <c r="CJ15080" s="174">
        <v>60.805680000000002</v>
      </c>
      <c r="CK15080" s="174">
        <v>60.805680000000002</v>
      </c>
      <c r="CU15080" s="174">
        <v>1871</v>
      </c>
      <c r="CV15080" s="174">
        <v>55751</v>
      </c>
      <c r="CW15080" s="174">
        <v>5</v>
      </c>
      <c r="CX15080" s="174">
        <v>60.805680000000002</v>
      </c>
    </row>
    <row r="15081" spans="84:102" x14ac:dyDescent="0.25">
      <c r="CF15081" s="3" t="s">
        <v>3073</v>
      </c>
      <c r="CG15081" s="174">
        <v>575</v>
      </c>
      <c r="CH15081" s="174">
        <v>84823</v>
      </c>
      <c r="CI15081" s="174">
        <v>5</v>
      </c>
      <c r="CJ15081" s="174">
        <v>60.74736</v>
      </c>
      <c r="CK15081" s="174">
        <v>60.74736</v>
      </c>
      <c r="CU15081" s="174">
        <v>575</v>
      </c>
      <c r="CV15081" s="174">
        <v>84823</v>
      </c>
      <c r="CW15081" s="174">
        <v>5</v>
      </c>
      <c r="CX15081" s="174">
        <v>60.74736</v>
      </c>
    </row>
    <row r="15082" spans="84:102" x14ac:dyDescent="0.25">
      <c r="CF15082" s="3" t="s">
        <v>3073</v>
      </c>
      <c r="CG15082" s="174">
        <v>854</v>
      </c>
      <c r="CH15082" s="174">
        <v>107202</v>
      </c>
      <c r="CI15082" s="174">
        <v>5</v>
      </c>
      <c r="CJ15082" s="174">
        <v>60.688429999999997</v>
      </c>
      <c r="CK15082" s="174">
        <v>60.688429999999997</v>
      </c>
      <c r="CU15082" s="174">
        <v>854</v>
      </c>
      <c r="CV15082" s="174">
        <v>107202</v>
      </c>
      <c r="CW15082" s="174">
        <v>5</v>
      </c>
      <c r="CX15082" s="174">
        <v>60.688429999999997</v>
      </c>
    </row>
    <row r="15083" spans="84:102" x14ac:dyDescent="0.25">
      <c r="CF15083" s="3" t="s">
        <v>3073</v>
      </c>
      <c r="CG15083" s="174">
        <v>75668</v>
      </c>
      <c r="CH15083" s="174">
        <v>343</v>
      </c>
      <c r="CI15083" s="174">
        <v>5</v>
      </c>
      <c r="CJ15083" s="174">
        <v>60.617570000000001</v>
      </c>
      <c r="CK15083" s="174">
        <v>60.617570000000001</v>
      </c>
      <c r="CU15083" s="174">
        <v>75668</v>
      </c>
      <c r="CV15083" s="174">
        <v>343</v>
      </c>
      <c r="CW15083" s="174">
        <v>5</v>
      </c>
      <c r="CX15083" s="174">
        <v>60.617570000000001</v>
      </c>
    </row>
    <row r="15084" spans="84:102" x14ac:dyDescent="0.25">
      <c r="CF15084" s="3" t="s">
        <v>3073</v>
      </c>
      <c r="CG15084" s="174">
        <v>3251</v>
      </c>
      <c r="CH15084" s="174">
        <v>158721</v>
      </c>
      <c r="CI15084" s="174">
        <v>5</v>
      </c>
      <c r="CJ15084" s="174">
        <v>60.587760000000003</v>
      </c>
      <c r="CK15084" s="174">
        <v>60.587760000000003</v>
      </c>
      <c r="CU15084" s="174">
        <v>3251</v>
      </c>
      <c r="CV15084" s="174">
        <v>158721</v>
      </c>
      <c r="CW15084" s="174">
        <v>5</v>
      </c>
      <c r="CX15084" s="174">
        <v>60.587760000000003</v>
      </c>
    </row>
    <row r="15085" spans="84:102" x14ac:dyDescent="0.25">
      <c r="CF15085" s="3" t="s">
        <v>3073</v>
      </c>
      <c r="CG15085" s="174">
        <v>2537</v>
      </c>
      <c r="CH15085" s="174">
        <v>42610</v>
      </c>
      <c r="CI15085" s="174">
        <v>5</v>
      </c>
      <c r="CJ15085" s="174">
        <v>60.556559999999998</v>
      </c>
      <c r="CK15085" s="174">
        <v>60.556559999999998</v>
      </c>
      <c r="CU15085" s="174">
        <v>2537</v>
      </c>
      <c r="CV15085" s="174">
        <v>42610</v>
      </c>
      <c r="CW15085" s="174">
        <v>5</v>
      </c>
      <c r="CX15085" s="174">
        <v>60.556559999999998</v>
      </c>
    </row>
    <row r="15086" spans="84:102" x14ac:dyDescent="0.25">
      <c r="CF15086" s="3" t="s">
        <v>3073</v>
      </c>
      <c r="CG15086" s="174">
        <v>2263</v>
      </c>
      <c r="CH15086" s="174">
        <v>20854</v>
      </c>
      <c r="CI15086" s="174">
        <v>5</v>
      </c>
      <c r="CJ15086" s="174">
        <v>60.501579999999997</v>
      </c>
      <c r="CK15086" s="174">
        <v>60.501579999999997</v>
      </c>
      <c r="CU15086" s="174">
        <v>2263</v>
      </c>
      <c r="CV15086" s="174">
        <v>20854</v>
      </c>
      <c r="CW15086" s="174">
        <v>5</v>
      </c>
      <c r="CX15086" s="174">
        <v>60.501579999999997</v>
      </c>
    </row>
    <row r="15087" spans="84:102" x14ac:dyDescent="0.25">
      <c r="CF15087" s="3" t="s">
        <v>3073</v>
      </c>
      <c r="CG15087" s="174">
        <v>619</v>
      </c>
      <c r="CH15087" s="174">
        <v>87077</v>
      </c>
      <c r="CI15087" s="174">
        <v>5</v>
      </c>
      <c r="CJ15087" s="174">
        <v>60.490479999999998</v>
      </c>
      <c r="CK15087" s="174">
        <v>60.490479999999998</v>
      </c>
      <c r="CU15087" s="174">
        <v>619</v>
      </c>
      <c r="CV15087" s="174">
        <v>87077</v>
      </c>
      <c r="CW15087" s="174">
        <v>5</v>
      </c>
      <c r="CX15087" s="174">
        <v>60.490479999999998</v>
      </c>
    </row>
    <row r="15088" spans="84:102" x14ac:dyDescent="0.25">
      <c r="CF15088" s="3" t="s">
        <v>3073</v>
      </c>
      <c r="CG15088" s="174">
        <v>121729</v>
      </c>
      <c r="CH15088" s="174">
        <v>1027</v>
      </c>
      <c r="CI15088" s="174">
        <v>5</v>
      </c>
      <c r="CJ15088" s="174">
        <v>60.41995</v>
      </c>
      <c r="CK15088" s="174">
        <v>60.41995</v>
      </c>
      <c r="CU15088" s="174">
        <v>121729</v>
      </c>
      <c r="CV15088" s="174">
        <v>1027</v>
      </c>
      <c r="CW15088" s="174">
        <v>5</v>
      </c>
      <c r="CX15088" s="174">
        <v>60.41995</v>
      </c>
    </row>
    <row r="15089" spans="84:102" x14ac:dyDescent="0.25">
      <c r="CF15089" s="3" t="s">
        <v>3073</v>
      </c>
      <c r="CG15089" s="174">
        <v>79652</v>
      </c>
      <c r="CH15089" s="174">
        <v>387</v>
      </c>
      <c r="CI15089" s="174">
        <v>5</v>
      </c>
      <c r="CJ15089" s="174">
        <v>60.364330000000002</v>
      </c>
      <c r="CK15089" s="174">
        <v>60.364330000000002</v>
      </c>
      <c r="CU15089" s="174">
        <v>79652</v>
      </c>
      <c r="CV15089" s="174">
        <v>387</v>
      </c>
      <c r="CW15089" s="174">
        <v>5</v>
      </c>
      <c r="CX15089" s="174">
        <v>60.364330000000002</v>
      </c>
    </row>
    <row r="15090" spans="84:102" x14ac:dyDescent="0.25">
      <c r="CF15090" s="3" t="s">
        <v>3073</v>
      </c>
      <c r="CG15090" s="174">
        <v>82102</v>
      </c>
      <c r="CH15090" s="174">
        <v>432</v>
      </c>
      <c r="CI15090" s="174">
        <v>5</v>
      </c>
      <c r="CJ15090" s="174">
        <v>60.324219999999997</v>
      </c>
      <c r="CK15090" s="174">
        <v>60.324219999999997</v>
      </c>
      <c r="CU15090" s="174">
        <v>82102</v>
      </c>
      <c r="CV15090" s="174">
        <v>432</v>
      </c>
      <c r="CW15090" s="174">
        <v>5</v>
      </c>
      <c r="CX15090" s="174">
        <v>60.324219999999997</v>
      </c>
    </row>
    <row r="15091" spans="84:102" x14ac:dyDescent="0.25">
      <c r="CF15091" s="3" t="s">
        <v>3073</v>
      </c>
      <c r="CG15091" s="174">
        <v>2350</v>
      </c>
      <c r="CH15091" s="174">
        <v>25825</v>
      </c>
      <c r="CI15091" s="174">
        <v>5</v>
      </c>
      <c r="CJ15091" s="174">
        <v>60.318539999999999</v>
      </c>
      <c r="CK15091" s="174">
        <v>60.318539999999999</v>
      </c>
      <c r="CU15091" s="174">
        <v>2350</v>
      </c>
      <c r="CV15091" s="174">
        <v>25825</v>
      </c>
      <c r="CW15091" s="174">
        <v>5</v>
      </c>
      <c r="CX15091" s="174">
        <v>60.318539999999999</v>
      </c>
    </row>
    <row r="15092" spans="84:102" x14ac:dyDescent="0.25">
      <c r="CF15092" s="3" t="s">
        <v>3073</v>
      </c>
      <c r="CG15092" s="174">
        <v>168023</v>
      </c>
      <c r="CH15092" s="174">
        <v>3065</v>
      </c>
      <c r="CI15092" s="174">
        <v>5</v>
      </c>
      <c r="CJ15092" s="174">
        <v>60.285910000000001</v>
      </c>
      <c r="CK15092" s="174">
        <v>60.285910000000001</v>
      </c>
      <c r="CU15092" s="174">
        <v>168023</v>
      </c>
      <c r="CV15092" s="174">
        <v>3065</v>
      </c>
      <c r="CW15092" s="174">
        <v>5</v>
      </c>
      <c r="CX15092" s="174">
        <v>60.285910000000001</v>
      </c>
    </row>
    <row r="15093" spans="84:102" x14ac:dyDescent="0.25">
      <c r="CF15093" s="3" t="s">
        <v>3073</v>
      </c>
      <c r="CG15093" s="174">
        <v>2882</v>
      </c>
      <c r="CH15093" s="174">
        <v>149190</v>
      </c>
      <c r="CI15093" s="174">
        <v>5</v>
      </c>
      <c r="CJ15093" s="174">
        <v>60.218820000000001</v>
      </c>
      <c r="CK15093" s="174">
        <v>60.218820000000001</v>
      </c>
      <c r="CU15093" s="174">
        <v>2882</v>
      </c>
      <c r="CV15093" s="174">
        <v>149190</v>
      </c>
      <c r="CW15093" s="174">
        <v>5</v>
      </c>
      <c r="CX15093" s="174">
        <v>60.218820000000001</v>
      </c>
    </row>
    <row r="15094" spans="84:102" x14ac:dyDescent="0.25">
      <c r="CF15094" s="3" t="s">
        <v>3073</v>
      </c>
      <c r="CG15094" s="174">
        <v>172155</v>
      </c>
      <c r="CH15094" s="174">
        <v>3061</v>
      </c>
      <c r="CI15094" s="174">
        <v>5</v>
      </c>
      <c r="CJ15094" s="174">
        <v>59.952350000000003</v>
      </c>
      <c r="CK15094" s="174">
        <v>59.952350000000003</v>
      </c>
      <c r="CU15094" s="174">
        <v>172155</v>
      </c>
      <c r="CV15094" s="174">
        <v>3061</v>
      </c>
      <c r="CW15094" s="174">
        <v>5</v>
      </c>
      <c r="CX15094" s="174">
        <v>59.952350000000003</v>
      </c>
    </row>
    <row r="15095" spans="84:102" x14ac:dyDescent="0.25">
      <c r="CF15095" s="3" t="s">
        <v>3073</v>
      </c>
      <c r="CG15095" s="174">
        <v>3663</v>
      </c>
      <c r="CH15095" s="174">
        <v>113856</v>
      </c>
      <c r="CI15095" s="174">
        <v>5</v>
      </c>
      <c r="CJ15095" s="174">
        <v>59.949550000000002</v>
      </c>
      <c r="CK15095" s="174">
        <v>59.949550000000002</v>
      </c>
      <c r="CU15095" s="174">
        <v>3663</v>
      </c>
      <c r="CV15095" s="174">
        <v>113856</v>
      </c>
      <c r="CW15095" s="174">
        <v>5</v>
      </c>
      <c r="CX15095" s="174">
        <v>59.949550000000002</v>
      </c>
    </row>
    <row r="15096" spans="84:102" x14ac:dyDescent="0.25">
      <c r="CF15096" s="3" t="s">
        <v>3073</v>
      </c>
      <c r="CG15096" s="174">
        <v>1972</v>
      </c>
      <c r="CH15096" s="174">
        <v>92203</v>
      </c>
      <c r="CI15096" s="174">
        <v>5</v>
      </c>
      <c r="CJ15096" s="174">
        <v>59.846359999999997</v>
      </c>
      <c r="CK15096" s="174">
        <v>59.846359999999997</v>
      </c>
      <c r="CU15096" s="174">
        <v>1972</v>
      </c>
      <c r="CV15096" s="174">
        <v>92203</v>
      </c>
      <c r="CW15096" s="174">
        <v>5</v>
      </c>
      <c r="CX15096" s="174">
        <v>59.846359999999997</v>
      </c>
    </row>
    <row r="15097" spans="84:102" x14ac:dyDescent="0.25">
      <c r="CF15097" s="3" t="s">
        <v>3073</v>
      </c>
      <c r="CG15097" s="174">
        <v>2225</v>
      </c>
      <c r="CH15097" s="174">
        <v>21610</v>
      </c>
      <c r="CI15097" s="174">
        <v>5</v>
      </c>
      <c r="CJ15097" s="174">
        <v>59.817819999999998</v>
      </c>
      <c r="CK15097" s="174">
        <v>59.817819999999998</v>
      </c>
      <c r="CU15097" s="174">
        <v>2225</v>
      </c>
      <c r="CV15097" s="174">
        <v>21610</v>
      </c>
      <c r="CW15097" s="174">
        <v>5</v>
      </c>
      <c r="CX15097" s="174">
        <v>59.817819999999998</v>
      </c>
    </row>
    <row r="15098" spans="84:102" x14ac:dyDescent="0.25">
      <c r="CF15098" s="3" t="s">
        <v>3073</v>
      </c>
      <c r="CG15098" s="174">
        <v>92495</v>
      </c>
      <c r="CH15098" s="174">
        <v>3591</v>
      </c>
      <c r="CI15098" s="174">
        <v>5</v>
      </c>
      <c r="CJ15098" s="174">
        <v>59.761569999999999</v>
      </c>
      <c r="CK15098" s="174">
        <v>59.761569999999999</v>
      </c>
      <c r="CU15098" s="174">
        <v>92495</v>
      </c>
      <c r="CV15098" s="174">
        <v>3591</v>
      </c>
      <c r="CW15098" s="174">
        <v>5</v>
      </c>
      <c r="CX15098" s="174">
        <v>59.761569999999999</v>
      </c>
    </row>
    <row r="15099" spans="84:102" x14ac:dyDescent="0.25">
      <c r="CF15099" s="3" t="s">
        <v>3073</v>
      </c>
      <c r="CG15099" s="174">
        <v>69118</v>
      </c>
      <c r="CH15099" s="174">
        <v>3519</v>
      </c>
      <c r="CI15099" s="174">
        <v>5</v>
      </c>
      <c r="CJ15099" s="174">
        <v>59.715809999999998</v>
      </c>
      <c r="CK15099" s="174">
        <v>59.715809999999998</v>
      </c>
      <c r="CU15099" s="174">
        <v>69118</v>
      </c>
      <c r="CV15099" s="174">
        <v>3519</v>
      </c>
      <c r="CW15099" s="174">
        <v>5</v>
      </c>
      <c r="CX15099" s="174">
        <v>59.715809999999998</v>
      </c>
    </row>
    <row r="15100" spans="84:102" x14ac:dyDescent="0.25">
      <c r="CF15100" s="3" t="s">
        <v>3073</v>
      </c>
      <c r="CG15100" s="174">
        <v>67158</v>
      </c>
      <c r="CH15100" s="174">
        <v>129</v>
      </c>
      <c r="CI15100" s="174">
        <v>5</v>
      </c>
      <c r="CJ15100" s="174">
        <v>59.705410000000001</v>
      </c>
      <c r="CK15100" s="174">
        <v>59.705410000000001</v>
      </c>
      <c r="CU15100" s="174">
        <v>67158</v>
      </c>
      <c r="CV15100" s="174">
        <v>129</v>
      </c>
      <c r="CW15100" s="174">
        <v>5</v>
      </c>
      <c r="CX15100" s="174">
        <v>59.705410000000001</v>
      </c>
    </row>
    <row r="15101" spans="84:102" x14ac:dyDescent="0.25">
      <c r="CF15101" s="3" t="s">
        <v>3073</v>
      </c>
      <c r="CG15101" s="174">
        <v>168943</v>
      </c>
      <c r="CH15101" s="174">
        <v>3371</v>
      </c>
      <c r="CI15101" s="174">
        <v>5</v>
      </c>
      <c r="CJ15101" s="174">
        <v>59.678539999999998</v>
      </c>
      <c r="CK15101" s="174">
        <v>59.678539999999998</v>
      </c>
      <c r="CU15101" s="174">
        <v>168943</v>
      </c>
      <c r="CV15101" s="174">
        <v>3371</v>
      </c>
      <c r="CW15101" s="174">
        <v>5</v>
      </c>
      <c r="CX15101" s="174">
        <v>59.678539999999998</v>
      </c>
    </row>
    <row r="15102" spans="84:102" x14ac:dyDescent="0.25">
      <c r="CF15102" s="3" t="s">
        <v>3073</v>
      </c>
      <c r="CG15102" s="174">
        <v>91483</v>
      </c>
      <c r="CH15102" s="174">
        <v>3604</v>
      </c>
      <c r="CI15102" s="174">
        <v>5</v>
      </c>
      <c r="CJ15102" s="174">
        <v>59.676009999999998</v>
      </c>
      <c r="CK15102" s="174">
        <v>59.676009999999998</v>
      </c>
      <c r="CU15102" s="174">
        <v>91483</v>
      </c>
      <c r="CV15102" s="174">
        <v>3604</v>
      </c>
      <c r="CW15102" s="174">
        <v>5</v>
      </c>
      <c r="CX15102" s="174">
        <v>59.676009999999998</v>
      </c>
    </row>
    <row r="15103" spans="84:102" x14ac:dyDescent="0.25">
      <c r="CF15103" s="3" t="s">
        <v>3073</v>
      </c>
      <c r="CG15103" s="174">
        <v>2879</v>
      </c>
      <c r="CH15103" s="174">
        <v>150599</v>
      </c>
      <c r="CI15103" s="174">
        <v>5</v>
      </c>
      <c r="CJ15103" s="174">
        <v>59.66666</v>
      </c>
      <c r="CK15103" s="174">
        <v>59.66666</v>
      </c>
      <c r="CU15103" s="174">
        <v>2879</v>
      </c>
      <c r="CV15103" s="174">
        <v>150599</v>
      </c>
      <c r="CW15103" s="174">
        <v>5</v>
      </c>
      <c r="CX15103" s="174">
        <v>59.66666</v>
      </c>
    </row>
    <row r="15104" spans="84:102" x14ac:dyDescent="0.25">
      <c r="CF15104" s="3" t="s">
        <v>3073</v>
      </c>
      <c r="CG15104" s="174">
        <v>1846</v>
      </c>
      <c r="CH15104" s="174">
        <v>53374</v>
      </c>
      <c r="CI15104" s="174">
        <v>5</v>
      </c>
      <c r="CJ15104" s="174">
        <v>59.503430000000002</v>
      </c>
      <c r="CK15104" s="174">
        <v>59.503430000000002</v>
      </c>
      <c r="CU15104" s="174">
        <v>1846</v>
      </c>
      <c r="CV15104" s="174">
        <v>53374</v>
      </c>
      <c r="CW15104" s="174">
        <v>5</v>
      </c>
      <c r="CX15104" s="174">
        <v>59.503430000000002</v>
      </c>
    </row>
    <row r="15105" spans="84:102" x14ac:dyDescent="0.25">
      <c r="CF15105" s="3" t="s">
        <v>3073</v>
      </c>
      <c r="CG15105" s="174">
        <v>130419</v>
      </c>
      <c r="CH15105" s="174">
        <v>1069</v>
      </c>
      <c r="CI15105" s="174">
        <v>5</v>
      </c>
      <c r="CJ15105" s="174">
        <v>59.47186</v>
      </c>
      <c r="CK15105" s="174">
        <v>59.47186</v>
      </c>
      <c r="CU15105" s="174">
        <v>130419</v>
      </c>
      <c r="CV15105" s="174">
        <v>1069</v>
      </c>
      <c r="CW15105" s="174">
        <v>5</v>
      </c>
      <c r="CX15105" s="174">
        <v>59.47186</v>
      </c>
    </row>
    <row r="15106" spans="84:102" x14ac:dyDescent="0.25">
      <c r="CF15106" s="3" t="s">
        <v>3073</v>
      </c>
      <c r="CG15106" s="174">
        <v>148966</v>
      </c>
      <c r="CH15106" s="174">
        <v>2875</v>
      </c>
      <c r="CI15106" s="174">
        <v>5</v>
      </c>
      <c r="CJ15106" s="174">
        <v>59.431959999999997</v>
      </c>
      <c r="CK15106" s="174">
        <v>59.431959999999997</v>
      </c>
      <c r="CU15106" s="174">
        <v>148966</v>
      </c>
      <c r="CV15106" s="174">
        <v>2875</v>
      </c>
      <c r="CW15106" s="174">
        <v>5</v>
      </c>
      <c r="CX15106" s="174">
        <v>59.431959999999997</v>
      </c>
    </row>
    <row r="15107" spans="84:102" x14ac:dyDescent="0.25">
      <c r="CF15107" s="3" t="s">
        <v>3073</v>
      </c>
      <c r="CG15107" s="174">
        <v>172756</v>
      </c>
      <c r="CH15107" s="174">
        <v>3399</v>
      </c>
      <c r="CI15107" s="174">
        <v>5</v>
      </c>
      <c r="CJ15107" s="174">
        <v>59.391109999999998</v>
      </c>
      <c r="CK15107" s="174">
        <v>59.391109999999998</v>
      </c>
      <c r="CU15107" s="174">
        <v>172756</v>
      </c>
      <c r="CV15107" s="174">
        <v>3399</v>
      </c>
      <c r="CW15107" s="174">
        <v>5</v>
      </c>
      <c r="CX15107" s="174">
        <v>59.391109999999998</v>
      </c>
    </row>
    <row r="15108" spans="84:102" x14ac:dyDescent="0.25">
      <c r="CF15108" s="3" t="s">
        <v>3073</v>
      </c>
      <c r="CG15108" s="174">
        <v>167249</v>
      </c>
      <c r="CH15108" s="174">
        <v>3068</v>
      </c>
      <c r="CI15108" s="174">
        <v>5</v>
      </c>
      <c r="CJ15108" s="174">
        <v>59.382240000000003</v>
      </c>
      <c r="CK15108" s="174">
        <v>59.382240000000003</v>
      </c>
      <c r="CU15108" s="174">
        <v>167249</v>
      </c>
      <c r="CV15108" s="174">
        <v>3068</v>
      </c>
      <c r="CW15108" s="174">
        <v>5</v>
      </c>
      <c r="CX15108" s="174">
        <v>59.382240000000003</v>
      </c>
    </row>
    <row r="15109" spans="84:102" x14ac:dyDescent="0.25">
      <c r="CF15109" s="3" t="s">
        <v>3073</v>
      </c>
      <c r="CG15109" s="174">
        <v>3478</v>
      </c>
      <c r="CH15109" s="174">
        <v>48838</v>
      </c>
      <c r="CI15109" s="174">
        <v>5</v>
      </c>
      <c r="CJ15109" s="174">
        <v>59.322159999999997</v>
      </c>
      <c r="CK15109" s="174">
        <v>59.322159999999997</v>
      </c>
      <c r="CU15109" s="174">
        <v>3478</v>
      </c>
      <c r="CV15109" s="174">
        <v>48838</v>
      </c>
      <c r="CW15109" s="174">
        <v>5</v>
      </c>
      <c r="CX15109" s="174">
        <v>59.322159999999997</v>
      </c>
    </row>
    <row r="15110" spans="84:102" x14ac:dyDescent="0.25">
      <c r="CF15110" s="3" t="s">
        <v>3073</v>
      </c>
      <c r="CG15110" s="174">
        <v>2452</v>
      </c>
      <c r="CH15110" s="174">
        <v>39875</v>
      </c>
      <c r="CI15110" s="174">
        <v>5</v>
      </c>
      <c r="CJ15110" s="174">
        <v>59.210149999999999</v>
      </c>
      <c r="CK15110" s="174">
        <v>59.210149999999999</v>
      </c>
      <c r="CU15110" s="174">
        <v>2452</v>
      </c>
      <c r="CV15110" s="174">
        <v>39875</v>
      </c>
      <c r="CW15110" s="174">
        <v>5</v>
      </c>
      <c r="CX15110" s="174">
        <v>59.210149999999999</v>
      </c>
    </row>
    <row r="15111" spans="84:102" x14ac:dyDescent="0.25">
      <c r="CF15111" s="3" t="s">
        <v>3073</v>
      </c>
      <c r="CG15111" s="174">
        <v>39246</v>
      </c>
      <c r="CH15111" s="174">
        <v>2511</v>
      </c>
      <c r="CI15111" s="174">
        <v>5</v>
      </c>
      <c r="CJ15111" s="174">
        <v>59.18282</v>
      </c>
      <c r="CK15111" s="174">
        <v>59.18282</v>
      </c>
      <c r="CU15111" s="174">
        <v>39246</v>
      </c>
      <c r="CV15111" s="174">
        <v>2511</v>
      </c>
      <c r="CW15111" s="174">
        <v>5</v>
      </c>
      <c r="CX15111" s="174">
        <v>59.18282</v>
      </c>
    </row>
    <row r="15112" spans="84:102" x14ac:dyDescent="0.25">
      <c r="CF15112" s="3" t="s">
        <v>3073</v>
      </c>
      <c r="CG15112" s="174">
        <v>71124</v>
      </c>
      <c r="CH15112" s="174">
        <v>217</v>
      </c>
      <c r="CI15112" s="174">
        <v>5</v>
      </c>
      <c r="CJ15112" s="174">
        <v>58.880470000000003</v>
      </c>
      <c r="CK15112" s="174">
        <v>58.880470000000003</v>
      </c>
      <c r="CU15112" s="174">
        <v>71124</v>
      </c>
      <c r="CV15112" s="174">
        <v>217</v>
      </c>
      <c r="CW15112" s="174">
        <v>5</v>
      </c>
      <c r="CX15112" s="174">
        <v>58.880470000000003</v>
      </c>
    </row>
    <row r="15113" spans="84:102" x14ac:dyDescent="0.25">
      <c r="CF15113" s="3" t="s">
        <v>3073</v>
      </c>
      <c r="CG15113" s="174">
        <v>64888</v>
      </c>
      <c r="CH15113" s="174">
        <v>83</v>
      </c>
      <c r="CI15113" s="174">
        <v>5</v>
      </c>
      <c r="CJ15113" s="174">
        <v>58.83473</v>
      </c>
      <c r="CK15113" s="174">
        <v>58.83473</v>
      </c>
      <c r="CU15113" s="174">
        <v>64888</v>
      </c>
      <c r="CV15113" s="174">
        <v>83</v>
      </c>
      <c r="CW15113" s="174">
        <v>5</v>
      </c>
      <c r="CX15113" s="174">
        <v>58.83473</v>
      </c>
    </row>
    <row r="15114" spans="84:102" x14ac:dyDescent="0.25">
      <c r="CF15114" s="3" t="s">
        <v>3073</v>
      </c>
      <c r="CG15114" s="174">
        <v>3126</v>
      </c>
      <c r="CH15114" s="174">
        <v>149464</v>
      </c>
      <c r="CI15114" s="174">
        <v>5</v>
      </c>
      <c r="CJ15114" s="174">
        <v>58.82179</v>
      </c>
      <c r="CK15114" s="174">
        <v>58.82179</v>
      </c>
      <c r="CU15114" s="174">
        <v>3126</v>
      </c>
      <c r="CV15114" s="174">
        <v>149464</v>
      </c>
      <c r="CW15114" s="174">
        <v>5</v>
      </c>
      <c r="CX15114" s="174">
        <v>58.82179</v>
      </c>
    </row>
    <row r="15115" spans="84:102" x14ac:dyDescent="0.25">
      <c r="CF15115" s="3" t="s">
        <v>3073</v>
      </c>
      <c r="CG15115" s="174">
        <v>92203</v>
      </c>
      <c r="CH15115" s="174">
        <v>1972</v>
      </c>
      <c r="CI15115" s="174">
        <v>5</v>
      </c>
      <c r="CJ15115" s="174">
        <v>58.732439999999997</v>
      </c>
      <c r="CK15115" s="174">
        <v>58.732439999999997</v>
      </c>
      <c r="CU15115" s="174">
        <v>92203</v>
      </c>
      <c r="CV15115" s="174">
        <v>1972</v>
      </c>
      <c r="CW15115" s="174">
        <v>5</v>
      </c>
      <c r="CX15115" s="174">
        <v>58.732439999999997</v>
      </c>
    </row>
    <row r="15116" spans="84:102" x14ac:dyDescent="0.25">
      <c r="CF15116" s="3" t="s">
        <v>3073</v>
      </c>
      <c r="CG15116" s="174">
        <v>2413</v>
      </c>
      <c r="CH15116" s="174">
        <v>30854</v>
      </c>
      <c r="CI15116" s="174">
        <v>5</v>
      </c>
      <c r="CJ15116" s="174">
        <v>58.702950000000001</v>
      </c>
      <c r="CK15116" s="174">
        <v>58.702950000000001</v>
      </c>
      <c r="CU15116" s="174">
        <v>2413</v>
      </c>
      <c r="CV15116" s="174">
        <v>30854</v>
      </c>
      <c r="CW15116" s="174">
        <v>5</v>
      </c>
      <c r="CX15116" s="174">
        <v>58.702950000000001</v>
      </c>
    </row>
    <row r="15117" spans="84:102" x14ac:dyDescent="0.25">
      <c r="CF15117" s="3" t="s">
        <v>3073</v>
      </c>
      <c r="CG15117" s="174">
        <v>345</v>
      </c>
      <c r="CH15117" s="174">
        <v>75591</v>
      </c>
      <c r="CI15117" s="174">
        <v>5</v>
      </c>
      <c r="CJ15117" s="174">
        <v>58.570450000000001</v>
      </c>
      <c r="CK15117" s="174">
        <v>58.570450000000001</v>
      </c>
      <c r="CU15117" s="174">
        <v>345</v>
      </c>
      <c r="CV15117" s="174">
        <v>75591</v>
      </c>
      <c r="CW15117" s="174">
        <v>5</v>
      </c>
      <c r="CX15117" s="174">
        <v>58.570450000000001</v>
      </c>
    </row>
    <row r="15118" spans="84:102" x14ac:dyDescent="0.25">
      <c r="CF15118" s="3" t="s">
        <v>3073</v>
      </c>
      <c r="CG15118" s="174">
        <v>1924</v>
      </c>
      <c r="CH15118" s="174">
        <v>74564</v>
      </c>
      <c r="CI15118" s="174">
        <v>5</v>
      </c>
      <c r="CJ15118" s="174">
        <v>58.446689999999997</v>
      </c>
      <c r="CK15118" s="174">
        <v>58.446689999999997</v>
      </c>
      <c r="CU15118" s="174">
        <v>1924</v>
      </c>
      <c r="CV15118" s="174">
        <v>74564</v>
      </c>
      <c r="CW15118" s="174">
        <v>5</v>
      </c>
      <c r="CX15118" s="174">
        <v>58.446689999999997</v>
      </c>
    </row>
    <row r="15119" spans="84:102" x14ac:dyDescent="0.25">
      <c r="CF15119" s="3" t="s">
        <v>3073</v>
      </c>
      <c r="CG15119" s="174">
        <v>119902</v>
      </c>
      <c r="CH15119" s="174">
        <v>1025</v>
      </c>
      <c r="CI15119" s="174">
        <v>5</v>
      </c>
      <c r="CJ15119" s="174">
        <v>58.405259999999998</v>
      </c>
      <c r="CK15119" s="174">
        <v>58.405259999999998</v>
      </c>
      <c r="CU15119" s="174">
        <v>119902</v>
      </c>
      <c r="CV15119" s="174">
        <v>1025</v>
      </c>
      <c r="CW15119" s="174">
        <v>5</v>
      </c>
      <c r="CX15119" s="174">
        <v>58.405259999999998</v>
      </c>
    </row>
    <row r="15120" spans="84:102" x14ac:dyDescent="0.25">
      <c r="CF15120" s="3" t="s">
        <v>3073</v>
      </c>
      <c r="CG15120" s="174">
        <v>2653</v>
      </c>
      <c r="CH15120" s="174">
        <v>50500</v>
      </c>
      <c r="CI15120" s="174">
        <v>5</v>
      </c>
      <c r="CJ15120" s="174">
        <v>58.354750000000003</v>
      </c>
      <c r="CK15120" s="174">
        <v>58.354750000000003</v>
      </c>
      <c r="CU15120" s="174">
        <v>2653</v>
      </c>
      <c r="CV15120" s="174">
        <v>50500</v>
      </c>
      <c r="CW15120" s="174">
        <v>5</v>
      </c>
      <c r="CX15120" s="174">
        <v>58.354750000000003</v>
      </c>
    </row>
    <row r="15121" spans="84:102" x14ac:dyDescent="0.25">
      <c r="CF15121" s="3" t="s">
        <v>3073</v>
      </c>
      <c r="CG15121" s="174">
        <v>116864</v>
      </c>
      <c r="CH15121" s="174">
        <v>982</v>
      </c>
      <c r="CI15121" s="174">
        <v>5</v>
      </c>
      <c r="CJ15121" s="174">
        <v>58.279910000000001</v>
      </c>
      <c r="CK15121" s="174">
        <v>58.279910000000001</v>
      </c>
      <c r="CU15121" s="174">
        <v>116864</v>
      </c>
      <c r="CV15121" s="174">
        <v>982</v>
      </c>
      <c r="CW15121" s="174">
        <v>5</v>
      </c>
      <c r="CX15121" s="174">
        <v>58.279910000000001</v>
      </c>
    </row>
    <row r="15122" spans="84:102" x14ac:dyDescent="0.25">
      <c r="CF15122" s="3" t="s">
        <v>3073</v>
      </c>
      <c r="CG15122" s="174">
        <v>96008</v>
      </c>
      <c r="CH15122" s="174">
        <v>713</v>
      </c>
      <c r="CI15122" s="174">
        <v>5</v>
      </c>
      <c r="CJ15122" s="174">
        <v>58.2164</v>
      </c>
      <c r="CK15122" s="174">
        <v>58.2164</v>
      </c>
      <c r="CU15122" s="174">
        <v>96008</v>
      </c>
      <c r="CV15122" s="174">
        <v>713</v>
      </c>
      <c r="CW15122" s="174">
        <v>5</v>
      </c>
      <c r="CX15122" s="174">
        <v>58.2164</v>
      </c>
    </row>
    <row r="15123" spans="84:102" x14ac:dyDescent="0.25">
      <c r="CF15123" s="3" t="s">
        <v>3073</v>
      </c>
      <c r="CG15123" s="174">
        <v>92524</v>
      </c>
      <c r="CH15123" s="174">
        <v>3561</v>
      </c>
      <c r="CI15123" s="174">
        <v>5</v>
      </c>
      <c r="CJ15123" s="174">
        <v>58.008099999999999</v>
      </c>
      <c r="CK15123" s="174">
        <v>58.008099999999999</v>
      </c>
      <c r="CU15123" s="174">
        <v>92524</v>
      </c>
      <c r="CV15123" s="174">
        <v>3561</v>
      </c>
      <c r="CW15123" s="174">
        <v>5</v>
      </c>
      <c r="CX15123" s="174">
        <v>58.008099999999999</v>
      </c>
    </row>
    <row r="15124" spans="84:102" x14ac:dyDescent="0.25">
      <c r="CF15124" s="3" t="s">
        <v>3073</v>
      </c>
      <c r="CG15124" s="174">
        <v>149148</v>
      </c>
      <c r="CH15124" s="174">
        <v>2887</v>
      </c>
      <c r="CI15124" s="174">
        <v>5</v>
      </c>
      <c r="CJ15124" s="174">
        <v>58</v>
      </c>
      <c r="CK15124" s="174">
        <v>58</v>
      </c>
      <c r="CU15124" s="174">
        <v>149148</v>
      </c>
      <c r="CV15124" s="174">
        <v>2887</v>
      </c>
      <c r="CW15124" s="174">
        <v>5</v>
      </c>
      <c r="CX15124" s="174">
        <v>58</v>
      </c>
    </row>
    <row r="15125" spans="84:102" x14ac:dyDescent="0.25">
      <c r="CF15125" s="3" t="s">
        <v>3073</v>
      </c>
      <c r="CG15125" s="174">
        <v>20796</v>
      </c>
      <c r="CH15125" s="174">
        <v>2273</v>
      </c>
      <c r="CI15125" s="174">
        <v>5</v>
      </c>
      <c r="CJ15125" s="174">
        <v>57.910170000000001</v>
      </c>
      <c r="CK15125" s="174">
        <v>57.910170000000001</v>
      </c>
      <c r="CU15125" s="174">
        <v>20796</v>
      </c>
      <c r="CV15125" s="174">
        <v>2273</v>
      </c>
      <c r="CW15125" s="174">
        <v>5</v>
      </c>
      <c r="CX15125" s="174">
        <v>57.910170000000001</v>
      </c>
    </row>
    <row r="15126" spans="84:102" x14ac:dyDescent="0.25">
      <c r="CF15126" s="3" t="s">
        <v>3073</v>
      </c>
      <c r="CG15126" s="174">
        <v>3158</v>
      </c>
      <c r="CH15126" s="174">
        <v>151159</v>
      </c>
      <c r="CI15126" s="174">
        <v>5</v>
      </c>
      <c r="CJ15126" s="174">
        <v>57.833329999999997</v>
      </c>
      <c r="CK15126" s="174">
        <v>57.833329999999997</v>
      </c>
      <c r="CU15126" s="174">
        <v>3158</v>
      </c>
      <c r="CV15126" s="174">
        <v>151159</v>
      </c>
      <c r="CW15126" s="174">
        <v>5</v>
      </c>
      <c r="CX15126" s="174">
        <v>57.833329999999997</v>
      </c>
    </row>
    <row r="15127" spans="84:102" x14ac:dyDescent="0.25">
      <c r="CF15127" s="3" t="s">
        <v>3073</v>
      </c>
      <c r="CG15127" s="174">
        <v>1885</v>
      </c>
      <c r="CH15127" s="174">
        <v>56123</v>
      </c>
      <c r="CI15127" s="174">
        <v>5</v>
      </c>
      <c r="CJ15127" s="174">
        <v>57.786929999999998</v>
      </c>
      <c r="CK15127" s="174">
        <v>57.786929999999998</v>
      </c>
      <c r="CU15127" s="174">
        <v>1885</v>
      </c>
      <c r="CV15127" s="174">
        <v>56123</v>
      </c>
      <c r="CW15127" s="174">
        <v>5</v>
      </c>
      <c r="CX15127" s="174">
        <v>57.786929999999998</v>
      </c>
    </row>
    <row r="15128" spans="84:102" x14ac:dyDescent="0.25">
      <c r="CF15128" s="3" t="s">
        <v>3073</v>
      </c>
      <c r="CG15128" s="174">
        <v>111819</v>
      </c>
      <c r="CH15128" s="174">
        <v>934</v>
      </c>
      <c r="CI15128" s="174">
        <v>5</v>
      </c>
      <c r="CJ15128" s="174">
        <v>57.721409999999999</v>
      </c>
      <c r="CK15128" s="174">
        <v>57.721409999999999</v>
      </c>
      <c r="CU15128" s="174">
        <v>111819</v>
      </c>
      <c r="CV15128" s="174">
        <v>934</v>
      </c>
      <c r="CW15128" s="174">
        <v>5</v>
      </c>
      <c r="CX15128" s="174">
        <v>57.721409999999999</v>
      </c>
    </row>
    <row r="15129" spans="84:102" x14ac:dyDescent="0.25">
      <c r="CF15129" s="3" t="s">
        <v>3073</v>
      </c>
      <c r="CG15129" s="174">
        <v>3578</v>
      </c>
      <c r="CH15129" s="174">
        <v>88496</v>
      </c>
      <c r="CI15129" s="174">
        <v>5</v>
      </c>
      <c r="CJ15129" s="174">
        <v>57.481079999999999</v>
      </c>
      <c r="CK15129" s="174">
        <v>57.481079999999999</v>
      </c>
      <c r="CU15129" s="174">
        <v>3578</v>
      </c>
      <c r="CV15129" s="174">
        <v>88496</v>
      </c>
      <c r="CW15129" s="174">
        <v>5</v>
      </c>
      <c r="CX15129" s="174">
        <v>57.481079999999999</v>
      </c>
    </row>
    <row r="15130" spans="84:102" x14ac:dyDescent="0.25">
      <c r="CF15130" s="3" t="s">
        <v>3073</v>
      </c>
      <c r="CG15130" s="174">
        <v>38229</v>
      </c>
      <c r="CH15130" s="174">
        <v>2508</v>
      </c>
      <c r="CI15130" s="174">
        <v>5</v>
      </c>
      <c r="CJ15130" s="174">
        <v>57.453569999999999</v>
      </c>
      <c r="CK15130" s="174">
        <v>57.453569999999999</v>
      </c>
      <c r="CU15130" s="174">
        <v>38229</v>
      </c>
      <c r="CV15130" s="174">
        <v>2508</v>
      </c>
      <c r="CW15130" s="174">
        <v>5</v>
      </c>
      <c r="CX15130" s="174">
        <v>57.453569999999999</v>
      </c>
    </row>
    <row r="15131" spans="84:102" x14ac:dyDescent="0.25">
      <c r="CF15131" s="3" t="s">
        <v>3073</v>
      </c>
      <c r="CG15131" s="174">
        <v>86453</v>
      </c>
      <c r="CH15131" s="174">
        <v>1524</v>
      </c>
      <c r="CI15131" s="174">
        <v>5</v>
      </c>
      <c r="CJ15131" s="174">
        <v>57.424610000000001</v>
      </c>
      <c r="CK15131" s="174">
        <v>57.424610000000001</v>
      </c>
      <c r="CU15131" s="174">
        <v>86453</v>
      </c>
      <c r="CV15131" s="174">
        <v>1524</v>
      </c>
      <c r="CW15131" s="174">
        <v>5</v>
      </c>
      <c r="CX15131" s="174">
        <v>57.424610000000001</v>
      </c>
    </row>
    <row r="15132" spans="84:102" x14ac:dyDescent="0.25">
      <c r="CF15132" s="3" t="s">
        <v>3073</v>
      </c>
      <c r="CG15132" s="174">
        <v>38170</v>
      </c>
      <c r="CH15132" s="174">
        <v>2449</v>
      </c>
      <c r="CI15132" s="174">
        <v>5</v>
      </c>
      <c r="CJ15132" s="174">
        <v>57.374339999999997</v>
      </c>
      <c r="CK15132" s="174">
        <v>57.374339999999997</v>
      </c>
      <c r="CU15132" s="174">
        <v>38170</v>
      </c>
      <c r="CV15132" s="174">
        <v>2449</v>
      </c>
      <c r="CW15132" s="174">
        <v>5</v>
      </c>
      <c r="CX15132" s="174">
        <v>57.374339999999997</v>
      </c>
    </row>
    <row r="15133" spans="84:102" x14ac:dyDescent="0.25">
      <c r="CF15133" s="3" t="s">
        <v>3073</v>
      </c>
      <c r="CG15133" s="174">
        <v>141752</v>
      </c>
      <c r="CH15133" s="174">
        <v>1128</v>
      </c>
      <c r="CI15133" s="174">
        <v>5</v>
      </c>
      <c r="CJ15133" s="174">
        <v>57.30039</v>
      </c>
      <c r="CK15133" s="174">
        <v>57.30039</v>
      </c>
      <c r="CU15133" s="174">
        <v>141752</v>
      </c>
      <c r="CV15133" s="174">
        <v>1128</v>
      </c>
      <c r="CW15133" s="174">
        <v>5</v>
      </c>
      <c r="CX15133" s="174">
        <v>57.30039</v>
      </c>
    </row>
    <row r="15134" spans="84:102" x14ac:dyDescent="0.25">
      <c r="CF15134" s="3" t="s">
        <v>3073</v>
      </c>
      <c r="CG15134" s="174">
        <v>2163</v>
      </c>
      <c r="CH15134" s="174">
        <v>14213</v>
      </c>
      <c r="CI15134" s="174">
        <v>5</v>
      </c>
      <c r="CJ15134" s="174">
        <v>57.283439999999999</v>
      </c>
      <c r="CK15134" s="174">
        <v>57.283439999999999</v>
      </c>
      <c r="CU15134" s="174">
        <v>2163</v>
      </c>
      <c r="CV15134" s="174">
        <v>14213</v>
      </c>
      <c r="CW15134" s="174">
        <v>5</v>
      </c>
      <c r="CX15134" s="174">
        <v>57.283439999999999</v>
      </c>
    </row>
    <row r="15135" spans="84:102" x14ac:dyDescent="0.25">
      <c r="CF15135" s="3" t="s">
        <v>3073</v>
      </c>
      <c r="CG15135" s="174">
        <v>75591</v>
      </c>
      <c r="CH15135" s="174">
        <v>345</v>
      </c>
      <c r="CI15135" s="174">
        <v>5</v>
      </c>
      <c r="CJ15135" s="174">
        <v>57.261760000000002</v>
      </c>
      <c r="CK15135" s="174">
        <v>57.261760000000002</v>
      </c>
      <c r="CU15135" s="174">
        <v>75591</v>
      </c>
      <c r="CV15135" s="174">
        <v>345</v>
      </c>
      <c r="CW15135" s="174">
        <v>5</v>
      </c>
      <c r="CX15135" s="174">
        <v>57.261760000000002</v>
      </c>
    </row>
    <row r="15136" spans="84:102" x14ac:dyDescent="0.25">
      <c r="CF15136" s="3" t="s">
        <v>3073</v>
      </c>
      <c r="CG15136" s="174">
        <v>147</v>
      </c>
      <c r="CH15136" s="174">
        <v>67027</v>
      </c>
      <c r="CI15136" s="174">
        <v>5</v>
      </c>
      <c r="CJ15136" s="174">
        <v>57.22448</v>
      </c>
      <c r="CK15136" s="174">
        <v>57.22448</v>
      </c>
      <c r="CU15136" s="174">
        <v>147</v>
      </c>
      <c r="CV15136" s="174">
        <v>67027</v>
      </c>
      <c r="CW15136" s="174">
        <v>5</v>
      </c>
      <c r="CX15136" s="174">
        <v>57.22448</v>
      </c>
    </row>
    <row r="15137" spans="84:102" x14ac:dyDescent="0.25">
      <c r="CF15137" s="3" t="s">
        <v>3073</v>
      </c>
      <c r="CG15137" s="174">
        <v>89772</v>
      </c>
      <c r="CH15137" s="174">
        <v>646</v>
      </c>
      <c r="CI15137" s="174">
        <v>5</v>
      </c>
      <c r="CJ15137" s="174">
        <v>57.207079999999998</v>
      </c>
      <c r="CK15137" s="174">
        <v>57.207079999999998</v>
      </c>
      <c r="CU15137" s="174">
        <v>89772</v>
      </c>
      <c r="CV15137" s="174">
        <v>646</v>
      </c>
      <c r="CW15137" s="174">
        <v>5</v>
      </c>
      <c r="CX15137" s="174">
        <v>57.207079999999998</v>
      </c>
    </row>
    <row r="15138" spans="84:102" x14ac:dyDescent="0.25">
      <c r="CF15138" s="3" t="s">
        <v>3073</v>
      </c>
      <c r="CG15138" s="174">
        <v>194</v>
      </c>
      <c r="CH15138" s="174">
        <v>68904</v>
      </c>
      <c r="CI15138" s="174">
        <v>5</v>
      </c>
      <c r="CJ15138" s="174">
        <v>57.168849999999999</v>
      </c>
      <c r="CK15138" s="174">
        <v>57.168849999999999</v>
      </c>
      <c r="CU15138" s="174">
        <v>194</v>
      </c>
      <c r="CV15138" s="174">
        <v>68904</v>
      </c>
      <c r="CW15138" s="174">
        <v>5</v>
      </c>
      <c r="CX15138" s="174">
        <v>57.168849999999999</v>
      </c>
    </row>
    <row r="15139" spans="84:102" x14ac:dyDescent="0.25">
      <c r="CF15139" s="3" t="s">
        <v>3073</v>
      </c>
      <c r="CG15139" s="174">
        <v>149464</v>
      </c>
      <c r="CH15139" s="174">
        <v>3126</v>
      </c>
      <c r="CI15139" s="174">
        <v>5</v>
      </c>
      <c r="CJ15139" s="174">
        <v>57.155610000000003</v>
      </c>
      <c r="CK15139" s="174">
        <v>57.155610000000003</v>
      </c>
      <c r="CU15139" s="174">
        <v>149464</v>
      </c>
      <c r="CV15139" s="174">
        <v>3126</v>
      </c>
      <c r="CW15139" s="174">
        <v>5</v>
      </c>
      <c r="CX15139" s="174">
        <v>57.155610000000003</v>
      </c>
    </row>
    <row r="15140" spans="84:102" x14ac:dyDescent="0.25">
      <c r="CF15140" s="3" t="s">
        <v>3073</v>
      </c>
      <c r="CG15140" s="174">
        <v>59</v>
      </c>
      <c r="CH15140" s="174">
        <v>63156</v>
      </c>
      <c r="CI15140" s="174">
        <v>5</v>
      </c>
      <c r="CJ15140" s="174">
        <v>57.154400000000003</v>
      </c>
      <c r="CK15140" s="174">
        <v>57.154400000000003</v>
      </c>
      <c r="CU15140" s="174">
        <v>59</v>
      </c>
      <c r="CV15140" s="174">
        <v>63156</v>
      </c>
      <c r="CW15140" s="174">
        <v>5</v>
      </c>
      <c r="CX15140" s="174">
        <v>57.154400000000003</v>
      </c>
    </row>
    <row r="15141" spans="84:102" x14ac:dyDescent="0.25">
      <c r="CF15141" s="3" t="s">
        <v>3073</v>
      </c>
      <c r="CG15141" s="174">
        <v>3769</v>
      </c>
      <c r="CH15141" s="174">
        <v>170071</v>
      </c>
      <c r="CI15141" s="174">
        <v>5</v>
      </c>
      <c r="CJ15141" s="174">
        <v>57</v>
      </c>
      <c r="CK15141" s="174">
        <v>57</v>
      </c>
      <c r="CU15141" s="174">
        <v>3769</v>
      </c>
      <c r="CV15141" s="174">
        <v>170071</v>
      </c>
      <c r="CW15141" s="174">
        <v>5</v>
      </c>
      <c r="CX15141" s="174">
        <v>57</v>
      </c>
    </row>
    <row r="15142" spans="84:102" x14ac:dyDescent="0.25">
      <c r="CF15142" s="3" t="s">
        <v>3073</v>
      </c>
      <c r="CG15142" s="174">
        <v>91017</v>
      </c>
      <c r="CH15142" s="174">
        <v>1502</v>
      </c>
      <c r="CI15142" s="174">
        <v>5</v>
      </c>
      <c r="CJ15142" s="174">
        <v>56.988610000000001</v>
      </c>
      <c r="CK15142" s="174">
        <v>56.988610000000001</v>
      </c>
      <c r="CU15142" s="174">
        <v>91017</v>
      </c>
      <c r="CV15142" s="174">
        <v>1502</v>
      </c>
      <c r="CW15142" s="174">
        <v>5</v>
      </c>
      <c r="CX15142" s="174">
        <v>56.988610000000001</v>
      </c>
    </row>
    <row r="15143" spans="84:102" x14ac:dyDescent="0.25">
      <c r="CF15143" s="3" t="s">
        <v>3073</v>
      </c>
      <c r="CG15143" s="174">
        <v>2344</v>
      </c>
      <c r="CH15143" s="174">
        <v>22814</v>
      </c>
      <c r="CI15143" s="174">
        <v>5</v>
      </c>
      <c r="CJ15143" s="174">
        <v>56.936010000000003</v>
      </c>
      <c r="CK15143" s="174">
        <v>56.936010000000003</v>
      </c>
      <c r="CU15143" s="174">
        <v>2344</v>
      </c>
      <c r="CV15143" s="174">
        <v>22814</v>
      </c>
      <c r="CW15143" s="174">
        <v>5</v>
      </c>
      <c r="CX15143" s="174">
        <v>56.936010000000003</v>
      </c>
    </row>
    <row r="15144" spans="84:102" x14ac:dyDescent="0.25">
      <c r="CF15144" s="3" t="s">
        <v>3073</v>
      </c>
      <c r="CG15144" s="174">
        <v>80281</v>
      </c>
      <c r="CH15144" s="174">
        <v>1602</v>
      </c>
      <c r="CI15144" s="174">
        <v>5</v>
      </c>
      <c r="CJ15144" s="174">
        <v>56.92313</v>
      </c>
      <c r="CK15144" s="174">
        <v>56.92313</v>
      </c>
      <c r="CU15144" s="174">
        <v>80281</v>
      </c>
      <c r="CV15144" s="174">
        <v>1602</v>
      </c>
      <c r="CW15144" s="174">
        <v>5</v>
      </c>
      <c r="CX15144" s="174">
        <v>56.92313</v>
      </c>
    </row>
    <row r="15145" spans="84:102" x14ac:dyDescent="0.25">
      <c r="CF15145" s="3" t="s">
        <v>3073</v>
      </c>
      <c r="CG15145" s="174">
        <v>2141</v>
      </c>
      <c r="CH15145" s="174">
        <v>10717</v>
      </c>
      <c r="CI15145" s="174">
        <v>5</v>
      </c>
      <c r="CJ15145" s="174">
        <v>56.911909999999999</v>
      </c>
      <c r="CK15145" s="174">
        <v>56.911909999999999</v>
      </c>
      <c r="CU15145" s="174">
        <v>2141</v>
      </c>
      <c r="CV15145" s="174">
        <v>10717</v>
      </c>
      <c r="CW15145" s="174">
        <v>5</v>
      </c>
      <c r="CX15145" s="174">
        <v>56.911909999999999</v>
      </c>
    </row>
    <row r="15146" spans="84:102" x14ac:dyDescent="0.25">
      <c r="CF15146" s="3" t="s">
        <v>3073</v>
      </c>
      <c r="CG15146" s="174">
        <v>81383</v>
      </c>
      <c r="CH15146" s="174">
        <v>1581</v>
      </c>
      <c r="CI15146" s="174">
        <v>5</v>
      </c>
      <c r="CJ15146" s="174">
        <v>56.87189</v>
      </c>
      <c r="CK15146" s="174">
        <v>56.87189</v>
      </c>
      <c r="CU15146" s="174">
        <v>81383</v>
      </c>
      <c r="CV15146" s="174">
        <v>1581</v>
      </c>
      <c r="CW15146" s="174">
        <v>5</v>
      </c>
      <c r="CX15146" s="174">
        <v>56.87189</v>
      </c>
    </row>
    <row r="15147" spans="84:102" x14ac:dyDescent="0.25">
      <c r="CF15147" s="3" t="s">
        <v>3073</v>
      </c>
      <c r="CG15147" s="174">
        <v>69608</v>
      </c>
      <c r="CH15147" s="174">
        <v>192</v>
      </c>
      <c r="CI15147" s="174">
        <v>5</v>
      </c>
      <c r="CJ15147" s="174">
        <v>56.740430000000003</v>
      </c>
      <c r="CK15147" s="174">
        <v>56.740430000000003</v>
      </c>
      <c r="CU15147" s="174">
        <v>69608</v>
      </c>
      <c r="CV15147" s="174">
        <v>192</v>
      </c>
      <c r="CW15147" s="174">
        <v>5</v>
      </c>
      <c r="CX15147" s="174">
        <v>56.740430000000003</v>
      </c>
    </row>
    <row r="15148" spans="84:102" x14ac:dyDescent="0.25">
      <c r="CF15148" s="3" t="s">
        <v>3073</v>
      </c>
      <c r="CG15148" s="174">
        <v>3591</v>
      </c>
      <c r="CH15148" s="174">
        <v>92495</v>
      </c>
      <c r="CI15148" s="174">
        <v>5</v>
      </c>
      <c r="CJ15148" s="174">
        <v>56.73948</v>
      </c>
      <c r="CK15148" s="174">
        <v>56.73948</v>
      </c>
      <c r="CU15148" s="174">
        <v>3591</v>
      </c>
      <c r="CV15148" s="174">
        <v>92495</v>
      </c>
      <c r="CW15148" s="174">
        <v>5</v>
      </c>
      <c r="CX15148" s="174">
        <v>56.73948</v>
      </c>
    </row>
    <row r="15149" spans="84:102" x14ac:dyDescent="0.25">
      <c r="CF15149" s="3" t="s">
        <v>3073</v>
      </c>
      <c r="CG15149" s="174">
        <v>2273</v>
      </c>
      <c r="CH15149" s="174">
        <v>20796</v>
      </c>
      <c r="CI15149" s="174">
        <v>5</v>
      </c>
      <c r="CJ15149" s="174">
        <v>56.402929999999998</v>
      </c>
      <c r="CK15149" s="174">
        <v>56.402929999999998</v>
      </c>
      <c r="CU15149" s="174">
        <v>2273</v>
      </c>
      <c r="CV15149" s="174">
        <v>20796</v>
      </c>
      <c r="CW15149" s="174">
        <v>5</v>
      </c>
      <c r="CX15149" s="174">
        <v>56.402929999999998</v>
      </c>
    </row>
    <row r="15150" spans="84:102" x14ac:dyDescent="0.25">
      <c r="CF15150" s="3" t="s">
        <v>3073</v>
      </c>
      <c r="CG15150" s="174">
        <v>158529</v>
      </c>
      <c r="CH15150" s="174">
        <v>3246</v>
      </c>
      <c r="CI15150" s="174">
        <v>5</v>
      </c>
      <c r="CJ15150" s="174">
        <v>56.336170000000003</v>
      </c>
      <c r="CK15150" s="174">
        <v>56.336170000000003</v>
      </c>
      <c r="CU15150" s="174">
        <v>158529</v>
      </c>
      <c r="CV15150" s="174">
        <v>3246</v>
      </c>
      <c r="CW15150" s="174">
        <v>5</v>
      </c>
      <c r="CX15150" s="174">
        <v>56.336170000000003</v>
      </c>
    </row>
    <row r="15151" spans="84:102" x14ac:dyDescent="0.25">
      <c r="CF15151" s="3" t="s">
        <v>3073</v>
      </c>
      <c r="CG15151" s="174">
        <v>3847</v>
      </c>
      <c r="CH15151" s="174">
        <v>198693</v>
      </c>
      <c r="CI15151" s="174">
        <v>5</v>
      </c>
      <c r="CJ15151" s="174">
        <v>56.320430000000002</v>
      </c>
      <c r="CK15151" s="174">
        <v>56.320430000000002</v>
      </c>
      <c r="CU15151" s="174">
        <v>3847</v>
      </c>
      <c r="CV15151" s="174">
        <v>198693</v>
      </c>
      <c r="CW15151" s="174">
        <v>5</v>
      </c>
      <c r="CX15151" s="174">
        <v>56.320430000000002</v>
      </c>
    </row>
    <row r="15152" spans="84:102" x14ac:dyDescent="0.25">
      <c r="CF15152" s="3" t="s">
        <v>3073</v>
      </c>
      <c r="CG15152" s="174">
        <v>2395</v>
      </c>
      <c r="CH15152" s="174">
        <v>29084</v>
      </c>
      <c r="CI15152" s="174">
        <v>5</v>
      </c>
      <c r="CJ15152" s="174">
        <v>56.282690000000002</v>
      </c>
      <c r="CK15152" s="174">
        <v>56.282690000000002</v>
      </c>
      <c r="CU15152" s="174">
        <v>2395</v>
      </c>
      <c r="CV15152" s="174">
        <v>29084</v>
      </c>
      <c r="CW15152" s="174">
        <v>5</v>
      </c>
      <c r="CX15152" s="174">
        <v>56.282690000000002</v>
      </c>
    </row>
    <row r="15153" spans="84:102" x14ac:dyDescent="0.25">
      <c r="CF15153" s="3" t="s">
        <v>3073</v>
      </c>
      <c r="CG15153" s="174">
        <v>69850</v>
      </c>
      <c r="CH15153" s="174">
        <v>1917</v>
      </c>
      <c r="CI15153" s="174">
        <v>5</v>
      </c>
      <c r="CJ15153" s="174">
        <v>56.099800000000002</v>
      </c>
      <c r="CK15153" s="174">
        <v>56.099800000000002</v>
      </c>
      <c r="CU15153" s="174">
        <v>69850</v>
      </c>
      <c r="CV15153" s="174">
        <v>1917</v>
      </c>
      <c r="CW15153" s="174">
        <v>5</v>
      </c>
      <c r="CX15153" s="174">
        <v>56.099800000000002</v>
      </c>
    </row>
    <row r="15154" spans="84:102" x14ac:dyDescent="0.25">
      <c r="CF15154" s="3" t="s">
        <v>3073</v>
      </c>
      <c r="CG15154" s="174">
        <v>265</v>
      </c>
      <c r="CH15154" s="174">
        <v>72521</v>
      </c>
      <c r="CI15154" s="174">
        <v>5</v>
      </c>
      <c r="CJ15154" s="174">
        <v>56.094670000000001</v>
      </c>
      <c r="CK15154" s="174">
        <v>56.094670000000001</v>
      </c>
      <c r="CU15154" s="174">
        <v>265</v>
      </c>
      <c r="CV15154" s="174">
        <v>72521</v>
      </c>
      <c r="CW15154" s="174">
        <v>5</v>
      </c>
      <c r="CX15154" s="174">
        <v>56.094670000000001</v>
      </c>
    </row>
    <row r="15155" spans="84:102" x14ac:dyDescent="0.25">
      <c r="CF15155" s="3" t="s">
        <v>3073</v>
      </c>
      <c r="CG15155" s="174">
        <v>176850</v>
      </c>
      <c r="CH15155" s="174">
        <v>3768</v>
      </c>
      <c r="CI15155" s="174">
        <v>5</v>
      </c>
      <c r="CJ15155" s="174">
        <v>56.087449999999997</v>
      </c>
      <c r="CK15155" s="174">
        <v>56.087449999999997</v>
      </c>
      <c r="CU15155" s="174">
        <v>176850</v>
      </c>
      <c r="CV15155" s="174">
        <v>3768</v>
      </c>
      <c r="CW15155" s="174">
        <v>5</v>
      </c>
      <c r="CX15155" s="174">
        <v>56.087449999999997</v>
      </c>
    </row>
    <row r="15156" spans="84:102" x14ac:dyDescent="0.25">
      <c r="CF15156" s="3" t="s">
        <v>3073</v>
      </c>
      <c r="CG15156" s="174">
        <v>21905</v>
      </c>
      <c r="CH15156" s="174">
        <v>3754</v>
      </c>
      <c r="CI15156" s="174">
        <v>5</v>
      </c>
      <c r="CJ15156" s="174">
        <v>56</v>
      </c>
      <c r="CK15156" s="174">
        <v>56</v>
      </c>
      <c r="CU15156" s="174">
        <v>21905</v>
      </c>
      <c r="CV15156" s="174">
        <v>3754</v>
      </c>
      <c r="CW15156" s="174">
        <v>5</v>
      </c>
      <c r="CX15156" s="174">
        <v>56</v>
      </c>
    </row>
    <row r="15157" spans="84:102" x14ac:dyDescent="0.25">
      <c r="CF15157" s="3" t="s">
        <v>3073</v>
      </c>
      <c r="CG15157" s="174">
        <v>2875</v>
      </c>
      <c r="CH15157" s="174">
        <v>148966</v>
      </c>
      <c r="CI15157" s="174">
        <v>5</v>
      </c>
      <c r="CJ15157" s="174">
        <v>55.934989999999999</v>
      </c>
      <c r="CK15157" s="174">
        <v>55.934989999999999</v>
      </c>
      <c r="CU15157" s="174">
        <v>2875</v>
      </c>
      <c r="CV15157" s="174">
        <v>148966</v>
      </c>
      <c r="CW15157" s="174">
        <v>5</v>
      </c>
      <c r="CX15157" s="174">
        <v>55.934989999999999</v>
      </c>
    </row>
    <row r="15158" spans="84:102" x14ac:dyDescent="0.25">
      <c r="CF15158" s="3" t="s">
        <v>3073</v>
      </c>
      <c r="CG15158" s="174">
        <v>56123</v>
      </c>
      <c r="CH15158" s="174">
        <v>1885</v>
      </c>
      <c r="CI15158" s="174">
        <v>5</v>
      </c>
      <c r="CJ15158" s="174">
        <v>55.922379999999997</v>
      </c>
      <c r="CK15158" s="174">
        <v>55.922379999999997</v>
      </c>
      <c r="CU15158" s="174">
        <v>56123</v>
      </c>
      <c r="CV15158" s="174">
        <v>1885</v>
      </c>
      <c r="CW15158" s="174">
        <v>5</v>
      </c>
      <c r="CX15158" s="174">
        <v>55.922379999999997</v>
      </c>
    </row>
    <row r="15159" spans="84:102" x14ac:dyDescent="0.25">
      <c r="CF15159" s="3" t="s">
        <v>3073</v>
      </c>
      <c r="CG15159" s="174">
        <v>2251</v>
      </c>
      <c r="CH15159" s="174">
        <v>19774</v>
      </c>
      <c r="CI15159" s="174">
        <v>5</v>
      </c>
      <c r="CJ15159" s="174">
        <v>55.911099999999998</v>
      </c>
      <c r="CK15159" s="174">
        <v>55.911099999999998</v>
      </c>
      <c r="CU15159" s="174">
        <v>2251</v>
      </c>
      <c r="CV15159" s="174">
        <v>19774</v>
      </c>
      <c r="CW15159" s="174">
        <v>5</v>
      </c>
      <c r="CX15159" s="174">
        <v>55.911099999999998</v>
      </c>
    </row>
    <row r="15160" spans="84:102" x14ac:dyDescent="0.25">
      <c r="CF15160" s="3" t="s">
        <v>3073</v>
      </c>
      <c r="CG15160" s="174">
        <v>83321</v>
      </c>
      <c r="CH15160" s="174">
        <v>466</v>
      </c>
      <c r="CI15160" s="174">
        <v>5</v>
      </c>
      <c r="CJ15160" s="174">
        <v>55.83334</v>
      </c>
      <c r="CK15160" s="174">
        <v>55.83334</v>
      </c>
      <c r="CU15160" s="174">
        <v>83321</v>
      </c>
      <c r="CV15160" s="174">
        <v>466</v>
      </c>
      <c r="CW15160" s="174">
        <v>5</v>
      </c>
      <c r="CX15160" s="174">
        <v>55.83334</v>
      </c>
    </row>
    <row r="15161" spans="84:102" x14ac:dyDescent="0.25">
      <c r="CF15161" s="3" t="s">
        <v>3073</v>
      </c>
      <c r="CG15161" s="174">
        <v>126090</v>
      </c>
      <c r="CH15161" s="174">
        <v>1237</v>
      </c>
      <c r="CI15161" s="174">
        <v>5</v>
      </c>
      <c r="CJ15161" s="174">
        <v>55.768349999999998</v>
      </c>
      <c r="CK15161" s="174">
        <v>55.768349999999998</v>
      </c>
      <c r="CU15161" s="174">
        <v>126090</v>
      </c>
      <c r="CV15161" s="174">
        <v>1237</v>
      </c>
      <c r="CW15161" s="174">
        <v>5</v>
      </c>
      <c r="CX15161" s="174">
        <v>55.768349999999998</v>
      </c>
    </row>
    <row r="15162" spans="84:102" x14ac:dyDescent="0.25">
      <c r="CF15162" s="3" t="s">
        <v>3073</v>
      </c>
      <c r="CG15162" s="174">
        <v>2870</v>
      </c>
      <c r="CH15162" s="174">
        <v>149438</v>
      </c>
      <c r="CI15162" s="174">
        <v>5</v>
      </c>
      <c r="CJ15162" s="174">
        <v>55.747599999999998</v>
      </c>
      <c r="CK15162" s="174">
        <v>55.747599999999998</v>
      </c>
      <c r="CU15162" s="174">
        <v>2870</v>
      </c>
      <c r="CV15162" s="174">
        <v>149438</v>
      </c>
      <c r="CW15162" s="174">
        <v>5</v>
      </c>
      <c r="CX15162" s="174">
        <v>55.747599999999998</v>
      </c>
    </row>
    <row r="15163" spans="84:102" x14ac:dyDescent="0.25">
      <c r="CF15163" s="3" t="s">
        <v>3073</v>
      </c>
      <c r="CG15163" s="174">
        <v>1441</v>
      </c>
      <c r="CH15163" s="174">
        <v>102024</v>
      </c>
      <c r="CI15163" s="174">
        <v>5</v>
      </c>
      <c r="CJ15163" s="174">
        <v>55.702500000000001</v>
      </c>
      <c r="CK15163" s="174">
        <v>55.702500000000001</v>
      </c>
      <c r="CU15163" s="174">
        <v>1441</v>
      </c>
      <c r="CV15163" s="174">
        <v>102024</v>
      </c>
      <c r="CW15163" s="174">
        <v>5</v>
      </c>
      <c r="CX15163" s="174">
        <v>55.702500000000001</v>
      </c>
    </row>
    <row r="15164" spans="84:102" x14ac:dyDescent="0.25">
      <c r="CF15164" s="3" t="s">
        <v>3073</v>
      </c>
      <c r="CG15164" s="174">
        <v>181</v>
      </c>
      <c r="CH15164" s="174">
        <v>68806</v>
      </c>
      <c r="CI15164" s="174">
        <v>5</v>
      </c>
      <c r="CJ15164" s="174">
        <v>55.59928</v>
      </c>
      <c r="CK15164" s="174">
        <v>55.59928</v>
      </c>
      <c r="CU15164" s="174">
        <v>181</v>
      </c>
      <c r="CV15164" s="174">
        <v>68806</v>
      </c>
      <c r="CW15164" s="174">
        <v>5</v>
      </c>
      <c r="CX15164" s="174">
        <v>55.59928</v>
      </c>
    </row>
    <row r="15165" spans="84:102" x14ac:dyDescent="0.25">
      <c r="CF15165" s="3" t="s">
        <v>3073</v>
      </c>
      <c r="CG15165" s="174">
        <v>3121</v>
      </c>
      <c r="CH15165" s="174">
        <v>151150</v>
      </c>
      <c r="CI15165" s="174">
        <v>5</v>
      </c>
      <c r="CJ15165" s="174">
        <v>55.522640000000003</v>
      </c>
      <c r="CK15165" s="174">
        <v>55.522640000000003</v>
      </c>
      <c r="CU15165" s="174">
        <v>3121</v>
      </c>
      <c r="CV15165" s="174">
        <v>151150</v>
      </c>
      <c r="CW15165" s="174">
        <v>5</v>
      </c>
      <c r="CX15165" s="174">
        <v>55.522640000000003</v>
      </c>
    </row>
    <row r="15166" spans="84:102" x14ac:dyDescent="0.25">
      <c r="CF15166" s="3" t="s">
        <v>3073</v>
      </c>
      <c r="CG15166" s="174">
        <v>150487</v>
      </c>
      <c r="CH15166" s="174">
        <v>3120</v>
      </c>
      <c r="CI15166" s="174">
        <v>5</v>
      </c>
      <c r="CJ15166" s="174">
        <v>55.5</v>
      </c>
      <c r="CK15166" s="174">
        <v>55.5</v>
      </c>
      <c r="CU15166" s="174">
        <v>150487</v>
      </c>
      <c r="CV15166" s="174">
        <v>3120</v>
      </c>
      <c r="CW15166" s="174">
        <v>5</v>
      </c>
      <c r="CX15166" s="174">
        <v>55.5</v>
      </c>
    </row>
    <row r="15167" spans="84:102" x14ac:dyDescent="0.25">
      <c r="CF15167" s="3" t="s">
        <v>3073</v>
      </c>
      <c r="CG15167" s="174">
        <v>1190</v>
      </c>
      <c r="CH15167" s="174">
        <v>137782</v>
      </c>
      <c r="CI15167" s="174">
        <v>5</v>
      </c>
      <c r="CJ15167" s="174">
        <v>55.466030000000003</v>
      </c>
      <c r="CK15167" s="174">
        <v>55.466030000000003</v>
      </c>
      <c r="CU15167" s="174">
        <v>1190</v>
      </c>
      <c r="CV15167" s="174">
        <v>137782</v>
      </c>
      <c r="CW15167" s="174">
        <v>5</v>
      </c>
      <c r="CX15167" s="174">
        <v>55.466030000000003</v>
      </c>
    </row>
    <row r="15168" spans="84:102" x14ac:dyDescent="0.25">
      <c r="CF15168" s="3" t="s">
        <v>3073</v>
      </c>
      <c r="CG15168" s="174">
        <v>1089</v>
      </c>
      <c r="CH15168" s="174">
        <v>136164</v>
      </c>
      <c r="CI15168" s="174">
        <v>5</v>
      </c>
      <c r="CJ15168" s="174">
        <v>55.338189999999997</v>
      </c>
      <c r="CK15168" s="174">
        <v>55.338189999999997</v>
      </c>
      <c r="CU15168" s="174">
        <v>1089</v>
      </c>
      <c r="CV15168" s="174">
        <v>136164</v>
      </c>
      <c r="CW15168" s="174">
        <v>5</v>
      </c>
      <c r="CX15168" s="174">
        <v>55.338189999999997</v>
      </c>
    </row>
    <row r="15169" spans="84:102" x14ac:dyDescent="0.25">
      <c r="CF15169" s="3" t="s">
        <v>3073</v>
      </c>
      <c r="CG15169" s="174">
        <v>466</v>
      </c>
      <c r="CH15169" s="174">
        <v>83321</v>
      </c>
      <c r="CI15169" s="174">
        <v>5</v>
      </c>
      <c r="CJ15169" s="174">
        <v>55.333329999999997</v>
      </c>
      <c r="CK15169" s="174">
        <v>55.333329999999997</v>
      </c>
      <c r="CU15169" s="174">
        <v>466</v>
      </c>
      <c r="CV15169" s="174">
        <v>83321</v>
      </c>
      <c r="CW15169" s="174">
        <v>5</v>
      </c>
      <c r="CX15169" s="174">
        <v>55.333329999999997</v>
      </c>
    </row>
    <row r="15170" spans="84:102" x14ac:dyDescent="0.25">
      <c r="CF15170" s="3" t="s">
        <v>3073</v>
      </c>
      <c r="CG15170" s="174">
        <v>2553</v>
      </c>
      <c r="CH15170" s="174">
        <v>47469</v>
      </c>
      <c r="CI15170" s="174">
        <v>5</v>
      </c>
      <c r="CJ15170" s="174">
        <v>55.297339999999998</v>
      </c>
      <c r="CK15170" s="174">
        <v>55.297339999999998</v>
      </c>
      <c r="CU15170" s="174">
        <v>2553</v>
      </c>
      <c r="CV15170" s="174">
        <v>47469</v>
      </c>
      <c r="CW15170" s="174">
        <v>5</v>
      </c>
      <c r="CX15170" s="174">
        <v>55.297339999999998</v>
      </c>
    </row>
    <row r="15171" spans="84:102" x14ac:dyDescent="0.25">
      <c r="CF15171" s="3" t="s">
        <v>3073</v>
      </c>
      <c r="CG15171" s="174">
        <v>150897</v>
      </c>
      <c r="CH15171" s="174">
        <v>3131</v>
      </c>
      <c r="CI15171" s="174">
        <v>5</v>
      </c>
      <c r="CJ15171" s="174">
        <v>55.111750000000001</v>
      </c>
      <c r="CK15171" s="174">
        <v>55.111750000000001</v>
      </c>
      <c r="CU15171" s="174">
        <v>150897</v>
      </c>
      <c r="CV15171" s="174">
        <v>3131</v>
      </c>
      <c r="CW15171" s="174">
        <v>5</v>
      </c>
      <c r="CX15171" s="174">
        <v>55.111750000000001</v>
      </c>
    </row>
    <row r="15172" spans="84:102" x14ac:dyDescent="0.25">
      <c r="CF15172" s="3" t="s">
        <v>3073</v>
      </c>
      <c r="CG15172" s="174">
        <v>3371</v>
      </c>
      <c r="CH15172" s="174">
        <v>168943</v>
      </c>
      <c r="CI15172" s="174">
        <v>5</v>
      </c>
      <c r="CJ15172" s="174">
        <v>54.930720000000001</v>
      </c>
      <c r="CK15172" s="174">
        <v>54.930720000000001</v>
      </c>
      <c r="CU15172" s="174">
        <v>3371</v>
      </c>
      <c r="CV15172" s="174">
        <v>168943</v>
      </c>
      <c r="CW15172" s="174">
        <v>5</v>
      </c>
      <c r="CX15172" s="174">
        <v>54.930720000000001</v>
      </c>
    </row>
    <row r="15173" spans="84:102" x14ac:dyDescent="0.25">
      <c r="CF15173" s="3" t="s">
        <v>3073</v>
      </c>
      <c r="CG15173" s="174">
        <v>3048</v>
      </c>
      <c r="CH15173" s="174">
        <v>165493</v>
      </c>
      <c r="CI15173" s="174">
        <v>5</v>
      </c>
      <c r="CJ15173" s="174">
        <v>54.889670000000002</v>
      </c>
      <c r="CK15173" s="174">
        <v>54.889670000000002</v>
      </c>
      <c r="CU15173" s="174">
        <v>3048</v>
      </c>
      <c r="CV15173" s="174">
        <v>165493</v>
      </c>
      <c r="CW15173" s="174">
        <v>5</v>
      </c>
      <c r="CX15173" s="174">
        <v>54.889670000000002</v>
      </c>
    </row>
    <row r="15174" spans="84:102" x14ac:dyDescent="0.25">
      <c r="CF15174" s="3" t="s">
        <v>3073</v>
      </c>
      <c r="CG15174" s="174">
        <v>43746</v>
      </c>
      <c r="CH15174" s="174">
        <v>2630</v>
      </c>
      <c r="CI15174" s="174">
        <v>5</v>
      </c>
      <c r="CJ15174" s="174">
        <v>54.77563</v>
      </c>
      <c r="CK15174" s="174">
        <v>54.77563</v>
      </c>
      <c r="CU15174" s="174">
        <v>43746</v>
      </c>
      <c r="CV15174" s="174">
        <v>2630</v>
      </c>
      <c r="CW15174" s="174">
        <v>5</v>
      </c>
      <c r="CX15174" s="174">
        <v>54.77563</v>
      </c>
    </row>
    <row r="15175" spans="84:102" x14ac:dyDescent="0.25">
      <c r="CF15175" s="3" t="s">
        <v>3073</v>
      </c>
      <c r="CG15175" s="174">
        <v>2603</v>
      </c>
      <c r="CH15175" s="174">
        <v>44002</v>
      </c>
      <c r="CI15175" s="174">
        <v>5</v>
      </c>
      <c r="CJ15175" s="174">
        <v>54.772129999999997</v>
      </c>
      <c r="CK15175" s="174">
        <v>54.772129999999997</v>
      </c>
      <c r="CU15175" s="174">
        <v>2603</v>
      </c>
      <c r="CV15175" s="174">
        <v>44002</v>
      </c>
      <c r="CW15175" s="174">
        <v>5</v>
      </c>
      <c r="CX15175" s="174">
        <v>54.772129999999997</v>
      </c>
    </row>
    <row r="15176" spans="84:102" x14ac:dyDescent="0.25">
      <c r="CF15176" s="3" t="s">
        <v>3073</v>
      </c>
      <c r="CG15176" s="174">
        <v>713</v>
      </c>
      <c r="CH15176" s="174">
        <v>96008</v>
      </c>
      <c r="CI15176" s="174">
        <v>5</v>
      </c>
      <c r="CJ15176" s="174">
        <v>54.666159999999998</v>
      </c>
      <c r="CK15176" s="174">
        <v>54.666159999999998</v>
      </c>
      <c r="CU15176" s="174">
        <v>713</v>
      </c>
      <c r="CV15176" s="174">
        <v>96008</v>
      </c>
      <c r="CW15176" s="174">
        <v>5</v>
      </c>
      <c r="CX15176" s="174">
        <v>54.666159999999998</v>
      </c>
    </row>
    <row r="15177" spans="84:102" x14ac:dyDescent="0.25">
      <c r="CF15177" s="3" t="s">
        <v>3073</v>
      </c>
      <c r="CG15177" s="174">
        <v>2666</v>
      </c>
      <c r="CH15177" s="174">
        <v>48062</v>
      </c>
      <c r="CI15177" s="174">
        <v>5</v>
      </c>
      <c r="CJ15177" s="174">
        <v>54.613990000000001</v>
      </c>
      <c r="CK15177" s="174">
        <v>54.613990000000001</v>
      </c>
      <c r="CU15177" s="174">
        <v>2666</v>
      </c>
      <c r="CV15177" s="174">
        <v>48062</v>
      </c>
      <c r="CW15177" s="174">
        <v>5</v>
      </c>
      <c r="CX15177" s="174">
        <v>54.613990000000001</v>
      </c>
    </row>
    <row r="15178" spans="84:102" x14ac:dyDescent="0.25">
      <c r="CF15178" s="3" t="s">
        <v>3073</v>
      </c>
      <c r="CG15178" s="174">
        <v>652</v>
      </c>
      <c r="CH15178" s="174">
        <v>89864</v>
      </c>
      <c r="CI15178" s="174">
        <v>5</v>
      </c>
      <c r="CJ15178" s="174">
        <v>54.293100000000003</v>
      </c>
      <c r="CK15178" s="174">
        <v>54.293100000000003</v>
      </c>
      <c r="CU15178" s="174">
        <v>652</v>
      </c>
      <c r="CV15178" s="174">
        <v>89864</v>
      </c>
      <c r="CW15178" s="174">
        <v>5</v>
      </c>
      <c r="CX15178" s="174">
        <v>54.293100000000003</v>
      </c>
    </row>
    <row r="15179" spans="84:102" x14ac:dyDescent="0.25">
      <c r="CF15179" s="3" t="s">
        <v>3073</v>
      </c>
      <c r="CG15179" s="174">
        <v>142252</v>
      </c>
      <c r="CH15179" s="174">
        <v>2758</v>
      </c>
      <c r="CI15179" s="174">
        <v>5</v>
      </c>
      <c r="CJ15179" s="174">
        <v>54.275860000000002</v>
      </c>
      <c r="CK15179" s="174">
        <v>54.275860000000002</v>
      </c>
      <c r="CU15179" s="174">
        <v>142252</v>
      </c>
      <c r="CV15179" s="174">
        <v>2758</v>
      </c>
      <c r="CW15179" s="174">
        <v>5</v>
      </c>
      <c r="CX15179" s="174">
        <v>54.275860000000002</v>
      </c>
    </row>
    <row r="15180" spans="84:102" x14ac:dyDescent="0.25">
      <c r="CF15180" s="3" t="s">
        <v>3073</v>
      </c>
      <c r="CG15180" s="174">
        <v>31632</v>
      </c>
      <c r="CH15180" s="174">
        <v>2412</v>
      </c>
      <c r="CI15180" s="174">
        <v>5</v>
      </c>
      <c r="CJ15180" s="174">
        <v>54.273769999999999</v>
      </c>
      <c r="CK15180" s="174">
        <v>54.273769999999999</v>
      </c>
      <c r="CU15180" s="174">
        <v>31632</v>
      </c>
      <c r="CV15180" s="174">
        <v>2412</v>
      </c>
      <c r="CW15180" s="174">
        <v>5</v>
      </c>
      <c r="CX15180" s="174">
        <v>54.273769999999999</v>
      </c>
    </row>
    <row r="15181" spans="84:102" x14ac:dyDescent="0.25">
      <c r="CF15181" s="3" t="s">
        <v>3073</v>
      </c>
      <c r="CG15181" s="174">
        <v>118173</v>
      </c>
      <c r="CH15181" s="174">
        <v>1020</v>
      </c>
      <c r="CI15181" s="174">
        <v>5</v>
      </c>
      <c r="CJ15181" s="174">
        <v>54.165779999999998</v>
      </c>
      <c r="CK15181" s="174">
        <v>54.165779999999998</v>
      </c>
      <c r="CU15181" s="174">
        <v>118173</v>
      </c>
      <c r="CV15181" s="174">
        <v>1020</v>
      </c>
      <c r="CW15181" s="174">
        <v>5</v>
      </c>
      <c r="CX15181" s="174">
        <v>54.165779999999998</v>
      </c>
    </row>
    <row r="15182" spans="84:102" x14ac:dyDescent="0.25">
      <c r="CF15182" s="3" t="s">
        <v>3073</v>
      </c>
      <c r="CG15182" s="174">
        <v>47349</v>
      </c>
      <c r="CH15182" s="174">
        <v>2625</v>
      </c>
      <c r="CI15182" s="174">
        <v>5</v>
      </c>
      <c r="CJ15182" s="174">
        <v>54.153550000000003</v>
      </c>
      <c r="CK15182" s="174">
        <v>54.153550000000003</v>
      </c>
      <c r="CU15182" s="174">
        <v>47349</v>
      </c>
      <c r="CV15182" s="174">
        <v>2625</v>
      </c>
      <c r="CW15182" s="174">
        <v>5</v>
      </c>
      <c r="CX15182" s="174">
        <v>54.153550000000003</v>
      </c>
    </row>
    <row r="15183" spans="84:102" x14ac:dyDescent="0.25">
      <c r="CF15183" s="3" t="s">
        <v>3073</v>
      </c>
      <c r="CG15183" s="174">
        <v>66549</v>
      </c>
      <c r="CH15183" s="174">
        <v>99</v>
      </c>
      <c r="CI15183" s="174">
        <v>5</v>
      </c>
      <c r="CJ15183" s="174">
        <v>54.12706</v>
      </c>
      <c r="CK15183" s="174">
        <v>54.12706</v>
      </c>
      <c r="CU15183" s="174">
        <v>66549</v>
      </c>
      <c r="CV15183" s="174">
        <v>99</v>
      </c>
      <c r="CW15183" s="174">
        <v>5</v>
      </c>
      <c r="CX15183" s="174">
        <v>54.12706</v>
      </c>
    </row>
    <row r="15184" spans="84:102" x14ac:dyDescent="0.25">
      <c r="CF15184" s="3" t="s">
        <v>3073</v>
      </c>
      <c r="CG15184" s="174">
        <v>2725</v>
      </c>
      <c r="CH15184" s="174">
        <v>137230</v>
      </c>
      <c r="CI15184" s="174">
        <v>5</v>
      </c>
      <c r="CJ15184" s="174">
        <v>54.072920000000003</v>
      </c>
      <c r="CK15184" s="174">
        <v>54.072920000000003</v>
      </c>
      <c r="CU15184" s="174">
        <v>2725</v>
      </c>
      <c r="CV15184" s="174">
        <v>137230</v>
      </c>
      <c r="CW15184" s="174">
        <v>5</v>
      </c>
      <c r="CX15184" s="174">
        <v>54.072920000000003</v>
      </c>
    </row>
    <row r="15185" spans="84:102" x14ac:dyDescent="0.25">
      <c r="CF15185" s="3" t="s">
        <v>3073</v>
      </c>
      <c r="CG15185" s="174">
        <v>646</v>
      </c>
      <c r="CH15185" s="174">
        <v>89768</v>
      </c>
      <c r="CI15185" s="174">
        <v>5</v>
      </c>
      <c r="CJ15185" s="174">
        <v>54</v>
      </c>
      <c r="CK15185" s="174">
        <v>54</v>
      </c>
      <c r="CU15185" s="174">
        <v>646</v>
      </c>
      <c r="CV15185" s="174">
        <v>89768</v>
      </c>
      <c r="CW15185" s="174">
        <v>5</v>
      </c>
      <c r="CX15185" s="174">
        <v>54</v>
      </c>
    </row>
    <row r="15186" spans="84:102" x14ac:dyDescent="0.25">
      <c r="CF15186" s="3" t="s">
        <v>3073</v>
      </c>
      <c r="CG15186" s="174">
        <v>3875</v>
      </c>
      <c r="CH15186" s="174">
        <v>163896</v>
      </c>
      <c r="CI15186" s="174">
        <v>5</v>
      </c>
      <c r="CJ15186" s="174">
        <v>54</v>
      </c>
      <c r="CK15186" s="174">
        <v>54</v>
      </c>
      <c r="CU15186" s="174">
        <v>3875</v>
      </c>
      <c r="CV15186" s="174">
        <v>163896</v>
      </c>
      <c r="CW15186" s="174">
        <v>5</v>
      </c>
      <c r="CX15186" s="174">
        <v>54</v>
      </c>
    </row>
    <row r="15187" spans="84:102" x14ac:dyDescent="0.25">
      <c r="CF15187" s="3" t="s">
        <v>3073</v>
      </c>
      <c r="CG15187" s="174">
        <v>130814</v>
      </c>
      <c r="CH15187" s="174">
        <v>3861</v>
      </c>
      <c r="CI15187" s="174">
        <v>5</v>
      </c>
      <c r="CJ15187" s="174">
        <v>54</v>
      </c>
      <c r="CK15187" s="174">
        <v>54</v>
      </c>
      <c r="CU15187" s="174">
        <v>130814</v>
      </c>
      <c r="CV15187" s="174">
        <v>3861</v>
      </c>
      <c r="CW15187" s="174">
        <v>5</v>
      </c>
      <c r="CX15187" s="174">
        <v>54</v>
      </c>
    </row>
    <row r="15188" spans="84:102" x14ac:dyDescent="0.25">
      <c r="CF15188" s="3" t="s">
        <v>3073</v>
      </c>
      <c r="CG15188" s="174">
        <v>152606</v>
      </c>
      <c r="CH15188" s="174">
        <v>3772</v>
      </c>
      <c r="CI15188" s="174">
        <v>5</v>
      </c>
      <c r="CJ15188" s="174">
        <v>54</v>
      </c>
      <c r="CK15188" s="174">
        <v>54</v>
      </c>
      <c r="CU15188" s="174">
        <v>152606</v>
      </c>
      <c r="CV15188" s="174">
        <v>3772</v>
      </c>
      <c r="CW15188" s="174">
        <v>5</v>
      </c>
      <c r="CX15188" s="174">
        <v>54</v>
      </c>
    </row>
    <row r="15189" spans="84:102" x14ac:dyDescent="0.25">
      <c r="CF15189" s="3" t="s">
        <v>3073</v>
      </c>
      <c r="CG15189" s="174">
        <v>163896</v>
      </c>
      <c r="CH15189" s="174">
        <v>3875</v>
      </c>
      <c r="CI15189" s="174">
        <v>5</v>
      </c>
      <c r="CJ15189" s="174">
        <v>54</v>
      </c>
      <c r="CK15189" s="174">
        <v>54</v>
      </c>
      <c r="CU15189" s="174">
        <v>163896</v>
      </c>
      <c r="CV15189" s="174">
        <v>3875</v>
      </c>
      <c r="CW15189" s="174">
        <v>5</v>
      </c>
      <c r="CX15189" s="174">
        <v>54</v>
      </c>
    </row>
    <row r="15190" spans="84:102" x14ac:dyDescent="0.25">
      <c r="CF15190" s="3" t="s">
        <v>3073</v>
      </c>
      <c r="CG15190" s="174">
        <v>106409</v>
      </c>
      <c r="CH15190" s="174">
        <v>842</v>
      </c>
      <c r="CI15190" s="174">
        <v>5</v>
      </c>
      <c r="CJ15190" s="174">
        <v>53.921149999999997</v>
      </c>
      <c r="CK15190" s="174">
        <v>53.921149999999997</v>
      </c>
      <c r="CU15190" s="174">
        <v>106409</v>
      </c>
      <c r="CV15190" s="174">
        <v>842</v>
      </c>
      <c r="CW15190" s="174">
        <v>5</v>
      </c>
      <c r="CX15190" s="174">
        <v>53.921149999999997</v>
      </c>
    </row>
    <row r="15191" spans="84:102" x14ac:dyDescent="0.25">
      <c r="CF15191" s="3" t="s">
        <v>3073</v>
      </c>
      <c r="CG15191" s="174">
        <v>46772</v>
      </c>
      <c r="CH15191" s="174">
        <v>3477</v>
      </c>
      <c r="CI15191" s="174">
        <v>5</v>
      </c>
      <c r="CJ15191" s="174">
        <v>53.846670000000003</v>
      </c>
      <c r="CK15191" s="174">
        <v>53.846670000000003</v>
      </c>
      <c r="CU15191" s="174">
        <v>46772</v>
      </c>
      <c r="CV15191" s="174">
        <v>3477</v>
      </c>
      <c r="CW15191" s="174">
        <v>5</v>
      </c>
      <c r="CX15191" s="174">
        <v>53.846670000000003</v>
      </c>
    </row>
    <row r="15192" spans="84:102" x14ac:dyDescent="0.25">
      <c r="CF15192" s="3" t="s">
        <v>3073</v>
      </c>
      <c r="CG15192" s="174">
        <v>74564</v>
      </c>
      <c r="CH15192" s="174">
        <v>1924</v>
      </c>
      <c r="CI15192" s="174">
        <v>5</v>
      </c>
      <c r="CJ15192" s="174">
        <v>53.787820000000004</v>
      </c>
      <c r="CK15192" s="174">
        <v>53.787820000000004</v>
      </c>
      <c r="CU15192" s="174">
        <v>74564</v>
      </c>
      <c r="CV15192" s="174">
        <v>1924</v>
      </c>
      <c r="CW15192" s="174">
        <v>5</v>
      </c>
      <c r="CX15192" s="174">
        <v>53.787820000000004</v>
      </c>
    </row>
    <row r="15193" spans="84:102" x14ac:dyDescent="0.25">
      <c r="CF15193" s="3" t="s">
        <v>3073</v>
      </c>
      <c r="CG15193" s="174">
        <v>185121</v>
      </c>
      <c r="CH15193" s="174">
        <v>851</v>
      </c>
      <c r="CI15193" s="174">
        <v>5</v>
      </c>
      <c r="CJ15193" s="174">
        <v>53.719709999999999</v>
      </c>
      <c r="CK15193" s="174">
        <v>53.719709999999999</v>
      </c>
      <c r="CU15193" s="174">
        <v>185121</v>
      </c>
      <c r="CV15193" s="174">
        <v>851</v>
      </c>
      <c r="CW15193" s="174">
        <v>5</v>
      </c>
      <c r="CX15193" s="174">
        <v>53.719709999999999</v>
      </c>
    </row>
    <row r="15194" spans="84:102" x14ac:dyDescent="0.25">
      <c r="CF15194" s="3" t="s">
        <v>3073</v>
      </c>
      <c r="CG15194" s="174">
        <v>97640</v>
      </c>
      <c r="CH15194" s="174">
        <v>1454</v>
      </c>
      <c r="CI15194" s="174">
        <v>5</v>
      </c>
      <c r="CJ15194" s="174">
        <v>53.701430000000002</v>
      </c>
      <c r="CK15194" s="174">
        <v>53.701430000000002</v>
      </c>
      <c r="CU15194" s="174">
        <v>97640</v>
      </c>
      <c r="CV15194" s="174">
        <v>1454</v>
      </c>
      <c r="CW15194" s="174">
        <v>5</v>
      </c>
      <c r="CX15194" s="174">
        <v>53.701430000000002</v>
      </c>
    </row>
    <row r="15195" spans="84:102" x14ac:dyDescent="0.25">
      <c r="CF15195" s="3" t="s">
        <v>3073</v>
      </c>
      <c r="CG15195" s="174">
        <v>1345</v>
      </c>
      <c r="CH15195" s="174">
        <v>117625</v>
      </c>
      <c r="CI15195" s="174">
        <v>5</v>
      </c>
      <c r="CJ15195" s="174">
        <v>53.695689999999999</v>
      </c>
      <c r="CK15195" s="174">
        <v>53.695689999999999</v>
      </c>
      <c r="CU15195" s="174">
        <v>1345</v>
      </c>
      <c r="CV15195" s="174">
        <v>117625</v>
      </c>
      <c r="CW15195" s="174">
        <v>5</v>
      </c>
      <c r="CX15195" s="174">
        <v>53.695689999999999</v>
      </c>
    </row>
    <row r="15196" spans="84:102" x14ac:dyDescent="0.25">
      <c r="CF15196" s="3" t="s">
        <v>3073</v>
      </c>
      <c r="CG15196" s="174">
        <v>96089</v>
      </c>
      <c r="CH15196" s="174">
        <v>3607</v>
      </c>
      <c r="CI15196" s="174">
        <v>5</v>
      </c>
      <c r="CJ15196" s="174">
        <v>53.683909999999997</v>
      </c>
      <c r="CK15196" s="174">
        <v>53.683909999999997</v>
      </c>
      <c r="CU15196" s="174">
        <v>96089</v>
      </c>
      <c r="CV15196" s="174">
        <v>3607</v>
      </c>
      <c r="CW15196" s="174">
        <v>5</v>
      </c>
      <c r="CX15196" s="174">
        <v>53.683909999999997</v>
      </c>
    </row>
    <row r="15197" spans="84:102" x14ac:dyDescent="0.25">
      <c r="CF15197" s="3" t="s">
        <v>3073</v>
      </c>
      <c r="CG15197" s="174">
        <v>2165</v>
      </c>
      <c r="CH15197" s="174">
        <v>12313</v>
      </c>
      <c r="CI15197" s="174">
        <v>5</v>
      </c>
      <c r="CJ15197" s="174">
        <v>53.66666</v>
      </c>
      <c r="CK15197" s="174">
        <v>53.66666</v>
      </c>
      <c r="CU15197" s="174">
        <v>2165</v>
      </c>
      <c r="CV15197" s="174">
        <v>12313</v>
      </c>
      <c r="CW15197" s="174">
        <v>5</v>
      </c>
      <c r="CX15197" s="174">
        <v>53.66666</v>
      </c>
    </row>
    <row r="15198" spans="84:102" x14ac:dyDescent="0.25">
      <c r="CF15198" s="3" t="s">
        <v>3073</v>
      </c>
      <c r="CG15198" s="174">
        <v>3477</v>
      </c>
      <c r="CH15198" s="174">
        <v>46772</v>
      </c>
      <c r="CI15198" s="174">
        <v>5</v>
      </c>
      <c r="CJ15198" s="174">
        <v>53.507159999999999</v>
      </c>
      <c r="CK15198" s="174">
        <v>53.507159999999999</v>
      </c>
      <c r="CU15198" s="174">
        <v>3477</v>
      </c>
      <c r="CV15198" s="174">
        <v>46772</v>
      </c>
      <c r="CW15198" s="174">
        <v>5</v>
      </c>
      <c r="CX15198" s="174">
        <v>53.507159999999999</v>
      </c>
    </row>
    <row r="15199" spans="84:102" x14ac:dyDescent="0.25">
      <c r="CF15199" s="3" t="s">
        <v>3073</v>
      </c>
      <c r="CG15199" s="174">
        <v>2671</v>
      </c>
      <c r="CH15199" s="174">
        <v>123900</v>
      </c>
      <c r="CI15199" s="174">
        <v>5</v>
      </c>
      <c r="CJ15199" s="174">
        <v>53.362560000000002</v>
      </c>
      <c r="CK15199" s="174">
        <v>53.362560000000002</v>
      </c>
      <c r="CU15199" s="174">
        <v>2671</v>
      </c>
      <c r="CV15199" s="174">
        <v>123900</v>
      </c>
      <c r="CW15199" s="174">
        <v>5</v>
      </c>
      <c r="CX15199" s="174">
        <v>53.362560000000002</v>
      </c>
    </row>
    <row r="15200" spans="84:102" x14ac:dyDescent="0.25">
      <c r="CF15200" s="3" t="s">
        <v>3073</v>
      </c>
      <c r="CG15200" s="174">
        <v>2886</v>
      </c>
      <c r="CH15200" s="174">
        <v>149148</v>
      </c>
      <c r="CI15200" s="174">
        <v>5</v>
      </c>
      <c r="CJ15200" s="174">
        <v>53</v>
      </c>
      <c r="CK15200" s="174">
        <v>53</v>
      </c>
      <c r="CU15200" s="174">
        <v>2886</v>
      </c>
      <c r="CV15200" s="174">
        <v>149148</v>
      </c>
      <c r="CW15200" s="174">
        <v>5</v>
      </c>
      <c r="CX15200" s="174">
        <v>53</v>
      </c>
    </row>
    <row r="15201" spans="84:102" x14ac:dyDescent="0.25">
      <c r="CF15201" s="3" t="s">
        <v>3073</v>
      </c>
      <c r="CG15201" s="174">
        <v>1564</v>
      </c>
      <c r="CH15201" s="174">
        <v>85001</v>
      </c>
      <c r="CI15201" s="174">
        <v>5</v>
      </c>
      <c r="CJ15201" s="174">
        <v>52.849719999999998</v>
      </c>
      <c r="CK15201" s="174">
        <v>52.849719999999998</v>
      </c>
      <c r="CU15201" s="174">
        <v>1564</v>
      </c>
      <c r="CV15201" s="174">
        <v>85001</v>
      </c>
      <c r="CW15201" s="174">
        <v>5</v>
      </c>
      <c r="CX15201" s="174">
        <v>52.849719999999998</v>
      </c>
    </row>
    <row r="15202" spans="84:102" x14ac:dyDescent="0.25">
      <c r="CF15202" s="3" t="s">
        <v>3073</v>
      </c>
      <c r="CG15202" s="174">
        <v>597</v>
      </c>
      <c r="CH15202" s="174">
        <v>86559</v>
      </c>
      <c r="CI15202" s="174">
        <v>5</v>
      </c>
      <c r="CJ15202" s="174">
        <v>52.775599999999997</v>
      </c>
      <c r="CK15202" s="174">
        <v>52.775599999999997</v>
      </c>
      <c r="CU15202" s="174">
        <v>597</v>
      </c>
      <c r="CV15202" s="174">
        <v>86559</v>
      </c>
      <c r="CW15202" s="174">
        <v>5</v>
      </c>
      <c r="CX15202" s="174">
        <v>52.775599999999997</v>
      </c>
    </row>
    <row r="15203" spans="84:102" x14ac:dyDescent="0.25">
      <c r="CF15203" s="3" t="s">
        <v>3073</v>
      </c>
      <c r="CG15203" s="174">
        <v>151791</v>
      </c>
      <c r="CH15203" s="174">
        <v>2907</v>
      </c>
      <c r="CI15203" s="174">
        <v>5</v>
      </c>
      <c r="CJ15203" s="174">
        <v>52.666670000000003</v>
      </c>
      <c r="CK15203" s="174">
        <v>52.666670000000003</v>
      </c>
      <c r="CU15203" s="174">
        <v>151791</v>
      </c>
      <c r="CV15203" s="174">
        <v>2907</v>
      </c>
      <c r="CW15203" s="174">
        <v>5</v>
      </c>
      <c r="CX15203" s="174">
        <v>52.666670000000003</v>
      </c>
    </row>
    <row r="15204" spans="84:102" x14ac:dyDescent="0.25">
      <c r="CF15204" s="3" t="s">
        <v>3073</v>
      </c>
      <c r="CG15204" s="174">
        <v>3042</v>
      </c>
      <c r="CH15204" s="174">
        <v>165132</v>
      </c>
      <c r="CI15204" s="174">
        <v>5</v>
      </c>
      <c r="CJ15204" s="174">
        <v>52.513539999999999</v>
      </c>
      <c r="CK15204" s="174">
        <v>52.513539999999999</v>
      </c>
      <c r="CU15204" s="174">
        <v>3042</v>
      </c>
      <c r="CV15204" s="174">
        <v>165132</v>
      </c>
      <c r="CW15204" s="174">
        <v>5</v>
      </c>
      <c r="CX15204" s="174">
        <v>52.513539999999999</v>
      </c>
    </row>
    <row r="15205" spans="84:102" x14ac:dyDescent="0.25">
      <c r="CF15205" s="3" t="s">
        <v>3073</v>
      </c>
      <c r="CG15205" s="174">
        <v>3607</v>
      </c>
      <c r="CH15205" s="174">
        <v>96089</v>
      </c>
      <c r="CI15205" s="174">
        <v>5</v>
      </c>
      <c r="CJ15205" s="174">
        <v>52.24633</v>
      </c>
      <c r="CK15205" s="174">
        <v>52.24633</v>
      </c>
      <c r="CU15205" s="174">
        <v>3607</v>
      </c>
      <c r="CV15205" s="174">
        <v>96089</v>
      </c>
      <c r="CW15205" s="174">
        <v>5</v>
      </c>
      <c r="CX15205" s="174">
        <v>52.24633</v>
      </c>
    </row>
    <row r="15206" spans="84:102" x14ac:dyDescent="0.25">
      <c r="CF15206" s="3" t="s">
        <v>3073</v>
      </c>
      <c r="CG15206" s="174">
        <v>828</v>
      </c>
      <c r="CH15206" s="174">
        <v>105360</v>
      </c>
      <c r="CI15206" s="174">
        <v>5</v>
      </c>
      <c r="CJ15206" s="174">
        <v>52.160690000000002</v>
      </c>
      <c r="CK15206" s="174">
        <v>52.160690000000002</v>
      </c>
      <c r="CU15206" s="174">
        <v>828</v>
      </c>
      <c r="CV15206" s="174">
        <v>105360</v>
      </c>
      <c r="CW15206" s="174">
        <v>5</v>
      </c>
      <c r="CX15206" s="174">
        <v>52.160690000000002</v>
      </c>
    </row>
    <row r="15207" spans="84:102" x14ac:dyDescent="0.25">
      <c r="CF15207" s="3" t="s">
        <v>3073</v>
      </c>
      <c r="CG15207" s="174">
        <v>173084</v>
      </c>
      <c r="CH15207" s="174">
        <v>3409</v>
      </c>
      <c r="CI15207" s="174">
        <v>5</v>
      </c>
      <c r="CJ15207" s="174">
        <v>52.083599999999997</v>
      </c>
      <c r="CK15207" s="174">
        <v>52.083599999999997</v>
      </c>
      <c r="CU15207" s="174">
        <v>173084</v>
      </c>
      <c r="CV15207" s="174">
        <v>3409</v>
      </c>
      <c r="CW15207" s="174">
        <v>5</v>
      </c>
      <c r="CX15207" s="174">
        <v>52.083599999999997</v>
      </c>
    </row>
    <row r="15208" spans="84:102" x14ac:dyDescent="0.25">
      <c r="CF15208" s="3" t="s">
        <v>3073</v>
      </c>
      <c r="CG15208" s="174">
        <v>3266</v>
      </c>
      <c r="CH15208" s="174">
        <v>161971</v>
      </c>
      <c r="CI15208" s="174">
        <v>5</v>
      </c>
      <c r="CJ15208" s="174">
        <v>52.005180000000003</v>
      </c>
      <c r="CK15208" s="174">
        <v>52.005180000000003</v>
      </c>
      <c r="CU15208" s="174">
        <v>3266</v>
      </c>
      <c r="CV15208" s="174">
        <v>161971</v>
      </c>
      <c r="CW15208" s="174">
        <v>5</v>
      </c>
      <c r="CX15208" s="174">
        <v>52.005180000000003</v>
      </c>
    </row>
    <row r="15209" spans="84:102" x14ac:dyDescent="0.25">
      <c r="CF15209" s="3" t="s">
        <v>3073</v>
      </c>
      <c r="CG15209" s="174">
        <v>149596</v>
      </c>
      <c r="CH15209" s="174">
        <v>2855</v>
      </c>
      <c r="CI15209" s="174">
        <v>5</v>
      </c>
      <c r="CJ15209" s="174">
        <v>52</v>
      </c>
      <c r="CK15209" s="174">
        <v>52</v>
      </c>
      <c r="CU15209" s="174">
        <v>149596</v>
      </c>
      <c r="CV15209" s="174">
        <v>2855</v>
      </c>
      <c r="CW15209" s="174">
        <v>5</v>
      </c>
      <c r="CX15209" s="174">
        <v>52</v>
      </c>
    </row>
    <row r="15210" spans="84:102" x14ac:dyDescent="0.25">
      <c r="CF15210" s="3" t="s">
        <v>3073</v>
      </c>
      <c r="CG15210" s="174">
        <v>183611</v>
      </c>
      <c r="CH15210" s="174">
        <v>3880</v>
      </c>
      <c r="CI15210" s="174">
        <v>5</v>
      </c>
      <c r="CJ15210" s="174">
        <v>52</v>
      </c>
      <c r="CK15210" s="174">
        <v>52</v>
      </c>
      <c r="CU15210" s="174">
        <v>183611</v>
      </c>
      <c r="CV15210" s="174">
        <v>3880</v>
      </c>
      <c r="CW15210" s="174">
        <v>5</v>
      </c>
      <c r="CX15210" s="174">
        <v>52</v>
      </c>
    </row>
    <row r="15211" spans="84:102" x14ac:dyDescent="0.25">
      <c r="CF15211" s="3" t="s">
        <v>3073</v>
      </c>
      <c r="CG15211" s="174">
        <v>3737</v>
      </c>
      <c r="CH15211" s="174">
        <v>183155</v>
      </c>
      <c r="CI15211" s="174">
        <v>5</v>
      </c>
      <c r="CJ15211" s="174">
        <v>51.972000000000001</v>
      </c>
      <c r="CK15211" s="174">
        <v>51.972000000000001</v>
      </c>
      <c r="CU15211" s="174">
        <v>3737</v>
      </c>
      <c r="CV15211" s="174">
        <v>183155</v>
      </c>
      <c r="CW15211" s="174">
        <v>5</v>
      </c>
      <c r="CX15211" s="174">
        <v>51.972000000000001</v>
      </c>
    </row>
    <row r="15212" spans="84:102" x14ac:dyDescent="0.25">
      <c r="CF15212" s="3" t="s">
        <v>3073</v>
      </c>
      <c r="CG15212" s="174">
        <v>19774</v>
      </c>
      <c r="CH15212" s="174">
        <v>2251</v>
      </c>
      <c r="CI15212" s="174">
        <v>5</v>
      </c>
      <c r="CJ15212" s="174">
        <v>51.920110000000001</v>
      </c>
      <c r="CK15212" s="174">
        <v>51.920110000000001</v>
      </c>
      <c r="CU15212" s="174">
        <v>19774</v>
      </c>
      <c r="CV15212" s="174">
        <v>2251</v>
      </c>
      <c r="CW15212" s="174">
        <v>5</v>
      </c>
      <c r="CX15212" s="174">
        <v>51.920110000000001</v>
      </c>
    </row>
    <row r="15213" spans="84:102" x14ac:dyDescent="0.25">
      <c r="CF15213" s="3" t="s">
        <v>3073</v>
      </c>
      <c r="CG15213" s="174">
        <v>2508</v>
      </c>
      <c r="CH15213" s="174">
        <v>38229</v>
      </c>
      <c r="CI15213" s="174">
        <v>5</v>
      </c>
      <c r="CJ15213" s="174">
        <v>51.863230000000001</v>
      </c>
      <c r="CK15213" s="174">
        <v>51.863230000000001</v>
      </c>
      <c r="CU15213" s="174">
        <v>2508</v>
      </c>
      <c r="CV15213" s="174">
        <v>38229</v>
      </c>
      <c r="CW15213" s="174">
        <v>5</v>
      </c>
      <c r="CX15213" s="174">
        <v>51.863230000000001</v>
      </c>
    </row>
    <row r="15214" spans="84:102" x14ac:dyDescent="0.25">
      <c r="CF15214" s="3" t="s">
        <v>3073</v>
      </c>
      <c r="CG15214" s="174">
        <v>584</v>
      </c>
      <c r="CH15214" s="174">
        <v>85348</v>
      </c>
      <c r="CI15214" s="174">
        <v>5</v>
      </c>
      <c r="CJ15214" s="174">
        <v>51.851100000000002</v>
      </c>
      <c r="CK15214" s="174">
        <v>51.851100000000002</v>
      </c>
      <c r="CU15214" s="174">
        <v>584</v>
      </c>
      <c r="CV15214" s="174">
        <v>85348</v>
      </c>
      <c r="CW15214" s="174">
        <v>5</v>
      </c>
      <c r="CX15214" s="174">
        <v>51.851100000000002</v>
      </c>
    </row>
    <row r="15215" spans="84:102" x14ac:dyDescent="0.25">
      <c r="CF15215" s="3" t="s">
        <v>3073</v>
      </c>
      <c r="CG15215" s="174">
        <v>114509</v>
      </c>
      <c r="CH15215" s="174">
        <v>3663</v>
      </c>
      <c r="CI15215" s="174">
        <v>5</v>
      </c>
      <c r="CJ15215" s="174">
        <v>51.749600000000001</v>
      </c>
      <c r="CK15215" s="174">
        <v>51.749600000000001</v>
      </c>
      <c r="CU15215" s="174">
        <v>114509</v>
      </c>
      <c r="CV15215" s="174">
        <v>3663</v>
      </c>
      <c r="CW15215" s="174">
        <v>5</v>
      </c>
      <c r="CX15215" s="174">
        <v>51.749600000000001</v>
      </c>
    </row>
    <row r="15216" spans="84:102" x14ac:dyDescent="0.25">
      <c r="CF15216" s="3" t="s">
        <v>3073</v>
      </c>
      <c r="CG15216" s="174">
        <v>982</v>
      </c>
      <c r="CH15216" s="174">
        <v>116864</v>
      </c>
      <c r="CI15216" s="174">
        <v>5</v>
      </c>
      <c r="CJ15216" s="174">
        <v>51.745040000000003</v>
      </c>
      <c r="CK15216" s="174">
        <v>51.745040000000003</v>
      </c>
      <c r="CU15216" s="174">
        <v>982</v>
      </c>
      <c r="CV15216" s="174">
        <v>116864</v>
      </c>
      <c r="CW15216" s="174">
        <v>5</v>
      </c>
      <c r="CX15216" s="174">
        <v>51.745040000000003</v>
      </c>
    </row>
    <row r="15217" spans="84:102" x14ac:dyDescent="0.25">
      <c r="CF15217" s="3" t="s">
        <v>3073</v>
      </c>
      <c r="CG15217" s="174">
        <v>148757</v>
      </c>
      <c r="CH15217" s="174">
        <v>2881</v>
      </c>
      <c r="CI15217" s="174">
        <v>5</v>
      </c>
      <c r="CJ15217" s="174">
        <v>51.726460000000003</v>
      </c>
      <c r="CK15217" s="174">
        <v>51.726460000000003</v>
      </c>
      <c r="CU15217" s="174">
        <v>148757</v>
      </c>
      <c r="CV15217" s="174">
        <v>2881</v>
      </c>
      <c r="CW15217" s="174">
        <v>5</v>
      </c>
      <c r="CX15217" s="174">
        <v>51.726460000000003</v>
      </c>
    </row>
    <row r="15218" spans="84:102" x14ac:dyDescent="0.25">
      <c r="CF15218" s="3" t="s">
        <v>3073</v>
      </c>
      <c r="CG15218" s="174">
        <v>91366</v>
      </c>
      <c r="CH15218" s="174">
        <v>3590</v>
      </c>
      <c r="CI15218" s="174">
        <v>5</v>
      </c>
      <c r="CJ15218" s="174">
        <v>51.6843</v>
      </c>
      <c r="CK15218" s="174">
        <v>51.6843</v>
      </c>
      <c r="CU15218" s="174">
        <v>91366</v>
      </c>
      <c r="CV15218" s="174">
        <v>3590</v>
      </c>
      <c r="CW15218" s="174">
        <v>5</v>
      </c>
      <c r="CX15218" s="174">
        <v>51.6843</v>
      </c>
    </row>
    <row r="15219" spans="84:102" x14ac:dyDescent="0.25">
      <c r="CF15219" s="3" t="s">
        <v>3073</v>
      </c>
      <c r="CG15219" s="174">
        <v>151611</v>
      </c>
      <c r="CH15219" s="174">
        <v>2905</v>
      </c>
      <c r="CI15219" s="174">
        <v>5</v>
      </c>
      <c r="CJ15219" s="174">
        <v>51.666670000000003</v>
      </c>
      <c r="CK15219" s="174">
        <v>51.666670000000003</v>
      </c>
      <c r="CU15219" s="174">
        <v>151611</v>
      </c>
      <c r="CV15219" s="174">
        <v>2905</v>
      </c>
      <c r="CW15219" s="174">
        <v>5</v>
      </c>
      <c r="CX15219" s="174">
        <v>51.666670000000003</v>
      </c>
    </row>
    <row r="15220" spans="84:102" x14ac:dyDescent="0.25">
      <c r="CF15220" s="3" t="s">
        <v>3073</v>
      </c>
      <c r="CG15220" s="174">
        <v>2758</v>
      </c>
      <c r="CH15220" s="174">
        <v>142252</v>
      </c>
      <c r="CI15220" s="174">
        <v>5</v>
      </c>
      <c r="CJ15220" s="174">
        <v>51.609340000000003</v>
      </c>
      <c r="CK15220" s="174">
        <v>51.609340000000003</v>
      </c>
      <c r="CU15220" s="174">
        <v>2758</v>
      </c>
      <c r="CV15220" s="174">
        <v>142252</v>
      </c>
      <c r="CW15220" s="174">
        <v>5</v>
      </c>
      <c r="CX15220" s="174">
        <v>51.609340000000003</v>
      </c>
    </row>
    <row r="15221" spans="84:102" x14ac:dyDescent="0.25">
      <c r="CF15221" s="3" t="s">
        <v>3073</v>
      </c>
      <c r="CG15221" s="174">
        <v>23857</v>
      </c>
      <c r="CH15221" s="174">
        <v>2340</v>
      </c>
      <c r="CI15221" s="174">
        <v>5</v>
      </c>
      <c r="CJ15221" s="174">
        <v>51.57873</v>
      </c>
      <c r="CK15221" s="174">
        <v>51.57873</v>
      </c>
      <c r="CU15221" s="174">
        <v>23857</v>
      </c>
      <c r="CV15221" s="174">
        <v>2340</v>
      </c>
      <c r="CW15221" s="174">
        <v>5</v>
      </c>
      <c r="CX15221" s="174">
        <v>51.57873</v>
      </c>
    </row>
    <row r="15222" spans="84:102" x14ac:dyDescent="0.25">
      <c r="CF15222" s="3" t="s">
        <v>3073</v>
      </c>
      <c r="CG15222" s="174">
        <v>69626</v>
      </c>
      <c r="CH15222" s="174">
        <v>194</v>
      </c>
      <c r="CI15222" s="174">
        <v>5</v>
      </c>
      <c r="CJ15222" s="174">
        <v>51.539169999999999</v>
      </c>
      <c r="CK15222" s="174">
        <v>51.539169999999999</v>
      </c>
      <c r="CU15222" s="174">
        <v>69626</v>
      </c>
      <c r="CV15222" s="174">
        <v>194</v>
      </c>
      <c r="CW15222" s="174">
        <v>5</v>
      </c>
      <c r="CX15222" s="174">
        <v>51.539169999999999</v>
      </c>
    </row>
    <row r="15223" spans="84:102" x14ac:dyDescent="0.25">
      <c r="CF15223" s="3" t="s">
        <v>3073</v>
      </c>
      <c r="CG15223" s="174">
        <v>53374</v>
      </c>
      <c r="CH15223" s="174">
        <v>1846</v>
      </c>
      <c r="CI15223" s="174">
        <v>5</v>
      </c>
      <c r="CJ15223" s="174">
        <v>51.454920000000001</v>
      </c>
      <c r="CK15223" s="174">
        <v>51.454920000000001</v>
      </c>
      <c r="CU15223" s="174">
        <v>53374</v>
      </c>
      <c r="CV15223" s="174">
        <v>1846</v>
      </c>
      <c r="CW15223" s="174">
        <v>5</v>
      </c>
      <c r="CX15223" s="174">
        <v>51.454920000000001</v>
      </c>
    </row>
    <row r="15224" spans="84:102" x14ac:dyDescent="0.25">
      <c r="CF15224" s="3" t="s">
        <v>3073</v>
      </c>
      <c r="CG15224" s="174">
        <v>15589</v>
      </c>
      <c r="CH15224" s="174">
        <v>2190</v>
      </c>
      <c r="CI15224" s="174">
        <v>5</v>
      </c>
      <c r="CJ15224" s="174">
        <v>51.304459999999999</v>
      </c>
      <c r="CK15224" s="174">
        <v>51.304459999999999</v>
      </c>
      <c r="CU15224" s="174">
        <v>15589</v>
      </c>
      <c r="CV15224" s="174">
        <v>2190</v>
      </c>
      <c r="CW15224" s="174">
        <v>5</v>
      </c>
      <c r="CX15224" s="174">
        <v>51.304459999999999</v>
      </c>
    </row>
    <row r="15225" spans="84:102" x14ac:dyDescent="0.25">
      <c r="CF15225" s="3" t="s">
        <v>3073</v>
      </c>
      <c r="CG15225" s="174">
        <v>14804</v>
      </c>
      <c r="CH15225" s="174">
        <v>2214</v>
      </c>
      <c r="CI15225" s="174">
        <v>5</v>
      </c>
      <c r="CJ15225" s="174">
        <v>51.299689999999998</v>
      </c>
      <c r="CK15225" s="174">
        <v>51.299689999999998</v>
      </c>
      <c r="CU15225" s="174">
        <v>14804</v>
      </c>
      <c r="CV15225" s="174">
        <v>2214</v>
      </c>
      <c r="CW15225" s="174">
        <v>5</v>
      </c>
      <c r="CX15225" s="174">
        <v>51.299689999999998</v>
      </c>
    </row>
    <row r="15226" spans="84:102" x14ac:dyDescent="0.25">
      <c r="CF15226" s="3" t="s">
        <v>3073</v>
      </c>
      <c r="CG15226" s="174">
        <v>3163</v>
      </c>
      <c r="CH15226" s="174">
        <v>149873</v>
      </c>
      <c r="CI15226" s="174">
        <v>5</v>
      </c>
      <c r="CJ15226" s="174">
        <v>51.230370000000001</v>
      </c>
      <c r="CK15226" s="174">
        <v>51.230370000000001</v>
      </c>
      <c r="CU15226" s="174">
        <v>3163</v>
      </c>
      <c r="CV15226" s="174">
        <v>149873</v>
      </c>
      <c r="CW15226" s="174">
        <v>5</v>
      </c>
      <c r="CX15226" s="174">
        <v>51.230370000000001</v>
      </c>
    </row>
    <row r="15227" spans="84:102" x14ac:dyDescent="0.25">
      <c r="CF15227" s="3" t="s">
        <v>3073</v>
      </c>
      <c r="CG15227" s="174">
        <v>685</v>
      </c>
      <c r="CH15227" s="174">
        <v>90914</v>
      </c>
      <c r="CI15227" s="174">
        <v>5</v>
      </c>
      <c r="CJ15227" s="174">
        <v>51.13711</v>
      </c>
      <c r="CK15227" s="174">
        <v>51.13711</v>
      </c>
      <c r="CU15227" s="174">
        <v>685</v>
      </c>
      <c r="CV15227" s="174">
        <v>90914</v>
      </c>
      <c r="CW15227" s="174">
        <v>5</v>
      </c>
      <c r="CX15227" s="174">
        <v>51.13711</v>
      </c>
    </row>
    <row r="15228" spans="84:102" x14ac:dyDescent="0.25">
      <c r="CF15228" s="3" t="s">
        <v>3073</v>
      </c>
      <c r="CG15228" s="174">
        <v>70518</v>
      </c>
      <c r="CH15228" s="174">
        <v>208</v>
      </c>
      <c r="CI15228" s="174">
        <v>5</v>
      </c>
      <c r="CJ15228" s="174">
        <v>51.101419999999997</v>
      </c>
      <c r="CK15228" s="174">
        <v>51.101419999999997</v>
      </c>
      <c r="CU15228" s="174">
        <v>70518</v>
      </c>
      <c r="CV15228" s="174">
        <v>208</v>
      </c>
      <c r="CW15228" s="174">
        <v>5</v>
      </c>
      <c r="CX15228" s="174">
        <v>51.101419999999997</v>
      </c>
    </row>
    <row r="15229" spans="84:102" x14ac:dyDescent="0.25">
      <c r="CF15229" s="3" t="s">
        <v>3073</v>
      </c>
      <c r="CG15229" s="174">
        <v>151709</v>
      </c>
      <c r="CH15229" s="174">
        <v>2898</v>
      </c>
      <c r="CI15229" s="174">
        <v>5</v>
      </c>
      <c r="CJ15229" s="174">
        <v>50.87</v>
      </c>
      <c r="CK15229" s="174">
        <v>50.87</v>
      </c>
      <c r="CU15229" s="174">
        <v>151709</v>
      </c>
      <c r="CV15229" s="174">
        <v>2898</v>
      </c>
      <c r="CW15229" s="174">
        <v>5</v>
      </c>
      <c r="CX15229" s="174">
        <v>50.87</v>
      </c>
    </row>
    <row r="15230" spans="84:102" x14ac:dyDescent="0.25">
      <c r="CF15230" s="3" t="s">
        <v>3073</v>
      </c>
      <c r="CG15230" s="174">
        <v>3046</v>
      </c>
      <c r="CH15230" s="174">
        <v>166142</v>
      </c>
      <c r="CI15230" s="174">
        <v>5</v>
      </c>
      <c r="CJ15230" s="174">
        <v>50.677729999999997</v>
      </c>
      <c r="CK15230" s="174">
        <v>50.677729999999997</v>
      </c>
      <c r="CU15230" s="174">
        <v>3046</v>
      </c>
      <c r="CV15230" s="174">
        <v>166142</v>
      </c>
      <c r="CW15230" s="174">
        <v>5</v>
      </c>
      <c r="CX15230" s="174">
        <v>50.677729999999997</v>
      </c>
    </row>
    <row r="15231" spans="84:102" x14ac:dyDescent="0.25">
      <c r="CF15231" s="3" t="s">
        <v>3073</v>
      </c>
      <c r="CG15231" s="174">
        <v>72002</v>
      </c>
      <c r="CH15231" s="174">
        <v>288</v>
      </c>
      <c r="CI15231" s="174">
        <v>5</v>
      </c>
      <c r="CJ15231" s="174">
        <v>50.518300000000004</v>
      </c>
      <c r="CK15231" s="174">
        <v>50.518300000000004</v>
      </c>
      <c r="CU15231" s="174">
        <v>72002</v>
      </c>
      <c r="CV15231" s="174">
        <v>288</v>
      </c>
      <c r="CW15231" s="174">
        <v>5</v>
      </c>
      <c r="CX15231" s="174">
        <v>50.518300000000004</v>
      </c>
    </row>
    <row r="15232" spans="84:102" x14ac:dyDescent="0.25">
      <c r="CF15232" s="3" t="s">
        <v>3073</v>
      </c>
      <c r="CG15232" s="174">
        <v>65195</v>
      </c>
      <c r="CH15232" s="174">
        <v>102</v>
      </c>
      <c r="CI15232" s="174">
        <v>5</v>
      </c>
      <c r="CJ15232" s="174">
        <v>50.502800000000001</v>
      </c>
      <c r="CK15232" s="174">
        <v>50.502800000000001</v>
      </c>
      <c r="CU15232" s="174">
        <v>65195</v>
      </c>
      <c r="CV15232" s="174">
        <v>102</v>
      </c>
      <c r="CW15232" s="174">
        <v>5</v>
      </c>
      <c r="CX15232" s="174">
        <v>50.502800000000001</v>
      </c>
    </row>
    <row r="15233" spans="84:102" x14ac:dyDescent="0.25">
      <c r="CF15233" s="3" t="s">
        <v>3073</v>
      </c>
      <c r="CG15233" s="174">
        <v>2787</v>
      </c>
      <c r="CH15233" s="174">
        <v>146268</v>
      </c>
      <c r="CI15233" s="174">
        <v>5</v>
      </c>
      <c r="CJ15233" s="174">
        <v>50.34066</v>
      </c>
      <c r="CK15233" s="174">
        <v>50.34066</v>
      </c>
      <c r="CU15233" s="174">
        <v>2787</v>
      </c>
      <c r="CV15233" s="174">
        <v>146268</v>
      </c>
      <c r="CW15233" s="174">
        <v>5</v>
      </c>
      <c r="CX15233" s="174">
        <v>50.34066</v>
      </c>
    </row>
    <row r="15234" spans="84:102" x14ac:dyDescent="0.25">
      <c r="CF15234" s="3" t="s">
        <v>3073</v>
      </c>
      <c r="CG15234" s="174">
        <v>165132</v>
      </c>
      <c r="CH15234" s="174">
        <v>3042</v>
      </c>
      <c r="CI15234" s="174">
        <v>5</v>
      </c>
      <c r="CJ15234" s="174">
        <v>50.331330000000001</v>
      </c>
      <c r="CK15234" s="174">
        <v>50.331330000000001</v>
      </c>
      <c r="CU15234" s="174">
        <v>165132</v>
      </c>
      <c r="CV15234" s="174">
        <v>3042</v>
      </c>
      <c r="CW15234" s="174">
        <v>5</v>
      </c>
      <c r="CX15234" s="174">
        <v>50.331330000000001</v>
      </c>
    </row>
    <row r="15235" spans="84:102" x14ac:dyDescent="0.25">
      <c r="CF15235" s="3" t="s">
        <v>3073</v>
      </c>
      <c r="CG15235" s="174">
        <v>144535</v>
      </c>
      <c r="CH15235" s="174">
        <v>1138</v>
      </c>
      <c r="CI15235" s="174">
        <v>5</v>
      </c>
      <c r="CJ15235" s="174">
        <v>50.261569999999999</v>
      </c>
      <c r="CK15235" s="174">
        <v>50.261569999999999</v>
      </c>
      <c r="CU15235" s="174">
        <v>144535</v>
      </c>
      <c r="CV15235" s="174">
        <v>1138</v>
      </c>
      <c r="CW15235" s="174">
        <v>5</v>
      </c>
      <c r="CX15235" s="174">
        <v>50.261569999999999</v>
      </c>
    </row>
    <row r="15236" spans="84:102" x14ac:dyDescent="0.25">
      <c r="CF15236" s="3" t="s">
        <v>3073</v>
      </c>
      <c r="CG15236" s="174">
        <v>2359</v>
      </c>
      <c r="CH15236" s="174">
        <v>24203</v>
      </c>
      <c r="CI15236" s="174">
        <v>5</v>
      </c>
      <c r="CJ15236" s="174">
        <v>50.203949999999999</v>
      </c>
      <c r="CK15236" s="174">
        <v>50.203949999999999</v>
      </c>
      <c r="CU15236" s="174">
        <v>2359</v>
      </c>
      <c r="CV15236" s="174">
        <v>24203</v>
      </c>
      <c r="CW15236" s="174">
        <v>5</v>
      </c>
      <c r="CX15236" s="174">
        <v>50.203949999999999</v>
      </c>
    </row>
    <row r="15237" spans="84:102" x14ac:dyDescent="0.25">
      <c r="CF15237" s="3" t="s">
        <v>3073</v>
      </c>
      <c r="CG15237" s="174">
        <v>3502</v>
      </c>
      <c r="CH15237" s="174">
        <v>58699</v>
      </c>
      <c r="CI15237" s="174">
        <v>5</v>
      </c>
      <c r="CJ15237" s="174">
        <v>50.054369999999999</v>
      </c>
      <c r="CK15237" s="174">
        <v>50.054369999999999</v>
      </c>
      <c r="CU15237" s="174">
        <v>3502</v>
      </c>
      <c r="CV15237" s="174">
        <v>58699</v>
      </c>
      <c r="CW15237" s="174">
        <v>5</v>
      </c>
      <c r="CX15237" s="174">
        <v>50.054369999999999</v>
      </c>
    </row>
    <row r="15238" spans="84:102" x14ac:dyDescent="0.25">
      <c r="CF15238" s="3" t="s">
        <v>3073</v>
      </c>
      <c r="CG15238" s="174">
        <v>149873</v>
      </c>
      <c r="CH15238" s="174">
        <v>3163</v>
      </c>
      <c r="CI15238" s="174">
        <v>5</v>
      </c>
      <c r="CJ15238" s="174">
        <v>50.051540000000003</v>
      </c>
      <c r="CK15238" s="174">
        <v>50.051540000000003</v>
      </c>
      <c r="CU15238" s="174">
        <v>149873</v>
      </c>
      <c r="CV15238" s="174">
        <v>3163</v>
      </c>
      <c r="CW15238" s="174">
        <v>5</v>
      </c>
      <c r="CX15238" s="174">
        <v>50.051540000000003</v>
      </c>
    </row>
    <row r="15239" spans="84:102" x14ac:dyDescent="0.25">
      <c r="CF15239" s="3" t="s">
        <v>3073</v>
      </c>
      <c r="CG15239" s="174">
        <v>147685</v>
      </c>
      <c r="CH15239" s="174">
        <v>3095</v>
      </c>
      <c r="CI15239" s="174">
        <v>5</v>
      </c>
      <c r="CJ15239" s="174">
        <v>50</v>
      </c>
      <c r="CK15239" s="174">
        <v>50</v>
      </c>
      <c r="CU15239" s="174">
        <v>147685</v>
      </c>
      <c r="CV15239" s="174">
        <v>3095</v>
      </c>
      <c r="CW15239" s="174">
        <v>5</v>
      </c>
      <c r="CX15239" s="174">
        <v>50</v>
      </c>
    </row>
    <row r="15240" spans="84:102" x14ac:dyDescent="0.25">
      <c r="CF15240" s="3" t="s">
        <v>3073</v>
      </c>
      <c r="CG15240" s="174">
        <v>157116</v>
      </c>
      <c r="CH15240" s="174">
        <v>3775</v>
      </c>
      <c r="CI15240" s="174">
        <v>5</v>
      </c>
      <c r="CJ15240" s="174">
        <v>50</v>
      </c>
      <c r="CK15240" s="174">
        <v>50</v>
      </c>
      <c r="CU15240" s="174">
        <v>157116</v>
      </c>
      <c r="CV15240" s="174">
        <v>3775</v>
      </c>
      <c r="CW15240" s="174">
        <v>5</v>
      </c>
      <c r="CX15240" s="174">
        <v>50</v>
      </c>
    </row>
    <row r="15241" spans="84:102" x14ac:dyDescent="0.25">
      <c r="CF15241" s="3" t="s">
        <v>3073</v>
      </c>
      <c r="CG15241" s="174">
        <v>99</v>
      </c>
      <c r="CH15241" s="174">
        <v>66549</v>
      </c>
      <c r="CI15241" s="174">
        <v>5</v>
      </c>
      <c r="CJ15241" s="174">
        <v>49.910679999999999</v>
      </c>
      <c r="CK15241" s="174">
        <v>49.910679999999999</v>
      </c>
      <c r="CU15241" s="174">
        <v>99</v>
      </c>
      <c r="CV15241" s="174">
        <v>66549</v>
      </c>
      <c r="CW15241" s="174">
        <v>5</v>
      </c>
      <c r="CX15241" s="174">
        <v>49.910679999999999</v>
      </c>
    </row>
    <row r="15242" spans="84:102" x14ac:dyDescent="0.25">
      <c r="CF15242" s="3" t="s">
        <v>3073</v>
      </c>
      <c r="CG15242" s="174">
        <v>3695</v>
      </c>
      <c r="CH15242" s="174">
        <v>76218</v>
      </c>
      <c r="CI15242" s="174">
        <v>5</v>
      </c>
      <c r="CJ15242" s="174">
        <v>49.909889999999997</v>
      </c>
      <c r="CK15242" s="174">
        <v>49.909889999999997</v>
      </c>
      <c r="CU15242" s="174">
        <v>3695</v>
      </c>
      <c r="CV15242" s="174">
        <v>76218</v>
      </c>
      <c r="CW15242" s="174">
        <v>5</v>
      </c>
      <c r="CX15242" s="174">
        <v>49.909889999999997</v>
      </c>
    </row>
    <row r="15243" spans="84:102" x14ac:dyDescent="0.25">
      <c r="CF15243" s="3" t="s">
        <v>3073</v>
      </c>
      <c r="CG15243" s="174">
        <v>1255</v>
      </c>
      <c r="CH15243" s="174">
        <v>126988</v>
      </c>
      <c r="CI15243" s="174">
        <v>5</v>
      </c>
      <c r="CJ15243" s="174">
        <v>49.758130000000001</v>
      </c>
      <c r="CK15243" s="174">
        <v>49.758130000000001</v>
      </c>
      <c r="CU15243" s="174">
        <v>1255</v>
      </c>
      <c r="CV15243" s="174">
        <v>126988</v>
      </c>
      <c r="CW15243" s="174">
        <v>5</v>
      </c>
      <c r="CX15243" s="174">
        <v>49.758130000000001</v>
      </c>
    </row>
    <row r="15244" spans="84:102" x14ac:dyDescent="0.25">
      <c r="CF15244" s="3" t="s">
        <v>3073</v>
      </c>
      <c r="CG15244" s="174">
        <v>149968</v>
      </c>
      <c r="CH15244" s="174">
        <v>2846</v>
      </c>
      <c r="CI15244" s="174">
        <v>5</v>
      </c>
      <c r="CJ15244" s="174">
        <v>49.469200000000001</v>
      </c>
      <c r="CK15244" s="174">
        <v>49.469200000000001</v>
      </c>
      <c r="CU15244" s="174">
        <v>149968</v>
      </c>
      <c r="CV15244" s="174">
        <v>2846</v>
      </c>
      <c r="CW15244" s="174">
        <v>5</v>
      </c>
      <c r="CX15244" s="174">
        <v>49.469200000000001</v>
      </c>
    </row>
    <row r="15245" spans="84:102" x14ac:dyDescent="0.25">
      <c r="CF15245" s="3" t="s">
        <v>3073</v>
      </c>
      <c r="CG15245" s="174">
        <v>639</v>
      </c>
      <c r="CH15245" s="174">
        <v>88458</v>
      </c>
      <c r="CI15245" s="174">
        <v>5</v>
      </c>
      <c r="CJ15245" s="174">
        <v>49.421500000000002</v>
      </c>
      <c r="CK15245" s="174">
        <v>49.421500000000002</v>
      </c>
      <c r="CU15245" s="174">
        <v>639</v>
      </c>
      <c r="CV15245" s="174">
        <v>88458</v>
      </c>
      <c r="CW15245" s="174">
        <v>5</v>
      </c>
      <c r="CX15245" s="174">
        <v>49.421500000000002</v>
      </c>
    </row>
    <row r="15246" spans="84:102" x14ac:dyDescent="0.25">
      <c r="CF15246" s="3" t="s">
        <v>3073</v>
      </c>
      <c r="CG15246" s="174">
        <v>432</v>
      </c>
      <c r="CH15246" s="174">
        <v>81459</v>
      </c>
      <c r="CI15246" s="174">
        <v>5</v>
      </c>
      <c r="CJ15246" s="174">
        <v>49.291119999999999</v>
      </c>
      <c r="CK15246" s="174">
        <v>49.291119999999999</v>
      </c>
      <c r="CU15246" s="174">
        <v>432</v>
      </c>
      <c r="CV15246" s="174">
        <v>81459</v>
      </c>
      <c r="CW15246" s="174">
        <v>5</v>
      </c>
      <c r="CX15246" s="174">
        <v>49.291119999999999</v>
      </c>
    </row>
    <row r="15247" spans="84:102" x14ac:dyDescent="0.25">
      <c r="CF15247" s="3" t="s">
        <v>3073</v>
      </c>
      <c r="CG15247" s="174">
        <v>88458</v>
      </c>
      <c r="CH15247" s="174">
        <v>639</v>
      </c>
      <c r="CI15247" s="174">
        <v>5</v>
      </c>
      <c r="CJ15247" s="174">
        <v>49.277740000000001</v>
      </c>
      <c r="CK15247" s="174">
        <v>49.277740000000001</v>
      </c>
      <c r="CU15247" s="174">
        <v>88458</v>
      </c>
      <c r="CV15247" s="174">
        <v>639</v>
      </c>
      <c r="CW15247" s="174">
        <v>5</v>
      </c>
      <c r="CX15247" s="174">
        <v>49.277740000000001</v>
      </c>
    </row>
    <row r="15248" spans="84:102" x14ac:dyDescent="0.25">
      <c r="CF15248" s="3" t="s">
        <v>3073</v>
      </c>
      <c r="CG15248" s="174">
        <v>689</v>
      </c>
      <c r="CH15248" s="174">
        <v>92801</v>
      </c>
      <c r="CI15248" s="174">
        <v>5</v>
      </c>
      <c r="CJ15248" s="174">
        <v>49.183500000000002</v>
      </c>
      <c r="CK15248" s="174">
        <v>49.183500000000002</v>
      </c>
      <c r="CU15248" s="174">
        <v>689</v>
      </c>
      <c r="CV15248" s="174">
        <v>92801</v>
      </c>
      <c r="CW15248" s="174">
        <v>5</v>
      </c>
      <c r="CX15248" s="174">
        <v>49.183500000000002</v>
      </c>
    </row>
    <row r="15249" spans="84:102" x14ac:dyDescent="0.25">
      <c r="CF15249" s="3" t="s">
        <v>3073</v>
      </c>
      <c r="CG15249" s="174">
        <v>3068</v>
      </c>
      <c r="CH15249" s="174">
        <v>167249</v>
      </c>
      <c r="CI15249" s="174">
        <v>5</v>
      </c>
      <c r="CJ15249" s="174">
        <v>49.064390000000003</v>
      </c>
      <c r="CK15249" s="174">
        <v>49.064390000000003</v>
      </c>
      <c r="CU15249" s="174">
        <v>3068</v>
      </c>
      <c r="CV15249" s="174">
        <v>167249</v>
      </c>
      <c r="CW15249" s="174">
        <v>5</v>
      </c>
      <c r="CX15249" s="174">
        <v>49.064390000000003</v>
      </c>
    </row>
    <row r="15250" spans="84:102" x14ac:dyDescent="0.25">
      <c r="CF15250" s="3" t="s">
        <v>3073</v>
      </c>
      <c r="CG15250" s="174">
        <v>24203</v>
      </c>
      <c r="CH15250" s="174">
        <v>2359</v>
      </c>
      <c r="CI15250" s="174">
        <v>5</v>
      </c>
      <c r="CJ15250" s="174">
        <v>49.05903</v>
      </c>
      <c r="CK15250" s="174">
        <v>49.05903</v>
      </c>
      <c r="CU15250" s="174">
        <v>24203</v>
      </c>
      <c r="CV15250" s="174">
        <v>2359</v>
      </c>
      <c r="CW15250" s="174">
        <v>5</v>
      </c>
      <c r="CX15250" s="174">
        <v>49.05903</v>
      </c>
    </row>
    <row r="15251" spans="84:102" x14ac:dyDescent="0.25">
      <c r="CF15251" s="3" t="s">
        <v>3073</v>
      </c>
      <c r="CG15251" s="174">
        <v>17044</v>
      </c>
      <c r="CH15251" s="174">
        <v>3891</v>
      </c>
      <c r="CI15251" s="174">
        <v>5</v>
      </c>
      <c r="CJ15251" s="174">
        <v>49</v>
      </c>
      <c r="CK15251" s="174">
        <v>49</v>
      </c>
      <c r="CU15251" s="174">
        <v>17044</v>
      </c>
      <c r="CV15251" s="174">
        <v>3891</v>
      </c>
      <c r="CW15251" s="174">
        <v>5</v>
      </c>
      <c r="CX15251" s="174">
        <v>49</v>
      </c>
    </row>
    <row r="15252" spans="84:102" x14ac:dyDescent="0.25">
      <c r="CF15252" s="3" t="s">
        <v>3073</v>
      </c>
      <c r="CG15252" s="174">
        <v>77917</v>
      </c>
      <c r="CH15252" s="174">
        <v>348</v>
      </c>
      <c r="CI15252" s="174">
        <v>5</v>
      </c>
      <c r="CJ15252" s="174">
        <v>48.972589999999997</v>
      </c>
      <c r="CK15252" s="174">
        <v>48.972589999999997</v>
      </c>
      <c r="CU15252" s="174">
        <v>77917</v>
      </c>
      <c r="CV15252" s="174">
        <v>348</v>
      </c>
      <c r="CW15252" s="174">
        <v>5</v>
      </c>
      <c r="CX15252" s="174">
        <v>48.972589999999997</v>
      </c>
    </row>
    <row r="15253" spans="84:102" x14ac:dyDescent="0.25">
      <c r="CF15253" s="3" t="s">
        <v>3073</v>
      </c>
      <c r="CG15253" s="174">
        <v>91030</v>
      </c>
      <c r="CH15253" s="174">
        <v>1962</v>
      </c>
      <c r="CI15253" s="174">
        <v>5</v>
      </c>
      <c r="CJ15253" s="174">
        <v>48.937950000000001</v>
      </c>
      <c r="CK15253" s="174">
        <v>48.937950000000001</v>
      </c>
      <c r="CU15253" s="174">
        <v>91030</v>
      </c>
      <c r="CV15253" s="174">
        <v>1962</v>
      </c>
      <c r="CW15253" s="174">
        <v>5</v>
      </c>
      <c r="CX15253" s="174">
        <v>48.937950000000001</v>
      </c>
    </row>
    <row r="15254" spans="84:102" x14ac:dyDescent="0.25">
      <c r="CF15254" s="3" t="s">
        <v>3073</v>
      </c>
      <c r="CG15254" s="174">
        <v>71799</v>
      </c>
      <c r="CH15254" s="174">
        <v>256</v>
      </c>
      <c r="CI15254" s="174">
        <v>5</v>
      </c>
      <c r="CJ15254" s="174">
        <v>48.758850000000002</v>
      </c>
      <c r="CK15254" s="174">
        <v>48.758850000000002</v>
      </c>
      <c r="CU15254" s="174">
        <v>71799</v>
      </c>
      <c r="CV15254" s="174">
        <v>256</v>
      </c>
      <c r="CW15254" s="174">
        <v>5</v>
      </c>
      <c r="CX15254" s="174">
        <v>48.758850000000002</v>
      </c>
    </row>
    <row r="15255" spans="84:102" x14ac:dyDescent="0.25">
      <c r="CF15255" s="3" t="s">
        <v>3073</v>
      </c>
      <c r="CG15255" s="174">
        <v>192</v>
      </c>
      <c r="CH15255" s="174">
        <v>69608</v>
      </c>
      <c r="CI15255" s="174">
        <v>5</v>
      </c>
      <c r="CJ15255" s="174">
        <v>48.677379999999999</v>
      </c>
      <c r="CK15255" s="174">
        <v>48.677379999999999</v>
      </c>
      <c r="CU15255" s="174">
        <v>192</v>
      </c>
      <c r="CV15255" s="174">
        <v>69608</v>
      </c>
      <c r="CW15255" s="174">
        <v>5</v>
      </c>
      <c r="CX15255" s="174">
        <v>48.677379999999999</v>
      </c>
    </row>
    <row r="15256" spans="84:102" x14ac:dyDescent="0.25">
      <c r="CF15256" s="3" t="s">
        <v>3073</v>
      </c>
      <c r="CG15256" s="174">
        <v>120341</v>
      </c>
      <c r="CH15256" s="174">
        <v>1027</v>
      </c>
      <c r="CI15256" s="174">
        <v>5</v>
      </c>
      <c r="CJ15256" s="174">
        <v>48.648530000000001</v>
      </c>
      <c r="CK15256" s="174">
        <v>48.648530000000001</v>
      </c>
      <c r="CU15256" s="174">
        <v>120341</v>
      </c>
      <c r="CV15256" s="174">
        <v>1027</v>
      </c>
      <c r="CW15256" s="174">
        <v>5</v>
      </c>
      <c r="CX15256" s="174">
        <v>48.648530000000001</v>
      </c>
    </row>
    <row r="15257" spans="84:102" x14ac:dyDescent="0.25">
      <c r="CF15257" s="3" t="s">
        <v>3073</v>
      </c>
      <c r="CG15257" s="174">
        <v>76218</v>
      </c>
      <c r="CH15257" s="174">
        <v>3695</v>
      </c>
      <c r="CI15257" s="174">
        <v>5</v>
      </c>
      <c r="CJ15257" s="174">
        <v>48.61177</v>
      </c>
      <c r="CK15257" s="174">
        <v>48.61177</v>
      </c>
      <c r="CU15257" s="174">
        <v>76218</v>
      </c>
      <c r="CV15257" s="174">
        <v>3695</v>
      </c>
      <c r="CW15257" s="174">
        <v>5</v>
      </c>
      <c r="CX15257" s="174">
        <v>48.61177</v>
      </c>
    </row>
    <row r="15258" spans="84:102" x14ac:dyDescent="0.25">
      <c r="CF15258" s="3" t="s">
        <v>3073</v>
      </c>
      <c r="CG15258" s="174">
        <v>171280</v>
      </c>
      <c r="CH15258" s="174">
        <v>3391</v>
      </c>
      <c r="CI15258" s="174">
        <v>5</v>
      </c>
      <c r="CJ15258" s="174">
        <v>48.58314</v>
      </c>
      <c r="CK15258" s="174">
        <v>48.58314</v>
      </c>
      <c r="CU15258" s="174">
        <v>171280</v>
      </c>
      <c r="CV15258" s="174">
        <v>3391</v>
      </c>
      <c r="CW15258" s="174">
        <v>5</v>
      </c>
      <c r="CX15258" s="174">
        <v>48.58314</v>
      </c>
    </row>
    <row r="15259" spans="84:102" x14ac:dyDescent="0.25">
      <c r="CF15259" s="3" t="s">
        <v>3073</v>
      </c>
      <c r="CG15259" s="174">
        <v>774</v>
      </c>
      <c r="CH15259" s="174">
        <v>101875</v>
      </c>
      <c r="CI15259" s="174">
        <v>5</v>
      </c>
      <c r="CJ15259" s="174">
        <v>48.565190000000001</v>
      </c>
      <c r="CK15259" s="174">
        <v>48.565190000000001</v>
      </c>
      <c r="CU15259" s="174">
        <v>774</v>
      </c>
      <c r="CV15259" s="174">
        <v>101875</v>
      </c>
      <c r="CW15259" s="174">
        <v>5</v>
      </c>
      <c r="CX15259" s="174">
        <v>48.565190000000001</v>
      </c>
    </row>
    <row r="15260" spans="84:102" x14ac:dyDescent="0.25">
      <c r="CF15260" s="3" t="s">
        <v>3073</v>
      </c>
      <c r="CG15260" s="174">
        <v>25302</v>
      </c>
      <c r="CH15260" s="174">
        <v>2326</v>
      </c>
      <c r="CI15260" s="174">
        <v>5</v>
      </c>
      <c r="CJ15260" s="174">
        <v>48.29739</v>
      </c>
      <c r="CK15260" s="174">
        <v>48.29739</v>
      </c>
      <c r="CU15260" s="174">
        <v>25302</v>
      </c>
      <c r="CV15260" s="174">
        <v>2326</v>
      </c>
      <c r="CW15260" s="174">
        <v>5</v>
      </c>
      <c r="CX15260" s="174">
        <v>48.29739</v>
      </c>
    </row>
    <row r="15261" spans="84:102" x14ac:dyDescent="0.25">
      <c r="CF15261" s="3" t="s">
        <v>3073</v>
      </c>
      <c r="CG15261" s="174">
        <v>89432</v>
      </c>
      <c r="CH15261" s="174">
        <v>652</v>
      </c>
      <c r="CI15261" s="174">
        <v>5</v>
      </c>
      <c r="CJ15261" s="174">
        <v>48.166670000000003</v>
      </c>
      <c r="CK15261" s="174">
        <v>48.166670000000003</v>
      </c>
      <c r="CU15261" s="174">
        <v>89432</v>
      </c>
      <c r="CV15261" s="174">
        <v>652</v>
      </c>
      <c r="CW15261" s="174">
        <v>5</v>
      </c>
      <c r="CX15261" s="174">
        <v>48.166670000000003</v>
      </c>
    </row>
    <row r="15262" spans="84:102" x14ac:dyDescent="0.25">
      <c r="CF15262" s="3" t="s">
        <v>3073</v>
      </c>
      <c r="CG15262" s="174">
        <v>123900</v>
      </c>
      <c r="CH15262" s="174">
        <v>2671</v>
      </c>
      <c r="CI15262" s="174">
        <v>5</v>
      </c>
      <c r="CJ15262" s="174">
        <v>48.120019999999997</v>
      </c>
      <c r="CK15262" s="174">
        <v>48.120019999999997</v>
      </c>
      <c r="CU15262" s="174">
        <v>123900</v>
      </c>
      <c r="CV15262" s="174">
        <v>2671</v>
      </c>
      <c r="CW15262" s="174">
        <v>5</v>
      </c>
      <c r="CX15262" s="174">
        <v>48.120019999999997</v>
      </c>
    </row>
    <row r="15263" spans="84:102" x14ac:dyDescent="0.25">
      <c r="CF15263" s="3" t="s">
        <v>3073</v>
      </c>
      <c r="CG15263" s="174">
        <v>183638</v>
      </c>
      <c r="CH15263" s="174">
        <v>3753</v>
      </c>
      <c r="CI15263" s="174">
        <v>5</v>
      </c>
      <c r="CJ15263" s="174">
        <v>48</v>
      </c>
      <c r="CK15263" s="174">
        <v>48</v>
      </c>
      <c r="CU15263" s="174">
        <v>183638</v>
      </c>
      <c r="CV15263" s="174">
        <v>3753</v>
      </c>
      <c r="CW15263" s="174">
        <v>5</v>
      </c>
      <c r="CX15263" s="174">
        <v>48</v>
      </c>
    </row>
    <row r="15264" spans="84:102" x14ac:dyDescent="0.25">
      <c r="CF15264" s="3" t="s">
        <v>3073</v>
      </c>
      <c r="CG15264" s="174">
        <v>73250</v>
      </c>
      <c r="CH15264" s="174">
        <v>296</v>
      </c>
      <c r="CI15264" s="174">
        <v>5</v>
      </c>
      <c r="CJ15264" s="174">
        <v>47.988590000000002</v>
      </c>
      <c r="CK15264" s="174">
        <v>47.988590000000002</v>
      </c>
      <c r="CU15264" s="174">
        <v>73250</v>
      </c>
      <c r="CV15264" s="174">
        <v>296</v>
      </c>
      <c r="CW15264" s="174">
        <v>5</v>
      </c>
      <c r="CX15264" s="174">
        <v>47.988590000000002</v>
      </c>
    </row>
    <row r="15265" spans="84:102" x14ac:dyDescent="0.25">
      <c r="CF15265" s="3" t="s">
        <v>3073</v>
      </c>
      <c r="CG15265" s="174">
        <v>92801</v>
      </c>
      <c r="CH15265" s="174">
        <v>689</v>
      </c>
      <c r="CI15265" s="174">
        <v>5</v>
      </c>
      <c r="CJ15265" s="174">
        <v>47.973379999999999</v>
      </c>
      <c r="CK15265" s="174">
        <v>47.973379999999999</v>
      </c>
      <c r="CU15265" s="174">
        <v>92801</v>
      </c>
      <c r="CV15265" s="174">
        <v>689</v>
      </c>
      <c r="CW15265" s="174">
        <v>5</v>
      </c>
      <c r="CX15265" s="174">
        <v>47.973379999999999</v>
      </c>
    </row>
    <row r="15266" spans="84:102" x14ac:dyDescent="0.25">
      <c r="CF15266" s="3" t="s">
        <v>3073</v>
      </c>
      <c r="CG15266" s="174">
        <v>2326</v>
      </c>
      <c r="CH15266" s="174">
        <v>25302</v>
      </c>
      <c r="CI15266" s="174">
        <v>5</v>
      </c>
      <c r="CJ15266" s="174">
        <v>47.946379999999998</v>
      </c>
      <c r="CK15266" s="174">
        <v>47.946379999999998</v>
      </c>
      <c r="CU15266" s="174">
        <v>2326</v>
      </c>
      <c r="CV15266" s="174">
        <v>25302</v>
      </c>
      <c r="CW15266" s="174">
        <v>5</v>
      </c>
      <c r="CX15266" s="174">
        <v>47.946379999999998</v>
      </c>
    </row>
    <row r="15267" spans="84:102" x14ac:dyDescent="0.25">
      <c r="CF15267" s="3" t="s">
        <v>3073</v>
      </c>
      <c r="CG15267" s="174">
        <v>1396</v>
      </c>
      <c r="CH15267" s="174">
        <v>107348</v>
      </c>
      <c r="CI15267" s="174">
        <v>5</v>
      </c>
      <c r="CJ15267" s="174">
        <v>47.889380000000003</v>
      </c>
      <c r="CK15267" s="174">
        <v>47.889380000000003</v>
      </c>
      <c r="CU15267" s="174">
        <v>1396</v>
      </c>
      <c r="CV15267" s="174">
        <v>107348</v>
      </c>
      <c r="CW15267" s="174">
        <v>5</v>
      </c>
      <c r="CX15267" s="174">
        <v>47.889380000000003</v>
      </c>
    </row>
    <row r="15268" spans="84:102" x14ac:dyDescent="0.25">
      <c r="CF15268" s="3" t="s">
        <v>3073</v>
      </c>
      <c r="CG15268" s="174">
        <v>9753</v>
      </c>
      <c r="CH15268" s="174">
        <v>2131</v>
      </c>
      <c r="CI15268" s="174">
        <v>5</v>
      </c>
      <c r="CJ15268" s="174">
        <v>47.873779999999996</v>
      </c>
      <c r="CK15268" s="174">
        <v>47.873779999999996</v>
      </c>
      <c r="CU15268" s="174">
        <v>9753</v>
      </c>
      <c r="CV15268" s="174">
        <v>2131</v>
      </c>
      <c r="CW15268" s="174">
        <v>5</v>
      </c>
      <c r="CX15268" s="174">
        <v>47.873779999999996</v>
      </c>
    </row>
    <row r="15269" spans="84:102" x14ac:dyDescent="0.25">
      <c r="CF15269" s="3" t="s">
        <v>3073</v>
      </c>
      <c r="CG15269" s="174">
        <v>2235</v>
      </c>
      <c r="CH15269" s="174">
        <v>18384</v>
      </c>
      <c r="CI15269" s="174">
        <v>5</v>
      </c>
      <c r="CJ15269" s="174">
        <v>47.862209999999997</v>
      </c>
      <c r="CK15269" s="174">
        <v>47.862209999999997</v>
      </c>
      <c r="CU15269" s="174">
        <v>2235</v>
      </c>
      <c r="CV15269" s="174">
        <v>18384</v>
      </c>
      <c r="CW15269" s="174">
        <v>5</v>
      </c>
      <c r="CX15269" s="174">
        <v>47.862209999999997</v>
      </c>
    </row>
    <row r="15270" spans="84:102" x14ac:dyDescent="0.25">
      <c r="CF15270" s="3" t="s">
        <v>3073</v>
      </c>
      <c r="CG15270" s="174">
        <v>118126</v>
      </c>
      <c r="CH15270" s="174">
        <v>1018</v>
      </c>
      <c r="CI15270" s="174">
        <v>5</v>
      </c>
      <c r="CJ15270" s="174">
        <v>47.82114</v>
      </c>
      <c r="CK15270" s="174">
        <v>47.82114</v>
      </c>
      <c r="CU15270" s="174">
        <v>118126</v>
      </c>
      <c r="CV15270" s="174">
        <v>1018</v>
      </c>
      <c r="CW15270" s="174">
        <v>5</v>
      </c>
      <c r="CX15270" s="174">
        <v>47.82114</v>
      </c>
    </row>
    <row r="15271" spans="84:102" x14ac:dyDescent="0.25">
      <c r="CF15271" s="3" t="s">
        <v>3073</v>
      </c>
      <c r="CG15271" s="174">
        <v>168630</v>
      </c>
      <c r="CH15271" s="174">
        <v>3066</v>
      </c>
      <c r="CI15271" s="174">
        <v>5</v>
      </c>
      <c r="CJ15271" s="174">
        <v>47.72728</v>
      </c>
      <c r="CK15271" s="174">
        <v>47.72728</v>
      </c>
      <c r="CU15271" s="174">
        <v>168630</v>
      </c>
      <c r="CV15271" s="174">
        <v>3066</v>
      </c>
      <c r="CW15271" s="174">
        <v>5</v>
      </c>
      <c r="CX15271" s="174">
        <v>47.72728</v>
      </c>
    </row>
    <row r="15272" spans="84:102" x14ac:dyDescent="0.25">
      <c r="CF15272" s="3" t="s">
        <v>3073</v>
      </c>
      <c r="CG15272" s="174">
        <v>256</v>
      </c>
      <c r="CH15272" s="174">
        <v>71799</v>
      </c>
      <c r="CI15272" s="174">
        <v>5</v>
      </c>
      <c r="CJ15272" s="174">
        <v>47.718240000000002</v>
      </c>
      <c r="CK15272" s="174">
        <v>47.718240000000002</v>
      </c>
      <c r="CU15272" s="174">
        <v>256</v>
      </c>
      <c r="CV15272" s="174">
        <v>71799</v>
      </c>
      <c r="CW15272" s="174">
        <v>5</v>
      </c>
      <c r="CX15272" s="174">
        <v>47.718240000000002</v>
      </c>
    </row>
    <row r="15273" spans="84:102" x14ac:dyDescent="0.25">
      <c r="CF15273" s="3" t="s">
        <v>3073</v>
      </c>
      <c r="CG15273" s="174">
        <v>3095</v>
      </c>
      <c r="CH15273" s="174">
        <v>147685</v>
      </c>
      <c r="CI15273" s="174">
        <v>5</v>
      </c>
      <c r="CJ15273" s="174">
        <v>47.666670000000003</v>
      </c>
      <c r="CK15273" s="174">
        <v>47.666670000000003</v>
      </c>
      <c r="CU15273" s="174">
        <v>3095</v>
      </c>
      <c r="CV15273" s="174">
        <v>147685</v>
      </c>
      <c r="CW15273" s="174">
        <v>5</v>
      </c>
      <c r="CX15273" s="174">
        <v>47.666670000000003</v>
      </c>
    </row>
    <row r="15274" spans="84:102" x14ac:dyDescent="0.25">
      <c r="CF15274" s="3" t="s">
        <v>3073</v>
      </c>
      <c r="CG15274" s="174">
        <v>2832</v>
      </c>
      <c r="CH15274" s="174">
        <v>149247</v>
      </c>
      <c r="CI15274" s="174">
        <v>5</v>
      </c>
      <c r="CJ15274" s="174">
        <v>47.653179999999999</v>
      </c>
      <c r="CK15274" s="174">
        <v>47.653179999999999</v>
      </c>
      <c r="CU15274" s="174">
        <v>2832</v>
      </c>
      <c r="CV15274" s="174">
        <v>149247</v>
      </c>
      <c r="CW15274" s="174">
        <v>5</v>
      </c>
      <c r="CX15274" s="174">
        <v>47.653179999999999</v>
      </c>
    </row>
    <row r="15275" spans="84:102" x14ac:dyDescent="0.25">
      <c r="CF15275" s="3" t="s">
        <v>3073</v>
      </c>
      <c r="CG15275" s="174">
        <v>18384</v>
      </c>
      <c r="CH15275" s="174">
        <v>2235</v>
      </c>
      <c r="CI15275" s="174">
        <v>5</v>
      </c>
      <c r="CJ15275" s="174">
        <v>47.474130000000002</v>
      </c>
      <c r="CK15275" s="174">
        <v>47.474130000000002</v>
      </c>
      <c r="CU15275" s="174">
        <v>18384</v>
      </c>
      <c r="CV15275" s="174">
        <v>2235</v>
      </c>
      <c r="CW15275" s="174">
        <v>5</v>
      </c>
      <c r="CX15275" s="174">
        <v>47.474130000000002</v>
      </c>
    </row>
    <row r="15276" spans="84:102" x14ac:dyDescent="0.25">
      <c r="CF15276" s="3" t="s">
        <v>3073</v>
      </c>
      <c r="CG15276" s="174">
        <v>1962</v>
      </c>
      <c r="CH15276" s="174">
        <v>91030</v>
      </c>
      <c r="CI15276" s="174">
        <v>5</v>
      </c>
      <c r="CJ15276" s="174">
        <v>47.368079999999999</v>
      </c>
      <c r="CK15276" s="174">
        <v>47.368079999999999</v>
      </c>
      <c r="CU15276" s="174">
        <v>1962</v>
      </c>
      <c r="CV15276" s="174">
        <v>91030</v>
      </c>
      <c r="CW15276" s="174">
        <v>5</v>
      </c>
      <c r="CX15276" s="174">
        <v>47.368079999999999</v>
      </c>
    </row>
    <row r="15277" spans="84:102" x14ac:dyDescent="0.25">
      <c r="CF15277" s="3" t="s">
        <v>3073</v>
      </c>
      <c r="CG15277" s="174">
        <v>690</v>
      </c>
      <c r="CH15277" s="174">
        <v>94124</v>
      </c>
      <c r="CI15277" s="174">
        <v>5</v>
      </c>
      <c r="CJ15277" s="174">
        <v>47.327910000000003</v>
      </c>
      <c r="CK15277" s="174">
        <v>47.327910000000003</v>
      </c>
      <c r="CU15277" s="174">
        <v>690</v>
      </c>
      <c r="CV15277" s="174">
        <v>94124</v>
      </c>
      <c r="CW15277" s="174">
        <v>5</v>
      </c>
      <c r="CX15277" s="174">
        <v>47.327910000000003</v>
      </c>
    </row>
    <row r="15278" spans="84:102" x14ac:dyDescent="0.25">
      <c r="CF15278" s="3" t="s">
        <v>3073</v>
      </c>
      <c r="CG15278" s="174">
        <v>3632</v>
      </c>
      <c r="CH15278" s="174">
        <v>102220</v>
      </c>
      <c r="CI15278" s="174">
        <v>5</v>
      </c>
      <c r="CJ15278" s="174">
        <v>47.273119999999999</v>
      </c>
      <c r="CK15278" s="174">
        <v>47.273119999999999</v>
      </c>
      <c r="CU15278" s="174">
        <v>3632</v>
      </c>
      <c r="CV15278" s="174">
        <v>102220</v>
      </c>
      <c r="CW15278" s="174">
        <v>5</v>
      </c>
      <c r="CX15278" s="174">
        <v>47.273119999999999</v>
      </c>
    </row>
    <row r="15279" spans="84:102" x14ac:dyDescent="0.25">
      <c r="CF15279" s="3" t="s">
        <v>3073</v>
      </c>
      <c r="CG15279" s="174">
        <v>43948</v>
      </c>
      <c r="CH15279" s="174">
        <v>2601</v>
      </c>
      <c r="CI15279" s="174">
        <v>5</v>
      </c>
      <c r="CJ15279" s="174">
        <v>47.244109999999999</v>
      </c>
      <c r="CK15279" s="174">
        <v>47.244109999999999</v>
      </c>
      <c r="CU15279" s="174">
        <v>43948</v>
      </c>
      <c r="CV15279" s="174">
        <v>2601</v>
      </c>
      <c r="CW15279" s="174">
        <v>5</v>
      </c>
      <c r="CX15279" s="174">
        <v>47.244109999999999</v>
      </c>
    </row>
    <row r="15280" spans="84:102" x14ac:dyDescent="0.25">
      <c r="CF15280" s="3" t="s">
        <v>3073</v>
      </c>
      <c r="CG15280" s="174">
        <v>158721</v>
      </c>
      <c r="CH15280" s="174">
        <v>3251</v>
      </c>
      <c r="CI15280" s="174">
        <v>5</v>
      </c>
      <c r="CJ15280" s="174">
        <v>47.220419999999997</v>
      </c>
      <c r="CK15280" s="174">
        <v>47.220419999999997</v>
      </c>
      <c r="CU15280" s="174">
        <v>158721</v>
      </c>
      <c r="CV15280" s="174">
        <v>3251</v>
      </c>
      <c r="CW15280" s="174">
        <v>5</v>
      </c>
      <c r="CX15280" s="174">
        <v>47.220419999999997</v>
      </c>
    </row>
    <row r="15281" spans="84:102" x14ac:dyDescent="0.25">
      <c r="CF15281" s="3" t="s">
        <v>3073</v>
      </c>
      <c r="CG15281" s="174">
        <v>418</v>
      </c>
      <c r="CH15281" s="174">
        <v>82404</v>
      </c>
      <c r="CI15281" s="174">
        <v>5</v>
      </c>
      <c r="CJ15281" s="174">
        <v>47.135100000000001</v>
      </c>
      <c r="CK15281" s="174">
        <v>47.135100000000001</v>
      </c>
      <c r="CU15281" s="174">
        <v>418</v>
      </c>
      <c r="CV15281" s="174">
        <v>82404</v>
      </c>
      <c r="CW15281" s="174">
        <v>5</v>
      </c>
      <c r="CX15281" s="174">
        <v>47.135100000000001</v>
      </c>
    </row>
    <row r="15282" spans="84:102" x14ac:dyDescent="0.25">
      <c r="CF15282" s="3" t="s">
        <v>3073</v>
      </c>
      <c r="CG15282" s="174">
        <v>3585</v>
      </c>
      <c r="CH15282" s="174">
        <v>89503</v>
      </c>
      <c r="CI15282" s="174">
        <v>5</v>
      </c>
      <c r="CJ15282" s="174">
        <v>47.103499999999997</v>
      </c>
      <c r="CK15282" s="174">
        <v>47.103499999999997</v>
      </c>
      <c r="CU15282" s="174">
        <v>3585</v>
      </c>
      <c r="CV15282" s="174">
        <v>89503</v>
      </c>
      <c r="CW15282" s="174">
        <v>5</v>
      </c>
      <c r="CX15282" s="174">
        <v>47.103499999999997</v>
      </c>
    </row>
    <row r="15283" spans="84:102" x14ac:dyDescent="0.25">
      <c r="CF15283" s="3" t="s">
        <v>3073</v>
      </c>
      <c r="CG15283" s="174">
        <v>45295</v>
      </c>
      <c r="CH15283" s="174">
        <v>2628</v>
      </c>
      <c r="CI15283" s="174">
        <v>5</v>
      </c>
      <c r="CJ15283" s="174">
        <v>47.009500000000003</v>
      </c>
      <c r="CK15283" s="174">
        <v>47.009500000000003</v>
      </c>
      <c r="CU15283" s="174">
        <v>45295</v>
      </c>
      <c r="CV15283" s="174">
        <v>2628</v>
      </c>
      <c r="CW15283" s="174">
        <v>5</v>
      </c>
      <c r="CX15283" s="174">
        <v>47.009500000000003</v>
      </c>
    </row>
    <row r="15284" spans="84:102" x14ac:dyDescent="0.25">
      <c r="CF15284" s="3" t="s">
        <v>3073</v>
      </c>
      <c r="CG15284" s="174">
        <v>16817</v>
      </c>
      <c r="CH15284" s="174">
        <v>3836</v>
      </c>
      <c r="CI15284" s="174">
        <v>5</v>
      </c>
      <c r="CJ15284" s="174">
        <v>47</v>
      </c>
      <c r="CK15284" s="174">
        <v>47</v>
      </c>
      <c r="CU15284" s="174">
        <v>16817</v>
      </c>
      <c r="CV15284" s="174">
        <v>3836</v>
      </c>
      <c r="CW15284" s="174">
        <v>5</v>
      </c>
      <c r="CX15284" s="174">
        <v>47</v>
      </c>
    </row>
    <row r="15285" spans="84:102" x14ac:dyDescent="0.25">
      <c r="CF15285" s="3" t="s">
        <v>3073</v>
      </c>
      <c r="CG15285" s="174">
        <v>156963</v>
      </c>
      <c r="CH15285" s="174">
        <v>3878</v>
      </c>
      <c r="CI15285" s="174">
        <v>5</v>
      </c>
      <c r="CJ15285" s="174">
        <v>47</v>
      </c>
      <c r="CK15285" s="174">
        <v>47</v>
      </c>
      <c r="CU15285" s="174">
        <v>156963</v>
      </c>
      <c r="CV15285" s="174">
        <v>3878</v>
      </c>
      <c r="CW15285" s="174">
        <v>5</v>
      </c>
      <c r="CX15285" s="174">
        <v>47</v>
      </c>
    </row>
    <row r="15286" spans="84:102" x14ac:dyDescent="0.25">
      <c r="CF15286" s="3" t="s">
        <v>3073</v>
      </c>
      <c r="CG15286" s="174">
        <v>290</v>
      </c>
      <c r="CH15286" s="174">
        <v>72198</v>
      </c>
      <c r="CI15286" s="174">
        <v>5</v>
      </c>
      <c r="CJ15286" s="174">
        <v>46.889789999999998</v>
      </c>
      <c r="CK15286" s="174">
        <v>46.889789999999998</v>
      </c>
      <c r="CU15286" s="174">
        <v>290</v>
      </c>
      <c r="CV15286" s="174">
        <v>72198</v>
      </c>
      <c r="CW15286" s="174">
        <v>5</v>
      </c>
      <c r="CX15286" s="174">
        <v>46.889789999999998</v>
      </c>
    </row>
    <row r="15287" spans="84:102" x14ac:dyDescent="0.25">
      <c r="CF15287" s="3" t="s">
        <v>3073</v>
      </c>
      <c r="CG15287" s="174">
        <v>387</v>
      </c>
      <c r="CH15287" s="174">
        <v>78662</v>
      </c>
      <c r="CI15287" s="174">
        <v>5</v>
      </c>
      <c r="CJ15287" s="174">
        <v>46.83437</v>
      </c>
      <c r="CK15287" s="174">
        <v>46.83437</v>
      </c>
      <c r="CU15287" s="174">
        <v>387</v>
      </c>
      <c r="CV15287" s="174">
        <v>78662</v>
      </c>
      <c r="CW15287" s="174">
        <v>5</v>
      </c>
      <c r="CX15287" s="174">
        <v>46.83437</v>
      </c>
    </row>
    <row r="15288" spans="84:102" x14ac:dyDescent="0.25">
      <c r="CF15288" s="3" t="s">
        <v>3073</v>
      </c>
      <c r="CG15288" s="174">
        <v>91082</v>
      </c>
      <c r="CH15288" s="174">
        <v>3590</v>
      </c>
      <c r="CI15288" s="174">
        <v>5</v>
      </c>
      <c r="CJ15288" s="174">
        <v>46.784860000000002</v>
      </c>
      <c r="CK15288" s="174">
        <v>46.784860000000002</v>
      </c>
      <c r="CU15288" s="174">
        <v>91082</v>
      </c>
      <c r="CV15288" s="174">
        <v>3590</v>
      </c>
      <c r="CW15288" s="174">
        <v>5</v>
      </c>
      <c r="CX15288" s="174">
        <v>46.784860000000002</v>
      </c>
    </row>
    <row r="15289" spans="84:102" x14ac:dyDescent="0.25">
      <c r="CF15289" s="3" t="s">
        <v>3073</v>
      </c>
      <c r="CG15289" s="174">
        <v>3615</v>
      </c>
      <c r="CH15289" s="174">
        <v>94426</v>
      </c>
      <c r="CI15289" s="174">
        <v>5</v>
      </c>
      <c r="CJ15289" s="174">
        <v>46.780200000000001</v>
      </c>
      <c r="CK15289" s="174">
        <v>46.780200000000001</v>
      </c>
      <c r="CU15289" s="174">
        <v>3615</v>
      </c>
      <c r="CV15289" s="174">
        <v>94426</v>
      </c>
      <c r="CW15289" s="174">
        <v>5</v>
      </c>
      <c r="CX15289" s="174">
        <v>46.780200000000001</v>
      </c>
    </row>
    <row r="15290" spans="84:102" x14ac:dyDescent="0.25">
      <c r="CF15290" s="3" t="s">
        <v>3073</v>
      </c>
      <c r="CG15290" s="174">
        <v>166142</v>
      </c>
      <c r="CH15290" s="174">
        <v>3046</v>
      </c>
      <c r="CI15290" s="174">
        <v>5</v>
      </c>
      <c r="CJ15290" s="174">
        <v>46.758490000000002</v>
      </c>
      <c r="CK15290" s="174">
        <v>46.758490000000002</v>
      </c>
      <c r="CU15290" s="174">
        <v>166142</v>
      </c>
      <c r="CV15290" s="174">
        <v>3046</v>
      </c>
      <c r="CW15290" s="174">
        <v>5</v>
      </c>
      <c r="CX15290" s="174">
        <v>46.758490000000002</v>
      </c>
    </row>
    <row r="15291" spans="84:102" x14ac:dyDescent="0.25">
      <c r="CF15291" s="3" t="s">
        <v>3073</v>
      </c>
      <c r="CG15291" s="174">
        <v>2859</v>
      </c>
      <c r="CH15291" s="174">
        <v>149539</v>
      </c>
      <c r="CI15291" s="174">
        <v>5</v>
      </c>
      <c r="CJ15291" s="174">
        <v>46.710329999999999</v>
      </c>
      <c r="CK15291" s="174">
        <v>46.710329999999999</v>
      </c>
      <c r="CU15291" s="174">
        <v>2859</v>
      </c>
      <c r="CV15291" s="174">
        <v>149539</v>
      </c>
      <c r="CW15291" s="174">
        <v>5</v>
      </c>
      <c r="CX15291" s="174">
        <v>46.710329999999999</v>
      </c>
    </row>
    <row r="15292" spans="84:102" x14ac:dyDescent="0.25">
      <c r="CF15292" s="3" t="s">
        <v>3073</v>
      </c>
      <c r="CG15292" s="174">
        <v>57117</v>
      </c>
      <c r="CH15292" s="174">
        <v>1893</v>
      </c>
      <c r="CI15292" s="174">
        <v>5</v>
      </c>
      <c r="CJ15292" s="174">
        <v>46.703380000000003</v>
      </c>
      <c r="CK15292" s="174">
        <v>46.703380000000003</v>
      </c>
      <c r="CU15292" s="174">
        <v>57117</v>
      </c>
      <c r="CV15292" s="174">
        <v>1893</v>
      </c>
      <c r="CW15292" s="174">
        <v>5</v>
      </c>
      <c r="CX15292" s="174">
        <v>46.703380000000003</v>
      </c>
    </row>
    <row r="15293" spans="84:102" x14ac:dyDescent="0.25">
      <c r="CF15293" s="3" t="s">
        <v>3073</v>
      </c>
      <c r="CG15293" s="174">
        <v>3066</v>
      </c>
      <c r="CH15293" s="174">
        <v>168630</v>
      </c>
      <c r="CI15293" s="174">
        <v>5</v>
      </c>
      <c r="CJ15293" s="174">
        <v>46.634349999999998</v>
      </c>
      <c r="CK15293" s="174">
        <v>46.634349999999998</v>
      </c>
      <c r="CU15293" s="174">
        <v>3066</v>
      </c>
      <c r="CV15293" s="174">
        <v>168630</v>
      </c>
      <c r="CW15293" s="174">
        <v>5</v>
      </c>
      <c r="CX15293" s="174">
        <v>46.634349999999998</v>
      </c>
    </row>
    <row r="15294" spans="84:102" x14ac:dyDescent="0.25">
      <c r="CF15294" s="3" t="s">
        <v>3073</v>
      </c>
      <c r="CG15294" s="174">
        <v>2257</v>
      </c>
      <c r="CH15294" s="174">
        <v>19894</v>
      </c>
      <c r="CI15294" s="174">
        <v>5</v>
      </c>
      <c r="CJ15294" s="174">
        <v>46.614530000000002</v>
      </c>
      <c r="CK15294" s="174">
        <v>46.614530000000002</v>
      </c>
      <c r="CU15294" s="174">
        <v>2257</v>
      </c>
      <c r="CV15294" s="174">
        <v>19894</v>
      </c>
      <c r="CW15294" s="174">
        <v>5</v>
      </c>
      <c r="CX15294" s="174">
        <v>46.614530000000002</v>
      </c>
    </row>
    <row r="15295" spans="84:102" x14ac:dyDescent="0.25">
      <c r="CF15295" s="3" t="s">
        <v>3073</v>
      </c>
      <c r="CG15295" s="174">
        <v>3032</v>
      </c>
      <c r="CH15295" s="174">
        <v>163298</v>
      </c>
      <c r="CI15295" s="174">
        <v>5</v>
      </c>
      <c r="CJ15295" s="174">
        <v>46.527430000000003</v>
      </c>
      <c r="CK15295" s="174">
        <v>46.527430000000003</v>
      </c>
      <c r="CU15295" s="174">
        <v>3032</v>
      </c>
      <c r="CV15295" s="174">
        <v>163298</v>
      </c>
      <c r="CW15295" s="174">
        <v>5</v>
      </c>
      <c r="CX15295" s="174">
        <v>46.527430000000003</v>
      </c>
    </row>
    <row r="15296" spans="84:102" x14ac:dyDescent="0.25">
      <c r="CF15296" s="3" t="s">
        <v>3073</v>
      </c>
      <c r="CG15296" s="174">
        <v>2591</v>
      </c>
      <c r="CH15296" s="174">
        <v>43092</v>
      </c>
      <c r="CI15296" s="174">
        <v>5</v>
      </c>
      <c r="CJ15296" s="174">
        <v>46.4831</v>
      </c>
      <c r="CK15296" s="174">
        <v>46.4831</v>
      </c>
      <c r="CU15296" s="174">
        <v>2591</v>
      </c>
      <c r="CV15296" s="174">
        <v>43092</v>
      </c>
      <c r="CW15296" s="174">
        <v>5</v>
      </c>
      <c r="CX15296" s="174">
        <v>46.4831</v>
      </c>
    </row>
    <row r="15297" spans="84:102" x14ac:dyDescent="0.25">
      <c r="CF15297" s="3" t="s">
        <v>3073</v>
      </c>
      <c r="CG15297" s="174">
        <v>934</v>
      </c>
      <c r="CH15297" s="174">
        <v>111819</v>
      </c>
      <c r="CI15297" s="174">
        <v>5</v>
      </c>
      <c r="CJ15297" s="174">
        <v>46.457210000000003</v>
      </c>
      <c r="CK15297" s="174">
        <v>46.457210000000003</v>
      </c>
      <c r="CU15297" s="174">
        <v>934</v>
      </c>
      <c r="CV15297" s="174">
        <v>111819</v>
      </c>
      <c r="CW15297" s="174">
        <v>5</v>
      </c>
      <c r="CX15297" s="174">
        <v>46.457210000000003</v>
      </c>
    </row>
    <row r="15298" spans="84:102" x14ac:dyDescent="0.25">
      <c r="CF15298" s="3" t="s">
        <v>3073</v>
      </c>
      <c r="CG15298" s="174">
        <v>1527</v>
      </c>
      <c r="CH15298" s="174">
        <v>87724</v>
      </c>
      <c r="CI15298" s="174">
        <v>5</v>
      </c>
      <c r="CJ15298" s="174">
        <v>46.453580000000002</v>
      </c>
      <c r="CK15298" s="174">
        <v>46.453580000000002</v>
      </c>
      <c r="CU15298" s="174">
        <v>1527</v>
      </c>
      <c r="CV15298" s="174">
        <v>87724</v>
      </c>
      <c r="CW15298" s="174">
        <v>5</v>
      </c>
      <c r="CX15298" s="174">
        <v>46.453580000000002</v>
      </c>
    </row>
    <row r="15299" spans="84:102" x14ac:dyDescent="0.25">
      <c r="CF15299" s="3" t="s">
        <v>3073</v>
      </c>
      <c r="CG15299" s="174">
        <v>102220</v>
      </c>
      <c r="CH15299" s="174">
        <v>3632</v>
      </c>
      <c r="CI15299" s="174">
        <v>5</v>
      </c>
      <c r="CJ15299" s="174">
        <v>46.377290000000002</v>
      </c>
      <c r="CK15299" s="174">
        <v>46.377290000000002</v>
      </c>
      <c r="CU15299" s="174">
        <v>102220</v>
      </c>
      <c r="CV15299" s="174">
        <v>3632</v>
      </c>
      <c r="CW15299" s="174">
        <v>5</v>
      </c>
      <c r="CX15299" s="174">
        <v>46.377290000000002</v>
      </c>
    </row>
    <row r="15300" spans="84:102" x14ac:dyDescent="0.25">
      <c r="CF15300" s="3" t="s">
        <v>3073</v>
      </c>
      <c r="CG15300" s="174">
        <v>173241</v>
      </c>
      <c r="CH15300" s="174">
        <v>3356</v>
      </c>
      <c r="CI15300" s="174">
        <v>5</v>
      </c>
      <c r="CJ15300" s="174">
        <v>46.32</v>
      </c>
      <c r="CK15300" s="174">
        <v>46.32</v>
      </c>
      <c r="CU15300" s="174">
        <v>173241</v>
      </c>
      <c r="CV15300" s="174">
        <v>3356</v>
      </c>
      <c r="CW15300" s="174">
        <v>5</v>
      </c>
      <c r="CX15300" s="174">
        <v>46.32</v>
      </c>
    </row>
    <row r="15301" spans="84:102" x14ac:dyDescent="0.25">
      <c r="CF15301" s="3" t="s">
        <v>3073</v>
      </c>
      <c r="CG15301" s="174">
        <v>64018</v>
      </c>
      <c r="CH15301" s="174">
        <v>69</v>
      </c>
      <c r="CI15301" s="174">
        <v>5</v>
      </c>
      <c r="CJ15301" s="174">
        <v>46.265770000000003</v>
      </c>
      <c r="CK15301" s="174">
        <v>46.265770000000003</v>
      </c>
      <c r="CU15301" s="174">
        <v>64018</v>
      </c>
      <c r="CV15301" s="174">
        <v>69</v>
      </c>
      <c r="CW15301" s="174">
        <v>5</v>
      </c>
      <c r="CX15301" s="174">
        <v>46.265770000000003</v>
      </c>
    </row>
    <row r="15302" spans="84:102" x14ac:dyDescent="0.25">
      <c r="CF15302" s="3" t="s">
        <v>3073</v>
      </c>
      <c r="CG15302" s="174">
        <v>164118</v>
      </c>
      <c r="CH15302" s="174">
        <v>3024</v>
      </c>
      <c r="CI15302" s="174">
        <v>5</v>
      </c>
      <c r="CJ15302" s="174">
        <v>46.259189999999997</v>
      </c>
      <c r="CK15302" s="174">
        <v>46.259189999999997</v>
      </c>
      <c r="CU15302" s="174">
        <v>164118</v>
      </c>
      <c r="CV15302" s="174">
        <v>3024</v>
      </c>
      <c r="CW15302" s="174">
        <v>5</v>
      </c>
      <c r="CX15302" s="174">
        <v>46.259189999999997</v>
      </c>
    </row>
    <row r="15303" spans="84:102" x14ac:dyDescent="0.25">
      <c r="CF15303" s="3" t="s">
        <v>3073</v>
      </c>
      <c r="CG15303" s="174">
        <v>3072</v>
      </c>
      <c r="CH15303" s="174">
        <v>163151</v>
      </c>
      <c r="CI15303" s="174">
        <v>5</v>
      </c>
      <c r="CJ15303" s="174">
        <v>46.256489999999999</v>
      </c>
      <c r="CK15303" s="174">
        <v>46.256489999999999</v>
      </c>
      <c r="CU15303" s="174">
        <v>3072</v>
      </c>
      <c r="CV15303" s="174">
        <v>163151</v>
      </c>
      <c r="CW15303" s="174">
        <v>5</v>
      </c>
      <c r="CX15303" s="174">
        <v>46.256489999999999</v>
      </c>
    </row>
    <row r="15304" spans="84:102" x14ac:dyDescent="0.25">
      <c r="CF15304" s="3" t="s">
        <v>3073</v>
      </c>
      <c r="CG15304" s="174">
        <v>348</v>
      </c>
      <c r="CH15304" s="174">
        <v>77917</v>
      </c>
      <c r="CI15304" s="174">
        <v>5</v>
      </c>
      <c r="CJ15304" s="174">
        <v>46.23292</v>
      </c>
      <c r="CK15304" s="174">
        <v>46.23292</v>
      </c>
      <c r="CU15304" s="174">
        <v>348</v>
      </c>
      <c r="CV15304" s="174">
        <v>77917</v>
      </c>
      <c r="CW15304" s="174">
        <v>5</v>
      </c>
      <c r="CX15304" s="174">
        <v>46.23292</v>
      </c>
    </row>
    <row r="15305" spans="84:102" x14ac:dyDescent="0.25">
      <c r="CF15305" s="3" t="s">
        <v>3073</v>
      </c>
      <c r="CG15305" s="174">
        <v>1651</v>
      </c>
      <c r="CH15305" s="174">
        <v>185155</v>
      </c>
      <c r="CI15305" s="174">
        <v>5</v>
      </c>
      <c r="CJ15305" s="174">
        <v>45.987720000000003</v>
      </c>
      <c r="CK15305" s="174">
        <v>45.987720000000003</v>
      </c>
      <c r="CU15305" s="174">
        <v>1651</v>
      </c>
      <c r="CV15305" s="174">
        <v>185155</v>
      </c>
      <c r="CW15305" s="174">
        <v>5</v>
      </c>
      <c r="CX15305" s="174">
        <v>45.987720000000003</v>
      </c>
    </row>
    <row r="15306" spans="84:102" x14ac:dyDescent="0.25">
      <c r="CF15306" s="3" t="s">
        <v>3073</v>
      </c>
      <c r="CG15306" s="174">
        <v>68904</v>
      </c>
      <c r="CH15306" s="174">
        <v>194</v>
      </c>
      <c r="CI15306" s="174">
        <v>5</v>
      </c>
      <c r="CJ15306" s="174">
        <v>45.914020000000001</v>
      </c>
      <c r="CK15306" s="174">
        <v>45.914020000000001</v>
      </c>
      <c r="CU15306" s="174">
        <v>68904</v>
      </c>
      <c r="CV15306" s="174">
        <v>194</v>
      </c>
      <c r="CW15306" s="174">
        <v>5</v>
      </c>
      <c r="CX15306" s="174">
        <v>45.914020000000001</v>
      </c>
    </row>
    <row r="15307" spans="84:102" x14ac:dyDescent="0.25">
      <c r="CF15307" s="3" t="s">
        <v>3073</v>
      </c>
      <c r="CG15307" s="174">
        <v>99556</v>
      </c>
      <c r="CH15307" s="174">
        <v>1420</v>
      </c>
      <c r="CI15307" s="174">
        <v>5</v>
      </c>
      <c r="CJ15307" s="174">
        <v>45.863109999999999</v>
      </c>
      <c r="CK15307" s="174">
        <v>45.863109999999999</v>
      </c>
      <c r="CU15307" s="174">
        <v>99556</v>
      </c>
      <c r="CV15307" s="174">
        <v>1420</v>
      </c>
      <c r="CW15307" s="174">
        <v>5</v>
      </c>
      <c r="CX15307" s="174">
        <v>45.863109999999999</v>
      </c>
    </row>
    <row r="15308" spans="84:102" x14ac:dyDescent="0.25">
      <c r="CF15308" s="3" t="s">
        <v>3073</v>
      </c>
      <c r="CG15308" s="174">
        <v>19894</v>
      </c>
      <c r="CH15308" s="174">
        <v>2257</v>
      </c>
      <c r="CI15308" s="174">
        <v>5</v>
      </c>
      <c r="CJ15308" s="174">
        <v>45.787140000000001</v>
      </c>
      <c r="CK15308" s="174">
        <v>45.787140000000001</v>
      </c>
      <c r="CU15308" s="174">
        <v>19894</v>
      </c>
      <c r="CV15308" s="174">
        <v>2257</v>
      </c>
      <c r="CW15308" s="174">
        <v>5</v>
      </c>
      <c r="CX15308" s="174">
        <v>45.787140000000001</v>
      </c>
    </row>
    <row r="15309" spans="84:102" x14ac:dyDescent="0.25">
      <c r="CF15309" s="3" t="s">
        <v>3073</v>
      </c>
      <c r="CG15309" s="174">
        <v>90599</v>
      </c>
      <c r="CH15309" s="174">
        <v>3603</v>
      </c>
      <c r="CI15309" s="174">
        <v>5</v>
      </c>
      <c r="CJ15309" s="174">
        <v>45.785159999999998</v>
      </c>
      <c r="CK15309" s="174">
        <v>45.785159999999998</v>
      </c>
      <c r="CU15309" s="174">
        <v>90599</v>
      </c>
      <c r="CV15309" s="174">
        <v>3603</v>
      </c>
      <c r="CW15309" s="174">
        <v>5</v>
      </c>
      <c r="CX15309" s="174">
        <v>45.785159999999998</v>
      </c>
    </row>
    <row r="15310" spans="84:102" x14ac:dyDescent="0.25">
      <c r="CF15310" s="3" t="s">
        <v>3073</v>
      </c>
      <c r="CG15310" s="174">
        <v>1178</v>
      </c>
      <c r="CH15310" s="174">
        <v>140384</v>
      </c>
      <c r="CI15310" s="174">
        <v>5</v>
      </c>
      <c r="CJ15310" s="174">
        <v>45.7607</v>
      </c>
      <c r="CK15310" s="174">
        <v>45.7607</v>
      </c>
      <c r="CU15310" s="174">
        <v>1178</v>
      </c>
      <c r="CV15310" s="174">
        <v>140384</v>
      </c>
      <c r="CW15310" s="174">
        <v>5</v>
      </c>
      <c r="CX15310" s="174">
        <v>45.7607</v>
      </c>
    </row>
    <row r="15311" spans="84:102" x14ac:dyDescent="0.25">
      <c r="CF15311" s="3" t="s">
        <v>3073</v>
      </c>
      <c r="CG15311" s="174">
        <v>3847</v>
      </c>
      <c r="CH15311" s="174">
        <v>57374</v>
      </c>
      <c r="CI15311" s="174">
        <v>5</v>
      </c>
      <c r="CJ15311" s="174">
        <v>45.712429999999998</v>
      </c>
      <c r="CK15311" s="174">
        <v>45.712429999999998</v>
      </c>
      <c r="CU15311" s="174">
        <v>3847</v>
      </c>
      <c r="CV15311" s="174">
        <v>57374</v>
      </c>
      <c r="CW15311" s="174">
        <v>5</v>
      </c>
      <c r="CX15311" s="174">
        <v>45.712429999999998</v>
      </c>
    </row>
    <row r="15312" spans="84:102" x14ac:dyDescent="0.25">
      <c r="CF15312" s="3" t="s">
        <v>3073</v>
      </c>
      <c r="CG15312" s="174">
        <v>2190</v>
      </c>
      <c r="CH15312" s="174">
        <v>15589</v>
      </c>
      <c r="CI15312" s="174">
        <v>5</v>
      </c>
      <c r="CJ15312" s="174">
        <v>45.70167</v>
      </c>
      <c r="CK15312" s="174">
        <v>45.70167</v>
      </c>
      <c r="CU15312" s="174">
        <v>2190</v>
      </c>
      <c r="CV15312" s="174">
        <v>15589</v>
      </c>
      <c r="CW15312" s="174">
        <v>5</v>
      </c>
      <c r="CX15312" s="174">
        <v>45.70167</v>
      </c>
    </row>
    <row r="15313" spans="84:102" x14ac:dyDescent="0.25">
      <c r="CF15313" s="3" t="s">
        <v>3073</v>
      </c>
      <c r="CG15313" s="174">
        <v>3590</v>
      </c>
      <c r="CH15313" s="174">
        <v>91366</v>
      </c>
      <c r="CI15313" s="174">
        <v>5</v>
      </c>
      <c r="CJ15313" s="174">
        <v>45.669179999999997</v>
      </c>
      <c r="CK15313" s="174">
        <v>45.669179999999997</v>
      </c>
      <c r="CU15313" s="174">
        <v>3590</v>
      </c>
      <c r="CV15313" s="174">
        <v>91366</v>
      </c>
      <c r="CW15313" s="174">
        <v>5</v>
      </c>
      <c r="CX15313" s="174">
        <v>45.669179999999997</v>
      </c>
    </row>
    <row r="15314" spans="84:102" x14ac:dyDescent="0.25">
      <c r="CF15314" s="3" t="s">
        <v>3073</v>
      </c>
      <c r="CG15314" s="174">
        <v>705</v>
      </c>
      <c r="CH15314" s="174">
        <v>93770</v>
      </c>
      <c r="CI15314" s="174">
        <v>5</v>
      </c>
      <c r="CJ15314" s="174">
        <v>45.66666</v>
      </c>
      <c r="CK15314" s="174">
        <v>45.66666</v>
      </c>
      <c r="CU15314" s="174">
        <v>705</v>
      </c>
      <c r="CV15314" s="174">
        <v>93770</v>
      </c>
      <c r="CW15314" s="174">
        <v>5</v>
      </c>
      <c r="CX15314" s="174">
        <v>45.66666</v>
      </c>
    </row>
    <row r="15315" spans="84:102" x14ac:dyDescent="0.25">
      <c r="CF15315" s="3" t="s">
        <v>3073</v>
      </c>
      <c r="CG15315" s="174">
        <v>2131</v>
      </c>
      <c r="CH15315" s="174">
        <v>9753</v>
      </c>
      <c r="CI15315" s="174">
        <v>5</v>
      </c>
      <c r="CJ15315" s="174">
        <v>45.556669999999997</v>
      </c>
      <c r="CK15315" s="174">
        <v>45.556669999999997</v>
      </c>
      <c r="CU15315" s="174">
        <v>2131</v>
      </c>
      <c r="CV15315" s="174">
        <v>9753</v>
      </c>
      <c r="CW15315" s="174">
        <v>5</v>
      </c>
      <c r="CX15315" s="174">
        <v>45.556669999999997</v>
      </c>
    </row>
    <row r="15316" spans="84:102" x14ac:dyDescent="0.25">
      <c r="CF15316" s="3" t="s">
        <v>3073</v>
      </c>
      <c r="CG15316" s="174">
        <v>2907</v>
      </c>
      <c r="CH15316" s="174">
        <v>151791</v>
      </c>
      <c r="CI15316" s="174">
        <v>5</v>
      </c>
      <c r="CJ15316" s="174">
        <v>45.5</v>
      </c>
      <c r="CK15316" s="174">
        <v>45.5</v>
      </c>
      <c r="CU15316" s="174">
        <v>2907</v>
      </c>
      <c r="CV15316" s="174">
        <v>151791</v>
      </c>
      <c r="CW15316" s="174">
        <v>5</v>
      </c>
      <c r="CX15316" s="174">
        <v>45.5</v>
      </c>
    </row>
    <row r="15317" spans="84:102" x14ac:dyDescent="0.25">
      <c r="CF15317" s="3" t="s">
        <v>3073</v>
      </c>
      <c r="CG15317" s="174">
        <v>28766</v>
      </c>
      <c r="CH15317" s="174">
        <v>2374</v>
      </c>
      <c r="CI15317" s="174">
        <v>5</v>
      </c>
      <c r="CJ15317" s="174">
        <v>45.41095</v>
      </c>
      <c r="CK15317" s="174">
        <v>45.41095</v>
      </c>
      <c r="CU15317" s="174">
        <v>28766</v>
      </c>
      <c r="CV15317" s="174">
        <v>2374</v>
      </c>
      <c r="CW15317" s="174">
        <v>5</v>
      </c>
      <c r="CX15317" s="174">
        <v>45.41095</v>
      </c>
    </row>
    <row r="15318" spans="84:102" x14ac:dyDescent="0.25">
      <c r="CF15318" s="3" t="s">
        <v>3073</v>
      </c>
      <c r="CG15318" s="174">
        <v>26316</v>
      </c>
      <c r="CH15318" s="174">
        <v>2327</v>
      </c>
      <c r="CI15318" s="174">
        <v>5</v>
      </c>
      <c r="CJ15318" s="174">
        <v>45.37621</v>
      </c>
      <c r="CK15318" s="174">
        <v>45.37621</v>
      </c>
      <c r="CU15318" s="174">
        <v>26316</v>
      </c>
      <c r="CV15318" s="174">
        <v>2327</v>
      </c>
      <c r="CW15318" s="174">
        <v>5</v>
      </c>
      <c r="CX15318" s="174">
        <v>45.37621</v>
      </c>
    </row>
    <row r="15319" spans="84:102" x14ac:dyDescent="0.25">
      <c r="CF15319" s="3" t="s">
        <v>3073</v>
      </c>
      <c r="CG15319" s="174">
        <v>141201</v>
      </c>
      <c r="CH15319" s="174">
        <v>2756</v>
      </c>
      <c r="CI15319" s="174">
        <v>5</v>
      </c>
      <c r="CJ15319" s="174">
        <v>45.374020000000002</v>
      </c>
      <c r="CK15319" s="174">
        <v>45.374020000000002</v>
      </c>
      <c r="CU15319" s="174">
        <v>141201</v>
      </c>
      <c r="CV15319" s="174">
        <v>2756</v>
      </c>
      <c r="CW15319" s="174">
        <v>5</v>
      </c>
      <c r="CX15319" s="174">
        <v>45.374020000000002</v>
      </c>
    </row>
    <row r="15320" spans="84:102" x14ac:dyDescent="0.25">
      <c r="CF15320" s="3" t="s">
        <v>3073</v>
      </c>
      <c r="CG15320" s="174">
        <v>1667</v>
      </c>
      <c r="CH15320" s="174">
        <v>68847</v>
      </c>
      <c r="CI15320" s="174">
        <v>5</v>
      </c>
      <c r="CJ15320" s="174">
        <v>45.317680000000003</v>
      </c>
      <c r="CK15320" s="174">
        <v>45.317680000000003</v>
      </c>
      <c r="CU15320" s="174">
        <v>1667</v>
      </c>
      <c r="CV15320" s="174">
        <v>68847</v>
      </c>
      <c r="CW15320" s="174">
        <v>5</v>
      </c>
      <c r="CX15320" s="174">
        <v>45.317680000000003</v>
      </c>
    </row>
    <row r="15321" spans="84:102" x14ac:dyDescent="0.25">
      <c r="CF15321" s="3" t="s">
        <v>3073</v>
      </c>
      <c r="CG15321" s="174">
        <v>1893</v>
      </c>
      <c r="CH15321" s="174">
        <v>57117</v>
      </c>
      <c r="CI15321" s="174">
        <v>5</v>
      </c>
      <c r="CJ15321" s="174">
        <v>45.307519999999997</v>
      </c>
      <c r="CK15321" s="174">
        <v>45.307519999999997</v>
      </c>
      <c r="CU15321" s="174">
        <v>1893</v>
      </c>
      <c r="CV15321" s="174">
        <v>57117</v>
      </c>
      <c r="CW15321" s="174">
        <v>5</v>
      </c>
      <c r="CX15321" s="174">
        <v>45.307519999999997</v>
      </c>
    </row>
    <row r="15322" spans="84:102" x14ac:dyDescent="0.25">
      <c r="CF15322" s="3" t="s">
        <v>3073</v>
      </c>
      <c r="CG15322" s="174">
        <v>324</v>
      </c>
      <c r="CH15322" s="174">
        <v>74691</v>
      </c>
      <c r="CI15322" s="174">
        <v>5</v>
      </c>
      <c r="CJ15322" s="174">
        <v>45.298609999999996</v>
      </c>
      <c r="CK15322" s="174">
        <v>45.298609999999996</v>
      </c>
      <c r="CU15322" s="174">
        <v>324</v>
      </c>
      <c r="CV15322" s="174">
        <v>74691</v>
      </c>
      <c r="CW15322" s="174">
        <v>5</v>
      </c>
      <c r="CX15322" s="174">
        <v>45.298609999999996</v>
      </c>
    </row>
    <row r="15323" spans="84:102" x14ac:dyDescent="0.25">
      <c r="CF15323" s="3" t="s">
        <v>3073</v>
      </c>
      <c r="CG15323" s="174">
        <v>2374</v>
      </c>
      <c r="CH15323" s="174">
        <v>28766</v>
      </c>
      <c r="CI15323" s="174">
        <v>5</v>
      </c>
      <c r="CJ15323" s="174">
        <v>45.291600000000003</v>
      </c>
      <c r="CK15323" s="174">
        <v>45.291600000000003</v>
      </c>
      <c r="CU15323" s="174">
        <v>2374</v>
      </c>
      <c r="CV15323" s="174">
        <v>28766</v>
      </c>
      <c r="CW15323" s="174">
        <v>5</v>
      </c>
      <c r="CX15323" s="174">
        <v>45.291600000000003</v>
      </c>
    </row>
    <row r="15324" spans="84:102" x14ac:dyDescent="0.25">
      <c r="CF15324" s="3" t="s">
        <v>3073</v>
      </c>
      <c r="CG15324" s="174">
        <v>113208</v>
      </c>
      <c r="CH15324" s="174">
        <v>953</v>
      </c>
      <c r="CI15324" s="174">
        <v>5</v>
      </c>
      <c r="CJ15324" s="174">
        <v>45.268169999999998</v>
      </c>
      <c r="CK15324" s="174">
        <v>45.268169999999998</v>
      </c>
      <c r="CU15324" s="174">
        <v>113208</v>
      </c>
      <c r="CV15324" s="174">
        <v>953</v>
      </c>
      <c r="CW15324" s="174">
        <v>5</v>
      </c>
      <c r="CX15324" s="174">
        <v>45.268169999999998</v>
      </c>
    </row>
    <row r="15325" spans="84:102" x14ac:dyDescent="0.25">
      <c r="CF15325" s="3" t="s">
        <v>3073</v>
      </c>
      <c r="CG15325" s="174">
        <v>138311</v>
      </c>
      <c r="CH15325" s="174">
        <v>2037</v>
      </c>
      <c r="CI15325" s="174">
        <v>5</v>
      </c>
      <c r="CJ15325" s="174">
        <v>45.066760000000002</v>
      </c>
      <c r="CK15325" s="174">
        <v>45.066760000000002</v>
      </c>
      <c r="CU15325" s="174">
        <v>138311</v>
      </c>
      <c r="CV15325" s="174">
        <v>2037</v>
      </c>
      <c r="CW15325" s="174">
        <v>5</v>
      </c>
      <c r="CX15325" s="174">
        <v>45.066760000000002</v>
      </c>
    </row>
    <row r="15326" spans="84:102" x14ac:dyDescent="0.25">
      <c r="CF15326" s="3" t="s">
        <v>3073</v>
      </c>
      <c r="CG15326" s="174">
        <v>1454</v>
      </c>
      <c r="CH15326" s="174">
        <v>97640</v>
      </c>
      <c r="CI15326" s="174">
        <v>5</v>
      </c>
      <c r="CJ15326" s="174">
        <v>45.019710000000003</v>
      </c>
      <c r="CK15326" s="174">
        <v>45.019710000000003</v>
      </c>
      <c r="CU15326" s="174">
        <v>1454</v>
      </c>
      <c r="CV15326" s="174">
        <v>97640</v>
      </c>
      <c r="CW15326" s="174">
        <v>5</v>
      </c>
      <c r="CX15326" s="174">
        <v>45.019710000000003</v>
      </c>
    </row>
    <row r="15327" spans="84:102" x14ac:dyDescent="0.25">
      <c r="CF15327" s="3" t="s">
        <v>3073</v>
      </c>
      <c r="CG15327" s="174">
        <v>149464</v>
      </c>
      <c r="CH15327" s="174">
        <v>3123</v>
      </c>
      <c r="CI15327" s="174">
        <v>5</v>
      </c>
      <c r="CJ15327" s="174">
        <v>45.014859999999999</v>
      </c>
      <c r="CK15327" s="174">
        <v>45.014859999999999</v>
      </c>
      <c r="CU15327" s="174">
        <v>149464</v>
      </c>
      <c r="CV15327" s="174">
        <v>3123</v>
      </c>
      <c r="CW15327" s="174">
        <v>5</v>
      </c>
      <c r="CX15327" s="174">
        <v>45.014859999999999</v>
      </c>
    </row>
    <row r="15328" spans="84:102" x14ac:dyDescent="0.25">
      <c r="CF15328" s="3" t="s">
        <v>3073</v>
      </c>
      <c r="CG15328" s="174">
        <v>3830</v>
      </c>
      <c r="CH15328" s="174">
        <v>43419</v>
      </c>
      <c r="CI15328" s="174">
        <v>5</v>
      </c>
      <c r="CJ15328" s="174">
        <v>45</v>
      </c>
      <c r="CK15328" s="174">
        <v>45</v>
      </c>
      <c r="CU15328" s="174">
        <v>3830</v>
      </c>
      <c r="CV15328" s="174">
        <v>43419</v>
      </c>
      <c r="CW15328" s="174">
        <v>5</v>
      </c>
      <c r="CX15328" s="174">
        <v>45</v>
      </c>
    </row>
    <row r="15329" spans="84:102" x14ac:dyDescent="0.25">
      <c r="CF15329" s="3" t="s">
        <v>3073</v>
      </c>
      <c r="CG15329" s="174">
        <v>3877</v>
      </c>
      <c r="CH15329" s="174">
        <v>166323</v>
      </c>
      <c r="CI15329" s="174">
        <v>5</v>
      </c>
      <c r="CJ15329" s="174">
        <v>45</v>
      </c>
      <c r="CK15329" s="174">
        <v>45</v>
      </c>
      <c r="CU15329" s="174">
        <v>3877</v>
      </c>
      <c r="CV15329" s="174">
        <v>166323</v>
      </c>
      <c r="CW15329" s="174">
        <v>5</v>
      </c>
      <c r="CX15329" s="174">
        <v>45</v>
      </c>
    </row>
    <row r="15330" spans="84:102" x14ac:dyDescent="0.25">
      <c r="CF15330" s="3" t="s">
        <v>3073</v>
      </c>
      <c r="CG15330" s="174">
        <v>123561</v>
      </c>
      <c r="CH15330" s="174">
        <v>1277</v>
      </c>
      <c r="CI15330" s="174">
        <v>5</v>
      </c>
      <c r="CJ15330" s="174">
        <v>45</v>
      </c>
      <c r="CK15330" s="174">
        <v>45</v>
      </c>
      <c r="CU15330" s="174">
        <v>123561</v>
      </c>
      <c r="CV15330" s="174">
        <v>1277</v>
      </c>
      <c r="CW15330" s="174">
        <v>5</v>
      </c>
      <c r="CX15330" s="174">
        <v>45</v>
      </c>
    </row>
    <row r="15331" spans="84:102" x14ac:dyDescent="0.25">
      <c r="CF15331" s="3" t="s">
        <v>3073</v>
      </c>
      <c r="CG15331" s="174">
        <v>124500</v>
      </c>
      <c r="CH15331" s="174">
        <v>3789</v>
      </c>
      <c r="CI15331" s="174">
        <v>5</v>
      </c>
      <c r="CJ15331" s="174">
        <v>45</v>
      </c>
      <c r="CK15331" s="174">
        <v>45</v>
      </c>
      <c r="CU15331" s="174">
        <v>124500</v>
      </c>
      <c r="CV15331" s="174">
        <v>3789</v>
      </c>
      <c r="CW15331" s="174">
        <v>5</v>
      </c>
      <c r="CX15331" s="174">
        <v>45</v>
      </c>
    </row>
    <row r="15332" spans="84:102" x14ac:dyDescent="0.25">
      <c r="CF15332" s="3" t="s">
        <v>3073</v>
      </c>
      <c r="CG15332" s="174">
        <v>2823</v>
      </c>
      <c r="CH15332" s="174">
        <v>151043</v>
      </c>
      <c r="CI15332" s="174">
        <v>5</v>
      </c>
      <c r="CJ15332" s="174">
        <v>44.512920000000001</v>
      </c>
      <c r="CK15332" s="174">
        <v>44.512920000000001</v>
      </c>
      <c r="CU15332" s="174">
        <v>2823</v>
      </c>
      <c r="CV15332" s="174">
        <v>151043</v>
      </c>
      <c r="CW15332" s="174">
        <v>5</v>
      </c>
      <c r="CX15332" s="174">
        <v>44.512920000000001</v>
      </c>
    </row>
    <row r="15333" spans="84:102" x14ac:dyDescent="0.25">
      <c r="CF15333" s="3" t="s">
        <v>3073</v>
      </c>
      <c r="CG15333" s="174">
        <v>42</v>
      </c>
      <c r="CH15333" s="174">
        <v>62766</v>
      </c>
      <c r="CI15333" s="174">
        <v>5</v>
      </c>
      <c r="CJ15333" s="174">
        <v>44.505290000000002</v>
      </c>
      <c r="CK15333" s="174">
        <v>44.505290000000002</v>
      </c>
      <c r="CU15333" s="174">
        <v>42</v>
      </c>
      <c r="CV15333" s="174">
        <v>62766</v>
      </c>
      <c r="CW15333" s="174">
        <v>5</v>
      </c>
      <c r="CX15333" s="174">
        <v>44.505290000000002</v>
      </c>
    </row>
    <row r="15334" spans="84:102" x14ac:dyDescent="0.25">
      <c r="CF15334" s="3" t="s">
        <v>3073</v>
      </c>
      <c r="CG15334" s="174">
        <v>149015</v>
      </c>
      <c r="CH15334" s="174">
        <v>2868</v>
      </c>
      <c r="CI15334" s="174">
        <v>5</v>
      </c>
      <c r="CJ15334" s="174">
        <v>44.394500000000001</v>
      </c>
      <c r="CK15334" s="174">
        <v>44.394500000000001</v>
      </c>
      <c r="CU15334" s="174">
        <v>149015</v>
      </c>
      <c r="CV15334" s="174">
        <v>2868</v>
      </c>
      <c r="CW15334" s="174">
        <v>5</v>
      </c>
      <c r="CX15334" s="174">
        <v>44.394500000000001</v>
      </c>
    </row>
    <row r="15335" spans="84:102" x14ac:dyDescent="0.25">
      <c r="CF15335" s="3" t="s">
        <v>3073</v>
      </c>
      <c r="CG15335" s="174">
        <v>89163</v>
      </c>
      <c r="CH15335" s="174">
        <v>642</v>
      </c>
      <c r="CI15335" s="174">
        <v>5</v>
      </c>
      <c r="CJ15335" s="174">
        <v>44.354680000000002</v>
      </c>
      <c r="CK15335" s="174">
        <v>44.354680000000002</v>
      </c>
      <c r="CU15335" s="174">
        <v>89163</v>
      </c>
      <c r="CV15335" s="174">
        <v>642</v>
      </c>
      <c r="CW15335" s="174">
        <v>5</v>
      </c>
      <c r="CX15335" s="174">
        <v>44.354680000000002</v>
      </c>
    </row>
    <row r="15336" spans="84:102" x14ac:dyDescent="0.25">
      <c r="CF15336" s="3" t="s">
        <v>3073</v>
      </c>
      <c r="CG15336" s="174">
        <v>1917</v>
      </c>
      <c r="CH15336" s="174">
        <v>69850</v>
      </c>
      <c r="CI15336" s="174">
        <v>5</v>
      </c>
      <c r="CJ15336" s="174">
        <v>44.238779999999998</v>
      </c>
      <c r="CK15336" s="174">
        <v>44.238779999999998</v>
      </c>
      <c r="CU15336" s="174">
        <v>1917</v>
      </c>
      <c r="CV15336" s="174">
        <v>69850</v>
      </c>
      <c r="CW15336" s="174">
        <v>5</v>
      </c>
      <c r="CX15336" s="174">
        <v>44.238779999999998</v>
      </c>
    </row>
    <row r="15337" spans="84:102" x14ac:dyDescent="0.25">
      <c r="CF15337" s="3" t="s">
        <v>3073</v>
      </c>
      <c r="CG15337" s="174">
        <v>419</v>
      </c>
      <c r="CH15337" s="174">
        <v>82947</v>
      </c>
      <c r="CI15337" s="174">
        <v>5</v>
      </c>
      <c r="CJ15337" s="174">
        <v>44.117220000000003</v>
      </c>
      <c r="CK15337" s="174">
        <v>44.117220000000003</v>
      </c>
      <c r="CU15337" s="174">
        <v>419</v>
      </c>
      <c r="CV15337" s="174">
        <v>82947</v>
      </c>
      <c r="CW15337" s="174">
        <v>5</v>
      </c>
      <c r="CX15337" s="174">
        <v>44.117220000000003</v>
      </c>
    </row>
    <row r="15338" spans="84:102" x14ac:dyDescent="0.25">
      <c r="CF15338" s="3" t="s">
        <v>3073</v>
      </c>
      <c r="CG15338" s="174">
        <v>82947</v>
      </c>
      <c r="CH15338" s="174">
        <v>419</v>
      </c>
      <c r="CI15338" s="174">
        <v>5</v>
      </c>
      <c r="CJ15338" s="174">
        <v>44.02328</v>
      </c>
      <c r="CK15338" s="174">
        <v>44.02328</v>
      </c>
      <c r="CU15338" s="174">
        <v>82947</v>
      </c>
      <c r="CV15338" s="174">
        <v>419</v>
      </c>
      <c r="CW15338" s="174">
        <v>5</v>
      </c>
      <c r="CX15338" s="174">
        <v>44.02328</v>
      </c>
    </row>
    <row r="15339" spans="84:102" x14ac:dyDescent="0.25">
      <c r="CF15339" s="3" t="s">
        <v>3073</v>
      </c>
      <c r="CG15339" s="174">
        <v>3754</v>
      </c>
      <c r="CH15339" s="174">
        <v>21905</v>
      </c>
      <c r="CI15339" s="174">
        <v>5</v>
      </c>
      <c r="CJ15339" s="174">
        <v>44</v>
      </c>
      <c r="CK15339" s="174">
        <v>44</v>
      </c>
      <c r="CU15339" s="174">
        <v>3754</v>
      </c>
      <c r="CV15339" s="174">
        <v>21905</v>
      </c>
      <c r="CW15339" s="174">
        <v>5</v>
      </c>
      <c r="CX15339" s="174">
        <v>44</v>
      </c>
    </row>
    <row r="15340" spans="84:102" x14ac:dyDescent="0.25">
      <c r="CF15340" s="3" t="s">
        <v>3073</v>
      </c>
      <c r="CG15340" s="174">
        <v>25903</v>
      </c>
      <c r="CH15340" s="174">
        <v>3835</v>
      </c>
      <c r="CI15340" s="174">
        <v>5</v>
      </c>
      <c r="CJ15340" s="174">
        <v>44</v>
      </c>
      <c r="CK15340" s="174">
        <v>44</v>
      </c>
      <c r="CU15340" s="174">
        <v>25903</v>
      </c>
      <c r="CV15340" s="174">
        <v>3835</v>
      </c>
      <c r="CW15340" s="174">
        <v>5</v>
      </c>
      <c r="CX15340" s="174">
        <v>44</v>
      </c>
    </row>
    <row r="15341" spans="84:102" x14ac:dyDescent="0.25">
      <c r="CF15341" s="3" t="s">
        <v>3073</v>
      </c>
      <c r="CG15341" s="174">
        <v>148696</v>
      </c>
      <c r="CH15341" s="174">
        <v>3776</v>
      </c>
      <c r="CI15341" s="174">
        <v>5</v>
      </c>
      <c r="CJ15341" s="174">
        <v>44</v>
      </c>
      <c r="CK15341" s="174">
        <v>44</v>
      </c>
      <c r="CU15341" s="174">
        <v>148696</v>
      </c>
      <c r="CV15341" s="174">
        <v>3776</v>
      </c>
      <c r="CW15341" s="174">
        <v>5</v>
      </c>
      <c r="CX15341" s="174">
        <v>44</v>
      </c>
    </row>
    <row r="15342" spans="84:102" x14ac:dyDescent="0.25">
      <c r="CF15342" s="3" t="s">
        <v>3073</v>
      </c>
      <c r="CG15342" s="174">
        <v>150924</v>
      </c>
      <c r="CH15342" s="174">
        <v>2879</v>
      </c>
      <c r="CI15342" s="174">
        <v>5</v>
      </c>
      <c r="CJ15342" s="174">
        <v>44</v>
      </c>
      <c r="CK15342" s="174">
        <v>44</v>
      </c>
      <c r="CU15342" s="174">
        <v>150924</v>
      </c>
      <c r="CV15342" s="174">
        <v>2879</v>
      </c>
      <c r="CW15342" s="174">
        <v>5</v>
      </c>
      <c r="CX15342" s="174">
        <v>44</v>
      </c>
    </row>
    <row r="15343" spans="84:102" x14ac:dyDescent="0.25">
      <c r="CF15343" s="3" t="s">
        <v>3073</v>
      </c>
      <c r="CG15343" s="174">
        <v>123543</v>
      </c>
      <c r="CH15343" s="174">
        <v>1041</v>
      </c>
      <c r="CI15343" s="174">
        <v>5</v>
      </c>
      <c r="CJ15343" s="174">
        <v>43.986080000000001</v>
      </c>
      <c r="CK15343" s="174">
        <v>43.986080000000001</v>
      </c>
      <c r="CU15343" s="174">
        <v>123543</v>
      </c>
      <c r="CV15343" s="174">
        <v>1041</v>
      </c>
      <c r="CW15343" s="174">
        <v>5</v>
      </c>
      <c r="CX15343" s="174">
        <v>43.986080000000001</v>
      </c>
    </row>
    <row r="15344" spans="84:102" x14ac:dyDescent="0.25">
      <c r="CF15344" s="3" t="s">
        <v>3073</v>
      </c>
      <c r="CG15344" s="174">
        <v>102024</v>
      </c>
      <c r="CH15344" s="174">
        <v>1441</v>
      </c>
      <c r="CI15344" s="174">
        <v>5</v>
      </c>
      <c r="CJ15344" s="174">
        <v>43.958129999999997</v>
      </c>
      <c r="CK15344" s="174">
        <v>43.958129999999997</v>
      </c>
      <c r="CU15344" s="174">
        <v>102024</v>
      </c>
      <c r="CV15344" s="174">
        <v>1441</v>
      </c>
      <c r="CW15344" s="174">
        <v>5</v>
      </c>
      <c r="CX15344" s="174">
        <v>43.958129999999997</v>
      </c>
    </row>
    <row r="15345" spans="84:102" x14ac:dyDescent="0.25">
      <c r="CF15345" s="3" t="s">
        <v>3073</v>
      </c>
      <c r="CG15345" s="174">
        <v>107348</v>
      </c>
      <c r="CH15345" s="174">
        <v>1396</v>
      </c>
      <c r="CI15345" s="174">
        <v>5</v>
      </c>
      <c r="CJ15345" s="174">
        <v>43.905970000000003</v>
      </c>
      <c r="CK15345" s="174">
        <v>43.905970000000003</v>
      </c>
      <c r="CU15345" s="174">
        <v>107348</v>
      </c>
      <c r="CV15345" s="174">
        <v>1396</v>
      </c>
      <c r="CW15345" s="174">
        <v>5</v>
      </c>
      <c r="CX15345" s="174">
        <v>43.905970000000003</v>
      </c>
    </row>
    <row r="15346" spans="84:102" x14ac:dyDescent="0.25">
      <c r="CF15346" s="3" t="s">
        <v>3073</v>
      </c>
      <c r="CG15346" s="174">
        <v>1402</v>
      </c>
      <c r="CH15346" s="174">
        <v>109520</v>
      </c>
      <c r="CI15346" s="174">
        <v>5</v>
      </c>
      <c r="CJ15346" s="174">
        <v>43.830219999999997</v>
      </c>
      <c r="CK15346" s="174">
        <v>43.830219999999997</v>
      </c>
      <c r="CU15346" s="174">
        <v>1402</v>
      </c>
      <c r="CV15346" s="174">
        <v>109520</v>
      </c>
      <c r="CW15346" s="174">
        <v>5</v>
      </c>
      <c r="CX15346" s="174">
        <v>43.830219999999997</v>
      </c>
    </row>
    <row r="15347" spans="84:102" x14ac:dyDescent="0.25">
      <c r="CF15347" s="3" t="s">
        <v>3073</v>
      </c>
      <c r="CG15347" s="174">
        <v>3579</v>
      </c>
      <c r="CH15347" s="174">
        <v>88386</v>
      </c>
      <c r="CI15347" s="174">
        <v>5</v>
      </c>
      <c r="CJ15347" s="174">
        <v>43.783900000000003</v>
      </c>
      <c r="CK15347" s="174">
        <v>43.783900000000003</v>
      </c>
      <c r="CU15347" s="174">
        <v>3579</v>
      </c>
      <c r="CV15347" s="174">
        <v>88386</v>
      </c>
      <c r="CW15347" s="174">
        <v>5</v>
      </c>
      <c r="CX15347" s="174">
        <v>43.783900000000003</v>
      </c>
    </row>
    <row r="15348" spans="84:102" x14ac:dyDescent="0.25">
      <c r="CF15348" s="3" t="s">
        <v>3073</v>
      </c>
      <c r="CG15348" s="174">
        <v>2340</v>
      </c>
      <c r="CH15348" s="174">
        <v>23857</v>
      </c>
      <c r="CI15348" s="174">
        <v>5</v>
      </c>
      <c r="CJ15348" s="174">
        <v>43.759990000000002</v>
      </c>
      <c r="CK15348" s="174">
        <v>43.759990000000002</v>
      </c>
      <c r="CU15348" s="174">
        <v>2340</v>
      </c>
      <c r="CV15348" s="174">
        <v>23857</v>
      </c>
      <c r="CW15348" s="174">
        <v>5</v>
      </c>
      <c r="CX15348" s="174">
        <v>43.759990000000002</v>
      </c>
    </row>
    <row r="15349" spans="84:102" x14ac:dyDescent="0.25">
      <c r="CF15349" s="3" t="s">
        <v>3073</v>
      </c>
      <c r="CG15349" s="174">
        <v>661</v>
      </c>
      <c r="CH15349" s="174">
        <v>90774</v>
      </c>
      <c r="CI15349" s="174">
        <v>5</v>
      </c>
      <c r="CJ15349" s="174">
        <v>43.706330000000001</v>
      </c>
      <c r="CK15349" s="174">
        <v>43.706330000000001</v>
      </c>
      <c r="CU15349" s="174">
        <v>661</v>
      </c>
      <c r="CV15349" s="174">
        <v>90774</v>
      </c>
      <c r="CW15349" s="174">
        <v>5</v>
      </c>
      <c r="CX15349" s="174">
        <v>43.706330000000001</v>
      </c>
    </row>
    <row r="15350" spans="84:102" x14ac:dyDescent="0.25">
      <c r="CF15350" s="3" t="s">
        <v>3073</v>
      </c>
      <c r="CG15350" s="174">
        <v>92559</v>
      </c>
      <c r="CH15350" s="174">
        <v>673</v>
      </c>
      <c r="CI15350" s="174">
        <v>5</v>
      </c>
      <c r="CJ15350" s="174">
        <v>43.70044</v>
      </c>
      <c r="CK15350" s="174">
        <v>43.70044</v>
      </c>
      <c r="CU15350" s="174">
        <v>92559</v>
      </c>
      <c r="CV15350" s="174">
        <v>673</v>
      </c>
      <c r="CW15350" s="174">
        <v>5</v>
      </c>
      <c r="CX15350" s="174">
        <v>43.70044</v>
      </c>
    </row>
    <row r="15351" spans="84:102" x14ac:dyDescent="0.25">
      <c r="CF15351" s="3" t="s">
        <v>3073</v>
      </c>
      <c r="CG15351" s="174">
        <v>3391</v>
      </c>
      <c r="CH15351" s="174">
        <v>171280</v>
      </c>
      <c r="CI15351" s="174">
        <v>5</v>
      </c>
      <c r="CJ15351" s="174">
        <v>43.645989999999998</v>
      </c>
      <c r="CK15351" s="174">
        <v>43.645989999999998</v>
      </c>
      <c r="CU15351" s="174">
        <v>3391</v>
      </c>
      <c r="CV15351" s="174">
        <v>171280</v>
      </c>
      <c r="CW15351" s="174">
        <v>5</v>
      </c>
      <c r="CX15351" s="174">
        <v>43.645989999999998</v>
      </c>
    </row>
    <row r="15352" spans="84:102" x14ac:dyDescent="0.25">
      <c r="CF15352" s="3" t="s">
        <v>3073</v>
      </c>
      <c r="CG15352" s="174">
        <v>3620</v>
      </c>
      <c r="CH15352" s="174">
        <v>93316</v>
      </c>
      <c r="CI15352" s="174">
        <v>5</v>
      </c>
      <c r="CJ15352" s="174">
        <v>43.415819999999997</v>
      </c>
      <c r="CK15352" s="174">
        <v>43.415819999999997</v>
      </c>
      <c r="CU15352" s="174">
        <v>3620</v>
      </c>
      <c r="CV15352" s="174">
        <v>93316</v>
      </c>
      <c r="CW15352" s="174">
        <v>5</v>
      </c>
      <c r="CX15352" s="174">
        <v>43.415819999999997</v>
      </c>
    </row>
    <row r="15353" spans="84:102" x14ac:dyDescent="0.25">
      <c r="CF15353" s="3" t="s">
        <v>3073</v>
      </c>
      <c r="CG15353" s="174">
        <v>94960</v>
      </c>
      <c r="CH15353" s="174">
        <v>716</v>
      </c>
      <c r="CI15353" s="174">
        <v>5</v>
      </c>
      <c r="CJ15353" s="174">
        <v>43.319760000000002</v>
      </c>
      <c r="CK15353" s="174">
        <v>43.319760000000002</v>
      </c>
      <c r="CU15353" s="174">
        <v>94960</v>
      </c>
      <c r="CV15353" s="174">
        <v>716</v>
      </c>
      <c r="CW15353" s="174">
        <v>5</v>
      </c>
      <c r="CX15353" s="174">
        <v>43.319760000000002</v>
      </c>
    </row>
    <row r="15354" spans="84:102" x14ac:dyDescent="0.25">
      <c r="CF15354" s="3" t="s">
        <v>3073</v>
      </c>
      <c r="CG15354" s="174">
        <v>193</v>
      </c>
      <c r="CH15354" s="174">
        <v>68905</v>
      </c>
      <c r="CI15354" s="174">
        <v>5</v>
      </c>
      <c r="CJ15354" s="174">
        <v>43.28828</v>
      </c>
      <c r="CK15354" s="174">
        <v>43.28828</v>
      </c>
      <c r="CU15354" s="174">
        <v>193</v>
      </c>
      <c r="CV15354" s="174">
        <v>68905</v>
      </c>
      <c r="CW15354" s="174">
        <v>5</v>
      </c>
      <c r="CX15354" s="174">
        <v>43.28828</v>
      </c>
    </row>
    <row r="15355" spans="84:102" x14ac:dyDescent="0.25">
      <c r="CF15355" s="3" t="s">
        <v>3073</v>
      </c>
      <c r="CG15355" s="174">
        <v>198688</v>
      </c>
      <c r="CH15355" s="174">
        <v>3768</v>
      </c>
      <c r="CI15355" s="174">
        <v>5</v>
      </c>
      <c r="CJ15355" s="174">
        <v>43.253549999999997</v>
      </c>
      <c r="CK15355" s="174">
        <v>43.253549999999997</v>
      </c>
      <c r="CU15355" s="174">
        <v>198688</v>
      </c>
      <c r="CV15355" s="174">
        <v>3768</v>
      </c>
      <c r="CW15355" s="174">
        <v>5</v>
      </c>
      <c r="CX15355" s="174">
        <v>43.253549999999997</v>
      </c>
    </row>
    <row r="15356" spans="84:102" x14ac:dyDescent="0.25">
      <c r="CF15356" s="3" t="s">
        <v>3073</v>
      </c>
      <c r="CG15356" s="174">
        <v>72198</v>
      </c>
      <c r="CH15356" s="174">
        <v>290</v>
      </c>
      <c r="CI15356" s="174">
        <v>5</v>
      </c>
      <c r="CJ15356" s="174">
        <v>43.223129999999998</v>
      </c>
      <c r="CK15356" s="174">
        <v>43.223129999999998</v>
      </c>
      <c r="CU15356" s="174">
        <v>72198</v>
      </c>
      <c r="CV15356" s="174">
        <v>290</v>
      </c>
      <c r="CW15356" s="174">
        <v>5</v>
      </c>
      <c r="CX15356" s="174">
        <v>43.223129999999998</v>
      </c>
    </row>
    <row r="15357" spans="84:102" x14ac:dyDescent="0.25">
      <c r="CF15357" s="3" t="s">
        <v>3073</v>
      </c>
      <c r="CG15357" s="174">
        <v>3573</v>
      </c>
      <c r="CH15357" s="174">
        <v>86180</v>
      </c>
      <c r="CI15357" s="174">
        <v>5</v>
      </c>
      <c r="CJ15357" s="174">
        <v>43.199350000000003</v>
      </c>
      <c r="CK15357" s="174">
        <v>43.199350000000003</v>
      </c>
      <c r="CU15357" s="174">
        <v>3573</v>
      </c>
      <c r="CV15357" s="174">
        <v>86180</v>
      </c>
      <c r="CW15357" s="174">
        <v>5</v>
      </c>
      <c r="CX15357" s="174">
        <v>43.199350000000003</v>
      </c>
    </row>
    <row r="15358" spans="84:102" x14ac:dyDescent="0.25">
      <c r="CF15358" s="3" t="s">
        <v>3073</v>
      </c>
      <c r="CG15358" s="174">
        <v>126988</v>
      </c>
      <c r="CH15358" s="174">
        <v>1255</v>
      </c>
      <c r="CI15358" s="174">
        <v>5</v>
      </c>
      <c r="CJ15358" s="174">
        <v>43.149810000000002</v>
      </c>
      <c r="CK15358" s="174">
        <v>43.149810000000002</v>
      </c>
      <c r="CU15358" s="174">
        <v>126988</v>
      </c>
      <c r="CV15358" s="174">
        <v>1255</v>
      </c>
      <c r="CW15358" s="174">
        <v>5</v>
      </c>
      <c r="CX15358" s="174">
        <v>43.149810000000002</v>
      </c>
    </row>
    <row r="15359" spans="84:102" x14ac:dyDescent="0.25">
      <c r="CF15359" s="3" t="s">
        <v>3073</v>
      </c>
      <c r="CG15359" s="174">
        <v>2214</v>
      </c>
      <c r="CH15359" s="174">
        <v>14804</v>
      </c>
      <c r="CI15359" s="174">
        <v>5</v>
      </c>
      <c r="CJ15359" s="174">
        <v>43.112050000000004</v>
      </c>
      <c r="CK15359" s="174">
        <v>43.112050000000004</v>
      </c>
      <c r="CU15359" s="174">
        <v>2214</v>
      </c>
      <c r="CV15359" s="174">
        <v>14804</v>
      </c>
      <c r="CW15359" s="174">
        <v>5</v>
      </c>
      <c r="CX15359" s="174">
        <v>43.112050000000004</v>
      </c>
    </row>
    <row r="15360" spans="84:102" x14ac:dyDescent="0.25">
      <c r="CF15360" s="3" t="s">
        <v>3073</v>
      </c>
      <c r="CG15360" s="174">
        <v>98098</v>
      </c>
      <c r="CH15360" s="174">
        <v>718</v>
      </c>
      <c r="CI15360" s="174">
        <v>5</v>
      </c>
      <c r="CJ15360" s="174">
        <v>43.03698</v>
      </c>
      <c r="CK15360" s="174">
        <v>43.03698</v>
      </c>
      <c r="CU15360" s="174">
        <v>98098</v>
      </c>
      <c r="CV15360" s="174">
        <v>718</v>
      </c>
      <c r="CW15360" s="174">
        <v>5</v>
      </c>
      <c r="CX15360" s="174">
        <v>43.03698</v>
      </c>
    </row>
    <row r="15361" spans="84:102" x14ac:dyDescent="0.25">
      <c r="CF15361" s="3" t="s">
        <v>3073</v>
      </c>
      <c r="CG15361" s="174">
        <v>135</v>
      </c>
      <c r="CH15361" s="174">
        <v>67110</v>
      </c>
      <c r="CI15361" s="174">
        <v>5</v>
      </c>
      <c r="CJ15361" s="174">
        <v>43</v>
      </c>
      <c r="CK15361" s="174">
        <v>43</v>
      </c>
      <c r="CU15361" s="174">
        <v>135</v>
      </c>
      <c r="CV15361" s="174">
        <v>67110</v>
      </c>
      <c r="CW15361" s="174">
        <v>5</v>
      </c>
      <c r="CX15361" s="174">
        <v>43</v>
      </c>
    </row>
    <row r="15362" spans="84:102" x14ac:dyDescent="0.25">
      <c r="CF15362" s="3" t="s">
        <v>3073</v>
      </c>
      <c r="CG15362" s="174">
        <v>3820</v>
      </c>
      <c r="CH15362" s="174">
        <v>93604</v>
      </c>
      <c r="CI15362" s="174">
        <v>5</v>
      </c>
      <c r="CJ15362" s="174">
        <v>43</v>
      </c>
      <c r="CK15362" s="174">
        <v>43</v>
      </c>
      <c r="CU15362" s="174">
        <v>3820</v>
      </c>
      <c r="CV15362" s="174">
        <v>93604</v>
      </c>
      <c r="CW15362" s="174">
        <v>5</v>
      </c>
      <c r="CX15362" s="174">
        <v>43</v>
      </c>
    </row>
    <row r="15363" spans="84:102" x14ac:dyDescent="0.25">
      <c r="CF15363" s="3" t="s">
        <v>3073</v>
      </c>
      <c r="CG15363" s="174">
        <v>10290</v>
      </c>
      <c r="CH15363" s="174">
        <v>3862</v>
      </c>
      <c r="CI15363" s="174">
        <v>5</v>
      </c>
      <c r="CJ15363" s="174">
        <v>43</v>
      </c>
      <c r="CK15363" s="174">
        <v>43</v>
      </c>
      <c r="CU15363" s="174">
        <v>10290</v>
      </c>
      <c r="CV15363" s="174">
        <v>3862</v>
      </c>
      <c r="CW15363" s="174">
        <v>5</v>
      </c>
      <c r="CX15363" s="174">
        <v>43</v>
      </c>
    </row>
    <row r="15364" spans="84:102" x14ac:dyDescent="0.25">
      <c r="CF15364" s="3" t="s">
        <v>3073</v>
      </c>
      <c r="CG15364" s="174">
        <v>12313</v>
      </c>
      <c r="CH15364" s="174">
        <v>2165</v>
      </c>
      <c r="CI15364" s="174">
        <v>5</v>
      </c>
      <c r="CJ15364" s="174">
        <v>43</v>
      </c>
      <c r="CK15364" s="174">
        <v>43</v>
      </c>
      <c r="CU15364" s="174">
        <v>12313</v>
      </c>
      <c r="CV15364" s="174">
        <v>2165</v>
      </c>
      <c r="CW15364" s="174">
        <v>5</v>
      </c>
      <c r="CX15364" s="174">
        <v>43</v>
      </c>
    </row>
    <row r="15365" spans="84:102" x14ac:dyDescent="0.25">
      <c r="CF15365" s="3" t="s">
        <v>3073</v>
      </c>
      <c r="CG15365" s="174">
        <v>157185</v>
      </c>
      <c r="CH15365" s="174">
        <v>3774</v>
      </c>
      <c r="CI15365" s="174">
        <v>5</v>
      </c>
      <c r="CJ15365" s="174">
        <v>43</v>
      </c>
      <c r="CK15365" s="174">
        <v>43</v>
      </c>
      <c r="CU15365" s="174">
        <v>157185</v>
      </c>
      <c r="CV15365" s="174">
        <v>3774</v>
      </c>
      <c r="CW15365" s="174">
        <v>5</v>
      </c>
      <c r="CX15365" s="174">
        <v>43</v>
      </c>
    </row>
    <row r="15366" spans="84:102" x14ac:dyDescent="0.25">
      <c r="CF15366" s="3" t="s">
        <v>3073</v>
      </c>
      <c r="CG15366" s="174">
        <v>47061</v>
      </c>
      <c r="CH15366" s="174">
        <v>2641</v>
      </c>
      <c r="CI15366" s="174">
        <v>5</v>
      </c>
      <c r="CJ15366" s="174">
        <v>42.955280000000002</v>
      </c>
      <c r="CK15366" s="174">
        <v>42.955280000000002</v>
      </c>
      <c r="CU15366" s="174">
        <v>47061</v>
      </c>
      <c r="CV15366" s="174">
        <v>2641</v>
      </c>
      <c r="CW15366" s="174">
        <v>5</v>
      </c>
      <c r="CX15366" s="174">
        <v>42.955280000000002</v>
      </c>
    </row>
    <row r="15367" spans="84:102" x14ac:dyDescent="0.25">
      <c r="CF15367" s="3" t="s">
        <v>3073</v>
      </c>
      <c r="CG15367" s="174">
        <v>2641</v>
      </c>
      <c r="CH15367" s="174">
        <v>47061</v>
      </c>
      <c r="CI15367" s="174">
        <v>5</v>
      </c>
      <c r="CJ15367" s="174">
        <v>42.933669999999999</v>
      </c>
      <c r="CK15367" s="174">
        <v>42.933669999999999</v>
      </c>
      <c r="CU15367" s="174">
        <v>2641</v>
      </c>
      <c r="CV15367" s="174">
        <v>47061</v>
      </c>
      <c r="CW15367" s="174">
        <v>5</v>
      </c>
      <c r="CX15367" s="174">
        <v>42.933669999999999</v>
      </c>
    </row>
    <row r="15368" spans="84:102" x14ac:dyDescent="0.25">
      <c r="CF15368" s="3" t="s">
        <v>3073</v>
      </c>
      <c r="CG15368" s="174">
        <v>149815</v>
      </c>
      <c r="CH15368" s="174">
        <v>2871</v>
      </c>
      <c r="CI15368" s="174">
        <v>5</v>
      </c>
      <c r="CJ15368" s="174">
        <v>42.864530000000002</v>
      </c>
      <c r="CK15368" s="174">
        <v>42.864530000000002</v>
      </c>
      <c r="CU15368" s="174">
        <v>149815</v>
      </c>
      <c r="CV15368" s="174">
        <v>2871</v>
      </c>
      <c r="CW15368" s="174">
        <v>5</v>
      </c>
      <c r="CX15368" s="174">
        <v>42.864530000000002</v>
      </c>
    </row>
    <row r="15369" spans="84:102" x14ac:dyDescent="0.25">
      <c r="CF15369" s="3" t="s">
        <v>3073</v>
      </c>
      <c r="CG15369" s="174">
        <v>28494</v>
      </c>
      <c r="CH15369" s="174">
        <v>2394</v>
      </c>
      <c r="CI15369" s="174">
        <v>5</v>
      </c>
      <c r="CJ15369" s="174">
        <v>42.847740000000002</v>
      </c>
      <c r="CK15369" s="174">
        <v>42.847740000000002</v>
      </c>
      <c r="CU15369" s="174">
        <v>28494</v>
      </c>
      <c r="CV15369" s="174">
        <v>2394</v>
      </c>
      <c r="CW15369" s="174">
        <v>5</v>
      </c>
      <c r="CX15369" s="174">
        <v>42.847740000000002</v>
      </c>
    </row>
    <row r="15370" spans="84:102" x14ac:dyDescent="0.25">
      <c r="CF15370" s="3" t="s">
        <v>3073</v>
      </c>
      <c r="CG15370" s="174">
        <v>148028</v>
      </c>
      <c r="CH15370" s="174">
        <v>2052</v>
      </c>
      <c r="CI15370" s="174">
        <v>5</v>
      </c>
      <c r="CJ15370" s="174">
        <v>42.81212</v>
      </c>
      <c r="CK15370" s="174">
        <v>42.81212</v>
      </c>
      <c r="CU15370" s="174">
        <v>148028</v>
      </c>
      <c r="CV15370" s="174">
        <v>2052</v>
      </c>
      <c r="CW15370" s="174">
        <v>5</v>
      </c>
      <c r="CX15370" s="174">
        <v>42.81212</v>
      </c>
    </row>
    <row r="15371" spans="84:102" x14ac:dyDescent="0.25">
      <c r="CF15371" s="3" t="s">
        <v>3073</v>
      </c>
      <c r="CG15371" s="174">
        <v>3112</v>
      </c>
      <c r="CH15371" s="174">
        <v>151829</v>
      </c>
      <c r="CI15371" s="174">
        <v>5</v>
      </c>
      <c r="CJ15371" s="174">
        <v>42.78877</v>
      </c>
      <c r="CK15371" s="174">
        <v>42.78877</v>
      </c>
      <c r="CU15371" s="174">
        <v>3112</v>
      </c>
      <c r="CV15371" s="174">
        <v>151829</v>
      </c>
      <c r="CW15371" s="174">
        <v>5</v>
      </c>
      <c r="CX15371" s="174">
        <v>42.78877</v>
      </c>
    </row>
    <row r="15372" spans="84:102" x14ac:dyDescent="0.25">
      <c r="CF15372" s="3" t="s">
        <v>3073</v>
      </c>
      <c r="CG15372" s="174">
        <v>1027</v>
      </c>
      <c r="CH15372" s="174">
        <v>121729</v>
      </c>
      <c r="CI15372" s="174">
        <v>5</v>
      </c>
      <c r="CJ15372" s="174">
        <v>42.773890000000002</v>
      </c>
      <c r="CK15372" s="174">
        <v>42.773890000000002</v>
      </c>
      <c r="CU15372" s="174">
        <v>1027</v>
      </c>
      <c r="CV15372" s="174">
        <v>121729</v>
      </c>
      <c r="CW15372" s="174">
        <v>5</v>
      </c>
      <c r="CX15372" s="174">
        <v>42.773890000000002</v>
      </c>
    </row>
    <row r="15373" spans="84:102" x14ac:dyDescent="0.25">
      <c r="CF15373" s="3" t="s">
        <v>3073</v>
      </c>
      <c r="CG15373" s="174">
        <v>2052</v>
      </c>
      <c r="CH15373" s="174">
        <v>148028</v>
      </c>
      <c r="CI15373" s="174">
        <v>5</v>
      </c>
      <c r="CJ15373" s="174">
        <v>42.771709999999999</v>
      </c>
      <c r="CK15373" s="174">
        <v>42.771709999999999</v>
      </c>
      <c r="CU15373" s="174">
        <v>2052</v>
      </c>
      <c r="CV15373" s="174">
        <v>148028</v>
      </c>
      <c r="CW15373" s="174">
        <v>5</v>
      </c>
      <c r="CX15373" s="174">
        <v>42.771709999999999</v>
      </c>
    </row>
    <row r="15374" spans="84:102" x14ac:dyDescent="0.25">
      <c r="CF15374" s="3" t="s">
        <v>3073</v>
      </c>
      <c r="CG15374" s="174">
        <v>91933</v>
      </c>
      <c r="CH15374" s="174">
        <v>665</v>
      </c>
      <c r="CI15374" s="174">
        <v>5</v>
      </c>
      <c r="CJ15374" s="174">
        <v>42.725749999999998</v>
      </c>
      <c r="CK15374" s="174">
        <v>42.725749999999998</v>
      </c>
      <c r="CU15374" s="174">
        <v>91933</v>
      </c>
      <c r="CV15374" s="174">
        <v>665</v>
      </c>
      <c r="CW15374" s="174">
        <v>5</v>
      </c>
      <c r="CX15374" s="174">
        <v>42.725749999999998</v>
      </c>
    </row>
    <row r="15375" spans="84:102" x14ac:dyDescent="0.25">
      <c r="CF15375" s="3" t="s">
        <v>3073</v>
      </c>
      <c r="CG15375" s="174">
        <v>374</v>
      </c>
      <c r="CH15375" s="174">
        <v>79422</v>
      </c>
      <c r="CI15375" s="174">
        <v>5</v>
      </c>
      <c r="CJ15375" s="174">
        <v>42.707259999999998</v>
      </c>
      <c r="CK15375" s="174">
        <v>42.707259999999998</v>
      </c>
      <c r="CU15375" s="174">
        <v>374</v>
      </c>
      <c r="CV15375" s="174">
        <v>79422</v>
      </c>
      <c r="CW15375" s="174">
        <v>5</v>
      </c>
      <c r="CX15375" s="174">
        <v>42.707259999999998</v>
      </c>
    </row>
    <row r="15376" spans="84:102" x14ac:dyDescent="0.25">
      <c r="CF15376" s="3" t="s">
        <v>3073</v>
      </c>
      <c r="CG15376" s="174">
        <v>2269</v>
      </c>
      <c r="CH15376" s="174">
        <v>20395</v>
      </c>
      <c r="CI15376" s="174">
        <v>5</v>
      </c>
      <c r="CJ15376" s="174">
        <v>42.682479999999998</v>
      </c>
      <c r="CK15376" s="174">
        <v>42.682479999999998</v>
      </c>
      <c r="CU15376" s="174">
        <v>2269</v>
      </c>
      <c r="CV15376" s="174">
        <v>20395</v>
      </c>
      <c r="CW15376" s="174">
        <v>5</v>
      </c>
      <c r="CX15376" s="174">
        <v>42.682479999999998</v>
      </c>
    </row>
    <row r="15377" spans="84:102" x14ac:dyDescent="0.25">
      <c r="CF15377" s="3" t="s">
        <v>3073</v>
      </c>
      <c r="CG15377" s="174">
        <v>78662</v>
      </c>
      <c r="CH15377" s="174">
        <v>387</v>
      </c>
      <c r="CI15377" s="174">
        <v>5</v>
      </c>
      <c r="CJ15377" s="174">
        <v>42.607059999999997</v>
      </c>
      <c r="CK15377" s="174">
        <v>42.607059999999997</v>
      </c>
      <c r="CU15377" s="174">
        <v>78662</v>
      </c>
      <c r="CV15377" s="174">
        <v>387</v>
      </c>
      <c r="CW15377" s="174">
        <v>5</v>
      </c>
      <c r="CX15377" s="174">
        <v>42.607059999999997</v>
      </c>
    </row>
    <row r="15378" spans="84:102" x14ac:dyDescent="0.25">
      <c r="CF15378" s="3" t="s">
        <v>3073</v>
      </c>
      <c r="CG15378" s="174">
        <v>81513</v>
      </c>
      <c r="CH15378" s="174">
        <v>1593</v>
      </c>
      <c r="CI15378" s="174">
        <v>5</v>
      </c>
      <c r="CJ15378" s="174">
        <v>42.569580000000002</v>
      </c>
      <c r="CK15378" s="174">
        <v>42.569580000000002</v>
      </c>
      <c r="CU15378" s="174">
        <v>81513</v>
      </c>
      <c r="CV15378" s="174">
        <v>1593</v>
      </c>
      <c r="CW15378" s="174">
        <v>5</v>
      </c>
      <c r="CX15378" s="174">
        <v>42.569580000000002</v>
      </c>
    </row>
    <row r="15379" spans="84:102" x14ac:dyDescent="0.25">
      <c r="CF15379" s="3" t="s">
        <v>3073</v>
      </c>
      <c r="CG15379" s="174">
        <v>186209</v>
      </c>
      <c r="CH15379" s="174">
        <v>3482</v>
      </c>
      <c r="CI15379" s="174">
        <v>5</v>
      </c>
      <c r="CJ15379" s="174">
        <v>42.545920000000002</v>
      </c>
      <c r="CK15379" s="174">
        <v>42.545920000000002</v>
      </c>
      <c r="CU15379" s="174">
        <v>186209</v>
      </c>
      <c r="CV15379" s="174">
        <v>3482</v>
      </c>
      <c r="CW15379" s="174">
        <v>5</v>
      </c>
      <c r="CX15379" s="174">
        <v>42.545920000000002</v>
      </c>
    </row>
    <row r="15380" spans="84:102" x14ac:dyDescent="0.25">
      <c r="CF15380" s="3" t="s">
        <v>3073</v>
      </c>
      <c r="CG15380" s="174">
        <v>2514</v>
      </c>
      <c r="CH15380" s="174">
        <v>39274</v>
      </c>
      <c r="CI15380" s="174">
        <v>5</v>
      </c>
      <c r="CJ15380" s="174">
        <v>42.435499999999998</v>
      </c>
      <c r="CK15380" s="174">
        <v>42.435499999999998</v>
      </c>
      <c r="CU15380" s="174">
        <v>2514</v>
      </c>
      <c r="CV15380" s="174">
        <v>39274</v>
      </c>
      <c r="CW15380" s="174">
        <v>5</v>
      </c>
      <c r="CX15380" s="174">
        <v>42.435499999999998</v>
      </c>
    </row>
    <row r="15381" spans="84:102" x14ac:dyDescent="0.25">
      <c r="CF15381" s="3" t="s">
        <v>3073</v>
      </c>
      <c r="CG15381" s="174">
        <v>288</v>
      </c>
      <c r="CH15381" s="174">
        <v>72002</v>
      </c>
      <c r="CI15381" s="174">
        <v>5</v>
      </c>
      <c r="CJ15381" s="174">
        <v>42.361510000000003</v>
      </c>
      <c r="CK15381" s="174">
        <v>42.361510000000003</v>
      </c>
      <c r="CU15381" s="174">
        <v>288</v>
      </c>
      <c r="CV15381" s="174">
        <v>72002</v>
      </c>
      <c r="CW15381" s="174">
        <v>5</v>
      </c>
      <c r="CX15381" s="174">
        <v>42.361510000000003</v>
      </c>
    </row>
    <row r="15382" spans="84:102" x14ac:dyDescent="0.25">
      <c r="CF15382" s="3" t="s">
        <v>3073</v>
      </c>
      <c r="CG15382" s="174">
        <v>2628</v>
      </c>
      <c r="CH15382" s="174">
        <v>46084</v>
      </c>
      <c r="CI15382" s="174">
        <v>5</v>
      </c>
      <c r="CJ15382" s="174">
        <v>42.269469999999998</v>
      </c>
      <c r="CK15382" s="174">
        <v>42.269469999999998</v>
      </c>
      <c r="CU15382" s="174">
        <v>2628</v>
      </c>
      <c r="CV15382" s="174">
        <v>46084</v>
      </c>
      <c r="CW15382" s="174">
        <v>5</v>
      </c>
      <c r="CX15382" s="174">
        <v>42.269469999999998</v>
      </c>
    </row>
    <row r="15383" spans="84:102" x14ac:dyDescent="0.25">
      <c r="CF15383" s="3" t="s">
        <v>3073</v>
      </c>
      <c r="CG15383" s="174">
        <v>25945</v>
      </c>
      <c r="CH15383" s="174">
        <v>2341</v>
      </c>
      <c r="CI15383" s="174">
        <v>5</v>
      </c>
      <c r="CJ15383" s="174">
        <v>42.229849999999999</v>
      </c>
      <c r="CK15383" s="174">
        <v>42.229849999999999</v>
      </c>
      <c r="CU15383" s="174">
        <v>25945</v>
      </c>
      <c r="CV15383" s="174">
        <v>2341</v>
      </c>
      <c r="CW15383" s="174">
        <v>5</v>
      </c>
      <c r="CX15383" s="174">
        <v>42.229849999999999</v>
      </c>
    </row>
    <row r="15384" spans="84:102" x14ac:dyDescent="0.25">
      <c r="CF15384" s="3" t="s">
        <v>3073</v>
      </c>
      <c r="CG15384" s="174">
        <v>105360</v>
      </c>
      <c r="CH15384" s="174">
        <v>828</v>
      </c>
      <c r="CI15384" s="174">
        <v>5</v>
      </c>
      <c r="CJ15384" s="174">
        <v>42.21463</v>
      </c>
      <c r="CK15384" s="174">
        <v>42.21463</v>
      </c>
      <c r="CU15384" s="174">
        <v>105360</v>
      </c>
      <c r="CV15384" s="174">
        <v>828</v>
      </c>
      <c r="CW15384" s="174">
        <v>5</v>
      </c>
      <c r="CX15384" s="174">
        <v>42.21463</v>
      </c>
    </row>
    <row r="15385" spans="84:102" x14ac:dyDescent="0.25">
      <c r="CF15385" s="3" t="s">
        <v>3073</v>
      </c>
      <c r="CG15385" s="174">
        <v>2355</v>
      </c>
      <c r="CH15385" s="174">
        <v>27968</v>
      </c>
      <c r="CI15385" s="174">
        <v>5</v>
      </c>
      <c r="CJ15385" s="174">
        <v>42.197690000000001</v>
      </c>
      <c r="CK15385" s="174">
        <v>42.197690000000001</v>
      </c>
      <c r="CU15385" s="174">
        <v>2355</v>
      </c>
      <c r="CV15385" s="174">
        <v>27968</v>
      </c>
      <c r="CW15385" s="174">
        <v>5</v>
      </c>
      <c r="CX15385" s="174">
        <v>42.197690000000001</v>
      </c>
    </row>
    <row r="15386" spans="84:102" x14ac:dyDescent="0.25">
      <c r="CF15386" s="3" t="s">
        <v>3073</v>
      </c>
      <c r="CG15386" s="174">
        <v>2289</v>
      </c>
      <c r="CH15386" s="174">
        <v>21286</v>
      </c>
      <c r="CI15386" s="174">
        <v>5</v>
      </c>
      <c r="CJ15386" s="174">
        <v>42.166670000000003</v>
      </c>
      <c r="CK15386" s="174">
        <v>42.166670000000003</v>
      </c>
      <c r="CU15386" s="174">
        <v>2289</v>
      </c>
      <c r="CV15386" s="174">
        <v>21286</v>
      </c>
      <c r="CW15386" s="174">
        <v>5</v>
      </c>
      <c r="CX15386" s="174">
        <v>42.166670000000003</v>
      </c>
    </row>
    <row r="15387" spans="84:102" x14ac:dyDescent="0.25">
      <c r="CF15387" s="3" t="s">
        <v>3073</v>
      </c>
      <c r="CG15387" s="174">
        <v>1027</v>
      </c>
      <c r="CH15387" s="174">
        <v>120341</v>
      </c>
      <c r="CI15387" s="174">
        <v>5</v>
      </c>
      <c r="CJ15387" s="174">
        <v>42.107140000000001</v>
      </c>
      <c r="CK15387" s="174">
        <v>42.107140000000001</v>
      </c>
      <c r="CU15387" s="174">
        <v>1027</v>
      </c>
      <c r="CV15387" s="174">
        <v>120341</v>
      </c>
      <c r="CW15387" s="174">
        <v>5</v>
      </c>
      <c r="CX15387" s="174">
        <v>42.107140000000001</v>
      </c>
    </row>
    <row r="15388" spans="84:102" x14ac:dyDescent="0.25">
      <c r="CF15388" s="3" t="s">
        <v>3073</v>
      </c>
      <c r="CG15388" s="174">
        <v>2341</v>
      </c>
      <c r="CH15388" s="174">
        <v>25945</v>
      </c>
      <c r="CI15388" s="174">
        <v>5</v>
      </c>
      <c r="CJ15388" s="174">
        <v>42.076520000000002</v>
      </c>
      <c r="CK15388" s="174">
        <v>42.076520000000002</v>
      </c>
      <c r="CU15388" s="174">
        <v>2341</v>
      </c>
      <c r="CV15388" s="174">
        <v>25945</v>
      </c>
      <c r="CW15388" s="174">
        <v>5</v>
      </c>
      <c r="CX15388" s="174">
        <v>42.076520000000002</v>
      </c>
    </row>
    <row r="15389" spans="84:102" x14ac:dyDescent="0.25">
      <c r="CF15389" s="3" t="s">
        <v>3073</v>
      </c>
      <c r="CG15389" s="174">
        <v>168588</v>
      </c>
      <c r="CH15389" s="174">
        <v>3370</v>
      </c>
      <c r="CI15389" s="174">
        <v>5</v>
      </c>
      <c r="CJ15389" s="174">
        <v>42.072839999999999</v>
      </c>
      <c r="CK15389" s="174">
        <v>42.072839999999999</v>
      </c>
      <c r="CU15389" s="174">
        <v>168588</v>
      </c>
      <c r="CV15389" s="174">
        <v>3370</v>
      </c>
      <c r="CW15389" s="174">
        <v>5</v>
      </c>
      <c r="CX15389" s="174">
        <v>42.072839999999999</v>
      </c>
    </row>
    <row r="15390" spans="84:102" x14ac:dyDescent="0.25">
      <c r="CF15390" s="3" t="s">
        <v>3073</v>
      </c>
      <c r="CG15390" s="174">
        <v>151562</v>
      </c>
      <c r="CH15390" s="174">
        <v>3107</v>
      </c>
      <c r="CI15390" s="174">
        <v>5</v>
      </c>
      <c r="CJ15390" s="174">
        <v>42.029910000000001</v>
      </c>
      <c r="CK15390" s="174">
        <v>42.029910000000001</v>
      </c>
      <c r="CU15390" s="174">
        <v>151562</v>
      </c>
      <c r="CV15390" s="174">
        <v>3107</v>
      </c>
      <c r="CW15390" s="174">
        <v>5</v>
      </c>
      <c r="CX15390" s="174">
        <v>42.029910000000001</v>
      </c>
    </row>
    <row r="15391" spans="84:102" x14ac:dyDescent="0.25">
      <c r="CF15391" s="3" t="s">
        <v>3073</v>
      </c>
      <c r="CG15391" s="174">
        <v>29741</v>
      </c>
      <c r="CH15391" s="174">
        <v>3825</v>
      </c>
      <c r="CI15391" s="174">
        <v>5</v>
      </c>
      <c r="CJ15391" s="174">
        <v>42</v>
      </c>
      <c r="CK15391" s="174">
        <v>42</v>
      </c>
      <c r="CU15391" s="174">
        <v>29741</v>
      </c>
      <c r="CV15391" s="174">
        <v>3825</v>
      </c>
      <c r="CW15391" s="174">
        <v>5</v>
      </c>
      <c r="CX15391" s="174">
        <v>42</v>
      </c>
    </row>
    <row r="15392" spans="84:102" x14ac:dyDescent="0.25">
      <c r="CF15392" s="3" t="s">
        <v>3073</v>
      </c>
      <c r="CG15392" s="174">
        <v>36846</v>
      </c>
      <c r="CH15392" s="174">
        <v>3833</v>
      </c>
      <c r="CI15392" s="174">
        <v>5</v>
      </c>
      <c r="CJ15392" s="174">
        <v>42</v>
      </c>
      <c r="CK15392" s="174">
        <v>42</v>
      </c>
      <c r="CU15392" s="174">
        <v>36846</v>
      </c>
      <c r="CV15392" s="174">
        <v>3833</v>
      </c>
      <c r="CW15392" s="174">
        <v>5</v>
      </c>
      <c r="CX15392" s="174">
        <v>42</v>
      </c>
    </row>
    <row r="15393" spans="84:102" x14ac:dyDescent="0.25">
      <c r="CF15393" s="3" t="s">
        <v>3073</v>
      </c>
      <c r="CG15393" s="174">
        <v>105215</v>
      </c>
      <c r="CH15393" s="174">
        <v>3819</v>
      </c>
      <c r="CI15393" s="174">
        <v>5</v>
      </c>
      <c r="CJ15393" s="174">
        <v>42</v>
      </c>
      <c r="CK15393" s="174">
        <v>42</v>
      </c>
      <c r="CU15393" s="174">
        <v>105215</v>
      </c>
      <c r="CV15393" s="174">
        <v>3819</v>
      </c>
      <c r="CW15393" s="174">
        <v>5</v>
      </c>
      <c r="CX15393" s="174">
        <v>42</v>
      </c>
    </row>
    <row r="15394" spans="84:102" x14ac:dyDescent="0.25">
      <c r="CF15394" s="3" t="s">
        <v>3073</v>
      </c>
      <c r="CG15394" s="174">
        <v>150170</v>
      </c>
      <c r="CH15394" s="174">
        <v>2856</v>
      </c>
      <c r="CI15394" s="174">
        <v>5</v>
      </c>
      <c r="CJ15394" s="174">
        <v>42</v>
      </c>
      <c r="CK15394" s="174">
        <v>42</v>
      </c>
      <c r="CU15394" s="174">
        <v>150170</v>
      </c>
      <c r="CV15394" s="174">
        <v>2856</v>
      </c>
      <c r="CW15394" s="174">
        <v>5</v>
      </c>
      <c r="CX15394" s="174">
        <v>42</v>
      </c>
    </row>
    <row r="15395" spans="84:102" x14ac:dyDescent="0.25">
      <c r="CF15395" s="3" t="s">
        <v>3073</v>
      </c>
      <c r="CG15395" s="174">
        <v>77266</v>
      </c>
      <c r="CH15395" s="174">
        <v>354</v>
      </c>
      <c r="CI15395" s="174">
        <v>5</v>
      </c>
      <c r="CJ15395" s="174">
        <v>41.777979999999999</v>
      </c>
      <c r="CK15395" s="174">
        <v>41.777979999999999</v>
      </c>
      <c r="CU15395" s="174">
        <v>77266</v>
      </c>
      <c r="CV15395" s="174">
        <v>354</v>
      </c>
      <c r="CW15395" s="174">
        <v>5</v>
      </c>
      <c r="CX15395" s="174">
        <v>41.777979999999999</v>
      </c>
    </row>
    <row r="15396" spans="84:102" x14ac:dyDescent="0.25">
      <c r="CF15396" s="3" t="s">
        <v>3073</v>
      </c>
      <c r="CG15396" s="174">
        <v>673</v>
      </c>
      <c r="CH15396" s="174">
        <v>92559</v>
      </c>
      <c r="CI15396" s="174">
        <v>5</v>
      </c>
      <c r="CJ15396" s="174">
        <v>41.759630000000001</v>
      </c>
      <c r="CK15396" s="174">
        <v>41.759630000000001</v>
      </c>
      <c r="CU15396" s="174">
        <v>673</v>
      </c>
      <c r="CV15396" s="174">
        <v>92559</v>
      </c>
      <c r="CW15396" s="174">
        <v>5</v>
      </c>
      <c r="CX15396" s="174">
        <v>41.759630000000001</v>
      </c>
    </row>
    <row r="15397" spans="84:102" x14ac:dyDescent="0.25">
      <c r="CF15397" s="3" t="s">
        <v>3073</v>
      </c>
      <c r="CG15397" s="174">
        <v>69630</v>
      </c>
      <c r="CH15397" s="174">
        <v>206</v>
      </c>
      <c r="CI15397" s="174">
        <v>5</v>
      </c>
      <c r="CJ15397" s="174">
        <v>41.698300000000003</v>
      </c>
      <c r="CK15397" s="174">
        <v>41.698300000000003</v>
      </c>
      <c r="CU15397" s="174">
        <v>69630</v>
      </c>
      <c r="CV15397" s="174">
        <v>206</v>
      </c>
      <c r="CW15397" s="174">
        <v>5</v>
      </c>
      <c r="CX15397" s="174">
        <v>41.698300000000003</v>
      </c>
    </row>
    <row r="15398" spans="84:102" x14ac:dyDescent="0.25">
      <c r="CF15398" s="3" t="s">
        <v>3073</v>
      </c>
      <c r="CG15398" s="174">
        <v>3337</v>
      </c>
      <c r="CH15398" s="174">
        <v>165124</v>
      </c>
      <c r="CI15398" s="174">
        <v>5</v>
      </c>
      <c r="CJ15398" s="174">
        <v>41.445239999999998</v>
      </c>
      <c r="CK15398" s="174">
        <v>41.445239999999998</v>
      </c>
      <c r="CU15398" s="174">
        <v>3337</v>
      </c>
      <c r="CV15398" s="174">
        <v>165124</v>
      </c>
      <c r="CW15398" s="174">
        <v>5</v>
      </c>
      <c r="CX15398" s="174">
        <v>41.445239999999998</v>
      </c>
    </row>
    <row r="15399" spans="84:102" x14ac:dyDescent="0.25">
      <c r="CF15399" s="3" t="s">
        <v>3073</v>
      </c>
      <c r="CG15399" s="174">
        <v>2258</v>
      </c>
      <c r="CH15399" s="174">
        <v>20073</v>
      </c>
      <c r="CI15399" s="174">
        <v>5</v>
      </c>
      <c r="CJ15399" s="174">
        <v>41.435769999999998</v>
      </c>
      <c r="CK15399" s="174">
        <v>41.435769999999998</v>
      </c>
      <c r="CU15399" s="174">
        <v>2258</v>
      </c>
      <c r="CV15399" s="174">
        <v>20073</v>
      </c>
      <c r="CW15399" s="174">
        <v>5</v>
      </c>
      <c r="CX15399" s="174">
        <v>41.435769999999998</v>
      </c>
    </row>
    <row r="15400" spans="84:102" x14ac:dyDescent="0.25">
      <c r="CF15400" s="3" t="s">
        <v>3073</v>
      </c>
      <c r="CG15400" s="174">
        <v>3128</v>
      </c>
      <c r="CH15400" s="174">
        <v>150884</v>
      </c>
      <c r="CI15400" s="174">
        <v>5</v>
      </c>
      <c r="CJ15400" s="174">
        <v>41.409799999999997</v>
      </c>
      <c r="CK15400" s="174">
        <v>41.409799999999997</v>
      </c>
      <c r="CU15400" s="174">
        <v>3128</v>
      </c>
      <c r="CV15400" s="174">
        <v>150884</v>
      </c>
      <c r="CW15400" s="174">
        <v>5</v>
      </c>
      <c r="CX15400" s="174">
        <v>41.409799999999997</v>
      </c>
    </row>
    <row r="15401" spans="84:102" x14ac:dyDescent="0.25">
      <c r="CF15401" s="3" t="s">
        <v>3073</v>
      </c>
      <c r="CG15401" s="174">
        <v>33866</v>
      </c>
      <c r="CH15401" s="174">
        <v>2498</v>
      </c>
      <c r="CI15401" s="174">
        <v>5</v>
      </c>
      <c r="CJ15401" s="174">
        <v>41.216720000000002</v>
      </c>
      <c r="CK15401" s="174">
        <v>41.216720000000002</v>
      </c>
      <c r="CU15401" s="174">
        <v>33866</v>
      </c>
      <c r="CV15401" s="174">
        <v>2498</v>
      </c>
      <c r="CW15401" s="174">
        <v>5</v>
      </c>
      <c r="CX15401" s="174">
        <v>41.216720000000002</v>
      </c>
    </row>
    <row r="15402" spans="84:102" x14ac:dyDescent="0.25">
      <c r="CF15402" s="3" t="s">
        <v>3073</v>
      </c>
      <c r="CG15402" s="174">
        <v>69</v>
      </c>
      <c r="CH15402" s="174">
        <v>64018</v>
      </c>
      <c r="CI15402" s="174">
        <v>5</v>
      </c>
      <c r="CJ15402" s="174">
        <v>41.213439999999999</v>
      </c>
      <c r="CK15402" s="174">
        <v>41.213439999999999</v>
      </c>
      <c r="CU15402" s="174">
        <v>69</v>
      </c>
      <c r="CV15402" s="174">
        <v>64018</v>
      </c>
      <c r="CW15402" s="174">
        <v>5</v>
      </c>
      <c r="CX15402" s="174">
        <v>41.213439999999999</v>
      </c>
    </row>
    <row r="15403" spans="84:102" x14ac:dyDescent="0.25">
      <c r="CF15403" s="3" t="s">
        <v>3073</v>
      </c>
      <c r="CG15403" s="174">
        <v>66928</v>
      </c>
      <c r="CH15403" s="174">
        <v>120</v>
      </c>
      <c r="CI15403" s="174">
        <v>5</v>
      </c>
      <c r="CJ15403" s="174">
        <v>41.160110000000003</v>
      </c>
      <c r="CK15403" s="174">
        <v>41.160110000000003</v>
      </c>
      <c r="CU15403" s="174">
        <v>66928</v>
      </c>
      <c r="CV15403" s="174">
        <v>120</v>
      </c>
      <c r="CW15403" s="174">
        <v>5</v>
      </c>
      <c r="CX15403" s="174">
        <v>41.160110000000003</v>
      </c>
    </row>
    <row r="15404" spans="84:102" x14ac:dyDescent="0.25">
      <c r="CF15404" s="3" t="s">
        <v>3073</v>
      </c>
      <c r="CG15404" s="174">
        <v>89969</v>
      </c>
      <c r="CH15404" s="174">
        <v>643</v>
      </c>
      <c r="CI15404" s="174">
        <v>5</v>
      </c>
      <c r="CJ15404" s="174">
        <v>41.032829999999997</v>
      </c>
      <c r="CK15404" s="174">
        <v>41.032829999999997</v>
      </c>
      <c r="CU15404" s="174">
        <v>89969</v>
      </c>
      <c r="CV15404" s="174">
        <v>643</v>
      </c>
      <c r="CW15404" s="174">
        <v>5</v>
      </c>
      <c r="CX15404" s="174">
        <v>41.032829999999997</v>
      </c>
    </row>
    <row r="15405" spans="84:102" x14ac:dyDescent="0.25">
      <c r="CF15405" s="3" t="s">
        <v>3073</v>
      </c>
      <c r="CG15405" s="174">
        <v>93316</v>
      </c>
      <c r="CH15405" s="174">
        <v>3620</v>
      </c>
      <c r="CI15405" s="174">
        <v>5</v>
      </c>
      <c r="CJ15405" s="174">
        <v>41.002540000000003</v>
      </c>
      <c r="CK15405" s="174">
        <v>41.002540000000003</v>
      </c>
      <c r="CU15405" s="174">
        <v>93316</v>
      </c>
      <c r="CV15405" s="174">
        <v>3620</v>
      </c>
      <c r="CW15405" s="174">
        <v>5</v>
      </c>
      <c r="CX15405" s="174">
        <v>41.002540000000003</v>
      </c>
    </row>
    <row r="15406" spans="84:102" x14ac:dyDescent="0.25">
      <c r="CF15406" s="3" t="s">
        <v>3073</v>
      </c>
      <c r="CG15406" s="174">
        <v>2464</v>
      </c>
      <c r="CH15406" s="174">
        <v>39719</v>
      </c>
      <c r="CI15406" s="174">
        <v>5</v>
      </c>
      <c r="CJ15406" s="174">
        <v>41</v>
      </c>
      <c r="CK15406" s="174">
        <v>41</v>
      </c>
      <c r="CU15406" s="174">
        <v>2464</v>
      </c>
      <c r="CV15406" s="174">
        <v>39719</v>
      </c>
      <c r="CW15406" s="174">
        <v>5</v>
      </c>
      <c r="CX15406" s="174">
        <v>41</v>
      </c>
    </row>
    <row r="15407" spans="84:102" x14ac:dyDescent="0.25">
      <c r="CF15407" s="3" t="s">
        <v>3073</v>
      </c>
      <c r="CG15407" s="174">
        <v>3759</v>
      </c>
      <c r="CH15407" s="174">
        <v>186414</v>
      </c>
      <c r="CI15407" s="174">
        <v>5</v>
      </c>
      <c r="CJ15407" s="174">
        <v>41</v>
      </c>
      <c r="CK15407" s="174">
        <v>41</v>
      </c>
      <c r="CU15407" s="174">
        <v>3759</v>
      </c>
      <c r="CV15407" s="174">
        <v>186414</v>
      </c>
      <c r="CW15407" s="174">
        <v>5</v>
      </c>
      <c r="CX15407" s="174">
        <v>41</v>
      </c>
    </row>
    <row r="15408" spans="84:102" x14ac:dyDescent="0.25">
      <c r="CF15408" s="3" t="s">
        <v>3073</v>
      </c>
      <c r="CG15408" s="174">
        <v>3775</v>
      </c>
      <c r="CH15408" s="174">
        <v>157116</v>
      </c>
      <c r="CI15408" s="174">
        <v>5</v>
      </c>
      <c r="CJ15408" s="174">
        <v>41</v>
      </c>
      <c r="CK15408" s="174">
        <v>41</v>
      </c>
      <c r="CU15408" s="174">
        <v>3775</v>
      </c>
      <c r="CV15408" s="174">
        <v>157116</v>
      </c>
      <c r="CW15408" s="174">
        <v>5</v>
      </c>
      <c r="CX15408" s="174">
        <v>41</v>
      </c>
    </row>
    <row r="15409" spans="84:102" x14ac:dyDescent="0.25">
      <c r="CF15409" s="3" t="s">
        <v>3073</v>
      </c>
      <c r="CG15409" s="174">
        <v>3861</v>
      </c>
      <c r="CH15409" s="174">
        <v>130814</v>
      </c>
      <c r="CI15409" s="174">
        <v>5</v>
      </c>
      <c r="CJ15409" s="174">
        <v>41</v>
      </c>
      <c r="CK15409" s="174">
        <v>41</v>
      </c>
      <c r="CU15409" s="174">
        <v>3861</v>
      </c>
      <c r="CV15409" s="174">
        <v>130814</v>
      </c>
      <c r="CW15409" s="174">
        <v>5</v>
      </c>
      <c r="CX15409" s="174">
        <v>41</v>
      </c>
    </row>
    <row r="15410" spans="84:102" x14ac:dyDescent="0.25">
      <c r="CF15410" s="3" t="s">
        <v>3073</v>
      </c>
      <c r="CG15410" s="174">
        <v>149886</v>
      </c>
      <c r="CH15410" s="174">
        <v>2884</v>
      </c>
      <c r="CI15410" s="174">
        <v>5</v>
      </c>
      <c r="CJ15410" s="174">
        <v>41</v>
      </c>
      <c r="CK15410" s="174">
        <v>41</v>
      </c>
      <c r="CU15410" s="174">
        <v>149886</v>
      </c>
      <c r="CV15410" s="174">
        <v>2884</v>
      </c>
      <c r="CW15410" s="174">
        <v>5</v>
      </c>
      <c r="CX15410" s="174">
        <v>41</v>
      </c>
    </row>
    <row r="15411" spans="84:102" x14ac:dyDescent="0.25">
      <c r="CF15411" s="3" t="s">
        <v>3073</v>
      </c>
      <c r="CG15411" s="174">
        <v>716</v>
      </c>
      <c r="CH15411" s="174">
        <v>94960</v>
      </c>
      <c r="CI15411" s="174">
        <v>5</v>
      </c>
      <c r="CJ15411" s="174">
        <v>40.81982</v>
      </c>
      <c r="CK15411" s="174">
        <v>40.81982</v>
      </c>
      <c r="CU15411" s="174">
        <v>716</v>
      </c>
      <c r="CV15411" s="174">
        <v>94960</v>
      </c>
      <c r="CW15411" s="174">
        <v>5</v>
      </c>
      <c r="CX15411" s="174">
        <v>40.81982</v>
      </c>
    </row>
    <row r="15412" spans="84:102" x14ac:dyDescent="0.25">
      <c r="CF15412" s="3" t="s">
        <v>3073</v>
      </c>
      <c r="CG15412" s="174">
        <v>3370</v>
      </c>
      <c r="CH15412" s="174">
        <v>168588</v>
      </c>
      <c r="CI15412" s="174">
        <v>5</v>
      </c>
      <c r="CJ15412" s="174">
        <v>40.807720000000003</v>
      </c>
      <c r="CK15412" s="174">
        <v>40.807720000000003</v>
      </c>
      <c r="CU15412" s="174">
        <v>3370</v>
      </c>
      <c r="CV15412" s="174">
        <v>168588</v>
      </c>
      <c r="CW15412" s="174">
        <v>5</v>
      </c>
      <c r="CX15412" s="174">
        <v>40.807720000000003</v>
      </c>
    </row>
    <row r="15413" spans="84:102" x14ac:dyDescent="0.25">
      <c r="CF15413" s="3" t="s">
        <v>3073</v>
      </c>
      <c r="CG15413" s="174">
        <v>3482</v>
      </c>
      <c r="CH15413" s="174">
        <v>186209</v>
      </c>
      <c r="CI15413" s="174">
        <v>5</v>
      </c>
      <c r="CJ15413" s="174">
        <v>40.707470000000001</v>
      </c>
      <c r="CK15413" s="174">
        <v>40.707470000000001</v>
      </c>
      <c r="CU15413" s="174">
        <v>3482</v>
      </c>
      <c r="CV15413" s="174">
        <v>186209</v>
      </c>
      <c r="CW15413" s="174">
        <v>5</v>
      </c>
      <c r="CX15413" s="174">
        <v>40.707470000000001</v>
      </c>
    </row>
    <row r="15414" spans="84:102" x14ac:dyDescent="0.25">
      <c r="CF15414" s="3" t="s">
        <v>3073</v>
      </c>
      <c r="CG15414" s="174">
        <v>100628</v>
      </c>
      <c r="CH15414" s="174">
        <v>755</v>
      </c>
      <c r="CI15414" s="174">
        <v>5</v>
      </c>
      <c r="CJ15414" s="174">
        <v>40.698419999999999</v>
      </c>
      <c r="CK15414" s="174">
        <v>40.698419999999999</v>
      </c>
      <c r="CU15414" s="174">
        <v>100628</v>
      </c>
      <c r="CV15414" s="174">
        <v>755</v>
      </c>
      <c r="CW15414" s="174">
        <v>5</v>
      </c>
      <c r="CX15414" s="174">
        <v>40.698419999999999</v>
      </c>
    </row>
    <row r="15415" spans="84:102" x14ac:dyDescent="0.25">
      <c r="CF15415" s="3" t="s">
        <v>3073</v>
      </c>
      <c r="CG15415" s="174">
        <v>113769</v>
      </c>
      <c r="CH15415" s="174">
        <v>952</v>
      </c>
      <c r="CI15415" s="174">
        <v>5</v>
      </c>
      <c r="CJ15415" s="174">
        <v>40.695210000000003</v>
      </c>
      <c r="CK15415" s="174">
        <v>40.695210000000003</v>
      </c>
      <c r="CU15415" s="174">
        <v>113769</v>
      </c>
      <c r="CV15415" s="174">
        <v>952</v>
      </c>
      <c r="CW15415" s="174">
        <v>5</v>
      </c>
      <c r="CX15415" s="174">
        <v>40.695210000000003</v>
      </c>
    </row>
    <row r="15416" spans="84:102" x14ac:dyDescent="0.25">
      <c r="CF15416" s="3" t="s">
        <v>3073</v>
      </c>
      <c r="CG15416" s="174">
        <v>1034</v>
      </c>
      <c r="CH15416" s="174">
        <v>120889</v>
      </c>
      <c r="CI15416" s="174">
        <v>5</v>
      </c>
      <c r="CJ15416" s="174">
        <v>40.683979999999998</v>
      </c>
      <c r="CK15416" s="174">
        <v>40.683979999999998</v>
      </c>
      <c r="CU15416" s="174">
        <v>1034</v>
      </c>
      <c r="CV15416" s="174">
        <v>120889</v>
      </c>
      <c r="CW15416" s="174">
        <v>5</v>
      </c>
      <c r="CX15416" s="174">
        <v>40.683979999999998</v>
      </c>
    </row>
    <row r="15417" spans="84:102" x14ac:dyDescent="0.25">
      <c r="CF15417" s="3" t="s">
        <v>3073</v>
      </c>
      <c r="CG15417" s="174">
        <v>3284</v>
      </c>
      <c r="CH15417" s="174">
        <v>161518</v>
      </c>
      <c r="CI15417" s="174">
        <v>5</v>
      </c>
      <c r="CJ15417" s="174">
        <v>40.666899999999998</v>
      </c>
      <c r="CK15417" s="174">
        <v>40.666899999999998</v>
      </c>
      <c r="CU15417" s="174">
        <v>3284</v>
      </c>
      <c r="CV15417" s="174">
        <v>161518</v>
      </c>
      <c r="CW15417" s="174">
        <v>5</v>
      </c>
      <c r="CX15417" s="174">
        <v>40.666899999999998</v>
      </c>
    </row>
    <row r="15418" spans="84:102" x14ac:dyDescent="0.25">
      <c r="CF15418" s="3" t="s">
        <v>3073</v>
      </c>
      <c r="CG15418" s="174">
        <v>3107</v>
      </c>
      <c r="CH15418" s="174">
        <v>151562</v>
      </c>
      <c r="CI15418" s="174">
        <v>5</v>
      </c>
      <c r="CJ15418" s="174">
        <v>40.579070000000002</v>
      </c>
      <c r="CK15418" s="174">
        <v>40.579070000000002</v>
      </c>
      <c r="CU15418" s="174">
        <v>3107</v>
      </c>
      <c r="CV15418" s="174">
        <v>151562</v>
      </c>
      <c r="CW15418" s="174">
        <v>5</v>
      </c>
      <c r="CX15418" s="174">
        <v>40.579070000000002</v>
      </c>
    </row>
    <row r="15419" spans="84:102" x14ac:dyDescent="0.25">
      <c r="CF15419" s="3" t="s">
        <v>3073</v>
      </c>
      <c r="CG15419" s="174">
        <v>74691</v>
      </c>
      <c r="CH15419" s="174">
        <v>324</v>
      </c>
      <c r="CI15419" s="174">
        <v>5</v>
      </c>
      <c r="CJ15419" s="174">
        <v>40.470019999999998</v>
      </c>
      <c r="CK15419" s="174">
        <v>40.470019999999998</v>
      </c>
      <c r="CU15419" s="174">
        <v>74691</v>
      </c>
      <c r="CV15419" s="174">
        <v>324</v>
      </c>
      <c r="CW15419" s="174">
        <v>5</v>
      </c>
      <c r="CX15419" s="174">
        <v>40.470019999999998</v>
      </c>
    </row>
    <row r="15420" spans="84:102" x14ac:dyDescent="0.25">
      <c r="CF15420" s="3" t="s">
        <v>3073</v>
      </c>
      <c r="CG15420" s="174">
        <v>62581</v>
      </c>
      <c r="CH15420" s="174">
        <v>48</v>
      </c>
      <c r="CI15420" s="174">
        <v>5</v>
      </c>
      <c r="CJ15420" s="174">
        <v>40.383409999999998</v>
      </c>
      <c r="CK15420" s="174">
        <v>40.383409999999998</v>
      </c>
      <c r="CU15420" s="174">
        <v>62581</v>
      </c>
      <c r="CV15420" s="174">
        <v>48</v>
      </c>
      <c r="CW15420" s="174">
        <v>5</v>
      </c>
      <c r="CX15420" s="174">
        <v>40.383409999999998</v>
      </c>
    </row>
    <row r="15421" spans="84:102" x14ac:dyDescent="0.25">
      <c r="CF15421" s="3" t="s">
        <v>3073</v>
      </c>
      <c r="CG15421" s="174">
        <v>208</v>
      </c>
      <c r="CH15421" s="174">
        <v>70518</v>
      </c>
      <c r="CI15421" s="174">
        <v>5</v>
      </c>
      <c r="CJ15421" s="174">
        <v>40.348950000000002</v>
      </c>
      <c r="CK15421" s="174">
        <v>40.348950000000002</v>
      </c>
      <c r="CU15421" s="174">
        <v>208</v>
      </c>
      <c r="CV15421" s="174">
        <v>70518</v>
      </c>
      <c r="CW15421" s="174">
        <v>5</v>
      </c>
      <c r="CX15421" s="174">
        <v>40.348950000000002</v>
      </c>
    </row>
    <row r="15422" spans="84:102" x14ac:dyDescent="0.25">
      <c r="CF15422" s="3" t="s">
        <v>3073</v>
      </c>
      <c r="CG15422" s="174">
        <v>81459</v>
      </c>
      <c r="CH15422" s="174">
        <v>432</v>
      </c>
      <c r="CI15422" s="174">
        <v>5</v>
      </c>
      <c r="CJ15422" s="174">
        <v>40.290819999999997</v>
      </c>
      <c r="CK15422" s="174">
        <v>40.290819999999997</v>
      </c>
      <c r="CU15422" s="174">
        <v>81459</v>
      </c>
      <c r="CV15422" s="174">
        <v>432</v>
      </c>
      <c r="CW15422" s="174">
        <v>5</v>
      </c>
      <c r="CX15422" s="174">
        <v>40.290819999999997</v>
      </c>
    </row>
    <row r="15423" spans="84:102" x14ac:dyDescent="0.25">
      <c r="CF15423" s="3" t="s">
        <v>3073</v>
      </c>
      <c r="CG15423" s="174">
        <v>2756</v>
      </c>
      <c r="CH15423" s="174">
        <v>141201</v>
      </c>
      <c r="CI15423" s="174">
        <v>5</v>
      </c>
      <c r="CJ15423" s="174">
        <v>40.262700000000002</v>
      </c>
      <c r="CK15423" s="174">
        <v>40.262700000000002</v>
      </c>
      <c r="CU15423" s="174">
        <v>2756</v>
      </c>
      <c r="CV15423" s="174">
        <v>141201</v>
      </c>
      <c r="CW15423" s="174">
        <v>5</v>
      </c>
      <c r="CX15423" s="174">
        <v>40.262700000000002</v>
      </c>
    </row>
    <row r="15424" spans="84:102" x14ac:dyDescent="0.25">
      <c r="CF15424" s="3" t="s">
        <v>3073</v>
      </c>
      <c r="CG15424" s="174">
        <v>106208</v>
      </c>
      <c r="CH15424" s="174">
        <v>833</v>
      </c>
      <c r="CI15424" s="174">
        <v>5</v>
      </c>
      <c r="CJ15424" s="174">
        <v>40.220939999999999</v>
      </c>
      <c r="CK15424" s="174">
        <v>40.220939999999999</v>
      </c>
      <c r="CU15424" s="174">
        <v>106208</v>
      </c>
      <c r="CV15424" s="174">
        <v>833</v>
      </c>
      <c r="CW15424" s="174">
        <v>5</v>
      </c>
      <c r="CX15424" s="174">
        <v>40.220939999999999</v>
      </c>
    </row>
    <row r="15425" spans="84:102" x14ac:dyDescent="0.25">
      <c r="CF15425" s="3" t="s">
        <v>3073</v>
      </c>
      <c r="CG15425" s="174">
        <v>99027</v>
      </c>
      <c r="CH15425" s="174">
        <v>763</v>
      </c>
      <c r="CI15425" s="174">
        <v>5</v>
      </c>
      <c r="CJ15425" s="174">
        <v>40.166670000000003</v>
      </c>
      <c r="CK15425" s="174">
        <v>40.166670000000003</v>
      </c>
      <c r="CU15425" s="174">
        <v>99027</v>
      </c>
      <c r="CV15425" s="174">
        <v>763</v>
      </c>
      <c r="CW15425" s="174">
        <v>5</v>
      </c>
      <c r="CX15425" s="174">
        <v>40.166670000000003</v>
      </c>
    </row>
    <row r="15426" spans="84:102" x14ac:dyDescent="0.25">
      <c r="CF15426" s="3" t="s">
        <v>3073</v>
      </c>
      <c r="CG15426" s="174">
        <v>665</v>
      </c>
      <c r="CH15426" s="174">
        <v>91933</v>
      </c>
      <c r="CI15426" s="174">
        <v>5</v>
      </c>
      <c r="CJ15426" s="174">
        <v>40.140590000000003</v>
      </c>
      <c r="CK15426" s="174">
        <v>40.140590000000003</v>
      </c>
      <c r="CU15426" s="174">
        <v>665</v>
      </c>
      <c r="CV15426" s="174">
        <v>91933</v>
      </c>
      <c r="CW15426" s="174">
        <v>5</v>
      </c>
      <c r="CX15426" s="174">
        <v>40.140590000000003</v>
      </c>
    </row>
    <row r="15427" spans="84:102" x14ac:dyDescent="0.25">
      <c r="CF15427" s="3" t="s">
        <v>3073</v>
      </c>
      <c r="CG15427" s="174">
        <v>85162</v>
      </c>
      <c r="CH15427" s="174">
        <v>581</v>
      </c>
      <c r="CI15427" s="174">
        <v>5</v>
      </c>
      <c r="CJ15427" s="174">
        <v>40.106819999999999</v>
      </c>
      <c r="CK15427" s="174">
        <v>40.106819999999999</v>
      </c>
      <c r="CU15427" s="174">
        <v>85162</v>
      </c>
      <c r="CV15427" s="174">
        <v>581</v>
      </c>
      <c r="CW15427" s="174">
        <v>5</v>
      </c>
      <c r="CX15427" s="174">
        <v>40.106819999999999</v>
      </c>
    </row>
    <row r="15428" spans="84:102" x14ac:dyDescent="0.25">
      <c r="CF15428" s="3" t="s">
        <v>3073</v>
      </c>
      <c r="CG15428" s="174">
        <v>3619</v>
      </c>
      <c r="CH15428" s="174">
        <v>94752</v>
      </c>
      <c r="CI15428" s="174">
        <v>5</v>
      </c>
      <c r="CJ15428" s="174">
        <v>40.078000000000003</v>
      </c>
      <c r="CK15428" s="174">
        <v>40.078000000000003</v>
      </c>
      <c r="CU15428" s="174">
        <v>3619</v>
      </c>
      <c r="CV15428" s="174">
        <v>94752</v>
      </c>
      <c r="CW15428" s="174">
        <v>5</v>
      </c>
      <c r="CX15428" s="174">
        <v>40.078000000000003</v>
      </c>
    </row>
    <row r="15429" spans="84:102" x14ac:dyDescent="0.25">
      <c r="CF15429" s="3" t="s">
        <v>3073</v>
      </c>
      <c r="CG15429" s="174">
        <v>36779</v>
      </c>
      <c r="CH15429" s="174">
        <v>3892</v>
      </c>
      <c r="CI15429" s="174">
        <v>5</v>
      </c>
      <c r="CJ15429" s="174">
        <v>40</v>
      </c>
      <c r="CK15429" s="174">
        <v>40</v>
      </c>
      <c r="CU15429" s="174">
        <v>36779</v>
      </c>
      <c r="CV15429" s="174">
        <v>3892</v>
      </c>
      <c r="CW15429" s="174">
        <v>5</v>
      </c>
      <c r="CX15429" s="174">
        <v>40</v>
      </c>
    </row>
    <row r="15430" spans="84:102" x14ac:dyDescent="0.25">
      <c r="CF15430" s="3" t="s">
        <v>3073</v>
      </c>
      <c r="CG15430" s="174">
        <v>69494</v>
      </c>
      <c r="CH15430" s="174">
        <v>3821</v>
      </c>
      <c r="CI15430" s="174">
        <v>5</v>
      </c>
      <c r="CJ15430" s="174">
        <v>40</v>
      </c>
      <c r="CK15430" s="174">
        <v>40</v>
      </c>
      <c r="CU15430" s="174">
        <v>69494</v>
      </c>
      <c r="CV15430" s="174">
        <v>3821</v>
      </c>
      <c r="CW15430" s="174">
        <v>5</v>
      </c>
      <c r="CX15430" s="174">
        <v>40</v>
      </c>
    </row>
    <row r="15431" spans="84:102" x14ac:dyDescent="0.25">
      <c r="CF15431" s="3" t="s">
        <v>3073</v>
      </c>
      <c r="CG15431" s="174">
        <v>86180</v>
      </c>
      <c r="CH15431" s="174">
        <v>3573</v>
      </c>
      <c r="CI15431" s="174">
        <v>5</v>
      </c>
      <c r="CJ15431" s="174">
        <v>39.970190000000002</v>
      </c>
      <c r="CK15431" s="174">
        <v>39.970190000000002</v>
      </c>
      <c r="CU15431" s="174">
        <v>86180</v>
      </c>
      <c r="CV15431" s="174">
        <v>3573</v>
      </c>
      <c r="CW15431" s="174">
        <v>5</v>
      </c>
      <c r="CX15431" s="174">
        <v>39.970190000000002</v>
      </c>
    </row>
    <row r="15432" spans="84:102" x14ac:dyDescent="0.25">
      <c r="CF15432" s="3" t="s">
        <v>3073</v>
      </c>
      <c r="CG15432" s="174">
        <v>90872</v>
      </c>
      <c r="CH15432" s="174">
        <v>682</v>
      </c>
      <c r="CI15432" s="174">
        <v>5</v>
      </c>
      <c r="CJ15432" s="174">
        <v>39.858060000000002</v>
      </c>
      <c r="CK15432" s="174">
        <v>39.858060000000002</v>
      </c>
      <c r="CU15432" s="174">
        <v>90872</v>
      </c>
      <c r="CV15432" s="174">
        <v>682</v>
      </c>
      <c r="CW15432" s="174">
        <v>5</v>
      </c>
      <c r="CX15432" s="174">
        <v>39.858060000000002</v>
      </c>
    </row>
    <row r="15433" spans="84:102" x14ac:dyDescent="0.25">
      <c r="CF15433" s="3" t="s">
        <v>3073</v>
      </c>
      <c r="CG15433" s="174">
        <v>2094</v>
      </c>
      <c r="CH15433" s="174">
        <v>5760</v>
      </c>
      <c r="CI15433" s="174">
        <v>5</v>
      </c>
      <c r="CJ15433" s="174">
        <v>39.809040000000003</v>
      </c>
      <c r="CK15433" s="174">
        <v>39.809040000000003</v>
      </c>
      <c r="CU15433" s="174">
        <v>2094</v>
      </c>
      <c r="CV15433" s="174">
        <v>5760</v>
      </c>
      <c r="CW15433" s="174">
        <v>5</v>
      </c>
      <c r="CX15433" s="174">
        <v>39.809040000000003</v>
      </c>
    </row>
    <row r="15434" spans="84:102" x14ac:dyDescent="0.25">
      <c r="CF15434" s="3" t="s">
        <v>3073</v>
      </c>
      <c r="CG15434" s="174">
        <v>589</v>
      </c>
      <c r="CH15434" s="174">
        <v>84647</v>
      </c>
      <c r="CI15434" s="174">
        <v>5</v>
      </c>
      <c r="CJ15434" s="174">
        <v>39.710209999999996</v>
      </c>
      <c r="CK15434" s="174">
        <v>39.710209999999996</v>
      </c>
      <c r="CU15434" s="174">
        <v>589</v>
      </c>
      <c r="CV15434" s="174">
        <v>84647</v>
      </c>
      <c r="CW15434" s="174">
        <v>5</v>
      </c>
      <c r="CX15434" s="174">
        <v>39.710209999999996</v>
      </c>
    </row>
    <row r="15435" spans="84:102" x14ac:dyDescent="0.25">
      <c r="CF15435" s="3" t="s">
        <v>3073</v>
      </c>
      <c r="CG15435" s="174">
        <v>83118</v>
      </c>
      <c r="CH15435" s="174">
        <v>438</v>
      </c>
      <c r="CI15435" s="174">
        <v>5</v>
      </c>
      <c r="CJ15435" s="174">
        <v>39.605899999999998</v>
      </c>
      <c r="CK15435" s="174">
        <v>39.605899999999998</v>
      </c>
      <c r="CU15435" s="174">
        <v>83118</v>
      </c>
      <c r="CV15435" s="174">
        <v>438</v>
      </c>
      <c r="CW15435" s="174">
        <v>5</v>
      </c>
      <c r="CX15435" s="174">
        <v>39.605899999999998</v>
      </c>
    </row>
    <row r="15436" spans="84:102" x14ac:dyDescent="0.25">
      <c r="CF15436" s="3" t="s">
        <v>3073</v>
      </c>
      <c r="CG15436" s="174">
        <v>1916</v>
      </c>
      <c r="CH15436" s="174">
        <v>76264</v>
      </c>
      <c r="CI15436" s="174">
        <v>5</v>
      </c>
      <c r="CJ15436" s="174">
        <v>39.546390000000002</v>
      </c>
      <c r="CK15436" s="174">
        <v>39.546390000000002</v>
      </c>
      <c r="CU15436" s="174">
        <v>1916</v>
      </c>
      <c r="CV15436" s="174">
        <v>76264</v>
      </c>
      <c r="CW15436" s="174">
        <v>5</v>
      </c>
      <c r="CX15436" s="174">
        <v>39.546390000000002</v>
      </c>
    </row>
    <row r="15437" spans="84:102" x14ac:dyDescent="0.25">
      <c r="CF15437" s="3" t="s">
        <v>3073</v>
      </c>
      <c r="CG15437" s="174">
        <v>58504</v>
      </c>
      <c r="CH15437" s="174">
        <v>1746</v>
      </c>
      <c r="CI15437" s="174">
        <v>5</v>
      </c>
      <c r="CJ15437" s="174">
        <v>39.519120000000001</v>
      </c>
      <c r="CK15437" s="174">
        <v>39.519120000000001</v>
      </c>
      <c r="CU15437" s="174">
        <v>58504</v>
      </c>
      <c r="CV15437" s="174">
        <v>1746</v>
      </c>
      <c r="CW15437" s="174">
        <v>5</v>
      </c>
      <c r="CX15437" s="174">
        <v>39.519120000000001</v>
      </c>
    </row>
    <row r="15438" spans="84:102" x14ac:dyDescent="0.25">
      <c r="CF15438" s="3" t="s">
        <v>3073</v>
      </c>
      <c r="CG15438" s="174">
        <v>99925</v>
      </c>
      <c r="CH15438" s="174">
        <v>779</v>
      </c>
      <c r="CI15438" s="174">
        <v>5</v>
      </c>
      <c r="CJ15438" s="174">
        <v>39.420549999999999</v>
      </c>
      <c r="CK15438" s="174">
        <v>39.420549999999999</v>
      </c>
      <c r="CU15438" s="174">
        <v>99925</v>
      </c>
      <c r="CV15438" s="174">
        <v>779</v>
      </c>
      <c r="CW15438" s="174">
        <v>5</v>
      </c>
      <c r="CX15438" s="174">
        <v>39.420549999999999</v>
      </c>
    </row>
    <row r="15439" spans="84:102" x14ac:dyDescent="0.25">
      <c r="CF15439" s="3" t="s">
        <v>3073</v>
      </c>
      <c r="CG15439" s="174">
        <v>7850</v>
      </c>
      <c r="CH15439" s="174">
        <v>2103</v>
      </c>
      <c r="CI15439" s="174">
        <v>5</v>
      </c>
      <c r="CJ15439" s="174">
        <v>39.391109999999998</v>
      </c>
      <c r="CK15439" s="174">
        <v>39.391109999999998</v>
      </c>
      <c r="CU15439" s="174">
        <v>7850</v>
      </c>
      <c r="CV15439" s="174">
        <v>2103</v>
      </c>
      <c r="CW15439" s="174">
        <v>5</v>
      </c>
      <c r="CX15439" s="174">
        <v>39.391109999999998</v>
      </c>
    </row>
    <row r="15440" spans="84:102" x14ac:dyDescent="0.25">
      <c r="CF15440" s="3" t="s">
        <v>3073</v>
      </c>
      <c r="CG15440" s="174">
        <v>126629</v>
      </c>
      <c r="CH15440" s="174">
        <v>1250</v>
      </c>
      <c r="CI15440" s="174">
        <v>5</v>
      </c>
      <c r="CJ15440" s="174">
        <v>39.34787</v>
      </c>
      <c r="CK15440" s="174">
        <v>39.34787</v>
      </c>
      <c r="CU15440" s="174">
        <v>126629</v>
      </c>
      <c r="CV15440" s="174">
        <v>1250</v>
      </c>
      <c r="CW15440" s="174">
        <v>5</v>
      </c>
      <c r="CX15440" s="174">
        <v>39.34787</v>
      </c>
    </row>
    <row r="15441" spans="84:102" x14ac:dyDescent="0.25">
      <c r="CF15441" s="3" t="s">
        <v>3073</v>
      </c>
      <c r="CG15441" s="174">
        <v>143</v>
      </c>
      <c r="CH15441" s="174">
        <v>66286</v>
      </c>
      <c r="CI15441" s="174">
        <v>5</v>
      </c>
      <c r="CJ15441" s="174">
        <v>39.321759999999998</v>
      </c>
      <c r="CK15441" s="174">
        <v>39.321759999999998</v>
      </c>
      <c r="CU15441" s="174">
        <v>143</v>
      </c>
      <c r="CV15441" s="174">
        <v>66286</v>
      </c>
      <c r="CW15441" s="174">
        <v>5</v>
      </c>
      <c r="CX15441" s="174">
        <v>39.321759999999998</v>
      </c>
    </row>
    <row r="15442" spans="84:102" x14ac:dyDescent="0.25">
      <c r="CF15442" s="3" t="s">
        <v>3073</v>
      </c>
      <c r="CG15442" s="174">
        <v>627</v>
      </c>
      <c r="CH15442" s="174">
        <v>87667</v>
      </c>
      <c r="CI15442" s="174">
        <v>5</v>
      </c>
      <c r="CJ15442" s="174">
        <v>39.264519999999997</v>
      </c>
      <c r="CK15442" s="174">
        <v>39.264519999999997</v>
      </c>
      <c r="CU15442" s="174">
        <v>627</v>
      </c>
      <c r="CV15442" s="174">
        <v>87667</v>
      </c>
      <c r="CW15442" s="174">
        <v>5</v>
      </c>
      <c r="CX15442" s="174">
        <v>39.264519999999997</v>
      </c>
    </row>
    <row r="15443" spans="84:102" x14ac:dyDescent="0.25">
      <c r="CF15443" s="3" t="s">
        <v>3073</v>
      </c>
      <c r="CG15443" s="174">
        <v>88386</v>
      </c>
      <c r="CH15443" s="174">
        <v>3579</v>
      </c>
      <c r="CI15443" s="174">
        <v>5</v>
      </c>
      <c r="CJ15443" s="174">
        <v>39.264270000000003</v>
      </c>
      <c r="CK15443" s="174">
        <v>39.264270000000003</v>
      </c>
      <c r="CU15443" s="174">
        <v>88386</v>
      </c>
      <c r="CV15443" s="174">
        <v>3579</v>
      </c>
      <c r="CW15443" s="174">
        <v>5</v>
      </c>
      <c r="CX15443" s="174">
        <v>39.264270000000003</v>
      </c>
    </row>
    <row r="15444" spans="84:102" x14ac:dyDescent="0.25">
      <c r="CF15444" s="3" t="s">
        <v>3073</v>
      </c>
      <c r="CG15444" s="174">
        <v>1625</v>
      </c>
      <c r="CH15444" s="174">
        <v>74933</v>
      </c>
      <c r="CI15444" s="174">
        <v>5</v>
      </c>
      <c r="CJ15444" s="174">
        <v>39.260759999999998</v>
      </c>
      <c r="CK15444" s="174">
        <v>39.260759999999998</v>
      </c>
      <c r="CU15444" s="174">
        <v>1625</v>
      </c>
      <c r="CV15444" s="174">
        <v>74933</v>
      </c>
      <c r="CW15444" s="174">
        <v>5</v>
      </c>
      <c r="CX15444" s="174">
        <v>39.260759999999998</v>
      </c>
    </row>
    <row r="15445" spans="84:102" x14ac:dyDescent="0.25">
      <c r="CF15445" s="3" t="s">
        <v>3073</v>
      </c>
      <c r="CG15445" s="174">
        <v>94426</v>
      </c>
      <c r="CH15445" s="174">
        <v>3615</v>
      </c>
      <c r="CI15445" s="174">
        <v>5</v>
      </c>
      <c r="CJ15445" s="174">
        <v>39.207500000000003</v>
      </c>
      <c r="CK15445" s="174">
        <v>39.207500000000003</v>
      </c>
      <c r="CU15445" s="174">
        <v>94426</v>
      </c>
      <c r="CV15445" s="174">
        <v>3615</v>
      </c>
      <c r="CW15445" s="174">
        <v>5</v>
      </c>
      <c r="CX15445" s="174">
        <v>39.207500000000003</v>
      </c>
    </row>
    <row r="15446" spans="84:102" x14ac:dyDescent="0.25">
      <c r="CF15446" s="3" t="s">
        <v>3073</v>
      </c>
      <c r="CG15446" s="174">
        <v>121798</v>
      </c>
      <c r="CH15446" s="174">
        <v>1047</v>
      </c>
      <c r="CI15446" s="174">
        <v>5</v>
      </c>
      <c r="CJ15446" s="174">
        <v>39.181559999999998</v>
      </c>
      <c r="CK15446" s="174">
        <v>39.181559999999998</v>
      </c>
      <c r="CU15446" s="174">
        <v>121798</v>
      </c>
      <c r="CV15446" s="174">
        <v>1047</v>
      </c>
      <c r="CW15446" s="174">
        <v>5</v>
      </c>
      <c r="CX15446" s="174">
        <v>39.181559999999998</v>
      </c>
    </row>
    <row r="15447" spans="84:102" x14ac:dyDescent="0.25">
      <c r="CF15447" s="3" t="s">
        <v>3073</v>
      </c>
      <c r="CG15447" s="174">
        <v>62766</v>
      </c>
      <c r="CH15447" s="174">
        <v>42</v>
      </c>
      <c r="CI15447" s="174">
        <v>5</v>
      </c>
      <c r="CJ15447" s="174">
        <v>39.161999999999999</v>
      </c>
      <c r="CK15447" s="174">
        <v>39.161999999999999</v>
      </c>
      <c r="CU15447" s="174">
        <v>62766</v>
      </c>
      <c r="CV15447" s="174">
        <v>42</v>
      </c>
      <c r="CW15447" s="174">
        <v>5</v>
      </c>
      <c r="CX15447" s="174">
        <v>39.161999999999999</v>
      </c>
    </row>
    <row r="15448" spans="84:102" x14ac:dyDescent="0.25">
      <c r="CF15448" s="3" t="s">
        <v>3073</v>
      </c>
      <c r="CG15448" s="174">
        <v>84647</v>
      </c>
      <c r="CH15448" s="174">
        <v>589</v>
      </c>
      <c r="CI15448" s="174">
        <v>5</v>
      </c>
      <c r="CJ15448" s="174">
        <v>39.095309999999998</v>
      </c>
      <c r="CK15448" s="174">
        <v>39.095309999999998</v>
      </c>
      <c r="CU15448" s="174">
        <v>84647</v>
      </c>
      <c r="CV15448" s="174">
        <v>589</v>
      </c>
      <c r="CW15448" s="174">
        <v>5</v>
      </c>
      <c r="CX15448" s="174">
        <v>39.095309999999998</v>
      </c>
    </row>
    <row r="15449" spans="84:102" x14ac:dyDescent="0.25">
      <c r="CF15449" s="3" t="s">
        <v>3073</v>
      </c>
      <c r="CG15449" s="174">
        <v>89503</v>
      </c>
      <c r="CH15449" s="174">
        <v>3585</v>
      </c>
      <c r="CI15449" s="174">
        <v>5</v>
      </c>
      <c r="CJ15449" s="174">
        <v>39.03819</v>
      </c>
      <c r="CK15449" s="174">
        <v>39.03819</v>
      </c>
      <c r="CU15449" s="174">
        <v>89503</v>
      </c>
      <c r="CV15449" s="174">
        <v>3585</v>
      </c>
      <c r="CW15449" s="174">
        <v>5</v>
      </c>
      <c r="CX15449" s="174">
        <v>39.03819</v>
      </c>
    </row>
    <row r="15450" spans="84:102" x14ac:dyDescent="0.25">
      <c r="CF15450" s="3" t="s">
        <v>3073</v>
      </c>
      <c r="CG15450" s="174">
        <v>2498</v>
      </c>
      <c r="CH15450" s="174">
        <v>33866</v>
      </c>
      <c r="CI15450" s="174">
        <v>5</v>
      </c>
      <c r="CJ15450" s="174">
        <v>39.035310000000003</v>
      </c>
      <c r="CK15450" s="174">
        <v>39.035310000000003</v>
      </c>
      <c r="CU15450" s="174">
        <v>2498</v>
      </c>
      <c r="CV15450" s="174">
        <v>33866</v>
      </c>
      <c r="CW15450" s="174">
        <v>5</v>
      </c>
      <c r="CX15450" s="174">
        <v>39.035310000000003</v>
      </c>
    </row>
    <row r="15451" spans="84:102" x14ac:dyDescent="0.25">
      <c r="CF15451" s="3" t="s">
        <v>3073</v>
      </c>
      <c r="CG15451" s="174">
        <v>3789</v>
      </c>
      <c r="CH15451" s="174">
        <v>124500</v>
      </c>
      <c r="CI15451" s="174">
        <v>5</v>
      </c>
      <c r="CJ15451" s="174">
        <v>39</v>
      </c>
      <c r="CK15451" s="174">
        <v>39</v>
      </c>
      <c r="CU15451" s="174">
        <v>3789</v>
      </c>
      <c r="CV15451" s="174">
        <v>124500</v>
      </c>
      <c r="CW15451" s="174">
        <v>5</v>
      </c>
      <c r="CX15451" s="174">
        <v>39</v>
      </c>
    </row>
    <row r="15452" spans="84:102" x14ac:dyDescent="0.25">
      <c r="CF15452" s="3" t="s">
        <v>3073</v>
      </c>
      <c r="CG15452" s="174">
        <v>82322</v>
      </c>
      <c r="CH15452" s="174">
        <v>436</v>
      </c>
      <c r="CI15452" s="174">
        <v>5</v>
      </c>
      <c r="CJ15452" s="174">
        <v>39</v>
      </c>
      <c r="CK15452" s="174">
        <v>39</v>
      </c>
      <c r="CU15452" s="174">
        <v>82322</v>
      </c>
      <c r="CV15452" s="174">
        <v>436</v>
      </c>
      <c r="CW15452" s="174">
        <v>5</v>
      </c>
      <c r="CX15452" s="174">
        <v>39</v>
      </c>
    </row>
    <row r="15453" spans="84:102" x14ac:dyDescent="0.25">
      <c r="CF15453" s="3" t="s">
        <v>3073</v>
      </c>
      <c r="CG15453" s="174">
        <v>186373</v>
      </c>
      <c r="CH15453" s="174">
        <v>3903</v>
      </c>
      <c r="CI15453" s="174">
        <v>5</v>
      </c>
      <c r="CJ15453" s="174">
        <v>38.947659999999999</v>
      </c>
      <c r="CK15453" s="174">
        <v>38.947659999999999</v>
      </c>
      <c r="CU15453" s="174">
        <v>186373</v>
      </c>
      <c r="CV15453" s="174">
        <v>3903</v>
      </c>
      <c r="CW15453" s="174">
        <v>5</v>
      </c>
      <c r="CX15453" s="174">
        <v>38.947659999999999</v>
      </c>
    </row>
    <row r="15454" spans="84:102" x14ac:dyDescent="0.25">
      <c r="CF15454" s="3" t="s">
        <v>3073</v>
      </c>
      <c r="CG15454" s="174">
        <v>20073</v>
      </c>
      <c r="CH15454" s="174">
        <v>2258</v>
      </c>
      <c r="CI15454" s="174">
        <v>5</v>
      </c>
      <c r="CJ15454" s="174">
        <v>38.910229999999999</v>
      </c>
      <c r="CK15454" s="174">
        <v>38.910229999999999</v>
      </c>
      <c r="CU15454" s="174">
        <v>20073</v>
      </c>
      <c r="CV15454" s="174">
        <v>2258</v>
      </c>
      <c r="CW15454" s="174">
        <v>5</v>
      </c>
      <c r="CX15454" s="174">
        <v>38.910229999999999</v>
      </c>
    </row>
    <row r="15455" spans="84:102" x14ac:dyDescent="0.25">
      <c r="CF15455" s="3" t="s">
        <v>3073</v>
      </c>
      <c r="CG15455" s="174">
        <v>819</v>
      </c>
      <c r="CH15455" s="174">
        <v>103618</v>
      </c>
      <c r="CI15455" s="174">
        <v>5</v>
      </c>
      <c r="CJ15455" s="174">
        <v>38.849269999999997</v>
      </c>
      <c r="CK15455" s="174">
        <v>38.849269999999997</v>
      </c>
      <c r="CU15455" s="174">
        <v>819</v>
      </c>
      <c r="CV15455" s="174">
        <v>103618</v>
      </c>
      <c r="CW15455" s="174">
        <v>5</v>
      </c>
      <c r="CX15455" s="174">
        <v>38.849269999999997</v>
      </c>
    </row>
    <row r="15456" spans="84:102" x14ac:dyDescent="0.25">
      <c r="CF15456" s="3" t="s">
        <v>3073</v>
      </c>
      <c r="CG15456" s="174">
        <v>5760</v>
      </c>
      <c r="CH15456" s="174">
        <v>2094</v>
      </c>
      <c r="CI15456" s="174">
        <v>5</v>
      </c>
      <c r="CJ15456" s="174">
        <v>38.806989999999999</v>
      </c>
      <c r="CK15456" s="174">
        <v>38.806989999999999</v>
      </c>
      <c r="CU15456" s="174">
        <v>5760</v>
      </c>
      <c r="CV15456" s="174">
        <v>2094</v>
      </c>
      <c r="CW15456" s="174">
        <v>5</v>
      </c>
      <c r="CX15456" s="174">
        <v>38.806989999999999</v>
      </c>
    </row>
    <row r="15457" spans="84:102" x14ac:dyDescent="0.25">
      <c r="CF15457" s="3" t="s">
        <v>3073</v>
      </c>
      <c r="CG15457" s="174">
        <v>38610</v>
      </c>
      <c r="CH15457" s="174">
        <v>2506</v>
      </c>
      <c r="CI15457" s="174">
        <v>5</v>
      </c>
      <c r="CJ15457" s="174">
        <v>38.725140000000003</v>
      </c>
      <c r="CK15457" s="174">
        <v>38.725140000000003</v>
      </c>
      <c r="CU15457" s="174">
        <v>38610</v>
      </c>
      <c r="CV15457" s="174">
        <v>2506</v>
      </c>
      <c r="CW15457" s="174">
        <v>5</v>
      </c>
      <c r="CX15457" s="174">
        <v>38.725140000000003</v>
      </c>
    </row>
    <row r="15458" spans="84:102" x14ac:dyDescent="0.25">
      <c r="CF15458" s="3" t="s">
        <v>3073</v>
      </c>
      <c r="CG15458" s="174">
        <v>76264</v>
      </c>
      <c r="CH15458" s="174">
        <v>1916</v>
      </c>
      <c r="CI15458" s="174">
        <v>5</v>
      </c>
      <c r="CJ15458" s="174">
        <v>38.698390000000003</v>
      </c>
      <c r="CK15458" s="174">
        <v>38.698390000000003</v>
      </c>
      <c r="CU15458" s="174">
        <v>76264</v>
      </c>
      <c r="CV15458" s="174">
        <v>1916</v>
      </c>
      <c r="CW15458" s="174">
        <v>5</v>
      </c>
      <c r="CX15458" s="174">
        <v>38.698390000000003</v>
      </c>
    </row>
    <row r="15459" spans="84:102" x14ac:dyDescent="0.25">
      <c r="CF15459" s="3" t="s">
        <v>3073</v>
      </c>
      <c r="CG15459" s="174">
        <v>33864</v>
      </c>
      <c r="CH15459" s="174">
        <v>2499</v>
      </c>
      <c r="CI15459" s="174">
        <v>5</v>
      </c>
      <c r="CJ15459" s="174">
        <v>38.684930000000001</v>
      </c>
      <c r="CK15459" s="174">
        <v>38.684930000000001</v>
      </c>
      <c r="CU15459" s="174">
        <v>33864</v>
      </c>
      <c r="CV15459" s="174">
        <v>2499</v>
      </c>
      <c r="CW15459" s="174">
        <v>5</v>
      </c>
      <c r="CX15459" s="174">
        <v>38.684930000000001</v>
      </c>
    </row>
    <row r="15460" spans="84:102" x14ac:dyDescent="0.25">
      <c r="CF15460" s="3" t="s">
        <v>3073</v>
      </c>
      <c r="CG15460" s="174">
        <v>3546</v>
      </c>
      <c r="CH15460" s="174">
        <v>78605</v>
      </c>
      <c r="CI15460" s="174">
        <v>5</v>
      </c>
      <c r="CJ15460" s="174">
        <v>38.523150000000001</v>
      </c>
      <c r="CK15460" s="174">
        <v>38.523150000000001</v>
      </c>
      <c r="CU15460" s="174">
        <v>3546</v>
      </c>
      <c r="CV15460" s="174">
        <v>78605</v>
      </c>
      <c r="CW15460" s="174">
        <v>5</v>
      </c>
      <c r="CX15460" s="174">
        <v>38.523150000000001</v>
      </c>
    </row>
    <row r="15461" spans="84:102" x14ac:dyDescent="0.25">
      <c r="CF15461" s="3" t="s">
        <v>3073</v>
      </c>
      <c r="CG15461" s="174">
        <v>3521</v>
      </c>
      <c r="CH15461" s="174">
        <v>71914</v>
      </c>
      <c r="CI15461" s="174">
        <v>5</v>
      </c>
      <c r="CJ15461" s="174">
        <v>38.498080000000002</v>
      </c>
      <c r="CK15461" s="174">
        <v>38.498080000000002</v>
      </c>
      <c r="CU15461" s="174">
        <v>3521</v>
      </c>
      <c r="CV15461" s="174">
        <v>71914</v>
      </c>
      <c r="CW15461" s="174">
        <v>5</v>
      </c>
      <c r="CX15461" s="174">
        <v>38.498080000000002</v>
      </c>
    </row>
    <row r="15462" spans="84:102" x14ac:dyDescent="0.25">
      <c r="CF15462" s="3" t="s">
        <v>3073</v>
      </c>
      <c r="CG15462" s="174">
        <v>2639</v>
      </c>
      <c r="CH15462" s="174">
        <v>46624</v>
      </c>
      <c r="CI15462" s="174">
        <v>5</v>
      </c>
      <c r="CJ15462" s="174">
        <v>38.352780000000003</v>
      </c>
      <c r="CK15462" s="174">
        <v>38.352780000000003</v>
      </c>
      <c r="CU15462" s="174">
        <v>2639</v>
      </c>
      <c r="CV15462" s="174">
        <v>46624</v>
      </c>
      <c r="CW15462" s="174">
        <v>5</v>
      </c>
      <c r="CX15462" s="174">
        <v>38.352780000000003</v>
      </c>
    </row>
    <row r="15463" spans="84:102" x14ac:dyDescent="0.25">
      <c r="CF15463" s="3" t="s">
        <v>3073</v>
      </c>
      <c r="CG15463" s="174">
        <v>91565</v>
      </c>
      <c r="CH15463" s="174">
        <v>3893</v>
      </c>
      <c r="CI15463" s="174">
        <v>5</v>
      </c>
      <c r="CJ15463" s="174">
        <v>38.2117</v>
      </c>
      <c r="CK15463" s="174">
        <v>38.2117</v>
      </c>
      <c r="CU15463" s="174">
        <v>91565</v>
      </c>
      <c r="CV15463" s="174">
        <v>3893</v>
      </c>
      <c r="CW15463" s="174">
        <v>5</v>
      </c>
      <c r="CX15463" s="174">
        <v>38.2117</v>
      </c>
    </row>
    <row r="15464" spans="84:102" x14ac:dyDescent="0.25">
      <c r="CF15464" s="3" t="s">
        <v>3073</v>
      </c>
      <c r="CG15464" s="174">
        <v>78605</v>
      </c>
      <c r="CH15464" s="174">
        <v>3546</v>
      </c>
      <c r="CI15464" s="174">
        <v>5</v>
      </c>
      <c r="CJ15464" s="174">
        <v>38.151310000000002</v>
      </c>
      <c r="CK15464" s="174">
        <v>38.151310000000002</v>
      </c>
      <c r="CU15464" s="174">
        <v>78605</v>
      </c>
      <c r="CV15464" s="174">
        <v>3546</v>
      </c>
      <c r="CW15464" s="174">
        <v>5</v>
      </c>
      <c r="CX15464" s="174">
        <v>38.151310000000002</v>
      </c>
    </row>
    <row r="15465" spans="84:102" x14ac:dyDescent="0.25">
      <c r="CF15465" s="3" t="s">
        <v>3073</v>
      </c>
      <c r="CG15465" s="174">
        <v>101875</v>
      </c>
      <c r="CH15465" s="174">
        <v>774</v>
      </c>
      <c r="CI15465" s="174">
        <v>5</v>
      </c>
      <c r="CJ15465" s="174">
        <v>38.068260000000002</v>
      </c>
      <c r="CK15465" s="174">
        <v>38.068260000000002</v>
      </c>
      <c r="CU15465" s="174">
        <v>101875</v>
      </c>
      <c r="CV15465" s="174">
        <v>774</v>
      </c>
      <c r="CW15465" s="174">
        <v>5</v>
      </c>
      <c r="CX15465" s="174">
        <v>38.068260000000002</v>
      </c>
    </row>
    <row r="15466" spans="84:102" x14ac:dyDescent="0.25">
      <c r="CF15466" s="3" t="s">
        <v>3073</v>
      </c>
      <c r="CG15466" s="174">
        <v>20854</v>
      </c>
      <c r="CH15466" s="174">
        <v>2263</v>
      </c>
      <c r="CI15466" s="174">
        <v>5</v>
      </c>
      <c r="CJ15466" s="174">
        <v>38.031269999999999</v>
      </c>
      <c r="CK15466" s="174">
        <v>38.031269999999999</v>
      </c>
      <c r="CU15466" s="174">
        <v>20854</v>
      </c>
      <c r="CV15466" s="174">
        <v>2263</v>
      </c>
      <c r="CW15466" s="174">
        <v>5</v>
      </c>
      <c r="CX15466" s="174">
        <v>38.031269999999999</v>
      </c>
    </row>
    <row r="15467" spans="84:102" x14ac:dyDescent="0.25">
      <c r="CF15467" s="3" t="s">
        <v>3073</v>
      </c>
      <c r="CG15467" s="174">
        <v>3753</v>
      </c>
      <c r="CH15467" s="174">
        <v>183638</v>
      </c>
      <c r="CI15467" s="174">
        <v>5</v>
      </c>
      <c r="CJ15467" s="174">
        <v>38</v>
      </c>
      <c r="CK15467" s="174">
        <v>38</v>
      </c>
      <c r="CU15467" s="174">
        <v>3753</v>
      </c>
      <c r="CV15467" s="174">
        <v>183638</v>
      </c>
      <c r="CW15467" s="174">
        <v>5</v>
      </c>
      <c r="CX15467" s="174">
        <v>38</v>
      </c>
    </row>
    <row r="15468" spans="84:102" x14ac:dyDescent="0.25">
      <c r="CF15468" s="3" t="s">
        <v>3073</v>
      </c>
      <c r="CG15468" s="174">
        <v>3774</v>
      </c>
      <c r="CH15468" s="174">
        <v>157185</v>
      </c>
      <c r="CI15468" s="174">
        <v>5</v>
      </c>
      <c r="CJ15468" s="174">
        <v>38</v>
      </c>
      <c r="CK15468" s="174">
        <v>38</v>
      </c>
      <c r="CU15468" s="174">
        <v>3774</v>
      </c>
      <c r="CV15468" s="174">
        <v>157185</v>
      </c>
      <c r="CW15468" s="174">
        <v>5</v>
      </c>
      <c r="CX15468" s="174">
        <v>38</v>
      </c>
    </row>
    <row r="15469" spans="84:102" x14ac:dyDescent="0.25">
      <c r="CF15469" s="3" t="s">
        <v>3073</v>
      </c>
      <c r="CG15469" s="174">
        <v>3878</v>
      </c>
      <c r="CH15469" s="174">
        <v>156963</v>
      </c>
      <c r="CI15469" s="174">
        <v>5</v>
      </c>
      <c r="CJ15469" s="174">
        <v>38</v>
      </c>
      <c r="CK15469" s="174">
        <v>38</v>
      </c>
      <c r="CU15469" s="174">
        <v>3878</v>
      </c>
      <c r="CV15469" s="174">
        <v>156963</v>
      </c>
      <c r="CW15469" s="174">
        <v>5</v>
      </c>
      <c r="CX15469" s="174">
        <v>38</v>
      </c>
    </row>
    <row r="15470" spans="84:102" x14ac:dyDescent="0.25">
      <c r="CF15470" s="3" t="s">
        <v>3073</v>
      </c>
      <c r="CG15470" s="174">
        <v>112459</v>
      </c>
      <c r="CH15470" s="174">
        <v>3900</v>
      </c>
      <c r="CI15470" s="174">
        <v>5</v>
      </c>
      <c r="CJ15470" s="174">
        <v>38</v>
      </c>
      <c r="CK15470" s="174">
        <v>38</v>
      </c>
      <c r="CU15470" s="174">
        <v>112459</v>
      </c>
      <c r="CV15470" s="174">
        <v>3900</v>
      </c>
      <c r="CW15470" s="174">
        <v>5</v>
      </c>
      <c r="CX15470" s="174">
        <v>38</v>
      </c>
    </row>
    <row r="15471" spans="84:102" x14ac:dyDescent="0.25">
      <c r="CF15471" s="3" t="s">
        <v>3073</v>
      </c>
      <c r="CG15471" s="174">
        <v>40583</v>
      </c>
      <c r="CH15471" s="174">
        <v>2571</v>
      </c>
      <c r="CI15471" s="174">
        <v>5</v>
      </c>
      <c r="CJ15471" s="174">
        <v>37.976140000000001</v>
      </c>
      <c r="CK15471" s="174">
        <v>37.976140000000001</v>
      </c>
      <c r="CU15471" s="174">
        <v>40583</v>
      </c>
      <c r="CV15471" s="174">
        <v>2571</v>
      </c>
      <c r="CW15471" s="174">
        <v>5</v>
      </c>
      <c r="CX15471" s="174">
        <v>37.976140000000001</v>
      </c>
    </row>
    <row r="15472" spans="84:102" x14ac:dyDescent="0.25">
      <c r="CF15472" s="3" t="s">
        <v>3073</v>
      </c>
      <c r="CG15472" s="174">
        <v>68847</v>
      </c>
      <c r="CH15472" s="174">
        <v>1667</v>
      </c>
      <c r="CI15472" s="174">
        <v>5</v>
      </c>
      <c r="CJ15472" s="174">
        <v>37.903550000000003</v>
      </c>
      <c r="CK15472" s="174">
        <v>37.903550000000003</v>
      </c>
      <c r="CU15472" s="174">
        <v>68847</v>
      </c>
      <c r="CV15472" s="174">
        <v>1667</v>
      </c>
      <c r="CW15472" s="174">
        <v>5</v>
      </c>
      <c r="CX15472" s="174">
        <v>37.903550000000003</v>
      </c>
    </row>
    <row r="15473" spans="84:102" x14ac:dyDescent="0.25">
      <c r="CF15473" s="3" t="s">
        <v>3073</v>
      </c>
      <c r="CG15473" s="174">
        <v>436</v>
      </c>
      <c r="CH15473" s="174">
        <v>81765</v>
      </c>
      <c r="CI15473" s="174">
        <v>5</v>
      </c>
      <c r="CJ15473" s="174">
        <v>37.666670000000003</v>
      </c>
      <c r="CK15473" s="174">
        <v>37.666670000000003</v>
      </c>
      <c r="CU15473" s="174">
        <v>436</v>
      </c>
      <c r="CV15473" s="174">
        <v>81765</v>
      </c>
      <c r="CW15473" s="174">
        <v>5</v>
      </c>
      <c r="CX15473" s="174">
        <v>37.666670000000003</v>
      </c>
    </row>
    <row r="15474" spans="84:102" x14ac:dyDescent="0.25">
      <c r="CF15474" s="3" t="s">
        <v>3073</v>
      </c>
      <c r="CG15474" s="174">
        <v>779</v>
      </c>
      <c r="CH15474" s="174">
        <v>99925</v>
      </c>
      <c r="CI15474" s="174">
        <v>5</v>
      </c>
      <c r="CJ15474" s="174">
        <v>37.633389999999999</v>
      </c>
      <c r="CK15474" s="174">
        <v>37.633389999999999</v>
      </c>
      <c r="CU15474" s="174">
        <v>779</v>
      </c>
      <c r="CV15474" s="174">
        <v>99925</v>
      </c>
      <c r="CW15474" s="174">
        <v>5</v>
      </c>
      <c r="CX15474" s="174">
        <v>37.633389999999999</v>
      </c>
    </row>
    <row r="15475" spans="84:102" x14ac:dyDescent="0.25">
      <c r="CF15475" s="3" t="s">
        <v>3073</v>
      </c>
      <c r="CG15475" s="174">
        <v>191</v>
      </c>
      <c r="CH15475" s="174">
        <v>68129</v>
      </c>
      <c r="CI15475" s="174">
        <v>5</v>
      </c>
      <c r="CJ15475" s="174">
        <v>37.618099999999998</v>
      </c>
      <c r="CK15475" s="174">
        <v>37.618099999999998</v>
      </c>
      <c r="CU15475" s="174">
        <v>191</v>
      </c>
      <c r="CV15475" s="174">
        <v>68129</v>
      </c>
      <c r="CW15475" s="174">
        <v>5</v>
      </c>
      <c r="CX15475" s="174">
        <v>37.618099999999998</v>
      </c>
    </row>
    <row r="15476" spans="84:102" x14ac:dyDescent="0.25">
      <c r="CF15476" s="3" t="s">
        <v>3073</v>
      </c>
      <c r="CG15476" s="174">
        <v>354</v>
      </c>
      <c r="CH15476" s="174">
        <v>77768</v>
      </c>
      <c r="CI15476" s="174">
        <v>5</v>
      </c>
      <c r="CJ15476" s="174">
        <v>37.597320000000003</v>
      </c>
      <c r="CK15476" s="174">
        <v>37.597320000000003</v>
      </c>
      <c r="CU15476" s="174">
        <v>354</v>
      </c>
      <c r="CV15476" s="174">
        <v>77768</v>
      </c>
      <c r="CW15476" s="174">
        <v>5</v>
      </c>
      <c r="CX15476" s="174">
        <v>37.597320000000003</v>
      </c>
    </row>
    <row r="15477" spans="84:102" x14ac:dyDescent="0.25">
      <c r="CF15477" s="3" t="s">
        <v>3073</v>
      </c>
      <c r="CG15477" s="174">
        <v>196</v>
      </c>
      <c r="CH15477" s="174">
        <v>68916</v>
      </c>
      <c r="CI15477" s="174">
        <v>5</v>
      </c>
      <c r="CJ15477" s="174">
        <v>37.518549999999998</v>
      </c>
      <c r="CK15477" s="174">
        <v>37.518549999999998</v>
      </c>
      <c r="CU15477" s="174">
        <v>196</v>
      </c>
      <c r="CV15477" s="174">
        <v>68916</v>
      </c>
      <c r="CW15477" s="174">
        <v>5</v>
      </c>
      <c r="CX15477" s="174">
        <v>37.518549999999998</v>
      </c>
    </row>
    <row r="15478" spans="84:102" x14ac:dyDescent="0.25">
      <c r="CF15478" s="3" t="s">
        <v>3073</v>
      </c>
      <c r="CG15478" s="174">
        <v>150547</v>
      </c>
      <c r="CH15478" s="174">
        <v>2858</v>
      </c>
      <c r="CI15478" s="174">
        <v>5</v>
      </c>
      <c r="CJ15478" s="174">
        <v>37.5</v>
      </c>
      <c r="CK15478" s="174">
        <v>37.5</v>
      </c>
      <c r="CU15478" s="174">
        <v>150547</v>
      </c>
      <c r="CV15478" s="174">
        <v>2858</v>
      </c>
      <c r="CW15478" s="174">
        <v>5</v>
      </c>
      <c r="CX15478" s="174">
        <v>37.5</v>
      </c>
    </row>
    <row r="15479" spans="84:102" x14ac:dyDescent="0.25">
      <c r="CF15479" s="3" t="s">
        <v>3073</v>
      </c>
      <c r="CG15479" s="174">
        <v>682</v>
      </c>
      <c r="CH15479" s="174">
        <v>90872</v>
      </c>
      <c r="CI15479" s="174">
        <v>5</v>
      </c>
      <c r="CJ15479" s="174">
        <v>37.412930000000003</v>
      </c>
      <c r="CK15479" s="174">
        <v>37.412930000000003</v>
      </c>
      <c r="CU15479" s="174">
        <v>682</v>
      </c>
      <c r="CV15479" s="174">
        <v>90872</v>
      </c>
      <c r="CW15479" s="174">
        <v>5</v>
      </c>
      <c r="CX15479" s="174">
        <v>37.412930000000003</v>
      </c>
    </row>
    <row r="15480" spans="84:102" x14ac:dyDescent="0.25">
      <c r="CF15480" s="3" t="s">
        <v>3073</v>
      </c>
      <c r="CG15480" s="174">
        <v>161518</v>
      </c>
      <c r="CH15480" s="174">
        <v>3284</v>
      </c>
      <c r="CI15480" s="174">
        <v>5</v>
      </c>
      <c r="CJ15480" s="174">
        <v>37.395440000000001</v>
      </c>
      <c r="CK15480" s="174">
        <v>37.395440000000001</v>
      </c>
      <c r="CU15480" s="174">
        <v>161518</v>
      </c>
      <c r="CV15480" s="174">
        <v>3284</v>
      </c>
      <c r="CW15480" s="174">
        <v>5</v>
      </c>
      <c r="CX15480" s="174">
        <v>37.395440000000001</v>
      </c>
    </row>
    <row r="15481" spans="84:102" x14ac:dyDescent="0.25">
      <c r="CF15481" s="3" t="s">
        <v>3073</v>
      </c>
      <c r="CG15481" s="174">
        <v>1723</v>
      </c>
      <c r="CH15481" s="174">
        <v>61649</v>
      </c>
      <c r="CI15481" s="174">
        <v>5</v>
      </c>
      <c r="CJ15481" s="174">
        <v>37.279960000000003</v>
      </c>
      <c r="CK15481" s="174">
        <v>37.279960000000003</v>
      </c>
      <c r="CU15481" s="174">
        <v>1723</v>
      </c>
      <c r="CV15481" s="174">
        <v>61649</v>
      </c>
      <c r="CW15481" s="174">
        <v>5</v>
      </c>
      <c r="CX15481" s="174">
        <v>37.279960000000003</v>
      </c>
    </row>
    <row r="15482" spans="84:102" x14ac:dyDescent="0.25">
      <c r="CF15482" s="3" t="s">
        <v>3073</v>
      </c>
      <c r="CG15482" s="174">
        <v>844</v>
      </c>
      <c r="CH15482" s="174">
        <v>107192</v>
      </c>
      <c r="CI15482" s="174">
        <v>5</v>
      </c>
      <c r="CJ15482" s="174">
        <v>37.229410000000001</v>
      </c>
      <c r="CK15482" s="174">
        <v>37.229410000000001</v>
      </c>
      <c r="CU15482" s="174">
        <v>844</v>
      </c>
      <c r="CV15482" s="174">
        <v>107192</v>
      </c>
      <c r="CW15482" s="174">
        <v>5</v>
      </c>
      <c r="CX15482" s="174">
        <v>37.229410000000001</v>
      </c>
    </row>
    <row r="15483" spans="84:102" x14ac:dyDescent="0.25">
      <c r="CF15483" s="3" t="s">
        <v>3073</v>
      </c>
      <c r="CG15483" s="174">
        <v>85427</v>
      </c>
      <c r="CH15483" s="174">
        <v>3569</v>
      </c>
      <c r="CI15483" s="174">
        <v>5</v>
      </c>
      <c r="CJ15483" s="174">
        <v>37.199460000000002</v>
      </c>
      <c r="CK15483" s="174">
        <v>37.199460000000002</v>
      </c>
      <c r="CU15483" s="174">
        <v>85427</v>
      </c>
      <c r="CV15483" s="174">
        <v>3569</v>
      </c>
      <c r="CW15483" s="174">
        <v>5</v>
      </c>
      <c r="CX15483" s="174">
        <v>37.199460000000002</v>
      </c>
    </row>
    <row r="15484" spans="84:102" x14ac:dyDescent="0.25">
      <c r="CF15484" s="3" t="s">
        <v>3073</v>
      </c>
      <c r="CG15484" s="174">
        <v>110805</v>
      </c>
      <c r="CH15484" s="174">
        <v>909</v>
      </c>
      <c r="CI15484" s="174">
        <v>5</v>
      </c>
      <c r="CJ15484" s="174">
        <v>37.157060000000001</v>
      </c>
      <c r="CK15484" s="174">
        <v>37.157060000000001</v>
      </c>
      <c r="CU15484" s="174">
        <v>110805</v>
      </c>
      <c r="CV15484" s="174">
        <v>909</v>
      </c>
      <c r="CW15484" s="174">
        <v>5</v>
      </c>
      <c r="CX15484" s="174">
        <v>37.157060000000001</v>
      </c>
    </row>
    <row r="15485" spans="84:102" x14ac:dyDescent="0.25">
      <c r="CF15485" s="3" t="s">
        <v>3073</v>
      </c>
      <c r="CG15485" s="174">
        <v>1019</v>
      </c>
      <c r="CH15485" s="174">
        <v>118146</v>
      </c>
      <c r="CI15485" s="174">
        <v>5</v>
      </c>
      <c r="CJ15485" s="174">
        <v>37.026600000000002</v>
      </c>
      <c r="CK15485" s="174">
        <v>37.026600000000002</v>
      </c>
      <c r="CU15485" s="174">
        <v>1019</v>
      </c>
      <c r="CV15485" s="174">
        <v>118146</v>
      </c>
      <c r="CW15485" s="174">
        <v>5</v>
      </c>
      <c r="CX15485" s="174">
        <v>37.026600000000002</v>
      </c>
    </row>
    <row r="15486" spans="84:102" x14ac:dyDescent="0.25">
      <c r="CF15486" s="3" t="s">
        <v>3073</v>
      </c>
      <c r="CG15486" s="174">
        <v>163298</v>
      </c>
      <c r="CH15486" s="174">
        <v>3032</v>
      </c>
      <c r="CI15486" s="174">
        <v>5</v>
      </c>
      <c r="CJ15486" s="174">
        <v>37.019649999999999</v>
      </c>
      <c r="CK15486" s="174">
        <v>37.019649999999999</v>
      </c>
      <c r="CU15486" s="174">
        <v>163298</v>
      </c>
      <c r="CV15486" s="174">
        <v>3032</v>
      </c>
      <c r="CW15486" s="174">
        <v>5</v>
      </c>
      <c r="CX15486" s="174">
        <v>37.019649999999999</v>
      </c>
    </row>
    <row r="15487" spans="84:102" x14ac:dyDescent="0.25">
      <c r="CF15487" s="3" t="s">
        <v>3073</v>
      </c>
      <c r="CG15487" s="174">
        <v>763</v>
      </c>
      <c r="CH15487" s="174">
        <v>99027</v>
      </c>
      <c r="CI15487" s="174">
        <v>5</v>
      </c>
      <c r="CJ15487" s="174">
        <v>37</v>
      </c>
      <c r="CK15487" s="174">
        <v>37</v>
      </c>
      <c r="CU15487" s="174">
        <v>763</v>
      </c>
      <c r="CV15487" s="174">
        <v>99027</v>
      </c>
      <c r="CW15487" s="174">
        <v>5</v>
      </c>
      <c r="CX15487" s="174">
        <v>37</v>
      </c>
    </row>
    <row r="15488" spans="84:102" x14ac:dyDescent="0.25">
      <c r="CF15488" s="3" t="s">
        <v>3073</v>
      </c>
      <c r="CG15488" s="174">
        <v>136998</v>
      </c>
      <c r="CH15488" s="174">
        <v>3766</v>
      </c>
      <c r="CI15488" s="174">
        <v>5</v>
      </c>
      <c r="CJ15488" s="174">
        <v>37</v>
      </c>
      <c r="CK15488" s="174">
        <v>37</v>
      </c>
      <c r="CU15488" s="174">
        <v>136998</v>
      </c>
      <c r="CV15488" s="174">
        <v>3766</v>
      </c>
      <c r="CW15488" s="174">
        <v>5</v>
      </c>
      <c r="CX15488" s="174">
        <v>37</v>
      </c>
    </row>
    <row r="15489" spans="84:102" x14ac:dyDescent="0.25">
      <c r="CF15489" s="3" t="s">
        <v>3073</v>
      </c>
      <c r="CG15489" s="174">
        <v>152275</v>
      </c>
      <c r="CH15489" s="174">
        <v>2916</v>
      </c>
      <c r="CI15489" s="174">
        <v>5</v>
      </c>
      <c r="CJ15489" s="174">
        <v>37</v>
      </c>
      <c r="CK15489" s="174">
        <v>37</v>
      </c>
      <c r="CU15489" s="174">
        <v>152275</v>
      </c>
      <c r="CV15489" s="174">
        <v>2916</v>
      </c>
      <c r="CW15489" s="174">
        <v>5</v>
      </c>
      <c r="CX15489" s="174">
        <v>37</v>
      </c>
    </row>
    <row r="15490" spans="84:102" x14ac:dyDescent="0.25">
      <c r="CF15490" s="3" t="s">
        <v>3073</v>
      </c>
      <c r="CG15490" s="174">
        <v>165556</v>
      </c>
      <c r="CH15490" s="174">
        <v>3771</v>
      </c>
      <c r="CI15490" s="174">
        <v>5</v>
      </c>
      <c r="CJ15490" s="174">
        <v>37</v>
      </c>
      <c r="CK15490" s="174">
        <v>37</v>
      </c>
      <c r="CU15490" s="174">
        <v>165556</v>
      </c>
      <c r="CV15490" s="174">
        <v>3771</v>
      </c>
      <c r="CW15490" s="174">
        <v>5</v>
      </c>
      <c r="CX15490" s="174">
        <v>37</v>
      </c>
    </row>
    <row r="15491" spans="84:102" x14ac:dyDescent="0.25">
      <c r="CF15491" s="3" t="s">
        <v>3073</v>
      </c>
      <c r="CG15491" s="174">
        <v>1961</v>
      </c>
      <c r="CH15491" s="174">
        <v>88186</v>
      </c>
      <c r="CI15491" s="174">
        <v>5</v>
      </c>
      <c r="CJ15491" s="174">
        <v>36.913310000000003</v>
      </c>
      <c r="CK15491" s="174">
        <v>36.913310000000003</v>
      </c>
      <c r="CU15491" s="174">
        <v>1961</v>
      </c>
      <c r="CV15491" s="174">
        <v>88186</v>
      </c>
      <c r="CW15491" s="174">
        <v>5</v>
      </c>
      <c r="CX15491" s="174">
        <v>36.913310000000003</v>
      </c>
    </row>
    <row r="15492" spans="84:102" x14ac:dyDescent="0.25">
      <c r="CF15492" s="3" t="s">
        <v>3073</v>
      </c>
      <c r="CG15492" s="174">
        <v>27844</v>
      </c>
      <c r="CH15492" s="174">
        <v>2388</v>
      </c>
      <c r="CI15492" s="174">
        <v>5</v>
      </c>
      <c r="CJ15492" s="174">
        <v>36.762549999999997</v>
      </c>
      <c r="CK15492" s="174">
        <v>36.762549999999997</v>
      </c>
      <c r="CU15492" s="174">
        <v>27844</v>
      </c>
      <c r="CV15492" s="174">
        <v>2388</v>
      </c>
      <c r="CW15492" s="174">
        <v>5</v>
      </c>
      <c r="CX15492" s="174">
        <v>36.762549999999997</v>
      </c>
    </row>
    <row r="15493" spans="84:102" x14ac:dyDescent="0.25">
      <c r="CF15493" s="3" t="s">
        <v>3073</v>
      </c>
      <c r="CG15493" s="174">
        <v>138925</v>
      </c>
      <c r="CH15493" s="174">
        <v>1183</v>
      </c>
      <c r="CI15493" s="174">
        <v>5</v>
      </c>
      <c r="CJ15493" s="174">
        <v>36.690510000000003</v>
      </c>
      <c r="CK15493" s="174">
        <v>36.690510000000003</v>
      </c>
      <c r="CU15493" s="174">
        <v>138925</v>
      </c>
      <c r="CV15493" s="174">
        <v>1183</v>
      </c>
      <c r="CW15493" s="174">
        <v>5</v>
      </c>
      <c r="CX15493" s="174">
        <v>36.690510000000003</v>
      </c>
    </row>
    <row r="15494" spans="84:102" x14ac:dyDescent="0.25">
      <c r="CF15494" s="3" t="s">
        <v>3073</v>
      </c>
      <c r="CG15494" s="174">
        <v>296</v>
      </c>
      <c r="CH15494" s="174">
        <v>73250</v>
      </c>
      <c r="CI15494" s="174">
        <v>5</v>
      </c>
      <c r="CJ15494" s="174">
        <v>36.67642</v>
      </c>
      <c r="CK15494" s="174">
        <v>36.67642</v>
      </c>
      <c r="CU15494" s="174">
        <v>296</v>
      </c>
      <c r="CV15494" s="174">
        <v>73250</v>
      </c>
      <c r="CW15494" s="174">
        <v>5</v>
      </c>
      <c r="CX15494" s="174">
        <v>36.67642</v>
      </c>
    </row>
    <row r="15495" spans="84:102" x14ac:dyDescent="0.25">
      <c r="CF15495" s="3" t="s">
        <v>3073</v>
      </c>
      <c r="CG15495" s="174">
        <v>1056</v>
      </c>
      <c r="CH15495" s="174">
        <v>127432</v>
      </c>
      <c r="CI15495" s="174">
        <v>5</v>
      </c>
      <c r="CJ15495" s="174">
        <v>36.666670000000003</v>
      </c>
      <c r="CK15495" s="174">
        <v>36.666670000000003</v>
      </c>
      <c r="CU15495" s="174">
        <v>1056</v>
      </c>
      <c r="CV15495" s="174">
        <v>127432</v>
      </c>
      <c r="CW15495" s="174">
        <v>5</v>
      </c>
      <c r="CX15495" s="174">
        <v>36.666670000000003</v>
      </c>
    </row>
    <row r="15496" spans="84:102" x14ac:dyDescent="0.25">
      <c r="CF15496" s="3" t="s">
        <v>3073</v>
      </c>
      <c r="CG15496" s="174">
        <v>2071</v>
      </c>
      <c r="CH15496" s="174">
        <v>155491</v>
      </c>
      <c r="CI15496" s="174">
        <v>5</v>
      </c>
      <c r="CJ15496" s="174">
        <v>36.641469999999998</v>
      </c>
      <c r="CK15496" s="174">
        <v>36.641469999999998</v>
      </c>
      <c r="CU15496" s="174">
        <v>2071</v>
      </c>
      <c r="CV15496" s="174">
        <v>155491</v>
      </c>
      <c r="CW15496" s="174">
        <v>5</v>
      </c>
      <c r="CX15496" s="174">
        <v>36.641469999999998</v>
      </c>
    </row>
    <row r="15497" spans="84:102" x14ac:dyDescent="0.25">
      <c r="CF15497" s="3" t="s">
        <v>3073</v>
      </c>
      <c r="CG15497" s="174">
        <v>94752</v>
      </c>
      <c r="CH15497" s="174">
        <v>3619</v>
      </c>
      <c r="CI15497" s="174">
        <v>5</v>
      </c>
      <c r="CJ15497" s="174">
        <v>36.529000000000003</v>
      </c>
      <c r="CK15497" s="174">
        <v>36.529000000000003</v>
      </c>
      <c r="CU15497" s="174">
        <v>94752</v>
      </c>
      <c r="CV15497" s="174">
        <v>3619</v>
      </c>
      <c r="CW15497" s="174">
        <v>5</v>
      </c>
      <c r="CX15497" s="174">
        <v>36.529000000000003</v>
      </c>
    </row>
    <row r="15498" spans="84:102" x14ac:dyDescent="0.25">
      <c r="CF15498" s="3" t="s">
        <v>3073</v>
      </c>
      <c r="CG15498" s="174">
        <v>2773</v>
      </c>
      <c r="CH15498" s="174">
        <v>144699</v>
      </c>
      <c r="CI15498" s="174">
        <v>5</v>
      </c>
      <c r="CJ15498" s="174">
        <v>36.508769999999998</v>
      </c>
      <c r="CK15498" s="174">
        <v>36.508769999999998</v>
      </c>
      <c r="CU15498" s="174">
        <v>2773</v>
      </c>
      <c r="CV15498" s="174">
        <v>144699</v>
      </c>
      <c r="CW15498" s="174">
        <v>5</v>
      </c>
      <c r="CX15498" s="174">
        <v>36.508769999999998</v>
      </c>
    </row>
    <row r="15499" spans="84:102" x14ac:dyDescent="0.25">
      <c r="CF15499" s="3" t="s">
        <v>3073</v>
      </c>
      <c r="CG15499" s="174">
        <v>14213</v>
      </c>
      <c r="CH15499" s="174">
        <v>2163</v>
      </c>
      <c r="CI15499" s="174">
        <v>5</v>
      </c>
      <c r="CJ15499" s="174">
        <v>36.444600000000001</v>
      </c>
      <c r="CK15499" s="174">
        <v>36.444600000000001</v>
      </c>
      <c r="CU15499" s="174">
        <v>14213</v>
      </c>
      <c r="CV15499" s="174">
        <v>2163</v>
      </c>
      <c r="CW15499" s="174">
        <v>5</v>
      </c>
      <c r="CX15499" s="174">
        <v>36.444600000000001</v>
      </c>
    </row>
    <row r="15500" spans="84:102" x14ac:dyDescent="0.25">
      <c r="CF15500" s="3" t="s">
        <v>3073</v>
      </c>
      <c r="CG15500" s="174">
        <v>1250</v>
      </c>
      <c r="CH15500" s="174">
        <v>126629</v>
      </c>
      <c r="CI15500" s="174">
        <v>5</v>
      </c>
      <c r="CJ15500" s="174">
        <v>36.443669999999997</v>
      </c>
      <c r="CK15500" s="174">
        <v>36.443669999999997</v>
      </c>
      <c r="CU15500" s="174">
        <v>1250</v>
      </c>
      <c r="CV15500" s="174">
        <v>126629</v>
      </c>
      <c r="CW15500" s="174">
        <v>5</v>
      </c>
      <c r="CX15500" s="174">
        <v>36.443669999999997</v>
      </c>
    </row>
    <row r="15501" spans="84:102" x14ac:dyDescent="0.25">
      <c r="CF15501" s="3" t="s">
        <v>3073</v>
      </c>
      <c r="CG15501" s="174">
        <v>56383</v>
      </c>
      <c r="CH15501" s="174">
        <v>1787</v>
      </c>
      <c r="CI15501" s="174">
        <v>5</v>
      </c>
      <c r="CJ15501" s="174">
        <v>36.408430000000003</v>
      </c>
      <c r="CK15501" s="174">
        <v>36.408430000000003</v>
      </c>
      <c r="CU15501" s="174">
        <v>56383</v>
      </c>
      <c r="CV15501" s="174">
        <v>1787</v>
      </c>
      <c r="CW15501" s="174">
        <v>5</v>
      </c>
      <c r="CX15501" s="174">
        <v>36.408430000000003</v>
      </c>
    </row>
    <row r="15502" spans="84:102" x14ac:dyDescent="0.25">
      <c r="CF15502" s="3" t="s">
        <v>3073</v>
      </c>
      <c r="CG15502" s="174">
        <v>1741</v>
      </c>
      <c r="CH15502" s="174">
        <v>61830</v>
      </c>
      <c r="CI15502" s="174">
        <v>5</v>
      </c>
      <c r="CJ15502" s="174">
        <v>36.31391</v>
      </c>
      <c r="CK15502" s="174">
        <v>36.31391</v>
      </c>
      <c r="CU15502" s="174">
        <v>1741</v>
      </c>
      <c r="CV15502" s="174">
        <v>61830</v>
      </c>
      <c r="CW15502" s="174">
        <v>5</v>
      </c>
      <c r="CX15502" s="174">
        <v>36.31391</v>
      </c>
    </row>
    <row r="15503" spans="84:102" x14ac:dyDescent="0.25">
      <c r="CF15503" s="3" t="s">
        <v>3073</v>
      </c>
      <c r="CG15503" s="174">
        <v>1787</v>
      </c>
      <c r="CH15503" s="174">
        <v>56383</v>
      </c>
      <c r="CI15503" s="174">
        <v>5</v>
      </c>
      <c r="CJ15503" s="174">
        <v>36.290100000000002</v>
      </c>
      <c r="CK15503" s="174">
        <v>36.290100000000002</v>
      </c>
      <c r="CU15503" s="174">
        <v>1787</v>
      </c>
      <c r="CV15503" s="174">
        <v>56383</v>
      </c>
      <c r="CW15503" s="174">
        <v>5</v>
      </c>
      <c r="CX15503" s="174">
        <v>36.290100000000002</v>
      </c>
    </row>
    <row r="15504" spans="84:102" x14ac:dyDescent="0.25">
      <c r="CF15504" s="3" t="s">
        <v>3073</v>
      </c>
      <c r="CG15504" s="174">
        <v>65599</v>
      </c>
      <c r="CH15504" s="174">
        <v>89</v>
      </c>
      <c r="CI15504" s="174">
        <v>5</v>
      </c>
      <c r="CJ15504" s="174">
        <v>36.200740000000003</v>
      </c>
      <c r="CK15504" s="174">
        <v>36.200740000000003</v>
      </c>
      <c r="CU15504" s="174">
        <v>65599</v>
      </c>
      <c r="CV15504" s="174">
        <v>89</v>
      </c>
      <c r="CW15504" s="174">
        <v>5</v>
      </c>
      <c r="CX15504" s="174">
        <v>36.200740000000003</v>
      </c>
    </row>
    <row r="15505" spans="84:102" x14ac:dyDescent="0.25">
      <c r="CF15505" s="3" t="s">
        <v>3073</v>
      </c>
      <c r="CG15505" s="174">
        <v>68905</v>
      </c>
      <c r="CH15505" s="174">
        <v>193</v>
      </c>
      <c r="CI15505" s="174">
        <v>5</v>
      </c>
      <c r="CJ15505" s="174">
        <v>36.127029999999998</v>
      </c>
      <c r="CK15505" s="174">
        <v>36.127029999999998</v>
      </c>
      <c r="CU15505" s="174">
        <v>68905</v>
      </c>
      <c r="CV15505" s="174">
        <v>193</v>
      </c>
      <c r="CW15505" s="174">
        <v>5</v>
      </c>
      <c r="CX15505" s="174">
        <v>36.127029999999998</v>
      </c>
    </row>
    <row r="15506" spans="84:102" x14ac:dyDescent="0.25">
      <c r="CF15506" s="3" t="s">
        <v>3073</v>
      </c>
      <c r="CG15506" s="174">
        <v>278</v>
      </c>
      <c r="CH15506" s="174">
        <v>73057</v>
      </c>
      <c r="CI15506" s="174">
        <v>5</v>
      </c>
      <c r="CJ15506" s="174">
        <v>36.07799</v>
      </c>
      <c r="CK15506" s="174">
        <v>36.07799</v>
      </c>
      <c r="CU15506" s="174">
        <v>278</v>
      </c>
      <c r="CV15506" s="174">
        <v>73057</v>
      </c>
      <c r="CW15506" s="174">
        <v>5</v>
      </c>
      <c r="CX15506" s="174">
        <v>36.07799</v>
      </c>
    </row>
    <row r="15507" spans="84:102" x14ac:dyDescent="0.25">
      <c r="CF15507" s="3" t="s">
        <v>3073</v>
      </c>
      <c r="CG15507" s="174">
        <v>2388</v>
      </c>
      <c r="CH15507" s="174">
        <v>27844</v>
      </c>
      <c r="CI15507" s="174">
        <v>5</v>
      </c>
      <c r="CJ15507" s="174">
        <v>36.061439999999997</v>
      </c>
      <c r="CK15507" s="174">
        <v>36.061439999999997</v>
      </c>
      <c r="CU15507" s="174">
        <v>2388</v>
      </c>
      <c r="CV15507" s="174">
        <v>27844</v>
      </c>
      <c r="CW15507" s="174">
        <v>5</v>
      </c>
      <c r="CX15507" s="174">
        <v>36.061439999999997</v>
      </c>
    </row>
    <row r="15508" spans="84:102" x14ac:dyDescent="0.25">
      <c r="CF15508" s="3" t="s">
        <v>3073</v>
      </c>
      <c r="CG15508" s="174">
        <v>3772</v>
      </c>
      <c r="CH15508" s="174">
        <v>152606</v>
      </c>
      <c r="CI15508" s="174">
        <v>5</v>
      </c>
      <c r="CJ15508" s="174">
        <v>36</v>
      </c>
      <c r="CK15508" s="174">
        <v>36</v>
      </c>
      <c r="CU15508" s="174">
        <v>3772</v>
      </c>
      <c r="CV15508" s="174">
        <v>152606</v>
      </c>
      <c r="CW15508" s="174">
        <v>5</v>
      </c>
      <c r="CX15508" s="174">
        <v>36</v>
      </c>
    </row>
    <row r="15509" spans="84:102" x14ac:dyDescent="0.25">
      <c r="CF15509" s="3" t="s">
        <v>3073</v>
      </c>
      <c r="CG15509" s="174">
        <v>3819</v>
      </c>
      <c r="CH15509" s="174">
        <v>105215</v>
      </c>
      <c r="CI15509" s="174">
        <v>5</v>
      </c>
      <c r="CJ15509" s="174">
        <v>36</v>
      </c>
      <c r="CK15509" s="174">
        <v>36</v>
      </c>
      <c r="CU15509" s="174">
        <v>3819</v>
      </c>
      <c r="CV15509" s="174">
        <v>105215</v>
      </c>
      <c r="CW15509" s="174">
        <v>5</v>
      </c>
      <c r="CX15509" s="174">
        <v>36</v>
      </c>
    </row>
    <row r="15510" spans="84:102" x14ac:dyDescent="0.25">
      <c r="CF15510" s="3" t="s">
        <v>3073</v>
      </c>
      <c r="CG15510" s="174">
        <v>43796</v>
      </c>
      <c r="CH15510" s="174">
        <v>3830</v>
      </c>
      <c r="CI15510" s="174">
        <v>5</v>
      </c>
      <c r="CJ15510" s="174">
        <v>36</v>
      </c>
      <c r="CK15510" s="174">
        <v>36</v>
      </c>
      <c r="CU15510" s="174">
        <v>43796</v>
      </c>
      <c r="CV15510" s="174">
        <v>3830</v>
      </c>
      <c r="CW15510" s="174">
        <v>5</v>
      </c>
      <c r="CX15510" s="174">
        <v>36</v>
      </c>
    </row>
    <row r="15511" spans="84:102" x14ac:dyDescent="0.25">
      <c r="CF15511" s="3" t="s">
        <v>3073</v>
      </c>
      <c r="CG15511" s="174">
        <v>94518</v>
      </c>
      <c r="CH15511" s="174">
        <v>710</v>
      </c>
      <c r="CI15511" s="174">
        <v>5</v>
      </c>
      <c r="CJ15511" s="174">
        <v>36</v>
      </c>
      <c r="CK15511" s="174">
        <v>36</v>
      </c>
      <c r="CU15511" s="174">
        <v>94518</v>
      </c>
      <c r="CV15511" s="174">
        <v>710</v>
      </c>
      <c r="CW15511" s="174">
        <v>5</v>
      </c>
      <c r="CX15511" s="174">
        <v>36</v>
      </c>
    </row>
    <row r="15512" spans="84:102" x14ac:dyDescent="0.25">
      <c r="CF15512" s="3" t="s">
        <v>3073</v>
      </c>
      <c r="CG15512" s="174">
        <v>127432</v>
      </c>
      <c r="CH15512" s="174">
        <v>1056</v>
      </c>
      <c r="CI15512" s="174">
        <v>5</v>
      </c>
      <c r="CJ15512" s="174">
        <v>36</v>
      </c>
      <c r="CK15512" s="174">
        <v>36</v>
      </c>
      <c r="CU15512" s="174">
        <v>127432</v>
      </c>
      <c r="CV15512" s="174">
        <v>1056</v>
      </c>
      <c r="CW15512" s="174">
        <v>5</v>
      </c>
      <c r="CX15512" s="174">
        <v>36</v>
      </c>
    </row>
    <row r="15513" spans="84:102" x14ac:dyDescent="0.25">
      <c r="CF15513" s="3" t="s">
        <v>3073</v>
      </c>
      <c r="CG15513" s="174">
        <v>186414</v>
      </c>
      <c r="CH15513" s="174">
        <v>3759</v>
      </c>
      <c r="CI15513" s="174">
        <v>5</v>
      </c>
      <c r="CJ15513" s="174">
        <v>36</v>
      </c>
      <c r="CK15513" s="174">
        <v>36</v>
      </c>
      <c r="CU15513" s="174">
        <v>186414</v>
      </c>
      <c r="CV15513" s="174">
        <v>3759</v>
      </c>
      <c r="CW15513" s="174">
        <v>5</v>
      </c>
      <c r="CX15513" s="174">
        <v>36</v>
      </c>
    </row>
    <row r="15514" spans="84:102" x14ac:dyDescent="0.25">
      <c r="CF15514" s="3" t="s">
        <v>3073</v>
      </c>
      <c r="CG15514" s="174">
        <v>92945</v>
      </c>
      <c r="CH15514" s="174">
        <v>670</v>
      </c>
      <c r="CI15514" s="174">
        <v>5</v>
      </c>
      <c r="CJ15514" s="174">
        <v>35.901069999999997</v>
      </c>
      <c r="CK15514" s="174">
        <v>35.901069999999997</v>
      </c>
      <c r="CU15514" s="174">
        <v>92945</v>
      </c>
      <c r="CV15514" s="174">
        <v>670</v>
      </c>
      <c r="CW15514" s="174">
        <v>5</v>
      </c>
      <c r="CX15514" s="174">
        <v>35.901069999999997</v>
      </c>
    </row>
    <row r="15515" spans="84:102" x14ac:dyDescent="0.25">
      <c r="CF15515" s="3" t="s">
        <v>3073</v>
      </c>
      <c r="CG15515" s="174">
        <v>21236</v>
      </c>
      <c r="CH15515" s="174">
        <v>2270</v>
      </c>
      <c r="CI15515" s="174">
        <v>5</v>
      </c>
      <c r="CJ15515" s="174">
        <v>35.846049999999998</v>
      </c>
      <c r="CK15515" s="174">
        <v>35.846049999999998</v>
      </c>
      <c r="CU15515" s="174">
        <v>21236</v>
      </c>
      <c r="CV15515" s="174">
        <v>2270</v>
      </c>
      <c r="CW15515" s="174">
        <v>5</v>
      </c>
      <c r="CX15515" s="174">
        <v>35.846049999999998</v>
      </c>
    </row>
    <row r="15516" spans="84:102" x14ac:dyDescent="0.25">
      <c r="CF15516" s="3" t="s">
        <v>3073</v>
      </c>
      <c r="CG15516" s="174">
        <v>151543</v>
      </c>
      <c r="CH15516" s="174">
        <v>3115</v>
      </c>
      <c r="CI15516" s="174">
        <v>5</v>
      </c>
      <c r="CJ15516" s="174">
        <v>35.818060000000003</v>
      </c>
      <c r="CK15516" s="174">
        <v>35.818060000000003</v>
      </c>
      <c r="CU15516" s="174">
        <v>151543</v>
      </c>
      <c r="CV15516" s="174">
        <v>3115</v>
      </c>
      <c r="CW15516" s="174">
        <v>5</v>
      </c>
      <c r="CX15516" s="174">
        <v>35.818060000000003</v>
      </c>
    </row>
    <row r="15517" spans="84:102" x14ac:dyDescent="0.25">
      <c r="CF15517" s="3" t="s">
        <v>3073</v>
      </c>
      <c r="CG15517" s="174">
        <v>144699</v>
      </c>
      <c r="CH15517" s="174">
        <v>2773</v>
      </c>
      <c r="CI15517" s="174">
        <v>5</v>
      </c>
      <c r="CJ15517" s="174">
        <v>35.6922</v>
      </c>
      <c r="CK15517" s="174">
        <v>35.6922</v>
      </c>
      <c r="CU15517" s="174">
        <v>144699</v>
      </c>
      <c r="CV15517" s="174">
        <v>2773</v>
      </c>
      <c r="CW15517" s="174">
        <v>5</v>
      </c>
      <c r="CX15517" s="174">
        <v>35.6922</v>
      </c>
    </row>
    <row r="15518" spans="84:102" x14ac:dyDescent="0.25">
      <c r="CF15518" s="3" t="s">
        <v>3073</v>
      </c>
      <c r="CG15518" s="174">
        <v>2881</v>
      </c>
      <c r="CH15518" s="174">
        <v>148757</v>
      </c>
      <c r="CI15518" s="174">
        <v>5</v>
      </c>
      <c r="CJ15518" s="174">
        <v>35.675400000000003</v>
      </c>
      <c r="CK15518" s="174">
        <v>35.675400000000003</v>
      </c>
      <c r="CU15518" s="174">
        <v>2881</v>
      </c>
      <c r="CV15518" s="174">
        <v>148757</v>
      </c>
      <c r="CW15518" s="174">
        <v>5</v>
      </c>
      <c r="CX15518" s="174">
        <v>35.675400000000003</v>
      </c>
    </row>
    <row r="15519" spans="84:102" x14ac:dyDescent="0.25">
      <c r="CF15519" s="3" t="s">
        <v>3073</v>
      </c>
      <c r="CG15519" s="174">
        <v>139662</v>
      </c>
      <c r="CH15519" s="174">
        <v>1182</v>
      </c>
      <c r="CI15519" s="174">
        <v>5</v>
      </c>
      <c r="CJ15519" s="174">
        <v>35.640230000000003</v>
      </c>
      <c r="CK15519" s="174">
        <v>35.640230000000003</v>
      </c>
      <c r="CU15519" s="174">
        <v>139662</v>
      </c>
      <c r="CV15519" s="174">
        <v>1182</v>
      </c>
      <c r="CW15519" s="174">
        <v>5</v>
      </c>
      <c r="CX15519" s="174">
        <v>35.640230000000003</v>
      </c>
    </row>
    <row r="15520" spans="84:102" x14ac:dyDescent="0.25">
      <c r="CF15520" s="3" t="s">
        <v>3073</v>
      </c>
      <c r="CG15520" s="174">
        <v>944</v>
      </c>
      <c r="CH15520" s="174">
        <v>113087</v>
      </c>
      <c r="CI15520" s="174">
        <v>5</v>
      </c>
      <c r="CJ15520" s="174">
        <v>35.49098</v>
      </c>
      <c r="CK15520" s="174">
        <v>35.49098</v>
      </c>
      <c r="CU15520" s="174">
        <v>944</v>
      </c>
      <c r="CV15520" s="174">
        <v>113087</v>
      </c>
      <c r="CW15520" s="174">
        <v>5</v>
      </c>
      <c r="CX15520" s="174">
        <v>35.49098</v>
      </c>
    </row>
    <row r="15521" spans="84:102" x14ac:dyDescent="0.25">
      <c r="CF15521" s="3" t="s">
        <v>3073</v>
      </c>
      <c r="CG15521" s="174">
        <v>642</v>
      </c>
      <c r="CH15521" s="174">
        <v>89163</v>
      </c>
      <c r="CI15521" s="174">
        <v>5</v>
      </c>
      <c r="CJ15521" s="174">
        <v>35.397469999999998</v>
      </c>
      <c r="CK15521" s="174">
        <v>35.397469999999998</v>
      </c>
      <c r="CU15521" s="174">
        <v>642</v>
      </c>
      <c r="CV15521" s="174">
        <v>89163</v>
      </c>
      <c r="CW15521" s="174">
        <v>5</v>
      </c>
      <c r="CX15521" s="174">
        <v>35.397469999999998</v>
      </c>
    </row>
    <row r="15522" spans="84:102" x14ac:dyDescent="0.25">
      <c r="CF15522" s="3" t="s">
        <v>3073</v>
      </c>
      <c r="CG15522" s="174">
        <v>111806</v>
      </c>
      <c r="CH15522" s="174">
        <v>935</v>
      </c>
      <c r="CI15522" s="174">
        <v>5</v>
      </c>
      <c r="CJ15522" s="174">
        <v>35.363010000000003</v>
      </c>
      <c r="CK15522" s="174">
        <v>35.363010000000003</v>
      </c>
      <c r="CU15522" s="174">
        <v>111806</v>
      </c>
      <c r="CV15522" s="174">
        <v>935</v>
      </c>
      <c r="CW15522" s="174">
        <v>5</v>
      </c>
      <c r="CX15522" s="174">
        <v>35.363010000000003</v>
      </c>
    </row>
    <row r="15523" spans="84:102" x14ac:dyDescent="0.25">
      <c r="CF15523" s="3" t="s">
        <v>3073</v>
      </c>
      <c r="CG15523" s="174">
        <v>71914</v>
      </c>
      <c r="CH15523" s="174">
        <v>3521</v>
      </c>
      <c r="CI15523" s="174">
        <v>5</v>
      </c>
      <c r="CJ15523" s="174">
        <v>35.347619999999999</v>
      </c>
      <c r="CK15523" s="174">
        <v>35.347619999999999</v>
      </c>
      <c r="CU15523" s="174">
        <v>71914</v>
      </c>
      <c r="CV15523" s="174">
        <v>3521</v>
      </c>
      <c r="CW15523" s="174">
        <v>5</v>
      </c>
      <c r="CX15523" s="174">
        <v>35.347619999999999</v>
      </c>
    </row>
    <row r="15524" spans="84:102" x14ac:dyDescent="0.25">
      <c r="CF15524" s="3" t="s">
        <v>3073</v>
      </c>
      <c r="CG15524" s="174">
        <v>888</v>
      </c>
      <c r="CH15524" s="174">
        <v>108791</v>
      </c>
      <c r="CI15524" s="174">
        <v>5</v>
      </c>
      <c r="CJ15524" s="174">
        <v>35.227469999999997</v>
      </c>
      <c r="CK15524" s="174">
        <v>35.227469999999997</v>
      </c>
      <c r="CU15524" s="174">
        <v>888</v>
      </c>
      <c r="CV15524" s="174">
        <v>108791</v>
      </c>
      <c r="CW15524" s="174">
        <v>5</v>
      </c>
      <c r="CX15524" s="174">
        <v>35.227469999999997</v>
      </c>
    </row>
    <row r="15525" spans="84:102" x14ac:dyDescent="0.25">
      <c r="CF15525" s="3" t="s">
        <v>3073</v>
      </c>
      <c r="CG15525" s="174">
        <v>1183</v>
      </c>
      <c r="CH15525" s="174">
        <v>138925</v>
      </c>
      <c r="CI15525" s="174">
        <v>5</v>
      </c>
      <c r="CJ15525" s="174">
        <v>35.109879999999997</v>
      </c>
      <c r="CK15525" s="174">
        <v>35.109879999999997</v>
      </c>
      <c r="CU15525" s="174">
        <v>1183</v>
      </c>
      <c r="CV15525" s="174">
        <v>138925</v>
      </c>
      <c r="CW15525" s="174">
        <v>5</v>
      </c>
      <c r="CX15525" s="174">
        <v>35.109879999999997</v>
      </c>
    </row>
    <row r="15526" spans="84:102" x14ac:dyDescent="0.25">
      <c r="CF15526" s="3" t="s">
        <v>3073</v>
      </c>
      <c r="CG15526" s="174">
        <v>375</v>
      </c>
      <c r="CH15526" s="174">
        <v>79393</v>
      </c>
      <c r="CI15526" s="174">
        <v>5</v>
      </c>
      <c r="CJ15526" s="174">
        <v>35</v>
      </c>
      <c r="CK15526" s="174">
        <v>35</v>
      </c>
      <c r="CU15526" s="174">
        <v>375</v>
      </c>
      <c r="CV15526" s="174">
        <v>79393</v>
      </c>
      <c r="CW15526" s="174">
        <v>5</v>
      </c>
      <c r="CX15526" s="174">
        <v>35</v>
      </c>
    </row>
    <row r="15527" spans="84:102" x14ac:dyDescent="0.25">
      <c r="CF15527" s="3" t="s">
        <v>3073</v>
      </c>
      <c r="CG15527" s="174">
        <v>2854</v>
      </c>
      <c r="CH15527" s="174">
        <v>149375</v>
      </c>
      <c r="CI15527" s="174">
        <v>5</v>
      </c>
      <c r="CJ15527" s="174">
        <v>35</v>
      </c>
      <c r="CK15527" s="174">
        <v>35</v>
      </c>
      <c r="CU15527" s="174">
        <v>2854</v>
      </c>
      <c r="CV15527" s="174">
        <v>149375</v>
      </c>
      <c r="CW15527" s="174">
        <v>5</v>
      </c>
      <c r="CX15527" s="174">
        <v>35</v>
      </c>
    </row>
    <row r="15528" spans="84:102" x14ac:dyDescent="0.25">
      <c r="CF15528" s="3" t="s">
        <v>3073</v>
      </c>
      <c r="CG15528" s="174">
        <v>3776</v>
      </c>
      <c r="CH15528" s="174">
        <v>148696</v>
      </c>
      <c r="CI15528" s="174">
        <v>5</v>
      </c>
      <c r="CJ15528" s="174">
        <v>35</v>
      </c>
      <c r="CK15528" s="174">
        <v>35</v>
      </c>
      <c r="CU15528" s="174">
        <v>3776</v>
      </c>
      <c r="CV15528" s="174">
        <v>148696</v>
      </c>
      <c r="CW15528" s="174">
        <v>5</v>
      </c>
      <c r="CX15528" s="174">
        <v>35</v>
      </c>
    </row>
    <row r="15529" spans="84:102" x14ac:dyDescent="0.25">
      <c r="CF15529" s="3" t="s">
        <v>3073</v>
      </c>
      <c r="CG15529" s="174">
        <v>149886</v>
      </c>
      <c r="CH15529" s="174">
        <v>2877</v>
      </c>
      <c r="CI15529" s="174">
        <v>5</v>
      </c>
      <c r="CJ15529" s="174">
        <v>35</v>
      </c>
      <c r="CK15529" s="174">
        <v>35</v>
      </c>
      <c r="CU15529" s="174">
        <v>149886</v>
      </c>
      <c r="CV15529" s="174">
        <v>2877</v>
      </c>
      <c r="CW15529" s="174">
        <v>5</v>
      </c>
      <c r="CX15529" s="174">
        <v>35</v>
      </c>
    </row>
    <row r="15530" spans="84:102" x14ac:dyDescent="0.25">
      <c r="CF15530" s="3" t="s">
        <v>3073</v>
      </c>
      <c r="CG15530" s="174">
        <v>83539</v>
      </c>
      <c r="CH15530" s="174">
        <v>556</v>
      </c>
      <c r="CI15530" s="174">
        <v>5</v>
      </c>
      <c r="CJ15530" s="174">
        <v>34.941740000000003</v>
      </c>
      <c r="CK15530" s="174">
        <v>34.941740000000003</v>
      </c>
      <c r="CU15530" s="174">
        <v>83539</v>
      </c>
      <c r="CV15530" s="174">
        <v>556</v>
      </c>
      <c r="CW15530" s="174">
        <v>5</v>
      </c>
      <c r="CX15530" s="174">
        <v>34.941740000000003</v>
      </c>
    </row>
    <row r="15531" spans="84:102" x14ac:dyDescent="0.25">
      <c r="CF15531" s="3" t="s">
        <v>3073</v>
      </c>
      <c r="CG15531" s="174">
        <v>1206</v>
      </c>
      <c r="CH15531" s="174">
        <v>136745</v>
      </c>
      <c r="CI15531" s="174">
        <v>5</v>
      </c>
      <c r="CJ15531" s="174">
        <v>34.892090000000003</v>
      </c>
      <c r="CK15531" s="174">
        <v>34.892090000000003</v>
      </c>
      <c r="CU15531" s="174">
        <v>1206</v>
      </c>
      <c r="CV15531" s="174">
        <v>136745</v>
      </c>
      <c r="CW15531" s="174">
        <v>5</v>
      </c>
      <c r="CX15531" s="174">
        <v>34.892090000000003</v>
      </c>
    </row>
    <row r="15532" spans="84:102" x14ac:dyDescent="0.25">
      <c r="CF15532" s="3" t="s">
        <v>3073</v>
      </c>
      <c r="CG15532" s="174">
        <v>163151</v>
      </c>
      <c r="CH15532" s="174">
        <v>3072</v>
      </c>
      <c r="CI15532" s="174">
        <v>5</v>
      </c>
      <c r="CJ15532" s="174">
        <v>34.887970000000003</v>
      </c>
      <c r="CK15532" s="174">
        <v>34.887970000000003</v>
      </c>
      <c r="CU15532" s="174">
        <v>163151</v>
      </c>
      <c r="CV15532" s="174">
        <v>3072</v>
      </c>
      <c r="CW15532" s="174">
        <v>5</v>
      </c>
      <c r="CX15532" s="174">
        <v>34.887970000000003</v>
      </c>
    </row>
    <row r="15533" spans="84:102" x14ac:dyDescent="0.25">
      <c r="CF15533" s="3" t="s">
        <v>3073</v>
      </c>
      <c r="CG15533" s="174">
        <v>68896</v>
      </c>
      <c r="CH15533" s="174">
        <v>192</v>
      </c>
      <c r="CI15533" s="174">
        <v>5</v>
      </c>
      <c r="CJ15533" s="174">
        <v>34.883029999999998</v>
      </c>
      <c r="CK15533" s="174">
        <v>34.883029999999998</v>
      </c>
      <c r="CU15533" s="174">
        <v>68896</v>
      </c>
      <c r="CV15533" s="174">
        <v>192</v>
      </c>
      <c r="CW15533" s="174">
        <v>5</v>
      </c>
      <c r="CX15533" s="174">
        <v>34.883029999999998</v>
      </c>
    </row>
    <row r="15534" spans="84:102" x14ac:dyDescent="0.25">
      <c r="CF15534" s="3" t="s">
        <v>3073</v>
      </c>
      <c r="CG15534" s="174">
        <v>3123</v>
      </c>
      <c r="CH15534" s="174">
        <v>149422</v>
      </c>
      <c r="CI15534" s="174">
        <v>5</v>
      </c>
      <c r="CJ15534" s="174">
        <v>34.837049999999998</v>
      </c>
      <c r="CK15534" s="174">
        <v>34.837049999999998</v>
      </c>
      <c r="CU15534" s="174">
        <v>3123</v>
      </c>
      <c r="CV15534" s="174">
        <v>149422</v>
      </c>
      <c r="CW15534" s="174">
        <v>5</v>
      </c>
      <c r="CX15534" s="174">
        <v>34.837049999999998</v>
      </c>
    </row>
    <row r="15535" spans="84:102" x14ac:dyDescent="0.25">
      <c r="CF15535" s="3" t="s">
        <v>3073</v>
      </c>
      <c r="CG15535" s="174">
        <v>108398</v>
      </c>
      <c r="CH15535" s="174">
        <v>877</v>
      </c>
      <c r="CI15535" s="174">
        <v>5</v>
      </c>
      <c r="CJ15535" s="174">
        <v>34.83034</v>
      </c>
      <c r="CK15535" s="174">
        <v>34.83034</v>
      </c>
      <c r="CU15535" s="174">
        <v>108398</v>
      </c>
      <c r="CV15535" s="174">
        <v>877</v>
      </c>
      <c r="CW15535" s="174">
        <v>5</v>
      </c>
      <c r="CX15535" s="174">
        <v>34.83034</v>
      </c>
    </row>
    <row r="15536" spans="84:102" x14ac:dyDescent="0.25">
      <c r="CF15536" s="3" t="s">
        <v>3073</v>
      </c>
      <c r="CG15536" s="174">
        <v>104765</v>
      </c>
      <c r="CH15536" s="174">
        <v>831</v>
      </c>
      <c r="CI15536" s="174">
        <v>5</v>
      </c>
      <c r="CJ15536" s="174">
        <v>34.734999999999999</v>
      </c>
      <c r="CK15536" s="174">
        <v>34.734999999999999</v>
      </c>
      <c r="CU15536" s="174">
        <v>104765</v>
      </c>
      <c r="CV15536" s="174">
        <v>831</v>
      </c>
      <c r="CW15536" s="174">
        <v>5</v>
      </c>
      <c r="CX15536" s="174">
        <v>34.734999999999999</v>
      </c>
    </row>
    <row r="15537" spans="84:102" x14ac:dyDescent="0.25">
      <c r="CF15537" s="3" t="s">
        <v>3073</v>
      </c>
      <c r="CG15537" s="174">
        <v>2712</v>
      </c>
      <c r="CH15537" s="174">
        <v>134225</v>
      </c>
      <c r="CI15537" s="174">
        <v>5</v>
      </c>
      <c r="CJ15537" s="174">
        <v>34.666670000000003</v>
      </c>
      <c r="CK15537" s="174">
        <v>34.666670000000003</v>
      </c>
      <c r="CU15537" s="174">
        <v>2712</v>
      </c>
      <c r="CV15537" s="174">
        <v>134225</v>
      </c>
      <c r="CW15537" s="174">
        <v>5</v>
      </c>
      <c r="CX15537" s="174">
        <v>34.666670000000003</v>
      </c>
    </row>
    <row r="15538" spans="84:102" x14ac:dyDescent="0.25">
      <c r="CF15538" s="3" t="s">
        <v>3073</v>
      </c>
      <c r="CG15538" s="174">
        <v>61649</v>
      </c>
      <c r="CH15538" s="174">
        <v>1723</v>
      </c>
      <c r="CI15538" s="174">
        <v>5</v>
      </c>
      <c r="CJ15538" s="174">
        <v>34.65802</v>
      </c>
      <c r="CK15538" s="174">
        <v>34.65802</v>
      </c>
      <c r="CU15538" s="174">
        <v>61649</v>
      </c>
      <c r="CV15538" s="174">
        <v>1723</v>
      </c>
      <c r="CW15538" s="174">
        <v>5</v>
      </c>
      <c r="CX15538" s="174">
        <v>34.65802</v>
      </c>
    </row>
    <row r="15539" spans="84:102" x14ac:dyDescent="0.25">
      <c r="CF15539" s="3" t="s">
        <v>3073</v>
      </c>
      <c r="CG15539" s="174">
        <v>206</v>
      </c>
      <c r="CH15539" s="174">
        <v>69630</v>
      </c>
      <c r="CI15539" s="174">
        <v>5</v>
      </c>
      <c r="CJ15539" s="174">
        <v>34.642400000000002</v>
      </c>
      <c r="CK15539" s="174">
        <v>34.642400000000002</v>
      </c>
      <c r="CU15539" s="174">
        <v>206</v>
      </c>
      <c r="CV15539" s="174">
        <v>69630</v>
      </c>
      <c r="CW15539" s="174">
        <v>5</v>
      </c>
      <c r="CX15539" s="174">
        <v>34.642400000000002</v>
      </c>
    </row>
    <row r="15540" spans="84:102" x14ac:dyDescent="0.25">
      <c r="CF15540" s="3" t="s">
        <v>3073</v>
      </c>
      <c r="CG15540" s="174">
        <v>72627</v>
      </c>
      <c r="CH15540" s="174">
        <v>284</v>
      </c>
      <c r="CI15540" s="174">
        <v>5</v>
      </c>
      <c r="CJ15540" s="174">
        <v>34.535229999999999</v>
      </c>
      <c r="CK15540" s="174">
        <v>34.535229999999999</v>
      </c>
      <c r="CU15540" s="174">
        <v>72627</v>
      </c>
      <c r="CV15540" s="174">
        <v>284</v>
      </c>
      <c r="CW15540" s="174">
        <v>5</v>
      </c>
      <c r="CX15540" s="174">
        <v>34.535229999999999</v>
      </c>
    </row>
    <row r="15541" spans="84:102" x14ac:dyDescent="0.25">
      <c r="CF15541" s="3" t="s">
        <v>3073</v>
      </c>
      <c r="CG15541" s="174">
        <v>643</v>
      </c>
      <c r="CH15541" s="174">
        <v>89969</v>
      </c>
      <c r="CI15541" s="174">
        <v>5</v>
      </c>
      <c r="CJ15541" s="174">
        <v>34.412379999999999</v>
      </c>
      <c r="CK15541" s="174">
        <v>34.412379999999999</v>
      </c>
      <c r="CU15541" s="174">
        <v>643</v>
      </c>
      <c r="CV15541" s="174">
        <v>89969</v>
      </c>
      <c r="CW15541" s="174">
        <v>5</v>
      </c>
      <c r="CX15541" s="174">
        <v>34.412379999999999</v>
      </c>
    </row>
    <row r="15542" spans="84:102" x14ac:dyDescent="0.25">
      <c r="CF15542" s="3" t="s">
        <v>3073</v>
      </c>
      <c r="CG15542" s="174">
        <v>1898</v>
      </c>
      <c r="CH15542" s="174">
        <v>59901</v>
      </c>
      <c r="CI15542" s="174">
        <v>5</v>
      </c>
      <c r="CJ15542" s="174">
        <v>34.392620000000001</v>
      </c>
      <c r="CK15542" s="174">
        <v>34.392620000000001</v>
      </c>
      <c r="CU15542" s="174">
        <v>1898</v>
      </c>
      <c r="CV15542" s="174">
        <v>59901</v>
      </c>
      <c r="CW15542" s="174">
        <v>5</v>
      </c>
      <c r="CX15542" s="174">
        <v>34.392620000000001</v>
      </c>
    </row>
    <row r="15543" spans="84:102" x14ac:dyDescent="0.25">
      <c r="CF15543" s="3" t="s">
        <v>3073</v>
      </c>
      <c r="CG15543" s="174">
        <v>43092</v>
      </c>
      <c r="CH15543" s="174">
        <v>2591</v>
      </c>
      <c r="CI15543" s="174">
        <v>5</v>
      </c>
      <c r="CJ15543" s="174">
        <v>34.383580000000002</v>
      </c>
      <c r="CK15543" s="174">
        <v>34.383580000000002</v>
      </c>
      <c r="CU15543" s="174">
        <v>43092</v>
      </c>
      <c r="CV15543" s="174">
        <v>2591</v>
      </c>
      <c r="CW15543" s="174">
        <v>5</v>
      </c>
      <c r="CX15543" s="174">
        <v>34.383580000000002</v>
      </c>
    </row>
    <row r="15544" spans="84:102" x14ac:dyDescent="0.25">
      <c r="CF15544" s="3" t="s">
        <v>3073</v>
      </c>
      <c r="CG15544" s="174">
        <v>1277</v>
      </c>
      <c r="CH15544" s="174">
        <v>123561</v>
      </c>
      <c r="CI15544" s="174">
        <v>5</v>
      </c>
      <c r="CJ15544" s="174">
        <v>34.00638</v>
      </c>
      <c r="CK15544" s="174">
        <v>34.00638</v>
      </c>
      <c r="CU15544" s="174">
        <v>1277</v>
      </c>
      <c r="CV15544" s="174">
        <v>123561</v>
      </c>
      <c r="CW15544" s="174">
        <v>5</v>
      </c>
      <c r="CX15544" s="174">
        <v>34.00638</v>
      </c>
    </row>
    <row r="15545" spans="84:102" x14ac:dyDescent="0.25">
      <c r="CF15545" s="3" t="s">
        <v>3073</v>
      </c>
      <c r="CG15545" s="174">
        <v>3835</v>
      </c>
      <c r="CH15545" s="174">
        <v>25903</v>
      </c>
      <c r="CI15545" s="174">
        <v>5</v>
      </c>
      <c r="CJ15545" s="174">
        <v>34</v>
      </c>
      <c r="CK15545" s="174">
        <v>34</v>
      </c>
      <c r="CU15545" s="174">
        <v>3835</v>
      </c>
      <c r="CV15545" s="174">
        <v>25903</v>
      </c>
      <c r="CW15545" s="174">
        <v>5</v>
      </c>
      <c r="CX15545" s="174">
        <v>34</v>
      </c>
    </row>
    <row r="15546" spans="84:102" x14ac:dyDescent="0.25">
      <c r="CF15546" s="3" t="s">
        <v>3073</v>
      </c>
      <c r="CG15546" s="174">
        <v>3891</v>
      </c>
      <c r="CH15546" s="174">
        <v>17044</v>
      </c>
      <c r="CI15546" s="174">
        <v>5</v>
      </c>
      <c r="CJ15546" s="174">
        <v>34</v>
      </c>
      <c r="CK15546" s="174">
        <v>34</v>
      </c>
      <c r="CU15546" s="174">
        <v>3891</v>
      </c>
      <c r="CV15546" s="174">
        <v>17044</v>
      </c>
      <c r="CW15546" s="174">
        <v>5</v>
      </c>
      <c r="CX15546" s="174">
        <v>34</v>
      </c>
    </row>
    <row r="15547" spans="84:102" x14ac:dyDescent="0.25">
      <c r="CF15547" s="3" t="s">
        <v>3073</v>
      </c>
      <c r="CG15547" s="174">
        <v>137300</v>
      </c>
      <c r="CH15547" s="174">
        <v>3782</v>
      </c>
      <c r="CI15547" s="174">
        <v>5</v>
      </c>
      <c r="CJ15547" s="174">
        <v>34</v>
      </c>
      <c r="CK15547" s="174">
        <v>34</v>
      </c>
      <c r="CU15547" s="174">
        <v>137300</v>
      </c>
      <c r="CV15547" s="174">
        <v>3782</v>
      </c>
      <c r="CW15547" s="174">
        <v>5</v>
      </c>
      <c r="CX15547" s="174">
        <v>34</v>
      </c>
    </row>
    <row r="15548" spans="84:102" x14ac:dyDescent="0.25">
      <c r="CF15548" s="3" t="s">
        <v>3073</v>
      </c>
      <c r="CG15548" s="174">
        <v>1402</v>
      </c>
      <c r="CH15548" s="174">
        <v>110035</v>
      </c>
      <c r="CI15548" s="174">
        <v>5</v>
      </c>
      <c r="CJ15548" s="174">
        <v>33.875140000000002</v>
      </c>
      <c r="CK15548" s="174">
        <v>33.875140000000002</v>
      </c>
      <c r="CU15548" s="174">
        <v>1402</v>
      </c>
      <c r="CV15548" s="174">
        <v>110035</v>
      </c>
      <c r="CW15548" s="174">
        <v>5</v>
      </c>
      <c r="CX15548" s="174">
        <v>33.875140000000002</v>
      </c>
    </row>
    <row r="15549" spans="84:102" x14ac:dyDescent="0.25">
      <c r="CF15549" s="3" t="s">
        <v>3073</v>
      </c>
      <c r="CG15549" s="174">
        <v>2604</v>
      </c>
      <c r="CH15549" s="174">
        <v>41822</v>
      </c>
      <c r="CI15549" s="174">
        <v>5</v>
      </c>
      <c r="CJ15549" s="174">
        <v>33.795909999999999</v>
      </c>
      <c r="CK15549" s="174">
        <v>33.795909999999999</v>
      </c>
      <c r="CU15549" s="174">
        <v>2604</v>
      </c>
      <c r="CV15549" s="174">
        <v>41822</v>
      </c>
      <c r="CW15549" s="174">
        <v>5</v>
      </c>
      <c r="CX15549" s="174">
        <v>33.795909999999999</v>
      </c>
    </row>
    <row r="15550" spans="84:102" x14ac:dyDescent="0.25">
      <c r="CF15550" s="3" t="s">
        <v>3073</v>
      </c>
      <c r="CG15550" s="174">
        <v>2571</v>
      </c>
      <c r="CH15550" s="174">
        <v>40583</v>
      </c>
      <c r="CI15550" s="174">
        <v>5</v>
      </c>
      <c r="CJ15550" s="174">
        <v>33.793050000000001</v>
      </c>
      <c r="CK15550" s="174">
        <v>33.793050000000001</v>
      </c>
      <c r="CU15550" s="174">
        <v>2571</v>
      </c>
      <c r="CV15550" s="174">
        <v>40583</v>
      </c>
      <c r="CW15550" s="174">
        <v>5</v>
      </c>
      <c r="CX15550" s="174">
        <v>33.793050000000001</v>
      </c>
    </row>
    <row r="15551" spans="84:102" x14ac:dyDescent="0.25">
      <c r="CF15551" s="3" t="s">
        <v>3073</v>
      </c>
      <c r="CG15551" s="174">
        <v>3115</v>
      </c>
      <c r="CH15551" s="174">
        <v>151543</v>
      </c>
      <c r="CI15551" s="174">
        <v>5</v>
      </c>
      <c r="CJ15551" s="174">
        <v>33.767609999999998</v>
      </c>
      <c r="CK15551" s="174">
        <v>33.767609999999998</v>
      </c>
      <c r="CU15551" s="174">
        <v>3115</v>
      </c>
      <c r="CV15551" s="174">
        <v>151543</v>
      </c>
      <c r="CW15551" s="174">
        <v>5</v>
      </c>
      <c r="CX15551" s="174">
        <v>33.767609999999998</v>
      </c>
    </row>
    <row r="15552" spans="84:102" x14ac:dyDescent="0.25">
      <c r="CF15552" s="3" t="s">
        <v>3073</v>
      </c>
      <c r="CG15552" s="174">
        <v>107192</v>
      </c>
      <c r="CH15552" s="174">
        <v>844</v>
      </c>
      <c r="CI15552" s="174">
        <v>5</v>
      </c>
      <c r="CJ15552" s="174">
        <v>33.753729999999997</v>
      </c>
      <c r="CK15552" s="174">
        <v>33.753729999999997</v>
      </c>
      <c r="CU15552" s="174">
        <v>107192</v>
      </c>
      <c r="CV15552" s="174">
        <v>844</v>
      </c>
      <c r="CW15552" s="174">
        <v>5</v>
      </c>
      <c r="CX15552" s="174">
        <v>33.753729999999997</v>
      </c>
    </row>
    <row r="15553" spans="84:102" x14ac:dyDescent="0.25">
      <c r="CF15553" s="3" t="s">
        <v>3073</v>
      </c>
      <c r="CG15553" s="174">
        <v>174</v>
      </c>
      <c r="CH15553" s="174">
        <v>68408</v>
      </c>
      <c r="CI15553" s="174">
        <v>5</v>
      </c>
      <c r="CJ15553" s="174">
        <v>33.612920000000003</v>
      </c>
      <c r="CK15553" s="174">
        <v>33.612920000000003</v>
      </c>
      <c r="CU15553" s="174">
        <v>174</v>
      </c>
      <c r="CV15553" s="174">
        <v>68408</v>
      </c>
      <c r="CW15553" s="174">
        <v>5</v>
      </c>
      <c r="CX15553" s="174">
        <v>33.612920000000003</v>
      </c>
    </row>
    <row r="15554" spans="84:102" x14ac:dyDescent="0.25">
      <c r="CF15554" s="3" t="s">
        <v>3073</v>
      </c>
      <c r="CG15554" s="174">
        <v>172891</v>
      </c>
      <c r="CH15554" s="174">
        <v>3403</v>
      </c>
      <c r="CI15554" s="174">
        <v>5</v>
      </c>
      <c r="CJ15554" s="174">
        <v>33.544910000000002</v>
      </c>
      <c r="CK15554" s="174">
        <v>33.544910000000002</v>
      </c>
      <c r="CU15554" s="174">
        <v>172891</v>
      </c>
      <c r="CV15554" s="174">
        <v>3403</v>
      </c>
      <c r="CW15554" s="174">
        <v>5</v>
      </c>
      <c r="CX15554" s="174">
        <v>33.544910000000002</v>
      </c>
    </row>
    <row r="15555" spans="84:102" x14ac:dyDescent="0.25">
      <c r="CF15555" s="3" t="s">
        <v>3073</v>
      </c>
      <c r="CG15555" s="174">
        <v>2295</v>
      </c>
      <c r="CH15555" s="174">
        <v>21800</v>
      </c>
      <c r="CI15555" s="174">
        <v>5</v>
      </c>
      <c r="CJ15555" s="174">
        <v>33.462890000000002</v>
      </c>
      <c r="CK15555" s="174">
        <v>33.462890000000002</v>
      </c>
      <c r="CU15555" s="174">
        <v>2295</v>
      </c>
      <c r="CV15555" s="174">
        <v>21800</v>
      </c>
      <c r="CW15555" s="174">
        <v>5</v>
      </c>
      <c r="CX15555" s="174">
        <v>33.462890000000002</v>
      </c>
    </row>
    <row r="15556" spans="84:102" x14ac:dyDescent="0.25">
      <c r="CF15556" s="3" t="s">
        <v>3073</v>
      </c>
      <c r="CG15556" s="174">
        <v>94269</v>
      </c>
      <c r="CH15556" s="174">
        <v>3623</v>
      </c>
      <c r="CI15556" s="174">
        <v>5</v>
      </c>
      <c r="CJ15556" s="174">
        <v>33.374899999999997</v>
      </c>
      <c r="CK15556" s="174">
        <v>33.374899999999997</v>
      </c>
      <c r="CU15556" s="174">
        <v>94269</v>
      </c>
      <c r="CV15556" s="174">
        <v>3623</v>
      </c>
      <c r="CW15556" s="174">
        <v>5</v>
      </c>
      <c r="CX15556" s="174">
        <v>33.374899999999997</v>
      </c>
    </row>
    <row r="15557" spans="84:102" x14ac:dyDescent="0.25">
      <c r="CF15557" s="3" t="s">
        <v>3073</v>
      </c>
      <c r="CG15557" s="174">
        <v>137265</v>
      </c>
      <c r="CH15557" s="174">
        <v>2719</v>
      </c>
      <c r="CI15557" s="174">
        <v>5</v>
      </c>
      <c r="CJ15557" s="174">
        <v>33.267359999999996</v>
      </c>
      <c r="CK15557" s="174">
        <v>33.267359999999996</v>
      </c>
      <c r="CU15557" s="174">
        <v>137265</v>
      </c>
      <c r="CV15557" s="174">
        <v>2719</v>
      </c>
      <c r="CW15557" s="174">
        <v>5</v>
      </c>
      <c r="CX15557" s="174">
        <v>33.267359999999996</v>
      </c>
    </row>
    <row r="15558" spans="84:102" x14ac:dyDescent="0.25">
      <c r="CF15558" s="3" t="s">
        <v>3073</v>
      </c>
      <c r="CG15558" s="174">
        <v>78490</v>
      </c>
      <c r="CH15558" s="174">
        <v>3536</v>
      </c>
      <c r="CI15558" s="174">
        <v>5</v>
      </c>
      <c r="CJ15558" s="174">
        <v>33.100709999999999</v>
      </c>
      <c r="CK15558" s="174">
        <v>33.100709999999999</v>
      </c>
      <c r="CU15558" s="174">
        <v>78490</v>
      </c>
      <c r="CV15558" s="174">
        <v>3536</v>
      </c>
      <c r="CW15558" s="174">
        <v>5</v>
      </c>
      <c r="CX15558" s="174">
        <v>33.100709999999999</v>
      </c>
    </row>
    <row r="15559" spans="84:102" x14ac:dyDescent="0.25">
      <c r="CF15559" s="3" t="s">
        <v>3073</v>
      </c>
      <c r="CG15559" s="174">
        <v>2855</v>
      </c>
      <c r="CH15559" s="174">
        <v>149990</v>
      </c>
      <c r="CI15559" s="174">
        <v>5</v>
      </c>
      <c r="CJ15559" s="174">
        <v>33</v>
      </c>
      <c r="CK15559" s="174">
        <v>33</v>
      </c>
      <c r="CU15559" s="174">
        <v>2855</v>
      </c>
      <c r="CV15559" s="174">
        <v>149990</v>
      </c>
      <c r="CW15559" s="174">
        <v>5</v>
      </c>
      <c r="CX15559" s="174">
        <v>33</v>
      </c>
    </row>
    <row r="15560" spans="84:102" x14ac:dyDescent="0.25">
      <c r="CF15560" s="3" t="s">
        <v>3073</v>
      </c>
      <c r="CG15560" s="174">
        <v>3771</v>
      </c>
      <c r="CH15560" s="174">
        <v>165556</v>
      </c>
      <c r="CI15560" s="174">
        <v>5</v>
      </c>
      <c r="CJ15560" s="174">
        <v>33</v>
      </c>
      <c r="CK15560" s="174">
        <v>33</v>
      </c>
      <c r="CU15560" s="174">
        <v>3771</v>
      </c>
      <c r="CV15560" s="174">
        <v>165556</v>
      </c>
      <c r="CW15560" s="174">
        <v>5</v>
      </c>
      <c r="CX15560" s="174">
        <v>33</v>
      </c>
    </row>
    <row r="15561" spans="84:102" x14ac:dyDescent="0.25">
      <c r="CF15561" s="3" t="s">
        <v>3073</v>
      </c>
      <c r="CG15561" s="174">
        <v>3821</v>
      </c>
      <c r="CH15561" s="174">
        <v>69494</v>
      </c>
      <c r="CI15561" s="174">
        <v>5</v>
      </c>
      <c r="CJ15561" s="174">
        <v>33</v>
      </c>
      <c r="CK15561" s="174">
        <v>33</v>
      </c>
      <c r="CU15561" s="174">
        <v>3821</v>
      </c>
      <c r="CV15561" s="174">
        <v>69494</v>
      </c>
      <c r="CW15561" s="174">
        <v>5</v>
      </c>
      <c r="CX15561" s="174">
        <v>33</v>
      </c>
    </row>
    <row r="15562" spans="84:102" x14ac:dyDescent="0.25">
      <c r="CF15562" s="3" t="s">
        <v>3073</v>
      </c>
      <c r="CG15562" s="174">
        <v>3880</v>
      </c>
      <c r="CH15562" s="174">
        <v>183611</v>
      </c>
      <c r="CI15562" s="174">
        <v>5</v>
      </c>
      <c r="CJ15562" s="174">
        <v>33</v>
      </c>
      <c r="CK15562" s="174">
        <v>33</v>
      </c>
      <c r="CU15562" s="174">
        <v>3880</v>
      </c>
      <c r="CV15562" s="174">
        <v>183611</v>
      </c>
      <c r="CW15562" s="174">
        <v>5</v>
      </c>
      <c r="CX15562" s="174">
        <v>33</v>
      </c>
    </row>
    <row r="15563" spans="84:102" x14ac:dyDescent="0.25">
      <c r="CF15563" s="3" t="s">
        <v>3073</v>
      </c>
      <c r="CG15563" s="174">
        <v>57945</v>
      </c>
      <c r="CH15563" s="174">
        <v>3823</v>
      </c>
      <c r="CI15563" s="174">
        <v>5</v>
      </c>
      <c r="CJ15563" s="174">
        <v>33</v>
      </c>
      <c r="CK15563" s="174">
        <v>33</v>
      </c>
      <c r="CU15563" s="174">
        <v>57945</v>
      </c>
      <c r="CV15563" s="174">
        <v>3823</v>
      </c>
      <c r="CW15563" s="174">
        <v>5</v>
      </c>
      <c r="CX15563" s="174">
        <v>33</v>
      </c>
    </row>
    <row r="15564" spans="84:102" x14ac:dyDescent="0.25">
      <c r="CF15564" s="3" t="s">
        <v>3073</v>
      </c>
      <c r="CG15564" s="174">
        <v>62005</v>
      </c>
      <c r="CH15564" s="174">
        <v>3812</v>
      </c>
      <c r="CI15564" s="174">
        <v>5</v>
      </c>
      <c r="CJ15564" s="174">
        <v>33</v>
      </c>
      <c r="CK15564" s="174">
        <v>33</v>
      </c>
      <c r="CU15564" s="174">
        <v>62005</v>
      </c>
      <c r="CV15564" s="174">
        <v>3812</v>
      </c>
      <c r="CW15564" s="174">
        <v>5</v>
      </c>
      <c r="CX15564" s="174">
        <v>33</v>
      </c>
    </row>
    <row r="15565" spans="84:102" x14ac:dyDescent="0.25">
      <c r="CF15565" s="3" t="s">
        <v>3073</v>
      </c>
      <c r="CG15565" s="174">
        <v>3401</v>
      </c>
      <c r="CH15565" s="174">
        <v>173362</v>
      </c>
      <c r="CI15565" s="174">
        <v>5</v>
      </c>
      <c r="CJ15565" s="174">
        <v>32.990690000000001</v>
      </c>
      <c r="CK15565" s="174">
        <v>32.990690000000001</v>
      </c>
      <c r="CU15565" s="174">
        <v>3401</v>
      </c>
      <c r="CV15565" s="174">
        <v>173362</v>
      </c>
      <c r="CW15565" s="174">
        <v>5</v>
      </c>
      <c r="CX15565" s="174">
        <v>32.990690000000001</v>
      </c>
    </row>
    <row r="15566" spans="84:102" x14ac:dyDescent="0.25">
      <c r="CF15566" s="3" t="s">
        <v>3073</v>
      </c>
      <c r="CG15566" s="174">
        <v>833</v>
      </c>
      <c r="CH15566" s="174">
        <v>106208</v>
      </c>
      <c r="CI15566" s="174">
        <v>5</v>
      </c>
      <c r="CJ15566" s="174">
        <v>32.977460000000001</v>
      </c>
      <c r="CK15566" s="174">
        <v>32.977460000000001</v>
      </c>
      <c r="CU15566" s="174">
        <v>833</v>
      </c>
      <c r="CV15566" s="174">
        <v>106208</v>
      </c>
      <c r="CW15566" s="174">
        <v>5</v>
      </c>
      <c r="CX15566" s="174">
        <v>32.977460000000001</v>
      </c>
    </row>
    <row r="15567" spans="84:102" x14ac:dyDescent="0.25">
      <c r="CF15567" s="3" t="s">
        <v>3073</v>
      </c>
      <c r="CG15567" s="174">
        <v>2960</v>
      </c>
      <c r="CH15567" s="174">
        <v>156249</v>
      </c>
      <c r="CI15567" s="174">
        <v>5</v>
      </c>
      <c r="CJ15567" s="174">
        <v>32.969349999999999</v>
      </c>
      <c r="CK15567" s="174">
        <v>32.969349999999999</v>
      </c>
      <c r="CU15567" s="174">
        <v>2960</v>
      </c>
      <c r="CV15567" s="174">
        <v>156249</v>
      </c>
      <c r="CW15567" s="174">
        <v>5</v>
      </c>
      <c r="CX15567" s="174">
        <v>32.969349999999999</v>
      </c>
    </row>
    <row r="15568" spans="84:102" x14ac:dyDescent="0.25">
      <c r="CF15568" s="3" t="s">
        <v>3073</v>
      </c>
      <c r="CG15568" s="174">
        <v>156612</v>
      </c>
      <c r="CH15568" s="174">
        <v>2964</v>
      </c>
      <c r="CI15568" s="174">
        <v>5</v>
      </c>
      <c r="CJ15568" s="174">
        <v>32.969349999999999</v>
      </c>
      <c r="CK15568" s="174">
        <v>32.969349999999999</v>
      </c>
      <c r="CU15568" s="174">
        <v>156612</v>
      </c>
      <c r="CV15568" s="174">
        <v>2964</v>
      </c>
      <c r="CW15568" s="174">
        <v>5</v>
      </c>
      <c r="CX15568" s="174">
        <v>32.969349999999999</v>
      </c>
    </row>
    <row r="15569" spans="84:102" x14ac:dyDescent="0.25">
      <c r="CF15569" s="3" t="s">
        <v>3073</v>
      </c>
      <c r="CG15569" s="174">
        <v>3521</v>
      </c>
      <c r="CH15569" s="174">
        <v>74162</v>
      </c>
      <c r="CI15569" s="174">
        <v>5</v>
      </c>
      <c r="CJ15569" s="174">
        <v>32.958660000000002</v>
      </c>
      <c r="CK15569" s="174">
        <v>32.958660000000002</v>
      </c>
      <c r="CU15569" s="174">
        <v>3521</v>
      </c>
      <c r="CV15569" s="174">
        <v>74162</v>
      </c>
      <c r="CW15569" s="174">
        <v>5</v>
      </c>
      <c r="CX15569" s="174">
        <v>32.958660000000002</v>
      </c>
    </row>
    <row r="15570" spans="84:102" x14ac:dyDescent="0.25">
      <c r="CF15570" s="3" t="s">
        <v>3073</v>
      </c>
      <c r="CG15570" s="174">
        <v>370</v>
      </c>
      <c r="CH15570" s="174">
        <v>77420</v>
      </c>
      <c r="CI15570" s="174">
        <v>5</v>
      </c>
      <c r="CJ15570" s="174">
        <v>32.907890000000002</v>
      </c>
      <c r="CK15570" s="174">
        <v>32.907890000000002</v>
      </c>
      <c r="CU15570" s="174">
        <v>370</v>
      </c>
      <c r="CV15570" s="174">
        <v>77420</v>
      </c>
      <c r="CW15570" s="174">
        <v>5</v>
      </c>
      <c r="CX15570" s="174">
        <v>32.907890000000002</v>
      </c>
    </row>
    <row r="15571" spans="84:102" x14ac:dyDescent="0.25">
      <c r="CF15571" s="3" t="s">
        <v>3073</v>
      </c>
      <c r="CG15571" s="174">
        <v>47886</v>
      </c>
      <c r="CH15571" s="174">
        <v>2633</v>
      </c>
      <c r="CI15571" s="174">
        <v>5</v>
      </c>
      <c r="CJ15571" s="174">
        <v>32.883130000000001</v>
      </c>
      <c r="CK15571" s="174">
        <v>32.883130000000001</v>
      </c>
      <c r="CU15571" s="174">
        <v>47886</v>
      </c>
      <c r="CV15571" s="174">
        <v>2633</v>
      </c>
      <c r="CW15571" s="174">
        <v>5</v>
      </c>
      <c r="CX15571" s="174">
        <v>32.883130000000001</v>
      </c>
    </row>
    <row r="15572" spans="84:102" x14ac:dyDescent="0.25">
      <c r="CF15572" s="3" t="s">
        <v>3073</v>
      </c>
      <c r="CG15572" s="174">
        <v>140481</v>
      </c>
      <c r="CH15572" s="174">
        <v>3083</v>
      </c>
      <c r="CI15572" s="174">
        <v>5</v>
      </c>
      <c r="CJ15572" s="174">
        <v>32.882190000000001</v>
      </c>
      <c r="CK15572" s="174">
        <v>32.882190000000001</v>
      </c>
      <c r="CU15572" s="174">
        <v>140481</v>
      </c>
      <c r="CV15572" s="174">
        <v>3083</v>
      </c>
      <c r="CW15572" s="174">
        <v>5</v>
      </c>
      <c r="CX15572" s="174">
        <v>32.882190000000001</v>
      </c>
    </row>
    <row r="15573" spans="84:102" x14ac:dyDescent="0.25">
      <c r="CF15573" s="3" t="s">
        <v>3073</v>
      </c>
      <c r="CG15573" s="174">
        <v>297</v>
      </c>
      <c r="CH15573" s="174">
        <v>73959</v>
      </c>
      <c r="CI15573" s="174">
        <v>5</v>
      </c>
      <c r="CJ15573" s="174">
        <v>32.802750000000003</v>
      </c>
      <c r="CK15573" s="174">
        <v>32.802750000000003</v>
      </c>
      <c r="CU15573" s="174">
        <v>297</v>
      </c>
      <c r="CV15573" s="174">
        <v>73959</v>
      </c>
      <c r="CW15573" s="174">
        <v>5</v>
      </c>
      <c r="CX15573" s="174">
        <v>32.802750000000003</v>
      </c>
    </row>
    <row r="15574" spans="84:102" x14ac:dyDescent="0.25">
      <c r="CF15574" s="3" t="s">
        <v>3073</v>
      </c>
      <c r="CG15574" s="174">
        <v>556</v>
      </c>
      <c r="CH15574" s="174">
        <v>83539</v>
      </c>
      <c r="CI15574" s="174">
        <v>5</v>
      </c>
      <c r="CJ15574" s="174">
        <v>32.768680000000003</v>
      </c>
      <c r="CK15574" s="174">
        <v>32.768680000000003</v>
      </c>
      <c r="CU15574" s="174">
        <v>556</v>
      </c>
      <c r="CV15574" s="174">
        <v>83539</v>
      </c>
      <c r="CW15574" s="174">
        <v>5</v>
      </c>
      <c r="CX15574" s="174">
        <v>32.768680000000003</v>
      </c>
    </row>
    <row r="15575" spans="84:102" x14ac:dyDescent="0.25">
      <c r="CF15575" s="3" t="s">
        <v>3073</v>
      </c>
      <c r="CG15575" s="174">
        <v>185466</v>
      </c>
      <c r="CH15575" s="174">
        <v>1018</v>
      </c>
      <c r="CI15575" s="174">
        <v>5</v>
      </c>
      <c r="CJ15575" s="174">
        <v>32.724580000000003</v>
      </c>
      <c r="CK15575" s="174">
        <v>32.724580000000003</v>
      </c>
      <c r="CU15575" s="174">
        <v>185466</v>
      </c>
      <c r="CV15575" s="174">
        <v>1018</v>
      </c>
      <c r="CW15575" s="174">
        <v>5</v>
      </c>
      <c r="CX15575" s="174">
        <v>32.724580000000003</v>
      </c>
    </row>
    <row r="15576" spans="84:102" x14ac:dyDescent="0.25">
      <c r="CF15576" s="3" t="s">
        <v>3073</v>
      </c>
      <c r="CG15576" s="174">
        <v>94124</v>
      </c>
      <c r="CH15576" s="174">
        <v>690</v>
      </c>
      <c r="CI15576" s="174">
        <v>5</v>
      </c>
      <c r="CJ15576" s="174">
        <v>32.719830000000002</v>
      </c>
      <c r="CK15576" s="174">
        <v>32.719830000000002</v>
      </c>
      <c r="CU15576" s="174">
        <v>94124</v>
      </c>
      <c r="CV15576" s="174">
        <v>690</v>
      </c>
      <c r="CW15576" s="174">
        <v>5</v>
      </c>
      <c r="CX15576" s="174">
        <v>32.719830000000002</v>
      </c>
    </row>
    <row r="15577" spans="84:102" x14ac:dyDescent="0.25">
      <c r="CF15577" s="3" t="s">
        <v>3073</v>
      </c>
      <c r="CG15577" s="174">
        <v>2719</v>
      </c>
      <c r="CH15577" s="174">
        <v>137265</v>
      </c>
      <c r="CI15577" s="174">
        <v>5</v>
      </c>
      <c r="CJ15577" s="174">
        <v>32.60371</v>
      </c>
      <c r="CK15577" s="174">
        <v>32.60371</v>
      </c>
      <c r="CU15577" s="174">
        <v>2719</v>
      </c>
      <c r="CV15577" s="174">
        <v>137265</v>
      </c>
      <c r="CW15577" s="174">
        <v>5</v>
      </c>
      <c r="CX15577" s="174">
        <v>32.60371</v>
      </c>
    </row>
    <row r="15578" spans="84:102" x14ac:dyDescent="0.25">
      <c r="CF15578" s="3" t="s">
        <v>3073</v>
      </c>
      <c r="CG15578" s="174">
        <v>784</v>
      </c>
      <c r="CH15578" s="174">
        <v>102375</v>
      </c>
      <c r="CI15578" s="174">
        <v>5</v>
      </c>
      <c r="CJ15578" s="174">
        <v>32.58952</v>
      </c>
      <c r="CK15578" s="174">
        <v>32.58952</v>
      </c>
      <c r="CU15578" s="174">
        <v>784</v>
      </c>
      <c r="CV15578" s="174">
        <v>102375</v>
      </c>
      <c r="CW15578" s="174">
        <v>5</v>
      </c>
      <c r="CX15578" s="174">
        <v>32.58952</v>
      </c>
    </row>
    <row r="15579" spans="84:102" x14ac:dyDescent="0.25">
      <c r="CF15579" s="3" t="s">
        <v>3073</v>
      </c>
      <c r="CG15579" s="174">
        <v>3261</v>
      </c>
      <c r="CH15579" s="174">
        <v>161040</v>
      </c>
      <c r="CI15579" s="174">
        <v>5</v>
      </c>
      <c r="CJ15579" s="174">
        <v>32.559649999999998</v>
      </c>
      <c r="CK15579" s="174">
        <v>32.559649999999998</v>
      </c>
      <c r="CU15579" s="174">
        <v>3261</v>
      </c>
      <c r="CV15579" s="174">
        <v>161040</v>
      </c>
      <c r="CW15579" s="174">
        <v>5</v>
      </c>
      <c r="CX15579" s="174">
        <v>32.559649999999998</v>
      </c>
    </row>
    <row r="15580" spans="84:102" x14ac:dyDescent="0.25">
      <c r="CF15580" s="3" t="s">
        <v>3073</v>
      </c>
      <c r="CG15580" s="174">
        <v>62512</v>
      </c>
      <c r="CH15580" s="174">
        <v>52</v>
      </c>
      <c r="CI15580" s="174">
        <v>5</v>
      </c>
      <c r="CJ15580" s="174">
        <v>32.514760000000003</v>
      </c>
      <c r="CK15580" s="174">
        <v>32.514760000000003</v>
      </c>
      <c r="CU15580" s="174">
        <v>62512</v>
      </c>
      <c r="CV15580" s="174">
        <v>52</v>
      </c>
      <c r="CW15580" s="174">
        <v>5</v>
      </c>
      <c r="CX15580" s="174">
        <v>32.514760000000003</v>
      </c>
    </row>
    <row r="15581" spans="84:102" x14ac:dyDescent="0.25">
      <c r="CF15581" s="3" t="s">
        <v>3073</v>
      </c>
      <c r="CG15581" s="174">
        <v>68916</v>
      </c>
      <c r="CH15581" s="174">
        <v>196</v>
      </c>
      <c r="CI15581" s="174">
        <v>5</v>
      </c>
      <c r="CJ15581" s="174">
        <v>32.469140000000003</v>
      </c>
      <c r="CK15581" s="174">
        <v>32.469140000000003</v>
      </c>
      <c r="CU15581" s="174">
        <v>68916</v>
      </c>
      <c r="CV15581" s="174">
        <v>196</v>
      </c>
      <c r="CW15581" s="174">
        <v>5</v>
      </c>
      <c r="CX15581" s="174">
        <v>32.469140000000003</v>
      </c>
    </row>
    <row r="15582" spans="84:102" x14ac:dyDescent="0.25">
      <c r="CF15582" s="3" t="s">
        <v>3073</v>
      </c>
      <c r="CG15582" s="174">
        <v>74162</v>
      </c>
      <c r="CH15582" s="174">
        <v>3521</v>
      </c>
      <c r="CI15582" s="174">
        <v>5</v>
      </c>
      <c r="CJ15582" s="174">
        <v>32.419930000000001</v>
      </c>
      <c r="CK15582" s="174">
        <v>32.419930000000001</v>
      </c>
      <c r="CU15582" s="174">
        <v>74162</v>
      </c>
      <c r="CV15582" s="174">
        <v>3521</v>
      </c>
      <c r="CW15582" s="174">
        <v>5</v>
      </c>
      <c r="CX15582" s="174">
        <v>32.419930000000001</v>
      </c>
    </row>
    <row r="15583" spans="84:102" x14ac:dyDescent="0.25">
      <c r="CF15583" s="3" t="s">
        <v>3073</v>
      </c>
      <c r="CG15583" s="174">
        <v>84254</v>
      </c>
      <c r="CH15583" s="174">
        <v>1572</v>
      </c>
      <c r="CI15583" s="174">
        <v>5</v>
      </c>
      <c r="CJ15583" s="174">
        <v>32.405029999999996</v>
      </c>
      <c r="CK15583" s="174">
        <v>32.405029999999996</v>
      </c>
      <c r="CU15583" s="174">
        <v>84254</v>
      </c>
      <c r="CV15583" s="174">
        <v>1572</v>
      </c>
      <c r="CW15583" s="174">
        <v>5</v>
      </c>
      <c r="CX15583" s="174">
        <v>32.405029999999996</v>
      </c>
    </row>
    <row r="15584" spans="84:102" x14ac:dyDescent="0.25">
      <c r="CF15584" s="3" t="s">
        <v>3073</v>
      </c>
      <c r="CG15584" s="174">
        <v>2631</v>
      </c>
      <c r="CH15584" s="174">
        <v>45426</v>
      </c>
      <c r="CI15584" s="174">
        <v>5</v>
      </c>
      <c r="CJ15584" s="174">
        <v>32.22645</v>
      </c>
      <c r="CK15584" s="174">
        <v>32.22645</v>
      </c>
      <c r="CU15584" s="174">
        <v>2631</v>
      </c>
      <c r="CV15584" s="174">
        <v>45426</v>
      </c>
      <c r="CW15584" s="174">
        <v>5</v>
      </c>
      <c r="CX15584" s="174">
        <v>32.22645</v>
      </c>
    </row>
    <row r="15585" spans="84:102" x14ac:dyDescent="0.25">
      <c r="CF15585" s="3" t="s">
        <v>3073</v>
      </c>
      <c r="CG15585" s="174">
        <v>354</v>
      </c>
      <c r="CH15585" s="174">
        <v>77266</v>
      </c>
      <c r="CI15585" s="174">
        <v>5</v>
      </c>
      <c r="CJ15585" s="174">
        <v>32.22634</v>
      </c>
      <c r="CK15585" s="174">
        <v>32.22634</v>
      </c>
      <c r="CU15585" s="174">
        <v>354</v>
      </c>
      <c r="CV15585" s="174">
        <v>77266</v>
      </c>
      <c r="CW15585" s="174">
        <v>5</v>
      </c>
      <c r="CX15585" s="174">
        <v>32.22634</v>
      </c>
    </row>
    <row r="15586" spans="84:102" x14ac:dyDescent="0.25">
      <c r="CF15586" s="3" t="s">
        <v>3073</v>
      </c>
      <c r="CG15586" s="174">
        <v>1789</v>
      </c>
      <c r="CH15586" s="174">
        <v>56356</v>
      </c>
      <c r="CI15586" s="174">
        <v>5</v>
      </c>
      <c r="CJ15586" s="174">
        <v>32.172260000000001</v>
      </c>
      <c r="CK15586" s="174">
        <v>32.172260000000001</v>
      </c>
      <c r="CU15586" s="174">
        <v>1789</v>
      </c>
      <c r="CV15586" s="174">
        <v>56356</v>
      </c>
      <c r="CW15586" s="174">
        <v>5</v>
      </c>
      <c r="CX15586" s="174">
        <v>32.172260000000001</v>
      </c>
    </row>
    <row r="15587" spans="84:102" x14ac:dyDescent="0.25">
      <c r="CF15587" s="3" t="s">
        <v>3073</v>
      </c>
      <c r="CG15587" s="174">
        <v>77808</v>
      </c>
      <c r="CH15587" s="174">
        <v>371</v>
      </c>
      <c r="CI15587" s="174">
        <v>5</v>
      </c>
      <c r="CJ15587" s="174">
        <v>32.16666</v>
      </c>
      <c r="CK15587" s="174">
        <v>32.16666</v>
      </c>
      <c r="CU15587" s="174">
        <v>77808</v>
      </c>
      <c r="CV15587" s="174">
        <v>371</v>
      </c>
      <c r="CW15587" s="174">
        <v>5</v>
      </c>
      <c r="CX15587" s="174">
        <v>32.16666</v>
      </c>
    </row>
    <row r="15588" spans="84:102" x14ac:dyDescent="0.25">
      <c r="CF15588" s="3" t="s">
        <v>3073</v>
      </c>
      <c r="CG15588" s="174">
        <v>344</v>
      </c>
      <c r="CH15588" s="174">
        <v>74584</v>
      </c>
      <c r="CI15588" s="174">
        <v>5</v>
      </c>
      <c r="CJ15588" s="174">
        <v>32.157359999999997</v>
      </c>
      <c r="CK15588" s="174">
        <v>32.157359999999997</v>
      </c>
      <c r="CU15588" s="174">
        <v>344</v>
      </c>
      <c r="CV15588" s="174">
        <v>74584</v>
      </c>
      <c r="CW15588" s="174">
        <v>5</v>
      </c>
      <c r="CX15588" s="174">
        <v>32.157359999999997</v>
      </c>
    </row>
    <row r="15589" spans="84:102" x14ac:dyDescent="0.25">
      <c r="CF15589" s="3" t="s">
        <v>3073</v>
      </c>
      <c r="CG15589" s="174">
        <v>1138</v>
      </c>
      <c r="CH15589" s="174">
        <v>144535</v>
      </c>
      <c r="CI15589" s="174">
        <v>5</v>
      </c>
      <c r="CJ15589" s="174">
        <v>32.152810000000002</v>
      </c>
      <c r="CK15589" s="174">
        <v>32.152810000000002</v>
      </c>
      <c r="CU15589" s="174">
        <v>1138</v>
      </c>
      <c r="CV15589" s="174">
        <v>144535</v>
      </c>
      <c r="CW15589" s="174">
        <v>5</v>
      </c>
      <c r="CX15589" s="174">
        <v>32.152810000000002</v>
      </c>
    </row>
    <row r="15590" spans="84:102" x14ac:dyDescent="0.25">
      <c r="CF15590" s="3" t="s">
        <v>3073</v>
      </c>
      <c r="CG15590" s="174">
        <v>3622</v>
      </c>
      <c r="CH15590" s="174">
        <v>93872</v>
      </c>
      <c r="CI15590" s="174">
        <v>5</v>
      </c>
      <c r="CJ15590" s="174">
        <v>32.12182</v>
      </c>
      <c r="CK15590" s="174">
        <v>32.12182</v>
      </c>
      <c r="CU15590" s="174">
        <v>3622</v>
      </c>
      <c r="CV15590" s="174">
        <v>93872</v>
      </c>
      <c r="CW15590" s="174">
        <v>5</v>
      </c>
      <c r="CX15590" s="174">
        <v>32.12182</v>
      </c>
    </row>
    <row r="15591" spans="84:102" x14ac:dyDescent="0.25">
      <c r="CF15591" s="3" t="s">
        <v>3073</v>
      </c>
      <c r="CG15591" s="174">
        <v>831</v>
      </c>
      <c r="CH15591" s="174">
        <v>104765</v>
      </c>
      <c r="CI15591" s="174">
        <v>5</v>
      </c>
      <c r="CJ15591" s="174">
        <v>32.120190000000001</v>
      </c>
      <c r="CK15591" s="174">
        <v>32.120190000000001</v>
      </c>
      <c r="CU15591" s="174">
        <v>831</v>
      </c>
      <c r="CV15591" s="174">
        <v>104765</v>
      </c>
      <c r="CW15591" s="174">
        <v>5</v>
      </c>
      <c r="CX15591" s="174">
        <v>32.120190000000001</v>
      </c>
    </row>
    <row r="15592" spans="84:102" x14ac:dyDescent="0.25">
      <c r="CF15592" s="3" t="s">
        <v>3073</v>
      </c>
      <c r="CG15592" s="174">
        <v>231</v>
      </c>
      <c r="CH15592" s="174">
        <v>69376</v>
      </c>
      <c r="CI15592" s="174">
        <v>5</v>
      </c>
      <c r="CJ15592" s="174">
        <v>32.012</v>
      </c>
      <c r="CK15592" s="174">
        <v>32.012</v>
      </c>
      <c r="CU15592" s="174">
        <v>231</v>
      </c>
      <c r="CV15592" s="174">
        <v>69376</v>
      </c>
      <c r="CW15592" s="174">
        <v>5</v>
      </c>
      <c r="CX15592" s="174">
        <v>32.012</v>
      </c>
    </row>
    <row r="15593" spans="84:102" x14ac:dyDescent="0.25">
      <c r="CF15593" s="3" t="s">
        <v>3073</v>
      </c>
      <c r="CG15593" s="174">
        <v>3836</v>
      </c>
      <c r="CH15593" s="174">
        <v>16817</v>
      </c>
      <c r="CI15593" s="174">
        <v>5</v>
      </c>
      <c r="CJ15593" s="174">
        <v>32</v>
      </c>
      <c r="CK15593" s="174">
        <v>32</v>
      </c>
      <c r="CU15593" s="174">
        <v>3836</v>
      </c>
      <c r="CV15593" s="174">
        <v>16817</v>
      </c>
      <c r="CW15593" s="174">
        <v>5</v>
      </c>
      <c r="CX15593" s="174">
        <v>32</v>
      </c>
    </row>
    <row r="15594" spans="84:102" x14ac:dyDescent="0.25">
      <c r="CF15594" s="3" t="s">
        <v>3073</v>
      </c>
      <c r="CG15594" s="174">
        <v>27618</v>
      </c>
      <c r="CH15594" s="174">
        <v>3863</v>
      </c>
      <c r="CI15594" s="174">
        <v>5</v>
      </c>
      <c r="CJ15594" s="174">
        <v>32</v>
      </c>
      <c r="CK15594" s="174">
        <v>32</v>
      </c>
      <c r="CU15594" s="174">
        <v>27618</v>
      </c>
      <c r="CV15594" s="174">
        <v>3863</v>
      </c>
      <c r="CW15594" s="174">
        <v>5</v>
      </c>
      <c r="CX15594" s="174">
        <v>32</v>
      </c>
    </row>
    <row r="15595" spans="84:102" x14ac:dyDescent="0.25">
      <c r="CF15595" s="3" t="s">
        <v>3073</v>
      </c>
      <c r="CG15595" s="174">
        <v>62869</v>
      </c>
      <c r="CH15595" s="174">
        <v>3784</v>
      </c>
      <c r="CI15595" s="174">
        <v>5</v>
      </c>
      <c r="CJ15595" s="174">
        <v>32</v>
      </c>
      <c r="CK15595" s="174">
        <v>32</v>
      </c>
      <c r="CU15595" s="174">
        <v>62869</v>
      </c>
      <c r="CV15595" s="174">
        <v>3784</v>
      </c>
      <c r="CW15595" s="174">
        <v>5</v>
      </c>
      <c r="CX15595" s="174">
        <v>32</v>
      </c>
    </row>
    <row r="15596" spans="84:102" x14ac:dyDescent="0.25">
      <c r="CF15596" s="3" t="s">
        <v>3073</v>
      </c>
      <c r="CG15596" s="174">
        <v>101619</v>
      </c>
      <c r="CH15596" s="174">
        <v>3895</v>
      </c>
      <c r="CI15596" s="174">
        <v>5</v>
      </c>
      <c r="CJ15596" s="174">
        <v>32</v>
      </c>
      <c r="CK15596" s="174">
        <v>32</v>
      </c>
      <c r="CU15596" s="174">
        <v>101619</v>
      </c>
      <c r="CV15596" s="174">
        <v>3895</v>
      </c>
      <c r="CW15596" s="174">
        <v>5</v>
      </c>
      <c r="CX15596" s="174">
        <v>32</v>
      </c>
    </row>
    <row r="15597" spans="84:102" x14ac:dyDescent="0.25">
      <c r="CF15597" s="3" t="s">
        <v>3073</v>
      </c>
      <c r="CG15597" s="174">
        <v>74584</v>
      </c>
      <c r="CH15597" s="174">
        <v>344</v>
      </c>
      <c r="CI15597" s="174">
        <v>5</v>
      </c>
      <c r="CJ15597" s="174">
        <v>31.761099999999999</v>
      </c>
      <c r="CK15597" s="174">
        <v>31.761099999999999</v>
      </c>
      <c r="CU15597" s="174">
        <v>74584</v>
      </c>
      <c r="CV15597" s="174">
        <v>344</v>
      </c>
      <c r="CW15597" s="174">
        <v>5</v>
      </c>
      <c r="CX15597" s="174">
        <v>31.761099999999999</v>
      </c>
    </row>
    <row r="15598" spans="84:102" x14ac:dyDescent="0.25">
      <c r="CF15598" s="3" t="s">
        <v>3073</v>
      </c>
      <c r="CG15598" s="174">
        <v>3048</v>
      </c>
      <c r="CH15598" s="174">
        <v>166185</v>
      </c>
      <c r="CI15598" s="174">
        <v>5</v>
      </c>
      <c r="CJ15598" s="174">
        <v>31.678529999999999</v>
      </c>
      <c r="CK15598" s="174">
        <v>31.678529999999999</v>
      </c>
      <c r="CU15598" s="174">
        <v>3048</v>
      </c>
      <c r="CV15598" s="174">
        <v>166185</v>
      </c>
      <c r="CW15598" s="174">
        <v>5</v>
      </c>
      <c r="CX15598" s="174">
        <v>31.678529999999999</v>
      </c>
    </row>
    <row r="15599" spans="84:102" x14ac:dyDescent="0.25">
      <c r="CF15599" s="3" t="s">
        <v>3073</v>
      </c>
      <c r="CG15599" s="174">
        <v>166191</v>
      </c>
      <c r="CH15599" s="174">
        <v>3051</v>
      </c>
      <c r="CI15599" s="174">
        <v>5</v>
      </c>
      <c r="CJ15599" s="174">
        <v>31.678529999999999</v>
      </c>
      <c r="CK15599" s="174">
        <v>31.678529999999999</v>
      </c>
      <c r="CU15599" s="174">
        <v>166191</v>
      </c>
      <c r="CV15599" s="174">
        <v>3051</v>
      </c>
      <c r="CW15599" s="174">
        <v>5</v>
      </c>
      <c r="CX15599" s="174">
        <v>31.678529999999999</v>
      </c>
    </row>
    <row r="15600" spans="84:102" x14ac:dyDescent="0.25">
      <c r="CF15600" s="3" t="s">
        <v>3073</v>
      </c>
      <c r="CG15600" s="174">
        <v>1846</v>
      </c>
      <c r="CH15600" s="174">
        <v>53028</v>
      </c>
      <c r="CI15600" s="174">
        <v>5</v>
      </c>
      <c r="CJ15600" s="174">
        <v>31.63918</v>
      </c>
      <c r="CK15600" s="174">
        <v>31.63918</v>
      </c>
      <c r="CU15600" s="174">
        <v>1846</v>
      </c>
      <c r="CV15600" s="174">
        <v>53028</v>
      </c>
      <c r="CW15600" s="174">
        <v>5</v>
      </c>
      <c r="CX15600" s="174">
        <v>31.63918</v>
      </c>
    </row>
    <row r="15601" spans="84:102" x14ac:dyDescent="0.25">
      <c r="CF15601" s="3" t="s">
        <v>3073</v>
      </c>
      <c r="CG15601" s="174">
        <v>171256</v>
      </c>
      <c r="CH15601" s="174">
        <v>3393</v>
      </c>
      <c r="CI15601" s="174">
        <v>5</v>
      </c>
      <c r="CJ15601" s="174">
        <v>31.621729999999999</v>
      </c>
      <c r="CK15601" s="174">
        <v>31.621729999999999</v>
      </c>
      <c r="CU15601" s="174">
        <v>171256</v>
      </c>
      <c r="CV15601" s="174">
        <v>3393</v>
      </c>
      <c r="CW15601" s="174">
        <v>5</v>
      </c>
      <c r="CX15601" s="174">
        <v>31.621729999999999</v>
      </c>
    </row>
    <row r="15602" spans="84:102" x14ac:dyDescent="0.25">
      <c r="CF15602" s="3" t="s">
        <v>3073</v>
      </c>
      <c r="CG15602" s="174">
        <v>161806</v>
      </c>
      <c r="CH15602" s="174">
        <v>3009</v>
      </c>
      <c r="CI15602" s="174">
        <v>5</v>
      </c>
      <c r="CJ15602" s="174">
        <v>31.513829999999999</v>
      </c>
      <c r="CK15602" s="174">
        <v>31.513829999999999</v>
      </c>
      <c r="CU15602" s="174">
        <v>161806</v>
      </c>
      <c r="CV15602" s="174">
        <v>3009</v>
      </c>
      <c r="CW15602" s="174">
        <v>5</v>
      </c>
      <c r="CX15602" s="174">
        <v>31.513829999999999</v>
      </c>
    </row>
    <row r="15603" spans="84:102" x14ac:dyDescent="0.25">
      <c r="CF15603" s="3" t="s">
        <v>3073</v>
      </c>
      <c r="CG15603" s="174">
        <v>3893</v>
      </c>
      <c r="CH15603" s="174">
        <v>91565</v>
      </c>
      <c r="CI15603" s="174">
        <v>5</v>
      </c>
      <c r="CJ15603" s="174">
        <v>31.499379999999999</v>
      </c>
      <c r="CK15603" s="174">
        <v>31.499379999999999</v>
      </c>
      <c r="CU15603" s="174">
        <v>3893</v>
      </c>
      <c r="CV15603" s="174">
        <v>91565</v>
      </c>
      <c r="CW15603" s="174">
        <v>5</v>
      </c>
      <c r="CX15603" s="174">
        <v>31.499379999999999</v>
      </c>
    </row>
    <row r="15604" spans="84:102" x14ac:dyDescent="0.25">
      <c r="CF15604" s="3" t="s">
        <v>3073</v>
      </c>
      <c r="CG15604" s="174">
        <v>3083</v>
      </c>
      <c r="CH15604" s="174">
        <v>140481</v>
      </c>
      <c r="CI15604" s="174">
        <v>5</v>
      </c>
      <c r="CJ15604" s="174">
        <v>31.491859999999999</v>
      </c>
      <c r="CK15604" s="174">
        <v>31.491859999999999</v>
      </c>
      <c r="CU15604" s="174">
        <v>3083</v>
      </c>
      <c r="CV15604" s="174">
        <v>140481</v>
      </c>
      <c r="CW15604" s="174">
        <v>5</v>
      </c>
      <c r="CX15604" s="174">
        <v>31.491859999999999</v>
      </c>
    </row>
    <row r="15605" spans="84:102" x14ac:dyDescent="0.25">
      <c r="CF15605" s="3" t="s">
        <v>3073</v>
      </c>
      <c r="CG15605" s="174">
        <v>1546</v>
      </c>
      <c r="CH15605" s="174">
        <v>83429</v>
      </c>
      <c r="CI15605" s="174">
        <v>5</v>
      </c>
      <c r="CJ15605" s="174">
        <v>31.424910000000001</v>
      </c>
      <c r="CK15605" s="174">
        <v>31.424910000000001</v>
      </c>
      <c r="CU15605" s="174">
        <v>1546</v>
      </c>
      <c r="CV15605" s="174">
        <v>83429</v>
      </c>
      <c r="CW15605" s="174">
        <v>5</v>
      </c>
      <c r="CX15605" s="174">
        <v>31.424910000000001</v>
      </c>
    </row>
    <row r="15606" spans="84:102" x14ac:dyDescent="0.25">
      <c r="CF15606" s="3" t="s">
        <v>3073</v>
      </c>
      <c r="CG15606" s="174">
        <v>728</v>
      </c>
      <c r="CH15606" s="174">
        <v>97499</v>
      </c>
      <c r="CI15606" s="174">
        <v>5</v>
      </c>
      <c r="CJ15606" s="174">
        <v>31.387869999999999</v>
      </c>
      <c r="CK15606" s="174">
        <v>31.387869999999999</v>
      </c>
      <c r="CU15606" s="174">
        <v>728</v>
      </c>
      <c r="CV15606" s="174">
        <v>97499</v>
      </c>
      <c r="CW15606" s="174">
        <v>5</v>
      </c>
      <c r="CX15606" s="174">
        <v>31.387869999999999</v>
      </c>
    </row>
    <row r="15607" spans="84:102" x14ac:dyDescent="0.25">
      <c r="CF15607" s="3" t="s">
        <v>3073</v>
      </c>
      <c r="CG15607" s="174">
        <v>56356</v>
      </c>
      <c r="CH15607" s="174">
        <v>1789</v>
      </c>
      <c r="CI15607" s="174">
        <v>5</v>
      </c>
      <c r="CJ15607" s="174">
        <v>31.293810000000001</v>
      </c>
      <c r="CK15607" s="174">
        <v>31.293810000000001</v>
      </c>
      <c r="CU15607" s="174">
        <v>56356</v>
      </c>
      <c r="CV15607" s="174">
        <v>1789</v>
      </c>
      <c r="CW15607" s="174">
        <v>5</v>
      </c>
      <c r="CX15607" s="174">
        <v>31.293810000000001</v>
      </c>
    </row>
    <row r="15608" spans="84:102" x14ac:dyDescent="0.25">
      <c r="CF15608" s="3" t="s">
        <v>3073</v>
      </c>
      <c r="CG15608" s="174">
        <v>3197</v>
      </c>
      <c r="CH15608" s="174">
        <v>156436</v>
      </c>
      <c r="CI15608" s="174">
        <v>5</v>
      </c>
      <c r="CJ15608" s="174">
        <v>31.274840000000001</v>
      </c>
      <c r="CK15608" s="174">
        <v>31.274840000000001</v>
      </c>
      <c r="CU15608" s="174">
        <v>3197</v>
      </c>
      <c r="CV15608" s="174">
        <v>156436</v>
      </c>
      <c r="CW15608" s="174">
        <v>5</v>
      </c>
      <c r="CX15608" s="174">
        <v>31.274840000000001</v>
      </c>
    </row>
    <row r="15609" spans="84:102" x14ac:dyDescent="0.25">
      <c r="CF15609" s="3" t="s">
        <v>3073</v>
      </c>
      <c r="CG15609" s="174">
        <v>1844</v>
      </c>
      <c r="CH15609" s="174">
        <v>54366</v>
      </c>
      <c r="CI15609" s="174">
        <v>5</v>
      </c>
      <c r="CJ15609" s="174">
        <v>31.176030000000001</v>
      </c>
      <c r="CK15609" s="174">
        <v>31.176030000000001</v>
      </c>
      <c r="CU15609" s="174">
        <v>1844</v>
      </c>
      <c r="CV15609" s="174">
        <v>54366</v>
      </c>
      <c r="CW15609" s="174">
        <v>5</v>
      </c>
      <c r="CX15609" s="174">
        <v>31.176030000000001</v>
      </c>
    </row>
    <row r="15610" spans="84:102" x14ac:dyDescent="0.25">
      <c r="CF15610" s="3" t="s">
        <v>3073</v>
      </c>
      <c r="CG15610" s="174">
        <v>94752</v>
      </c>
      <c r="CH15610" s="174">
        <v>3616</v>
      </c>
      <c r="CI15610" s="174">
        <v>5</v>
      </c>
      <c r="CJ15610" s="174">
        <v>31.049890000000001</v>
      </c>
      <c r="CK15610" s="174">
        <v>31.049890000000001</v>
      </c>
      <c r="CU15610" s="174">
        <v>94752</v>
      </c>
      <c r="CV15610" s="174">
        <v>3616</v>
      </c>
      <c r="CW15610" s="174">
        <v>5</v>
      </c>
      <c r="CX15610" s="174">
        <v>31.049890000000001</v>
      </c>
    </row>
    <row r="15611" spans="84:102" x14ac:dyDescent="0.25">
      <c r="CF15611" s="3" t="s">
        <v>3073</v>
      </c>
      <c r="CG15611" s="174">
        <v>466</v>
      </c>
      <c r="CH15611" s="174">
        <v>83322</v>
      </c>
      <c r="CI15611" s="174">
        <v>5</v>
      </c>
      <c r="CJ15611" s="174">
        <v>31</v>
      </c>
      <c r="CK15611" s="174">
        <v>31</v>
      </c>
      <c r="CU15611" s="174">
        <v>466</v>
      </c>
      <c r="CV15611" s="174">
        <v>83322</v>
      </c>
      <c r="CW15611" s="174">
        <v>5</v>
      </c>
      <c r="CX15611" s="174">
        <v>31</v>
      </c>
    </row>
    <row r="15612" spans="84:102" x14ac:dyDescent="0.25">
      <c r="CF15612" s="3" t="s">
        <v>3073</v>
      </c>
      <c r="CG15612" s="174">
        <v>1870</v>
      </c>
      <c r="CH15612" s="174">
        <v>57628</v>
      </c>
      <c r="CI15612" s="174">
        <v>5</v>
      </c>
      <c r="CJ15612" s="174">
        <v>30.93169</v>
      </c>
      <c r="CK15612" s="174">
        <v>30.93169</v>
      </c>
      <c r="CU15612" s="174">
        <v>1870</v>
      </c>
      <c r="CV15612" s="174">
        <v>57628</v>
      </c>
      <c r="CW15612" s="174">
        <v>5</v>
      </c>
      <c r="CX15612" s="174">
        <v>30.93169</v>
      </c>
    </row>
    <row r="15613" spans="84:102" x14ac:dyDescent="0.25">
      <c r="CF15613" s="3" t="s">
        <v>3073</v>
      </c>
      <c r="CG15613" s="174">
        <v>68129</v>
      </c>
      <c r="CH15613" s="174">
        <v>191</v>
      </c>
      <c r="CI15613" s="174">
        <v>5</v>
      </c>
      <c r="CJ15613" s="174">
        <v>30.911840000000002</v>
      </c>
      <c r="CK15613" s="174">
        <v>30.911840000000002</v>
      </c>
      <c r="CU15613" s="174">
        <v>68129</v>
      </c>
      <c r="CV15613" s="174">
        <v>191</v>
      </c>
      <c r="CW15613" s="174">
        <v>5</v>
      </c>
      <c r="CX15613" s="174">
        <v>30.911840000000002</v>
      </c>
    </row>
    <row r="15614" spans="84:102" x14ac:dyDescent="0.25">
      <c r="CF15614" s="3" t="s">
        <v>3073</v>
      </c>
      <c r="CG15614" s="174">
        <v>1614</v>
      </c>
      <c r="CH15614" s="174">
        <v>79204</v>
      </c>
      <c r="CI15614" s="174">
        <v>5</v>
      </c>
      <c r="CJ15614" s="174">
        <v>30.78989</v>
      </c>
      <c r="CK15614" s="174">
        <v>30.78989</v>
      </c>
      <c r="CU15614" s="174">
        <v>1614</v>
      </c>
      <c r="CV15614" s="174">
        <v>79204</v>
      </c>
      <c r="CW15614" s="174">
        <v>5</v>
      </c>
      <c r="CX15614" s="174">
        <v>30.78989</v>
      </c>
    </row>
    <row r="15615" spans="84:102" x14ac:dyDescent="0.25">
      <c r="CF15615" s="3" t="s">
        <v>3073</v>
      </c>
      <c r="CG15615" s="174">
        <v>83429</v>
      </c>
      <c r="CH15615" s="174">
        <v>1546</v>
      </c>
      <c r="CI15615" s="174">
        <v>5</v>
      </c>
      <c r="CJ15615" s="174">
        <v>30.605219999999999</v>
      </c>
      <c r="CK15615" s="174">
        <v>30.605219999999999</v>
      </c>
      <c r="CU15615" s="174">
        <v>83429</v>
      </c>
      <c r="CV15615" s="174">
        <v>1546</v>
      </c>
      <c r="CW15615" s="174">
        <v>5</v>
      </c>
      <c r="CX15615" s="174">
        <v>30.605219999999999</v>
      </c>
    </row>
    <row r="15616" spans="84:102" x14ac:dyDescent="0.25">
      <c r="CF15616" s="3" t="s">
        <v>3073</v>
      </c>
      <c r="CG15616" s="174">
        <v>160419</v>
      </c>
      <c r="CH15616" s="174">
        <v>3240</v>
      </c>
      <c r="CI15616" s="174">
        <v>5</v>
      </c>
      <c r="CJ15616" s="174">
        <v>30.51717</v>
      </c>
      <c r="CK15616" s="174">
        <v>30.51717</v>
      </c>
      <c r="CU15616" s="174">
        <v>160419</v>
      </c>
      <c r="CV15616" s="174">
        <v>3240</v>
      </c>
      <c r="CW15616" s="174">
        <v>5</v>
      </c>
      <c r="CX15616" s="174">
        <v>30.51717</v>
      </c>
    </row>
    <row r="15617" spans="84:102" x14ac:dyDescent="0.25">
      <c r="CF15617" s="3" t="s">
        <v>3073</v>
      </c>
      <c r="CG15617" s="174">
        <v>1593</v>
      </c>
      <c r="CH15617" s="174">
        <v>81513</v>
      </c>
      <c r="CI15617" s="174">
        <v>5</v>
      </c>
      <c r="CJ15617" s="174">
        <v>30.465520000000001</v>
      </c>
      <c r="CK15617" s="174">
        <v>30.465520000000001</v>
      </c>
      <c r="CU15617" s="174">
        <v>1593</v>
      </c>
      <c r="CV15617" s="174">
        <v>81513</v>
      </c>
      <c r="CW15617" s="174">
        <v>5</v>
      </c>
      <c r="CX15617" s="174">
        <v>30.465520000000001</v>
      </c>
    </row>
    <row r="15618" spans="84:102" x14ac:dyDescent="0.25">
      <c r="CF15618" s="3" t="s">
        <v>3073</v>
      </c>
      <c r="CG15618" s="174">
        <v>173362</v>
      </c>
      <c r="CH15618" s="174">
        <v>3401</v>
      </c>
      <c r="CI15618" s="174">
        <v>5</v>
      </c>
      <c r="CJ15618" s="174">
        <v>30.44003</v>
      </c>
      <c r="CK15618" s="174">
        <v>30.44003</v>
      </c>
      <c r="CU15618" s="174">
        <v>173362</v>
      </c>
      <c r="CV15618" s="174">
        <v>3401</v>
      </c>
      <c r="CW15618" s="174">
        <v>5</v>
      </c>
      <c r="CX15618" s="174">
        <v>30.44003</v>
      </c>
    </row>
    <row r="15619" spans="84:102" x14ac:dyDescent="0.25">
      <c r="CF15619" s="3" t="s">
        <v>3073</v>
      </c>
      <c r="CG15619" s="174">
        <v>136745</v>
      </c>
      <c r="CH15619" s="174">
        <v>1206</v>
      </c>
      <c r="CI15619" s="174">
        <v>5</v>
      </c>
      <c r="CJ15619" s="174">
        <v>30.401710000000001</v>
      </c>
      <c r="CK15619" s="174">
        <v>30.401710000000001</v>
      </c>
      <c r="CU15619" s="174">
        <v>136745</v>
      </c>
      <c r="CV15619" s="174">
        <v>1206</v>
      </c>
      <c r="CW15619" s="174">
        <v>5</v>
      </c>
      <c r="CX15619" s="174">
        <v>30.401710000000001</v>
      </c>
    </row>
    <row r="15620" spans="84:102" x14ac:dyDescent="0.25">
      <c r="CF15620" s="3" t="s">
        <v>3073</v>
      </c>
      <c r="CG15620" s="174">
        <v>3298</v>
      </c>
      <c r="CH15620" s="174">
        <v>162525</v>
      </c>
      <c r="CI15620" s="174">
        <v>5</v>
      </c>
      <c r="CJ15620" s="174">
        <v>30.299969999999998</v>
      </c>
      <c r="CK15620" s="174">
        <v>30.299969999999998</v>
      </c>
      <c r="CU15620" s="174">
        <v>3298</v>
      </c>
      <c r="CV15620" s="174">
        <v>162525</v>
      </c>
      <c r="CW15620" s="174">
        <v>5</v>
      </c>
      <c r="CX15620" s="174">
        <v>30.299969999999998</v>
      </c>
    </row>
    <row r="15621" spans="84:102" x14ac:dyDescent="0.25">
      <c r="CF15621" s="3" t="s">
        <v>3073</v>
      </c>
      <c r="CG15621" s="174">
        <v>3536</v>
      </c>
      <c r="CH15621" s="174">
        <v>78490</v>
      </c>
      <c r="CI15621" s="174">
        <v>5</v>
      </c>
      <c r="CJ15621" s="174">
        <v>30.273689999999998</v>
      </c>
      <c r="CK15621" s="174">
        <v>30.273689999999998</v>
      </c>
      <c r="CU15621" s="174">
        <v>3536</v>
      </c>
      <c r="CV15621" s="174">
        <v>78490</v>
      </c>
      <c r="CW15621" s="174">
        <v>5</v>
      </c>
      <c r="CX15621" s="174">
        <v>30.273689999999998</v>
      </c>
    </row>
    <row r="15622" spans="84:102" x14ac:dyDescent="0.25">
      <c r="CF15622" s="3" t="s">
        <v>3073</v>
      </c>
      <c r="CG15622" s="174">
        <v>2709</v>
      </c>
      <c r="CH15622" s="174">
        <v>130767</v>
      </c>
      <c r="CI15622" s="174">
        <v>5</v>
      </c>
      <c r="CJ15622" s="174">
        <v>30.196120000000001</v>
      </c>
      <c r="CK15622" s="174">
        <v>30.196120000000001</v>
      </c>
      <c r="CU15622" s="174">
        <v>2709</v>
      </c>
      <c r="CV15622" s="174">
        <v>130767</v>
      </c>
      <c r="CW15622" s="174">
        <v>5</v>
      </c>
      <c r="CX15622" s="174">
        <v>30.196120000000001</v>
      </c>
    </row>
    <row r="15623" spans="84:102" x14ac:dyDescent="0.25">
      <c r="CF15623" s="3" t="s">
        <v>3073</v>
      </c>
      <c r="CG15623" s="174">
        <v>103633</v>
      </c>
      <c r="CH15623" s="174">
        <v>1426</v>
      </c>
      <c r="CI15623" s="174">
        <v>5</v>
      </c>
      <c r="CJ15623" s="174">
        <v>30.088290000000001</v>
      </c>
      <c r="CK15623" s="174">
        <v>30.088290000000001</v>
      </c>
      <c r="CU15623" s="174">
        <v>103633</v>
      </c>
      <c r="CV15623" s="174">
        <v>1426</v>
      </c>
      <c r="CW15623" s="174">
        <v>5</v>
      </c>
      <c r="CX15623" s="174">
        <v>30.088290000000001</v>
      </c>
    </row>
    <row r="15624" spans="84:102" x14ac:dyDescent="0.25">
      <c r="CF15624" s="3" t="s">
        <v>3073</v>
      </c>
      <c r="CG15624" s="174">
        <v>2856</v>
      </c>
      <c r="CH15624" s="174">
        <v>150170</v>
      </c>
      <c r="CI15624" s="174">
        <v>5</v>
      </c>
      <c r="CJ15624" s="174">
        <v>30</v>
      </c>
      <c r="CK15624" s="174">
        <v>30</v>
      </c>
      <c r="CU15624" s="174">
        <v>2856</v>
      </c>
      <c r="CV15624" s="174">
        <v>150170</v>
      </c>
      <c r="CW15624" s="174">
        <v>5</v>
      </c>
      <c r="CX15624" s="174">
        <v>30</v>
      </c>
    </row>
    <row r="15625" spans="84:102" x14ac:dyDescent="0.25">
      <c r="CF15625" s="3" t="s">
        <v>3073</v>
      </c>
      <c r="CG15625" s="174">
        <v>2858</v>
      </c>
      <c r="CH15625" s="174">
        <v>150547</v>
      </c>
      <c r="CI15625" s="174">
        <v>5</v>
      </c>
      <c r="CJ15625" s="174">
        <v>30</v>
      </c>
      <c r="CK15625" s="174">
        <v>30</v>
      </c>
      <c r="CU15625" s="174">
        <v>2858</v>
      </c>
      <c r="CV15625" s="174">
        <v>150547</v>
      </c>
      <c r="CW15625" s="174">
        <v>5</v>
      </c>
      <c r="CX15625" s="174">
        <v>30</v>
      </c>
    </row>
    <row r="15626" spans="84:102" x14ac:dyDescent="0.25">
      <c r="CF15626" s="3" t="s">
        <v>3073</v>
      </c>
      <c r="CG15626" s="174">
        <v>53991</v>
      </c>
      <c r="CH15626" s="174">
        <v>3816</v>
      </c>
      <c r="CI15626" s="174">
        <v>5</v>
      </c>
      <c r="CJ15626" s="174">
        <v>30</v>
      </c>
      <c r="CK15626" s="174">
        <v>30</v>
      </c>
      <c r="CU15626" s="174">
        <v>53991</v>
      </c>
      <c r="CV15626" s="174">
        <v>3816</v>
      </c>
      <c r="CW15626" s="174">
        <v>5</v>
      </c>
      <c r="CX15626" s="174">
        <v>30</v>
      </c>
    </row>
    <row r="15627" spans="84:102" x14ac:dyDescent="0.25">
      <c r="CF15627" s="3" t="s">
        <v>3073</v>
      </c>
      <c r="CG15627" s="174">
        <v>85654</v>
      </c>
      <c r="CH15627" s="174">
        <v>1564</v>
      </c>
      <c r="CI15627" s="174">
        <v>5</v>
      </c>
      <c r="CJ15627" s="174">
        <v>29.946629999999999</v>
      </c>
      <c r="CK15627" s="174">
        <v>29.946629999999999</v>
      </c>
      <c r="CU15627" s="174">
        <v>85654</v>
      </c>
      <c r="CV15627" s="174">
        <v>1564</v>
      </c>
      <c r="CW15627" s="174">
        <v>5</v>
      </c>
      <c r="CX15627" s="174">
        <v>29.946629999999999</v>
      </c>
    </row>
    <row r="15628" spans="84:102" x14ac:dyDescent="0.25">
      <c r="CF15628" s="3" t="s">
        <v>3073</v>
      </c>
      <c r="CG15628" s="174">
        <v>2345</v>
      </c>
      <c r="CH15628" s="174">
        <v>22191</v>
      </c>
      <c r="CI15628" s="174">
        <v>5</v>
      </c>
      <c r="CJ15628" s="174">
        <v>29.823810000000002</v>
      </c>
      <c r="CK15628" s="174">
        <v>29.823810000000002</v>
      </c>
      <c r="CU15628" s="174">
        <v>2345</v>
      </c>
      <c r="CV15628" s="174">
        <v>22191</v>
      </c>
      <c r="CW15628" s="174">
        <v>5</v>
      </c>
      <c r="CX15628" s="174">
        <v>29.823810000000002</v>
      </c>
    </row>
    <row r="15629" spans="84:102" x14ac:dyDescent="0.25">
      <c r="CF15629" s="3" t="s">
        <v>3073</v>
      </c>
      <c r="CG15629" s="174">
        <v>3903</v>
      </c>
      <c r="CH15629" s="174">
        <v>186373</v>
      </c>
      <c r="CI15629" s="174">
        <v>5</v>
      </c>
      <c r="CJ15629" s="174">
        <v>29.80293</v>
      </c>
      <c r="CK15629" s="174">
        <v>29.80293</v>
      </c>
      <c r="CU15629" s="174">
        <v>3903</v>
      </c>
      <c r="CV15629" s="174">
        <v>186373</v>
      </c>
      <c r="CW15629" s="174">
        <v>5</v>
      </c>
      <c r="CX15629" s="174">
        <v>29.80293</v>
      </c>
    </row>
    <row r="15630" spans="84:102" x14ac:dyDescent="0.25">
      <c r="CF15630" s="3" t="s">
        <v>3073</v>
      </c>
      <c r="CG15630" s="174">
        <v>3051</v>
      </c>
      <c r="CH15630" s="174">
        <v>166191</v>
      </c>
      <c r="CI15630" s="174">
        <v>5</v>
      </c>
      <c r="CJ15630" s="174">
        <v>29.790649999999999</v>
      </c>
      <c r="CK15630" s="174">
        <v>29.790649999999999</v>
      </c>
      <c r="CU15630" s="174">
        <v>3051</v>
      </c>
      <c r="CV15630" s="174">
        <v>166191</v>
      </c>
      <c r="CW15630" s="174">
        <v>5</v>
      </c>
      <c r="CX15630" s="174">
        <v>29.790649999999999</v>
      </c>
    </row>
    <row r="15631" spans="84:102" x14ac:dyDescent="0.25">
      <c r="CF15631" s="3" t="s">
        <v>3073</v>
      </c>
      <c r="CG15631" s="174">
        <v>166185</v>
      </c>
      <c r="CH15631" s="174">
        <v>3048</v>
      </c>
      <c r="CI15631" s="174">
        <v>5</v>
      </c>
      <c r="CJ15631" s="174">
        <v>29.790649999999999</v>
      </c>
      <c r="CK15631" s="174">
        <v>29.790649999999999</v>
      </c>
      <c r="CU15631" s="174">
        <v>166185</v>
      </c>
      <c r="CV15631" s="174">
        <v>3048</v>
      </c>
      <c r="CW15631" s="174">
        <v>5</v>
      </c>
      <c r="CX15631" s="174">
        <v>29.790649999999999</v>
      </c>
    </row>
    <row r="15632" spans="84:102" x14ac:dyDescent="0.25">
      <c r="CF15632" s="3" t="s">
        <v>3073</v>
      </c>
      <c r="CG15632" s="174">
        <v>3009</v>
      </c>
      <c r="CH15632" s="174">
        <v>161806</v>
      </c>
      <c r="CI15632" s="174">
        <v>5</v>
      </c>
      <c r="CJ15632" s="174">
        <v>29.783580000000001</v>
      </c>
      <c r="CK15632" s="174">
        <v>29.783580000000001</v>
      </c>
      <c r="CU15632" s="174">
        <v>3009</v>
      </c>
      <c r="CV15632" s="174">
        <v>161806</v>
      </c>
      <c r="CW15632" s="174">
        <v>5</v>
      </c>
      <c r="CX15632" s="174">
        <v>29.783580000000001</v>
      </c>
    </row>
    <row r="15633" spans="84:102" x14ac:dyDescent="0.25">
      <c r="CF15633" s="3" t="s">
        <v>3073</v>
      </c>
      <c r="CG15633" s="174">
        <v>51688</v>
      </c>
      <c r="CH15633" s="174">
        <v>3481</v>
      </c>
      <c r="CI15633" s="174">
        <v>5</v>
      </c>
      <c r="CJ15633" s="174">
        <v>29.766529999999999</v>
      </c>
      <c r="CK15633" s="174">
        <v>29.766529999999999</v>
      </c>
      <c r="CU15633" s="174">
        <v>51688</v>
      </c>
      <c r="CV15633" s="174">
        <v>3481</v>
      </c>
      <c r="CW15633" s="174">
        <v>5</v>
      </c>
      <c r="CX15633" s="174">
        <v>29.766529999999999</v>
      </c>
    </row>
    <row r="15634" spans="84:102" x14ac:dyDescent="0.25">
      <c r="CF15634" s="3" t="s">
        <v>3073</v>
      </c>
      <c r="CG15634" s="174">
        <v>161040</v>
      </c>
      <c r="CH15634" s="174">
        <v>3261</v>
      </c>
      <c r="CI15634" s="174">
        <v>5</v>
      </c>
      <c r="CJ15634" s="174">
        <v>29.72757</v>
      </c>
      <c r="CK15634" s="174">
        <v>29.72757</v>
      </c>
      <c r="CU15634" s="174">
        <v>161040</v>
      </c>
      <c r="CV15634" s="174">
        <v>3261</v>
      </c>
      <c r="CW15634" s="174">
        <v>5</v>
      </c>
      <c r="CX15634" s="174">
        <v>29.72757</v>
      </c>
    </row>
    <row r="15635" spans="84:102" x14ac:dyDescent="0.25">
      <c r="CF15635" s="3" t="s">
        <v>3073</v>
      </c>
      <c r="CG15635" s="174">
        <v>1182</v>
      </c>
      <c r="CH15635" s="174">
        <v>139662</v>
      </c>
      <c r="CI15635" s="174">
        <v>5</v>
      </c>
      <c r="CJ15635" s="174">
        <v>29.686240000000002</v>
      </c>
      <c r="CK15635" s="174">
        <v>29.686240000000002</v>
      </c>
      <c r="CU15635" s="174">
        <v>1182</v>
      </c>
      <c r="CV15635" s="174">
        <v>139662</v>
      </c>
      <c r="CW15635" s="174">
        <v>5</v>
      </c>
      <c r="CX15635" s="174">
        <v>29.686240000000002</v>
      </c>
    </row>
    <row r="15636" spans="84:102" x14ac:dyDescent="0.25">
      <c r="CF15636" s="3" t="s">
        <v>3073</v>
      </c>
      <c r="CG15636" s="174">
        <v>2899</v>
      </c>
      <c r="CH15636" s="174">
        <v>152161</v>
      </c>
      <c r="CI15636" s="174">
        <v>5</v>
      </c>
      <c r="CJ15636" s="174">
        <v>29.636199999999999</v>
      </c>
      <c r="CK15636" s="174">
        <v>29.636199999999999</v>
      </c>
      <c r="CU15636" s="174">
        <v>2899</v>
      </c>
      <c r="CV15636" s="174">
        <v>152161</v>
      </c>
      <c r="CW15636" s="174">
        <v>5</v>
      </c>
      <c r="CX15636" s="174">
        <v>29.636199999999999</v>
      </c>
    </row>
    <row r="15637" spans="84:102" x14ac:dyDescent="0.25">
      <c r="CF15637" s="3" t="s">
        <v>3073</v>
      </c>
      <c r="CG15637" s="174">
        <v>2633</v>
      </c>
      <c r="CH15637" s="174">
        <v>47886</v>
      </c>
      <c r="CI15637" s="174">
        <v>5</v>
      </c>
      <c r="CJ15637" s="174">
        <v>29.472200000000001</v>
      </c>
      <c r="CK15637" s="174">
        <v>29.472200000000001</v>
      </c>
      <c r="CU15637" s="174">
        <v>2633</v>
      </c>
      <c r="CV15637" s="174">
        <v>47886</v>
      </c>
      <c r="CW15637" s="174">
        <v>5</v>
      </c>
      <c r="CX15637" s="174">
        <v>29.472200000000001</v>
      </c>
    </row>
    <row r="15638" spans="84:102" x14ac:dyDescent="0.25">
      <c r="CF15638" s="3" t="s">
        <v>3073</v>
      </c>
      <c r="CG15638" s="174">
        <v>3616</v>
      </c>
      <c r="CH15638" s="174">
        <v>94752</v>
      </c>
      <c r="CI15638" s="174">
        <v>5</v>
      </c>
      <c r="CJ15638" s="174">
        <v>29.434270000000001</v>
      </c>
      <c r="CK15638" s="174">
        <v>29.434270000000001</v>
      </c>
      <c r="CU15638" s="174">
        <v>3616</v>
      </c>
      <c r="CV15638" s="174">
        <v>94752</v>
      </c>
      <c r="CW15638" s="174">
        <v>5</v>
      </c>
      <c r="CX15638" s="174">
        <v>29.434270000000001</v>
      </c>
    </row>
    <row r="15639" spans="84:102" x14ac:dyDescent="0.25">
      <c r="CF15639" s="3" t="s">
        <v>3073</v>
      </c>
      <c r="CG15639" s="174">
        <v>135877</v>
      </c>
      <c r="CH15639" s="174">
        <v>1207</v>
      </c>
      <c r="CI15639" s="174">
        <v>5</v>
      </c>
      <c r="CJ15639" s="174">
        <v>29.393969999999999</v>
      </c>
      <c r="CK15639" s="174">
        <v>29.393969999999999</v>
      </c>
      <c r="CU15639" s="174">
        <v>135877</v>
      </c>
      <c r="CV15639" s="174">
        <v>1207</v>
      </c>
      <c r="CW15639" s="174">
        <v>5</v>
      </c>
      <c r="CX15639" s="174">
        <v>29.393969999999999</v>
      </c>
    </row>
    <row r="15640" spans="84:102" x14ac:dyDescent="0.25">
      <c r="CF15640" s="3" t="s">
        <v>3073</v>
      </c>
      <c r="CG15640" s="174">
        <v>1125</v>
      </c>
      <c r="CH15640" s="174">
        <v>138814</v>
      </c>
      <c r="CI15640" s="174">
        <v>5</v>
      </c>
      <c r="CJ15640" s="174">
        <v>29.302669999999999</v>
      </c>
      <c r="CK15640" s="174">
        <v>29.302669999999999</v>
      </c>
      <c r="CU15640" s="174">
        <v>1125</v>
      </c>
      <c r="CV15640" s="174">
        <v>138814</v>
      </c>
      <c r="CW15640" s="174">
        <v>5</v>
      </c>
      <c r="CX15640" s="174">
        <v>29.302669999999999</v>
      </c>
    </row>
    <row r="15641" spans="84:102" x14ac:dyDescent="0.25">
      <c r="CF15641" s="3" t="s">
        <v>3073</v>
      </c>
      <c r="CG15641" s="174">
        <v>3569</v>
      </c>
      <c r="CH15641" s="174">
        <v>85427</v>
      </c>
      <c r="CI15641" s="174">
        <v>5</v>
      </c>
      <c r="CJ15641" s="174">
        <v>29.214130000000001</v>
      </c>
      <c r="CK15641" s="174">
        <v>29.214130000000001</v>
      </c>
      <c r="CU15641" s="174">
        <v>3569</v>
      </c>
      <c r="CV15641" s="174">
        <v>85427</v>
      </c>
      <c r="CW15641" s="174">
        <v>5</v>
      </c>
      <c r="CX15641" s="174">
        <v>29.214130000000001</v>
      </c>
    </row>
    <row r="15642" spans="84:102" x14ac:dyDescent="0.25">
      <c r="CF15642" s="3" t="s">
        <v>3073</v>
      </c>
      <c r="CG15642" s="174">
        <v>667</v>
      </c>
      <c r="CH15642" s="174">
        <v>91775</v>
      </c>
      <c r="CI15642" s="174">
        <v>5</v>
      </c>
      <c r="CJ15642" s="174">
        <v>29.208960000000001</v>
      </c>
      <c r="CK15642" s="174">
        <v>29.208960000000001</v>
      </c>
      <c r="CU15642" s="174">
        <v>667</v>
      </c>
      <c r="CV15642" s="174">
        <v>91775</v>
      </c>
      <c r="CW15642" s="174">
        <v>5</v>
      </c>
      <c r="CX15642" s="174">
        <v>29.208960000000001</v>
      </c>
    </row>
    <row r="15643" spans="84:102" x14ac:dyDescent="0.25">
      <c r="CF15643" s="3" t="s">
        <v>3073</v>
      </c>
      <c r="CG15643" s="174">
        <v>2594</v>
      </c>
      <c r="CH15643" s="174">
        <v>43133</v>
      </c>
      <c r="CI15643" s="174">
        <v>5</v>
      </c>
      <c r="CJ15643" s="174">
        <v>29.204219999999999</v>
      </c>
      <c r="CK15643" s="174">
        <v>29.204219999999999</v>
      </c>
      <c r="CU15643" s="174">
        <v>2594</v>
      </c>
      <c r="CV15643" s="174">
        <v>43133</v>
      </c>
      <c r="CW15643" s="174">
        <v>5</v>
      </c>
      <c r="CX15643" s="174">
        <v>29.204219999999999</v>
      </c>
    </row>
    <row r="15644" spans="84:102" x14ac:dyDescent="0.25">
      <c r="CF15644" s="3" t="s">
        <v>3073</v>
      </c>
      <c r="CG15644" s="174">
        <v>551</v>
      </c>
      <c r="CH15644" s="174">
        <v>83501</v>
      </c>
      <c r="CI15644" s="174">
        <v>5</v>
      </c>
      <c r="CJ15644" s="174">
        <v>29.19314</v>
      </c>
      <c r="CK15644" s="174">
        <v>29.19314</v>
      </c>
      <c r="CU15644" s="174">
        <v>551</v>
      </c>
      <c r="CV15644" s="174">
        <v>83501</v>
      </c>
      <c r="CW15644" s="174">
        <v>5</v>
      </c>
      <c r="CX15644" s="174">
        <v>29.19314</v>
      </c>
    </row>
    <row r="15645" spans="84:102" x14ac:dyDescent="0.25">
      <c r="CF15645" s="3" t="s">
        <v>3073</v>
      </c>
      <c r="CG15645" s="174">
        <v>909</v>
      </c>
      <c r="CH15645" s="174">
        <v>110805</v>
      </c>
      <c r="CI15645" s="174">
        <v>5</v>
      </c>
      <c r="CJ15645" s="174">
        <v>29.182469999999999</v>
      </c>
      <c r="CK15645" s="174">
        <v>29.182469999999999</v>
      </c>
      <c r="CU15645" s="174">
        <v>909</v>
      </c>
      <c r="CV15645" s="174">
        <v>110805</v>
      </c>
      <c r="CW15645" s="174">
        <v>5</v>
      </c>
      <c r="CX15645" s="174">
        <v>29.182469999999999</v>
      </c>
    </row>
    <row r="15646" spans="84:102" x14ac:dyDescent="0.25">
      <c r="CF15646" s="3" t="s">
        <v>3073</v>
      </c>
      <c r="CG15646" s="174">
        <v>2763</v>
      </c>
      <c r="CH15646" s="174">
        <v>143787</v>
      </c>
      <c r="CI15646" s="174">
        <v>5</v>
      </c>
      <c r="CJ15646" s="174">
        <v>29.100300000000001</v>
      </c>
      <c r="CK15646" s="174">
        <v>29.100300000000001</v>
      </c>
      <c r="CU15646" s="174">
        <v>2763</v>
      </c>
      <c r="CV15646" s="174">
        <v>143787</v>
      </c>
      <c r="CW15646" s="174">
        <v>5</v>
      </c>
      <c r="CX15646" s="174">
        <v>29.100300000000001</v>
      </c>
    </row>
    <row r="15647" spans="84:102" x14ac:dyDescent="0.25">
      <c r="CF15647" s="3" t="s">
        <v>3073</v>
      </c>
      <c r="CG15647" s="174">
        <v>2665</v>
      </c>
      <c r="CH15647" s="174">
        <v>50042</v>
      </c>
      <c r="CI15647" s="174">
        <v>5</v>
      </c>
      <c r="CJ15647" s="174">
        <v>29.05452</v>
      </c>
      <c r="CK15647" s="174">
        <v>29.05452</v>
      </c>
      <c r="CU15647" s="174">
        <v>2665</v>
      </c>
      <c r="CV15647" s="174">
        <v>50042</v>
      </c>
      <c r="CW15647" s="174">
        <v>5</v>
      </c>
      <c r="CX15647" s="174">
        <v>29.05452</v>
      </c>
    </row>
    <row r="15648" spans="84:102" x14ac:dyDescent="0.25">
      <c r="CF15648" s="3" t="s">
        <v>3073</v>
      </c>
      <c r="CG15648" s="174">
        <v>8507</v>
      </c>
      <c r="CH15648" s="174">
        <v>3839</v>
      </c>
      <c r="CI15648" s="174">
        <v>5</v>
      </c>
      <c r="CJ15648" s="174">
        <v>29.01315</v>
      </c>
      <c r="CK15648" s="174">
        <v>29.01315</v>
      </c>
      <c r="CU15648" s="174">
        <v>8507</v>
      </c>
      <c r="CV15648" s="174">
        <v>3839</v>
      </c>
      <c r="CW15648" s="174">
        <v>5</v>
      </c>
      <c r="CX15648" s="174">
        <v>29.01315</v>
      </c>
    </row>
    <row r="15649" spans="84:102" x14ac:dyDescent="0.25">
      <c r="CF15649" s="3" t="s">
        <v>3073</v>
      </c>
      <c r="CG15649" s="174">
        <v>3862</v>
      </c>
      <c r="CH15649" s="174">
        <v>10290</v>
      </c>
      <c r="CI15649" s="174">
        <v>5</v>
      </c>
      <c r="CJ15649" s="174">
        <v>29</v>
      </c>
      <c r="CK15649" s="174">
        <v>29</v>
      </c>
      <c r="CU15649" s="174">
        <v>3862</v>
      </c>
      <c r="CV15649" s="174">
        <v>10290</v>
      </c>
      <c r="CW15649" s="174">
        <v>5</v>
      </c>
      <c r="CX15649" s="174">
        <v>29</v>
      </c>
    </row>
    <row r="15650" spans="84:102" x14ac:dyDescent="0.25">
      <c r="CF15650" s="3" t="s">
        <v>3073</v>
      </c>
      <c r="CG15650" s="174">
        <v>3892</v>
      </c>
      <c r="CH15650" s="174">
        <v>36779</v>
      </c>
      <c r="CI15650" s="174">
        <v>5</v>
      </c>
      <c r="CJ15650" s="174">
        <v>29</v>
      </c>
      <c r="CK15650" s="174">
        <v>29</v>
      </c>
      <c r="CU15650" s="174">
        <v>3892</v>
      </c>
      <c r="CV15650" s="174">
        <v>36779</v>
      </c>
      <c r="CW15650" s="174">
        <v>5</v>
      </c>
      <c r="CX15650" s="174">
        <v>29</v>
      </c>
    </row>
    <row r="15651" spans="84:102" x14ac:dyDescent="0.25">
      <c r="CF15651" s="3" t="s">
        <v>3073</v>
      </c>
      <c r="CG15651" s="174">
        <v>54132</v>
      </c>
      <c r="CH15651" s="174">
        <v>3817</v>
      </c>
      <c r="CI15651" s="174">
        <v>5</v>
      </c>
      <c r="CJ15651" s="174">
        <v>29</v>
      </c>
      <c r="CK15651" s="174">
        <v>29</v>
      </c>
      <c r="CU15651" s="174">
        <v>54132</v>
      </c>
      <c r="CV15651" s="174">
        <v>3817</v>
      </c>
      <c r="CW15651" s="174">
        <v>5</v>
      </c>
      <c r="CX15651" s="174">
        <v>29</v>
      </c>
    </row>
    <row r="15652" spans="84:102" x14ac:dyDescent="0.25">
      <c r="CF15652" s="3" t="s">
        <v>3073</v>
      </c>
      <c r="CG15652" s="174">
        <v>57739</v>
      </c>
      <c r="CH15652" s="174">
        <v>3850</v>
      </c>
      <c r="CI15652" s="174">
        <v>5</v>
      </c>
      <c r="CJ15652" s="174">
        <v>29</v>
      </c>
      <c r="CK15652" s="174">
        <v>29</v>
      </c>
      <c r="CU15652" s="174">
        <v>57739</v>
      </c>
      <c r="CV15652" s="174">
        <v>3850</v>
      </c>
      <c r="CW15652" s="174">
        <v>5</v>
      </c>
      <c r="CX15652" s="174">
        <v>29</v>
      </c>
    </row>
    <row r="15653" spans="84:102" x14ac:dyDescent="0.25">
      <c r="CF15653" s="3" t="s">
        <v>3073</v>
      </c>
      <c r="CG15653" s="174">
        <v>90271</v>
      </c>
      <c r="CH15653" s="174">
        <v>3798</v>
      </c>
      <c r="CI15653" s="174">
        <v>5</v>
      </c>
      <c r="CJ15653" s="174">
        <v>29</v>
      </c>
      <c r="CK15653" s="174">
        <v>29</v>
      </c>
      <c r="CU15653" s="174">
        <v>90271</v>
      </c>
      <c r="CV15653" s="174">
        <v>3798</v>
      </c>
      <c r="CW15653" s="174">
        <v>5</v>
      </c>
      <c r="CX15653" s="174">
        <v>29</v>
      </c>
    </row>
    <row r="15654" spans="84:102" x14ac:dyDescent="0.25">
      <c r="CF15654" s="3" t="s">
        <v>3073</v>
      </c>
      <c r="CG15654" s="174">
        <v>112245</v>
      </c>
      <c r="CH15654" s="174">
        <v>3894</v>
      </c>
      <c r="CI15654" s="174">
        <v>5</v>
      </c>
      <c r="CJ15654" s="174">
        <v>29</v>
      </c>
      <c r="CK15654" s="174">
        <v>29</v>
      </c>
      <c r="CU15654" s="174">
        <v>112245</v>
      </c>
      <c r="CV15654" s="174">
        <v>3894</v>
      </c>
      <c r="CW15654" s="174">
        <v>5</v>
      </c>
      <c r="CX15654" s="174">
        <v>29</v>
      </c>
    </row>
    <row r="15655" spans="84:102" x14ac:dyDescent="0.25">
      <c r="CF15655" s="3" t="s">
        <v>3073</v>
      </c>
      <c r="CG15655" s="174">
        <v>113588</v>
      </c>
      <c r="CH15655" s="174">
        <v>3790</v>
      </c>
      <c r="CI15655" s="174">
        <v>5</v>
      </c>
      <c r="CJ15655" s="174">
        <v>29</v>
      </c>
      <c r="CK15655" s="174">
        <v>29</v>
      </c>
      <c r="CU15655" s="174">
        <v>113588</v>
      </c>
      <c r="CV15655" s="174">
        <v>3790</v>
      </c>
      <c r="CW15655" s="174">
        <v>5</v>
      </c>
      <c r="CX15655" s="174">
        <v>29</v>
      </c>
    </row>
    <row r="15656" spans="84:102" x14ac:dyDescent="0.25">
      <c r="CF15656" s="3" t="s">
        <v>3073</v>
      </c>
      <c r="CG15656" s="174">
        <v>113779</v>
      </c>
      <c r="CH15656" s="174">
        <v>3787</v>
      </c>
      <c r="CI15656" s="174">
        <v>5</v>
      </c>
      <c r="CJ15656" s="174">
        <v>29</v>
      </c>
      <c r="CK15656" s="174">
        <v>29</v>
      </c>
      <c r="CU15656" s="174">
        <v>113779</v>
      </c>
      <c r="CV15656" s="174">
        <v>3787</v>
      </c>
      <c r="CW15656" s="174">
        <v>5</v>
      </c>
      <c r="CX15656" s="174">
        <v>29</v>
      </c>
    </row>
    <row r="15657" spans="84:102" x14ac:dyDescent="0.25">
      <c r="CF15657" s="3" t="s">
        <v>3073</v>
      </c>
      <c r="CG15657" s="174">
        <v>859</v>
      </c>
      <c r="CH15657" s="174">
        <v>107206</v>
      </c>
      <c r="CI15657" s="174">
        <v>5</v>
      </c>
      <c r="CJ15657" s="174">
        <v>28.98254</v>
      </c>
      <c r="CK15657" s="174">
        <v>28.98254</v>
      </c>
      <c r="CU15657" s="174">
        <v>859</v>
      </c>
      <c r="CV15657" s="174">
        <v>107206</v>
      </c>
      <c r="CW15657" s="174">
        <v>5</v>
      </c>
      <c r="CX15657" s="174">
        <v>28.98254</v>
      </c>
    </row>
    <row r="15658" spans="84:102" x14ac:dyDescent="0.25">
      <c r="CF15658" s="3" t="s">
        <v>3073</v>
      </c>
      <c r="CG15658" s="174">
        <v>3372</v>
      </c>
      <c r="CH15658" s="174">
        <v>169121</v>
      </c>
      <c r="CI15658" s="174">
        <v>5</v>
      </c>
      <c r="CJ15658" s="174">
        <v>28.930389999999999</v>
      </c>
      <c r="CK15658" s="174">
        <v>28.930389999999999</v>
      </c>
      <c r="CU15658" s="174">
        <v>3372</v>
      </c>
      <c r="CV15658" s="174">
        <v>169121</v>
      </c>
      <c r="CW15658" s="174">
        <v>5</v>
      </c>
      <c r="CX15658" s="174">
        <v>28.930389999999999</v>
      </c>
    </row>
    <row r="15659" spans="84:102" x14ac:dyDescent="0.25">
      <c r="CF15659" s="3" t="s">
        <v>3073</v>
      </c>
      <c r="CG15659" s="174">
        <v>66286</v>
      </c>
      <c r="CH15659" s="174">
        <v>143</v>
      </c>
      <c r="CI15659" s="174">
        <v>5</v>
      </c>
      <c r="CJ15659" s="174">
        <v>28.825530000000001</v>
      </c>
      <c r="CK15659" s="174">
        <v>28.825530000000001</v>
      </c>
      <c r="CU15659" s="174">
        <v>66286</v>
      </c>
      <c r="CV15659" s="174">
        <v>143</v>
      </c>
      <c r="CW15659" s="174">
        <v>5</v>
      </c>
      <c r="CX15659" s="174">
        <v>28.825530000000001</v>
      </c>
    </row>
    <row r="15660" spans="84:102" x14ac:dyDescent="0.25">
      <c r="CF15660" s="3" t="s">
        <v>3073</v>
      </c>
      <c r="CG15660" s="174">
        <v>79204</v>
      </c>
      <c r="CH15660" s="174">
        <v>1614</v>
      </c>
      <c r="CI15660" s="174">
        <v>5</v>
      </c>
      <c r="CJ15660" s="174">
        <v>28.594860000000001</v>
      </c>
      <c r="CK15660" s="174">
        <v>28.594860000000001</v>
      </c>
      <c r="CU15660" s="174">
        <v>79204</v>
      </c>
      <c r="CV15660" s="174">
        <v>1614</v>
      </c>
      <c r="CW15660" s="174">
        <v>5</v>
      </c>
      <c r="CX15660" s="174">
        <v>28.594860000000001</v>
      </c>
    </row>
    <row r="15661" spans="84:102" x14ac:dyDescent="0.25">
      <c r="CF15661" s="3" t="s">
        <v>3073</v>
      </c>
      <c r="CG15661" s="174">
        <v>1207</v>
      </c>
      <c r="CH15661" s="174">
        <v>135877</v>
      </c>
      <c r="CI15661" s="174">
        <v>5</v>
      </c>
      <c r="CJ15661" s="174">
        <v>28.576630000000002</v>
      </c>
      <c r="CK15661" s="174">
        <v>28.576630000000002</v>
      </c>
      <c r="CU15661" s="174">
        <v>1207</v>
      </c>
      <c r="CV15661" s="174">
        <v>135877</v>
      </c>
      <c r="CW15661" s="174">
        <v>5</v>
      </c>
      <c r="CX15661" s="174">
        <v>28.576630000000002</v>
      </c>
    </row>
    <row r="15662" spans="84:102" x14ac:dyDescent="0.25">
      <c r="CF15662" s="3" t="s">
        <v>3073</v>
      </c>
      <c r="CG15662" s="174">
        <v>2964</v>
      </c>
      <c r="CH15662" s="174">
        <v>156612</v>
      </c>
      <c r="CI15662" s="174">
        <v>5</v>
      </c>
      <c r="CJ15662" s="174">
        <v>28.52384</v>
      </c>
      <c r="CK15662" s="174">
        <v>28.52384</v>
      </c>
      <c r="CU15662" s="174">
        <v>2964</v>
      </c>
      <c r="CV15662" s="174">
        <v>156612</v>
      </c>
      <c r="CW15662" s="174">
        <v>5</v>
      </c>
      <c r="CX15662" s="174">
        <v>28.52384</v>
      </c>
    </row>
    <row r="15663" spans="84:102" x14ac:dyDescent="0.25">
      <c r="CF15663" s="3" t="s">
        <v>3073</v>
      </c>
      <c r="CG15663" s="174">
        <v>156249</v>
      </c>
      <c r="CH15663" s="174">
        <v>2960</v>
      </c>
      <c r="CI15663" s="174">
        <v>5</v>
      </c>
      <c r="CJ15663" s="174">
        <v>28.52384</v>
      </c>
      <c r="CK15663" s="174">
        <v>28.52384</v>
      </c>
      <c r="CU15663" s="174">
        <v>156249</v>
      </c>
      <c r="CV15663" s="174">
        <v>2960</v>
      </c>
      <c r="CW15663" s="174">
        <v>5</v>
      </c>
      <c r="CX15663" s="174">
        <v>28.52384</v>
      </c>
    </row>
    <row r="15664" spans="84:102" x14ac:dyDescent="0.25">
      <c r="CF15664" s="3" t="s">
        <v>3073</v>
      </c>
      <c r="CG15664" s="174">
        <v>2619</v>
      </c>
      <c r="CH15664" s="174">
        <v>47230</v>
      </c>
      <c r="CI15664" s="174">
        <v>5</v>
      </c>
      <c r="CJ15664" s="174">
        <v>28.414580000000001</v>
      </c>
      <c r="CK15664" s="174">
        <v>28.414580000000001</v>
      </c>
      <c r="CU15664" s="174">
        <v>2619</v>
      </c>
      <c r="CV15664" s="174">
        <v>47230</v>
      </c>
      <c r="CW15664" s="174">
        <v>5</v>
      </c>
      <c r="CX15664" s="174">
        <v>28.414580000000001</v>
      </c>
    </row>
    <row r="15665" spans="84:102" x14ac:dyDescent="0.25">
      <c r="CF15665" s="3" t="s">
        <v>3073</v>
      </c>
      <c r="CG15665" s="174">
        <v>2356</v>
      </c>
      <c r="CH15665" s="174">
        <v>28123</v>
      </c>
      <c r="CI15665" s="174">
        <v>5</v>
      </c>
      <c r="CJ15665" s="174">
        <v>28.39696</v>
      </c>
      <c r="CK15665" s="174">
        <v>28.39696</v>
      </c>
      <c r="CU15665" s="174">
        <v>2356</v>
      </c>
      <c r="CV15665" s="174">
        <v>28123</v>
      </c>
      <c r="CW15665" s="174">
        <v>5</v>
      </c>
      <c r="CX15665" s="174">
        <v>28.39696</v>
      </c>
    </row>
    <row r="15666" spans="84:102" x14ac:dyDescent="0.25">
      <c r="CF15666" s="3" t="s">
        <v>3073</v>
      </c>
      <c r="CG15666" s="174">
        <v>54366</v>
      </c>
      <c r="CH15666" s="174">
        <v>1844</v>
      </c>
      <c r="CI15666" s="174">
        <v>5</v>
      </c>
      <c r="CJ15666" s="174">
        <v>28.35726</v>
      </c>
      <c r="CK15666" s="174">
        <v>28.35726</v>
      </c>
      <c r="CU15666" s="174">
        <v>54366</v>
      </c>
      <c r="CV15666" s="174">
        <v>1844</v>
      </c>
      <c r="CW15666" s="174">
        <v>5</v>
      </c>
      <c r="CX15666" s="174">
        <v>28.35726</v>
      </c>
    </row>
    <row r="15667" spans="84:102" x14ac:dyDescent="0.25">
      <c r="CF15667" s="3" t="s">
        <v>3073</v>
      </c>
      <c r="CG15667" s="174">
        <v>890</v>
      </c>
      <c r="CH15667" s="174">
        <v>108772</v>
      </c>
      <c r="CI15667" s="174">
        <v>5</v>
      </c>
      <c r="CJ15667" s="174">
        <v>28.353210000000001</v>
      </c>
      <c r="CK15667" s="174">
        <v>28.353210000000001</v>
      </c>
      <c r="CU15667" s="174">
        <v>890</v>
      </c>
      <c r="CV15667" s="174">
        <v>108772</v>
      </c>
      <c r="CW15667" s="174">
        <v>5</v>
      </c>
      <c r="CX15667" s="174">
        <v>28.353210000000001</v>
      </c>
    </row>
    <row r="15668" spans="84:102" x14ac:dyDescent="0.25">
      <c r="CF15668" s="3" t="s">
        <v>3073</v>
      </c>
      <c r="CG15668" s="174">
        <v>3603</v>
      </c>
      <c r="CH15668" s="174">
        <v>90599</v>
      </c>
      <c r="CI15668" s="174">
        <v>5</v>
      </c>
      <c r="CJ15668" s="174">
        <v>28.26952</v>
      </c>
      <c r="CK15668" s="174">
        <v>28.26952</v>
      </c>
      <c r="CU15668" s="174">
        <v>3603</v>
      </c>
      <c r="CV15668" s="174">
        <v>90599</v>
      </c>
      <c r="CW15668" s="174">
        <v>5</v>
      </c>
      <c r="CX15668" s="174">
        <v>28.26952</v>
      </c>
    </row>
    <row r="15669" spans="84:102" x14ac:dyDescent="0.25">
      <c r="CF15669" s="3" t="s">
        <v>3073</v>
      </c>
      <c r="CG15669" s="174">
        <v>45426</v>
      </c>
      <c r="CH15669" s="174">
        <v>2631</v>
      </c>
      <c r="CI15669" s="174">
        <v>5</v>
      </c>
      <c r="CJ15669" s="174">
        <v>28.236640000000001</v>
      </c>
      <c r="CK15669" s="174">
        <v>28.236640000000001</v>
      </c>
      <c r="CU15669" s="174">
        <v>45426</v>
      </c>
      <c r="CV15669" s="174">
        <v>2631</v>
      </c>
      <c r="CW15669" s="174">
        <v>5</v>
      </c>
      <c r="CX15669" s="174">
        <v>28.236640000000001</v>
      </c>
    </row>
    <row r="15670" spans="84:102" x14ac:dyDescent="0.25">
      <c r="CF15670" s="3" t="s">
        <v>3073</v>
      </c>
      <c r="CG15670" s="174">
        <v>3839</v>
      </c>
      <c r="CH15670" s="174">
        <v>8507</v>
      </c>
      <c r="CI15670" s="174">
        <v>5</v>
      </c>
      <c r="CJ15670" s="174">
        <v>28.213470000000001</v>
      </c>
      <c r="CK15670" s="174">
        <v>28.213470000000001</v>
      </c>
      <c r="CU15670" s="174">
        <v>3839</v>
      </c>
      <c r="CV15670" s="174">
        <v>8507</v>
      </c>
      <c r="CW15670" s="174">
        <v>5</v>
      </c>
      <c r="CX15670" s="174">
        <v>28.213470000000001</v>
      </c>
    </row>
    <row r="15671" spans="84:102" x14ac:dyDescent="0.25">
      <c r="CF15671" s="3" t="s">
        <v>3073</v>
      </c>
      <c r="CG15671" s="174">
        <v>150884</v>
      </c>
      <c r="CH15671" s="174">
        <v>3128</v>
      </c>
      <c r="CI15671" s="174">
        <v>5</v>
      </c>
      <c r="CJ15671" s="174">
        <v>28.206669999999999</v>
      </c>
      <c r="CK15671" s="174">
        <v>28.206669999999999</v>
      </c>
      <c r="CU15671" s="174">
        <v>150884</v>
      </c>
      <c r="CV15671" s="174">
        <v>3128</v>
      </c>
      <c r="CW15671" s="174">
        <v>5</v>
      </c>
      <c r="CX15671" s="174">
        <v>28.206669999999999</v>
      </c>
    </row>
    <row r="15672" spans="84:102" x14ac:dyDescent="0.25">
      <c r="CF15672" s="3" t="s">
        <v>3073</v>
      </c>
      <c r="CG15672" s="174">
        <v>68408</v>
      </c>
      <c r="CH15672" s="174">
        <v>174</v>
      </c>
      <c r="CI15672" s="174">
        <v>5</v>
      </c>
      <c r="CJ15672" s="174">
        <v>28.112919999999999</v>
      </c>
      <c r="CK15672" s="174">
        <v>28.112919999999999</v>
      </c>
      <c r="CU15672" s="174">
        <v>68408</v>
      </c>
      <c r="CV15672" s="174">
        <v>174</v>
      </c>
      <c r="CW15672" s="174">
        <v>5</v>
      </c>
      <c r="CX15672" s="174">
        <v>28.112919999999999</v>
      </c>
    </row>
    <row r="15673" spans="84:102" x14ac:dyDescent="0.25">
      <c r="CF15673" s="3" t="s">
        <v>3073</v>
      </c>
      <c r="CG15673" s="174">
        <v>2278</v>
      </c>
      <c r="CH15673" s="174">
        <v>21631</v>
      </c>
      <c r="CI15673" s="174">
        <v>5</v>
      </c>
      <c r="CJ15673" s="174">
        <v>28.10669</v>
      </c>
      <c r="CK15673" s="174">
        <v>28.10669</v>
      </c>
      <c r="CU15673" s="174">
        <v>2278</v>
      </c>
      <c r="CV15673" s="174">
        <v>21631</v>
      </c>
      <c r="CW15673" s="174">
        <v>5</v>
      </c>
      <c r="CX15673" s="174">
        <v>28.10669</v>
      </c>
    </row>
    <row r="15674" spans="84:102" x14ac:dyDescent="0.25">
      <c r="CF15674" s="3" t="s">
        <v>3073</v>
      </c>
      <c r="CG15674" s="174">
        <v>162525</v>
      </c>
      <c r="CH15674" s="174">
        <v>3298</v>
      </c>
      <c r="CI15674" s="174">
        <v>5</v>
      </c>
      <c r="CJ15674" s="174">
        <v>28.03697</v>
      </c>
      <c r="CK15674" s="174">
        <v>28.03697</v>
      </c>
      <c r="CU15674" s="174">
        <v>162525</v>
      </c>
      <c r="CV15674" s="174">
        <v>3298</v>
      </c>
      <c r="CW15674" s="174">
        <v>5</v>
      </c>
      <c r="CX15674" s="174">
        <v>28.03697</v>
      </c>
    </row>
    <row r="15675" spans="84:102" x14ac:dyDescent="0.25">
      <c r="CF15675" s="3" t="s">
        <v>3073</v>
      </c>
      <c r="CG15675" s="174">
        <v>269</v>
      </c>
      <c r="CH15675" s="174">
        <v>72069</v>
      </c>
      <c r="CI15675" s="174">
        <v>5</v>
      </c>
      <c r="CJ15675" s="174">
        <v>28</v>
      </c>
      <c r="CK15675" s="174">
        <v>28</v>
      </c>
      <c r="CU15675" s="174">
        <v>269</v>
      </c>
      <c r="CV15675" s="174">
        <v>72069</v>
      </c>
      <c r="CW15675" s="174">
        <v>5</v>
      </c>
      <c r="CX15675" s="174">
        <v>28</v>
      </c>
    </row>
    <row r="15676" spans="84:102" x14ac:dyDescent="0.25">
      <c r="CF15676" s="3" t="s">
        <v>3073</v>
      </c>
      <c r="CG15676" s="174">
        <v>3817</v>
      </c>
      <c r="CH15676" s="174">
        <v>54132</v>
      </c>
      <c r="CI15676" s="174">
        <v>5</v>
      </c>
      <c r="CJ15676" s="174">
        <v>28</v>
      </c>
      <c r="CK15676" s="174">
        <v>28</v>
      </c>
      <c r="CU15676" s="174">
        <v>3817</v>
      </c>
      <c r="CV15676" s="174">
        <v>54132</v>
      </c>
      <c r="CW15676" s="174">
        <v>5</v>
      </c>
      <c r="CX15676" s="174">
        <v>28</v>
      </c>
    </row>
    <row r="15677" spans="84:102" x14ac:dyDescent="0.25">
      <c r="CF15677" s="3" t="s">
        <v>3073</v>
      </c>
      <c r="CG15677" s="174">
        <v>3825</v>
      </c>
      <c r="CH15677" s="174">
        <v>29741</v>
      </c>
      <c r="CI15677" s="174">
        <v>5</v>
      </c>
      <c r="CJ15677" s="174">
        <v>28</v>
      </c>
      <c r="CK15677" s="174">
        <v>28</v>
      </c>
      <c r="CU15677" s="174">
        <v>3825</v>
      </c>
      <c r="CV15677" s="174">
        <v>29741</v>
      </c>
      <c r="CW15677" s="174">
        <v>5</v>
      </c>
      <c r="CX15677" s="174">
        <v>28</v>
      </c>
    </row>
    <row r="15678" spans="84:102" x14ac:dyDescent="0.25">
      <c r="CF15678" s="3" t="s">
        <v>3073</v>
      </c>
      <c r="CG15678" s="174">
        <v>3871</v>
      </c>
      <c r="CH15678" s="174">
        <v>113286</v>
      </c>
      <c r="CI15678" s="174">
        <v>5</v>
      </c>
      <c r="CJ15678" s="174">
        <v>28</v>
      </c>
      <c r="CK15678" s="174">
        <v>28</v>
      </c>
      <c r="CU15678" s="174">
        <v>3871</v>
      </c>
      <c r="CV15678" s="174">
        <v>113286</v>
      </c>
      <c r="CW15678" s="174">
        <v>5</v>
      </c>
      <c r="CX15678" s="174">
        <v>28</v>
      </c>
    </row>
    <row r="15679" spans="84:102" x14ac:dyDescent="0.25">
      <c r="CF15679" s="3" t="s">
        <v>3073</v>
      </c>
      <c r="CG15679" s="174">
        <v>3900</v>
      </c>
      <c r="CH15679" s="174">
        <v>112459</v>
      </c>
      <c r="CI15679" s="174">
        <v>5</v>
      </c>
      <c r="CJ15679" s="174">
        <v>28</v>
      </c>
      <c r="CK15679" s="174">
        <v>28</v>
      </c>
      <c r="CU15679" s="174">
        <v>3900</v>
      </c>
      <c r="CV15679" s="174">
        <v>112459</v>
      </c>
      <c r="CW15679" s="174">
        <v>5</v>
      </c>
      <c r="CX15679" s="174">
        <v>28</v>
      </c>
    </row>
    <row r="15680" spans="84:102" x14ac:dyDescent="0.25">
      <c r="CF15680" s="3" t="s">
        <v>3073</v>
      </c>
      <c r="CG15680" s="174">
        <v>89667</v>
      </c>
      <c r="CH15680" s="174">
        <v>3793</v>
      </c>
      <c r="CI15680" s="174">
        <v>5</v>
      </c>
      <c r="CJ15680" s="174">
        <v>28</v>
      </c>
      <c r="CK15680" s="174">
        <v>28</v>
      </c>
      <c r="CU15680" s="174">
        <v>89667</v>
      </c>
      <c r="CV15680" s="174">
        <v>3793</v>
      </c>
      <c r="CW15680" s="174">
        <v>5</v>
      </c>
      <c r="CX15680" s="174">
        <v>28</v>
      </c>
    </row>
    <row r="15681" spans="84:102" x14ac:dyDescent="0.25">
      <c r="CF15681" s="3" t="s">
        <v>3073</v>
      </c>
      <c r="CG15681" s="174">
        <v>149375</v>
      </c>
      <c r="CH15681" s="174">
        <v>2854</v>
      </c>
      <c r="CI15681" s="174">
        <v>5</v>
      </c>
      <c r="CJ15681" s="174">
        <v>28</v>
      </c>
      <c r="CK15681" s="174">
        <v>28</v>
      </c>
      <c r="CU15681" s="174">
        <v>149375</v>
      </c>
      <c r="CV15681" s="174">
        <v>2854</v>
      </c>
      <c r="CW15681" s="174">
        <v>5</v>
      </c>
      <c r="CX15681" s="174">
        <v>28</v>
      </c>
    </row>
    <row r="15682" spans="84:102" x14ac:dyDescent="0.25">
      <c r="CF15682" s="3" t="s">
        <v>3073</v>
      </c>
      <c r="CG15682" s="174">
        <v>108772</v>
      </c>
      <c r="CH15682" s="174">
        <v>890</v>
      </c>
      <c r="CI15682" s="174">
        <v>5</v>
      </c>
      <c r="CJ15682" s="174">
        <v>27.993639999999999</v>
      </c>
      <c r="CK15682" s="174">
        <v>27.993639999999999</v>
      </c>
      <c r="CU15682" s="174">
        <v>108772</v>
      </c>
      <c r="CV15682" s="174">
        <v>890</v>
      </c>
      <c r="CW15682" s="174">
        <v>5</v>
      </c>
      <c r="CX15682" s="174">
        <v>27.993639999999999</v>
      </c>
    </row>
    <row r="15683" spans="84:102" x14ac:dyDescent="0.25">
      <c r="CF15683" s="3" t="s">
        <v>3073</v>
      </c>
      <c r="CG15683" s="174">
        <v>116791</v>
      </c>
      <c r="CH15683" s="174">
        <v>979</v>
      </c>
      <c r="CI15683" s="174">
        <v>5</v>
      </c>
      <c r="CJ15683" s="174">
        <v>27.95628</v>
      </c>
      <c r="CK15683" s="174">
        <v>27.95628</v>
      </c>
      <c r="CU15683" s="174">
        <v>116791</v>
      </c>
      <c r="CV15683" s="174">
        <v>979</v>
      </c>
      <c r="CW15683" s="174">
        <v>5</v>
      </c>
      <c r="CX15683" s="174">
        <v>27.95628</v>
      </c>
    </row>
    <row r="15684" spans="84:102" x14ac:dyDescent="0.25">
      <c r="CF15684" s="3" t="s">
        <v>3073</v>
      </c>
      <c r="CG15684" s="174">
        <v>192</v>
      </c>
      <c r="CH15684" s="174">
        <v>68896</v>
      </c>
      <c r="CI15684" s="174">
        <v>5</v>
      </c>
      <c r="CJ15684" s="174">
        <v>27.92117</v>
      </c>
      <c r="CK15684" s="174">
        <v>27.92117</v>
      </c>
      <c r="CU15684" s="174">
        <v>192</v>
      </c>
      <c r="CV15684" s="174">
        <v>68896</v>
      </c>
      <c r="CW15684" s="174">
        <v>5</v>
      </c>
      <c r="CX15684" s="174">
        <v>27.92117</v>
      </c>
    </row>
    <row r="15685" spans="84:102" x14ac:dyDescent="0.25">
      <c r="CF15685" s="3" t="s">
        <v>3073</v>
      </c>
      <c r="CG15685" s="174">
        <v>1066</v>
      </c>
      <c r="CH15685" s="174">
        <v>126997</v>
      </c>
      <c r="CI15685" s="174">
        <v>5</v>
      </c>
      <c r="CJ15685" s="174">
        <v>27.9038</v>
      </c>
      <c r="CK15685" s="174">
        <v>27.9038</v>
      </c>
      <c r="CU15685" s="174">
        <v>1066</v>
      </c>
      <c r="CV15685" s="174">
        <v>126997</v>
      </c>
      <c r="CW15685" s="174">
        <v>5</v>
      </c>
      <c r="CX15685" s="174">
        <v>27.9038</v>
      </c>
    </row>
    <row r="15686" spans="84:102" x14ac:dyDescent="0.25">
      <c r="CF15686" s="3" t="s">
        <v>3073</v>
      </c>
      <c r="CG15686" s="174">
        <v>1255</v>
      </c>
      <c r="CH15686" s="174">
        <v>126609</v>
      </c>
      <c r="CI15686" s="174">
        <v>5</v>
      </c>
      <c r="CJ15686" s="174">
        <v>27.821750000000002</v>
      </c>
      <c r="CK15686" s="174">
        <v>27.821750000000002</v>
      </c>
      <c r="CU15686" s="174">
        <v>1255</v>
      </c>
      <c r="CV15686" s="174">
        <v>126609</v>
      </c>
      <c r="CW15686" s="174">
        <v>5</v>
      </c>
      <c r="CX15686" s="174">
        <v>27.821750000000002</v>
      </c>
    </row>
    <row r="15687" spans="84:102" x14ac:dyDescent="0.25">
      <c r="CF15687" s="3" t="s">
        <v>3073</v>
      </c>
      <c r="CG15687" s="174">
        <v>3602</v>
      </c>
      <c r="CH15687" s="174">
        <v>92093</v>
      </c>
      <c r="CI15687" s="174">
        <v>5</v>
      </c>
      <c r="CJ15687" s="174">
        <v>27.77439</v>
      </c>
      <c r="CK15687" s="174">
        <v>27.77439</v>
      </c>
      <c r="CU15687" s="174">
        <v>3602</v>
      </c>
      <c r="CV15687" s="174">
        <v>92093</v>
      </c>
      <c r="CW15687" s="174">
        <v>5</v>
      </c>
      <c r="CX15687" s="174">
        <v>27.77439</v>
      </c>
    </row>
    <row r="15688" spans="84:102" x14ac:dyDescent="0.25">
      <c r="CF15688" s="3" t="s">
        <v>3073</v>
      </c>
      <c r="CG15688" s="174">
        <v>89</v>
      </c>
      <c r="CH15688" s="174">
        <v>65599</v>
      </c>
      <c r="CI15688" s="174">
        <v>5</v>
      </c>
      <c r="CJ15688" s="174">
        <v>27.74061</v>
      </c>
      <c r="CK15688" s="174">
        <v>27.74061</v>
      </c>
      <c r="CU15688" s="174">
        <v>89</v>
      </c>
      <c r="CV15688" s="174">
        <v>65599</v>
      </c>
      <c r="CW15688" s="174">
        <v>5</v>
      </c>
      <c r="CX15688" s="174">
        <v>27.74061</v>
      </c>
    </row>
    <row r="15689" spans="84:102" x14ac:dyDescent="0.25">
      <c r="CF15689" s="3" t="s">
        <v>3073</v>
      </c>
      <c r="CG15689" s="174">
        <v>1191</v>
      </c>
      <c r="CH15689" s="174">
        <v>138400</v>
      </c>
      <c r="CI15689" s="174">
        <v>5</v>
      </c>
      <c r="CJ15689" s="174">
        <v>27.688549999999999</v>
      </c>
      <c r="CK15689" s="174">
        <v>27.688549999999999</v>
      </c>
      <c r="CU15689" s="174">
        <v>1191</v>
      </c>
      <c r="CV15689" s="174">
        <v>138400</v>
      </c>
      <c r="CW15689" s="174">
        <v>5</v>
      </c>
      <c r="CX15689" s="174">
        <v>27.688549999999999</v>
      </c>
    </row>
    <row r="15690" spans="84:102" x14ac:dyDescent="0.25">
      <c r="CF15690" s="3" t="s">
        <v>3073</v>
      </c>
      <c r="CG15690" s="174">
        <v>69340</v>
      </c>
      <c r="CH15690" s="174">
        <v>1666</v>
      </c>
      <c r="CI15690" s="174">
        <v>5</v>
      </c>
      <c r="CJ15690" s="174">
        <v>27.548380000000002</v>
      </c>
      <c r="CK15690" s="174">
        <v>27.548380000000002</v>
      </c>
      <c r="CU15690" s="174">
        <v>69340</v>
      </c>
      <c r="CV15690" s="174">
        <v>1666</v>
      </c>
      <c r="CW15690" s="174">
        <v>5</v>
      </c>
      <c r="CX15690" s="174">
        <v>27.548380000000002</v>
      </c>
    </row>
    <row r="15691" spans="84:102" x14ac:dyDescent="0.25">
      <c r="CF15691" s="3" t="s">
        <v>3073</v>
      </c>
      <c r="CG15691" s="174">
        <v>766</v>
      </c>
      <c r="CH15691" s="174">
        <v>99604</v>
      </c>
      <c r="CI15691" s="174">
        <v>5</v>
      </c>
      <c r="CJ15691" s="174">
        <v>27.5</v>
      </c>
      <c r="CK15691" s="174">
        <v>27.5</v>
      </c>
      <c r="CU15691" s="174">
        <v>766</v>
      </c>
      <c r="CV15691" s="174">
        <v>99604</v>
      </c>
      <c r="CW15691" s="174">
        <v>5</v>
      </c>
      <c r="CX15691" s="174">
        <v>27.5</v>
      </c>
    </row>
    <row r="15692" spans="84:102" x14ac:dyDescent="0.25">
      <c r="CF15692" s="3" t="s">
        <v>3073</v>
      </c>
      <c r="CG15692" s="174">
        <v>116193</v>
      </c>
      <c r="CH15692" s="174">
        <v>1341</v>
      </c>
      <c r="CI15692" s="174">
        <v>5</v>
      </c>
      <c r="CJ15692" s="174">
        <v>27.491990000000001</v>
      </c>
      <c r="CK15692" s="174">
        <v>27.491990000000001</v>
      </c>
      <c r="CU15692" s="174">
        <v>116193</v>
      </c>
      <c r="CV15692" s="174">
        <v>1341</v>
      </c>
      <c r="CW15692" s="174">
        <v>5</v>
      </c>
      <c r="CX15692" s="174">
        <v>27.491990000000001</v>
      </c>
    </row>
    <row r="15693" spans="84:102" x14ac:dyDescent="0.25">
      <c r="CF15693" s="3" t="s">
        <v>3073</v>
      </c>
      <c r="CG15693" s="174">
        <v>2493</v>
      </c>
      <c r="CH15693" s="174">
        <v>33299</v>
      </c>
      <c r="CI15693" s="174">
        <v>5</v>
      </c>
      <c r="CJ15693" s="174">
        <v>27.32424</v>
      </c>
      <c r="CK15693" s="174">
        <v>27.32424</v>
      </c>
      <c r="CU15693" s="174">
        <v>2493</v>
      </c>
      <c r="CV15693" s="174">
        <v>33299</v>
      </c>
      <c r="CW15693" s="174">
        <v>5</v>
      </c>
      <c r="CX15693" s="174">
        <v>27.32424</v>
      </c>
    </row>
    <row r="15694" spans="84:102" x14ac:dyDescent="0.25">
      <c r="CF15694" s="3" t="s">
        <v>3073</v>
      </c>
      <c r="CG15694" s="174">
        <v>167927</v>
      </c>
      <c r="CH15694" s="174">
        <v>3358</v>
      </c>
      <c r="CI15694" s="174">
        <v>5</v>
      </c>
      <c r="CJ15694" s="174">
        <v>27.302530000000001</v>
      </c>
      <c r="CK15694" s="174">
        <v>27.302530000000001</v>
      </c>
      <c r="CU15694" s="174">
        <v>167927</v>
      </c>
      <c r="CV15694" s="174">
        <v>3358</v>
      </c>
      <c r="CW15694" s="174">
        <v>5</v>
      </c>
      <c r="CX15694" s="174">
        <v>27.302530000000001</v>
      </c>
    </row>
    <row r="15695" spans="84:102" x14ac:dyDescent="0.25">
      <c r="CF15695" s="3" t="s">
        <v>3073</v>
      </c>
      <c r="CG15695" s="174">
        <v>2347</v>
      </c>
      <c r="CH15695" s="174">
        <v>24241</v>
      </c>
      <c r="CI15695" s="174">
        <v>5</v>
      </c>
      <c r="CJ15695" s="174">
        <v>27.257300000000001</v>
      </c>
      <c r="CK15695" s="174">
        <v>27.257300000000001</v>
      </c>
      <c r="CU15695" s="174">
        <v>2347</v>
      </c>
      <c r="CV15695" s="174">
        <v>24241</v>
      </c>
      <c r="CW15695" s="174">
        <v>5</v>
      </c>
      <c r="CX15695" s="174">
        <v>27.257300000000001</v>
      </c>
    </row>
    <row r="15696" spans="84:102" x14ac:dyDescent="0.25">
      <c r="CF15696" s="3" t="s">
        <v>3073</v>
      </c>
      <c r="CG15696" s="174">
        <v>1020</v>
      </c>
      <c r="CH15696" s="174">
        <v>118173</v>
      </c>
      <c r="CI15696" s="174">
        <v>5</v>
      </c>
      <c r="CJ15696" s="174">
        <v>27.181750000000001</v>
      </c>
      <c r="CK15696" s="174">
        <v>27.181750000000001</v>
      </c>
      <c r="CU15696" s="174">
        <v>1020</v>
      </c>
      <c r="CV15696" s="174">
        <v>118173</v>
      </c>
      <c r="CW15696" s="174">
        <v>5</v>
      </c>
      <c r="CX15696" s="174">
        <v>27.181750000000001</v>
      </c>
    </row>
    <row r="15697" spans="84:102" x14ac:dyDescent="0.25">
      <c r="CF15697" s="3" t="s">
        <v>3073</v>
      </c>
      <c r="CG15697" s="174">
        <v>349</v>
      </c>
      <c r="CH15697" s="174">
        <v>75953</v>
      </c>
      <c r="CI15697" s="174">
        <v>5</v>
      </c>
      <c r="CJ15697" s="174">
        <v>27.161629999999999</v>
      </c>
      <c r="CK15697" s="174">
        <v>27.161629999999999</v>
      </c>
      <c r="CU15697" s="174">
        <v>349</v>
      </c>
      <c r="CV15697" s="174">
        <v>75953</v>
      </c>
      <c r="CW15697" s="174">
        <v>5</v>
      </c>
      <c r="CX15697" s="174">
        <v>27.161629999999999</v>
      </c>
    </row>
    <row r="15698" spans="84:102" x14ac:dyDescent="0.25">
      <c r="CF15698" s="3" t="s">
        <v>3073</v>
      </c>
      <c r="CG15698" s="174">
        <v>75950</v>
      </c>
      <c r="CH15698" s="174">
        <v>344</v>
      </c>
      <c r="CI15698" s="174">
        <v>5</v>
      </c>
      <c r="CJ15698" s="174">
        <v>27.161629999999999</v>
      </c>
      <c r="CK15698" s="174">
        <v>27.161629999999999</v>
      </c>
      <c r="CU15698" s="174">
        <v>75950</v>
      </c>
      <c r="CV15698" s="174">
        <v>344</v>
      </c>
      <c r="CW15698" s="174">
        <v>5</v>
      </c>
      <c r="CX15698" s="174">
        <v>27.161629999999999</v>
      </c>
    </row>
    <row r="15699" spans="84:102" x14ac:dyDescent="0.25">
      <c r="CF15699" s="3" t="s">
        <v>3073</v>
      </c>
      <c r="CG15699" s="174">
        <v>169121</v>
      </c>
      <c r="CH15699" s="174">
        <v>3372</v>
      </c>
      <c r="CI15699" s="174">
        <v>5</v>
      </c>
      <c r="CJ15699" s="174">
        <v>27.0627</v>
      </c>
      <c r="CK15699" s="174">
        <v>27.0627</v>
      </c>
      <c r="CU15699" s="174">
        <v>169121</v>
      </c>
      <c r="CV15699" s="174">
        <v>3372</v>
      </c>
      <c r="CW15699" s="174">
        <v>5</v>
      </c>
      <c r="CX15699" s="174">
        <v>27.0627</v>
      </c>
    </row>
    <row r="15700" spans="84:102" x14ac:dyDescent="0.25">
      <c r="CF15700" s="3" t="s">
        <v>3073</v>
      </c>
      <c r="CG15700" s="174">
        <v>3582</v>
      </c>
      <c r="CH15700" s="174">
        <v>88481</v>
      </c>
      <c r="CI15700" s="174">
        <v>5</v>
      </c>
      <c r="CJ15700" s="174">
        <v>27.052489999999999</v>
      </c>
      <c r="CK15700" s="174">
        <v>27.052489999999999</v>
      </c>
      <c r="CU15700" s="174">
        <v>3582</v>
      </c>
      <c r="CV15700" s="174">
        <v>88481</v>
      </c>
      <c r="CW15700" s="174">
        <v>5</v>
      </c>
      <c r="CX15700" s="174">
        <v>27.052489999999999</v>
      </c>
    </row>
    <row r="15701" spans="84:102" x14ac:dyDescent="0.25">
      <c r="CF15701" s="3" t="s">
        <v>3073</v>
      </c>
      <c r="CG15701" s="174">
        <v>113542</v>
      </c>
      <c r="CH15701" s="174">
        <v>1368</v>
      </c>
      <c r="CI15701" s="174">
        <v>5</v>
      </c>
      <c r="CJ15701" s="174">
        <v>27.029979999999998</v>
      </c>
      <c r="CK15701" s="174">
        <v>27.029979999999998</v>
      </c>
      <c r="CU15701" s="174">
        <v>113542</v>
      </c>
      <c r="CV15701" s="174">
        <v>1368</v>
      </c>
      <c r="CW15701" s="174">
        <v>5</v>
      </c>
      <c r="CX15701" s="174">
        <v>27.029979999999998</v>
      </c>
    </row>
    <row r="15702" spans="84:102" x14ac:dyDescent="0.25">
      <c r="CF15702" s="3" t="s">
        <v>3073</v>
      </c>
      <c r="CG15702" s="174">
        <v>3766</v>
      </c>
      <c r="CH15702" s="174">
        <v>136998</v>
      </c>
      <c r="CI15702" s="174">
        <v>5</v>
      </c>
      <c r="CJ15702" s="174">
        <v>27</v>
      </c>
      <c r="CK15702" s="174">
        <v>27</v>
      </c>
      <c r="CU15702" s="174">
        <v>3766</v>
      </c>
      <c r="CV15702" s="174">
        <v>136998</v>
      </c>
      <c r="CW15702" s="174">
        <v>5</v>
      </c>
      <c r="CX15702" s="174">
        <v>27</v>
      </c>
    </row>
    <row r="15703" spans="84:102" x14ac:dyDescent="0.25">
      <c r="CF15703" s="3" t="s">
        <v>3073</v>
      </c>
      <c r="CG15703" s="174">
        <v>3823</v>
      </c>
      <c r="CH15703" s="174">
        <v>57945</v>
      </c>
      <c r="CI15703" s="174">
        <v>5</v>
      </c>
      <c r="CJ15703" s="174">
        <v>27</v>
      </c>
      <c r="CK15703" s="174">
        <v>27</v>
      </c>
      <c r="CU15703" s="174">
        <v>3823</v>
      </c>
      <c r="CV15703" s="174">
        <v>57945</v>
      </c>
      <c r="CW15703" s="174">
        <v>5</v>
      </c>
      <c r="CX15703" s="174">
        <v>27</v>
      </c>
    </row>
    <row r="15704" spans="84:102" x14ac:dyDescent="0.25">
      <c r="CF15704" s="3" t="s">
        <v>3073</v>
      </c>
      <c r="CG15704" s="174">
        <v>3841</v>
      </c>
      <c r="CH15704" s="174">
        <v>33863</v>
      </c>
      <c r="CI15704" s="174">
        <v>5</v>
      </c>
      <c r="CJ15704" s="174">
        <v>27</v>
      </c>
      <c r="CK15704" s="174">
        <v>27</v>
      </c>
      <c r="CU15704" s="174">
        <v>3841</v>
      </c>
      <c r="CV15704" s="174">
        <v>33863</v>
      </c>
      <c r="CW15704" s="174">
        <v>5</v>
      </c>
      <c r="CX15704" s="174">
        <v>27</v>
      </c>
    </row>
    <row r="15705" spans="84:102" x14ac:dyDescent="0.25">
      <c r="CF15705" s="3" t="s">
        <v>3073</v>
      </c>
      <c r="CG15705" s="174">
        <v>3863</v>
      </c>
      <c r="CH15705" s="174">
        <v>27618</v>
      </c>
      <c r="CI15705" s="174">
        <v>5</v>
      </c>
      <c r="CJ15705" s="174">
        <v>27</v>
      </c>
      <c r="CK15705" s="174">
        <v>27</v>
      </c>
      <c r="CU15705" s="174">
        <v>3863</v>
      </c>
      <c r="CV15705" s="174">
        <v>27618</v>
      </c>
      <c r="CW15705" s="174">
        <v>5</v>
      </c>
      <c r="CX15705" s="174">
        <v>27</v>
      </c>
    </row>
    <row r="15706" spans="84:102" x14ac:dyDescent="0.25">
      <c r="CF15706" s="3" t="s">
        <v>3073</v>
      </c>
      <c r="CG15706" s="174">
        <v>155551</v>
      </c>
      <c r="CH15706" s="174">
        <v>2962</v>
      </c>
      <c r="CI15706" s="174">
        <v>5</v>
      </c>
      <c r="CJ15706" s="174">
        <v>26.924209999999999</v>
      </c>
      <c r="CK15706" s="174">
        <v>26.924209999999999</v>
      </c>
      <c r="CU15706" s="174">
        <v>155551</v>
      </c>
      <c r="CV15706" s="174">
        <v>2962</v>
      </c>
      <c r="CW15706" s="174">
        <v>5</v>
      </c>
      <c r="CX15706" s="174">
        <v>26.924209999999999</v>
      </c>
    </row>
    <row r="15707" spans="84:102" x14ac:dyDescent="0.25">
      <c r="CF15707" s="3" t="s">
        <v>3073</v>
      </c>
      <c r="CG15707" s="174">
        <v>47230</v>
      </c>
      <c r="CH15707" s="174">
        <v>2619</v>
      </c>
      <c r="CI15707" s="174">
        <v>5</v>
      </c>
      <c r="CJ15707" s="174">
        <v>26.922370000000001</v>
      </c>
      <c r="CK15707" s="174">
        <v>26.922370000000001</v>
      </c>
      <c r="CU15707" s="174">
        <v>47230</v>
      </c>
      <c r="CV15707" s="174">
        <v>2619</v>
      </c>
      <c r="CW15707" s="174">
        <v>5</v>
      </c>
      <c r="CX15707" s="174">
        <v>26.922370000000001</v>
      </c>
    </row>
    <row r="15708" spans="84:102" x14ac:dyDescent="0.25">
      <c r="CF15708" s="3" t="s">
        <v>3073</v>
      </c>
      <c r="CG15708" s="174">
        <v>3481</v>
      </c>
      <c r="CH15708" s="174">
        <v>51688</v>
      </c>
      <c r="CI15708" s="174">
        <v>5</v>
      </c>
      <c r="CJ15708" s="174">
        <v>26.90204</v>
      </c>
      <c r="CK15708" s="174">
        <v>26.90204</v>
      </c>
      <c r="CU15708" s="174">
        <v>3481</v>
      </c>
      <c r="CV15708" s="174">
        <v>51688</v>
      </c>
      <c r="CW15708" s="174">
        <v>5</v>
      </c>
      <c r="CX15708" s="174">
        <v>26.90204</v>
      </c>
    </row>
    <row r="15709" spans="84:102" x14ac:dyDescent="0.25">
      <c r="CF15709" s="3" t="s">
        <v>3073</v>
      </c>
      <c r="CG15709" s="174">
        <v>46816</v>
      </c>
      <c r="CH15709" s="174">
        <v>2632</v>
      </c>
      <c r="CI15709" s="174">
        <v>5</v>
      </c>
      <c r="CJ15709" s="174">
        <v>26.810510000000001</v>
      </c>
      <c r="CK15709" s="174">
        <v>26.810510000000001</v>
      </c>
      <c r="CU15709" s="174">
        <v>46816</v>
      </c>
      <c r="CV15709" s="174">
        <v>2632</v>
      </c>
      <c r="CW15709" s="174">
        <v>5</v>
      </c>
      <c r="CX15709" s="174">
        <v>26.810510000000001</v>
      </c>
    </row>
    <row r="15710" spans="84:102" x14ac:dyDescent="0.25">
      <c r="CF15710" s="3" t="s">
        <v>3073</v>
      </c>
      <c r="CG15710" s="174">
        <v>138400</v>
      </c>
      <c r="CH15710" s="174">
        <v>1191</v>
      </c>
      <c r="CI15710" s="174">
        <v>5</v>
      </c>
      <c r="CJ15710" s="174">
        <v>26.802060000000001</v>
      </c>
      <c r="CK15710" s="174">
        <v>26.802060000000001</v>
      </c>
      <c r="CU15710" s="174">
        <v>138400</v>
      </c>
      <c r="CV15710" s="174">
        <v>1191</v>
      </c>
      <c r="CW15710" s="174">
        <v>5</v>
      </c>
      <c r="CX15710" s="174">
        <v>26.802060000000001</v>
      </c>
    </row>
    <row r="15711" spans="84:102" x14ac:dyDescent="0.25">
      <c r="CF15711" s="3" t="s">
        <v>3073</v>
      </c>
      <c r="CG15711" s="174">
        <v>935</v>
      </c>
      <c r="CH15711" s="174">
        <v>111806</v>
      </c>
      <c r="CI15711" s="174">
        <v>5</v>
      </c>
      <c r="CJ15711" s="174">
        <v>26.69773</v>
      </c>
      <c r="CK15711" s="174">
        <v>26.69773</v>
      </c>
      <c r="CU15711" s="174">
        <v>935</v>
      </c>
      <c r="CV15711" s="174">
        <v>111806</v>
      </c>
      <c r="CW15711" s="174">
        <v>5</v>
      </c>
      <c r="CX15711" s="174">
        <v>26.69773</v>
      </c>
    </row>
    <row r="15712" spans="84:102" x14ac:dyDescent="0.25">
      <c r="CF15712" s="3" t="s">
        <v>3073</v>
      </c>
      <c r="CG15712" s="174">
        <v>8774</v>
      </c>
      <c r="CH15712" s="174">
        <v>2130</v>
      </c>
      <c r="CI15712" s="174">
        <v>5</v>
      </c>
      <c r="CJ15712" s="174">
        <v>26.685009999999998</v>
      </c>
      <c r="CK15712" s="174">
        <v>26.685009999999998</v>
      </c>
      <c r="CU15712" s="174">
        <v>8774</v>
      </c>
      <c r="CV15712" s="174">
        <v>2130</v>
      </c>
      <c r="CW15712" s="174">
        <v>5</v>
      </c>
      <c r="CX15712" s="174">
        <v>26.685009999999998</v>
      </c>
    </row>
    <row r="15713" spans="84:102" x14ac:dyDescent="0.25">
      <c r="CF15713" s="3" t="s">
        <v>3073</v>
      </c>
      <c r="CG15713" s="174">
        <v>2962</v>
      </c>
      <c r="CH15713" s="174">
        <v>155551</v>
      </c>
      <c r="CI15713" s="174">
        <v>5</v>
      </c>
      <c r="CJ15713" s="174">
        <v>26.613350000000001</v>
      </c>
      <c r="CK15713" s="174">
        <v>26.613350000000001</v>
      </c>
      <c r="CU15713" s="174">
        <v>2962</v>
      </c>
      <c r="CV15713" s="174">
        <v>155551</v>
      </c>
      <c r="CW15713" s="174">
        <v>5</v>
      </c>
      <c r="CX15713" s="174">
        <v>26.613350000000001</v>
      </c>
    </row>
    <row r="15714" spans="84:102" x14ac:dyDescent="0.25">
      <c r="CF15714" s="3" t="s">
        <v>3073</v>
      </c>
      <c r="CG15714" s="174">
        <v>60929</v>
      </c>
      <c r="CH15714" s="174">
        <v>37</v>
      </c>
      <c r="CI15714" s="174">
        <v>5</v>
      </c>
      <c r="CJ15714" s="174">
        <v>26.40673</v>
      </c>
      <c r="CK15714" s="174">
        <v>26.40673</v>
      </c>
      <c r="CU15714" s="174">
        <v>60929</v>
      </c>
      <c r="CV15714" s="174">
        <v>37</v>
      </c>
      <c r="CW15714" s="174">
        <v>5</v>
      </c>
      <c r="CX15714" s="174">
        <v>26.40673</v>
      </c>
    </row>
    <row r="15715" spans="84:102" x14ac:dyDescent="0.25">
      <c r="CF15715" s="3" t="s">
        <v>3073</v>
      </c>
      <c r="CG15715" s="174">
        <v>59901</v>
      </c>
      <c r="CH15715" s="174">
        <v>1898</v>
      </c>
      <c r="CI15715" s="174">
        <v>5</v>
      </c>
      <c r="CJ15715" s="174">
        <v>26.392620000000001</v>
      </c>
      <c r="CK15715" s="174">
        <v>26.392620000000001</v>
      </c>
      <c r="CU15715" s="174">
        <v>59901</v>
      </c>
      <c r="CV15715" s="174">
        <v>1898</v>
      </c>
      <c r="CW15715" s="174">
        <v>5</v>
      </c>
      <c r="CX15715" s="174">
        <v>26.392620000000001</v>
      </c>
    </row>
    <row r="15716" spans="84:102" x14ac:dyDescent="0.25">
      <c r="CF15716" s="3" t="s">
        <v>3073</v>
      </c>
      <c r="CG15716" s="174">
        <v>152161</v>
      </c>
      <c r="CH15716" s="174">
        <v>3110</v>
      </c>
      <c r="CI15716" s="174">
        <v>5</v>
      </c>
      <c r="CJ15716" s="174">
        <v>26.372229999999998</v>
      </c>
      <c r="CK15716" s="174">
        <v>26.372229999999998</v>
      </c>
      <c r="CU15716" s="174">
        <v>152161</v>
      </c>
      <c r="CV15716" s="174">
        <v>3110</v>
      </c>
      <c r="CW15716" s="174">
        <v>5</v>
      </c>
      <c r="CX15716" s="174">
        <v>26.372229999999998</v>
      </c>
    </row>
    <row r="15717" spans="84:102" x14ac:dyDescent="0.25">
      <c r="CF15717" s="3" t="s">
        <v>3073</v>
      </c>
      <c r="CG15717" s="174">
        <v>88014</v>
      </c>
      <c r="CH15717" s="174">
        <v>622</v>
      </c>
      <c r="CI15717" s="174">
        <v>5</v>
      </c>
      <c r="CJ15717" s="174">
        <v>26.300219999999999</v>
      </c>
      <c r="CK15717" s="174">
        <v>26.300219999999999</v>
      </c>
      <c r="CU15717" s="174">
        <v>88014</v>
      </c>
      <c r="CV15717" s="174">
        <v>622</v>
      </c>
      <c r="CW15717" s="174">
        <v>5</v>
      </c>
      <c r="CX15717" s="174">
        <v>26.300219999999999</v>
      </c>
    </row>
    <row r="15718" spans="84:102" x14ac:dyDescent="0.25">
      <c r="CF15718" s="3" t="s">
        <v>3073</v>
      </c>
      <c r="CG15718" s="174">
        <v>198690</v>
      </c>
      <c r="CH15718" s="174">
        <v>3844</v>
      </c>
      <c r="CI15718" s="174">
        <v>5</v>
      </c>
      <c r="CJ15718" s="174">
        <v>26.229389999999999</v>
      </c>
      <c r="CK15718" s="174">
        <v>26.229389999999999</v>
      </c>
      <c r="CU15718" s="174">
        <v>198690</v>
      </c>
      <c r="CV15718" s="174">
        <v>3844</v>
      </c>
      <c r="CW15718" s="174">
        <v>5</v>
      </c>
      <c r="CX15718" s="174">
        <v>26.229389999999999</v>
      </c>
    </row>
    <row r="15719" spans="84:102" x14ac:dyDescent="0.25">
      <c r="CF15719" s="3" t="s">
        <v>3073</v>
      </c>
      <c r="CG15719" s="174">
        <v>110035</v>
      </c>
      <c r="CH15719" s="174">
        <v>1402</v>
      </c>
      <c r="CI15719" s="174">
        <v>5</v>
      </c>
      <c r="CJ15719" s="174">
        <v>26.212209999999999</v>
      </c>
      <c r="CK15719" s="174">
        <v>26.212209999999999</v>
      </c>
      <c r="CU15719" s="174">
        <v>110035</v>
      </c>
      <c r="CV15719" s="174">
        <v>1402</v>
      </c>
      <c r="CW15719" s="174">
        <v>5</v>
      </c>
      <c r="CX15719" s="174">
        <v>26.212209999999999</v>
      </c>
    </row>
    <row r="15720" spans="84:102" x14ac:dyDescent="0.25">
      <c r="CF15720" s="3" t="s">
        <v>3073</v>
      </c>
      <c r="CG15720" s="174">
        <v>1368</v>
      </c>
      <c r="CH15720" s="174">
        <v>113542</v>
      </c>
      <c r="CI15720" s="174">
        <v>5</v>
      </c>
      <c r="CJ15720" s="174">
        <v>26.196580000000001</v>
      </c>
      <c r="CK15720" s="174">
        <v>26.196580000000001</v>
      </c>
      <c r="CU15720" s="174">
        <v>1368</v>
      </c>
      <c r="CV15720" s="174">
        <v>113542</v>
      </c>
      <c r="CW15720" s="174">
        <v>5</v>
      </c>
      <c r="CX15720" s="174">
        <v>26.196580000000001</v>
      </c>
    </row>
    <row r="15721" spans="84:102" x14ac:dyDescent="0.25">
      <c r="CF15721" s="3" t="s">
        <v>3073</v>
      </c>
      <c r="CG15721" s="174">
        <v>137782</v>
      </c>
      <c r="CH15721" s="174">
        <v>1190</v>
      </c>
      <c r="CI15721" s="174">
        <v>5</v>
      </c>
      <c r="CJ15721" s="174">
        <v>26.161349999999999</v>
      </c>
      <c r="CK15721" s="174">
        <v>26.161349999999999</v>
      </c>
      <c r="CU15721" s="174">
        <v>137782</v>
      </c>
      <c r="CV15721" s="174">
        <v>1190</v>
      </c>
      <c r="CW15721" s="174">
        <v>5</v>
      </c>
      <c r="CX15721" s="174">
        <v>26.161349999999999</v>
      </c>
    </row>
    <row r="15722" spans="84:102" x14ac:dyDescent="0.25">
      <c r="CF15722" s="3" t="s">
        <v>3073</v>
      </c>
      <c r="CG15722" s="174">
        <v>23894</v>
      </c>
      <c r="CH15722" s="174">
        <v>3756</v>
      </c>
      <c r="CI15722" s="174">
        <v>5</v>
      </c>
      <c r="CJ15722" s="174">
        <v>26.155539999999998</v>
      </c>
      <c r="CK15722" s="174">
        <v>26.155539999999998</v>
      </c>
      <c r="CU15722" s="174">
        <v>23894</v>
      </c>
      <c r="CV15722" s="174">
        <v>3756</v>
      </c>
      <c r="CW15722" s="174">
        <v>5</v>
      </c>
      <c r="CX15722" s="174">
        <v>26.155539999999998</v>
      </c>
    </row>
    <row r="15723" spans="84:102" x14ac:dyDescent="0.25">
      <c r="CF15723" s="3" t="s">
        <v>3073</v>
      </c>
      <c r="CG15723" s="174">
        <v>3787</v>
      </c>
      <c r="CH15723" s="174">
        <v>113779</v>
      </c>
      <c r="CI15723" s="174">
        <v>5</v>
      </c>
      <c r="CJ15723" s="174">
        <v>26</v>
      </c>
      <c r="CK15723" s="174">
        <v>26</v>
      </c>
      <c r="CU15723" s="174">
        <v>3787</v>
      </c>
      <c r="CV15723" s="174">
        <v>113779</v>
      </c>
      <c r="CW15723" s="174">
        <v>5</v>
      </c>
      <c r="CX15723" s="174">
        <v>26</v>
      </c>
    </row>
    <row r="15724" spans="84:102" x14ac:dyDescent="0.25">
      <c r="CF15724" s="3" t="s">
        <v>3073</v>
      </c>
      <c r="CG15724" s="174">
        <v>69335</v>
      </c>
      <c r="CH15724" s="174">
        <v>3821</v>
      </c>
      <c r="CI15724" s="174">
        <v>5</v>
      </c>
      <c r="CJ15724" s="174">
        <v>26</v>
      </c>
      <c r="CK15724" s="174">
        <v>26</v>
      </c>
      <c r="CU15724" s="174">
        <v>69335</v>
      </c>
      <c r="CV15724" s="174">
        <v>3821</v>
      </c>
      <c r="CW15724" s="174">
        <v>5</v>
      </c>
      <c r="CX15724" s="174">
        <v>26</v>
      </c>
    </row>
    <row r="15725" spans="84:102" x14ac:dyDescent="0.25">
      <c r="CF15725" s="3" t="s">
        <v>3073</v>
      </c>
      <c r="CG15725" s="174">
        <v>86583</v>
      </c>
      <c r="CH15725" s="174">
        <v>546</v>
      </c>
      <c r="CI15725" s="174">
        <v>5</v>
      </c>
      <c r="CJ15725" s="174">
        <v>26</v>
      </c>
      <c r="CK15725" s="174">
        <v>26</v>
      </c>
      <c r="CU15725" s="174">
        <v>86583</v>
      </c>
      <c r="CV15725" s="174">
        <v>546</v>
      </c>
      <c r="CW15725" s="174">
        <v>5</v>
      </c>
      <c r="CX15725" s="174">
        <v>26</v>
      </c>
    </row>
    <row r="15726" spans="84:102" x14ac:dyDescent="0.25">
      <c r="CF15726" s="3" t="s">
        <v>3073</v>
      </c>
      <c r="CG15726" s="174">
        <v>112131</v>
      </c>
      <c r="CH15726" s="174">
        <v>3896</v>
      </c>
      <c r="CI15726" s="174">
        <v>5</v>
      </c>
      <c r="CJ15726" s="174">
        <v>26</v>
      </c>
      <c r="CK15726" s="174">
        <v>26</v>
      </c>
      <c r="CU15726" s="174">
        <v>112131</v>
      </c>
      <c r="CV15726" s="174">
        <v>3896</v>
      </c>
      <c r="CW15726" s="174">
        <v>5</v>
      </c>
      <c r="CX15726" s="174">
        <v>26</v>
      </c>
    </row>
    <row r="15727" spans="84:102" x14ac:dyDescent="0.25">
      <c r="CF15727" s="3" t="s">
        <v>3073</v>
      </c>
      <c r="CG15727" s="174">
        <v>113286</v>
      </c>
      <c r="CH15727" s="174">
        <v>3871</v>
      </c>
      <c r="CI15727" s="174">
        <v>5</v>
      </c>
      <c r="CJ15727" s="174">
        <v>26</v>
      </c>
      <c r="CK15727" s="174">
        <v>26</v>
      </c>
      <c r="CU15727" s="174">
        <v>113286</v>
      </c>
      <c r="CV15727" s="174">
        <v>3871</v>
      </c>
      <c r="CW15727" s="174">
        <v>5</v>
      </c>
      <c r="CX15727" s="174">
        <v>26</v>
      </c>
    </row>
    <row r="15728" spans="84:102" x14ac:dyDescent="0.25">
      <c r="CF15728" s="3" t="s">
        <v>3073</v>
      </c>
      <c r="CG15728" s="174">
        <v>123525</v>
      </c>
      <c r="CH15728" s="174">
        <v>1275</v>
      </c>
      <c r="CI15728" s="174">
        <v>5</v>
      </c>
      <c r="CJ15728" s="174">
        <v>26</v>
      </c>
      <c r="CK15728" s="174">
        <v>26</v>
      </c>
      <c r="CU15728" s="174">
        <v>123525</v>
      </c>
      <c r="CV15728" s="174">
        <v>1275</v>
      </c>
      <c r="CW15728" s="174">
        <v>5</v>
      </c>
      <c r="CX15728" s="174">
        <v>26</v>
      </c>
    </row>
    <row r="15729" spans="84:102" x14ac:dyDescent="0.25">
      <c r="CF15729" s="3" t="s">
        <v>3073</v>
      </c>
      <c r="CG15729" s="174">
        <v>152265</v>
      </c>
      <c r="CH15729" s="174">
        <v>2930</v>
      </c>
      <c r="CI15729" s="174">
        <v>5</v>
      </c>
      <c r="CJ15729" s="174">
        <v>26</v>
      </c>
      <c r="CK15729" s="174">
        <v>26</v>
      </c>
      <c r="CU15729" s="174">
        <v>152265</v>
      </c>
      <c r="CV15729" s="174">
        <v>2930</v>
      </c>
      <c r="CW15729" s="174">
        <v>5</v>
      </c>
      <c r="CX15729" s="174">
        <v>26</v>
      </c>
    </row>
    <row r="15730" spans="84:102" x14ac:dyDescent="0.25">
      <c r="CF15730" s="3" t="s">
        <v>3073</v>
      </c>
      <c r="CG15730" s="174">
        <v>112160</v>
      </c>
      <c r="CH15730" s="174">
        <v>1370</v>
      </c>
      <c r="CI15730" s="174">
        <v>5</v>
      </c>
      <c r="CJ15730" s="174">
        <v>25.86551</v>
      </c>
      <c r="CK15730" s="174">
        <v>25.86551</v>
      </c>
      <c r="CU15730" s="174">
        <v>112160</v>
      </c>
      <c r="CV15730" s="174">
        <v>1370</v>
      </c>
      <c r="CW15730" s="174">
        <v>5</v>
      </c>
      <c r="CX15730" s="174">
        <v>25.86551</v>
      </c>
    </row>
    <row r="15731" spans="84:102" x14ac:dyDescent="0.25">
      <c r="CF15731" s="3" t="s">
        <v>3073</v>
      </c>
      <c r="CG15731" s="174">
        <v>1341</v>
      </c>
      <c r="CH15731" s="174">
        <v>116193</v>
      </c>
      <c r="CI15731" s="174">
        <v>5</v>
      </c>
      <c r="CJ15731" s="174">
        <v>25.777280000000001</v>
      </c>
      <c r="CK15731" s="174">
        <v>25.777280000000001</v>
      </c>
      <c r="CU15731" s="174">
        <v>1341</v>
      </c>
      <c r="CV15731" s="174">
        <v>116193</v>
      </c>
      <c r="CW15731" s="174">
        <v>5</v>
      </c>
      <c r="CX15731" s="174">
        <v>25.777280000000001</v>
      </c>
    </row>
    <row r="15732" spans="84:102" x14ac:dyDescent="0.25">
      <c r="CF15732" s="3" t="s">
        <v>3073</v>
      </c>
      <c r="CG15732" s="174">
        <v>107206</v>
      </c>
      <c r="CH15732" s="174">
        <v>859</v>
      </c>
      <c r="CI15732" s="174">
        <v>5</v>
      </c>
      <c r="CJ15732" s="174">
        <v>25.714110000000002</v>
      </c>
      <c r="CK15732" s="174">
        <v>25.714110000000002</v>
      </c>
      <c r="CU15732" s="174">
        <v>107206</v>
      </c>
      <c r="CV15732" s="174">
        <v>859</v>
      </c>
      <c r="CW15732" s="174">
        <v>5</v>
      </c>
      <c r="CX15732" s="174">
        <v>25.714110000000002</v>
      </c>
    </row>
    <row r="15733" spans="84:102" x14ac:dyDescent="0.25">
      <c r="CF15733" s="3" t="s">
        <v>3073</v>
      </c>
      <c r="CG15733" s="174">
        <v>116278</v>
      </c>
      <c r="CH15733" s="174">
        <v>980</v>
      </c>
      <c r="CI15733" s="174">
        <v>5</v>
      </c>
      <c r="CJ15733" s="174">
        <v>25.660740000000001</v>
      </c>
      <c r="CK15733" s="174">
        <v>25.660740000000001</v>
      </c>
      <c r="CU15733" s="174">
        <v>116278</v>
      </c>
      <c r="CV15733" s="174">
        <v>980</v>
      </c>
      <c r="CW15733" s="174">
        <v>5</v>
      </c>
      <c r="CX15733" s="174">
        <v>25.660740000000001</v>
      </c>
    </row>
    <row r="15734" spans="84:102" x14ac:dyDescent="0.25">
      <c r="CF15734" s="3" t="s">
        <v>3073</v>
      </c>
      <c r="CG15734" s="174">
        <v>206</v>
      </c>
      <c r="CH15734" s="174">
        <v>70539</v>
      </c>
      <c r="CI15734" s="174">
        <v>5</v>
      </c>
      <c r="CJ15734" s="174">
        <v>25.635010000000001</v>
      </c>
      <c r="CK15734" s="174">
        <v>25.635010000000001</v>
      </c>
      <c r="CU15734" s="174">
        <v>206</v>
      </c>
      <c r="CV15734" s="174">
        <v>70539</v>
      </c>
      <c r="CW15734" s="174">
        <v>5</v>
      </c>
      <c r="CX15734" s="174">
        <v>25.635010000000001</v>
      </c>
    </row>
    <row r="15735" spans="84:102" x14ac:dyDescent="0.25">
      <c r="CF15735" s="3" t="s">
        <v>3073</v>
      </c>
      <c r="CG15735" s="174">
        <v>980</v>
      </c>
      <c r="CH15735" s="174">
        <v>116278</v>
      </c>
      <c r="CI15735" s="174">
        <v>5</v>
      </c>
      <c r="CJ15735" s="174">
        <v>25.62893</v>
      </c>
      <c r="CK15735" s="174">
        <v>25.62893</v>
      </c>
      <c r="CU15735" s="174">
        <v>980</v>
      </c>
      <c r="CV15735" s="174">
        <v>116278</v>
      </c>
      <c r="CW15735" s="174">
        <v>5</v>
      </c>
      <c r="CX15735" s="174">
        <v>25.62893</v>
      </c>
    </row>
    <row r="15736" spans="84:102" x14ac:dyDescent="0.25">
      <c r="CF15736" s="3" t="s">
        <v>3073</v>
      </c>
      <c r="CG15736" s="174">
        <v>112882</v>
      </c>
      <c r="CH15736" s="174">
        <v>932</v>
      </c>
      <c r="CI15736" s="174">
        <v>5</v>
      </c>
      <c r="CJ15736" s="174">
        <v>25.57058</v>
      </c>
      <c r="CK15736" s="174">
        <v>25.57058</v>
      </c>
      <c r="CU15736" s="174">
        <v>112882</v>
      </c>
      <c r="CV15736" s="174">
        <v>932</v>
      </c>
      <c r="CW15736" s="174">
        <v>5</v>
      </c>
      <c r="CX15736" s="174">
        <v>25.57058</v>
      </c>
    </row>
    <row r="15737" spans="84:102" x14ac:dyDescent="0.25">
      <c r="CF15737" s="3" t="s">
        <v>3073</v>
      </c>
      <c r="CG15737" s="174">
        <v>333</v>
      </c>
      <c r="CH15737" s="174">
        <v>73750</v>
      </c>
      <c r="CI15737" s="174">
        <v>5</v>
      </c>
      <c r="CJ15737" s="174">
        <v>25.56279</v>
      </c>
      <c r="CK15737" s="174">
        <v>25.56279</v>
      </c>
      <c r="CU15737" s="174">
        <v>333</v>
      </c>
      <c r="CV15737" s="174">
        <v>73750</v>
      </c>
      <c r="CW15737" s="174">
        <v>5</v>
      </c>
      <c r="CX15737" s="174">
        <v>25.56279</v>
      </c>
    </row>
    <row r="15738" spans="84:102" x14ac:dyDescent="0.25">
      <c r="CF15738" s="3" t="s">
        <v>3073</v>
      </c>
      <c r="CG15738" s="174">
        <v>3602</v>
      </c>
      <c r="CH15738" s="174">
        <v>92028</v>
      </c>
      <c r="CI15738" s="174">
        <v>5</v>
      </c>
      <c r="CJ15738" s="174">
        <v>25.559930000000001</v>
      </c>
      <c r="CK15738" s="174">
        <v>25.559930000000001</v>
      </c>
      <c r="CU15738" s="174">
        <v>3602</v>
      </c>
      <c r="CV15738" s="174">
        <v>92028</v>
      </c>
      <c r="CW15738" s="174">
        <v>5</v>
      </c>
      <c r="CX15738" s="174">
        <v>25.559930000000001</v>
      </c>
    </row>
    <row r="15739" spans="84:102" x14ac:dyDescent="0.25">
      <c r="CF15739" s="3" t="s">
        <v>3073</v>
      </c>
      <c r="CG15739" s="174">
        <v>2577</v>
      </c>
      <c r="CH15739" s="174">
        <v>40922</v>
      </c>
      <c r="CI15739" s="174">
        <v>5</v>
      </c>
      <c r="CJ15739" s="174">
        <v>25.415759999999999</v>
      </c>
      <c r="CK15739" s="174">
        <v>25.415759999999999</v>
      </c>
      <c r="CU15739" s="174">
        <v>2577</v>
      </c>
      <c r="CV15739" s="174">
        <v>40922</v>
      </c>
      <c r="CW15739" s="174">
        <v>5</v>
      </c>
      <c r="CX15739" s="174">
        <v>25.415759999999999</v>
      </c>
    </row>
    <row r="15740" spans="84:102" x14ac:dyDescent="0.25">
      <c r="CF15740" s="3" t="s">
        <v>3073</v>
      </c>
      <c r="CG15740" s="174">
        <v>2822</v>
      </c>
      <c r="CH15740" s="174">
        <v>150711</v>
      </c>
      <c r="CI15740" s="174">
        <v>5</v>
      </c>
      <c r="CJ15740" s="174">
        <v>25.322379999999999</v>
      </c>
      <c r="CK15740" s="174">
        <v>25.322379999999999</v>
      </c>
      <c r="CU15740" s="174">
        <v>2822</v>
      </c>
      <c r="CV15740" s="174">
        <v>150711</v>
      </c>
      <c r="CW15740" s="174">
        <v>5</v>
      </c>
      <c r="CX15740" s="174">
        <v>25.322379999999999</v>
      </c>
    </row>
    <row r="15741" spans="84:102" x14ac:dyDescent="0.25">
      <c r="CF15741" s="3" t="s">
        <v>3073</v>
      </c>
      <c r="CG15741" s="174">
        <v>1341</v>
      </c>
      <c r="CH15741" s="174">
        <v>115369</v>
      </c>
      <c r="CI15741" s="174">
        <v>5</v>
      </c>
      <c r="CJ15741" s="174">
        <v>25.286619999999999</v>
      </c>
      <c r="CK15741" s="174">
        <v>25.286619999999999</v>
      </c>
      <c r="CU15741" s="174">
        <v>1341</v>
      </c>
      <c r="CV15741" s="174">
        <v>115369</v>
      </c>
      <c r="CW15741" s="174">
        <v>5</v>
      </c>
      <c r="CX15741" s="174">
        <v>25.286619999999999</v>
      </c>
    </row>
    <row r="15742" spans="84:102" x14ac:dyDescent="0.25">
      <c r="CF15742" s="3" t="s">
        <v>3073</v>
      </c>
      <c r="CG15742" s="174">
        <v>2868</v>
      </c>
      <c r="CH15742" s="174">
        <v>149015</v>
      </c>
      <c r="CI15742" s="174">
        <v>5</v>
      </c>
      <c r="CJ15742" s="174">
        <v>25.204899999999999</v>
      </c>
      <c r="CK15742" s="174">
        <v>25.204899999999999</v>
      </c>
      <c r="CU15742" s="174">
        <v>2868</v>
      </c>
      <c r="CV15742" s="174">
        <v>149015</v>
      </c>
      <c r="CW15742" s="174">
        <v>5</v>
      </c>
      <c r="CX15742" s="174">
        <v>25.204899999999999</v>
      </c>
    </row>
    <row r="15743" spans="84:102" x14ac:dyDescent="0.25">
      <c r="CF15743" s="3" t="s">
        <v>3073</v>
      </c>
      <c r="CG15743" s="174">
        <v>152314</v>
      </c>
      <c r="CH15743" s="174">
        <v>2940</v>
      </c>
      <c r="CI15743" s="174">
        <v>5</v>
      </c>
      <c r="CJ15743" s="174">
        <v>25.151070000000001</v>
      </c>
      <c r="CK15743" s="174">
        <v>25.151070000000001</v>
      </c>
      <c r="CU15743" s="174">
        <v>152314</v>
      </c>
      <c r="CV15743" s="174">
        <v>2940</v>
      </c>
      <c r="CW15743" s="174">
        <v>5</v>
      </c>
      <c r="CX15743" s="174">
        <v>25.151070000000001</v>
      </c>
    </row>
    <row r="15744" spans="84:102" x14ac:dyDescent="0.25">
      <c r="CF15744" s="3" t="s">
        <v>3073</v>
      </c>
      <c r="CG15744" s="174">
        <v>162385</v>
      </c>
      <c r="CH15744" s="174">
        <v>3030</v>
      </c>
      <c r="CI15744" s="174">
        <v>5</v>
      </c>
      <c r="CJ15744" s="174">
        <v>25.118960000000001</v>
      </c>
      <c r="CK15744" s="174">
        <v>25.118960000000001</v>
      </c>
      <c r="CU15744" s="174">
        <v>162385</v>
      </c>
      <c r="CV15744" s="174">
        <v>3030</v>
      </c>
      <c r="CW15744" s="174">
        <v>5</v>
      </c>
      <c r="CX15744" s="174">
        <v>25.118960000000001</v>
      </c>
    </row>
    <row r="15745" spans="84:102" x14ac:dyDescent="0.25">
      <c r="CF15745" s="3" t="s">
        <v>3073</v>
      </c>
      <c r="CG15745" s="174">
        <v>88481</v>
      </c>
      <c r="CH15745" s="174">
        <v>3582</v>
      </c>
      <c r="CI15745" s="174">
        <v>5</v>
      </c>
      <c r="CJ15745" s="174">
        <v>25.106200000000001</v>
      </c>
      <c r="CK15745" s="174">
        <v>25.106200000000001</v>
      </c>
      <c r="CU15745" s="174">
        <v>88481</v>
      </c>
      <c r="CV15745" s="174">
        <v>3582</v>
      </c>
      <c r="CW15745" s="174">
        <v>5</v>
      </c>
      <c r="CX15745" s="174">
        <v>25.106200000000001</v>
      </c>
    </row>
    <row r="15746" spans="84:102" x14ac:dyDescent="0.25">
      <c r="CF15746" s="3" t="s">
        <v>3073</v>
      </c>
      <c r="CG15746" s="174">
        <v>2952</v>
      </c>
      <c r="CH15746" s="174">
        <v>152907</v>
      </c>
      <c r="CI15746" s="174">
        <v>5</v>
      </c>
      <c r="CJ15746" s="174">
        <v>25.104559999999999</v>
      </c>
      <c r="CK15746" s="174">
        <v>25.104559999999999</v>
      </c>
      <c r="CU15746" s="174">
        <v>2952</v>
      </c>
      <c r="CV15746" s="174">
        <v>152907</v>
      </c>
      <c r="CW15746" s="174">
        <v>5</v>
      </c>
      <c r="CX15746" s="174">
        <v>25.104559999999999</v>
      </c>
    </row>
    <row r="15747" spans="84:102" x14ac:dyDescent="0.25">
      <c r="CF15747" s="3" t="s">
        <v>3073</v>
      </c>
      <c r="CG15747" s="174">
        <v>1370</v>
      </c>
      <c r="CH15747" s="174">
        <v>112160</v>
      </c>
      <c r="CI15747" s="174">
        <v>5</v>
      </c>
      <c r="CJ15747" s="174">
        <v>25.052710000000001</v>
      </c>
      <c r="CK15747" s="174">
        <v>25.052710000000001</v>
      </c>
      <c r="CU15747" s="174">
        <v>1370</v>
      </c>
      <c r="CV15747" s="174">
        <v>112160</v>
      </c>
      <c r="CW15747" s="174">
        <v>5</v>
      </c>
      <c r="CX15747" s="174">
        <v>25.052710000000001</v>
      </c>
    </row>
    <row r="15748" spans="84:102" x14ac:dyDescent="0.25">
      <c r="CF15748" s="3" t="s">
        <v>3073</v>
      </c>
      <c r="CG15748" s="174">
        <v>2857</v>
      </c>
      <c r="CH15748" s="174">
        <v>150401</v>
      </c>
      <c r="CI15748" s="174">
        <v>5</v>
      </c>
      <c r="CJ15748" s="174">
        <v>25</v>
      </c>
      <c r="CK15748" s="174">
        <v>25</v>
      </c>
      <c r="CU15748" s="174">
        <v>2857</v>
      </c>
      <c r="CV15748" s="174">
        <v>150401</v>
      </c>
      <c r="CW15748" s="174">
        <v>5</v>
      </c>
      <c r="CX15748" s="174">
        <v>25</v>
      </c>
    </row>
    <row r="15749" spans="84:102" x14ac:dyDescent="0.25">
      <c r="CF15749" s="3" t="s">
        <v>3073</v>
      </c>
      <c r="CG15749" s="174">
        <v>3756</v>
      </c>
      <c r="CH15749" s="174">
        <v>23894</v>
      </c>
      <c r="CI15749" s="174">
        <v>5</v>
      </c>
      <c r="CJ15749" s="174">
        <v>25</v>
      </c>
      <c r="CK15749" s="174">
        <v>25</v>
      </c>
      <c r="CU15749" s="174">
        <v>3756</v>
      </c>
      <c r="CV15749" s="174">
        <v>23894</v>
      </c>
      <c r="CW15749" s="174">
        <v>5</v>
      </c>
      <c r="CX15749" s="174">
        <v>25</v>
      </c>
    </row>
    <row r="15750" spans="84:102" x14ac:dyDescent="0.25">
      <c r="CF15750" s="3" t="s">
        <v>3073</v>
      </c>
      <c r="CG15750" s="174">
        <v>3844</v>
      </c>
      <c r="CH15750" s="174">
        <v>198690</v>
      </c>
      <c r="CI15750" s="174">
        <v>5</v>
      </c>
      <c r="CJ15750" s="174">
        <v>25</v>
      </c>
      <c r="CK15750" s="174">
        <v>25</v>
      </c>
      <c r="CU15750" s="174">
        <v>3844</v>
      </c>
      <c r="CV15750" s="174">
        <v>198690</v>
      </c>
      <c r="CW15750" s="174">
        <v>5</v>
      </c>
      <c r="CX15750" s="174">
        <v>25</v>
      </c>
    </row>
    <row r="15751" spans="84:102" x14ac:dyDescent="0.25">
      <c r="CF15751" s="3" t="s">
        <v>3073</v>
      </c>
      <c r="CG15751" s="174">
        <v>3896</v>
      </c>
      <c r="CH15751" s="174">
        <v>112131</v>
      </c>
      <c r="CI15751" s="174">
        <v>5</v>
      </c>
      <c r="CJ15751" s="174">
        <v>25</v>
      </c>
      <c r="CK15751" s="174">
        <v>25</v>
      </c>
      <c r="CU15751" s="174">
        <v>3896</v>
      </c>
      <c r="CV15751" s="174">
        <v>112131</v>
      </c>
      <c r="CW15751" s="174">
        <v>5</v>
      </c>
      <c r="CX15751" s="174">
        <v>25</v>
      </c>
    </row>
    <row r="15752" spans="84:102" x14ac:dyDescent="0.25">
      <c r="CF15752" s="3" t="s">
        <v>3073</v>
      </c>
      <c r="CG15752" s="174">
        <v>49295</v>
      </c>
      <c r="CH15752" s="174">
        <v>3866</v>
      </c>
      <c r="CI15752" s="174">
        <v>5</v>
      </c>
      <c r="CJ15752" s="174">
        <v>25</v>
      </c>
      <c r="CK15752" s="174">
        <v>25</v>
      </c>
      <c r="CU15752" s="174">
        <v>49295</v>
      </c>
      <c r="CV15752" s="174">
        <v>3866</v>
      </c>
      <c r="CW15752" s="174">
        <v>5</v>
      </c>
      <c r="CX15752" s="174">
        <v>25</v>
      </c>
    </row>
    <row r="15753" spans="84:102" x14ac:dyDescent="0.25">
      <c r="CF15753" s="3" t="s">
        <v>3073</v>
      </c>
      <c r="CG15753" s="174">
        <v>53670</v>
      </c>
      <c r="CH15753" s="174">
        <v>3814</v>
      </c>
      <c r="CI15753" s="174">
        <v>5</v>
      </c>
      <c r="CJ15753" s="174">
        <v>25</v>
      </c>
      <c r="CK15753" s="174">
        <v>25</v>
      </c>
      <c r="CU15753" s="174">
        <v>53670</v>
      </c>
      <c r="CV15753" s="174">
        <v>3814</v>
      </c>
      <c r="CW15753" s="174">
        <v>5</v>
      </c>
      <c r="CX15753" s="174">
        <v>25</v>
      </c>
    </row>
    <row r="15754" spans="84:102" x14ac:dyDescent="0.25">
      <c r="CF15754" s="3" t="s">
        <v>3073</v>
      </c>
      <c r="CG15754" s="174">
        <v>55257</v>
      </c>
      <c r="CH15754" s="174">
        <v>3882</v>
      </c>
      <c r="CI15754" s="174">
        <v>5</v>
      </c>
      <c r="CJ15754" s="174">
        <v>25</v>
      </c>
      <c r="CK15754" s="174">
        <v>25</v>
      </c>
      <c r="CU15754" s="174">
        <v>55257</v>
      </c>
      <c r="CV15754" s="174">
        <v>3882</v>
      </c>
      <c r="CW15754" s="174">
        <v>5</v>
      </c>
      <c r="CX15754" s="174">
        <v>25</v>
      </c>
    </row>
    <row r="15755" spans="84:102" x14ac:dyDescent="0.25">
      <c r="CF15755" s="3" t="s">
        <v>3073</v>
      </c>
      <c r="CG15755" s="174">
        <v>69887</v>
      </c>
      <c r="CH15755" s="174">
        <v>3808</v>
      </c>
      <c r="CI15755" s="174">
        <v>5</v>
      </c>
      <c r="CJ15755" s="174">
        <v>25</v>
      </c>
      <c r="CK15755" s="174">
        <v>25</v>
      </c>
      <c r="CU15755" s="174">
        <v>69887</v>
      </c>
      <c r="CV15755" s="174">
        <v>3808</v>
      </c>
      <c r="CW15755" s="174">
        <v>5</v>
      </c>
      <c r="CX15755" s="174">
        <v>25</v>
      </c>
    </row>
    <row r="15756" spans="84:102" x14ac:dyDescent="0.25">
      <c r="CF15756" s="3" t="s">
        <v>3073</v>
      </c>
      <c r="CG15756" s="174">
        <v>70199</v>
      </c>
      <c r="CH15756" s="174">
        <v>3811</v>
      </c>
      <c r="CI15756" s="174">
        <v>5</v>
      </c>
      <c r="CJ15756" s="174">
        <v>25</v>
      </c>
      <c r="CK15756" s="174">
        <v>25</v>
      </c>
      <c r="CU15756" s="174">
        <v>70199</v>
      </c>
      <c r="CV15756" s="174">
        <v>3811</v>
      </c>
      <c r="CW15756" s="174">
        <v>5</v>
      </c>
      <c r="CX15756" s="174">
        <v>25</v>
      </c>
    </row>
    <row r="15757" spans="84:102" x14ac:dyDescent="0.25">
      <c r="CF15757" s="3" t="s">
        <v>3073</v>
      </c>
      <c r="CG15757" s="174">
        <v>2824</v>
      </c>
      <c r="CH15757" s="174">
        <v>149090</v>
      </c>
      <c r="CI15757" s="174">
        <v>5</v>
      </c>
      <c r="CJ15757" s="174">
        <v>24.958490000000001</v>
      </c>
      <c r="CK15757" s="174">
        <v>24.958490000000001</v>
      </c>
      <c r="CU15757" s="174">
        <v>2824</v>
      </c>
      <c r="CV15757" s="174">
        <v>149090</v>
      </c>
      <c r="CW15757" s="174">
        <v>5</v>
      </c>
      <c r="CX15757" s="174">
        <v>24.958490000000001</v>
      </c>
    </row>
    <row r="15758" spans="84:102" x14ac:dyDescent="0.25">
      <c r="CF15758" s="3" t="s">
        <v>3073</v>
      </c>
      <c r="CG15758" s="174">
        <v>149414</v>
      </c>
      <c r="CH15758" s="174">
        <v>2826</v>
      </c>
      <c r="CI15758" s="174">
        <v>5</v>
      </c>
      <c r="CJ15758" s="174">
        <v>24.958490000000001</v>
      </c>
      <c r="CK15758" s="174">
        <v>24.958490000000001</v>
      </c>
      <c r="CU15758" s="174">
        <v>149414</v>
      </c>
      <c r="CV15758" s="174">
        <v>2826</v>
      </c>
      <c r="CW15758" s="174">
        <v>5</v>
      </c>
      <c r="CX15758" s="174">
        <v>24.958490000000001</v>
      </c>
    </row>
    <row r="15759" spans="84:102" x14ac:dyDescent="0.25">
      <c r="CF15759" s="3" t="s">
        <v>3073</v>
      </c>
      <c r="CG15759" s="174">
        <v>3030</v>
      </c>
      <c r="CH15759" s="174">
        <v>162385</v>
      </c>
      <c r="CI15759" s="174">
        <v>5</v>
      </c>
      <c r="CJ15759" s="174">
        <v>24.914090000000002</v>
      </c>
      <c r="CK15759" s="174">
        <v>24.914090000000002</v>
      </c>
      <c r="CU15759" s="174">
        <v>3030</v>
      </c>
      <c r="CV15759" s="174">
        <v>162385</v>
      </c>
      <c r="CW15759" s="174">
        <v>5</v>
      </c>
      <c r="CX15759" s="174">
        <v>24.914090000000002</v>
      </c>
    </row>
    <row r="15760" spans="84:102" x14ac:dyDescent="0.25">
      <c r="CF15760" s="3" t="s">
        <v>3073</v>
      </c>
      <c r="CG15760" s="174">
        <v>96606</v>
      </c>
      <c r="CH15760" s="174">
        <v>722</v>
      </c>
      <c r="CI15760" s="174">
        <v>5</v>
      </c>
      <c r="CJ15760" s="174">
        <v>24.799880000000002</v>
      </c>
      <c r="CK15760" s="174">
        <v>24.799880000000002</v>
      </c>
      <c r="CU15760" s="174">
        <v>96606</v>
      </c>
      <c r="CV15760" s="174">
        <v>722</v>
      </c>
      <c r="CW15760" s="174">
        <v>5</v>
      </c>
      <c r="CX15760" s="174">
        <v>24.799880000000002</v>
      </c>
    </row>
    <row r="15761" spans="84:102" x14ac:dyDescent="0.25">
      <c r="CF15761" s="3" t="s">
        <v>3073</v>
      </c>
      <c r="CG15761" s="174">
        <v>143787</v>
      </c>
      <c r="CH15761" s="174">
        <v>2763</v>
      </c>
      <c r="CI15761" s="174">
        <v>5</v>
      </c>
      <c r="CJ15761" s="174">
        <v>24.747779999999999</v>
      </c>
      <c r="CK15761" s="174">
        <v>24.747779999999999</v>
      </c>
      <c r="CU15761" s="174">
        <v>143787</v>
      </c>
      <c r="CV15761" s="174">
        <v>2763</v>
      </c>
      <c r="CW15761" s="174">
        <v>5</v>
      </c>
      <c r="CX15761" s="174">
        <v>24.747779999999999</v>
      </c>
    </row>
    <row r="15762" spans="84:102" x14ac:dyDescent="0.25">
      <c r="CF15762" s="3" t="s">
        <v>3073</v>
      </c>
      <c r="CG15762" s="174">
        <v>37</v>
      </c>
      <c r="CH15762" s="174">
        <v>60929</v>
      </c>
      <c r="CI15762" s="174">
        <v>5</v>
      </c>
      <c r="CJ15762" s="174">
        <v>24.629480000000001</v>
      </c>
      <c r="CK15762" s="174">
        <v>24.629480000000001</v>
      </c>
      <c r="CU15762" s="174">
        <v>37</v>
      </c>
      <c r="CV15762" s="174">
        <v>60929</v>
      </c>
      <c r="CW15762" s="174">
        <v>5</v>
      </c>
      <c r="CX15762" s="174">
        <v>24.629480000000001</v>
      </c>
    </row>
    <row r="15763" spans="84:102" x14ac:dyDescent="0.25">
      <c r="CF15763" s="3" t="s">
        <v>3073</v>
      </c>
      <c r="CG15763" s="174">
        <v>1070</v>
      </c>
      <c r="CH15763" s="174">
        <v>131106</v>
      </c>
      <c r="CI15763" s="174">
        <v>5</v>
      </c>
      <c r="CJ15763" s="174">
        <v>24.55255</v>
      </c>
      <c r="CK15763" s="174">
        <v>24.55255</v>
      </c>
      <c r="CU15763" s="174">
        <v>1070</v>
      </c>
      <c r="CV15763" s="174">
        <v>131106</v>
      </c>
      <c r="CW15763" s="174">
        <v>5</v>
      </c>
      <c r="CX15763" s="174">
        <v>24.55255</v>
      </c>
    </row>
    <row r="15764" spans="84:102" x14ac:dyDescent="0.25">
      <c r="CF15764" s="3" t="s">
        <v>3073</v>
      </c>
      <c r="CG15764" s="174">
        <v>33299</v>
      </c>
      <c r="CH15764" s="174">
        <v>2493</v>
      </c>
      <c r="CI15764" s="174">
        <v>5</v>
      </c>
      <c r="CJ15764" s="174">
        <v>24.537939999999999</v>
      </c>
      <c r="CK15764" s="174">
        <v>24.537939999999999</v>
      </c>
      <c r="CU15764" s="174">
        <v>33299</v>
      </c>
      <c r="CV15764" s="174">
        <v>2493</v>
      </c>
      <c r="CW15764" s="174">
        <v>5</v>
      </c>
      <c r="CX15764" s="174">
        <v>24.537939999999999</v>
      </c>
    </row>
    <row r="15765" spans="84:102" x14ac:dyDescent="0.25">
      <c r="CF15765" s="3" t="s">
        <v>3073</v>
      </c>
      <c r="CG15765" s="174">
        <v>2943</v>
      </c>
      <c r="CH15765" s="174">
        <v>152246</v>
      </c>
      <c r="CI15765" s="174">
        <v>5</v>
      </c>
      <c r="CJ15765" s="174">
        <v>24.414200000000001</v>
      </c>
      <c r="CK15765" s="174">
        <v>24.414200000000001</v>
      </c>
      <c r="CU15765" s="174">
        <v>2943</v>
      </c>
      <c r="CV15765" s="174">
        <v>152246</v>
      </c>
      <c r="CW15765" s="174">
        <v>5</v>
      </c>
      <c r="CX15765" s="174">
        <v>24.414200000000001</v>
      </c>
    </row>
    <row r="15766" spans="84:102" x14ac:dyDescent="0.25">
      <c r="CF15766" s="3" t="s">
        <v>3073</v>
      </c>
      <c r="CG15766" s="174">
        <v>150711</v>
      </c>
      <c r="CH15766" s="174">
        <v>2822</v>
      </c>
      <c r="CI15766" s="174">
        <v>5</v>
      </c>
      <c r="CJ15766" s="174">
        <v>24.383749999999999</v>
      </c>
      <c r="CK15766" s="174">
        <v>24.383749999999999</v>
      </c>
      <c r="CU15766" s="174">
        <v>150711</v>
      </c>
      <c r="CV15766" s="174">
        <v>2822</v>
      </c>
      <c r="CW15766" s="174">
        <v>5</v>
      </c>
      <c r="CX15766" s="174">
        <v>24.383749999999999</v>
      </c>
    </row>
    <row r="15767" spans="84:102" x14ac:dyDescent="0.25">
      <c r="CF15767" s="3" t="s">
        <v>3073</v>
      </c>
      <c r="CG15767" s="174">
        <v>2826</v>
      </c>
      <c r="CH15767" s="174">
        <v>149414</v>
      </c>
      <c r="CI15767" s="174">
        <v>5</v>
      </c>
      <c r="CJ15767" s="174">
        <v>24.332889999999999</v>
      </c>
      <c r="CK15767" s="174">
        <v>24.332889999999999</v>
      </c>
      <c r="CU15767" s="174">
        <v>2826</v>
      </c>
      <c r="CV15767" s="174">
        <v>149414</v>
      </c>
      <c r="CW15767" s="174">
        <v>5</v>
      </c>
      <c r="CX15767" s="174">
        <v>24.332889999999999</v>
      </c>
    </row>
    <row r="15768" spans="84:102" x14ac:dyDescent="0.25">
      <c r="CF15768" s="3" t="s">
        <v>3073</v>
      </c>
      <c r="CG15768" s="174">
        <v>149090</v>
      </c>
      <c r="CH15768" s="174">
        <v>2824</v>
      </c>
      <c r="CI15768" s="174">
        <v>5</v>
      </c>
      <c r="CJ15768" s="174">
        <v>24.332889999999999</v>
      </c>
      <c r="CK15768" s="174">
        <v>24.332889999999999</v>
      </c>
      <c r="CU15768" s="174">
        <v>149090</v>
      </c>
      <c r="CV15768" s="174">
        <v>2824</v>
      </c>
      <c r="CW15768" s="174">
        <v>5</v>
      </c>
      <c r="CX15768" s="174">
        <v>24.332889999999999</v>
      </c>
    </row>
    <row r="15769" spans="84:102" x14ac:dyDescent="0.25">
      <c r="CF15769" s="3" t="s">
        <v>3073</v>
      </c>
      <c r="CG15769" s="174">
        <v>126997</v>
      </c>
      <c r="CH15769" s="174">
        <v>1066</v>
      </c>
      <c r="CI15769" s="174">
        <v>5</v>
      </c>
      <c r="CJ15769" s="174">
        <v>24.317779999999999</v>
      </c>
      <c r="CK15769" s="174">
        <v>24.317779999999999</v>
      </c>
      <c r="CU15769" s="174">
        <v>126997</v>
      </c>
      <c r="CV15769" s="174">
        <v>1066</v>
      </c>
      <c r="CW15769" s="174">
        <v>5</v>
      </c>
      <c r="CX15769" s="174">
        <v>24.317779999999999</v>
      </c>
    </row>
    <row r="15770" spans="84:102" x14ac:dyDescent="0.25">
      <c r="CF15770" s="3" t="s">
        <v>3073</v>
      </c>
      <c r="CG15770" s="174">
        <v>932</v>
      </c>
      <c r="CH15770" s="174">
        <v>112882</v>
      </c>
      <c r="CI15770" s="174">
        <v>5</v>
      </c>
      <c r="CJ15770" s="174">
        <v>24.281790000000001</v>
      </c>
      <c r="CK15770" s="174">
        <v>24.281790000000001</v>
      </c>
      <c r="CU15770" s="174">
        <v>932</v>
      </c>
      <c r="CV15770" s="174">
        <v>112882</v>
      </c>
      <c r="CW15770" s="174">
        <v>5</v>
      </c>
      <c r="CX15770" s="174">
        <v>24.281790000000001</v>
      </c>
    </row>
    <row r="15771" spans="84:102" x14ac:dyDescent="0.25">
      <c r="CF15771" s="3" t="s">
        <v>3073</v>
      </c>
      <c r="CG15771" s="174">
        <v>561</v>
      </c>
      <c r="CH15771" s="174">
        <v>84158</v>
      </c>
      <c r="CI15771" s="174">
        <v>5</v>
      </c>
      <c r="CJ15771" s="174">
        <v>24.160440000000001</v>
      </c>
      <c r="CK15771" s="174">
        <v>24.160440000000001</v>
      </c>
      <c r="CU15771" s="174">
        <v>561</v>
      </c>
      <c r="CV15771" s="174">
        <v>84158</v>
      </c>
      <c r="CW15771" s="174">
        <v>5</v>
      </c>
      <c r="CX15771" s="174">
        <v>24.160440000000001</v>
      </c>
    </row>
    <row r="15772" spans="84:102" x14ac:dyDescent="0.25">
      <c r="CF15772" s="3" t="s">
        <v>3073</v>
      </c>
      <c r="CG15772" s="174">
        <v>158833</v>
      </c>
      <c r="CH15772" s="174">
        <v>2992</v>
      </c>
      <c r="CI15772" s="174">
        <v>5</v>
      </c>
      <c r="CJ15772" s="174">
        <v>24.15522</v>
      </c>
      <c r="CK15772" s="174">
        <v>24.15522</v>
      </c>
      <c r="CU15772" s="174">
        <v>158833</v>
      </c>
      <c r="CV15772" s="174">
        <v>2992</v>
      </c>
      <c r="CW15772" s="174">
        <v>5</v>
      </c>
      <c r="CX15772" s="174">
        <v>24.15522</v>
      </c>
    </row>
    <row r="15773" spans="84:102" x14ac:dyDescent="0.25">
      <c r="CF15773" s="3" t="s">
        <v>3073</v>
      </c>
      <c r="CG15773" s="174">
        <v>2940</v>
      </c>
      <c r="CH15773" s="174">
        <v>152314</v>
      </c>
      <c r="CI15773" s="174">
        <v>5</v>
      </c>
      <c r="CJ15773" s="174">
        <v>24.04419</v>
      </c>
      <c r="CK15773" s="174">
        <v>24.04419</v>
      </c>
      <c r="CU15773" s="174">
        <v>2940</v>
      </c>
      <c r="CV15773" s="174">
        <v>152314</v>
      </c>
      <c r="CW15773" s="174">
        <v>5</v>
      </c>
      <c r="CX15773" s="174">
        <v>24.04419</v>
      </c>
    </row>
    <row r="15774" spans="84:102" x14ac:dyDescent="0.25">
      <c r="CF15774" s="3" t="s">
        <v>3073</v>
      </c>
      <c r="CG15774" s="174">
        <v>2887</v>
      </c>
      <c r="CH15774" s="174">
        <v>149148</v>
      </c>
      <c r="CI15774" s="174">
        <v>5</v>
      </c>
      <c r="CJ15774" s="174">
        <v>24</v>
      </c>
      <c r="CK15774" s="174">
        <v>24</v>
      </c>
      <c r="CU15774" s="174">
        <v>2887</v>
      </c>
      <c r="CV15774" s="174">
        <v>149148</v>
      </c>
      <c r="CW15774" s="174">
        <v>5</v>
      </c>
      <c r="CX15774" s="174">
        <v>24</v>
      </c>
    </row>
    <row r="15775" spans="84:102" x14ac:dyDescent="0.25">
      <c r="CF15775" s="3" t="s">
        <v>3073</v>
      </c>
      <c r="CG15775" s="174">
        <v>2930</v>
      </c>
      <c r="CH15775" s="174">
        <v>152265</v>
      </c>
      <c r="CI15775" s="174">
        <v>5</v>
      </c>
      <c r="CJ15775" s="174">
        <v>24</v>
      </c>
      <c r="CK15775" s="174">
        <v>24</v>
      </c>
      <c r="CU15775" s="174">
        <v>2930</v>
      </c>
      <c r="CV15775" s="174">
        <v>152265</v>
      </c>
      <c r="CW15775" s="174">
        <v>5</v>
      </c>
      <c r="CX15775" s="174">
        <v>24</v>
      </c>
    </row>
    <row r="15776" spans="84:102" x14ac:dyDescent="0.25">
      <c r="CF15776" s="3" t="s">
        <v>3073</v>
      </c>
      <c r="CG15776" s="174">
        <v>3790</v>
      </c>
      <c r="CH15776" s="174">
        <v>113588</v>
      </c>
      <c r="CI15776" s="174">
        <v>5</v>
      </c>
      <c r="CJ15776" s="174">
        <v>24</v>
      </c>
      <c r="CK15776" s="174">
        <v>24</v>
      </c>
      <c r="CU15776" s="174">
        <v>3790</v>
      </c>
      <c r="CV15776" s="174">
        <v>113588</v>
      </c>
      <c r="CW15776" s="174">
        <v>5</v>
      </c>
      <c r="CX15776" s="174">
        <v>24</v>
      </c>
    </row>
    <row r="15777" spans="84:102" x14ac:dyDescent="0.25">
      <c r="CF15777" s="3" t="s">
        <v>3073</v>
      </c>
      <c r="CG15777" s="174">
        <v>3833</v>
      </c>
      <c r="CH15777" s="174">
        <v>36846</v>
      </c>
      <c r="CI15777" s="174">
        <v>5</v>
      </c>
      <c r="CJ15777" s="174">
        <v>24</v>
      </c>
      <c r="CK15777" s="174">
        <v>24</v>
      </c>
      <c r="CU15777" s="174">
        <v>3833</v>
      </c>
      <c r="CV15777" s="174">
        <v>36846</v>
      </c>
      <c r="CW15777" s="174">
        <v>5</v>
      </c>
      <c r="CX15777" s="174">
        <v>24</v>
      </c>
    </row>
    <row r="15778" spans="84:102" x14ac:dyDescent="0.25">
      <c r="CF15778" s="3" t="s">
        <v>3073</v>
      </c>
      <c r="CG15778" s="174">
        <v>33863</v>
      </c>
      <c r="CH15778" s="174">
        <v>3841</v>
      </c>
      <c r="CI15778" s="174">
        <v>5</v>
      </c>
      <c r="CJ15778" s="174">
        <v>24</v>
      </c>
      <c r="CK15778" s="174">
        <v>24</v>
      </c>
      <c r="CU15778" s="174">
        <v>33863</v>
      </c>
      <c r="CV15778" s="174">
        <v>3841</v>
      </c>
      <c r="CW15778" s="174">
        <v>5</v>
      </c>
      <c r="CX15778" s="174">
        <v>24</v>
      </c>
    </row>
    <row r="15779" spans="84:102" x14ac:dyDescent="0.25">
      <c r="CF15779" s="3" t="s">
        <v>3073</v>
      </c>
      <c r="CG15779" s="174">
        <v>54512</v>
      </c>
      <c r="CH15779" s="174">
        <v>3807</v>
      </c>
      <c r="CI15779" s="174">
        <v>5</v>
      </c>
      <c r="CJ15779" s="174">
        <v>24</v>
      </c>
      <c r="CK15779" s="174">
        <v>24</v>
      </c>
      <c r="CU15779" s="174">
        <v>54512</v>
      </c>
      <c r="CV15779" s="174">
        <v>3807</v>
      </c>
      <c r="CW15779" s="174">
        <v>5</v>
      </c>
      <c r="CX15779" s="174">
        <v>24</v>
      </c>
    </row>
    <row r="15780" spans="84:102" x14ac:dyDescent="0.25">
      <c r="CF15780" s="3" t="s">
        <v>3073</v>
      </c>
      <c r="CG15780" s="174">
        <v>54759</v>
      </c>
      <c r="CH15780" s="174">
        <v>3818</v>
      </c>
      <c r="CI15780" s="174">
        <v>5</v>
      </c>
      <c r="CJ15780" s="174">
        <v>24</v>
      </c>
      <c r="CK15780" s="174">
        <v>24</v>
      </c>
      <c r="CU15780" s="174">
        <v>54759</v>
      </c>
      <c r="CV15780" s="174">
        <v>3818</v>
      </c>
      <c r="CW15780" s="174">
        <v>5</v>
      </c>
      <c r="CX15780" s="174">
        <v>24</v>
      </c>
    </row>
    <row r="15781" spans="84:102" x14ac:dyDescent="0.25">
      <c r="CF15781" s="3" t="s">
        <v>3073</v>
      </c>
      <c r="CG15781" s="174">
        <v>80169</v>
      </c>
      <c r="CH15781" s="174">
        <v>3805</v>
      </c>
      <c r="CI15781" s="174">
        <v>5</v>
      </c>
      <c r="CJ15781" s="174">
        <v>24</v>
      </c>
      <c r="CK15781" s="174">
        <v>24</v>
      </c>
      <c r="CU15781" s="174">
        <v>80169</v>
      </c>
      <c r="CV15781" s="174">
        <v>3805</v>
      </c>
      <c r="CW15781" s="174">
        <v>5</v>
      </c>
      <c r="CX15781" s="174">
        <v>24</v>
      </c>
    </row>
    <row r="15782" spans="84:102" x14ac:dyDescent="0.25">
      <c r="CF15782" s="3" t="s">
        <v>3073</v>
      </c>
      <c r="CG15782" s="174">
        <v>2616</v>
      </c>
      <c r="CH15782" s="174">
        <v>47813</v>
      </c>
      <c r="CI15782" s="174">
        <v>5</v>
      </c>
      <c r="CJ15782" s="174">
        <v>23.806920000000002</v>
      </c>
      <c r="CK15782" s="174">
        <v>23.806920000000002</v>
      </c>
      <c r="CU15782" s="174">
        <v>2616</v>
      </c>
      <c r="CV15782" s="174">
        <v>47813</v>
      </c>
      <c r="CW15782" s="174">
        <v>5</v>
      </c>
      <c r="CX15782" s="174">
        <v>23.806920000000002</v>
      </c>
    </row>
    <row r="15783" spans="84:102" x14ac:dyDescent="0.25">
      <c r="CF15783" s="3" t="s">
        <v>3073</v>
      </c>
      <c r="CG15783" s="174">
        <v>1401</v>
      </c>
      <c r="CH15783" s="174">
        <v>110460</v>
      </c>
      <c r="CI15783" s="174">
        <v>5</v>
      </c>
      <c r="CJ15783" s="174">
        <v>23.713660000000001</v>
      </c>
      <c r="CK15783" s="174">
        <v>23.713660000000001</v>
      </c>
      <c r="CU15783" s="174">
        <v>1401</v>
      </c>
      <c r="CV15783" s="174">
        <v>110460</v>
      </c>
      <c r="CW15783" s="174">
        <v>5</v>
      </c>
      <c r="CX15783" s="174">
        <v>23.713660000000001</v>
      </c>
    </row>
    <row r="15784" spans="84:102" x14ac:dyDescent="0.25">
      <c r="CF15784" s="3" t="s">
        <v>3073</v>
      </c>
      <c r="CG15784" s="174">
        <v>76629</v>
      </c>
      <c r="CH15784" s="174">
        <v>3535</v>
      </c>
      <c r="CI15784" s="174">
        <v>5</v>
      </c>
      <c r="CJ15784" s="174">
        <v>23.70459</v>
      </c>
      <c r="CK15784" s="174">
        <v>23.70459</v>
      </c>
      <c r="CU15784" s="174">
        <v>76629</v>
      </c>
      <c r="CV15784" s="174">
        <v>3535</v>
      </c>
      <c r="CW15784" s="174">
        <v>5</v>
      </c>
      <c r="CX15784" s="174">
        <v>23.70459</v>
      </c>
    </row>
    <row r="15785" spans="84:102" x14ac:dyDescent="0.25">
      <c r="CF15785" s="3" t="s">
        <v>3073</v>
      </c>
      <c r="CG15785" s="174">
        <v>1039</v>
      </c>
      <c r="CH15785" s="174">
        <v>123640</v>
      </c>
      <c r="CI15785" s="174">
        <v>5</v>
      </c>
      <c r="CJ15785" s="174">
        <v>23.490749999999998</v>
      </c>
      <c r="CK15785" s="174">
        <v>23.490749999999998</v>
      </c>
      <c r="CU15785" s="174">
        <v>1039</v>
      </c>
      <c r="CV15785" s="174">
        <v>123640</v>
      </c>
      <c r="CW15785" s="174">
        <v>5</v>
      </c>
      <c r="CX15785" s="174">
        <v>23.490749999999998</v>
      </c>
    </row>
    <row r="15786" spans="84:102" x14ac:dyDescent="0.25">
      <c r="CF15786" s="3" t="s">
        <v>3073</v>
      </c>
      <c r="CG15786" s="174">
        <v>1153</v>
      </c>
      <c r="CH15786" s="174">
        <v>146437</v>
      </c>
      <c r="CI15786" s="174">
        <v>5</v>
      </c>
      <c r="CJ15786" s="174">
        <v>23.458480000000002</v>
      </c>
      <c r="CK15786" s="174">
        <v>23.458480000000002</v>
      </c>
      <c r="CU15786" s="174">
        <v>1153</v>
      </c>
      <c r="CV15786" s="174">
        <v>146437</v>
      </c>
      <c r="CW15786" s="174">
        <v>5</v>
      </c>
      <c r="CX15786" s="174">
        <v>23.458480000000002</v>
      </c>
    </row>
    <row r="15787" spans="84:102" x14ac:dyDescent="0.25">
      <c r="CF15787" s="3" t="s">
        <v>3073</v>
      </c>
      <c r="CG15787" s="174">
        <v>622</v>
      </c>
      <c r="CH15787" s="174">
        <v>88014</v>
      </c>
      <c r="CI15787" s="174">
        <v>5</v>
      </c>
      <c r="CJ15787" s="174">
        <v>23.358270000000001</v>
      </c>
      <c r="CK15787" s="174">
        <v>23.358270000000001</v>
      </c>
      <c r="CU15787" s="174">
        <v>622</v>
      </c>
      <c r="CV15787" s="174">
        <v>88014</v>
      </c>
      <c r="CW15787" s="174">
        <v>5</v>
      </c>
      <c r="CX15787" s="174">
        <v>23.358270000000001</v>
      </c>
    </row>
    <row r="15788" spans="84:102" x14ac:dyDescent="0.25">
      <c r="CF15788" s="3" t="s">
        <v>3073</v>
      </c>
      <c r="CG15788" s="174">
        <v>3534</v>
      </c>
      <c r="CH15788" s="174">
        <v>75525</v>
      </c>
      <c r="CI15788" s="174">
        <v>5</v>
      </c>
      <c r="CJ15788" s="174">
        <v>23.287500000000001</v>
      </c>
      <c r="CK15788" s="174">
        <v>23.287500000000001</v>
      </c>
      <c r="CU15788" s="174">
        <v>3534</v>
      </c>
      <c r="CV15788" s="174">
        <v>75525</v>
      </c>
      <c r="CW15788" s="174">
        <v>5</v>
      </c>
      <c r="CX15788" s="174">
        <v>23.287500000000001</v>
      </c>
    </row>
    <row r="15789" spans="84:102" x14ac:dyDescent="0.25">
      <c r="CF15789" s="3" t="s">
        <v>3073</v>
      </c>
      <c r="CG15789" s="174">
        <v>2632</v>
      </c>
      <c r="CH15789" s="174">
        <v>46816</v>
      </c>
      <c r="CI15789" s="174">
        <v>5</v>
      </c>
      <c r="CJ15789" s="174">
        <v>23.27956</v>
      </c>
      <c r="CK15789" s="174">
        <v>23.27956</v>
      </c>
      <c r="CU15789" s="174">
        <v>2632</v>
      </c>
      <c r="CV15789" s="174">
        <v>46816</v>
      </c>
      <c r="CW15789" s="174">
        <v>5</v>
      </c>
      <c r="CX15789" s="174">
        <v>23.27956</v>
      </c>
    </row>
    <row r="15790" spans="84:102" x14ac:dyDescent="0.25">
      <c r="CF15790" s="3" t="s">
        <v>3073</v>
      </c>
      <c r="CG15790" s="174">
        <v>164811</v>
      </c>
      <c r="CH15790" s="174">
        <v>3026</v>
      </c>
      <c r="CI15790" s="174">
        <v>5</v>
      </c>
      <c r="CJ15790" s="174">
        <v>23.223369999999999</v>
      </c>
      <c r="CK15790" s="174">
        <v>23.223369999999999</v>
      </c>
      <c r="CU15790" s="174">
        <v>164811</v>
      </c>
      <c r="CV15790" s="174">
        <v>3026</v>
      </c>
      <c r="CW15790" s="174">
        <v>5</v>
      </c>
      <c r="CX15790" s="174">
        <v>23.223369999999999</v>
      </c>
    </row>
    <row r="15791" spans="84:102" x14ac:dyDescent="0.25">
      <c r="CF15791" s="3" t="s">
        <v>3073</v>
      </c>
      <c r="CG15791" s="174">
        <v>441</v>
      </c>
      <c r="CH15791" s="174">
        <v>82829</v>
      </c>
      <c r="CI15791" s="174">
        <v>5</v>
      </c>
      <c r="CJ15791" s="174">
        <v>23.198789999999999</v>
      </c>
      <c r="CK15791" s="174">
        <v>23.198789999999999</v>
      </c>
      <c r="CU15791" s="174">
        <v>441</v>
      </c>
      <c r="CV15791" s="174">
        <v>82829</v>
      </c>
      <c r="CW15791" s="174">
        <v>5</v>
      </c>
      <c r="CX15791" s="174">
        <v>23.198789999999999</v>
      </c>
    </row>
    <row r="15792" spans="84:102" x14ac:dyDescent="0.25">
      <c r="CF15792" s="3" t="s">
        <v>3073</v>
      </c>
      <c r="CG15792" s="174">
        <v>162675</v>
      </c>
      <c r="CH15792" s="174">
        <v>3012</v>
      </c>
      <c r="CI15792" s="174">
        <v>5</v>
      </c>
      <c r="CJ15792" s="174">
        <v>23.188310000000001</v>
      </c>
      <c r="CK15792" s="174">
        <v>23.188310000000001</v>
      </c>
      <c r="CU15792" s="174">
        <v>162675</v>
      </c>
      <c r="CV15792" s="174">
        <v>3012</v>
      </c>
      <c r="CW15792" s="174">
        <v>5</v>
      </c>
      <c r="CX15792" s="174">
        <v>23.188310000000001</v>
      </c>
    </row>
    <row r="15793" spans="84:102" x14ac:dyDescent="0.25">
      <c r="CF15793" s="3" t="s">
        <v>3073</v>
      </c>
      <c r="CG15793" s="174">
        <v>1192</v>
      </c>
      <c r="CH15793" s="174">
        <v>137435</v>
      </c>
      <c r="CI15793" s="174">
        <v>5</v>
      </c>
      <c r="CJ15793" s="174">
        <v>23.16799</v>
      </c>
      <c r="CK15793" s="174">
        <v>23.16799</v>
      </c>
      <c r="CU15793" s="174">
        <v>1192</v>
      </c>
      <c r="CV15793" s="174">
        <v>137435</v>
      </c>
      <c r="CW15793" s="174">
        <v>5</v>
      </c>
      <c r="CX15793" s="174">
        <v>23.16799</v>
      </c>
    </row>
    <row r="15794" spans="84:102" x14ac:dyDescent="0.25">
      <c r="CF15794" s="3" t="s">
        <v>3073</v>
      </c>
      <c r="CG15794" s="174">
        <v>25024</v>
      </c>
      <c r="CH15794" s="174">
        <v>2320</v>
      </c>
      <c r="CI15794" s="174">
        <v>5</v>
      </c>
      <c r="CJ15794" s="174">
        <v>23.097729999999999</v>
      </c>
      <c r="CK15794" s="174">
        <v>23.097729999999999</v>
      </c>
      <c r="CU15794" s="174">
        <v>25024</v>
      </c>
      <c r="CV15794" s="174">
        <v>2320</v>
      </c>
      <c r="CW15794" s="174">
        <v>5</v>
      </c>
      <c r="CX15794" s="174">
        <v>23.097729999999999</v>
      </c>
    </row>
    <row r="15795" spans="84:102" x14ac:dyDescent="0.25">
      <c r="CF15795" s="3" t="s">
        <v>3073</v>
      </c>
      <c r="CG15795" s="174">
        <v>3781</v>
      </c>
      <c r="CH15795" s="174">
        <v>138710</v>
      </c>
      <c r="CI15795" s="174">
        <v>5</v>
      </c>
      <c r="CJ15795" s="174">
        <v>23</v>
      </c>
      <c r="CK15795" s="174">
        <v>23</v>
      </c>
      <c r="CU15795" s="174">
        <v>3781</v>
      </c>
      <c r="CV15795" s="174">
        <v>138710</v>
      </c>
      <c r="CW15795" s="174">
        <v>5</v>
      </c>
      <c r="CX15795" s="174">
        <v>23</v>
      </c>
    </row>
    <row r="15796" spans="84:102" x14ac:dyDescent="0.25">
      <c r="CF15796" s="3" t="s">
        <v>3073</v>
      </c>
      <c r="CG15796" s="174">
        <v>3807</v>
      </c>
      <c r="CH15796" s="174">
        <v>54512</v>
      </c>
      <c r="CI15796" s="174">
        <v>5</v>
      </c>
      <c r="CJ15796" s="174">
        <v>23</v>
      </c>
      <c r="CK15796" s="174">
        <v>23</v>
      </c>
      <c r="CU15796" s="174">
        <v>3807</v>
      </c>
      <c r="CV15796" s="174">
        <v>54512</v>
      </c>
      <c r="CW15796" s="174">
        <v>5</v>
      </c>
      <c r="CX15796" s="174">
        <v>23</v>
      </c>
    </row>
    <row r="15797" spans="84:102" x14ac:dyDescent="0.25">
      <c r="CF15797" s="3" t="s">
        <v>3073</v>
      </c>
      <c r="CG15797" s="174">
        <v>3828</v>
      </c>
      <c r="CH15797" s="174">
        <v>48877</v>
      </c>
      <c r="CI15797" s="174">
        <v>5</v>
      </c>
      <c r="CJ15797" s="174">
        <v>23</v>
      </c>
      <c r="CK15797" s="174">
        <v>23</v>
      </c>
      <c r="CU15797" s="174">
        <v>3828</v>
      </c>
      <c r="CV15797" s="174">
        <v>48877</v>
      </c>
      <c r="CW15797" s="174">
        <v>5</v>
      </c>
      <c r="CX15797" s="174">
        <v>23</v>
      </c>
    </row>
    <row r="15798" spans="84:102" x14ac:dyDescent="0.25">
      <c r="CF15798" s="3" t="s">
        <v>3073</v>
      </c>
      <c r="CG15798" s="174">
        <v>3299</v>
      </c>
      <c r="CH15798" s="174">
        <v>162730</v>
      </c>
      <c r="CI15798" s="174">
        <v>5</v>
      </c>
      <c r="CJ15798" s="174">
        <v>22.965900000000001</v>
      </c>
      <c r="CK15798" s="174">
        <v>22.965900000000001</v>
      </c>
      <c r="CU15798" s="174">
        <v>3299</v>
      </c>
      <c r="CV15798" s="174">
        <v>162730</v>
      </c>
      <c r="CW15798" s="174">
        <v>5</v>
      </c>
      <c r="CX15798" s="174">
        <v>22.965900000000001</v>
      </c>
    </row>
    <row r="15799" spans="84:102" x14ac:dyDescent="0.25">
      <c r="CF15799" s="3" t="s">
        <v>3073</v>
      </c>
      <c r="CG15799" s="174">
        <v>344</v>
      </c>
      <c r="CH15799" s="174">
        <v>75950</v>
      </c>
      <c r="CI15799" s="174">
        <v>5</v>
      </c>
      <c r="CJ15799" s="174">
        <v>22.95609</v>
      </c>
      <c r="CK15799" s="174">
        <v>22.95609</v>
      </c>
      <c r="CU15799" s="174">
        <v>344</v>
      </c>
      <c r="CV15799" s="174">
        <v>75950</v>
      </c>
      <c r="CW15799" s="174">
        <v>5</v>
      </c>
      <c r="CX15799" s="174">
        <v>22.95609</v>
      </c>
    </row>
    <row r="15800" spans="84:102" x14ac:dyDescent="0.25">
      <c r="CF15800" s="3" t="s">
        <v>3073</v>
      </c>
      <c r="CG15800" s="174">
        <v>75953</v>
      </c>
      <c r="CH15800" s="174">
        <v>349</v>
      </c>
      <c r="CI15800" s="174">
        <v>5</v>
      </c>
      <c r="CJ15800" s="174">
        <v>22.95609</v>
      </c>
      <c r="CK15800" s="174">
        <v>22.95609</v>
      </c>
      <c r="CU15800" s="174">
        <v>75953</v>
      </c>
      <c r="CV15800" s="174">
        <v>349</v>
      </c>
      <c r="CW15800" s="174">
        <v>5</v>
      </c>
      <c r="CX15800" s="174">
        <v>22.95609</v>
      </c>
    </row>
    <row r="15801" spans="84:102" x14ac:dyDescent="0.25">
      <c r="CF15801" s="3" t="s">
        <v>3073</v>
      </c>
      <c r="CG15801" s="174">
        <v>165058</v>
      </c>
      <c r="CH15801" s="174">
        <v>3340</v>
      </c>
      <c r="CI15801" s="174">
        <v>5</v>
      </c>
      <c r="CJ15801" s="174">
        <v>22.910260000000001</v>
      </c>
      <c r="CK15801" s="174">
        <v>22.910260000000001</v>
      </c>
      <c r="CU15801" s="174">
        <v>165058</v>
      </c>
      <c r="CV15801" s="174">
        <v>3340</v>
      </c>
      <c r="CW15801" s="174">
        <v>5</v>
      </c>
      <c r="CX15801" s="174">
        <v>22.910260000000001</v>
      </c>
    </row>
    <row r="15802" spans="84:102" x14ac:dyDescent="0.25">
      <c r="CF15802" s="3" t="s">
        <v>3073</v>
      </c>
      <c r="CG15802" s="174">
        <v>105233</v>
      </c>
      <c r="CH15802" s="174">
        <v>1981</v>
      </c>
      <c r="CI15802" s="174">
        <v>5</v>
      </c>
      <c r="CJ15802" s="174">
        <v>22.903590000000001</v>
      </c>
      <c r="CK15802" s="174">
        <v>22.903590000000001</v>
      </c>
      <c r="CU15802" s="174">
        <v>105233</v>
      </c>
      <c r="CV15802" s="174">
        <v>1981</v>
      </c>
      <c r="CW15802" s="174">
        <v>5</v>
      </c>
      <c r="CX15802" s="174">
        <v>22.903590000000001</v>
      </c>
    </row>
    <row r="15803" spans="84:102" x14ac:dyDescent="0.25">
      <c r="CF15803" s="3" t="s">
        <v>3073</v>
      </c>
      <c r="CG15803" s="174">
        <v>154471</v>
      </c>
      <c r="CH15803" s="174">
        <v>2962</v>
      </c>
      <c r="CI15803" s="174">
        <v>5</v>
      </c>
      <c r="CJ15803" s="174">
        <v>22.73922</v>
      </c>
      <c r="CK15803" s="174">
        <v>22.73922</v>
      </c>
      <c r="CU15803" s="174">
        <v>154471</v>
      </c>
      <c r="CV15803" s="174">
        <v>2962</v>
      </c>
      <c r="CW15803" s="174">
        <v>5</v>
      </c>
      <c r="CX15803" s="174">
        <v>22.73922</v>
      </c>
    </row>
    <row r="15804" spans="84:102" x14ac:dyDescent="0.25">
      <c r="CF15804" s="3" t="s">
        <v>3073</v>
      </c>
      <c r="CG15804" s="174">
        <v>2320</v>
      </c>
      <c r="CH15804" s="174">
        <v>25024</v>
      </c>
      <c r="CI15804" s="174">
        <v>5</v>
      </c>
      <c r="CJ15804" s="174">
        <v>22.737130000000001</v>
      </c>
      <c r="CK15804" s="174">
        <v>22.737130000000001</v>
      </c>
      <c r="CU15804" s="174">
        <v>2320</v>
      </c>
      <c r="CV15804" s="174">
        <v>25024</v>
      </c>
      <c r="CW15804" s="174">
        <v>5</v>
      </c>
      <c r="CX15804" s="174">
        <v>22.737130000000001</v>
      </c>
    </row>
    <row r="15805" spans="84:102" x14ac:dyDescent="0.25">
      <c r="CF15805" s="3" t="s">
        <v>3073</v>
      </c>
      <c r="CG15805" s="174">
        <v>198693</v>
      </c>
      <c r="CH15805" s="174">
        <v>3847</v>
      </c>
      <c r="CI15805" s="174">
        <v>5</v>
      </c>
      <c r="CJ15805" s="174">
        <v>22.727160000000001</v>
      </c>
      <c r="CK15805" s="174">
        <v>22.727160000000001</v>
      </c>
      <c r="CU15805" s="174">
        <v>198693</v>
      </c>
      <c r="CV15805" s="174">
        <v>3847</v>
      </c>
      <c r="CW15805" s="174">
        <v>5</v>
      </c>
      <c r="CX15805" s="174">
        <v>22.727160000000001</v>
      </c>
    </row>
    <row r="15806" spans="84:102" x14ac:dyDescent="0.25">
      <c r="CF15806" s="3" t="s">
        <v>3073</v>
      </c>
      <c r="CG15806" s="174">
        <v>69659</v>
      </c>
      <c r="CH15806" s="174">
        <v>196</v>
      </c>
      <c r="CI15806" s="174">
        <v>5</v>
      </c>
      <c r="CJ15806" s="174">
        <v>22.719989999999999</v>
      </c>
      <c r="CK15806" s="174">
        <v>22.719989999999999</v>
      </c>
      <c r="CU15806" s="174">
        <v>69659</v>
      </c>
      <c r="CV15806" s="174">
        <v>196</v>
      </c>
      <c r="CW15806" s="174">
        <v>5</v>
      </c>
      <c r="CX15806" s="174">
        <v>22.719989999999999</v>
      </c>
    </row>
    <row r="15807" spans="84:102" x14ac:dyDescent="0.25">
      <c r="CF15807" s="3" t="s">
        <v>3073</v>
      </c>
      <c r="CG15807" s="174">
        <v>546</v>
      </c>
      <c r="CH15807" s="174">
        <v>86583</v>
      </c>
      <c r="CI15807" s="174">
        <v>5</v>
      </c>
      <c r="CJ15807" s="174">
        <v>22.66667</v>
      </c>
      <c r="CK15807" s="174">
        <v>22.66667</v>
      </c>
      <c r="CU15807" s="174">
        <v>546</v>
      </c>
      <c r="CV15807" s="174">
        <v>86583</v>
      </c>
      <c r="CW15807" s="174">
        <v>5</v>
      </c>
      <c r="CX15807" s="174">
        <v>22.66667</v>
      </c>
    </row>
    <row r="15808" spans="84:102" x14ac:dyDescent="0.25">
      <c r="CF15808" s="3" t="s">
        <v>3073</v>
      </c>
      <c r="CG15808" s="174">
        <v>123640</v>
      </c>
      <c r="CH15808" s="174">
        <v>1039</v>
      </c>
      <c r="CI15808" s="174">
        <v>5</v>
      </c>
      <c r="CJ15808" s="174">
        <v>22.621960000000001</v>
      </c>
      <c r="CK15808" s="174">
        <v>22.621960000000001</v>
      </c>
      <c r="CU15808" s="174">
        <v>123640</v>
      </c>
      <c r="CV15808" s="174">
        <v>1039</v>
      </c>
      <c r="CW15808" s="174">
        <v>5</v>
      </c>
      <c r="CX15808" s="174">
        <v>22.621960000000001</v>
      </c>
    </row>
    <row r="15809" spans="84:102" x14ac:dyDescent="0.25">
      <c r="CF15809" s="3" t="s">
        <v>3073</v>
      </c>
      <c r="CG15809" s="174">
        <v>110460</v>
      </c>
      <c r="CH15809" s="174">
        <v>1401</v>
      </c>
      <c r="CI15809" s="174">
        <v>5</v>
      </c>
      <c r="CJ15809" s="174">
        <v>22.601019999999998</v>
      </c>
      <c r="CK15809" s="174">
        <v>22.601019999999998</v>
      </c>
      <c r="CU15809" s="174">
        <v>110460</v>
      </c>
      <c r="CV15809" s="174">
        <v>1401</v>
      </c>
      <c r="CW15809" s="174">
        <v>5</v>
      </c>
      <c r="CX15809" s="174">
        <v>22.601019999999998</v>
      </c>
    </row>
    <row r="15810" spans="84:102" x14ac:dyDescent="0.25">
      <c r="CF15810" s="3" t="s">
        <v>3073</v>
      </c>
      <c r="CG15810" s="174">
        <v>3801</v>
      </c>
      <c r="CH15810" s="174">
        <v>110327</v>
      </c>
      <c r="CI15810" s="174">
        <v>5</v>
      </c>
      <c r="CJ15810" s="174">
        <v>22.44679</v>
      </c>
      <c r="CK15810" s="174">
        <v>22.44679</v>
      </c>
      <c r="CU15810" s="174">
        <v>3801</v>
      </c>
      <c r="CV15810" s="174">
        <v>110327</v>
      </c>
      <c r="CW15810" s="174">
        <v>5</v>
      </c>
      <c r="CX15810" s="174">
        <v>22.44679</v>
      </c>
    </row>
    <row r="15811" spans="84:102" x14ac:dyDescent="0.25">
      <c r="CF15811" s="3" t="s">
        <v>3073</v>
      </c>
      <c r="CG15811" s="174">
        <v>2992</v>
      </c>
      <c r="CH15811" s="174">
        <v>158833</v>
      </c>
      <c r="CI15811" s="174">
        <v>5</v>
      </c>
      <c r="CJ15811" s="174">
        <v>22.430759999999999</v>
      </c>
      <c r="CK15811" s="174">
        <v>22.430759999999999</v>
      </c>
      <c r="CU15811" s="174">
        <v>2992</v>
      </c>
      <c r="CV15811" s="174">
        <v>158833</v>
      </c>
      <c r="CW15811" s="174">
        <v>5</v>
      </c>
      <c r="CX15811" s="174">
        <v>22.430759999999999</v>
      </c>
    </row>
    <row r="15812" spans="84:102" x14ac:dyDescent="0.25">
      <c r="CF15812" s="3" t="s">
        <v>3073</v>
      </c>
      <c r="CG15812" s="174">
        <v>1084</v>
      </c>
      <c r="CH15812" s="174">
        <v>134069</v>
      </c>
      <c r="CI15812" s="174">
        <v>5</v>
      </c>
      <c r="CJ15812" s="174">
        <v>22.429459999999999</v>
      </c>
      <c r="CK15812" s="174">
        <v>22.429459999999999</v>
      </c>
      <c r="CU15812" s="174">
        <v>1084</v>
      </c>
      <c r="CV15812" s="174">
        <v>134069</v>
      </c>
      <c r="CW15812" s="174">
        <v>5</v>
      </c>
      <c r="CX15812" s="174">
        <v>22.429459999999999</v>
      </c>
    </row>
    <row r="15813" spans="84:102" x14ac:dyDescent="0.25">
      <c r="CF15813" s="3" t="s">
        <v>3073</v>
      </c>
      <c r="CG15813" s="174">
        <v>3452</v>
      </c>
      <c r="CH15813" s="174">
        <v>182039</v>
      </c>
      <c r="CI15813" s="174">
        <v>5</v>
      </c>
      <c r="CJ15813" s="174">
        <v>22.243780000000001</v>
      </c>
      <c r="CK15813" s="174">
        <v>22.243780000000001</v>
      </c>
      <c r="CU15813" s="174">
        <v>3452</v>
      </c>
      <c r="CV15813" s="174">
        <v>182039</v>
      </c>
      <c r="CW15813" s="174">
        <v>5</v>
      </c>
      <c r="CX15813" s="174">
        <v>22.243780000000001</v>
      </c>
    </row>
    <row r="15814" spans="84:102" x14ac:dyDescent="0.25">
      <c r="CF15814" s="3" t="s">
        <v>3073</v>
      </c>
      <c r="CG15814" s="174">
        <v>182044</v>
      </c>
      <c r="CH15814" s="174">
        <v>3462</v>
      </c>
      <c r="CI15814" s="174">
        <v>5</v>
      </c>
      <c r="CJ15814" s="174">
        <v>22.243780000000001</v>
      </c>
      <c r="CK15814" s="174">
        <v>22.243780000000001</v>
      </c>
      <c r="CU15814" s="174">
        <v>182044</v>
      </c>
      <c r="CV15814" s="174">
        <v>3462</v>
      </c>
      <c r="CW15814" s="174">
        <v>5</v>
      </c>
      <c r="CX15814" s="174">
        <v>22.243780000000001</v>
      </c>
    </row>
    <row r="15815" spans="84:102" x14ac:dyDescent="0.25">
      <c r="CF15815" s="3" t="s">
        <v>3073</v>
      </c>
      <c r="CG15815" s="174">
        <v>149323</v>
      </c>
      <c r="CH15815" s="174">
        <v>2845</v>
      </c>
      <c r="CI15815" s="174">
        <v>5</v>
      </c>
      <c r="CJ15815" s="174">
        <v>22.165330000000001</v>
      </c>
      <c r="CK15815" s="174">
        <v>22.165330000000001</v>
      </c>
      <c r="CU15815" s="174">
        <v>149323</v>
      </c>
      <c r="CV15815" s="174">
        <v>2845</v>
      </c>
      <c r="CW15815" s="174">
        <v>5</v>
      </c>
      <c r="CX15815" s="174">
        <v>22.165330000000001</v>
      </c>
    </row>
    <row r="15816" spans="84:102" x14ac:dyDescent="0.25">
      <c r="CF15816" s="3" t="s">
        <v>3073</v>
      </c>
      <c r="CG15816" s="174">
        <v>3337</v>
      </c>
      <c r="CH15816" s="174">
        <v>165888</v>
      </c>
      <c r="CI15816" s="174">
        <v>5</v>
      </c>
      <c r="CJ15816" s="174">
        <v>22.119869999999999</v>
      </c>
      <c r="CK15816" s="174">
        <v>22.119869999999999</v>
      </c>
      <c r="CU15816" s="174">
        <v>3337</v>
      </c>
      <c r="CV15816" s="174">
        <v>165888</v>
      </c>
      <c r="CW15816" s="174">
        <v>5</v>
      </c>
      <c r="CX15816" s="174">
        <v>22.119869999999999</v>
      </c>
    </row>
    <row r="15817" spans="84:102" x14ac:dyDescent="0.25">
      <c r="CF15817" s="3" t="s">
        <v>3073</v>
      </c>
      <c r="CG15817" s="174">
        <v>18855</v>
      </c>
      <c r="CH15817" s="174">
        <v>2235</v>
      </c>
      <c r="CI15817" s="174">
        <v>5</v>
      </c>
      <c r="CJ15817" s="174">
        <v>22.10125</v>
      </c>
      <c r="CK15817" s="174">
        <v>22.10125</v>
      </c>
      <c r="CU15817" s="174">
        <v>18855</v>
      </c>
      <c r="CV15817" s="174">
        <v>2235</v>
      </c>
      <c r="CW15817" s="174">
        <v>5</v>
      </c>
      <c r="CX15817" s="174">
        <v>22.10125</v>
      </c>
    </row>
    <row r="15818" spans="84:102" x14ac:dyDescent="0.25">
      <c r="CF15818" s="3" t="s">
        <v>3073</v>
      </c>
      <c r="CG15818" s="174">
        <v>2202</v>
      </c>
      <c r="CH15818" s="174">
        <v>17671</v>
      </c>
      <c r="CI15818" s="174">
        <v>5</v>
      </c>
      <c r="CJ15818" s="174">
        <v>22.100490000000001</v>
      </c>
      <c r="CK15818" s="174">
        <v>22.100490000000001</v>
      </c>
      <c r="CU15818" s="174">
        <v>2202</v>
      </c>
      <c r="CV15818" s="174">
        <v>17671</v>
      </c>
      <c r="CW15818" s="174">
        <v>5</v>
      </c>
      <c r="CX15818" s="174">
        <v>22.100490000000001</v>
      </c>
    </row>
    <row r="15819" spans="84:102" x14ac:dyDescent="0.25">
      <c r="CF15819" s="3" t="s">
        <v>3073</v>
      </c>
      <c r="CG15819" s="174">
        <v>75157</v>
      </c>
      <c r="CH15819" s="174">
        <v>314</v>
      </c>
      <c r="CI15819" s="174">
        <v>5</v>
      </c>
      <c r="CJ15819" s="174">
        <v>22.077500000000001</v>
      </c>
      <c r="CK15819" s="174">
        <v>22.077500000000001</v>
      </c>
      <c r="CU15819" s="174">
        <v>75157</v>
      </c>
      <c r="CV15819" s="174">
        <v>314</v>
      </c>
      <c r="CW15819" s="174">
        <v>5</v>
      </c>
      <c r="CX15819" s="174">
        <v>22.077500000000001</v>
      </c>
    </row>
    <row r="15820" spans="84:102" x14ac:dyDescent="0.25">
      <c r="CF15820" s="3" t="s">
        <v>3073</v>
      </c>
      <c r="CG15820" s="174">
        <v>73750</v>
      </c>
      <c r="CH15820" s="174">
        <v>333</v>
      </c>
      <c r="CI15820" s="174">
        <v>5</v>
      </c>
      <c r="CJ15820" s="174">
        <v>22.042660000000001</v>
      </c>
      <c r="CK15820" s="174">
        <v>22.042660000000001</v>
      </c>
      <c r="CU15820" s="174">
        <v>73750</v>
      </c>
      <c r="CV15820" s="174">
        <v>333</v>
      </c>
      <c r="CW15820" s="174">
        <v>5</v>
      </c>
      <c r="CX15820" s="174">
        <v>22.042660000000001</v>
      </c>
    </row>
    <row r="15821" spans="84:102" x14ac:dyDescent="0.25">
      <c r="CF15821" s="3" t="s">
        <v>3073</v>
      </c>
      <c r="CG15821" s="174">
        <v>110327</v>
      </c>
      <c r="CH15821" s="174">
        <v>3801</v>
      </c>
      <c r="CI15821" s="174">
        <v>5</v>
      </c>
      <c r="CJ15821" s="174">
        <v>22.026389999999999</v>
      </c>
      <c r="CK15821" s="174">
        <v>22.026389999999999</v>
      </c>
      <c r="CU15821" s="174">
        <v>110327</v>
      </c>
      <c r="CV15821" s="174">
        <v>3801</v>
      </c>
      <c r="CW15821" s="174">
        <v>5</v>
      </c>
      <c r="CX15821" s="174">
        <v>22.026389999999999</v>
      </c>
    </row>
    <row r="15822" spans="84:102" x14ac:dyDescent="0.25">
      <c r="CF15822" s="3" t="s">
        <v>3073</v>
      </c>
      <c r="CG15822" s="174">
        <v>1151</v>
      </c>
      <c r="CH15822" s="174">
        <v>146717</v>
      </c>
      <c r="CI15822" s="174">
        <v>5</v>
      </c>
      <c r="CJ15822" s="174">
        <v>22.002300000000002</v>
      </c>
      <c r="CK15822" s="174">
        <v>22.002300000000002</v>
      </c>
      <c r="CU15822" s="174">
        <v>1151</v>
      </c>
      <c r="CV15822" s="174">
        <v>146717</v>
      </c>
      <c r="CW15822" s="174">
        <v>5</v>
      </c>
      <c r="CX15822" s="174">
        <v>22.002300000000002</v>
      </c>
    </row>
    <row r="15823" spans="84:102" x14ac:dyDescent="0.25">
      <c r="CF15823" s="3" t="s">
        <v>3073</v>
      </c>
      <c r="CG15823" s="174">
        <v>1275</v>
      </c>
      <c r="CH15823" s="174">
        <v>123525</v>
      </c>
      <c r="CI15823" s="174">
        <v>5</v>
      </c>
      <c r="CJ15823" s="174">
        <v>22</v>
      </c>
      <c r="CK15823" s="174">
        <v>22</v>
      </c>
      <c r="CU15823" s="174">
        <v>1275</v>
      </c>
      <c r="CV15823" s="174">
        <v>123525</v>
      </c>
      <c r="CW15823" s="174">
        <v>5</v>
      </c>
      <c r="CX15823" s="174">
        <v>22</v>
      </c>
    </row>
    <row r="15824" spans="84:102" x14ac:dyDescent="0.25">
      <c r="CF15824" s="3" t="s">
        <v>3073</v>
      </c>
      <c r="CG15824" s="174">
        <v>3782</v>
      </c>
      <c r="CH15824" s="174">
        <v>137300</v>
      </c>
      <c r="CI15824" s="174">
        <v>5</v>
      </c>
      <c r="CJ15824" s="174">
        <v>22</v>
      </c>
      <c r="CK15824" s="174">
        <v>22</v>
      </c>
      <c r="CU15824" s="174">
        <v>3782</v>
      </c>
      <c r="CV15824" s="174">
        <v>137300</v>
      </c>
      <c r="CW15824" s="174">
        <v>5</v>
      </c>
      <c r="CX15824" s="174">
        <v>22</v>
      </c>
    </row>
    <row r="15825" spans="84:102" x14ac:dyDescent="0.25">
      <c r="CF15825" s="3" t="s">
        <v>3073</v>
      </c>
      <c r="CG15825" s="174">
        <v>3784</v>
      </c>
      <c r="CH15825" s="174">
        <v>62869</v>
      </c>
      <c r="CI15825" s="174">
        <v>5</v>
      </c>
      <c r="CJ15825" s="174">
        <v>22</v>
      </c>
      <c r="CK15825" s="174">
        <v>22</v>
      </c>
      <c r="CU15825" s="174">
        <v>3784</v>
      </c>
      <c r="CV15825" s="174">
        <v>62869</v>
      </c>
      <c r="CW15825" s="174">
        <v>5</v>
      </c>
      <c r="CX15825" s="174">
        <v>22</v>
      </c>
    </row>
    <row r="15826" spans="84:102" x14ac:dyDescent="0.25">
      <c r="CF15826" s="3" t="s">
        <v>3073</v>
      </c>
      <c r="CG15826" s="174">
        <v>3808</v>
      </c>
      <c r="CH15826" s="174">
        <v>69887</v>
      </c>
      <c r="CI15826" s="174">
        <v>5</v>
      </c>
      <c r="CJ15826" s="174">
        <v>22</v>
      </c>
      <c r="CK15826" s="174">
        <v>22</v>
      </c>
      <c r="CU15826" s="174">
        <v>3808</v>
      </c>
      <c r="CV15826" s="174">
        <v>69887</v>
      </c>
      <c r="CW15826" s="174">
        <v>5</v>
      </c>
      <c r="CX15826" s="174">
        <v>22</v>
      </c>
    </row>
    <row r="15827" spans="84:102" x14ac:dyDescent="0.25">
      <c r="CF15827" s="3" t="s">
        <v>3073</v>
      </c>
      <c r="CG15827" s="174">
        <v>3811</v>
      </c>
      <c r="CH15827" s="174">
        <v>70199</v>
      </c>
      <c r="CI15827" s="174">
        <v>5</v>
      </c>
      <c r="CJ15827" s="174">
        <v>22</v>
      </c>
      <c r="CK15827" s="174">
        <v>22</v>
      </c>
      <c r="CU15827" s="174">
        <v>3811</v>
      </c>
      <c r="CV15827" s="174">
        <v>70199</v>
      </c>
      <c r="CW15827" s="174">
        <v>5</v>
      </c>
      <c r="CX15827" s="174">
        <v>22</v>
      </c>
    </row>
    <row r="15828" spans="84:102" x14ac:dyDescent="0.25">
      <c r="CF15828" s="3" t="s">
        <v>3073</v>
      </c>
      <c r="CG15828" s="174">
        <v>3829</v>
      </c>
      <c r="CH15828" s="174">
        <v>48750</v>
      </c>
      <c r="CI15828" s="174">
        <v>5</v>
      </c>
      <c r="CJ15828" s="174">
        <v>22</v>
      </c>
      <c r="CK15828" s="174">
        <v>22</v>
      </c>
      <c r="CU15828" s="174">
        <v>3829</v>
      </c>
      <c r="CV15828" s="174">
        <v>48750</v>
      </c>
      <c r="CW15828" s="174">
        <v>5</v>
      </c>
      <c r="CX15828" s="174">
        <v>22</v>
      </c>
    </row>
    <row r="15829" spans="84:102" x14ac:dyDescent="0.25">
      <c r="CF15829" s="3" t="s">
        <v>3073</v>
      </c>
      <c r="CG15829" s="174">
        <v>3885</v>
      </c>
      <c r="CH15829" s="174">
        <v>113381</v>
      </c>
      <c r="CI15829" s="174">
        <v>5</v>
      </c>
      <c r="CJ15829" s="174">
        <v>22</v>
      </c>
      <c r="CK15829" s="174">
        <v>22</v>
      </c>
      <c r="CU15829" s="174">
        <v>3885</v>
      </c>
      <c r="CV15829" s="174">
        <v>113381</v>
      </c>
      <c r="CW15829" s="174">
        <v>5</v>
      </c>
      <c r="CX15829" s="174">
        <v>22</v>
      </c>
    </row>
    <row r="15830" spans="84:102" x14ac:dyDescent="0.25">
      <c r="CF15830" s="3" t="s">
        <v>3073</v>
      </c>
      <c r="CG15830" s="174">
        <v>6818</v>
      </c>
      <c r="CH15830" s="174">
        <v>3890</v>
      </c>
      <c r="CI15830" s="174">
        <v>5</v>
      </c>
      <c r="CJ15830" s="174">
        <v>22</v>
      </c>
      <c r="CK15830" s="174">
        <v>22</v>
      </c>
      <c r="CU15830" s="174">
        <v>6818</v>
      </c>
      <c r="CV15830" s="174">
        <v>3890</v>
      </c>
      <c r="CW15830" s="174">
        <v>5</v>
      </c>
      <c r="CX15830" s="174">
        <v>22</v>
      </c>
    </row>
    <row r="15831" spans="84:102" x14ac:dyDescent="0.25">
      <c r="CF15831" s="3" t="s">
        <v>3073</v>
      </c>
      <c r="CG15831" s="174">
        <v>185773</v>
      </c>
      <c r="CH15831" s="174">
        <v>3760</v>
      </c>
      <c r="CI15831" s="174">
        <v>5</v>
      </c>
      <c r="CJ15831" s="174">
        <v>22</v>
      </c>
      <c r="CK15831" s="174">
        <v>22</v>
      </c>
      <c r="CU15831" s="174">
        <v>185773</v>
      </c>
      <c r="CV15831" s="174">
        <v>3760</v>
      </c>
      <c r="CW15831" s="174">
        <v>5</v>
      </c>
      <c r="CX15831" s="174">
        <v>22</v>
      </c>
    </row>
    <row r="15832" spans="84:102" x14ac:dyDescent="0.25">
      <c r="CF15832" s="3" t="s">
        <v>3073</v>
      </c>
      <c r="CG15832" s="174">
        <v>1802</v>
      </c>
      <c r="CH15832" s="174">
        <v>51775</v>
      </c>
      <c r="CI15832" s="174">
        <v>5</v>
      </c>
      <c r="CJ15832" s="174">
        <v>21.923410000000001</v>
      </c>
      <c r="CK15832" s="174">
        <v>21.923410000000001</v>
      </c>
      <c r="CU15832" s="174">
        <v>1802</v>
      </c>
      <c r="CV15832" s="174">
        <v>51775</v>
      </c>
      <c r="CW15832" s="174">
        <v>5</v>
      </c>
      <c r="CX15832" s="174">
        <v>21.923410000000001</v>
      </c>
    </row>
    <row r="15833" spans="84:102" x14ac:dyDescent="0.25">
      <c r="CF15833" s="3" t="s">
        <v>3073</v>
      </c>
      <c r="CG15833" s="174">
        <v>217</v>
      </c>
      <c r="CH15833" s="174">
        <v>71124</v>
      </c>
      <c r="CI15833" s="174">
        <v>5</v>
      </c>
      <c r="CJ15833" s="174">
        <v>21.802520000000001</v>
      </c>
      <c r="CK15833" s="174">
        <v>21.802520000000001</v>
      </c>
      <c r="CU15833" s="174">
        <v>217</v>
      </c>
      <c r="CV15833" s="174">
        <v>71124</v>
      </c>
      <c r="CW15833" s="174">
        <v>5</v>
      </c>
      <c r="CX15833" s="174">
        <v>21.802520000000001</v>
      </c>
    </row>
    <row r="15834" spans="84:102" x14ac:dyDescent="0.25">
      <c r="CF15834" s="3" t="s">
        <v>3073</v>
      </c>
      <c r="CG15834" s="174">
        <v>146717</v>
      </c>
      <c r="CH15834" s="174">
        <v>1151</v>
      </c>
      <c r="CI15834" s="174">
        <v>5</v>
      </c>
      <c r="CJ15834" s="174">
        <v>21.6312</v>
      </c>
      <c r="CK15834" s="174">
        <v>21.6312</v>
      </c>
      <c r="CU15834" s="174">
        <v>146717</v>
      </c>
      <c r="CV15834" s="174">
        <v>1151</v>
      </c>
      <c r="CW15834" s="174">
        <v>5</v>
      </c>
      <c r="CX15834" s="174">
        <v>21.6312</v>
      </c>
    </row>
    <row r="15835" spans="84:102" x14ac:dyDescent="0.25">
      <c r="CF15835" s="3" t="s">
        <v>3073</v>
      </c>
      <c r="CG15835" s="174">
        <v>131037</v>
      </c>
      <c r="CH15835" s="174">
        <v>1226</v>
      </c>
      <c r="CI15835" s="174">
        <v>5</v>
      </c>
      <c r="CJ15835" s="174">
        <v>21.629519999999999</v>
      </c>
      <c r="CK15835" s="174">
        <v>21.629519999999999</v>
      </c>
      <c r="CU15835" s="174">
        <v>131037</v>
      </c>
      <c r="CV15835" s="174">
        <v>1226</v>
      </c>
      <c r="CW15835" s="174">
        <v>5</v>
      </c>
      <c r="CX15835" s="174">
        <v>21.629519999999999</v>
      </c>
    </row>
    <row r="15836" spans="84:102" x14ac:dyDescent="0.25">
      <c r="CF15836" s="3" t="s">
        <v>3073</v>
      </c>
      <c r="CG15836" s="174">
        <v>3012</v>
      </c>
      <c r="CH15836" s="174">
        <v>162675</v>
      </c>
      <c r="CI15836" s="174">
        <v>5</v>
      </c>
      <c r="CJ15836" s="174">
        <v>21.628299999999999</v>
      </c>
      <c r="CK15836" s="174">
        <v>21.628299999999999</v>
      </c>
      <c r="CU15836" s="174">
        <v>3012</v>
      </c>
      <c r="CV15836" s="174">
        <v>162675</v>
      </c>
      <c r="CW15836" s="174">
        <v>5</v>
      </c>
      <c r="CX15836" s="174">
        <v>21.628299999999999</v>
      </c>
    </row>
    <row r="15837" spans="84:102" x14ac:dyDescent="0.25">
      <c r="CF15837" s="3" t="s">
        <v>3073</v>
      </c>
      <c r="CG15837" s="174">
        <v>721</v>
      </c>
      <c r="CH15837" s="174">
        <v>98914</v>
      </c>
      <c r="CI15837" s="174">
        <v>5</v>
      </c>
      <c r="CJ15837" s="174">
        <v>21.606999999999999</v>
      </c>
      <c r="CK15837" s="174">
        <v>21.606999999999999</v>
      </c>
      <c r="CU15837" s="174">
        <v>721</v>
      </c>
      <c r="CV15837" s="174">
        <v>98914</v>
      </c>
      <c r="CW15837" s="174">
        <v>5</v>
      </c>
      <c r="CX15837" s="174">
        <v>21.606999999999999</v>
      </c>
    </row>
    <row r="15838" spans="84:102" x14ac:dyDescent="0.25">
      <c r="CF15838" s="3" t="s">
        <v>3073</v>
      </c>
      <c r="CG15838" s="174">
        <v>2746</v>
      </c>
      <c r="CH15838" s="174">
        <v>142517</v>
      </c>
      <c r="CI15838" s="174">
        <v>5</v>
      </c>
      <c r="CJ15838" s="174">
        <v>21.378990000000002</v>
      </c>
      <c r="CK15838" s="174">
        <v>21.378990000000002</v>
      </c>
      <c r="CU15838" s="174">
        <v>2746</v>
      </c>
      <c r="CV15838" s="174">
        <v>142517</v>
      </c>
      <c r="CW15838" s="174">
        <v>5</v>
      </c>
      <c r="CX15838" s="174">
        <v>21.378990000000002</v>
      </c>
    </row>
    <row r="15839" spans="84:102" x14ac:dyDescent="0.25">
      <c r="CF15839" s="3" t="s">
        <v>3073</v>
      </c>
      <c r="CG15839" s="174">
        <v>84158</v>
      </c>
      <c r="CH15839" s="174">
        <v>561</v>
      </c>
      <c r="CI15839" s="174">
        <v>5</v>
      </c>
      <c r="CJ15839" s="174">
        <v>21.280090000000001</v>
      </c>
      <c r="CK15839" s="174">
        <v>21.280090000000001</v>
      </c>
      <c r="CU15839" s="174">
        <v>84158</v>
      </c>
      <c r="CV15839" s="174">
        <v>561</v>
      </c>
      <c r="CW15839" s="174">
        <v>5</v>
      </c>
      <c r="CX15839" s="174">
        <v>21.280090000000001</v>
      </c>
    </row>
    <row r="15840" spans="84:102" x14ac:dyDescent="0.25">
      <c r="CF15840" s="3" t="s">
        <v>3073</v>
      </c>
      <c r="CG15840" s="174">
        <v>43419</v>
      </c>
      <c r="CH15840" s="174">
        <v>3830</v>
      </c>
      <c r="CI15840" s="174">
        <v>5</v>
      </c>
      <c r="CJ15840" s="174">
        <v>21.25872</v>
      </c>
      <c r="CK15840" s="174">
        <v>21.25872</v>
      </c>
      <c r="CU15840" s="174">
        <v>43419</v>
      </c>
      <c r="CV15840" s="174">
        <v>3830</v>
      </c>
      <c r="CW15840" s="174">
        <v>5</v>
      </c>
      <c r="CX15840" s="174">
        <v>21.25872</v>
      </c>
    </row>
    <row r="15841" spans="84:102" x14ac:dyDescent="0.25">
      <c r="CF15841" s="3" t="s">
        <v>3073</v>
      </c>
      <c r="CG15841" s="174">
        <v>2961</v>
      </c>
      <c r="CH15841" s="174">
        <v>153929</v>
      </c>
      <c r="CI15841" s="174">
        <v>5</v>
      </c>
      <c r="CJ15841" s="174">
        <v>21.200559999999999</v>
      </c>
      <c r="CK15841" s="174">
        <v>21.200559999999999</v>
      </c>
      <c r="CU15841" s="174">
        <v>2961</v>
      </c>
      <c r="CV15841" s="174">
        <v>153929</v>
      </c>
      <c r="CW15841" s="174">
        <v>5</v>
      </c>
      <c r="CX15841" s="174">
        <v>21.200559999999999</v>
      </c>
    </row>
    <row r="15842" spans="84:102" x14ac:dyDescent="0.25">
      <c r="CF15842" s="3" t="s">
        <v>3073</v>
      </c>
      <c r="CG15842" s="174">
        <v>155041</v>
      </c>
      <c r="CH15842" s="174">
        <v>2977</v>
      </c>
      <c r="CI15842" s="174">
        <v>5</v>
      </c>
      <c r="CJ15842" s="174">
        <v>21.176929999999999</v>
      </c>
      <c r="CK15842" s="174">
        <v>21.176929999999999</v>
      </c>
      <c r="CU15842" s="174">
        <v>155041</v>
      </c>
      <c r="CV15842" s="174">
        <v>2977</v>
      </c>
      <c r="CW15842" s="174">
        <v>5</v>
      </c>
      <c r="CX15842" s="174">
        <v>21.176929999999999</v>
      </c>
    </row>
    <row r="15843" spans="84:102" x14ac:dyDescent="0.25">
      <c r="CF15843" s="3" t="s">
        <v>3073</v>
      </c>
      <c r="CG15843" s="174">
        <v>3266</v>
      </c>
      <c r="CH15843" s="174">
        <v>159985</v>
      </c>
      <c r="CI15843" s="174">
        <v>5</v>
      </c>
      <c r="CJ15843" s="174">
        <v>21.16405</v>
      </c>
      <c r="CK15843" s="174">
        <v>21.16405</v>
      </c>
      <c r="CU15843" s="174">
        <v>3266</v>
      </c>
      <c r="CV15843" s="174">
        <v>159985</v>
      </c>
      <c r="CW15843" s="174">
        <v>5</v>
      </c>
      <c r="CX15843" s="174">
        <v>21.16405</v>
      </c>
    </row>
    <row r="15844" spans="84:102" x14ac:dyDescent="0.25">
      <c r="CF15844" s="3" t="s">
        <v>3073</v>
      </c>
      <c r="CG15844" s="174">
        <v>71253</v>
      </c>
      <c r="CH15844" s="174">
        <v>250</v>
      </c>
      <c r="CI15844" s="174">
        <v>5</v>
      </c>
      <c r="CJ15844" s="174">
        <v>21.155249999999999</v>
      </c>
      <c r="CK15844" s="174">
        <v>21.155249999999999</v>
      </c>
      <c r="CU15844" s="174">
        <v>71253</v>
      </c>
      <c r="CV15844" s="174">
        <v>250</v>
      </c>
      <c r="CW15844" s="174">
        <v>5</v>
      </c>
      <c r="CX15844" s="174">
        <v>21.155249999999999</v>
      </c>
    </row>
    <row r="15845" spans="84:102" x14ac:dyDescent="0.25">
      <c r="CF15845" s="3" t="s">
        <v>3073</v>
      </c>
      <c r="CG15845" s="174">
        <v>21641</v>
      </c>
      <c r="CH15845" s="174">
        <v>2284</v>
      </c>
      <c r="CI15845" s="174">
        <v>5</v>
      </c>
      <c r="CJ15845" s="174">
        <v>21.131679999999999</v>
      </c>
      <c r="CK15845" s="174">
        <v>21.131679999999999</v>
      </c>
      <c r="CU15845" s="174">
        <v>21641</v>
      </c>
      <c r="CV15845" s="174">
        <v>2284</v>
      </c>
      <c r="CW15845" s="174">
        <v>5</v>
      </c>
      <c r="CX15845" s="174">
        <v>21.131679999999999</v>
      </c>
    </row>
    <row r="15846" spans="84:102" x14ac:dyDescent="0.25">
      <c r="CF15846" s="3" t="s">
        <v>3073</v>
      </c>
      <c r="CG15846" s="174">
        <v>165064</v>
      </c>
      <c r="CH15846" s="174">
        <v>3339</v>
      </c>
      <c r="CI15846" s="174">
        <v>5</v>
      </c>
      <c r="CJ15846" s="174">
        <v>21.062950000000001</v>
      </c>
      <c r="CK15846" s="174">
        <v>21.062950000000001</v>
      </c>
      <c r="CU15846" s="174">
        <v>165064</v>
      </c>
      <c r="CV15846" s="174">
        <v>3339</v>
      </c>
      <c r="CW15846" s="174">
        <v>5</v>
      </c>
      <c r="CX15846" s="174">
        <v>21.062950000000001</v>
      </c>
    </row>
    <row r="15847" spans="84:102" x14ac:dyDescent="0.25">
      <c r="CF15847" s="3" t="s">
        <v>3073</v>
      </c>
      <c r="CG15847" s="174">
        <v>3894</v>
      </c>
      <c r="CH15847" s="174">
        <v>112245</v>
      </c>
      <c r="CI15847" s="174">
        <v>5</v>
      </c>
      <c r="CJ15847" s="174">
        <v>21</v>
      </c>
      <c r="CK15847" s="174">
        <v>21</v>
      </c>
      <c r="CU15847" s="174">
        <v>3894</v>
      </c>
      <c r="CV15847" s="174">
        <v>112245</v>
      </c>
      <c r="CW15847" s="174">
        <v>5</v>
      </c>
      <c r="CX15847" s="174">
        <v>21</v>
      </c>
    </row>
    <row r="15848" spans="84:102" x14ac:dyDescent="0.25">
      <c r="CF15848" s="3" t="s">
        <v>3073</v>
      </c>
      <c r="CG15848" s="174">
        <v>139372</v>
      </c>
      <c r="CH15848" s="174">
        <v>3081</v>
      </c>
      <c r="CI15848" s="174">
        <v>5</v>
      </c>
      <c r="CJ15848" s="174">
        <v>20.948550000000001</v>
      </c>
      <c r="CK15848" s="174">
        <v>20.948550000000001</v>
      </c>
      <c r="CU15848" s="174">
        <v>139372</v>
      </c>
      <c r="CV15848" s="174">
        <v>3081</v>
      </c>
      <c r="CW15848" s="174">
        <v>5</v>
      </c>
      <c r="CX15848" s="174">
        <v>20.948550000000001</v>
      </c>
    </row>
    <row r="15849" spans="84:102" x14ac:dyDescent="0.25">
      <c r="CF15849" s="3" t="s">
        <v>3073</v>
      </c>
      <c r="CG15849" s="174">
        <v>250</v>
      </c>
      <c r="CH15849" s="174">
        <v>71253</v>
      </c>
      <c r="CI15849" s="174">
        <v>5</v>
      </c>
      <c r="CJ15849" s="174">
        <v>20.850539999999999</v>
      </c>
      <c r="CK15849" s="174">
        <v>20.850539999999999</v>
      </c>
      <c r="CU15849" s="174">
        <v>250</v>
      </c>
      <c r="CV15849" s="174">
        <v>71253</v>
      </c>
      <c r="CW15849" s="174">
        <v>5</v>
      </c>
      <c r="CX15849" s="174">
        <v>20.850539999999999</v>
      </c>
    </row>
    <row r="15850" spans="84:102" x14ac:dyDescent="0.25">
      <c r="CF15850" s="3" t="s">
        <v>3073</v>
      </c>
      <c r="CG15850" s="174">
        <v>165888</v>
      </c>
      <c r="CH15850" s="174">
        <v>3337</v>
      </c>
      <c r="CI15850" s="174">
        <v>5</v>
      </c>
      <c r="CJ15850" s="174">
        <v>20.839870000000001</v>
      </c>
      <c r="CK15850" s="174">
        <v>20.839870000000001</v>
      </c>
      <c r="CU15850" s="174">
        <v>165888</v>
      </c>
      <c r="CV15850" s="174">
        <v>3337</v>
      </c>
      <c r="CW15850" s="174">
        <v>5</v>
      </c>
      <c r="CX15850" s="174">
        <v>20.839870000000001</v>
      </c>
    </row>
    <row r="15851" spans="84:102" x14ac:dyDescent="0.25">
      <c r="CF15851" s="3" t="s">
        <v>3073</v>
      </c>
      <c r="CG15851" s="174">
        <v>157972</v>
      </c>
      <c r="CH15851" s="174">
        <v>2990</v>
      </c>
      <c r="CI15851" s="174">
        <v>5</v>
      </c>
      <c r="CJ15851" s="174">
        <v>20.835909999999998</v>
      </c>
      <c r="CK15851" s="174">
        <v>20.835909999999998</v>
      </c>
      <c r="CU15851" s="174">
        <v>157972</v>
      </c>
      <c r="CV15851" s="174">
        <v>2990</v>
      </c>
      <c r="CW15851" s="174">
        <v>5</v>
      </c>
      <c r="CX15851" s="174">
        <v>20.835909999999998</v>
      </c>
    </row>
    <row r="15852" spans="84:102" x14ac:dyDescent="0.25">
      <c r="CF15852" s="3" t="s">
        <v>3073</v>
      </c>
      <c r="CG15852" s="174">
        <v>3650</v>
      </c>
      <c r="CH15852" s="174">
        <v>102749</v>
      </c>
      <c r="CI15852" s="174">
        <v>5</v>
      </c>
      <c r="CJ15852" s="174">
        <v>20.832740000000001</v>
      </c>
      <c r="CK15852" s="174">
        <v>20.832740000000001</v>
      </c>
      <c r="CU15852" s="174">
        <v>3650</v>
      </c>
      <c r="CV15852" s="174">
        <v>102749</v>
      </c>
      <c r="CW15852" s="174">
        <v>5</v>
      </c>
      <c r="CX15852" s="174">
        <v>20.832740000000001</v>
      </c>
    </row>
    <row r="15853" spans="84:102" x14ac:dyDescent="0.25">
      <c r="CF15853" s="3" t="s">
        <v>3073</v>
      </c>
      <c r="CG15853" s="174">
        <v>3026</v>
      </c>
      <c r="CH15853" s="174">
        <v>164811</v>
      </c>
      <c r="CI15853" s="174">
        <v>5</v>
      </c>
      <c r="CJ15853" s="174">
        <v>20.785</v>
      </c>
      <c r="CK15853" s="174">
        <v>20.785</v>
      </c>
      <c r="CU15853" s="174">
        <v>3026</v>
      </c>
      <c r="CV15853" s="174">
        <v>164811</v>
      </c>
      <c r="CW15853" s="174">
        <v>5</v>
      </c>
      <c r="CX15853" s="174">
        <v>20.785</v>
      </c>
    </row>
    <row r="15854" spans="84:102" x14ac:dyDescent="0.25">
      <c r="CF15854" s="3" t="s">
        <v>3073</v>
      </c>
      <c r="CG15854" s="174">
        <v>722</v>
      </c>
      <c r="CH15854" s="174">
        <v>98955</v>
      </c>
      <c r="CI15854" s="174">
        <v>5</v>
      </c>
      <c r="CJ15854" s="174">
        <v>20.781870000000001</v>
      </c>
      <c r="CK15854" s="174">
        <v>20.781870000000001</v>
      </c>
      <c r="CU15854" s="174">
        <v>722</v>
      </c>
      <c r="CV15854" s="174">
        <v>98955</v>
      </c>
      <c r="CW15854" s="174">
        <v>5</v>
      </c>
      <c r="CX15854" s="174">
        <v>20.781870000000001</v>
      </c>
    </row>
    <row r="15855" spans="84:102" x14ac:dyDescent="0.25">
      <c r="CF15855" s="3" t="s">
        <v>3073</v>
      </c>
      <c r="CG15855" s="174">
        <v>57628</v>
      </c>
      <c r="CH15855" s="174">
        <v>1870</v>
      </c>
      <c r="CI15855" s="174">
        <v>5</v>
      </c>
      <c r="CJ15855" s="174">
        <v>20.735440000000001</v>
      </c>
      <c r="CK15855" s="174">
        <v>20.735440000000001</v>
      </c>
      <c r="CU15855" s="174">
        <v>57628</v>
      </c>
      <c r="CV15855" s="174">
        <v>1870</v>
      </c>
      <c r="CW15855" s="174">
        <v>5</v>
      </c>
      <c r="CX15855" s="174">
        <v>20.735440000000001</v>
      </c>
    </row>
    <row r="15856" spans="84:102" x14ac:dyDescent="0.25">
      <c r="CF15856" s="3" t="s">
        <v>3073</v>
      </c>
      <c r="CG15856" s="174">
        <v>2884</v>
      </c>
      <c r="CH15856" s="174">
        <v>149886</v>
      </c>
      <c r="CI15856" s="174">
        <v>5</v>
      </c>
      <c r="CJ15856" s="174">
        <v>20.66667</v>
      </c>
      <c r="CK15856" s="174">
        <v>20.66667</v>
      </c>
      <c r="CU15856" s="174">
        <v>2884</v>
      </c>
      <c r="CV15856" s="174">
        <v>149886</v>
      </c>
      <c r="CW15856" s="174">
        <v>5</v>
      </c>
      <c r="CX15856" s="174">
        <v>20.66667</v>
      </c>
    </row>
    <row r="15857" spans="84:102" x14ac:dyDescent="0.25">
      <c r="CF15857" s="3" t="s">
        <v>3073</v>
      </c>
      <c r="CG15857" s="174">
        <v>2410</v>
      </c>
      <c r="CH15857" s="174">
        <v>29604</v>
      </c>
      <c r="CI15857" s="174">
        <v>5</v>
      </c>
      <c r="CJ15857" s="174">
        <v>20.622589999999999</v>
      </c>
      <c r="CK15857" s="174">
        <v>20.622589999999999</v>
      </c>
      <c r="CU15857" s="174">
        <v>2410</v>
      </c>
      <c r="CV15857" s="174">
        <v>29604</v>
      </c>
      <c r="CW15857" s="174">
        <v>5</v>
      </c>
      <c r="CX15857" s="174">
        <v>20.622589999999999</v>
      </c>
    </row>
    <row r="15858" spans="84:102" x14ac:dyDescent="0.25">
      <c r="CF15858" s="3" t="s">
        <v>3073</v>
      </c>
      <c r="CG15858" s="174">
        <v>371</v>
      </c>
      <c r="CH15858" s="174">
        <v>77808</v>
      </c>
      <c r="CI15858" s="174">
        <v>5</v>
      </c>
      <c r="CJ15858" s="174">
        <v>20.5</v>
      </c>
      <c r="CK15858" s="174">
        <v>20.5</v>
      </c>
      <c r="CU15858" s="174">
        <v>371</v>
      </c>
      <c r="CV15858" s="174">
        <v>77808</v>
      </c>
      <c r="CW15858" s="174">
        <v>5</v>
      </c>
      <c r="CX15858" s="174">
        <v>20.5</v>
      </c>
    </row>
    <row r="15859" spans="84:102" x14ac:dyDescent="0.25">
      <c r="CF15859" s="3" t="s">
        <v>3073</v>
      </c>
      <c r="CG15859" s="174">
        <v>21800</v>
      </c>
      <c r="CH15859" s="174">
        <v>2295</v>
      </c>
      <c r="CI15859" s="174">
        <v>5</v>
      </c>
      <c r="CJ15859" s="174">
        <v>20.49464</v>
      </c>
      <c r="CK15859" s="174">
        <v>20.49464</v>
      </c>
      <c r="CU15859" s="174">
        <v>21800</v>
      </c>
      <c r="CV15859" s="174">
        <v>2295</v>
      </c>
      <c r="CW15859" s="174">
        <v>5</v>
      </c>
      <c r="CX15859" s="174">
        <v>20.49464</v>
      </c>
    </row>
    <row r="15860" spans="84:102" x14ac:dyDescent="0.25">
      <c r="CF15860" s="3" t="s">
        <v>3073</v>
      </c>
      <c r="CG15860" s="174">
        <v>2977</v>
      </c>
      <c r="CH15860" s="174">
        <v>155041</v>
      </c>
      <c r="CI15860" s="174">
        <v>5</v>
      </c>
      <c r="CJ15860" s="174">
        <v>20.38109</v>
      </c>
      <c r="CK15860" s="174">
        <v>20.38109</v>
      </c>
      <c r="CU15860" s="174">
        <v>2977</v>
      </c>
      <c r="CV15860" s="174">
        <v>155041</v>
      </c>
      <c r="CW15860" s="174">
        <v>5</v>
      </c>
      <c r="CX15860" s="174">
        <v>20.38109</v>
      </c>
    </row>
    <row r="15861" spans="84:102" x14ac:dyDescent="0.25">
      <c r="CF15861" s="3" t="s">
        <v>3073</v>
      </c>
      <c r="CG15861" s="174">
        <v>51775</v>
      </c>
      <c r="CH15861" s="174">
        <v>1802</v>
      </c>
      <c r="CI15861" s="174">
        <v>5</v>
      </c>
      <c r="CJ15861" s="174">
        <v>20.365919999999999</v>
      </c>
      <c r="CK15861" s="174">
        <v>20.365919999999999</v>
      </c>
      <c r="CU15861" s="174">
        <v>51775</v>
      </c>
      <c r="CV15861" s="174">
        <v>1802</v>
      </c>
      <c r="CW15861" s="174">
        <v>5</v>
      </c>
      <c r="CX15861" s="174">
        <v>20.365919999999999</v>
      </c>
    </row>
    <row r="15862" spans="84:102" x14ac:dyDescent="0.25">
      <c r="CF15862" s="3" t="s">
        <v>3073</v>
      </c>
      <c r="CG15862" s="174">
        <v>152246</v>
      </c>
      <c r="CH15862" s="174">
        <v>2943</v>
      </c>
      <c r="CI15862" s="174">
        <v>5</v>
      </c>
      <c r="CJ15862" s="174">
        <v>20.319890000000001</v>
      </c>
      <c r="CK15862" s="174">
        <v>20.319890000000001</v>
      </c>
      <c r="CU15862" s="174">
        <v>152246</v>
      </c>
      <c r="CV15862" s="174">
        <v>2943</v>
      </c>
      <c r="CW15862" s="174">
        <v>5</v>
      </c>
      <c r="CX15862" s="174">
        <v>20.319890000000001</v>
      </c>
    </row>
    <row r="15863" spans="84:102" x14ac:dyDescent="0.25">
      <c r="CF15863" s="3" t="s">
        <v>3073</v>
      </c>
      <c r="CG15863" s="174">
        <v>581</v>
      </c>
      <c r="CH15863" s="174">
        <v>85162</v>
      </c>
      <c r="CI15863" s="174">
        <v>5</v>
      </c>
      <c r="CJ15863" s="174">
        <v>20.31344</v>
      </c>
      <c r="CK15863" s="174">
        <v>20.31344</v>
      </c>
      <c r="CU15863" s="174">
        <v>581</v>
      </c>
      <c r="CV15863" s="174">
        <v>85162</v>
      </c>
      <c r="CW15863" s="174">
        <v>5</v>
      </c>
      <c r="CX15863" s="174">
        <v>20.31344</v>
      </c>
    </row>
    <row r="15864" spans="84:102" x14ac:dyDescent="0.25">
      <c r="CF15864" s="3" t="s">
        <v>3073</v>
      </c>
      <c r="CG15864" s="174">
        <v>147</v>
      </c>
      <c r="CH15864" s="174">
        <v>66254</v>
      </c>
      <c r="CI15864" s="174">
        <v>5</v>
      </c>
      <c r="CJ15864" s="174">
        <v>20.296130000000002</v>
      </c>
      <c r="CK15864" s="174">
        <v>20.296130000000002</v>
      </c>
      <c r="CU15864" s="174">
        <v>147</v>
      </c>
      <c r="CV15864" s="174">
        <v>66254</v>
      </c>
      <c r="CW15864" s="174">
        <v>5</v>
      </c>
      <c r="CX15864" s="174">
        <v>20.296130000000002</v>
      </c>
    </row>
    <row r="15865" spans="84:102" x14ac:dyDescent="0.25">
      <c r="CF15865" s="3" t="s">
        <v>3073</v>
      </c>
      <c r="CG15865" s="174">
        <v>66254</v>
      </c>
      <c r="CH15865" s="174">
        <v>147</v>
      </c>
      <c r="CI15865" s="174">
        <v>5</v>
      </c>
      <c r="CJ15865" s="174">
        <v>20.26755</v>
      </c>
      <c r="CK15865" s="174">
        <v>20.26755</v>
      </c>
      <c r="CU15865" s="174">
        <v>66254</v>
      </c>
      <c r="CV15865" s="174">
        <v>147</v>
      </c>
      <c r="CW15865" s="174">
        <v>5</v>
      </c>
      <c r="CX15865" s="174">
        <v>20.26755</v>
      </c>
    </row>
    <row r="15866" spans="84:102" x14ac:dyDescent="0.25">
      <c r="CF15866" s="3" t="s">
        <v>3073</v>
      </c>
      <c r="CG15866" s="174">
        <v>3114</v>
      </c>
      <c r="CH15866" s="174">
        <v>151026</v>
      </c>
      <c r="CI15866" s="174">
        <v>5</v>
      </c>
      <c r="CJ15866" s="174">
        <v>20.245740000000001</v>
      </c>
      <c r="CK15866" s="174">
        <v>20.245740000000001</v>
      </c>
      <c r="CU15866" s="174">
        <v>3114</v>
      </c>
      <c r="CV15866" s="174">
        <v>151026</v>
      </c>
      <c r="CW15866" s="174">
        <v>5</v>
      </c>
      <c r="CX15866" s="174">
        <v>20.245740000000001</v>
      </c>
    </row>
    <row r="15867" spans="84:102" x14ac:dyDescent="0.25">
      <c r="CF15867" s="3" t="s">
        <v>3073</v>
      </c>
      <c r="CG15867" s="174">
        <v>96485</v>
      </c>
      <c r="CH15867" s="174">
        <v>1477</v>
      </c>
      <c r="CI15867" s="174">
        <v>5</v>
      </c>
      <c r="CJ15867" s="174">
        <v>20.13777</v>
      </c>
      <c r="CK15867" s="174">
        <v>20.13777</v>
      </c>
      <c r="CU15867" s="174">
        <v>96485</v>
      </c>
      <c r="CV15867" s="174">
        <v>1477</v>
      </c>
      <c r="CW15867" s="174">
        <v>5</v>
      </c>
      <c r="CX15867" s="174">
        <v>20.13777</v>
      </c>
    </row>
    <row r="15868" spans="84:102" x14ac:dyDescent="0.25">
      <c r="CF15868" s="3" t="s">
        <v>3073</v>
      </c>
      <c r="CG15868" s="174">
        <v>2845</v>
      </c>
      <c r="CH15868" s="174">
        <v>149323</v>
      </c>
      <c r="CI15868" s="174">
        <v>5</v>
      </c>
      <c r="CJ15868" s="174">
        <v>20.132380000000001</v>
      </c>
      <c r="CK15868" s="174">
        <v>20.132380000000001</v>
      </c>
      <c r="CU15868" s="174">
        <v>2845</v>
      </c>
      <c r="CV15868" s="174">
        <v>149323</v>
      </c>
      <c r="CW15868" s="174">
        <v>5</v>
      </c>
      <c r="CX15868" s="174">
        <v>20.132380000000001</v>
      </c>
    </row>
    <row r="15869" spans="84:102" x14ac:dyDescent="0.25">
      <c r="CF15869" s="3" t="s">
        <v>3073</v>
      </c>
      <c r="CG15869" s="174">
        <v>73914</v>
      </c>
      <c r="CH15869" s="174">
        <v>300</v>
      </c>
      <c r="CI15869" s="174">
        <v>5</v>
      </c>
      <c r="CJ15869" s="174">
        <v>20.072620000000001</v>
      </c>
      <c r="CK15869" s="174">
        <v>20.072620000000001</v>
      </c>
      <c r="CU15869" s="174">
        <v>73914</v>
      </c>
      <c r="CV15869" s="174">
        <v>300</v>
      </c>
      <c r="CW15869" s="174">
        <v>5</v>
      </c>
      <c r="CX15869" s="174">
        <v>20.072620000000001</v>
      </c>
    </row>
    <row r="15870" spans="84:102" x14ac:dyDescent="0.25">
      <c r="CF15870" s="3" t="s">
        <v>3073</v>
      </c>
      <c r="CG15870" s="174">
        <v>151026</v>
      </c>
      <c r="CH15870" s="174">
        <v>3114</v>
      </c>
      <c r="CI15870" s="174">
        <v>5</v>
      </c>
      <c r="CJ15870" s="174">
        <v>20.029910000000001</v>
      </c>
      <c r="CK15870" s="174">
        <v>20.029910000000001</v>
      </c>
      <c r="CU15870" s="174">
        <v>151026</v>
      </c>
      <c r="CV15870" s="174">
        <v>3114</v>
      </c>
      <c r="CW15870" s="174">
        <v>5</v>
      </c>
      <c r="CX15870" s="174">
        <v>20.029910000000001</v>
      </c>
    </row>
    <row r="15871" spans="84:102" x14ac:dyDescent="0.25">
      <c r="CF15871" s="3" t="s">
        <v>3073</v>
      </c>
      <c r="CG15871" s="174">
        <v>2909</v>
      </c>
      <c r="CH15871" s="174">
        <v>151704</v>
      </c>
      <c r="CI15871" s="174">
        <v>5</v>
      </c>
      <c r="CJ15871" s="174">
        <v>20</v>
      </c>
      <c r="CK15871" s="174">
        <v>20</v>
      </c>
      <c r="CU15871" s="174">
        <v>2909</v>
      </c>
      <c r="CV15871" s="174">
        <v>151704</v>
      </c>
      <c r="CW15871" s="174">
        <v>5</v>
      </c>
      <c r="CX15871" s="174">
        <v>20</v>
      </c>
    </row>
    <row r="15872" spans="84:102" x14ac:dyDescent="0.25">
      <c r="CF15872" s="3" t="s">
        <v>3073</v>
      </c>
      <c r="CG15872" s="174">
        <v>3793</v>
      </c>
      <c r="CH15872" s="174">
        <v>89667</v>
      </c>
      <c r="CI15872" s="174">
        <v>5</v>
      </c>
      <c r="CJ15872" s="174">
        <v>20</v>
      </c>
      <c r="CK15872" s="174">
        <v>20</v>
      </c>
      <c r="CU15872" s="174">
        <v>3793</v>
      </c>
      <c r="CV15872" s="174">
        <v>89667</v>
      </c>
      <c r="CW15872" s="174">
        <v>5</v>
      </c>
      <c r="CX15872" s="174">
        <v>20</v>
      </c>
    </row>
    <row r="15873" spans="84:102" x14ac:dyDescent="0.25">
      <c r="CF15873" s="3" t="s">
        <v>3073</v>
      </c>
      <c r="CG15873" s="174">
        <v>3812</v>
      </c>
      <c r="CH15873" s="174">
        <v>62005</v>
      </c>
      <c r="CI15873" s="174">
        <v>5</v>
      </c>
      <c r="CJ15873" s="174">
        <v>20</v>
      </c>
      <c r="CK15873" s="174">
        <v>20</v>
      </c>
      <c r="CU15873" s="174">
        <v>3812</v>
      </c>
      <c r="CV15873" s="174">
        <v>62005</v>
      </c>
      <c r="CW15873" s="174">
        <v>5</v>
      </c>
      <c r="CX15873" s="174">
        <v>20</v>
      </c>
    </row>
    <row r="15874" spans="84:102" x14ac:dyDescent="0.25">
      <c r="CF15874" s="3" t="s">
        <v>3073</v>
      </c>
      <c r="CG15874" s="174">
        <v>3814</v>
      </c>
      <c r="CH15874" s="174">
        <v>53670</v>
      </c>
      <c r="CI15874" s="174">
        <v>5</v>
      </c>
      <c r="CJ15874" s="174">
        <v>20</v>
      </c>
      <c r="CK15874" s="174">
        <v>20</v>
      </c>
      <c r="CU15874" s="174">
        <v>3814</v>
      </c>
      <c r="CV15874" s="174">
        <v>53670</v>
      </c>
      <c r="CW15874" s="174">
        <v>5</v>
      </c>
      <c r="CX15874" s="174">
        <v>20</v>
      </c>
    </row>
    <row r="15875" spans="84:102" x14ac:dyDescent="0.25">
      <c r="CF15875" s="3" t="s">
        <v>3073</v>
      </c>
      <c r="CG15875" s="174">
        <v>3821</v>
      </c>
      <c r="CH15875" s="174">
        <v>69335</v>
      </c>
      <c r="CI15875" s="174">
        <v>5</v>
      </c>
      <c r="CJ15875" s="174">
        <v>20</v>
      </c>
      <c r="CK15875" s="174">
        <v>20</v>
      </c>
      <c r="CU15875" s="174">
        <v>3821</v>
      </c>
      <c r="CV15875" s="174">
        <v>69335</v>
      </c>
      <c r="CW15875" s="174">
        <v>5</v>
      </c>
      <c r="CX15875" s="174">
        <v>20</v>
      </c>
    </row>
    <row r="15876" spans="84:102" x14ac:dyDescent="0.25">
      <c r="CF15876" s="3" t="s">
        <v>3073</v>
      </c>
      <c r="CG15876" s="174">
        <v>3850</v>
      </c>
      <c r="CH15876" s="174">
        <v>57739</v>
      </c>
      <c r="CI15876" s="174">
        <v>5</v>
      </c>
      <c r="CJ15876" s="174">
        <v>20</v>
      </c>
      <c r="CK15876" s="174">
        <v>20</v>
      </c>
      <c r="CU15876" s="174">
        <v>3850</v>
      </c>
      <c r="CV15876" s="174">
        <v>57739</v>
      </c>
      <c r="CW15876" s="174">
        <v>5</v>
      </c>
      <c r="CX15876" s="174">
        <v>20</v>
      </c>
    </row>
    <row r="15877" spans="84:102" x14ac:dyDescent="0.25">
      <c r="CF15877" s="3" t="s">
        <v>3073</v>
      </c>
      <c r="CG15877" s="174">
        <v>3866</v>
      </c>
      <c r="CH15877" s="174">
        <v>49295</v>
      </c>
      <c r="CI15877" s="174">
        <v>5</v>
      </c>
      <c r="CJ15877" s="174">
        <v>20</v>
      </c>
      <c r="CK15877" s="174">
        <v>20</v>
      </c>
      <c r="CU15877" s="174">
        <v>3866</v>
      </c>
      <c r="CV15877" s="174">
        <v>49295</v>
      </c>
      <c r="CW15877" s="174">
        <v>5</v>
      </c>
      <c r="CX15877" s="174">
        <v>20</v>
      </c>
    </row>
    <row r="15878" spans="84:102" x14ac:dyDescent="0.25">
      <c r="CF15878" s="3" t="s">
        <v>3073</v>
      </c>
      <c r="CG15878" s="174">
        <v>3881</v>
      </c>
      <c r="CH15878" s="174">
        <v>57725</v>
      </c>
      <c r="CI15878" s="174">
        <v>5</v>
      </c>
      <c r="CJ15878" s="174">
        <v>20</v>
      </c>
      <c r="CK15878" s="174">
        <v>20</v>
      </c>
      <c r="CU15878" s="174">
        <v>3881</v>
      </c>
      <c r="CV15878" s="174">
        <v>57725</v>
      </c>
      <c r="CW15878" s="174">
        <v>5</v>
      </c>
      <c r="CX15878" s="174">
        <v>20</v>
      </c>
    </row>
    <row r="15879" spans="84:102" x14ac:dyDescent="0.25">
      <c r="CF15879" s="3" t="s">
        <v>3073</v>
      </c>
      <c r="CG15879" s="174">
        <v>48750</v>
      </c>
      <c r="CH15879" s="174">
        <v>3829</v>
      </c>
      <c r="CI15879" s="174">
        <v>5</v>
      </c>
      <c r="CJ15879" s="174">
        <v>20</v>
      </c>
      <c r="CK15879" s="174">
        <v>20</v>
      </c>
      <c r="CU15879" s="174">
        <v>48750</v>
      </c>
      <c r="CV15879" s="174">
        <v>3829</v>
      </c>
      <c r="CW15879" s="174">
        <v>5</v>
      </c>
      <c r="CX15879" s="174">
        <v>20</v>
      </c>
    </row>
    <row r="15880" spans="84:102" x14ac:dyDescent="0.25">
      <c r="CF15880" s="3" t="s">
        <v>3073</v>
      </c>
      <c r="CG15880" s="174">
        <v>138710</v>
      </c>
      <c r="CH15880" s="174">
        <v>3781</v>
      </c>
      <c r="CI15880" s="174">
        <v>5</v>
      </c>
      <c r="CJ15880" s="174">
        <v>20</v>
      </c>
      <c r="CK15880" s="174">
        <v>20</v>
      </c>
      <c r="CU15880" s="174">
        <v>138710</v>
      </c>
      <c r="CV15880" s="174">
        <v>3781</v>
      </c>
      <c r="CW15880" s="174">
        <v>5</v>
      </c>
      <c r="CX15880" s="174">
        <v>20</v>
      </c>
    </row>
    <row r="15881" spans="84:102" x14ac:dyDescent="0.25">
      <c r="CF15881" s="3" t="s">
        <v>3073</v>
      </c>
      <c r="CG15881" s="174">
        <v>139619</v>
      </c>
      <c r="CH15881" s="174">
        <v>3778</v>
      </c>
      <c r="CI15881" s="174">
        <v>5</v>
      </c>
      <c r="CJ15881" s="174">
        <v>20</v>
      </c>
      <c r="CK15881" s="174">
        <v>20</v>
      </c>
      <c r="CU15881" s="174">
        <v>139619</v>
      </c>
      <c r="CV15881" s="174">
        <v>3778</v>
      </c>
      <c r="CW15881" s="174">
        <v>5</v>
      </c>
      <c r="CX15881" s="174">
        <v>20</v>
      </c>
    </row>
    <row r="15882" spans="84:102" x14ac:dyDescent="0.25">
      <c r="CF15882" s="3" t="s">
        <v>3073</v>
      </c>
      <c r="CG15882" s="174">
        <v>3601</v>
      </c>
      <c r="CH15882" s="174">
        <v>90645</v>
      </c>
      <c r="CI15882" s="174">
        <v>5</v>
      </c>
      <c r="CJ15882" s="174">
        <v>19.975519999999999</v>
      </c>
      <c r="CK15882" s="174">
        <v>19.975519999999999</v>
      </c>
      <c r="CU15882" s="174">
        <v>3601</v>
      </c>
      <c r="CV15882" s="174">
        <v>90645</v>
      </c>
      <c r="CW15882" s="174">
        <v>5</v>
      </c>
      <c r="CX15882" s="174">
        <v>19.975519999999999</v>
      </c>
    </row>
    <row r="15883" spans="84:102" x14ac:dyDescent="0.25">
      <c r="CF15883" s="3" t="s">
        <v>3073</v>
      </c>
      <c r="CG15883" s="174">
        <v>2962</v>
      </c>
      <c r="CH15883" s="174">
        <v>154471</v>
      </c>
      <c r="CI15883" s="174">
        <v>5</v>
      </c>
      <c r="CJ15883" s="174">
        <v>19.965109999999999</v>
      </c>
      <c r="CK15883" s="174">
        <v>19.965109999999999</v>
      </c>
      <c r="CU15883" s="174">
        <v>2962</v>
      </c>
      <c r="CV15883" s="174">
        <v>154471</v>
      </c>
      <c r="CW15883" s="174">
        <v>5</v>
      </c>
      <c r="CX15883" s="174">
        <v>19.965109999999999</v>
      </c>
    </row>
    <row r="15884" spans="84:102" x14ac:dyDescent="0.25">
      <c r="CF15884" s="3" t="s">
        <v>3073</v>
      </c>
      <c r="CG15884" s="174">
        <v>39526</v>
      </c>
      <c r="CH15884" s="174">
        <v>2522</v>
      </c>
      <c r="CI15884" s="174">
        <v>5</v>
      </c>
      <c r="CJ15884" s="174">
        <v>19.9406</v>
      </c>
      <c r="CK15884" s="174">
        <v>19.9406</v>
      </c>
      <c r="CU15884" s="174">
        <v>39526</v>
      </c>
      <c r="CV15884" s="174">
        <v>2522</v>
      </c>
      <c r="CW15884" s="174">
        <v>5</v>
      </c>
      <c r="CX15884" s="174">
        <v>19.9406</v>
      </c>
    </row>
    <row r="15885" spans="84:102" x14ac:dyDescent="0.25">
      <c r="CF15885" s="3" t="s">
        <v>3073</v>
      </c>
      <c r="CG15885" s="174">
        <v>3131</v>
      </c>
      <c r="CH15885" s="174">
        <v>150897</v>
      </c>
      <c r="CI15885" s="174">
        <v>5</v>
      </c>
      <c r="CJ15885" s="174">
        <v>19.92202</v>
      </c>
      <c r="CK15885" s="174">
        <v>19.92202</v>
      </c>
      <c r="CU15885" s="174">
        <v>3131</v>
      </c>
      <c r="CV15885" s="174">
        <v>150897</v>
      </c>
      <c r="CW15885" s="174">
        <v>5</v>
      </c>
      <c r="CX15885" s="174">
        <v>19.92202</v>
      </c>
    </row>
    <row r="15886" spans="84:102" x14ac:dyDescent="0.25">
      <c r="CF15886" s="3" t="s">
        <v>3073</v>
      </c>
      <c r="CG15886" s="174">
        <v>3081</v>
      </c>
      <c r="CH15886" s="174">
        <v>139372</v>
      </c>
      <c r="CI15886" s="174">
        <v>5</v>
      </c>
      <c r="CJ15886" s="174">
        <v>19.893329999999999</v>
      </c>
      <c r="CK15886" s="174">
        <v>19.893329999999999</v>
      </c>
      <c r="CU15886" s="174">
        <v>3081</v>
      </c>
      <c r="CV15886" s="174">
        <v>139372</v>
      </c>
      <c r="CW15886" s="174">
        <v>5</v>
      </c>
      <c r="CX15886" s="174">
        <v>19.893329999999999</v>
      </c>
    </row>
    <row r="15887" spans="84:102" x14ac:dyDescent="0.25">
      <c r="CF15887" s="3" t="s">
        <v>3073</v>
      </c>
      <c r="CG15887" s="174">
        <v>3056</v>
      </c>
      <c r="CH15887" s="174">
        <v>169451</v>
      </c>
      <c r="CI15887" s="174">
        <v>5</v>
      </c>
      <c r="CJ15887" s="174">
        <v>19.677350000000001</v>
      </c>
      <c r="CK15887" s="174">
        <v>19.677350000000001</v>
      </c>
      <c r="CU15887" s="174">
        <v>3056</v>
      </c>
      <c r="CV15887" s="174">
        <v>169451</v>
      </c>
      <c r="CW15887" s="174">
        <v>5</v>
      </c>
      <c r="CX15887" s="174">
        <v>19.677350000000001</v>
      </c>
    </row>
    <row r="15888" spans="84:102" x14ac:dyDescent="0.25">
      <c r="CF15888" s="3" t="s">
        <v>3073</v>
      </c>
      <c r="CG15888" s="174">
        <v>3535</v>
      </c>
      <c r="CH15888" s="174">
        <v>76629</v>
      </c>
      <c r="CI15888" s="174">
        <v>5</v>
      </c>
      <c r="CJ15888" s="174">
        <v>19.67099</v>
      </c>
      <c r="CK15888" s="174">
        <v>19.67099</v>
      </c>
      <c r="CU15888" s="174">
        <v>3535</v>
      </c>
      <c r="CV15888" s="174">
        <v>76629</v>
      </c>
      <c r="CW15888" s="174">
        <v>5</v>
      </c>
      <c r="CX15888" s="174">
        <v>19.67099</v>
      </c>
    </row>
    <row r="15889" spans="84:102" x14ac:dyDescent="0.25">
      <c r="CF15889" s="3" t="s">
        <v>3073</v>
      </c>
      <c r="CG15889" s="174">
        <v>2625</v>
      </c>
      <c r="CH15889" s="174">
        <v>47349</v>
      </c>
      <c r="CI15889" s="174">
        <v>5</v>
      </c>
      <c r="CJ15889" s="174">
        <v>19.483059999999998</v>
      </c>
      <c r="CK15889" s="174">
        <v>19.483059999999998</v>
      </c>
      <c r="CU15889" s="174">
        <v>2625</v>
      </c>
      <c r="CV15889" s="174">
        <v>47349</v>
      </c>
      <c r="CW15889" s="174">
        <v>5</v>
      </c>
      <c r="CX15889" s="174">
        <v>19.483059999999998</v>
      </c>
    </row>
    <row r="15890" spans="84:102" x14ac:dyDescent="0.25">
      <c r="CF15890" s="3" t="s">
        <v>3073</v>
      </c>
      <c r="CG15890" s="174">
        <v>2972</v>
      </c>
      <c r="CH15890" s="174">
        <v>153500</v>
      </c>
      <c r="CI15890" s="174">
        <v>5</v>
      </c>
      <c r="CJ15890" s="174">
        <v>19.400659999999998</v>
      </c>
      <c r="CK15890" s="174">
        <v>19.400659999999998</v>
      </c>
      <c r="CU15890" s="174">
        <v>2972</v>
      </c>
      <c r="CV15890" s="174">
        <v>153500</v>
      </c>
      <c r="CW15890" s="174">
        <v>5</v>
      </c>
      <c r="CX15890" s="174">
        <v>19.400659999999998</v>
      </c>
    </row>
    <row r="15891" spans="84:102" x14ac:dyDescent="0.25">
      <c r="CF15891" s="3" t="s">
        <v>3073</v>
      </c>
      <c r="CG15891" s="174">
        <v>153497</v>
      </c>
      <c r="CH15891" s="174">
        <v>2947</v>
      </c>
      <c r="CI15891" s="174">
        <v>5</v>
      </c>
      <c r="CJ15891" s="174">
        <v>19.400659999999998</v>
      </c>
      <c r="CK15891" s="174">
        <v>19.400659999999998</v>
      </c>
      <c r="CU15891" s="174">
        <v>153497</v>
      </c>
      <c r="CV15891" s="174">
        <v>2947</v>
      </c>
      <c r="CW15891" s="174">
        <v>5</v>
      </c>
      <c r="CX15891" s="174">
        <v>19.400659999999998</v>
      </c>
    </row>
    <row r="15892" spans="84:102" x14ac:dyDescent="0.25">
      <c r="CF15892" s="3" t="s">
        <v>3073</v>
      </c>
      <c r="CG15892" s="174">
        <v>98955</v>
      </c>
      <c r="CH15892" s="174">
        <v>722</v>
      </c>
      <c r="CI15892" s="174">
        <v>5</v>
      </c>
      <c r="CJ15892" s="174">
        <v>19.37716</v>
      </c>
      <c r="CK15892" s="174">
        <v>19.37716</v>
      </c>
      <c r="CU15892" s="174">
        <v>98955</v>
      </c>
      <c r="CV15892" s="174">
        <v>722</v>
      </c>
      <c r="CW15892" s="174">
        <v>5</v>
      </c>
      <c r="CX15892" s="174">
        <v>19.37716</v>
      </c>
    </row>
    <row r="15893" spans="84:102" x14ac:dyDescent="0.25">
      <c r="CF15893" s="3" t="s">
        <v>3073</v>
      </c>
      <c r="CG15893" s="174">
        <v>79820</v>
      </c>
      <c r="CH15893" s="174">
        <v>380</v>
      </c>
      <c r="CI15893" s="174">
        <v>5</v>
      </c>
      <c r="CJ15893" s="174">
        <v>19.34468</v>
      </c>
      <c r="CK15893" s="174">
        <v>19.34468</v>
      </c>
      <c r="CU15893" s="174">
        <v>79820</v>
      </c>
      <c r="CV15893" s="174">
        <v>380</v>
      </c>
      <c r="CW15893" s="174">
        <v>5</v>
      </c>
      <c r="CX15893" s="174">
        <v>19.34468</v>
      </c>
    </row>
    <row r="15894" spans="84:102" x14ac:dyDescent="0.25">
      <c r="CF15894" s="3" t="s">
        <v>3073</v>
      </c>
      <c r="CG15894" s="174">
        <v>91514</v>
      </c>
      <c r="CH15894" s="174">
        <v>3602</v>
      </c>
      <c r="CI15894" s="174">
        <v>5</v>
      </c>
      <c r="CJ15894" s="174">
        <v>19.228470000000002</v>
      </c>
      <c r="CK15894" s="174">
        <v>19.228470000000002</v>
      </c>
      <c r="CU15894" s="174">
        <v>91514</v>
      </c>
      <c r="CV15894" s="174">
        <v>3602</v>
      </c>
      <c r="CW15894" s="174">
        <v>5</v>
      </c>
      <c r="CX15894" s="174">
        <v>19.228470000000002</v>
      </c>
    </row>
    <row r="15895" spans="84:102" x14ac:dyDescent="0.25">
      <c r="CF15895" s="3" t="s">
        <v>3073</v>
      </c>
      <c r="CG15895" s="174">
        <v>84987</v>
      </c>
      <c r="CH15895" s="174">
        <v>1558</v>
      </c>
      <c r="CI15895" s="174">
        <v>5</v>
      </c>
      <c r="CJ15895" s="174">
        <v>19.096399999999999</v>
      </c>
      <c r="CK15895" s="174">
        <v>19.096399999999999</v>
      </c>
      <c r="CU15895" s="174">
        <v>84987</v>
      </c>
      <c r="CV15895" s="174">
        <v>1558</v>
      </c>
      <c r="CW15895" s="174">
        <v>5</v>
      </c>
      <c r="CX15895" s="174">
        <v>19.096399999999999</v>
      </c>
    </row>
    <row r="15896" spans="84:102" x14ac:dyDescent="0.25">
      <c r="CF15896" s="3" t="s">
        <v>3073</v>
      </c>
      <c r="CG15896" s="174">
        <v>2859</v>
      </c>
      <c r="CH15896" s="174">
        <v>149142</v>
      </c>
      <c r="CI15896" s="174">
        <v>5</v>
      </c>
      <c r="CJ15896" s="174">
        <v>19</v>
      </c>
      <c r="CK15896" s="174">
        <v>19</v>
      </c>
      <c r="CU15896" s="174">
        <v>2859</v>
      </c>
      <c r="CV15896" s="174">
        <v>149142</v>
      </c>
      <c r="CW15896" s="174">
        <v>5</v>
      </c>
      <c r="CX15896" s="174">
        <v>19</v>
      </c>
    </row>
    <row r="15897" spans="84:102" x14ac:dyDescent="0.25">
      <c r="CF15897" s="3" t="s">
        <v>3073</v>
      </c>
      <c r="CG15897" s="174">
        <v>3816</v>
      </c>
      <c r="CH15897" s="174">
        <v>53991</v>
      </c>
      <c r="CI15897" s="174">
        <v>5</v>
      </c>
      <c r="CJ15897" s="174">
        <v>19</v>
      </c>
      <c r="CK15897" s="174">
        <v>19</v>
      </c>
      <c r="CU15897" s="174">
        <v>3816</v>
      </c>
      <c r="CV15897" s="174">
        <v>53991</v>
      </c>
      <c r="CW15897" s="174">
        <v>5</v>
      </c>
      <c r="CX15897" s="174">
        <v>19</v>
      </c>
    </row>
    <row r="15898" spans="84:102" x14ac:dyDescent="0.25">
      <c r="CF15898" s="3" t="s">
        <v>3073</v>
      </c>
      <c r="CG15898" s="174">
        <v>57725</v>
      </c>
      <c r="CH15898" s="174">
        <v>3881</v>
      </c>
      <c r="CI15898" s="174">
        <v>5</v>
      </c>
      <c r="CJ15898" s="174">
        <v>19</v>
      </c>
      <c r="CK15898" s="174">
        <v>19</v>
      </c>
      <c r="CU15898" s="174">
        <v>57725</v>
      </c>
      <c r="CV15898" s="174">
        <v>3881</v>
      </c>
      <c r="CW15898" s="174">
        <v>5</v>
      </c>
      <c r="CX15898" s="174">
        <v>19</v>
      </c>
    </row>
    <row r="15899" spans="84:102" x14ac:dyDescent="0.25">
      <c r="CF15899" s="3" t="s">
        <v>3073</v>
      </c>
      <c r="CG15899" s="174">
        <v>149766</v>
      </c>
      <c r="CH15899" s="174">
        <v>2883</v>
      </c>
      <c r="CI15899" s="174">
        <v>5</v>
      </c>
      <c r="CJ15899" s="174">
        <v>19</v>
      </c>
      <c r="CK15899" s="174">
        <v>19</v>
      </c>
      <c r="CU15899" s="174">
        <v>149766</v>
      </c>
      <c r="CV15899" s="174">
        <v>2883</v>
      </c>
      <c r="CW15899" s="174">
        <v>5</v>
      </c>
      <c r="CX15899" s="174">
        <v>19</v>
      </c>
    </row>
    <row r="15900" spans="84:102" x14ac:dyDescent="0.25">
      <c r="CF15900" s="3" t="s">
        <v>3073</v>
      </c>
      <c r="CG15900" s="174">
        <v>3339</v>
      </c>
      <c r="CH15900" s="174">
        <v>165064</v>
      </c>
      <c r="CI15900" s="174">
        <v>5</v>
      </c>
      <c r="CJ15900" s="174">
        <v>18.910260000000001</v>
      </c>
      <c r="CK15900" s="174">
        <v>18.910260000000001</v>
      </c>
      <c r="CU15900" s="174">
        <v>3339</v>
      </c>
      <c r="CV15900" s="174">
        <v>165064</v>
      </c>
      <c r="CW15900" s="174">
        <v>5</v>
      </c>
      <c r="CX15900" s="174">
        <v>18.910260000000001</v>
      </c>
    </row>
    <row r="15901" spans="84:102" x14ac:dyDescent="0.25">
      <c r="CF15901" s="3" t="s">
        <v>3073</v>
      </c>
      <c r="CG15901" s="174">
        <v>2592</v>
      </c>
      <c r="CH15901" s="174">
        <v>42073</v>
      </c>
      <c r="CI15901" s="174">
        <v>5</v>
      </c>
      <c r="CJ15901" s="174">
        <v>18.894909999999999</v>
      </c>
      <c r="CK15901" s="174">
        <v>18.894909999999999</v>
      </c>
      <c r="CU15901" s="174">
        <v>2592</v>
      </c>
      <c r="CV15901" s="174">
        <v>42073</v>
      </c>
      <c r="CW15901" s="174">
        <v>5</v>
      </c>
      <c r="CX15901" s="174">
        <v>18.894909999999999</v>
      </c>
    </row>
    <row r="15902" spans="84:102" x14ac:dyDescent="0.25">
      <c r="CF15902" s="3" t="s">
        <v>3073</v>
      </c>
      <c r="CG15902" s="174">
        <v>62888</v>
      </c>
      <c r="CH15902" s="174">
        <v>1703</v>
      </c>
      <c r="CI15902" s="174">
        <v>5</v>
      </c>
      <c r="CJ15902" s="174">
        <v>18.871559999999999</v>
      </c>
      <c r="CK15902" s="174">
        <v>18.871559999999999</v>
      </c>
      <c r="CU15902" s="174">
        <v>62888</v>
      </c>
      <c r="CV15902" s="174">
        <v>1703</v>
      </c>
      <c r="CW15902" s="174">
        <v>5</v>
      </c>
      <c r="CX15902" s="174">
        <v>18.871559999999999</v>
      </c>
    </row>
    <row r="15903" spans="84:102" x14ac:dyDescent="0.25">
      <c r="CF15903" s="3" t="s">
        <v>3073</v>
      </c>
      <c r="CG15903" s="174">
        <v>2522</v>
      </c>
      <c r="CH15903" s="174">
        <v>39526</v>
      </c>
      <c r="CI15903" s="174">
        <v>5</v>
      </c>
      <c r="CJ15903" s="174">
        <v>18.849519999999998</v>
      </c>
      <c r="CK15903" s="174">
        <v>18.849519999999998</v>
      </c>
      <c r="CU15903" s="174">
        <v>2522</v>
      </c>
      <c r="CV15903" s="174">
        <v>39526</v>
      </c>
      <c r="CW15903" s="174">
        <v>5</v>
      </c>
      <c r="CX15903" s="174">
        <v>18.849519999999998</v>
      </c>
    </row>
    <row r="15904" spans="84:102" x14ac:dyDescent="0.25">
      <c r="CF15904" s="3" t="s">
        <v>3073</v>
      </c>
      <c r="CG15904" s="174">
        <v>69700</v>
      </c>
      <c r="CH15904" s="174">
        <v>249</v>
      </c>
      <c r="CI15904" s="174">
        <v>5</v>
      </c>
      <c r="CJ15904" s="174">
        <v>18.790990000000001</v>
      </c>
      <c r="CK15904" s="174">
        <v>18.790990000000001</v>
      </c>
      <c r="CU15904" s="174">
        <v>69700</v>
      </c>
      <c r="CV15904" s="174">
        <v>249</v>
      </c>
      <c r="CW15904" s="174">
        <v>5</v>
      </c>
      <c r="CX15904" s="174">
        <v>18.790990000000001</v>
      </c>
    </row>
    <row r="15905" spans="84:102" x14ac:dyDescent="0.25">
      <c r="CF15905" s="3" t="s">
        <v>3073</v>
      </c>
      <c r="CG15905" s="174">
        <v>3211</v>
      </c>
      <c r="CH15905" s="174">
        <v>156029</v>
      </c>
      <c r="CI15905" s="174">
        <v>5</v>
      </c>
      <c r="CJ15905" s="174">
        <v>18.728100000000001</v>
      </c>
      <c r="CK15905" s="174">
        <v>18.728100000000001</v>
      </c>
      <c r="CU15905" s="174">
        <v>3211</v>
      </c>
      <c r="CV15905" s="174">
        <v>156029</v>
      </c>
      <c r="CW15905" s="174">
        <v>5</v>
      </c>
      <c r="CX15905" s="174">
        <v>18.728100000000001</v>
      </c>
    </row>
    <row r="15906" spans="84:102" x14ac:dyDescent="0.25">
      <c r="CF15906" s="3" t="s">
        <v>3073</v>
      </c>
      <c r="CG15906" s="174">
        <v>151436</v>
      </c>
      <c r="CH15906" s="174">
        <v>2941</v>
      </c>
      <c r="CI15906" s="174">
        <v>5</v>
      </c>
      <c r="CJ15906" s="174">
        <v>18.720849999999999</v>
      </c>
      <c r="CK15906" s="174">
        <v>18.720849999999999</v>
      </c>
      <c r="CU15906" s="174">
        <v>151436</v>
      </c>
      <c r="CV15906" s="174">
        <v>2941</v>
      </c>
      <c r="CW15906" s="174">
        <v>5</v>
      </c>
      <c r="CX15906" s="174">
        <v>18.720849999999999</v>
      </c>
    </row>
    <row r="15907" spans="84:102" x14ac:dyDescent="0.25">
      <c r="CF15907" s="3" t="s">
        <v>3073</v>
      </c>
      <c r="CG15907" s="174">
        <v>169451</v>
      </c>
      <c r="CH15907" s="174">
        <v>3056</v>
      </c>
      <c r="CI15907" s="174">
        <v>5</v>
      </c>
      <c r="CJ15907" s="174">
        <v>18.647310000000001</v>
      </c>
      <c r="CK15907" s="174">
        <v>18.647310000000001</v>
      </c>
      <c r="CU15907" s="174">
        <v>169451</v>
      </c>
      <c r="CV15907" s="174">
        <v>3056</v>
      </c>
      <c r="CW15907" s="174">
        <v>5</v>
      </c>
      <c r="CX15907" s="174">
        <v>18.647310000000001</v>
      </c>
    </row>
    <row r="15908" spans="84:102" x14ac:dyDescent="0.25">
      <c r="CF15908" s="3" t="s">
        <v>3073</v>
      </c>
      <c r="CG15908" s="174">
        <v>155985</v>
      </c>
      <c r="CH15908" s="174">
        <v>2973</v>
      </c>
      <c r="CI15908" s="174">
        <v>5</v>
      </c>
      <c r="CJ15908" s="174">
        <v>18.61647</v>
      </c>
      <c r="CK15908" s="174">
        <v>18.61647</v>
      </c>
      <c r="CU15908" s="174">
        <v>155985</v>
      </c>
      <c r="CV15908" s="174">
        <v>2973</v>
      </c>
      <c r="CW15908" s="174">
        <v>5</v>
      </c>
      <c r="CX15908" s="174">
        <v>18.61647</v>
      </c>
    </row>
    <row r="15909" spans="84:102" x14ac:dyDescent="0.25">
      <c r="CF15909" s="3" t="s">
        <v>3073</v>
      </c>
      <c r="CG15909" s="174">
        <v>3253</v>
      </c>
      <c r="CH15909" s="174">
        <v>158676</v>
      </c>
      <c r="CI15909" s="174">
        <v>5</v>
      </c>
      <c r="CJ15909" s="174">
        <v>18.607150000000001</v>
      </c>
      <c r="CK15909" s="174">
        <v>18.607150000000001</v>
      </c>
      <c r="CU15909" s="174">
        <v>3253</v>
      </c>
      <c r="CV15909" s="174">
        <v>158676</v>
      </c>
      <c r="CW15909" s="174">
        <v>5</v>
      </c>
      <c r="CX15909" s="174">
        <v>18.607150000000001</v>
      </c>
    </row>
    <row r="15910" spans="84:102" x14ac:dyDescent="0.25">
      <c r="CF15910" s="3" t="s">
        <v>3073</v>
      </c>
      <c r="CG15910" s="174">
        <v>1981</v>
      </c>
      <c r="CH15910" s="174">
        <v>105233</v>
      </c>
      <c r="CI15910" s="174">
        <v>5</v>
      </c>
      <c r="CJ15910" s="174">
        <v>18.602119999999999</v>
      </c>
      <c r="CK15910" s="174">
        <v>18.602119999999999</v>
      </c>
      <c r="CU15910" s="174">
        <v>1981</v>
      </c>
      <c r="CV15910" s="174">
        <v>105233</v>
      </c>
      <c r="CW15910" s="174">
        <v>5</v>
      </c>
      <c r="CX15910" s="174">
        <v>18.602119999999999</v>
      </c>
    </row>
    <row r="15911" spans="84:102" x14ac:dyDescent="0.25">
      <c r="CF15911" s="3" t="s">
        <v>3073</v>
      </c>
      <c r="CG15911" s="174">
        <v>2062</v>
      </c>
      <c r="CH15911" s="174">
        <v>154379</v>
      </c>
      <c r="CI15911" s="174">
        <v>5</v>
      </c>
      <c r="CJ15911" s="174">
        <v>18.522290000000002</v>
      </c>
      <c r="CK15911" s="174">
        <v>18.522290000000002</v>
      </c>
      <c r="CU15911" s="174">
        <v>2062</v>
      </c>
      <c r="CV15911" s="174">
        <v>154379</v>
      </c>
      <c r="CW15911" s="174">
        <v>5</v>
      </c>
      <c r="CX15911" s="174">
        <v>18.522290000000002</v>
      </c>
    </row>
    <row r="15912" spans="84:102" x14ac:dyDescent="0.25">
      <c r="CF15912" s="3" t="s">
        <v>3073</v>
      </c>
      <c r="CG15912" s="174">
        <v>153115</v>
      </c>
      <c r="CH15912" s="174">
        <v>2062</v>
      </c>
      <c r="CI15912" s="174">
        <v>5</v>
      </c>
      <c r="CJ15912" s="174">
        <v>18.507359999999998</v>
      </c>
      <c r="CK15912" s="174">
        <v>18.507359999999998</v>
      </c>
      <c r="CU15912" s="174">
        <v>153115</v>
      </c>
      <c r="CV15912" s="174">
        <v>2062</v>
      </c>
      <c r="CW15912" s="174">
        <v>5</v>
      </c>
      <c r="CX15912" s="174">
        <v>18.507359999999998</v>
      </c>
    </row>
    <row r="15913" spans="84:102" x14ac:dyDescent="0.25">
      <c r="CF15913" s="3" t="s">
        <v>3073</v>
      </c>
      <c r="CG15913" s="174">
        <v>932</v>
      </c>
      <c r="CH15913" s="174">
        <v>111854</v>
      </c>
      <c r="CI15913" s="174">
        <v>5</v>
      </c>
      <c r="CJ15913" s="174">
        <v>18.5</v>
      </c>
      <c r="CK15913" s="174">
        <v>18.5</v>
      </c>
      <c r="CU15913" s="174">
        <v>932</v>
      </c>
      <c r="CV15913" s="174">
        <v>111854</v>
      </c>
      <c r="CW15913" s="174">
        <v>5</v>
      </c>
      <c r="CX15913" s="174">
        <v>18.5</v>
      </c>
    </row>
    <row r="15914" spans="84:102" x14ac:dyDescent="0.25">
      <c r="CF15914" s="3" t="s">
        <v>3073</v>
      </c>
      <c r="CG15914" s="174">
        <v>2955</v>
      </c>
      <c r="CH15914" s="174">
        <v>152759</v>
      </c>
      <c r="CI15914" s="174">
        <v>5</v>
      </c>
      <c r="CJ15914" s="174">
        <v>18.5</v>
      </c>
      <c r="CK15914" s="174">
        <v>18.5</v>
      </c>
      <c r="CU15914" s="174">
        <v>2955</v>
      </c>
      <c r="CV15914" s="174">
        <v>152759</v>
      </c>
      <c r="CW15914" s="174">
        <v>5</v>
      </c>
      <c r="CX15914" s="174">
        <v>18.5</v>
      </c>
    </row>
    <row r="15915" spans="84:102" x14ac:dyDescent="0.25">
      <c r="CF15915" s="3" t="s">
        <v>3073</v>
      </c>
      <c r="CG15915" s="174">
        <v>3603</v>
      </c>
      <c r="CH15915" s="174">
        <v>90645</v>
      </c>
      <c r="CI15915" s="174">
        <v>5</v>
      </c>
      <c r="CJ15915" s="174">
        <v>18.43872</v>
      </c>
      <c r="CK15915" s="174">
        <v>18.43872</v>
      </c>
      <c r="CU15915" s="174">
        <v>3603</v>
      </c>
      <c r="CV15915" s="174">
        <v>90645</v>
      </c>
      <c r="CW15915" s="174">
        <v>5</v>
      </c>
      <c r="CX15915" s="174">
        <v>18.43872</v>
      </c>
    </row>
    <row r="15916" spans="84:102" x14ac:dyDescent="0.25">
      <c r="CF15916" s="3" t="s">
        <v>3073</v>
      </c>
      <c r="CG15916" s="174">
        <v>170011</v>
      </c>
      <c r="CH15916" s="174">
        <v>3364</v>
      </c>
      <c r="CI15916" s="174">
        <v>5</v>
      </c>
      <c r="CJ15916" s="174">
        <v>18.429829999999999</v>
      </c>
      <c r="CK15916" s="174">
        <v>18.429829999999999</v>
      </c>
      <c r="CU15916" s="174">
        <v>170011</v>
      </c>
      <c r="CV15916" s="174">
        <v>3364</v>
      </c>
      <c r="CW15916" s="174">
        <v>5</v>
      </c>
      <c r="CX15916" s="174">
        <v>18.429829999999999</v>
      </c>
    </row>
    <row r="15917" spans="84:102" x14ac:dyDescent="0.25">
      <c r="CF15917" s="3" t="s">
        <v>3073</v>
      </c>
      <c r="CG15917" s="174">
        <v>142517</v>
      </c>
      <c r="CH15917" s="174">
        <v>2746</v>
      </c>
      <c r="CI15917" s="174">
        <v>5</v>
      </c>
      <c r="CJ15917" s="174">
        <v>18.41376</v>
      </c>
      <c r="CK15917" s="174">
        <v>18.41376</v>
      </c>
      <c r="CU15917" s="174">
        <v>142517</v>
      </c>
      <c r="CV15917" s="174">
        <v>2746</v>
      </c>
      <c r="CW15917" s="174">
        <v>5</v>
      </c>
      <c r="CX15917" s="174">
        <v>18.41376</v>
      </c>
    </row>
    <row r="15918" spans="84:102" x14ac:dyDescent="0.25">
      <c r="CF15918" s="3" t="s">
        <v>3073</v>
      </c>
      <c r="CG15918" s="174">
        <v>93352</v>
      </c>
      <c r="CH15918" s="174">
        <v>3622</v>
      </c>
      <c r="CI15918" s="174">
        <v>5</v>
      </c>
      <c r="CJ15918" s="174">
        <v>18.410769999999999</v>
      </c>
      <c r="CK15918" s="174">
        <v>18.410769999999999</v>
      </c>
      <c r="CU15918" s="174">
        <v>93352</v>
      </c>
      <c r="CV15918" s="174">
        <v>3622</v>
      </c>
      <c r="CW15918" s="174">
        <v>5</v>
      </c>
      <c r="CX15918" s="174">
        <v>18.410769999999999</v>
      </c>
    </row>
    <row r="15919" spans="84:102" x14ac:dyDescent="0.25">
      <c r="CF15919" s="3" t="s">
        <v>3073</v>
      </c>
      <c r="CG15919" s="174">
        <v>75525</v>
      </c>
      <c r="CH15919" s="174">
        <v>3534</v>
      </c>
      <c r="CI15919" s="174">
        <v>5</v>
      </c>
      <c r="CJ15919" s="174">
        <v>18.37238</v>
      </c>
      <c r="CK15919" s="174">
        <v>18.37238</v>
      </c>
      <c r="CU15919" s="174">
        <v>75525</v>
      </c>
      <c r="CV15919" s="174">
        <v>3534</v>
      </c>
      <c r="CW15919" s="174">
        <v>5</v>
      </c>
      <c r="CX15919" s="174">
        <v>18.37238</v>
      </c>
    </row>
    <row r="15920" spans="84:102" x14ac:dyDescent="0.25">
      <c r="CF15920" s="3" t="s">
        <v>3073</v>
      </c>
      <c r="CG15920" s="174">
        <v>158676</v>
      </c>
      <c r="CH15920" s="174">
        <v>3253</v>
      </c>
      <c r="CI15920" s="174">
        <v>5</v>
      </c>
      <c r="CJ15920" s="174">
        <v>18.356159999999999</v>
      </c>
      <c r="CK15920" s="174">
        <v>18.356159999999999</v>
      </c>
      <c r="CU15920" s="174">
        <v>158676</v>
      </c>
      <c r="CV15920" s="174">
        <v>3253</v>
      </c>
      <c r="CW15920" s="174">
        <v>5</v>
      </c>
      <c r="CX15920" s="174">
        <v>18.356159999999999</v>
      </c>
    </row>
    <row r="15921" spans="84:102" x14ac:dyDescent="0.25">
      <c r="CF15921" s="3" t="s">
        <v>3073</v>
      </c>
      <c r="CG15921" s="174">
        <v>159985</v>
      </c>
      <c r="CH15921" s="174">
        <v>3266</v>
      </c>
      <c r="CI15921" s="174">
        <v>5</v>
      </c>
      <c r="CJ15921" s="174">
        <v>18.317699999999999</v>
      </c>
      <c r="CK15921" s="174">
        <v>18.317699999999999</v>
      </c>
      <c r="CU15921" s="174">
        <v>159985</v>
      </c>
      <c r="CV15921" s="174">
        <v>3266</v>
      </c>
      <c r="CW15921" s="174">
        <v>5</v>
      </c>
      <c r="CX15921" s="174">
        <v>18.317699999999999</v>
      </c>
    </row>
    <row r="15922" spans="84:102" x14ac:dyDescent="0.25">
      <c r="CF15922" s="3" t="s">
        <v>3073</v>
      </c>
      <c r="CG15922" s="174">
        <v>154379</v>
      </c>
      <c r="CH15922" s="174">
        <v>2062</v>
      </c>
      <c r="CI15922" s="174">
        <v>5</v>
      </c>
      <c r="CJ15922" s="174">
        <v>18.213789999999999</v>
      </c>
      <c r="CK15922" s="174">
        <v>18.213789999999999</v>
      </c>
      <c r="CU15922" s="174">
        <v>154379</v>
      </c>
      <c r="CV15922" s="174">
        <v>2062</v>
      </c>
      <c r="CW15922" s="174">
        <v>5</v>
      </c>
      <c r="CX15922" s="174">
        <v>18.213789999999999</v>
      </c>
    </row>
    <row r="15923" spans="84:102" x14ac:dyDescent="0.25">
      <c r="CF15923" s="3" t="s">
        <v>3073</v>
      </c>
      <c r="CG15923" s="174">
        <v>152769</v>
      </c>
      <c r="CH15923" s="174">
        <v>2912</v>
      </c>
      <c r="CI15923" s="174">
        <v>5</v>
      </c>
      <c r="CJ15923" s="174">
        <v>18.170960000000001</v>
      </c>
      <c r="CK15923" s="174">
        <v>18.170960000000001</v>
      </c>
      <c r="CU15923" s="174">
        <v>152769</v>
      </c>
      <c r="CV15923" s="174">
        <v>2912</v>
      </c>
      <c r="CW15923" s="174">
        <v>5</v>
      </c>
      <c r="CX15923" s="174">
        <v>18.170960000000001</v>
      </c>
    </row>
    <row r="15924" spans="84:102" x14ac:dyDescent="0.25">
      <c r="CF15924" s="3" t="s">
        <v>3073</v>
      </c>
      <c r="CG15924" s="174">
        <v>74387</v>
      </c>
      <c r="CH15924" s="174">
        <v>313</v>
      </c>
      <c r="CI15924" s="174">
        <v>5</v>
      </c>
      <c r="CJ15924" s="174">
        <v>18.152059999999999</v>
      </c>
      <c r="CK15924" s="174">
        <v>18.152059999999999</v>
      </c>
      <c r="CU15924" s="174">
        <v>74387</v>
      </c>
      <c r="CV15924" s="174">
        <v>313</v>
      </c>
      <c r="CW15924" s="174">
        <v>5</v>
      </c>
      <c r="CX15924" s="174">
        <v>18.152059999999999</v>
      </c>
    </row>
    <row r="15925" spans="84:102" x14ac:dyDescent="0.25">
      <c r="CF15925" s="3" t="s">
        <v>3073</v>
      </c>
      <c r="CG15925" s="174">
        <v>149216</v>
      </c>
      <c r="CH15925" s="174">
        <v>2854</v>
      </c>
      <c r="CI15925" s="174">
        <v>5</v>
      </c>
      <c r="CJ15925" s="174">
        <v>18.14359</v>
      </c>
      <c r="CK15925" s="174">
        <v>18.14359</v>
      </c>
      <c r="CU15925" s="174">
        <v>149216</v>
      </c>
      <c r="CV15925" s="174">
        <v>2854</v>
      </c>
      <c r="CW15925" s="174">
        <v>5</v>
      </c>
      <c r="CX15925" s="174">
        <v>18.14359</v>
      </c>
    </row>
    <row r="15926" spans="84:102" x14ac:dyDescent="0.25">
      <c r="CF15926" s="3" t="s">
        <v>3073</v>
      </c>
      <c r="CG15926" s="174">
        <v>443</v>
      </c>
      <c r="CH15926" s="174">
        <v>82265</v>
      </c>
      <c r="CI15926" s="174">
        <v>5</v>
      </c>
      <c r="CJ15926" s="174">
        <v>18.1431</v>
      </c>
      <c r="CK15926" s="174">
        <v>18.1431</v>
      </c>
      <c r="CU15926" s="174">
        <v>443</v>
      </c>
      <c r="CV15926" s="174">
        <v>82265</v>
      </c>
      <c r="CW15926" s="174">
        <v>5</v>
      </c>
      <c r="CX15926" s="174">
        <v>18.1431</v>
      </c>
    </row>
    <row r="15927" spans="84:102" x14ac:dyDescent="0.25">
      <c r="CF15927" s="3" t="s">
        <v>3073</v>
      </c>
      <c r="CG15927" s="174">
        <v>40922</v>
      </c>
      <c r="CH15927" s="174">
        <v>2577</v>
      </c>
      <c r="CI15927" s="174">
        <v>5</v>
      </c>
      <c r="CJ15927" s="174">
        <v>18.130009999999999</v>
      </c>
      <c r="CK15927" s="174">
        <v>18.130009999999999</v>
      </c>
      <c r="CU15927" s="174">
        <v>40922</v>
      </c>
      <c r="CV15927" s="174">
        <v>2577</v>
      </c>
      <c r="CW15927" s="174">
        <v>5</v>
      </c>
      <c r="CX15927" s="174">
        <v>18.130009999999999</v>
      </c>
    </row>
    <row r="15928" spans="84:102" x14ac:dyDescent="0.25">
      <c r="CF15928" s="3" t="s">
        <v>3073</v>
      </c>
      <c r="CG15928" s="174">
        <v>90645</v>
      </c>
      <c r="CH15928" s="174">
        <v>3603</v>
      </c>
      <c r="CI15928" s="174">
        <v>5</v>
      </c>
      <c r="CJ15928" s="174">
        <v>18.11045</v>
      </c>
      <c r="CK15928" s="174">
        <v>18.11045</v>
      </c>
      <c r="CU15928" s="174">
        <v>90645</v>
      </c>
      <c r="CV15928" s="174">
        <v>3603</v>
      </c>
      <c r="CW15928" s="174">
        <v>5</v>
      </c>
      <c r="CX15928" s="174">
        <v>18.11045</v>
      </c>
    </row>
    <row r="15929" spans="84:102" x14ac:dyDescent="0.25">
      <c r="CF15929" s="3" t="s">
        <v>3073</v>
      </c>
      <c r="CG15929" s="174">
        <v>73959</v>
      </c>
      <c r="CH15929" s="174">
        <v>297</v>
      </c>
      <c r="CI15929" s="174">
        <v>5</v>
      </c>
      <c r="CJ15929" s="174">
        <v>18.060790000000001</v>
      </c>
      <c r="CK15929" s="174">
        <v>18.060790000000001</v>
      </c>
      <c r="CU15929" s="174">
        <v>73959</v>
      </c>
      <c r="CV15929" s="174">
        <v>297</v>
      </c>
      <c r="CW15929" s="174">
        <v>5</v>
      </c>
      <c r="CX15929" s="174">
        <v>18.060790000000001</v>
      </c>
    </row>
    <row r="15930" spans="84:102" x14ac:dyDescent="0.25">
      <c r="CF15930" s="3" t="s">
        <v>3073</v>
      </c>
      <c r="CG15930" s="174">
        <v>74933</v>
      </c>
      <c r="CH15930" s="174">
        <v>1625</v>
      </c>
      <c r="CI15930" s="174">
        <v>5</v>
      </c>
      <c r="CJ15930" s="174">
        <v>18.005279999999999</v>
      </c>
      <c r="CK15930" s="174">
        <v>18.005279999999999</v>
      </c>
      <c r="CU15930" s="174">
        <v>74933</v>
      </c>
      <c r="CV15930" s="174">
        <v>1625</v>
      </c>
      <c r="CW15930" s="174">
        <v>5</v>
      </c>
      <c r="CX15930" s="174">
        <v>18.005279999999999</v>
      </c>
    </row>
    <row r="15931" spans="84:102" x14ac:dyDescent="0.25">
      <c r="CF15931" s="3" t="s">
        <v>3073</v>
      </c>
      <c r="CG15931" s="174">
        <v>710</v>
      </c>
      <c r="CH15931" s="174">
        <v>94527</v>
      </c>
      <c r="CI15931" s="174">
        <v>5</v>
      </c>
      <c r="CJ15931" s="174">
        <v>18</v>
      </c>
      <c r="CK15931" s="174">
        <v>18</v>
      </c>
      <c r="CU15931" s="174">
        <v>710</v>
      </c>
      <c r="CV15931" s="174">
        <v>94527</v>
      </c>
      <c r="CW15931" s="174">
        <v>5</v>
      </c>
      <c r="CX15931" s="174">
        <v>18</v>
      </c>
    </row>
    <row r="15932" spans="84:102" x14ac:dyDescent="0.25">
      <c r="CF15932" s="3" t="s">
        <v>3073</v>
      </c>
      <c r="CG15932" s="174">
        <v>2905</v>
      </c>
      <c r="CH15932" s="174">
        <v>151611</v>
      </c>
      <c r="CI15932" s="174">
        <v>5</v>
      </c>
      <c r="CJ15932" s="174">
        <v>18</v>
      </c>
      <c r="CK15932" s="174">
        <v>18</v>
      </c>
      <c r="CU15932" s="174">
        <v>2905</v>
      </c>
      <c r="CV15932" s="174">
        <v>151611</v>
      </c>
      <c r="CW15932" s="174">
        <v>5</v>
      </c>
      <c r="CX15932" s="174">
        <v>18</v>
      </c>
    </row>
    <row r="15933" spans="84:102" x14ac:dyDescent="0.25">
      <c r="CF15933" s="3" t="s">
        <v>3073</v>
      </c>
      <c r="CG15933" s="174">
        <v>3818</v>
      </c>
      <c r="CH15933" s="174">
        <v>54759</v>
      </c>
      <c r="CI15933" s="174">
        <v>5</v>
      </c>
      <c r="CJ15933" s="174">
        <v>18</v>
      </c>
      <c r="CK15933" s="174">
        <v>18</v>
      </c>
      <c r="CU15933" s="174">
        <v>3818</v>
      </c>
      <c r="CV15933" s="174">
        <v>54759</v>
      </c>
      <c r="CW15933" s="174">
        <v>5</v>
      </c>
      <c r="CX15933" s="174">
        <v>18</v>
      </c>
    </row>
    <row r="15934" spans="84:102" x14ac:dyDescent="0.25">
      <c r="CF15934" s="3" t="s">
        <v>3073</v>
      </c>
      <c r="CG15934" s="174">
        <v>3843</v>
      </c>
      <c r="CH15934" s="174">
        <v>198691</v>
      </c>
      <c r="CI15934" s="174">
        <v>5</v>
      </c>
      <c r="CJ15934" s="174">
        <v>18</v>
      </c>
      <c r="CK15934" s="174">
        <v>18</v>
      </c>
      <c r="CU15934" s="174">
        <v>3843</v>
      </c>
      <c r="CV15934" s="174">
        <v>198691</v>
      </c>
      <c r="CW15934" s="174">
        <v>5</v>
      </c>
      <c r="CX15934" s="174">
        <v>18</v>
      </c>
    </row>
    <row r="15935" spans="84:102" x14ac:dyDescent="0.25">
      <c r="CF15935" s="3" t="s">
        <v>3073</v>
      </c>
      <c r="CG15935" s="174">
        <v>3880</v>
      </c>
      <c r="CH15935" s="174">
        <v>19925</v>
      </c>
      <c r="CI15935" s="174">
        <v>5</v>
      </c>
      <c r="CJ15935" s="174">
        <v>18</v>
      </c>
      <c r="CK15935" s="174">
        <v>18</v>
      </c>
      <c r="CU15935" s="174">
        <v>3880</v>
      </c>
      <c r="CV15935" s="174">
        <v>19925</v>
      </c>
      <c r="CW15935" s="174">
        <v>5</v>
      </c>
      <c r="CX15935" s="174">
        <v>18</v>
      </c>
    </row>
    <row r="15936" spans="84:102" x14ac:dyDescent="0.25">
      <c r="CF15936" s="3" t="s">
        <v>3073</v>
      </c>
      <c r="CG15936" s="174">
        <v>3895</v>
      </c>
      <c r="CH15936" s="174">
        <v>101619</v>
      </c>
      <c r="CI15936" s="174">
        <v>5</v>
      </c>
      <c r="CJ15936" s="174">
        <v>18</v>
      </c>
      <c r="CK15936" s="174">
        <v>18</v>
      </c>
      <c r="CU15936" s="174">
        <v>3895</v>
      </c>
      <c r="CV15936" s="174">
        <v>101619</v>
      </c>
      <c r="CW15936" s="174">
        <v>5</v>
      </c>
      <c r="CX15936" s="174">
        <v>18</v>
      </c>
    </row>
    <row r="15937" spans="84:102" x14ac:dyDescent="0.25">
      <c r="CF15937" s="3" t="s">
        <v>3073</v>
      </c>
      <c r="CG15937" s="174">
        <v>184661</v>
      </c>
      <c r="CH15937" s="174">
        <v>3879</v>
      </c>
      <c r="CI15937" s="174">
        <v>5</v>
      </c>
      <c r="CJ15937" s="174">
        <v>18</v>
      </c>
      <c r="CK15937" s="174">
        <v>18</v>
      </c>
      <c r="CU15937" s="174">
        <v>184661</v>
      </c>
      <c r="CV15937" s="174">
        <v>3879</v>
      </c>
      <c r="CW15937" s="174">
        <v>5</v>
      </c>
      <c r="CX15937" s="174">
        <v>18</v>
      </c>
    </row>
    <row r="15938" spans="84:102" x14ac:dyDescent="0.25">
      <c r="CF15938" s="3" t="s">
        <v>3073</v>
      </c>
      <c r="CG15938" s="174">
        <v>42243</v>
      </c>
      <c r="CH15938" s="174">
        <v>2598</v>
      </c>
      <c r="CI15938" s="174">
        <v>5</v>
      </c>
      <c r="CJ15938" s="174">
        <v>17.97653</v>
      </c>
      <c r="CK15938" s="174">
        <v>17.97653</v>
      </c>
      <c r="CU15938" s="174">
        <v>42243</v>
      </c>
      <c r="CV15938" s="174">
        <v>2598</v>
      </c>
      <c r="CW15938" s="174">
        <v>5</v>
      </c>
      <c r="CX15938" s="174">
        <v>17.97653</v>
      </c>
    </row>
    <row r="15939" spans="84:102" x14ac:dyDescent="0.25">
      <c r="CF15939" s="3" t="s">
        <v>3073</v>
      </c>
      <c r="CG15939" s="174">
        <v>90645</v>
      </c>
      <c r="CH15939" s="174">
        <v>3601</v>
      </c>
      <c r="CI15939" s="174">
        <v>5</v>
      </c>
      <c r="CJ15939" s="174">
        <v>17.941020000000002</v>
      </c>
      <c r="CK15939" s="174">
        <v>17.941020000000002</v>
      </c>
      <c r="CU15939" s="174">
        <v>90645</v>
      </c>
      <c r="CV15939" s="174">
        <v>3601</v>
      </c>
      <c r="CW15939" s="174">
        <v>5</v>
      </c>
      <c r="CX15939" s="174">
        <v>17.941020000000002</v>
      </c>
    </row>
    <row r="15940" spans="84:102" x14ac:dyDescent="0.25">
      <c r="CF15940" s="3" t="s">
        <v>3073</v>
      </c>
      <c r="CG15940" s="174">
        <v>1558</v>
      </c>
      <c r="CH15940" s="174">
        <v>84987</v>
      </c>
      <c r="CI15940" s="174">
        <v>5</v>
      </c>
      <c r="CJ15940" s="174">
        <v>17.932279999999999</v>
      </c>
      <c r="CK15940" s="174">
        <v>17.932279999999999</v>
      </c>
      <c r="CU15940" s="174">
        <v>1558</v>
      </c>
      <c r="CV15940" s="174">
        <v>84987</v>
      </c>
      <c r="CW15940" s="174">
        <v>5</v>
      </c>
      <c r="CX15940" s="174">
        <v>17.932279999999999</v>
      </c>
    </row>
    <row r="15941" spans="84:102" x14ac:dyDescent="0.25">
      <c r="CF15941" s="3" t="s">
        <v>3073</v>
      </c>
      <c r="CG15941" s="174">
        <v>119392</v>
      </c>
      <c r="CH15941" s="174">
        <v>3672</v>
      </c>
      <c r="CI15941" s="174">
        <v>5</v>
      </c>
      <c r="CJ15941" s="174">
        <v>17.836030000000001</v>
      </c>
      <c r="CK15941" s="174">
        <v>17.836030000000001</v>
      </c>
      <c r="CU15941" s="174">
        <v>119392</v>
      </c>
      <c r="CV15941" s="174">
        <v>3672</v>
      </c>
      <c r="CW15941" s="174">
        <v>5</v>
      </c>
      <c r="CX15941" s="174">
        <v>17.836030000000001</v>
      </c>
    </row>
    <row r="15942" spans="84:102" x14ac:dyDescent="0.25">
      <c r="CF15942" s="3" t="s">
        <v>3073</v>
      </c>
      <c r="CG15942" s="174">
        <v>2508</v>
      </c>
      <c r="CH15942" s="174">
        <v>38058</v>
      </c>
      <c r="CI15942" s="174">
        <v>5</v>
      </c>
      <c r="CJ15942" s="174">
        <v>17.790379999999999</v>
      </c>
      <c r="CK15942" s="174">
        <v>17.790379999999999</v>
      </c>
      <c r="CU15942" s="174">
        <v>2508</v>
      </c>
      <c r="CV15942" s="174">
        <v>38058</v>
      </c>
      <c r="CW15942" s="174">
        <v>5</v>
      </c>
      <c r="CX15942" s="174">
        <v>17.790379999999999</v>
      </c>
    </row>
    <row r="15943" spans="84:102" x14ac:dyDescent="0.25">
      <c r="CF15943" s="3" t="s">
        <v>3073</v>
      </c>
      <c r="CG15943" s="174">
        <v>17671</v>
      </c>
      <c r="CH15943" s="174">
        <v>2202</v>
      </c>
      <c r="CI15943" s="174">
        <v>5</v>
      </c>
      <c r="CJ15943" s="174">
        <v>17.74427</v>
      </c>
      <c r="CK15943" s="174">
        <v>17.74427</v>
      </c>
      <c r="CU15943" s="174">
        <v>17671</v>
      </c>
      <c r="CV15943" s="174">
        <v>2202</v>
      </c>
      <c r="CW15943" s="174">
        <v>5</v>
      </c>
      <c r="CX15943" s="174">
        <v>17.74427</v>
      </c>
    </row>
    <row r="15944" spans="84:102" x14ac:dyDescent="0.25">
      <c r="CF15944" s="3" t="s">
        <v>3073</v>
      </c>
      <c r="CG15944" s="174">
        <v>672</v>
      </c>
      <c r="CH15944" s="174">
        <v>92572</v>
      </c>
      <c r="CI15944" s="174">
        <v>5</v>
      </c>
      <c r="CJ15944" s="174">
        <v>17.66667</v>
      </c>
      <c r="CK15944" s="174">
        <v>17.66667</v>
      </c>
      <c r="CU15944" s="174">
        <v>672</v>
      </c>
      <c r="CV15944" s="174">
        <v>92572</v>
      </c>
      <c r="CW15944" s="174">
        <v>5</v>
      </c>
      <c r="CX15944" s="174">
        <v>17.66667</v>
      </c>
    </row>
    <row r="15945" spans="84:102" x14ac:dyDescent="0.25">
      <c r="CF15945" s="3" t="s">
        <v>3073</v>
      </c>
      <c r="CG15945" s="174">
        <v>82050</v>
      </c>
      <c r="CH15945" s="174">
        <v>1595</v>
      </c>
      <c r="CI15945" s="174">
        <v>5</v>
      </c>
      <c r="CJ15945" s="174">
        <v>17.640779999999999</v>
      </c>
      <c r="CK15945" s="174">
        <v>17.640779999999999</v>
      </c>
      <c r="CU15945" s="174">
        <v>82050</v>
      </c>
      <c r="CV15945" s="174">
        <v>1595</v>
      </c>
      <c r="CW15945" s="174">
        <v>5</v>
      </c>
      <c r="CX15945" s="174">
        <v>17.640779999999999</v>
      </c>
    </row>
    <row r="15946" spans="84:102" x14ac:dyDescent="0.25">
      <c r="CF15946" s="3" t="s">
        <v>3073</v>
      </c>
      <c r="CG15946" s="174">
        <v>164079</v>
      </c>
      <c r="CH15946" s="174">
        <v>3331</v>
      </c>
      <c r="CI15946" s="174">
        <v>5</v>
      </c>
      <c r="CJ15946" s="174">
        <v>17.569310000000002</v>
      </c>
      <c r="CK15946" s="174">
        <v>17.569310000000002</v>
      </c>
      <c r="CU15946" s="174">
        <v>164079</v>
      </c>
      <c r="CV15946" s="174">
        <v>3331</v>
      </c>
      <c r="CW15946" s="174">
        <v>5</v>
      </c>
      <c r="CX15946" s="174">
        <v>17.569310000000002</v>
      </c>
    </row>
    <row r="15947" spans="84:102" x14ac:dyDescent="0.25">
      <c r="CF15947" s="3" t="s">
        <v>3073</v>
      </c>
      <c r="CG15947" s="174">
        <v>96572</v>
      </c>
      <c r="CH15947" s="174">
        <v>3628</v>
      </c>
      <c r="CI15947" s="174">
        <v>5</v>
      </c>
      <c r="CJ15947" s="174">
        <v>17.490369999999999</v>
      </c>
      <c r="CK15947" s="174">
        <v>17.490369999999999</v>
      </c>
      <c r="CU15947" s="174">
        <v>96572</v>
      </c>
      <c r="CV15947" s="174">
        <v>3628</v>
      </c>
      <c r="CW15947" s="174">
        <v>5</v>
      </c>
      <c r="CX15947" s="174">
        <v>17.490369999999999</v>
      </c>
    </row>
    <row r="15948" spans="84:102" x14ac:dyDescent="0.25">
      <c r="CF15948" s="3" t="s">
        <v>3073</v>
      </c>
      <c r="CG15948" s="174">
        <v>157123</v>
      </c>
      <c r="CH15948" s="174">
        <v>3202</v>
      </c>
      <c r="CI15948" s="174">
        <v>5</v>
      </c>
      <c r="CJ15948" s="174">
        <v>17.46904</v>
      </c>
      <c r="CK15948" s="174">
        <v>17.46904</v>
      </c>
      <c r="CU15948" s="174">
        <v>157123</v>
      </c>
      <c r="CV15948" s="174">
        <v>3202</v>
      </c>
      <c r="CW15948" s="174">
        <v>5</v>
      </c>
      <c r="CX15948" s="174">
        <v>17.46904</v>
      </c>
    </row>
    <row r="15949" spans="84:102" x14ac:dyDescent="0.25">
      <c r="CF15949" s="3" t="s">
        <v>3073</v>
      </c>
      <c r="CG15949" s="174">
        <v>3255</v>
      </c>
      <c r="CH15949" s="174">
        <v>159496</v>
      </c>
      <c r="CI15949" s="174">
        <v>5</v>
      </c>
      <c r="CJ15949" s="174">
        <v>17.317540000000001</v>
      </c>
      <c r="CK15949" s="174">
        <v>17.317540000000001</v>
      </c>
      <c r="CU15949" s="174">
        <v>3255</v>
      </c>
      <c r="CV15949" s="174">
        <v>159496</v>
      </c>
      <c r="CW15949" s="174">
        <v>5</v>
      </c>
      <c r="CX15949" s="174">
        <v>17.317540000000001</v>
      </c>
    </row>
    <row r="15950" spans="84:102" x14ac:dyDescent="0.25">
      <c r="CF15950" s="3" t="s">
        <v>3073</v>
      </c>
      <c r="CG15950" s="174">
        <v>84855</v>
      </c>
      <c r="CH15950" s="174">
        <v>3549</v>
      </c>
      <c r="CI15950" s="174">
        <v>5</v>
      </c>
      <c r="CJ15950" s="174">
        <v>17.31399</v>
      </c>
      <c r="CK15950" s="174">
        <v>17.31399</v>
      </c>
      <c r="CU15950" s="174">
        <v>84855</v>
      </c>
      <c r="CV15950" s="174">
        <v>3549</v>
      </c>
      <c r="CW15950" s="174">
        <v>5</v>
      </c>
      <c r="CX15950" s="174">
        <v>17.31399</v>
      </c>
    </row>
    <row r="15951" spans="84:102" x14ac:dyDescent="0.25">
      <c r="CF15951" s="3" t="s">
        <v>3073</v>
      </c>
      <c r="CG15951" s="174">
        <v>1025</v>
      </c>
      <c r="CH15951" s="174">
        <v>119902</v>
      </c>
      <c r="CI15951" s="174">
        <v>5</v>
      </c>
      <c r="CJ15951" s="174">
        <v>17.280550000000002</v>
      </c>
      <c r="CK15951" s="174">
        <v>17.280550000000002</v>
      </c>
      <c r="CU15951" s="174">
        <v>1025</v>
      </c>
      <c r="CV15951" s="174">
        <v>119902</v>
      </c>
      <c r="CW15951" s="174">
        <v>5</v>
      </c>
      <c r="CX15951" s="174">
        <v>17.280550000000002</v>
      </c>
    </row>
    <row r="15952" spans="84:102" x14ac:dyDescent="0.25">
      <c r="CF15952" s="3" t="s">
        <v>3073</v>
      </c>
      <c r="CG15952" s="174">
        <v>2629</v>
      </c>
      <c r="CH15952" s="174">
        <v>47562</v>
      </c>
      <c r="CI15952" s="174">
        <v>5</v>
      </c>
      <c r="CJ15952" s="174">
        <v>17.27534</v>
      </c>
      <c r="CK15952" s="174">
        <v>17.27534</v>
      </c>
      <c r="CU15952" s="174">
        <v>2629</v>
      </c>
      <c r="CV15952" s="174">
        <v>47562</v>
      </c>
      <c r="CW15952" s="174">
        <v>5</v>
      </c>
      <c r="CX15952" s="174">
        <v>17.27534</v>
      </c>
    </row>
    <row r="15953" spans="84:102" x14ac:dyDescent="0.25">
      <c r="CF15953" s="3" t="s">
        <v>3073</v>
      </c>
      <c r="CG15953" s="174">
        <v>3672</v>
      </c>
      <c r="CH15953" s="174">
        <v>119392</v>
      </c>
      <c r="CI15953" s="174">
        <v>5</v>
      </c>
      <c r="CJ15953" s="174">
        <v>17.273430000000001</v>
      </c>
      <c r="CK15953" s="174">
        <v>17.273430000000001</v>
      </c>
      <c r="CU15953" s="174">
        <v>3672</v>
      </c>
      <c r="CV15953" s="174">
        <v>119392</v>
      </c>
      <c r="CW15953" s="174">
        <v>5</v>
      </c>
      <c r="CX15953" s="174">
        <v>17.273430000000001</v>
      </c>
    </row>
    <row r="15954" spans="84:102" x14ac:dyDescent="0.25">
      <c r="CF15954" s="3" t="s">
        <v>3073</v>
      </c>
      <c r="CG15954" s="174">
        <v>112374</v>
      </c>
      <c r="CH15954" s="174">
        <v>1381</v>
      </c>
      <c r="CI15954" s="174">
        <v>5</v>
      </c>
      <c r="CJ15954" s="174">
        <v>17.268660000000001</v>
      </c>
      <c r="CK15954" s="174">
        <v>17.268660000000001</v>
      </c>
      <c r="CU15954" s="174">
        <v>112374</v>
      </c>
      <c r="CV15954" s="174">
        <v>1381</v>
      </c>
      <c r="CW15954" s="174">
        <v>5</v>
      </c>
      <c r="CX15954" s="174">
        <v>17.268660000000001</v>
      </c>
    </row>
    <row r="15955" spans="84:102" x14ac:dyDescent="0.25">
      <c r="CF15955" s="3" t="s">
        <v>3073</v>
      </c>
      <c r="CG15955" s="174">
        <v>2284</v>
      </c>
      <c r="CH15955" s="174">
        <v>21641</v>
      </c>
      <c r="CI15955" s="174">
        <v>5</v>
      </c>
      <c r="CJ15955" s="174">
        <v>17.25095</v>
      </c>
      <c r="CK15955" s="174">
        <v>17.25095</v>
      </c>
      <c r="CU15955" s="174">
        <v>2284</v>
      </c>
      <c r="CV15955" s="174">
        <v>21641</v>
      </c>
      <c r="CW15955" s="174">
        <v>5</v>
      </c>
      <c r="CX15955" s="174">
        <v>17.25095</v>
      </c>
    </row>
    <row r="15956" spans="84:102" x14ac:dyDescent="0.25">
      <c r="CF15956" s="3" t="s">
        <v>3073</v>
      </c>
      <c r="CG15956" s="174">
        <v>2976</v>
      </c>
      <c r="CH15956" s="174">
        <v>154105</v>
      </c>
      <c r="CI15956" s="174">
        <v>5</v>
      </c>
      <c r="CJ15956" s="174">
        <v>17.191310000000001</v>
      </c>
      <c r="CK15956" s="174">
        <v>17.191310000000001</v>
      </c>
      <c r="CU15956" s="174">
        <v>2976</v>
      </c>
      <c r="CV15956" s="174">
        <v>154105</v>
      </c>
      <c r="CW15956" s="174">
        <v>5</v>
      </c>
      <c r="CX15956" s="174">
        <v>17.191310000000001</v>
      </c>
    </row>
    <row r="15957" spans="84:102" x14ac:dyDescent="0.25">
      <c r="CF15957" s="3" t="s">
        <v>3073</v>
      </c>
      <c r="CG15957" s="174">
        <v>3364</v>
      </c>
      <c r="CH15957" s="174">
        <v>170011</v>
      </c>
      <c r="CI15957" s="174">
        <v>5</v>
      </c>
      <c r="CJ15957" s="174">
        <v>17.142669999999999</v>
      </c>
      <c r="CK15957" s="174">
        <v>17.142669999999999</v>
      </c>
      <c r="CU15957" s="174">
        <v>3364</v>
      </c>
      <c r="CV15957" s="174">
        <v>170011</v>
      </c>
      <c r="CW15957" s="174">
        <v>5</v>
      </c>
      <c r="CX15957" s="174">
        <v>17.142669999999999</v>
      </c>
    </row>
    <row r="15958" spans="84:102" x14ac:dyDescent="0.25">
      <c r="CF15958" s="3" t="s">
        <v>3073</v>
      </c>
      <c r="CG15958" s="174">
        <v>304</v>
      </c>
      <c r="CH15958" s="174">
        <v>73857</v>
      </c>
      <c r="CI15958" s="174">
        <v>5</v>
      </c>
      <c r="CJ15958" s="174">
        <v>17.12642</v>
      </c>
      <c r="CK15958" s="174">
        <v>17.12642</v>
      </c>
      <c r="CU15958" s="174">
        <v>304</v>
      </c>
      <c r="CV15958" s="174">
        <v>73857</v>
      </c>
      <c r="CW15958" s="174">
        <v>5</v>
      </c>
      <c r="CX15958" s="174">
        <v>17.12642</v>
      </c>
    </row>
    <row r="15959" spans="84:102" x14ac:dyDescent="0.25">
      <c r="CF15959" s="3" t="s">
        <v>3073</v>
      </c>
      <c r="CG15959" s="174">
        <v>1069</v>
      </c>
      <c r="CH15959" s="174">
        <v>130419</v>
      </c>
      <c r="CI15959" s="174">
        <v>5</v>
      </c>
      <c r="CJ15959" s="174">
        <v>17.10905</v>
      </c>
      <c r="CK15959" s="174">
        <v>17.10905</v>
      </c>
      <c r="CU15959" s="174">
        <v>1069</v>
      </c>
      <c r="CV15959" s="174">
        <v>130419</v>
      </c>
      <c r="CW15959" s="174">
        <v>5</v>
      </c>
      <c r="CX15959" s="174">
        <v>17.10905</v>
      </c>
    </row>
    <row r="15960" spans="84:102" x14ac:dyDescent="0.25">
      <c r="CF15960" s="3" t="s">
        <v>3073</v>
      </c>
      <c r="CG15960" s="174">
        <v>2872</v>
      </c>
      <c r="CH15960" s="174">
        <v>150219</v>
      </c>
      <c r="CI15960" s="174">
        <v>5</v>
      </c>
      <c r="CJ15960" s="174">
        <v>17</v>
      </c>
      <c r="CK15960" s="174">
        <v>17</v>
      </c>
      <c r="CU15960" s="174">
        <v>2872</v>
      </c>
      <c r="CV15960" s="174">
        <v>150219</v>
      </c>
      <c r="CW15960" s="174">
        <v>5</v>
      </c>
      <c r="CX15960" s="174">
        <v>17</v>
      </c>
    </row>
    <row r="15961" spans="84:102" x14ac:dyDescent="0.25">
      <c r="CF15961" s="3" t="s">
        <v>3073</v>
      </c>
      <c r="CG15961" s="174">
        <v>3804</v>
      </c>
      <c r="CH15961" s="174">
        <v>77379</v>
      </c>
      <c r="CI15961" s="174">
        <v>5</v>
      </c>
      <c r="CJ15961" s="174">
        <v>17</v>
      </c>
      <c r="CK15961" s="174">
        <v>17</v>
      </c>
      <c r="CU15961" s="174">
        <v>3804</v>
      </c>
      <c r="CV15961" s="174">
        <v>77379</v>
      </c>
      <c r="CW15961" s="174">
        <v>5</v>
      </c>
      <c r="CX15961" s="174">
        <v>17</v>
      </c>
    </row>
    <row r="15962" spans="84:102" x14ac:dyDescent="0.25">
      <c r="CF15962" s="3" t="s">
        <v>3073</v>
      </c>
      <c r="CG15962" s="174">
        <v>3868</v>
      </c>
      <c r="CH15962" s="174">
        <v>52878</v>
      </c>
      <c r="CI15962" s="174">
        <v>5</v>
      </c>
      <c r="CJ15962" s="174">
        <v>17</v>
      </c>
      <c r="CK15962" s="174">
        <v>17</v>
      </c>
      <c r="CU15962" s="174">
        <v>3868</v>
      </c>
      <c r="CV15962" s="174">
        <v>52878</v>
      </c>
      <c r="CW15962" s="174">
        <v>5</v>
      </c>
      <c r="CX15962" s="174">
        <v>17</v>
      </c>
    </row>
    <row r="15963" spans="84:102" x14ac:dyDescent="0.25">
      <c r="CF15963" s="3" t="s">
        <v>3073</v>
      </c>
      <c r="CG15963" s="174">
        <v>48877</v>
      </c>
      <c r="CH15963" s="174">
        <v>3828</v>
      </c>
      <c r="CI15963" s="174">
        <v>5</v>
      </c>
      <c r="CJ15963" s="174">
        <v>17</v>
      </c>
      <c r="CK15963" s="174">
        <v>17</v>
      </c>
      <c r="CU15963" s="174">
        <v>48877</v>
      </c>
      <c r="CV15963" s="174">
        <v>3828</v>
      </c>
      <c r="CW15963" s="174">
        <v>5</v>
      </c>
      <c r="CX15963" s="174">
        <v>17</v>
      </c>
    </row>
    <row r="15964" spans="84:102" x14ac:dyDescent="0.25">
      <c r="CF15964" s="3" t="s">
        <v>3073</v>
      </c>
      <c r="CG15964" s="174">
        <v>54429</v>
      </c>
      <c r="CH15964" s="174">
        <v>3815</v>
      </c>
      <c r="CI15964" s="174">
        <v>5</v>
      </c>
      <c r="CJ15964" s="174">
        <v>17</v>
      </c>
      <c r="CK15964" s="174">
        <v>17</v>
      </c>
      <c r="CU15964" s="174">
        <v>54429</v>
      </c>
      <c r="CV15964" s="174">
        <v>3815</v>
      </c>
      <c r="CW15964" s="174">
        <v>5</v>
      </c>
      <c r="CX15964" s="174">
        <v>17</v>
      </c>
    </row>
    <row r="15965" spans="84:102" x14ac:dyDescent="0.25">
      <c r="CF15965" s="3" t="s">
        <v>3073</v>
      </c>
      <c r="CG15965" s="174">
        <v>83322</v>
      </c>
      <c r="CH15965" s="174">
        <v>466</v>
      </c>
      <c r="CI15965" s="174">
        <v>5</v>
      </c>
      <c r="CJ15965" s="174">
        <v>17</v>
      </c>
      <c r="CK15965" s="174">
        <v>17</v>
      </c>
      <c r="CU15965" s="174">
        <v>83322</v>
      </c>
      <c r="CV15965" s="174">
        <v>466</v>
      </c>
      <c r="CW15965" s="174">
        <v>5</v>
      </c>
      <c r="CX15965" s="174">
        <v>17</v>
      </c>
    </row>
    <row r="15966" spans="84:102" x14ac:dyDescent="0.25">
      <c r="CF15966" s="3" t="s">
        <v>3073</v>
      </c>
      <c r="CG15966" s="174">
        <v>113381</v>
      </c>
      <c r="CH15966" s="174">
        <v>3885</v>
      </c>
      <c r="CI15966" s="174">
        <v>5</v>
      </c>
      <c r="CJ15966" s="174">
        <v>17</v>
      </c>
      <c r="CK15966" s="174">
        <v>17</v>
      </c>
      <c r="CU15966" s="174">
        <v>113381</v>
      </c>
      <c r="CV15966" s="174">
        <v>3885</v>
      </c>
      <c r="CW15966" s="174">
        <v>5</v>
      </c>
      <c r="CX15966" s="174">
        <v>17</v>
      </c>
    </row>
    <row r="15967" spans="84:102" x14ac:dyDescent="0.25">
      <c r="CF15967" s="3" t="s">
        <v>3073</v>
      </c>
      <c r="CG15967" s="174">
        <v>185387</v>
      </c>
      <c r="CH15967" s="174">
        <v>174</v>
      </c>
      <c r="CI15967" s="174">
        <v>5</v>
      </c>
      <c r="CJ15967" s="174">
        <v>17</v>
      </c>
      <c r="CK15967" s="174">
        <v>17</v>
      </c>
      <c r="CU15967" s="174">
        <v>185387</v>
      </c>
      <c r="CV15967" s="174">
        <v>174</v>
      </c>
      <c r="CW15967" s="174">
        <v>5</v>
      </c>
      <c r="CX15967" s="174">
        <v>17</v>
      </c>
    </row>
    <row r="15968" spans="84:102" x14ac:dyDescent="0.25">
      <c r="CF15968" s="3" t="s">
        <v>3073</v>
      </c>
      <c r="CG15968" s="174">
        <v>1251</v>
      </c>
      <c r="CH15968" s="174">
        <v>126977</v>
      </c>
      <c r="CI15968" s="174">
        <v>5</v>
      </c>
      <c r="CJ15968" s="174">
        <v>16.993279999999999</v>
      </c>
      <c r="CK15968" s="174">
        <v>16.993279999999999</v>
      </c>
      <c r="CU15968" s="174">
        <v>1251</v>
      </c>
      <c r="CV15968" s="174">
        <v>126977</v>
      </c>
      <c r="CW15968" s="174">
        <v>5</v>
      </c>
      <c r="CX15968" s="174">
        <v>16.993279999999999</v>
      </c>
    </row>
    <row r="15969" spans="84:102" x14ac:dyDescent="0.25">
      <c r="CF15969" s="3" t="s">
        <v>3073</v>
      </c>
      <c r="CG15969" s="174">
        <v>2942</v>
      </c>
      <c r="CH15969" s="174">
        <v>151740</v>
      </c>
      <c r="CI15969" s="174">
        <v>5</v>
      </c>
      <c r="CJ15969" s="174">
        <v>16.957239999999999</v>
      </c>
      <c r="CK15969" s="174">
        <v>16.957239999999999</v>
      </c>
      <c r="CU15969" s="174">
        <v>2942</v>
      </c>
      <c r="CV15969" s="174">
        <v>151740</v>
      </c>
      <c r="CW15969" s="174">
        <v>5</v>
      </c>
      <c r="CX15969" s="174">
        <v>16.957239999999999</v>
      </c>
    </row>
    <row r="15970" spans="84:102" x14ac:dyDescent="0.25">
      <c r="CF15970" s="3" t="s">
        <v>3073</v>
      </c>
      <c r="CG15970" s="174">
        <v>38058</v>
      </c>
      <c r="CH15970" s="174">
        <v>2508</v>
      </c>
      <c r="CI15970" s="174">
        <v>5</v>
      </c>
      <c r="CJ15970" s="174">
        <v>16.943390000000001</v>
      </c>
      <c r="CK15970" s="174">
        <v>16.943390000000001</v>
      </c>
      <c r="CU15970" s="174">
        <v>38058</v>
      </c>
      <c r="CV15970" s="174">
        <v>2508</v>
      </c>
      <c r="CW15970" s="174">
        <v>5</v>
      </c>
      <c r="CX15970" s="174">
        <v>16.943390000000001</v>
      </c>
    </row>
    <row r="15971" spans="84:102" x14ac:dyDescent="0.25">
      <c r="CF15971" s="3" t="s">
        <v>3073</v>
      </c>
      <c r="CG15971" s="174">
        <v>2912</v>
      </c>
      <c r="CH15971" s="174">
        <v>152769</v>
      </c>
      <c r="CI15971" s="174">
        <v>5</v>
      </c>
      <c r="CJ15971" s="174">
        <v>16.862729999999999</v>
      </c>
      <c r="CK15971" s="174">
        <v>16.862729999999999</v>
      </c>
      <c r="CU15971" s="174">
        <v>2912</v>
      </c>
      <c r="CV15971" s="174">
        <v>152769</v>
      </c>
      <c r="CW15971" s="174">
        <v>5</v>
      </c>
      <c r="CX15971" s="174">
        <v>16.862729999999999</v>
      </c>
    </row>
    <row r="15972" spans="84:102" x14ac:dyDescent="0.25">
      <c r="CF15972" s="3" t="s">
        <v>3073</v>
      </c>
      <c r="CG15972" s="174">
        <v>73132</v>
      </c>
      <c r="CH15972" s="174">
        <v>304</v>
      </c>
      <c r="CI15972" s="174">
        <v>5</v>
      </c>
      <c r="CJ15972" s="174">
        <v>16.80705</v>
      </c>
      <c r="CK15972" s="174">
        <v>16.80705</v>
      </c>
      <c r="CU15972" s="174">
        <v>73132</v>
      </c>
      <c r="CV15972" s="174">
        <v>304</v>
      </c>
      <c r="CW15972" s="174">
        <v>5</v>
      </c>
      <c r="CX15972" s="174">
        <v>16.80705</v>
      </c>
    </row>
    <row r="15973" spans="84:102" x14ac:dyDescent="0.25">
      <c r="CF15973" s="3" t="s">
        <v>3073</v>
      </c>
      <c r="CG15973" s="174">
        <v>2269</v>
      </c>
      <c r="CH15973" s="174">
        <v>20815</v>
      </c>
      <c r="CI15973" s="174">
        <v>5</v>
      </c>
      <c r="CJ15973" s="174">
        <v>16.796790000000001</v>
      </c>
      <c r="CK15973" s="174">
        <v>16.796790000000001</v>
      </c>
      <c r="CU15973" s="174">
        <v>2269</v>
      </c>
      <c r="CV15973" s="174">
        <v>20815</v>
      </c>
      <c r="CW15973" s="174">
        <v>5</v>
      </c>
      <c r="CX15973" s="174">
        <v>16.796790000000001</v>
      </c>
    </row>
    <row r="15974" spans="84:102" x14ac:dyDescent="0.25">
      <c r="CF15974" s="3" t="s">
        <v>3073</v>
      </c>
      <c r="CG15974" s="174">
        <v>20812</v>
      </c>
      <c r="CH15974" s="174">
        <v>2270</v>
      </c>
      <c r="CI15974" s="174">
        <v>5</v>
      </c>
      <c r="CJ15974" s="174">
        <v>16.796790000000001</v>
      </c>
      <c r="CK15974" s="174">
        <v>16.796790000000001</v>
      </c>
      <c r="CU15974" s="174">
        <v>20812</v>
      </c>
      <c r="CV15974" s="174">
        <v>2270</v>
      </c>
      <c r="CW15974" s="174">
        <v>5</v>
      </c>
      <c r="CX15974" s="174">
        <v>16.796790000000001</v>
      </c>
    </row>
    <row r="15975" spans="84:102" x14ac:dyDescent="0.25">
      <c r="CF15975" s="3" t="s">
        <v>3073</v>
      </c>
      <c r="CG15975" s="174">
        <v>22358</v>
      </c>
      <c r="CH15975" s="174">
        <v>2295</v>
      </c>
      <c r="CI15975" s="174">
        <v>5</v>
      </c>
      <c r="CJ15975" s="174">
        <v>16.7712</v>
      </c>
      <c r="CK15975" s="174">
        <v>16.7712</v>
      </c>
      <c r="CU15975" s="174">
        <v>22358</v>
      </c>
      <c r="CV15975" s="174">
        <v>2295</v>
      </c>
      <c r="CW15975" s="174">
        <v>5</v>
      </c>
      <c r="CX15975" s="174">
        <v>16.7712</v>
      </c>
    </row>
    <row r="15976" spans="84:102" x14ac:dyDescent="0.25">
      <c r="CF15976" s="3" t="s">
        <v>3073</v>
      </c>
      <c r="CG15976" s="174">
        <v>837</v>
      </c>
      <c r="CH15976" s="174">
        <v>107161</v>
      </c>
      <c r="CI15976" s="174">
        <v>5</v>
      </c>
      <c r="CJ15976" s="174">
        <v>16.763269999999999</v>
      </c>
      <c r="CK15976" s="174">
        <v>16.763269999999999</v>
      </c>
      <c r="CU15976" s="174">
        <v>837</v>
      </c>
      <c r="CV15976" s="174">
        <v>107161</v>
      </c>
      <c r="CW15976" s="174">
        <v>5</v>
      </c>
      <c r="CX15976" s="174">
        <v>16.763269999999999</v>
      </c>
    </row>
    <row r="15977" spans="84:102" x14ac:dyDescent="0.25">
      <c r="CF15977" s="3" t="s">
        <v>3073</v>
      </c>
      <c r="CG15977" s="174">
        <v>151740</v>
      </c>
      <c r="CH15977" s="174">
        <v>2942</v>
      </c>
      <c r="CI15977" s="174">
        <v>5</v>
      </c>
      <c r="CJ15977" s="174">
        <v>16.72045</v>
      </c>
      <c r="CK15977" s="174">
        <v>16.72045</v>
      </c>
      <c r="CU15977" s="174">
        <v>151740</v>
      </c>
      <c r="CV15977" s="174">
        <v>2942</v>
      </c>
      <c r="CW15977" s="174">
        <v>5</v>
      </c>
      <c r="CX15977" s="174">
        <v>16.72045</v>
      </c>
    </row>
    <row r="15978" spans="84:102" x14ac:dyDescent="0.25">
      <c r="CF15978" s="3" t="s">
        <v>3073</v>
      </c>
      <c r="CG15978" s="174">
        <v>762</v>
      </c>
      <c r="CH15978" s="174">
        <v>99719</v>
      </c>
      <c r="CI15978" s="174">
        <v>5</v>
      </c>
      <c r="CJ15978" s="174">
        <v>16.66667</v>
      </c>
      <c r="CK15978" s="174">
        <v>16.66667</v>
      </c>
      <c r="CU15978" s="174">
        <v>762</v>
      </c>
      <c r="CV15978" s="174">
        <v>99719</v>
      </c>
      <c r="CW15978" s="174">
        <v>5</v>
      </c>
      <c r="CX15978" s="174">
        <v>16.66667</v>
      </c>
    </row>
    <row r="15979" spans="84:102" x14ac:dyDescent="0.25">
      <c r="CF15979" s="3" t="s">
        <v>3073</v>
      </c>
      <c r="CG15979" s="174">
        <v>154105</v>
      </c>
      <c r="CH15979" s="174">
        <v>2976</v>
      </c>
      <c r="CI15979" s="174">
        <v>5</v>
      </c>
      <c r="CJ15979" s="174">
        <v>16.642530000000001</v>
      </c>
      <c r="CK15979" s="174">
        <v>16.642530000000001</v>
      </c>
      <c r="CU15979" s="174">
        <v>154105</v>
      </c>
      <c r="CV15979" s="174">
        <v>2976</v>
      </c>
      <c r="CW15979" s="174">
        <v>5</v>
      </c>
      <c r="CX15979" s="174">
        <v>16.642530000000001</v>
      </c>
    </row>
    <row r="15980" spans="84:102" x14ac:dyDescent="0.25">
      <c r="CF15980" s="3" t="s">
        <v>3073</v>
      </c>
      <c r="CG15980" s="174">
        <v>70539</v>
      </c>
      <c r="CH15980" s="174">
        <v>206</v>
      </c>
      <c r="CI15980" s="174">
        <v>5</v>
      </c>
      <c r="CJ15980" s="174">
        <v>16.573730000000001</v>
      </c>
      <c r="CK15980" s="174">
        <v>16.573730000000001</v>
      </c>
      <c r="CU15980" s="174">
        <v>70539</v>
      </c>
      <c r="CV15980" s="174">
        <v>206</v>
      </c>
      <c r="CW15980" s="174">
        <v>5</v>
      </c>
      <c r="CX15980" s="174">
        <v>16.573730000000001</v>
      </c>
    </row>
    <row r="15981" spans="84:102" x14ac:dyDescent="0.25">
      <c r="CF15981" s="3" t="s">
        <v>3073</v>
      </c>
      <c r="CG15981" s="174">
        <v>2997</v>
      </c>
      <c r="CH15981" s="174">
        <v>158990</v>
      </c>
      <c r="CI15981" s="174">
        <v>5</v>
      </c>
      <c r="CJ15981" s="174">
        <v>16.5654</v>
      </c>
      <c r="CK15981" s="174">
        <v>16.5654</v>
      </c>
      <c r="CU15981" s="174">
        <v>2997</v>
      </c>
      <c r="CV15981" s="174">
        <v>158990</v>
      </c>
      <c r="CW15981" s="174">
        <v>5</v>
      </c>
      <c r="CX15981" s="174">
        <v>16.5654</v>
      </c>
    </row>
    <row r="15982" spans="84:102" x14ac:dyDescent="0.25">
      <c r="CF15982" s="3" t="s">
        <v>3073</v>
      </c>
      <c r="CG15982" s="174">
        <v>2595</v>
      </c>
      <c r="CH15982" s="174">
        <v>42073</v>
      </c>
      <c r="CI15982" s="174">
        <v>5</v>
      </c>
      <c r="CJ15982" s="174">
        <v>16.54598</v>
      </c>
      <c r="CK15982" s="174">
        <v>16.54598</v>
      </c>
      <c r="CU15982" s="174">
        <v>2595</v>
      </c>
      <c r="CV15982" s="174">
        <v>42073</v>
      </c>
      <c r="CW15982" s="174">
        <v>5</v>
      </c>
      <c r="CX15982" s="174">
        <v>16.54598</v>
      </c>
    </row>
    <row r="15983" spans="84:102" x14ac:dyDescent="0.25">
      <c r="CF15983" s="3" t="s">
        <v>3073</v>
      </c>
      <c r="CG15983" s="174">
        <v>42073</v>
      </c>
      <c r="CH15983" s="174">
        <v>2592</v>
      </c>
      <c r="CI15983" s="174">
        <v>5</v>
      </c>
      <c r="CJ15983" s="174">
        <v>16.54598</v>
      </c>
      <c r="CK15983" s="174">
        <v>16.54598</v>
      </c>
      <c r="CU15983" s="174">
        <v>42073</v>
      </c>
      <c r="CV15983" s="174">
        <v>2592</v>
      </c>
      <c r="CW15983" s="174">
        <v>5</v>
      </c>
      <c r="CX15983" s="174">
        <v>16.54598</v>
      </c>
    </row>
    <row r="15984" spans="84:102" x14ac:dyDescent="0.25">
      <c r="CF15984" s="3" t="s">
        <v>3073</v>
      </c>
      <c r="CG15984" s="174">
        <v>3628</v>
      </c>
      <c r="CH15984" s="174">
        <v>96572</v>
      </c>
      <c r="CI15984" s="174">
        <v>5</v>
      </c>
      <c r="CJ15984" s="174">
        <v>16.515350000000002</v>
      </c>
      <c r="CK15984" s="174">
        <v>16.515350000000002</v>
      </c>
      <c r="CU15984" s="174">
        <v>3628</v>
      </c>
      <c r="CV15984" s="174">
        <v>96572</v>
      </c>
      <c r="CW15984" s="174">
        <v>5</v>
      </c>
      <c r="CX15984" s="174">
        <v>16.515350000000002</v>
      </c>
    </row>
    <row r="15985" spans="84:102" x14ac:dyDescent="0.25">
      <c r="CF15985" s="3" t="s">
        <v>3073</v>
      </c>
      <c r="CG15985" s="174">
        <v>2270</v>
      </c>
      <c r="CH15985" s="174">
        <v>20812</v>
      </c>
      <c r="CI15985" s="174">
        <v>5</v>
      </c>
      <c r="CJ15985" s="174">
        <v>16.41865</v>
      </c>
      <c r="CK15985" s="174">
        <v>16.41865</v>
      </c>
      <c r="CU15985" s="174">
        <v>2270</v>
      </c>
      <c r="CV15985" s="174">
        <v>20812</v>
      </c>
      <c r="CW15985" s="174">
        <v>5</v>
      </c>
      <c r="CX15985" s="174">
        <v>16.41865</v>
      </c>
    </row>
    <row r="15986" spans="84:102" x14ac:dyDescent="0.25">
      <c r="CF15986" s="3" t="s">
        <v>3073</v>
      </c>
      <c r="CG15986" s="174">
        <v>3202</v>
      </c>
      <c r="CH15986" s="174">
        <v>157123</v>
      </c>
      <c r="CI15986" s="174">
        <v>5</v>
      </c>
      <c r="CJ15986" s="174">
        <v>16.34244</v>
      </c>
      <c r="CK15986" s="174">
        <v>16.34244</v>
      </c>
      <c r="CU15986" s="174">
        <v>3202</v>
      </c>
      <c r="CV15986" s="174">
        <v>157123</v>
      </c>
      <c r="CW15986" s="174">
        <v>5</v>
      </c>
      <c r="CX15986" s="174">
        <v>16.34244</v>
      </c>
    </row>
    <row r="15987" spans="84:102" x14ac:dyDescent="0.25">
      <c r="CF15987" s="3" t="s">
        <v>3073</v>
      </c>
      <c r="CG15987" s="174">
        <v>22424</v>
      </c>
      <c r="CH15987" s="174">
        <v>2339</v>
      </c>
      <c r="CI15987" s="174">
        <v>5</v>
      </c>
      <c r="CJ15987" s="174">
        <v>16.248190000000001</v>
      </c>
      <c r="CK15987" s="174">
        <v>16.248190000000001</v>
      </c>
      <c r="CU15987" s="174">
        <v>22424</v>
      </c>
      <c r="CV15987" s="174">
        <v>2339</v>
      </c>
      <c r="CW15987" s="174">
        <v>5</v>
      </c>
      <c r="CX15987" s="174">
        <v>16.248190000000001</v>
      </c>
    </row>
    <row r="15988" spans="84:102" x14ac:dyDescent="0.25">
      <c r="CF15988" s="3" t="s">
        <v>3073</v>
      </c>
      <c r="CG15988" s="174">
        <v>1595</v>
      </c>
      <c r="CH15988" s="174">
        <v>82050</v>
      </c>
      <c r="CI15988" s="174">
        <v>5</v>
      </c>
      <c r="CJ15988" s="174">
        <v>16.183949999999999</v>
      </c>
      <c r="CK15988" s="174">
        <v>16.183949999999999</v>
      </c>
      <c r="CU15988" s="174">
        <v>1595</v>
      </c>
      <c r="CV15988" s="174">
        <v>82050</v>
      </c>
      <c r="CW15988" s="174">
        <v>5</v>
      </c>
      <c r="CX15988" s="174">
        <v>16.183949999999999</v>
      </c>
    </row>
    <row r="15989" spans="84:102" x14ac:dyDescent="0.25">
      <c r="CF15989" s="3" t="s">
        <v>3073</v>
      </c>
      <c r="CG15989" s="174">
        <v>300</v>
      </c>
      <c r="CH15989" s="174">
        <v>73914</v>
      </c>
      <c r="CI15989" s="174">
        <v>5</v>
      </c>
      <c r="CJ15989" s="174">
        <v>16.090810000000001</v>
      </c>
      <c r="CK15989" s="174">
        <v>16.090810000000001</v>
      </c>
      <c r="CU15989" s="174">
        <v>300</v>
      </c>
      <c r="CV15989" s="174">
        <v>73914</v>
      </c>
      <c r="CW15989" s="174">
        <v>5</v>
      </c>
      <c r="CX15989" s="174">
        <v>16.090810000000001</v>
      </c>
    </row>
    <row r="15990" spans="84:102" x14ac:dyDescent="0.25">
      <c r="CF15990" s="3" t="s">
        <v>3073</v>
      </c>
      <c r="CG15990" s="174">
        <v>249</v>
      </c>
      <c r="CH15990" s="174">
        <v>69700</v>
      </c>
      <c r="CI15990" s="174">
        <v>5</v>
      </c>
      <c r="CJ15990" s="174">
        <v>16.039709999999999</v>
      </c>
      <c r="CK15990" s="174">
        <v>16.039709999999999</v>
      </c>
      <c r="CU15990" s="174">
        <v>249</v>
      </c>
      <c r="CV15990" s="174">
        <v>69700</v>
      </c>
      <c r="CW15990" s="174">
        <v>5</v>
      </c>
      <c r="CX15990" s="174">
        <v>16.039709999999999</v>
      </c>
    </row>
    <row r="15991" spans="84:102" x14ac:dyDescent="0.25">
      <c r="CF15991" s="3" t="s">
        <v>3073</v>
      </c>
      <c r="CG15991" s="174">
        <v>181</v>
      </c>
      <c r="CH15991" s="174">
        <v>68023</v>
      </c>
      <c r="CI15991" s="174">
        <v>5</v>
      </c>
      <c r="CJ15991" s="174">
        <v>16</v>
      </c>
      <c r="CK15991" s="174">
        <v>16</v>
      </c>
      <c r="CU15991" s="174">
        <v>181</v>
      </c>
      <c r="CV15991" s="174">
        <v>68023</v>
      </c>
      <c r="CW15991" s="174">
        <v>5</v>
      </c>
      <c r="CX15991" s="174">
        <v>16</v>
      </c>
    </row>
    <row r="15992" spans="84:102" x14ac:dyDescent="0.25">
      <c r="CF15992" s="3" t="s">
        <v>3073</v>
      </c>
      <c r="CG15992" s="174">
        <v>439</v>
      </c>
      <c r="CH15992" s="174">
        <v>82866</v>
      </c>
      <c r="CI15992" s="174">
        <v>5</v>
      </c>
      <c r="CJ15992" s="174">
        <v>16</v>
      </c>
      <c r="CK15992" s="174">
        <v>16</v>
      </c>
      <c r="CU15992" s="174">
        <v>439</v>
      </c>
      <c r="CV15992" s="174">
        <v>82866</v>
      </c>
      <c r="CW15992" s="174">
        <v>5</v>
      </c>
      <c r="CX15992" s="174">
        <v>16</v>
      </c>
    </row>
    <row r="15993" spans="84:102" x14ac:dyDescent="0.25">
      <c r="CF15993" s="3" t="s">
        <v>3073</v>
      </c>
      <c r="CG15993" s="174">
        <v>546</v>
      </c>
      <c r="CH15993" s="174">
        <v>86831</v>
      </c>
      <c r="CI15993" s="174">
        <v>5</v>
      </c>
      <c r="CJ15993" s="174">
        <v>16</v>
      </c>
      <c r="CK15993" s="174">
        <v>16</v>
      </c>
      <c r="CU15993" s="174">
        <v>546</v>
      </c>
      <c r="CV15993" s="174">
        <v>86831</v>
      </c>
      <c r="CW15993" s="174">
        <v>5</v>
      </c>
      <c r="CX15993" s="174">
        <v>16</v>
      </c>
    </row>
    <row r="15994" spans="84:102" x14ac:dyDescent="0.25">
      <c r="CF15994" s="3" t="s">
        <v>3073</v>
      </c>
      <c r="CG15994" s="174">
        <v>1432</v>
      </c>
      <c r="CH15994" s="174">
        <v>101545</v>
      </c>
      <c r="CI15994" s="174">
        <v>5</v>
      </c>
      <c r="CJ15994" s="174">
        <v>16</v>
      </c>
      <c r="CK15994" s="174">
        <v>16</v>
      </c>
      <c r="CU15994" s="174">
        <v>1432</v>
      </c>
      <c r="CV15994" s="174">
        <v>101545</v>
      </c>
      <c r="CW15994" s="174">
        <v>5</v>
      </c>
      <c r="CX15994" s="174">
        <v>16</v>
      </c>
    </row>
    <row r="15995" spans="84:102" x14ac:dyDescent="0.25">
      <c r="CF15995" s="3" t="s">
        <v>3073</v>
      </c>
      <c r="CG15995" s="174">
        <v>3778</v>
      </c>
      <c r="CH15995" s="174">
        <v>139619</v>
      </c>
      <c r="CI15995" s="174">
        <v>5</v>
      </c>
      <c r="CJ15995" s="174">
        <v>16</v>
      </c>
      <c r="CK15995" s="174">
        <v>16</v>
      </c>
      <c r="CU15995" s="174">
        <v>3778</v>
      </c>
      <c r="CV15995" s="174">
        <v>139619</v>
      </c>
      <c r="CW15995" s="174">
        <v>5</v>
      </c>
      <c r="CX15995" s="174">
        <v>16</v>
      </c>
    </row>
    <row r="15996" spans="84:102" x14ac:dyDescent="0.25">
      <c r="CF15996" s="3" t="s">
        <v>3073</v>
      </c>
      <c r="CG15996" s="174">
        <v>3840</v>
      </c>
      <c r="CH15996" s="174">
        <v>6959</v>
      </c>
      <c r="CI15996" s="174">
        <v>5</v>
      </c>
      <c r="CJ15996" s="174">
        <v>16</v>
      </c>
      <c r="CK15996" s="174">
        <v>16</v>
      </c>
      <c r="CU15996" s="174">
        <v>3840</v>
      </c>
      <c r="CV15996" s="174">
        <v>6959</v>
      </c>
      <c r="CW15996" s="174">
        <v>5</v>
      </c>
      <c r="CX15996" s="174">
        <v>16</v>
      </c>
    </row>
    <row r="15997" spans="84:102" x14ac:dyDescent="0.25">
      <c r="CF15997" s="3" t="s">
        <v>3073</v>
      </c>
      <c r="CG15997" s="174">
        <v>52878</v>
      </c>
      <c r="CH15997" s="174">
        <v>3868</v>
      </c>
      <c r="CI15997" s="174">
        <v>5</v>
      </c>
      <c r="CJ15997" s="174">
        <v>16</v>
      </c>
      <c r="CK15997" s="174">
        <v>16</v>
      </c>
      <c r="CU15997" s="174">
        <v>52878</v>
      </c>
      <c r="CV15997" s="174">
        <v>3868</v>
      </c>
      <c r="CW15997" s="174">
        <v>5</v>
      </c>
      <c r="CX15997" s="174">
        <v>16</v>
      </c>
    </row>
    <row r="15998" spans="84:102" x14ac:dyDescent="0.25">
      <c r="CF15998" s="3" t="s">
        <v>3073</v>
      </c>
      <c r="CG15998" s="174">
        <v>68806</v>
      </c>
      <c r="CH15998" s="174">
        <v>181</v>
      </c>
      <c r="CI15998" s="174">
        <v>5</v>
      </c>
      <c r="CJ15998" s="174">
        <v>16</v>
      </c>
      <c r="CK15998" s="174">
        <v>16</v>
      </c>
      <c r="CU15998" s="174">
        <v>68806</v>
      </c>
      <c r="CV15998" s="174">
        <v>181</v>
      </c>
      <c r="CW15998" s="174">
        <v>5</v>
      </c>
      <c r="CX15998" s="174">
        <v>16</v>
      </c>
    </row>
    <row r="15999" spans="84:102" x14ac:dyDescent="0.25">
      <c r="CF15999" s="3" t="s">
        <v>3073</v>
      </c>
      <c r="CG15999" s="174">
        <v>82931</v>
      </c>
      <c r="CH15999" s="174">
        <v>3809</v>
      </c>
      <c r="CI15999" s="174">
        <v>5</v>
      </c>
      <c r="CJ15999" s="174">
        <v>16</v>
      </c>
      <c r="CK15999" s="174">
        <v>16</v>
      </c>
      <c r="CU15999" s="174">
        <v>82931</v>
      </c>
      <c r="CV15999" s="174">
        <v>3809</v>
      </c>
      <c r="CW15999" s="174">
        <v>5</v>
      </c>
      <c r="CX15999" s="174">
        <v>16</v>
      </c>
    </row>
    <row r="16000" spans="84:102" x14ac:dyDescent="0.25">
      <c r="CF16000" s="3" t="s">
        <v>3073</v>
      </c>
      <c r="CG16000" s="174">
        <v>126201</v>
      </c>
      <c r="CH16000" s="174">
        <v>3786</v>
      </c>
      <c r="CI16000" s="174">
        <v>5</v>
      </c>
      <c r="CJ16000" s="174">
        <v>16</v>
      </c>
      <c r="CK16000" s="174">
        <v>16</v>
      </c>
      <c r="CU16000" s="174">
        <v>126201</v>
      </c>
      <c r="CV16000" s="174">
        <v>3786</v>
      </c>
      <c r="CW16000" s="174">
        <v>5</v>
      </c>
      <c r="CX16000" s="174">
        <v>16</v>
      </c>
    </row>
    <row r="16001" spans="84:102" x14ac:dyDescent="0.25">
      <c r="CF16001" s="3" t="s">
        <v>3073</v>
      </c>
      <c r="CG16001" s="174">
        <v>3047</v>
      </c>
      <c r="CH16001" s="174">
        <v>166458</v>
      </c>
      <c r="CI16001" s="174">
        <v>5</v>
      </c>
      <c r="CJ16001" s="174">
        <v>15.94787</v>
      </c>
      <c r="CK16001" s="174">
        <v>15.94787</v>
      </c>
      <c r="CU16001" s="174">
        <v>3047</v>
      </c>
      <c r="CV16001" s="174">
        <v>166458</v>
      </c>
      <c r="CW16001" s="174">
        <v>5</v>
      </c>
      <c r="CX16001" s="174">
        <v>15.94787</v>
      </c>
    </row>
    <row r="16002" spans="84:102" x14ac:dyDescent="0.25">
      <c r="CF16002" s="3" t="s">
        <v>3073</v>
      </c>
      <c r="CG16002" s="174">
        <v>158990</v>
      </c>
      <c r="CH16002" s="174">
        <v>2997</v>
      </c>
      <c r="CI16002" s="174">
        <v>5</v>
      </c>
      <c r="CJ16002" s="174">
        <v>15.947749999999999</v>
      </c>
      <c r="CK16002" s="174">
        <v>15.947749999999999</v>
      </c>
      <c r="CU16002" s="174">
        <v>158990</v>
      </c>
      <c r="CV16002" s="174">
        <v>2997</v>
      </c>
      <c r="CW16002" s="174">
        <v>5</v>
      </c>
      <c r="CX16002" s="174">
        <v>15.947749999999999</v>
      </c>
    </row>
    <row r="16003" spans="84:102" x14ac:dyDescent="0.25">
      <c r="CF16003" s="3" t="s">
        <v>3073</v>
      </c>
      <c r="CG16003" s="174">
        <v>1579</v>
      </c>
      <c r="CH16003" s="174">
        <v>81246</v>
      </c>
      <c r="CI16003" s="174">
        <v>5</v>
      </c>
      <c r="CJ16003" s="174">
        <v>15.9252</v>
      </c>
      <c r="CK16003" s="174">
        <v>15.9252</v>
      </c>
      <c r="CU16003" s="174">
        <v>1579</v>
      </c>
      <c r="CV16003" s="174">
        <v>81246</v>
      </c>
      <c r="CW16003" s="174">
        <v>5</v>
      </c>
      <c r="CX16003" s="174">
        <v>15.9252</v>
      </c>
    </row>
    <row r="16004" spans="84:102" x14ac:dyDescent="0.25">
      <c r="CF16004" s="3" t="s">
        <v>3073</v>
      </c>
      <c r="CG16004" s="174">
        <v>72231</v>
      </c>
      <c r="CH16004" s="174">
        <v>283</v>
      </c>
      <c r="CI16004" s="174">
        <v>5</v>
      </c>
      <c r="CJ16004" s="174">
        <v>15.872680000000001</v>
      </c>
      <c r="CK16004" s="174">
        <v>15.872680000000001</v>
      </c>
      <c r="CU16004" s="174">
        <v>72231</v>
      </c>
      <c r="CV16004" s="174">
        <v>283</v>
      </c>
      <c r="CW16004" s="174">
        <v>5</v>
      </c>
      <c r="CX16004" s="174">
        <v>15.872680000000001</v>
      </c>
    </row>
    <row r="16005" spans="84:102" x14ac:dyDescent="0.25">
      <c r="CF16005" s="3" t="s">
        <v>3073</v>
      </c>
      <c r="CG16005" s="174">
        <v>3207</v>
      </c>
      <c r="CH16005" s="174">
        <v>155935</v>
      </c>
      <c r="CI16005" s="174">
        <v>5</v>
      </c>
      <c r="CJ16005" s="174">
        <v>15.852320000000001</v>
      </c>
      <c r="CK16005" s="174">
        <v>15.852320000000001</v>
      </c>
      <c r="CU16005" s="174">
        <v>3207</v>
      </c>
      <c r="CV16005" s="174">
        <v>155935</v>
      </c>
      <c r="CW16005" s="174">
        <v>5</v>
      </c>
      <c r="CX16005" s="174">
        <v>15.852320000000001</v>
      </c>
    </row>
    <row r="16006" spans="84:102" x14ac:dyDescent="0.25">
      <c r="CF16006" s="3" t="s">
        <v>3073</v>
      </c>
      <c r="CG16006" s="174">
        <v>61212</v>
      </c>
      <c r="CH16006" s="174">
        <v>1898</v>
      </c>
      <c r="CI16006" s="174">
        <v>5</v>
      </c>
      <c r="CJ16006" s="174">
        <v>15.849349999999999</v>
      </c>
      <c r="CK16006" s="174">
        <v>15.849349999999999</v>
      </c>
      <c r="CU16006" s="174">
        <v>61212</v>
      </c>
      <c r="CV16006" s="174">
        <v>1898</v>
      </c>
      <c r="CW16006" s="174">
        <v>5</v>
      </c>
      <c r="CX16006" s="174">
        <v>15.849349999999999</v>
      </c>
    </row>
    <row r="16007" spans="84:102" x14ac:dyDescent="0.25">
      <c r="CF16007" s="3" t="s">
        <v>3073</v>
      </c>
      <c r="CG16007" s="174">
        <v>155935</v>
      </c>
      <c r="CH16007" s="174">
        <v>3207</v>
      </c>
      <c r="CI16007" s="174">
        <v>5</v>
      </c>
      <c r="CJ16007" s="174">
        <v>15.768359999999999</v>
      </c>
      <c r="CK16007" s="174">
        <v>15.768359999999999</v>
      </c>
      <c r="CU16007" s="174">
        <v>155935</v>
      </c>
      <c r="CV16007" s="174">
        <v>3207</v>
      </c>
      <c r="CW16007" s="174">
        <v>5</v>
      </c>
      <c r="CX16007" s="174">
        <v>15.768359999999999</v>
      </c>
    </row>
    <row r="16008" spans="84:102" x14ac:dyDescent="0.25">
      <c r="CF16008" s="3" t="s">
        <v>3073</v>
      </c>
      <c r="CG16008" s="174">
        <v>2990</v>
      </c>
      <c r="CH16008" s="174">
        <v>157972</v>
      </c>
      <c r="CI16008" s="174">
        <v>5</v>
      </c>
      <c r="CJ16008" s="174">
        <v>15.73742</v>
      </c>
      <c r="CK16008" s="174">
        <v>15.73742</v>
      </c>
      <c r="CU16008" s="174">
        <v>2990</v>
      </c>
      <c r="CV16008" s="174">
        <v>157972</v>
      </c>
      <c r="CW16008" s="174">
        <v>5</v>
      </c>
      <c r="CX16008" s="174">
        <v>15.73742</v>
      </c>
    </row>
    <row r="16009" spans="84:102" x14ac:dyDescent="0.25">
      <c r="CF16009" s="3" t="s">
        <v>3073</v>
      </c>
      <c r="CG16009" s="174">
        <v>84550</v>
      </c>
      <c r="CH16009" s="174">
        <v>1566</v>
      </c>
      <c r="CI16009" s="174">
        <v>5</v>
      </c>
      <c r="CJ16009" s="174">
        <v>15.59496</v>
      </c>
      <c r="CK16009" s="174">
        <v>15.59496</v>
      </c>
      <c r="CU16009" s="174">
        <v>84550</v>
      </c>
      <c r="CV16009" s="174">
        <v>1566</v>
      </c>
      <c r="CW16009" s="174">
        <v>5</v>
      </c>
      <c r="CX16009" s="174">
        <v>15.59496</v>
      </c>
    </row>
    <row r="16010" spans="84:102" x14ac:dyDescent="0.25">
      <c r="CF16010" s="3" t="s">
        <v>3073</v>
      </c>
      <c r="CG16010" s="174">
        <v>313</v>
      </c>
      <c r="CH16010" s="174">
        <v>74387</v>
      </c>
      <c r="CI16010" s="174">
        <v>5</v>
      </c>
      <c r="CJ16010" s="174">
        <v>15.59268</v>
      </c>
      <c r="CK16010" s="174">
        <v>15.59268</v>
      </c>
      <c r="CU16010" s="174">
        <v>313</v>
      </c>
      <c r="CV16010" s="174">
        <v>74387</v>
      </c>
      <c r="CW16010" s="174">
        <v>5</v>
      </c>
      <c r="CX16010" s="174">
        <v>15.59268</v>
      </c>
    </row>
    <row r="16011" spans="84:102" x14ac:dyDescent="0.25">
      <c r="CF16011" s="3" t="s">
        <v>3073</v>
      </c>
      <c r="CG16011" s="174">
        <v>2838</v>
      </c>
      <c r="CH16011" s="174">
        <v>149903</v>
      </c>
      <c r="CI16011" s="174">
        <v>5</v>
      </c>
      <c r="CJ16011" s="174">
        <v>15.58376</v>
      </c>
      <c r="CK16011" s="174">
        <v>15.58376</v>
      </c>
      <c r="CU16011" s="174">
        <v>2838</v>
      </c>
      <c r="CV16011" s="174">
        <v>149903</v>
      </c>
      <c r="CW16011" s="174">
        <v>5</v>
      </c>
      <c r="CX16011" s="174">
        <v>15.58376</v>
      </c>
    </row>
    <row r="16012" spans="84:102" x14ac:dyDescent="0.25">
      <c r="CF16012" s="3" t="s">
        <v>3073</v>
      </c>
      <c r="CG16012" s="174">
        <v>2695</v>
      </c>
      <c r="CH16012" s="174">
        <v>123061</v>
      </c>
      <c r="CI16012" s="174">
        <v>5</v>
      </c>
      <c r="CJ16012" s="174">
        <v>15.434060000000001</v>
      </c>
      <c r="CK16012" s="174">
        <v>15.434060000000001</v>
      </c>
      <c r="CU16012" s="174">
        <v>2695</v>
      </c>
      <c r="CV16012" s="174">
        <v>123061</v>
      </c>
      <c r="CW16012" s="174">
        <v>5</v>
      </c>
      <c r="CX16012" s="174">
        <v>15.434060000000001</v>
      </c>
    </row>
    <row r="16013" spans="84:102" x14ac:dyDescent="0.25">
      <c r="CF16013" s="3" t="s">
        <v>3073</v>
      </c>
      <c r="CG16013" s="174">
        <v>107161</v>
      </c>
      <c r="CH16013" s="174">
        <v>837</v>
      </c>
      <c r="CI16013" s="174">
        <v>5</v>
      </c>
      <c r="CJ16013" s="174">
        <v>15.428610000000001</v>
      </c>
      <c r="CK16013" s="174">
        <v>15.428610000000001</v>
      </c>
      <c r="CU16013" s="174">
        <v>107161</v>
      </c>
      <c r="CV16013" s="174">
        <v>837</v>
      </c>
      <c r="CW16013" s="174">
        <v>5</v>
      </c>
      <c r="CX16013" s="174">
        <v>15.428610000000001</v>
      </c>
    </row>
    <row r="16014" spans="84:102" x14ac:dyDescent="0.25">
      <c r="CF16014" s="3" t="s">
        <v>3073</v>
      </c>
      <c r="CG16014" s="174">
        <v>81246</v>
      </c>
      <c r="CH16014" s="174">
        <v>1579</v>
      </c>
      <c r="CI16014" s="174">
        <v>5</v>
      </c>
      <c r="CJ16014" s="174">
        <v>15.387230000000001</v>
      </c>
      <c r="CK16014" s="174">
        <v>15.387230000000001</v>
      </c>
      <c r="CU16014" s="174">
        <v>81246</v>
      </c>
      <c r="CV16014" s="174">
        <v>1579</v>
      </c>
      <c r="CW16014" s="174">
        <v>5</v>
      </c>
      <c r="CX16014" s="174">
        <v>15.387230000000001</v>
      </c>
    </row>
    <row r="16015" spans="84:102" x14ac:dyDescent="0.25">
      <c r="CF16015" s="3" t="s">
        <v>3073</v>
      </c>
      <c r="CG16015" s="174">
        <v>3577</v>
      </c>
      <c r="CH16015" s="174">
        <v>87879</v>
      </c>
      <c r="CI16015" s="174">
        <v>5</v>
      </c>
      <c r="CJ16015" s="174">
        <v>15.122439999999999</v>
      </c>
      <c r="CK16015" s="174">
        <v>15.122439999999999</v>
      </c>
      <c r="CU16015" s="174">
        <v>3577</v>
      </c>
      <c r="CV16015" s="174">
        <v>87879</v>
      </c>
      <c r="CW16015" s="174">
        <v>5</v>
      </c>
      <c r="CX16015" s="174">
        <v>15.122439999999999</v>
      </c>
    </row>
    <row r="16016" spans="84:102" x14ac:dyDescent="0.25">
      <c r="CF16016" s="3" t="s">
        <v>3073</v>
      </c>
      <c r="CG16016" s="174">
        <v>87702</v>
      </c>
      <c r="CH16016" s="174">
        <v>3578</v>
      </c>
      <c r="CI16016" s="174">
        <v>5</v>
      </c>
      <c r="CJ16016" s="174">
        <v>15.122439999999999</v>
      </c>
      <c r="CK16016" s="174">
        <v>15.122439999999999</v>
      </c>
      <c r="CU16016" s="174">
        <v>87702</v>
      </c>
      <c r="CV16016" s="174">
        <v>3578</v>
      </c>
      <c r="CW16016" s="174">
        <v>5</v>
      </c>
      <c r="CX16016" s="174">
        <v>15.122439999999999</v>
      </c>
    </row>
    <row r="16017" spans="84:102" x14ac:dyDescent="0.25">
      <c r="CF16017" s="3" t="s">
        <v>3073</v>
      </c>
      <c r="CG16017" s="174">
        <v>1565</v>
      </c>
      <c r="CH16017" s="174">
        <v>83394</v>
      </c>
      <c r="CI16017" s="174">
        <v>5</v>
      </c>
      <c r="CJ16017" s="174">
        <v>15.07239</v>
      </c>
      <c r="CK16017" s="174">
        <v>15.07239</v>
      </c>
      <c r="CU16017" s="174">
        <v>1565</v>
      </c>
      <c r="CV16017" s="174">
        <v>83394</v>
      </c>
      <c r="CW16017" s="174">
        <v>5</v>
      </c>
      <c r="CX16017" s="174">
        <v>15.07239</v>
      </c>
    </row>
    <row r="16018" spans="84:102" x14ac:dyDescent="0.25">
      <c r="CF16018" s="3" t="s">
        <v>3073</v>
      </c>
      <c r="CG16018" s="174">
        <v>1566</v>
      </c>
      <c r="CH16018" s="174">
        <v>84586</v>
      </c>
      <c r="CI16018" s="174">
        <v>5</v>
      </c>
      <c r="CJ16018" s="174">
        <v>15.06052</v>
      </c>
      <c r="CK16018" s="174">
        <v>15.06052</v>
      </c>
      <c r="CU16018" s="174">
        <v>1566</v>
      </c>
      <c r="CV16018" s="174">
        <v>84586</v>
      </c>
      <c r="CW16018" s="174">
        <v>5</v>
      </c>
      <c r="CX16018" s="174">
        <v>15.06052</v>
      </c>
    </row>
    <row r="16019" spans="84:102" x14ac:dyDescent="0.25">
      <c r="CF16019" s="3" t="s">
        <v>3073</v>
      </c>
      <c r="CG16019" s="174">
        <v>84984</v>
      </c>
      <c r="CH16019" s="174">
        <v>1569</v>
      </c>
      <c r="CI16019" s="174">
        <v>5</v>
      </c>
      <c r="CJ16019" s="174">
        <v>15.06052</v>
      </c>
      <c r="CK16019" s="174">
        <v>15.06052</v>
      </c>
      <c r="CU16019" s="174">
        <v>84984</v>
      </c>
      <c r="CV16019" s="174">
        <v>1569</v>
      </c>
      <c r="CW16019" s="174">
        <v>5</v>
      </c>
      <c r="CX16019" s="174">
        <v>15.06052</v>
      </c>
    </row>
    <row r="16020" spans="84:102" x14ac:dyDescent="0.25">
      <c r="CF16020" s="3" t="s">
        <v>3073</v>
      </c>
      <c r="CG16020" s="174">
        <v>83596</v>
      </c>
      <c r="CH16020" s="174">
        <v>559</v>
      </c>
      <c r="CI16020" s="174">
        <v>5</v>
      </c>
      <c r="CJ16020" s="174">
        <v>15.024649999999999</v>
      </c>
      <c r="CK16020" s="174">
        <v>15.024649999999999</v>
      </c>
      <c r="CU16020" s="174">
        <v>83596</v>
      </c>
      <c r="CV16020" s="174">
        <v>559</v>
      </c>
      <c r="CW16020" s="174">
        <v>5</v>
      </c>
      <c r="CX16020" s="174">
        <v>15.024649999999999</v>
      </c>
    </row>
    <row r="16021" spans="84:102" x14ac:dyDescent="0.25">
      <c r="CF16021" s="3" t="s">
        <v>3073</v>
      </c>
      <c r="CG16021" s="174">
        <v>290</v>
      </c>
      <c r="CH16021" s="174">
        <v>71820</v>
      </c>
      <c r="CI16021" s="174">
        <v>5</v>
      </c>
      <c r="CJ16021" s="174">
        <v>15</v>
      </c>
      <c r="CK16021" s="174">
        <v>15</v>
      </c>
      <c r="CU16021" s="174">
        <v>290</v>
      </c>
      <c r="CV16021" s="174">
        <v>71820</v>
      </c>
      <c r="CW16021" s="174">
        <v>5</v>
      </c>
      <c r="CX16021" s="174">
        <v>15</v>
      </c>
    </row>
    <row r="16022" spans="84:102" x14ac:dyDescent="0.25">
      <c r="CF16022" s="3" t="s">
        <v>3073</v>
      </c>
      <c r="CG16022" s="174">
        <v>3024</v>
      </c>
      <c r="CH16022" s="174">
        <v>164118</v>
      </c>
      <c r="CI16022" s="174">
        <v>5</v>
      </c>
      <c r="CJ16022" s="174">
        <v>15</v>
      </c>
      <c r="CK16022" s="174">
        <v>15</v>
      </c>
      <c r="CU16022" s="174">
        <v>3024</v>
      </c>
      <c r="CV16022" s="174">
        <v>164118</v>
      </c>
      <c r="CW16022" s="174">
        <v>5</v>
      </c>
      <c r="CX16022" s="174">
        <v>15</v>
      </c>
    </row>
    <row r="16023" spans="84:102" x14ac:dyDescent="0.25">
      <c r="CF16023" s="3" t="s">
        <v>3073</v>
      </c>
      <c r="CG16023" s="174">
        <v>3796</v>
      </c>
      <c r="CH16023" s="174">
        <v>99082</v>
      </c>
      <c r="CI16023" s="174">
        <v>5</v>
      </c>
      <c r="CJ16023" s="174">
        <v>15</v>
      </c>
      <c r="CK16023" s="174">
        <v>15</v>
      </c>
      <c r="CU16023" s="174">
        <v>3796</v>
      </c>
      <c r="CV16023" s="174">
        <v>99082</v>
      </c>
      <c r="CW16023" s="174">
        <v>5</v>
      </c>
      <c r="CX16023" s="174">
        <v>15</v>
      </c>
    </row>
    <row r="16024" spans="84:102" x14ac:dyDescent="0.25">
      <c r="CF16024" s="3" t="s">
        <v>3073</v>
      </c>
      <c r="CG16024" s="174">
        <v>3798</v>
      </c>
      <c r="CH16024" s="174">
        <v>90271</v>
      </c>
      <c r="CI16024" s="174">
        <v>5</v>
      </c>
      <c r="CJ16024" s="174">
        <v>15</v>
      </c>
      <c r="CK16024" s="174">
        <v>15</v>
      </c>
      <c r="CU16024" s="174">
        <v>3798</v>
      </c>
      <c r="CV16024" s="174">
        <v>90271</v>
      </c>
      <c r="CW16024" s="174">
        <v>5</v>
      </c>
      <c r="CX16024" s="174">
        <v>15</v>
      </c>
    </row>
    <row r="16025" spans="84:102" x14ac:dyDescent="0.25">
      <c r="CF16025" s="3" t="s">
        <v>3073</v>
      </c>
      <c r="CG16025" s="174">
        <v>3805</v>
      </c>
      <c r="CH16025" s="174">
        <v>80169</v>
      </c>
      <c r="CI16025" s="174">
        <v>5</v>
      </c>
      <c r="CJ16025" s="174">
        <v>15</v>
      </c>
      <c r="CK16025" s="174">
        <v>15</v>
      </c>
      <c r="CU16025" s="174">
        <v>3805</v>
      </c>
      <c r="CV16025" s="174">
        <v>80169</v>
      </c>
      <c r="CW16025" s="174">
        <v>5</v>
      </c>
      <c r="CX16025" s="174">
        <v>15</v>
      </c>
    </row>
    <row r="16026" spans="84:102" x14ac:dyDescent="0.25">
      <c r="CF16026" s="3" t="s">
        <v>3073</v>
      </c>
      <c r="CG16026" s="174">
        <v>3815</v>
      </c>
      <c r="CH16026" s="174">
        <v>54429</v>
      </c>
      <c r="CI16026" s="174">
        <v>5</v>
      </c>
      <c r="CJ16026" s="174">
        <v>15</v>
      </c>
      <c r="CK16026" s="174">
        <v>15</v>
      </c>
      <c r="CU16026" s="174">
        <v>3815</v>
      </c>
      <c r="CV16026" s="174">
        <v>54429</v>
      </c>
      <c r="CW16026" s="174">
        <v>5</v>
      </c>
      <c r="CX16026" s="174">
        <v>15</v>
      </c>
    </row>
    <row r="16027" spans="84:102" x14ac:dyDescent="0.25">
      <c r="CF16027" s="3" t="s">
        <v>3073</v>
      </c>
      <c r="CG16027" s="174">
        <v>3882</v>
      </c>
      <c r="CH16027" s="174">
        <v>55257</v>
      </c>
      <c r="CI16027" s="174">
        <v>5</v>
      </c>
      <c r="CJ16027" s="174">
        <v>15</v>
      </c>
      <c r="CK16027" s="174">
        <v>15</v>
      </c>
      <c r="CU16027" s="174">
        <v>3882</v>
      </c>
      <c r="CV16027" s="174">
        <v>55257</v>
      </c>
      <c r="CW16027" s="174">
        <v>5</v>
      </c>
      <c r="CX16027" s="174">
        <v>15</v>
      </c>
    </row>
    <row r="16028" spans="84:102" x14ac:dyDescent="0.25">
      <c r="CF16028" s="3" t="s">
        <v>3073</v>
      </c>
      <c r="CG16028" s="174">
        <v>3901</v>
      </c>
      <c r="CH16028" s="174">
        <v>72113</v>
      </c>
      <c r="CI16028" s="174">
        <v>5</v>
      </c>
      <c r="CJ16028" s="174">
        <v>15</v>
      </c>
      <c r="CK16028" s="174">
        <v>15</v>
      </c>
      <c r="CU16028" s="174">
        <v>3901</v>
      </c>
      <c r="CV16028" s="174">
        <v>72113</v>
      </c>
      <c r="CW16028" s="174">
        <v>5</v>
      </c>
      <c r="CX16028" s="174">
        <v>15</v>
      </c>
    </row>
    <row r="16029" spans="84:102" x14ac:dyDescent="0.25">
      <c r="CF16029" s="3" t="s">
        <v>3073</v>
      </c>
      <c r="CG16029" s="174">
        <v>77379</v>
      </c>
      <c r="CH16029" s="174">
        <v>3804</v>
      </c>
      <c r="CI16029" s="174">
        <v>5</v>
      </c>
      <c r="CJ16029" s="174">
        <v>15</v>
      </c>
      <c r="CK16029" s="174">
        <v>15</v>
      </c>
      <c r="CU16029" s="174">
        <v>77379</v>
      </c>
      <c r="CV16029" s="174">
        <v>3804</v>
      </c>
      <c r="CW16029" s="174">
        <v>5</v>
      </c>
      <c r="CX16029" s="174">
        <v>15</v>
      </c>
    </row>
    <row r="16030" spans="84:102" x14ac:dyDescent="0.25">
      <c r="CF16030" s="3" t="s">
        <v>3073</v>
      </c>
      <c r="CG16030" s="174">
        <v>83870</v>
      </c>
      <c r="CH16030" s="174">
        <v>3803</v>
      </c>
      <c r="CI16030" s="174">
        <v>5</v>
      </c>
      <c r="CJ16030" s="174">
        <v>15</v>
      </c>
      <c r="CK16030" s="174">
        <v>15</v>
      </c>
      <c r="CU16030" s="174">
        <v>83870</v>
      </c>
      <c r="CV16030" s="174">
        <v>3803</v>
      </c>
      <c r="CW16030" s="174">
        <v>5</v>
      </c>
      <c r="CX16030" s="174">
        <v>15</v>
      </c>
    </row>
    <row r="16031" spans="84:102" x14ac:dyDescent="0.25">
      <c r="CF16031" s="3" t="s">
        <v>3073</v>
      </c>
      <c r="CG16031" s="174">
        <v>99082</v>
      </c>
      <c r="CH16031" s="174">
        <v>3796</v>
      </c>
      <c r="CI16031" s="174">
        <v>5</v>
      </c>
      <c r="CJ16031" s="174">
        <v>15</v>
      </c>
      <c r="CK16031" s="174">
        <v>15</v>
      </c>
      <c r="CU16031" s="174">
        <v>99082</v>
      </c>
      <c r="CV16031" s="174">
        <v>3796</v>
      </c>
      <c r="CW16031" s="174">
        <v>5</v>
      </c>
      <c r="CX16031" s="174">
        <v>15</v>
      </c>
    </row>
    <row r="16032" spans="84:102" x14ac:dyDescent="0.25">
      <c r="CF16032" s="3" t="s">
        <v>3073</v>
      </c>
      <c r="CG16032" s="174">
        <v>101678</v>
      </c>
      <c r="CH16032" s="174">
        <v>3843</v>
      </c>
      <c r="CI16032" s="174">
        <v>5</v>
      </c>
      <c r="CJ16032" s="174">
        <v>15</v>
      </c>
      <c r="CK16032" s="174">
        <v>15</v>
      </c>
      <c r="CU16032" s="174">
        <v>101678</v>
      </c>
      <c r="CV16032" s="174">
        <v>3843</v>
      </c>
      <c r="CW16032" s="174">
        <v>5</v>
      </c>
      <c r="CX16032" s="174">
        <v>15</v>
      </c>
    </row>
    <row r="16033" spans="84:102" x14ac:dyDescent="0.25">
      <c r="CF16033" s="3" t="s">
        <v>3073</v>
      </c>
      <c r="CG16033" s="174">
        <v>150401</v>
      </c>
      <c r="CH16033" s="174">
        <v>2857</v>
      </c>
      <c r="CI16033" s="174">
        <v>5</v>
      </c>
      <c r="CJ16033" s="174">
        <v>15</v>
      </c>
      <c r="CK16033" s="174">
        <v>15</v>
      </c>
      <c r="CU16033" s="174">
        <v>150401</v>
      </c>
      <c r="CV16033" s="174">
        <v>2857</v>
      </c>
      <c r="CW16033" s="174">
        <v>5</v>
      </c>
      <c r="CX16033" s="174">
        <v>15</v>
      </c>
    </row>
    <row r="16034" spans="84:102" x14ac:dyDescent="0.25">
      <c r="CF16034" s="3" t="s">
        <v>3073</v>
      </c>
      <c r="CG16034" s="174">
        <v>152102</v>
      </c>
      <c r="CH16034" s="174">
        <v>2920</v>
      </c>
      <c r="CI16034" s="174">
        <v>5</v>
      </c>
      <c r="CJ16034" s="174">
        <v>15</v>
      </c>
      <c r="CK16034" s="174">
        <v>15</v>
      </c>
      <c r="CU16034" s="174">
        <v>152102</v>
      </c>
      <c r="CV16034" s="174">
        <v>2920</v>
      </c>
      <c r="CW16034" s="174">
        <v>5</v>
      </c>
      <c r="CX16034" s="174">
        <v>15</v>
      </c>
    </row>
    <row r="16035" spans="84:102" x14ac:dyDescent="0.25">
      <c r="CF16035" s="3" t="s">
        <v>3073</v>
      </c>
      <c r="CG16035" s="174">
        <v>2295</v>
      </c>
      <c r="CH16035" s="174">
        <v>22358</v>
      </c>
      <c r="CI16035" s="174">
        <v>5</v>
      </c>
      <c r="CJ16035" s="174">
        <v>14.90598</v>
      </c>
      <c r="CK16035" s="174">
        <v>14.90598</v>
      </c>
      <c r="CU16035" s="174">
        <v>2295</v>
      </c>
      <c r="CV16035" s="174">
        <v>22358</v>
      </c>
      <c r="CW16035" s="174">
        <v>5</v>
      </c>
      <c r="CX16035" s="174">
        <v>14.90598</v>
      </c>
    </row>
    <row r="16036" spans="84:102" x14ac:dyDescent="0.25">
      <c r="CF16036" s="3" t="s">
        <v>3073</v>
      </c>
      <c r="CG16036" s="174">
        <v>322</v>
      </c>
      <c r="CH16036" s="174">
        <v>73307</v>
      </c>
      <c r="CI16036" s="174">
        <v>5</v>
      </c>
      <c r="CJ16036" s="174">
        <v>14.87199</v>
      </c>
      <c r="CK16036" s="174">
        <v>14.87199</v>
      </c>
      <c r="CU16036" s="174">
        <v>322</v>
      </c>
      <c r="CV16036" s="174">
        <v>73307</v>
      </c>
      <c r="CW16036" s="174">
        <v>5</v>
      </c>
      <c r="CX16036" s="174">
        <v>14.87199</v>
      </c>
    </row>
    <row r="16037" spans="84:102" x14ac:dyDescent="0.25">
      <c r="CF16037" s="3" t="s">
        <v>3073</v>
      </c>
      <c r="CG16037" s="174">
        <v>157868</v>
      </c>
      <c r="CH16037" s="174">
        <v>3254</v>
      </c>
      <c r="CI16037" s="174">
        <v>5</v>
      </c>
      <c r="CJ16037" s="174">
        <v>14.83066</v>
      </c>
      <c r="CK16037" s="174">
        <v>14.83066</v>
      </c>
      <c r="CU16037" s="174">
        <v>157868</v>
      </c>
      <c r="CV16037" s="174">
        <v>3254</v>
      </c>
      <c r="CW16037" s="174">
        <v>5</v>
      </c>
      <c r="CX16037" s="174">
        <v>14.83066</v>
      </c>
    </row>
    <row r="16038" spans="84:102" x14ac:dyDescent="0.25">
      <c r="CF16038" s="3" t="s">
        <v>3073</v>
      </c>
      <c r="CG16038" s="174">
        <v>2277</v>
      </c>
      <c r="CH16038" s="174">
        <v>21348</v>
      </c>
      <c r="CI16038" s="174">
        <v>5</v>
      </c>
      <c r="CJ16038" s="174">
        <v>14.71677</v>
      </c>
      <c r="CK16038" s="174">
        <v>14.71677</v>
      </c>
      <c r="CU16038" s="174">
        <v>2277</v>
      </c>
      <c r="CV16038" s="174">
        <v>21348</v>
      </c>
      <c r="CW16038" s="174">
        <v>5</v>
      </c>
      <c r="CX16038" s="174">
        <v>14.71677</v>
      </c>
    </row>
    <row r="16039" spans="84:102" x14ac:dyDescent="0.25">
      <c r="CF16039" s="3" t="s">
        <v>3073</v>
      </c>
      <c r="CG16039" s="174">
        <v>151251</v>
      </c>
      <c r="CH16039" s="174">
        <v>3147</v>
      </c>
      <c r="CI16039" s="174">
        <v>5</v>
      </c>
      <c r="CJ16039" s="174">
        <v>14.695309999999999</v>
      </c>
      <c r="CK16039" s="174">
        <v>14.695309999999999</v>
      </c>
      <c r="CU16039" s="174">
        <v>151251</v>
      </c>
      <c r="CV16039" s="174">
        <v>3147</v>
      </c>
      <c r="CW16039" s="174">
        <v>5</v>
      </c>
      <c r="CX16039" s="174">
        <v>14.695309999999999</v>
      </c>
    </row>
    <row r="16040" spans="84:102" x14ac:dyDescent="0.25">
      <c r="CF16040" s="3" t="s">
        <v>3073</v>
      </c>
      <c r="CG16040" s="174">
        <v>68280</v>
      </c>
      <c r="CH16040" s="174">
        <v>1691</v>
      </c>
      <c r="CI16040" s="174">
        <v>5</v>
      </c>
      <c r="CJ16040" s="174">
        <v>14.623469999999999</v>
      </c>
      <c r="CK16040" s="174">
        <v>14.623469999999999</v>
      </c>
      <c r="CU16040" s="174">
        <v>68280</v>
      </c>
      <c r="CV16040" s="174">
        <v>1691</v>
      </c>
      <c r="CW16040" s="174">
        <v>5</v>
      </c>
      <c r="CX16040" s="174">
        <v>14.623469999999999</v>
      </c>
    </row>
    <row r="16041" spans="84:102" x14ac:dyDescent="0.25">
      <c r="CF16041" s="3" t="s">
        <v>3073</v>
      </c>
      <c r="CG16041" s="174">
        <v>64081</v>
      </c>
      <c r="CH16041" s="174">
        <v>60</v>
      </c>
      <c r="CI16041" s="174">
        <v>5</v>
      </c>
      <c r="CJ16041" s="174">
        <v>14.548249999999999</v>
      </c>
      <c r="CK16041" s="174">
        <v>14.548249999999999</v>
      </c>
      <c r="CU16041" s="174">
        <v>64081</v>
      </c>
      <c r="CV16041" s="174">
        <v>60</v>
      </c>
      <c r="CW16041" s="174">
        <v>5</v>
      </c>
      <c r="CX16041" s="174">
        <v>14.548249999999999</v>
      </c>
    </row>
    <row r="16042" spans="84:102" x14ac:dyDescent="0.25">
      <c r="CF16042" s="3" t="s">
        <v>3073</v>
      </c>
      <c r="CG16042" s="174">
        <v>2941</v>
      </c>
      <c r="CH16042" s="174">
        <v>151436</v>
      </c>
      <c r="CI16042" s="174">
        <v>5</v>
      </c>
      <c r="CJ16042" s="174">
        <v>14.529640000000001</v>
      </c>
      <c r="CK16042" s="174">
        <v>14.529640000000001</v>
      </c>
      <c r="CU16042" s="174">
        <v>2941</v>
      </c>
      <c r="CV16042" s="174">
        <v>151436</v>
      </c>
      <c r="CW16042" s="174">
        <v>5</v>
      </c>
      <c r="CX16042" s="174">
        <v>14.529640000000001</v>
      </c>
    </row>
    <row r="16043" spans="84:102" x14ac:dyDescent="0.25">
      <c r="CF16043" s="3" t="s">
        <v>3073</v>
      </c>
      <c r="CG16043" s="174">
        <v>2062</v>
      </c>
      <c r="CH16043" s="174">
        <v>153115</v>
      </c>
      <c r="CI16043" s="174">
        <v>5</v>
      </c>
      <c r="CJ16043" s="174">
        <v>14.51736</v>
      </c>
      <c r="CK16043" s="174">
        <v>14.51736</v>
      </c>
      <c r="CU16043" s="174">
        <v>2062</v>
      </c>
      <c r="CV16043" s="174">
        <v>153115</v>
      </c>
      <c r="CW16043" s="174">
        <v>5</v>
      </c>
      <c r="CX16043" s="174">
        <v>14.51736</v>
      </c>
    </row>
    <row r="16044" spans="84:102" x14ac:dyDescent="0.25">
      <c r="CF16044" s="3" t="s">
        <v>3073</v>
      </c>
      <c r="CG16044" s="174">
        <v>159496</v>
      </c>
      <c r="CH16044" s="174">
        <v>3255</v>
      </c>
      <c r="CI16044" s="174">
        <v>5</v>
      </c>
      <c r="CJ16044" s="174">
        <v>14.49771</v>
      </c>
      <c r="CK16044" s="174">
        <v>14.49771</v>
      </c>
      <c r="CU16044" s="174">
        <v>159496</v>
      </c>
      <c r="CV16044" s="174">
        <v>3255</v>
      </c>
      <c r="CW16044" s="174">
        <v>5</v>
      </c>
      <c r="CX16044" s="174">
        <v>14.49771</v>
      </c>
    </row>
    <row r="16045" spans="84:102" x14ac:dyDescent="0.25">
      <c r="CF16045" s="3" t="s">
        <v>3073</v>
      </c>
      <c r="CG16045" s="174">
        <v>3031</v>
      </c>
      <c r="CH16045" s="174">
        <v>162563</v>
      </c>
      <c r="CI16045" s="174">
        <v>5</v>
      </c>
      <c r="CJ16045" s="174">
        <v>14.436870000000001</v>
      </c>
      <c r="CK16045" s="174">
        <v>14.436870000000001</v>
      </c>
      <c r="CU16045" s="174">
        <v>3031</v>
      </c>
      <c r="CV16045" s="174">
        <v>162563</v>
      </c>
      <c r="CW16045" s="174">
        <v>5</v>
      </c>
      <c r="CX16045" s="174">
        <v>14.436870000000001</v>
      </c>
    </row>
    <row r="16046" spans="84:102" x14ac:dyDescent="0.25">
      <c r="CF16046" s="3" t="s">
        <v>3073</v>
      </c>
      <c r="CG16046" s="174">
        <v>115369</v>
      </c>
      <c r="CH16046" s="174">
        <v>1341</v>
      </c>
      <c r="CI16046" s="174">
        <v>5</v>
      </c>
      <c r="CJ16046" s="174">
        <v>14.34107</v>
      </c>
      <c r="CK16046" s="174">
        <v>14.34107</v>
      </c>
      <c r="CU16046" s="174">
        <v>115369</v>
      </c>
      <c r="CV16046" s="174">
        <v>1341</v>
      </c>
      <c r="CW16046" s="174">
        <v>5</v>
      </c>
      <c r="CX16046" s="174">
        <v>14.34107</v>
      </c>
    </row>
    <row r="16047" spans="84:102" x14ac:dyDescent="0.25">
      <c r="CF16047" s="3" t="s">
        <v>3073</v>
      </c>
      <c r="CG16047" s="174">
        <v>3254</v>
      </c>
      <c r="CH16047" s="174">
        <v>157868</v>
      </c>
      <c r="CI16047" s="174">
        <v>5</v>
      </c>
      <c r="CJ16047" s="174">
        <v>14.310890000000001</v>
      </c>
      <c r="CK16047" s="174">
        <v>14.310890000000001</v>
      </c>
      <c r="CU16047" s="174">
        <v>3254</v>
      </c>
      <c r="CV16047" s="174">
        <v>157868</v>
      </c>
      <c r="CW16047" s="174">
        <v>5</v>
      </c>
      <c r="CX16047" s="174">
        <v>14.310890000000001</v>
      </c>
    </row>
    <row r="16048" spans="84:102" x14ac:dyDescent="0.25">
      <c r="CF16048" s="3" t="s">
        <v>3073</v>
      </c>
      <c r="CG16048" s="174">
        <v>101092</v>
      </c>
      <c r="CH16048" s="174">
        <v>3879</v>
      </c>
      <c r="CI16048" s="174">
        <v>5</v>
      </c>
      <c r="CJ16048" s="174">
        <v>14.3018</v>
      </c>
      <c r="CK16048" s="174">
        <v>14.3018</v>
      </c>
      <c r="CU16048" s="174">
        <v>101092</v>
      </c>
      <c r="CV16048" s="174">
        <v>3879</v>
      </c>
      <c r="CW16048" s="174">
        <v>5</v>
      </c>
      <c r="CX16048" s="174">
        <v>14.3018</v>
      </c>
    </row>
    <row r="16049" spans="84:102" x14ac:dyDescent="0.25">
      <c r="CF16049" s="3" t="s">
        <v>3073</v>
      </c>
      <c r="CG16049" s="174">
        <v>1438</v>
      </c>
      <c r="CH16049" s="174">
        <v>103204</v>
      </c>
      <c r="CI16049" s="174">
        <v>5</v>
      </c>
      <c r="CJ16049" s="174">
        <v>14.28364</v>
      </c>
      <c r="CK16049" s="174">
        <v>14.28364</v>
      </c>
      <c r="CU16049" s="174">
        <v>1438</v>
      </c>
      <c r="CV16049" s="174">
        <v>103204</v>
      </c>
      <c r="CW16049" s="174">
        <v>5</v>
      </c>
      <c r="CX16049" s="174">
        <v>14.28364</v>
      </c>
    </row>
    <row r="16050" spans="84:102" x14ac:dyDescent="0.25">
      <c r="CF16050" s="3" t="s">
        <v>3073</v>
      </c>
      <c r="CG16050" s="174">
        <v>2786</v>
      </c>
      <c r="CH16050" s="174">
        <v>146426</v>
      </c>
      <c r="CI16050" s="174">
        <v>5</v>
      </c>
      <c r="CJ16050" s="174">
        <v>14.249040000000001</v>
      </c>
      <c r="CK16050" s="174">
        <v>14.249040000000001</v>
      </c>
      <c r="CU16050" s="174">
        <v>2786</v>
      </c>
      <c r="CV16050" s="174">
        <v>146426</v>
      </c>
      <c r="CW16050" s="174">
        <v>5</v>
      </c>
      <c r="CX16050" s="174">
        <v>14.249040000000001</v>
      </c>
    </row>
    <row r="16051" spans="84:102" x14ac:dyDescent="0.25">
      <c r="CF16051" s="3" t="s">
        <v>3073</v>
      </c>
      <c r="CG16051" s="174">
        <v>3549</v>
      </c>
      <c r="CH16051" s="174">
        <v>84855</v>
      </c>
      <c r="CI16051" s="174">
        <v>5</v>
      </c>
      <c r="CJ16051" s="174">
        <v>14.242660000000001</v>
      </c>
      <c r="CK16051" s="174">
        <v>14.242660000000001</v>
      </c>
      <c r="CU16051" s="174">
        <v>3549</v>
      </c>
      <c r="CV16051" s="174">
        <v>84855</v>
      </c>
      <c r="CW16051" s="174">
        <v>5</v>
      </c>
      <c r="CX16051" s="174">
        <v>14.242660000000001</v>
      </c>
    </row>
    <row r="16052" spans="84:102" x14ac:dyDescent="0.25">
      <c r="CF16052" s="3" t="s">
        <v>3073</v>
      </c>
      <c r="CG16052" s="174">
        <v>113937</v>
      </c>
      <c r="CH16052" s="174">
        <v>994</v>
      </c>
      <c r="CI16052" s="174">
        <v>5</v>
      </c>
      <c r="CJ16052" s="174">
        <v>14.10575</v>
      </c>
      <c r="CK16052" s="174">
        <v>14.10575</v>
      </c>
      <c r="CU16052" s="174">
        <v>113937</v>
      </c>
      <c r="CV16052" s="174">
        <v>994</v>
      </c>
      <c r="CW16052" s="174">
        <v>5</v>
      </c>
      <c r="CX16052" s="174">
        <v>14.10575</v>
      </c>
    </row>
    <row r="16053" spans="84:102" x14ac:dyDescent="0.25">
      <c r="CF16053" s="3" t="s">
        <v>3073</v>
      </c>
      <c r="CG16053" s="174">
        <v>20638</v>
      </c>
      <c r="CH16053" s="174">
        <v>2267</v>
      </c>
      <c r="CI16053" s="174">
        <v>5</v>
      </c>
      <c r="CJ16053" s="174">
        <v>14.085179999999999</v>
      </c>
      <c r="CK16053" s="174">
        <v>14.085179999999999</v>
      </c>
      <c r="CU16053" s="174">
        <v>20638</v>
      </c>
      <c r="CV16053" s="174">
        <v>2267</v>
      </c>
      <c r="CW16053" s="174">
        <v>5</v>
      </c>
      <c r="CX16053" s="174">
        <v>14.085179999999999</v>
      </c>
    </row>
    <row r="16054" spans="84:102" x14ac:dyDescent="0.25">
      <c r="CF16054" s="3" t="s">
        <v>3073</v>
      </c>
      <c r="CG16054" s="174">
        <v>3331</v>
      </c>
      <c r="CH16054" s="174">
        <v>164079</v>
      </c>
      <c r="CI16054" s="174">
        <v>5</v>
      </c>
      <c r="CJ16054" s="174">
        <v>14.079330000000001</v>
      </c>
      <c r="CK16054" s="174">
        <v>14.079330000000001</v>
      </c>
      <c r="CU16054" s="174">
        <v>3331</v>
      </c>
      <c r="CV16054" s="174">
        <v>164079</v>
      </c>
      <c r="CW16054" s="174">
        <v>5</v>
      </c>
      <c r="CX16054" s="174">
        <v>14.079330000000001</v>
      </c>
    </row>
    <row r="16055" spans="84:102" x14ac:dyDescent="0.25">
      <c r="CF16055" s="3" t="s">
        <v>3073</v>
      </c>
      <c r="CG16055" s="174">
        <v>29604</v>
      </c>
      <c r="CH16055" s="174">
        <v>2410</v>
      </c>
      <c r="CI16055" s="174">
        <v>5</v>
      </c>
      <c r="CJ16055" s="174">
        <v>14.01553</v>
      </c>
      <c r="CK16055" s="174">
        <v>14.01553</v>
      </c>
      <c r="CU16055" s="174">
        <v>29604</v>
      </c>
      <c r="CV16055" s="174">
        <v>2410</v>
      </c>
      <c r="CW16055" s="174">
        <v>5</v>
      </c>
      <c r="CX16055" s="174">
        <v>14.01553</v>
      </c>
    </row>
    <row r="16056" spans="84:102" x14ac:dyDescent="0.25">
      <c r="CF16056" s="3" t="s">
        <v>3073</v>
      </c>
      <c r="CG16056" s="174">
        <v>2300</v>
      </c>
      <c r="CH16056" s="174">
        <v>22188</v>
      </c>
      <c r="CI16056" s="174">
        <v>5</v>
      </c>
      <c r="CJ16056" s="174">
        <v>14.003209999999999</v>
      </c>
      <c r="CK16056" s="174">
        <v>14.003209999999999</v>
      </c>
      <c r="CU16056" s="174">
        <v>2300</v>
      </c>
      <c r="CV16056" s="174">
        <v>22188</v>
      </c>
      <c r="CW16056" s="174">
        <v>5</v>
      </c>
      <c r="CX16056" s="174">
        <v>14.003209999999999</v>
      </c>
    </row>
    <row r="16057" spans="84:102" x14ac:dyDescent="0.25">
      <c r="CF16057" s="3" t="s">
        <v>3073</v>
      </c>
      <c r="CG16057" s="174">
        <v>3760</v>
      </c>
      <c r="CH16057" s="174">
        <v>185773</v>
      </c>
      <c r="CI16057" s="174">
        <v>5</v>
      </c>
      <c r="CJ16057" s="174">
        <v>14</v>
      </c>
      <c r="CK16057" s="174">
        <v>14</v>
      </c>
      <c r="CU16057" s="174">
        <v>3760</v>
      </c>
      <c r="CV16057" s="174">
        <v>185773</v>
      </c>
      <c r="CW16057" s="174">
        <v>5</v>
      </c>
      <c r="CX16057" s="174">
        <v>14</v>
      </c>
    </row>
    <row r="16058" spans="84:102" x14ac:dyDescent="0.25">
      <c r="CF16058" s="3" t="s">
        <v>3073</v>
      </c>
      <c r="CG16058" s="174">
        <v>6959</v>
      </c>
      <c r="CH16058" s="174">
        <v>3840</v>
      </c>
      <c r="CI16058" s="174">
        <v>5</v>
      </c>
      <c r="CJ16058" s="174">
        <v>14</v>
      </c>
      <c r="CK16058" s="174">
        <v>14</v>
      </c>
      <c r="CU16058" s="174">
        <v>6959</v>
      </c>
      <c r="CV16058" s="174">
        <v>3840</v>
      </c>
      <c r="CW16058" s="174">
        <v>5</v>
      </c>
      <c r="CX16058" s="174">
        <v>14</v>
      </c>
    </row>
    <row r="16059" spans="84:102" x14ac:dyDescent="0.25">
      <c r="CF16059" s="3" t="s">
        <v>3073</v>
      </c>
      <c r="CG16059" s="174">
        <v>42827</v>
      </c>
      <c r="CH16059" s="174">
        <v>3867</v>
      </c>
      <c r="CI16059" s="174">
        <v>5</v>
      </c>
      <c r="CJ16059" s="174">
        <v>14</v>
      </c>
      <c r="CK16059" s="174">
        <v>14</v>
      </c>
      <c r="CU16059" s="174">
        <v>42827</v>
      </c>
      <c r="CV16059" s="174">
        <v>3867</v>
      </c>
      <c r="CW16059" s="174">
        <v>5</v>
      </c>
      <c r="CX16059" s="174">
        <v>14</v>
      </c>
    </row>
    <row r="16060" spans="84:102" x14ac:dyDescent="0.25">
      <c r="CF16060" s="3" t="s">
        <v>3073</v>
      </c>
      <c r="CG16060" s="174">
        <v>71820</v>
      </c>
      <c r="CH16060" s="174">
        <v>290</v>
      </c>
      <c r="CI16060" s="174">
        <v>5</v>
      </c>
      <c r="CJ16060" s="174">
        <v>14</v>
      </c>
      <c r="CK16060" s="174">
        <v>14</v>
      </c>
      <c r="CU16060" s="174">
        <v>71820</v>
      </c>
      <c r="CV16060" s="174">
        <v>290</v>
      </c>
      <c r="CW16060" s="174">
        <v>5</v>
      </c>
      <c r="CX16060" s="174">
        <v>14</v>
      </c>
    </row>
    <row r="16061" spans="84:102" x14ac:dyDescent="0.25">
      <c r="CF16061" s="3" t="s">
        <v>3073</v>
      </c>
      <c r="CG16061" s="174">
        <v>72113</v>
      </c>
      <c r="CH16061" s="174">
        <v>3901</v>
      </c>
      <c r="CI16061" s="174">
        <v>5</v>
      </c>
      <c r="CJ16061" s="174">
        <v>14</v>
      </c>
      <c r="CK16061" s="174">
        <v>14</v>
      </c>
      <c r="CU16061" s="174">
        <v>72113</v>
      </c>
      <c r="CV16061" s="174">
        <v>3901</v>
      </c>
      <c r="CW16061" s="174">
        <v>5</v>
      </c>
      <c r="CX16061" s="174">
        <v>14</v>
      </c>
    </row>
    <row r="16062" spans="84:102" x14ac:dyDescent="0.25">
      <c r="CF16062" s="3" t="s">
        <v>3073</v>
      </c>
      <c r="CG16062" s="174">
        <v>89768</v>
      </c>
      <c r="CH16062" s="174">
        <v>646</v>
      </c>
      <c r="CI16062" s="174">
        <v>5</v>
      </c>
      <c r="CJ16062" s="174">
        <v>14</v>
      </c>
      <c r="CK16062" s="174">
        <v>14</v>
      </c>
      <c r="CU16062" s="174">
        <v>89768</v>
      </c>
      <c r="CV16062" s="174">
        <v>646</v>
      </c>
      <c r="CW16062" s="174">
        <v>5</v>
      </c>
      <c r="CX16062" s="174">
        <v>14</v>
      </c>
    </row>
    <row r="16063" spans="84:102" x14ac:dyDescent="0.25">
      <c r="CF16063" s="3" t="s">
        <v>3073</v>
      </c>
      <c r="CG16063" s="174">
        <v>170506</v>
      </c>
      <c r="CH16063" s="174">
        <v>3071</v>
      </c>
      <c r="CI16063" s="174">
        <v>5</v>
      </c>
      <c r="CJ16063" s="174">
        <v>14</v>
      </c>
      <c r="CK16063" s="174">
        <v>14</v>
      </c>
      <c r="CU16063" s="174">
        <v>170506</v>
      </c>
      <c r="CV16063" s="174">
        <v>3071</v>
      </c>
      <c r="CW16063" s="174">
        <v>5</v>
      </c>
      <c r="CX16063" s="174">
        <v>14</v>
      </c>
    </row>
    <row r="16064" spans="84:102" x14ac:dyDescent="0.25">
      <c r="CF16064" s="3" t="s">
        <v>3073</v>
      </c>
      <c r="CG16064" s="174">
        <v>3578</v>
      </c>
      <c r="CH16064" s="174">
        <v>87702</v>
      </c>
      <c r="CI16064" s="174">
        <v>5</v>
      </c>
      <c r="CJ16064" s="174">
        <v>13.977399999999999</v>
      </c>
      <c r="CK16064" s="174">
        <v>13.977399999999999</v>
      </c>
      <c r="CU16064" s="174">
        <v>3578</v>
      </c>
      <c r="CV16064" s="174">
        <v>87702</v>
      </c>
      <c r="CW16064" s="174">
        <v>5</v>
      </c>
      <c r="CX16064" s="174">
        <v>13.977399999999999</v>
      </c>
    </row>
    <row r="16065" spans="84:102" x14ac:dyDescent="0.25">
      <c r="CF16065" s="3" t="s">
        <v>3073</v>
      </c>
      <c r="CG16065" s="174">
        <v>2267</v>
      </c>
      <c r="CH16065" s="174">
        <v>20659</v>
      </c>
      <c r="CI16065" s="174">
        <v>5</v>
      </c>
      <c r="CJ16065" s="174">
        <v>13.82954</v>
      </c>
      <c r="CK16065" s="174">
        <v>13.82954</v>
      </c>
      <c r="CU16065" s="174">
        <v>2267</v>
      </c>
      <c r="CV16065" s="174">
        <v>20659</v>
      </c>
      <c r="CW16065" s="174">
        <v>5</v>
      </c>
      <c r="CX16065" s="174">
        <v>13.82954</v>
      </c>
    </row>
    <row r="16066" spans="84:102" x14ac:dyDescent="0.25">
      <c r="CF16066" s="3" t="s">
        <v>3073</v>
      </c>
      <c r="CG16066" s="174">
        <v>162563</v>
      </c>
      <c r="CH16066" s="174">
        <v>3031</v>
      </c>
      <c r="CI16066" s="174">
        <v>5</v>
      </c>
      <c r="CJ16066" s="174">
        <v>13.73527</v>
      </c>
      <c r="CK16066" s="174">
        <v>13.73527</v>
      </c>
      <c r="CU16066" s="174">
        <v>162563</v>
      </c>
      <c r="CV16066" s="174">
        <v>3031</v>
      </c>
      <c r="CW16066" s="174">
        <v>5</v>
      </c>
      <c r="CX16066" s="174">
        <v>13.73527</v>
      </c>
    </row>
    <row r="16067" spans="84:102" x14ac:dyDescent="0.25">
      <c r="CF16067" s="3" t="s">
        <v>3073</v>
      </c>
      <c r="CG16067" s="174">
        <v>105679</v>
      </c>
      <c r="CH16067" s="174">
        <v>861</v>
      </c>
      <c r="CI16067" s="174">
        <v>5</v>
      </c>
      <c r="CJ16067" s="174">
        <v>13.73227</v>
      </c>
      <c r="CK16067" s="174">
        <v>13.73227</v>
      </c>
      <c r="CU16067" s="174">
        <v>105679</v>
      </c>
      <c r="CV16067" s="174">
        <v>861</v>
      </c>
      <c r="CW16067" s="174">
        <v>5</v>
      </c>
      <c r="CX16067" s="174">
        <v>13.73227</v>
      </c>
    </row>
    <row r="16068" spans="84:102" x14ac:dyDescent="0.25">
      <c r="CF16068" s="3" t="s">
        <v>3073</v>
      </c>
      <c r="CG16068" s="174">
        <v>2973</v>
      </c>
      <c r="CH16068" s="174">
        <v>154592</v>
      </c>
      <c r="CI16068" s="174">
        <v>5</v>
      </c>
      <c r="CJ16068" s="174">
        <v>13.724780000000001</v>
      </c>
      <c r="CK16068" s="174">
        <v>13.724780000000001</v>
      </c>
      <c r="CU16068" s="174">
        <v>2973</v>
      </c>
      <c r="CV16068" s="174">
        <v>154592</v>
      </c>
      <c r="CW16068" s="174">
        <v>5</v>
      </c>
      <c r="CX16068" s="174">
        <v>13.724780000000001</v>
      </c>
    </row>
    <row r="16069" spans="84:102" x14ac:dyDescent="0.25">
      <c r="CF16069" s="3" t="s">
        <v>3073</v>
      </c>
      <c r="CG16069" s="174">
        <v>152350</v>
      </c>
      <c r="CH16069" s="174">
        <v>2916</v>
      </c>
      <c r="CI16069" s="174">
        <v>5</v>
      </c>
      <c r="CJ16069" s="174">
        <v>13.670959999999999</v>
      </c>
      <c r="CK16069" s="174">
        <v>13.670959999999999</v>
      </c>
      <c r="CU16069" s="174">
        <v>152350</v>
      </c>
      <c r="CV16069" s="174">
        <v>2916</v>
      </c>
      <c r="CW16069" s="174">
        <v>5</v>
      </c>
      <c r="CX16069" s="174">
        <v>13.670959999999999</v>
      </c>
    </row>
    <row r="16070" spans="84:102" x14ac:dyDescent="0.25">
      <c r="CF16070" s="3" t="s">
        <v>3073</v>
      </c>
      <c r="CG16070" s="174">
        <v>57495</v>
      </c>
      <c r="CH16070" s="174">
        <v>1878</v>
      </c>
      <c r="CI16070" s="174">
        <v>5</v>
      </c>
      <c r="CJ16070" s="174">
        <v>13.665190000000001</v>
      </c>
      <c r="CK16070" s="174">
        <v>13.665190000000001</v>
      </c>
      <c r="CU16070" s="174">
        <v>57495</v>
      </c>
      <c r="CV16070" s="174">
        <v>1878</v>
      </c>
      <c r="CW16070" s="174">
        <v>5</v>
      </c>
      <c r="CX16070" s="174">
        <v>13.665190000000001</v>
      </c>
    </row>
    <row r="16071" spans="84:102" x14ac:dyDescent="0.25">
      <c r="CF16071" s="3" t="s">
        <v>3073</v>
      </c>
      <c r="CG16071" s="174">
        <v>195</v>
      </c>
      <c r="CH16071" s="174">
        <v>68156</v>
      </c>
      <c r="CI16071" s="174">
        <v>5</v>
      </c>
      <c r="CJ16071" s="174">
        <v>13.65386</v>
      </c>
      <c r="CK16071" s="174">
        <v>13.65386</v>
      </c>
      <c r="CU16071" s="174">
        <v>195</v>
      </c>
      <c r="CV16071" s="174">
        <v>68156</v>
      </c>
      <c r="CW16071" s="174">
        <v>5</v>
      </c>
      <c r="CX16071" s="174">
        <v>13.65386</v>
      </c>
    </row>
    <row r="16072" spans="84:102" x14ac:dyDescent="0.25">
      <c r="CF16072" s="3" t="s">
        <v>3073</v>
      </c>
      <c r="CG16072" s="174">
        <v>3634</v>
      </c>
      <c r="CH16072" s="174">
        <v>103229</v>
      </c>
      <c r="CI16072" s="174">
        <v>5</v>
      </c>
      <c r="CJ16072" s="174">
        <v>13.609489999999999</v>
      </c>
      <c r="CK16072" s="174">
        <v>13.609489999999999</v>
      </c>
      <c r="CU16072" s="174">
        <v>3634</v>
      </c>
      <c r="CV16072" s="174">
        <v>103229</v>
      </c>
      <c r="CW16072" s="174">
        <v>5</v>
      </c>
      <c r="CX16072" s="174">
        <v>13.609489999999999</v>
      </c>
    </row>
    <row r="16073" spans="84:102" x14ac:dyDescent="0.25">
      <c r="CF16073" s="3" t="s">
        <v>3073</v>
      </c>
      <c r="CG16073" s="174">
        <v>154598</v>
      </c>
      <c r="CH16073" s="174">
        <v>2969</v>
      </c>
      <c r="CI16073" s="174">
        <v>5</v>
      </c>
      <c r="CJ16073" s="174">
        <v>13.60407</v>
      </c>
      <c r="CK16073" s="174">
        <v>13.60407</v>
      </c>
      <c r="CU16073" s="174">
        <v>154598</v>
      </c>
      <c r="CV16073" s="174">
        <v>2969</v>
      </c>
      <c r="CW16073" s="174">
        <v>5</v>
      </c>
      <c r="CX16073" s="174">
        <v>13.60407</v>
      </c>
    </row>
    <row r="16074" spans="84:102" x14ac:dyDescent="0.25">
      <c r="CF16074" s="3" t="s">
        <v>3073</v>
      </c>
      <c r="CG16074" s="174">
        <v>71814</v>
      </c>
      <c r="CH16074" s="174">
        <v>281</v>
      </c>
      <c r="CI16074" s="174">
        <v>5</v>
      </c>
      <c r="CJ16074" s="174">
        <v>13.58976</v>
      </c>
      <c r="CK16074" s="174">
        <v>13.58976</v>
      </c>
      <c r="CU16074" s="174">
        <v>71814</v>
      </c>
      <c r="CV16074" s="174">
        <v>281</v>
      </c>
      <c r="CW16074" s="174">
        <v>5</v>
      </c>
      <c r="CX16074" s="174">
        <v>13.58976</v>
      </c>
    </row>
    <row r="16075" spans="84:102" x14ac:dyDescent="0.25">
      <c r="CF16075" s="3" t="s">
        <v>3073</v>
      </c>
      <c r="CG16075" s="174">
        <v>21348</v>
      </c>
      <c r="CH16075" s="174">
        <v>2277</v>
      </c>
      <c r="CI16075" s="174">
        <v>5</v>
      </c>
      <c r="CJ16075" s="174">
        <v>13.570309999999999</v>
      </c>
      <c r="CK16075" s="174">
        <v>13.570309999999999</v>
      </c>
      <c r="CU16075" s="174">
        <v>21348</v>
      </c>
      <c r="CV16075" s="174">
        <v>2277</v>
      </c>
      <c r="CW16075" s="174">
        <v>5</v>
      </c>
      <c r="CX16075" s="174">
        <v>13.570309999999999</v>
      </c>
    </row>
    <row r="16076" spans="84:102" x14ac:dyDescent="0.25">
      <c r="CF16076" s="3" t="s">
        <v>3073</v>
      </c>
      <c r="CG16076" s="174">
        <v>2947</v>
      </c>
      <c r="CH16076" s="174">
        <v>153497</v>
      </c>
      <c r="CI16076" s="174">
        <v>5</v>
      </c>
      <c r="CJ16076" s="174">
        <v>13.531940000000001</v>
      </c>
      <c r="CK16076" s="174">
        <v>13.531940000000001</v>
      </c>
      <c r="CU16076" s="174">
        <v>2947</v>
      </c>
      <c r="CV16076" s="174">
        <v>153497</v>
      </c>
      <c r="CW16076" s="174">
        <v>5</v>
      </c>
      <c r="CX16076" s="174">
        <v>13.531940000000001</v>
      </c>
    </row>
    <row r="16077" spans="84:102" x14ac:dyDescent="0.25">
      <c r="CF16077" s="3" t="s">
        <v>3073</v>
      </c>
      <c r="CG16077" s="174">
        <v>153500</v>
      </c>
      <c r="CH16077" s="174">
        <v>2972</v>
      </c>
      <c r="CI16077" s="174">
        <v>5</v>
      </c>
      <c r="CJ16077" s="174">
        <v>13.531940000000001</v>
      </c>
      <c r="CK16077" s="174">
        <v>13.531940000000001</v>
      </c>
      <c r="CU16077" s="174">
        <v>153500</v>
      </c>
      <c r="CV16077" s="174">
        <v>2972</v>
      </c>
      <c r="CW16077" s="174">
        <v>5</v>
      </c>
      <c r="CX16077" s="174">
        <v>13.531940000000001</v>
      </c>
    </row>
    <row r="16078" spans="84:102" x14ac:dyDescent="0.25">
      <c r="CF16078" s="3" t="s">
        <v>3073</v>
      </c>
      <c r="CG16078" s="174">
        <v>2307</v>
      </c>
      <c r="CH16078" s="174">
        <v>25445</v>
      </c>
      <c r="CI16078" s="174">
        <v>5</v>
      </c>
      <c r="CJ16078" s="174">
        <v>13.447850000000001</v>
      </c>
      <c r="CK16078" s="174">
        <v>13.447850000000001</v>
      </c>
      <c r="CU16078" s="174">
        <v>2307</v>
      </c>
      <c r="CV16078" s="174">
        <v>25445</v>
      </c>
      <c r="CW16078" s="174">
        <v>5</v>
      </c>
      <c r="CX16078" s="174">
        <v>13.447850000000001</v>
      </c>
    </row>
    <row r="16079" spans="84:102" x14ac:dyDescent="0.25">
      <c r="CF16079" s="3" t="s">
        <v>3073</v>
      </c>
      <c r="CG16079" s="174">
        <v>55147</v>
      </c>
      <c r="CH16079" s="174">
        <v>1855</v>
      </c>
      <c r="CI16079" s="174">
        <v>5</v>
      </c>
      <c r="CJ16079" s="174">
        <v>13.44772</v>
      </c>
      <c r="CK16079" s="174">
        <v>13.44772</v>
      </c>
      <c r="CU16079" s="174">
        <v>55147</v>
      </c>
      <c r="CV16079" s="174">
        <v>1855</v>
      </c>
      <c r="CW16079" s="174">
        <v>5</v>
      </c>
      <c r="CX16079" s="174">
        <v>13.44772</v>
      </c>
    </row>
    <row r="16080" spans="84:102" x14ac:dyDescent="0.25">
      <c r="CF16080" s="3" t="s">
        <v>3073</v>
      </c>
      <c r="CG16080" s="174">
        <v>164454</v>
      </c>
      <c r="CH16080" s="174">
        <v>3036</v>
      </c>
      <c r="CI16080" s="174">
        <v>5</v>
      </c>
      <c r="CJ16080" s="174">
        <v>13.39472</v>
      </c>
      <c r="CK16080" s="174">
        <v>13.39472</v>
      </c>
      <c r="CU16080" s="174">
        <v>164454</v>
      </c>
      <c r="CV16080" s="174">
        <v>3036</v>
      </c>
      <c r="CW16080" s="174">
        <v>5</v>
      </c>
      <c r="CX16080" s="174">
        <v>13.39472</v>
      </c>
    </row>
    <row r="16081" spans="84:102" x14ac:dyDescent="0.25">
      <c r="CF16081" s="3" t="s">
        <v>3073</v>
      </c>
      <c r="CG16081" s="174">
        <v>1855</v>
      </c>
      <c r="CH16081" s="174">
        <v>55147</v>
      </c>
      <c r="CI16081" s="174">
        <v>5</v>
      </c>
      <c r="CJ16081" s="174">
        <v>13.36131</v>
      </c>
      <c r="CK16081" s="174">
        <v>13.36131</v>
      </c>
      <c r="CU16081" s="174">
        <v>1855</v>
      </c>
      <c r="CV16081" s="174">
        <v>55147</v>
      </c>
      <c r="CW16081" s="174">
        <v>5</v>
      </c>
      <c r="CX16081" s="174">
        <v>13.36131</v>
      </c>
    </row>
    <row r="16082" spans="84:102" x14ac:dyDescent="0.25">
      <c r="CF16082" s="3" t="s">
        <v>3073</v>
      </c>
      <c r="CG16082" s="174">
        <v>36898</v>
      </c>
      <c r="CH16082" s="174">
        <v>2485</v>
      </c>
      <c r="CI16082" s="174">
        <v>5</v>
      </c>
      <c r="CJ16082" s="174">
        <v>13.3482</v>
      </c>
      <c r="CK16082" s="174">
        <v>13.3482</v>
      </c>
      <c r="CU16082" s="174">
        <v>36898</v>
      </c>
      <c r="CV16082" s="174">
        <v>2485</v>
      </c>
      <c r="CW16082" s="174">
        <v>5</v>
      </c>
      <c r="CX16082" s="174">
        <v>13.3482</v>
      </c>
    </row>
    <row r="16083" spans="84:102" x14ac:dyDescent="0.25">
      <c r="CF16083" s="3" t="s">
        <v>3073</v>
      </c>
      <c r="CG16083" s="174">
        <v>2854</v>
      </c>
      <c r="CH16083" s="174">
        <v>149216</v>
      </c>
      <c r="CI16083" s="174">
        <v>5</v>
      </c>
      <c r="CJ16083" s="174">
        <v>13.18102</v>
      </c>
      <c r="CK16083" s="174">
        <v>13.18102</v>
      </c>
      <c r="CU16083" s="174">
        <v>2854</v>
      </c>
      <c r="CV16083" s="174">
        <v>149216</v>
      </c>
      <c r="CW16083" s="174">
        <v>5</v>
      </c>
      <c r="CX16083" s="174">
        <v>13.18102</v>
      </c>
    </row>
    <row r="16084" spans="84:102" x14ac:dyDescent="0.25">
      <c r="CF16084" s="3" t="s">
        <v>3073</v>
      </c>
      <c r="CG16084" s="174">
        <v>559</v>
      </c>
      <c r="CH16084" s="174">
        <v>83596</v>
      </c>
      <c r="CI16084" s="174">
        <v>5</v>
      </c>
      <c r="CJ16084" s="174">
        <v>13</v>
      </c>
      <c r="CK16084" s="174">
        <v>13</v>
      </c>
      <c r="CU16084" s="174">
        <v>559</v>
      </c>
      <c r="CV16084" s="174">
        <v>83596</v>
      </c>
      <c r="CW16084" s="174">
        <v>5</v>
      </c>
      <c r="CX16084" s="174">
        <v>13</v>
      </c>
    </row>
    <row r="16085" spans="84:102" x14ac:dyDescent="0.25">
      <c r="CF16085" s="3" t="s">
        <v>3073</v>
      </c>
      <c r="CG16085" s="174">
        <v>1008</v>
      </c>
      <c r="CH16085" s="174">
        <v>119652</v>
      </c>
      <c r="CI16085" s="174">
        <v>5</v>
      </c>
      <c r="CJ16085" s="174">
        <v>13</v>
      </c>
      <c r="CK16085" s="174">
        <v>13</v>
      </c>
      <c r="CU16085" s="174">
        <v>1008</v>
      </c>
      <c r="CV16085" s="174">
        <v>119652</v>
      </c>
      <c r="CW16085" s="174">
        <v>5</v>
      </c>
      <c r="CX16085" s="174">
        <v>13</v>
      </c>
    </row>
    <row r="16086" spans="84:102" x14ac:dyDescent="0.25">
      <c r="CF16086" s="3" t="s">
        <v>3073</v>
      </c>
      <c r="CG16086" s="174">
        <v>2637</v>
      </c>
      <c r="CH16086" s="174">
        <v>43484</v>
      </c>
      <c r="CI16086" s="174">
        <v>5</v>
      </c>
      <c r="CJ16086" s="174">
        <v>13</v>
      </c>
      <c r="CK16086" s="174">
        <v>13</v>
      </c>
      <c r="CU16086" s="174">
        <v>2637</v>
      </c>
      <c r="CV16086" s="174">
        <v>43484</v>
      </c>
      <c r="CW16086" s="174">
        <v>5</v>
      </c>
      <c r="CX16086" s="174">
        <v>13</v>
      </c>
    </row>
    <row r="16087" spans="84:102" x14ac:dyDescent="0.25">
      <c r="CF16087" s="3" t="s">
        <v>3073</v>
      </c>
      <c r="CG16087" s="174">
        <v>3809</v>
      </c>
      <c r="CH16087" s="174">
        <v>82931</v>
      </c>
      <c r="CI16087" s="174">
        <v>5</v>
      </c>
      <c r="CJ16087" s="174">
        <v>13</v>
      </c>
      <c r="CK16087" s="174">
        <v>13</v>
      </c>
      <c r="CU16087" s="174">
        <v>3809</v>
      </c>
      <c r="CV16087" s="174">
        <v>82931</v>
      </c>
      <c r="CW16087" s="174">
        <v>5</v>
      </c>
      <c r="CX16087" s="174">
        <v>13</v>
      </c>
    </row>
    <row r="16088" spans="84:102" x14ac:dyDescent="0.25">
      <c r="CF16088" s="3" t="s">
        <v>3073</v>
      </c>
      <c r="CG16088" s="174">
        <v>3870</v>
      </c>
      <c r="CH16088" s="174">
        <v>107472</v>
      </c>
      <c r="CI16088" s="174">
        <v>5</v>
      </c>
      <c r="CJ16088" s="174">
        <v>13</v>
      </c>
      <c r="CK16088" s="174">
        <v>13</v>
      </c>
      <c r="CU16088" s="174">
        <v>3870</v>
      </c>
      <c r="CV16088" s="174">
        <v>107472</v>
      </c>
      <c r="CW16088" s="174">
        <v>5</v>
      </c>
      <c r="CX16088" s="174">
        <v>13</v>
      </c>
    </row>
    <row r="16089" spans="84:102" x14ac:dyDescent="0.25">
      <c r="CF16089" s="3" t="s">
        <v>3073</v>
      </c>
      <c r="CG16089" s="174">
        <v>43484</v>
      </c>
      <c r="CH16089" s="174">
        <v>2637</v>
      </c>
      <c r="CI16089" s="174">
        <v>5</v>
      </c>
      <c r="CJ16089" s="174">
        <v>13</v>
      </c>
      <c r="CK16089" s="174">
        <v>13</v>
      </c>
      <c r="CU16089" s="174">
        <v>43484</v>
      </c>
      <c r="CV16089" s="174">
        <v>2637</v>
      </c>
      <c r="CW16089" s="174">
        <v>5</v>
      </c>
      <c r="CX16089" s="174">
        <v>13</v>
      </c>
    </row>
    <row r="16090" spans="84:102" x14ac:dyDescent="0.25">
      <c r="CF16090" s="3" t="s">
        <v>3073</v>
      </c>
      <c r="CG16090" s="174">
        <v>86831</v>
      </c>
      <c r="CH16090" s="174">
        <v>546</v>
      </c>
      <c r="CI16090" s="174">
        <v>5</v>
      </c>
      <c r="CJ16090" s="174">
        <v>13</v>
      </c>
      <c r="CK16090" s="174">
        <v>13</v>
      </c>
      <c r="CU16090" s="174">
        <v>86831</v>
      </c>
      <c r="CV16090" s="174">
        <v>546</v>
      </c>
      <c r="CW16090" s="174">
        <v>5</v>
      </c>
      <c r="CX16090" s="174">
        <v>13</v>
      </c>
    </row>
    <row r="16091" spans="84:102" x14ac:dyDescent="0.25">
      <c r="CF16091" s="3" t="s">
        <v>3073</v>
      </c>
      <c r="CG16091" s="174">
        <v>149142</v>
      </c>
      <c r="CH16091" s="174">
        <v>2859</v>
      </c>
      <c r="CI16091" s="174">
        <v>5</v>
      </c>
      <c r="CJ16091" s="174">
        <v>13</v>
      </c>
      <c r="CK16091" s="174">
        <v>13</v>
      </c>
      <c r="CU16091" s="174">
        <v>149142</v>
      </c>
      <c r="CV16091" s="174">
        <v>2859</v>
      </c>
      <c r="CW16091" s="174">
        <v>5</v>
      </c>
      <c r="CX16091" s="174">
        <v>13</v>
      </c>
    </row>
    <row r="16092" spans="84:102" x14ac:dyDescent="0.25">
      <c r="CF16092" s="3" t="s">
        <v>3073</v>
      </c>
      <c r="CG16092" s="174">
        <v>151991</v>
      </c>
      <c r="CH16092" s="174">
        <v>2909</v>
      </c>
      <c r="CI16092" s="174">
        <v>5</v>
      </c>
      <c r="CJ16092" s="174">
        <v>13</v>
      </c>
      <c r="CK16092" s="174">
        <v>13</v>
      </c>
      <c r="CU16092" s="174">
        <v>151991</v>
      </c>
      <c r="CV16092" s="174">
        <v>2909</v>
      </c>
      <c r="CW16092" s="174">
        <v>5</v>
      </c>
      <c r="CX16092" s="174">
        <v>13</v>
      </c>
    </row>
    <row r="16093" spans="84:102" x14ac:dyDescent="0.25">
      <c r="CF16093" s="3" t="s">
        <v>3073</v>
      </c>
      <c r="CG16093" s="174">
        <v>126977</v>
      </c>
      <c r="CH16093" s="174">
        <v>1251</v>
      </c>
      <c r="CI16093" s="174">
        <v>5</v>
      </c>
      <c r="CJ16093" s="174">
        <v>12.97405</v>
      </c>
      <c r="CK16093" s="174">
        <v>12.97405</v>
      </c>
      <c r="CU16093" s="174">
        <v>126977</v>
      </c>
      <c r="CV16093" s="174">
        <v>1251</v>
      </c>
      <c r="CW16093" s="174">
        <v>5</v>
      </c>
      <c r="CX16093" s="174">
        <v>12.97405</v>
      </c>
    </row>
    <row r="16094" spans="84:102" x14ac:dyDescent="0.25">
      <c r="CF16094" s="3" t="s">
        <v>3073</v>
      </c>
      <c r="CG16094" s="174">
        <v>1541</v>
      </c>
      <c r="CH16094" s="174">
        <v>82896</v>
      </c>
      <c r="CI16094" s="174">
        <v>5</v>
      </c>
      <c r="CJ16094" s="174">
        <v>12.97146</v>
      </c>
      <c r="CK16094" s="174">
        <v>12.97146</v>
      </c>
      <c r="CU16094" s="174">
        <v>1541</v>
      </c>
      <c r="CV16094" s="174">
        <v>82896</v>
      </c>
      <c r="CW16094" s="174">
        <v>5</v>
      </c>
      <c r="CX16094" s="174">
        <v>12.97146</v>
      </c>
    </row>
    <row r="16095" spans="84:102" x14ac:dyDescent="0.25">
      <c r="CF16095" s="3" t="s">
        <v>3073</v>
      </c>
      <c r="CG16095" s="174">
        <v>2996</v>
      </c>
      <c r="CH16095" s="174">
        <v>159309</v>
      </c>
      <c r="CI16095" s="174">
        <v>5</v>
      </c>
      <c r="CJ16095" s="174">
        <v>12.91128</v>
      </c>
      <c r="CK16095" s="174">
        <v>12.91128</v>
      </c>
      <c r="CU16095" s="174">
        <v>2996</v>
      </c>
      <c r="CV16095" s="174">
        <v>159309</v>
      </c>
      <c r="CW16095" s="174">
        <v>5</v>
      </c>
      <c r="CX16095" s="174">
        <v>12.91128</v>
      </c>
    </row>
    <row r="16096" spans="84:102" x14ac:dyDescent="0.25">
      <c r="CF16096" s="3" t="s">
        <v>3073</v>
      </c>
      <c r="CG16096" s="174">
        <v>159309</v>
      </c>
      <c r="CH16096" s="174">
        <v>2997</v>
      </c>
      <c r="CI16096" s="174">
        <v>5</v>
      </c>
      <c r="CJ16096" s="174">
        <v>12.91128</v>
      </c>
      <c r="CK16096" s="174">
        <v>12.91128</v>
      </c>
      <c r="CU16096" s="174">
        <v>159309</v>
      </c>
      <c r="CV16096" s="174">
        <v>2997</v>
      </c>
      <c r="CW16096" s="174">
        <v>5</v>
      </c>
      <c r="CX16096" s="174">
        <v>12.91128</v>
      </c>
    </row>
    <row r="16097" spans="84:102" x14ac:dyDescent="0.25">
      <c r="CF16097" s="3" t="s">
        <v>3073</v>
      </c>
      <c r="CG16097" s="174">
        <v>103493</v>
      </c>
      <c r="CH16097" s="174">
        <v>791</v>
      </c>
      <c r="CI16097" s="174">
        <v>5</v>
      </c>
      <c r="CJ16097" s="174">
        <v>12.86891</v>
      </c>
      <c r="CK16097" s="174">
        <v>12.86891</v>
      </c>
      <c r="CU16097" s="174">
        <v>103493</v>
      </c>
      <c r="CV16097" s="174">
        <v>791</v>
      </c>
      <c r="CW16097" s="174">
        <v>5</v>
      </c>
      <c r="CX16097" s="174">
        <v>12.86891</v>
      </c>
    </row>
    <row r="16098" spans="84:102" x14ac:dyDescent="0.25">
      <c r="CF16098" s="3" t="s">
        <v>3073</v>
      </c>
      <c r="CG16098" s="174">
        <v>22188</v>
      </c>
      <c r="CH16098" s="174">
        <v>2300</v>
      </c>
      <c r="CI16098" s="174">
        <v>5</v>
      </c>
      <c r="CJ16098" s="174">
        <v>12.82845</v>
      </c>
      <c r="CK16098" s="174">
        <v>12.82845</v>
      </c>
      <c r="CU16098" s="174">
        <v>22188</v>
      </c>
      <c r="CV16098" s="174">
        <v>2300</v>
      </c>
      <c r="CW16098" s="174">
        <v>5</v>
      </c>
      <c r="CX16098" s="174">
        <v>12.82845</v>
      </c>
    </row>
    <row r="16099" spans="84:102" x14ac:dyDescent="0.25">
      <c r="CF16099" s="3" t="s">
        <v>3073</v>
      </c>
      <c r="CG16099" s="174">
        <v>110</v>
      </c>
      <c r="CH16099" s="174">
        <v>66625</v>
      </c>
      <c r="CI16099" s="174">
        <v>5</v>
      </c>
      <c r="CJ16099" s="174">
        <v>12.82382</v>
      </c>
      <c r="CK16099" s="174">
        <v>12.82382</v>
      </c>
      <c r="CU16099" s="174">
        <v>110</v>
      </c>
      <c r="CV16099" s="174">
        <v>66625</v>
      </c>
      <c r="CW16099" s="174">
        <v>5</v>
      </c>
      <c r="CX16099" s="174">
        <v>12.82382</v>
      </c>
    </row>
    <row r="16100" spans="84:102" x14ac:dyDescent="0.25">
      <c r="CF16100" s="3" t="s">
        <v>3073</v>
      </c>
      <c r="CG16100" s="174">
        <v>154592</v>
      </c>
      <c r="CH16100" s="174">
        <v>2973</v>
      </c>
      <c r="CI16100" s="174">
        <v>5</v>
      </c>
      <c r="CJ16100" s="174">
        <v>12.8186</v>
      </c>
      <c r="CK16100" s="174">
        <v>12.8186</v>
      </c>
      <c r="CU16100" s="174">
        <v>154592</v>
      </c>
      <c r="CV16100" s="174">
        <v>2973</v>
      </c>
      <c r="CW16100" s="174">
        <v>5</v>
      </c>
      <c r="CX16100" s="174">
        <v>12.8186</v>
      </c>
    </row>
    <row r="16101" spans="84:102" x14ac:dyDescent="0.25">
      <c r="CF16101" s="3" t="s">
        <v>3073</v>
      </c>
      <c r="CG16101" s="174">
        <v>124533</v>
      </c>
      <c r="CH16101" s="174">
        <v>2697</v>
      </c>
      <c r="CI16101" s="174">
        <v>5</v>
      </c>
      <c r="CJ16101" s="174">
        <v>12.73197</v>
      </c>
      <c r="CK16101" s="174">
        <v>12.73197</v>
      </c>
      <c r="CU16101" s="174">
        <v>124533</v>
      </c>
      <c r="CV16101" s="174">
        <v>2697</v>
      </c>
      <c r="CW16101" s="174">
        <v>5</v>
      </c>
      <c r="CX16101" s="174">
        <v>12.73197</v>
      </c>
    </row>
    <row r="16102" spans="84:102" x14ac:dyDescent="0.25">
      <c r="CF16102" s="3" t="s">
        <v>3073</v>
      </c>
      <c r="CG16102" s="174">
        <v>491</v>
      </c>
      <c r="CH16102" s="174">
        <v>83420</v>
      </c>
      <c r="CI16102" s="174">
        <v>5</v>
      </c>
      <c r="CJ16102" s="174">
        <v>12.66667</v>
      </c>
      <c r="CK16102" s="174">
        <v>12.66667</v>
      </c>
      <c r="CU16102" s="174">
        <v>491</v>
      </c>
      <c r="CV16102" s="174">
        <v>83420</v>
      </c>
      <c r="CW16102" s="174">
        <v>5</v>
      </c>
      <c r="CX16102" s="174">
        <v>12.66667</v>
      </c>
    </row>
    <row r="16103" spans="84:102" x14ac:dyDescent="0.25">
      <c r="CF16103" s="3" t="s">
        <v>3073</v>
      </c>
      <c r="CG16103" s="174">
        <v>2697</v>
      </c>
      <c r="CH16103" s="174">
        <v>124533</v>
      </c>
      <c r="CI16103" s="174">
        <v>5</v>
      </c>
      <c r="CJ16103" s="174">
        <v>12.57986</v>
      </c>
      <c r="CK16103" s="174">
        <v>12.57986</v>
      </c>
      <c r="CU16103" s="174">
        <v>2697</v>
      </c>
      <c r="CV16103" s="174">
        <v>124533</v>
      </c>
      <c r="CW16103" s="174">
        <v>5</v>
      </c>
      <c r="CX16103" s="174">
        <v>12.57986</v>
      </c>
    </row>
    <row r="16104" spans="84:102" x14ac:dyDescent="0.25">
      <c r="CF16104" s="3" t="s">
        <v>3073</v>
      </c>
      <c r="CG16104" s="174">
        <v>20659</v>
      </c>
      <c r="CH16104" s="174">
        <v>2267</v>
      </c>
      <c r="CI16104" s="174">
        <v>5</v>
      </c>
      <c r="CJ16104" s="174">
        <v>12.56818</v>
      </c>
      <c r="CK16104" s="174">
        <v>12.56818</v>
      </c>
      <c r="CU16104" s="174">
        <v>20659</v>
      </c>
      <c r="CV16104" s="174">
        <v>2267</v>
      </c>
      <c r="CW16104" s="174">
        <v>5</v>
      </c>
      <c r="CX16104" s="174">
        <v>12.56818</v>
      </c>
    </row>
    <row r="16105" spans="84:102" x14ac:dyDescent="0.25">
      <c r="CF16105" s="3" t="s">
        <v>3073</v>
      </c>
      <c r="CG16105" s="174">
        <v>23</v>
      </c>
      <c r="CH16105" s="174">
        <v>61140</v>
      </c>
      <c r="CI16105" s="174">
        <v>5</v>
      </c>
      <c r="CJ16105" s="174">
        <v>12.54255</v>
      </c>
      <c r="CK16105" s="174">
        <v>12.54255</v>
      </c>
      <c r="CU16105" s="174">
        <v>23</v>
      </c>
      <c r="CV16105" s="174">
        <v>61140</v>
      </c>
      <c r="CW16105" s="174">
        <v>5</v>
      </c>
      <c r="CX16105" s="174">
        <v>12.54255</v>
      </c>
    </row>
    <row r="16106" spans="84:102" x14ac:dyDescent="0.25">
      <c r="CF16106" s="3" t="s">
        <v>3073</v>
      </c>
      <c r="CG16106" s="174">
        <v>3200</v>
      </c>
      <c r="CH16106" s="174">
        <v>154780</v>
      </c>
      <c r="CI16106" s="174">
        <v>5</v>
      </c>
      <c r="CJ16106" s="174">
        <v>12.50295</v>
      </c>
      <c r="CK16106" s="174">
        <v>12.50295</v>
      </c>
      <c r="CU16106" s="174">
        <v>3200</v>
      </c>
      <c r="CV16106" s="174">
        <v>154780</v>
      </c>
      <c r="CW16106" s="174">
        <v>5</v>
      </c>
      <c r="CX16106" s="174">
        <v>12.50295</v>
      </c>
    </row>
    <row r="16107" spans="84:102" x14ac:dyDescent="0.25">
      <c r="CF16107" s="3" t="s">
        <v>3073</v>
      </c>
      <c r="CG16107" s="174">
        <v>151747</v>
      </c>
      <c r="CH16107" s="174">
        <v>2901</v>
      </c>
      <c r="CI16107" s="174">
        <v>5</v>
      </c>
      <c r="CJ16107" s="174">
        <v>12.5</v>
      </c>
      <c r="CK16107" s="174">
        <v>12.5</v>
      </c>
      <c r="CU16107" s="174">
        <v>151747</v>
      </c>
      <c r="CV16107" s="174">
        <v>2901</v>
      </c>
      <c r="CW16107" s="174">
        <v>5</v>
      </c>
      <c r="CX16107" s="174">
        <v>12.5</v>
      </c>
    </row>
    <row r="16108" spans="84:102" x14ac:dyDescent="0.25">
      <c r="CF16108" s="3" t="s">
        <v>3073</v>
      </c>
      <c r="CG16108" s="174">
        <v>82284</v>
      </c>
      <c r="CH16108" s="174">
        <v>1582</v>
      </c>
      <c r="CI16108" s="174">
        <v>5</v>
      </c>
      <c r="CJ16108" s="174">
        <v>12.49624</v>
      </c>
      <c r="CK16108" s="174">
        <v>12.49624</v>
      </c>
      <c r="CU16108" s="174">
        <v>82284</v>
      </c>
      <c r="CV16108" s="174">
        <v>1582</v>
      </c>
      <c r="CW16108" s="174">
        <v>5</v>
      </c>
      <c r="CX16108" s="174">
        <v>12.49624</v>
      </c>
    </row>
    <row r="16109" spans="84:102" x14ac:dyDescent="0.25">
      <c r="CF16109" s="3" t="s">
        <v>3073</v>
      </c>
      <c r="CG16109" s="174">
        <v>1878</v>
      </c>
      <c r="CH16109" s="174">
        <v>57495</v>
      </c>
      <c r="CI16109" s="174">
        <v>5</v>
      </c>
      <c r="CJ16109" s="174">
        <v>12.33736</v>
      </c>
      <c r="CK16109" s="174">
        <v>12.33736</v>
      </c>
      <c r="CU16109" s="174">
        <v>1878</v>
      </c>
      <c r="CV16109" s="174">
        <v>57495</v>
      </c>
      <c r="CW16109" s="174">
        <v>5</v>
      </c>
      <c r="CX16109" s="174">
        <v>12.33736</v>
      </c>
    </row>
    <row r="16110" spans="84:102" x14ac:dyDescent="0.25">
      <c r="CF16110" s="3" t="s">
        <v>3073</v>
      </c>
      <c r="CG16110" s="174">
        <v>158596</v>
      </c>
      <c r="CH16110" s="174">
        <v>3257</v>
      </c>
      <c r="CI16110" s="174">
        <v>5</v>
      </c>
      <c r="CJ16110" s="174">
        <v>12.337070000000001</v>
      </c>
      <c r="CK16110" s="174">
        <v>12.337070000000001</v>
      </c>
      <c r="CU16110" s="174">
        <v>158596</v>
      </c>
      <c r="CV16110" s="174">
        <v>3257</v>
      </c>
      <c r="CW16110" s="174">
        <v>5</v>
      </c>
      <c r="CX16110" s="174">
        <v>12.337070000000001</v>
      </c>
    </row>
    <row r="16111" spans="84:102" x14ac:dyDescent="0.25">
      <c r="CF16111" s="3" t="s">
        <v>3073</v>
      </c>
      <c r="CG16111" s="174">
        <v>1355</v>
      </c>
      <c r="CH16111" s="174">
        <v>111127</v>
      </c>
      <c r="CI16111" s="174">
        <v>5</v>
      </c>
      <c r="CJ16111" s="174">
        <v>12.333690000000001</v>
      </c>
      <c r="CK16111" s="174">
        <v>12.333690000000001</v>
      </c>
      <c r="CU16111" s="174">
        <v>1355</v>
      </c>
      <c r="CV16111" s="174">
        <v>111127</v>
      </c>
      <c r="CW16111" s="174">
        <v>5</v>
      </c>
      <c r="CX16111" s="174">
        <v>12.333690000000001</v>
      </c>
    </row>
    <row r="16112" spans="84:102" x14ac:dyDescent="0.25">
      <c r="CF16112" s="3" t="s">
        <v>3073</v>
      </c>
      <c r="CG16112" s="174">
        <v>82283</v>
      </c>
      <c r="CH16112" s="174">
        <v>438</v>
      </c>
      <c r="CI16112" s="174">
        <v>5</v>
      </c>
      <c r="CJ16112" s="174">
        <v>12.278359999999999</v>
      </c>
      <c r="CK16112" s="174">
        <v>12.278359999999999</v>
      </c>
      <c r="CU16112" s="174">
        <v>82283</v>
      </c>
      <c r="CV16112" s="174">
        <v>438</v>
      </c>
      <c r="CW16112" s="174">
        <v>5</v>
      </c>
      <c r="CX16112" s="174">
        <v>12.278359999999999</v>
      </c>
    </row>
    <row r="16113" spans="84:102" x14ac:dyDescent="0.25">
      <c r="CF16113" s="3" t="s">
        <v>3073</v>
      </c>
      <c r="CG16113" s="174">
        <v>159309</v>
      </c>
      <c r="CH16113" s="174">
        <v>2996</v>
      </c>
      <c r="CI16113" s="174">
        <v>5</v>
      </c>
      <c r="CJ16113" s="174">
        <v>12.27678</v>
      </c>
      <c r="CK16113" s="174">
        <v>12.27678</v>
      </c>
      <c r="CU16113" s="174">
        <v>159309</v>
      </c>
      <c r="CV16113" s="174">
        <v>2996</v>
      </c>
      <c r="CW16113" s="174">
        <v>5</v>
      </c>
      <c r="CX16113" s="174">
        <v>12.27678</v>
      </c>
    </row>
    <row r="16114" spans="84:102" x14ac:dyDescent="0.25">
      <c r="CF16114" s="3" t="s">
        <v>3073</v>
      </c>
      <c r="CG16114" s="174">
        <v>1538</v>
      </c>
      <c r="CH16114" s="174">
        <v>87662</v>
      </c>
      <c r="CI16114" s="174">
        <v>5</v>
      </c>
      <c r="CJ16114" s="174">
        <v>12.26986</v>
      </c>
      <c r="CK16114" s="174">
        <v>12.26986</v>
      </c>
      <c r="CU16114" s="174">
        <v>1538</v>
      </c>
      <c r="CV16114" s="174">
        <v>87662</v>
      </c>
      <c r="CW16114" s="174">
        <v>5</v>
      </c>
      <c r="CX16114" s="174">
        <v>12.26986</v>
      </c>
    </row>
    <row r="16115" spans="84:102" x14ac:dyDescent="0.25">
      <c r="CF16115" s="3" t="s">
        <v>3073</v>
      </c>
      <c r="CG16115" s="174">
        <v>86187</v>
      </c>
      <c r="CH16115" s="174">
        <v>1524</v>
      </c>
      <c r="CI16115" s="174">
        <v>5</v>
      </c>
      <c r="CJ16115" s="174">
        <v>12.257020000000001</v>
      </c>
      <c r="CK16115" s="174">
        <v>12.257020000000001</v>
      </c>
      <c r="CU16115" s="174">
        <v>86187</v>
      </c>
      <c r="CV16115" s="174">
        <v>1524</v>
      </c>
      <c r="CW16115" s="174">
        <v>5</v>
      </c>
      <c r="CX16115" s="174">
        <v>12.257020000000001</v>
      </c>
    </row>
    <row r="16116" spans="84:102" x14ac:dyDescent="0.25">
      <c r="CF16116" s="3" t="s">
        <v>3073</v>
      </c>
      <c r="CG16116" s="174">
        <v>1596</v>
      </c>
      <c r="CH16116" s="174">
        <v>79177</v>
      </c>
      <c r="CI16116" s="174">
        <v>5</v>
      </c>
      <c r="CJ16116" s="174">
        <v>12.220050000000001</v>
      </c>
      <c r="CK16116" s="174">
        <v>12.220050000000001</v>
      </c>
      <c r="CU16116" s="174">
        <v>1596</v>
      </c>
      <c r="CV16116" s="174">
        <v>79177</v>
      </c>
      <c r="CW16116" s="174">
        <v>5</v>
      </c>
      <c r="CX16116" s="174">
        <v>12.220050000000001</v>
      </c>
    </row>
    <row r="16117" spans="84:102" x14ac:dyDescent="0.25">
      <c r="CF16117" s="3" t="s">
        <v>3073</v>
      </c>
      <c r="CG16117" s="174">
        <v>116826</v>
      </c>
      <c r="CH16117" s="174">
        <v>977</v>
      </c>
      <c r="CI16117" s="174">
        <v>5</v>
      </c>
      <c r="CJ16117" s="174">
        <v>12.21171</v>
      </c>
      <c r="CK16117" s="174">
        <v>12.21171</v>
      </c>
      <c r="CU16117" s="174">
        <v>116826</v>
      </c>
      <c r="CV16117" s="174">
        <v>977</v>
      </c>
      <c r="CW16117" s="174">
        <v>5</v>
      </c>
      <c r="CX16117" s="174">
        <v>12.21171</v>
      </c>
    </row>
    <row r="16118" spans="84:102" x14ac:dyDescent="0.25">
      <c r="CF16118" s="3" t="s">
        <v>3073</v>
      </c>
      <c r="CG16118" s="174">
        <v>842</v>
      </c>
      <c r="CH16118" s="174">
        <v>106409</v>
      </c>
      <c r="CI16118" s="174">
        <v>5</v>
      </c>
      <c r="CJ16118" s="174">
        <v>12.16667</v>
      </c>
      <c r="CK16118" s="174">
        <v>12.16667</v>
      </c>
      <c r="CU16118" s="174">
        <v>842</v>
      </c>
      <c r="CV16118" s="174">
        <v>106409</v>
      </c>
      <c r="CW16118" s="174">
        <v>5</v>
      </c>
      <c r="CX16118" s="174">
        <v>12.16667</v>
      </c>
    </row>
    <row r="16119" spans="84:102" x14ac:dyDescent="0.25">
      <c r="CF16119" s="3" t="s">
        <v>3073</v>
      </c>
      <c r="CG16119" s="174">
        <v>3147</v>
      </c>
      <c r="CH16119" s="174">
        <v>151251</v>
      </c>
      <c r="CI16119" s="174">
        <v>5</v>
      </c>
      <c r="CJ16119" s="174">
        <v>12.14941</v>
      </c>
      <c r="CK16119" s="174">
        <v>12.14941</v>
      </c>
      <c r="CU16119" s="174">
        <v>3147</v>
      </c>
      <c r="CV16119" s="174">
        <v>151251</v>
      </c>
      <c r="CW16119" s="174">
        <v>5</v>
      </c>
      <c r="CX16119" s="174">
        <v>12.14941</v>
      </c>
    </row>
    <row r="16120" spans="84:102" x14ac:dyDescent="0.25">
      <c r="CF16120" s="3" t="s">
        <v>3073</v>
      </c>
      <c r="CG16120" s="174">
        <v>41802</v>
      </c>
      <c r="CH16120" s="174">
        <v>2573</v>
      </c>
      <c r="CI16120" s="174">
        <v>5</v>
      </c>
      <c r="CJ16120" s="174">
        <v>12.13847</v>
      </c>
      <c r="CK16120" s="174">
        <v>12.13847</v>
      </c>
      <c r="CU16120" s="174">
        <v>41802</v>
      </c>
      <c r="CV16120" s="174">
        <v>2573</v>
      </c>
      <c r="CW16120" s="174">
        <v>5</v>
      </c>
      <c r="CX16120" s="174">
        <v>12.13847</v>
      </c>
    </row>
    <row r="16121" spans="84:102" x14ac:dyDescent="0.25">
      <c r="CF16121" s="3" t="s">
        <v>3073</v>
      </c>
      <c r="CG16121" s="174">
        <v>1898</v>
      </c>
      <c r="CH16121" s="174">
        <v>61212</v>
      </c>
      <c r="CI16121" s="174">
        <v>5</v>
      </c>
      <c r="CJ16121" s="174">
        <v>12.126899999999999</v>
      </c>
      <c r="CK16121" s="174">
        <v>12.126899999999999</v>
      </c>
      <c r="CU16121" s="174">
        <v>1898</v>
      </c>
      <c r="CV16121" s="174">
        <v>61212</v>
      </c>
      <c r="CW16121" s="174">
        <v>5</v>
      </c>
      <c r="CX16121" s="174">
        <v>12.126899999999999</v>
      </c>
    </row>
    <row r="16122" spans="84:102" x14ac:dyDescent="0.25">
      <c r="CF16122" s="3" t="s">
        <v>3073</v>
      </c>
      <c r="CG16122" s="174">
        <v>151715</v>
      </c>
      <c r="CH16122" s="174">
        <v>3110</v>
      </c>
      <c r="CI16122" s="174">
        <v>5</v>
      </c>
      <c r="CJ16122" s="174">
        <v>12.12607</v>
      </c>
      <c r="CK16122" s="174">
        <v>12.12607</v>
      </c>
      <c r="CU16122" s="174">
        <v>151715</v>
      </c>
      <c r="CV16122" s="174">
        <v>3110</v>
      </c>
      <c r="CW16122" s="174">
        <v>5</v>
      </c>
      <c r="CX16122" s="174">
        <v>12.12607</v>
      </c>
    </row>
    <row r="16123" spans="84:102" x14ac:dyDescent="0.25">
      <c r="CF16123" s="3" t="s">
        <v>3073</v>
      </c>
      <c r="CG16123" s="174">
        <v>3240</v>
      </c>
      <c r="CH16123" s="174">
        <v>160419</v>
      </c>
      <c r="CI16123" s="174">
        <v>5</v>
      </c>
      <c r="CJ16123" s="174">
        <v>12.11289</v>
      </c>
      <c r="CK16123" s="174">
        <v>12.11289</v>
      </c>
      <c r="CU16123" s="174">
        <v>3240</v>
      </c>
      <c r="CV16123" s="174">
        <v>160419</v>
      </c>
      <c r="CW16123" s="174">
        <v>5</v>
      </c>
      <c r="CX16123" s="174">
        <v>12.11289</v>
      </c>
    </row>
    <row r="16124" spans="84:102" x14ac:dyDescent="0.25">
      <c r="CF16124" s="3" t="s">
        <v>3073</v>
      </c>
      <c r="CG16124" s="174">
        <v>82896</v>
      </c>
      <c r="CH16124" s="174">
        <v>1541</v>
      </c>
      <c r="CI16124" s="174">
        <v>5</v>
      </c>
      <c r="CJ16124" s="174">
        <v>12.106490000000001</v>
      </c>
      <c r="CK16124" s="174">
        <v>12.106490000000001</v>
      </c>
      <c r="CU16124" s="174">
        <v>82896</v>
      </c>
      <c r="CV16124" s="174">
        <v>1541</v>
      </c>
      <c r="CW16124" s="174">
        <v>5</v>
      </c>
      <c r="CX16124" s="174">
        <v>12.106490000000001</v>
      </c>
    </row>
    <row r="16125" spans="84:102" x14ac:dyDescent="0.25">
      <c r="CF16125" s="3" t="s">
        <v>3073</v>
      </c>
      <c r="CG16125" s="174">
        <v>2823</v>
      </c>
      <c r="CH16125" s="174">
        <v>149151</v>
      </c>
      <c r="CI16125" s="174">
        <v>5</v>
      </c>
      <c r="CJ16125" s="174">
        <v>12.071619999999999</v>
      </c>
      <c r="CK16125" s="174">
        <v>12.071619999999999</v>
      </c>
      <c r="CU16125" s="174">
        <v>2823</v>
      </c>
      <c r="CV16125" s="174">
        <v>149151</v>
      </c>
      <c r="CW16125" s="174">
        <v>5</v>
      </c>
      <c r="CX16125" s="174">
        <v>12.071619999999999</v>
      </c>
    </row>
    <row r="16126" spans="84:102" x14ac:dyDescent="0.25">
      <c r="CF16126" s="3" t="s">
        <v>3073</v>
      </c>
      <c r="CG16126" s="174">
        <v>3611</v>
      </c>
      <c r="CH16126" s="174">
        <v>96168</v>
      </c>
      <c r="CI16126" s="174">
        <v>5</v>
      </c>
      <c r="CJ16126" s="174">
        <v>12.04579</v>
      </c>
      <c r="CK16126" s="174">
        <v>12.04579</v>
      </c>
      <c r="CU16126" s="174">
        <v>3611</v>
      </c>
      <c r="CV16126" s="174">
        <v>96168</v>
      </c>
      <c r="CW16126" s="174">
        <v>5</v>
      </c>
      <c r="CX16126" s="174">
        <v>12.04579</v>
      </c>
    </row>
    <row r="16127" spans="84:102" x14ac:dyDescent="0.25">
      <c r="CF16127" s="3" t="s">
        <v>3073</v>
      </c>
      <c r="CG16127" s="174">
        <v>85426</v>
      </c>
      <c r="CH16127" s="174">
        <v>589</v>
      </c>
      <c r="CI16127" s="174">
        <v>5</v>
      </c>
      <c r="CJ16127" s="174">
        <v>12.001810000000001</v>
      </c>
      <c r="CK16127" s="174">
        <v>12.001810000000001</v>
      </c>
      <c r="CU16127" s="174">
        <v>85426</v>
      </c>
      <c r="CV16127" s="174">
        <v>589</v>
      </c>
      <c r="CW16127" s="174">
        <v>5</v>
      </c>
      <c r="CX16127" s="174">
        <v>12.001810000000001</v>
      </c>
    </row>
    <row r="16128" spans="84:102" x14ac:dyDescent="0.25">
      <c r="CF16128" s="3" t="s">
        <v>3073</v>
      </c>
      <c r="CG16128" s="174">
        <v>516</v>
      </c>
      <c r="CH16128" s="174">
        <v>84818</v>
      </c>
      <c r="CI16128" s="174">
        <v>5</v>
      </c>
      <c r="CJ16128" s="174">
        <v>12</v>
      </c>
      <c r="CK16128" s="174">
        <v>12</v>
      </c>
      <c r="CU16128" s="174">
        <v>516</v>
      </c>
      <c r="CV16128" s="174">
        <v>84818</v>
      </c>
      <c r="CW16128" s="174">
        <v>5</v>
      </c>
      <c r="CX16128" s="174">
        <v>12</v>
      </c>
    </row>
    <row r="16129" spans="84:102" x14ac:dyDescent="0.25">
      <c r="CF16129" s="3" t="s">
        <v>3073</v>
      </c>
      <c r="CG16129" s="174">
        <v>2898</v>
      </c>
      <c r="CH16129" s="174">
        <v>151855</v>
      </c>
      <c r="CI16129" s="174">
        <v>5</v>
      </c>
      <c r="CJ16129" s="174">
        <v>12</v>
      </c>
      <c r="CK16129" s="174">
        <v>12</v>
      </c>
      <c r="CU16129" s="174">
        <v>2898</v>
      </c>
      <c r="CV16129" s="174">
        <v>151855</v>
      </c>
      <c r="CW16129" s="174">
        <v>5</v>
      </c>
      <c r="CX16129" s="174">
        <v>12</v>
      </c>
    </row>
    <row r="16130" spans="84:102" x14ac:dyDescent="0.25">
      <c r="CF16130" s="3" t="s">
        <v>3073</v>
      </c>
      <c r="CG16130" s="174">
        <v>3071</v>
      </c>
      <c r="CH16130" s="174">
        <v>170506</v>
      </c>
      <c r="CI16130" s="174">
        <v>5</v>
      </c>
      <c r="CJ16130" s="174">
        <v>12</v>
      </c>
      <c r="CK16130" s="174">
        <v>12</v>
      </c>
      <c r="CU16130" s="174">
        <v>3071</v>
      </c>
      <c r="CV16130" s="174">
        <v>170506</v>
      </c>
      <c r="CW16130" s="174">
        <v>5</v>
      </c>
      <c r="CX16130" s="174">
        <v>12</v>
      </c>
    </row>
    <row r="16131" spans="84:102" x14ac:dyDescent="0.25">
      <c r="CF16131" s="3" t="s">
        <v>3073</v>
      </c>
      <c r="CG16131" s="174">
        <v>3803</v>
      </c>
      <c r="CH16131" s="174">
        <v>83870</v>
      </c>
      <c r="CI16131" s="174">
        <v>5</v>
      </c>
      <c r="CJ16131" s="174">
        <v>12</v>
      </c>
      <c r="CK16131" s="174">
        <v>12</v>
      </c>
      <c r="CU16131" s="174">
        <v>3803</v>
      </c>
      <c r="CV16131" s="174">
        <v>83870</v>
      </c>
      <c r="CW16131" s="174">
        <v>5</v>
      </c>
      <c r="CX16131" s="174">
        <v>12</v>
      </c>
    </row>
    <row r="16132" spans="84:102" x14ac:dyDescent="0.25">
      <c r="CF16132" s="3" t="s">
        <v>3073</v>
      </c>
      <c r="CG16132" s="174">
        <v>3879</v>
      </c>
      <c r="CH16132" s="174">
        <v>101092</v>
      </c>
      <c r="CI16132" s="174">
        <v>5</v>
      </c>
      <c r="CJ16132" s="174">
        <v>12</v>
      </c>
      <c r="CK16132" s="174">
        <v>12</v>
      </c>
      <c r="CU16132" s="174">
        <v>3879</v>
      </c>
      <c r="CV16132" s="174">
        <v>101092</v>
      </c>
      <c r="CW16132" s="174">
        <v>5</v>
      </c>
      <c r="CX16132" s="174">
        <v>12</v>
      </c>
    </row>
    <row r="16133" spans="84:102" x14ac:dyDescent="0.25">
      <c r="CF16133" s="3" t="s">
        <v>3073</v>
      </c>
      <c r="CG16133" s="174">
        <v>111761</v>
      </c>
      <c r="CH16133" s="174">
        <v>923</v>
      </c>
      <c r="CI16133" s="174">
        <v>5</v>
      </c>
      <c r="CJ16133" s="174">
        <v>12</v>
      </c>
      <c r="CK16133" s="174">
        <v>12</v>
      </c>
      <c r="CU16133" s="174">
        <v>111761</v>
      </c>
      <c r="CV16133" s="174">
        <v>923</v>
      </c>
      <c r="CW16133" s="174">
        <v>5</v>
      </c>
      <c r="CX16133" s="174">
        <v>12</v>
      </c>
    </row>
    <row r="16134" spans="84:102" x14ac:dyDescent="0.25">
      <c r="CF16134" s="3" t="s">
        <v>3073</v>
      </c>
      <c r="CG16134" s="174">
        <v>3622</v>
      </c>
      <c r="CH16134" s="174">
        <v>93352</v>
      </c>
      <c r="CI16134" s="174">
        <v>5</v>
      </c>
      <c r="CJ16134" s="174">
        <v>11.965170000000001</v>
      </c>
      <c r="CK16134" s="174">
        <v>11.965170000000001</v>
      </c>
      <c r="CU16134" s="174">
        <v>3622</v>
      </c>
      <c r="CV16134" s="174">
        <v>93352</v>
      </c>
      <c r="CW16134" s="174">
        <v>5</v>
      </c>
      <c r="CX16134" s="174">
        <v>11.965170000000001</v>
      </c>
    </row>
    <row r="16135" spans="84:102" x14ac:dyDescent="0.25">
      <c r="CF16135" s="3" t="s">
        <v>3073</v>
      </c>
      <c r="CG16135" s="174">
        <v>3593</v>
      </c>
      <c r="CH16135" s="174">
        <v>91143</v>
      </c>
      <c r="CI16135" s="174">
        <v>5</v>
      </c>
      <c r="CJ16135" s="174">
        <v>11.603759999999999</v>
      </c>
      <c r="CK16135" s="174">
        <v>11.603759999999999</v>
      </c>
      <c r="CU16135" s="174">
        <v>3593</v>
      </c>
      <c r="CV16135" s="174">
        <v>91143</v>
      </c>
      <c r="CW16135" s="174">
        <v>5</v>
      </c>
      <c r="CX16135" s="174">
        <v>11.603759999999999</v>
      </c>
    </row>
    <row r="16136" spans="84:102" x14ac:dyDescent="0.25">
      <c r="CF16136" s="3" t="s">
        <v>3073</v>
      </c>
      <c r="CG16136" s="174">
        <v>1691</v>
      </c>
      <c r="CH16136" s="174">
        <v>68280</v>
      </c>
      <c r="CI16136" s="174">
        <v>5</v>
      </c>
      <c r="CJ16136" s="174">
        <v>11.562430000000001</v>
      </c>
      <c r="CK16136" s="174">
        <v>11.562430000000001</v>
      </c>
      <c r="CU16136" s="174">
        <v>1691</v>
      </c>
      <c r="CV16136" s="174">
        <v>68280</v>
      </c>
      <c r="CW16136" s="174">
        <v>5</v>
      </c>
      <c r="CX16136" s="174">
        <v>11.562430000000001</v>
      </c>
    </row>
    <row r="16137" spans="84:102" x14ac:dyDescent="0.25">
      <c r="CF16137" s="3" t="s">
        <v>3073</v>
      </c>
      <c r="CG16137" s="174">
        <v>68156</v>
      </c>
      <c r="CH16137" s="174">
        <v>195</v>
      </c>
      <c r="CI16137" s="174">
        <v>5</v>
      </c>
      <c r="CJ16137" s="174">
        <v>11.511279999999999</v>
      </c>
      <c r="CK16137" s="174">
        <v>11.511279999999999</v>
      </c>
      <c r="CU16137" s="174">
        <v>68156</v>
      </c>
      <c r="CV16137" s="174">
        <v>195</v>
      </c>
      <c r="CW16137" s="174">
        <v>5</v>
      </c>
      <c r="CX16137" s="174">
        <v>11.511279999999999</v>
      </c>
    </row>
    <row r="16138" spans="84:102" x14ac:dyDescent="0.25">
      <c r="CF16138" s="3" t="s">
        <v>3073</v>
      </c>
      <c r="CG16138" s="174">
        <v>152759</v>
      </c>
      <c r="CH16138" s="174">
        <v>2955</v>
      </c>
      <c r="CI16138" s="174">
        <v>5</v>
      </c>
      <c r="CJ16138" s="174">
        <v>11.5</v>
      </c>
      <c r="CK16138" s="174">
        <v>11.5</v>
      </c>
      <c r="CU16138" s="174">
        <v>152759</v>
      </c>
      <c r="CV16138" s="174">
        <v>2955</v>
      </c>
      <c r="CW16138" s="174">
        <v>5</v>
      </c>
      <c r="CX16138" s="174">
        <v>11.5</v>
      </c>
    </row>
    <row r="16139" spans="84:102" x14ac:dyDescent="0.25">
      <c r="CF16139" s="3" t="s">
        <v>3073</v>
      </c>
      <c r="CG16139" s="174">
        <v>154780</v>
      </c>
      <c r="CH16139" s="174">
        <v>3200</v>
      </c>
      <c r="CI16139" s="174">
        <v>5</v>
      </c>
      <c r="CJ16139" s="174">
        <v>11.34482</v>
      </c>
      <c r="CK16139" s="174">
        <v>11.34482</v>
      </c>
      <c r="CU16139" s="174">
        <v>154780</v>
      </c>
      <c r="CV16139" s="174">
        <v>3200</v>
      </c>
      <c r="CW16139" s="174">
        <v>5</v>
      </c>
      <c r="CX16139" s="174">
        <v>11.34482</v>
      </c>
    </row>
    <row r="16140" spans="84:102" x14ac:dyDescent="0.25">
      <c r="CF16140" s="3" t="s">
        <v>3073</v>
      </c>
      <c r="CG16140" s="174">
        <v>52</v>
      </c>
      <c r="CH16140" s="174">
        <v>62512</v>
      </c>
      <c r="CI16140" s="174">
        <v>5</v>
      </c>
      <c r="CJ16140" s="174">
        <v>11.3203</v>
      </c>
      <c r="CK16140" s="174">
        <v>11.3203</v>
      </c>
      <c r="CU16140" s="174">
        <v>52</v>
      </c>
      <c r="CV16140" s="174">
        <v>62512</v>
      </c>
      <c r="CW16140" s="174">
        <v>5</v>
      </c>
      <c r="CX16140" s="174">
        <v>11.3203</v>
      </c>
    </row>
    <row r="16141" spans="84:102" x14ac:dyDescent="0.25">
      <c r="CF16141" s="3" t="s">
        <v>3073</v>
      </c>
      <c r="CG16141" s="174">
        <v>84833</v>
      </c>
      <c r="CH16141" s="174">
        <v>3557</v>
      </c>
      <c r="CI16141" s="174">
        <v>5</v>
      </c>
      <c r="CJ16141" s="174">
        <v>11.28163</v>
      </c>
      <c r="CK16141" s="174">
        <v>11.28163</v>
      </c>
      <c r="CU16141" s="174">
        <v>84833</v>
      </c>
      <c r="CV16141" s="174">
        <v>3557</v>
      </c>
      <c r="CW16141" s="174">
        <v>5</v>
      </c>
      <c r="CX16141" s="174">
        <v>11.28163</v>
      </c>
    </row>
    <row r="16142" spans="84:102" x14ac:dyDescent="0.25">
      <c r="CF16142" s="3" t="s">
        <v>3073</v>
      </c>
      <c r="CG16142" s="174">
        <v>3441</v>
      </c>
      <c r="CH16142" s="174">
        <v>180259</v>
      </c>
      <c r="CI16142" s="174">
        <v>5</v>
      </c>
      <c r="CJ16142" s="174">
        <v>11.26515</v>
      </c>
      <c r="CK16142" s="174">
        <v>11.26515</v>
      </c>
      <c r="CU16142" s="174">
        <v>3441</v>
      </c>
      <c r="CV16142" s="174">
        <v>180259</v>
      </c>
      <c r="CW16142" s="174">
        <v>5</v>
      </c>
      <c r="CX16142" s="174">
        <v>11.26515</v>
      </c>
    </row>
    <row r="16143" spans="84:102" x14ac:dyDescent="0.25">
      <c r="CF16143" s="3" t="s">
        <v>3073</v>
      </c>
      <c r="CG16143" s="174">
        <v>2632</v>
      </c>
      <c r="CH16143" s="174">
        <v>46791</v>
      </c>
      <c r="CI16143" s="174">
        <v>5</v>
      </c>
      <c r="CJ16143" s="174">
        <v>11.22086</v>
      </c>
      <c r="CK16143" s="174">
        <v>11.22086</v>
      </c>
      <c r="CU16143" s="174">
        <v>2632</v>
      </c>
      <c r="CV16143" s="174">
        <v>46791</v>
      </c>
      <c r="CW16143" s="174">
        <v>5</v>
      </c>
      <c r="CX16143" s="174">
        <v>11.22086</v>
      </c>
    </row>
    <row r="16144" spans="84:102" x14ac:dyDescent="0.25">
      <c r="CF16144" s="3" t="s">
        <v>3073</v>
      </c>
      <c r="CG16144" s="174">
        <v>149151</v>
      </c>
      <c r="CH16144" s="174">
        <v>2823</v>
      </c>
      <c r="CI16144" s="174">
        <v>5</v>
      </c>
      <c r="CJ16144" s="174">
        <v>11.17338</v>
      </c>
      <c r="CK16144" s="174">
        <v>11.17338</v>
      </c>
      <c r="CU16144" s="174">
        <v>149151</v>
      </c>
      <c r="CV16144" s="174">
        <v>2823</v>
      </c>
      <c r="CW16144" s="174">
        <v>5</v>
      </c>
      <c r="CX16144" s="174">
        <v>11.17338</v>
      </c>
    </row>
    <row r="16145" spans="84:102" x14ac:dyDescent="0.25">
      <c r="CF16145" s="3" t="s">
        <v>3073</v>
      </c>
      <c r="CG16145" s="174">
        <v>1070</v>
      </c>
      <c r="CH16145" s="174">
        <v>129162</v>
      </c>
      <c r="CI16145" s="174">
        <v>5</v>
      </c>
      <c r="CJ16145" s="174">
        <v>11.17277</v>
      </c>
      <c r="CK16145" s="174">
        <v>11.17277</v>
      </c>
      <c r="CU16145" s="174">
        <v>1070</v>
      </c>
      <c r="CV16145" s="174">
        <v>129162</v>
      </c>
      <c r="CW16145" s="174">
        <v>5</v>
      </c>
      <c r="CX16145" s="174">
        <v>11.17277</v>
      </c>
    </row>
    <row r="16146" spans="84:102" x14ac:dyDescent="0.25">
      <c r="CF16146" s="3" t="s">
        <v>3073</v>
      </c>
      <c r="CG16146" s="174">
        <v>1569</v>
      </c>
      <c r="CH16146" s="174">
        <v>84984</v>
      </c>
      <c r="CI16146" s="174">
        <v>5</v>
      </c>
      <c r="CJ16146" s="174">
        <v>11.07681</v>
      </c>
      <c r="CK16146" s="174">
        <v>11.07681</v>
      </c>
      <c r="CU16146" s="174">
        <v>1569</v>
      </c>
      <c r="CV16146" s="174">
        <v>84984</v>
      </c>
      <c r="CW16146" s="174">
        <v>5</v>
      </c>
      <c r="CX16146" s="174">
        <v>11.07681</v>
      </c>
    </row>
    <row r="16147" spans="84:102" x14ac:dyDescent="0.25">
      <c r="CF16147" s="3" t="s">
        <v>3073</v>
      </c>
      <c r="CG16147" s="174">
        <v>994</v>
      </c>
      <c r="CH16147" s="174">
        <v>113937</v>
      </c>
      <c r="CI16147" s="174">
        <v>5</v>
      </c>
      <c r="CJ16147" s="174">
        <v>11.0457</v>
      </c>
      <c r="CK16147" s="174">
        <v>11.0457</v>
      </c>
      <c r="CU16147" s="174">
        <v>994</v>
      </c>
      <c r="CV16147" s="174">
        <v>113937</v>
      </c>
      <c r="CW16147" s="174">
        <v>5</v>
      </c>
      <c r="CX16147" s="174">
        <v>11.0457</v>
      </c>
    </row>
    <row r="16148" spans="84:102" x14ac:dyDescent="0.25">
      <c r="CF16148" s="3" t="s">
        <v>3073</v>
      </c>
      <c r="CG16148" s="174">
        <v>19577</v>
      </c>
      <c r="CH16148" s="174">
        <v>2253</v>
      </c>
      <c r="CI16148" s="174">
        <v>5</v>
      </c>
      <c r="CJ16148" s="174">
        <v>11.022779999999999</v>
      </c>
      <c r="CK16148" s="174">
        <v>11.022779999999999</v>
      </c>
      <c r="CU16148" s="174">
        <v>19577</v>
      </c>
      <c r="CV16148" s="174">
        <v>2253</v>
      </c>
      <c r="CW16148" s="174">
        <v>5</v>
      </c>
      <c r="CX16148" s="174">
        <v>11.022779999999999</v>
      </c>
    </row>
    <row r="16149" spans="84:102" x14ac:dyDescent="0.25">
      <c r="CF16149" s="3" t="s">
        <v>3073</v>
      </c>
      <c r="CG16149" s="174">
        <v>174</v>
      </c>
      <c r="CH16149" s="174">
        <v>185387</v>
      </c>
      <c r="CI16149" s="174">
        <v>5</v>
      </c>
      <c r="CJ16149" s="174">
        <v>11</v>
      </c>
      <c r="CK16149" s="174">
        <v>11</v>
      </c>
      <c r="CU16149" s="174">
        <v>174</v>
      </c>
      <c r="CV16149" s="174">
        <v>185387</v>
      </c>
      <c r="CW16149" s="174">
        <v>5</v>
      </c>
      <c r="CX16149" s="174">
        <v>11</v>
      </c>
    </row>
    <row r="16150" spans="84:102" x14ac:dyDescent="0.25">
      <c r="CF16150" s="3" t="s">
        <v>3073</v>
      </c>
      <c r="CG16150" s="174">
        <v>3786</v>
      </c>
      <c r="CH16150" s="174">
        <v>125836</v>
      </c>
      <c r="CI16150" s="174">
        <v>5</v>
      </c>
      <c r="CJ16150" s="174">
        <v>11</v>
      </c>
      <c r="CK16150" s="174">
        <v>11</v>
      </c>
      <c r="CU16150" s="174">
        <v>3786</v>
      </c>
      <c r="CV16150" s="174">
        <v>125836</v>
      </c>
      <c r="CW16150" s="174">
        <v>5</v>
      </c>
      <c r="CX16150" s="174">
        <v>11</v>
      </c>
    </row>
    <row r="16151" spans="84:102" x14ac:dyDescent="0.25">
      <c r="CF16151" s="3" t="s">
        <v>3073</v>
      </c>
      <c r="CG16151" s="174">
        <v>70669</v>
      </c>
      <c r="CH16151" s="174">
        <v>3811</v>
      </c>
      <c r="CI16151" s="174">
        <v>5</v>
      </c>
      <c r="CJ16151" s="174">
        <v>11</v>
      </c>
      <c r="CK16151" s="174">
        <v>11</v>
      </c>
      <c r="CU16151" s="174">
        <v>70669</v>
      </c>
      <c r="CV16151" s="174">
        <v>3811</v>
      </c>
      <c r="CW16151" s="174">
        <v>5</v>
      </c>
      <c r="CX16151" s="174">
        <v>11</v>
      </c>
    </row>
    <row r="16152" spans="84:102" x14ac:dyDescent="0.25">
      <c r="CF16152" s="3" t="s">
        <v>3073</v>
      </c>
      <c r="CG16152" s="174">
        <v>74228</v>
      </c>
      <c r="CH16152" s="174">
        <v>304</v>
      </c>
      <c r="CI16152" s="174">
        <v>5</v>
      </c>
      <c r="CJ16152" s="174">
        <v>11</v>
      </c>
      <c r="CK16152" s="174">
        <v>11</v>
      </c>
      <c r="CU16152" s="174">
        <v>74228</v>
      </c>
      <c r="CV16152" s="174">
        <v>304</v>
      </c>
      <c r="CW16152" s="174">
        <v>5</v>
      </c>
      <c r="CX16152" s="174">
        <v>11</v>
      </c>
    </row>
    <row r="16153" spans="84:102" x14ac:dyDescent="0.25">
      <c r="CF16153" s="3" t="s">
        <v>3073</v>
      </c>
      <c r="CG16153" s="174">
        <v>82091</v>
      </c>
      <c r="CH16153" s="174">
        <v>434</v>
      </c>
      <c r="CI16153" s="174">
        <v>5</v>
      </c>
      <c r="CJ16153" s="174">
        <v>11</v>
      </c>
      <c r="CK16153" s="174">
        <v>11</v>
      </c>
      <c r="CU16153" s="174">
        <v>82091</v>
      </c>
      <c r="CV16153" s="174">
        <v>434</v>
      </c>
      <c r="CW16153" s="174">
        <v>5</v>
      </c>
      <c r="CX16153" s="174">
        <v>11</v>
      </c>
    </row>
    <row r="16154" spans="84:102" x14ac:dyDescent="0.25">
      <c r="CF16154" s="3" t="s">
        <v>3073</v>
      </c>
      <c r="CG16154" s="174">
        <v>101545</v>
      </c>
      <c r="CH16154" s="174">
        <v>1432</v>
      </c>
      <c r="CI16154" s="174">
        <v>5</v>
      </c>
      <c r="CJ16154" s="174">
        <v>11</v>
      </c>
      <c r="CK16154" s="174">
        <v>11</v>
      </c>
      <c r="CU16154" s="174">
        <v>101545</v>
      </c>
      <c r="CV16154" s="174">
        <v>1432</v>
      </c>
      <c r="CW16154" s="174">
        <v>5</v>
      </c>
      <c r="CX16154" s="174">
        <v>11</v>
      </c>
    </row>
    <row r="16155" spans="84:102" x14ac:dyDescent="0.25">
      <c r="CF16155" s="3" t="s">
        <v>3073</v>
      </c>
      <c r="CG16155" s="174">
        <v>111854</v>
      </c>
      <c r="CH16155" s="174">
        <v>932</v>
      </c>
      <c r="CI16155" s="174">
        <v>5</v>
      </c>
      <c r="CJ16155" s="174">
        <v>11</v>
      </c>
      <c r="CK16155" s="174">
        <v>11</v>
      </c>
      <c r="CU16155" s="174">
        <v>111854</v>
      </c>
      <c r="CV16155" s="174">
        <v>932</v>
      </c>
      <c r="CW16155" s="174">
        <v>5</v>
      </c>
      <c r="CX16155" s="174">
        <v>11</v>
      </c>
    </row>
    <row r="16156" spans="84:102" x14ac:dyDescent="0.25">
      <c r="CF16156" s="3" t="s">
        <v>3073</v>
      </c>
      <c r="CG16156" s="174">
        <v>185384</v>
      </c>
      <c r="CH16156" s="174">
        <v>174</v>
      </c>
      <c r="CI16156" s="174">
        <v>5</v>
      </c>
      <c r="CJ16156" s="174">
        <v>11</v>
      </c>
      <c r="CK16156" s="174">
        <v>11</v>
      </c>
      <c r="CU16156" s="174">
        <v>185384</v>
      </c>
      <c r="CV16156" s="174">
        <v>174</v>
      </c>
      <c r="CW16156" s="174">
        <v>5</v>
      </c>
      <c r="CX16156" s="174">
        <v>11</v>
      </c>
    </row>
    <row r="16157" spans="84:102" x14ac:dyDescent="0.25">
      <c r="CF16157" s="3" t="s">
        <v>3073</v>
      </c>
      <c r="CG16157" s="174">
        <v>2643</v>
      </c>
      <c r="CH16157" s="174">
        <v>48328</v>
      </c>
      <c r="CI16157" s="174">
        <v>5</v>
      </c>
      <c r="CJ16157" s="174">
        <v>10.97423</v>
      </c>
      <c r="CK16157" s="174">
        <v>10.97423</v>
      </c>
      <c r="CU16157" s="174">
        <v>2643</v>
      </c>
      <c r="CV16157" s="174">
        <v>48328</v>
      </c>
      <c r="CW16157" s="174">
        <v>5</v>
      </c>
      <c r="CX16157" s="174">
        <v>10.97423</v>
      </c>
    </row>
    <row r="16158" spans="84:102" x14ac:dyDescent="0.25">
      <c r="CF16158" s="3" t="s">
        <v>3073</v>
      </c>
      <c r="CG16158" s="174">
        <v>48085</v>
      </c>
      <c r="CH16158" s="174">
        <v>2645</v>
      </c>
      <c r="CI16158" s="174">
        <v>5</v>
      </c>
      <c r="CJ16158" s="174">
        <v>10.97423</v>
      </c>
      <c r="CK16158" s="174">
        <v>10.97423</v>
      </c>
      <c r="CU16158" s="174">
        <v>48085</v>
      </c>
      <c r="CV16158" s="174">
        <v>2645</v>
      </c>
      <c r="CW16158" s="174">
        <v>5</v>
      </c>
      <c r="CX16158" s="174">
        <v>10.97423</v>
      </c>
    </row>
    <row r="16159" spans="84:102" x14ac:dyDescent="0.25">
      <c r="CF16159" s="3" t="s">
        <v>3073</v>
      </c>
      <c r="CG16159" s="174">
        <v>156029</v>
      </c>
      <c r="CH16159" s="174">
        <v>3211</v>
      </c>
      <c r="CI16159" s="174">
        <v>5</v>
      </c>
      <c r="CJ16159" s="174">
        <v>10.66648</v>
      </c>
      <c r="CK16159" s="174">
        <v>10.66648</v>
      </c>
      <c r="CU16159" s="174">
        <v>156029</v>
      </c>
      <c r="CV16159" s="174">
        <v>3211</v>
      </c>
      <c r="CW16159" s="174">
        <v>5</v>
      </c>
      <c r="CX16159" s="174">
        <v>10.66648</v>
      </c>
    </row>
    <row r="16160" spans="84:102" x14ac:dyDescent="0.25">
      <c r="CF16160" s="3" t="s">
        <v>3073</v>
      </c>
      <c r="CG16160" s="174">
        <v>2469</v>
      </c>
      <c r="CH16160" s="174">
        <v>33251</v>
      </c>
      <c r="CI16160" s="174">
        <v>5</v>
      </c>
      <c r="CJ16160" s="174">
        <v>10.601229999999999</v>
      </c>
      <c r="CK16160" s="174">
        <v>10.601229999999999</v>
      </c>
      <c r="CU16160" s="174">
        <v>2469</v>
      </c>
      <c r="CV16160" s="174">
        <v>33251</v>
      </c>
      <c r="CW16160" s="174">
        <v>5</v>
      </c>
      <c r="CX16160" s="174">
        <v>10.601229999999999</v>
      </c>
    </row>
    <row r="16161" spans="84:102" x14ac:dyDescent="0.25">
      <c r="CF16161" s="3" t="s">
        <v>3073</v>
      </c>
      <c r="CG16161" s="174">
        <v>2299</v>
      </c>
      <c r="CH16161" s="174">
        <v>21907</v>
      </c>
      <c r="CI16161" s="174">
        <v>5</v>
      </c>
      <c r="CJ16161" s="174">
        <v>10.58357</v>
      </c>
      <c r="CK16161" s="174">
        <v>10.58357</v>
      </c>
      <c r="CU16161" s="174">
        <v>2299</v>
      </c>
      <c r="CV16161" s="174">
        <v>21907</v>
      </c>
      <c r="CW16161" s="174">
        <v>5</v>
      </c>
      <c r="CX16161" s="174">
        <v>10.58357</v>
      </c>
    </row>
    <row r="16162" spans="84:102" x14ac:dyDescent="0.25">
      <c r="CF16162" s="3" t="s">
        <v>3073</v>
      </c>
      <c r="CG16162" s="174">
        <v>140971</v>
      </c>
      <c r="CH16162" s="174">
        <v>3088</v>
      </c>
      <c r="CI16162" s="174">
        <v>5</v>
      </c>
      <c r="CJ16162" s="174">
        <v>10.571059999999999</v>
      </c>
      <c r="CK16162" s="174">
        <v>10.571059999999999</v>
      </c>
      <c r="CU16162" s="174">
        <v>140971</v>
      </c>
      <c r="CV16162" s="174">
        <v>3088</v>
      </c>
      <c r="CW16162" s="174">
        <v>5</v>
      </c>
      <c r="CX16162" s="174">
        <v>10.571059999999999</v>
      </c>
    </row>
    <row r="16163" spans="84:102" x14ac:dyDescent="0.25">
      <c r="CF16163" s="3" t="s">
        <v>3073</v>
      </c>
      <c r="CG16163" s="174">
        <v>1582</v>
      </c>
      <c r="CH16163" s="174">
        <v>82284</v>
      </c>
      <c r="CI16163" s="174">
        <v>5</v>
      </c>
      <c r="CJ16163" s="174">
        <v>10.54921</v>
      </c>
      <c r="CK16163" s="174">
        <v>10.54921</v>
      </c>
      <c r="CU16163" s="174">
        <v>1582</v>
      </c>
      <c r="CV16163" s="174">
        <v>82284</v>
      </c>
      <c r="CW16163" s="174">
        <v>5</v>
      </c>
      <c r="CX16163" s="174">
        <v>10.54921</v>
      </c>
    </row>
    <row r="16164" spans="84:102" x14ac:dyDescent="0.25">
      <c r="CF16164" s="3" t="s">
        <v>3073</v>
      </c>
      <c r="CG16164" s="174">
        <v>1248</v>
      </c>
      <c r="CH16164" s="174">
        <v>126265</v>
      </c>
      <c r="CI16164" s="174">
        <v>5</v>
      </c>
      <c r="CJ16164" s="174">
        <v>10.53511</v>
      </c>
      <c r="CK16164" s="174">
        <v>10.53511</v>
      </c>
      <c r="CU16164" s="174">
        <v>1248</v>
      </c>
      <c r="CV16164" s="174">
        <v>126265</v>
      </c>
      <c r="CW16164" s="174">
        <v>5</v>
      </c>
      <c r="CX16164" s="174">
        <v>10.53511</v>
      </c>
    </row>
    <row r="16165" spans="84:102" x14ac:dyDescent="0.25">
      <c r="CF16165" s="3" t="s">
        <v>3073</v>
      </c>
      <c r="CG16165" s="174">
        <v>1665</v>
      </c>
      <c r="CH16165" s="174">
        <v>68841</v>
      </c>
      <c r="CI16165" s="174">
        <v>5</v>
      </c>
      <c r="CJ16165" s="174">
        <v>10.50553</v>
      </c>
      <c r="CK16165" s="174">
        <v>10.50553</v>
      </c>
      <c r="CU16165" s="174">
        <v>1665</v>
      </c>
      <c r="CV16165" s="174">
        <v>68841</v>
      </c>
      <c r="CW16165" s="174">
        <v>5</v>
      </c>
      <c r="CX16165" s="174">
        <v>10.50553</v>
      </c>
    </row>
    <row r="16166" spans="84:102" x14ac:dyDescent="0.25">
      <c r="CF16166" s="3" t="s">
        <v>3073</v>
      </c>
      <c r="CG16166" s="174">
        <v>112215</v>
      </c>
      <c r="CH16166" s="174">
        <v>932</v>
      </c>
      <c r="CI16166" s="174">
        <v>5</v>
      </c>
      <c r="CJ16166" s="174">
        <v>10.5</v>
      </c>
      <c r="CK16166" s="174">
        <v>10.5</v>
      </c>
      <c r="CU16166" s="174">
        <v>112215</v>
      </c>
      <c r="CV16166" s="174">
        <v>932</v>
      </c>
      <c r="CW16166" s="174">
        <v>5</v>
      </c>
      <c r="CX16166" s="174">
        <v>10.5</v>
      </c>
    </row>
    <row r="16167" spans="84:102" x14ac:dyDescent="0.25">
      <c r="CF16167" s="3" t="s">
        <v>3073</v>
      </c>
      <c r="CG16167" s="174">
        <v>31</v>
      </c>
      <c r="CH16167" s="174">
        <v>62376</v>
      </c>
      <c r="CI16167" s="174">
        <v>5</v>
      </c>
      <c r="CJ16167" s="174">
        <v>10.49086</v>
      </c>
      <c r="CK16167" s="174">
        <v>10.49086</v>
      </c>
      <c r="CU16167" s="174">
        <v>31</v>
      </c>
      <c r="CV16167" s="174">
        <v>62376</v>
      </c>
      <c r="CW16167" s="174">
        <v>5</v>
      </c>
      <c r="CX16167" s="174">
        <v>10.49086</v>
      </c>
    </row>
    <row r="16168" spans="84:102" x14ac:dyDescent="0.25">
      <c r="CF16168" s="3" t="s">
        <v>3073</v>
      </c>
      <c r="CG16168" s="174">
        <v>3200</v>
      </c>
      <c r="CH16168" s="174">
        <v>154637</v>
      </c>
      <c r="CI16168" s="174">
        <v>5</v>
      </c>
      <c r="CJ16168" s="174">
        <v>10.415179999999999</v>
      </c>
      <c r="CK16168" s="174">
        <v>10.415179999999999</v>
      </c>
      <c r="CU16168" s="174">
        <v>3200</v>
      </c>
      <c r="CV16168" s="174">
        <v>154637</v>
      </c>
      <c r="CW16168" s="174">
        <v>5</v>
      </c>
      <c r="CX16168" s="174">
        <v>10.415179999999999</v>
      </c>
    </row>
    <row r="16169" spans="84:102" x14ac:dyDescent="0.25">
      <c r="CF16169" s="3" t="s">
        <v>3073</v>
      </c>
      <c r="CG16169" s="174">
        <v>1502</v>
      </c>
      <c r="CH16169" s="174">
        <v>91017</v>
      </c>
      <c r="CI16169" s="174">
        <v>5</v>
      </c>
      <c r="CJ16169" s="174">
        <v>10.30625</v>
      </c>
      <c r="CK16169" s="174">
        <v>10.30625</v>
      </c>
      <c r="CU16169" s="174">
        <v>1502</v>
      </c>
      <c r="CV16169" s="174">
        <v>91017</v>
      </c>
      <c r="CW16169" s="174">
        <v>5</v>
      </c>
      <c r="CX16169" s="174">
        <v>10.30625</v>
      </c>
    </row>
    <row r="16170" spans="84:102" x14ac:dyDescent="0.25">
      <c r="CF16170" s="3" t="s">
        <v>3073</v>
      </c>
      <c r="CG16170" s="174">
        <v>55751</v>
      </c>
      <c r="CH16170" s="174">
        <v>1871</v>
      </c>
      <c r="CI16170" s="174">
        <v>5</v>
      </c>
      <c r="CJ16170" s="174">
        <v>10.27084</v>
      </c>
      <c r="CK16170" s="174">
        <v>10.27084</v>
      </c>
      <c r="CU16170" s="174">
        <v>55751</v>
      </c>
      <c r="CV16170" s="174">
        <v>1871</v>
      </c>
      <c r="CW16170" s="174">
        <v>5</v>
      </c>
      <c r="CX16170" s="174">
        <v>10.27084</v>
      </c>
    </row>
    <row r="16171" spans="84:102" x14ac:dyDescent="0.25">
      <c r="CF16171" s="3" t="s">
        <v>3073</v>
      </c>
      <c r="CG16171" s="174">
        <v>152238</v>
      </c>
      <c r="CH16171" s="174">
        <v>3148</v>
      </c>
      <c r="CI16171" s="174">
        <v>5</v>
      </c>
      <c r="CJ16171" s="174">
        <v>10.25628</v>
      </c>
      <c r="CK16171" s="174">
        <v>10.25628</v>
      </c>
      <c r="CU16171" s="174">
        <v>152238</v>
      </c>
      <c r="CV16171" s="174">
        <v>3148</v>
      </c>
      <c r="CW16171" s="174">
        <v>5</v>
      </c>
      <c r="CX16171" s="174">
        <v>10.25628</v>
      </c>
    </row>
    <row r="16172" spans="84:102" x14ac:dyDescent="0.25">
      <c r="CF16172" s="3" t="s">
        <v>3073</v>
      </c>
      <c r="CG16172" s="174">
        <v>154637</v>
      </c>
      <c r="CH16172" s="174">
        <v>3200</v>
      </c>
      <c r="CI16172" s="174">
        <v>5</v>
      </c>
      <c r="CJ16172" s="174">
        <v>10.245340000000001</v>
      </c>
      <c r="CK16172" s="174">
        <v>10.245340000000001</v>
      </c>
      <c r="CU16172" s="174">
        <v>154637</v>
      </c>
      <c r="CV16172" s="174">
        <v>3200</v>
      </c>
      <c r="CW16172" s="174">
        <v>5</v>
      </c>
      <c r="CX16172" s="174">
        <v>10.245340000000001</v>
      </c>
    </row>
    <row r="16173" spans="84:102" x14ac:dyDescent="0.25">
      <c r="CF16173" s="3" t="s">
        <v>3073</v>
      </c>
      <c r="CG16173" s="174">
        <v>2354</v>
      </c>
      <c r="CH16173" s="174">
        <v>27918</v>
      </c>
      <c r="CI16173" s="174">
        <v>5</v>
      </c>
      <c r="CJ16173" s="174">
        <v>10.23724</v>
      </c>
      <c r="CK16173" s="174">
        <v>10.23724</v>
      </c>
      <c r="CU16173" s="174">
        <v>2354</v>
      </c>
      <c r="CV16173" s="174">
        <v>27918</v>
      </c>
      <c r="CW16173" s="174">
        <v>5</v>
      </c>
      <c r="CX16173" s="174">
        <v>10.23724</v>
      </c>
    </row>
    <row r="16174" spans="84:102" x14ac:dyDescent="0.25">
      <c r="CF16174" s="3" t="s">
        <v>3073</v>
      </c>
      <c r="CG16174" s="174">
        <v>2339</v>
      </c>
      <c r="CH16174" s="174">
        <v>22424</v>
      </c>
      <c r="CI16174" s="174">
        <v>5</v>
      </c>
      <c r="CJ16174" s="174">
        <v>10.178789999999999</v>
      </c>
      <c r="CK16174" s="174">
        <v>10.178789999999999</v>
      </c>
      <c r="CU16174" s="174">
        <v>2339</v>
      </c>
      <c r="CV16174" s="174">
        <v>22424</v>
      </c>
      <c r="CW16174" s="174">
        <v>5</v>
      </c>
      <c r="CX16174" s="174">
        <v>10.178789999999999</v>
      </c>
    </row>
    <row r="16175" spans="84:102" x14ac:dyDescent="0.25">
      <c r="CF16175" s="3" t="s">
        <v>3073</v>
      </c>
      <c r="CG16175" s="174">
        <v>2645</v>
      </c>
      <c r="CH16175" s="174">
        <v>48085</v>
      </c>
      <c r="CI16175" s="174">
        <v>5</v>
      </c>
      <c r="CJ16175" s="174">
        <v>10.090450000000001</v>
      </c>
      <c r="CK16175" s="174">
        <v>10.090450000000001</v>
      </c>
      <c r="CU16175" s="174">
        <v>2645</v>
      </c>
      <c r="CV16175" s="174">
        <v>48085</v>
      </c>
      <c r="CW16175" s="174">
        <v>5</v>
      </c>
      <c r="CX16175" s="174">
        <v>10.090450000000001</v>
      </c>
    </row>
    <row r="16176" spans="84:102" x14ac:dyDescent="0.25">
      <c r="CF16176" s="3" t="s">
        <v>3073</v>
      </c>
      <c r="CG16176" s="174">
        <v>48328</v>
      </c>
      <c r="CH16176" s="174">
        <v>2643</v>
      </c>
      <c r="CI16176" s="174">
        <v>5</v>
      </c>
      <c r="CJ16176" s="174">
        <v>10.090450000000001</v>
      </c>
      <c r="CK16176" s="174">
        <v>10.090450000000001</v>
      </c>
      <c r="CU16176" s="174">
        <v>48328</v>
      </c>
      <c r="CV16176" s="174">
        <v>2643</v>
      </c>
      <c r="CW16176" s="174">
        <v>5</v>
      </c>
      <c r="CX16176" s="174">
        <v>10.090450000000001</v>
      </c>
    </row>
    <row r="16177" spans="84:102" x14ac:dyDescent="0.25">
      <c r="CF16177" s="3" t="s">
        <v>3073</v>
      </c>
      <c r="CG16177" s="174">
        <v>21809</v>
      </c>
      <c r="CH16177" s="174">
        <v>2282</v>
      </c>
      <c r="CI16177" s="174">
        <v>5</v>
      </c>
      <c r="CJ16177" s="174">
        <v>10.06161</v>
      </c>
      <c r="CK16177" s="174">
        <v>10.06161</v>
      </c>
      <c r="CU16177" s="174">
        <v>21809</v>
      </c>
      <c r="CV16177" s="174">
        <v>2282</v>
      </c>
      <c r="CW16177" s="174">
        <v>5</v>
      </c>
      <c r="CX16177" s="174">
        <v>10.06161</v>
      </c>
    </row>
    <row r="16178" spans="84:102" x14ac:dyDescent="0.25">
      <c r="CF16178" s="3" t="s">
        <v>3073</v>
      </c>
      <c r="CG16178" s="174">
        <v>437</v>
      </c>
      <c r="CH16178" s="174">
        <v>82866</v>
      </c>
      <c r="CI16178" s="174">
        <v>5</v>
      </c>
      <c r="CJ16178" s="174">
        <v>10</v>
      </c>
      <c r="CK16178" s="174">
        <v>10</v>
      </c>
      <c r="CU16178" s="174">
        <v>437</v>
      </c>
      <c r="CV16178" s="174">
        <v>82866</v>
      </c>
      <c r="CW16178" s="174">
        <v>5</v>
      </c>
      <c r="CX16178" s="174">
        <v>10</v>
      </c>
    </row>
    <row r="16179" spans="84:102" x14ac:dyDescent="0.25">
      <c r="CF16179" s="3" t="s">
        <v>3073</v>
      </c>
      <c r="CG16179" s="174">
        <v>582</v>
      </c>
      <c r="CH16179" s="174">
        <v>85830</v>
      </c>
      <c r="CI16179" s="174">
        <v>5</v>
      </c>
      <c r="CJ16179" s="174">
        <v>10</v>
      </c>
      <c r="CK16179" s="174">
        <v>10</v>
      </c>
      <c r="CU16179" s="174">
        <v>582</v>
      </c>
      <c r="CV16179" s="174">
        <v>85830</v>
      </c>
      <c r="CW16179" s="174">
        <v>5</v>
      </c>
      <c r="CX16179" s="174">
        <v>10</v>
      </c>
    </row>
    <row r="16180" spans="84:102" x14ac:dyDescent="0.25">
      <c r="CF16180" s="3" t="s">
        <v>3073</v>
      </c>
      <c r="CG16180" s="174">
        <v>620</v>
      </c>
      <c r="CH16180" s="174">
        <v>87085</v>
      </c>
      <c r="CI16180" s="174">
        <v>5</v>
      </c>
      <c r="CJ16180" s="174">
        <v>10</v>
      </c>
      <c r="CK16180" s="174">
        <v>10</v>
      </c>
      <c r="CU16180" s="174">
        <v>620</v>
      </c>
      <c r="CV16180" s="174">
        <v>87085</v>
      </c>
      <c r="CW16180" s="174">
        <v>5</v>
      </c>
      <c r="CX16180" s="174">
        <v>10</v>
      </c>
    </row>
    <row r="16181" spans="84:102" x14ac:dyDescent="0.25">
      <c r="CF16181" s="3" t="s">
        <v>3073</v>
      </c>
      <c r="CG16181" s="174">
        <v>2439</v>
      </c>
      <c r="CH16181" s="174">
        <v>34764</v>
      </c>
      <c r="CI16181" s="174">
        <v>5</v>
      </c>
      <c r="CJ16181" s="174">
        <v>10</v>
      </c>
      <c r="CK16181" s="174">
        <v>10</v>
      </c>
      <c r="CU16181" s="174">
        <v>2439</v>
      </c>
      <c r="CV16181" s="174">
        <v>34764</v>
      </c>
      <c r="CW16181" s="174">
        <v>5</v>
      </c>
      <c r="CX16181" s="174">
        <v>10</v>
      </c>
    </row>
    <row r="16182" spans="84:102" x14ac:dyDescent="0.25">
      <c r="CF16182" s="3" t="s">
        <v>3073</v>
      </c>
      <c r="CG16182" s="174">
        <v>2883</v>
      </c>
      <c r="CH16182" s="174">
        <v>149766</v>
      </c>
      <c r="CI16182" s="174">
        <v>5</v>
      </c>
      <c r="CJ16182" s="174">
        <v>10</v>
      </c>
      <c r="CK16182" s="174">
        <v>10</v>
      </c>
      <c r="CU16182" s="174">
        <v>2883</v>
      </c>
      <c r="CV16182" s="174">
        <v>149766</v>
      </c>
      <c r="CW16182" s="174">
        <v>5</v>
      </c>
      <c r="CX16182" s="174">
        <v>10</v>
      </c>
    </row>
    <row r="16183" spans="84:102" x14ac:dyDescent="0.25">
      <c r="CF16183" s="3" t="s">
        <v>3073</v>
      </c>
      <c r="CG16183" s="174">
        <v>3399</v>
      </c>
      <c r="CH16183" s="174">
        <v>172756</v>
      </c>
      <c r="CI16183" s="174">
        <v>5</v>
      </c>
      <c r="CJ16183" s="174">
        <v>10</v>
      </c>
      <c r="CK16183" s="174">
        <v>10</v>
      </c>
      <c r="CU16183" s="174">
        <v>3399</v>
      </c>
      <c r="CV16183" s="174">
        <v>172756</v>
      </c>
      <c r="CW16183" s="174">
        <v>5</v>
      </c>
      <c r="CX16183" s="174">
        <v>10</v>
      </c>
    </row>
    <row r="16184" spans="84:102" x14ac:dyDescent="0.25">
      <c r="CF16184" s="3" t="s">
        <v>3073</v>
      </c>
      <c r="CG16184" s="174">
        <v>3771</v>
      </c>
      <c r="CH16184" s="174">
        <v>165730</v>
      </c>
      <c r="CI16184" s="174">
        <v>5</v>
      </c>
      <c r="CJ16184" s="174">
        <v>10</v>
      </c>
      <c r="CK16184" s="174">
        <v>10</v>
      </c>
      <c r="CU16184" s="174">
        <v>3771</v>
      </c>
      <c r="CV16184" s="174">
        <v>165730</v>
      </c>
      <c r="CW16184" s="174">
        <v>5</v>
      </c>
      <c r="CX16184" s="174">
        <v>10</v>
      </c>
    </row>
    <row r="16185" spans="84:102" x14ac:dyDescent="0.25">
      <c r="CF16185" s="3" t="s">
        <v>3073</v>
      </c>
      <c r="CG16185" s="174">
        <v>3815</v>
      </c>
      <c r="CH16185" s="174">
        <v>54020</v>
      </c>
      <c r="CI16185" s="174">
        <v>5</v>
      </c>
      <c r="CJ16185" s="174">
        <v>10</v>
      </c>
      <c r="CK16185" s="174">
        <v>10</v>
      </c>
      <c r="CU16185" s="174">
        <v>3815</v>
      </c>
      <c r="CV16185" s="174">
        <v>54020</v>
      </c>
      <c r="CW16185" s="174">
        <v>5</v>
      </c>
      <c r="CX16185" s="174">
        <v>10</v>
      </c>
    </row>
    <row r="16186" spans="84:102" x14ac:dyDescent="0.25">
      <c r="CF16186" s="3" t="s">
        <v>3073</v>
      </c>
      <c r="CG16186" s="174">
        <v>54618</v>
      </c>
      <c r="CH16186" s="174">
        <v>3818</v>
      </c>
      <c r="CI16186" s="174">
        <v>5</v>
      </c>
      <c r="CJ16186" s="174">
        <v>10</v>
      </c>
      <c r="CK16186" s="174">
        <v>10</v>
      </c>
      <c r="CU16186" s="174">
        <v>54618</v>
      </c>
      <c r="CV16186" s="174">
        <v>3818</v>
      </c>
      <c r="CW16186" s="174">
        <v>5</v>
      </c>
      <c r="CX16186" s="174">
        <v>10</v>
      </c>
    </row>
    <row r="16187" spans="84:102" x14ac:dyDescent="0.25">
      <c r="CF16187" s="3" t="s">
        <v>3073</v>
      </c>
      <c r="CG16187" s="174">
        <v>165730</v>
      </c>
      <c r="CH16187" s="174">
        <v>3771</v>
      </c>
      <c r="CI16187" s="174">
        <v>5</v>
      </c>
      <c r="CJ16187" s="174">
        <v>10</v>
      </c>
      <c r="CK16187" s="174">
        <v>10</v>
      </c>
      <c r="CU16187" s="174">
        <v>165730</v>
      </c>
      <c r="CV16187" s="174">
        <v>3771</v>
      </c>
      <c r="CW16187" s="174">
        <v>5</v>
      </c>
      <c r="CX16187" s="174">
        <v>10</v>
      </c>
    </row>
    <row r="16188" spans="84:102" x14ac:dyDescent="0.25">
      <c r="CF16188" s="3" t="s">
        <v>3073</v>
      </c>
      <c r="CG16188" s="174">
        <v>3617</v>
      </c>
      <c r="CH16188" s="174">
        <v>93115</v>
      </c>
      <c r="CI16188" s="174">
        <v>5</v>
      </c>
      <c r="CJ16188" s="174">
        <v>9.9205089999999991</v>
      </c>
      <c r="CK16188" s="174">
        <v>9.9205089999999991</v>
      </c>
      <c r="CU16188" s="174">
        <v>3617</v>
      </c>
      <c r="CV16188" s="174">
        <v>93115</v>
      </c>
      <c r="CW16188" s="174">
        <v>5</v>
      </c>
      <c r="CX16188" s="174">
        <v>9.9205089999999991</v>
      </c>
    </row>
    <row r="16189" spans="84:102" x14ac:dyDescent="0.25">
      <c r="CF16189" s="3" t="s">
        <v>3073</v>
      </c>
      <c r="CG16189" s="174">
        <v>93214</v>
      </c>
      <c r="CH16189" s="174">
        <v>3620</v>
      </c>
      <c r="CI16189" s="174">
        <v>5</v>
      </c>
      <c r="CJ16189" s="174">
        <v>9.9205089999999991</v>
      </c>
      <c r="CK16189" s="174">
        <v>9.9205089999999991</v>
      </c>
      <c r="CU16189" s="174">
        <v>93214</v>
      </c>
      <c r="CV16189" s="174">
        <v>3620</v>
      </c>
      <c r="CW16189" s="174">
        <v>5</v>
      </c>
      <c r="CX16189" s="174">
        <v>9.9205089999999991</v>
      </c>
    </row>
    <row r="16190" spans="84:102" x14ac:dyDescent="0.25">
      <c r="CF16190" s="3" t="s">
        <v>3073</v>
      </c>
      <c r="CG16190" s="174">
        <v>20398</v>
      </c>
      <c r="CH16190" s="174">
        <v>2258</v>
      </c>
      <c r="CI16190" s="174">
        <v>5</v>
      </c>
      <c r="CJ16190" s="174">
        <v>9.8930129999999998</v>
      </c>
      <c r="CK16190" s="174">
        <v>9.8930129999999998</v>
      </c>
      <c r="CU16190" s="174">
        <v>20398</v>
      </c>
      <c r="CV16190" s="174">
        <v>2258</v>
      </c>
      <c r="CW16190" s="174">
        <v>5</v>
      </c>
      <c r="CX16190" s="174">
        <v>9.8930129999999998</v>
      </c>
    </row>
    <row r="16191" spans="84:102" x14ac:dyDescent="0.25">
      <c r="CF16191" s="3" t="s">
        <v>3073</v>
      </c>
      <c r="CG16191" s="174">
        <v>85261</v>
      </c>
      <c r="CH16191" s="174">
        <v>1547</v>
      </c>
      <c r="CI16191" s="174">
        <v>5</v>
      </c>
      <c r="CJ16191" s="174">
        <v>9.8466349999999991</v>
      </c>
      <c r="CK16191" s="174">
        <v>9.8466349999999991</v>
      </c>
      <c r="CU16191" s="174">
        <v>85261</v>
      </c>
      <c r="CV16191" s="174">
        <v>1547</v>
      </c>
      <c r="CW16191" s="174">
        <v>5</v>
      </c>
      <c r="CX16191" s="174">
        <v>9.8466349999999991</v>
      </c>
    </row>
    <row r="16192" spans="84:102" x14ac:dyDescent="0.25">
      <c r="CF16192" s="3" t="s">
        <v>3073</v>
      </c>
      <c r="CG16192" s="174">
        <v>53028</v>
      </c>
      <c r="CH16192" s="174">
        <v>1846</v>
      </c>
      <c r="CI16192" s="174">
        <v>5</v>
      </c>
      <c r="CJ16192" s="174">
        <v>9.8403130000000001</v>
      </c>
      <c r="CK16192" s="174">
        <v>9.8403130000000001</v>
      </c>
      <c r="CU16192" s="174">
        <v>53028</v>
      </c>
      <c r="CV16192" s="174">
        <v>1846</v>
      </c>
      <c r="CW16192" s="174">
        <v>5</v>
      </c>
      <c r="CX16192" s="174">
        <v>9.8403130000000001</v>
      </c>
    </row>
    <row r="16193" spans="84:102" x14ac:dyDescent="0.25">
      <c r="CF16193" s="3" t="s">
        <v>3073</v>
      </c>
      <c r="CG16193" s="174">
        <v>96168</v>
      </c>
      <c r="CH16193" s="174">
        <v>3611</v>
      </c>
      <c r="CI16193" s="174">
        <v>5</v>
      </c>
      <c r="CJ16193" s="174">
        <v>9.8186780000000002</v>
      </c>
      <c r="CK16193" s="174">
        <v>9.8186780000000002</v>
      </c>
      <c r="CU16193" s="174">
        <v>96168</v>
      </c>
      <c r="CV16193" s="174">
        <v>3611</v>
      </c>
      <c r="CW16193" s="174">
        <v>5</v>
      </c>
      <c r="CX16193" s="174">
        <v>9.8186780000000002</v>
      </c>
    </row>
    <row r="16194" spans="84:102" x14ac:dyDescent="0.25">
      <c r="CF16194" s="3" t="s">
        <v>3073</v>
      </c>
      <c r="CG16194" s="174">
        <v>1543</v>
      </c>
      <c r="CH16194" s="174">
        <v>84599</v>
      </c>
      <c r="CI16194" s="174">
        <v>5</v>
      </c>
      <c r="CJ16194" s="174">
        <v>9.7132559999999994</v>
      </c>
      <c r="CK16194" s="174">
        <v>9.7132559999999994</v>
      </c>
      <c r="CU16194" s="174">
        <v>1543</v>
      </c>
      <c r="CV16194" s="174">
        <v>84599</v>
      </c>
      <c r="CW16194" s="174">
        <v>5</v>
      </c>
      <c r="CX16194" s="174">
        <v>9.7132559999999994</v>
      </c>
    </row>
    <row r="16195" spans="84:102" x14ac:dyDescent="0.25">
      <c r="CF16195" s="3" t="s">
        <v>3073</v>
      </c>
      <c r="CG16195" s="174">
        <v>53917</v>
      </c>
      <c r="CH16195" s="174">
        <v>1848</v>
      </c>
      <c r="CI16195" s="174">
        <v>5</v>
      </c>
      <c r="CJ16195" s="174">
        <v>9.6963899999999992</v>
      </c>
      <c r="CK16195" s="174">
        <v>9.6963899999999992</v>
      </c>
      <c r="CU16195" s="174">
        <v>53917</v>
      </c>
      <c r="CV16195" s="174">
        <v>1848</v>
      </c>
      <c r="CW16195" s="174">
        <v>5</v>
      </c>
      <c r="CX16195" s="174">
        <v>9.6963899999999992</v>
      </c>
    </row>
    <row r="16196" spans="84:102" x14ac:dyDescent="0.25">
      <c r="CF16196" s="3" t="s">
        <v>3073</v>
      </c>
      <c r="CG16196" s="174">
        <v>104207</v>
      </c>
      <c r="CH16196" s="174">
        <v>821</v>
      </c>
      <c r="CI16196" s="174">
        <v>5</v>
      </c>
      <c r="CJ16196" s="174">
        <v>9.6916659999999997</v>
      </c>
      <c r="CK16196" s="174">
        <v>9.6916659999999997</v>
      </c>
      <c r="CU16196" s="174">
        <v>104207</v>
      </c>
      <c r="CV16196" s="174">
        <v>821</v>
      </c>
      <c r="CW16196" s="174">
        <v>5</v>
      </c>
      <c r="CX16196" s="174">
        <v>9.6916659999999997</v>
      </c>
    </row>
    <row r="16197" spans="84:102" x14ac:dyDescent="0.25">
      <c r="CF16197" s="3" t="s">
        <v>3073</v>
      </c>
      <c r="CG16197" s="174">
        <v>36</v>
      </c>
      <c r="CH16197" s="174">
        <v>60586</v>
      </c>
      <c r="CI16197" s="174">
        <v>5</v>
      </c>
      <c r="CJ16197" s="174">
        <v>9.6473259999999996</v>
      </c>
      <c r="CK16197" s="174">
        <v>9.6473259999999996</v>
      </c>
      <c r="CU16197" s="174">
        <v>36</v>
      </c>
      <c r="CV16197" s="174">
        <v>60586</v>
      </c>
      <c r="CW16197" s="174">
        <v>5</v>
      </c>
      <c r="CX16197" s="174">
        <v>9.6473259999999996</v>
      </c>
    </row>
    <row r="16198" spans="84:102" x14ac:dyDescent="0.25">
      <c r="CF16198" s="3" t="s">
        <v>3073</v>
      </c>
      <c r="CG16198" s="174">
        <v>69013</v>
      </c>
      <c r="CH16198" s="174">
        <v>1672</v>
      </c>
      <c r="CI16198" s="174">
        <v>5</v>
      </c>
      <c r="CJ16198" s="174">
        <v>9.6358979999999992</v>
      </c>
      <c r="CK16198" s="174">
        <v>9.6358979999999992</v>
      </c>
      <c r="CU16198" s="174">
        <v>69013</v>
      </c>
      <c r="CV16198" s="174">
        <v>1672</v>
      </c>
      <c r="CW16198" s="174">
        <v>5</v>
      </c>
      <c r="CX16198" s="174">
        <v>9.6358979999999992</v>
      </c>
    </row>
    <row r="16199" spans="84:102" x14ac:dyDescent="0.25">
      <c r="CF16199" s="3" t="s">
        <v>3073</v>
      </c>
      <c r="CG16199" s="174">
        <v>155437</v>
      </c>
      <c r="CH16199" s="174">
        <v>3201</v>
      </c>
      <c r="CI16199" s="174">
        <v>5</v>
      </c>
      <c r="CJ16199" s="174">
        <v>9.5751340000000003</v>
      </c>
      <c r="CK16199" s="174">
        <v>9.5751340000000003</v>
      </c>
      <c r="CU16199" s="174">
        <v>155437</v>
      </c>
      <c r="CV16199" s="174">
        <v>3201</v>
      </c>
      <c r="CW16199" s="174">
        <v>5</v>
      </c>
      <c r="CX16199" s="174">
        <v>9.5751340000000003</v>
      </c>
    </row>
    <row r="16200" spans="84:102" x14ac:dyDescent="0.25">
      <c r="CF16200" s="3" t="s">
        <v>3073</v>
      </c>
      <c r="CG16200" s="174">
        <v>106302</v>
      </c>
      <c r="CH16200" s="174">
        <v>851</v>
      </c>
      <c r="CI16200" s="174">
        <v>5</v>
      </c>
      <c r="CJ16200" s="174">
        <v>9.5037079999999996</v>
      </c>
      <c r="CK16200" s="174">
        <v>9.5037079999999996</v>
      </c>
      <c r="CU16200" s="174">
        <v>106302</v>
      </c>
      <c r="CV16200" s="174">
        <v>851</v>
      </c>
      <c r="CW16200" s="174">
        <v>5</v>
      </c>
      <c r="CX16200" s="174">
        <v>9.5037079999999996</v>
      </c>
    </row>
    <row r="16201" spans="84:102" x14ac:dyDescent="0.25">
      <c r="CF16201" s="3" t="s">
        <v>3073</v>
      </c>
      <c r="CG16201" s="174">
        <v>152161</v>
      </c>
      <c r="CH16201" s="174">
        <v>2899</v>
      </c>
      <c r="CI16201" s="174">
        <v>5</v>
      </c>
      <c r="CJ16201" s="174">
        <v>9.5</v>
      </c>
      <c r="CK16201" s="174">
        <v>9.5</v>
      </c>
      <c r="CU16201" s="174">
        <v>152161</v>
      </c>
      <c r="CV16201" s="174">
        <v>2899</v>
      </c>
      <c r="CW16201" s="174">
        <v>5</v>
      </c>
      <c r="CX16201" s="174">
        <v>9.5</v>
      </c>
    </row>
    <row r="16202" spans="84:102" x14ac:dyDescent="0.25">
      <c r="CF16202" s="3" t="s">
        <v>3073</v>
      </c>
      <c r="CG16202" s="174">
        <v>46791</v>
      </c>
      <c r="CH16202" s="174">
        <v>2632</v>
      </c>
      <c r="CI16202" s="174">
        <v>5</v>
      </c>
      <c r="CJ16202" s="174">
        <v>9.4606180000000002</v>
      </c>
      <c r="CK16202" s="174">
        <v>9.4606180000000002</v>
      </c>
      <c r="CU16202" s="174">
        <v>46791</v>
      </c>
      <c r="CV16202" s="174">
        <v>2632</v>
      </c>
      <c r="CW16202" s="174">
        <v>5</v>
      </c>
      <c r="CX16202" s="174">
        <v>9.4606180000000002</v>
      </c>
    </row>
    <row r="16203" spans="84:102" x14ac:dyDescent="0.25">
      <c r="CF16203" s="3" t="s">
        <v>3073</v>
      </c>
      <c r="CG16203" s="174">
        <v>155606</v>
      </c>
      <c r="CH16203" s="174">
        <v>3201</v>
      </c>
      <c r="CI16203" s="174">
        <v>5</v>
      </c>
      <c r="CJ16203" s="174">
        <v>9.3888280000000002</v>
      </c>
      <c r="CK16203" s="174">
        <v>9.3888280000000002</v>
      </c>
      <c r="CU16203" s="174">
        <v>155606</v>
      </c>
      <c r="CV16203" s="174">
        <v>3201</v>
      </c>
      <c r="CW16203" s="174">
        <v>5</v>
      </c>
      <c r="CX16203" s="174">
        <v>9.3888280000000002</v>
      </c>
    </row>
    <row r="16204" spans="84:102" x14ac:dyDescent="0.25">
      <c r="CF16204" s="3" t="s">
        <v>3073</v>
      </c>
      <c r="CG16204" s="174">
        <v>3201</v>
      </c>
      <c r="CH16204" s="174">
        <v>155606</v>
      </c>
      <c r="CI16204" s="174">
        <v>5</v>
      </c>
      <c r="CJ16204" s="174">
        <v>9.3404240000000005</v>
      </c>
      <c r="CK16204" s="174">
        <v>9.3404240000000005</v>
      </c>
      <c r="CU16204" s="174">
        <v>3201</v>
      </c>
      <c r="CV16204" s="174">
        <v>155606</v>
      </c>
      <c r="CW16204" s="174">
        <v>5</v>
      </c>
      <c r="CX16204" s="174">
        <v>9.3404240000000005</v>
      </c>
    </row>
    <row r="16205" spans="84:102" x14ac:dyDescent="0.25">
      <c r="CF16205" s="3" t="s">
        <v>3073</v>
      </c>
      <c r="CG16205" s="174">
        <v>3257</v>
      </c>
      <c r="CH16205" s="174">
        <v>158596</v>
      </c>
      <c r="CI16205" s="174">
        <v>5</v>
      </c>
      <c r="CJ16205" s="174">
        <v>9.3009430000000002</v>
      </c>
      <c r="CK16205" s="174">
        <v>9.3009430000000002</v>
      </c>
      <c r="CU16205" s="174">
        <v>3257</v>
      </c>
      <c r="CV16205" s="174">
        <v>158596</v>
      </c>
      <c r="CW16205" s="174">
        <v>5</v>
      </c>
      <c r="CX16205" s="174">
        <v>9.3009430000000002</v>
      </c>
    </row>
    <row r="16206" spans="84:102" x14ac:dyDescent="0.25">
      <c r="CF16206" s="3" t="s">
        <v>3073</v>
      </c>
      <c r="CG16206" s="174">
        <v>71401</v>
      </c>
      <c r="CH16206" s="174">
        <v>1651</v>
      </c>
      <c r="CI16206" s="174">
        <v>5</v>
      </c>
      <c r="CJ16206" s="174">
        <v>9.2946829999999991</v>
      </c>
      <c r="CK16206" s="174">
        <v>9.2946829999999991</v>
      </c>
      <c r="CU16206" s="174">
        <v>71401</v>
      </c>
      <c r="CV16206" s="174">
        <v>1651</v>
      </c>
      <c r="CW16206" s="174">
        <v>5</v>
      </c>
      <c r="CX16206" s="174">
        <v>9.2946829999999991</v>
      </c>
    </row>
    <row r="16207" spans="84:102" x14ac:dyDescent="0.25">
      <c r="CF16207" s="3" t="s">
        <v>3073</v>
      </c>
      <c r="CG16207" s="174">
        <v>22129</v>
      </c>
      <c r="CH16207" s="174">
        <v>2337</v>
      </c>
      <c r="CI16207" s="174">
        <v>5</v>
      </c>
      <c r="CJ16207" s="174">
        <v>9.2795380000000005</v>
      </c>
      <c r="CK16207" s="174">
        <v>9.2795380000000005</v>
      </c>
      <c r="CU16207" s="174">
        <v>22129</v>
      </c>
      <c r="CV16207" s="174">
        <v>2337</v>
      </c>
      <c r="CW16207" s="174">
        <v>5</v>
      </c>
      <c r="CX16207" s="174">
        <v>9.2795380000000005</v>
      </c>
    </row>
    <row r="16208" spans="84:102" x14ac:dyDescent="0.25">
      <c r="CF16208" s="3" t="s">
        <v>3073</v>
      </c>
      <c r="CG16208" s="174">
        <v>109738</v>
      </c>
      <c r="CH16208" s="174">
        <v>1411</v>
      </c>
      <c r="CI16208" s="174">
        <v>5</v>
      </c>
      <c r="CJ16208" s="174">
        <v>9.2671989999999997</v>
      </c>
      <c r="CK16208" s="174">
        <v>9.2671989999999997</v>
      </c>
      <c r="CU16208" s="174">
        <v>109738</v>
      </c>
      <c r="CV16208" s="174">
        <v>1411</v>
      </c>
      <c r="CW16208" s="174">
        <v>5</v>
      </c>
      <c r="CX16208" s="174">
        <v>9.2671989999999997</v>
      </c>
    </row>
    <row r="16209" spans="84:102" x14ac:dyDescent="0.25">
      <c r="CF16209" s="3" t="s">
        <v>3073</v>
      </c>
      <c r="CG16209" s="174">
        <v>2253</v>
      </c>
      <c r="CH16209" s="174">
        <v>19577</v>
      </c>
      <c r="CI16209" s="174">
        <v>5</v>
      </c>
      <c r="CJ16209" s="174">
        <v>9.2374960000000002</v>
      </c>
      <c r="CK16209" s="174">
        <v>9.2374960000000002</v>
      </c>
      <c r="CU16209" s="174">
        <v>2253</v>
      </c>
      <c r="CV16209" s="174">
        <v>19577</v>
      </c>
      <c r="CW16209" s="174">
        <v>5</v>
      </c>
      <c r="CX16209" s="174">
        <v>9.2374960000000002</v>
      </c>
    </row>
    <row r="16210" spans="84:102" x14ac:dyDescent="0.25">
      <c r="CF16210" s="3" t="s">
        <v>3073</v>
      </c>
      <c r="CG16210" s="174">
        <v>2265</v>
      </c>
      <c r="CH16210" s="174">
        <v>20851</v>
      </c>
      <c r="CI16210" s="174">
        <v>5</v>
      </c>
      <c r="CJ16210" s="174">
        <v>9.1509990000000005</v>
      </c>
      <c r="CK16210" s="174">
        <v>9.1509990000000005</v>
      </c>
      <c r="CU16210" s="174">
        <v>2265</v>
      </c>
      <c r="CV16210" s="174">
        <v>20851</v>
      </c>
      <c r="CW16210" s="174">
        <v>5</v>
      </c>
      <c r="CX16210" s="174">
        <v>9.1509990000000005</v>
      </c>
    </row>
    <row r="16211" spans="84:102" x14ac:dyDescent="0.25">
      <c r="CF16211" s="3" t="s">
        <v>3073</v>
      </c>
      <c r="CG16211" s="174">
        <v>3130</v>
      </c>
      <c r="CH16211" s="174">
        <v>150898</v>
      </c>
      <c r="CI16211" s="174">
        <v>5</v>
      </c>
      <c r="CJ16211" s="174">
        <v>9.0617330000000003</v>
      </c>
      <c r="CK16211" s="174">
        <v>9.0617330000000003</v>
      </c>
      <c r="CU16211" s="174">
        <v>3130</v>
      </c>
      <c r="CV16211" s="174">
        <v>150898</v>
      </c>
      <c r="CW16211" s="174">
        <v>5</v>
      </c>
      <c r="CX16211" s="174">
        <v>9.0617330000000003</v>
      </c>
    </row>
    <row r="16212" spans="84:102" x14ac:dyDescent="0.25">
      <c r="CF16212" s="3" t="s">
        <v>3073</v>
      </c>
      <c r="CG16212" s="174">
        <v>3879</v>
      </c>
      <c r="CH16212" s="174">
        <v>184661</v>
      </c>
      <c r="CI16212" s="174">
        <v>5</v>
      </c>
      <c r="CJ16212" s="174">
        <v>9.029325</v>
      </c>
      <c r="CK16212" s="174">
        <v>9.029325</v>
      </c>
      <c r="CU16212" s="174">
        <v>3879</v>
      </c>
      <c r="CV16212" s="174">
        <v>184661</v>
      </c>
      <c r="CW16212" s="174">
        <v>5</v>
      </c>
      <c r="CX16212" s="174">
        <v>9.029325</v>
      </c>
    </row>
    <row r="16213" spans="84:102" x14ac:dyDescent="0.25">
      <c r="CF16213" s="3" t="s">
        <v>3073</v>
      </c>
      <c r="CG16213" s="174">
        <v>932</v>
      </c>
      <c r="CH16213" s="174">
        <v>112215</v>
      </c>
      <c r="CI16213" s="174">
        <v>5</v>
      </c>
      <c r="CJ16213" s="174">
        <v>9.0187869999999997</v>
      </c>
      <c r="CK16213" s="174">
        <v>9.0187869999999997</v>
      </c>
      <c r="CU16213" s="174">
        <v>932</v>
      </c>
      <c r="CV16213" s="174">
        <v>112215</v>
      </c>
      <c r="CW16213" s="174">
        <v>5</v>
      </c>
      <c r="CX16213" s="174">
        <v>9.0187869999999997</v>
      </c>
    </row>
    <row r="16214" spans="84:102" x14ac:dyDescent="0.25">
      <c r="CF16214" s="3" t="s">
        <v>3073</v>
      </c>
      <c r="CG16214" s="174">
        <v>300</v>
      </c>
      <c r="CH16214" s="174">
        <v>73238</v>
      </c>
      <c r="CI16214" s="174">
        <v>5</v>
      </c>
      <c r="CJ16214" s="174">
        <v>9.0184619999999995</v>
      </c>
      <c r="CK16214" s="174">
        <v>9.0184619999999995</v>
      </c>
      <c r="CU16214" s="174">
        <v>300</v>
      </c>
      <c r="CV16214" s="174">
        <v>73238</v>
      </c>
      <c r="CW16214" s="174">
        <v>5</v>
      </c>
      <c r="CX16214" s="174">
        <v>9.0184619999999995</v>
      </c>
    </row>
    <row r="16215" spans="84:102" x14ac:dyDescent="0.25">
      <c r="CF16215" s="3" t="s">
        <v>3073</v>
      </c>
      <c r="CG16215" s="174">
        <v>371</v>
      </c>
      <c r="CH16215" s="174">
        <v>81005</v>
      </c>
      <c r="CI16215" s="174">
        <v>5</v>
      </c>
      <c r="CJ16215" s="174">
        <v>9</v>
      </c>
      <c r="CK16215" s="174">
        <v>9</v>
      </c>
      <c r="CU16215" s="174">
        <v>371</v>
      </c>
      <c r="CV16215" s="174">
        <v>81005</v>
      </c>
      <c r="CW16215" s="174">
        <v>5</v>
      </c>
      <c r="CX16215" s="174">
        <v>9</v>
      </c>
    </row>
    <row r="16216" spans="84:102" x14ac:dyDescent="0.25">
      <c r="CF16216" s="3" t="s">
        <v>3073</v>
      </c>
      <c r="CG16216" s="174">
        <v>624</v>
      </c>
      <c r="CH16216" s="174">
        <v>88092</v>
      </c>
      <c r="CI16216" s="174">
        <v>5</v>
      </c>
      <c r="CJ16216" s="174">
        <v>9</v>
      </c>
      <c r="CK16216" s="174">
        <v>9</v>
      </c>
      <c r="CU16216" s="174">
        <v>624</v>
      </c>
      <c r="CV16216" s="174">
        <v>88092</v>
      </c>
      <c r="CW16216" s="174">
        <v>5</v>
      </c>
      <c r="CX16216" s="174">
        <v>9</v>
      </c>
    </row>
    <row r="16217" spans="84:102" x14ac:dyDescent="0.25">
      <c r="CF16217" s="3" t="s">
        <v>3073</v>
      </c>
      <c r="CG16217" s="174">
        <v>2572</v>
      </c>
      <c r="CH16217" s="174">
        <v>41813</v>
      </c>
      <c r="CI16217" s="174">
        <v>5</v>
      </c>
      <c r="CJ16217" s="174">
        <v>9</v>
      </c>
      <c r="CK16217" s="174">
        <v>9</v>
      </c>
      <c r="CU16217" s="174">
        <v>2572</v>
      </c>
      <c r="CV16217" s="174">
        <v>41813</v>
      </c>
      <c r="CW16217" s="174">
        <v>5</v>
      </c>
      <c r="CX16217" s="174">
        <v>9</v>
      </c>
    </row>
    <row r="16218" spans="84:102" x14ac:dyDescent="0.25">
      <c r="CF16218" s="3" t="s">
        <v>3073</v>
      </c>
      <c r="CG16218" s="174">
        <v>2901</v>
      </c>
      <c r="CH16218" s="174">
        <v>151747</v>
      </c>
      <c r="CI16218" s="174">
        <v>5</v>
      </c>
      <c r="CJ16218" s="174">
        <v>9</v>
      </c>
      <c r="CK16218" s="174">
        <v>9</v>
      </c>
      <c r="CU16218" s="174">
        <v>2901</v>
      </c>
      <c r="CV16218" s="174">
        <v>151747</v>
      </c>
      <c r="CW16218" s="174">
        <v>5</v>
      </c>
      <c r="CX16218" s="174">
        <v>9</v>
      </c>
    </row>
    <row r="16219" spans="84:102" x14ac:dyDescent="0.25">
      <c r="CF16219" s="3" t="s">
        <v>3073</v>
      </c>
      <c r="CG16219" s="174">
        <v>3786</v>
      </c>
      <c r="CH16219" s="174">
        <v>126582</v>
      </c>
      <c r="CI16219" s="174">
        <v>5</v>
      </c>
      <c r="CJ16219" s="174">
        <v>9</v>
      </c>
      <c r="CK16219" s="174">
        <v>9</v>
      </c>
      <c r="CU16219" s="174">
        <v>3786</v>
      </c>
      <c r="CV16219" s="174">
        <v>126582</v>
      </c>
      <c r="CW16219" s="174">
        <v>5</v>
      </c>
      <c r="CX16219" s="174">
        <v>9</v>
      </c>
    </row>
    <row r="16220" spans="84:102" x14ac:dyDescent="0.25">
      <c r="CF16220" s="3" t="s">
        <v>3073</v>
      </c>
      <c r="CG16220" s="174">
        <v>3877</v>
      </c>
      <c r="CH16220" s="174">
        <v>166171</v>
      </c>
      <c r="CI16220" s="174">
        <v>5</v>
      </c>
      <c r="CJ16220" s="174">
        <v>9</v>
      </c>
      <c r="CK16220" s="174">
        <v>9</v>
      </c>
      <c r="CU16220" s="174">
        <v>3877</v>
      </c>
      <c r="CV16220" s="174">
        <v>166171</v>
      </c>
      <c r="CW16220" s="174">
        <v>5</v>
      </c>
      <c r="CX16220" s="174">
        <v>9</v>
      </c>
    </row>
    <row r="16221" spans="84:102" x14ac:dyDescent="0.25">
      <c r="CF16221" s="3" t="s">
        <v>3073</v>
      </c>
      <c r="CG16221" s="174">
        <v>3886</v>
      </c>
      <c r="CH16221" s="174">
        <v>95038</v>
      </c>
      <c r="CI16221" s="174">
        <v>5</v>
      </c>
      <c r="CJ16221" s="174">
        <v>9</v>
      </c>
      <c r="CK16221" s="174">
        <v>9</v>
      </c>
      <c r="CU16221" s="174">
        <v>3886</v>
      </c>
      <c r="CV16221" s="174">
        <v>95038</v>
      </c>
      <c r="CW16221" s="174">
        <v>5</v>
      </c>
      <c r="CX16221" s="174">
        <v>9</v>
      </c>
    </row>
    <row r="16222" spans="84:102" x14ac:dyDescent="0.25">
      <c r="CF16222" s="3" t="s">
        <v>3073</v>
      </c>
      <c r="CG16222" s="174">
        <v>3890</v>
      </c>
      <c r="CH16222" s="174">
        <v>6818</v>
      </c>
      <c r="CI16222" s="174">
        <v>5</v>
      </c>
      <c r="CJ16222" s="174">
        <v>9</v>
      </c>
      <c r="CK16222" s="174">
        <v>9</v>
      </c>
      <c r="CU16222" s="174">
        <v>3890</v>
      </c>
      <c r="CV16222" s="174">
        <v>6818</v>
      </c>
      <c r="CW16222" s="174">
        <v>5</v>
      </c>
      <c r="CX16222" s="174">
        <v>9</v>
      </c>
    </row>
    <row r="16223" spans="84:102" x14ac:dyDescent="0.25">
      <c r="CF16223" s="3" t="s">
        <v>3073</v>
      </c>
      <c r="CG16223" s="174">
        <v>81005</v>
      </c>
      <c r="CH16223" s="174">
        <v>371</v>
      </c>
      <c r="CI16223" s="174">
        <v>5</v>
      </c>
      <c r="CJ16223" s="174">
        <v>9</v>
      </c>
      <c r="CK16223" s="174">
        <v>9</v>
      </c>
      <c r="CU16223" s="174">
        <v>81005</v>
      </c>
      <c r="CV16223" s="174">
        <v>371</v>
      </c>
      <c r="CW16223" s="174">
        <v>5</v>
      </c>
      <c r="CX16223" s="174">
        <v>9</v>
      </c>
    </row>
    <row r="16224" spans="84:102" x14ac:dyDescent="0.25">
      <c r="CF16224" s="3" t="s">
        <v>3073</v>
      </c>
      <c r="CG16224" s="174">
        <v>85830</v>
      </c>
      <c r="CH16224" s="174">
        <v>582</v>
      </c>
      <c r="CI16224" s="174">
        <v>5</v>
      </c>
      <c r="CJ16224" s="174">
        <v>9</v>
      </c>
      <c r="CK16224" s="174">
        <v>9</v>
      </c>
      <c r="CU16224" s="174">
        <v>85830</v>
      </c>
      <c r="CV16224" s="174">
        <v>582</v>
      </c>
      <c r="CW16224" s="174">
        <v>5</v>
      </c>
      <c r="CX16224" s="174">
        <v>9</v>
      </c>
    </row>
    <row r="16225" spans="84:102" x14ac:dyDescent="0.25">
      <c r="CF16225" s="3" t="s">
        <v>3073</v>
      </c>
      <c r="CG16225" s="174">
        <v>107472</v>
      </c>
      <c r="CH16225" s="174">
        <v>3870</v>
      </c>
      <c r="CI16225" s="174">
        <v>5</v>
      </c>
      <c r="CJ16225" s="174">
        <v>9</v>
      </c>
      <c r="CK16225" s="174">
        <v>9</v>
      </c>
      <c r="CU16225" s="174">
        <v>107472</v>
      </c>
      <c r="CV16225" s="174">
        <v>3870</v>
      </c>
      <c r="CW16225" s="174">
        <v>5</v>
      </c>
      <c r="CX16225" s="174">
        <v>9</v>
      </c>
    </row>
    <row r="16226" spans="84:102" x14ac:dyDescent="0.25">
      <c r="CF16226" s="3" t="s">
        <v>3073</v>
      </c>
      <c r="CG16226" s="174">
        <v>119652</v>
      </c>
      <c r="CH16226" s="174">
        <v>1008</v>
      </c>
      <c r="CI16226" s="174">
        <v>5</v>
      </c>
      <c r="CJ16226" s="174">
        <v>9</v>
      </c>
      <c r="CK16226" s="174">
        <v>9</v>
      </c>
      <c r="CU16226" s="174">
        <v>119652</v>
      </c>
      <c r="CV16226" s="174">
        <v>1008</v>
      </c>
      <c r="CW16226" s="174">
        <v>5</v>
      </c>
      <c r="CX16226" s="174">
        <v>9</v>
      </c>
    </row>
    <row r="16227" spans="84:102" x14ac:dyDescent="0.25">
      <c r="CF16227" s="3" t="s">
        <v>3073</v>
      </c>
      <c r="CG16227" s="174">
        <v>166171</v>
      </c>
      <c r="CH16227" s="174">
        <v>3877</v>
      </c>
      <c r="CI16227" s="174">
        <v>5</v>
      </c>
      <c r="CJ16227" s="174">
        <v>9</v>
      </c>
      <c r="CK16227" s="174">
        <v>9</v>
      </c>
      <c r="CU16227" s="174">
        <v>166171</v>
      </c>
      <c r="CV16227" s="174">
        <v>3877</v>
      </c>
      <c r="CW16227" s="174">
        <v>5</v>
      </c>
      <c r="CX16227" s="174">
        <v>9</v>
      </c>
    </row>
    <row r="16228" spans="84:102" x14ac:dyDescent="0.25">
      <c r="CF16228" s="3" t="s">
        <v>3073</v>
      </c>
      <c r="CG16228" s="174">
        <v>2601</v>
      </c>
      <c r="CH16228" s="174">
        <v>43948</v>
      </c>
      <c r="CI16228" s="174">
        <v>5</v>
      </c>
      <c r="CJ16228" s="174">
        <v>8.9147990000000004</v>
      </c>
      <c r="CK16228" s="174">
        <v>8.9147990000000004</v>
      </c>
      <c r="CU16228" s="174">
        <v>2601</v>
      </c>
      <c r="CV16228" s="174">
        <v>43948</v>
      </c>
      <c r="CW16228" s="174">
        <v>5</v>
      </c>
      <c r="CX16228" s="174">
        <v>8.9147990000000004</v>
      </c>
    </row>
    <row r="16229" spans="84:102" x14ac:dyDescent="0.25">
      <c r="CF16229" s="3" t="s">
        <v>3073</v>
      </c>
      <c r="CG16229" s="174">
        <v>1848</v>
      </c>
      <c r="CH16229" s="174">
        <v>53917</v>
      </c>
      <c r="CI16229" s="174">
        <v>5</v>
      </c>
      <c r="CJ16229" s="174">
        <v>8.8972840000000009</v>
      </c>
      <c r="CK16229" s="174">
        <v>8.8972840000000009</v>
      </c>
      <c r="CU16229" s="174">
        <v>1848</v>
      </c>
      <c r="CV16229" s="174">
        <v>53917</v>
      </c>
      <c r="CW16229" s="174">
        <v>5</v>
      </c>
      <c r="CX16229" s="174">
        <v>8.8972840000000009</v>
      </c>
    </row>
    <row r="16230" spans="84:102" x14ac:dyDescent="0.25">
      <c r="CF16230" s="3" t="s">
        <v>3073</v>
      </c>
      <c r="CG16230" s="174">
        <v>157915</v>
      </c>
      <c r="CH16230" s="174">
        <v>3252</v>
      </c>
      <c r="CI16230" s="174">
        <v>5</v>
      </c>
      <c r="CJ16230" s="174">
        <v>8.8467450000000003</v>
      </c>
      <c r="CK16230" s="174">
        <v>8.8467450000000003</v>
      </c>
      <c r="CU16230" s="174">
        <v>157915</v>
      </c>
      <c r="CV16230" s="174">
        <v>3252</v>
      </c>
      <c r="CW16230" s="174">
        <v>5</v>
      </c>
      <c r="CX16230" s="174">
        <v>8.8467450000000003</v>
      </c>
    </row>
    <row r="16231" spans="84:102" x14ac:dyDescent="0.25">
      <c r="CF16231" s="3" t="s">
        <v>3073</v>
      </c>
      <c r="CG16231" s="174">
        <v>821</v>
      </c>
      <c r="CH16231" s="174">
        <v>104207</v>
      </c>
      <c r="CI16231" s="174">
        <v>5</v>
      </c>
      <c r="CJ16231" s="174">
        <v>8.7767300000000006</v>
      </c>
      <c r="CK16231" s="174">
        <v>8.7767300000000006</v>
      </c>
      <c r="CU16231" s="174">
        <v>821</v>
      </c>
      <c r="CV16231" s="174">
        <v>104207</v>
      </c>
      <c r="CW16231" s="174">
        <v>5</v>
      </c>
      <c r="CX16231" s="174">
        <v>8.7767300000000006</v>
      </c>
    </row>
    <row r="16232" spans="84:102" x14ac:dyDescent="0.25">
      <c r="CF16232" s="3" t="s">
        <v>3073</v>
      </c>
      <c r="CG16232" s="174">
        <v>982</v>
      </c>
      <c r="CH16232" s="174">
        <v>117224</v>
      </c>
      <c r="CI16232" s="174">
        <v>5</v>
      </c>
      <c r="CJ16232" s="174">
        <v>8.7538599999999995</v>
      </c>
      <c r="CK16232" s="174">
        <v>8.7538599999999995</v>
      </c>
      <c r="CU16232" s="174">
        <v>982</v>
      </c>
      <c r="CV16232" s="174">
        <v>117224</v>
      </c>
      <c r="CW16232" s="174">
        <v>5</v>
      </c>
      <c r="CX16232" s="174">
        <v>8.7538599999999995</v>
      </c>
    </row>
    <row r="16233" spans="84:102" x14ac:dyDescent="0.25">
      <c r="CF16233" s="3" t="s">
        <v>3073</v>
      </c>
      <c r="CG16233" s="174">
        <v>117224</v>
      </c>
      <c r="CH16233" s="174">
        <v>981</v>
      </c>
      <c r="CI16233" s="174">
        <v>5</v>
      </c>
      <c r="CJ16233" s="174">
        <v>8.7538599999999995</v>
      </c>
      <c r="CK16233" s="174">
        <v>8.7538599999999995</v>
      </c>
      <c r="CU16233" s="174">
        <v>117224</v>
      </c>
      <c r="CV16233" s="174">
        <v>981</v>
      </c>
      <c r="CW16233" s="174">
        <v>5</v>
      </c>
      <c r="CX16233" s="174">
        <v>8.7538599999999995</v>
      </c>
    </row>
    <row r="16234" spans="84:102" x14ac:dyDescent="0.25">
      <c r="CF16234" s="3" t="s">
        <v>3073</v>
      </c>
      <c r="CG16234" s="174">
        <v>769</v>
      </c>
      <c r="CH16234" s="174">
        <v>99263</v>
      </c>
      <c r="CI16234" s="174">
        <v>5</v>
      </c>
      <c r="CJ16234" s="174">
        <v>8.6810980000000004</v>
      </c>
      <c r="CK16234" s="174">
        <v>8.6810980000000004</v>
      </c>
      <c r="CU16234" s="174">
        <v>769</v>
      </c>
      <c r="CV16234" s="174">
        <v>99263</v>
      </c>
      <c r="CW16234" s="174">
        <v>5</v>
      </c>
      <c r="CX16234" s="174">
        <v>8.6810980000000004</v>
      </c>
    </row>
    <row r="16235" spans="84:102" x14ac:dyDescent="0.25">
      <c r="CF16235" s="3" t="s">
        <v>3073</v>
      </c>
      <c r="CG16235" s="174">
        <v>1536</v>
      </c>
      <c r="CH16235" s="174">
        <v>87463</v>
      </c>
      <c r="CI16235" s="174">
        <v>5</v>
      </c>
      <c r="CJ16235" s="174">
        <v>8.5792459999999995</v>
      </c>
      <c r="CK16235" s="174">
        <v>8.5792459999999995</v>
      </c>
      <c r="CU16235" s="174">
        <v>1536</v>
      </c>
      <c r="CV16235" s="174">
        <v>87463</v>
      </c>
      <c r="CW16235" s="174">
        <v>5</v>
      </c>
      <c r="CX16235" s="174">
        <v>8.5792459999999995</v>
      </c>
    </row>
    <row r="16236" spans="84:102" x14ac:dyDescent="0.25">
      <c r="CF16236" s="3" t="s">
        <v>3073</v>
      </c>
      <c r="CG16236" s="174">
        <v>979</v>
      </c>
      <c r="CH16236" s="174">
        <v>116791</v>
      </c>
      <c r="CI16236" s="174">
        <v>5</v>
      </c>
      <c r="CJ16236" s="174">
        <v>8.5788060000000002</v>
      </c>
      <c r="CK16236" s="174">
        <v>8.5788060000000002</v>
      </c>
      <c r="CU16236" s="174">
        <v>979</v>
      </c>
      <c r="CV16236" s="174">
        <v>116791</v>
      </c>
      <c r="CW16236" s="174">
        <v>5</v>
      </c>
      <c r="CX16236" s="174">
        <v>8.5788060000000002</v>
      </c>
    </row>
    <row r="16237" spans="84:102" x14ac:dyDescent="0.25">
      <c r="CF16237" s="3" t="s">
        <v>3073</v>
      </c>
      <c r="CG16237" s="174">
        <v>149247</v>
      </c>
      <c r="CH16237" s="174">
        <v>2832</v>
      </c>
      <c r="CI16237" s="174">
        <v>5</v>
      </c>
      <c r="CJ16237" s="174">
        <v>8.5744059999999998</v>
      </c>
      <c r="CK16237" s="174">
        <v>8.5744059999999998</v>
      </c>
      <c r="CU16237" s="174">
        <v>149247</v>
      </c>
      <c r="CV16237" s="174">
        <v>2832</v>
      </c>
      <c r="CW16237" s="174">
        <v>5</v>
      </c>
      <c r="CX16237" s="174">
        <v>8.5744059999999998</v>
      </c>
    </row>
    <row r="16238" spans="84:102" x14ac:dyDescent="0.25">
      <c r="CF16238" s="3" t="s">
        <v>3073</v>
      </c>
      <c r="CG16238" s="174">
        <v>1524</v>
      </c>
      <c r="CH16238" s="174">
        <v>86187</v>
      </c>
      <c r="CI16238" s="174">
        <v>5</v>
      </c>
      <c r="CJ16238" s="174">
        <v>8.574325</v>
      </c>
      <c r="CK16238" s="174">
        <v>8.574325</v>
      </c>
      <c r="CU16238" s="174">
        <v>1524</v>
      </c>
      <c r="CV16238" s="174">
        <v>86187</v>
      </c>
      <c r="CW16238" s="174">
        <v>5</v>
      </c>
      <c r="CX16238" s="174">
        <v>8.574325</v>
      </c>
    </row>
    <row r="16239" spans="84:102" x14ac:dyDescent="0.25">
      <c r="CF16239" s="3" t="s">
        <v>3073</v>
      </c>
      <c r="CG16239" s="174">
        <v>981</v>
      </c>
      <c r="CH16239" s="174">
        <v>117224</v>
      </c>
      <c r="CI16239" s="174">
        <v>5</v>
      </c>
      <c r="CJ16239" s="174">
        <v>8.570055</v>
      </c>
      <c r="CK16239" s="174">
        <v>8.570055</v>
      </c>
      <c r="CU16239" s="174">
        <v>981</v>
      </c>
      <c r="CV16239" s="174">
        <v>117224</v>
      </c>
      <c r="CW16239" s="174">
        <v>5</v>
      </c>
      <c r="CX16239" s="174">
        <v>8.570055</v>
      </c>
    </row>
    <row r="16240" spans="84:102" x14ac:dyDescent="0.25">
      <c r="CF16240" s="3" t="s">
        <v>3073</v>
      </c>
      <c r="CG16240" s="174">
        <v>117224</v>
      </c>
      <c r="CH16240" s="174">
        <v>982</v>
      </c>
      <c r="CI16240" s="174">
        <v>5</v>
      </c>
      <c r="CJ16240" s="174">
        <v>8.570055</v>
      </c>
      <c r="CK16240" s="174">
        <v>8.570055</v>
      </c>
      <c r="CU16240" s="174">
        <v>117224</v>
      </c>
      <c r="CV16240" s="174">
        <v>982</v>
      </c>
      <c r="CW16240" s="174">
        <v>5</v>
      </c>
      <c r="CX16240" s="174">
        <v>8.570055</v>
      </c>
    </row>
    <row r="16241" spans="84:102" x14ac:dyDescent="0.25">
      <c r="CF16241" s="3" t="s">
        <v>3073</v>
      </c>
      <c r="CG16241" s="174">
        <v>148112</v>
      </c>
      <c r="CH16241" s="174">
        <v>2817</v>
      </c>
      <c r="CI16241" s="174">
        <v>5</v>
      </c>
      <c r="CJ16241" s="174">
        <v>8.5224060000000001</v>
      </c>
      <c r="CK16241" s="174">
        <v>8.5224060000000001</v>
      </c>
      <c r="CU16241" s="174">
        <v>148112</v>
      </c>
      <c r="CV16241" s="174">
        <v>2817</v>
      </c>
      <c r="CW16241" s="174">
        <v>5</v>
      </c>
      <c r="CX16241" s="174">
        <v>8.5224060000000001</v>
      </c>
    </row>
    <row r="16242" spans="84:102" x14ac:dyDescent="0.25">
      <c r="CF16242" s="3" t="s">
        <v>3073</v>
      </c>
      <c r="CG16242" s="174">
        <v>3201</v>
      </c>
      <c r="CH16242" s="174">
        <v>155437</v>
      </c>
      <c r="CI16242" s="174">
        <v>5</v>
      </c>
      <c r="CJ16242" s="174">
        <v>8.5186299999999999</v>
      </c>
      <c r="CK16242" s="174">
        <v>8.5186299999999999</v>
      </c>
      <c r="CU16242" s="174">
        <v>3201</v>
      </c>
      <c r="CV16242" s="174">
        <v>155437</v>
      </c>
      <c r="CW16242" s="174">
        <v>5</v>
      </c>
      <c r="CX16242" s="174">
        <v>8.5186299999999999</v>
      </c>
    </row>
    <row r="16243" spans="84:102" x14ac:dyDescent="0.25">
      <c r="CF16243" s="3" t="s">
        <v>3073</v>
      </c>
      <c r="CG16243" s="174">
        <v>193</v>
      </c>
      <c r="CH16243" s="174">
        <v>68142</v>
      </c>
      <c r="CI16243" s="174">
        <v>5</v>
      </c>
      <c r="CJ16243" s="174">
        <v>8.4587240000000001</v>
      </c>
      <c r="CK16243" s="174">
        <v>8.4587240000000001</v>
      </c>
      <c r="CU16243" s="174">
        <v>193</v>
      </c>
      <c r="CV16243" s="174">
        <v>68142</v>
      </c>
      <c r="CW16243" s="174">
        <v>5</v>
      </c>
      <c r="CX16243" s="174">
        <v>8.4587240000000001</v>
      </c>
    </row>
    <row r="16244" spans="84:102" x14ac:dyDescent="0.25">
      <c r="CF16244" s="3" t="s">
        <v>3073</v>
      </c>
      <c r="CG16244" s="174">
        <v>3148</v>
      </c>
      <c r="CH16244" s="174">
        <v>152238</v>
      </c>
      <c r="CI16244" s="174">
        <v>5</v>
      </c>
      <c r="CJ16244" s="174">
        <v>8.456823</v>
      </c>
      <c r="CK16244" s="174">
        <v>8.456823</v>
      </c>
      <c r="CU16244" s="174">
        <v>3148</v>
      </c>
      <c r="CV16244" s="174">
        <v>152238</v>
      </c>
      <c r="CW16244" s="174">
        <v>5</v>
      </c>
      <c r="CX16244" s="174">
        <v>8.456823</v>
      </c>
    </row>
    <row r="16245" spans="84:102" x14ac:dyDescent="0.25">
      <c r="CF16245" s="3" t="s">
        <v>3073</v>
      </c>
      <c r="CG16245" s="174">
        <v>136397</v>
      </c>
      <c r="CH16245" s="174">
        <v>2018</v>
      </c>
      <c r="CI16245" s="174">
        <v>5</v>
      </c>
      <c r="CJ16245" s="174">
        <v>8.4105450000000008</v>
      </c>
      <c r="CK16245" s="174">
        <v>8.4105450000000008</v>
      </c>
      <c r="CU16245" s="174">
        <v>136397</v>
      </c>
      <c r="CV16245" s="174">
        <v>2018</v>
      </c>
      <c r="CW16245" s="174">
        <v>5</v>
      </c>
      <c r="CX16245" s="174">
        <v>8.4105450000000008</v>
      </c>
    </row>
    <row r="16246" spans="84:102" x14ac:dyDescent="0.25">
      <c r="CF16246" s="3" t="s">
        <v>3073</v>
      </c>
      <c r="CG16246" s="174">
        <v>72743</v>
      </c>
      <c r="CH16246" s="174">
        <v>322</v>
      </c>
      <c r="CI16246" s="174">
        <v>5</v>
      </c>
      <c r="CJ16246" s="174">
        <v>8.3941689999999998</v>
      </c>
      <c r="CK16246" s="174">
        <v>8.3941689999999998</v>
      </c>
      <c r="CU16246" s="174">
        <v>72743</v>
      </c>
      <c r="CV16246" s="174">
        <v>322</v>
      </c>
      <c r="CW16246" s="174">
        <v>5</v>
      </c>
      <c r="CX16246" s="174">
        <v>8.3941689999999998</v>
      </c>
    </row>
    <row r="16247" spans="84:102" x14ac:dyDescent="0.25">
      <c r="CF16247" s="3" t="s">
        <v>3073</v>
      </c>
      <c r="CG16247" s="174">
        <v>851</v>
      </c>
      <c r="CH16247" s="174">
        <v>106302</v>
      </c>
      <c r="CI16247" s="174">
        <v>5</v>
      </c>
      <c r="CJ16247" s="174">
        <v>8.3698069999999998</v>
      </c>
      <c r="CK16247" s="174">
        <v>8.3698069999999998</v>
      </c>
      <c r="CU16247" s="174">
        <v>851</v>
      </c>
      <c r="CV16247" s="174">
        <v>106302</v>
      </c>
      <c r="CW16247" s="174">
        <v>5</v>
      </c>
      <c r="CX16247" s="174">
        <v>8.3698069999999998</v>
      </c>
    </row>
    <row r="16248" spans="84:102" x14ac:dyDescent="0.25">
      <c r="CF16248" s="3" t="s">
        <v>3073</v>
      </c>
      <c r="CG16248" s="174">
        <v>901</v>
      </c>
      <c r="CH16248" s="174">
        <v>109515</v>
      </c>
      <c r="CI16248" s="174">
        <v>5</v>
      </c>
      <c r="CJ16248" s="174">
        <v>8.3625989999999994</v>
      </c>
      <c r="CK16248" s="174">
        <v>8.3625989999999994</v>
      </c>
      <c r="CU16248" s="174">
        <v>901</v>
      </c>
      <c r="CV16248" s="174">
        <v>109515</v>
      </c>
      <c r="CW16248" s="174">
        <v>5</v>
      </c>
      <c r="CX16248" s="174">
        <v>8.3625989999999994</v>
      </c>
    </row>
    <row r="16249" spans="84:102" x14ac:dyDescent="0.25">
      <c r="CF16249" s="3" t="s">
        <v>3073</v>
      </c>
      <c r="CG16249" s="174">
        <v>26</v>
      </c>
      <c r="CH16249" s="174">
        <v>62444</v>
      </c>
      <c r="CI16249" s="174">
        <v>5</v>
      </c>
      <c r="CJ16249" s="174">
        <v>8.354438</v>
      </c>
      <c r="CK16249" s="174">
        <v>8.354438</v>
      </c>
      <c r="CU16249" s="174">
        <v>26</v>
      </c>
      <c r="CV16249" s="174">
        <v>62444</v>
      </c>
      <c r="CW16249" s="174">
        <v>5</v>
      </c>
      <c r="CX16249" s="174">
        <v>8.354438</v>
      </c>
    </row>
    <row r="16250" spans="84:102" x14ac:dyDescent="0.25">
      <c r="CF16250" s="3" t="s">
        <v>3073</v>
      </c>
      <c r="CG16250" s="174">
        <v>112954</v>
      </c>
      <c r="CH16250" s="174">
        <v>943</v>
      </c>
      <c r="CI16250" s="174">
        <v>5</v>
      </c>
      <c r="CJ16250" s="174">
        <v>8.3315300000000008</v>
      </c>
      <c r="CK16250" s="174">
        <v>8.3315300000000008</v>
      </c>
      <c r="CU16250" s="174">
        <v>112954</v>
      </c>
      <c r="CV16250" s="174">
        <v>943</v>
      </c>
      <c r="CW16250" s="174">
        <v>5</v>
      </c>
      <c r="CX16250" s="174">
        <v>8.3315300000000008</v>
      </c>
    </row>
    <row r="16251" spans="84:102" x14ac:dyDescent="0.25">
      <c r="CF16251" s="3" t="s">
        <v>3073</v>
      </c>
      <c r="CG16251" s="174">
        <v>791</v>
      </c>
      <c r="CH16251" s="174">
        <v>103493</v>
      </c>
      <c r="CI16251" s="174">
        <v>5</v>
      </c>
      <c r="CJ16251" s="174">
        <v>8.3304419999999997</v>
      </c>
      <c r="CK16251" s="174">
        <v>8.3304419999999997</v>
      </c>
      <c r="CU16251" s="174">
        <v>791</v>
      </c>
      <c r="CV16251" s="174">
        <v>103493</v>
      </c>
      <c r="CW16251" s="174">
        <v>5</v>
      </c>
      <c r="CX16251" s="174">
        <v>8.3304419999999997</v>
      </c>
    </row>
    <row r="16252" spans="84:102" x14ac:dyDescent="0.25">
      <c r="CF16252" s="3" t="s">
        <v>3073</v>
      </c>
      <c r="CG16252" s="174">
        <v>147943</v>
      </c>
      <c r="CH16252" s="174">
        <v>2806</v>
      </c>
      <c r="CI16252" s="174">
        <v>5</v>
      </c>
      <c r="CJ16252" s="174">
        <v>8.2669180000000004</v>
      </c>
      <c r="CK16252" s="174">
        <v>8.2669180000000004</v>
      </c>
      <c r="CU16252" s="174">
        <v>147943</v>
      </c>
      <c r="CV16252" s="174">
        <v>2806</v>
      </c>
      <c r="CW16252" s="174">
        <v>5</v>
      </c>
      <c r="CX16252" s="174">
        <v>8.2669180000000004</v>
      </c>
    </row>
    <row r="16253" spans="84:102" x14ac:dyDescent="0.25">
      <c r="CF16253" s="3" t="s">
        <v>3073</v>
      </c>
      <c r="CG16253" s="174">
        <v>2511</v>
      </c>
      <c r="CH16253" s="174">
        <v>39246</v>
      </c>
      <c r="CI16253" s="174">
        <v>5</v>
      </c>
      <c r="CJ16253" s="174">
        <v>8.2327560000000002</v>
      </c>
      <c r="CK16253" s="174">
        <v>8.2327560000000002</v>
      </c>
      <c r="CU16253" s="174">
        <v>2511</v>
      </c>
      <c r="CV16253" s="174">
        <v>39246</v>
      </c>
      <c r="CW16253" s="174">
        <v>5</v>
      </c>
      <c r="CX16253" s="174">
        <v>8.2327560000000002</v>
      </c>
    </row>
    <row r="16254" spans="84:102" x14ac:dyDescent="0.25">
      <c r="CF16254" s="3" t="s">
        <v>3073</v>
      </c>
      <c r="CG16254" s="174">
        <v>589</v>
      </c>
      <c r="CH16254" s="174">
        <v>85426</v>
      </c>
      <c r="CI16254" s="174">
        <v>5</v>
      </c>
      <c r="CJ16254" s="174">
        <v>8.2290759999999992</v>
      </c>
      <c r="CK16254" s="174">
        <v>8.2290759999999992</v>
      </c>
      <c r="CU16254" s="174">
        <v>589</v>
      </c>
      <c r="CV16254" s="174">
        <v>85426</v>
      </c>
      <c r="CW16254" s="174">
        <v>5</v>
      </c>
      <c r="CX16254" s="174">
        <v>8.2290759999999992</v>
      </c>
    </row>
    <row r="16255" spans="84:102" x14ac:dyDescent="0.25">
      <c r="CF16255" s="3" t="s">
        <v>3073</v>
      </c>
      <c r="CG16255" s="174">
        <v>553</v>
      </c>
      <c r="CH16255" s="174">
        <v>84058</v>
      </c>
      <c r="CI16255" s="174">
        <v>5</v>
      </c>
      <c r="CJ16255" s="174">
        <v>8.0654610000000009</v>
      </c>
      <c r="CK16255" s="174">
        <v>8.0654610000000009</v>
      </c>
      <c r="CU16255" s="174">
        <v>553</v>
      </c>
      <c r="CV16255" s="174">
        <v>84058</v>
      </c>
      <c r="CW16255" s="174">
        <v>5</v>
      </c>
      <c r="CX16255" s="174">
        <v>8.0654610000000009</v>
      </c>
    </row>
    <row r="16256" spans="84:102" x14ac:dyDescent="0.25">
      <c r="CF16256" s="3" t="s">
        <v>3073</v>
      </c>
      <c r="CG16256" s="174">
        <v>150898</v>
      </c>
      <c r="CH16256" s="174">
        <v>3130</v>
      </c>
      <c r="CI16256" s="174">
        <v>5</v>
      </c>
      <c r="CJ16256" s="174">
        <v>8.0421259999999997</v>
      </c>
      <c r="CK16256" s="174">
        <v>8.0421259999999997</v>
      </c>
      <c r="CU16256" s="174">
        <v>150898</v>
      </c>
      <c r="CV16256" s="174">
        <v>3130</v>
      </c>
      <c r="CW16256" s="174">
        <v>5</v>
      </c>
      <c r="CX16256" s="174">
        <v>8.0421259999999997</v>
      </c>
    </row>
    <row r="16257" spans="84:102" x14ac:dyDescent="0.25">
      <c r="CF16257" s="3" t="s">
        <v>3073</v>
      </c>
      <c r="CG16257" s="174">
        <v>3618</v>
      </c>
      <c r="CH16257" s="174">
        <v>94578</v>
      </c>
      <c r="CI16257" s="174">
        <v>5</v>
      </c>
      <c r="CJ16257" s="174">
        <v>8.0314250000000005</v>
      </c>
      <c r="CK16257" s="174">
        <v>8.0314250000000005</v>
      </c>
      <c r="CU16257" s="174">
        <v>3618</v>
      </c>
      <c r="CV16257" s="174">
        <v>94578</v>
      </c>
      <c r="CW16257" s="174">
        <v>5</v>
      </c>
      <c r="CX16257" s="174">
        <v>8.0314250000000005</v>
      </c>
    </row>
    <row r="16258" spans="84:102" x14ac:dyDescent="0.25">
      <c r="CF16258" s="3" t="s">
        <v>3073</v>
      </c>
      <c r="CG16258" s="174">
        <v>105346</v>
      </c>
      <c r="CH16258" s="174">
        <v>832</v>
      </c>
      <c r="CI16258" s="174">
        <v>5</v>
      </c>
      <c r="CJ16258" s="174">
        <v>8.0003360000000008</v>
      </c>
      <c r="CK16258" s="174">
        <v>8.0003360000000008</v>
      </c>
      <c r="CU16258" s="174">
        <v>105346</v>
      </c>
      <c r="CV16258" s="174">
        <v>832</v>
      </c>
      <c r="CW16258" s="174">
        <v>5</v>
      </c>
      <c r="CX16258" s="174">
        <v>8.0003360000000008</v>
      </c>
    </row>
    <row r="16259" spans="84:102" x14ac:dyDescent="0.25">
      <c r="CF16259" s="3" t="s">
        <v>3073</v>
      </c>
      <c r="CG16259" s="174">
        <v>230</v>
      </c>
      <c r="CH16259" s="174">
        <v>71470</v>
      </c>
      <c r="CI16259" s="174">
        <v>5</v>
      </c>
      <c r="CJ16259" s="174">
        <v>8</v>
      </c>
      <c r="CK16259" s="174">
        <v>8</v>
      </c>
      <c r="CU16259" s="174">
        <v>230</v>
      </c>
      <c r="CV16259" s="174">
        <v>71470</v>
      </c>
      <c r="CW16259" s="174">
        <v>5</v>
      </c>
      <c r="CX16259" s="174">
        <v>8</v>
      </c>
    </row>
    <row r="16260" spans="84:102" x14ac:dyDescent="0.25">
      <c r="CF16260" s="3" t="s">
        <v>3073</v>
      </c>
      <c r="CG16260" s="174">
        <v>2282</v>
      </c>
      <c r="CH16260" s="174">
        <v>21637</v>
      </c>
      <c r="CI16260" s="174">
        <v>5</v>
      </c>
      <c r="CJ16260" s="174">
        <v>8</v>
      </c>
      <c r="CK16260" s="174">
        <v>8</v>
      </c>
      <c r="CU16260" s="174">
        <v>2282</v>
      </c>
      <c r="CV16260" s="174">
        <v>21637</v>
      </c>
      <c r="CW16260" s="174">
        <v>5</v>
      </c>
      <c r="CX16260" s="174">
        <v>8</v>
      </c>
    </row>
    <row r="16261" spans="84:102" x14ac:dyDescent="0.25">
      <c r="CF16261" s="3" t="s">
        <v>3073</v>
      </c>
      <c r="CG16261" s="174">
        <v>2915</v>
      </c>
      <c r="CH16261" s="174">
        <v>152019</v>
      </c>
      <c r="CI16261" s="174">
        <v>5</v>
      </c>
      <c r="CJ16261" s="174">
        <v>8</v>
      </c>
      <c r="CK16261" s="174">
        <v>8</v>
      </c>
      <c r="CU16261" s="174">
        <v>2915</v>
      </c>
      <c r="CV16261" s="174">
        <v>152019</v>
      </c>
      <c r="CW16261" s="174">
        <v>5</v>
      </c>
      <c r="CX16261" s="174">
        <v>8</v>
      </c>
    </row>
    <row r="16262" spans="84:102" x14ac:dyDescent="0.25">
      <c r="CF16262" s="3" t="s">
        <v>3073</v>
      </c>
      <c r="CG16262" s="174">
        <v>2920</v>
      </c>
      <c r="CH16262" s="174">
        <v>152102</v>
      </c>
      <c r="CI16262" s="174">
        <v>5</v>
      </c>
      <c r="CJ16262" s="174">
        <v>8</v>
      </c>
      <c r="CK16262" s="174">
        <v>8</v>
      </c>
      <c r="CU16262" s="174">
        <v>2920</v>
      </c>
      <c r="CV16262" s="174">
        <v>152102</v>
      </c>
      <c r="CW16262" s="174">
        <v>5</v>
      </c>
      <c r="CX16262" s="174">
        <v>8</v>
      </c>
    </row>
    <row r="16263" spans="84:102" x14ac:dyDescent="0.25">
      <c r="CF16263" s="3" t="s">
        <v>3073</v>
      </c>
      <c r="CG16263" s="174">
        <v>3867</v>
      </c>
      <c r="CH16263" s="174">
        <v>42827</v>
      </c>
      <c r="CI16263" s="174">
        <v>5</v>
      </c>
      <c r="CJ16263" s="174">
        <v>8</v>
      </c>
      <c r="CK16263" s="174">
        <v>8</v>
      </c>
      <c r="CU16263" s="174">
        <v>3867</v>
      </c>
      <c r="CV16263" s="174">
        <v>42827</v>
      </c>
      <c r="CW16263" s="174">
        <v>5</v>
      </c>
      <c r="CX16263" s="174">
        <v>8</v>
      </c>
    </row>
    <row r="16264" spans="84:102" x14ac:dyDescent="0.25">
      <c r="CF16264" s="3" t="s">
        <v>3073</v>
      </c>
      <c r="CG16264" s="174">
        <v>94578</v>
      </c>
      <c r="CH16264" s="174">
        <v>3618</v>
      </c>
      <c r="CI16264" s="174">
        <v>5</v>
      </c>
      <c r="CJ16264" s="174">
        <v>8</v>
      </c>
      <c r="CK16264" s="174">
        <v>8</v>
      </c>
      <c r="CU16264" s="174">
        <v>94578</v>
      </c>
      <c r="CV16264" s="174">
        <v>3618</v>
      </c>
      <c r="CW16264" s="174">
        <v>5</v>
      </c>
      <c r="CX16264" s="174">
        <v>8</v>
      </c>
    </row>
    <row r="16265" spans="84:102" x14ac:dyDescent="0.25">
      <c r="CF16265" s="3" t="s">
        <v>3073</v>
      </c>
      <c r="CG16265" s="174">
        <v>95038</v>
      </c>
      <c r="CH16265" s="174">
        <v>3886</v>
      </c>
      <c r="CI16265" s="174">
        <v>5</v>
      </c>
      <c r="CJ16265" s="174">
        <v>8</v>
      </c>
      <c r="CK16265" s="174">
        <v>8</v>
      </c>
      <c r="CU16265" s="174">
        <v>95038</v>
      </c>
      <c r="CV16265" s="174">
        <v>3886</v>
      </c>
      <c r="CW16265" s="174">
        <v>5</v>
      </c>
      <c r="CX16265" s="174">
        <v>8</v>
      </c>
    </row>
    <row r="16266" spans="84:102" x14ac:dyDescent="0.25">
      <c r="CF16266" s="3" t="s">
        <v>3073</v>
      </c>
      <c r="CG16266" s="174">
        <v>99263</v>
      </c>
      <c r="CH16266" s="174">
        <v>769</v>
      </c>
      <c r="CI16266" s="174">
        <v>5</v>
      </c>
      <c r="CJ16266" s="174">
        <v>7.8735660000000003</v>
      </c>
      <c r="CK16266" s="174">
        <v>7.8735660000000003</v>
      </c>
      <c r="CU16266" s="174">
        <v>99263</v>
      </c>
      <c r="CV16266" s="174">
        <v>769</v>
      </c>
      <c r="CW16266" s="174">
        <v>5</v>
      </c>
      <c r="CX16266" s="174">
        <v>7.8735660000000003</v>
      </c>
    </row>
    <row r="16267" spans="84:102" x14ac:dyDescent="0.25">
      <c r="CF16267" s="3" t="s">
        <v>3073</v>
      </c>
      <c r="CG16267" s="174">
        <v>2806</v>
      </c>
      <c r="CH16267" s="174">
        <v>147943</v>
      </c>
      <c r="CI16267" s="174">
        <v>5</v>
      </c>
      <c r="CJ16267" s="174">
        <v>7.8688330000000004</v>
      </c>
      <c r="CK16267" s="174">
        <v>7.8688330000000004</v>
      </c>
      <c r="CU16267" s="174">
        <v>2806</v>
      </c>
      <c r="CV16267" s="174">
        <v>147943</v>
      </c>
      <c r="CW16267" s="174">
        <v>5</v>
      </c>
      <c r="CX16267" s="174">
        <v>7.8688330000000004</v>
      </c>
    </row>
    <row r="16268" spans="84:102" x14ac:dyDescent="0.25">
      <c r="CF16268" s="3" t="s">
        <v>3073</v>
      </c>
      <c r="CG16268" s="174">
        <v>20395</v>
      </c>
      <c r="CH16268" s="174">
        <v>2269</v>
      </c>
      <c r="CI16268" s="174">
        <v>5</v>
      </c>
      <c r="CJ16268" s="174">
        <v>7.841221</v>
      </c>
      <c r="CK16268" s="174">
        <v>7.841221</v>
      </c>
      <c r="CU16268" s="174">
        <v>20395</v>
      </c>
      <c r="CV16268" s="174">
        <v>2269</v>
      </c>
      <c r="CW16268" s="174">
        <v>5</v>
      </c>
      <c r="CX16268" s="174">
        <v>7.841221</v>
      </c>
    </row>
    <row r="16269" spans="84:102" x14ac:dyDescent="0.25">
      <c r="CF16269" s="3" t="s">
        <v>3073</v>
      </c>
      <c r="CG16269" s="174">
        <v>503</v>
      </c>
      <c r="CH16269" s="174">
        <v>84685</v>
      </c>
      <c r="CI16269" s="174">
        <v>5</v>
      </c>
      <c r="CJ16269" s="174">
        <v>7.7989459999999999</v>
      </c>
      <c r="CK16269" s="174">
        <v>7.7989459999999999</v>
      </c>
      <c r="CU16269" s="174">
        <v>503</v>
      </c>
      <c r="CV16269" s="174">
        <v>84685</v>
      </c>
      <c r="CW16269" s="174">
        <v>5</v>
      </c>
      <c r="CX16269" s="174">
        <v>7.7989459999999999</v>
      </c>
    </row>
    <row r="16270" spans="84:102" x14ac:dyDescent="0.25">
      <c r="CF16270" s="3" t="s">
        <v>3073</v>
      </c>
      <c r="CG16270" s="174">
        <v>84685</v>
      </c>
      <c r="CH16270" s="174">
        <v>502</v>
      </c>
      <c r="CI16270" s="174">
        <v>5</v>
      </c>
      <c r="CJ16270" s="174">
        <v>7.7989459999999999</v>
      </c>
      <c r="CK16270" s="174">
        <v>7.7989459999999999</v>
      </c>
      <c r="CU16270" s="174">
        <v>84685</v>
      </c>
      <c r="CV16270" s="174">
        <v>502</v>
      </c>
      <c r="CW16270" s="174">
        <v>5</v>
      </c>
      <c r="CX16270" s="174">
        <v>7.7989459999999999</v>
      </c>
    </row>
    <row r="16271" spans="84:102" x14ac:dyDescent="0.25">
      <c r="CF16271" s="3" t="s">
        <v>3073</v>
      </c>
      <c r="CG16271" s="174">
        <v>70598</v>
      </c>
      <c r="CH16271" s="174">
        <v>219</v>
      </c>
      <c r="CI16271" s="174">
        <v>5</v>
      </c>
      <c r="CJ16271" s="174">
        <v>7.7816419999999997</v>
      </c>
      <c r="CK16271" s="174">
        <v>7.7816419999999997</v>
      </c>
      <c r="CU16271" s="174">
        <v>70598</v>
      </c>
      <c r="CV16271" s="174">
        <v>219</v>
      </c>
      <c r="CW16271" s="174">
        <v>5</v>
      </c>
      <c r="CX16271" s="174">
        <v>7.7816419999999997</v>
      </c>
    </row>
    <row r="16272" spans="84:102" x14ac:dyDescent="0.25">
      <c r="CF16272" s="3" t="s">
        <v>3073</v>
      </c>
      <c r="CG16272" s="174">
        <v>2412</v>
      </c>
      <c r="CH16272" s="174">
        <v>32180</v>
      </c>
      <c r="CI16272" s="174">
        <v>5</v>
      </c>
      <c r="CJ16272" s="174">
        <v>7.7305299999999999</v>
      </c>
      <c r="CK16272" s="174">
        <v>7.7305299999999999</v>
      </c>
      <c r="CU16272" s="174">
        <v>2412</v>
      </c>
      <c r="CV16272" s="174">
        <v>32180</v>
      </c>
      <c r="CW16272" s="174">
        <v>5</v>
      </c>
      <c r="CX16272" s="174">
        <v>7.7305299999999999</v>
      </c>
    </row>
    <row r="16273" spans="84:102" x14ac:dyDescent="0.25">
      <c r="CF16273" s="3" t="s">
        <v>3073</v>
      </c>
      <c r="CG16273" s="174">
        <v>149357</v>
      </c>
      <c r="CH16273" s="174">
        <v>2838</v>
      </c>
      <c r="CI16273" s="174">
        <v>5</v>
      </c>
      <c r="CJ16273" s="174">
        <v>7.7102890000000004</v>
      </c>
      <c r="CK16273" s="174">
        <v>7.7102890000000004</v>
      </c>
      <c r="CU16273" s="174">
        <v>149357</v>
      </c>
      <c r="CV16273" s="174">
        <v>2838</v>
      </c>
      <c r="CW16273" s="174">
        <v>5</v>
      </c>
      <c r="CX16273" s="174">
        <v>7.7102890000000004</v>
      </c>
    </row>
    <row r="16274" spans="84:102" x14ac:dyDescent="0.25">
      <c r="CF16274" s="3" t="s">
        <v>3073</v>
      </c>
      <c r="CG16274" s="174">
        <v>2624</v>
      </c>
      <c r="CH16274" s="174">
        <v>46132</v>
      </c>
      <c r="CI16274" s="174">
        <v>5</v>
      </c>
      <c r="CJ16274" s="174">
        <v>7.6910150000000002</v>
      </c>
      <c r="CK16274" s="174">
        <v>7.6910150000000002</v>
      </c>
      <c r="CU16274" s="174">
        <v>2624</v>
      </c>
      <c r="CV16274" s="174">
        <v>46132</v>
      </c>
      <c r="CW16274" s="174">
        <v>5</v>
      </c>
      <c r="CX16274" s="174">
        <v>7.6910150000000002</v>
      </c>
    </row>
    <row r="16275" spans="84:102" x14ac:dyDescent="0.25">
      <c r="CF16275" s="3" t="s">
        <v>3073</v>
      </c>
      <c r="CG16275" s="174">
        <v>2815</v>
      </c>
      <c r="CH16275" s="174">
        <v>148836</v>
      </c>
      <c r="CI16275" s="174">
        <v>5</v>
      </c>
      <c r="CJ16275" s="174">
        <v>7.5847100000000003</v>
      </c>
      <c r="CK16275" s="174">
        <v>7.5847100000000003</v>
      </c>
      <c r="CU16275" s="174">
        <v>2815</v>
      </c>
      <c r="CV16275" s="174">
        <v>148836</v>
      </c>
      <c r="CW16275" s="174">
        <v>5</v>
      </c>
      <c r="CX16275" s="174">
        <v>7.5847100000000003</v>
      </c>
    </row>
    <row r="16276" spans="84:102" x14ac:dyDescent="0.25">
      <c r="CF16276" s="3" t="s">
        <v>3073</v>
      </c>
      <c r="CG16276" s="174">
        <v>21907</v>
      </c>
      <c r="CH16276" s="174">
        <v>2299</v>
      </c>
      <c r="CI16276" s="174">
        <v>5</v>
      </c>
      <c r="CJ16276" s="174">
        <v>7.5794889999999997</v>
      </c>
      <c r="CK16276" s="174">
        <v>7.5794889999999997</v>
      </c>
      <c r="CU16276" s="174">
        <v>21907</v>
      </c>
      <c r="CV16276" s="174">
        <v>2299</v>
      </c>
      <c r="CW16276" s="174">
        <v>5</v>
      </c>
      <c r="CX16276" s="174">
        <v>7.5794889999999997</v>
      </c>
    </row>
    <row r="16277" spans="84:102" x14ac:dyDescent="0.25">
      <c r="CF16277" s="3" t="s">
        <v>3073</v>
      </c>
      <c r="CG16277" s="174">
        <v>46132</v>
      </c>
      <c r="CH16277" s="174">
        <v>2624</v>
      </c>
      <c r="CI16277" s="174">
        <v>5</v>
      </c>
      <c r="CJ16277" s="174">
        <v>7.577998</v>
      </c>
      <c r="CK16277" s="174">
        <v>7.577998</v>
      </c>
      <c r="CU16277" s="174">
        <v>46132</v>
      </c>
      <c r="CV16277" s="174">
        <v>2624</v>
      </c>
      <c r="CW16277" s="174">
        <v>5</v>
      </c>
      <c r="CX16277" s="174">
        <v>7.577998</v>
      </c>
    </row>
    <row r="16278" spans="84:102" x14ac:dyDescent="0.25">
      <c r="CF16278" s="3" t="s">
        <v>3073</v>
      </c>
      <c r="CG16278" s="174">
        <v>165812</v>
      </c>
      <c r="CH16278" s="174">
        <v>3043</v>
      </c>
      <c r="CI16278" s="174">
        <v>5</v>
      </c>
      <c r="CJ16278" s="174">
        <v>7.565277</v>
      </c>
      <c r="CK16278" s="174">
        <v>7.565277</v>
      </c>
      <c r="CU16278" s="174">
        <v>165812</v>
      </c>
      <c r="CV16278" s="174">
        <v>3043</v>
      </c>
      <c r="CW16278" s="174">
        <v>5</v>
      </c>
      <c r="CX16278" s="174">
        <v>7.565277</v>
      </c>
    </row>
    <row r="16279" spans="84:102" x14ac:dyDescent="0.25">
      <c r="CF16279" s="3" t="s">
        <v>3073</v>
      </c>
      <c r="CG16279" s="174">
        <v>103229</v>
      </c>
      <c r="CH16279" s="174">
        <v>3634</v>
      </c>
      <c r="CI16279" s="174">
        <v>5</v>
      </c>
      <c r="CJ16279" s="174">
        <v>7.5522179999999999</v>
      </c>
      <c r="CK16279" s="174">
        <v>7.5522179999999999</v>
      </c>
      <c r="CU16279" s="174">
        <v>103229</v>
      </c>
      <c r="CV16279" s="174">
        <v>3634</v>
      </c>
      <c r="CW16279" s="174">
        <v>5</v>
      </c>
      <c r="CX16279" s="174">
        <v>7.5522179999999999</v>
      </c>
    </row>
    <row r="16280" spans="84:102" x14ac:dyDescent="0.25">
      <c r="CF16280" s="3" t="s">
        <v>3073</v>
      </c>
      <c r="CG16280" s="174">
        <v>34764</v>
      </c>
      <c r="CH16280" s="174">
        <v>2439</v>
      </c>
      <c r="CI16280" s="174">
        <v>5</v>
      </c>
      <c r="CJ16280" s="174">
        <v>7.5286720000000003</v>
      </c>
      <c r="CK16280" s="174">
        <v>7.5286720000000003</v>
      </c>
      <c r="CU16280" s="174">
        <v>34764</v>
      </c>
      <c r="CV16280" s="174">
        <v>2439</v>
      </c>
      <c r="CW16280" s="174">
        <v>5</v>
      </c>
      <c r="CX16280" s="174">
        <v>7.5286720000000003</v>
      </c>
    </row>
    <row r="16281" spans="84:102" x14ac:dyDescent="0.25">
      <c r="CF16281" s="3" t="s">
        <v>3073</v>
      </c>
      <c r="CG16281" s="174">
        <v>71470</v>
      </c>
      <c r="CH16281" s="174">
        <v>230</v>
      </c>
      <c r="CI16281" s="174">
        <v>5</v>
      </c>
      <c r="CJ16281" s="174">
        <v>7.5</v>
      </c>
      <c r="CK16281" s="174">
        <v>7.5</v>
      </c>
      <c r="CU16281" s="174">
        <v>71470</v>
      </c>
      <c r="CV16281" s="174">
        <v>230</v>
      </c>
      <c r="CW16281" s="174">
        <v>5</v>
      </c>
      <c r="CX16281" s="174">
        <v>7.5</v>
      </c>
    </row>
    <row r="16282" spans="84:102" x14ac:dyDescent="0.25">
      <c r="CF16282" s="3" t="s">
        <v>3073</v>
      </c>
      <c r="CG16282" s="174">
        <v>3024</v>
      </c>
      <c r="CH16282" s="174">
        <v>164489</v>
      </c>
      <c r="CI16282" s="174">
        <v>5</v>
      </c>
      <c r="CJ16282" s="174">
        <v>7.494122</v>
      </c>
      <c r="CK16282" s="174">
        <v>7.494122</v>
      </c>
      <c r="CU16282" s="174">
        <v>3024</v>
      </c>
      <c r="CV16282" s="174">
        <v>164489</v>
      </c>
      <c r="CW16282" s="174">
        <v>5</v>
      </c>
      <c r="CX16282" s="174">
        <v>7.494122</v>
      </c>
    </row>
    <row r="16283" spans="84:102" x14ac:dyDescent="0.25">
      <c r="CF16283" s="3" t="s">
        <v>3073</v>
      </c>
      <c r="CG16283" s="174">
        <v>68142</v>
      </c>
      <c r="CH16283" s="174">
        <v>193</v>
      </c>
      <c r="CI16283" s="174">
        <v>5</v>
      </c>
      <c r="CJ16283" s="174">
        <v>7.4519019999999996</v>
      </c>
      <c r="CK16283" s="174">
        <v>7.4519019999999996</v>
      </c>
      <c r="CU16283" s="174">
        <v>68142</v>
      </c>
      <c r="CV16283" s="174">
        <v>193</v>
      </c>
      <c r="CW16283" s="174">
        <v>5</v>
      </c>
      <c r="CX16283" s="174">
        <v>7.4519019999999996</v>
      </c>
    </row>
    <row r="16284" spans="84:102" x14ac:dyDescent="0.25">
      <c r="CF16284" s="3" t="s">
        <v>3073</v>
      </c>
      <c r="CG16284" s="174">
        <v>1411</v>
      </c>
      <c r="CH16284" s="174">
        <v>109738</v>
      </c>
      <c r="CI16284" s="174">
        <v>5</v>
      </c>
      <c r="CJ16284" s="174">
        <v>7.3555359999999999</v>
      </c>
      <c r="CK16284" s="174">
        <v>7.3555359999999999</v>
      </c>
      <c r="CU16284" s="174">
        <v>1411</v>
      </c>
      <c r="CV16284" s="174">
        <v>109738</v>
      </c>
      <c r="CW16284" s="174">
        <v>5</v>
      </c>
      <c r="CX16284" s="174">
        <v>7.3555359999999999</v>
      </c>
    </row>
    <row r="16285" spans="84:102" x14ac:dyDescent="0.25">
      <c r="CF16285" s="3" t="s">
        <v>3073</v>
      </c>
      <c r="CG16285" s="174">
        <v>67296</v>
      </c>
      <c r="CH16285" s="174">
        <v>117</v>
      </c>
      <c r="CI16285" s="174">
        <v>5</v>
      </c>
      <c r="CJ16285" s="174">
        <v>7.2845950000000004</v>
      </c>
      <c r="CK16285" s="174">
        <v>7.2845950000000004</v>
      </c>
      <c r="CU16285" s="174">
        <v>67296</v>
      </c>
      <c r="CV16285" s="174">
        <v>117</v>
      </c>
      <c r="CW16285" s="174">
        <v>5</v>
      </c>
      <c r="CX16285" s="174">
        <v>7.2845950000000004</v>
      </c>
    </row>
    <row r="16286" spans="84:102" x14ac:dyDescent="0.25">
      <c r="CF16286" s="3" t="s">
        <v>3073</v>
      </c>
      <c r="CG16286" s="174">
        <v>103618</v>
      </c>
      <c r="CH16286" s="174">
        <v>819</v>
      </c>
      <c r="CI16286" s="174">
        <v>5</v>
      </c>
      <c r="CJ16286" s="174">
        <v>7.2189379999999996</v>
      </c>
      <c r="CK16286" s="174">
        <v>7.2189379999999996</v>
      </c>
      <c r="CU16286" s="174">
        <v>103618</v>
      </c>
      <c r="CV16286" s="174">
        <v>819</v>
      </c>
      <c r="CW16286" s="174">
        <v>5</v>
      </c>
      <c r="CX16286" s="174">
        <v>7.2189379999999996</v>
      </c>
    </row>
    <row r="16287" spans="84:102" x14ac:dyDescent="0.25">
      <c r="CF16287" s="3" t="s">
        <v>3073</v>
      </c>
      <c r="CG16287" s="174">
        <v>992</v>
      </c>
      <c r="CH16287" s="174">
        <v>114802</v>
      </c>
      <c r="CI16287" s="174">
        <v>5</v>
      </c>
      <c r="CJ16287" s="174">
        <v>7.1620869999999996</v>
      </c>
      <c r="CK16287" s="174">
        <v>7.1620869999999996</v>
      </c>
      <c r="CU16287" s="174">
        <v>992</v>
      </c>
      <c r="CV16287" s="174">
        <v>114802</v>
      </c>
      <c r="CW16287" s="174">
        <v>5</v>
      </c>
      <c r="CX16287" s="174">
        <v>7.1620869999999996</v>
      </c>
    </row>
    <row r="16288" spans="84:102" x14ac:dyDescent="0.25">
      <c r="CF16288" s="3" t="s">
        <v>3073</v>
      </c>
      <c r="CG16288" s="174">
        <v>3065</v>
      </c>
      <c r="CH16288" s="174">
        <v>166796</v>
      </c>
      <c r="CI16288" s="174">
        <v>5</v>
      </c>
      <c r="CJ16288" s="174">
        <v>7.1586059999999998</v>
      </c>
      <c r="CK16288" s="174">
        <v>7.1586059999999998</v>
      </c>
      <c r="CU16288" s="174">
        <v>3065</v>
      </c>
      <c r="CV16288" s="174">
        <v>166796</v>
      </c>
      <c r="CW16288" s="174">
        <v>5</v>
      </c>
      <c r="CX16288" s="174">
        <v>7.1586059999999998</v>
      </c>
    </row>
    <row r="16289" spans="84:102" x14ac:dyDescent="0.25">
      <c r="CF16289" s="3" t="s">
        <v>3073</v>
      </c>
      <c r="CG16289" s="174">
        <v>60</v>
      </c>
      <c r="CH16289" s="174">
        <v>64081</v>
      </c>
      <c r="CI16289" s="174">
        <v>5</v>
      </c>
      <c r="CJ16289" s="174">
        <v>7.0700630000000002</v>
      </c>
      <c r="CK16289" s="174">
        <v>7.0700630000000002</v>
      </c>
      <c r="CU16289" s="174">
        <v>60</v>
      </c>
      <c r="CV16289" s="174">
        <v>64081</v>
      </c>
      <c r="CW16289" s="174">
        <v>5</v>
      </c>
      <c r="CX16289" s="174">
        <v>7.0700630000000002</v>
      </c>
    </row>
    <row r="16290" spans="84:102" x14ac:dyDescent="0.25">
      <c r="CF16290" s="3" t="s">
        <v>3073</v>
      </c>
      <c r="CG16290" s="174">
        <v>43376</v>
      </c>
      <c r="CH16290" s="174">
        <v>2637</v>
      </c>
      <c r="CI16290" s="174">
        <v>5</v>
      </c>
      <c r="CJ16290" s="174">
        <v>7.0545470000000003</v>
      </c>
      <c r="CK16290" s="174">
        <v>7.0545470000000003</v>
      </c>
      <c r="CU16290" s="174">
        <v>43376</v>
      </c>
      <c r="CV16290" s="174">
        <v>2637</v>
      </c>
      <c r="CW16290" s="174">
        <v>5</v>
      </c>
      <c r="CX16290" s="174">
        <v>7.0545470000000003</v>
      </c>
    </row>
    <row r="16291" spans="84:102" x14ac:dyDescent="0.25">
      <c r="CF16291" s="3" t="s">
        <v>3073</v>
      </c>
      <c r="CG16291" s="174">
        <v>148129</v>
      </c>
      <c r="CH16291" s="174">
        <v>2817</v>
      </c>
      <c r="CI16291" s="174">
        <v>5</v>
      </c>
      <c r="CJ16291" s="174">
        <v>7.0241899999999999</v>
      </c>
      <c r="CK16291" s="174">
        <v>7.0241899999999999</v>
      </c>
      <c r="CU16291" s="174">
        <v>148129</v>
      </c>
      <c r="CV16291" s="174">
        <v>2817</v>
      </c>
      <c r="CW16291" s="174">
        <v>5</v>
      </c>
      <c r="CX16291" s="174">
        <v>7.0241899999999999</v>
      </c>
    </row>
    <row r="16292" spans="84:102" x14ac:dyDescent="0.25">
      <c r="CF16292" s="3" t="s">
        <v>3073</v>
      </c>
      <c r="CG16292" s="174">
        <v>823</v>
      </c>
      <c r="CH16292" s="174">
        <v>104421</v>
      </c>
      <c r="CI16292" s="174">
        <v>5</v>
      </c>
      <c r="CJ16292" s="174">
        <v>7</v>
      </c>
      <c r="CK16292" s="174">
        <v>7</v>
      </c>
      <c r="CU16292" s="174">
        <v>823</v>
      </c>
      <c r="CV16292" s="174">
        <v>104421</v>
      </c>
      <c r="CW16292" s="174">
        <v>5</v>
      </c>
      <c r="CX16292" s="174">
        <v>7</v>
      </c>
    </row>
    <row r="16293" spans="84:102" x14ac:dyDescent="0.25">
      <c r="CF16293" s="3" t="s">
        <v>3073</v>
      </c>
      <c r="CG16293" s="174">
        <v>3768</v>
      </c>
      <c r="CH16293" s="174">
        <v>198688</v>
      </c>
      <c r="CI16293" s="174">
        <v>5</v>
      </c>
      <c r="CJ16293" s="174">
        <v>7</v>
      </c>
      <c r="CK16293" s="174">
        <v>7</v>
      </c>
      <c r="CU16293" s="174">
        <v>3768</v>
      </c>
      <c r="CV16293" s="174">
        <v>198688</v>
      </c>
      <c r="CW16293" s="174">
        <v>5</v>
      </c>
      <c r="CX16293" s="174">
        <v>7</v>
      </c>
    </row>
    <row r="16294" spans="84:102" x14ac:dyDescent="0.25">
      <c r="CF16294" s="3" t="s">
        <v>3073</v>
      </c>
      <c r="CG16294" s="174">
        <v>3786</v>
      </c>
      <c r="CH16294" s="174">
        <v>126201</v>
      </c>
      <c r="CI16294" s="174">
        <v>5</v>
      </c>
      <c r="CJ16294" s="174">
        <v>7</v>
      </c>
      <c r="CK16294" s="174">
        <v>7</v>
      </c>
      <c r="CU16294" s="174">
        <v>3786</v>
      </c>
      <c r="CV16294" s="174">
        <v>126201</v>
      </c>
      <c r="CW16294" s="174">
        <v>5</v>
      </c>
      <c r="CX16294" s="174">
        <v>7</v>
      </c>
    </row>
    <row r="16295" spans="84:102" x14ac:dyDescent="0.25">
      <c r="CF16295" s="3" t="s">
        <v>3073</v>
      </c>
      <c r="CG16295" s="174">
        <v>3818</v>
      </c>
      <c r="CH16295" s="174">
        <v>54618</v>
      </c>
      <c r="CI16295" s="174">
        <v>5</v>
      </c>
      <c r="CJ16295" s="174">
        <v>7</v>
      </c>
      <c r="CK16295" s="174">
        <v>7</v>
      </c>
      <c r="CU16295" s="174">
        <v>3818</v>
      </c>
      <c r="CV16295" s="174">
        <v>54618</v>
      </c>
      <c r="CW16295" s="174">
        <v>5</v>
      </c>
      <c r="CX16295" s="174">
        <v>7</v>
      </c>
    </row>
    <row r="16296" spans="84:102" x14ac:dyDescent="0.25">
      <c r="CF16296" s="3" t="s">
        <v>3073</v>
      </c>
      <c r="CG16296" s="174">
        <v>35080</v>
      </c>
      <c r="CH16296" s="174">
        <v>3780</v>
      </c>
      <c r="CI16296" s="174">
        <v>5</v>
      </c>
      <c r="CJ16296" s="174">
        <v>7</v>
      </c>
      <c r="CK16296" s="174">
        <v>7</v>
      </c>
      <c r="CU16296" s="174">
        <v>35080</v>
      </c>
      <c r="CV16296" s="174">
        <v>3780</v>
      </c>
      <c r="CW16296" s="174">
        <v>5</v>
      </c>
      <c r="CX16296" s="174">
        <v>7</v>
      </c>
    </row>
    <row r="16297" spans="84:102" x14ac:dyDescent="0.25">
      <c r="CF16297" s="3" t="s">
        <v>3073</v>
      </c>
      <c r="CG16297" s="174">
        <v>45765</v>
      </c>
      <c r="CH16297" s="174">
        <v>3849</v>
      </c>
      <c r="CI16297" s="174">
        <v>5</v>
      </c>
      <c r="CJ16297" s="174">
        <v>7</v>
      </c>
      <c r="CK16297" s="174">
        <v>7</v>
      </c>
      <c r="CU16297" s="174">
        <v>45765</v>
      </c>
      <c r="CV16297" s="174">
        <v>3849</v>
      </c>
      <c r="CW16297" s="174">
        <v>5</v>
      </c>
      <c r="CX16297" s="174">
        <v>7</v>
      </c>
    </row>
    <row r="16298" spans="84:102" x14ac:dyDescent="0.25">
      <c r="CF16298" s="3" t="s">
        <v>3073</v>
      </c>
      <c r="CG16298" s="174">
        <v>54020</v>
      </c>
      <c r="CH16298" s="174">
        <v>3815</v>
      </c>
      <c r="CI16298" s="174">
        <v>5</v>
      </c>
      <c r="CJ16298" s="174">
        <v>7</v>
      </c>
      <c r="CK16298" s="174">
        <v>7</v>
      </c>
      <c r="CU16298" s="174">
        <v>54020</v>
      </c>
      <c r="CV16298" s="174">
        <v>3815</v>
      </c>
      <c r="CW16298" s="174">
        <v>5</v>
      </c>
      <c r="CX16298" s="174">
        <v>7</v>
      </c>
    </row>
    <row r="16299" spans="84:102" x14ac:dyDescent="0.25">
      <c r="CF16299" s="3" t="s">
        <v>3073</v>
      </c>
      <c r="CG16299" s="174">
        <v>82866</v>
      </c>
      <c r="CH16299" s="174">
        <v>437</v>
      </c>
      <c r="CI16299" s="174">
        <v>5</v>
      </c>
      <c r="CJ16299" s="174">
        <v>7</v>
      </c>
      <c r="CK16299" s="174">
        <v>7</v>
      </c>
      <c r="CU16299" s="174">
        <v>82866</v>
      </c>
      <c r="CV16299" s="174">
        <v>437</v>
      </c>
      <c r="CW16299" s="174">
        <v>5</v>
      </c>
      <c r="CX16299" s="174">
        <v>7</v>
      </c>
    </row>
    <row r="16300" spans="84:102" x14ac:dyDescent="0.25">
      <c r="CF16300" s="3" t="s">
        <v>3073</v>
      </c>
      <c r="CG16300" s="174">
        <v>150794</v>
      </c>
      <c r="CH16300" s="174">
        <v>2873</v>
      </c>
      <c r="CI16300" s="174">
        <v>5</v>
      </c>
      <c r="CJ16300" s="174">
        <v>7</v>
      </c>
      <c r="CK16300" s="174">
        <v>7</v>
      </c>
      <c r="CU16300" s="174">
        <v>150794</v>
      </c>
      <c r="CV16300" s="174">
        <v>2873</v>
      </c>
      <c r="CW16300" s="174">
        <v>5</v>
      </c>
      <c r="CX16300" s="174">
        <v>7</v>
      </c>
    </row>
    <row r="16301" spans="84:102" x14ac:dyDescent="0.25">
      <c r="CF16301" s="3" t="s">
        <v>3073</v>
      </c>
      <c r="CG16301" s="174">
        <v>151704</v>
      </c>
      <c r="CH16301" s="174">
        <v>2909</v>
      </c>
      <c r="CI16301" s="174">
        <v>5</v>
      </c>
      <c r="CJ16301" s="174">
        <v>7</v>
      </c>
      <c r="CK16301" s="174">
        <v>7</v>
      </c>
      <c r="CU16301" s="174">
        <v>151704</v>
      </c>
      <c r="CV16301" s="174">
        <v>2909</v>
      </c>
      <c r="CW16301" s="174">
        <v>5</v>
      </c>
      <c r="CX16301" s="174">
        <v>7</v>
      </c>
    </row>
    <row r="16302" spans="84:102" x14ac:dyDescent="0.25">
      <c r="CF16302" s="3" t="s">
        <v>3073</v>
      </c>
      <c r="CG16302" s="174">
        <v>61</v>
      </c>
      <c r="CH16302" s="174">
        <v>64814</v>
      </c>
      <c r="CI16302" s="174">
        <v>5</v>
      </c>
      <c r="CJ16302" s="174">
        <v>6.8790800000000001</v>
      </c>
      <c r="CK16302" s="174">
        <v>6.8790800000000001</v>
      </c>
      <c r="CU16302" s="174">
        <v>61</v>
      </c>
      <c r="CV16302" s="174">
        <v>64814</v>
      </c>
      <c r="CW16302" s="174">
        <v>5</v>
      </c>
      <c r="CX16302" s="174">
        <v>6.8790800000000001</v>
      </c>
    </row>
    <row r="16303" spans="84:102" x14ac:dyDescent="0.25">
      <c r="CF16303" s="3" t="s">
        <v>3073</v>
      </c>
      <c r="CG16303" s="174">
        <v>73948</v>
      </c>
      <c r="CH16303" s="174">
        <v>298</v>
      </c>
      <c r="CI16303" s="174">
        <v>5</v>
      </c>
      <c r="CJ16303" s="174">
        <v>6.8628650000000002</v>
      </c>
      <c r="CK16303" s="174">
        <v>6.8628650000000002</v>
      </c>
      <c r="CU16303" s="174">
        <v>73948</v>
      </c>
      <c r="CV16303" s="174">
        <v>298</v>
      </c>
      <c r="CW16303" s="174">
        <v>5</v>
      </c>
      <c r="CX16303" s="174">
        <v>6.8628650000000002</v>
      </c>
    </row>
    <row r="16304" spans="84:102" x14ac:dyDescent="0.25">
      <c r="CF16304" s="3" t="s">
        <v>3073</v>
      </c>
      <c r="CG16304" s="174">
        <v>130767</v>
      </c>
      <c r="CH16304" s="174">
        <v>2709</v>
      </c>
      <c r="CI16304" s="174">
        <v>5</v>
      </c>
      <c r="CJ16304" s="174">
        <v>6.8480379999999998</v>
      </c>
      <c r="CK16304" s="174">
        <v>6.8480379999999998</v>
      </c>
      <c r="CU16304" s="174">
        <v>130767</v>
      </c>
      <c r="CV16304" s="174">
        <v>2709</v>
      </c>
      <c r="CW16304" s="174">
        <v>5</v>
      </c>
      <c r="CX16304" s="174">
        <v>6.8480379999999998</v>
      </c>
    </row>
    <row r="16305" spans="84:102" x14ac:dyDescent="0.25">
      <c r="CF16305" s="3" t="s">
        <v>3073</v>
      </c>
      <c r="CG16305" s="174">
        <v>2268</v>
      </c>
      <c r="CH16305" s="174">
        <v>20930</v>
      </c>
      <c r="CI16305" s="174">
        <v>5</v>
      </c>
      <c r="CJ16305" s="174">
        <v>6.7585439999999997</v>
      </c>
      <c r="CK16305" s="174">
        <v>6.7585439999999997</v>
      </c>
      <c r="CU16305" s="174">
        <v>2268</v>
      </c>
      <c r="CV16305" s="174">
        <v>20930</v>
      </c>
      <c r="CW16305" s="174">
        <v>5</v>
      </c>
      <c r="CX16305" s="174">
        <v>6.7585439999999997</v>
      </c>
    </row>
    <row r="16306" spans="84:102" x14ac:dyDescent="0.25">
      <c r="CF16306" s="3" t="s">
        <v>3073</v>
      </c>
      <c r="CG16306" s="174">
        <v>1108</v>
      </c>
      <c r="CH16306" s="174">
        <v>137626</v>
      </c>
      <c r="CI16306" s="174">
        <v>5</v>
      </c>
      <c r="CJ16306" s="174">
        <v>6.7489679999999996</v>
      </c>
      <c r="CK16306" s="174">
        <v>6.7489679999999996</v>
      </c>
      <c r="CU16306" s="174">
        <v>1108</v>
      </c>
      <c r="CV16306" s="174">
        <v>137626</v>
      </c>
      <c r="CW16306" s="174">
        <v>5</v>
      </c>
      <c r="CX16306" s="174">
        <v>6.7489679999999996</v>
      </c>
    </row>
    <row r="16307" spans="84:102" x14ac:dyDescent="0.25">
      <c r="CF16307" s="3" t="s">
        <v>3073</v>
      </c>
      <c r="CG16307" s="174">
        <v>83425</v>
      </c>
      <c r="CH16307" s="174">
        <v>557</v>
      </c>
      <c r="CI16307" s="174">
        <v>5</v>
      </c>
      <c r="CJ16307" s="174">
        <v>6.7370530000000004</v>
      </c>
      <c r="CK16307" s="174">
        <v>6.7370530000000004</v>
      </c>
      <c r="CU16307" s="174">
        <v>83425</v>
      </c>
      <c r="CV16307" s="174">
        <v>557</v>
      </c>
      <c r="CW16307" s="174">
        <v>5</v>
      </c>
      <c r="CX16307" s="174">
        <v>6.7370530000000004</v>
      </c>
    </row>
    <row r="16308" spans="84:102" x14ac:dyDescent="0.25">
      <c r="CF16308" s="3" t="s">
        <v>3073</v>
      </c>
      <c r="CG16308" s="174">
        <v>79177</v>
      </c>
      <c r="CH16308" s="174">
        <v>1596</v>
      </c>
      <c r="CI16308" s="174">
        <v>5</v>
      </c>
      <c r="CJ16308" s="174">
        <v>6.7352569999999998</v>
      </c>
      <c r="CK16308" s="174">
        <v>6.7352569999999998</v>
      </c>
      <c r="CU16308" s="174">
        <v>79177</v>
      </c>
      <c r="CV16308" s="174">
        <v>1596</v>
      </c>
      <c r="CW16308" s="174">
        <v>5</v>
      </c>
      <c r="CX16308" s="174">
        <v>6.7352569999999998</v>
      </c>
    </row>
    <row r="16309" spans="84:102" x14ac:dyDescent="0.25">
      <c r="CF16309" s="3" t="s">
        <v>3073</v>
      </c>
      <c r="CG16309" s="174">
        <v>106998</v>
      </c>
      <c r="CH16309" s="174">
        <v>1393</v>
      </c>
      <c r="CI16309" s="174">
        <v>5</v>
      </c>
      <c r="CJ16309" s="174">
        <v>6.7239560000000003</v>
      </c>
      <c r="CK16309" s="174">
        <v>6.7239560000000003</v>
      </c>
      <c r="CU16309" s="174">
        <v>106998</v>
      </c>
      <c r="CV16309" s="174">
        <v>1393</v>
      </c>
      <c r="CW16309" s="174">
        <v>5</v>
      </c>
      <c r="CX16309" s="174">
        <v>6.7239560000000003</v>
      </c>
    </row>
    <row r="16310" spans="84:102" x14ac:dyDescent="0.25">
      <c r="CF16310" s="3" t="s">
        <v>3073</v>
      </c>
      <c r="CG16310" s="174">
        <v>3329</v>
      </c>
      <c r="CH16310" s="174">
        <v>164359</v>
      </c>
      <c r="CI16310" s="174">
        <v>5</v>
      </c>
      <c r="CJ16310" s="174">
        <v>6.7185230000000002</v>
      </c>
      <c r="CK16310" s="174">
        <v>6.7185230000000002</v>
      </c>
      <c r="CU16310" s="174">
        <v>3329</v>
      </c>
      <c r="CV16310" s="174">
        <v>164359</v>
      </c>
      <c r="CW16310" s="174">
        <v>5</v>
      </c>
      <c r="CX16310" s="174">
        <v>6.7185230000000002</v>
      </c>
    </row>
    <row r="16311" spans="84:102" x14ac:dyDescent="0.25">
      <c r="CF16311" s="3" t="s">
        <v>3073</v>
      </c>
      <c r="CG16311" s="174">
        <v>338</v>
      </c>
      <c r="CH16311" s="174">
        <v>76047</v>
      </c>
      <c r="CI16311" s="174">
        <v>5</v>
      </c>
      <c r="CJ16311" s="174">
        <v>6.6504599999999998</v>
      </c>
      <c r="CK16311" s="174">
        <v>6.6504599999999998</v>
      </c>
      <c r="CU16311" s="174">
        <v>338</v>
      </c>
      <c r="CV16311" s="174">
        <v>76047</v>
      </c>
      <c r="CW16311" s="174">
        <v>5</v>
      </c>
      <c r="CX16311" s="174">
        <v>6.6504599999999998</v>
      </c>
    </row>
    <row r="16312" spans="84:102" x14ac:dyDescent="0.25">
      <c r="CF16312" s="3" t="s">
        <v>3073</v>
      </c>
      <c r="CG16312" s="174">
        <v>3043</v>
      </c>
      <c r="CH16312" s="174">
        <v>165812</v>
      </c>
      <c r="CI16312" s="174">
        <v>5</v>
      </c>
      <c r="CJ16312" s="174">
        <v>6.6407579999999999</v>
      </c>
      <c r="CK16312" s="174">
        <v>6.6407579999999999</v>
      </c>
      <c r="CU16312" s="174">
        <v>3043</v>
      </c>
      <c r="CV16312" s="174">
        <v>165812</v>
      </c>
      <c r="CW16312" s="174">
        <v>5</v>
      </c>
      <c r="CX16312" s="174">
        <v>6.6407579999999999</v>
      </c>
    </row>
    <row r="16313" spans="84:102" x14ac:dyDescent="0.25">
      <c r="CF16313" s="3" t="s">
        <v>3073</v>
      </c>
      <c r="CG16313" s="174">
        <v>84058</v>
      </c>
      <c r="CH16313" s="174">
        <v>553</v>
      </c>
      <c r="CI16313" s="174">
        <v>5</v>
      </c>
      <c r="CJ16313" s="174">
        <v>6.626576</v>
      </c>
      <c r="CK16313" s="174">
        <v>6.626576</v>
      </c>
      <c r="CU16313" s="174">
        <v>84058</v>
      </c>
      <c r="CV16313" s="174">
        <v>553</v>
      </c>
      <c r="CW16313" s="174">
        <v>5</v>
      </c>
      <c r="CX16313" s="174">
        <v>6.626576</v>
      </c>
    </row>
    <row r="16314" spans="84:102" x14ac:dyDescent="0.25">
      <c r="CF16314" s="3" t="s">
        <v>3073</v>
      </c>
      <c r="CG16314" s="174">
        <v>20930</v>
      </c>
      <c r="CH16314" s="174">
        <v>2268</v>
      </c>
      <c r="CI16314" s="174">
        <v>5</v>
      </c>
      <c r="CJ16314" s="174">
        <v>6.6262879999999997</v>
      </c>
      <c r="CK16314" s="174">
        <v>6.6262879999999997</v>
      </c>
      <c r="CU16314" s="174">
        <v>20930</v>
      </c>
      <c r="CV16314" s="174">
        <v>2268</v>
      </c>
      <c r="CW16314" s="174">
        <v>5</v>
      </c>
      <c r="CX16314" s="174">
        <v>6.6262879999999997</v>
      </c>
    </row>
    <row r="16315" spans="84:102" x14ac:dyDescent="0.25">
      <c r="CF16315" s="3" t="s">
        <v>3073</v>
      </c>
      <c r="CG16315" s="174">
        <v>60286</v>
      </c>
      <c r="CH16315" s="174">
        <v>36</v>
      </c>
      <c r="CI16315" s="174">
        <v>5</v>
      </c>
      <c r="CJ16315" s="174">
        <v>6.6188060000000002</v>
      </c>
      <c r="CK16315" s="174">
        <v>6.6188060000000002</v>
      </c>
      <c r="CU16315" s="174">
        <v>60286</v>
      </c>
      <c r="CV16315" s="174">
        <v>36</v>
      </c>
      <c r="CW16315" s="174">
        <v>5</v>
      </c>
      <c r="CX16315" s="174">
        <v>6.6188060000000002</v>
      </c>
    </row>
    <row r="16316" spans="84:102" x14ac:dyDescent="0.25">
      <c r="CF16316" s="3" t="s">
        <v>3073</v>
      </c>
      <c r="CG16316" s="174">
        <v>92919</v>
      </c>
      <c r="CH16316" s="174">
        <v>3594</v>
      </c>
      <c r="CI16316" s="174">
        <v>5</v>
      </c>
      <c r="CJ16316" s="174">
        <v>6.6013650000000004</v>
      </c>
      <c r="CK16316" s="174">
        <v>6.6013650000000004</v>
      </c>
      <c r="CU16316" s="174">
        <v>92919</v>
      </c>
      <c r="CV16316" s="174">
        <v>3594</v>
      </c>
      <c r="CW16316" s="174">
        <v>5</v>
      </c>
      <c r="CX16316" s="174">
        <v>6.6013650000000004</v>
      </c>
    </row>
    <row r="16317" spans="84:102" x14ac:dyDescent="0.25">
      <c r="CF16317" s="3" t="s">
        <v>3073</v>
      </c>
      <c r="CG16317" s="174">
        <v>164359</v>
      </c>
      <c r="CH16317" s="174">
        <v>3329</v>
      </c>
      <c r="CI16317" s="174">
        <v>5</v>
      </c>
      <c r="CJ16317" s="174">
        <v>6.5921459999999996</v>
      </c>
      <c r="CK16317" s="174">
        <v>6.5921459999999996</v>
      </c>
      <c r="CU16317" s="174">
        <v>164359</v>
      </c>
      <c r="CV16317" s="174">
        <v>3329</v>
      </c>
      <c r="CW16317" s="174">
        <v>5</v>
      </c>
      <c r="CX16317" s="174">
        <v>6.5921459999999996</v>
      </c>
    </row>
    <row r="16318" spans="84:102" x14ac:dyDescent="0.25">
      <c r="CF16318" s="3" t="s">
        <v>3073</v>
      </c>
      <c r="CG16318" s="174">
        <v>1672</v>
      </c>
      <c r="CH16318" s="174">
        <v>69013</v>
      </c>
      <c r="CI16318" s="174">
        <v>5</v>
      </c>
      <c r="CJ16318" s="174">
        <v>6.5882310000000004</v>
      </c>
      <c r="CK16318" s="174">
        <v>6.5882310000000004</v>
      </c>
      <c r="CU16318" s="174">
        <v>1672</v>
      </c>
      <c r="CV16318" s="174">
        <v>69013</v>
      </c>
      <c r="CW16318" s="174">
        <v>5</v>
      </c>
      <c r="CX16318" s="174">
        <v>6.5882310000000004</v>
      </c>
    </row>
    <row r="16319" spans="84:102" x14ac:dyDescent="0.25">
      <c r="CF16319" s="3" t="s">
        <v>3073</v>
      </c>
      <c r="CG16319" s="174">
        <v>108258</v>
      </c>
      <c r="CH16319" s="174">
        <v>878</v>
      </c>
      <c r="CI16319" s="174">
        <v>5</v>
      </c>
      <c r="CJ16319" s="174">
        <v>6.555968</v>
      </c>
      <c r="CK16319" s="174">
        <v>6.555968</v>
      </c>
      <c r="CU16319" s="174">
        <v>108258</v>
      </c>
      <c r="CV16319" s="174">
        <v>878</v>
      </c>
      <c r="CW16319" s="174">
        <v>5</v>
      </c>
      <c r="CX16319" s="174">
        <v>6.555968</v>
      </c>
    </row>
    <row r="16320" spans="84:102" x14ac:dyDescent="0.25">
      <c r="CF16320" s="3" t="s">
        <v>3073</v>
      </c>
      <c r="CG16320" s="174">
        <v>2355</v>
      </c>
      <c r="CH16320" s="174">
        <v>27918</v>
      </c>
      <c r="CI16320" s="174">
        <v>5</v>
      </c>
      <c r="CJ16320" s="174">
        <v>6.5132240000000001</v>
      </c>
      <c r="CK16320" s="174">
        <v>6.5132240000000001</v>
      </c>
      <c r="CU16320" s="174">
        <v>2355</v>
      </c>
      <c r="CV16320" s="174">
        <v>27918</v>
      </c>
      <c r="CW16320" s="174">
        <v>5</v>
      </c>
      <c r="CX16320" s="174">
        <v>6.5132240000000001</v>
      </c>
    </row>
    <row r="16321" spans="84:102" x14ac:dyDescent="0.25">
      <c r="CF16321" s="3" t="s">
        <v>3073</v>
      </c>
      <c r="CG16321" s="174">
        <v>27918</v>
      </c>
      <c r="CH16321" s="174">
        <v>2354</v>
      </c>
      <c r="CI16321" s="174">
        <v>5</v>
      </c>
      <c r="CJ16321" s="174">
        <v>6.5132240000000001</v>
      </c>
      <c r="CK16321" s="174">
        <v>6.5132240000000001</v>
      </c>
      <c r="CU16321" s="174">
        <v>27918</v>
      </c>
      <c r="CV16321" s="174">
        <v>2354</v>
      </c>
      <c r="CW16321" s="174">
        <v>5</v>
      </c>
      <c r="CX16321" s="174">
        <v>6.5132240000000001</v>
      </c>
    </row>
    <row r="16322" spans="84:102" x14ac:dyDescent="0.25">
      <c r="CF16322" s="3" t="s">
        <v>3073</v>
      </c>
      <c r="CG16322" s="174">
        <v>16093</v>
      </c>
      <c r="CH16322" s="174">
        <v>2213</v>
      </c>
      <c r="CI16322" s="174">
        <v>5</v>
      </c>
      <c r="CJ16322" s="174">
        <v>6.4247740000000002</v>
      </c>
      <c r="CK16322" s="174">
        <v>6.4247740000000002</v>
      </c>
      <c r="CU16322" s="174">
        <v>16093</v>
      </c>
      <c r="CV16322" s="174">
        <v>2213</v>
      </c>
      <c r="CW16322" s="174">
        <v>5</v>
      </c>
      <c r="CX16322" s="174">
        <v>6.4247740000000002</v>
      </c>
    </row>
    <row r="16323" spans="84:102" x14ac:dyDescent="0.25">
      <c r="CF16323" s="3" t="s">
        <v>3073</v>
      </c>
      <c r="CG16323" s="174">
        <v>1353</v>
      </c>
      <c r="CH16323" s="174">
        <v>112120</v>
      </c>
      <c r="CI16323" s="174">
        <v>5</v>
      </c>
      <c r="CJ16323" s="174">
        <v>6.3850009999999999</v>
      </c>
      <c r="CK16323" s="174">
        <v>6.3850009999999999</v>
      </c>
      <c r="CU16323" s="174">
        <v>1353</v>
      </c>
      <c r="CV16323" s="174">
        <v>112120</v>
      </c>
      <c r="CW16323" s="174">
        <v>5</v>
      </c>
      <c r="CX16323" s="174">
        <v>6.3850009999999999</v>
      </c>
    </row>
    <row r="16324" spans="84:102" x14ac:dyDescent="0.25">
      <c r="CF16324" s="3" t="s">
        <v>3073</v>
      </c>
      <c r="CG16324" s="174">
        <v>21771</v>
      </c>
      <c r="CH16324" s="174">
        <v>2276</v>
      </c>
      <c r="CI16324" s="174">
        <v>5</v>
      </c>
      <c r="CJ16324" s="174">
        <v>6.3807450000000001</v>
      </c>
      <c r="CK16324" s="174">
        <v>6.3807450000000001</v>
      </c>
      <c r="CU16324" s="174">
        <v>21771</v>
      </c>
      <c r="CV16324" s="174">
        <v>2276</v>
      </c>
      <c r="CW16324" s="174">
        <v>5</v>
      </c>
      <c r="CX16324" s="174">
        <v>6.3807450000000001</v>
      </c>
    </row>
    <row r="16325" spans="84:102" x14ac:dyDescent="0.25">
      <c r="CF16325" s="3" t="s">
        <v>3073</v>
      </c>
      <c r="CG16325" s="174">
        <v>100996</v>
      </c>
      <c r="CH16325" s="174">
        <v>1443</v>
      </c>
      <c r="CI16325" s="174">
        <v>5</v>
      </c>
      <c r="CJ16325" s="174">
        <v>6.3791270000000004</v>
      </c>
      <c r="CK16325" s="174">
        <v>6.3791270000000004</v>
      </c>
      <c r="CU16325" s="174">
        <v>100996</v>
      </c>
      <c r="CV16325" s="174">
        <v>1443</v>
      </c>
      <c r="CW16325" s="174">
        <v>5</v>
      </c>
      <c r="CX16325" s="174">
        <v>6.3791270000000004</v>
      </c>
    </row>
    <row r="16326" spans="84:102" x14ac:dyDescent="0.25">
      <c r="CF16326" s="3" t="s">
        <v>3073</v>
      </c>
      <c r="CG16326" s="174">
        <v>117</v>
      </c>
      <c r="CH16326" s="174">
        <v>67296</v>
      </c>
      <c r="CI16326" s="174">
        <v>5</v>
      </c>
      <c r="CJ16326" s="174">
        <v>6.2801150000000003</v>
      </c>
      <c r="CK16326" s="174">
        <v>6.2801150000000003</v>
      </c>
      <c r="CU16326" s="174">
        <v>117</v>
      </c>
      <c r="CV16326" s="174">
        <v>67296</v>
      </c>
      <c r="CW16326" s="174">
        <v>5</v>
      </c>
      <c r="CX16326" s="174">
        <v>6.2801150000000003</v>
      </c>
    </row>
    <row r="16327" spans="84:102" x14ac:dyDescent="0.25">
      <c r="CF16327" s="3" t="s">
        <v>3073</v>
      </c>
      <c r="CG16327" s="174">
        <v>563</v>
      </c>
      <c r="CH16327" s="174">
        <v>84618</v>
      </c>
      <c r="CI16327" s="174">
        <v>5</v>
      </c>
      <c r="CJ16327" s="174">
        <v>6.2663599999999997</v>
      </c>
      <c r="CK16327" s="174">
        <v>6.2663599999999997</v>
      </c>
      <c r="CU16327" s="174">
        <v>563</v>
      </c>
      <c r="CV16327" s="174">
        <v>84618</v>
      </c>
      <c r="CW16327" s="174">
        <v>5</v>
      </c>
      <c r="CX16327" s="174">
        <v>6.2663599999999997</v>
      </c>
    </row>
    <row r="16328" spans="84:102" x14ac:dyDescent="0.25">
      <c r="CF16328" s="3" t="s">
        <v>3073</v>
      </c>
      <c r="CG16328" s="174">
        <v>3623</v>
      </c>
      <c r="CH16328" s="174">
        <v>94269</v>
      </c>
      <c r="CI16328" s="174">
        <v>5</v>
      </c>
      <c r="CJ16328" s="174">
        <v>6.2580439999999999</v>
      </c>
      <c r="CK16328" s="174">
        <v>6.2580439999999999</v>
      </c>
      <c r="CU16328" s="174">
        <v>3623</v>
      </c>
      <c r="CV16328" s="174">
        <v>94269</v>
      </c>
      <c r="CW16328" s="174">
        <v>5</v>
      </c>
      <c r="CX16328" s="174">
        <v>6.2580439999999999</v>
      </c>
    </row>
    <row r="16329" spans="84:102" x14ac:dyDescent="0.25">
      <c r="CF16329" s="3" t="s">
        <v>3073</v>
      </c>
      <c r="CG16329" s="174">
        <v>148895</v>
      </c>
      <c r="CH16329" s="174">
        <v>2853</v>
      </c>
      <c r="CI16329" s="174">
        <v>5</v>
      </c>
      <c r="CJ16329" s="174">
        <v>6.1963809999999997</v>
      </c>
      <c r="CK16329" s="174">
        <v>6.1963809999999997</v>
      </c>
      <c r="CU16329" s="174">
        <v>148895</v>
      </c>
      <c r="CV16329" s="174">
        <v>2853</v>
      </c>
      <c r="CW16329" s="174">
        <v>5</v>
      </c>
      <c r="CX16329" s="174">
        <v>6.1963809999999997</v>
      </c>
    </row>
    <row r="16330" spans="84:102" x14ac:dyDescent="0.25">
      <c r="CF16330" s="3" t="s">
        <v>3073</v>
      </c>
      <c r="CG16330" s="174">
        <v>2018</v>
      </c>
      <c r="CH16330" s="174">
        <v>136397</v>
      </c>
      <c r="CI16330" s="174">
        <v>5</v>
      </c>
      <c r="CJ16330" s="174">
        <v>6.193867</v>
      </c>
      <c r="CK16330" s="174">
        <v>6.193867</v>
      </c>
      <c r="CU16330" s="174">
        <v>2018</v>
      </c>
      <c r="CV16330" s="174">
        <v>136397</v>
      </c>
      <c r="CW16330" s="174">
        <v>5</v>
      </c>
      <c r="CX16330" s="174">
        <v>6.193867</v>
      </c>
    </row>
    <row r="16331" spans="84:102" x14ac:dyDescent="0.25">
      <c r="CF16331" s="3" t="s">
        <v>3073</v>
      </c>
      <c r="CG16331" s="174">
        <v>1660</v>
      </c>
      <c r="CH16331" s="174">
        <v>70110</v>
      </c>
      <c r="CI16331" s="174">
        <v>5</v>
      </c>
      <c r="CJ16331" s="174">
        <v>6.1462870000000001</v>
      </c>
      <c r="CK16331" s="174">
        <v>6.1462870000000001</v>
      </c>
      <c r="CU16331" s="174">
        <v>1660</v>
      </c>
      <c r="CV16331" s="174">
        <v>70110</v>
      </c>
      <c r="CW16331" s="174">
        <v>5</v>
      </c>
      <c r="CX16331" s="174">
        <v>6.1462870000000001</v>
      </c>
    </row>
    <row r="16332" spans="84:102" x14ac:dyDescent="0.25">
      <c r="CF16332" s="3" t="s">
        <v>3073</v>
      </c>
      <c r="CG16332" s="174">
        <v>3552</v>
      </c>
      <c r="CH16332" s="174">
        <v>78452</v>
      </c>
      <c r="CI16332" s="174">
        <v>5</v>
      </c>
      <c r="CJ16332" s="174">
        <v>6.0649280000000001</v>
      </c>
      <c r="CK16332" s="174">
        <v>6.0649280000000001</v>
      </c>
      <c r="CU16332" s="174">
        <v>3552</v>
      </c>
      <c r="CV16332" s="174">
        <v>78452</v>
      </c>
      <c r="CW16332" s="174">
        <v>5</v>
      </c>
      <c r="CX16332" s="174">
        <v>6.0649280000000001</v>
      </c>
    </row>
    <row r="16333" spans="84:102" x14ac:dyDescent="0.25">
      <c r="CF16333" s="3" t="s">
        <v>3073</v>
      </c>
      <c r="CG16333" s="174">
        <v>119712</v>
      </c>
      <c r="CH16333" s="174">
        <v>1010</v>
      </c>
      <c r="CI16333" s="174">
        <v>5</v>
      </c>
      <c r="CJ16333" s="174">
        <v>6.0213970000000003</v>
      </c>
      <c r="CK16333" s="174">
        <v>6.0213970000000003</v>
      </c>
      <c r="CU16333" s="174">
        <v>119712</v>
      </c>
      <c r="CV16333" s="174">
        <v>1010</v>
      </c>
      <c r="CW16333" s="174">
        <v>5</v>
      </c>
      <c r="CX16333" s="174">
        <v>6.0213970000000003</v>
      </c>
    </row>
    <row r="16334" spans="84:102" x14ac:dyDescent="0.25">
      <c r="CF16334" s="3" t="s">
        <v>3073</v>
      </c>
      <c r="CG16334" s="174">
        <v>174</v>
      </c>
      <c r="CH16334" s="174">
        <v>185384</v>
      </c>
      <c r="CI16334" s="174">
        <v>5</v>
      </c>
      <c r="CJ16334" s="174">
        <v>6</v>
      </c>
      <c r="CK16334" s="174">
        <v>6</v>
      </c>
      <c r="CU16334" s="174">
        <v>174</v>
      </c>
      <c r="CV16334" s="174">
        <v>185384</v>
      </c>
      <c r="CW16334" s="174">
        <v>5</v>
      </c>
      <c r="CX16334" s="174">
        <v>6</v>
      </c>
    </row>
    <row r="16335" spans="84:102" x14ac:dyDescent="0.25">
      <c r="CF16335" s="3" t="s">
        <v>3073</v>
      </c>
      <c r="CG16335" s="174">
        <v>301</v>
      </c>
      <c r="CH16335" s="174">
        <v>73434</v>
      </c>
      <c r="CI16335" s="174">
        <v>5</v>
      </c>
      <c r="CJ16335" s="174">
        <v>6</v>
      </c>
      <c r="CK16335" s="174">
        <v>6</v>
      </c>
      <c r="CU16335" s="174">
        <v>301</v>
      </c>
      <c r="CV16335" s="174">
        <v>73434</v>
      </c>
      <c r="CW16335" s="174">
        <v>5</v>
      </c>
      <c r="CX16335" s="174">
        <v>6</v>
      </c>
    </row>
    <row r="16336" spans="84:102" x14ac:dyDescent="0.25">
      <c r="CF16336" s="3" t="s">
        <v>3073</v>
      </c>
      <c r="CG16336" s="174">
        <v>607</v>
      </c>
      <c r="CH16336" s="174">
        <v>86127</v>
      </c>
      <c r="CI16336" s="174">
        <v>5</v>
      </c>
      <c r="CJ16336" s="174">
        <v>6</v>
      </c>
      <c r="CK16336" s="174">
        <v>6</v>
      </c>
      <c r="CU16336" s="174">
        <v>607</v>
      </c>
      <c r="CV16336" s="174">
        <v>86127</v>
      </c>
      <c r="CW16336" s="174">
        <v>5</v>
      </c>
      <c r="CX16336" s="174">
        <v>6</v>
      </c>
    </row>
    <row r="16337" spans="84:102" x14ac:dyDescent="0.25">
      <c r="CF16337" s="3" t="s">
        <v>3073</v>
      </c>
      <c r="CG16337" s="174">
        <v>2337</v>
      </c>
      <c r="CH16337" s="174">
        <v>22129</v>
      </c>
      <c r="CI16337" s="174">
        <v>5</v>
      </c>
      <c r="CJ16337" s="174">
        <v>6</v>
      </c>
      <c r="CK16337" s="174">
        <v>6</v>
      </c>
      <c r="CU16337" s="174">
        <v>2337</v>
      </c>
      <c r="CV16337" s="174">
        <v>22129</v>
      </c>
      <c r="CW16337" s="174">
        <v>5</v>
      </c>
      <c r="CX16337" s="174">
        <v>6</v>
      </c>
    </row>
    <row r="16338" spans="84:102" x14ac:dyDescent="0.25">
      <c r="CF16338" s="3" t="s">
        <v>3073</v>
      </c>
      <c r="CG16338" s="174">
        <v>3123</v>
      </c>
      <c r="CH16338" s="174">
        <v>149464</v>
      </c>
      <c r="CI16338" s="174">
        <v>5</v>
      </c>
      <c r="CJ16338" s="174">
        <v>6</v>
      </c>
      <c r="CK16338" s="174">
        <v>6</v>
      </c>
      <c r="CU16338" s="174">
        <v>3123</v>
      </c>
      <c r="CV16338" s="174">
        <v>149464</v>
      </c>
      <c r="CW16338" s="174">
        <v>5</v>
      </c>
      <c r="CX16338" s="174">
        <v>6</v>
      </c>
    </row>
    <row r="16339" spans="84:102" x14ac:dyDescent="0.25">
      <c r="CF16339" s="3" t="s">
        <v>3073</v>
      </c>
      <c r="CG16339" s="174">
        <v>3780</v>
      </c>
      <c r="CH16339" s="174">
        <v>35080</v>
      </c>
      <c r="CI16339" s="174">
        <v>5</v>
      </c>
      <c r="CJ16339" s="174">
        <v>6</v>
      </c>
      <c r="CK16339" s="174">
        <v>6</v>
      </c>
      <c r="CU16339" s="174">
        <v>3780</v>
      </c>
      <c r="CV16339" s="174">
        <v>35080</v>
      </c>
      <c r="CW16339" s="174">
        <v>5</v>
      </c>
      <c r="CX16339" s="174">
        <v>6</v>
      </c>
    </row>
    <row r="16340" spans="84:102" x14ac:dyDescent="0.25">
      <c r="CF16340" s="3" t="s">
        <v>3073</v>
      </c>
      <c r="CG16340" s="174">
        <v>3811</v>
      </c>
      <c r="CH16340" s="174">
        <v>70669</v>
      </c>
      <c r="CI16340" s="174">
        <v>5</v>
      </c>
      <c r="CJ16340" s="174">
        <v>6</v>
      </c>
      <c r="CK16340" s="174">
        <v>6</v>
      </c>
      <c r="CU16340" s="174">
        <v>3811</v>
      </c>
      <c r="CV16340" s="174">
        <v>70669</v>
      </c>
      <c r="CW16340" s="174">
        <v>5</v>
      </c>
      <c r="CX16340" s="174">
        <v>6</v>
      </c>
    </row>
    <row r="16341" spans="84:102" x14ac:dyDescent="0.25">
      <c r="CF16341" s="3" t="s">
        <v>3073</v>
      </c>
      <c r="CG16341" s="174">
        <v>45876</v>
      </c>
      <c r="CH16341" s="174">
        <v>3884</v>
      </c>
      <c r="CI16341" s="174">
        <v>5</v>
      </c>
      <c r="CJ16341" s="174">
        <v>6</v>
      </c>
      <c r="CK16341" s="174">
        <v>6</v>
      </c>
      <c r="CU16341" s="174">
        <v>45876</v>
      </c>
      <c r="CV16341" s="174">
        <v>3884</v>
      </c>
      <c r="CW16341" s="174">
        <v>5</v>
      </c>
      <c r="CX16341" s="174">
        <v>6</v>
      </c>
    </row>
    <row r="16342" spans="84:102" x14ac:dyDescent="0.25">
      <c r="CF16342" s="3" t="s">
        <v>3073</v>
      </c>
      <c r="CG16342" s="174">
        <v>94443</v>
      </c>
      <c r="CH16342" s="174">
        <v>3621</v>
      </c>
      <c r="CI16342" s="174">
        <v>5</v>
      </c>
      <c r="CJ16342" s="174">
        <v>6</v>
      </c>
      <c r="CK16342" s="174">
        <v>6</v>
      </c>
      <c r="CU16342" s="174">
        <v>94443</v>
      </c>
      <c r="CV16342" s="174">
        <v>3621</v>
      </c>
      <c r="CW16342" s="174">
        <v>5</v>
      </c>
      <c r="CX16342" s="174">
        <v>6</v>
      </c>
    </row>
    <row r="16343" spans="84:102" x14ac:dyDescent="0.25">
      <c r="CF16343" s="3" t="s">
        <v>3073</v>
      </c>
      <c r="CG16343" s="174">
        <v>126582</v>
      </c>
      <c r="CH16343" s="174">
        <v>3786</v>
      </c>
      <c r="CI16343" s="174">
        <v>5</v>
      </c>
      <c r="CJ16343" s="174">
        <v>6</v>
      </c>
      <c r="CK16343" s="174">
        <v>6</v>
      </c>
      <c r="CU16343" s="174">
        <v>126582</v>
      </c>
      <c r="CV16343" s="174">
        <v>3786</v>
      </c>
      <c r="CW16343" s="174">
        <v>5</v>
      </c>
      <c r="CX16343" s="174">
        <v>6</v>
      </c>
    </row>
    <row r="16344" spans="84:102" x14ac:dyDescent="0.25">
      <c r="CF16344" s="3" t="s">
        <v>3073</v>
      </c>
      <c r="CG16344" s="174">
        <v>198691</v>
      </c>
      <c r="CH16344" s="174">
        <v>3843</v>
      </c>
      <c r="CI16344" s="174">
        <v>5</v>
      </c>
      <c r="CJ16344" s="174">
        <v>6</v>
      </c>
      <c r="CK16344" s="174">
        <v>6</v>
      </c>
      <c r="CU16344" s="174">
        <v>198691</v>
      </c>
      <c r="CV16344" s="174">
        <v>3843</v>
      </c>
      <c r="CW16344" s="174">
        <v>5</v>
      </c>
      <c r="CX16344" s="174">
        <v>6</v>
      </c>
    </row>
    <row r="16345" spans="84:102" x14ac:dyDescent="0.25">
      <c r="CF16345" s="3" t="s">
        <v>3073</v>
      </c>
      <c r="CG16345" s="174">
        <v>3620</v>
      </c>
      <c r="CH16345" s="174">
        <v>93214</v>
      </c>
      <c r="CI16345" s="174">
        <v>5</v>
      </c>
      <c r="CJ16345" s="174">
        <v>5.9657419999999997</v>
      </c>
      <c r="CK16345" s="174">
        <v>5.9657419999999997</v>
      </c>
      <c r="CU16345" s="174">
        <v>3620</v>
      </c>
      <c r="CV16345" s="174">
        <v>93214</v>
      </c>
      <c r="CW16345" s="174">
        <v>5</v>
      </c>
      <c r="CX16345" s="174">
        <v>5.9657419999999997</v>
      </c>
    </row>
    <row r="16346" spans="84:102" x14ac:dyDescent="0.25">
      <c r="CF16346" s="3" t="s">
        <v>3073</v>
      </c>
      <c r="CG16346" s="174">
        <v>2786</v>
      </c>
      <c r="CH16346" s="174">
        <v>146439</v>
      </c>
      <c r="CI16346" s="174">
        <v>5</v>
      </c>
      <c r="CJ16346" s="174">
        <v>5.9474450000000001</v>
      </c>
      <c r="CK16346" s="174">
        <v>5.9474450000000001</v>
      </c>
      <c r="CU16346" s="174">
        <v>2786</v>
      </c>
      <c r="CV16346" s="174">
        <v>146439</v>
      </c>
      <c r="CW16346" s="174">
        <v>5</v>
      </c>
      <c r="CX16346" s="174">
        <v>5.9474450000000001</v>
      </c>
    </row>
    <row r="16347" spans="84:102" x14ac:dyDescent="0.25">
      <c r="CF16347" s="3" t="s">
        <v>3073</v>
      </c>
      <c r="CG16347" s="174">
        <v>2637</v>
      </c>
      <c r="CH16347" s="174">
        <v>43376</v>
      </c>
      <c r="CI16347" s="174">
        <v>5</v>
      </c>
      <c r="CJ16347" s="174">
        <v>5.9447520000000003</v>
      </c>
      <c r="CK16347" s="174">
        <v>5.9447520000000003</v>
      </c>
      <c r="CU16347" s="174">
        <v>2637</v>
      </c>
      <c r="CV16347" s="174">
        <v>43376</v>
      </c>
      <c r="CW16347" s="174">
        <v>5</v>
      </c>
      <c r="CX16347" s="174">
        <v>5.9447520000000003</v>
      </c>
    </row>
    <row r="16348" spans="84:102" x14ac:dyDescent="0.25">
      <c r="CF16348" s="3" t="s">
        <v>3073</v>
      </c>
      <c r="CG16348" s="174">
        <v>2260</v>
      </c>
      <c r="CH16348" s="174">
        <v>20199</v>
      </c>
      <c r="CI16348" s="174">
        <v>5</v>
      </c>
      <c r="CJ16348" s="174">
        <v>5.9211919999999996</v>
      </c>
      <c r="CK16348" s="174">
        <v>5.9211919999999996</v>
      </c>
      <c r="CU16348" s="174">
        <v>2260</v>
      </c>
      <c r="CV16348" s="174">
        <v>20199</v>
      </c>
      <c r="CW16348" s="174">
        <v>5</v>
      </c>
      <c r="CX16348" s="174">
        <v>5.9211919999999996</v>
      </c>
    </row>
    <row r="16349" spans="84:102" x14ac:dyDescent="0.25">
      <c r="CF16349" s="3" t="s">
        <v>3073</v>
      </c>
      <c r="CG16349" s="174">
        <v>2817</v>
      </c>
      <c r="CH16349" s="174">
        <v>148112</v>
      </c>
      <c r="CI16349" s="174">
        <v>5</v>
      </c>
      <c r="CJ16349" s="174">
        <v>5.9158860000000004</v>
      </c>
      <c r="CK16349" s="174">
        <v>5.9158860000000004</v>
      </c>
      <c r="CU16349" s="174">
        <v>2817</v>
      </c>
      <c r="CV16349" s="174">
        <v>148112</v>
      </c>
      <c r="CW16349" s="174">
        <v>5</v>
      </c>
      <c r="CX16349" s="174">
        <v>5.9158860000000004</v>
      </c>
    </row>
    <row r="16350" spans="84:102" x14ac:dyDescent="0.25">
      <c r="CF16350" s="3" t="s">
        <v>3073</v>
      </c>
      <c r="CG16350" s="174">
        <v>154427</v>
      </c>
      <c r="CH16350" s="174">
        <v>3198</v>
      </c>
      <c r="CI16350" s="174">
        <v>5</v>
      </c>
      <c r="CJ16350" s="174">
        <v>5.9149520000000004</v>
      </c>
      <c r="CK16350" s="174">
        <v>5.9149520000000004</v>
      </c>
      <c r="CU16350" s="174">
        <v>154427</v>
      </c>
      <c r="CV16350" s="174">
        <v>3198</v>
      </c>
      <c r="CW16350" s="174">
        <v>5</v>
      </c>
      <c r="CX16350" s="174">
        <v>5.9149520000000004</v>
      </c>
    </row>
    <row r="16351" spans="84:102" x14ac:dyDescent="0.25">
      <c r="CF16351" s="3" t="s">
        <v>3073</v>
      </c>
      <c r="CG16351" s="174">
        <v>298</v>
      </c>
      <c r="CH16351" s="174">
        <v>73948</v>
      </c>
      <c r="CI16351" s="174">
        <v>5</v>
      </c>
      <c r="CJ16351" s="174">
        <v>5.8542649999999998</v>
      </c>
      <c r="CK16351" s="174">
        <v>5.8542649999999998</v>
      </c>
      <c r="CU16351" s="174">
        <v>298</v>
      </c>
      <c r="CV16351" s="174">
        <v>73948</v>
      </c>
      <c r="CW16351" s="174">
        <v>5</v>
      </c>
      <c r="CX16351" s="174">
        <v>5.8542649999999998</v>
      </c>
    </row>
    <row r="16352" spans="84:102" x14ac:dyDescent="0.25">
      <c r="CF16352" s="3" t="s">
        <v>3073</v>
      </c>
      <c r="CG16352" s="174">
        <v>64814</v>
      </c>
      <c r="CH16352" s="174">
        <v>61</v>
      </c>
      <c r="CI16352" s="174">
        <v>5</v>
      </c>
      <c r="CJ16352" s="174">
        <v>5.8140090000000004</v>
      </c>
      <c r="CK16352" s="174">
        <v>5.8140090000000004</v>
      </c>
      <c r="CU16352" s="174">
        <v>64814</v>
      </c>
      <c r="CV16352" s="174">
        <v>61</v>
      </c>
      <c r="CW16352" s="174">
        <v>5</v>
      </c>
      <c r="CX16352" s="174">
        <v>5.8140090000000004</v>
      </c>
    </row>
    <row r="16353" spans="84:102" x14ac:dyDescent="0.25">
      <c r="CF16353" s="3" t="s">
        <v>3073</v>
      </c>
      <c r="CG16353" s="174">
        <v>150948</v>
      </c>
      <c r="CH16353" s="174">
        <v>2873</v>
      </c>
      <c r="CI16353" s="174">
        <v>5</v>
      </c>
      <c r="CJ16353" s="174">
        <v>5.7548250000000003</v>
      </c>
      <c r="CK16353" s="174">
        <v>5.7548250000000003</v>
      </c>
      <c r="CU16353" s="174">
        <v>150948</v>
      </c>
      <c r="CV16353" s="174">
        <v>2873</v>
      </c>
      <c r="CW16353" s="174">
        <v>5</v>
      </c>
      <c r="CX16353" s="174">
        <v>5.7548250000000003</v>
      </c>
    </row>
    <row r="16354" spans="84:102" x14ac:dyDescent="0.25">
      <c r="CF16354" s="3" t="s">
        <v>3073</v>
      </c>
      <c r="CG16354" s="174">
        <v>2413</v>
      </c>
      <c r="CH16354" s="174">
        <v>30889</v>
      </c>
      <c r="CI16354" s="174">
        <v>5</v>
      </c>
      <c r="CJ16354" s="174">
        <v>5.7540589999999998</v>
      </c>
      <c r="CK16354" s="174">
        <v>5.7540589999999998</v>
      </c>
      <c r="CU16354" s="174">
        <v>2413</v>
      </c>
      <c r="CV16354" s="174">
        <v>30889</v>
      </c>
      <c r="CW16354" s="174">
        <v>5</v>
      </c>
      <c r="CX16354" s="174">
        <v>5.7540589999999998</v>
      </c>
    </row>
    <row r="16355" spans="84:102" x14ac:dyDescent="0.25">
      <c r="CF16355" s="3" t="s">
        <v>3073</v>
      </c>
      <c r="CG16355" s="174">
        <v>30624</v>
      </c>
      <c r="CH16355" s="174">
        <v>2414</v>
      </c>
      <c r="CI16355" s="174">
        <v>5</v>
      </c>
      <c r="CJ16355" s="174">
        <v>5.7540589999999998</v>
      </c>
      <c r="CK16355" s="174">
        <v>5.7540589999999998</v>
      </c>
      <c r="CU16355" s="174">
        <v>30624</v>
      </c>
      <c r="CV16355" s="174">
        <v>2414</v>
      </c>
      <c r="CW16355" s="174">
        <v>5</v>
      </c>
      <c r="CX16355" s="174">
        <v>5.7540589999999998</v>
      </c>
    </row>
    <row r="16356" spans="84:102" x14ac:dyDescent="0.25">
      <c r="CF16356" s="3" t="s">
        <v>3073</v>
      </c>
      <c r="CG16356" s="174">
        <v>113154</v>
      </c>
      <c r="CH16356" s="174">
        <v>951</v>
      </c>
      <c r="CI16356" s="174">
        <v>5</v>
      </c>
      <c r="CJ16356" s="174">
        <v>5.741295</v>
      </c>
      <c r="CK16356" s="174">
        <v>5.741295</v>
      </c>
      <c r="CU16356" s="174">
        <v>113154</v>
      </c>
      <c r="CV16356" s="174">
        <v>951</v>
      </c>
      <c r="CW16356" s="174">
        <v>5</v>
      </c>
      <c r="CX16356" s="174">
        <v>5.741295</v>
      </c>
    </row>
    <row r="16357" spans="84:102" x14ac:dyDescent="0.25">
      <c r="CF16357" s="3" t="s">
        <v>3073</v>
      </c>
      <c r="CG16357" s="174">
        <v>951</v>
      </c>
      <c r="CH16357" s="174">
        <v>113154</v>
      </c>
      <c r="CI16357" s="174">
        <v>5</v>
      </c>
      <c r="CJ16357" s="174">
        <v>5.72715</v>
      </c>
      <c r="CK16357" s="174">
        <v>5.72715</v>
      </c>
      <c r="CU16357" s="174">
        <v>951</v>
      </c>
      <c r="CV16357" s="174">
        <v>113154</v>
      </c>
      <c r="CW16357" s="174">
        <v>5</v>
      </c>
      <c r="CX16357" s="174">
        <v>5.72715</v>
      </c>
    </row>
    <row r="16358" spans="84:102" x14ac:dyDescent="0.25">
      <c r="CF16358" s="3" t="s">
        <v>3073</v>
      </c>
      <c r="CG16358" s="174">
        <v>2835</v>
      </c>
      <c r="CH16358" s="174">
        <v>149847</v>
      </c>
      <c r="CI16358" s="174">
        <v>5</v>
      </c>
      <c r="CJ16358" s="174">
        <v>5.7243389999999996</v>
      </c>
      <c r="CK16358" s="174">
        <v>5.7243389999999996</v>
      </c>
      <c r="CU16358" s="174">
        <v>2835</v>
      </c>
      <c r="CV16358" s="174">
        <v>149847</v>
      </c>
      <c r="CW16358" s="174">
        <v>5</v>
      </c>
      <c r="CX16358" s="174">
        <v>5.7243389999999996</v>
      </c>
    </row>
    <row r="16359" spans="84:102" x14ac:dyDescent="0.25">
      <c r="CF16359" s="3" t="s">
        <v>3073</v>
      </c>
      <c r="CG16359" s="174">
        <v>1393</v>
      </c>
      <c r="CH16359" s="174">
        <v>106998</v>
      </c>
      <c r="CI16359" s="174">
        <v>5</v>
      </c>
      <c r="CJ16359" s="174">
        <v>5.7135689999999997</v>
      </c>
      <c r="CK16359" s="174">
        <v>5.7135689999999997</v>
      </c>
      <c r="CU16359" s="174">
        <v>1393</v>
      </c>
      <c r="CV16359" s="174">
        <v>106998</v>
      </c>
      <c r="CW16359" s="174">
        <v>5</v>
      </c>
      <c r="CX16359" s="174">
        <v>5.7135689999999997</v>
      </c>
    </row>
    <row r="16360" spans="84:102" x14ac:dyDescent="0.25">
      <c r="CF16360" s="3" t="s">
        <v>3073</v>
      </c>
      <c r="CG16360" s="174">
        <v>3594</v>
      </c>
      <c r="CH16360" s="174">
        <v>92919</v>
      </c>
      <c r="CI16360" s="174">
        <v>5</v>
      </c>
      <c r="CJ16360" s="174">
        <v>5.6954500000000001</v>
      </c>
      <c r="CK16360" s="174">
        <v>5.6954500000000001</v>
      </c>
      <c r="CU16360" s="174">
        <v>3594</v>
      </c>
      <c r="CV16360" s="174">
        <v>92919</v>
      </c>
      <c r="CW16360" s="174">
        <v>5</v>
      </c>
      <c r="CX16360" s="174">
        <v>5.6954500000000001</v>
      </c>
    </row>
    <row r="16361" spans="84:102" x14ac:dyDescent="0.25">
      <c r="CF16361" s="3" t="s">
        <v>3073</v>
      </c>
      <c r="CG16361" s="174">
        <v>832</v>
      </c>
      <c r="CH16361" s="174">
        <v>105346</v>
      </c>
      <c r="CI16361" s="174">
        <v>5</v>
      </c>
      <c r="CJ16361" s="174">
        <v>5.6514420000000003</v>
      </c>
      <c r="CK16361" s="174">
        <v>5.6514420000000003</v>
      </c>
      <c r="CU16361" s="174">
        <v>832</v>
      </c>
      <c r="CV16361" s="174">
        <v>105346</v>
      </c>
      <c r="CW16361" s="174">
        <v>5</v>
      </c>
      <c r="CX16361" s="174">
        <v>5.6514420000000003</v>
      </c>
    </row>
    <row r="16362" spans="84:102" x14ac:dyDescent="0.25">
      <c r="CF16362" s="3" t="s">
        <v>3073</v>
      </c>
      <c r="CG16362" s="174">
        <v>146408</v>
      </c>
      <c r="CH16362" s="174">
        <v>2788</v>
      </c>
      <c r="CI16362" s="174">
        <v>5</v>
      </c>
      <c r="CJ16362" s="174">
        <v>5.6393219999999999</v>
      </c>
      <c r="CK16362" s="174">
        <v>5.6393219999999999</v>
      </c>
      <c r="CU16362" s="174">
        <v>146408</v>
      </c>
      <c r="CV16362" s="174">
        <v>2788</v>
      </c>
      <c r="CW16362" s="174">
        <v>5</v>
      </c>
      <c r="CX16362" s="174">
        <v>5.6393219999999999</v>
      </c>
    </row>
    <row r="16363" spans="84:102" x14ac:dyDescent="0.25">
      <c r="CF16363" s="3" t="s">
        <v>3073</v>
      </c>
      <c r="CG16363" s="174">
        <v>2788</v>
      </c>
      <c r="CH16363" s="174">
        <v>146408</v>
      </c>
      <c r="CI16363" s="174">
        <v>5</v>
      </c>
      <c r="CJ16363" s="174">
        <v>5.6125530000000001</v>
      </c>
      <c r="CK16363" s="174">
        <v>5.6125530000000001</v>
      </c>
      <c r="CU16363" s="174">
        <v>2788</v>
      </c>
      <c r="CV16363" s="174">
        <v>146408</v>
      </c>
      <c r="CW16363" s="174">
        <v>5</v>
      </c>
      <c r="CX16363" s="174">
        <v>5.6125530000000001</v>
      </c>
    </row>
    <row r="16364" spans="84:102" x14ac:dyDescent="0.25">
      <c r="CF16364" s="3" t="s">
        <v>3073</v>
      </c>
      <c r="CG16364" s="174">
        <v>2873</v>
      </c>
      <c r="CH16364" s="174">
        <v>150948</v>
      </c>
      <c r="CI16364" s="174">
        <v>5</v>
      </c>
      <c r="CJ16364" s="174">
        <v>5.5026190000000001</v>
      </c>
      <c r="CK16364" s="174">
        <v>5.5026190000000001</v>
      </c>
      <c r="CU16364" s="174">
        <v>2873</v>
      </c>
      <c r="CV16364" s="174">
        <v>150948</v>
      </c>
      <c r="CW16364" s="174">
        <v>5</v>
      </c>
      <c r="CX16364" s="174">
        <v>5.5026190000000001</v>
      </c>
    </row>
    <row r="16365" spans="84:102" x14ac:dyDescent="0.25">
      <c r="CF16365" s="3" t="s">
        <v>3073</v>
      </c>
      <c r="CG16365" s="174">
        <v>3106</v>
      </c>
      <c r="CH16365" s="174">
        <v>149849</v>
      </c>
      <c r="CI16365" s="174">
        <v>5</v>
      </c>
      <c r="CJ16365" s="174">
        <v>5.5</v>
      </c>
      <c r="CK16365" s="174">
        <v>5.5</v>
      </c>
      <c r="CU16365" s="174">
        <v>3106</v>
      </c>
      <c r="CV16365" s="174">
        <v>149849</v>
      </c>
      <c r="CW16365" s="174">
        <v>5</v>
      </c>
      <c r="CX16365" s="174">
        <v>5.5</v>
      </c>
    </row>
    <row r="16366" spans="84:102" x14ac:dyDescent="0.25">
      <c r="CF16366" s="3" t="s">
        <v>3073</v>
      </c>
      <c r="CG16366" s="174">
        <v>2276</v>
      </c>
      <c r="CH16366" s="174">
        <v>21771</v>
      </c>
      <c r="CI16366" s="174">
        <v>5</v>
      </c>
      <c r="CJ16366" s="174">
        <v>5.3985459999999996</v>
      </c>
      <c r="CK16366" s="174">
        <v>5.3985459999999996</v>
      </c>
      <c r="CU16366" s="174">
        <v>2276</v>
      </c>
      <c r="CV16366" s="174">
        <v>21771</v>
      </c>
      <c r="CW16366" s="174">
        <v>5</v>
      </c>
      <c r="CX16366" s="174">
        <v>5.3985459999999996</v>
      </c>
    </row>
    <row r="16367" spans="84:102" x14ac:dyDescent="0.25">
      <c r="CF16367" s="3" t="s">
        <v>3073</v>
      </c>
      <c r="CG16367" s="174">
        <v>158824</v>
      </c>
      <c r="CH16367" s="174">
        <v>2991</v>
      </c>
      <c r="CI16367" s="174">
        <v>5</v>
      </c>
      <c r="CJ16367" s="174">
        <v>5.3886209999999997</v>
      </c>
      <c r="CK16367" s="174">
        <v>5.3886209999999997</v>
      </c>
      <c r="CU16367" s="174">
        <v>158824</v>
      </c>
      <c r="CV16367" s="174">
        <v>2991</v>
      </c>
      <c r="CW16367" s="174">
        <v>5</v>
      </c>
      <c r="CX16367" s="174">
        <v>5.3886209999999997</v>
      </c>
    </row>
    <row r="16368" spans="84:102" x14ac:dyDescent="0.25">
      <c r="CF16368" s="3" t="s">
        <v>3073</v>
      </c>
      <c r="CG16368" s="174">
        <v>1443</v>
      </c>
      <c r="CH16368" s="174">
        <v>100996</v>
      </c>
      <c r="CI16368" s="174">
        <v>5</v>
      </c>
      <c r="CJ16368" s="174">
        <v>5.3791270000000004</v>
      </c>
      <c r="CK16368" s="174">
        <v>5.3791270000000004</v>
      </c>
      <c r="CU16368" s="174">
        <v>1443</v>
      </c>
      <c r="CV16368" s="174">
        <v>100996</v>
      </c>
      <c r="CW16368" s="174">
        <v>5</v>
      </c>
      <c r="CX16368" s="174">
        <v>5.3791270000000004</v>
      </c>
    </row>
    <row r="16369" spans="84:102" x14ac:dyDescent="0.25">
      <c r="CF16369" s="3" t="s">
        <v>3073</v>
      </c>
      <c r="CG16369" s="174">
        <v>23</v>
      </c>
      <c r="CH16369" s="174">
        <v>62513</v>
      </c>
      <c r="CI16369" s="174">
        <v>5</v>
      </c>
      <c r="CJ16369" s="174">
        <v>5.3523589999999999</v>
      </c>
      <c r="CK16369" s="174">
        <v>5.3523589999999999</v>
      </c>
      <c r="CU16369" s="174">
        <v>23</v>
      </c>
      <c r="CV16369" s="174">
        <v>62513</v>
      </c>
      <c r="CW16369" s="174">
        <v>5</v>
      </c>
      <c r="CX16369" s="174">
        <v>5.3523589999999999</v>
      </c>
    </row>
    <row r="16370" spans="84:102" x14ac:dyDescent="0.25">
      <c r="CF16370" s="3" t="s">
        <v>3073</v>
      </c>
      <c r="CG16370" s="174">
        <v>442</v>
      </c>
      <c r="CH16370" s="174">
        <v>82030</v>
      </c>
      <c r="CI16370" s="174">
        <v>5</v>
      </c>
      <c r="CJ16370" s="174">
        <v>5.2837050000000003</v>
      </c>
      <c r="CK16370" s="174">
        <v>5.2837050000000003</v>
      </c>
      <c r="CU16370" s="174">
        <v>442</v>
      </c>
      <c r="CV16370" s="174">
        <v>82030</v>
      </c>
      <c r="CW16370" s="174">
        <v>5</v>
      </c>
      <c r="CX16370" s="174">
        <v>5.2837050000000003</v>
      </c>
    </row>
    <row r="16371" spans="84:102" x14ac:dyDescent="0.25">
      <c r="CF16371" s="3" t="s">
        <v>3073</v>
      </c>
      <c r="CG16371" s="174">
        <v>41822</v>
      </c>
      <c r="CH16371" s="174">
        <v>2604</v>
      </c>
      <c r="CI16371" s="174">
        <v>5</v>
      </c>
      <c r="CJ16371" s="174">
        <v>5.277215</v>
      </c>
      <c r="CK16371" s="174">
        <v>5.277215</v>
      </c>
      <c r="CU16371" s="174">
        <v>41822</v>
      </c>
      <c r="CV16371" s="174">
        <v>2604</v>
      </c>
      <c r="CW16371" s="174">
        <v>5</v>
      </c>
      <c r="CX16371" s="174">
        <v>5.277215</v>
      </c>
    </row>
    <row r="16372" spans="84:102" x14ac:dyDescent="0.25">
      <c r="CF16372" s="3" t="s">
        <v>3073</v>
      </c>
      <c r="CG16372" s="174">
        <v>3602</v>
      </c>
      <c r="CH16372" s="174">
        <v>91514</v>
      </c>
      <c r="CI16372" s="174">
        <v>5</v>
      </c>
      <c r="CJ16372" s="174">
        <v>5.2641270000000002</v>
      </c>
      <c r="CK16372" s="174">
        <v>5.2641270000000002</v>
      </c>
      <c r="CU16372" s="174">
        <v>3602</v>
      </c>
      <c r="CV16372" s="174">
        <v>91514</v>
      </c>
      <c r="CW16372" s="174">
        <v>5</v>
      </c>
      <c r="CX16372" s="174">
        <v>5.2641270000000002</v>
      </c>
    </row>
    <row r="16373" spans="84:102" x14ac:dyDescent="0.25">
      <c r="CF16373" s="3" t="s">
        <v>3073</v>
      </c>
      <c r="CG16373" s="174">
        <v>2282</v>
      </c>
      <c r="CH16373" s="174">
        <v>21641</v>
      </c>
      <c r="CI16373" s="174">
        <v>5</v>
      </c>
      <c r="CJ16373" s="174">
        <v>5.2568659999999996</v>
      </c>
      <c r="CK16373" s="174">
        <v>5.2568659999999996</v>
      </c>
      <c r="CU16373" s="174">
        <v>2282</v>
      </c>
      <c r="CV16373" s="174">
        <v>21641</v>
      </c>
      <c r="CW16373" s="174">
        <v>5</v>
      </c>
      <c r="CX16373" s="174">
        <v>5.2568659999999996</v>
      </c>
    </row>
    <row r="16374" spans="84:102" x14ac:dyDescent="0.25">
      <c r="CF16374" s="3" t="s">
        <v>3073</v>
      </c>
      <c r="CG16374" s="174">
        <v>151284</v>
      </c>
      <c r="CH16374" s="174">
        <v>2914</v>
      </c>
      <c r="CI16374" s="174">
        <v>5</v>
      </c>
      <c r="CJ16374" s="174">
        <v>5.2548250000000003</v>
      </c>
      <c r="CK16374" s="174">
        <v>5.2548250000000003</v>
      </c>
      <c r="CU16374" s="174">
        <v>151284</v>
      </c>
      <c r="CV16374" s="174">
        <v>2914</v>
      </c>
      <c r="CW16374" s="174">
        <v>5</v>
      </c>
      <c r="CX16374" s="174">
        <v>5.2548250000000003</v>
      </c>
    </row>
    <row r="16375" spans="84:102" x14ac:dyDescent="0.25">
      <c r="CF16375" s="3" t="s">
        <v>3073</v>
      </c>
      <c r="CG16375" s="174">
        <v>109515</v>
      </c>
      <c r="CH16375" s="174">
        <v>901</v>
      </c>
      <c r="CI16375" s="174">
        <v>5</v>
      </c>
      <c r="CJ16375" s="174">
        <v>5.2101230000000003</v>
      </c>
      <c r="CK16375" s="174">
        <v>5.2101230000000003</v>
      </c>
      <c r="CU16375" s="174">
        <v>109515</v>
      </c>
      <c r="CV16375" s="174">
        <v>901</v>
      </c>
      <c r="CW16375" s="174">
        <v>5</v>
      </c>
      <c r="CX16375" s="174">
        <v>5.2101230000000003</v>
      </c>
    </row>
    <row r="16376" spans="84:102" x14ac:dyDescent="0.25">
      <c r="CF16376" s="3" t="s">
        <v>3073</v>
      </c>
      <c r="CG16376" s="174">
        <v>164052</v>
      </c>
      <c r="CH16376" s="174">
        <v>3335</v>
      </c>
      <c r="CI16376" s="174">
        <v>5</v>
      </c>
      <c r="CJ16376" s="174">
        <v>5.1919250000000003</v>
      </c>
      <c r="CK16376" s="174">
        <v>5.1919250000000003</v>
      </c>
      <c r="CU16376" s="174">
        <v>164052</v>
      </c>
      <c r="CV16376" s="174">
        <v>3335</v>
      </c>
      <c r="CW16376" s="174">
        <v>5</v>
      </c>
      <c r="CX16376" s="174">
        <v>5.1919250000000003</v>
      </c>
    </row>
    <row r="16377" spans="84:102" x14ac:dyDescent="0.25">
      <c r="CF16377" s="3" t="s">
        <v>3073</v>
      </c>
      <c r="CG16377" s="174">
        <v>164521</v>
      </c>
      <c r="CH16377" s="174">
        <v>3336</v>
      </c>
      <c r="CI16377" s="174">
        <v>5</v>
      </c>
      <c r="CJ16377" s="174">
        <v>5.168501</v>
      </c>
      <c r="CK16377" s="174">
        <v>5.168501</v>
      </c>
      <c r="CU16377" s="174">
        <v>164521</v>
      </c>
      <c r="CV16377" s="174">
        <v>3336</v>
      </c>
      <c r="CW16377" s="174">
        <v>5</v>
      </c>
      <c r="CX16377" s="174">
        <v>5.168501</v>
      </c>
    </row>
    <row r="16378" spans="84:102" x14ac:dyDescent="0.25">
      <c r="CF16378" s="3" t="s">
        <v>3073</v>
      </c>
      <c r="CG16378" s="174">
        <v>96838</v>
      </c>
      <c r="CH16378" s="174">
        <v>721</v>
      </c>
      <c r="CI16378" s="174">
        <v>5</v>
      </c>
      <c r="CJ16378" s="174">
        <v>5.1677689999999998</v>
      </c>
      <c r="CK16378" s="174">
        <v>5.1677689999999998</v>
      </c>
      <c r="CU16378" s="174">
        <v>96838</v>
      </c>
      <c r="CV16378" s="174">
        <v>721</v>
      </c>
      <c r="CW16378" s="174">
        <v>5</v>
      </c>
      <c r="CX16378" s="174">
        <v>5.1677689999999998</v>
      </c>
    </row>
    <row r="16379" spans="84:102" x14ac:dyDescent="0.25">
      <c r="CF16379" s="3" t="s">
        <v>3073</v>
      </c>
      <c r="CG16379" s="174">
        <v>91877</v>
      </c>
      <c r="CH16379" s="174">
        <v>3593</v>
      </c>
      <c r="CI16379" s="174">
        <v>5</v>
      </c>
      <c r="CJ16379" s="174">
        <v>5.1638729999999997</v>
      </c>
      <c r="CK16379" s="174">
        <v>5.1638729999999997</v>
      </c>
      <c r="CU16379" s="174">
        <v>91877</v>
      </c>
      <c r="CV16379" s="174">
        <v>3593</v>
      </c>
      <c r="CW16379" s="174">
        <v>5</v>
      </c>
      <c r="CX16379" s="174">
        <v>5.1638729999999997</v>
      </c>
    </row>
    <row r="16380" spans="84:102" x14ac:dyDescent="0.25">
      <c r="CF16380" s="3" t="s">
        <v>3073</v>
      </c>
      <c r="CG16380" s="174">
        <v>20851</v>
      </c>
      <c r="CH16380" s="174">
        <v>2265</v>
      </c>
      <c r="CI16380" s="174">
        <v>5</v>
      </c>
      <c r="CJ16380" s="174">
        <v>5.1439459999999997</v>
      </c>
      <c r="CK16380" s="174">
        <v>5.1439459999999997</v>
      </c>
      <c r="CU16380" s="174">
        <v>20851</v>
      </c>
      <c r="CV16380" s="174">
        <v>2265</v>
      </c>
      <c r="CW16380" s="174">
        <v>5</v>
      </c>
      <c r="CX16380" s="174">
        <v>5.1439459999999997</v>
      </c>
    </row>
    <row r="16381" spans="84:102" x14ac:dyDescent="0.25">
      <c r="CF16381" s="3" t="s">
        <v>3073</v>
      </c>
      <c r="CG16381" s="174">
        <v>3063</v>
      </c>
      <c r="CH16381" s="174">
        <v>168679</v>
      </c>
      <c r="CI16381" s="174">
        <v>5</v>
      </c>
      <c r="CJ16381" s="174">
        <v>5.1390690000000001</v>
      </c>
      <c r="CK16381" s="174">
        <v>5.1390690000000001</v>
      </c>
      <c r="CU16381" s="174">
        <v>3063</v>
      </c>
      <c r="CV16381" s="174">
        <v>168679</v>
      </c>
      <c r="CW16381" s="174">
        <v>5</v>
      </c>
      <c r="CX16381" s="174">
        <v>5.1390690000000001</v>
      </c>
    </row>
    <row r="16382" spans="84:102" x14ac:dyDescent="0.25">
      <c r="CF16382" s="3" t="s">
        <v>3073</v>
      </c>
      <c r="CG16382" s="174">
        <v>87662</v>
      </c>
      <c r="CH16382" s="174">
        <v>1538</v>
      </c>
      <c r="CI16382" s="174">
        <v>5</v>
      </c>
      <c r="CJ16382" s="174">
        <v>5.1363450000000004</v>
      </c>
      <c r="CK16382" s="174">
        <v>5.1363450000000004</v>
      </c>
      <c r="CU16382" s="174">
        <v>87662</v>
      </c>
      <c r="CV16382" s="174">
        <v>1538</v>
      </c>
      <c r="CW16382" s="174">
        <v>5</v>
      </c>
      <c r="CX16382" s="174">
        <v>5.1363450000000004</v>
      </c>
    </row>
    <row r="16383" spans="84:102" x14ac:dyDescent="0.25">
      <c r="CF16383" s="3" t="s">
        <v>3073</v>
      </c>
      <c r="CG16383" s="174">
        <v>99876</v>
      </c>
      <c r="CH16383" s="174">
        <v>761</v>
      </c>
      <c r="CI16383" s="174">
        <v>5</v>
      </c>
      <c r="CJ16383" s="174">
        <v>5.1208879999999999</v>
      </c>
      <c r="CK16383" s="174">
        <v>5.1208879999999999</v>
      </c>
      <c r="CU16383" s="174">
        <v>99876</v>
      </c>
      <c r="CV16383" s="174">
        <v>761</v>
      </c>
      <c r="CW16383" s="174">
        <v>5</v>
      </c>
      <c r="CX16383" s="174">
        <v>5.1208879999999999</v>
      </c>
    </row>
    <row r="16384" spans="84:102" x14ac:dyDescent="0.25">
      <c r="CF16384" s="3" t="s">
        <v>3073</v>
      </c>
      <c r="CG16384" s="174">
        <v>70110</v>
      </c>
      <c r="CH16384" s="174">
        <v>1660</v>
      </c>
      <c r="CI16384" s="174">
        <v>5</v>
      </c>
      <c r="CJ16384" s="174">
        <v>5.1037809999999997</v>
      </c>
      <c r="CK16384" s="174">
        <v>5.1037809999999997</v>
      </c>
      <c r="CU16384" s="174">
        <v>70110</v>
      </c>
      <c r="CV16384" s="174">
        <v>1660</v>
      </c>
      <c r="CW16384" s="174">
        <v>5</v>
      </c>
      <c r="CX16384" s="174">
        <v>5.1037809999999997</v>
      </c>
    </row>
    <row r="16385" spans="84:102" x14ac:dyDescent="0.25">
      <c r="CF16385" s="3" t="s">
        <v>3073</v>
      </c>
      <c r="CG16385" s="174">
        <v>1018</v>
      </c>
      <c r="CH16385" s="174">
        <v>185466</v>
      </c>
      <c r="CI16385" s="174">
        <v>5</v>
      </c>
      <c r="CJ16385" s="174">
        <v>5.1008800000000001</v>
      </c>
      <c r="CK16385" s="174">
        <v>5.1008800000000001</v>
      </c>
      <c r="CU16385" s="174">
        <v>1018</v>
      </c>
      <c r="CV16385" s="174">
        <v>185466</v>
      </c>
      <c r="CW16385" s="174">
        <v>5</v>
      </c>
      <c r="CX16385" s="174">
        <v>5.1008800000000001</v>
      </c>
    </row>
    <row r="16386" spans="84:102" x14ac:dyDescent="0.25">
      <c r="CF16386" s="3" t="s">
        <v>3073</v>
      </c>
      <c r="CG16386" s="174">
        <v>149909</v>
      </c>
      <c r="CH16386" s="174">
        <v>2839</v>
      </c>
      <c r="CI16386" s="174">
        <v>5</v>
      </c>
      <c r="CJ16386" s="174">
        <v>5.083755</v>
      </c>
      <c r="CK16386" s="174">
        <v>5.083755</v>
      </c>
      <c r="CU16386" s="174">
        <v>149909</v>
      </c>
      <c r="CV16386" s="174">
        <v>2839</v>
      </c>
      <c r="CW16386" s="174">
        <v>5</v>
      </c>
      <c r="CX16386" s="174">
        <v>5.083755</v>
      </c>
    </row>
    <row r="16387" spans="84:102" x14ac:dyDescent="0.25">
      <c r="CF16387" s="3" t="s">
        <v>3073</v>
      </c>
      <c r="CG16387" s="174">
        <v>403</v>
      </c>
      <c r="CH16387" s="174">
        <v>81546</v>
      </c>
      <c r="CI16387" s="174">
        <v>5</v>
      </c>
      <c r="CJ16387" s="174">
        <v>5</v>
      </c>
      <c r="CK16387" s="174">
        <v>5</v>
      </c>
      <c r="CU16387" s="174">
        <v>403</v>
      </c>
      <c r="CV16387" s="174">
        <v>81546</v>
      </c>
      <c r="CW16387" s="174">
        <v>5</v>
      </c>
      <c r="CX16387" s="174">
        <v>5</v>
      </c>
    </row>
    <row r="16388" spans="84:102" x14ac:dyDescent="0.25">
      <c r="CF16388" s="3" t="s">
        <v>3073</v>
      </c>
      <c r="CG16388" s="174">
        <v>778</v>
      </c>
      <c r="CH16388" s="174">
        <v>99577</v>
      </c>
      <c r="CI16388" s="174">
        <v>5</v>
      </c>
      <c r="CJ16388" s="174">
        <v>5</v>
      </c>
      <c r="CK16388" s="174">
        <v>5</v>
      </c>
      <c r="CU16388" s="174">
        <v>778</v>
      </c>
      <c r="CV16388" s="174">
        <v>99577</v>
      </c>
      <c r="CW16388" s="174">
        <v>5</v>
      </c>
      <c r="CX16388" s="174">
        <v>5</v>
      </c>
    </row>
    <row r="16389" spans="84:102" x14ac:dyDescent="0.25">
      <c r="CF16389" s="3" t="s">
        <v>3073</v>
      </c>
      <c r="CG16389" s="174">
        <v>2280</v>
      </c>
      <c r="CH16389" s="174">
        <v>21813</v>
      </c>
      <c r="CI16389" s="174">
        <v>5</v>
      </c>
      <c r="CJ16389" s="174">
        <v>5</v>
      </c>
      <c r="CK16389" s="174">
        <v>5</v>
      </c>
      <c r="CU16389" s="174">
        <v>2280</v>
      </c>
      <c r="CV16389" s="174">
        <v>21813</v>
      </c>
      <c r="CW16389" s="174">
        <v>5</v>
      </c>
      <c r="CX16389" s="174">
        <v>5</v>
      </c>
    </row>
    <row r="16390" spans="84:102" x14ac:dyDescent="0.25">
      <c r="CF16390" s="3" t="s">
        <v>3073</v>
      </c>
      <c r="CG16390" s="174">
        <v>2323</v>
      </c>
      <c r="CH16390" s="174">
        <v>25282</v>
      </c>
      <c r="CI16390" s="174">
        <v>5</v>
      </c>
      <c r="CJ16390" s="174">
        <v>5</v>
      </c>
      <c r="CK16390" s="174">
        <v>5</v>
      </c>
      <c r="CU16390" s="174">
        <v>2323</v>
      </c>
      <c r="CV16390" s="174">
        <v>25282</v>
      </c>
      <c r="CW16390" s="174">
        <v>5</v>
      </c>
      <c r="CX16390" s="174">
        <v>5</v>
      </c>
    </row>
    <row r="16391" spans="84:102" x14ac:dyDescent="0.25">
      <c r="CF16391" s="3" t="s">
        <v>3073</v>
      </c>
      <c r="CG16391" s="174">
        <v>2381</v>
      </c>
      <c r="CH16391" s="174">
        <v>31680</v>
      </c>
      <c r="CI16391" s="174">
        <v>5</v>
      </c>
      <c r="CJ16391" s="174">
        <v>5</v>
      </c>
      <c r="CK16391" s="174">
        <v>5</v>
      </c>
      <c r="CU16391" s="174">
        <v>2381</v>
      </c>
      <c r="CV16391" s="174">
        <v>31680</v>
      </c>
      <c r="CW16391" s="174">
        <v>5</v>
      </c>
      <c r="CX16391" s="174">
        <v>5</v>
      </c>
    </row>
    <row r="16392" spans="84:102" x14ac:dyDescent="0.25">
      <c r="CF16392" s="3" t="s">
        <v>3073</v>
      </c>
      <c r="CG16392" s="174">
        <v>21369</v>
      </c>
      <c r="CH16392" s="174">
        <v>2283</v>
      </c>
      <c r="CI16392" s="174">
        <v>5</v>
      </c>
      <c r="CJ16392" s="174">
        <v>5</v>
      </c>
      <c r="CK16392" s="174">
        <v>5</v>
      </c>
      <c r="CU16392" s="174">
        <v>21369</v>
      </c>
      <c r="CV16392" s="174">
        <v>2283</v>
      </c>
      <c r="CW16392" s="174">
        <v>5</v>
      </c>
      <c r="CX16392" s="174">
        <v>5</v>
      </c>
    </row>
    <row r="16393" spans="84:102" x14ac:dyDescent="0.25">
      <c r="CF16393" s="3" t="s">
        <v>3073</v>
      </c>
      <c r="CG16393" s="174">
        <v>21813</v>
      </c>
      <c r="CH16393" s="174">
        <v>2297</v>
      </c>
      <c r="CI16393" s="174">
        <v>5</v>
      </c>
      <c r="CJ16393" s="174">
        <v>5</v>
      </c>
      <c r="CK16393" s="174">
        <v>5</v>
      </c>
      <c r="CU16393" s="174">
        <v>21813</v>
      </c>
      <c r="CV16393" s="174">
        <v>2297</v>
      </c>
      <c r="CW16393" s="174">
        <v>5</v>
      </c>
      <c r="CX16393" s="174">
        <v>5</v>
      </c>
    </row>
    <row r="16394" spans="84:102" x14ac:dyDescent="0.25">
      <c r="CF16394" s="3" t="s">
        <v>3073</v>
      </c>
      <c r="CG16394" s="174">
        <v>72066</v>
      </c>
      <c r="CH16394" s="174">
        <v>230</v>
      </c>
      <c r="CI16394" s="174">
        <v>5</v>
      </c>
      <c r="CJ16394" s="174">
        <v>5</v>
      </c>
      <c r="CK16394" s="174">
        <v>5</v>
      </c>
      <c r="CU16394" s="174">
        <v>72066</v>
      </c>
      <c r="CV16394" s="174">
        <v>230</v>
      </c>
      <c r="CW16394" s="174">
        <v>5</v>
      </c>
      <c r="CX16394" s="174">
        <v>5</v>
      </c>
    </row>
    <row r="16395" spans="84:102" x14ac:dyDescent="0.25">
      <c r="CF16395" s="3" t="s">
        <v>3073</v>
      </c>
      <c r="CG16395" s="174">
        <v>73434</v>
      </c>
      <c r="CH16395" s="174">
        <v>301</v>
      </c>
      <c r="CI16395" s="174">
        <v>5</v>
      </c>
      <c r="CJ16395" s="174">
        <v>5</v>
      </c>
      <c r="CK16395" s="174">
        <v>5</v>
      </c>
      <c r="CU16395" s="174">
        <v>73434</v>
      </c>
      <c r="CV16395" s="174">
        <v>301</v>
      </c>
      <c r="CW16395" s="174">
        <v>5</v>
      </c>
      <c r="CX16395" s="174">
        <v>5</v>
      </c>
    </row>
    <row r="16396" spans="84:102" x14ac:dyDescent="0.25">
      <c r="CF16396" s="3" t="s">
        <v>3073</v>
      </c>
      <c r="CG16396" s="174">
        <v>78452</v>
      </c>
      <c r="CH16396" s="174">
        <v>3552</v>
      </c>
      <c r="CI16396" s="174">
        <v>5</v>
      </c>
      <c r="CJ16396" s="174">
        <v>5</v>
      </c>
      <c r="CK16396" s="174">
        <v>5</v>
      </c>
      <c r="CU16396" s="174">
        <v>78452</v>
      </c>
      <c r="CV16396" s="174">
        <v>3552</v>
      </c>
      <c r="CW16396" s="174">
        <v>5</v>
      </c>
      <c r="CX16396" s="174">
        <v>5</v>
      </c>
    </row>
    <row r="16397" spans="84:102" x14ac:dyDescent="0.25">
      <c r="CF16397" s="3" t="s">
        <v>3073</v>
      </c>
      <c r="CG16397" s="174">
        <v>86827</v>
      </c>
      <c r="CH16397" s="174">
        <v>613</v>
      </c>
      <c r="CI16397" s="174">
        <v>5</v>
      </c>
      <c r="CJ16397" s="174">
        <v>5</v>
      </c>
      <c r="CK16397" s="174">
        <v>5</v>
      </c>
      <c r="CU16397" s="174">
        <v>86827</v>
      </c>
      <c r="CV16397" s="174">
        <v>613</v>
      </c>
      <c r="CW16397" s="174">
        <v>5</v>
      </c>
      <c r="CX16397" s="174">
        <v>5</v>
      </c>
    </row>
    <row r="16398" spans="84:102" x14ac:dyDescent="0.25">
      <c r="CF16398" s="3" t="s">
        <v>3073</v>
      </c>
      <c r="CG16398" s="174">
        <v>146738</v>
      </c>
      <c r="CH16398" s="174">
        <v>2799</v>
      </c>
      <c r="CI16398" s="174">
        <v>5</v>
      </c>
      <c r="CJ16398" s="174">
        <v>5</v>
      </c>
      <c r="CK16398" s="174">
        <v>5</v>
      </c>
      <c r="CU16398" s="174">
        <v>146738</v>
      </c>
      <c r="CV16398" s="174">
        <v>2799</v>
      </c>
      <c r="CW16398" s="174">
        <v>5</v>
      </c>
      <c r="CX16398" s="174">
        <v>5</v>
      </c>
    </row>
    <row r="16399" spans="84:102" x14ac:dyDescent="0.25">
      <c r="CF16399" s="3" t="s">
        <v>3073</v>
      </c>
      <c r="CG16399" s="174">
        <v>166796</v>
      </c>
      <c r="CH16399" s="174">
        <v>3065</v>
      </c>
      <c r="CI16399" s="174">
        <v>5</v>
      </c>
      <c r="CJ16399" s="174">
        <v>4.9999130000000003</v>
      </c>
      <c r="CK16399" s="174">
        <v>4.9999130000000003</v>
      </c>
      <c r="CU16399" s="174">
        <v>166796</v>
      </c>
      <c r="CV16399" s="174">
        <v>3065</v>
      </c>
      <c r="CW16399" s="174">
        <v>5</v>
      </c>
      <c r="CX16399" s="174">
        <v>4.9999130000000003</v>
      </c>
    </row>
    <row r="16400" spans="84:102" x14ac:dyDescent="0.25">
      <c r="CF16400" s="3" t="s">
        <v>3073</v>
      </c>
      <c r="CG16400" s="174">
        <v>168679</v>
      </c>
      <c r="CH16400" s="174">
        <v>3063</v>
      </c>
      <c r="CI16400" s="174">
        <v>5</v>
      </c>
      <c r="CJ16400" s="174">
        <v>4.9846320000000004</v>
      </c>
      <c r="CK16400" s="174">
        <v>4.9846320000000004</v>
      </c>
      <c r="CU16400" s="174">
        <v>168679</v>
      </c>
      <c r="CV16400" s="174">
        <v>3063</v>
      </c>
      <c r="CW16400" s="174">
        <v>5</v>
      </c>
      <c r="CX16400" s="174">
        <v>4.9846320000000004</v>
      </c>
    </row>
    <row r="16401" spans="84:102" x14ac:dyDescent="0.25">
      <c r="CF16401" s="3" t="s">
        <v>3073</v>
      </c>
      <c r="CG16401" s="174">
        <v>24</v>
      </c>
      <c r="CH16401" s="174">
        <v>62500</v>
      </c>
      <c r="CI16401" s="174">
        <v>5</v>
      </c>
      <c r="CJ16401" s="174">
        <v>4.9244240000000001</v>
      </c>
      <c r="CK16401" s="174">
        <v>4.9244240000000001</v>
      </c>
      <c r="CU16401" s="174">
        <v>24</v>
      </c>
      <c r="CV16401" s="174">
        <v>62500</v>
      </c>
      <c r="CW16401" s="174">
        <v>5</v>
      </c>
      <c r="CX16401" s="174">
        <v>4.9244240000000001</v>
      </c>
    </row>
    <row r="16402" spans="84:102" x14ac:dyDescent="0.25">
      <c r="CF16402" s="3" t="s">
        <v>3073</v>
      </c>
      <c r="CG16402" s="174">
        <v>149847</v>
      </c>
      <c r="CH16402" s="174">
        <v>2835</v>
      </c>
      <c r="CI16402" s="174">
        <v>5</v>
      </c>
      <c r="CJ16402" s="174">
        <v>4.7541549999999999</v>
      </c>
      <c r="CK16402" s="174">
        <v>4.7541549999999999</v>
      </c>
      <c r="CU16402" s="174">
        <v>149847</v>
      </c>
      <c r="CV16402" s="174">
        <v>2835</v>
      </c>
      <c r="CW16402" s="174">
        <v>5</v>
      </c>
      <c r="CX16402" s="174">
        <v>4.7541549999999999</v>
      </c>
    </row>
    <row r="16403" spans="84:102" x14ac:dyDescent="0.25">
      <c r="CF16403" s="3" t="s">
        <v>3073</v>
      </c>
      <c r="CG16403" s="174">
        <v>976</v>
      </c>
      <c r="CH16403" s="174">
        <v>116634</v>
      </c>
      <c r="CI16403" s="174">
        <v>5</v>
      </c>
      <c r="CJ16403" s="174">
        <v>4.7332039999999997</v>
      </c>
      <c r="CK16403" s="174">
        <v>4.7332039999999997</v>
      </c>
      <c r="CU16403" s="174">
        <v>976</v>
      </c>
      <c r="CV16403" s="174">
        <v>116634</v>
      </c>
      <c r="CW16403" s="174">
        <v>5</v>
      </c>
      <c r="CX16403" s="174">
        <v>4.7332039999999997</v>
      </c>
    </row>
    <row r="16404" spans="84:102" x14ac:dyDescent="0.25">
      <c r="CF16404" s="3" t="s">
        <v>3073</v>
      </c>
      <c r="CG16404" s="174">
        <v>930</v>
      </c>
      <c r="CH16404" s="174">
        <v>113133</v>
      </c>
      <c r="CI16404" s="174">
        <v>5</v>
      </c>
      <c r="CJ16404" s="174">
        <v>4.6611219999999998</v>
      </c>
      <c r="CK16404" s="174">
        <v>4.6611219999999998</v>
      </c>
      <c r="CU16404" s="174">
        <v>930</v>
      </c>
      <c r="CV16404" s="174">
        <v>113133</v>
      </c>
      <c r="CW16404" s="174">
        <v>5</v>
      </c>
      <c r="CX16404" s="174">
        <v>4.6611219999999998</v>
      </c>
    </row>
    <row r="16405" spans="84:102" x14ac:dyDescent="0.25">
      <c r="CF16405" s="3" t="s">
        <v>3073</v>
      </c>
      <c r="CG16405" s="174">
        <v>113133</v>
      </c>
      <c r="CH16405" s="174">
        <v>930</v>
      </c>
      <c r="CI16405" s="174">
        <v>5</v>
      </c>
      <c r="CJ16405" s="174">
        <v>4.6261409999999996</v>
      </c>
      <c r="CK16405" s="174">
        <v>4.6261409999999996</v>
      </c>
      <c r="CU16405" s="174">
        <v>113133</v>
      </c>
      <c r="CV16405" s="174">
        <v>930</v>
      </c>
      <c r="CW16405" s="174">
        <v>5</v>
      </c>
      <c r="CX16405" s="174">
        <v>4.6261409999999996</v>
      </c>
    </row>
    <row r="16406" spans="84:102" x14ac:dyDescent="0.25">
      <c r="CF16406" s="3" t="s">
        <v>3073</v>
      </c>
      <c r="CG16406" s="174">
        <v>2774</v>
      </c>
      <c r="CH16406" s="174">
        <v>145777</v>
      </c>
      <c r="CI16406" s="174">
        <v>5</v>
      </c>
      <c r="CJ16406" s="174">
        <v>4.5820379999999998</v>
      </c>
      <c r="CK16406" s="174">
        <v>4.5820379999999998</v>
      </c>
      <c r="CU16406" s="174">
        <v>2774</v>
      </c>
      <c r="CV16406" s="174">
        <v>145777</v>
      </c>
      <c r="CW16406" s="174">
        <v>5</v>
      </c>
      <c r="CX16406" s="174">
        <v>4.5820379999999998</v>
      </c>
    </row>
    <row r="16407" spans="84:102" x14ac:dyDescent="0.25">
      <c r="CF16407" s="3" t="s">
        <v>3073</v>
      </c>
      <c r="CG16407" s="174">
        <v>2991</v>
      </c>
      <c r="CH16407" s="174">
        <v>158824</v>
      </c>
      <c r="CI16407" s="174">
        <v>5</v>
      </c>
      <c r="CJ16407" s="174">
        <v>4.5558100000000001</v>
      </c>
      <c r="CK16407" s="174">
        <v>4.5558100000000001</v>
      </c>
      <c r="CU16407" s="174">
        <v>2991</v>
      </c>
      <c r="CV16407" s="174">
        <v>158824</v>
      </c>
      <c r="CW16407" s="174">
        <v>5</v>
      </c>
      <c r="CX16407" s="174">
        <v>4.5558100000000001</v>
      </c>
    </row>
    <row r="16408" spans="84:102" x14ac:dyDescent="0.25">
      <c r="CF16408" s="3" t="s">
        <v>3073</v>
      </c>
      <c r="CG16408" s="174">
        <v>72768</v>
      </c>
      <c r="CH16408" s="174">
        <v>316</v>
      </c>
      <c r="CI16408" s="174">
        <v>5</v>
      </c>
      <c r="CJ16408" s="174">
        <v>4.5201890000000002</v>
      </c>
      <c r="CK16408" s="174">
        <v>4.5201890000000002</v>
      </c>
      <c r="CU16408" s="174">
        <v>72768</v>
      </c>
      <c r="CV16408" s="174">
        <v>316</v>
      </c>
      <c r="CW16408" s="174">
        <v>5</v>
      </c>
      <c r="CX16408" s="174">
        <v>4.5201890000000002</v>
      </c>
    </row>
    <row r="16409" spans="84:102" x14ac:dyDescent="0.25">
      <c r="CF16409" s="3" t="s">
        <v>3073</v>
      </c>
      <c r="CG16409" s="174">
        <v>149422</v>
      </c>
      <c r="CH16409" s="174">
        <v>3123</v>
      </c>
      <c r="CI16409" s="174">
        <v>5</v>
      </c>
      <c r="CJ16409" s="174">
        <v>4.5</v>
      </c>
      <c r="CK16409" s="174">
        <v>4.5</v>
      </c>
      <c r="CU16409" s="174">
        <v>149422</v>
      </c>
      <c r="CV16409" s="174">
        <v>3123</v>
      </c>
      <c r="CW16409" s="174">
        <v>5</v>
      </c>
      <c r="CX16409" s="174">
        <v>4.5</v>
      </c>
    </row>
    <row r="16410" spans="84:102" x14ac:dyDescent="0.25">
      <c r="CF16410" s="3" t="s">
        <v>3073</v>
      </c>
      <c r="CG16410" s="174">
        <v>149849</v>
      </c>
      <c r="CH16410" s="174">
        <v>3106</v>
      </c>
      <c r="CI16410" s="174">
        <v>5</v>
      </c>
      <c r="CJ16410" s="174">
        <v>4.5</v>
      </c>
      <c r="CK16410" s="174">
        <v>4.5</v>
      </c>
      <c r="CU16410" s="174">
        <v>149849</v>
      </c>
      <c r="CV16410" s="174">
        <v>3106</v>
      </c>
      <c r="CW16410" s="174">
        <v>5</v>
      </c>
      <c r="CX16410" s="174">
        <v>4.5</v>
      </c>
    </row>
    <row r="16411" spans="84:102" x14ac:dyDescent="0.25">
      <c r="CF16411" s="3" t="s">
        <v>3073</v>
      </c>
      <c r="CG16411" s="174">
        <v>2942</v>
      </c>
      <c r="CH16411" s="174">
        <v>151028</v>
      </c>
      <c r="CI16411" s="174">
        <v>5</v>
      </c>
      <c r="CJ16411" s="174">
        <v>4.3847849999999999</v>
      </c>
      <c r="CK16411" s="174">
        <v>4.3847849999999999</v>
      </c>
      <c r="CU16411" s="174">
        <v>2942</v>
      </c>
      <c r="CV16411" s="174">
        <v>151028</v>
      </c>
      <c r="CW16411" s="174">
        <v>5</v>
      </c>
      <c r="CX16411" s="174">
        <v>4.3847849999999999</v>
      </c>
    </row>
    <row r="16412" spans="84:102" x14ac:dyDescent="0.25">
      <c r="CF16412" s="3" t="s">
        <v>3073</v>
      </c>
      <c r="CG16412" s="174">
        <v>318</v>
      </c>
      <c r="CH16412" s="174">
        <v>75008</v>
      </c>
      <c r="CI16412" s="174">
        <v>5</v>
      </c>
      <c r="CJ16412" s="174">
        <v>4.3697429999999997</v>
      </c>
      <c r="CK16412" s="174">
        <v>4.3697429999999997</v>
      </c>
      <c r="CU16412" s="174">
        <v>318</v>
      </c>
      <c r="CV16412" s="174">
        <v>75008</v>
      </c>
      <c r="CW16412" s="174">
        <v>5</v>
      </c>
      <c r="CX16412" s="174">
        <v>4.3697429999999997</v>
      </c>
    </row>
    <row r="16413" spans="84:102" x14ac:dyDescent="0.25">
      <c r="CF16413" s="3" t="s">
        <v>3073</v>
      </c>
      <c r="CG16413" s="174">
        <v>2906</v>
      </c>
      <c r="CH16413" s="174">
        <v>151791</v>
      </c>
      <c r="CI16413" s="174">
        <v>5</v>
      </c>
      <c r="CJ16413" s="174">
        <v>4.3627330000000004</v>
      </c>
      <c r="CK16413" s="174">
        <v>4.3627330000000004</v>
      </c>
      <c r="CU16413" s="174">
        <v>2906</v>
      </c>
      <c r="CV16413" s="174">
        <v>151791</v>
      </c>
      <c r="CW16413" s="174">
        <v>5</v>
      </c>
      <c r="CX16413" s="174">
        <v>4.3627330000000004</v>
      </c>
    </row>
    <row r="16414" spans="84:102" x14ac:dyDescent="0.25">
      <c r="CF16414" s="3" t="s">
        <v>3073</v>
      </c>
      <c r="CG16414" s="174">
        <v>145777</v>
      </c>
      <c r="CH16414" s="174">
        <v>2774</v>
      </c>
      <c r="CI16414" s="174">
        <v>5</v>
      </c>
      <c r="CJ16414" s="174">
        <v>4.3483840000000002</v>
      </c>
      <c r="CK16414" s="174">
        <v>4.3483840000000002</v>
      </c>
      <c r="CU16414" s="174">
        <v>145777</v>
      </c>
      <c r="CV16414" s="174">
        <v>2774</v>
      </c>
      <c r="CW16414" s="174">
        <v>5</v>
      </c>
      <c r="CX16414" s="174">
        <v>4.3483840000000002</v>
      </c>
    </row>
    <row r="16415" spans="84:102" x14ac:dyDescent="0.25">
      <c r="CF16415" s="3" t="s">
        <v>3073</v>
      </c>
      <c r="CG16415" s="174">
        <v>2789</v>
      </c>
      <c r="CH16415" s="174">
        <v>146395</v>
      </c>
      <c r="CI16415" s="174">
        <v>5</v>
      </c>
      <c r="CJ16415" s="174">
        <v>4.3414720000000004</v>
      </c>
      <c r="CK16415" s="174">
        <v>4.3414720000000004</v>
      </c>
      <c r="CU16415" s="174">
        <v>2789</v>
      </c>
      <c r="CV16415" s="174">
        <v>146395</v>
      </c>
      <c r="CW16415" s="174">
        <v>5</v>
      </c>
      <c r="CX16415" s="174">
        <v>4.3414720000000004</v>
      </c>
    </row>
    <row r="16416" spans="84:102" x14ac:dyDescent="0.25">
      <c r="CF16416" s="3" t="s">
        <v>3073</v>
      </c>
      <c r="CG16416" s="174">
        <v>146395</v>
      </c>
      <c r="CH16416" s="174">
        <v>2788</v>
      </c>
      <c r="CI16416" s="174">
        <v>5</v>
      </c>
      <c r="CJ16416" s="174">
        <v>4.3414720000000004</v>
      </c>
      <c r="CK16416" s="174">
        <v>4.3414720000000004</v>
      </c>
      <c r="CU16416" s="174">
        <v>146395</v>
      </c>
      <c r="CV16416" s="174">
        <v>2788</v>
      </c>
      <c r="CW16416" s="174">
        <v>5</v>
      </c>
      <c r="CX16416" s="174">
        <v>4.3414720000000004</v>
      </c>
    </row>
    <row r="16417" spans="84:102" x14ac:dyDescent="0.25">
      <c r="CF16417" s="3" t="s">
        <v>3073</v>
      </c>
      <c r="CG16417" s="174">
        <v>943</v>
      </c>
      <c r="CH16417" s="174">
        <v>112954</v>
      </c>
      <c r="CI16417" s="174">
        <v>5</v>
      </c>
      <c r="CJ16417" s="174">
        <v>4.334117</v>
      </c>
      <c r="CK16417" s="174">
        <v>4.334117</v>
      </c>
      <c r="CU16417" s="174">
        <v>943</v>
      </c>
      <c r="CV16417" s="174">
        <v>112954</v>
      </c>
      <c r="CW16417" s="174">
        <v>5</v>
      </c>
      <c r="CX16417" s="174">
        <v>4.334117</v>
      </c>
    </row>
    <row r="16418" spans="84:102" x14ac:dyDescent="0.25">
      <c r="CF16418" s="3" t="s">
        <v>3073</v>
      </c>
      <c r="CG16418" s="174">
        <v>164489</v>
      </c>
      <c r="CH16418" s="174">
        <v>3024</v>
      </c>
      <c r="CI16418" s="174">
        <v>5</v>
      </c>
      <c r="CJ16418" s="174">
        <v>4.2680999999999996</v>
      </c>
      <c r="CK16418" s="174">
        <v>4.2680999999999996</v>
      </c>
      <c r="CU16418" s="174">
        <v>164489</v>
      </c>
      <c r="CV16418" s="174">
        <v>3024</v>
      </c>
      <c r="CW16418" s="174">
        <v>5</v>
      </c>
      <c r="CX16418" s="174">
        <v>4.2680999999999996</v>
      </c>
    </row>
    <row r="16419" spans="84:102" x14ac:dyDescent="0.25">
      <c r="CF16419" s="3" t="s">
        <v>3073</v>
      </c>
      <c r="CG16419" s="174">
        <v>156521</v>
      </c>
      <c r="CH16419" s="174">
        <v>3208</v>
      </c>
      <c r="CI16419" s="174">
        <v>5</v>
      </c>
      <c r="CJ16419" s="174">
        <v>4.2540519999999997</v>
      </c>
      <c r="CK16419" s="174">
        <v>4.2540519999999997</v>
      </c>
      <c r="CU16419" s="174">
        <v>156521</v>
      </c>
      <c r="CV16419" s="174">
        <v>3208</v>
      </c>
      <c r="CW16419" s="174">
        <v>5</v>
      </c>
      <c r="CX16419" s="174">
        <v>4.2540519999999997</v>
      </c>
    </row>
    <row r="16420" spans="84:102" x14ac:dyDescent="0.25">
      <c r="CF16420" s="3" t="s">
        <v>3073</v>
      </c>
      <c r="CG16420" s="174">
        <v>6</v>
      </c>
      <c r="CH16420" s="174">
        <v>58632</v>
      </c>
      <c r="CI16420" s="174">
        <v>5</v>
      </c>
      <c r="CJ16420" s="174">
        <v>4.2144380000000004</v>
      </c>
      <c r="CK16420" s="174">
        <v>4.2144380000000004</v>
      </c>
      <c r="CU16420" s="174">
        <v>6</v>
      </c>
      <c r="CV16420" s="174">
        <v>58632</v>
      </c>
      <c r="CW16420" s="174">
        <v>5</v>
      </c>
      <c r="CX16420" s="174">
        <v>4.2144380000000004</v>
      </c>
    </row>
    <row r="16421" spans="84:102" x14ac:dyDescent="0.25">
      <c r="CF16421" s="3" t="s">
        <v>3073</v>
      </c>
      <c r="CG16421" s="174">
        <v>95403</v>
      </c>
      <c r="CH16421" s="174">
        <v>707</v>
      </c>
      <c r="CI16421" s="174">
        <v>5</v>
      </c>
      <c r="CJ16421" s="174">
        <v>4.2000029999999997</v>
      </c>
      <c r="CK16421" s="174">
        <v>4.2000029999999997</v>
      </c>
      <c r="CU16421" s="174">
        <v>95403</v>
      </c>
      <c r="CV16421" s="174">
        <v>707</v>
      </c>
      <c r="CW16421" s="174">
        <v>5</v>
      </c>
      <c r="CX16421" s="174">
        <v>4.2000029999999997</v>
      </c>
    </row>
    <row r="16422" spans="84:102" x14ac:dyDescent="0.25">
      <c r="CF16422" s="3" t="s">
        <v>3073</v>
      </c>
      <c r="CG16422" s="174">
        <v>3627</v>
      </c>
      <c r="CH16422" s="174">
        <v>94867</v>
      </c>
      <c r="CI16422" s="174">
        <v>5</v>
      </c>
      <c r="CJ16422" s="174">
        <v>4.1774290000000001</v>
      </c>
      <c r="CK16422" s="174">
        <v>4.1774290000000001</v>
      </c>
      <c r="CU16422" s="174">
        <v>3627</v>
      </c>
      <c r="CV16422" s="174">
        <v>94867</v>
      </c>
      <c r="CW16422" s="174">
        <v>5</v>
      </c>
      <c r="CX16422" s="174">
        <v>4.1774290000000001</v>
      </c>
    </row>
    <row r="16423" spans="84:102" x14ac:dyDescent="0.25">
      <c r="CF16423" s="3" t="s">
        <v>3073</v>
      </c>
      <c r="CG16423" s="174">
        <v>151791</v>
      </c>
      <c r="CH16423" s="174">
        <v>2906</v>
      </c>
      <c r="CI16423" s="174">
        <v>5</v>
      </c>
      <c r="CJ16423" s="174">
        <v>4.1709589999999999</v>
      </c>
      <c r="CK16423" s="174">
        <v>4.1709589999999999</v>
      </c>
      <c r="CU16423" s="174">
        <v>151791</v>
      </c>
      <c r="CV16423" s="174">
        <v>2906</v>
      </c>
      <c r="CW16423" s="174">
        <v>5</v>
      </c>
      <c r="CX16423" s="174">
        <v>4.1709589999999999</v>
      </c>
    </row>
    <row r="16424" spans="84:102" x14ac:dyDescent="0.25">
      <c r="CF16424" s="3" t="s">
        <v>3073</v>
      </c>
      <c r="CG16424" s="174">
        <v>107506</v>
      </c>
      <c r="CH16424" s="174">
        <v>1389</v>
      </c>
      <c r="CI16424" s="174">
        <v>5</v>
      </c>
      <c r="CJ16424" s="174">
        <v>4.1338379999999999</v>
      </c>
      <c r="CK16424" s="174">
        <v>4.1338379999999999</v>
      </c>
      <c r="CU16424" s="174">
        <v>107506</v>
      </c>
      <c r="CV16424" s="174">
        <v>1389</v>
      </c>
      <c r="CW16424" s="174">
        <v>5</v>
      </c>
      <c r="CX16424" s="174">
        <v>4.1338379999999999</v>
      </c>
    </row>
    <row r="16425" spans="84:102" x14ac:dyDescent="0.25">
      <c r="CF16425" s="3" t="s">
        <v>3073</v>
      </c>
      <c r="CG16425" s="174">
        <v>658</v>
      </c>
      <c r="CH16425" s="174">
        <v>90721</v>
      </c>
      <c r="CI16425" s="174">
        <v>5</v>
      </c>
      <c r="CJ16425" s="174">
        <v>4.1222880000000002</v>
      </c>
      <c r="CK16425" s="174">
        <v>4.1222880000000002</v>
      </c>
      <c r="CU16425" s="174">
        <v>658</v>
      </c>
      <c r="CV16425" s="174">
        <v>90721</v>
      </c>
      <c r="CW16425" s="174">
        <v>5</v>
      </c>
      <c r="CX16425" s="174">
        <v>4.1222880000000002</v>
      </c>
    </row>
    <row r="16426" spans="84:102" x14ac:dyDescent="0.25">
      <c r="CF16426" s="3" t="s">
        <v>3073</v>
      </c>
      <c r="CG16426" s="174">
        <v>92597</v>
      </c>
      <c r="CH16426" s="174">
        <v>3617</v>
      </c>
      <c r="CI16426" s="174">
        <v>5</v>
      </c>
      <c r="CJ16426" s="174">
        <v>4.1006369999999999</v>
      </c>
      <c r="CK16426" s="174">
        <v>4.1006369999999999</v>
      </c>
      <c r="CU16426" s="174">
        <v>92597</v>
      </c>
      <c r="CV16426" s="174">
        <v>3617</v>
      </c>
      <c r="CW16426" s="174">
        <v>5</v>
      </c>
      <c r="CX16426" s="174">
        <v>4.1006369999999999</v>
      </c>
    </row>
    <row r="16427" spans="84:102" x14ac:dyDescent="0.25">
      <c r="CF16427" s="3" t="s">
        <v>3073</v>
      </c>
      <c r="CG16427" s="174">
        <v>160724</v>
      </c>
      <c r="CH16427" s="174">
        <v>3282</v>
      </c>
      <c r="CI16427" s="174">
        <v>5</v>
      </c>
      <c r="CJ16427" s="174">
        <v>4.0794899999999998</v>
      </c>
      <c r="CK16427" s="174">
        <v>4.0794899999999998</v>
      </c>
      <c r="CU16427" s="174">
        <v>160724</v>
      </c>
      <c r="CV16427" s="174">
        <v>3282</v>
      </c>
      <c r="CW16427" s="174">
        <v>5</v>
      </c>
      <c r="CX16427" s="174">
        <v>4.0794899999999998</v>
      </c>
    </row>
    <row r="16428" spans="84:102" x14ac:dyDescent="0.25">
      <c r="CF16428" s="3" t="s">
        <v>3073</v>
      </c>
      <c r="CG16428" s="174">
        <v>99577</v>
      </c>
      <c r="CH16428" s="174">
        <v>778</v>
      </c>
      <c r="CI16428" s="174">
        <v>5</v>
      </c>
      <c r="CJ16428" s="174">
        <v>4.0792929999999998</v>
      </c>
      <c r="CK16428" s="174">
        <v>4.0792929999999998</v>
      </c>
      <c r="CU16428" s="174">
        <v>99577</v>
      </c>
      <c r="CV16428" s="174">
        <v>778</v>
      </c>
      <c r="CW16428" s="174">
        <v>5</v>
      </c>
      <c r="CX16428" s="174">
        <v>4.0792929999999998</v>
      </c>
    </row>
    <row r="16429" spans="84:102" x14ac:dyDescent="0.25">
      <c r="CF16429" s="3" t="s">
        <v>3073</v>
      </c>
      <c r="CG16429" s="174">
        <v>2838</v>
      </c>
      <c r="CH16429" s="174">
        <v>148855</v>
      </c>
      <c r="CI16429" s="174">
        <v>5</v>
      </c>
      <c r="CJ16429" s="174">
        <v>4.0140479999999998</v>
      </c>
      <c r="CK16429" s="174">
        <v>4.0140479999999998</v>
      </c>
      <c r="CU16429" s="174">
        <v>2838</v>
      </c>
      <c r="CV16429" s="174">
        <v>148855</v>
      </c>
      <c r="CW16429" s="174">
        <v>5</v>
      </c>
      <c r="CX16429" s="174">
        <v>4.0140479999999998</v>
      </c>
    </row>
    <row r="16430" spans="84:102" x14ac:dyDescent="0.25">
      <c r="CF16430" s="3" t="s">
        <v>3073</v>
      </c>
      <c r="CG16430" s="174">
        <v>220</v>
      </c>
      <c r="CH16430" s="174">
        <v>70349</v>
      </c>
      <c r="CI16430" s="174">
        <v>5</v>
      </c>
      <c r="CJ16430" s="174">
        <v>4</v>
      </c>
      <c r="CK16430" s="174">
        <v>4</v>
      </c>
      <c r="CU16430" s="174">
        <v>220</v>
      </c>
      <c r="CV16430" s="174">
        <v>70349</v>
      </c>
      <c r="CW16430" s="174">
        <v>5</v>
      </c>
      <c r="CX16430" s="174">
        <v>4</v>
      </c>
    </row>
    <row r="16431" spans="84:102" x14ac:dyDescent="0.25">
      <c r="CF16431" s="3" t="s">
        <v>3073</v>
      </c>
      <c r="CG16431" s="174">
        <v>281</v>
      </c>
      <c r="CH16431" s="174">
        <v>71330</v>
      </c>
      <c r="CI16431" s="174">
        <v>5</v>
      </c>
      <c r="CJ16431" s="174">
        <v>4</v>
      </c>
      <c r="CK16431" s="174">
        <v>4</v>
      </c>
      <c r="CU16431" s="174">
        <v>281</v>
      </c>
      <c r="CV16431" s="174">
        <v>71330</v>
      </c>
      <c r="CW16431" s="174">
        <v>5</v>
      </c>
      <c r="CX16431" s="174">
        <v>4</v>
      </c>
    </row>
    <row r="16432" spans="84:102" x14ac:dyDescent="0.25">
      <c r="CF16432" s="3" t="s">
        <v>3073</v>
      </c>
      <c r="CG16432" s="174">
        <v>647</v>
      </c>
      <c r="CH16432" s="174">
        <v>89456</v>
      </c>
      <c r="CI16432" s="174">
        <v>5</v>
      </c>
      <c r="CJ16432" s="174">
        <v>4</v>
      </c>
      <c r="CK16432" s="174">
        <v>4</v>
      </c>
      <c r="CU16432" s="174">
        <v>647</v>
      </c>
      <c r="CV16432" s="174">
        <v>89456</v>
      </c>
      <c r="CW16432" s="174">
        <v>5</v>
      </c>
      <c r="CX16432" s="174">
        <v>4</v>
      </c>
    </row>
    <row r="16433" spans="84:102" x14ac:dyDescent="0.25">
      <c r="CF16433" s="3" t="s">
        <v>3073</v>
      </c>
      <c r="CG16433" s="174">
        <v>670</v>
      </c>
      <c r="CH16433" s="174">
        <v>91442</v>
      </c>
      <c r="CI16433" s="174">
        <v>5</v>
      </c>
      <c r="CJ16433" s="174">
        <v>4</v>
      </c>
      <c r="CK16433" s="174">
        <v>4</v>
      </c>
      <c r="CU16433" s="174">
        <v>670</v>
      </c>
      <c r="CV16433" s="174">
        <v>91442</v>
      </c>
      <c r="CW16433" s="174">
        <v>5</v>
      </c>
      <c r="CX16433" s="174">
        <v>4</v>
      </c>
    </row>
    <row r="16434" spans="84:102" x14ac:dyDescent="0.25">
      <c r="CF16434" s="3" t="s">
        <v>3073</v>
      </c>
      <c r="CG16434" s="174">
        <v>923</v>
      </c>
      <c r="CH16434" s="174">
        <v>111761</v>
      </c>
      <c r="CI16434" s="174">
        <v>5</v>
      </c>
      <c r="CJ16434" s="174">
        <v>4</v>
      </c>
      <c r="CK16434" s="174">
        <v>4</v>
      </c>
      <c r="CU16434" s="174">
        <v>923</v>
      </c>
      <c r="CV16434" s="174">
        <v>111761</v>
      </c>
      <c r="CW16434" s="174">
        <v>5</v>
      </c>
      <c r="CX16434" s="174">
        <v>4</v>
      </c>
    </row>
    <row r="16435" spans="84:102" x14ac:dyDescent="0.25">
      <c r="CF16435" s="3" t="s">
        <v>3073</v>
      </c>
      <c r="CG16435" s="174">
        <v>2266</v>
      </c>
      <c r="CH16435" s="174">
        <v>20848</v>
      </c>
      <c r="CI16435" s="174">
        <v>5</v>
      </c>
      <c r="CJ16435" s="174">
        <v>4</v>
      </c>
      <c r="CK16435" s="174">
        <v>4</v>
      </c>
      <c r="CU16435" s="174">
        <v>2266</v>
      </c>
      <c r="CV16435" s="174">
        <v>20848</v>
      </c>
      <c r="CW16435" s="174">
        <v>5</v>
      </c>
      <c r="CX16435" s="174">
        <v>4</v>
      </c>
    </row>
    <row r="16436" spans="84:102" x14ac:dyDescent="0.25">
      <c r="CF16436" s="3" t="s">
        <v>3073</v>
      </c>
      <c r="CG16436" s="174">
        <v>2297</v>
      </c>
      <c r="CH16436" s="174">
        <v>21813</v>
      </c>
      <c r="CI16436" s="174">
        <v>5</v>
      </c>
      <c r="CJ16436" s="174">
        <v>4</v>
      </c>
      <c r="CK16436" s="174">
        <v>4</v>
      </c>
      <c r="CU16436" s="174">
        <v>2297</v>
      </c>
      <c r="CV16436" s="174">
        <v>21813</v>
      </c>
      <c r="CW16436" s="174">
        <v>5</v>
      </c>
      <c r="CX16436" s="174">
        <v>4</v>
      </c>
    </row>
    <row r="16437" spans="84:102" x14ac:dyDescent="0.25">
      <c r="CF16437" s="3" t="s">
        <v>3073</v>
      </c>
      <c r="CG16437" s="174">
        <v>2862</v>
      </c>
      <c r="CH16437" s="174">
        <v>150314</v>
      </c>
      <c r="CI16437" s="174">
        <v>5</v>
      </c>
      <c r="CJ16437" s="174">
        <v>4</v>
      </c>
      <c r="CK16437" s="174">
        <v>4</v>
      </c>
      <c r="CU16437" s="174">
        <v>2862</v>
      </c>
      <c r="CV16437" s="174">
        <v>150314</v>
      </c>
      <c r="CW16437" s="174">
        <v>5</v>
      </c>
      <c r="CX16437" s="174">
        <v>4</v>
      </c>
    </row>
    <row r="16438" spans="84:102" x14ac:dyDescent="0.25">
      <c r="CF16438" s="3" t="s">
        <v>3073</v>
      </c>
      <c r="CG16438" s="174">
        <v>3242</v>
      </c>
      <c r="CH16438" s="174">
        <v>160241</v>
      </c>
      <c r="CI16438" s="174">
        <v>5</v>
      </c>
      <c r="CJ16438" s="174">
        <v>4</v>
      </c>
      <c r="CK16438" s="174">
        <v>4</v>
      </c>
      <c r="CU16438" s="174">
        <v>3242</v>
      </c>
      <c r="CV16438" s="174">
        <v>160241</v>
      </c>
      <c r="CW16438" s="174">
        <v>5</v>
      </c>
      <c r="CX16438" s="174">
        <v>4</v>
      </c>
    </row>
    <row r="16439" spans="84:102" x14ac:dyDescent="0.25">
      <c r="CF16439" s="3" t="s">
        <v>3073</v>
      </c>
      <c r="CG16439" s="174">
        <v>3623</v>
      </c>
      <c r="CH16439" s="174">
        <v>94234</v>
      </c>
      <c r="CI16439" s="174">
        <v>5</v>
      </c>
      <c r="CJ16439" s="174">
        <v>4</v>
      </c>
      <c r="CK16439" s="174">
        <v>4</v>
      </c>
      <c r="CU16439" s="174">
        <v>3623</v>
      </c>
      <c r="CV16439" s="174">
        <v>94234</v>
      </c>
      <c r="CW16439" s="174">
        <v>5</v>
      </c>
      <c r="CX16439" s="174">
        <v>4</v>
      </c>
    </row>
    <row r="16440" spans="84:102" x14ac:dyDescent="0.25">
      <c r="CF16440" s="3" t="s">
        <v>3073</v>
      </c>
      <c r="CG16440" s="174">
        <v>3781</v>
      </c>
      <c r="CH16440" s="174">
        <v>138814</v>
      </c>
      <c r="CI16440" s="174">
        <v>5</v>
      </c>
      <c r="CJ16440" s="174">
        <v>4</v>
      </c>
      <c r="CK16440" s="174">
        <v>4</v>
      </c>
      <c r="CU16440" s="174">
        <v>3781</v>
      </c>
      <c r="CV16440" s="174">
        <v>138814</v>
      </c>
      <c r="CW16440" s="174">
        <v>5</v>
      </c>
      <c r="CX16440" s="174">
        <v>4</v>
      </c>
    </row>
    <row r="16441" spans="84:102" x14ac:dyDescent="0.25">
      <c r="CF16441" s="3" t="s">
        <v>3073</v>
      </c>
      <c r="CG16441" s="174">
        <v>3849</v>
      </c>
      <c r="CH16441" s="174">
        <v>45765</v>
      </c>
      <c r="CI16441" s="174">
        <v>5</v>
      </c>
      <c r="CJ16441" s="174">
        <v>4</v>
      </c>
      <c r="CK16441" s="174">
        <v>4</v>
      </c>
      <c r="CU16441" s="174">
        <v>3849</v>
      </c>
      <c r="CV16441" s="174">
        <v>45765</v>
      </c>
      <c r="CW16441" s="174">
        <v>5</v>
      </c>
      <c r="CX16441" s="174">
        <v>4</v>
      </c>
    </row>
    <row r="16442" spans="84:102" x14ac:dyDescent="0.25">
      <c r="CF16442" s="3" t="s">
        <v>3073</v>
      </c>
      <c r="CG16442" s="174">
        <v>3884</v>
      </c>
      <c r="CH16442" s="174">
        <v>45876</v>
      </c>
      <c r="CI16442" s="174">
        <v>5</v>
      </c>
      <c r="CJ16442" s="174">
        <v>4</v>
      </c>
      <c r="CK16442" s="174">
        <v>4</v>
      </c>
      <c r="CU16442" s="174">
        <v>3884</v>
      </c>
      <c r="CV16442" s="174">
        <v>45876</v>
      </c>
      <c r="CW16442" s="174">
        <v>5</v>
      </c>
      <c r="CX16442" s="174">
        <v>4</v>
      </c>
    </row>
    <row r="16443" spans="84:102" x14ac:dyDescent="0.25">
      <c r="CF16443" s="3" t="s">
        <v>3073</v>
      </c>
      <c r="CG16443" s="174">
        <v>21813</v>
      </c>
      <c r="CH16443" s="174">
        <v>2280</v>
      </c>
      <c r="CI16443" s="174">
        <v>5</v>
      </c>
      <c r="CJ16443" s="174">
        <v>4</v>
      </c>
      <c r="CK16443" s="174">
        <v>4</v>
      </c>
      <c r="CU16443" s="174">
        <v>21813</v>
      </c>
      <c r="CV16443" s="174">
        <v>2280</v>
      </c>
      <c r="CW16443" s="174">
        <v>5</v>
      </c>
      <c r="CX16443" s="174">
        <v>4</v>
      </c>
    </row>
    <row r="16444" spans="84:102" x14ac:dyDescent="0.25">
      <c r="CF16444" s="3" t="s">
        <v>3073</v>
      </c>
      <c r="CG16444" s="174">
        <v>58291</v>
      </c>
      <c r="CH16444" s="174">
        <v>9</v>
      </c>
      <c r="CI16444" s="174">
        <v>5</v>
      </c>
      <c r="CJ16444" s="174">
        <v>4</v>
      </c>
      <c r="CK16444" s="174">
        <v>4</v>
      </c>
      <c r="CU16444" s="174">
        <v>58291</v>
      </c>
      <c r="CV16444" s="174">
        <v>9</v>
      </c>
      <c r="CW16444" s="174">
        <v>5</v>
      </c>
      <c r="CX16444" s="174">
        <v>4</v>
      </c>
    </row>
    <row r="16445" spans="84:102" x14ac:dyDescent="0.25">
      <c r="CF16445" s="3" t="s">
        <v>3073</v>
      </c>
      <c r="CG16445" s="174">
        <v>67110</v>
      </c>
      <c r="CH16445" s="174">
        <v>135</v>
      </c>
      <c r="CI16445" s="174">
        <v>5</v>
      </c>
      <c r="CJ16445" s="174">
        <v>4</v>
      </c>
      <c r="CK16445" s="174">
        <v>4</v>
      </c>
      <c r="CU16445" s="174">
        <v>67110</v>
      </c>
      <c r="CV16445" s="174">
        <v>135</v>
      </c>
      <c r="CW16445" s="174">
        <v>5</v>
      </c>
      <c r="CX16445" s="174">
        <v>4</v>
      </c>
    </row>
    <row r="16446" spans="84:102" x14ac:dyDescent="0.25">
      <c r="CF16446" s="3" t="s">
        <v>3073</v>
      </c>
      <c r="CG16446" s="174">
        <v>81765</v>
      </c>
      <c r="CH16446" s="174">
        <v>436</v>
      </c>
      <c r="CI16446" s="174">
        <v>5</v>
      </c>
      <c r="CJ16446" s="174">
        <v>4</v>
      </c>
      <c r="CK16446" s="174">
        <v>4</v>
      </c>
      <c r="CU16446" s="174">
        <v>81765</v>
      </c>
      <c r="CV16446" s="174">
        <v>436</v>
      </c>
      <c r="CW16446" s="174">
        <v>5</v>
      </c>
      <c r="CX16446" s="174">
        <v>4</v>
      </c>
    </row>
    <row r="16447" spans="84:102" x14ac:dyDescent="0.25">
      <c r="CF16447" s="3" t="s">
        <v>3073</v>
      </c>
      <c r="CG16447" s="174">
        <v>87184</v>
      </c>
      <c r="CH16447" s="174">
        <v>619</v>
      </c>
      <c r="CI16447" s="174">
        <v>5</v>
      </c>
      <c r="CJ16447" s="174">
        <v>4</v>
      </c>
      <c r="CK16447" s="174">
        <v>4</v>
      </c>
      <c r="CU16447" s="174">
        <v>87184</v>
      </c>
      <c r="CV16447" s="174">
        <v>619</v>
      </c>
      <c r="CW16447" s="174">
        <v>5</v>
      </c>
      <c r="CX16447" s="174">
        <v>4</v>
      </c>
    </row>
    <row r="16448" spans="84:102" x14ac:dyDescent="0.25">
      <c r="CF16448" s="3" t="s">
        <v>3073</v>
      </c>
      <c r="CG16448" s="174">
        <v>87236</v>
      </c>
      <c r="CH16448" s="174">
        <v>616</v>
      </c>
      <c r="CI16448" s="174">
        <v>5</v>
      </c>
      <c r="CJ16448" s="174">
        <v>4</v>
      </c>
      <c r="CK16448" s="174">
        <v>4</v>
      </c>
      <c r="CU16448" s="174">
        <v>87236</v>
      </c>
      <c r="CV16448" s="174">
        <v>616</v>
      </c>
      <c r="CW16448" s="174">
        <v>5</v>
      </c>
      <c r="CX16448" s="174">
        <v>4</v>
      </c>
    </row>
    <row r="16449" spans="84:102" x14ac:dyDescent="0.25">
      <c r="CF16449" s="3" t="s">
        <v>3073</v>
      </c>
      <c r="CG16449" s="174">
        <v>91515</v>
      </c>
      <c r="CH16449" s="174">
        <v>3593</v>
      </c>
      <c r="CI16449" s="174">
        <v>5</v>
      </c>
      <c r="CJ16449" s="174">
        <v>4</v>
      </c>
      <c r="CK16449" s="174">
        <v>4</v>
      </c>
      <c r="CU16449" s="174">
        <v>91515</v>
      </c>
      <c r="CV16449" s="174">
        <v>3593</v>
      </c>
      <c r="CW16449" s="174">
        <v>5</v>
      </c>
      <c r="CX16449" s="174">
        <v>4</v>
      </c>
    </row>
    <row r="16450" spans="84:102" x14ac:dyDescent="0.25">
      <c r="CF16450" s="3" t="s">
        <v>3073</v>
      </c>
      <c r="CG16450" s="174">
        <v>104402</v>
      </c>
      <c r="CH16450" s="174">
        <v>823</v>
      </c>
      <c r="CI16450" s="174">
        <v>5</v>
      </c>
      <c r="CJ16450" s="174">
        <v>4</v>
      </c>
      <c r="CK16450" s="174">
        <v>4</v>
      </c>
      <c r="CU16450" s="174">
        <v>104402</v>
      </c>
      <c r="CV16450" s="174">
        <v>823</v>
      </c>
      <c r="CW16450" s="174">
        <v>5</v>
      </c>
      <c r="CX16450" s="174">
        <v>4</v>
      </c>
    </row>
    <row r="16451" spans="84:102" x14ac:dyDescent="0.25">
      <c r="CF16451" s="3" t="s">
        <v>3073</v>
      </c>
      <c r="CG16451" s="174">
        <v>125836</v>
      </c>
      <c r="CH16451" s="174">
        <v>3786</v>
      </c>
      <c r="CI16451" s="174">
        <v>5</v>
      </c>
      <c r="CJ16451" s="174">
        <v>4</v>
      </c>
      <c r="CK16451" s="174">
        <v>4</v>
      </c>
      <c r="CU16451" s="174">
        <v>125836</v>
      </c>
      <c r="CV16451" s="174">
        <v>3786</v>
      </c>
      <c r="CW16451" s="174">
        <v>5</v>
      </c>
      <c r="CX16451" s="174">
        <v>4</v>
      </c>
    </row>
    <row r="16452" spans="84:102" x14ac:dyDescent="0.25">
      <c r="CF16452" s="3" t="s">
        <v>3073</v>
      </c>
      <c r="CG16452" s="174">
        <v>146439</v>
      </c>
      <c r="CH16452" s="174">
        <v>2786</v>
      </c>
      <c r="CI16452" s="174">
        <v>5</v>
      </c>
      <c r="CJ16452" s="174">
        <v>3.979517</v>
      </c>
      <c r="CK16452" s="174">
        <v>3.979517</v>
      </c>
      <c r="CU16452" s="174">
        <v>146439</v>
      </c>
      <c r="CV16452" s="174">
        <v>2786</v>
      </c>
      <c r="CW16452" s="174">
        <v>5</v>
      </c>
      <c r="CX16452" s="174">
        <v>3.979517</v>
      </c>
    </row>
    <row r="16453" spans="84:102" x14ac:dyDescent="0.25">
      <c r="CF16453" s="3" t="s">
        <v>3073</v>
      </c>
      <c r="CG16453" s="174">
        <v>20199</v>
      </c>
      <c r="CH16453" s="174">
        <v>2260</v>
      </c>
      <c r="CI16453" s="174">
        <v>5</v>
      </c>
      <c r="CJ16453" s="174">
        <v>3.8184689999999999</v>
      </c>
      <c r="CK16453" s="174">
        <v>3.8184689999999999</v>
      </c>
      <c r="CU16453" s="174">
        <v>20199</v>
      </c>
      <c r="CV16453" s="174">
        <v>2260</v>
      </c>
      <c r="CW16453" s="174">
        <v>5</v>
      </c>
      <c r="CX16453" s="174">
        <v>3.8184689999999999</v>
      </c>
    </row>
    <row r="16454" spans="84:102" x14ac:dyDescent="0.25">
      <c r="CF16454" s="3" t="s">
        <v>3073</v>
      </c>
      <c r="CG16454" s="174">
        <v>87463</v>
      </c>
      <c r="CH16454" s="174">
        <v>1536</v>
      </c>
      <c r="CI16454" s="174">
        <v>5</v>
      </c>
      <c r="CJ16454" s="174">
        <v>3.801107</v>
      </c>
      <c r="CK16454" s="174">
        <v>3.801107</v>
      </c>
      <c r="CU16454" s="174">
        <v>87463</v>
      </c>
      <c r="CV16454" s="174">
        <v>1536</v>
      </c>
      <c r="CW16454" s="174">
        <v>5</v>
      </c>
      <c r="CX16454" s="174">
        <v>3.801107</v>
      </c>
    </row>
    <row r="16455" spans="84:102" x14ac:dyDescent="0.25">
      <c r="CF16455" s="3" t="s">
        <v>3073</v>
      </c>
      <c r="CG16455" s="174">
        <v>2518</v>
      </c>
      <c r="CH16455" s="174">
        <v>40557</v>
      </c>
      <c r="CI16455" s="174">
        <v>5</v>
      </c>
      <c r="CJ16455" s="174">
        <v>3.7840470000000002</v>
      </c>
      <c r="CK16455" s="174">
        <v>3.7840470000000002</v>
      </c>
      <c r="CU16455" s="174">
        <v>2518</v>
      </c>
      <c r="CV16455" s="174">
        <v>40557</v>
      </c>
      <c r="CW16455" s="174">
        <v>5</v>
      </c>
      <c r="CX16455" s="174">
        <v>3.7840470000000002</v>
      </c>
    </row>
    <row r="16456" spans="84:102" x14ac:dyDescent="0.25">
      <c r="CF16456" s="3" t="s">
        <v>3073</v>
      </c>
      <c r="CG16456" s="174">
        <v>40554</v>
      </c>
      <c r="CH16456" s="174">
        <v>2573</v>
      </c>
      <c r="CI16456" s="174">
        <v>5</v>
      </c>
      <c r="CJ16456" s="174">
        <v>3.7840470000000002</v>
      </c>
      <c r="CK16456" s="174">
        <v>3.7840470000000002</v>
      </c>
      <c r="CU16456" s="174">
        <v>40554</v>
      </c>
      <c r="CV16456" s="174">
        <v>2573</v>
      </c>
      <c r="CW16456" s="174">
        <v>5</v>
      </c>
      <c r="CX16456" s="174">
        <v>3.7840470000000002</v>
      </c>
    </row>
    <row r="16457" spans="84:102" x14ac:dyDescent="0.25">
      <c r="CF16457" s="3" t="s">
        <v>3073</v>
      </c>
      <c r="CG16457" s="174">
        <v>2213</v>
      </c>
      <c r="CH16457" s="174">
        <v>16093</v>
      </c>
      <c r="CI16457" s="174">
        <v>5</v>
      </c>
      <c r="CJ16457" s="174">
        <v>3.7498879999999999</v>
      </c>
      <c r="CK16457" s="174">
        <v>3.7498879999999999</v>
      </c>
      <c r="CU16457" s="174">
        <v>2213</v>
      </c>
      <c r="CV16457" s="174">
        <v>16093</v>
      </c>
      <c r="CW16457" s="174">
        <v>5</v>
      </c>
      <c r="CX16457" s="174">
        <v>3.7498879999999999</v>
      </c>
    </row>
    <row r="16458" spans="84:102" x14ac:dyDescent="0.25">
      <c r="CF16458" s="3" t="s">
        <v>3073</v>
      </c>
      <c r="CG16458" s="174">
        <v>116634</v>
      </c>
      <c r="CH16458" s="174">
        <v>976</v>
      </c>
      <c r="CI16458" s="174">
        <v>5</v>
      </c>
      <c r="CJ16458" s="174">
        <v>3.7020580000000001</v>
      </c>
      <c r="CK16458" s="174">
        <v>3.7020580000000001</v>
      </c>
      <c r="CU16458" s="174">
        <v>116634</v>
      </c>
      <c r="CV16458" s="174">
        <v>976</v>
      </c>
      <c r="CW16458" s="174">
        <v>5</v>
      </c>
      <c r="CX16458" s="174">
        <v>3.7020580000000001</v>
      </c>
    </row>
    <row r="16459" spans="84:102" x14ac:dyDescent="0.25">
      <c r="CF16459" s="3" t="s">
        <v>3073</v>
      </c>
      <c r="CG16459" s="174">
        <v>149337</v>
      </c>
      <c r="CH16459" s="174">
        <v>2834</v>
      </c>
      <c r="CI16459" s="174">
        <v>5</v>
      </c>
      <c r="CJ16459" s="174">
        <v>3.5502099999999999</v>
      </c>
      <c r="CK16459" s="174">
        <v>3.5502099999999999</v>
      </c>
      <c r="CU16459" s="174">
        <v>149337</v>
      </c>
      <c r="CV16459" s="174">
        <v>2834</v>
      </c>
      <c r="CW16459" s="174">
        <v>5</v>
      </c>
      <c r="CX16459" s="174">
        <v>3.5502099999999999</v>
      </c>
    </row>
    <row r="16460" spans="84:102" x14ac:dyDescent="0.25">
      <c r="CF16460" s="3" t="s">
        <v>3073</v>
      </c>
      <c r="CG16460" s="174">
        <v>2914</v>
      </c>
      <c r="CH16460" s="174">
        <v>151284</v>
      </c>
      <c r="CI16460" s="174">
        <v>5</v>
      </c>
      <c r="CJ16460" s="174">
        <v>3.5026190000000001</v>
      </c>
      <c r="CK16460" s="174">
        <v>3.5026190000000001</v>
      </c>
      <c r="CU16460" s="174">
        <v>2914</v>
      </c>
      <c r="CV16460" s="174">
        <v>151284</v>
      </c>
      <c r="CW16460" s="174">
        <v>5</v>
      </c>
      <c r="CX16460" s="174">
        <v>3.5026190000000001</v>
      </c>
    </row>
    <row r="16461" spans="84:102" x14ac:dyDescent="0.25">
      <c r="CF16461" s="3" t="s">
        <v>3073</v>
      </c>
      <c r="CG16461" s="174">
        <v>2906</v>
      </c>
      <c r="CH16461" s="174">
        <v>151575</v>
      </c>
      <c r="CI16461" s="174">
        <v>5</v>
      </c>
      <c r="CJ16461" s="174">
        <v>3.5</v>
      </c>
      <c r="CK16461" s="174">
        <v>3.5</v>
      </c>
      <c r="CU16461" s="174">
        <v>2906</v>
      </c>
      <c r="CV16461" s="174">
        <v>151575</v>
      </c>
      <c r="CW16461" s="174">
        <v>5</v>
      </c>
      <c r="CX16461" s="174">
        <v>3.5</v>
      </c>
    </row>
    <row r="16462" spans="84:102" x14ac:dyDescent="0.25">
      <c r="CF16462" s="3" t="s">
        <v>3073</v>
      </c>
      <c r="CG16462" s="174">
        <v>2834</v>
      </c>
      <c r="CH16462" s="174">
        <v>149337</v>
      </c>
      <c r="CI16462" s="174">
        <v>5</v>
      </c>
      <c r="CJ16462" s="174">
        <v>3.4415939999999998</v>
      </c>
      <c r="CK16462" s="174">
        <v>3.4415939999999998</v>
      </c>
      <c r="CU16462" s="174">
        <v>2834</v>
      </c>
      <c r="CV16462" s="174">
        <v>149337</v>
      </c>
      <c r="CW16462" s="174">
        <v>5</v>
      </c>
      <c r="CX16462" s="174">
        <v>3.4415939999999998</v>
      </c>
    </row>
    <row r="16463" spans="84:102" x14ac:dyDescent="0.25">
      <c r="CF16463" s="3" t="s">
        <v>3073</v>
      </c>
      <c r="CG16463" s="174">
        <v>151028</v>
      </c>
      <c r="CH16463" s="174">
        <v>2942</v>
      </c>
      <c r="CI16463" s="174">
        <v>5</v>
      </c>
      <c r="CJ16463" s="174">
        <v>3.3981699999999999</v>
      </c>
      <c r="CK16463" s="174">
        <v>3.3981699999999999</v>
      </c>
      <c r="CU16463" s="174">
        <v>151028</v>
      </c>
      <c r="CV16463" s="174">
        <v>2942</v>
      </c>
      <c r="CW16463" s="174">
        <v>5</v>
      </c>
      <c r="CX16463" s="174">
        <v>3.3981699999999999</v>
      </c>
    </row>
    <row r="16464" spans="84:102" x14ac:dyDescent="0.25">
      <c r="CF16464" s="3" t="s">
        <v>3073</v>
      </c>
      <c r="CG16464" s="174">
        <v>3023</v>
      </c>
      <c r="CH16464" s="174">
        <v>163385</v>
      </c>
      <c r="CI16464" s="174">
        <v>5</v>
      </c>
      <c r="CJ16464" s="174">
        <v>3.3547950000000002</v>
      </c>
      <c r="CK16464" s="174">
        <v>3.3547950000000002</v>
      </c>
      <c r="CU16464" s="174">
        <v>3023</v>
      </c>
      <c r="CV16464" s="174">
        <v>163385</v>
      </c>
      <c r="CW16464" s="174">
        <v>5</v>
      </c>
      <c r="CX16464" s="174">
        <v>3.3547950000000002</v>
      </c>
    </row>
    <row r="16465" spans="84:102" x14ac:dyDescent="0.25">
      <c r="CF16465" s="3" t="s">
        <v>3073</v>
      </c>
      <c r="CG16465" s="174">
        <v>270</v>
      </c>
      <c r="CH16465" s="174">
        <v>72876</v>
      </c>
      <c r="CI16465" s="174">
        <v>5</v>
      </c>
      <c r="CJ16465" s="174">
        <v>3.3505630000000002</v>
      </c>
      <c r="CK16465" s="174">
        <v>3.3505630000000002</v>
      </c>
      <c r="CU16465" s="174">
        <v>270</v>
      </c>
      <c r="CV16465" s="174">
        <v>72876</v>
      </c>
      <c r="CW16465" s="174">
        <v>5</v>
      </c>
      <c r="CX16465" s="174">
        <v>3.3505630000000002</v>
      </c>
    </row>
    <row r="16466" spans="84:102" x14ac:dyDescent="0.25">
      <c r="CF16466" s="3" t="s">
        <v>3073</v>
      </c>
      <c r="CG16466" s="174">
        <v>110698</v>
      </c>
      <c r="CH16466" s="174">
        <v>929</v>
      </c>
      <c r="CI16466" s="174">
        <v>5</v>
      </c>
      <c r="CJ16466" s="174">
        <v>3.3002250000000002</v>
      </c>
      <c r="CK16466" s="174">
        <v>3.3002250000000002</v>
      </c>
      <c r="CU16466" s="174">
        <v>110698</v>
      </c>
      <c r="CV16466" s="174">
        <v>929</v>
      </c>
      <c r="CW16466" s="174">
        <v>5</v>
      </c>
      <c r="CX16466" s="174">
        <v>3.3002250000000002</v>
      </c>
    </row>
    <row r="16467" spans="84:102" x14ac:dyDescent="0.25">
      <c r="CF16467" s="3" t="s">
        <v>3073</v>
      </c>
      <c r="CG16467" s="174">
        <v>114802</v>
      </c>
      <c r="CH16467" s="174">
        <v>992</v>
      </c>
      <c r="CI16467" s="174">
        <v>5</v>
      </c>
      <c r="CJ16467" s="174">
        <v>3.2728030000000001</v>
      </c>
      <c r="CK16467" s="174">
        <v>3.2728030000000001</v>
      </c>
      <c r="CU16467" s="174">
        <v>114802</v>
      </c>
      <c r="CV16467" s="174">
        <v>992</v>
      </c>
      <c r="CW16467" s="174">
        <v>5</v>
      </c>
      <c r="CX16467" s="174">
        <v>3.2728030000000001</v>
      </c>
    </row>
    <row r="16468" spans="84:102" x14ac:dyDescent="0.25">
      <c r="CF16468" s="3" t="s">
        <v>3073</v>
      </c>
      <c r="CG16468" s="174">
        <v>3269</v>
      </c>
      <c r="CH16468" s="174">
        <v>163287</v>
      </c>
      <c r="CI16468" s="174">
        <v>5</v>
      </c>
      <c r="CJ16468" s="174">
        <v>3.2389640000000002</v>
      </c>
      <c r="CK16468" s="174">
        <v>3.2389640000000002</v>
      </c>
      <c r="CU16468" s="174">
        <v>3269</v>
      </c>
      <c r="CV16468" s="174">
        <v>163287</v>
      </c>
      <c r="CW16468" s="174">
        <v>5</v>
      </c>
      <c r="CX16468" s="174">
        <v>3.2389640000000002</v>
      </c>
    </row>
    <row r="16469" spans="84:102" x14ac:dyDescent="0.25">
      <c r="CF16469" s="3" t="s">
        <v>3073</v>
      </c>
      <c r="CG16469" s="174">
        <v>163385</v>
      </c>
      <c r="CH16469" s="174">
        <v>3023</v>
      </c>
      <c r="CI16469" s="174">
        <v>5</v>
      </c>
      <c r="CJ16469" s="174">
        <v>3.2307679999999999</v>
      </c>
      <c r="CK16469" s="174">
        <v>3.2307679999999999</v>
      </c>
      <c r="CU16469" s="174">
        <v>163385</v>
      </c>
      <c r="CV16469" s="174">
        <v>3023</v>
      </c>
      <c r="CW16469" s="174">
        <v>5</v>
      </c>
      <c r="CX16469" s="174">
        <v>3.2307679999999999</v>
      </c>
    </row>
    <row r="16470" spans="84:102" x14ac:dyDescent="0.25">
      <c r="CF16470" s="3" t="s">
        <v>3073</v>
      </c>
      <c r="CG16470" s="174">
        <v>3591</v>
      </c>
      <c r="CH16470" s="174">
        <v>92464</v>
      </c>
      <c r="CI16470" s="174">
        <v>5</v>
      </c>
      <c r="CJ16470" s="174">
        <v>3.204631</v>
      </c>
      <c r="CK16470" s="174">
        <v>3.204631</v>
      </c>
      <c r="CU16470" s="174">
        <v>3591</v>
      </c>
      <c r="CV16470" s="174">
        <v>92464</v>
      </c>
      <c r="CW16470" s="174">
        <v>5</v>
      </c>
      <c r="CX16470" s="174">
        <v>3.204631</v>
      </c>
    </row>
    <row r="16471" spans="84:102" x14ac:dyDescent="0.25">
      <c r="CF16471" s="3" t="s">
        <v>3073</v>
      </c>
      <c r="CG16471" s="174">
        <v>84618</v>
      </c>
      <c r="CH16471" s="174">
        <v>563</v>
      </c>
      <c r="CI16471" s="174">
        <v>5</v>
      </c>
      <c r="CJ16471" s="174">
        <v>3.197695</v>
      </c>
      <c r="CK16471" s="174">
        <v>3.197695</v>
      </c>
      <c r="CU16471" s="174">
        <v>84618</v>
      </c>
      <c r="CV16471" s="174">
        <v>563</v>
      </c>
      <c r="CW16471" s="174">
        <v>5</v>
      </c>
      <c r="CX16471" s="174">
        <v>3.197695</v>
      </c>
    </row>
    <row r="16472" spans="84:102" x14ac:dyDescent="0.25">
      <c r="CF16472" s="3" t="s">
        <v>3073</v>
      </c>
      <c r="CG16472" s="174">
        <v>707</v>
      </c>
      <c r="CH16472" s="174">
        <v>95403</v>
      </c>
      <c r="CI16472" s="174">
        <v>5</v>
      </c>
      <c r="CJ16472" s="174">
        <v>3.1940460000000002</v>
      </c>
      <c r="CK16472" s="174">
        <v>3.1940460000000002</v>
      </c>
      <c r="CU16472" s="174">
        <v>707</v>
      </c>
      <c r="CV16472" s="174">
        <v>95403</v>
      </c>
      <c r="CW16472" s="174">
        <v>5</v>
      </c>
      <c r="CX16472" s="174">
        <v>3.1940460000000002</v>
      </c>
    </row>
    <row r="16473" spans="84:102" x14ac:dyDescent="0.25">
      <c r="CF16473" s="3" t="s">
        <v>3073</v>
      </c>
      <c r="CG16473" s="174">
        <v>3593</v>
      </c>
      <c r="CH16473" s="174">
        <v>91877</v>
      </c>
      <c r="CI16473" s="174">
        <v>5</v>
      </c>
      <c r="CJ16473" s="174">
        <v>3.1645910000000002</v>
      </c>
      <c r="CK16473" s="174">
        <v>3.1645910000000002</v>
      </c>
      <c r="CU16473" s="174">
        <v>3593</v>
      </c>
      <c r="CV16473" s="174">
        <v>91877</v>
      </c>
      <c r="CW16473" s="174">
        <v>5</v>
      </c>
      <c r="CX16473" s="174">
        <v>3.1645910000000002</v>
      </c>
    </row>
    <row r="16474" spans="84:102" x14ac:dyDescent="0.25">
      <c r="CF16474" s="3" t="s">
        <v>3073</v>
      </c>
      <c r="CG16474" s="174">
        <v>2839</v>
      </c>
      <c r="CH16474" s="174">
        <v>149909</v>
      </c>
      <c r="CI16474" s="174">
        <v>5</v>
      </c>
      <c r="CJ16474" s="174">
        <v>3.1017290000000002</v>
      </c>
      <c r="CK16474" s="174">
        <v>3.1017290000000002</v>
      </c>
      <c r="CU16474" s="174">
        <v>2839</v>
      </c>
      <c r="CV16474" s="174">
        <v>149909</v>
      </c>
      <c r="CW16474" s="174">
        <v>5</v>
      </c>
      <c r="CX16474" s="174">
        <v>3.1017290000000002</v>
      </c>
    </row>
    <row r="16475" spans="84:102" x14ac:dyDescent="0.25">
      <c r="CF16475" s="3" t="s">
        <v>3073</v>
      </c>
      <c r="CG16475" s="174">
        <v>761</v>
      </c>
      <c r="CH16475" s="174">
        <v>99876</v>
      </c>
      <c r="CI16475" s="174">
        <v>5</v>
      </c>
      <c r="CJ16475" s="174">
        <v>3.0837789999999998</v>
      </c>
      <c r="CK16475" s="174">
        <v>3.0837789999999998</v>
      </c>
      <c r="CU16475" s="174">
        <v>761</v>
      </c>
      <c r="CV16475" s="174">
        <v>99876</v>
      </c>
      <c r="CW16475" s="174">
        <v>5</v>
      </c>
      <c r="CX16475" s="174">
        <v>3.0837789999999998</v>
      </c>
    </row>
    <row r="16476" spans="84:102" x14ac:dyDescent="0.25">
      <c r="CF16476" s="3" t="s">
        <v>3073</v>
      </c>
      <c r="CG16476" s="174">
        <v>99893</v>
      </c>
      <c r="CH16476" s="174">
        <v>776</v>
      </c>
      <c r="CI16476" s="174">
        <v>5</v>
      </c>
      <c r="CJ16476" s="174">
        <v>3.0723829999999999</v>
      </c>
      <c r="CK16476" s="174">
        <v>3.0723829999999999</v>
      </c>
      <c r="CU16476" s="174">
        <v>99893</v>
      </c>
      <c r="CV16476" s="174">
        <v>776</v>
      </c>
      <c r="CW16476" s="174">
        <v>5</v>
      </c>
      <c r="CX16476" s="174">
        <v>3.0723829999999999</v>
      </c>
    </row>
    <row r="16477" spans="84:102" x14ac:dyDescent="0.25">
      <c r="CF16477" s="3" t="s">
        <v>3073</v>
      </c>
      <c r="CG16477" s="174">
        <v>44002</v>
      </c>
      <c r="CH16477" s="174">
        <v>2603</v>
      </c>
      <c r="CI16477" s="174">
        <v>5</v>
      </c>
      <c r="CJ16477" s="174">
        <v>3.0701999999999998</v>
      </c>
      <c r="CK16477" s="174">
        <v>3.0701999999999998</v>
      </c>
      <c r="CU16477" s="174">
        <v>44002</v>
      </c>
      <c r="CV16477" s="174">
        <v>2603</v>
      </c>
      <c r="CW16477" s="174">
        <v>5</v>
      </c>
      <c r="CX16477" s="174">
        <v>3.0701999999999998</v>
      </c>
    </row>
    <row r="16478" spans="84:102" x14ac:dyDescent="0.25">
      <c r="CF16478" s="3" t="s">
        <v>3073</v>
      </c>
      <c r="CG16478" s="174">
        <v>8</v>
      </c>
      <c r="CH16478" s="174">
        <v>60341</v>
      </c>
      <c r="CI16478" s="174">
        <v>5</v>
      </c>
      <c r="CJ16478" s="174">
        <v>3</v>
      </c>
      <c r="CK16478" s="174">
        <v>3</v>
      </c>
      <c r="CU16478" s="174">
        <v>8</v>
      </c>
      <c r="CV16478" s="174">
        <v>60341</v>
      </c>
      <c r="CW16478" s="174">
        <v>5</v>
      </c>
      <c r="CX16478" s="174">
        <v>3</v>
      </c>
    </row>
    <row r="16479" spans="84:102" x14ac:dyDescent="0.25">
      <c r="CF16479" s="3" t="s">
        <v>3073</v>
      </c>
      <c r="CG16479" s="174">
        <v>137</v>
      </c>
      <c r="CH16479" s="174">
        <v>67095</v>
      </c>
      <c r="CI16479" s="174">
        <v>5</v>
      </c>
      <c r="CJ16479" s="174">
        <v>3</v>
      </c>
      <c r="CK16479" s="174">
        <v>3</v>
      </c>
      <c r="CU16479" s="174">
        <v>137</v>
      </c>
      <c r="CV16479" s="174">
        <v>67095</v>
      </c>
      <c r="CW16479" s="174">
        <v>5</v>
      </c>
      <c r="CX16479" s="174">
        <v>3</v>
      </c>
    </row>
    <row r="16480" spans="84:102" x14ac:dyDescent="0.25">
      <c r="CF16480" s="3" t="s">
        <v>3073</v>
      </c>
      <c r="CG16480" s="174">
        <v>151</v>
      </c>
      <c r="CH16480" s="174">
        <v>66766</v>
      </c>
      <c r="CI16480" s="174">
        <v>5</v>
      </c>
      <c r="CJ16480" s="174">
        <v>3</v>
      </c>
      <c r="CK16480" s="174">
        <v>3</v>
      </c>
      <c r="CU16480" s="174">
        <v>151</v>
      </c>
      <c r="CV16480" s="174">
        <v>66766</v>
      </c>
      <c r="CW16480" s="174">
        <v>5</v>
      </c>
      <c r="CX16480" s="174">
        <v>3</v>
      </c>
    </row>
    <row r="16481" spans="84:102" x14ac:dyDescent="0.25">
      <c r="CF16481" s="3" t="s">
        <v>3073</v>
      </c>
      <c r="CG16481" s="174">
        <v>230</v>
      </c>
      <c r="CH16481" s="174">
        <v>185381</v>
      </c>
      <c r="CI16481" s="174">
        <v>5</v>
      </c>
      <c r="CJ16481" s="174">
        <v>3</v>
      </c>
      <c r="CK16481" s="174">
        <v>3</v>
      </c>
      <c r="CU16481" s="174">
        <v>230</v>
      </c>
      <c r="CV16481" s="174">
        <v>185381</v>
      </c>
      <c r="CW16481" s="174">
        <v>5</v>
      </c>
      <c r="CX16481" s="174">
        <v>3</v>
      </c>
    </row>
    <row r="16482" spans="84:102" x14ac:dyDescent="0.25">
      <c r="CF16482" s="3" t="s">
        <v>3073</v>
      </c>
      <c r="CG16482" s="174">
        <v>434</v>
      </c>
      <c r="CH16482" s="174">
        <v>82352</v>
      </c>
      <c r="CI16482" s="174">
        <v>5</v>
      </c>
      <c r="CJ16482" s="174">
        <v>3</v>
      </c>
      <c r="CK16482" s="174">
        <v>3</v>
      </c>
      <c r="CU16482" s="174">
        <v>434</v>
      </c>
      <c r="CV16482" s="174">
        <v>82352</v>
      </c>
      <c r="CW16482" s="174">
        <v>5</v>
      </c>
      <c r="CX16482" s="174">
        <v>3</v>
      </c>
    </row>
    <row r="16483" spans="84:102" x14ac:dyDescent="0.25">
      <c r="CF16483" s="3" t="s">
        <v>3073</v>
      </c>
      <c r="CG16483" s="174">
        <v>436</v>
      </c>
      <c r="CH16483" s="174">
        <v>82072</v>
      </c>
      <c r="CI16483" s="174">
        <v>5</v>
      </c>
      <c r="CJ16483" s="174">
        <v>3</v>
      </c>
      <c r="CK16483" s="174">
        <v>3</v>
      </c>
      <c r="CU16483" s="174">
        <v>436</v>
      </c>
      <c r="CV16483" s="174">
        <v>82072</v>
      </c>
      <c r="CW16483" s="174">
        <v>5</v>
      </c>
      <c r="CX16483" s="174">
        <v>3</v>
      </c>
    </row>
    <row r="16484" spans="84:102" x14ac:dyDescent="0.25">
      <c r="CF16484" s="3" t="s">
        <v>3073</v>
      </c>
      <c r="CG16484" s="174">
        <v>611</v>
      </c>
      <c r="CH16484" s="174">
        <v>86908</v>
      </c>
      <c r="CI16484" s="174">
        <v>5</v>
      </c>
      <c r="CJ16484" s="174">
        <v>3</v>
      </c>
      <c r="CK16484" s="174">
        <v>3</v>
      </c>
      <c r="CU16484" s="174">
        <v>611</v>
      </c>
      <c r="CV16484" s="174">
        <v>86908</v>
      </c>
      <c r="CW16484" s="174">
        <v>5</v>
      </c>
      <c r="CX16484" s="174">
        <v>3</v>
      </c>
    </row>
    <row r="16485" spans="84:102" x14ac:dyDescent="0.25">
      <c r="CF16485" s="3" t="s">
        <v>3073</v>
      </c>
      <c r="CG16485" s="174">
        <v>759</v>
      </c>
      <c r="CH16485" s="174">
        <v>98658</v>
      </c>
      <c r="CI16485" s="174">
        <v>5</v>
      </c>
      <c r="CJ16485" s="174">
        <v>3</v>
      </c>
      <c r="CK16485" s="174">
        <v>3</v>
      </c>
      <c r="CU16485" s="174">
        <v>759</v>
      </c>
      <c r="CV16485" s="174">
        <v>98658</v>
      </c>
      <c r="CW16485" s="174">
        <v>5</v>
      </c>
      <c r="CX16485" s="174">
        <v>3</v>
      </c>
    </row>
    <row r="16486" spans="84:102" x14ac:dyDescent="0.25">
      <c r="CF16486" s="3" t="s">
        <v>3073</v>
      </c>
      <c r="CG16486" s="174">
        <v>822</v>
      </c>
      <c r="CH16486" s="174">
        <v>104212</v>
      </c>
      <c r="CI16486" s="174">
        <v>5</v>
      </c>
      <c r="CJ16486" s="174">
        <v>3</v>
      </c>
      <c r="CK16486" s="174">
        <v>3</v>
      </c>
      <c r="CU16486" s="174">
        <v>822</v>
      </c>
      <c r="CV16486" s="174">
        <v>104212</v>
      </c>
      <c r="CW16486" s="174">
        <v>5</v>
      </c>
      <c r="CX16486" s="174">
        <v>3</v>
      </c>
    </row>
    <row r="16487" spans="84:102" x14ac:dyDescent="0.25">
      <c r="CF16487" s="3" t="s">
        <v>3073</v>
      </c>
      <c r="CG16487" s="174">
        <v>947</v>
      </c>
      <c r="CH16487" s="174">
        <v>113422</v>
      </c>
      <c r="CI16487" s="174">
        <v>5</v>
      </c>
      <c r="CJ16487" s="174">
        <v>3</v>
      </c>
      <c r="CK16487" s="174">
        <v>3</v>
      </c>
      <c r="CU16487" s="174">
        <v>947</v>
      </c>
      <c r="CV16487" s="174">
        <v>113422</v>
      </c>
      <c r="CW16487" s="174">
        <v>5</v>
      </c>
      <c r="CX16487" s="174">
        <v>3</v>
      </c>
    </row>
    <row r="16488" spans="84:102" x14ac:dyDescent="0.25">
      <c r="CF16488" s="3" t="s">
        <v>3073</v>
      </c>
      <c r="CG16488" s="174">
        <v>1250</v>
      </c>
      <c r="CH16488" s="174">
        <v>126422</v>
      </c>
      <c r="CI16488" s="174">
        <v>5</v>
      </c>
      <c r="CJ16488" s="174">
        <v>3</v>
      </c>
      <c r="CK16488" s="174">
        <v>3</v>
      </c>
      <c r="CU16488" s="174">
        <v>1250</v>
      </c>
      <c r="CV16488" s="174">
        <v>126422</v>
      </c>
      <c r="CW16488" s="174">
        <v>5</v>
      </c>
      <c r="CX16488" s="174">
        <v>3</v>
      </c>
    </row>
    <row r="16489" spans="84:102" x14ac:dyDescent="0.25">
      <c r="CF16489" s="3" t="s">
        <v>3073</v>
      </c>
      <c r="CG16489" s="174">
        <v>1255</v>
      </c>
      <c r="CH16489" s="174">
        <v>127582</v>
      </c>
      <c r="CI16489" s="174">
        <v>5</v>
      </c>
      <c r="CJ16489" s="174">
        <v>3</v>
      </c>
      <c r="CK16489" s="174">
        <v>3</v>
      </c>
      <c r="CU16489" s="174">
        <v>1255</v>
      </c>
      <c r="CV16489" s="174">
        <v>127582</v>
      </c>
      <c r="CW16489" s="174">
        <v>5</v>
      </c>
      <c r="CX16489" s="174">
        <v>3</v>
      </c>
    </row>
    <row r="16490" spans="84:102" x14ac:dyDescent="0.25">
      <c r="CF16490" s="3" t="s">
        <v>3073</v>
      </c>
      <c r="CG16490" s="174">
        <v>2261</v>
      </c>
      <c r="CH16490" s="174">
        <v>20431</v>
      </c>
      <c r="CI16490" s="174">
        <v>5</v>
      </c>
      <c r="CJ16490" s="174">
        <v>3</v>
      </c>
      <c r="CK16490" s="174">
        <v>3</v>
      </c>
      <c r="CU16490" s="174">
        <v>2261</v>
      </c>
      <c r="CV16490" s="174">
        <v>20431</v>
      </c>
      <c r="CW16490" s="174">
        <v>5</v>
      </c>
      <c r="CX16490" s="174">
        <v>3</v>
      </c>
    </row>
    <row r="16491" spans="84:102" x14ac:dyDescent="0.25">
      <c r="CF16491" s="3" t="s">
        <v>3073</v>
      </c>
      <c r="CG16491" s="174">
        <v>3590</v>
      </c>
      <c r="CH16491" s="174">
        <v>91082</v>
      </c>
      <c r="CI16491" s="174">
        <v>5</v>
      </c>
      <c r="CJ16491" s="174">
        <v>3</v>
      </c>
      <c r="CK16491" s="174">
        <v>3</v>
      </c>
      <c r="CU16491" s="174">
        <v>3590</v>
      </c>
      <c r="CV16491" s="174">
        <v>91082</v>
      </c>
      <c r="CW16491" s="174">
        <v>5</v>
      </c>
      <c r="CX16491" s="174">
        <v>3</v>
      </c>
    </row>
    <row r="16492" spans="84:102" x14ac:dyDescent="0.25">
      <c r="CF16492" s="3" t="s">
        <v>3073</v>
      </c>
      <c r="CG16492" s="174">
        <v>3782</v>
      </c>
      <c r="CH16492" s="174">
        <v>137188</v>
      </c>
      <c r="CI16492" s="174">
        <v>5</v>
      </c>
      <c r="CJ16492" s="174">
        <v>3</v>
      </c>
      <c r="CK16492" s="174">
        <v>3</v>
      </c>
      <c r="CU16492" s="174">
        <v>3782</v>
      </c>
      <c r="CV16492" s="174">
        <v>137188</v>
      </c>
      <c r="CW16492" s="174">
        <v>5</v>
      </c>
      <c r="CX16492" s="174">
        <v>3</v>
      </c>
    </row>
    <row r="16493" spans="84:102" x14ac:dyDescent="0.25">
      <c r="CF16493" s="3" t="s">
        <v>3073</v>
      </c>
      <c r="CG16493" s="174">
        <v>20848</v>
      </c>
      <c r="CH16493" s="174">
        <v>2266</v>
      </c>
      <c r="CI16493" s="174">
        <v>5</v>
      </c>
      <c r="CJ16493" s="174">
        <v>3</v>
      </c>
      <c r="CK16493" s="174">
        <v>3</v>
      </c>
      <c r="CU16493" s="174">
        <v>20848</v>
      </c>
      <c r="CV16493" s="174">
        <v>2266</v>
      </c>
      <c r="CW16493" s="174">
        <v>5</v>
      </c>
      <c r="CX16493" s="174">
        <v>3</v>
      </c>
    </row>
    <row r="16494" spans="84:102" x14ac:dyDescent="0.25">
      <c r="CF16494" s="3" t="s">
        <v>3073</v>
      </c>
      <c r="CG16494" s="174">
        <v>21631</v>
      </c>
      <c r="CH16494" s="174">
        <v>2278</v>
      </c>
      <c r="CI16494" s="174">
        <v>5</v>
      </c>
      <c r="CJ16494" s="174">
        <v>3</v>
      </c>
      <c r="CK16494" s="174">
        <v>3</v>
      </c>
      <c r="CU16494" s="174">
        <v>21631</v>
      </c>
      <c r="CV16494" s="174">
        <v>2278</v>
      </c>
      <c r="CW16494" s="174">
        <v>5</v>
      </c>
      <c r="CX16494" s="174">
        <v>3</v>
      </c>
    </row>
    <row r="16495" spans="84:102" x14ac:dyDescent="0.25">
      <c r="CF16495" s="3" t="s">
        <v>3073</v>
      </c>
      <c r="CG16495" s="174">
        <v>31680</v>
      </c>
      <c r="CH16495" s="174">
        <v>2381</v>
      </c>
      <c r="CI16495" s="174">
        <v>5</v>
      </c>
      <c r="CJ16495" s="174">
        <v>3</v>
      </c>
      <c r="CK16495" s="174">
        <v>3</v>
      </c>
      <c r="CU16495" s="174">
        <v>31680</v>
      </c>
      <c r="CV16495" s="174">
        <v>2381</v>
      </c>
      <c r="CW16495" s="174">
        <v>5</v>
      </c>
      <c r="CX16495" s="174">
        <v>3</v>
      </c>
    </row>
    <row r="16496" spans="84:102" x14ac:dyDescent="0.25">
      <c r="CF16496" s="3" t="s">
        <v>3073</v>
      </c>
      <c r="CG16496" s="174">
        <v>54052</v>
      </c>
      <c r="CH16496" s="174">
        <v>3817</v>
      </c>
      <c r="CI16496" s="174">
        <v>5</v>
      </c>
      <c r="CJ16496" s="174">
        <v>3</v>
      </c>
      <c r="CK16496" s="174">
        <v>3</v>
      </c>
      <c r="CU16496" s="174">
        <v>54052</v>
      </c>
      <c r="CV16496" s="174">
        <v>3817</v>
      </c>
      <c r="CW16496" s="174">
        <v>5</v>
      </c>
      <c r="CX16496" s="174">
        <v>3</v>
      </c>
    </row>
    <row r="16497" spans="84:102" x14ac:dyDescent="0.25">
      <c r="CF16497" s="3" t="s">
        <v>3073</v>
      </c>
      <c r="CG16497" s="174">
        <v>72069</v>
      </c>
      <c r="CH16497" s="174">
        <v>269</v>
      </c>
      <c r="CI16497" s="174">
        <v>5</v>
      </c>
      <c r="CJ16497" s="174">
        <v>3</v>
      </c>
      <c r="CK16497" s="174">
        <v>3</v>
      </c>
      <c r="CU16497" s="174">
        <v>72069</v>
      </c>
      <c r="CV16497" s="174">
        <v>269</v>
      </c>
      <c r="CW16497" s="174">
        <v>5</v>
      </c>
      <c r="CX16497" s="174">
        <v>3</v>
      </c>
    </row>
    <row r="16498" spans="84:102" x14ac:dyDescent="0.25">
      <c r="CF16498" s="3" t="s">
        <v>3073</v>
      </c>
      <c r="CG16498" s="174">
        <v>73238</v>
      </c>
      <c r="CH16498" s="174">
        <v>300</v>
      </c>
      <c r="CI16498" s="174">
        <v>5</v>
      </c>
      <c r="CJ16498" s="174">
        <v>3</v>
      </c>
      <c r="CK16498" s="174">
        <v>3</v>
      </c>
      <c r="CU16498" s="174">
        <v>73238</v>
      </c>
      <c r="CV16498" s="174">
        <v>300</v>
      </c>
      <c r="CW16498" s="174">
        <v>5</v>
      </c>
      <c r="CX16498" s="174">
        <v>3</v>
      </c>
    </row>
    <row r="16499" spans="84:102" x14ac:dyDescent="0.25">
      <c r="CF16499" s="3" t="s">
        <v>3073</v>
      </c>
      <c r="CG16499" s="174">
        <v>82373</v>
      </c>
      <c r="CH16499" s="174">
        <v>430</v>
      </c>
      <c r="CI16499" s="174">
        <v>5</v>
      </c>
      <c r="CJ16499" s="174">
        <v>3</v>
      </c>
      <c r="CK16499" s="174">
        <v>3</v>
      </c>
      <c r="CU16499" s="174">
        <v>82373</v>
      </c>
      <c r="CV16499" s="174">
        <v>430</v>
      </c>
      <c r="CW16499" s="174">
        <v>5</v>
      </c>
      <c r="CX16499" s="174">
        <v>3</v>
      </c>
    </row>
    <row r="16500" spans="84:102" x14ac:dyDescent="0.25">
      <c r="CF16500" s="3" t="s">
        <v>3073</v>
      </c>
      <c r="CG16500" s="174">
        <v>87077</v>
      </c>
      <c r="CH16500" s="174">
        <v>620</v>
      </c>
      <c r="CI16500" s="174">
        <v>5</v>
      </c>
      <c r="CJ16500" s="174">
        <v>3</v>
      </c>
      <c r="CK16500" s="174">
        <v>3</v>
      </c>
      <c r="CU16500" s="174">
        <v>87077</v>
      </c>
      <c r="CV16500" s="174">
        <v>620</v>
      </c>
      <c r="CW16500" s="174">
        <v>5</v>
      </c>
      <c r="CX16500" s="174">
        <v>3</v>
      </c>
    </row>
    <row r="16501" spans="84:102" x14ac:dyDescent="0.25">
      <c r="CF16501" s="3" t="s">
        <v>3073</v>
      </c>
      <c r="CG16501" s="174">
        <v>87085</v>
      </c>
      <c r="CH16501" s="174">
        <v>620</v>
      </c>
      <c r="CI16501" s="174">
        <v>5</v>
      </c>
      <c r="CJ16501" s="174">
        <v>3</v>
      </c>
      <c r="CK16501" s="174">
        <v>3</v>
      </c>
      <c r="CU16501" s="174">
        <v>87085</v>
      </c>
      <c r="CV16501" s="174">
        <v>620</v>
      </c>
      <c r="CW16501" s="174">
        <v>5</v>
      </c>
      <c r="CX16501" s="174">
        <v>3</v>
      </c>
    </row>
    <row r="16502" spans="84:102" x14ac:dyDescent="0.25">
      <c r="CF16502" s="3" t="s">
        <v>3073</v>
      </c>
      <c r="CG16502" s="174">
        <v>89456</v>
      </c>
      <c r="CH16502" s="174">
        <v>647</v>
      </c>
      <c r="CI16502" s="174">
        <v>5</v>
      </c>
      <c r="CJ16502" s="174">
        <v>3</v>
      </c>
      <c r="CK16502" s="174">
        <v>3</v>
      </c>
      <c r="CU16502" s="174">
        <v>89456</v>
      </c>
      <c r="CV16502" s="174">
        <v>647</v>
      </c>
      <c r="CW16502" s="174">
        <v>5</v>
      </c>
      <c r="CX16502" s="174">
        <v>3</v>
      </c>
    </row>
    <row r="16503" spans="84:102" x14ac:dyDescent="0.25">
      <c r="CF16503" s="3" t="s">
        <v>3073</v>
      </c>
      <c r="CG16503" s="174">
        <v>104212</v>
      </c>
      <c r="CH16503" s="174">
        <v>822</v>
      </c>
      <c r="CI16503" s="174">
        <v>5</v>
      </c>
      <c r="CJ16503" s="174">
        <v>3</v>
      </c>
      <c r="CK16503" s="174">
        <v>3</v>
      </c>
      <c r="CU16503" s="174">
        <v>104212</v>
      </c>
      <c r="CV16503" s="174">
        <v>822</v>
      </c>
      <c r="CW16503" s="174">
        <v>5</v>
      </c>
      <c r="CX16503" s="174">
        <v>3</v>
      </c>
    </row>
    <row r="16504" spans="84:102" x14ac:dyDescent="0.25">
      <c r="CF16504" s="3" t="s">
        <v>3073</v>
      </c>
      <c r="CG16504" s="174">
        <v>126144</v>
      </c>
      <c r="CH16504" s="174">
        <v>1252</v>
      </c>
      <c r="CI16504" s="174">
        <v>5</v>
      </c>
      <c r="CJ16504" s="174">
        <v>3</v>
      </c>
      <c r="CK16504" s="174">
        <v>3</v>
      </c>
      <c r="CU16504" s="174">
        <v>126144</v>
      </c>
      <c r="CV16504" s="174">
        <v>1252</v>
      </c>
      <c r="CW16504" s="174">
        <v>5</v>
      </c>
      <c r="CX16504" s="174">
        <v>3</v>
      </c>
    </row>
    <row r="16505" spans="84:102" x14ac:dyDescent="0.25">
      <c r="CF16505" s="3" t="s">
        <v>3073</v>
      </c>
      <c r="CG16505" s="174">
        <v>131616</v>
      </c>
      <c r="CH16505" s="174">
        <v>1082</v>
      </c>
      <c r="CI16505" s="174">
        <v>5</v>
      </c>
      <c r="CJ16505" s="174">
        <v>3</v>
      </c>
      <c r="CK16505" s="174">
        <v>3</v>
      </c>
      <c r="CU16505" s="174">
        <v>131616</v>
      </c>
      <c r="CV16505" s="174">
        <v>1082</v>
      </c>
      <c r="CW16505" s="174">
        <v>5</v>
      </c>
      <c r="CX16505" s="174">
        <v>3</v>
      </c>
    </row>
    <row r="16506" spans="84:102" x14ac:dyDescent="0.25">
      <c r="CF16506" s="3" t="s">
        <v>3073</v>
      </c>
      <c r="CG16506" s="174">
        <v>138814</v>
      </c>
      <c r="CH16506" s="174">
        <v>3781</v>
      </c>
      <c r="CI16506" s="174">
        <v>5</v>
      </c>
      <c r="CJ16506" s="174">
        <v>3</v>
      </c>
      <c r="CK16506" s="174">
        <v>3</v>
      </c>
      <c r="CU16506" s="174">
        <v>138814</v>
      </c>
      <c r="CV16506" s="174">
        <v>3781</v>
      </c>
      <c r="CW16506" s="174">
        <v>5</v>
      </c>
      <c r="CX16506" s="174">
        <v>3</v>
      </c>
    </row>
    <row r="16507" spans="84:102" x14ac:dyDescent="0.25">
      <c r="CF16507" s="3" t="s">
        <v>3073</v>
      </c>
      <c r="CG16507" s="174">
        <v>146268</v>
      </c>
      <c r="CH16507" s="174">
        <v>2787</v>
      </c>
      <c r="CI16507" s="174">
        <v>5</v>
      </c>
      <c r="CJ16507" s="174">
        <v>3</v>
      </c>
      <c r="CK16507" s="174">
        <v>3</v>
      </c>
      <c r="CU16507" s="174">
        <v>146268</v>
      </c>
      <c r="CV16507" s="174">
        <v>2787</v>
      </c>
      <c r="CW16507" s="174">
        <v>5</v>
      </c>
      <c r="CX16507" s="174">
        <v>3</v>
      </c>
    </row>
    <row r="16508" spans="84:102" x14ac:dyDescent="0.25">
      <c r="CF16508" s="3" t="s">
        <v>3073</v>
      </c>
      <c r="CG16508" s="174">
        <v>146720</v>
      </c>
      <c r="CH16508" s="174">
        <v>2798</v>
      </c>
      <c r="CI16508" s="174">
        <v>5</v>
      </c>
      <c r="CJ16508" s="174">
        <v>3</v>
      </c>
      <c r="CK16508" s="174">
        <v>3</v>
      </c>
      <c r="CU16508" s="174">
        <v>146720</v>
      </c>
      <c r="CV16508" s="174">
        <v>2798</v>
      </c>
      <c r="CW16508" s="174">
        <v>5</v>
      </c>
      <c r="CX16508" s="174">
        <v>3</v>
      </c>
    </row>
    <row r="16509" spans="84:102" x14ac:dyDescent="0.25">
      <c r="CF16509" s="3" t="s">
        <v>3073</v>
      </c>
      <c r="CG16509" s="174">
        <v>150266</v>
      </c>
      <c r="CH16509" s="174">
        <v>2842</v>
      </c>
      <c r="CI16509" s="174">
        <v>5</v>
      </c>
      <c r="CJ16509" s="174">
        <v>3</v>
      </c>
      <c r="CK16509" s="174">
        <v>3</v>
      </c>
      <c r="CU16509" s="174">
        <v>150266</v>
      </c>
      <c r="CV16509" s="174">
        <v>2842</v>
      </c>
      <c r="CW16509" s="174">
        <v>5</v>
      </c>
      <c r="CX16509" s="174">
        <v>3</v>
      </c>
    </row>
    <row r="16510" spans="84:102" x14ac:dyDescent="0.25">
      <c r="CF16510" s="3" t="s">
        <v>3073</v>
      </c>
      <c r="CG16510" s="174">
        <v>150314</v>
      </c>
      <c r="CH16510" s="174">
        <v>2862</v>
      </c>
      <c r="CI16510" s="174">
        <v>5</v>
      </c>
      <c r="CJ16510" s="174">
        <v>3</v>
      </c>
      <c r="CK16510" s="174">
        <v>3</v>
      </c>
      <c r="CU16510" s="174">
        <v>150314</v>
      </c>
      <c r="CV16510" s="174">
        <v>2862</v>
      </c>
      <c r="CW16510" s="174">
        <v>5</v>
      </c>
      <c r="CX16510" s="174">
        <v>3</v>
      </c>
    </row>
    <row r="16511" spans="84:102" x14ac:dyDescent="0.25">
      <c r="CF16511" s="3" t="s">
        <v>3073</v>
      </c>
      <c r="CG16511" s="174">
        <v>150599</v>
      </c>
      <c r="CH16511" s="174">
        <v>2873</v>
      </c>
      <c r="CI16511" s="174">
        <v>5</v>
      </c>
      <c r="CJ16511" s="174">
        <v>3</v>
      </c>
      <c r="CK16511" s="174">
        <v>3</v>
      </c>
      <c r="CU16511" s="174">
        <v>150599</v>
      </c>
      <c r="CV16511" s="174">
        <v>2873</v>
      </c>
      <c r="CW16511" s="174">
        <v>5</v>
      </c>
      <c r="CX16511" s="174">
        <v>3</v>
      </c>
    </row>
    <row r="16512" spans="84:102" x14ac:dyDescent="0.25">
      <c r="CF16512" s="3" t="s">
        <v>3073</v>
      </c>
      <c r="CG16512" s="174">
        <v>162657</v>
      </c>
      <c r="CH16512" s="174">
        <v>3019</v>
      </c>
      <c r="CI16512" s="174">
        <v>5</v>
      </c>
      <c r="CJ16512" s="174">
        <v>3</v>
      </c>
      <c r="CK16512" s="174">
        <v>3</v>
      </c>
      <c r="CU16512" s="174">
        <v>162657</v>
      </c>
      <c r="CV16512" s="174">
        <v>3019</v>
      </c>
      <c r="CW16512" s="174">
        <v>5</v>
      </c>
      <c r="CX16512" s="174">
        <v>3</v>
      </c>
    </row>
    <row r="16513" spans="84:102" x14ac:dyDescent="0.25">
      <c r="CF16513" s="3" t="s">
        <v>3073</v>
      </c>
      <c r="CG16513" s="174">
        <v>163446</v>
      </c>
      <c r="CH16513" s="174">
        <v>3032</v>
      </c>
      <c r="CI16513" s="174">
        <v>5</v>
      </c>
      <c r="CJ16513" s="174">
        <v>3</v>
      </c>
      <c r="CK16513" s="174">
        <v>3</v>
      </c>
      <c r="CU16513" s="174">
        <v>163446</v>
      </c>
      <c r="CV16513" s="174">
        <v>3032</v>
      </c>
      <c r="CW16513" s="174">
        <v>5</v>
      </c>
      <c r="CX16513" s="174">
        <v>3</v>
      </c>
    </row>
    <row r="16514" spans="84:102" x14ac:dyDescent="0.25">
      <c r="CF16514" s="3" t="s">
        <v>3073</v>
      </c>
      <c r="CG16514" s="174">
        <v>502</v>
      </c>
      <c r="CH16514" s="174">
        <v>84685</v>
      </c>
      <c r="CI16514" s="174">
        <v>5</v>
      </c>
      <c r="CJ16514" s="174">
        <v>2.9640110000000002</v>
      </c>
      <c r="CK16514" s="174">
        <v>2.9640110000000002</v>
      </c>
      <c r="CU16514" s="174">
        <v>502</v>
      </c>
      <c r="CV16514" s="174">
        <v>84685</v>
      </c>
      <c r="CW16514" s="174">
        <v>5</v>
      </c>
      <c r="CX16514" s="174">
        <v>2.9640110000000002</v>
      </c>
    </row>
    <row r="16515" spans="84:102" x14ac:dyDescent="0.25">
      <c r="CF16515" s="3" t="s">
        <v>3073</v>
      </c>
      <c r="CG16515" s="174">
        <v>84685</v>
      </c>
      <c r="CH16515" s="174">
        <v>503</v>
      </c>
      <c r="CI16515" s="174">
        <v>5</v>
      </c>
      <c r="CJ16515" s="174">
        <v>2.9640110000000002</v>
      </c>
      <c r="CK16515" s="174">
        <v>2.9640110000000002</v>
      </c>
      <c r="CU16515" s="174">
        <v>84685</v>
      </c>
      <c r="CV16515" s="174">
        <v>503</v>
      </c>
      <c r="CW16515" s="174">
        <v>5</v>
      </c>
      <c r="CX16515" s="174">
        <v>2.9640110000000002</v>
      </c>
    </row>
    <row r="16516" spans="84:102" x14ac:dyDescent="0.25">
      <c r="CF16516" s="3" t="s">
        <v>3073</v>
      </c>
      <c r="CG16516" s="174">
        <v>151270</v>
      </c>
      <c r="CH16516" s="174">
        <v>2908</v>
      </c>
      <c r="CI16516" s="174">
        <v>5</v>
      </c>
      <c r="CJ16516" s="174">
        <v>2.7548249999999999</v>
      </c>
      <c r="CK16516" s="174">
        <v>2.7548249999999999</v>
      </c>
      <c r="CU16516" s="174">
        <v>151270</v>
      </c>
      <c r="CV16516" s="174">
        <v>2908</v>
      </c>
      <c r="CW16516" s="174">
        <v>5</v>
      </c>
      <c r="CX16516" s="174">
        <v>2.7548249999999999</v>
      </c>
    </row>
    <row r="16517" spans="84:102" x14ac:dyDescent="0.25">
      <c r="CF16517" s="3" t="s">
        <v>3073</v>
      </c>
      <c r="CG16517" s="174">
        <v>21495</v>
      </c>
      <c r="CH16517" s="174">
        <v>2279</v>
      </c>
      <c r="CI16517" s="174">
        <v>5</v>
      </c>
      <c r="CJ16517" s="174">
        <v>2.6666669999999999</v>
      </c>
      <c r="CK16517" s="174">
        <v>2.6666669999999999</v>
      </c>
      <c r="CU16517" s="174">
        <v>21495</v>
      </c>
      <c r="CV16517" s="174">
        <v>2279</v>
      </c>
      <c r="CW16517" s="174">
        <v>5</v>
      </c>
      <c r="CX16517" s="174">
        <v>2.6666669999999999</v>
      </c>
    </row>
    <row r="16518" spans="84:102" x14ac:dyDescent="0.25">
      <c r="CF16518" s="3" t="s">
        <v>3073</v>
      </c>
      <c r="CG16518" s="174">
        <v>2788</v>
      </c>
      <c r="CH16518" s="174">
        <v>146395</v>
      </c>
      <c r="CI16518" s="174">
        <v>5</v>
      </c>
      <c r="CJ16518" s="174">
        <v>2.5738639999999999</v>
      </c>
      <c r="CK16518" s="174">
        <v>2.5738639999999999</v>
      </c>
      <c r="CU16518" s="174">
        <v>2788</v>
      </c>
      <c r="CV16518" s="174">
        <v>146395</v>
      </c>
      <c r="CW16518" s="174">
        <v>5</v>
      </c>
      <c r="CX16518" s="174">
        <v>2.5738639999999999</v>
      </c>
    </row>
    <row r="16519" spans="84:102" x14ac:dyDescent="0.25">
      <c r="CF16519" s="3" t="s">
        <v>3073</v>
      </c>
      <c r="CG16519" s="174">
        <v>146395</v>
      </c>
      <c r="CH16519" s="174">
        <v>2789</v>
      </c>
      <c r="CI16519" s="174">
        <v>5</v>
      </c>
      <c r="CJ16519" s="174">
        <v>2.5738639999999999</v>
      </c>
      <c r="CK16519" s="174">
        <v>2.5738639999999999</v>
      </c>
      <c r="CU16519" s="174">
        <v>146395</v>
      </c>
      <c r="CV16519" s="174">
        <v>2789</v>
      </c>
      <c r="CW16519" s="174">
        <v>5</v>
      </c>
      <c r="CX16519" s="174">
        <v>2.5738639999999999</v>
      </c>
    </row>
    <row r="16520" spans="84:102" x14ac:dyDescent="0.25">
      <c r="CF16520" s="3" t="s">
        <v>3073</v>
      </c>
      <c r="CG16520" s="174">
        <v>98914</v>
      </c>
      <c r="CH16520" s="174">
        <v>721</v>
      </c>
      <c r="CI16520" s="174">
        <v>5</v>
      </c>
      <c r="CJ16520" s="174">
        <v>2.5368300000000001</v>
      </c>
      <c r="CK16520" s="174">
        <v>2.5368300000000001</v>
      </c>
      <c r="CU16520" s="174">
        <v>98914</v>
      </c>
      <c r="CV16520" s="174">
        <v>721</v>
      </c>
      <c r="CW16520" s="174">
        <v>5</v>
      </c>
      <c r="CX16520" s="174">
        <v>2.5368300000000001</v>
      </c>
    </row>
    <row r="16521" spans="84:102" x14ac:dyDescent="0.25">
      <c r="CF16521" s="3" t="s">
        <v>3073</v>
      </c>
      <c r="CG16521" s="174">
        <v>57139</v>
      </c>
      <c r="CH16521" s="174">
        <v>1898</v>
      </c>
      <c r="CI16521" s="174">
        <v>5</v>
      </c>
      <c r="CJ16521" s="174">
        <v>2.5</v>
      </c>
      <c r="CK16521" s="174">
        <v>2.5</v>
      </c>
      <c r="CU16521" s="174">
        <v>57139</v>
      </c>
      <c r="CV16521" s="174">
        <v>1898</v>
      </c>
      <c r="CW16521" s="174">
        <v>5</v>
      </c>
      <c r="CX16521" s="174">
        <v>2.5</v>
      </c>
    </row>
    <row r="16522" spans="84:102" x14ac:dyDescent="0.25">
      <c r="CF16522" s="3" t="s">
        <v>3073</v>
      </c>
      <c r="CG16522" s="174">
        <v>27918</v>
      </c>
      <c r="CH16522" s="174">
        <v>2355</v>
      </c>
      <c r="CI16522" s="174">
        <v>5</v>
      </c>
      <c r="CJ16522" s="174">
        <v>2.3679760000000001</v>
      </c>
      <c r="CK16522" s="174">
        <v>2.3679760000000001</v>
      </c>
      <c r="CU16522" s="174">
        <v>27918</v>
      </c>
      <c r="CV16522" s="174">
        <v>2355</v>
      </c>
      <c r="CW16522" s="174">
        <v>5</v>
      </c>
      <c r="CX16522" s="174">
        <v>2.3679760000000001</v>
      </c>
    </row>
    <row r="16523" spans="84:102" x14ac:dyDescent="0.25">
      <c r="CF16523" s="3" t="s">
        <v>3073</v>
      </c>
      <c r="CG16523" s="174">
        <v>2617</v>
      </c>
      <c r="CH16523" s="174">
        <v>45153</v>
      </c>
      <c r="CI16523" s="174">
        <v>5</v>
      </c>
      <c r="CJ16523" s="174">
        <v>2.3018869999999998</v>
      </c>
      <c r="CK16523" s="174">
        <v>2.3018869999999998</v>
      </c>
      <c r="CU16523" s="174">
        <v>2617</v>
      </c>
      <c r="CV16523" s="174">
        <v>45153</v>
      </c>
      <c r="CW16523" s="174">
        <v>5</v>
      </c>
      <c r="CX16523" s="174">
        <v>2.3018869999999998</v>
      </c>
    </row>
    <row r="16524" spans="84:102" x14ac:dyDescent="0.25">
      <c r="CF16524" s="3" t="s">
        <v>3073</v>
      </c>
      <c r="CG16524" s="174">
        <v>283</v>
      </c>
      <c r="CH16524" s="174">
        <v>72231</v>
      </c>
      <c r="CI16524" s="174">
        <v>5</v>
      </c>
      <c r="CJ16524" s="174">
        <v>2.2653880000000002</v>
      </c>
      <c r="CK16524" s="174">
        <v>2.2653880000000002</v>
      </c>
      <c r="CU16524" s="174">
        <v>283</v>
      </c>
      <c r="CV16524" s="174">
        <v>72231</v>
      </c>
      <c r="CW16524" s="174">
        <v>5</v>
      </c>
      <c r="CX16524" s="174">
        <v>2.2653880000000002</v>
      </c>
    </row>
    <row r="16525" spans="84:102" x14ac:dyDescent="0.25">
      <c r="CF16525" s="3" t="s">
        <v>3073</v>
      </c>
      <c r="CG16525" s="174">
        <v>92464</v>
      </c>
      <c r="CH16525" s="174">
        <v>3591</v>
      </c>
      <c r="CI16525" s="174">
        <v>5</v>
      </c>
      <c r="CJ16525" s="174">
        <v>2.249349</v>
      </c>
      <c r="CK16525" s="174">
        <v>2.249349</v>
      </c>
      <c r="CU16525" s="174">
        <v>92464</v>
      </c>
      <c r="CV16525" s="174">
        <v>3591</v>
      </c>
      <c r="CW16525" s="174">
        <v>5</v>
      </c>
      <c r="CX16525" s="174">
        <v>2.249349</v>
      </c>
    </row>
    <row r="16526" spans="84:102" x14ac:dyDescent="0.25">
      <c r="CF16526" s="3" t="s">
        <v>3073</v>
      </c>
      <c r="CG16526" s="174">
        <v>3282</v>
      </c>
      <c r="CH16526" s="174">
        <v>160724</v>
      </c>
      <c r="CI16526" s="174">
        <v>5</v>
      </c>
      <c r="CJ16526" s="174">
        <v>2.0196670000000001</v>
      </c>
      <c r="CK16526" s="174">
        <v>2.0196670000000001</v>
      </c>
      <c r="CU16526" s="174">
        <v>3282</v>
      </c>
      <c r="CV16526" s="174">
        <v>160724</v>
      </c>
      <c r="CW16526" s="174">
        <v>5</v>
      </c>
      <c r="CX16526" s="174">
        <v>2.0196670000000001</v>
      </c>
    </row>
    <row r="16527" spans="84:102" x14ac:dyDescent="0.25">
      <c r="CF16527" s="3" t="s">
        <v>3073</v>
      </c>
      <c r="CG16527" s="174">
        <v>66766</v>
      </c>
      <c r="CH16527" s="174">
        <v>151</v>
      </c>
      <c r="CI16527" s="174">
        <v>5</v>
      </c>
      <c r="CJ16527" s="174">
        <v>2.004918</v>
      </c>
      <c r="CK16527" s="174">
        <v>2.004918</v>
      </c>
      <c r="CU16527" s="174">
        <v>66766</v>
      </c>
      <c r="CV16527" s="174">
        <v>151</v>
      </c>
      <c r="CW16527" s="174">
        <v>5</v>
      </c>
      <c r="CX16527" s="174">
        <v>2.004918</v>
      </c>
    </row>
    <row r="16528" spans="84:102" x14ac:dyDescent="0.25">
      <c r="CF16528" s="3" t="s">
        <v>3073</v>
      </c>
      <c r="CG16528" s="174">
        <v>2908</v>
      </c>
      <c r="CH16528" s="174">
        <v>151270</v>
      </c>
      <c r="CI16528" s="174">
        <v>5</v>
      </c>
      <c r="CJ16528" s="174">
        <v>2.0026190000000001</v>
      </c>
      <c r="CK16528" s="174">
        <v>2.0026190000000001</v>
      </c>
      <c r="CU16528" s="174">
        <v>2908</v>
      </c>
      <c r="CV16528" s="174">
        <v>151270</v>
      </c>
      <c r="CW16528" s="174">
        <v>5</v>
      </c>
      <c r="CX16528" s="174">
        <v>2.0026190000000001</v>
      </c>
    </row>
    <row r="16529" spans="84:102" x14ac:dyDescent="0.25">
      <c r="CF16529" s="3" t="s">
        <v>3073</v>
      </c>
      <c r="CG16529" s="174">
        <v>2814</v>
      </c>
      <c r="CH16529" s="174">
        <v>148860</v>
      </c>
      <c r="CI16529" s="174">
        <v>5</v>
      </c>
      <c r="CJ16529" s="174">
        <v>2.0001190000000002</v>
      </c>
      <c r="CK16529" s="174">
        <v>2.0001190000000002</v>
      </c>
      <c r="CU16529" s="174">
        <v>2814</v>
      </c>
      <c r="CV16529" s="174">
        <v>148860</v>
      </c>
      <c r="CW16529" s="174">
        <v>5</v>
      </c>
      <c r="CX16529" s="174">
        <v>2.0001190000000002</v>
      </c>
    </row>
    <row r="16530" spans="84:102" x14ac:dyDescent="0.25">
      <c r="CF16530" s="3" t="s">
        <v>3073</v>
      </c>
      <c r="CG16530" s="174">
        <v>119</v>
      </c>
      <c r="CH16530" s="174">
        <v>67276</v>
      </c>
      <c r="CI16530" s="174">
        <v>5</v>
      </c>
      <c r="CJ16530" s="174">
        <v>2</v>
      </c>
      <c r="CK16530" s="174">
        <v>2</v>
      </c>
      <c r="CU16530" s="174">
        <v>119</v>
      </c>
      <c r="CV16530" s="174">
        <v>67276</v>
      </c>
      <c r="CW16530" s="174">
        <v>5</v>
      </c>
      <c r="CX16530" s="174">
        <v>2</v>
      </c>
    </row>
    <row r="16531" spans="84:102" x14ac:dyDescent="0.25">
      <c r="CF16531" s="3" t="s">
        <v>3073</v>
      </c>
      <c r="CG16531" s="174">
        <v>191</v>
      </c>
      <c r="CH16531" s="174">
        <v>68556</v>
      </c>
      <c r="CI16531" s="174">
        <v>5</v>
      </c>
      <c r="CJ16531" s="174">
        <v>2</v>
      </c>
      <c r="CK16531" s="174">
        <v>2</v>
      </c>
      <c r="CU16531" s="174">
        <v>191</v>
      </c>
      <c r="CV16531" s="174">
        <v>68556</v>
      </c>
      <c r="CW16531" s="174">
        <v>5</v>
      </c>
      <c r="CX16531" s="174">
        <v>2</v>
      </c>
    </row>
    <row r="16532" spans="84:102" x14ac:dyDescent="0.25">
      <c r="CF16532" s="3" t="s">
        <v>3073</v>
      </c>
      <c r="CG16532" s="174">
        <v>192</v>
      </c>
      <c r="CH16532" s="174">
        <v>69238</v>
      </c>
      <c r="CI16532" s="174">
        <v>5</v>
      </c>
      <c r="CJ16532" s="174">
        <v>2</v>
      </c>
      <c r="CK16532" s="174">
        <v>2</v>
      </c>
      <c r="CU16532" s="174">
        <v>192</v>
      </c>
      <c r="CV16532" s="174">
        <v>69238</v>
      </c>
      <c r="CW16532" s="174">
        <v>5</v>
      </c>
      <c r="CX16532" s="174">
        <v>2</v>
      </c>
    </row>
    <row r="16533" spans="84:102" x14ac:dyDescent="0.25">
      <c r="CF16533" s="3" t="s">
        <v>3073</v>
      </c>
      <c r="CG16533" s="174">
        <v>268</v>
      </c>
      <c r="CH16533" s="174">
        <v>72056</v>
      </c>
      <c r="CI16533" s="174">
        <v>5</v>
      </c>
      <c r="CJ16533" s="174">
        <v>2</v>
      </c>
      <c r="CK16533" s="174">
        <v>2</v>
      </c>
      <c r="CU16533" s="174">
        <v>268</v>
      </c>
      <c r="CV16533" s="174">
        <v>72056</v>
      </c>
      <c r="CW16533" s="174">
        <v>5</v>
      </c>
      <c r="CX16533" s="174">
        <v>2</v>
      </c>
    </row>
    <row r="16534" spans="84:102" x14ac:dyDescent="0.25">
      <c r="CF16534" s="3" t="s">
        <v>3073</v>
      </c>
      <c r="CG16534" s="174">
        <v>280</v>
      </c>
      <c r="CH16534" s="174">
        <v>72174</v>
      </c>
      <c r="CI16534" s="174">
        <v>5</v>
      </c>
      <c r="CJ16534" s="174">
        <v>2</v>
      </c>
      <c r="CK16534" s="174">
        <v>2</v>
      </c>
      <c r="CU16534" s="174">
        <v>280</v>
      </c>
      <c r="CV16534" s="174">
        <v>72174</v>
      </c>
      <c r="CW16534" s="174">
        <v>5</v>
      </c>
      <c r="CX16534" s="174">
        <v>2</v>
      </c>
    </row>
    <row r="16535" spans="84:102" x14ac:dyDescent="0.25">
      <c r="CF16535" s="3" t="s">
        <v>3073</v>
      </c>
      <c r="CG16535" s="174">
        <v>363</v>
      </c>
      <c r="CH16535" s="174">
        <v>77885</v>
      </c>
      <c r="CI16535" s="174">
        <v>5</v>
      </c>
      <c r="CJ16535" s="174">
        <v>2</v>
      </c>
      <c r="CK16535" s="174">
        <v>2</v>
      </c>
      <c r="CU16535" s="174">
        <v>363</v>
      </c>
      <c r="CV16535" s="174">
        <v>77885</v>
      </c>
      <c r="CW16535" s="174">
        <v>5</v>
      </c>
      <c r="CX16535" s="174">
        <v>2</v>
      </c>
    </row>
    <row r="16536" spans="84:102" x14ac:dyDescent="0.25">
      <c r="CF16536" s="3" t="s">
        <v>3073</v>
      </c>
      <c r="CG16536" s="174">
        <v>588</v>
      </c>
      <c r="CH16536" s="174">
        <v>84631</v>
      </c>
      <c r="CI16536" s="174">
        <v>5</v>
      </c>
      <c r="CJ16536" s="174">
        <v>2</v>
      </c>
      <c r="CK16536" s="174">
        <v>2</v>
      </c>
      <c r="CU16536" s="174">
        <v>588</v>
      </c>
      <c r="CV16536" s="174">
        <v>84631</v>
      </c>
      <c r="CW16536" s="174">
        <v>5</v>
      </c>
      <c r="CX16536" s="174">
        <v>2</v>
      </c>
    </row>
    <row r="16537" spans="84:102" x14ac:dyDescent="0.25">
      <c r="CF16537" s="3" t="s">
        <v>3073</v>
      </c>
      <c r="CG16537" s="174">
        <v>615</v>
      </c>
      <c r="CH16537" s="174">
        <v>87223</v>
      </c>
      <c r="CI16537" s="174">
        <v>5</v>
      </c>
      <c r="CJ16537" s="174">
        <v>2</v>
      </c>
      <c r="CK16537" s="174">
        <v>2</v>
      </c>
      <c r="CU16537" s="174">
        <v>615</v>
      </c>
      <c r="CV16537" s="174">
        <v>87223</v>
      </c>
      <c r="CW16537" s="174">
        <v>5</v>
      </c>
      <c r="CX16537" s="174">
        <v>2</v>
      </c>
    </row>
    <row r="16538" spans="84:102" x14ac:dyDescent="0.25">
      <c r="CF16538" s="3" t="s">
        <v>3073</v>
      </c>
      <c r="CG16538" s="174">
        <v>660</v>
      </c>
      <c r="CH16538" s="174">
        <v>90584</v>
      </c>
      <c r="CI16538" s="174">
        <v>5</v>
      </c>
      <c r="CJ16538" s="174">
        <v>2</v>
      </c>
      <c r="CK16538" s="174">
        <v>2</v>
      </c>
      <c r="CU16538" s="174">
        <v>660</v>
      </c>
      <c r="CV16538" s="174">
        <v>90584</v>
      </c>
      <c r="CW16538" s="174">
        <v>5</v>
      </c>
      <c r="CX16538" s="174">
        <v>2</v>
      </c>
    </row>
    <row r="16539" spans="84:102" x14ac:dyDescent="0.25">
      <c r="CF16539" s="3" t="s">
        <v>3073</v>
      </c>
      <c r="CG16539" s="174">
        <v>1252</v>
      </c>
      <c r="CH16539" s="174">
        <v>126144</v>
      </c>
      <c r="CI16539" s="174">
        <v>5</v>
      </c>
      <c r="CJ16539" s="174">
        <v>2</v>
      </c>
      <c r="CK16539" s="174">
        <v>2</v>
      </c>
      <c r="CU16539" s="174">
        <v>1252</v>
      </c>
      <c r="CV16539" s="174">
        <v>126144</v>
      </c>
      <c r="CW16539" s="174">
        <v>5</v>
      </c>
      <c r="CX16539" s="174">
        <v>2</v>
      </c>
    </row>
    <row r="16540" spans="84:102" x14ac:dyDescent="0.25">
      <c r="CF16540" s="3" t="s">
        <v>3073</v>
      </c>
      <c r="CG16540" s="174">
        <v>1389</v>
      </c>
      <c r="CH16540" s="174">
        <v>107506</v>
      </c>
      <c r="CI16540" s="174">
        <v>5</v>
      </c>
      <c r="CJ16540" s="174">
        <v>2</v>
      </c>
      <c r="CK16540" s="174">
        <v>2</v>
      </c>
      <c r="CU16540" s="174">
        <v>1389</v>
      </c>
      <c r="CV16540" s="174">
        <v>107506</v>
      </c>
      <c r="CW16540" s="174">
        <v>5</v>
      </c>
      <c r="CX16540" s="174">
        <v>2</v>
      </c>
    </row>
    <row r="16541" spans="84:102" x14ac:dyDescent="0.25">
      <c r="CF16541" s="3" t="s">
        <v>3073</v>
      </c>
      <c r="CG16541" s="174">
        <v>1898</v>
      </c>
      <c r="CH16541" s="174">
        <v>57139</v>
      </c>
      <c r="CI16541" s="174">
        <v>5</v>
      </c>
      <c r="CJ16541" s="174">
        <v>2</v>
      </c>
      <c r="CK16541" s="174">
        <v>2</v>
      </c>
      <c r="CU16541" s="174">
        <v>1898</v>
      </c>
      <c r="CV16541" s="174">
        <v>57139</v>
      </c>
      <c r="CW16541" s="174">
        <v>5</v>
      </c>
      <c r="CX16541" s="174">
        <v>2</v>
      </c>
    </row>
    <row r="16542" spans="84:102" x14ac:dyDescent="0.25">
      <c r="CF16542" s="3" t="s">
        <v>3073</v>
      </c>
      <c r="CG16542" s="174">
        <v>2278</v>
      </c>
      <c r="CH16542" s="174">
        <v>21489</v>
      </c>
      <c r="CI16542" s="174">
        <v>5</v>
      </c>
      <c r="CJ16542" s="174">
        <v>2</v>
      </c>
      <c r="CK16542" s="174">
        <v>2</v>
      </c>
      <c r="CU16542" s="174">
        <v>2278</v>
      </c>
      <c r="CV16542" s="174">
        <v>21489</v>
      </c>
      <c r="CW16542" s="174">
        <v>5</v>
      </c>
      <c r="CX16542" s="174">
        <v>2</v>
      </c>
    </row>
    <row r="16543" spans="84:102" x14ac:dyDescent="0.25">
      <c r="CF16543" s="3" t="s">
        <v>3073</v>
      </c>
      <c r="CG16543" s="174">
        <v>2281</v>
      </c>
      <c r="CH16543" s="174">
        <v>21509</v>
      </c>
      <c r="CI16543" s="174">
        <v>5</v>
      </c>
      <c r="CJ16543" s="174">
        <v>2</v>
      </c>
      <c r="CK16543" s="174">
        <v>2</v>
      </c>
      <c r="CU16543" s="174">
        <v>2281</v>
      </c>
      <c r="CV16543" s="174">
        <v>21509</v>
      </c>
      <c r="CW16543" s="174">
        <v>5</v>
      </c>
      <c r="CX16543" s="174">
        <v>2</v>
      </c>
    </row>
    <row r="16544" spans="84:102" x14ac:dyDescent="0.25">
      <c r="CF16544" s="3" t="s">
        <v>3073</v>
      </c>
      <c r="CG16544" s="174">
        <v>2283</v>
      </c>
      <c r="CH16544" s="174">
        <v>21369</v>
      </c>
      <c r="CI16544" s="174">
        <v>5</v>
      </c>
      <c r="CJ16544" s="174">
        <v>2</v>
      </c>
      <c r="CK16544" s="174">
        <v>2</v>
      </c>
      <c r="CU16544" s="174">
        <v>2283</v>
      </c>
      <c r="CV16544" s="174">
        <v>21369</v>
      </c>
      <c r="CW16544" s="174">
        <v>5</v>
      </c>
      <c r="CX16544" s="174">
        <v>2</v>
      </c>
    </row>
    <row r="16545" spans="84:102" x14ac:dyDescent="0.25">
      <c r="CF16545" s="3" t="s">
        <v>3073</v>
      </c>
      <c r="CG16545" s="174">
        <v>2577</v>
      </c>
      <c r="CH16545" s="174">
        <v>40472</v>
      </c>
      <c r="CI16545" s="174">
        <v>5</v>
      </c>
      <c r="CJ16545" s="174">
        <v>2</v>
      </c>
      <c r="CK16545" s="174">
        <v>2</v>
      </c>
      <c r="CU16545" s="174">
        <v>2577</v>
      </c>
      <c r="CV16545" s="174">
        <v>40472</v>
      </c>
      <c r="CW16545" s="174">
        <v>5</v>
      </c>
      <c r="CX16545" s="174">
        <v>2</v>
      </c>
    </row>
    <row r="16546" spans="84:102" x14ac:dyDescent="0.25">
      <c r="CF16546" s="3" t="s">
        <v>3073</v>
      </c>
      <c r="CG16546" s="174">
        <v>2799</v>
      </c>
      <c r="CH16546" s="174">
        <v>146738</v>
      </c>
      <c r="CI16546" s="174">
        <v>5</v>
      </c>
      <c r="CJ16546" s="174">
        <v>2</v>
      </c>
      <c r="CK16546" s="174">
        <v>2</v>
      </c>
      <c r="CU16546" s="174">
        <v>2799</v>
      </c>
      <c r="CV16546" s="174">
        <v>146738</v>
      </c>
      <c r="CW16546" s="174">
        <v>5</v>
      </c>
      <c r="CX16546" s="174">
        <v>2</v>
      </c>
    </row>
    <row r="16547" spans="84:102" x14ac:dyDescent="0.25">
      <c r="CF16547" s="3" t="s">
        <v>3073</v>
      </c>
      <c r="CG16547" s="174">
        <v>2866</v>
      </c>
      <c r="CH16547" s="174">
        <v>150290</v>
      </c>
      <c r="CI16547" s="174">
        <v>5</v>
      </c>
      <c r="CJ16547" s="174">
        <v>2</v>
      </c>
      <c r="CK16547" s="174">
        <v>2</v>
      </c>
      <c r="CU16547" s="174">
        <v>2866</v>
      </c>
      <c r="CV16547" s="174">
        <v>150290</v>
      </c>
      <c r="CW16547" s="174">
        <v>5</v>
      </c>
      <c r="CX16547" s="174">
        <v>2</v>
      </c>
    </row>
    <row r="16548" spans="84:102" x14ac:dyDescent="0.25">
      <c r="CF16548" s="3" t="s">
        <v>3073</v>
      </c>
      <c r="CG16548" s="174">
        <v>2873</v>
      </c>
      <c r="CH16548" s="174">
        <v>150599</v>
      </c>
      <c r="CI16548" s="174">
        <v>5</v>
      </c>
      <c r="CJ16548" s="174">
        <v>2</v>
      </c>
      <c r="CK16548" s="174">
        <v>2</v>
      </c>
      <c r="CU16548" s="174">
        <v>2873</v>
      </c>
      <c r="CV16548" s="174">
        <v>150599</v>
      </c>
      <c r="CW16548" s="174">
        <v>5</v>
      </c>
      <c r="CX16548" s="174">
        <v>2</v>
      </c>
    </row>
    <row r="16549" spans="84:102" x14ac:dyDescent="0.25">
      <c r="CF16549" s="3" t="s">
        <v>3073</v>
      </c>
      <c r="CG16549" s="174">
        <v>2873</v>
      </c>
      <c r="CH16549" s="174">
        <v>150794</v>
      </c>
      <c r="CI16549" s="174">
        <v>5</v>
      </c>
      <c r="CJ16549" s="174">
        <v>2</v>
      </c>
      <c r="CK16549" s="174">
        <v>2</v>
      </c>
      <c r="CU16549" s="174">
        <v>2873</v>
      </c>
      <c r="CV16549" s="174">
        <v>150794</v>
      </c>
      <c r="CW16549" s="174">
        <v>5</v>
      </c>
      <c r="CX16549" s="174">
        <v>2</v>
      </c>
    </row>
    <row r="16550" spans="84:102" x14ac:dyDescent="0.25">
      <c r="CF16550" s="3" t="s">
        <v>3073</v>
      </c>
      <c r="CG16550" s="174">
        <v>2890</v>
      </c>
      <c r="CH16550" s="174">
        <v>186154</v>
      </c>
      <c r="CI16550" s="174">
        <v>5</v>
      </c>
      <c r="CJ16550" s="174">
        <v>2</v>
      </c>
      <c r="CK16550" s="174">
        <v>2</v>
      </c>
      <c r="CU16550" s="174">
        <v>2890</v>
      </c>
      <c r="CV16550" s="174">
        <v>186154</v>
      </c>
      <c r="CW16550" s="174">
        <v>5</v>
      </c>
      <c r="CX16550" s="174">
        <v>2</v>
      </c>
    </row>
    <row r="16551" spans="84:102" x14ac:dyDescent="0.25">
      <c r="CF16551" s="3" t="s">
        <v>3073</v>
      </c>
      <c r="CG16551" s="174">
        <v>2909</v>
      </c>
      <c r="CH16551" s="174">
        <v>151991</v>
      </c>
      <c r="CI16551" s="174">
        <v>5</v>
      </c>
      <c r="CJ16551" s="174">
        <v>2</v>
      </c>
      <c r="CK16551" s="174">
        <v>2</v>
      </c>
      <c r="CU16551" s="174">
        <v>2909</v>
      </c>
      <c r="CV16551" s="174">
        <v>151991</v>
      </c>
      <c r="CW16551" s="174">
        <v>5</v>
      </c>
      <c r="CX16551" s="174">
        <v>2</v>
      </c>
    </row>
    <row r="16552" spans="84:102" x14ac:dyDescent="0.25">
      <c r="CF16552" s="3" t="s">
        <v>3073</v>
      </c>
      <c r="CG16552" s="174">
        <v>3019</v>
      </c>
      <c r="CH16552" s="174">
        <v>162657</v>
      </c>
      <c r="CI16552" s="174">
        <v>5</v>
      </c>
      <c r="CJ16552" s="174">
        <v>2</v>
      </c>
      <c r="CK16552" s="174">
        <v>2</v>
      </c>
      <c r="CU16552" s="174">
        <v>3019</v>
      </c>
      <c r="CV16552" s="174">
        <v>162657</v>
      </c>
      <c r="CW16552" s="174">
        <v>5</v>
      </c>
      <c r="CX16552" s="174">
        <v>2</v>
      </c>
    </row>
    <row r="16553" spans="84:102" x14ac:dyDescent="0.25">
      <c r="CF16553" s="3" t="s">
        <v>3073</v>
      </c>
      <c r="CG16553" s="174">
        <v>3237</v>
      </c>
      <c r="CH16553" s="174">
        <v>184605</v>
      </c>
      <c r="CI16553" s="174">
        <v>5</v>
      </c>
      <c r="CJ16553" s="174">
        <v>2</v>
      </c>
      <c r="CK16553" s="174">
        <v>2</v>
      </c>
      <c r="CU16553" s="174">
        <v>3237</v>
      </c>
      <c r="CV16553" s="174">
        <v>184605</v>
      </c>
      <c r="CW16553" s="174">
        <v>5</v>
      </c>
      <c r="CX16553" s="174">
        <v>2</v>
      </c>
    </row>
    <row r="16554" spans="84:102" x14ac:dyDescent="0.25">
      <c r="CF16554" s="3" t="s">
        <v>3073</v>
      </c>
      <c r="CG16554" s="174">
        <v>3621</v>
      </c>
      <c r="CH16554" s="174">
        <v>94443</v>
      </c>
      <c r="CI16554" s="174">
        <v>5</v>
      </c>
      <c r="CJ16554" s="174">
        <v>2</v>
      </c>
      <c r="CK16554" s="174">
        <v>2</v>
      </c>
      <c r="CU16554" s="174">
        <v>3621</v>
      </c>
      <c r="CV16554" s="174">
        <v>94443</v>
      </c>
      <c r="CW16554" s="174">
        <v>5</v>
      </c>
      <c r="CX16554" s="174">
        <v>2</v>
      </c>
    </row>
    <row r="16555" spans="84:102" x14ac:dyDescent="0.25">
      <c r="CF16555" s="3" t="s">
        <v>3073</v>
      </c>
      <c r="CG16555" s="174">
        <v>19925</v>
      </c>
      <c r="CH16555" s="174">
        <v>3880</v>
      </c>
      <c r="CI16555" s="174">
        <v>5</v>
      </c>
      <c r="CJ16555" s="174">
        <v>2</v>
      </c>
      <c r="CK16555" s="174">
        <v>2</v>
      </c>
      <c r="CU16555" s="174">
        <v>19925</v>
      </c>
      <c r="CV16555" s="174">
        <v>3880</v>
      </c>
      <c r="CW16555" s="174">
        <v>5</v>
      </c>
      <c r="CX16555" s="174">
        <v>2</v>
      </c>
    </row>
    <row r="16556" spans="84:102" x14ac:dyDescent="0.25">
      <c r="CF16556" s="3" t="s">
        <v>3073</v>
      </c>
      <c r="CG16556" s="174">
        <v>21489</v>
      </c>
      <c r="CH16556" s="174">
        <v>2277</v>
      </c>
      <c r="CI16556" s="174">
        <v>5</v>
      </c>
      <c r="CJ16556" s="174">
        <v>2</v>
      </c>
      <c r="CK16556" s="174">
        <v>2</v>
      </c>
      <c r="CU16556" s="174">
        <v>21489</v>
      </c>
      <c r="CV16556" s="174">
        <v>2277</v>
      </c>
      <c r="CW16556" s="174">
        <v>5</v>
      </c>
      <c r="CX16556" s="174">
        <v>2</v>
      </c>
    </row>
    <row r="16557" spans="84:102" x14ac:dyDescent="0.25">
      <c r="CF16557" s="3" t="s">
        <v>3073</v>
      </c>
      <c r="CG16557" s="174">
        <v>21509</v>
      </c>
      <c r="CH16557" s="174">
        <v>2281</v>
      </c>
      <c r="CI16557" s="174">
        <v>5</v>
      </c>
      <c r="CJ16557" s="174">
        <v>2</v>
      </c>
      <c r="CK16557" s="174">
        <v>2</v>
      </c>
      <c r="CU16557" s="174">
        <v>21509</v>
      </c>
      <c r="CV16557" s="174">
        <v>2281</v>
      </c>
      <c r="CW16557" s="174">
        <v>5</v>
      </c>
      <c r="CX16557" s="174">
        <v>2</v>
      </c>
    </row>
    <row r="16558" spans="84:102" x14ac:dyDescent="0.25">
      <c r="CF16558" s="3" t="s">
        <v>3073</v>
      </c>
      <c r="CG16558" s="174">
        <v>21811</v>
      </c>
      <c r="CH16558" s="174">
        <v>2278</v>
      </c>
      <c r="CI16558" s="174">
        <v>5</v>
      </c>
      <c r="CJ16558" s="174">
        <v>2</v>
      </c>
      <c r="CK16558" s="174">
        <v>2</v>
      </c>
      <c r="CU16558" s="174">
        <v>21811</v>
      </c>
      <c r="CV16558" s="174">
        <v>2278</v>
      </c>
      <c r="CW16558" s="174">
        <v>5</v>
      </c>
      <c r="CX16558" s="174">
        <v>2</v>
      </c>
    </row>
    <row r="16559" spans="84:102" x14ac:dyDescent="0.25">
      <c r="CF16559" s="3" t="s">
        <v>3073</v>
      </c>
      <c r="CG16559" s="174">
        <v>26305</v>
      </c>
      <c r="CH16559" s="174">
        <v>2352</v>
      </c>
      <c r="CI16559" s="174">
        <v>5</v>
      </c>
      <c r="CJ16559" s="174">
        <v>2</v>
      </c>
      <c r="CK16559" s="174">
        <v>2</v>
      </c>
      <c r="CU16559" s="174">
        <v>26305</v>
      </c>
      <c r="CV16559" s="174">
        <v>2352</v>
      </c>
      <c r="CW16559" s="174">
        <v>5</v>
      </c>
      <c r="CX16559" s="174">
        <v>2</v>
      </c>
    </row>
    <row r="16560" spans="84:102" x14ac:dyDescent="0.25">
      <c r="CF16560" s="3" t="s">
        <v>3073</v>
      </c>
      <c r="CG16560" s="174">
        <v>68556</v>
      </c>
      <c r="CH16560" s="174">
        <v>191</v>
      </c>
      <c r="CI16560" s="174">
        <v>5</v>
      </c>
      <c r="CJ16560" s="174">
        <v>2</v>
      </c>
      <c r="CK16560" s="174">
        <v>2</v>
      </c>
      <c r="CU16560" s="174">
        <v>68556</v>
      </c>
      <c r="CV16560" s="174">
        <v>191</v>
      </c>
      <c r="CW16560" s="174">
        <v>5</v>
      </c>
      <c r="CX16560" s="174">
        <v>2</v>
      </c>
    </row>
    <row r="16561" spans="84:102" x14ac:dyDescent="0.25">
      <c r="CF16561" s="3" t="s">
        <v>3073</v>
      </c>
      <c r="CG16561" s="174">
        <v>68753</v>
      </c>
      <c r="CH16561" s="174">
        <v>1910</v>
      </c>
      <c r="CI16561" s="174">
        <v>5</v>
      </c>
      <c r="CJ16561" s="174">
        <v>2</v>
      </c>
      <c r="CK16561" s="174">
        <v>2</v>
      </c>
      <c r="CU16561" s="174">
        <v>68753</v>
      </c>
      <c r="CV16561" s="174">
        <v>1910</v>
      </c>
      <c r="CW16561" s="174">
        <v>5</v>
      </c>
      <c r="CX16561" s="174">
        <v>2</v>
      </c>
    </row>
    <row r="16562" spans="84:102" x14ac:dyDescent="0.25">
      <c r="CF16562" s="3" t="s">
        <v>3073</v>
      </c>
      <c r="CG16562" s="174">
        <v>82072</v>
      </c>
      <c r="CH16562" s="174">
        <v>436</v>
      </c>
      <c r="CI16562" s="174">
        <v>5</v>
      </c>
      <c r="CJ16562" s="174">
        <v>2</v>
      </c>
      <c r="CK16562" s="174">
        <v>2</v>
      </c>
      <c r="CU16562" s="174">
        <v>82072</v>
      </c>
      <c r="CV16562" s="174">
        <v>436</v>
      </c>
      <c r="CW16562" s="174">
        <v>5</v>
      </c>
      <c r="CX16562" s="174">
        <v>2</v>
      </c>
    </row>
    <row r="16563" spans="84:102" x14ac:dyDescent="0.25">
      <c r="CF16563" s="3" t="s">
        <v>3073</v>
      </c>
      <c r="CG16563" s="174">
        <v>84631</v>
      </c>
      <c r="CH16563" s="174">
        <v>588</v>
      </c>
      <c r="CI16563" s="174">
        <v>5</v>
      </c>
      <c r="CJ16563" s="174">
        <v>2</v>
      </c>
      <c r="CK16563" s="174">
        <v>2</v>
      </c>
      <c r="CU16563" s="174">
        <v>84631</v>
      </c>
      <c r="CV16563" s="174">
        <v>588</v>
      </c>
      <c r="CW16563" s="174">
        <v>5</v>
      </c>
      <c r="CX16563" s="174">
        <v>2</v>
      </c>
    </row>
    <row r="16564" spans="84:102" x14ac:dyDescent="0.25">
      <c r="CF16564" s="3" t="s">
        <v>3073</v>
      </c>
      <c r="CG16564" s="174">
        <v>90584</v>
      </c>
      <c r="CH16564" s="174">
        <v>660</v>
      </c>
      <c r="CI16564" s="174">
        <v>5</v>
      </c>
      <c r="CJ16564" s="174">
        <v>2</v>
      </c>
      <c r="CK16564" s="174">
        <v>2</v>
      </c>
      <c r="CU16564" s="174">
        <v>90584</v>
      </c>
      <c r="CV16564" s="174">
        <v>660</v>
      </c>
      <c r="CW16564" s="174">
        <v>5</v>
      </c>
      <c r="CX16564" s="174">
        <v>2</v>
      </c>
    </row>
    <row r="16565" spans="84:102" x14ac:dyDescent="0.25">
      <c r="CF16565" s="3" t="s">
        <v>3073</v>
      </c>
      <c r="CG16565" s="174">
        <v>91442</v>
      </c>
      <c r="CH16565" s="174">
        <v>670</v>
      </c>
      <c r="CI16565" s="174">
        <v>5</v>
      </c>
      <c r="CJ16565" s="174">
        <v>2</v>
      </c>
      <c r="CK16565" s="174">
        <v>2</v>
      </c>
      <c r="CU16565" s="174">
        <v>91442</v>
      </c>
      <c r="CV16565" s="174">
        <v>670</v>
      </c>
      <c r="CW16565" s="174">
        <v>5</v>
      </c>
      <c r="CX16565" s="174">
        <v>2</v>
      </c>
    </row>
    <row r="16566" spans="84:102" x14ac:dyDescent="0.25">
      <c r="CF16566" s="3" t="s">
        <v>3073</v>
      </c>
      <c r="CG16566" s="174">
        <v>94234</v>
      </c>
      <c r="CH16566" s="174">
        <v>3623</v>
      </c>
      <c r="CI16566" s="174">
        <v>5</v>
      </c>
      <c r="CJ16566" s="174">
        <v>2</v>
      </c>
      <c r="CK16566" s="174">
        <v>2</v>
      </c>
      <c r="CU16566" s="174">
        <v>94234</v>
      </c>
      <c r="CV16566" s="174">
        <v>3623</v>
      </c>
      <c r="CW16566" s="174">
        <v>5</v>
      </c>
      <c r="CX16566" s="174">
        <v>2</v>
      </c>
    </row>
    <row r="16567" spans="84:102" x14ac:dyDescent="0.25">
      <c r="CF16567" s="3" t="s">
        <v>3073</v>
      </c>
      <c r="CG16567" s="174">
        <v>98658</v>
      </c>
      <c r="CH16567" s="174">
        <v>759</v>
      </c>
      <c r="CI16567" s="174">
        <v>5</v>
      </c>
      <c r="CJ16567" s="174">
        <v>2</v>
      </c>
      <c r="CK16567" s="174">
        <v>2</v>
      </c>
      <c r="CU16567" s="174">
        <v>98658</v>
      </c>
      <c r="CV16567" s="174">
        <v>759</v>
      </c>
      <c r="CW16567" s="174">
        <v>5</v>
      </c>
      <c r="CX16567" s="174">
        <v>2</v>
      </c>
    </row>
    <row r="16568" spans="84:102" x14ac:dyDescent="0.25">
      <c r="CF16568" s="3" t="s">
        <v>3073</v>
      </c>
      <c r="CG16568" s="174">
        <v>126422</v>
      </c>
      <c r="CH16568" s="174">
        <v>1250</v>
      </c>
      <c r="CI16568" s="174">
        <v>5</v>
      </c>
      <c r="CJ16568" s="174">
        <v>2</v>
      </c>
      <c r="CK16568" s="174">
        <v>2</v>
      </c>
      <c r="CU16568" s="174">
        <v>126422</v>
      </c>
      <c r="CV16568" s="174">
        <v>1250</v>
      </c>
      <c r="CW16568" s="174">
        <v>5</v>
      </c>
      <c r="CX16568" s="174">
        <v>2</v>
      </c>
    </row>
    <row r="16569" spans="84:102" x14ac:dyDescent="0.25">
      <c r="CF16569" s="3" t="s">
        <v>3073</v>
      </c>
      <c r="CG16569" s="174">
        <v>127582</v>
      </c>
      <c r="CH16569" s="174">
        <v>1255</v>
      </c>
      <c r="CI16569" s="174">
        <v>5</v>
      </c>
      <c r="CJ16569" s="174">
        <v>2</v>
      </c>
      <c r="CK16569" s="174">
        <v>2</v>
      </c>
      <c r="CU16569" s="174">
        <v>127582</v>
      </c>
      <c r="CV16569" s="174">
        <v>1255</v>
      </c>
      <c r="CW16569" s="174">
        <v>5</v>
      </c>
      <c r="CX16569" s="174">
        <v>2</v>
      </c>
    </row>
    <row r="16570" spans="84:102" x14ac:dyDescent="0.25">
      <c r="CF16570" s="3" t="s">
        <v>3073</v>
      </c>
      <c r="CG16570" s="174">
        <v>137188</v>
      </c>
      <c r="CH16570" s="174">
        <v>3782</v>
      </c>
      <c r="CI16570" s="174">
        <v>5</v>
      </c>
      <c r="CJ16570" s="174">
        <v>2</v>
      </c>
      <c r="CK16570" s="174">
        <v>2</v>
      </c>
      <c r="CU16570" s="174">
        <v>137188</v>
      </c>
      <c r="CV16570" s="174">
        <v>3782</v>
      </c>
      <c r="CW16570" s="174">
        <v>5</v>
      </c>
      <c r="CX16570" s="174">
        <v>2</v>
      </c>
    </row>
    <row r="16571" spans="84:102" x14ac:dyDescent="0.25">
      <c r="CF16571" s="3" t="s">
        <v>3073</v>
      </c>
      <c r="CG16571" s="174">
        <v>149736</v>
      </c>
      <c r="CH16571" s="174">
        <v>2890</v>
      </c>
      <c r="CI16571" s="174">
        <v>5</v>
      </c>
      <c r="CJ16571" s="174">
        <v>2</v>
      </c>
      <c r="CK16571" s="174">
        <v>2</v>
      </c>
      <c r="CU16571" s="174">
        <v>149736</v>
      </c>
      <c r="CV16571" s="174">
        <v>2890</v>
      </c>
      <c r="CW16571" s="174">
        <v>5</v>
      </c>
      <c r="CX16571" s="174">
        <v>2</v>
      </c>
    </row>
    <row r="16572" spans="84:102" x14ac:dyDescent="0.25">
      <c r="CF16572" s="3" t="s">
        <v>3073</v>
      </c>
      <c r="CG16572" s="174">
        <v>150275</v>
      </c>
      <c r="CH16572" s="174">
        <v>2867</v>
      </c>
      <c r="CI16572" s="174">
        <v>5</v>
      </c>
      <c r="CJ16572" s="174">
        <v>2</v>
      </c>
      <c r="CK16572" s="174">
        <v>2</v>
      </c>
      <c r="CU16572" s="174">
        <v>150275</v>
      </c>
      <c r="CV16572" s="174">
        <v>2867</v>
      </c>
      <c r="CW16572" s="174">
        <v>5</v>
      </c>
      <c r="CX16572" s="174">
        <v>2</v>
      </c>
    </row>
    <row r="16573" spans="84:102" x14ac:dyDescent="0.25">
      <c r="CF16573" s="3" t="s">
        <v>3073</v>
      </c>
      <c r="CG16573" s="174">
        <v>151855</v>
      </c>
      <c r="CH16573" s="174">
        <v>2898</v>
      </c>
      <c r="CI16573" s="174">
        <v>5</v>
      </c>
      <c r="CJ16573" s="174">
        <v>2</v>
      </c>
      <c r="CK16573" s="174">
        <v>2</v>
      </c>
      <c r="CU16573" s="174">
        <v>151855</v>
      </c>
      <c r="CV16573" s="174">
        <v>2898</v>
      </c>
      <c r="CW16573" s="174">
        <v>5</v>
      </c>
      <c r="CX16573" s="174">
        <v>2</v>
      </c>
    </row>
    <row r="16574" spans="84:102" x14ac:dyDescent="0.25">
      <c r="CF16574" s="3" t="s">
        <v>3073</v>
      </c>
      <c r="CG16574" s="174">
        <v>155491</v>
      </c>
      <c r="CH16574" s="174">
        <v>2071</v>
      </c>
      <c r="CI16574" s="174">
        <v>5</v>
      </c>
      <c r="CJ16574" s="174">
        <v>2</v>
      </c>
      <c r="CK16574" s="174">
        <v>2</v>
      </c>
      <c r="CU16574" s="174">
        <v>155491</v>
      </c>
      <c r="CV16574" s="174">
        <v>2071</v>
      </c>
      <c r="CW16574" s="174">
        <v>5</v>
      </c>
      <c r="CX16574" s="174">
        <v>2</v>
      </c>
    </row>
    <row r="16575" spans="84:102" x14ac:dyDescent="0.25">
      <c r="CF16575" s="3" t="s">
        <v>3073</v>
      </c>
      <c r="CG16575" s="174">
        <v>160241</v>
      </c>
      <c r="CH16575" s="174">
        <v>3242</v>
      </c>
      <c r="CI16575" s="174">
        <v>5</v>
      </c>
      <c r="CJ16575" s="174">
        <v>2</v>
      </c>
      <c r="CK16575" s="174">
        <v>2</v>
      </c>
      <c r="CU16575" s="174">
        <v>160241</v>
      </c>
      <c r="CV16575" s="174">
        <v>3242</v>
      </c>
      <c r="CW16575" s="174">
        <v>5</v>
      </c>
      <c r="CX16575" s="174">
        <v>2</v>
      </c>
    </row>
    <row r="16576" spans="84:102" x14ac:dyDescent="0.25">
      <c r="CF16576" s="3" t="s">
        <v>3073</v>
      </c>
      <c r="CG16576" s="174">
        <v>3679</v>
      </c>
      <c r="CH16576" s="174">
        <v>121257</v>
      </c>
      <c r="CI16576" s="174">
        <v>5</v>
      </c>
      <c r="CJ16576" s="174">
        <v>1.915756</v>
      </c>
      <c r="CK16576" s="174">
        <v>1.915756</v>
      </c>
      <c r="CU16576" s="174">
        <v>3679</v>
      </c>
      <c r="CV16576" s="174">
        <v>121257</v>
      </c>
      <c r="CW16576" s="174">
        <v>5</v>
      </c>
      <c r="CX16576" s="174">
        <v>1.915756</v>
      </c>
    </row>
    <row r="16577" spans="84:102" x14ac:dyDescent="0.25">
      <c r="CF16577" s="3" t="s">
        <v>3073</v>
      </c>
      <c r="CG16577" s="174">
        <v>163287</v>
      </c>
      <c r="CH16577" s="174">
        <v>3269</v>
      </c>
      <c r="CI16577" s="174">
        <v>5</v>
      </c>
      <c r="CJ16577" s="174">
        <v>1.1530590000000001</v>
      </c>
      <c r="CK16577" s="174">
        <v>1.1530590000000001</v>
      </c>
      <c r="CU16577" s="174">
        <v>163287</v>
      </c>
      <c r="CV16577" s="174">
        <v>3269</v>
      </c>
      <c r="CW16577" s="174">
        <v>5</v>
      </c>
      <c r="CX16577" s="174">
        <v>1.1530590000000001</v>
      </c>
    </row>
    <row r="16578" spans="84:102" x14ac:dyDescent="0.25">
      <c r="CF16578" s="3" t="s">
        <v>3073</v>
      </c>
      <c r="CG16578" s="174">
        <v>776</v>
      </c>
      <c r="CH16578" s="174">
        <v>99893</v>
      </c>
      <c r="CI16578" s="174">
        <v>5</v>
      </c>
      <c r="CJ16578" s="174">
        <v>1.063339</v>
      </c>
      <c r="CK16578" s="174">
        <v>1.063339</v>
      </c>
      <c r="CU16578" s="174">
        <v>776</v>
      </c>
      <c r="CV16578" s="174">
        <v>99893</v>
      </c>
      <c r="CW16578" s="174">
        <v>5</v>
      </c>
      <c r="CX16578" s="174">
        <v>1.063339</v>
      </c>
    </row>
    <row r="16579" spans="84:102" x14ac:dyDescent="0.25">
      <c r="CF16579" s="3" t="s">
        <v>3073</v>
      </c>
      <c r="CG16579" s="174">
        <v>129</v>
      </c>
      <c r="CH16579" s="174">
        <v>66789</v>
      </c>
      <c r="CI16579" s="174">
        <v>5</v>
      </c>
      <c r="CJ16579" s="174">
        <v>1</v>
      </c>
      <c r="CK16579" s="174">
        <v>1</v>
      </c>
      <c r="CU16579" s="174">
        <v>129</v>
      </c>
      <c r="CV16579" s="174">
        <v>66789</v>
      </c>
      <c r="CW16579" s="174">
        <v>5</v>
      </c>
      <c r="CX16579" s="174">
        <v>1</v>
      </c>
    </row>
    <row r="16580" spans="84:102" x14ac:dyDescent="0.25">
      <c r="CF16580" s="3" t="s">
        <v>3073</v>
      </c>
      <c r="CG16580" s="174">
        <v>194</v>
      </c>
      <c r="CH16580" s="174">
        <v>69246</v>
      </c>
      <c r="CI16580" s="174">
        <v>5</v>
      </c>
      <c r="CJ16580" s="174">
        <v>1</v>
      </c>
      <c r="CK16580" s="174">
        <v>1</v>
      </c>
      <c r="CU16580" s="174">
        <v>194</v>
      </c>
      <c r="CV16580" s="174">
        <v>69246</v>
      </c>
      <c r="CW16580" s="174">
        <v>5</v>
      </c>
      <c r="CX16580" s="174">
        <v>1</v>
      </c>
    </row>
    <row r="16581" spans="84:102" x14ac:dyDescent="0.25">
      <c r="CF16581" s="3" t="s">
        <v>3073</v>
      </c>
      <c r="CG16581" s="174">
        <v>230</v>
      </c>
      <c r="CH16581" s="174">
        <v>72066</v>
      </c>
      <c r="CI16581" s="174">
        <v>5</v>
      </c>
      <c r="CJ16581" s="174">
        <v>1</v>
      </c>
      <c r="CK16581" s="174">
        <v>1</v>
      </c>
      <c r="CU16581" s="174">
        <v>230</v>
      </c>
      <c r="CV16581" s="174">
        <v>72066</v>
      </c>
      <c r="CW16581" s="174">
        <v>5</v>
      </c>
      <c r="CX16581" s="174">
        <v>1</v>
      </c>
    </row>
    <row r="16582" spans="84:102" x14ac:dyDescent="0.25">
      <c r="CF16582" s="3" t="s">
        <v>3073</v>
      </c>
      <c r="CG16582" s="174">
        <v>811</v>
      </c>
      <c r="CH16582" s="174">
        <v>102567</v>
      </c>
      <c r="CI16582" s="174">
        <v>5</v>
      </c>
      <c r="CJ16582" s="174">
        <v>1</v>
      </c>
      <c r="CK16582" s="174">
        <v>1</v>
      </c>
      <c r="CU16582" s="174">
        <v>811</v>
      </c>
      <c r="CV16582" s="174">
        <v>102567</v>
      </c>
      <c r="CW16582" s="174">
        <v>5</v>
      </c>
      <c r="CX16582" s="174">
        <v>1</v>
      </c>
    </row>
    <row r="16583" spans="84:102" x14ac:dyDescent="0.25">
      <c r="CF16583" s="3" t="s">
        <v>3073</v>
      </c>
      <c r="CG16583" s="174">
        <v>925</v>
      </c>
      <c r="CH16583" s="174">
        <v>112113</v>
      </c>
      <c r="CI16583" s="174">
        <v>5</v>
      </c>
      <c r="CJ16583" s="174">
        <v>1</v>
      </c>
      <c r="CK16583" s="174">
        <v>1</v>
      </c>
      <c r="CU16583" s="174">
        <v>925</v>
      </c>
      <c r="CV16583" s="174">
        <v>112113</v>
      </c>
      <c r="CW16583" s="174">
        <v>5</v>
      </c>
      <c r="CX16583" s="174">
        <v>1</v>
      </c>
    </row>
    <row r="16584" spans="84:102" x14ac:dyDescent="0.25">
      <c r="CF16584" s="3" t="s">
        <v>3073</v>
      </c>
      <c r="CG16584" s="174">
        <v>978</v>
      </c>
      <c r="CH16584" s="174">
        <v>115277</v>
      </c>
      <c r="CI16584" s="174">
        <v>5</v>
      </c>
      <c r="CJ16584" s="174">
        <v>1</v>
      </c>
      <c r="CK16584" s="174">
        <v>1</v>
      </c>
      <c r="CU16584" s="174">
        <v>978</v>
      </c>
      <c r="CV16584" s="174">
        <v>115277</v>
      </c>
      <c r="CW16584" s="174">
        <v>5</v>
      </c>
      <c r="CX16584" s="174">
        <v>1</v>
      </c>
    </row>
    <row r="16585" spans="84:102" x14ac:dyDescent="0.25">
      <c r="CF16585" s="3" t="s">
        <v>3073</v>
      </c>
      <c r="CG16585" s="174">
        <v>1010</v>
      </c>
      <c r="CH16585" s="174">
        <v>119712</v>
      </c>
      <c r="CI16585" s="174">
        <v>5</v>
      </c>
      <c r="CJ16585" s="174">
        <v>1</v>
      </c>
      <c r="CK16585" s="174">
        <v>1</v>
      </c>
      <c r="CU16585" s="174">
        <v>1010</v>
      </c>
      <c r="CV16585" s="174">
        <v>119712</v>
      </c>
      <c r="CW16585" s="174">
        <v>5</v>
      </c>
      <c r="CX16585" s="174">
        <v>1</v>
      </c>
    </row>
    <row r="16586" spans="84:102" x14ac:dyDescent="0.25">
      <c r="CF16586" s="3" t="s">
        <v>3073</v>
      </c>
      <c r="CG16586" s="174">
        <v>2278</v>
      </c>
      <c r="CH16586" s="174">
        <v>21811</v>
      </c>
      <c r="CI16586" s="174">
        <v>5</v>
      </c>
      <c r="CJ16586" s="174">
        <v>1</v>
      </c>
      <c r="CK16586" s="174">
        <v>1</v>
      </c>
      <c r="CU16586" s="174">
        <v>2278</v>
      </c>
      <c r="CV16586" s="174">
        <v>21811</v>
      </c>
      <c r="CW16586" s="174">
        <v>5</v>
      </c>
      <c r="CX16586" s="174">
        <v>1</v>
      </c>
    </row>
    <row r="16587" spans="84:102" x14ac:dyDescent="0.25">
      <c r="CF16587" s="3" t="s">
        <v>3073</v>
      </c>
      <c r="CG16587" s="174">
        <v>2352</v>
      </c>
      <c r="CH16587" s="174">
        <v>26305</v>
      </c>
      <c r="CI16587" s="174">
        <v>5</v>
      </c>
      <c r="CJ16587" s="174">
        <v>1</v>
      </c>
      <c r="CK16587" s="174">
        <v>1</v>
      </c>
      <c r="CU16587" s="174">
        <v>2352</v>
      </c>
      <c r="CV16587" s="174">
        <v>26305</v>
      </c>
      <c r="CW16587" s="174">
        <v>5</v>
      </c>
      <c r="CX16587" s="174">
        <v>1</v>
      </c>
    </row>
    <row r="16588" spans="84:102" x14ac:dyDescent="0.25">
      <c r="CF16588" s="3" t="s">
        <v>3073</v>
      </c>
      <c r="CG16588" s="174">
        <v>2450</v>
      </c>
      <c r="CH16588" s="174">
        <v>39345</v>
      </c>
      <c r="CI16588" s="174">
        <v>5</v>
      </c>
      <c r="CJ16588" s="174">
        <v>1</v>
      </c>
      <c r="CK16588" s="174">
        <v>1</v>
      </c>
      <c r="CU16588" s="174">
        <v>2450</v>
      </c>
      <c r="CV16588" s="174">
        <v>39345</v>
      </c>
      <c r="CW16588" s="174">
        <v>5</v>
      </c>
      <c r="CX16588" s="174">
        <v>1</v>
      </c>
    </row>
    <row r="16589" spans="84:102" x14ac:dyDescent="0.25">
      <c r="CF16589" s="3" t="s">
        <v>3073</v>
      </c>
      <c r="CG16589" s="174">
        <v>2842</v>
      </c>
      <c r="CH16589" s="174">
        <v>150266</v>
      </c>
      <c r="CI16589" s="174">
        <v>5</v>
      </c>
      <c r="CJ16589" s="174">
        <v>1</v>
      </c>
      <c r="CK16589" s="174">
        <v>1</v>
      </c>
      <c r="CU16589" s="174">
        <v>2842</v>
      </c>
      <c r="CV16589" s="174">
        <v>150266</v>
      </c>
      <c r="CW16589" s="174">
        <v>5</v>
      </c>
      <c r="CX16589" s="174">
        <v>1</v>
      </c>
    </row>
    <row r="16590" spans="84:102" x14ac:dyDescent="0.25">
      <c r="CF16590" s="3" t="s">
        <v>3073</v>
      </c>
      <c r="CG16590" s="174">
        <v>2867</v>
      </c>
      <c r="CH16590" s="174">
        <v>150275</v>
      </c>
      <c r="CI16590" s="174">
        <v>5</v>
      </c>
      <c r="CJ16590" s="174">
        <v>1</v>
      </c>
      <c r="CK16590" s="174">
        <v>1</v>
      </c>
      <c r="CU16590" s="174">
        <v>2867</v>
      </c>
      <c r="CV16590" s="174">
        <v>150275</v>
      </c>
      <c r="CW16590" s="174">
        <v>5</v>
      </c>
      <c r="CX16590" s="174">
        <v>1</v>
      </c>
    </row>
    <row r="16591" spans="84:102" x14ac:dyDescent="0.25">
      <c r="CF16591" s="3" t="s">
        <v>3073</v>
      </c>
      <c r="CG16591" s="174">
        <v>2908</v>
      </c>
      <c r="CH16591" s="174">
        <v>151586</v>
      </c>
      <c r="CI16591" s="174">
        <v>5</v>
      </c>
      <c r="CJ16591" s="174">
        <v>1</v>
      </c>
      <c r="CK16591" s="174">
        <v>1</v>
      </c>
      <c r="CU16591" s="174">
        <v>2908</v>
      </c>
      <c r="CV16591" s="174">
        <v>151586</v>
      </c>
      <c r="CW16591" s="174">
        <v>5</v>
      </c>
      <c r="CX16591" s="174">
        <v>1</v>
      </c>
    </row>
    <row r="16592" spans="84:102" x14ac:dyDescent="0.25">
      <c r="CF16592" s="3" t="s">
        <v>3073</v>
      </c>
      <c r="CG16592" s="174">
        <v>2916</v>
      </c>
      <c r="CH16592" s="174">
        <v>152019</v>
      </c>
      <c r="CI16592" s="174">
        <v>5</v>
      </c>
      <c r="CJ16592" s="174">
        <v>1</v>
      </c>
      <c r="CK16592" s="174">
        <v>1</v>
      </c>
      <c r="CU16592" s="174">
        <v>2916</v>
      </c>
      <c r="CV16592" s="174">
        <v>152019</v>
      </c>
      <c r="CW16592" s="174">
        <v>5</v>
      </c>
      <c r="CX16592" s="174">
        <v>1</v>
      </c>
    </row>
    <row r="16593" spans="84:102" x14ac:dyDescent="0.25">
      <c r="CF16593" s="3" t="s">
        <v>3073</v>
      </c>
      <c r="CG16593" s="174">
        <v>2917</v>
      </c>
      <c r="CH16593" s="174">
        <v>152057</v>
      </c>
      <c r="CI16593" s="174">
        <v>5</v>
      </c>
      <c r="CJ16593" s="174">
        <v>1</v>
      </c>
      <c r="CK16593" s="174">
        <v>1</v>
      </c>
      <c r="CU16593" s="174">
        <v>2917</v>
      </c>
      <c r="CV16593" s="174">
        <v>152057</v>
      </c>
      <c r="CW16593" s="174">
        <v>5</v>
      </c>
      <c r="CX16593" s="174">
        <v>1</v>
      </c>
    </row>
    <row r="16594" spans="84:102" x14ac:dyDescent="0.25">
      <c r="CF16594" s="3" t="s">
        <v>3073</v>
      </c>
      <c r="CG16594" s="174">
        <v>2918</v>
      </c>
      <c r="CH16594" s="174">
        <v>152040</v>
      </c>
      <c r="CI16594" s="174">
        <v>5</v>
      </c>
      <c r="CJ16594" s="174">
        <v>1</v>
      </c>
      <c r="CK16594" s="174">
        <v>1</v>
      </c>
      <c r="CU16594" s="174">
        <v>2918</v>
      </c>
      <c r="CV16594" s="174">
        <v>152040</v>
      </c>
      <c r="CW16594" s="174">
        <v>5</v>
      </c>
      <c r="CX16594" s="174">
        <v>1</v>
      </c>
    </row>
    <row r="16595" spans="84:102" x14ac:dyDescent="0.25">
      <c r="CF16595" s="3" t="s">
        <v>3073</v>
      </c>
      <c r="CG16595" s="174">
        <v>3100</v>
      </c>
      <c r="CH16595" s="174">
        <v>147827</v>
      </c>
      <c r="CI16595" s="174">
        <v>5</v>
      </c>
      <c r="CJ16595" s="174">
        <v>1</v>
      </c>
      <c r="CK16595" s="174">
        <v>1</v>
      </c>
      <c r="CU16595" s="174">
        <v>3100</v>
      </c>
      <c r="CV16595" s="174">
        <v>147827</v>
      </c>
      <c r="CW16595" s="174">
        <v>5</v>
      </c>
      <c r="CX16595" s="174">
        <v>1</v>
      </c>
    </row>
    <row r="16596" spans="84:102" x14ac:dyDescent="0.25">
      <c r="CF16596" s="3" t="s">
        <v>3073</v>
      </c>
      <c r="CG16596" s="174">
        <v>3103</v>
      </c>
      <c r="CH16596" s="174">
        <v>149037</v>
      </c>
      <c r="CI16596" s="174">
        <v>5</v>
      </c>
      <c r="CJ16596" s="174">
        <v>1</v>
      </c>
      <c r="CK16596" s="174">
        <v>1</v>
      </c>
      <c r="CU16596" s="174">
        <v>3103</v>
      </c>
      <c r="CV16596" s="174">
        <v>149037</v>
      </c>
      <c r="CW16596" s="174">
        <v>5</v>
      </c>
      <c r="CX16596" s="174">
        <v>1</v>
      </c>
    </row>
    <row r="16597" spans="84:102" x14ac:dyDescent="0.25">
      <c r="CF16597" s="3" t="s">
        <v>3073</v>
      </c>
      <c r="CG16597" s="174">
        <v>3557</v>
      </c>
      <c r="CH16597" s="174">
        <v>84833</v>
      </c>
      <c r="CI16597" s="174">
        <v>5</v>
      </c>
      <c r="CJ16597" s="174">
        <v>1</v>
      </c>
      <c r="CK16597" s="174">
        <v>1</v>
      </c>
      <c r="CU16597" s="174">
        <v>3557</v>
      </c>
      <c r="CV16597" s="174">
        <v>84833</v>
      </c>
      <c r="CW16597" s="174">
        <v>5</v>
      </c>
      <c r="CX16597" s="174">
        <v>1</v>
      </c>
    </row>
    <row r="16598" spans="84:102" x14ac:dyDescent="0.25">
      <c r="CF16598" s="3" t="s">
        <v>3073</v>
      </c>
      <c r="CG16598" s="174">
        <v>3625</v>
      </c>
      <c r="CH16598" s="174">
        <v>185772</v>
      </c>
      <c r="CI16598" s="174">
        <v>5</v>
      </c>
      <c r="CJ16598" s="174">
        <v>1</v>
      </c>
      <c r="CK16598" s="174">
        <v>1</v>
      </c>
      <c r="CU16598" s="174">
        <v>3625</v>
      </c>
      <c r="CV16598" s="174">
        <v>185772</v>
      </c>
      <c r="CW16598" s="174">
        <v>5</v>
      </c>
      <c r="CX16598" s="174">
        <v>1</v>
      </c>
    </row>
    <row r="16599" spans="84:102" x14ac:dyDescent="0.25">
      <c r="CF16599" s="3" t="s">
        <v>3073</v>
      </c>
      <c r="CG16599" s="174">
        <v>3817</v>
      </c>
      <c r="CH16599" s="174">
        <v>54064</v>
      </c>
      <c r="CI16599" s="174">
        <v>5</v>
      </c>
      <c r="CJ16599" s="174">
        <v>1</v>
      </c>
      <c r="CK16599" s="174">
        <v>1</v>
      </c>
      <c r="CU16599" s="174">
        <v>3817</v>
      </c>
      <c r="CV16599" s="174">
        <v>54064</v>
      </c>
      <c r="CW16599" s="174">
        <v>5</v>
      </c>
      <c r="CX16599" s="174">
        <v>1</v>
      </c>
    </row>
    <row r="16600" spans="84:102" x14ac:dyDescent="0.25">
      <c r="CF16600" s="3" t="s">
        <v>3073</v>
      </c>
      <c r="CG16600" s="174">
        <v>3843</v>
      </c>
      <c r="CH16600" s="174">
        <v>101678</v>
      </c>
      <c r="CI16600" s="174">
        <v>5</v>
      </c>
      <c r="CJ16600" s="174">
        <v>1</v>
      </c>
      <c r="CK16600" s="174">
        <v>1</v>
      </c>
      <c r="CU16600" s="174">
        <v>3843</v>
      </c>
      <c r="CV16600" s="174">
        <v>101678</v>
      </c>
      <c r="CW16600" s="174">
        <v>5</v>
      </c>
      <c r="CX16600" s="174">
        <v>1</v>
      </c>
    </row>
    <row r="16601" spans="84:102" x14ac:dyDescent="0.25">
      <c r="CF16601" s="3" t="s">
        <v>3073</v>
      </c>
      <c r="CG16601" s="174">
        <v>20431</v>
      </c>
      <c r="CH16601" s="174">
        <v>2261</v>
      </c>
      <c r="CI16601" s="174">
        <v>5</v>
      </c>
      <c r="CJ16601" s="174">
        <v>1</v>
      </c>
      <c r="CK16601" s="174">
        <v>1</v>
      </c>
      <c r="CU16601" s="174">
        <v>20431</v>
      </c>
      <c r="CV16601" s="174">
        <v>2261</v>
      </c>
      <c r="CW16601" s="174">
        <v>5</v>
      </c>
      <c r="CX16601" s="174">
        <v>1</v>
      </c>
    </row>
    <row r="16602" spans="84:102" x14ac:dyDescent="0.25">
      <c r="CF16602" s="3" t="s">
        <v>3073</v>
      </c>
      <c r="CG16602" s="174">
        <v>40464</v>
      </c>
      <c r="CH16602" s="174">
        <v>2511</v>
      </c>
      <c r="CI16602" s="174">
        <v>5</v>
      </c>
      <c r="CJ16602" s="174">
        <v>1</v>
      </c>
      <c r="CK16602" s="174">
        <v>1</v>
      </c>
      <c r="CU16602" s="174">
        <v>40464</v>
      </c>
      <c r="CV16602" s="174">
        <v>2511</v>
      </c>
      <c r="CW16602" s="174">
        <v>5</v>
      </c>
      <c r="CX16602" s="174">
        <v>1</v>
      </c>
    </row>
    <row r="16603" spans="84:102" x14ac:dyDescent="0.25">
      <c r="CF16603" s="3" t="s">
        <v>3073</v>
      </c>
      <c r="CG16603" s="174">
        <v>54064</v>
      </c>
      <c r="CH16603" s="174">
        <v>3817</v>
      </c>
      <c r="CI16603" s="174">
        <v>5</v>
      </c>
      <c r="CJ16603" s="174">
        <v>1</v>
      </c>
      <c r="CK16603" s="174">
        <v>1</v>
      </c>
      <c r="CU16603" s="174">
        <v>54064</v>
      </c>
      <c r="CV16603" s="174">
        <v>3817</v>
      </c>
      <c r="CW16603" s="174">
        <v>5</v>
      </c>
      <c r="CX16603" s="174">
        <v>1</v>
      </c>
    </row>
    <row r="16604" spans="84:102" x14ac:dyDescent="0.25">
      <c r="CF16604" s="3" t="s">
        <v>3073</v>
      </c>
      <c r="CG16604" s="174">
        <v>57430</v>
      </c>
      <c r="CH16604" s="174">
        <v>1872</v>
      </c>
      <c r="CI16604" s="174">
        <v>5</v>
      </c>
      <c r="CJ16604" s="174">
        <v>1</v>
      </c>
      <c r="CK16604" s="174">
        <v>1</v>
      </c>
      <c r="CU16604" s="174">
        <v>57430</v>
      </c>
      <c r="CV16604" s="174">
        <v>1872</v>
      </c>
      <c r="CW16604" s="174">
        <v>5</v>
      </c>
      <c r="CX16604" s="174">
        <v>1</v>
      </c>
    </row>
    <row r="16605" spans="84:102" x14ac:dyDescent="0.25">
      <c r="CF16605" s="3" t="s">
        <v>3073</v>
      </c>
      <c r="CG16605" s="174">
        <v>59740</v>
      </c>
      <c r="CH16605" s="174">
        <v>8</v>
      </c>
      <c r="CI16605" s="174">
        <v>5</v>
      </c>
      <c r="CJ16605" s="174">
        <v>1</v>
      </c>
      <c r="CK16605" s="174">
        <v>1</v>
      </c>
      <c r="CU16605" s="174">
        <v>59740</v>
      </c>
      <c r="CV16605" s="174">
        <v>8</v>
      </c>
      <c r="CW16605" s="174">
        <v>5</v>
      </c>
      <c r="CX16605" s="174">
        <v>1</v>
      </c>
    </row>
    <row r="16606" spans="84:102" x14ac:dyDescent="0.25">
      <c r="CF16606" s="3" t="s">
        <v>3073</v>
      </c>
      <c r="CG16606" s="174">
        <v>67095</v>
      </c>
      <c r="CH16606" s="174">
        <v>137</v>
      </c>
      <c r="CI16606" s="174">
        <v>5</v>
      </c>
      <c r="CJ16606" s="174">
        <v>1</v>
      </c>
      <c r="CK16606" s="174">
        <v>1</v>
      </c>
      <c r="CU16606" s="174">
        <v>67095</v>
      </c>
      <c r="CV16606" s="174">
        <v>137</v>
      </c>
      <c r="CW16606" s="174">
        <v>5</v>
      </c>
      <c r="CX16606" s="174">
        <v>1</v>
      </c>
    </row>
    <row r="16607" spans="84:102" x14ac:dyDescent="0.25">
      <c r="CF16607" s="3" t="s">
        <v>3073</v>
      </c>
      <c r="CG16607" s="174">
        <v>69238</v>
      </c>
      <c r="CH16607" s="174">
        <v>192</v>
      </c>
      <c r="CI16607" s="174">
        <v>5</v>
      </c>
      <c r="CJ16607" s="174">
        <v>1</v>
      </c>
      <c r="CK16607" s="174">
        <v>1</v>
      </c>
      <c r="CU16607" s="174">
        <v>69238</v>
      </c>
      <c r="CV16607" s="174">
        <v>192</v>
      </c>
      <c r="CW16607" s="174">
        <v>5</v>
      </c>
      <c r="CX16607" s="174">
        <v>1</v>
      </c>
    </row>
    <row r="16608" spans="84:102" x14ac:dyDescent="0.25">
      <c r="CF16608" s="3" t="s">
        <v>3073</v>
      </c>
      <c r="CG16608" s="174">
        <v>69246</v>
      </c>
      <c r="CH16608" s="174">
        <v>194</v>
      </c>
      <c r="CI16608" s="174">
        <v>5</v>
      </c>
      <c r="CJ16608" s="174">
        <v>1</v>
      </c>
      <c r="CK16608" s="174">
        <v>1</v>
      </c>
      <c r="CU16608" s="174">
        <v>69246</v>
      </c>
      <c r="CV16608" s="174">
        <v>194</v>
      </c>
      <c r="CW16608" s="174">
        <v>5</v>
      </c>
      <c r="CX16608" s="174">
        <v>1</v>
      </c>
    </row>
    <row r="16609" spans="84:102" x14ac:dyDescent="0.25">
      <c r="CF16609" s="3" t="s">
        <v>3073</v>
      </c>
      <c r="CG16609" s="174">
        <v>69790</v>
      </c>
      <c r="CH16609" s="174">
        <v>218</v>
      </c>
      <c r="CI16609" s="174">
        <v>5</v>
      </c>
      <c r="CJ16609" s="174">
        <v>1</v>
      </c>
      <c r="CK16609" s="174">
        <v>1</v>
      </c>
      <c r="CU16609" s="174">
        <v>69790</v>
      </c>
      <c r="CV16609" s="174">
        <v>218</v>
      </c>
      <c r="CW16609" s="174">
        <v>5</v>
      </c>
      <c r="CX16609" s="174">
        <v>1</v>
      </c>
    </row>
    <row r="16610" spans="84:102" x14ac:dyDescent="0.25">
      <c r="CF16610" s="3" t="s">
        <v>3073</v>
      </c>
      <c r="CG16610" s="174">
        <v>71108</v>
      </c>
      <c r="CH16610" s="174">
        <v>221</v>
      </c>
      <c r="CI16610" s="174">
        <v>5</v>
      </c>
      <c r="CJ16610" s="174">
        <v>1</v>
      </c>
      <c r="CK16610" s="174">
        <v>1</v>
      </c>
      <c r="CU16610" s="174">
        <v>71108</v>
      </c>
      <c r="CV16610" s="174">
        <v>221</v>
      </c>
      <c r="CW16610" s="174">
        <v>5</v>
      </c>
      <c r="CX16610" s="174">
        <v>1</v>
      </c>
    </row>
    <row r="16611" spans="84:102" x14ac:dyDescent="0.25">
      <c r="CF16611" s="3" t="s">
        <v>3073</v>
      </c>
      <c r="CG16611" s="174">
        <v>87077</v>
      </c>
      <c r="CH16611" s="174">
        <v>619</v>
      </c>
      <c r="CI16611" s="174">
        <v>5</v>
      </c>
      <c r="CJ16611" s="174">
        <v>1</v>
      </c>
      <c r="CK16611" s="174">
        <v>1</v>
      </c>
      <c r="CU16611" s="174">
        <v>87077</v>
      </c>
      <c r="CV16611" s="174">
        <v>619</v>
      </c>
      <c r="CW16611" s="174">
        <v>5</v>
      </c>
      <c r="CX16611" s="174">
        <v>1</v>
      </c>
    </row>
    <row r="16612" spans="84:102" x14ac:dyDescent="0.25">
      <c r="CF16612" s="3" t="s">
        <v>3073</v>
      </c>
      <c r="CG16612" s="174">
        <v>87223</v>
      </c>
      <c r="CH16612" s="174">
        <v>615</v>
      </c>
      <c r="CI16612" s="174">
        <v>5</v>
      </c>
      <c r="CJ16612" s="174">
        <v>1</v>
      </c>
      <c r="CK16612" s="174">
        <v>1</v>
      </c>
      <c r="CU16612" s="174">
        <v>87223</v>
      </c>
      <c r="CV16612" s="174">
        <v>615</v>
      </c>
      <c r="CW16612" s="174">
        <v>5</v>
      </c>
      <c r="CX16612" s="174">
        <v>1</v>
      </c>
    </row>
    <row r="16613" spans="84:102" x14ac:dyDescent="0.25">
      <c r="CF16613" s="3" t="s">
        <v>3073</v>
      </c>
      <c r="CG16613" s="174">
        <v>104860</v>
      </c>
      <c r="CH16613" s="174">
        <v>822</v>
      </c>
      <c r="CI16613" s="174">
        <v>5</v>
      </c>
      <c r="CJ16613" s="174">
        <v>1</v>
      </c>
      <c r="CK16613" s="174">
        <v>1</v>
      </c>
      <c r="CU16613" s="174">
        <v>104860</v>
      </c>
      <c r="CV16613" s="174">
        <v>822</v>
      </c>
      <c r="CW16613" s="174">
        <v>5</v>
      </c>
      <c r="CX16613" s="174">
        <v>1</v>
      </c>
    </row>
    <row r="16614" spans="84:102" x14ac:dyDescent="0.25">
      <c r="CF16614" s="3" t="s">
        <v>3073</v>
      </c>
      <c r="CG16614" s="174">
        <v>146426</v>
      </c>
      <c r="CH16614" s="174">
        <v>2786</v>
      </c>
      <c r="CI16614" s="174">
        <v>5</v>
      </c>
      <c r="CJ16614" s="174">
        <v>1</v>
      </c>
      <c r="CK16614" s="174">
        <v>1</v>
      </c>
      <c r="CU16614" s="174">
        <v>146426</v>
      </c>
      <c r="CV16614" s="174">
        <v>2786</v>
      </c>
      <c r="CW16614" s="174">
        <v>5</v>
      </c>
      <c r="CX16614" s="174">
        <v>1</v>
      </c>
    </row>
    <row r="16615" spans="84:102" x14ac:dyDescent="0.25">
      <c r="CF16615" s="3" t="s">
        <v>3073</v>
      </c>
      <c r="CG16615" s="174">
        <v>147827</v>
      </c>
      <c r="CH16615" s="174">
        <v>3100</v>
      </c>
      <c r="CI16615" s="174">
        <v>5</v>
      </c>
      <c r="CJ16615" s="174">
        <v>1</v>
      </c>
      <c r="CK16615" s="174">
        <v>1</v>
      </c>
      <c r="CU16615" s="174">
        <v>147827</v>
      </c>
      <c r="CV16615" s="174">
        <v>3100</v>
      </c>
      <c r="CW16615" s="174">
        <v>5</v>
      </c>
      <c r="CX16615" s="174">
        <v>1</v>
      </c>
    </row>
    <row r="16616" spans="84:102" x14ac:dyDescent="0.25">
      <c r="CF16616" s="3" t="s">
        <v>3073</v>
      </c>
      <c r="CG16616" s="174">
        <v>149037</v>
      </c>
      <c r="CH16616" s="174">
        <v>3103</v>
      </c>
      <c r="CI16616" s="174">
        <v>5</v>
      </c>
      <c r="CJ16616" s="174">
        <v>1</v>
      </c>
      <c r="CK16616" s="174">
        <v>1</v>
      </c>
      <c r="CU16616" s="174">
        <v>149037</v>
      </c>
      <c r="CV16616" s="174">
        <v>3103</v>
      </c>
      <c r="CW16616" s="174">
        <v>5</v>
      </c>
      <c r="CX16616" s="174">
        <v>1</v>
      </c>
    </row>
    <row r="16617" spans="84:102" x14ac:dyDescent="0.25">
      <c r="CF16617" s="3" t="s">
        <v>3073</v>
      </c>
      <c r="CG16617" s="174">
        <v>149184</v>
      </c>
      <c r="CH16617" s="174">
        <v>2887</v>
      </c>
      <c r="CI16617" s="174">
        <v>5</v>
      </c>
      <c r="CJ16617" s="174">
        <v>1</v>
      </c>
      <c r="CK16617" s="174">
        <v>1</v>
      </c>
      <c r="CU16617" s="174">
        <v>149184</v>
      </c>
      <c r="CV16617" s="174">
        <v>2887</v>
      </c>
      <c r="CW16617" s="174">
        <v>5</v>
      </c>
      <c r="CX16617" s="174">
        <v>1</v>
      </c>
    </row>
    <row r="16618" spans="84:102" x14ac:dyDescent="0.25">
      <c r="CF16618" s="3" t="s">
        <v>3073</v>
      </c>
      <c r="CG16618" s="174">
        <v>151150</v>
      </c>
      <c r="CH16618" s="174">
        <v>3121</v>
      </c>
      <c r="CI16618" s="174">
        <v>5</v>
      </c>
      <c r="CJ16618" s="174">
        <v>1</v>
      </c>
      <c r="CK16618" s="174">
        <v>1</v>
      </c>
      <c r="CU16618" s="174">
        <v>151150</v>
      </c>
      <c r="CV16618" s="174">
        <v>3121</v>
      </c>
      <c r="CW16618" s="174">
        <v>5</v>
      </c>
      <c r="CX16618" s="174">
        <v>1</v>
      </c>
    </row>
    <row r="16619" spans="84:102" x14ac:dyDescent="0.25">
      <c r="CF16619" s="3" t="s">
        <v>3073</v>
      </c>
      <c r="CG16619" s="174">
        <v>151207</v>
      </c>
      <c r="CH16619" s="174">
        <v>3147</v>
      </c>
      <c r="CI16619" s="174">
        <v>5</v>
      </c>
      <c r="CJ16619" s="174">
        <v>1</v>
      </c>
      <c r="CK16619" s="174">
        <v>1</v>
      </c>
      <c r="CU16619" s="174">
        <v>151207</v>
      </c>
      <c r="CV16619" s="174">
        <v>3147</v>
      </c>
      <c r="CW16619" s="174">
        <v>5</v>
      </c>
      <c r="CX16619" s="174">
        <v>1</v>
      </c>
    </row>
    <row r="16620" spans="84:102" x14ac:dyDescent="0.25">
      <c r="CF16620" s="3" t="s">
        <v>3073</v>
      </c>
      <c r="CG16620" s="174">
        <v>151575</v>
      </c>
      <c r="CH16620" s="174">
        <v>2906</v>
      </c>
      <c r="CI16620" s="174">
        <v>5</v>
      </c>
      <c r="CJ16620" s="174">
        <v>1</v>
      </c>
      <c r="CK16620" s="174">
        <v>1</v>
      </c>
      <c r="CU16620" s="174">
        <v>151575</v>
      </c>
      <c r="CV16620" s="174">
        <v>2906</v>
      </c>
      <c r="CW16620" s="174">
        <v>5</v>
      </c>
      <c r="CX16620" s="174">
        <v>1</v>
      </c>
    </row>
    <row r="16621" spans="84:102" x14ac:dyDescent="0.25">
      <c r="CF16621" s="3" t="s">
        <v>3073</v>
      </c>
      <c r="CG16621" s="174">
        <v>152040</v>
      </c>
      <c r="CH16621" s="174">
        <v>2918</v>
      </c>
      <c r="CI16621" s="174">
        <v>5</v>
      </c>
      <c r="CJ16621" s="174">
        <v>1</v>
      </c>
      <c r="CK16621" s="174">
        <v>1</v>
      </c>
      <c r="CU16621" s="174">
        <v>152040</v>
      </c>
      <c r="CV16621" s="174">
        <v>2918</v>
      </c>
      <c r="CW16621" s="174">
        <v>5</v>
      </c>
      <c r="CX16621" s="174">
        <v>1</v>
      </c>
    </row>
    <row r="16622" spans="84:102" x14ac:dyDescent="0.25">
      <c r="CF16622" s="3" t="s">
        <v>3073</v>
      </c>
      <c r="CG16622" s="174">
        <v>152057</v>
      </c>
      <c r="CH16622" s="174">
        <v>2917</v>
      </c>
      <c r="CI16622" s="174">
        <v>5</v>
      </c>
      <c r="CJ16622" s="174">
        <v>1</v>
      </c>
      <c r="CK16622" s="174">
        <v>1</v>
      </c>
      <c r="CU16622" s="174">
        <v>152057</v>
      </c>
      <c r="CV16622" s="174">
        <v>2917</v>
      </c>
      <c r="CW16622" s="174">
        <v>5</v>
      </c>
      <c r="CX16622" s="174">
        <v>1</v>
      </c>
    </row>
    <row r="16623" spans="84:102" x14ac:dyDescent="0.25">
      <c r="CF16623" s="3" t="s">
        <v>3073</v>
      </c>
      <c r="CG16623" s="174">
        <v>185381</v>
      </c>
      <c r="CH16623" s="174">
        <v>230</v>
      </c>
      <c r="CI16623" s="174">
        <v>5</v>
      </c>
      <c r="CJ16623" s="174">
        <v>1</v>
      </c>
      <c r="CK16623" s="174">
        <v>1</v>
      </c>
      <c r="CU16623" s="174">
        <v>185381</v>
      </c>
      <c r="CV16623" s="174">
        <v>230</v>
      </c>
      <c r="CW16623" s="174">
        <v>5</v>
      </c>
      <c r="CX16623" s="174">
        <v>1</v>
      </c>
    </row>
    <row r="16624" spans="84:102" x14ac:dyDescent="0.25">
      <c r="CF16624" s="3" t="s">
        <v>3073</v>
      </c>
      <c r="CG16624" s="174">
        <v>2703</v>
      </c>
      <c r="CH16624" s="174">
        <v>126463</v>
      </c>
      <c r="CI16624" s="174">
        <v>5</v>
      </c>
      <c r="CJ16624" s="174">
        <v>0.5</v>
      </c>
      <c r="CK16624" s="174">
        <v>0.5</v>
      </c>
      <c r="CU16624" s="174">
        <v>2703</v>
      </c>
      <c r="CV16624" s="174">
        <v>126463</v>
      </c>
      <c r="CW16624" s="174">
        <v>5</v>
      </c>
      <c r="CX16624" s="174">
        <v>0.5</v>
      </c>
    </row>
    <row r="16625" spans="84:102" x14ac:dyDescent="0.25">
      <c r="CF16625" s="3" t="s">
        <v>3073</v>
      </c>
      <c r="CG16625" s="174">
        <v>2895</v>
      </c>
      <c r="CH16625" s="174">
        <v>195949</v>
      </c>
      <c r="CI16625" s="174">
        <v>5</v>
      </c>
      <c r="CJ16625" s="174">
        <v>0.5</v>
      </c>
      <c r="CK16625" s="174">
        <v>0.5</v>
      </c>
      <c r="CU16625" s="174">
        <v>2895</v>
      </c>
      <c r="CV16625" s="174">
        <v>195949</v>
      </c>
      <c r="CW16625" s="174">
        <v>5</v>
      </c>
      <c r="CX16625" s="174">
        <v>0.5</v>
      </c>
    </row>
    <row r="16626" spans="84:102" x14ac:dyDescent="0.25">
      <c r="CF16626" s="3" t="s">
        <v>3073</v>
      </c>
      <c r="CG16626" s="174">
        <v>127203</v>
      </c>
      <c r="CH16626" s="174">
        <v>1259</v>
      </c>
      <c r="CI16626" s="174">
        <v>5</v>
      </c>
      <c r="CJ16626" s="174">
        <v>0.5</v>
      </c>
      <c r="CK16626" s="174">
        <v>0.5</v>
      </c>
      <c r="CU16626" s="174">
        <v>127203</v>
      </c>
      <c r="CV16626" s="174">
        <v>1259</v>
      </c>
      <c r="CW16626" s="174">
        <v>5</v>
      </c>
      <c r="CX16626" s="174">
        <v>0.5</v>
      </c>
    </row>
    <row r="16627" spans="84:102" x14ac:dyDescent="0.25">
      <c r="CF16627" s="3" t="s">
        <v>3073</v>
      </c>
      <c r="CG16627" s="174">
        <v>195949</v>
      </c>
      <c r="CH16627" s="174">
        <v>2895</v>
      </c>
      <c r="CI16627" s="174">
        <v>5</v>
      </c>
      <c r="CJ16627" s="174">
        <v>0.5</v>
      </c>
      <c r="CK16627" s="174">
        <v>0.5</v>
      </c>
      <c r="CU16627" s="174">
        <v>195949</v>
      </c>
      <c r="CV16627" s="174">
        <v>2895</v>
      </c>
      <c r="CW16627" s="174">
        <v>5</v>
      </c>
      <c r="CX16627" s="174">
        <v>0.5</v>
      </c>
    </row>
    <row r="16628" spans="84:102" x14ac:dyDescent="0.25">
      <c r="CF16628" s="3" t="s">
        <v>3073</v>
      </c>
      <c r="CG16628" s="174">
        <v>8</v>
      </c>
      <c r="CH16628" s="174">
        <v>60078</v>
      </c>
      <c r="CI16628" s="174">
        <v>5</v>
      </c>
      <c r="CJ16628" s="174">
        <v>0</v>
      </c>
      <c r="CK16628" s="174">
        <v>0</v>
      </c>
      <c r="CU16628" s="174">
        <v>8</v>
      </c>
      <c r="CV16628" s="174">
        <v>60078</v>
      </c>
      <c r="CW16628" s="174">
        <v>5</v>
      </c>
      <c r="CX16628" s="174">
        <v>0</v>
      </c>
    </row>
    <row r="16629" spans="84:102" x14ac:dyDescent="0.25">
      <c r="CF16629" s="3" t="s">
        <v>3073</v>
      </c>
      <c r="CG16629" s="174">
        <v>9</v>
      </c>
      <c r="CH16629" s="174">
        <v>59630</v>
      </c>
      <c r="CI16629" s="174">
        <v>5</v>
      </c>
      <c r="CJ16629" s="174">
        <v>0</v>
      </c>
      <c r="CK16629" s="174">
        <v>0</v>
      </c>
      <c r="CU16629" s="174">
        <v>9</v>
      </c>
      <c r="CV16629" s="174">
        <v>59630</v>
      </c>
      <c r="CW16629" s="174">
        <v>5</v>
      </c>
      <c r="CX16629" s="174">
        <v>0</v>
      </c>
    </row>
    <row r="16630" spans="84:102" x14ac:dyDescent="0.25">
      <c r="CF16630" s="3" t="s">
        <v>3073</v>
      </c>
      <c r="CG16630" s="174">
        <v>36</v>
      </c>
      <c r="CH16630" s="174">
        <v>60286</v>
      </c>
      <c r="CI16630" s="174">
        <v>5</v>
      </c>
      <c r="CJ16630" s="174">
        <v>0</v>
      </c>
      <c r="CK16630" s="174">
        <v>0</v>
      </c>
      <c r="CU16630" s="174">
        <v>36</v>
      </c>
      <c r="CV16630" s="174">
        <v>60286</v>
      </c>
      <c r="CW16630" s="174">
        <v>5</v>
      </c>
      <c r="CX16630" s="174">
        <v>0</v>
      </c>
    </row>
    <row r="16631" spans="84:102" x14ac:dyDescent="0.25">
      <c r="CF16631" s="3" t="s">
        <v>3073</v>
      </c>
      <c r="CG16631" s="174">
        <v>80</v>
      </c>
      <c r="CH16631" s="174">
        <v>63709</v>
      </c>
      <c r="CI16631" s="174">
        <v>5</v>
      </c>
      <c r="CJ16631" s="174">
        <v>0</v>
      </c>
      <c r="CK16631" s="174">
        <v>0</v>
      </c>
      <c r="CU16631" s="174">
        <v>80</v>
      </c>
      <c r="CV16631" s="174">
        <v>63709</v>
      </c>
      <c r="CW16631" s="174">
        <v>5</v>
      </c>
      <c r="CX16631" s="174">
        <v>0</v>
      </c>
    </row>
    <row r="16632" spans="84:102" x14ac:dyDescent="0.25">
      <c r="CF16632" s="3" t="s">
        <v>3073</v>
      </c>
      <c r="CG16632" s="174">
        <v>130</v>
      </c>
      <c r="CH16632" s="174">
        <v>67881</v>
      </c>
      <c r="CI16632" s="174">
        <v>5</v>
      </c>
      <c r="CJ16632" s="174">
        <v>0</v>
      </c>
      <c r="CK16632" s="174">
        <v>0</v>
      </c>
      <c r="CU16632" s="174">
        <v>130</v>
      </c>
      <c r="CV16632" s="174">
        <v>67881</v>
      </c>
      <c r="CW16632" s="174">
        <v>5</v>
      </c>
      <c r="CX16632" s="174">
        <v>0</v>
      </c>
    </row>
    <row r="16633" spans="84:102" x14ac:dyDescent="0.25">
      <c r="CF16633" s="3" t="s">
        <v>3073</v>
      </c>
      <c r="CG16633" s="174">
        <v>217</v>
      </c>
      <c r="CH16633" s="174">
        <v>71385</v>
      </c>
      <c r="CI16633" s="174">
        <v>5</v>
      </c>
      <c r="CJ16633" s="174">
        <v>0</v>
      </c>
      <c r="CK16633" s="174">
        <v>0</v>
      </c>
      <c r="CU16633" s="174">
        <v>217</v>
      </c>
      <c r="CV16633" s="174">
        <v>71385</v>
      </c>
      <c r="CW16633" s="174">
        <v>5</v>
      </c>
      <c r="CX16633" s="174">
        <v>0</v>
      </c>
    </row>
    <row r="16634" spans="84:102" x14ac:dyDescent="0.25">
      <c r="CF16634" s="3" t="s">
        <v>3073</v>
      </c>
      <c r="CG16634" s="174">
        <v>218</v>
      </c>
      <c r="CH16634" s="174">
        <v>69526</v>
      </c>
      <c r="CI16634" s="174">
        <v>5</v>
      </c>
      <c r="CJ16634" s="174">
        <v>0</v>
      </c>
      <c r="CK16634" s="174">
        <v>0</v>
      </c>
      <c r="CU16634" s="174">
        <v>218</v>
      </c>
      <c r="CV16634" s="174">
        <v>69526</v>
      </c>
      <c r="CW16634" s="174">
        <v>5</v>
      </c>
      <c r="CX16634" s="174">
        <v>0</v>
      </c>
    </row>
    <row r="16635" spans="84:102" x14ac:dyDescent="0.25">
      <c r="CF16635" s="3" t="s">
        <v>3073</v>
      </c>
      <c r="CG16635" s="174">
        <v>219</v>
      </c>
      <c r="CH16635" s="174">
        <v>71333</v>
      </c>
      <c r="CI16635" s="174">
        <v>5</v>
      </c>
      <c r="CJ16635" s="174">
        <v>0</v>
      </c>
      <c r="CK16635" s="174">
        <v>0</v>
      </c>
      <c r="CU16635" s="174">
        <v>219</v>
      </c>
      <c r="CV16635" s="174">
        <v>71333</v>
      </c>
      <c r="CW16635" s="174">
        <v>5</v>
      </c>
      <c r="CX16635" s="174">
        <v>0</v>
      </c>
    </row>
    <row r="16636" spans="84:102" x14ac:dyDescent="0.25">
      <c r="CF16636" s="3" t="s">
        <v>3073</v>
      </c>
      <c r="CG16636" s="174">
        <v>256</v>
      </c>
      <c r="CH16636" s="174">
        <v>71292</v>
      </c>
      <c r="CI16636" s="174">
        <v>5</v>
      </c>
      <c r="CJ16636" s="174">
        <v>0</v>
      </c>
      <c r="CK16636" s="174">
        <v>0</v>
      </c>
      <c r="CU16636" s="174">
        <v>256</v>
      </c>
      <c r="CV16636" s="174">
        <v>71292</v>
      </c>
      <c r="CW16636" s="174">
        <v>5</v>
      </c>
      <c r="CX16636" s="174">
        <v>0</v>
      </c>
    </row>
    <row r="16637" spans="84:102" x14ac:dyDescent="0.25">
      <c r="CF16637" s="3" t="s">
        <v>3073</v>
      </c>
      <c r="CG16637" s="174">
        <v>282</v>
      </c>
      <c r="CH16637" s="174">
        <v>72593</v>
      </c>
      <c r="CI16637" s="174">
        <v>5</v>
      </c>
      <c r="CJ16637" s="174">
        <v>0</v>
      </c>
      <c r="CK16637" s="174">
        <v>0</v>
      </c>
      <c r="CU16637" s="174">
        <v>282</v>
      </c>
      <c r="CV16637" s="174">
        <v>72593</v>
      </c>
      <c r="CW16637" s="174">
        <v>5</v>
      </c>
      <c r="CX16637" s="174">
        <v>0</v>
      </c>
    </row>
    <row r="16638" spans="84:102" x14ac:dyDescent="0.25">
      <c r="CF16638" s="3" t="s">
        <v>3073</v>
      </c>
      <c r="CG16638" s="174">
        <v>284</v>
      </c>
      <c r="CH16638" s="174">
        <v>72223</v>
      </c>
      <c r="CI16638" s="174">
        <v>5</v>
      </c>
      <c r="CJ16638" s="174">
        <v>0</v>
      </c>
      <c r="CK16638" s="174">
        <v>0</v>
      </c>
      <c r="CU16638" s="174">
        <v>284</v>
      </c>
      <c r="CV16638" s="174">
        <v>72223</v>
      </c>
      <c r="CW16638" s="174">
        <v>5</v>
      </c>
      <c r="CX16638" s="174">
        <v>0</v>
      </c>
    </row>
    <row r="16639" spans="84:102" x14ac:dyDescent="0.25">
      <c r="CF16639" s="3" t="s">
        <v>3073</v>
      </c>
      <c r="CG16639" s="174">
        <v>289</v>
      </c>
      <c r="CH16639" s="174">
        <v>72443</v>
      </c>
      <c r="CI16639" s="174">
        <v>5</v>
      </c>
      <c r="CJ16639" s="174">
        <v>0</v>
      </c>
      <c r="CK16639" s="174">
        <v>0</v>
      </c>
      <c r="CU16639" s="174">
        <v>289</v>
      </c>
      <c r="CV16639" s="174">
        <v>72443</v>
      </c>
      <c r="CW16639" s="174">
        <v>5</v>
      </c>
      <c r="CX16639" s="174">
        <v>0</v>
      </c>
    </row>
    <row r="16640" spans="84:102" x14ac:dyDescent="0.25">
      <c r="CF16640" s="3" t="s">
        <v>3073</v>
      </c>
      <c r="CG16640" s="174">
        <v>305</v>
      </c>
      <c r="CH16640" s="174">
        <v>74381</v>
      </c>
      <c r="CI16640" s="174">
        <v>5</v>
      </c>
      <c r="CJ16640" s="174">
        <v>0</v>
      </c>
      <c r="CK16640" s="174">
        <v>0</v>
      </c>
      <c r="CU16640" s="174">
        <v>305</v>
      </c>
      <c r="CV16640" s="174">
        <v>74381</v>
      </c>
      <c r="CW16640" s="174">
        <v>5</v>
      </c>
      <c r="CX16640" s="174">
        <v>0</v>
      </c>
    </row>
    <row r="16641" spans="84:102" x14ac:dyDescent="0.25">
      <c r="CF16641" s="3" t="s">
        <v>3073</v>
      </c>
      <c r="CG16641" s="174">
        <v>307</v>
      </c>
      <c r="CH16641" s="174">
        <v>73824</v>
      </c>
      <c r="CI16641" s="174">
        <v>5</v>
      </c>
      <c r="CJ16641" s="174">
        <v>0</v>
      </c>
      <c r="CK16641" s="174">
        <v>0</v>
      </c>
      <c r="CU16641" s="174">
        <v>307</v>
      </c>
      <c r="CV16641" s="174">
        <v>73824</v>
      </c>
      <c r="CW16641" s="174">
        <v>5</v>
      </c>
      <c r="CX16641" s="174">
        <v>0</v>
      </c>
    </row>
    <row r="16642" spans="84:102" x14ac:dyDescent="0.25">
      <c r="CF16642" s="3" t="s">
        <v>3073</v>
      </c>
      <c r="CG16642" s="174">
        <v>307</v>
      </c>
      <c r="CH16642" s="174">
        <v>74420</v>
      </c>
      <c r="CI16642" s="174">
        <v>5</v>
      </c>
      <c r="CJ16642" s="174">
        <v>0</v>
      </c>
      <c r="CK16642" s="174">
        <v>0</v>
      </c>
      <c r="CU16642" s="174">
        <v>307</v>
      </c>
      <c r="CV16642" s="174">
        <v>74420</v>
      </c>
      <c r="CW16642" s="174">
        <v>5</v>
      </c>
      <c r="CX16642" s="174">
        <v>0</v>
      </c>
    </row>
    <row r="16643" spans="84:102" x14ac:dyDescent="0.25">
      <c r="CF16643" s="3" t="s">
        <v>3073</v>
      </c>
      <c r="CG16643" s="174">
        <v>309</v>
      </c>
      <c r="CH16643" s="174">
        <v>74415</v>
      </c>
      <c r="CI16643" s="174">
        <v>5</v>
      </c>
      <c r="CJ16643" s="174">
        <v>0</v>
      </c>
      <c r="CK16643" s="174">
        <v>0</v>
      </c>
      <c r="CU16643" s="174">
        <v>309</v>
      </c>
      <c r="CV16643" s="174">
        <v>74415</v>
      </c>
      <c r="CW16643" s="174">
        <v>5</v>
      </c>
      <c r="CX16643" s="174">
        <v>0</v>
      </c>
    </row>
    <row r="16644" spans="84:102" x14ac:dyDescent="0.25">
      <c r="CF16644" s="3" t="s">
        <v>3073</v>
      </c>
      <c r="CG16644" s="174">
        <v>345</v>
      </c>
      <c r="CH16644" s="174">
        <v>74555</v>
      </c>
      <c r="CI16644" s="174">
        <v>5</v>
      </c>
      <c r="CJ16644" s="174">
        <v>0</v>
      </c>
      <c r="CK16644" s="174">
        <v>0</v>
      </c>
      <c r="CU16644" s="174">
        <v>345</v>
      </c>
      <c r="CV16644" s="174">
        <v>74555</v>
      </c>
      <c r="CW16644" s="174">
        <v>5</v>
      </c>
      <c r="CX16644" s="174">
        <v>0</v>
      </c>
    </row>
    <row r="16645" spans="84:102" x14ac:dyDescent="0.25">
      <c r="CF16645" s="3" t="s">
        <v>3073</v>
      </c>
      <c r="CG16645" s="174">
        <v>353</v>
      </c>
      <c r="CH16645" s="174">
        <v>77735</v>
      </c>
      <c r="CI16645" s="174">
        <v>5</v>
      </c>
      <c r="CJ16645" s="174">
        <v>0</v>
      </c>
      <c r="CK16645" s="174">
        <v>0</v>
      </c>
      <c r="CU16645" s="174">
        <v>353</v>
      </c>
      <c r="CV16645" s="174">
        <v>77735</v>
      </c>
      <c r="CW16645" s="174">
        <v>5</v>
      </c>
      <c r="CX16645" s="174">
        <v>0</v>
      </c>
    </row>
    <row r="16646" spans="84:102" x14ac:dyDescent="0.25">
      <c r="CF16646" s="3" t="s">
        <v>3073</v>
      </c>
      <c r="CG16646" s="174">
        <v>436</v>
      </c>
      <c r="CH16646" s="174">
        <v>82322</v>
      </c>
      <c r="CI16646" s="174">
        <v>5</v>
      </c>
      <c r="CJ16646" s="174">
        <v>0</v>
      </c>
      <c r="CK16646" s="174">
        <v>0</v>
      </c>
      <c r="CU16646" s="174">
        <v>436</v>
      </c>
      <c r="CV16646" s="174">
        <v>82322</v>
      </c>
      <c r="CW16646" s="174">
        <v>5</v>
      </c>
      <c r="CX16646" s="174">
        <v>0</v>
      </c>
    </row>
    <row r="16647" spans="84:102" x14ac:dyDescent="0.25">
      <c r="CF16647" s="3" t="s">
        <v>3073</v>
      </c>
      <c r="CG16647" s="174">
        <v>438</v>
      </c>
      <c r="CH16647" s="174">
        <v>82458</v>
      </c>
      <c r="CI16647" s="174">
        <v>5</v>
      </c>
      <c r="CJ16647" s="174">
        <v>0</v>
      </c>
      <c r="CK16647" s="174">
        <v>0</v>
      </c>
      <c r="CU16647" s="174">
        <v>438</v>
      </c>
      <c r="CV16647" s="174">
        <v>82458</v>
      </c>
      <c r="CW16647" s="174">
        <v>5</v>
      </c>
      <c r="CX16647" s="174">
        <v>0</v>
      </c>
    </row>
    <row r="16648" spans="84:102" x14ac:dyDescent="0.25">
      <c r="CF16648" s="3" t="s">
        <v>3073</v>
      </c>
      <c r="CG16648" s="174">
        <v>477</v>
      </c>
      <c r="CH16648" s="174">
        <v>83380</v>
      </c>
      <c r="CI16648" s="174">
        <v>5</v>
      </c>
      <c r="CJ16648" s="174">
        <v>0</v>
      </c>
      <c r="CK16648" s="174">
        <v>0</v>
      </c>
      <c r="CU16648" s="174">
        <v>477</v>
      </c>
      <c r="CV16648" s="174">
        <v>83380</v>
      </c>
      <c r="CW16648" s="174">
        <v>5</v>
      </c>
      <c r="CX16648" s="174">
        <v>0</v>
      </c>
    </row>
    <row r="16649" spans="84:102" x14ac:dyDescent="0.25">
      <c r="CF16649" s="3" t="s">
        <v>3073</v>
      </c>
      <c r="CG16649" s="174">
        <v>534</v>
      </c>
      <c r="CH16649" s="174">
        <v>86807</v>
      </c>
      <c r="CI16649" s="174">
        <v>5</v>
      </c>
      <c r="CJ16649" s="174">
        <v>0</v>
      </c>
      <c r="CK16649" s="174">
        <v>0</v>
      </c>
      <c r="CU16649" s="174">
        <v>534</v>
      </c>
      <c r="CV16649" s="174">
        <v>86807</v>
      </c>
      <c r="CW16649" s="174">
        <v>5</v>
      </c>
      <c r="CX16649" s="174">
        <v>0</v>
      </c>
    </row>
    <row r="16650" spans="84:102" x14ac:dyDescent="0.25">
      <c r="CF16650" s="3" t="s">
        <v>3073</v>
      </c>
      <c r="CG16650" s="174">
        <v>577</v>
      </c>
      <c r="CH16650" s="174">
        <v>85841</v>
      </c>
      <c r="CI16650" s="174">
        <v>5</v>
      </c>
      <c r="CJ16650" s="174">
        <v>0</v>
      </c>
      <c r="CK16650" s="174">
        <v>0</v>
      </c>
      <c r="CU16650" s="174">
        <v>577</v>
      </c>
      <c r="CV16650" s="174">
        <v>85841</v>
      </c>
      <c r="CW16650" s="174">
        <v>5</v>
      </c>
      <c r="CX16650" s="174">
        <v>0</v>
      </c>
    </row>
    <row r="16651" spans="84:102" x14ac:dyDescent="0.25">
      <c r="CF16651" s="3" t="s">
        <v>3073</v>
      </c>
      <c r="CG16651" s="174">
        <v>602</v>
      </c>
      <c r="CH16651" s="174">
        <v>85857</v>
      </c>
      <c r="CI16651" s="174">
        <v>5</v>
      </c>
      <c r="CJ16651" s="174">
        <v>0</v>
      </c>
      <c r="CK16651" s="174">
        <v>0</v>
      </c>
      <c r="CU16651" s="174">
        <v>602</v>
      </c>
      <c r="CV16651" s="174">
        <v>85857</v>
      </c>
      <c r="CW16651" s="174">
        <v>5</v>
      </c>
      <c r="CX16651" s="174">
        <v>0</v>
      </c>
    </row>
    <row r="16652" spans="84:102" x14ac:dyDescent="0.25">
      <c r="CF16652" s="3" t="s">
        <v>3073</v>
      </c>
      <c r="CG16652" s="174">
        <v>616</v>
      </c>
      <c r="CH16652" s="174">
        <v>87236</v>
      </c>
      <c r="CI16652" s="174">
        <v>5</v>
      </c>
      <c r="CJ16652" s="174">
        <v>0</v>
      </c>
      <c r="CK16652" s="174">
        <v>0</v>
      </c>
      <c r="CU16652" s="174">
        <v>616</v>
      </c>
      <c r="CV16652" s="174">
        <v>87236</v>
      </c>
      <c r="CW16652" s="174">
        <v>5</v>
      </c>
      <c r="CX16652" s="174">
        <v>0</v>
      </c>
    </row>
    <row r="16653" spans="84:102" x14ac:dyDescent="0.25">
      <c r="CF16653" s="3" t="s">
        <v>3073</v>
      </c>
      <c r="CG16653" s="174">
        <v>620</v>
      </c>
      <c r="CH16653" s="174">
        <v>86935</v>
      </c>
      <c r="CI16653" s="174">
        <v>5</v>
      </c>
      <c r="CJ16653" s="174">
        <v>0</v>
      </c>
      <c r="CK16653" s="174">
        <v>0</v>
      </c>
      <c r="CU16653" s="174">
        <v>620</v>
      </c>
      <c r="CV16653" s="174">
        <v>86935</v>
      </c>
      <c r="CW16653" s="174">
        <v>5</v>
      </c>
      <c r="CX16653" s="174">
        <v>0</v>
      </c>
    </row>
    <row r="16654" spans="84:102" x14ac:dyDescent="0.25">
      <c r="CF16654" s="3" t="s">
        <v>3073</v>
      </c>
      <c r="CG16654" s="174">
        <v>650</v>
      </c>
      <c r="CH16654" s="174">
        <v>89194</v>
      </c>
      <c r="CI16654" s="174">
        <v>5</v>
      </c>
      <c r="CJ16654" s="174">
        <v>0</v>
      </c>
      <c r="CK16654" s="174">
        <v>0</v>
      </c>
      <c r="CU16654" s="174">
        <v>650</v>
      </c>
      <c r="CV16654" s="174">
        <v>89194</v>
      </c>
      <c r="CW16654" s="174">
        <v>5</v>
      </c>
      <c r="CX16654" s="174">
        <v>0</v>
      </c>
    </row>
    <row r="16655" spans="84:102" x14ac:dyDescent="0.25">
      <c r="CF16655" s="3" t="s">
        <v>3073</v>
      </c>
      <c r="CG16655" s="174">
        <v>671</v>
      </c>
      <c r="CH16655" s="174">
        <v>91420</v>
      </c>
      <c r="CI16655" s="174">
        <v>5</v>
      </c>
      <c r="CJ16655" s="174">
        <v>0</v>
      </c>
      <c r="CK16655" s="174">
        <v>0</v>
      </c>
      <c r="CU16655" s="174">
        <v>671</v>
      </c>
      <c r="CV16655" s="174">
        <v>91420</v>
      </c>
      <c r="CW16655" s="174">
        <v>5</v>
      </c>
      <c r="CX16655" s="174">
        <v>0</v>
      </c>
    </row>
    <row r="16656" spans="84:102" x14ac:dyDescent="0.25">
      <c r="CF16656" s="3" t="s">
        <v>3073</v>
      </c>
      <c r="CG16656" s="174">
        <v>671</v>
      </c>
      <c r="CH16656" s="174">
        <v>92912</v>
      </c>
      <c r="CI16656" s="174">
        <v>5</v>
      </c>
      <c r="CJ16656" s="174">
        <v>0</v>
      </c>
      <c r="CK16656" s="174">
        <v>0</v>
      </c>
      <c r="CU16656" s="174">
        <v>671</v>
      </c>
      <c r="CV16656" s="174">
        <v>92912</v>
      </c>
      <c r="CW16656" s="174">
        <v>5</v>
      </c>
      <c r="CX16656" s="174">
        <v>0</v>
      </c>
    </row>
    <row r="16657" spans="84:102" x14ac:dyDescent="0.25">
      <c r="CF16657" s="3" t="s">
        <v>3073</v>
      </c>
      <c r="CG16657" s="174">
        <v>672</v>
      </c>
      <c r="CH16657" s="174">
        <v>93057</v>
      </c>
      <c r="CI16657" s="174">
        <v>5</v>
      </c>
      <c r="CJ16657" s="174">
        <v>0</v>
      </c>
      <c r="CK16657" s="174">
        <v>0</v>
      </c>
      <c r="CU16657" s="174">
        <v>672</v>
      </c>
      <c r="CV16657" s="174">
        <v>93057</v>
      </c>
      <c r="CW16657" s="174">
        <v>5</v>
      </c>
      <c r="CX16657" s="174">
        <v>0</v>
      </c>
    </row>
    <row r="16658" spans="84:102" x14ac:dyDescent="0.25">
      <c r="CF16658" s="3" t="s">
        <v>3073</v>
      </c>
      <c r="CG16658" s="174">
        <v>717</v>
      </c>
      <c r="CH16658" s="174">
        <v>95848</v>
      </c>
      <c r="CI16658" s="174">
        <v>5</v>
      </c>
      <c r="CJ16658" s="174">
        <v>0</v>
      </c>
      <c r="CK16658" s="174">
        <v>0</v>
      </c>
      <c r="CU16658" s="174">
        <v>717</v>
      </c>
      <c r="CV16658" s="174">
        <v>95848</v>
      </c>
      <c r="CW16658" s="174">
        <v>5</v>
      </c>
      <c r="CX16658" s="174">
        <v>0</v>
      </c>
    </row>
    <row r="16659" spans="84:102" x14ac:dyDescent="0.25">
      <c r="CF16659" s="3" t="s">
        <v>3073</v>
      </c>
      <c r="CG16659" s="174">
        <v>721</v>
      </c>
      <c r="CH16659" s="174">
        <v>96838</v>
      </c>
      <c r="CI16659" s="174">
        <v>5</v>
      </c>
      <c r="CJ16659" s="174">
        <v>0</v>
      </c>
      <c r="CK16659" s="174">
        <v>0</v>
      </c>
      <c r="CU16659" s="174">
        <v>721</v>
      </c>
      <c r="CV16659" s="174">
        <v>96838</v>
      </c>
      <c r="CW16659" s="174">
        <v>5</v>
      </c>
      <c r="CX16659" s="174">
        <v>0</v>
      </c>
    </row>
    <row r="16660" spans="84:102" x14ac:dyDescent="0.25">
      <c r="CF16660" s="3" t="s">
        <v>3073</v>
      </c>
      <c r="CG16660" s="174">
        <v>723</v>
      </c>
      <c r="CH16660" s="174">
        <v>97926</v>
      </c>
      <c r="CI16660" s="174">
        <v>5</v>
      </c>
      <c r="CJ16660" s="174">
        <v>0</v>
      </c>
      <c r="CK16660" s="174">
        <v>0</v>
      </c>
      <c r="CU16660" s="174">
        <v>723</v>
      </c>
      <c r="CV16660" s="174">
        <v>97926</v>
      </c>
      <c r="CW16660" s="174">
        <v>5</v>
      </c>
      <c r="CX16660" s="174">
        <v>0</v>
      </c>
    </row>
    <row r="16661" spans="84:102" x14ac:dyDescent="0.25">
      <c r="CF16661" s="3" t="s">
        <v>3073</v>
      </c>
      <c r="CG16661" s="174">
        <v>730</v>
      </c>
      <c r="CH16661" s="174">
        <v>95675</v>
      </c>
      <c r="CI16661" s="174">
        <v>5</v>
      </c>
      <c r="CJ16661" s="174">
        <v>0</v>
      </c>
      <c r="CK16661" s="174">
        <v>0</v>
      </c>
      <c r="CU16661" s="174">
        <v>730</v>
      </c>
      <c r="CV16661" s="174">
        <v>95675</v>
      </c>
      <c r="CW16661" s="174">
        <v>5</v>
      </c>
      <c r="CX16661" s="174">
        <v>0</v>
      </c>
    </row>
    <row r="16662" spans="84:102" x14ac:dyDescent="0.25">
      <c r="CF16662" s="3" t="s">
        <v>3073</v>
      </c>
      <c r="CG16662" s="174">
        <v>740</v>
      </c>
      <c r="CH16662" s="174">
        <v>97283</v>
      </c>
      <c r="CI16662" s="174">
        <v>5</v>
      </c>
      <c r="CJ16662" s="174">
        <v>0</v>
      </c>
      <c r="CK16662" s="174">
        <v>0</v>
      </c>
      <c r="CU16662" s="174">
        <v>740</v>
      </c>
      <c r="CV16662" s="174">
        <v>97283</v>
      </c>
      <c r="CW16662" s="174">
        <v>5</v>
      </c>
      <c r="CX16662" s="174">
        <v>0</v>
      </c>
    </row>
    <row r="16663" spans="84:102" x14ac:dyDescent="0.25">
      <c r="CF16663" s="3" t="s">
        <v>3073</v>
      </c>
      <c r="CG16663" s="174">
        <v>766</v>
      </c>
      <c r="CH16663" s="174">
        <v>99372</v>
      </c>
      <c r="CI16663" s="174">
        <v>5</v>
      </c>
      <c r="CJ16663" s="174">
        <v>0</v>
      </c>
      <c r="CK16663" s="174">
        <v>0</v>
      </c>
      <c r="CU16663" s="174">
        <v>766</v>
      </c>
      <c r="CV16663" s="174">
        <v>99372</v>
      </c>
      <c r="CW16663" s="174">
        <v>5</v>
      </c>
      <c r="CX16663" s="174">
        <v>0</v>
      </c>
    </row>
    <row r="16664" spans="84:102" x14ac:dyDescent="0.25">
      <c r="CF16664" s="3" t="s">
        <v>3073</v>
      </c>
      <c r="CG16664" s="174">
        <v>766</v>
      </c>
      <c r="CH16664" s="174">
        <v>99384</v>
      </c>
      <c r="CI16664" s="174">
        <v>5</v>
      </c>
      <c r="CJ16664" s="174">
        <v>0</v>
      </c>
      <c r="CK16664" s="174">
        <v>0</v>
      </c>
      <c r="CU16664" s="174">
        <v>766</v>
      </c>
      <c r="CV16664" s="174">
        <v>99384</v>
      </c>
      <c r="CW16664" s="174">
        <v>5</v>
      </c>
      <c r="CX16664" s="174">
        <v>0</v>
      </c>
    </row>
    <row r="16665" spans="84:102" x14ac:dyDescent="0.25">
      <c r="CF16665" s="3" t="s">
        <v>3073</v>
      </c>
      <c r="CG16665" s="174">
        <v>770</v>
      </c>
      <c r="CH16665" s="174">
        <v>100019</v>
      </c>
      <c r="CI16665" s="174">
        <v>5</v>
      </c>
      <c r="CJ16665" s="174">
        <v>0</v>
      </c>
      <c r="CK16665" s="174">
        <v>0</v>
      </c>
      <c r="CU16665" s="174">
        <v>770</v>
      </c>
      <c r="CV16665" s="174">
        <v>100019</v>
      </c>
      <c r="CW16665" s="174">
        <v>5</v>
      </c>
      <c r="CX16665" s="174">
        <v>0</v>
      </c>
    </row>
    <row r="16666" spans="84:102" x14ac:dyDescent="0.25">
      <c r="CF16666" s="3" t="s">
        <v>3073</v>
      </c>
      <c r="CG16666" s="174">
        <v>773</v>
      </c>
      <c r="CH16666" s="174">
        <v>101896</v>
      </c>
      <c r="CI16666" s="174">
        <v>5</v>
      </c>
      <c r="CJ16666" s="174">
        <v>0</v>
      </c>
      <c r="CK16666" s="174">
        <v>0</v>
      </c>
      <c r="CU16666" s="174">
        <v>773</v>
      </c>
      <c r="CV16666" s="174">
        <v>101896</v>
      </c>
      <c r="CW16666" s="174">
        <v>5</v>
      </c>
      <c r="CX16666" s="174">
        <v>0</v>
      </c>
    </row>
    <row r="16667" spans="84:102" x14ac:dyDescent="0.25">
      <c r="CF16667" s="3" t="s">
        <v>3073</v>
      </c>
      <c r="CG16667" s="174">
        <v>778</v>
      </c>
      <c r="CH16667" s="174">
        <v>101285</v>
      </c>
      <c r="CI16667" s="174">
        <v>5</v>
      </c>
      <c r="CJ16667" s="174">
        <v>0</v>
      </c>
      <c r="CK16667" s="174">
        <v>0</v>
      </c>
      <c r="CU16667" s="174">
        <v>778</v>
      </c>
      <c r="CV16667" s="174">
        <v>101285</v>
      </c>
      <c r="CW16667" s="174">
        <v>5</v>
      </c>
      <c r="CX16667" s="174">
        <v>0</v>
      </c>
    </row>
    <row r="16668" spans="84:102" x14ac:dyDescent="0.25">
      <c r="CF16668" s="3" t="s">
        <v>3073</v>
      </c>
      <c r="CG16668" s="174">
        <v>819</v>
      </c>
      <c r="CH16668" s="174">
        <v>104238</v>
      </c>
      <c r="CI16668" s="174">
        <v>5</v>
      </c>
      <c r="CJ16668" s="174">
        <v>0</v>
      </c>
      <c r="CK16668" s="174">
        <v>0</v>
      </c>
      <c r="CU16668" s="174">
        <v>819</v>
      </c>
      <c r="CV16668" s="174">
        <v>104238</v>
      </c>
      <c r="CW16668" s="174">
        <v>5</v>
      </c>
      <c r="CX16668" s="174">
        <v>0</v>
      </c>
    </row>
    <row r="16669" spans="84:102" x14ac:dyDescent="0.25">
      <c r="CF16669" s="3" t="s">
        <v>3073</v>
      </c>
      <c r="CG16669" s="174">
        <v>821</v>
      </c>
      <c r="CH16669" s="174">
        <v>103469</v>
      </c>
      <c r="CI16669" s="174">
        <v>5</v>
      </c>
      <c r="CJ16669" s="174">
        <v>0</v>
      </c>
      <c r="CK16669" s="174">
        <v>0</v>
      </c>
      <c r="CU16669" s="174">
        <v>821</v>
      </c>
      <c r="CV16669" s="174">
        <v>103469</v>
      </c>
      <c r="CW16669" s="174">
        <v>5</v>
      </c>
      <c r="CX16669" s="174">
        <v>0</v>
      </c>
    </row>
    <row r="16670" spans="84:102" x14ac:dyDescent="0.25">
      <c r="CF16670" s="3" t="s">
        <v>3073</v>
      </c>
      <c r="CG16670" s="174">
        <v>822</v>
      </c>
      <c r="CH16670" s="174">
        <v>104888</v>
      </c>
      <c r="CI16670" s="174">
        <v>5</v>
      </c>
      <c r="CJ16670" s="174">
        <v>0</v>
      </c>
      <c r="CK16670" s="174">
        <v>0</v>
      </c>
      <c r="CU16670" s="174">
        <v>822</v>
      </c>
      <c r="CV16670" s="174">
        <v>104888</v>
      </c>
      <c r="CW16670" s="174">
        <v>5</v>
      </c>
      <c r="CX16670" s="174">
        <v>0</v>
      </c>
    </row>
    <row r="16671" spans="84:102" x14ac:dyDescent="0.25">
      <c r="CF16671" s="3" t="s">
        <v>3073</v>
      </c>
      <c r="CG16671" s="174">
        <v>829</v>
      </c>
      <c r="CH16671" s="174">
        <v>105093</v>
      </c>
      <c r="CI16671" s="174">
        <v>5</v>
      </c>
      <c r="CJ16671" s="174">
        <v>0</v>
      </c>
      <c r="CK16671" s="174">
        <v>0</v>
      </c>
      <c r="CU16671" s="174">
        <v>829</v>
      </c>
      <c r="CV16671" s="174">
        <v>105093</v>
      </c>
      <c r="CW16671" s="174">
        <v>5</v>
      </c>
      <c r="CX16671" s="174">
        <v>0</v>
      </c>
    </row>
    <row r="16672" spans="84:102" x14ac:dyDescent="0.25">
      <c r="CF16672" s="3" t="s">
        <v>3073</v>
      </c>
      <c r="CG16672" s="174">
        <v>835</v>
      </c>
      <c r="CH16672" s="174">
        <v>104852</v>
      </c>
      <c r="CI16672" s="174">
        <v>5</v>
      </c>
      <c r="CJ16672" s="174">
        <v>0</v>
      </c>
      <c r="CK16672" s="174">
        <v>0</v>
      </c>
      <c r="CU16672" s="174">
        <v>835</v>
      </c>
      <c r="CV16672" s="174">
        <v>104852</v>
      </c>
      <c r="CW16672" s="174">
        <v>5</v>
      </c>
      <c r="CX16672" s="174">
        <v>0</v>
      </c>
    </row>
    <row r="16673" spans="84:102" x14ac:dyDescent="0.25">
      <c r="CF16673" s="3" t="s">
        <v>3073</v>
      </c>
      <c r="CG16673" s="174">
        <v>839</v>
      </c>
      <c r="CH16673" s="174">
        <v>107147</v>
      </c>
      <c r="CI16673" s="174">
        <v>5</v>
      </c>
      <c r="CJ16673" s="174">
        <v>0</v>
      </c>
      <c r="CK16673" s="174">
        <v>0</v>
      </c>
      <c r="CU16673" s="174">
        <v>839</v>
      </c>
      <c r="CV16673" s="174">
        <v>107147</v>
      </c>
      <c r="CW16673" s="174">
        <v>5</v>
      </c>
      <c r="CX16673" s="174">
        <v>0</v>
      </c>
    </row>
    <row r="16674" spans="84:102" x14ac:dyDescent="0.25">
      <c r="CF16674" s="3" t="s">
        <v>3073</v>
      </c>
      <c r="CG16674" s="174">
        <v>886</v>
      </c>
      <c r="CH16674" s="174">
        <v>108787</v>
      </c>
      <c r="CI16674" s="174">
        <v>5</v>
      </c>
      <c r="CJ16674" s="174">
        <v>0</v>
      </c>
      <c r="CK16674" s="174">
        <v>0</v>
      </c>
      <c r="CU16674" s="174">
        <v>886</v>
      </c>
      <c r="CV16674" s="174">
        <v>108787</v>
      </c>
      <c r="CW16674" s="174">
        <v>5</v>
      </c>
      <c r="CX16674" s="174">
        <v>0</v>
      </c>
    </row>
    <row r="16675" spans="84:102" x14ac:dyDescent="0.25">
      <c r="CF16675" s="3" t="s">
        <v>3073</v>
      </c>
      <c r="CG16675" s="174">
        <v>891</v>
      </c>
      <c r="CH16675" s="174">
        <v>107217</v>
      </c>
      <c r="CI16675" s="174">
        <v>5</v>
      </c>
      <c r="CJ16675" s="174">
        <v>0</v>
      </c>
      <c r="CK16675" s="174">
        <v>0</v>
      </c>
      <c r="CU16675" s="174">
        <v>891</v>
      </c>
      <c r="CV16675" s="174">
        <v>107217</v>
      </c>
      <c r="CW16675" s="174">
        <v>5</v>
      </c>
      <c r="CX16675" s="174">
        <v>0</v>
      </c>
    </row>
    <row r="16676" spans="84:102" x14ac:dyDescent="0.25">
      <c r="CF16676" s="3" t="s">
        <v>3073</v>
      </c>
      <c r="CG16676" s="174">
        <v>891</v>
      </c>
      <c r="CH16676" s="174">
        <v>108764</v>
      </c>
      <c r="CI16676" s="174">
        <v>5</v>
      </c>
      <c r="CJ16676" s="174">
        <v>0</v>
      </c>
      <c r="CK16676" s="174">
        <v>0</v>
      </c>
      <c r="CU16676" s="174">
        <v>891</v>
      </c>
      <c r="CV16676" s="174">
        <v>108764</v>
      </c>
      <c r="CW16676" s="174">
        <v>5</v>
      </c>
      <c r="CX16676" s="174">
        <v>0</v>
      </c>
    </row>
    <row r="16677" spans="84:102" x14ac:dyDescent="0.25">
      <c r="CF16677" s="3" t="s">
        <v>3073</v>
      </c>
      <c r="CG16677" s="174">
        <v>896</v>
      </c>
      <c r="CH16677" s="174">
        <v>110623</v>
      </c>
      <c r="CI16677" s="174">
        <v>5</v>
      </c>
      <c r="CJ16677" s="174">
        <v>0</v>
      </c>
      <c r="CK16677" s="174">
        <v>0</v>
      </c>
      <c r="CU16677" s="174">
        <v>896</v>
      </c>
      <c r="CV16677" s="174">
        <v>110623</v>
      </c>
      <c r="CW16677" s="174">
        <v>5</v>
      </c>
      <c r="CX16677" s="174">
        <v>0</v>
      </c>
    </row>
    <row r="16678" spans="84:102" x14ac:dyDescent="0.25">
      <c r="CF16678" s="3" t="s">
        <v>3073</v>
      </c>
      <c r="CG16678" s="174">
        <v>900</v>
      </c>
      <c r="CH16678" s="174">
        <v>109512</v>
      </c>
      <c r="CI16678" s="174">
        <v>5</v>
      </c>
      <c r="CJ16678" s="174">
        <v>0</v>
      </c>
      <c r="CK16678" s="174">
        <v>0</v>
      </c>
      <c r="CU16678" s="174">
        <v>900</v>
      </c>
      <c r="CV16678" s="174">
        <v>109512</v>
      </c>
      <c r="CW16678" s="174">
        <v>5</v>
      </c>
      <c r="CX16678" s="174">
        <v>0</v>
      </c>
    </row>
    <row r="16679" spans="84:102" x14ac:dyDescent="0.25">
      <c r="CF16679" s="3" t="s">
        <v>3073</v>
      </c>
      <c r="CG16679" s="174">
        <v>902</v>
      </c>
      <c r="CH16679" s="174">
        <v>109559</v>
      </c>
      <c r="CI16679" s="174">
        <v>5</v>
      </c>
      <c r="CJ16679" s="174">
        <v>0</v>
      </c>
      <c r="CK16679" s="174">
        <v>0</v>
      </c>
      <c r="CU16679" s="174">
        <v>902</v>
      </c>
      <c r="CV16679" s="174">
        <v>109559</v>
      </c>
      <c r="CW16679" s="174">
        <v>5</v>
      </c>
      <c r="CX16679" s="174">
        <v>0</v>
      </c>
    </row>
    <row r="16680" spans="84:102" x14ac:dyDescent="0.25">
      <c r="CF16680" s="3" t="s">
        <v>3073</v>
      </c>
      <c r="CG16680" s="174">
        <v>902</v>
      </c>
      <c r="CH16680" s="174">
        <v>110687</v>
      </c>
      <c r="CI16680" s="174">
        <v>5</v>
      </c>
      <c r="CJ16680" s="174">
        <v>0</v>
      </c>
      <c r="CK16680" s="174">
        <v>0</v>
      </c>
      <c r="CU16680" s="174">
        <v>902</v>
      </c>
      <c r="CV16680" s="174">
        <v>110687</v>
      </c>
      <c r="CW16680" s="174">
        <v>5</v>
      </c>
      <c r="CX16680" s="174">
        <v>0</v>
      </c>
    </row>
    <row r="16681" spans="84:102" x14ac:dyDescent="0.25">
      <c r="CF16681" s="3" t="s">
        <v>3073</v>
      </c>
      <c r="CG16681" s="174">
        <v>906</v>
      </c>
      <c r="CH16681" s="174">
        <v>110989</v>
      </c>
      <c r="CI16681" s="174">
        <v>5</v>
      </c>
      <c r="CJ16681" s="174">
        <v>0</v>
      </c>
      <c r="CK16681" s="174">
        <v>0</v>
      </c>
      <c r="CU16681" s="174">
        <v>906</v>
      </c>
      <c r="CV16681" s="174">
        <v>110989</v>
      </c>
      <c r="CW16681" s="174">
        <v>5</v>
      </c>
      <c r="CX16681" s="174">
        <v>0</v>
      </c>
    </row>
    <row r="16682" spans="84:102" x14ac:dyDescent="0.25">
      <c r="CF16682" s="3" t="s">
        <v>3073</v>
      </c>
      <c r="CG16682" s="174">
        <v>933</v>
      </c>
      <c r="CH16682" s="174">
        <v>111291</v>
      </c>
      <c r="CI16682" s="174">
        <v>5</v>
      </c>
      <c r="CJ16682" s="174">
        <v>0</v>
      </c>
      <c r="CK16682" s="174">
        <v>0</v>
      </c>
      <c r="CU16682" s="174">
        <v>933</v>
      </c>
      <c r="CV16682" s="174">
        <v>111291</v>
      </c>
      <c r="CW16682" s="174">
        <v>5</v>
      </c>
      <c r="CX16682" s="174">
        <v>0</v>
      </c>
    </row>
    <row r="16683" spans="84:102" x14ac:dyDescent="0.25">
      <c r="CF16683" s="3" t="s">
        <v>3073</v>
      </c>
      <c r="CG16683" s="174">
        <v>946</v>
      </c>
      <c r="CH16683" s="174">
        <v>111831</v>
      </c>
      <c r="CI16683" s="174">
        <v>5</v>
      </c>
      <c r="CJ16683" s="174">
        <v>0</v>
      </c>
      <c r="CK16683" s="174">
        <v>0</v>
      </c>
      <c r="CU16683" s="174">
        <v>946</v>
      </c>
      <c r="CV16683" s="174">
        <v>111831</v>
      </c>
      <c r="CW16683" s="174">
        <v>5</v>
      </c>
      <c r="CX16683" s="174">
        <v>0</v>
      </c>
    </row>
    <row r="16684" spans="84:102" x14ac:dyDescent="0.25">
      <c r="CF16684" s="3" t="s">
        <v>3073</v>
      </c>
      <c r="CG16684" s="174">
        <v>947</v>
      </c>
      <c r="CH16684" s="174">
        <v>111845</v>
      </c>
      <c r="CI16684" s="174">
        <v>5</v>
      </c>
      <c r="CJ16684" s="174">
        <v>0</v>
      </c>
      <c r="CK16684" s="174">
        <v>0</v>
      </c>
      <c r="CU16684" s="174">
        <v>947</v>
      </c>
      <c r="CV16684" s="174">
        <v>111845</v>
      </c>
      <c r="CW16684" s="174">
        <v>5</v>
      </c>
      <c r="CX16684" s="174">
        <v>0</v>
      </c>
    </row>
    <row r="16685" spans="84:102" x14ac:dyDescent="0.25">
      <c r="CF16685" s="3" t="s">
        <v>3073</v>
      </c>
      <c r="CG16685" s="174">
        <v>948</v>
      </c>
      <c r="CH16685" s="174">
        <v>112869</v>
      </c>
      <c r="CI16685" s="174">
        <v>5</v>
      </c>
      <c r="CJ16685" s="174">
        <v>0</v>
      </c>
      <c r="CK16685" s="174">
        <v>0</v>
      </c>
      <c r="CU16685" s="174">
        <v>948</v>
      </c>
      <c r="CV16685" s="174">
        <v>112869</v>
      </c>
      <c r="CW16685" s="174">
        <v>5</v>
      </c>
      <c r="CX16685" s="174">
        <v>0</v>
      </c>
    </row>
    <row r="16686" spans="84:102" x14ac:dyDescent="0.25">
      <c r="CF16686" s="3" t="s">
        <v>3073</v>
      </c>
      <c r="CG16686" s="174">
        <v>950</v>
      </c>
      <c r="CH16686" s="174">
        <v>113987</v>
      </c>
      <c r="CI16686" s="174">
        <v>5</v>
      </c>
      <c r="CJ16686" s="174">
        <v>0</v>
      </c>
      <c r="CK16686" s="174">
        <v>0</v>
      </c>
      <c r="CU16686" s="174">
        <v>950</v>
      </c>
      <c r="CV16686" s="174">
        <v>113987</v>
      </c>
      <c r="CW16686" s="174">
        <v>5</v>
      </c>
      <c r="CX16686" s="174">
        <v>0</v>
      </c>
    </row>
    <row r="16687" spans="84:102" x14ac:dyDescent="0.25">
      <c r="CF16687" s="3" t="s">
        <v>3073</v>
      </c>
      <c r="CG16687" s="174">
        <v>952</v>
      </c>
      <c r="CH16687" s="174">
        <v>113769</v>
      </c>
      <c r="CI16687" s="174">
        <v>5</v>
      </c>
      <c r="CJ16687" s="174">
        <v>0</v>
      </c>
      <c r="CK16687" s="174">
        <v>0</v>
      </c>
      <c r="CU16687" s="174">
        <v>952</v>
      </c>
      <c r="CV16687" s="174">
        <v>113769</v>
      </c>
      <c r="CW16687" s="174">
        <v>5</v>
      </c>
      <c r="CX16687" s="174">
        <v>0</v>
      </c>
    </row>
    <row r="16688" spans="84:102" x14ac:dyDescent="0.25">
      <c r="CF16688" s="3" t="s">
        <v>3073</v>
      </c>
      <c r="CG16688" s="174">
        <v>969</v>
      </c>
      <c r="CH16688" s="174">
        <v>114577</v>
      </c>
      <c r="CI16688" s="174">
        <v>5</v>
      </c>
      <c r="CJ16688" s="174">
        <v>0</v>
      </c>
      <c r="CK16688" s="174">
        <v>0</v>
      </c>
      <c r="CU16688" s="174">
        <v>969</v>
      </c>
      <c r="CV16688" s="174">
        <v>114577</v>
      </c>
      <c r="CW16688" s="174">
        <v>5</v>
      </c>
      <c r="CX16688" s="174">
        <v>0</v>
      </c>
    </row>
    <row r="16689" spans="84:102" x14ac:dyDescent="0.25">
      <c r="CF16689" s="3" t="s">
        <v>3073</v>
      </c>
      <c r="CG16689" s="174">
        <v>990</v>
      </c>
      <c r="CH16689" s="174">
        <v>115478</v>
      </c>
      <c r="CI16689" s="174">
        <v>5</v>
      </c>
      <c r="CJ16689" s="174">
        <v>0</v>
      </c>
      <c r="CK16689" s="174">
        <v>0</v>
      </c>
      <c r="CU16689" s="174">
        <v>990</v>
      </c>
      <c r="CV16689" s="174">
        <v>115478</v>
      </c>
      <c r="CW16689" s="174">
        <v>5</v>
      </c>
      <c r="CX16689" s="174">
        <v>0</v>
      </c>
    </row>
    <row r="16690" spans="84:102" x14ac:dyDescent="0.25">
      <c r="CF16690" s="3" t="s">
        <v>3073</v>
      </c>
      <c r="CG16690" s="174">
        <v>990</v>
      </c>
      <c r="CH16690" s="174">
        <v>117294</v>
      </c>
      <c r="CI16690" s="174">
        <v>5</v>
      </c>
      <c r="CJ16690" s="174">
        <v>0</v>
      </c>
      <c r="CK16690" s="174">
        <v>0</v>
      </c>
      <c r="CU16690" s="174">
        <v>990</v>
      </c>
      <c r="CV16690" s="174">
        <v>117294</v>
      </c>
      <c r="CW16690" s="174">
        <v>5</v>
      </c>
      <c r="CX16690" s="174">
        <v>0</v>
      </c>
    </row>
    <row r="16691" spans="84:102" x14ac:dyDescent="0.25">
      <c r="CF16691" s="3" t="s">
        <v>3073</v>
      </c>
      <c r="CG16691" s="174">
        <v>1018</v>
      </c>
      <c r="CH16691" s="174">
        <v>118126</v>
      </c>
      <c r="CI16691" s="174">
        <v>5</v>
      </c>
      <c r="CJ16691" s="174">
        <v>0</v>
      </c>
      <c r="CK16691" s="174">
        <v>0</v>
      </c>
      <c r="CU16691" s="174">
        <v>1018</v>
      </c>
      <c r="CV16691" s="174">
        <v>118126</v>
      </c>
      <c r="CW16691" s="174">
        <v>5</v>
      </c>
      <c r="CX16691" s="174">
        <v>0</v>
      </c>
    </row>
    <row r="16692" spans="84:102" x14ac:dyDescent="0.25">
      <c r="CF16692" s="3" t="s">
        <v>3073</v>
      </c>
      <c r="CG16692" s="174">
        <v>1040</v>
      </c>
      <c r="CH16692" s="174">
        <v>122214</v>
      </c>
      <c r="CI16692" s="174">
        <v>5</v>
      </c>
      <c r="CJ16692" s="174">
        <v>0</v>
      </c>
      <c r="CK16692" s="174">
        <v>0</v>
      </c>
      <c r="CU16692" s="174">
        <v>1040</v>
      </c>
      <c r="CV16692" s="174">
        <v>122214</v>
      </c>
      <c r="CW16692" s="174">
        <v>5</v>
      </c>
      <c r="CX16692" s="174">
        <v>0</v>
      </c>
    </row>
    <row r="16693" spans="84:102" x14ac:dyDescent="0.25">
      <c r="CF16693" s="3" t="s">
        <v>3073</v>
      </c>
      <c r="CG16693" s="174">
        <v>1040</v>
      </c>
      <c r="CH16693" s="174">
        <v>123140</v>
      </c>
      <c r="CI16693" s="174">
        <v>5</v>
      </c>
      <c r="CJ16693" s="174">
        <v>0</v>
      </c>
      <c r="CK16693" s="174">
        <v>0</v>
      </c>
      <c r="CU16693" s="174">
        <v>1040</v>
      </c>
      <c r="CV16693" s="174">
        <v>123140</v>
      </c>
      <c r="CW16693" s="174">
        <v>5</v>
      </c>
      <c r="CX16693" s="174">
        <v>0</v>
      </c>
    </row>
    <row r="16694" spans="84:102" x14ac:dyDescent="0.25">
      <c r="CF16694" s="3" t="s">
        <v>3073</v>
      </c>
      <c r="CG16694" s="174">
        <v>1082</v>
      </c>
      <c r="CH16694" s="174">
        <v>131097</v>
      </c>
      <c r="CI16694" s="174">
        <v>5</v>
      </c>
      <c r="CJ16694" s="174">
        <v>0</v>
      </c>
      <c r="CK16694" s="174">
        <v>0</v>
      </c>
      <c r="CU16694" s="174">
        <v>1082</v>
      </c>
      <c r="CV16694" s="174">
        <v>131097</v>
      </c>
      <c r="CW16694" s="174">
        <v>5</v>
      </c>
      <c r="CX16694" s="174">
        <v>0</v>
      </c>
    </row>
    <row r="16695" spans="84:102" x14ac:dyDescent="0.25">
      <c r="CF16695" s="3" t="s">
        <v>3073</v>
      </c>
      <c r="CG16695" s="174">
        <v>1094</v>
      </c>
      <c r="CH16695" s="174">
        <v>133843</v>
      </c>
      <c r="CI16695" s="174">
        <v>5</v>
      </c>
      <c r="CJ16695" s="174">
        <v>0</v>
      </c>
      <c r="CK16695" s="174">
        <v>0</v>
      </c>
      <c r="CU16695" s="174">
        <v>1094</v>
      </c>
      <c r="CV16695" s="174">
        <v>133843</v>
      </c>
      <c r="CW16695" s="174">
        <v>5</v>
      </c>
      <c r="CX16695" s="174">
        <v>0</v>
      </c>
    </row>
    <row r="16696" spans="84:102" x14ac:dyDescent="0.25">
      <c r="CF16696" s="3" t="s">
        <v>3073</v>
      </c>
      <c r="CG16696" s="174">
        <v>1132</v>
      </c>
      <c r="CH16696" s="174">
        <v>144026</v>
      </c>
      <c r="CI16696" s="174">
        <v>5</v>
      </c>
      <c r="CJ16696" s="174">
        <v>0</v>
      </c>
      <c r="CK16696" s="174">
        <v>0</v>
      </c>
      <c r="CU16696" s="174">
        <v>1132</v>
      </c>
      <c r="CV16696" s="174">
        <v>144026</v>
      </c>
      <c r="CW16696" s="174">
        <v>5</v>
      </c>
      <c r="CX16696" s="174">
        <v>0</v>
      </c>
    </row>
    <row r="16697" spans="84:102" x14ac:dyDescent="0.25">
      <c r="CF16697" s="3" t="s">
        <v>3073</v>
      </c>
      <c r="CG16697" s="174">
        <v>1142</v>
      </c>
      <c r="CH16697" s="174">
        <v>141145</v>
      </c>
      <c r="CI16697" s="174">
        <v>5</v>
      </c>
      <c r="CJ16697" s="174">
        <v>0</v>
      </c>
      <c r="CK16697" s="174">
        <v>0</v>
      </c>
      <c r="CU16697" s="174">
        <v>1142</v>
      </c>
      <c r="CV16697" s="174">
        <v>141145</v>
      </c>
      <c r="CW16697" s="174">
        <v>5</v>
      </c>
      <c r="CX16697" s="174">
        <v>0</v>
      </c>
    </row>
    <row r="16698" spans="84:102" x14ac:dyDescent="0.25">
      <c r="CF16698" s="3" t="s">
        <v>3073</v>
      </c>
      <c r="CG16698" s="174">
        <v>1142</v>
      </c>
      <c r="CH16698" s="174">
        <v>144478</v>
      </c>
      <c r="CI16698" s="174">
        <v>5</v>
      </c>
      <c r="CJ16698" s="174">
        <v>0</v>
      </c>
      <c r="CK16698" s="174">
        <v>0</v>
      </c>
      <c r="CU16698" s="174">
        <v>1142</v>
      </c>
      <c r="CV16698" s="174">
        <v>144478</v>
      </c>
      <c r="CW16698" s="174">
        <v>5</v>
      </c>
      <c r="CX16698" s="174">
        <v>0</v>
      </c>
    </row>
    <row r="16699" spans="84:102" x14ac:dyDescent="0.25">
      <c r="CF16699" s="3" t="s">
        <v>3073</v>
      </c>
      <c r="CG16699" s="174">
        <v>1167</v>
      </c>
      <c r="CH16699" s="174">
        <v>146530</v>
      </c>
      <c r="CI16699" s="174">
        <v>5</v>
      </c>
      <c r="CJ16699" s="174">
        <v>0</v>
      </c>
      <c r="CK16699" s="174">
        <v>0</v>
      </c>
      <c r="CU16699" s="174">
        <v>1167</v>
      </c>
      <c r="CV16699" s="174">
        <v>146530</v>
      </c>
      <c r="CW16699" s="174">
        <v>5</v>
      </c>
      <c r="CX16699" s="174">
        <v>0</v>
      </c>
    </row>
    <row r="16700" spans="84:102" x14ac:dyDescent="0.25">
      <c r="CF16700" s="3" t="s">
        <v>3073</v>
      </c>
      <c r="CG16700" s="174">
        <v>1168</v>
      </c>
      <c r="CH16700" s="174">
        <v>144123</v>
      </c>
      <c r="CI16700" s="174">
        <v>5</v>
      </c>
      <c r="CJ16700" s="174">
        <v>0</v>
      </c>
      <c r="CK16700" s="174">
        <v>0</v>
      </c>
      <c r="CU16700" s="174">
        <v>1168</v>
      </c>
      <c r="CV16700" s="174">
        <v>144123</v>
      </c>
      <c r="CW16700" s="174">
        <v>5</v>
      </c>
      <c r="CX16700" s="174">
        <v>0</v>
      </c>
    </row>
    <row r="16701" spans="84:102" x14ac:dyDescent="0.25">
      <c r="CF16701" s="3" t="s">
        <v>3073</v>
      </c>
      <c r="CG16701" s="174">
        <v>1169</v>
      </c>
      <c r="CH16701" s="174">
        <v>143932</v>
      </c>
      <c r="CI16701" s="174">
        <v>5</v>
      </c>
      <c r="CJ16701" s="174">
        <v>0</v>
      </c>
      <c r="CK16701" s="174">
        <v>0</v>
      </c>
      <c r="CU16701" s="174">
        <v>1169</v>
      </c>
      <c r="CV16701" s="174">
        <v>143932</v>
      </c>
      <c r="CW16701" s="174">
        <v>5</v>
      </c>
      <c r="CX16701" s="174">
        <v>0</v>
      </c>
    </row>
    <row r="16702" spans="84:102" x14ac:dyDescent="0.25">
      <c r="CF16702" s="3" t="s">
        <v>3073</v>
      </c>
      <c r="CG16702" s="174">
        <v>1178</v>
      </c>
      <c r="CH16702" s="174">
        <v>140037</v>
      </c>
      <c r="CI16702" s="174">
        <v>5</v>
      </c>
      <c r="CJ16702" s="174">
        <v>0</v>
      </c>
      <c r="CK16702" s="174">
        <v>0</v>
      </c>
      <c r="CU16702" s="174">
        <v>1178</v>
      </c>
      <c r="CV16702" s="174">
        <v>140037</v>
      </c>
      <c r="CW16702" s="174">
        <v>5</v>
      </c>
      <c r="CX16702" s="174">
        <v>0</v>
      </c>
    </row>
    <row r="16703" spans="84:102" x14ac:dyDescent="0.25">
      <c r="CF16703" s="3" t="s">
        <v>3073</v>
      </c>
      <c r="CG16703" s="174">
        <v>1230</v>
      </c>
      <c r="CH16703" s="174">
        <v>130047</v>
      </c>
      <c r="CI16703" s="174">
        <v>5</v>
      </c>
      <c r="CJ16703" s="174">
        <v>0</v>
      </c>
      <c r="CK16703" s="174">
        <v>0</v>
      </c>
      <c r="CU16703" s="174">
        <v>1230</v>
      </c>
      <c r="CV16703" s="174">
        <v>130047</v>
      </c>
      <c r="CW16703" s="174">
        <v>5</v>
      </c>
      <c r="CX16703" s="174">
        <v>0</v>
      </c>
    </row>
    <row r="16704" spans="84:102" x14ac:dyDescent="0.25">
      <c r="CF16704" s="3" t="s">
        <v>3073</v>
      </c>
      <c r="CG16704" s="174">
        <v>1235</v>
      </c>
      <c r="CH16704" s="174">
        <v>126212</v>
      </c>
      <c r="CI16704" s="174">
        <v>5</v>
      </c>
      <c r="CJ16704" s="174">
        <v>0</v>
      </c>
      <c r="CK16704" s="174">
        <v>0</v>
      </c>
      <c r="CU16704" s="174">
        <v>1235</v>
      </c>
      <c r="CV16704" s="174">
        <v>126212</v>
      </c>
      <c r="CW16704" s="174">
        <v>5</v>
      </c>
      <c r="CX16704" s="174">
        <v>0</v>
      </c>
    </row>
    <row r="16705" spans="84:102" x14ac:dyDescent="0.25">
      <c r="CF16705" s="3" t="s">
        <v>3073</v>
      </c>
      <c r="CG16705" s="174">
        <v>1259</v>
      </c>
      <c r="CH16705" s="174">
        <v>126592</v>
      </c>
      <c r="CI16705" s="174">
        <v>5</v>
      </c>
      <c r="CJ16705" s="174">
        <v>0</v>
      </c>
      <c r="CK16705" s="174">
        <v>0</v>
      </c>
      <c r="CU16705" s="174">
        <v>1259</v>
      </c>
      <c r="CV16705" s="174">
        <v>126592</v>
      </c>
      <c r="CW16705" s="174">
        <v>5</v>
      </c>
      <c r="CX16705" s="174">
        <v>0</v>
      </c>
    </row>
    <row r="16706" spans="84:102" x14ac:dyDescent="0.25">
      <c r="CF16706" s="3" t="s">
        <v>3073</v>
      </c>
      <c r="CG16706" s="174">
        <v>1281</v>
      </c>
      <c r="CH16706" s="174">
        <v>122390</v>
      </c>
      <c r="CI16706" s="174">
        <v>5</v>
      </c>
      <c r="CJ16706" s="174">
        <v>0</v>
      </c>
      <c r="CK16706" s="174">
        <v>0</v>
      </c>
      <c r="CU16706" s="174">
        <v>1281</v>
      </c>
      <c r="CV16706" s="174">
        <v>122390</v>
      </c>
      <c r="CW16706" s="174">
        <v>5</v>
      </c>
      <c r="CX16706" s="174">
        <v>0</v>
      </c>
    </row>
    <row r="16707" spans="84:102" x14ac:dyDescent="0.25">
      <c r="CF16707" s="3" t="s">
        <v>3073</v>
      </c>
      <c r="CG16707" s="174">
        <v>1354</v>
      </c>
      <c r="CH16707" s="174">
        <v>111681</v>
      </c>
      <c r="CI16707" s="174">
        <v>5</v>
      </c>
      <c r="CJ16707" s="174">
        <v>0</v>
      </c>
      <c r="CK16707" s="174">
        <v>0</v>
      </c>
      <c r="CU16707" s="174">
        <v>1354</v>
      </c>
      <c r="CV16707" s="174">
        <v>111681</v>
      </c>
      <c r="CW16707" s="174">
        <v>5</v>
      </c>
      <c r="CX16707" s="174">
        <v>0</v>
      </c>
    </row>
    <row r="16708" spans="84:102" x14ac:dyDescent="0.25">
      <c r="CF16708" s="3" t="s">
        <v>3073</v>
      </c>
      <c r="CG16708" s="174">
        <v>1354</v>
      </c>
      <c r="CH16708" s="174">
        <v>112245</v>
      </c>
      <c r="CI16708" s="174">
        <v>5</v>
      </c>
      <c r="CJ16708" s="174">
        <v>0</v>
      </c>
      <c r="CK16708" s="174">
        <v>0</v>
      </c>
      <c r="CU16708" s="174">
        <v>1354</v>
      </c>
      <c r="CV16708" s="174">
        <v>112245</v>
      </c>
      <c r="CW16708" s="174">
        <v>5</v>
      </c>
      <c r="CX16708" s="174">
        <v>0</v>
      </c>
    </row>
    <row r="16709" spans="84:102" x14ac:dyDescent="0.25">
      <c r="CF16709" s="3" t="s">
        <v>3073</v>
      </c>
      <c r="CG16709" s="174">
        <v>1356</v>
      </c>
      <c r="CH16709" s="174">
        <v>111224</v>
      </c>
      <c r="CI16709" s="174">
        <v>5</v>
      </c>
      <c r="CJ16709" s="174">
        <v>0</v>
      </c>
      <c r="CK16709" s="174">
        <v>0</v>
      </c>
      <c r="CU16709" s="174">
        <v>1356</v>
      </c>
      <c r="CV16709" s="174">
        <v>111224</v>
      </c>
      <c r="CW16709" s="174">
        <v>5</v>
      </c>
      <c r="CX16709" s="174">
        <v>0</v>
      </c>
    </row>
    <row r="16710" spans="84:102" x14ac:dyDescent="0.25">
      <c r="CF16710" s="3" t="s">
        <v>3073</v>
      </c>
      <c r="CG16710" s="174">
        <v>1399</v>
      </c>
      <c r="CH16710" s="174">
        <v>108077</v>
      </c>
      <c r="CI16710" s="174">
        <v>5</v>
      </c>
      <c r="CJ16710" s="174">
        <v>0</v>
      </c>
      <c r="CK16710" s="174">
        <v>0</v>
      </c>
      <c r="CU16710" s="174">
        <v>1399</v>
      </c>
      <c r="CV16710" s="174">
        <v>108077</v>
      </c>
      <c r="CW16710" s="174">
        <v>5</v>
      </c>
      <c r="CX16710" s="174">
        <v>0</v>
      </c>
    </row>
    <row r="16711" spans="84:102" x14ac:dyDescent="0.25">
      <c r="CF16711" s="3" t="s">
        <v>3073</v>
      </c>
      <c r="CG16711" s="174">
        <v>1420</v>
      </c>
      <c r="CH16711" s="174">
        <v>99556</v>
      </c>
      <c r="CI16711" s="174">
        <v>5</v>
      </c>
      <c r="CJ16711" s="174">
        <v>0</v>
      </c>
      <c r="CK16711" s="174">
        <v>0</v>
      </c>
      <c r="CU16711" s="174">
        <v>1420</v>
      </c>
      <c r="CV16711" s="174">
        <v>99556</v>
      </c>
      <c r="CW16711" s="174">
        <v>5</v>
      </c>
      <c r="CX16711" s="174">
        <v>0</v>
      </c>
    </row>
    <row r="16712" spans="84:102" x14ac:dyDescent="0.25">
      <c r="CF16712" s="3" t="s">
        <v>3073</v>
      </c>
      <c r="CG16712" s="174">
        <v>1447</v>
      </c>
      <c r="CH16712" s="174">
        <v>101619</v>
      </c>
      <c r="CI16712" s="174">
        <v>5</v>
      </c>
      <c r="CJ16712" s="174">
        <v>0</v>
      </c>
      <c r="CK16712" s="174">
        <v>0</v>
      </c>
      <c r="CU16712" s="174">
        <v>1447</v>
      </c>
      <c r="CV16712" s="174">
        <v>101619</v>
      </c>
      <c r="CW16712" s="174">
        <v>5</v>
      </c>
      <c r="CX16712" s="174">
        <v>0</v>
      </c>
    </row>
    <row r="16713" spans="84:102" x14ac:dyDescent="0.25">
      <c r="CF16713" s="3" t="s">
        <v>3073</v>
      </c>
      <c r="CG16713" s="174">
        <v>1480</v>
      </c>
      <c r="CH16713" s="174">
        <v>103375</v>
      </c>
      <c r="CI16713" s="174">
        <v>5</v>
      </c>
      <c r="CJ16713" s="174">
        <v>0</v>
      </c>
      <c r="CK16713" s="174">
        <v>0</v>
      </c>
      <c r="CU16713" s="174">
        <v>1480</v>
      </c>
      <c r="CV16713" s="174">
        <v>103375</v>
      </c>
      <c r="CW16713" s="174">
        <v>5</v>
      </c>
      <c r="CX16713" s="174">
        <v>0</v>
      </c>
    </row>
    <row r="16714" spans="84:102" x14ac:dyDescent="0.25">
      <c r="CF16714" s="3" t="s">
        <v>3073</v>
      </c>
      <c r="CG16714" s="174">
        <v>1489</v>
      </c>
      <c r="CH16714" s="174">
        <v>93221</v>
      </c>
      <c r="CI16714" s="174">
        <v>5</v>
      </c>
      <c r="CJ16714" s="174">
        <v>0</v>
      </c>
      <c r="CK16714" s="174">
        <v>0</v>
      </c>
      <c r="CU16714" s="174">
        <v>1489</v>
      </c>
      <c r="CV16714" s="174">
        <v>93221</v>
      </c>
      <c r="CW16714" s="174">
        <v>5</v>
      </c>
      <c r="CX16714" s="174">
        <v>0</v>
      </c>
    </row>
    <row r="16715" spans="84:102" x14ac:dyDescent="0.25">
      <c r="CF16715" s="3" t="s">
        <v>3073</v>
      </c>
      <c r="CG16715" s="174">
        <v>1493</v>
      </c>
      <c r="CH16715" s="174">
        <v>93218</v>
      </c>
      <c r="CI16715" s="174">
        <v>5</v>
      </c>
      <c r="CJ16715" s="174">
        <v>0</v>
      </c>
      <c r="CK16715" s="174">
        <v>0</v>
      </c>
      <c r="CU16715" s="174">
        <v>1493</v>
      </c>
      <c r="CV16715" s="174">
        <v>93218</v>
      </c>
      <c r="CW16715" s="174">
        <v>5</v>
      </c>
      <c r="CX16715" s="174">
        <v>0</v>
      </c>
    </row>
    <row r="16716" spans="84:102" x14ac:dyDescent="0.25">
      <c r="CF16716" s="3" t="s">
        <v>3073</v>
      </c>
      <c r="CG16716" s="174">
        <v>1494</v>
      </c>
      <c r="CH16716" s="174">
        <v>90777</v>
      </c>
      <c r="CI16716" s="174">
        <v>5</v>
      </c>
      <c r="CJ16716" s="174">
        <v>0</v>
      </c>
      <c r="CK16716" s="174">
        <v>0</v>
      </c>
      <c r="CU16716" s="174">
        <v>1494</v>
      </c>
      <c r="CV16716" s="174">
        <v>90777</v>
      </c>
      <c r="CW16716" s="174">
        <v>5</v>
      </c>
      <c r="CX16716" s="174">
        <v>0</v>
      </c>
    </row>
    <row r="16717" spans="84:102" x14ac:dyDescent="0.25">
      <c r="CF16717" s="3" t="s">
        <v>3073</v>
      </c>
      <c r="CG16717" s="174">
        <v>1504</v>
      </c>
      <c r="CH16717" s="174">
        <v>87237</v>
      </c>
      <c r="CI16717" s="174">
        <v>5</v>
      </c>
      <c r="CJ16717" s="174">
        <v>0</v>
      </c>
      <c r="CK16717" s="174">
        <v>0</v>
      </c>
      <c r="CU16717" s="174">
        <v>1504</v>
      </c>
      <c r="CV16717" s="174">
        <v>87237</v>
      </c>
      <c r="CW16717" s="174">
        <v>5</v>
      </c>
      <c r="CX16717" s="174">
        <v>0</v>
      </c>
    </row>
    <row r="16718" spans="84:102" x14ac:dyDescent="0.25">
      <c r="CF16718" s="3" t="s">
        <v>3073</v>
      </c>
      <c r="CG16718" s="174">
        <v>1523</v>
      </c>
      <c r="CH16718" s="174">
        <v>88318</v>
      </c>
      <c r="CI16718" s="174">
        <v>5</v>
      </c>
      <c r="CJ16718" s="174">
        <v>0</v>
      </c>
      <c r="CK16718" s="174">
        <v>0</v>
      </c>
      <c r="CU16718" s="174">
        <v>1523</v>
      </c>
      <c r="CV16718" s="174">
        <v>88318</v>
      </c>
      <c r="CW16718" s="174">
        <v>5</v>
      </c>
      <c r="CX16718" s="174">
        <v>0</v>
      </c>
    </row>
    <row r="16719" spans="84:102" x14ac:dyDescent="0.25">
      <c r="CF16719" s="3" t="s">
        <v>3073</v>
      </c>
      <c r="CG16719" s="174">
        <v>1542</v>
      </c>
      <c r="CH16719" s="174">
        <v>82964</v>
      </c>
      <c r="CI16719" s="174">
        <v>5</v>
      </c>
      <c r="CJ16719" s="174">
        <v>0</v>
      </c>
      <c r="CK16719" s="174">
        <v>0</v>
      </c>
      <c r="CU16719" s="174">
        <v>1542</v>
      </c>
      <c r="CV16719" s="174">
        <v>82964</v>
      </c>
      <c r="CW16719" s="174">
        <v>5</v>
      </c>
      <c r="CX16719" s="174">
        <v>0</v>
      </c>
    </row>
    <row r="16720" spans="84:102" x14ac:dyDescent="0.25">
      <c r="CF16720" s="3" t="s">
        <v>3073</v>
      </c>
      <c r="CG16720" s="174">
        <v>1546</v>
      </c>
      <c r="CH16720" s="174">
        <v>82991</v>
      </c>
      <c r="CI16720" s="174">
        <v>5</v>
      </c>
      <c r="CJ16720" s="174">
        <v>0</v>
      </c>
      <c r="CK16720" s="174">
        <v>0</v>
      </c>
      <c r="CU16720" s="174">
        <v>1546</v>
      </c>
      <c r="CV16720" s="174">
        <v>82991</v>
      </c>
      <c r="CW16720" s="174">
        <v>5</v>
      </c>
      <c r="CX16720" s="174">
        <v>0</v>
      </c>
    </row>
    <row r="16721" spans="84:102" x14ac:dyDescent="0.25">
      <c r="CF16721" s="3" t="s">
        <v>3073</v>
      </c>
      <c r="CG16721" s="174">
        <v>1547</v>
      </c>
      <c r="CH16721" s="174">
        <v>85490</v>
      </c>
      <c r="CI16721" s="174">
        <v>5</v>
      </c>
      <c r="CJ16721" s="174">
        <v>0</v>
      </c>
      <c r="CK16721" s="174">
        <v>0</v>
      </c>
      <c r="CU16721" s="174">
        <v>1547</v>
      </c>
      <c r="CV16721" s="174">
        <v>85490</v>
      </c>
      <c r="CW16721" s="174">
        <v>5</v>
      </c>
      <c r="CX16721" s="174">
        <v>0</v>
      </c>
    </row>
    <row r="16722" spans="84:102" x14ac:dyDescent="0.25">
      <c r="CF16722" s="3" t="s">
        <v>3073</v>
      </c>
      <c r="CG16722" s="174">
        <v>1551</v>
      </c>
      <c r="CH16722" s="174">
        <v>84325</v>
      </c>
      <c r="CI16722" s="174">
        <v>5</v>
      </c>
      <c r="CJ16722" s="174">
        <v>0</v>
      </c>
      <c r="CK16722" s="174">
        <v>0</v>
      </c>
      <c r="CU16722" s="174">
        <v>1551</v>
      </c>
      <c r="CV16722" s="174">
        <v>84325</v>
      </c>
      <c r="CW16722" s="174">
        <v>5</v>
      </c>
      <c r="CX16722" s="174">
        <v>0</v>
      </c>
    </row>
    <row r="16723" spans="84:102" x14ac:dyDescent="0.25">
      <c r="CF16723" s="3" t="s">
        <v>3073</v>
      </c>
      <c r="CG16723" s="174">
        <v>1552</v>
      </c>
      <c r="CH16723" s="174">
        <v>83631</v>
      </c>
      <c r="CI16723" s="174">
        <v>5</v>
      </c>
      <c r="CJ16723" s="174">
        <v>0</v>
      </c>
      <c r="CK16723" s="174">
        <v>0</v>
      </c>
      <c r="CU16723" s="174">
        <v>1552</v>
      </c>
      <c r="CV16723" s="174">
        <v>83631</v>
      </c>
      <c r="CW16723" s="174">
        <v>5</v>
      </c>
      <c r="CX16723" s="174">
        <v>0</v>
      </c>
    </row>
    <row r="16724" spans="84:102" x14ac:dyDescent="0.25">
      <c r="CF16724" s="3" t="s">
        <v>3073</v>
      </c>
      <c r="CG16724" s="174">
        <v>1576</v>
      </c>
      <c r="CH16724" s="174">
        <v>82278</v>
      </c>
      <c r="CI16724" s="174">
        <v>5</v>
      </c>
      <c r="CJ16724" s="174">
        <v>0</v>
      </c>
      <c r="CK16724" s="174">
        <v>0</v>
      </c>
      <c r="CU16724" s="174">
        <v>1576</v>
      </c>
      <c r="CV16724" s="174">
        <v>82278</v>
      </c>
      <c r="CW16724" s="174">
        <v>5</v>
      </c>
      <c r="CX16724" s="174">
        <v>0</v>
      </c>
    </row>
    <row r="16725" spans="84:102" x14ac:dyDescent="0.25">
      <c r="CF16725" s="3" t="s">
        <v>3073</v>
      </c>
      <c r="CG16725" s="174">
        <v>1578</v>
      </c>
      <c r="CH16725" s="174">
        <v>81621</v>
      </c>
      <c r="CI16725" s="174">
        <v>5</v>
      </c>
      <c r="CJ16725" s="174">
        <v>0</v>
      </c>
      <c r="CK16725" s="174">
        <v>0</v>
      </c>
      <c r="CU16725" s="174">
        <v>1578</v>
      </c>
      <c r="CV16725" s="174">
        <v>81621</v>
      </c>
      <c r="CW16725" s="174">
        <v>5</v>
      </c>
      <c r="CX16725" s="174">
        <v>0</v>
      </c>
    </row>
    <row r="16726" spans="84:102" x14ac:dyDescent="0.25">
      <c r="CF16726" s="3" t="s">
        <v>3073</v>
      </c>
      <c r="CG16726" s="174">
        <v>1589</v>
      </c>
      <c r="CH16726" s="174">
        <v>80512</v>
      </c>
      <c r="CI16726" s="174">
        <v>5</v>
      </c>
      <c r="CJ16726" s="174">
        <v>0</v>
      </c>
      <c r="CK16726" s="174">
        <v>0</v>
      </c>
      <c r="CU16726" s="174">
        <v>1589</v>
      </c>
      <c r="CV16726" s="174">
        <v>80512</v>
      </c>
      <c r="CW16726" s="174">
        <v>5</v>
      </c>
      <c r="CX16726" s="174">
        <v>0</v>
      </c>
    </row>
    <row r="16727" spans="84:102" x14ac:dyDescent="0.25">
      <c r="CF16727" s="3" t="s">
        <v>3073</v>
      </c>
      <c r="CG16727" s="174">
        <v>1610</v>
      </c>
      <c r="CH16727" s="174">
        <v>80533</v>
      </c>
      <c r="CI16727" s="174">
        <v>5</v>
      </c>
      <c r="CJ16727" s="174">
        <v>0</v>
      </c>
      <c r="CK16727" s="174">
        <v>0</v>
      </c>
      <c r="CU16727" s="174">
        <v>1610</v>
      </c>
      <c r="CV16727" s="174">
        <v>80533</v>
      </c>
      <c r="CW16727" s="174">
        <v>5</v>
      </c>
      <c r="CX16727" s="174">
        <v>0</v>
      </c>
    </row>
    <row r="16728" spans="84:102" x14ac:dyDescent="0.25">
      <c r="CF16728" s="3" t="s">
        <v>3073</v>
      </c>
      <c r="CG16728" s="174">
        <v>1638</v>
      </c>
      <c r="CH16728" s="174">
        <v>72835</v>
      </c>
      <c r="CI16728" s="174">
        <v>5</v>
      </c>
      <c r="CJ16728" s="174">
        <v>0</v>
      </c>
      <c r="CK16728" s="174">
        <v>0</v>
      </c>
      <c r="CU16728" s="174">
        <v>1638</v>
      </c>
      <c r="CV16728" s="174">
        <v>72835</v>
      </c>
      <c r="CW16728" s="174">
        <v>5</v>
      </c>
      <c r="CX16728" s="174">
        <v>0</v>
      </c>
    </row>
    <row r="16729" spans="84:102" x14ac:dyDescent="0.25">
      <c r="CF16729" s="3" t="s">
        <v>3073</v>
      </c>
      <c r="CG16729" s="174">
        <v>1671</v>
      </c>
      <c r="CH16729" s="174">
        <v>68442</v>
      </c>
      <c r="CI16729" s="174">
        <v>5</v>
      </c>
      <c r="CJ16729" s="174">
        <v>0</v>
      </c>
      <c r="CK16729" s="174">
        <v>0</v>
      </c>
      <c r="CU16729" s="174">
        <v>1671</v>
      </c>
      <c r="CV16729" s="174">
        <v>68442</v>
      </c>
      <c r="CW16729" s="174">
        <v>5</v>
      </c>
      <c r="CX16729" s="174">
        <v>0</v>
      </c>
    </row>
    <row r="16730" spans="84:102" x14ac:dyDescent="0.25">
      <c r="CF16730" s="3" t="s">
        <v>3073</v>
      </c>
      <c r="CG16730" s="174">
        <v>1675</v>
      </c>
      <c r="CH16730" s="174">
        <v>69198</v>
      </c>
      <c r="CI16730" s="174">
        <v>5</v>
      </c>
      <c r="CJ16730" s="174">
        <v>0</v>
      </c>
      <c r="CK16730" s="174">
        <v>0</v>
      </c>
      <c r="CU16730" s="174">
        <v>1675</v>
      </c>
      <c r="CV16730" s="174">
        <v>69198</v>
      </c>
      <c r="CW16730" s="174">
        <v>5</v>
      </c>
      <c r="CX16730" s="174">
        <v>0</v>
      </c>
    </row>
    <row r="16731" spans="84:102" x14ac:dyDescent="0.25">
      <c r="CF16731" s="3" t="s">
        <v>3073</v>
      </c>
      <c r="CG16731" s="174">
        <v>1724</v>
      </c>
      <c r="CH16731" s="174">
        <v>61422</v>
      </c>
      <c r="CI16731" s="174">
        <v>5</v>
      </c>
      <c r="CJ16731" s="174">
        <v>0</v>
      </c>
      <c r="CK16731" s="174">
        <v>0</v>
      </c>
      <c r="CU16731" s="174">
        <v>1724</v>
      </c>
      <c r="CV16731" s="174">
        <v>61422</v>
      </c>
      <c r="CW16731" s="174">
        <v>5</v>
      </c>
      <c r="CX16731" s="174">
        <v>0</v>
      </c>
    </row>
    <row r="16732" spans="84:102" x14ac:dyDescent="0.25">
      <c r="CF16732" s="3" t="s">
        <v>3073</v>
      </c>
      <c r="CG16732" s="174">
        <v>1755</v>
      </c>
      <c r="CH16732" s="174">
        <v>59737</v>
      </c>
      <c r="CI16732" s="174">
        <v>5</v>
      </c>
      <c r="CJ16732" s="174">
        <v>0</v>
      </c>
      <c r="CK16732" s="174">
        <v>0</v>
      </c>
      <c r="CU16732" s="174">
        <v>1755</v>
      </c>
      <c r="CV16732" s="174">
        <v>59737</v>
      </c>
      <c r="CW16732" s="174">
        <v>5</v>
      </c>
      <c r="CX16732" s="174">
        <v>0</v>
      </c>
    </row>
    <row r="16733" spans="84:102" x14ac:dyDescent="0.25">
      <c r="CF16733" s="3" t="s">
        <v>3073</v>
      </c>
      <c r="CG16733" s="174">
        <v>1783</v>
      </c>
      <c r="CH16733" s="174">
        <v>53615</v>
      </c>
      <c r="CI16733" s="174">
        <v>5</v>
      </c>
      <c r="CJ16733" s="174">
        <v>0</v>
      </c>
      <c r="CK16733" s="174">
        <v>0</v>
      </c>
      <c r="CU16733" s="174">
        <v>1783</v>
      </c>
      <c r="CV16733" s="174">
        <v>53615</v>
      </c>
      <c r="CW16733" s="174">
        <v>5</v>
      </c>
      <c r="CX16733" s="174">
        <v>0</v>
      </c>
    </row>
    <row r="16734" spans="84:102" x14ac:dyDescent="0.25">
      <c r="CF16734" s="3" t="s">
        <v>3073</v>
      </c>
      <c r="CG16734" s="174">
        <v>1785</v>
      </c>
      <c r="CH16734" s="174">
        <v>54753</v>
      </c>
      <c r="CI16734" s="174">
        <v>5</v>
      </c>
      <c r="CJ16734" s="174">
        <v>0</v>
      </c>
      <c r="CK16734" s="174">
        <v>0</v>
      </c>
      <c r="CU16734" s="174">
        <v>1785</v>
      </c>
      <c r="CV16734" s="174">
        <v>54753</v>
      </c>
      <c r="CW16734" s="174">
        <v>5</v>
      </c>
      <c r="CX16734" s="174">
        <v>0</v>
      </c>
    </row>
    <row r="16735" spans="84:102" x14ac:dyDescent="0.25">
      <c r="CF16735" s="3" t="s">
        <v>3073</v>
      </c>
      <c r="CG16735" s="174">
        <v>1826</v>
      </c>
      <c r="CH16735" s="174">
        <v>52838</v>
      </c>
      <c r="CI16735" s="174">
        <v>5</v>
      </c>
      <c r="CJ16735" s="174">
        <v>0</v>
      </c>
      <c r="CK16735" s="174">
        <v>0</v>
      </c>
      <c r="CU16735" s="174">
        <v>1826</v>
      </c>
      <c r="CV16735" s="174">
        <v>52838</v>
      </c>
      <c r="CW16735" s="174">
        <v>5</v>
      </c>
      <c r="CX16735" s="174">
        <v>0</v>
      </c>
    </row>
    <row r="16736" spans="84:102" x14ac:dyDescent="0.25">
      <c r="CF16736" s="3" t="s">
        <v>3073</v>
      </c>
      <c r="CG16736" s="174">
        <v>1826</v>
      </c>
      <c r="CH16736" s="174">
        <v>53116</v>
      </c>
      <c r="CI16736" s="174">
        <v>5</v>
      </c>
      <c r="CJ16736" s="174">
        <v>0</v>
      </c>
      <c r="CK16736" s="174">
        <v>0</v>
      </c>
      <c r="CU16736" s="174">
        <v>1826</v>
      </c>
      <c r="CV16736" s="174">
        <v>53116</v>
      </c>
      <c r="CW16736" s="174">
        <v>5</v>
      </c>
      <c r="CX16736" s="174">
        <v>0</v>
      </c>
    </row>
    <row r="16737" spans="84:102" x14ac:dyDescent="0.25">
      <c r="CF16737" s="3" t="s">
        <v>3073</v>
      </c>
      <c r="CG16737" s="174">
        <v>1846</v>
      </c>
      <c r="CH16737" s="174">
        <v>54402</v>
      </c>
      <c r="CI16737" s="174">
        <v>5</v>
      </c>
      <c r="CJ16737" s="174">
        <v>0</v>
      </c>
      <c r="CK16737" s="174">
        <v>0</v>
      </c>
      <c r="CU16737" s="174">
        <v>1846</v>
      </c>
      <c r="CV16737" s="174">
        <v>54402</v>
      </c>
      <c r="CW16737" s="174">
        <v>5</v>
      </c>
      <c r="CX16737" s="174">
        <v>0</v>
      </c>
    </row>
    <row r="16738" spans="84:102" x14ac:dyDescent="0.25">
      <c r="CF16738" s="3" t="s">
        <v>3073</v>
      </c>
      <c r="CG16738" s="174">
        <v>1847</v>
      </c>
      <c r="CH16738" s="174">
        <v>54404</v>
      </c>
      <c r="CI16738" s="174">
        <v>5</v>
      </c>
      <c r="CJ16738" s="174">
        <v>0</v>
      </c>
      <c r="CK16738" s="174">
        <v>0</v>
      </c>
      <c r="CU16738" s="174">
        <v>1847</v>
      </c>
      <c r="CV16738" s="174">
        <v>54404</v>
      </c>
      <c r="CW16738" s="174">
        <v>5</v>
      </c>
      <c r="CX16738" s="174">
        <v>0</v>
      </c>
    </row>
    <row r="16739" spans="84:102" x14ac:dyDescent="0.25">
      <c r="CF16739" s="3" t="s">
        <v>3073</v>
      </c>
      <c r="CG16739" s="174">
        <v>1870</v>
      </c>
      <c r="CH16739" s="174">
        <v>58042</v>
      </c>
      <c r="CI16739" s="174">
        <v>5</v>
      </c>
      <c r="CJ16739" s="174">
        <v>0</v>
      </c>
      <c r="CK16739" s="174">
        <v>0</v>
      </c>
      <c r="CU16739" s="174">
        <v>1870</v>
      </c>
      <c r="CV16739" s="174">
        <v>58042</v>
      </c>
      <c r="CW16739" s="174">
        <v>5</v>
      </c>
      <c r="CX16739" s="174">
        <v>0</v>
      </c>
    </row>
    <row r="16740" spans="84:102" x14ac:dyDescent="0.25">
      <c r="CF16740" s="3" t="s">
        <v>3073</v>
      </c>
      <c r="CG16740" s="174">
        <v>1879</v>
      </c>
      <c r="CH16740" s="174">
        <v>57435</v>
      </c>
      <c r="CI16740" s="174">
        <v>5</v>
      </c>
      <c r="CJ16740" s="174">
        <v>0</v>
      </c>
      <c r="CK16740" s="174">
        <v>0</v>
      </c>
      <c r="CU16740" s="174">
        <v>1879</v>
      </c>
      <c r="CV16740" s="174">
        <v>57435</v>
      </c>
      <c r="CW16740" s="174">
        <v>5</v>
      </c>
      <c r="CX16740" s="174">
        <v>0</v>
      </c>
    </row>
    <row r="16741" spans="84:102" x14ac:dyDescent="0.25">
      <c r="CF16741" s="3" t="s">
        <v>3073</v>
      </c>
      <c r="CG16741" s="174">
        <v>1885</v>
      </c>
      <c r="CH16741" s="174">
        <v>55839</v>
      </c>
      <c r="CI16741" s="174">
        <v>5</v>
      </c>
      <c r="CJ16741" s="174">
        <v>0</v>
      </c>
      <c r="CK16741" s="174">
        <v>0</v>
      </c>
      <c r="CU16741" s="174">
        <v>1885</v>
      </c>
      <c r="CV16741" s="174">
        <v>55839</v>
      </c>
      <c r="CW16741" s="174">
        <v>5</v>
      </c>
      <c r="CX16741" s="174">
        <v>0</v>
      </c>
    </row>
    <row r="16742" spans="84:102" x14ac:dyDescent="0.25">
      <c r="CF16742" s="3" t="s">
        <v>3073</v>
      </c>
      <c r="CG16742" s="174">
        <v>1986</v>
      </c>
      <c r="CH16742" s="174">
        <v>106406</v>
      </c>
      <c r="CI16742" s="174">
        <v>5</v>
      </c>
      <c r="CJ16742" s="174">
        <v>0</v>
      </c>
      <c r="CK16742" s="174">
        <v>0</v>
      </c>
      <c r="CU16742" s="174">
        <v>1986</v>
      </c>
      <c r="CV16742" s="174">
        <v>106406</v>
      </c>
      <c r="CW16742" s="174">
        <v>5</v>
      </c>
      <c r="CX16742" s="174">
        <v>0</v>
      </c>
    </row>
    <row r="16743" spans="84:102" x14ac:dyDescent="0.25">
      <c r="CF16743" s="3" t="s">
        <v>3073</v>
      </c>
      <c r="CG16743" s="174">
        <v>1987</v>
      </c>
      <c r="CH16743" s="174">
        <v>107449</v>
      </c>
      <c r="CI16743" s="174">
        <v>5</v>
      </c>
      <c r="CJ16743" s="174">
        <v>0</v>
      </c>
      <c r="CK16743" s="174">
        <v>0</v>
      </c>
      <c r="CU16743" s="174">
        <v>1987</v>
      </c>
      <c r="CV16743" s="174">
        <v>107449</v>
      </c>
      <c r="CW16743" s="174">
        <v>5</v>
      </c>
      <c r="CX16743" s="174">
        <v>0</v>
      </c>
    </row>
    <row r="16744" spans="84:102" x14ac:dyDescent="0.25">
      <c r="CF16744" s="3" t="s">
        <v>3073</v>
      </c>
      <c r="CG16744" s="174">
        <v>1991</v>
      </c>
      <c r="CH16744" s="174">
        <v>110720</v>
      </c>
      <c r="CI16744" s="174">
        <v>5</v>
      </c>
      <c r="CJ16744" s="174">
        <v>0</v>
      </c>
      <c r="CK16744" s="174">
        <v>0</v>
      </c>
      <c r="CU16744" s="174">
        <v>1991</v>
      </c>
      <c r="CV16744" s="174">
        <v>110720</v>
      </c>
      <c r="CW16744" s="174">
        <v>5</v>
      </c>
      <c r="CX16744" s="174">
        <v>0</v>
      </c>
    </row>
    <row r="16745" spans="84:102" x14ac:dyDescent="0.25">
      <c r="CF16745" s="3" t="s">
        <v>3073</v>
      </c>
      <c r="CG16745" s="174">
        <v>1991</v>
      </c>
      <c r="CH16745" s="174">
        <v>113428</v>
      </c>
      <c r="CI16745" s="174">
        <v>5</v>
      </c>
      <c r="CJ16745" s="174">
        <v>0</v>
      </c>
      <c r="CK16745" s="174">
        <v>0</v>
      </c>
      <c r="CU16745" s="174">
        <v>1991</v>
      </c>
      <c r="CV16745" s="174">
        <v>113428</v>
      </c>
      <c r="CW16745" s="174">
        <v>5</v>
      </c>
      <c r="CX16745" s="174">
        <v>0</v>
      </c>
    </row>
    <row r="16746" spans="84:102" x14ac:dyDescent="0.25">
      <c r="CF16746" s="3" t="s">
        <v>3073</v>
      </c>
      <c r="CG16746" s="174">
        <v>2001</v>
      </c>
      <c r="CH16746" s="174">
        <v>121459</v>
      </c>
      <c r="CI16746" s="174">
        <v>5</v>
      </c>
      <c r="CJ16746" s="174">
        <v>0</v>
      </c>
      <c r="CK16746" s="174">
        <v>0</v>
      </c>
      <c r="CU16746" s="174">
        <v>2001</v>
      </c>
      <c r="CV16746" s="174">
        <v>121459</v>
      </c>
      <c r="CW16746" s="174">
        <v>5</v>
      </c>
      <c r="CX16746" s="174">
        <v>0</v>
      </c>
    </row>
    <row r="16747" spans="84:102" x14ac:dyDescent="0.25">
      <c r="CF16747" s="3" t="s">
        <v>3073</v>
      </c>
      <c r="CG16747" s="174">
        <v>2017</v>
      </c>
      <c r="CH16747" s="174">
        <v>129481</v>
      </c>
      <c r="CI16747" s="174">
        <v>5</v>
      </c>
      <c r="CJ16747" s="174">
        <v>0</v>
      </c>
      <c r="CK16747" s="174">
        <v>0</v>
      </c>
      <c r="CU16747" s="174">
        <v>2017</v>
      </c>
      <c r="CV16747" s="174">
        <v>129481</v>
      </c>
      <c r="CW16747" s="174">
        <v>5</v>
      </c>
      <c r="CX16747" s="174">
        <v>0</v>
      </c>
    </row>
    <row r="16748" spans="84:102" x14ac:dyDescent="0.25">
      <c r="CF16748" s="3" t="s">
        <v>3073</v>
      </c>
      <c r="CG16748" s="174">
        <v>2021</v>
      </c>
      <c r="CH16748" s="174">
        <v>136643</v>
      </c>
      <c r="CI16748" s="174">
        <v>5</v>
      </c>
      <c r="CJ16748" s="174">
        <v>0</v>
      </c>
      <c r="CK16748" s="174">
        <v>0</v>
      </c>
      <c r="CU16748" s="174">
        <v>2021</v>
      </c>
      <c r="CV16748" s="174">
        <v>136643</v>
      </c>
      <c r="CW16748" s="174">
        <v>5</v>
      </c>
      <c r="CX16748" s="174">
        <v>0</v>
      </c>
    </row>
    <row r="16749" spans="84:102" x14ac:dyDescent="0.25">
      <c r="CF16749" s="3" t="s">
        <v>3073</v>
      </c>
      <c r="CG16749" s="174">
        <v>2024</v>
      </c>
      <c r="CH16749" s="174">
        <v>131750</v>
      </c>
      <c r="CI16749" s="174">
        <v>5</v>
      </c>
      <c r="CJ16749" s="174">
        <v>0</v>
      </c>
      <c r="CK16749" s="174">
        <v>0</v>
      </c>
      <c r="CU16749" s="174">
        <v>2024</v>
      </c>
      <c r="CV16749" s="174">
        <v>131750</v>
      </c>
      <c r="CW16749" s="174">
        <v>5</v>
      </c>
      <c r="CX16749" s="174">
        <v>0</v>
      </c>
    </row>
    <row r="16750" spans="84:102" x14ac:dyDescent="0.25">
      <c r="CF16750" s="3" t="s">
        <v>3073</v>
      </c>
      <c r="CG16750" s="174">
        <v>2027</v>
      </c>
      <c r="CH16750" s="174">
        <v>133849</v>
      </c>
      <c r="CI16750" s="174">
        <v>5</v>
      </c>
      <c r="CJ16750" s="174">
        <v>0</v>
      </c>
      <c r="CK16750" s="174">
        <v>0</v>
      </c>
      <c r="CU16750" s="174">
        <v>2027</v>
      </c>
      <c r="CV16750" s="174">
        <v>133849</v>
      </c>
      <c r="CW16750" s="174">
        <v>5</v>
      </c>
      <c r="CX16750" s="174">
        <v>0</v>
      </c>
    </row>
    <row r="16751" spans="84:102" x14ac:dyDescent="0.25">
      <c r="CF16751" s="3" t="s">
        <v>3073</v>
      </c>
      <c r="CG16751" s="174">
        <v>2049</v>
      </c>
      <c r="CH16751" s="174">
        <v>152099</v>
      </c>
      <c r="CI16751" s="174">
        <v>5</v>
      </c>
      <c r="CJ16751" s="174">
        <v>0</v>
      </c>
      <c r="CK16751" s="174">
        <v>0</v>
      </c>
      <c r="CU16751" s="174">
        <v>2049</v>
      </c>
      <c r="CV16751" s="174">
        <v>152099</v>
      </c>
      <c r="CW16751" s="174">
        <v>5</v>
      </c>
      <c r="CX16751" s="174">
        <v>0</v>
      </c>
    </row>
    <row r="16752" spans="84:102" x14ac:dyDescent="0.25">
      <c r="CF16752" s="3" t="s">
        <v>3073</v>
      </c>
      <c r="CG16752" s="174">
        <v>2061</v>
      </c>
      <c r="CH16752" s="174">
        <v>150278</v>
      </c>
      <c r="CI16752" s="174">
        <v>5</v>
      </c>
      <c r="CJ16752" s="174">
        <v>0</v>
      </c>
      <c r="CK16752" s="174">
        <v>0</v>
      </c>
      <c r="CU16752" s="174">
        <v>2061</v>
      </c>
      <c r="CV16752" s="174">
        <v>150278</v>
      </c>
      <c r="CW16752" s="174">
        <v>5</v>
      </c>
      <c r="CX16752" s="174">
        <v>0</v>
      </c>
    </row>
    <row r="16753" spans="84:102" x14ac:dyDescent="0.25">
      <c r="CF16753" s="3" t="s">
        <v>3073</v>
      </c>
      <c r="CG16753" s="174">
        <v>2063</v>
      </c>
      <c r="CH16753" s="174">
        <v>153413</v>
      </c>
      <c r="CI16753" s="174">
        <v>5</v>
      </c>
      <c r="CJ16753" s="174">
        <v>0</v>
      </c>
      <c r="CK16753" s="174">
        <v>0</v>
      </c>
      <c r="CU16753" s="174">
        <v>2063</v>
      </c>
      <c r="CV16753" s="174">
        <v>153413</v>
      </c>
      <c r="CW16753" s="174">
        <v>5</v>
      </c>
      <c r="CX16753" s="174">
        <v>0</v>
      </c>
    </row>
    <row r="16754" spans="84:102" x14ac:dyDescent="0.25">
      <c r="CF16754" s="3" t="s">
        <v>3073</v>
      </c>
      <c r="CG16754" s="174">
        <v>2063</v>
      </c>
      <c r="CH16754" s="174">
        <v>154125</v>
      </c>
      <c r="CI16754" s="174">
        <v>5</v>
      </c>
      <c r="CJ16754" s="174">
        <v>0</v>
      </c>
      <c r="CK16754" s="174">
        <v>0</v>
      </c>
      <c r="CU16754" s="174">
        <v>2063</v>
      </c>
      <c r="CV16754" s="174">
        <v>154125</v>
      </c>
      <c r="CW16754" s="174">
        <v>5</v>
      </c>
      <c r="CX16754" s="174">
        <v>0</v>
      </c>
    </row>
    <row r="16755" spans="84:102" x14ac:dyDescent="0.25">
      <c r="CF16755" s="3" t="s">
        <v>3073</v>
      </c>
      <c r="CG16755" s="174">
        <v>2064</v>
      </c>
      <c r="CH16755" s="174">
        <v>151066</v>
      </c>
      <c r="CI16755" s="174">
        <v>5</v>
      </c>
      <c r="CJ16755" s="174">
        <v>0</v>
      </c>
      <c r="CK16755" s="174">
        <v>0</v>
      </c>
      <c r="CU16755" s="174">
        <v>2064</v>
      </c>
      <c r="CV16755" s="174">
        <v>151066</v>
      </c>
      <c r="CW16755" s="174">
        <v>5</v>
      </c>
      <c r="CX16755" s="174">
        <v>0</v>
      </c>
    </row>
    <row r="16756" spans="84:102" x14ac:dyDescent="0.25">
      <c r="CF16756" s="3" t="s">
        <v>3073</v>
      </c>
      <c r="CG16756" s="174">
        <v>2070</v>
      </c>
      <c r="CH16756" s="174">
        <v>158918</v>
      </c>
      <c r="CI16756" s="174">
        <v>5</v>
      </c>
      <c r="CJ16756" s="174">
        <v>0</v>
      </c>
      <c r="CK16756" s="174">
        <v>0</v>
      </c>
      <c r="CU16756" s="174">
        <v>2070</v>
      </c>
      <c r="CV16756" s="174">
        <v>158918</v>
      </c>
      <c r="CW16756" s="174">
        <v>5</v>
      </c>
      <c r="CX16756" s="174">
        <v>0</v>
      </c>
    </row>
    <row r="16757" spans="84:102" x14ac:dyDescent="0.25">
      <c r="CF16757" s="3" t="s">
        <v>3073</v>
      </c>
      <c r="CG16757" s="174">
        <v>2085</v>
      </c>
      <c r="CH16757" s="174">
        <v>118812</v>
      </c>
      <c r="CI16757" s="174">
        <v>5</v>
      </c>
      <c r="CJ16757" s="174">
        <v>0</v>
      </c>
      <c r="CK16757" s="174">
        <v>0</v>
      </c>
      <c r="CU16757" s="174">
        <v>2085</v>
      </c>
      <c r="CV16757" s="174">
        <v>118812</v>
      </c>
      <c r="CW16757" s="174">
        <v>5</v>
      </c>
      <c r="CX16757" s="174">
        <v>0</v>
      </c>
    </row>
    <row r="16758" spans="84:102" x14ac:dyDescent="0.25">
      <c r="CF16758" s="3" t="s">
        <v>3073</v>
      </c>
      <c r="CG16758" s="174">
        <v>2086</v>
      </c>
      <c r="CH16758" s="174">
        <v>123805</v>
      </c>
      <c r="CI16758" s="174">
        <v>5</v>
      </c>
      <c r="CJ16758" s="174">
        <v>0</v>
      </c>
      <c r="CK16758" s="174">
        <v>0</v>
      </c>
      <c r="CU16758" s="174">
        <v>2086</v>
      </c>
      <c r="CV16758" s="174">
        <v>123805</v>
      </c>
      <c r="CW16758" s="174">
        <v>5</v>
      </c>
      <c r="CX16758" s="174">
        <v>0</v>
      </c>
    </row>
    <row r="16759" spans="84:102" x14ac:dyDescent="0.25">
      <c r="CF16759" s="3" t="s">
        <v>3073</v>
      </c>
      <c r="CG16759" s="174">
        <v>2098</v>
      </c>
      <c r="CH16759" s="174">
        <v>5448</v>
      </c>
      <c r="CI16759" s="174">
        <v>5</v>
      </c>
      <c r="CJ16759" s="174">
        <v>0</v>
      </c>
      <c r="CK16759" s="174">
        <v>0</v>
      </c>
      <c r="CU16759" s="174">
        <v>2098</v>
      </c>
      <c r="CV16759" s="174">
        <v>5448</v>
      </c>
      <c r="CW16759" s="174">
        <v>5</v>
      </c>
      <c r="CX16759" s="174">
        <v>0</v>
      </c>
    </row>
    <row r="16760" spans="84:102" x14ac:dyDescent="0.25">
      <c r="CF16760" s="3" t="s">
        <v>3073</v>
      </c>
      <c r="CG16760" s="174">
        <v>2119</v>
      </c>
      <c r="CH16760" s="174">
        <v>8843</v>
      </c>
      <c r="CI16760" s="174">
        <v>5</v>
      </c>
      <c r="CJ16760" s="174">
        <v>0</v>
      </c>
      <c r="CK16760" s="174">
        <v>0</v>
      </c>
      <c r="CU16760" s="174">
        <v>2119</v>
      </c>
      <c r="CV16760" s="174">
        <v>8843</v>
      </c>
      <c r="CW16760" s="174">
        <v>5</v>
      </c>
      <c r="CX16760" s="174">
        <v>0</v>
      </c>
    </row>
    <row r="16761" spans="84:102" x14ac:dyDescent="0.25">
      <c r="CF16761" s="3" t="s">
        <v>3073</v>
      </c>
      <c r="CG16761" s="174">
        <v>2126</v>
      </c>
      <c r="CH16761" s="174">
        <v>10078</v>
      </c>
      <c r="CI16761" s="174">
        <v>5</v>
      </c>
      <c r="CJ16761" s="174">
        <v>0</v>
      </c>
      <c r="CK16761" s="174">
        <v>0</v>
      </c>
      <c r="CU16761" s="174">
        <v>2126</v>
      </c>
      <c r="CV16761" s="174">
        <v>10078</v>
      </c>
      <c r="CW16761" s="174">
        <v>5</v>
      </c>
      <c r="CX16761" s="174">
        <v>0</v>
      </c>
    </row>
    <row r="16762" spans="84:102" x14ac:dyDescent="0.25">
      <c r="CF16762" s="3" t="s">
        <v>3073</v>
      </c>
      <c r="CG16762" s="174">
        <v>2129</v>
      </c>
      <c r="CH16762" s="174">
        <v>10587</v>
      </c>
      <c r="CI16762" s="174">
        <v>5</v>
      </c>
      <c r="CJ16762" s="174">
        <v>0</v>
      </c>
      <c r="CK16762" s="174">
        <v>0</v>
      </c>
      <c r="CU16762" s="174">
        <v>2129</v>
      </c>
      <c r="CV16762" s="174">
        <v>10587</v>
      </c>
      <c r="CW16762" s="174">
        <v>5</v>
      </c>
      <c r="CX16762" s="174">
        <v>0</v>
      </c>
    </row>
    <row r="16763" spans="84:102" x14ac:dyDescent="0.25">
      <c r="CF16763" s="3" t="s">
        <v>3073</v>
      </c>
      <c r="CG16763" s="174">
        <v>2140</v>
      </c>
      <c r="CH16763" s="174">
        <v>11940</v>
      </c>
      <c r="CI16763" s="174">
        <v>5</v>
      </c>
      <c r="CJ16763" s="174">
        <v>0</v>
      </c>
      <c r="CK16763" s="174">
        <v>0</v>
      </c>
      <c r="CU16763" s="174">
        <v>2140</v>
      </c>
      <c r="CV16763" s="174">
        <v>11940</v>
      </c>
      <c r="CW16763" s="174">
        <v>5</v>
      </c>
      <c r="CX16763" s="174">
        <v>0</v>
      </c>
    </row>
    <row r="16764" spans="84:102" x14ac:dyDescent="0.25">
      <c r="CF16764" s="3" t="s">
        <v>3073</v>
      </c>
      <c r="CG16764" s="174">
        <v>2145</v>
      </c>
      <c r="CH16764" s="174">
        <v>11466</v>
      </c>
      <c r="CI16764" s="174">
        <v>5</v>
      </c>
      <c r="CJ16764" s="174">
        <v>0</v>
      </c>
      <c r="CK16764" s="174">
        <v>0</v>
      </c>
      <c r="CU16764" s="174">
        <v>2145</v>
      </c>
      <c r="CV16764" s="174">
        <v>11466</v>
      </c>
      <c r="CW16764" s="174">
        <v>5</v>
      </c>
      <c r="CX16764" s="174">
        <v>0</v>
      </c>
    </row>
    <row r="16765" spans="84:102" x14ac:dyDescent="0.25">
      <c r="CF16765" s="3" t="s">
        <v>3073</v>
      </c>
      <c r="CG16765" s="174">
        <v>2146</v>
      </c>
      <c r="CH16765" s="174">
        <v>12325</v>
      </c>
      <c r="CI16765" s="174">
        <v>5</v>
      </c>
      <c r="CJ16765" s="174">
        <v>0</v>
      </c>
      <c r="CK16765" s="174">
        <v>0</v>
      </c>
      <c r="CU16765" s="174">
        <v>2146</v>
      </c>
      <c r="CV16765" s="174">
        <v>12325</v>
      </c>
      <c r="CW16765" s="174">
        <v>5</v>
      </c>
      <c r="CX16765" s="174">
        <v>0</v>
      </c>
    </row>
    <row r="16766" spans="84:102" x14ac:dyDescent="0.25">
      <c r="CF16766" s="3" t="s">
        <v>3073</v>
      </c>
      <c r="CG16766" s="174">
        <v>2158</v>
      </c>
      <c r="CH16766" s="174">
        <v>12548</v>
      </c>
      <c r="CI16766" s="174">
        <v>5</v>
      </c>
      <c r="CJ16766" s="174">
        <v>0</v>
      </c>
      <c r="CK16766" s="174">
        <v>0</v>
      </c>
      <c r="CU16766" s="174">
        <v>2158</v>
      </c>
      <c r="CV16766" s="174">
        <v>12548</v>
      </c>
      <c r="CW16766" s="174">
        <v>5</v>
      </c>
      <c r="CX16766" s="174">
        <v>0</v>
      </c>
    </row>
    <row r="16767" spans="84:102" x14ac:dyDescent="0.25">
      <c r="CF16767" s="3" t="s">
        <v>3073</v>
      </c>
      <c r="CG16767" s="174">
        <v>2163</v>
      </c>
      <c r="CH16767" s="174">
        <v>15002</v>
      </c>
      <c r="CI16767" s="174">
        <v>5</v>
      </c>
      <c r="CJ16767" s="174">
        <v>0</v>
      </c>
      <c r="CK16767" s="174">
        <v>0</v>
      </c>
      <c r="CU16767" s="174">
        <v>2163</v>
      </c>
      <c r="CV16767" s="174">
        <v>15002</v>
      </c>
      <c r="CW16767" s="174">
        <v>5</v>
      </c>
      <c r="CX16767" s="174">
        <v>0</v>
      </c>
    </row>
    <row r="16768" spans="84:102" x14ac:dyDescent="0.25">
      <c r="CF16768" s="3" t="s">
        <v>3073</v>
      </c>
      <c r="CG16768" s="174">
        <v>2188</v>
      </c>
      <c r="CH16768" s="174">
        <v>16955</v>
      </c>
      <c r="CI16768" s="174">
        <v>5</v>
      </c>
      <c r="CJ16768" s="174">
        <v>0</v>
      </c>
      <c r="CK16768" s="174">
        <v>0</v>
      </c>
      <c r="CU16768" s="174">
        <v>2188</v>
      </c>
      <c r="CV16768" s="174">
        <v>16955</v>
      </c>
      <c r="CW16768" s="174">
        <v>5</v>
      </c>
      <c r="CX16768" s="174">
        <v>0</v>
      </c>
    </row>
    <row r="16769" spans="84:102" x14ac:dyDescent="0.25">
      <c r="CF16769" s="3" t="s">
        <v>3073</v>
      </c>
      <c r="CG16769" s="174">
        <v>2189</v>
      </c>
      <c r="CH16769" s="174">
        <v>17213</v>
      </c>
      <c r="CI16769" s="174">
        <v>5</v>
      </c>
      <c r="CJ16769" s="174">
        <v>0</v>
      </c>
      <c r="CK16769" s="174">
        <v>0</v>
      </c>
      <c r="CU16769" s="174">
        <v>2189</v>
      </c>
      <c r="CV16769" s="174">
        <v>17213</v>
      </c>
      <c r="CW16769" s="174">
        <v>5</v>
      </c>
      <c r="CX16769" s="174">
        <v>0</v>
      </c>
    </row>
    <row r="16770" spans="84:102" x14ac:dyDescent="0.25">
      <c r="CF16770" s="3" t="s">
        <v>3073</v>
      </c>
      <c r="CG16770" s="174">
        <v>2191</v>
      </c>
      <c r="CH16770" s="174">
        <v>15869</v>
      </c>
      <c r="CI16770" s="174">
        <v>5</v>
      </c>
      <c r="CJ16770" s="174">
        <v>0</v>
      </c>
      <c r="CK16770" s="174">
        <v>0</v>
      </c>
      <c r="CU16770" s="174">
        <v>2191</v>
      </c>
      <c r="CV16770" s="174">
        <v>15869</v>
      </c>
      <c r="CW16770" s="174">
        <v>5</v>
      </c>
      <c r="CX16770" s="174">
        <v>0</v>
      </c>
    </row>
    <row r="16771" spans="84:102" x14ac:dyDescent="0.25">
      <c r="CF16771" s="3" t="s">
        <v>3073</v>
      </c>
      <c r="CG16771" s="174">
        <v>2195</v>
      </c>
      <c r="CH16771" s="174">
        <v>15684</v>
      </c>
      <c r="CI16771" s="174">
        <v>5</v>
      </c>
      <c r="CJ16771" s="174">
        <v>0</v>
      </c>
      <c r="CK16771" s="174">
        <v>0</v>
      </c>
      <c r="CU16771" s="174">
        <v>2195</v>
      </c>
      <c r="CV16771" s="174">
        <v>15684</v>
      </c>
      <c r="CW16771" s="174">
        <v>5</v>
      </c>
      <c r="CX16771" s="174">
        <v>0</v>
      </c>
    </row>
    <row r="16772" spans="84:102" x14ac:dyDescent="0.25">
      <c r="CF16772" s="3" t="s">
        <v>3073</v>
      </c>
      <c r="CG16772" s="174">
        <v>2200</v>
      </c>
      <c r="CH16772" s="174">
        <v>17570</v>
      </c>
      <c r="CI16772" s="174">
        <v>5</v>
      </c>
      <c r="CJ16772" s="174">
        <v>0</v>
      </c>
      <c r="CK16772" s="174">
        <v>0</v>
      </c>
      <c r="CU16772" s="174">
        <v>2200</v>
      </c>
      <c r="CV16772" s="174">
        <v>17570</v>
      </c>
      <c r="CW16772" s="174">
        <v>5</v>
      </c>
      <c r="CX16772" s="174">
        <v>0</v>
      </c>
    </row>
    <row r="16773" spans="84:102" x14ac:dyDescent="0.25">
      <c r="CF16773" s="3" t="s">
        <v>3073</v>
      </c>
      <c r="CG16773" s="174">
        <v>2235</v>
      </c>
      <c r="CH16773" s="174">
        <v>18855</v>
      </c>
      <c r="CI16773" s="174">
        <v>5</v>
      </c>
      <c r="CJ16773" s="174">
        <v>0</v>
      </c>
      <c r="CK16773" s="174">
        <v>0</v>
      </c>
      <c r="CU16773" s="174">
        <v>2235</v>
      </c>
      <c r="CV16773" s="174">
        <v>18855</v>
      </c>
      <c r="CW16773" s="174">
        <v>5</v>
      </c>
      <c r="CX16773" s="174">
        <v>0</v>
      </c>
    </row>
    <row r="16774" spans="84:102" x14ac:dyDescent="0.25">
      <c r="CF16774" s="3" t="s">
        <v>3073</v>
      </c>
      <c r="CG16774" s="174">
        <v>2236</v>
      </c>
      <c r="CH16774" s="174">
        <v>19925</v>
      </c>
      <c r="CI16774" s="174">
        <v>5</v>
      </c>
      <c r="CJ16774" s="174">
        <v>0</v>
      </c>
      <c r="CK16774" s="174">
        <v>0</v>
      </c>
      <c r="CU16774" s="174">
        <v>2236</v>
      </c>
      <c r="CV16774" s="174">
        <v>19925</v>
      </c>
      <c r="CW16774" s="174">
        <v>5</v>
      </c>
      <c r="CX16774" s="174">
        <v>0</v>
      </c>
    </row>
    <row r="16775" spans="84:102" x14ac:dyDescent="0.25">
      <c r="CF16775" s="3" t="s">
        <v>3073</v>
      </c>
      <c r="CG16775" s="174">
        <v>2237</v>
      </c>
      <c r="CH16775" s="174">
        <v>20399</v>
      </c>
      <c r="CI16775" s="174">
        <v>5</v>
      </c>
      <c r="CJ16775" s="174">
        <v>0</v>
      </c>
      <c r="CK16775" s="174">
        <v>0</v>
      </c>
      <c r="CU16775" s="174">
        <v>2237</v>
      </c>
      <c r="CV16775" s="174">
        <v>20399</v>
      </c>
      <c r="CW16775" s="174">
        <v>5</v>
      </c>
      <c r="CX16775" s="174">
        <v>0</v>
      </c>
    </row>
    <row r="16776" spans="84:102" x14ac:dyDescent="0.25">
      <c r="CF16776" s="3" t="s">
        <v>3073</v>
      </c>
      <c r="CG16776" s="174">
        <v>2244</v>
      </c>
      <c r="CH16776" s="174">
        <v>20498</v>
      </c>
      <c r="CI16776" s="174">
        <v>5</v>
      </c>
      <c r="CJ16776" s="174">
        <v>0</v>
      </c>
      <c r="CK16776" s="174">
        <v>0</v>
      </c>
      <c r="CU16776" s="174">
        <v>2244</v>
      </c>
      <c r="CV16776" s="174">
        <v>20498</v>
      </c>
      <c r="CW16776" s="174">
        <v>5</v>
      </c>
      <c r="CX16776" s="174">
        <v>0</v>
      </c>
    </row>
    <row r="16777" spans="84:102" x14ac:dyDescent="0.25">
      <c r="CF16777" s="3" t="s">
        <v>3073</v>
      </c>
      <c r="CG16777" s="174">
        <v>2252</v>
      </c>
      <c r="CH16777" s="174">
        <v>18888</v>
      </c>
      <c r="CI16777" s="174">
        <v>5</v>
      </c>
      <c r="CJ16777" s="174">
        <v>0</v>
      </c>
      <c r="CK16777" s="174">
        <v>0</v>
      </c>
      <c r="CU16777" s="174">
        <v>2252</v>
      </c>
      <c r="CV16777" s="174">
        <v>18888</v>
      </c>
      <c r="CW16777" s="174">
        <v>5</v>
      </c>
      <c r="CX16777" s="174">
        <v>0</v>
      </c>
    </row>
    <row r="16778" spans="84:102" x14ac:dyDescent="0.25">
      <c r="CF16778" s="3" t="s">
        <v>3073</v>
      </c>
      <c r="CG16778" s="174">
        <v>2258</v>
      </c>
      <c r="CH16778" s="174">
        <v>20254</v>
      </c>
      <c r="CI16778" s="174">
        <v>5</v>
      </c>
      <c r="CJ16778" s="174">
        <v>0</v>
      </c>
      <c r="CK16778" s="174">
        <v>0</v>
      </c>
      <c r="CU16778" s="174">
        <v>2258</v>
      </c>
      <c r="CV16778" s="174">
        <v>20254</v>
      </c>
      <c r="CW16778" s="174">
        <v>5</v>
      </c>
      <c r="CX16778" s="174">
        <v>0</v>
      </c>
    </row>
    <row r="16779" spans="84:102" x14ac:dyDescent="0.25">
      <c r="CF16779" s="3" t="s">
        <v>3073</v>
      </c>
      <c r="CG16779" s="174">
        <v>2271</v>
      </c>
      <c r="CH16779" s="174">
        <v>20388</v>
      </c>
      <c r="CI16779" s="174">
        <v>5</v>
      </c>
      <c r="CJ16779" s="174">
        <v>0</v>
      </c>
      <c r="CK16779" s="174">
        <v>0</v>
      </c>
      <c r="CU16779" s="174">
        <v>2271</v>
      </c>
      <c r="CV16779" s="174">
        <v>20388</v>
      </c>
      <c r="CW16779" s="174">
        <v>5</v>
      </c>
      <c r="CX16779" s="174">
        <v>0</v>
      </c>
    </row>
    <row r="16780" spans="84:102" x14ac:dyDescent="0.25">
      <c r="CF16780" s="3" t="s">
        <v>3073</v>
      </c>
      <c r="CG16780" s="174">
        <v>2271</v>
      </c>
      <c r="CH16780" s="174">
        <v>20801</v>
      </c>
      <c r="CI16780" s="174">
        <v>5</v>
      </c>
      <c r="CJ16780" s="174">
        <v>0</v>
      </c>
      <c r="CK16780" s="174">
        <v>0</v>
      </c>
      <c r="CU16780" s="174">
        <v>2271</v>
      </c>
      <c r="CV16780" s="174">
        <v>20801</v>
      </c>
      <c r="CW16780" s="174">
        <v>5</v>
      </c>
      <c r="CX16780" s="174">
        <v>0</v>
      </c>
    </row>
    <row r="16781" spans="84:102" x14ac:dyDescent="0.25">
      <c r="CF16781" s="3" t="s">
        <v>3073</v>
      </c>
      <c r="CG16781" s="174">
        <v>2272</v>
      </c>
      <c r="CH16781" s="174">
        <v>20801</v>
      </c>
      <c r="CI16781" s="174">
        <v>5</v>
      </c>
      <c r="CJ16781" s="174">
        <v>0</v>
      </c>
      <c r="CK16781" s="174">
        <v>0</v>
      </c>
      <c r="CU16781" s="174">
        <v>2272</v>
      </c>
      <c r="CV16781" s="174">
        <v>20801</v>
      </c>
      <c r="CW16781" s="174">
        <v>5</v>
      </c>
      <c r="CX16781" s="174">
        <v>0</v>
      </c>
    </row>
    <row r="16782" spans="84:102" x14ac:dyDescent="0.25">
      <c r="CF16782" s="3" t="s">
        <v>3073</v>
      </c>
      <c r="CG16782" s="174">
        <v>2277</v>
      </c>
      <c r="CH16782" s="174">
        <v>21489</v>
      </c>
      <c r="CI16782" s="174">
        <v>5</v>
      </c>
      <c r="CJ16782" s="174">
        <v>0</v>
      </c>
      <c r="CK16782" s="174">
        <v>0</v>
      </c>
      <c r="CU16782" s="174">
        <v>2277</v>
      </c>
      <c r="CV16782" s="174">
        <v>21489</v>
      </c>
      <c r="CW16782" s="174">
        <v>5</v>
      </c>
      <c r="CX16782" s="174">
        <v>0</v>
      </c>
    </row>
    <row r="16783" spans="84:102" x14ac:dyDescent="0.25">
      <c r="CF16783" s="3" t="s">
        <v>3073</v>
      </c>
      <c r="CG16783" s="174">
        <v>2287</v>
      </c>
      <c r="CH16783" s="174">
        <v>21399</v>
      </c>
      <c r="CI16783" s="174">
        <v>5</v>
      </c>
      <c r="CJ16783" s="174">
        <v>0</v>
      </c>
      <c r="CK16783" s="174">
        <v>0</v>
      </c>
      <c r="CU16783" s="174">
        <v>2287</v>
      </c>
      <c r="CV16783" s="174">
        <v>21399</v>
      </c>
      <c r="CW16783" s="174">
        <v>5</v>
      </c>
      <c r="CX16783" s="174">
        <v>0</v>
      </c>
    </row>
    <row r="16784" spans="84:102" x14ac:dyDescent="0.25">
      <c r="CF16784" s="3" t="s">
        <v>3073</v>
      </c>
      <c r="CG16784" s="174">
        <v>2297</v>
      </c>
      <c r="CH16784" s="174">
        <v>22365</v>
      </c>
      <c r="CI16784" s="174">
        <v>5</v>
      </c>
      <c r="CJ16784" s="174">
        <v>0</v>
      </c>
      <c r="CK16784" s="174">
        <v>0</v>
      </c>
      <c r="CU16784" s="174">
        <v>2297</v>
      </c>
      <c r="CV16784" s="174">
        <v>22365</v>
      </c>
      <c r="CW16784" s="174">
        <v>5</v>
      </c>
      <c r="CX16784" s="174">
        <v>0</v>
      </c>
    </row>
    <row r="16785" spans="84:102" x14ac:dyDescent="0.25">
      <c r="CF16785" s="3" t="s">
        <v>3073</v>
      </c>
      <c r="CG16785" s="174">
        <v>2298</v>
      </c>
      <c r="CH16785" s="174">
        <v>22365</v>
      </c>
      <c r="CI16785" s="174">
        <v>5</v>
      </c>
      <c r="CJ16785" s="174">
        <v>0</v>
      </c>
      <c r="CK16785" s="174">
        <v>0</v>
      </c>
      <c r="CU16785" s="174">
        <v>2298</v>
      </c>
      <c r="CV16785" s="174">
        <v>22365</v>
      </c>
      <c r="CW16785" s="174">
        <v>5</v>
      </c>
      <c r="CX16785" s="174">
        <v>0</v>
      </c>
    </row>
    <row r="16786" spans="84:102" x14ac:dyDescent="0.25">
      <c r="CF16786" s="3" t="s">
        <v>3073</v>
      </c>
      <c r="CG16786" s="174">
        <v>2298</v>
      </c>
      <c r="CH16786" s="174">
        <v>22728</v>
      </c>
      <c r="CI16786" s="174">
        <v>5</v>
      </c>
      <c r="CJ16786" s="174">
        <v>0</v>
      </c>
      <c r="CK16786" s="174">
        <v>0</v>
      </c>
      <c r="CU16786" s="174">
        <v>2298</v>
      </c>
      <c r="CV16786" s="174">
        <v>22728</v>
      </c>
      <c r="CW16786" s="174">
        <v>5</v>
      </c>
      <c r="CX16786" s="174">
        <v>0</v>
      </c>
    </row>
    <row r="16787" spans="84:102" x14ac:dyDescent="0.25">
      <c r="CF16787" s="3" t="s">
        <v>3073</v>
      </c>
      <c r="CG16787" s="174">
        <v>2299</v>
      </c>
      <c r="CH16787" s="174">
        <v>22170</v>
      </c>
      <c r="CI16787" s="174">
        <v>5</v>
      </c>
      <c r="CJ16787" s="174">
        <v>0</v>
      </c>
      <c r="CK16787" s="174">
        <v>0</v>
      </c>
      <c r="CU16787" s="174">
        <v>2299</v>
      </c>
      <c r="CV16787" s="174">
        <v>22170</v>
      </c>
      <c r="CW16787" s="174">
        <v>5</v>
      </c>
      <c r="CX16787" s="174">
        <v>0</v>
      </c>
    </row>
    <row r="16788" spans="84:102" x14ac:dyDescent="0.25">
      <c r="CF16788" s="3" t="s">
        <v>3073</v>
      </c>
      <c r="CG16788" s="174">
        <v>2322</v>
      </c>
      <c r="CH16788" s="174">
        <v>22728</v>
      </c>
      <c r="CI16788" s="174">
        <v>5</v>
      </c>
      <c r="CJ16788" s="174">
        <v>0</v>
      </c>
      <c r="CK16788" s="174">
        <v>0</v>
      </c>
      <c r="CU16788" s="174">
        <v>2322</v>
      </c>
      <c r="CV16788" s="174">
        <v>22728</v>
      </c>
      <c r="CW16788" s="174">
        <v>5</v>
      </c>
      <c r="CX16788" s="174">
        <v>0</v>
      </c>
    </row>
    <row r="16789" spans="84:102" x14ac:dyDescent="0.25">
      <c r="CF16789" s="3" t="s">
        <v>3073</v>
      </c>
      <c r="CG16789" s="174">
        <v>2322</v>
      </c>
      <c r="CH16789" s="174">
        <v>23909</v>
      </c>
      <c r="CI16789" s="174">
        <v>5</v>
      </c>
      <c r="CJ16789" s="174">
        <v>0</v>
      </c>
      <c r="CK16789" s="174">
        <v>0</v>
      </c>
      <c r="CU16789" s="174">
        <v>2322</v>
      </c>
      <c r="CV16789" s="174">
        <v>23909</v>
      </c>
      <c r="CW16789" s="174">
        <v>5</v>
      </c>
      <c r="CX16789" s="174">
        <v>0</v>
      </c>
    </row>
    <row r="16790" spans="84:102" x14ac:dyDescent="0.25">
      <c r="CF16790" s="3" t="s">
        <v>3073</v>
      </c>
      <c r="CG16790" s="174">
        <v>2324</v>
      </c>
      <c r="CH16790" s="174">
        <v>25283</v>
      </c>
      <c r="CI16790" s="174">
        <v>5</v>
      </c>
      <c r="CJ16790" s="174">
        <v>0</v>
      </c>
      <c r="CK16790" s="174">
        <v>0</v>
      </c>
      <c r="CU16790" s="174">
        <v>2324</v>
      </c>
      <c r="CV16790" s="174">
        <v>25283</v>
      </c>
      <c r="CW16790" s="174">
        <v>5</v>
      </c>
      <c r="CX16790" s="174">
        <v>0</v>
      </c>
    </row>
    <row r="16791" spans="84:102" x14ac:dyDescent="0.25">
      <c r="CF16791" s="3" t="s">
        <v>3073</v>
      </c>
      <c r="CG16791" s="174">
        <v>2341</v>
      </c>
      <c r="CH16791" s="174">
        <v>24138</v>
      </c>
      <c r="CI16791" s="174">
        <v>5</v>
      </c>
      <c r="CJ16791" s="174">
        <v>0</v>
      </c>
      <c r="CK16791" s="174">
        <v>0</v>
      </c>
      <c r="CU16791" s="174">
        <v>2341</v>
      </c>
      <c r="CV16791" s="174">
        <v>24138</v>
      </c>
      <c r="CW16791" s="174">
        <v>5</v>
      </c>
      <c r="CX16791" s="174">
        <v>0</v>
      </c>
    </row>
    <row r="16792" spans="84:102" x14ac:dyDescent="0.25">
      <c r="CF16792" s="3" t="s">
        <v>3073</v>
      </c>
      <c r="CG16792" s="174">
        <v>2356</v>
      </c>
      <c r="CH16792" s="174">
        <v>25589</v>
      </c>
      <c r="CI16792" s="174">
        <v>5</v>
      </c>
      <c r="CJ16792" s="174">
        <v>0</v>
      </c>
      <c r="CK16792" s="174">
        <v>0</v>
      </c>
      <c r="CU16792" s="174">
        <v>2356</v>
      </c>
      <c r="CV16792" s="174">
        <v>25589</v>
      </c>
      <c r="CW16792" s="174">
        <v>5</v>
      </c>
      <c r="CX16792" s="174">
        <v>0</v>
      </c>
    </row>
    <row r="16793" spans="84:102" x14ac:dyDescent="0.25">
      <c r="CF16793" s="3" t="s">
        <v>3073</v>
      </c>
      <c r="CG16793" s="174">
        <v>2368</v>
      </c>
      <c r="CH16793" s="174">
        <v>34805</v>
      </c>
      <c r="CI16793" s="174">
        <v>5</v>
      </c>
      <c r="CJ16793" s="174">
        <v>0</v>
      </c>
      <c r="CK16793" s="174">
        <v>0</v>
      </c>
      <c r="CU16793" s="174">
        <v>2368</v>
      </c>
      <c r="CV16793" s="174">
        <v>34805</v>
      </c>
      <c r="CW16793" s="174">
        <v>5</v>
      </c>
      <c r="CX16793" s="174">
        <v>0</v>
      </c>
    </row>
    <row r="16794" spans="84:102" x14ac:dyDescent="0.25">
      <c r="CF16794" s="3" t="s">
        <v>3073</v>
      </c>
      <c r="CG16794" s="174">
        <v>2370</v>
      </c>
      <c r="CH16794" s="174">
        <v>25486</v>
      </c>
      <c r="CI16794" s="174">
        <v>5</v>
      </c>
      <c r="CJ16794" s="174">
        <v>0</v>
      </c>
      <c r="CK16794" s="174">
        <v>0</v>
      </c>
      <c r="CU16794" s="174">
        <v>2370</v>
      </c>
      <c r="CV16794" s="174">
        <v>25486</v>
      </c>
      <c r="CW16794" s="174">
        <v>5</v>
      </c>
      <c r="CX16794" s="174">
        <v>0</v>
      </c>
    </row>
    <row r="16795" spans="84:102" x14ac:dyDescent="0.25">
      <c r="CF16795" s="3" t="s">
        <v>3073</v>
      </c>
      <c r="CG16795" s="174">
        <v>2374</v>
      </c>
      <c r="CH16795" s="174">
        <v>25620</v>
      </c>
      <c r="CI16795" s="174">
        <v>5</v>
      </c>
      <c r="CJ16795" s="174">
        <v>0</v>
      </c>
      <c r="CK16795" s="174">
        <v>0</v>
      </c>
      <c r="CU16795" s="174">
        <v>2374</v>
      </c>
      <c r="CV16795" s="174">
        <v>25620</v>
      </c>
      <c r="CW16795" s="174">
        <v>5</v>
      </c>
      <c r="CX16795" s="174">
        <v>0</v>
      </c>
    </row>
    <row r="16796" spans="84:102" x14ac:dyDescent="0.25">
      <c r="CF16796" s="3" t="s">
        <v>3073</v>
      </c>
      <c r="CG16796" s="174">
        <v>2392</v>
      </c>
      <c r="CH16796" s="174">
        <v>28522</v>
      </c>
      <c r="CI16796" s="174">
        <v>5</v>
      </c>
      <c r="CJ16796" s="174">
        <v>0</v>
      </c>
      <c r="CK16796" s="174">
        <v>0</v>
      </c>
      <c r="CU16796" s="174">
        <v>2392</v>
      </c>
      <c r="CV16796" s="174">
        <v>28522</v>
      </c>
      <c r="CW16796" s="174">
        <v>5</v>
      </c>
      <c r="CX16796" s="174">
        <v>0</v>
      </c>
    </row>
    <row r="16797" spans="84:102" x14ac:dyDescent="0.25">
      <c r="CF16797" s="3" t="s">
        <v>3073</v>
      </c>
      <c r="CG16797" s="174">
        <v>2394</v>
      </c>
      <c r="CH16797" s="174">
        <v>28494</v>
      </c>
      <c r="CI16797" s="174">
        <v>5</v>
      </c>
      <c r="CJ16797" s="174">
        <v>0</v>
      </c>
      <c r="CK16797" s="174">
        <v>0</v>
      </c>
      <c r="CU16797" s="174">
        <v>2394</v>
      </c>
      <c r="CV16797" s="174">
        <v>28494</v>
      </c>
      <c r="CW16797" s="174">
        <v>5</v>
      </c>
      <c r="CX16797" s="174">
        <v>0</v>
      </c>
    </row>
    <row r="16798" spans="84:102" x14ac:dyDescent="0.25">
      <c r="CF16798" s="3" t="s">
        <v>3073</v>
      </c>
      <c r="CG16798" s="174">
        <v>2402</v>
      </c>
      <c r="CH16798" s="174">
        <v>29034</v>
      </c>
      <c r="CI16798" s="174">
        <v>5</v>
      </c>
      <c r="CJ16798" s="174">
        <v>0</v>
      </c>
      <c r="CK16798" s="174">
        <v>0</v>
      </c>
      <c r="CU16798" s="174">
        <v>2402</v>
      </c>
      <c r="CV16798" s="174">
        <v>29034</v>
      </c>
      <c r="CW16798" s="174">
        <v>5</v>
      </c>
      <c r="CX16798" s="174">
        <v>0</v>
      </c>
    </row>
    <row r="16799" spans="84:102" x14ac:dyDescent="0.25">
      <c r="CF16799" s="3" t="s">
        <v>3073</v>
      </c>
      <c r="CG16799" s="174">
        <v>2403</v>
      </c>
      <c r="CH16799" s="174">
        <v>30264</v>
      </c>
      <c r="CI16799" s="174">
        <v>5</v>
      </c>
      <c r="CJ16799" s="174">
        <v>0</v>
      </c>
      <c r="CK16799" s="174">
        <v>0</v>
      </c>
      <c r="CU16799" s="174">
        <v>2403</v>
      </c>
      <c r="CV16799" s="174">
        <v>30264</v>
      </c>
      <c r="CW16799" s="174">
        <v>5</v>
      </c>
      <c r="CX16799" s="174">
        <v>0</v>
      </c>
    </row>
    <row r="16800" spans="84:102" x14ac:dyDescent="0.25">
      <c r="CF16800" s="3" t="s">
        <v>3073</v>
      </c>
      <c r="CG16800" s="174">
        <v>2414</v>
      </c>
      <c r="CH16800" s="174">
        <v>30624</v>
      </c>
      <c r="CI16800" s="174">
        <v>5</v>
      </c>
      <c r="CJ16800" s="174">
        <v>0</v>
      </c>
      <c r="CK16800" s="174">
        <v>0</v>
      </c>
      <c r="CU16800" s="174">
        <v>2414</v>
      </c>
      <c r="CV16800" s="174">
        <v>30624</v>
      </c>
      <c r="CW16800" s="174">
        <v>5</v>
      </c>
      <c r="CX16800" s="174">
        <v>0</v>
      </c>
    </row>
    <row r="16801" spans="84:102" x14ac:dyDescent="0.25">
      <c r="CF16801" s="3" t="s">
        <v>3073</v>
      </c>
      <c r="CG16801" s="174">
        <v>2418</v>
      </c>
      <c r="CH16801" s="174">
        <v>31610</v>
      </c>
      <c r="CI16801" s="174">
        <v>5</v>
      </c>
      <c r="CJ16801" s="174">
        <v>0</v>
      </c>
      <c r="CK16801" s="174">
        <v>0</v>
      </c>
      <c r="CU16801" s="174">
        <v>2418</v>
      </c>
      <c r="CV16801" s="174">
        <v>31610</v>
      </c>
      <c r="CW16801" s="174">
        <v>5</v>
      </c>
      <c r="CX16801" s="174">
        <v>0</v>
      </c>
    </row>
    <row r="16802" spans="84:102" x14ac:dyDescent="0.25">
      <c r="CF16802" s="3" t="s">
        <v>3073</v>
      </c>
      <c r="CG16802" s="174">
        <v>2426</v>
      </c>
      <c r="CH16802" s="174">
        <v>29534</v>
      </c>
      <c r="CI16802" s="174">
        <v>5</v>
      </c>
      <c r="CJ16802" s="174">
        <v>0</v>
      </c>
      <c r="CK16802" s="174">
        <v>0</v>
      </c>
      <c r="CU16802" s="174">
        <v>2426</v>
      </c>
      <c r="CV16802" s="174">
        <v>29534</v>
      </c>
      <c r="CW16802" s="174">
        <v>5</v>
      </c>
      <c r="CX16802" s="174">
        <v>0</v>
      </c>
    </row>
    <row r="16803" spans="84:102" x14ac:dyDescent="0.25">
      <c r="CF16803" s="3" t="s">
        <v>3073</v>
      </c>
      <c r="CG16803" s="174">
        <v>2436</v>
      </c>
      <c r="CH16803" s="174">
        <v>32103</v>
      </c>
      <c r="CI16803" s="174">
        <v>5</v>
      </c>
      <c r="CJ16803" s="174">
        <v>0</v>
      </c>
      <c r="CK16803" s="174">
        <v>0</v>
      </c>
      <c r="CU16803" s="174">
        <v>2436</v>
      </c>
      <c r="CV16803" s="174">
        <v>32103</v>
      </c>
      <c r="CW16803" s="174">
        <v>5</v>
      </c>
      <c r="CX16803" s="174">
        <v>0</v>
      </c>
    </row>
    <row r="16804" spans="84:102" x14ac:dyDescent="0.25">
      <c r="CF16804" s="3" t="s">
        <v>3073</v>
      </c>
      <c r="CG16804" s="174">
        <v>2443</v>
      </c>
      <c r="CH16804" s="174">
        <v>42747</v>
      </c>
      <c r="CI16804" s="174">
        <v>5</v>
      </c>
      <c r="CJ16804" s="174">
        <v>0</v>
      </c>
      <c r="CK16804" s="174">
        <v>0</v>
      </c>
      <c r="CU16804" s="174">
        <v>2443</v>
      </c>
      <c r="CV16804" s="174">
        <v>42747</v>
      </c>
      <c r="CW16804" s="174">
        <v>5</v>
      </c>
      <c r="CX16804" s="174">
        <v>0</v>
      </c>
    </row>
    <row r="16805" spans="84:102" x14ac:dyDescent="0.25">
      <c r="CF16805" s="3" t="s">
        <v>3073</v>
      </c>
      <c r="CG16805" s="174">
        <v>2453</v>
      </c>
      <c r="CH16805" s="174">
        <v>33507</v>
      </c>
      <c r="CI16805" s="174">
        <v>5</v>
      </c>
      <c r="CJ16805" s="174">
        <v>0</v>
      </c>
      <c r="CK16805" s="174">
        <v>0</v>
      </c>
      <c r="CU16805" s="174">
        <v>2453</v>
      </c>
      <c r="CV16805" s="174">
        <v>33507</v>
      </c>
      <c r="CW16805" s="174">
        <v>5</v>
      </c>
      <c r="CX16805" s="174">
        <v>0</v>
      </c>
    </row>
    <row r="16806" spans="84:102" x14ac:dyDescent="0.25">
      <c r="CF16806" s="3" t="s">
        <v>3073</v>
      </c>
      <c r="CG16806" s="174">
        <v>2454</v>
      </c>
      <c r="CH16806" s="174">
        <v>34455</v>
      </c>
      <c r="CI16806" s="174">
        <v>5</v>
      </c>
      <c r="CJ16806" s="174">
        <v>0</v>
      </c>
      <c r="CK16806" s="174">
        <v>0</v>
      </c>
      <c r="CU16806" s="174">
        <v>2454</v>
      </c>
      <c r="CV16806" s="174">
        <v>34455</v>
      </c>
      <c r="CW16806" s="174">
        <v>5</v>
      </c>
      <c r="CX16806" s="174">
        <v>0</v>
      </c>
    </row>
    <row r="16807" spans="84:102" x14ac:dyDescent="0.25">
      <c r="CF16807" s="3" t="s">
        <v>3073</v>
      </c>
      <c r="CG16807" s="174">
        <v>2477</v>
      </c>
      <c r="CH16807" s="174">
        <v>31962</v>
      </c>
      <c r="CI16807" s="174">
        <v>5</v>
      </c>
      <c r="CJ16807" s="174">
        <v>0</v>
      </c>
      <c r="CK16807" s="174">
        <v>0</v>
      </c>
      <c r="CU16807" s="174">
        <v>2477</v>
      </c>
      <c r="CV16807" s="174">
        <v>31962</v>
      </c>
      <c r="CW16807" s="174">
        <v>5</v>
      </c>
      <c r="CX16807" s="174">
        <v>0</v>
      </c>
    </row>
    <row r="16808" spans="84:102" x14ac:dyDescent="0.25">
      <c r="CF16808" s="3" t="s">
        <v>3073</v>
      </c>
      <c r="CG16808" s="174">
        <v>2478</v>
      </c>
      <c r="CH16808" s="174">
        <v>33247</v>
      </c>
      <c r="CI16808" s="174">
        <v>5</v>
      </c>
      <c r="CJ16808" s="174">
        <v>0</v>
      </c>
      <c r="CK16808" s="174">
        <v>0</v>
      </c>
      <c r="CU16808" s="174">
        <v>2478</v>
      </c>
      <c r="CV16808" s="174">
        <v>33247</v>
      </c>
      <c r="CW16808" s="174">
        <v>5</v>
      </c>
      <c r="CX16808" s="174">
        <v>0</v>
      </c>
    </row>
    <row r="16809" spans="84:102" x14ac:dyDescent="0.25">
      <c r="CF16809" s="3" t="s">
        <v>3073</v>
      </c>
      <c r="CG16809" s="174">
        <v>2485</v>
      </c>
      <c r="CH16809" s="174">
        <v>36898</v>
      </c>
      <c r="CI16809" s="174">
        <v>5</v>
      </c>
      <c r="CJ16809" s="174">
        <v>0</v>
      </c>
      <c r="CK16809" s="174">
        <v>0</v>
      </c>
      <c r="CU16809" s="174">
        <v>2485</v>
      </c>
      <c r="CV16809" s="174">
        <v>36898</v>
      </c>
      <c r="CW16809" s="174">
        <v>5</v>
      </c>
      <c r="CX16809" s="174">
        <v>0</v>
      </c>
    </row>
    <row r="16810" spans="84:102" x14ac:dyDescent="0.25">
      <c r="CF16810" s="3" t="s">
        <v>3073</v>
      </c>
      <c r="CG16810" s="174">
        <v>2486</v>
      </c>
      <c r="CH16810" s="174">
        <v>33981</v>
      </c>
      <c r="CI16810" s="174">
        <v>5</v>
      </c>
      <c r="CJ16810" s="174">
        <v>0</v>
      </c>
      <c r="CK16810" s="174">
        <v>0</v>
      </c>
      <c r="CU16810" s="174">
        <v>2486</v>
      </c>
      <c r="CV16810" s="174">
        <v>33981</v>
      </c>
      <c r="CW16810" s="174">
        <v>5</v>
      </c>
      <c r="CX16810" s="174">
        <v>0</v>
      </c>
    </row>
    <row r="16811" spans="84:102" x14ac:dyDescent="0.25">
      <c r="CF16811" s="3" t="s">
        <v>3073</v>
      </c>
      <c r="CG16811" s="174">
        <v>2487</v>
      </c>
      <c r="CH16811" s="174">
        <v>33981</v>
      </c>
      <c r="CI16811" s="174">
        <v>5</v>
      </c>
      <c r="CJ16811" s="174">
        <v>0</v>
      </c>
      <c r="CK16811" s="174">
        <v>0</v>
      </c>
      <c r="CU16811" s="174">
        <v>2487</v>
      </c>
      <c r="CV16811" s="174">
        <v>33981</v>
      </c>
      <c r="CW16811" s="174">
        <v>5</v>
      </c>
      <c r="CX16811" s="174">
        <v>0</v>
      </c>
    </row>
    <row r="16812" spans="84:102" x14ac:dyDescent="0.25">
      <c r="CF16812" s="3" t="s">
        <v>3073</v>
      </c>
      <c r="CG16812" s="174">
        <v>2509</v>
      </c>
      <c r="CH16812" s="174">
        <v>38638</v>
      </c>
      <c r="CI16812" s="174">
        <v>5</v>
      </c>
      <c r="CJ16812" s="174">
        <v>0</v>
      </c>
      <c r="CK16812" s="174">
        <v>0</v>
      </c>
      <c r="CU16812" s="174">
        <v>2509</v>
      </c>
      <c r="CV16812" s="174">
        <v>38638</v>
      </c>
      <c r="CW16812" s="174">
        <v>5</v>
      </c>
      <c r="CX16812" s="174">
        <v>0</v>
      </c>
    </row>
    <row r="16813" spans="84:102" x14ac:dyDescent="0.25">
      <c r="CF16813" s="3" t="s">
        <v>3073</v>
      </c>
      <c r="CG16813" s="174">
        <v>2509</v>
      </c>
      <c r="CH16813" s="174">
        <v>40450</v>
      </c>
      <c r="CI16813" s="174">
        <v>5</v>
      </c>
      <c r="CJ16813" s="174">
        <v>0</v>
      </c>
      <c r="CK16813" s="174">
        <v>0</v>
      </c>
      <c r="CU16813" s="174">
        <v>2509</v>
      </c>
      <c r="CV16813" s="174">
        <v>40450</v>
      </c>
      <c r="CW16813" s="174">
        <v>5</v>
      </c>
      <c r="CX16813" s="174">
        <v>0</v>
      </c>
    </row>
    <row r="16814" spans="84:102" x14ac:dyDescent="0.25">
      <c r="CF16814" s="3" t="s">
        <v>3073</v>
      </c>
      <c r="CG16814" s="174">
        <v>2510</v>
      </c>
      <c r="CH16814" s="174">
        <v>38881</v>
      </c>
      <c r="CI16814" s="174">
        <v>5</v>
      </c>
      <c r="CJ16814" s="174">
        <v>0</v>
      </c>
      <c r="CK16814" s="174">
        <v>0</v>
      </c>
      <c r="CU16814" s="174">
        <v>2510</v>
      </c>
      <c r="CV16814" s="174">
        <v>38881</v>
      </c>
      <c r="CW16814" s="174">
        <v>5</v>
      </c>
      <c r="CX16814" s="174">
        <v>0</v>
      </c>
    </row>
    <row r="16815" spans="84:102" x14ac:dyDescent="0.25">
      <c r="CF16815" s="3" t="s">
        <v>3073</v>
      </c>
      <c r="CG16815" s="174">
        <v>2511</v>
      </c>
      <c r="CH16815" s="174">
        <v>40464</v>
      </c>
      <c r="CI16815" s="174">
        <v>5</v>
      </c>
      <c r="CJ16815" s="174">
        <v>0</v>
      </c>
      <c r="CK16815" s="174">
        <v>0</v>
      </c>
      <c r="CU16815" s="174">
        <v>2511</v>
      </c>
      <c r="CV16815" s="174">
        <v>40464</v>
      </c>
      <c r="CW16815" s="174">
        <v>5</v>
      </c>
      <c r="CX16815" s="174">
        <v>0</v>
      </c>
    </row>
    <row r="16816" spans="84:102" x14ac:dyDescent="0.25">
      <c r="CF16816" s="3" t="s">
        <v>3073</v>
      </c>
      <c r="CG16816" s="174">
        <v>2514</v>
      </c>
      <c r="CH16816" s="174">
        <v>37450</v>
      </c>
      <c r="CI16816" s="174">
        <v>5</v>
      </c>
      <c r="CJ16816" s="174">
        <v>0</v>
      </c>
      <c r="CK16816" s="174">
        <v>0</v>
      </c>
      <c r="CU16816" s="174">
        <v>2514</v>
      </c>
      <c r="CV16816" s="174">
        <v>37450</v>
      </c>
      <c r="CW16816" s="174">
        <v>5</v>
      </c>
      <c r="CX16816" s="174">
        <v>0</v>
      </c>
    </row>
    <row r="16817" spans="84:102" x14ac:dyDescent="0.25">
      <c r="CF16817" s="3" t="s">
        <v>3073</v>
      </c>
      <c r="CG16817" s="174">
        <v>2517</v>
      </c>
      <c r="CH16817" s="174">
        <v>39614</v>
      </c>
      <c r="CI16817" s="174">
        <v>5</v>
      </c>
      <c r="CJ16817" s="174">
        <v>0</v>
      </c>
      <c r="CK16817" s="174">
        <v>0</v>
      </c>
      <c r="CU16817" s="174">
        <v>2517</v>
      </c>
      <c r="CV16817" s="174">
        <v>39614</v>
      </c>
      <c r="CW16817" s="174">
        <v>5</v>
      </c>
      <c r="CX16817" s="174">
        <v>0</v>
      </c>
    </row>
    <row r="16818" spans="84:102" x14ac:dyDescent="0.25">
      <c r="CF16818" s="3" t="s">
        <v>3073</v>
      </c>
      <c r="CG16818" s="174">
        <v>2536</v>
      </c>
      <c r="CH16818" s="174">
        <v>40830</v>
      </c>
      <c r="CI16818" s="174">
        <v>5</v>
      </c>
      <c r="CJ16818" s="174">
        <v>0</v>
      </c>
      <c r="CK16818" s="174">
        <v>0</v>
      </c>
      <c r="CU16818" s="174">
        <v>2536</v>
      </c>
      <c r="CV16818" s="174">
        <v>40830</v>
      </c>
      <c r="CW16818" s="174">
        <v>5</v>
      </c>
      <c r="CX16818" s="174">
        <v>0</v>
      </c>
    </row>
    <row r="16819" spans="84:102" x14ac:dyDescent="0.25">
      <c r="CF16819" s="3" t="s">
        <v>3073</v>
      </c>
      <c r="CG16819" s="174">
        <v>2567</v>
      </c>
      <c r="CH16819" s="174">
        <v>45279</v>
      </c>
      <c r="CI16819" s="174">
        <v>5</v>
      </c>
      <c r="CJ16819" s="174">
        <v>0</v>
      </c>
      <c r="CK16819" s="174">
        <v>0</v>
      </c>
      <c r="CU16819" s="174">
        <v>2567</v>
      </c>
      <c r="CV16819" s="174">
        <v>45279</v>
      </c>
      <c r="CW16819" s="174">
        <v>5</v>
      </c>
      <c r="CX16819" s="174">
        <v>0</v>
      </c>
    </row>
    <row r="16820" spans="84:102" x14ac:dyDescent="0.25">
      <c r="CF16820" s="3" t="s">
        <v>3073</v>
      </c>
      <c r="CG16820" s="174">
        <v>2573</v>
      </c>
      <c r="CH16820" s="174">
        <v>40554</v>
      </c>
      <c r="CI16820" s="174">
        <v>5</v>
      </c>
      <c r="CJ16820" s="174">
        <v>0</v>
      </c>
      <c r="CK16820" s="174">
        <v>0</v>
      </c>
      <c r="CU16820" s="174">
        <v>2573</v>
      </c>
      <c r="CV16820" s="174">
        <v>40554</v>
      </c>
      <c r="CW16820" s="174">
        <v>5</v>
      </c>
      <c r="CX16820" s="174">
        <v>0</v>
      </c>
    </row>
    <row r="16821" spans="84:102" x14ac:dyDescent="0.25">
      <c r="CF16821" s="3" t="s">
        <v>3073</v>
      </c>
      <c r="CG16821" s="174">
        <v>2576</v>
      </c>
      <c r="CH16821" s="174">
        <v>40481</v>
      </c>
      <c r="CI16821" s="174">
        <v>5</v>
      </c>
      <c r="CJ16821" s="174">
        <v>0</v>
      </c>
      <c r="CK16821" s="174">
        <v>0</v>
      </c>
      <c r="CU16821" s="174">
        <v>2576</v>
      </c>
      <c r="CV16821" s="174">
        <v>40481</v>
      </c>
      <c r="CW16821" s="174">
        <v>5</v>
      </c>
      <c r="CX16821" s="174">
        <v>0</v>
      </c>
    </row>
    <row r="16822" spans="84:102" x14ac:dyDescent="0.25">
      <c r="CF16822" s="3" t="s">
        <v>3073</v>
      </c>
      <c r="CG16822" s="174">
        <v>2580</v>
      </c>
      <c r="CH16822" s="174">
        <v>40103</v>
      </c>
      <c r="CI16822" s="174">
        <v>5</v>
      </c>
      <c r="CJ16822" s="174">
        <v>0</v>
      </c>
      <c r="CK16822" s="174">
        <v>0</v>
      </c>
      <c r="CU16822" s="174">
        <v>2580</v>
      </c>
      <c r="CV16822" s="174">
        <v>40103</v>
      </c>
      <c r="CW16822" s="174">
        <v>5</v>
      </c>
      <c r="CX16822" s="174">
        <v>0</v>
      </c>
    </row>
    <row r="16823" spans="84:102" x14ac:dyDescent="0.25">
      <c r="CF16823" s="3" t="s">
        <v>3073</v>
      </c>
      <c r="CG16823" s="174">
        <v>2582</v>
      </c>
      <c r="CH16823" s="174">
        <v>41557</v>
      </c>
      <c r="CI16823" s="174">
        <v>5</v>
      </c>
      <c r="CJ16823" s="174">
        <v>0</v>
      </c>
      <c r="CK16823" s="174">
        <v>0</v>
      </c>
      <c r="CU16823" s="174">
        <v>2582</v>
      </c>
      <c r="CV16823" s="174">
        <v>41557</v>
      </c>
      <c r="CW16823" s="174">
        <v>5</v>
      </c>
      <c r="CX16823" s="174">
        <v>0</v>
      </c>
    </row>
    <row r="16824" spans="84:102" x14ac:dyDescent="0.25">
      <c r="CF16824" s="3" t="s">
        <v>3073</v>
      </c>
      <c r="CG16824" s="174">
        <v>2588</v>
      </c>
      <c r="CH16824" s="174">
        <v>44107</v>
      </c>
      <c r="CI16824" s="174">
        <v>5</v>
      </c>
      <c r="CJ16824" s="174">
        <v>0</v>
      </c>
      <c r="CK16824" s="174">
        <v>0</v>
      </c>
      <c r="CU16824" s="174">
        <v>2588</v>
      </c>
      <c r="CV16824" s="174">
        <v>44107</v>
      </c>
      <c r="CW16824" s="174">
        <v>5</v>
      </c>
      <c r="CX16824" s="174">
        <v>0</v>
      </c>
    </row>
    <row r="16825" spans="84:102" x14ac:dyDescent="0.25">
      <c r="CF16825" s="3" t="s">
        <v>3073</v>
      </c>
      <c r="CG16825" s="174">
        <v>2603</v>
      </c>
      <c r="CH16825" s="174">
        <v>43556</v>
      </c>
      <c r="CI16825" s="174">
        <v>5</v>
      </c>
      <c r="CJ16825" s="174">
        <v>0</v>
      </c>
      <c r="CK16825" s="174">
        <v>0</v>
      </c>
      <c r="CU16825" s="174">
        <v>2603</v>
      </c>
      <c r="CV16825" s="174">
        <v>43556</v>
      </c>
      <c r="CW16825" s="174">
        <v>5</v>
      </c>
      <c r="CX16825" s="174">
        <v>0</v>
      </c>
    </row>
    <row r="16826" spans="84:102" x14ac:dyDescent="0.25">
      <c r="CF16826" s="3" t="s">
        <v>3073</v>
      </c>
      <c r="CG16826" s="174">
        <v>2621</v>
      </c>
      <c r="CH16826" s="174">
        <v>46234</v>
      </c>
      <c r="CI16826" s="174">
        <v>5</v>
      </c>
      <c r="CJ16826" s="174">
        <v>0</v>
      </c>
      <c r="CK16826" s="174">
        <v>0</v>
      </c>
      <c r="CU16826" s="174">
        <v>2621</v>
      </c>
      <c r="CV16826" s="174">
        <v>46234</v>
      </c>
      <c r="CW16826" s="174">
        <v>5</v>
      </c>
      <c r="CX16826" s="174">
        <v>0</v>
      </c>
    </row>
    <row r="16827" spans="84:102" x14ac:dyDescent="0.25">
      <c r="CF16827" s="3" t="s">
        <v>3073</v>
      </c>
      <c r="CG16827" s="174">
        <v>2621</v>
      </c>
      <c r="CH16827" s="174">
        <v>48028</v>
      </c>
      <c r="CI16827" s="174">
        <v>5</v>
      </c>
      <c r="CJ16827" s="174">
        <v>0</v>
      </c>
      <c r="CK16827" s="174">
        <v>0</v>
      </c>
      <c r="CU16827" s="174">
        <v>2621</v>
      </c>
      <c r="CV16827" s="174">
        <v>48028</v>
      </c>
      <c r="CW16827" s="174">
        <v>5</v>
      </c>
      <c r="CX16827" s="174">
        <v>0</v>
      </c>
    </row>
    <row r="16828" spans="84:102" x14ac:dyDescent="0.25">
      <c r="CF16828" s="3" t="s">
        <v>3073</v>
      </c>
      <c r="CG16828" s="174">
        <v>2627</v>
      </c>
      <c r="CH16828" s="174">
        <v>46106</v>
      </c>
      <c r="CI16828" s="174">
        <v>5</v>
      </c>
      <c r="CJ16828" s="174">
        <v>0</v>
      </c>
      <c r="CK16828" s="174">
        <v>0</v>
      </c>
      <c r="CU16828" s="174">
        <v>2627</v>
      </c>
      <c r="CV16828" s="174">
        <v>46106</v>
      </c>
      <c r="CW16828" s="174">
        <v>5</v>
      </c>
      <c r="CX16828" s="174">
        <v>0</v>
      </c>
    </row>
    <row r="16829" spans="84:102" x14ac:dyDescent="0.25">
      <c r="CF16829" s="3" t="s">
        <v>3073</v>
      </c>
      <c r="CG16829" s="174">
        <v>2633</v>
      </c>
      <c r="CH16829" s="174">
        <v>46009</v>
      </c>
      <c r="CI16829" s="174">
        <v>5</v>
      </c>
      <c r="CJ16829" s="174">
        <v>0</v>
      </c>
      <c r="CK16829" s="174">
        <v>0</v>
      </c>
      <c r="CU16829" s="174">
        <v>2633</v>
      </c>
      <c r="CV16829" s="174">
        <v>46009</v>
      </c>
      <c r="CW16829" s="174">
        <v>5</v>
      </c>
      <c r="CX16829" s="174">
        <v>0</v>
      </c>
    </row>
    <row r="16830" spans="84:102" x14ac:dyDescent="0.25">
      <c r="CF16830" s="3" t="s">
        <v>3073</v>
      </c>
      <c r="CG16830" s="174">
        <v>2649</v>
      </c>
      <c r="CH16830" s="174">
        <v>47344</v>
      </c>
      <c r="CI16830" s="174">
        <v>5</v>
      </c>
      <c r="CJ16830" s="174">
        <v>0</v>
      </c>
      <c r="CK16830" s="174">
        <v>0</v>
      </c>
      <c r="CU16830" s="174">
        <v>2649</v>
      </c>
      <c r="CV16830" s="174">
        <v>47344</v>
      </c>
      <c r="CW16830" s="174">
        <v>5</v>
      </c>
      <c r="CX16830" s="174">
        <v>0</v>
      </c>
    </row>
    <row r="16831" spans="84:102" x14ac:dyDescent="0.25">
      <c r="CF16831" s="3" t="s">
        <v>3073</v>
      </c>
      <c r="CG16831" s="174">
        <v>2671</v>
      </c>
      <c r="CH16831" s="174">
        <v>123476</v>
      </c>
      <c r="CI16831" s="174">
        <v>5</v>
      </c>
      <c r="CJ16831" s="174">
        <v>0</v>
      </c>
      <c r="CK16831" s="174">
        <v>0</v>
      </c>
      <c r="CU16831" s="174">
        <v>2671</v>
      </c>
      <c r="CV16831" s="174">
        <v>123476</v>
      </c>
      <c r="CW16831" s="174">
        <v>5</v>
      </c>
      <c r="CX16831" s="174">
        <v>0</v>
      </c>
    </row>
    <row r="16832" spans="84:102" x14ac:dyDescent="0.25">
      <c r="CF16832" s="3" t="s">
        <v>3073</v>
      </c>
      <c r="CG16832" s="174">
        <v>2674</v>
      </c>
      <c r="CH16832" s="174">
        <v>124366</v>
      </c>
      <c r="CI16832" s="174">
        <v>5</v>
      </c>
      <c r="CJ16832" s="174">
        <v>0</v>
      </c>
      <c r="CK16832" s="174">
        <v>0</v>
      </c>
      <c r="CU16832" s="174">
        <v>2674</v>
      </c>
      <c r="CV16832" s="174">
        <v>124366</v>
      </c>
      <c r="CW16832" s="174">
        <v>5</v>
      </c>
      <c r="CX16832" s="174">
        <v>0</v>
      </c>
    </row>
    <row r="16833" spans="84:102" x14ac:dyDescent="0.25">
      <c r="CF16833" s="3" t="s">
        <v>3073</v>
      </c>
      <c r="CG16833" s="174">
        <v>2679</v>
      </c>
      <c r="CH16833" s="174">
        <v>130610</v>
      </c>
      <c r="CI16833" s="174">
        <v>5</v>
      </c>
      <c r="CJ16833" s="174">
        <v>0</v>
      </c>
      <c r="CK16833" s="174">
        <v>0</v>
      </c>
      <c r="CU16833" s="174">
        <v>2679</v>
      </c>
      <c r="CV16833" s="174">
        <v>130610</v>
      </c>
      <c r="CW16833" s="174">
        <v>5</v>
      </c>
      <c r="CX16833" s="174">
        <v>0</v>
      </c>
    </row>
    <row r="16834" spans="84:102" x14ac:dyDescent="0.25">
      <c r="CF16834" s="3" t="s">
        <v>3073</v>
      </c>
      <c r="CG16834" s="174">
        <v>2706</v>
      </c>
      <c r="CH16834" s="174">
        <v>129648</v>
      </c>
      <c r="CI16834" s="174">
        <v>5</v>
      </c>
      <c r="CJ16834" s="174">
        <v>0</v>
      </c>
      <c r="CK16834" s="174">
        <v>0</v>
      </c>
      <c r="CU16834" s="174">
        <v>2706</v>
      </c>
      <c r="CV16834" s="174">
        <v>129648</v>
      </c>
      <c r="CW16834" s="174">
        <v>5</v>
      </c>
      <c r="CX16834" s="174">
        <v>0</v>
      </c>
    </row>
    <row r="16835" spans="84:102" x14ac:dyDescent="0.25">
      <c r="CF16835" s="3" t="s">
        <v>3073</v>
      </c>
      <c r="CG16835" s="174">
        <v>2708</v>
      </c>
      <c r="CH16835" s="174">
        <v>132570</v>
      </c>
      <c r="CI16835" s="174">
        <v>5</v>
      </c>
      <c r="CJ16835" s="174">
        <v>0</v>
      </c>
      <c r="CK16835" s="174">
        <v>0</v>
      </c>
      <c r="CU16835" s="174">
        <v>2708</v>
      </c>
      <c r="CV16835" s="174">
        <v>132570</v>
      </c>
      <c r="CW16835" s="174">
        <v>5</v>
      </c>
      <c r="CX16835" s="174">
        <v>0</v>
      </c>
    </row>
    <row r="16836" spans="84:102" x14ac:dyDescent="0.25">
      <c r="CF16836" s="3" t="s">
        <v>3073</v>
      </c>
      <c r="CG16836" s="174">
        <v>2717</v>
      </c>
      <c r="CH16836" s="174">
        <v>134499</v>
      </c>
      <c r="CI16836" s="174">
        <v>5</v>
      </c>
      <c r="CJ16836" s="174">
        <v>0</v>
      </c>
      <c r="CK16836" s="174">
        <v>0</v>
      </c>
      <c r="CU16836" s="174">
        <v>2717</v>
      </c>
      <c r="CV16836" s="174">
        <v>134499</v>
      </c>
      <c r="CW16836" s="174">
        <v>5</v>
      </c>
      <c r="CX16836" s="174">
        <v>0</v>
      </c>
    </row>
    <row r="16837" spans="84:102" x14ac:dyDescent="0.25">
      <c r="CF16837" s="3" t="s">
        <v>3073</v>
      </c>
      <c r="CG16837" s="174">
        <v>2756</v>
      </c>
      <c r="CH16837" s="174">
        <v>142554</v>
      </c>
      <c r="CI16837" s="174">
        <v>5</v>
      </c>
      <c r="CJ16837" s="174">
        <v>0</v>
      </c>
      <c r="CK16837" s="174">
        <v>0</v>
      </c>
      <c r="CU16837" s="174">
        <v>2756</v>
      </c>
      <c r="CV16837" s="174">
        <v>142554</v>
      </c>
      <c r="CW16837" s="174">
        <v>5</v>
      </c>
      <c r="CX16837" s="174">
        <v>0</v>
      </c>
    </row>
    <row r="16838" spans="84:102" x14ac:dyDescent="0.25">
      <c r="CF16838" s="3" t="s">
        <v>3073</v>
      </c>
      <c r="CG16838" s="174">
        <v>2766</v>
      </c>
      <c r="CH16838" s="174">
        <v>142560</v>
      </c>
      <c r="CI16838" s="174">
        <v>5</v>
      </c>
      <c r="CJ16838" s="174">
        <v>0</v>
      </c>
      <c r="CK16838" s="174">
        <v>0</v>
      </c>
      <c r="CU16838" s="174">
        <v>2766</v>
      </c>
      <c r="CV16838" s="174">
        <v>142560</v>
      </c>
      <c r="CW16838" s="174">
        <v>5</v>
      </c>
      <c r="CX16838" s="174">
        <v>0</v>
      </c>
    </row>
    <row r="16839" spans="84:102" x14ac:dyDescent="0.25">
      <c r="CF16839" s="3" t="s">
        <v>3073</v>
      </c>
      <c r="CG16839" s="174">
        <v>2766</v>
      </c>
      <c r="CH16839" s="174">
        <v>144230</v>
      </c>
      <c r="CI16839" s="174">
        <v>5</v>
      </c>
      <c r="CJ16839" s="174">
        <v>0</v>
      </c>
      <c r="CK16839" s="174">
        <v>0</v>
      </c>
      <c r="CU16839" s="174">
        <v>2766</v>
      </c>
      <c r="CV16839" s="174">
        <v>144230</v>
      </c>
      <c r="CW16839" s="174">
        <v>5</v>
      </c>
      <c r="CX16839" s="174">
        <v>0</v>
      </c>
    </row>
    <row r="16840" spans="84:102" x14ac:dyDescent="0.25">
      <c r="CF16840" s="3" t="s">
        <v>3073</v>
      </c>
      <c r="CG16840" s="174">
        <v>2770</v>
      </c>
      <c r="CH16840" s="174">
        <v>145740</v>
      </c>
      <c r="CI16840" s="174">
        <v>5</v>
      </c>
      <c r="CJ16840" s="174">
        <v>0</v>
      </c>
      <c r="CK16840" s="174">
        <v>0</v>
      </c>
      <c r="CU16840" s="174">
        <v>2770</v>
      </c>
      <c r="CV16840" s="174">
        <v>145740</v>
      </c>
      <c r="CW16840" s="174">
        <v>5</v>
      </c>
      <c r="CX16840" s="174">
        <v>0</v>
      </c>
    </row>
    <row r="16841" spans="84:102" x14ac:dyDescent="0.25">
      <c r="CF16841" s="3" t="s">
        <v>3073</v>
      </c>
      <c r="CG16841" s="174">
        <v>2772</v>
      </c>
      <c r="CH16841" s="174">
        <v>145924</v>
      </c>
      <c r="CI16841" s="174">
        <v>5</v>
      </c>
      <c r="CJ16841" s="174">
        <v>0</v>
      </c>
      <c r="CK16841" s="174">
        <v>0</v>
      </c>
      <c r="CU16841" s="174">
        <v>2772</v>
      </c>
      <c r="CV16841" s="174">
        <v>145924</v>
      </c>
      <c r="CW16841" s="174">
        <v>5</v>
      </c>
      <c r="CX16841" s="174">
        <v>0</v>
      </c>
    </row>
    <row r="16842" spans="84:102" x14ac:dyDescent="0.25">
      <c r="CF16842" s="3" t="s">
        <v>3073</v>
      </c>
      <c r="CG16842" s="174">
        <v>2776</v>
      </c>
      <c r="CH16842" s="174">
        <v>145510</v>
      </c>
      <c r="CI16842" s="174">
        <v>5</v>
      </c>
      <c r="CJ16842" s="174">
        <v>0</v>
      </c>
      <c r="CK16842" s="174">
        <v>0</v>
      </c>
      <c r="CU16842" s="174">
        <v>2776</v>
      </c>
      <c r="CV16842" s="174">
        <v>145510</v>
      </c>
      <c r="CW16842" s="174">
        <v>5</v>
      </c>
      <c r="CX16842" s="174">
        <v>0</v>
      </c>
    </row>
    <row r="16843" spans="84:102" x14ac:dyDescent="0.25">
      <c r="CF16843" s="3" t="s">
        <v>3073</v>
      </c>
      <c r="CG16843" s="174">
        <v>2777</v>
      </c>
      <c r="CH16843" s="174">
        <v>145834</v>
      </c>
      <c r="CI16843" s="174">
        <v>5</v>
      </c>
      <c r="CJ16843" s="174">
        <v>0</v>
      </c>
      <c r="CK16843" s="174">
        <v>0</v>
      </c>
      <c r="CU16843" s="174">
        <v>2777</v>
      </c>
      <c r="CV16843" s="174">
        <v>145834</v>
      </c>
      <c r="CW16843" s="174">
        <v>5</v>
      </c>
      <c r="CX16843" s="174">
        <v>0</v>
      </c>
    </row>
    <row r="16844" spans="84:102" x14ac:dyDescent="0.25">
      <c r="CF16844" s="3" t="s">
        <v>3073</v>
      </c>
      <c r="CG16844" s="174">
        <v>2815</v>
      </c>
      <c r="CH16844" s="174">
        <v>147998</v>
      </c>
      <c r="CI16844" s="174">
        <v>5</v>
      </c>
      <c r="CJ16844" s="174">
        <v>0</v>
      </c>
      <c r="CK16844" s="174">
        <v>0</v>
      </c>
      <c r="CU16844" s="174">
        <v>2815</v>
      </c>
      <c r="CV16844" s="174">
        <v>147998</v>
      </c>
      <c r="CW16844" s="174">
        <v>5</v>
      </c>
      <c r="CX16844" s="174">
        <v>0</v>
      </c>
    </row>
    <row r="16845" spans="84:102" x14ac:dyDescent="0.25">
      <c r="CF16845" s="3" t="s">
        <v>3073</v>
      </c>
      <c r="CG16845" s="174">
        <v>2816</v>
      </c>
      <c r="CH16845" s="174">
        <v>147986</v>
      </c>
      <c r="CI16845" s="174">
        <v>5</v>
      </c>
      <c r="CJ16845" s="174">
        <v>0</v>
      </c>
      <c r="CK16845" s="174">
        <v>0</v>
      </c>
      <c r="CU16845" s="174">
        <v>2816</v>
      </c>
      <c r="CV16845" s="174">
        <v>147986</v>
      </c>
      <c r="CW16845" s="174">
        <v>5</v>
      </c>
      <c r="CX16845" s="174">
        <v>0</v>
      </c>
    </row>
    <row r="16846" spans="84:102" x14ac:dyDescent="0.25">
      <c r="CF16846" s="3" t="s">
        <v>3073</v>
      </c>
      <c r="CG16846" s="174">
        <v>2837</v>
      </c>
      <c r="CH16846" s="174">
        <v>149881</v>
      </c>
      <c r="CI16846" s="174">
        <v>5</v>
      </c>
      <c r="CJ16846" s="174">
        <v>0</v>
      </c>
      <c r="CK16846" s="174">
        <v>0</v>
      </c>
      <c r="CU16846" s="174">
        <v>2837</v>
      </c>
      <c r="CV16846" s="174">
        <v>149881</v>
      </c>
      <c r="CW16846" s="174">
        <v>5</v>
      </c>
      <c r="CX16846" s="174">
        <v>0</v>
      </c>
    </row>
    <row r="16847" spans="84:102" x14ac:dyDescent="0.25">
      <c r="CF16847" s="3" t="s">
        <v>3073</v>
      </c>
      <c r="CG16847" s="174">
        <v>2842</v>
      </c>
      <c r="CH16847" s="174">
        <v>150225</v>
      </c>
      <c r="CI16847" s="174">
        <v>5</v>
      </c>
      <c r="CJ16847" s="174">
        <v>0</v>
      </c>
      <c r="CK16847" s="174">
        <v>0</v>
      </c>
      <c r="CU16847" s="174">
        <v>2842</v>
      </c>
      <c r="CV16847" s="174">
        <v>150225</v>
      </c>
      <c r="CW16847" s="174">
        <v>5</v>
      </c>
      <c r="CX16847" s="174">
        <v>0</v>
      </c>
    </row>
    <row r="16848" spans="84:102" x14ac:dyDescent="0.25">
      <c r="CF16848" s="3" t="s">
        <v>3073</v>
      </c>
      <c r="CG16848" s="174">
        <v>2843</v>
      </c>
      <c r="CH16848" s="174">
        <v>150846</v>
      </c>
      <c r="CI16848" s="174">
        <v>5</v>
      </c>
      <c r="CJ16848" s="174">
        <v>0</v>
      </c>
      <c r="CK16848" s="174">
        <v>0</v>
      </c>
      <c r="CU16848" s="174">
        <v>2843</v>
      </c>
      <c r="CV16848" s="174">
        <v>150846</v>
      </c>
      <c r="CW16848" s="174">
        <v>5</v>
      </c>
      <c r="CX16848" s="174">
        <v>0</v>
      </c>
    </row>
    <row r="16849" spans="84:102" x14ac:dyDescent="0.25">
      <c r="CF16849" s="3" t="s">
        <v>3073</v>
      </c>
      <c r="CG16849" s="174">
        <v>2859</v>
      </c>
      <c r="CH16849" s="174">
        <v>149346</v>
      </c>
      <c r="CI16849" s="174">
        <v>5</v>
      </c>
      <c r="CJ16849" s="174">
        <v>0</v>
      </c>
      <c r="CK16849" s="174">
        <v>0</v>
      </c>
      <c r="CU16849" s="174">
        <v>2859</v>
      </c>
      <c r="CV16849" s="174">
        <v>149346</v>
      </c>
      <c r="CW16849" s="174">
        <v>5</v>
      </c>
      <c r="CX16849" s="174">
        <v>0</v>
      </c>
    </row>
    <row r="16850" spans="84:102" x14ac:dyDescent="0.25">
      <c r="CF16850" s="3" t="s">
        <v>3073</v>
      </c>
      <c r="CG16850" s="174">
        <v>2863</v>
      </c>
      <c r="CH16850" s="174">
        <v>148531</v>
      </c>
      <c r="CI16850" s="174">
        <v>5</v>
      </c>
      <c r="CJ16850" s="174">
        <v>0</v>
      </c>
      <c r="CK16850" s="174">
        <v>0</v>
      </c>
      <c r="CU16850" s="174">
        <v>2863</v>
      </c>
      <c r="CV16850" s="174">
        <v>148531</v>
      </c>
      <c r="CW16850" s="174">
        <v>5</v>
      </c>
      <c r="CX16850" s="174">
        <v>0</v>
      </c>
    </row>
    <row r="16851" spans="84:102" x14ac:dyDescent="0.25">
      <c r="CF16851" s="3" t="s">
        <v>3073</v>
      </c>
      <c r="CG16851" s="174">
        <v>2867</v>
      </c>
      <c r="CH16851" s="174">
        <v>150991</v>
      </c>
      <c r="CI16851" s="174">
        <v>5</v>
      </c>
      <c r="CJ16851" s="174">
        <v>0</v>
      </c>
      <c r="CK16851" s="174">
        <v>0</v>
      </c>
      <c r="CU16851" s="174">
        <v>2867</v>
      </c>
      <c r="CV16851" s="174">
        <v>150991</v>
      </c>
      <c r="CW16851" s="174">
        <v>5</v>
      </c>
      <c r="CX16851" s="174">
        <v>0</v>
      </c>
    </row>
    <row r="16852" spans="84:102" x14ac:dyDescent="0.25">
      <c r="CF16852" s="3" t="s">
        <v>3073</v>
      </c>
      <c r="CG16852" s="174">
        <v>2877</v>
      </c>
      <c r="CH16852" s="174">
        <v>149886</v>
      </c>
      <c r="CI16852" s="174">
        <v>5</v>
      </c>
      <c r="CJ16852" s="174">
        <v>0</v>
      </c>
      <c r="CK16852" s="174">
        <v>0</v>
      </c>
      <c r="CU16852" s="174">
        <v>2877</v>
      </c>
      <c r="CV16852" s="174">
        <v>149886</v>
      </c>
      <c r="CW16852" s="174">
        <v>5</v>
      </c>
      <c r="CX16852" s="174">
        <v>0</v>
      </c>
    </row>
    <row r="16853" spans="84:102" x14ac:dyDescent="0.25">
      <c r="CF16853" s="3" t="s">
        <v>3073</v>
      </c>
      <c r="CG16853" s="174">
        <v>2897</v>
      </c>
      <c r="CH16853" s="174">
        <v>183539</v>
      </c>
      <c r="CI16853" s="174">
        <v>5</v>
      </c>
      <c r="CJ16853" s="174">
        <v>0</v>
      </c>
      <c r="CK16853" s="174">
        <v>0</v>
      </c>
      <c r="CU16853" s="174">
        <v>2897</v>
      </c>
      <c r="CV16853" s="174">
        <v>183539</v>
      </c>
      <c r="CW16853" s="174">
        <v>5</v>
      </c>
      <c r="CX16853" s="174">
        <v>0</v>
      </c>
    </row>
    <row r="16854" spans="84:102" x14ac:dyDescent="0.25">
      <c r="CF16854" s="3" t="s">
        <v>3073</v>
      </c>
      <c r="CG16854" s="174">
        <v>2910</v>
      </c>
      <c r="CH16854" s="174">
        <v>151963</v>
      </c>
      <c r="CI16854" s="174">
        <v>5</v>
      </c>
      <c r="CJ16854" s="174">
        <v>0</v>
      </c>
      <c r="CK16854" s="174">
        <v>0</v>
      </c>
      <c r="CU16854" s="174">
        <v>2910</v>
      </c>
      <c r="CV16854" s="174">
        <v>151963</v>
      </c>
      <c r="CW16854" s="174">
        <v>5</v>
      </c>
      <c r="CX16854" s="174">
        <v>0</v>
      </c>
    </row>
    <row r="16855" spans="84:102" x14ac:dyDescent="0.25">
      <c r="CF16855" s="3" t="s">
        <v>3073</v>
      </c>
      <c r="CG16855" s="174">
        <v>2917</v>
      </c>
      <c r="CH16855" s="174">
        <v>150982</v>
      </c>
      <c r="CI16855" s="174">
        <v>5</v>
      </c>
      <c r="CJ16855" s="174">
        <v>0</v>
      </c>
      <c r="CK16855" s="174">
        <v>0</v>
      </c>
      <c r="CU16855" s="174">
        <v>2917</v>
      </c>
      <c r="CV16855" s="174">
        <v>150982</v>
      </c>
      <c r="CW16855" s="174">
        <v>5</v>
      </c>
      <c r="CX16855" s="174">
        <v>0</v>
      </c>
    </row>
    <row r="16856" spans="84:102" x14ac:dyDescent="0.25">
      <c r="CF16856" s="3" t="s">
        <v>3073</v>
      </c>
      <c r="CG16856" s="174">
        <v>2919</v>
      </c>
      <c r="CH16856" s="174">
        <v>151040</v>
      </c>
      <c r="CI16856" s="174">
        <v>5</v>
      </c>
      <c r="CJ16856" s="174">
        <v>0</v>
      </c>
      <c r="CK16856" s="174">
        <v>0</v>
      </c>
      <c r="CU16856" s="174">
        <v>2919</v>
      </c>
      <c r="CV16856" s="174">
        <v>151040</v>
      </c>
      <c r="CW16856" s="174">
        <v>5</v>
      </c>
      <c r="CX16856" s="174">
        <v>0</v>
      </c>
    </row>
    <row r="16857" spans="84:102" x14ac:dyDescent="0.25">
      <c r="CF16857" s="3" t="s">
        <v>3073</v>
      </c>
      <c r="CG16857" s="174">
        <v>2941</v>
      </c>
      <c r="CH16857" s="174">
        <v>151046</v>
      </c>
      <c r="CI16857" s="174">
        <v>5</v>
      </c>
      <c r="CJ16857" s="174">
        <v>0</v>
      </c>
      <c r="CK16857" s="174">
        <v>0</v>
      </c>
      <c r="CU16857" s="174">
        <v>2941</v>
      </c>
      <c r="CV16857" s="174">
        <v>151046</v>
      </c>
      <c r="CW16857" s="174">
        <v>5</v>
      </c>
      <c r="CX16857" s="174">
        <v>0</v>
      </c>
    </row>
    <row r="16858" spans="84:102" x14ac:dyDescent="0.25">
      <c r="CF16858" s="3" t="s">
        <v>3073</v>
      </c>
      <c r="CG16858" s="174">
        <v>2945</v>
      </c>
      <c r="CH16858" s="174">
        <v>153478</v>
      </c>
      <c r="CI16858" s="174">
        <v>5</v>
      </c>
      <c r="CJ16858" s="174">
        <v>0</v>
      </c>
      <c r="CK16858" s="174">
        <v>0</v>
      </c>
      <c r="CU16858" s="174">
        <v>2945</v>
      </c>
      <c r="CV16858" s="174">
        <v>153478</v>
      </c>
      <c r="CW16858" s="174">
        <v>5</v>
      </c>
      <c r="CX16858" s="174">
        <v>0</v>
      </c>
    </row>
    <row r="16859" spans="84:102" x14ac:dyDescent="0.25">
      <c r="CF16859" s="3" t="s">
        <v>3073</v>
      </c>
      <c r="CG16859" s="174">
        <v>2946</v>
      </c>
      <c r="CH16859" s="174">
        <v>153490</v>
      </c>
      <c r="CI16859" s="174">
        <v>5</v>
      </c>
      <c r="CJ16859" s="174">
        <v>0</v>
      </c>
      <c r="CK16859" s="174">
        <v>0</v>
      </c>
      <c r="CU16859" s="174">
        <v>2946</v>
      </c>
      <c r="CV16859" s="174">
        <v>153490</v>
      </c>
      <c r="CW16859" s="174">
        <v>5</v>
      </c>
      <c r="CX16859" s="174">
        <v>0</v>
      </c>
    </row>
    <row r="16860" spans="84:102" x14ac:dyDescent="0.25">
      <c r="CF16860" s="3" t="s">
        <v>3073</v>
      </c>
      <c r="CG16860" s="174">
        <v>2953</v>
      </c>
      <c r="CH16860" s="174">
        <v>153401</v>
      </c>
      <c r="CI16860" s="174">
        <v>5</v>
      </c>
      <c r="CJ16860" s="174">
        <v>0</v>
      </c>
      <c r="CK16860" s="174">
        <v>0</v>
      </c>
      <c r="CU16860" s="174">
        <v>2953</v>
      </c>
      <c r="CV16860" s="174">
        <v>153401</v>
      </c>
      <c r="CW16860" s="174">
        <v>5</v>
      </c>
      <c r="CX16860" s="174">
        <v>0</v>
      </c>
    </row>
    <row r="16861" spans="84:102" x14ac:dyDescent="0.25">
      <c r="CF16861" s="3" t="s">
        <v>3073</v>
      </c>
      <c r="CG16861" s="174">
        <v>2956</v>
      </c>
      <c r="CH16861" s="174">
        <v>153082</v>
      </c>
      <c r="CI16861" s="174">
        <v>5</v>
      </c>
      <c r="CJ16861" s="174">
        <v>0</v>
      </c>
      <c r="CK16861" s="174">
        <v>0</v>
      </c>
      <c r="CU16861" s="174">
        <v>2956</v>
      </c>
      <c r="CV16861" s="174">
        <v>153082</v>
      </c>
      <c r="CW16861" s="174">
        <v>5</v>
      </c>
      <c r="CX16861" s="174">
        <v>0</v>
      </c>
    </row>
    <row r="16862" spans="84:102" x14ac:dyDescent="0.25">
      <c r="CF16862" s="3" t="s">
        <v>3073</v>
      </c>
      <c r="CG16862" s="174">
        <v>2963</v>
      </c>
      <c r="CH16862" s="174">
        <v>155538</v>
      </c>
      <c r="CI16862" s="174">
        <v>5</v>
      </c>
      <c r="CJ16862" s="174">
        <v>0</v>
      </c>
      <c r="CK16862" s="174">
        <v>0</v>
      </c>
      <c r="CU16862" s="174">
        <v>2963</v>
      </c>
      <c r="CV16862" s="174">
        <v>155538</v>
      </c>
      <c r="CW16862" s="174">
        <v>5</v>
      </c>
      <c r="CX16862" s="174">
        <v>0</v>
      </c>
    </row>
    <row r="16863" spans="84:102" x14ac:dyDescent="0.25">
      <c r="CF16863" s="3" t="s">
        <v>3073</v>
      </c>
      <c r="CG16863" s="174">
        <v>2968</v>
      </c>
      <c r="CH16863" s="174">
        <v>156902</v>
      </c>
      <c r="CI16863" s="174">
        <v>5</v>
      </c>
      <c r="CJ16863" s="174">
        <v>0</v>
      </c>
      <c r="CK16863" s="174">
        <v>0</v>
      </c>
      <c r="CU16863" s="174">
        <v>2968</v>
      </c>
      <c r="CV16863" s="174">
        <v>156902</v>
      </c>
      <c r="CW16863" s="174">
        <v>5</v>
      </c>
      <c r="CX16863" s="174">
        <v>0</v>
      </c>
    </row>
    <row r="16864" spans="84:102" x14ac:dyDescent="0.25">
      <c r="CF16864" s="3" t="s">
        <v>3073</v>
      </c>
      <c r="CG16864" s="174">
        <v>2974</v>
      </c>
      <c r="CH16864" s="174">
        <v>153489</v>
      </c>
      <c r="CI16864" s="174">
        <v>5</v>
      </c>
      <c r="CJ16864" s="174">
        <v>0</v>
      </c>
      <c r="CK16864" s="174">
        <v>0</v>
      </c>
      <c r="CU16864" s="174">
        <v>2974</v>
      </c>
      <c r="CV16864" s="174">
        <v>153489</v>
      </c>
      <c r="CW16864" s="174">
        <v>5</v>
      </c>
      <c r="CX16864" s="174">
        <v>0</v>
      </c>
    </row>
    <row r="16865" spans="84:102" x14ac:dyDescent="0.25">
      <c r="CF16865" s="3" t="s">
        <v>3073</v>
      </c>
      <c r="CG16865" s="174">
        <v>2979</v>
      </c>
      <c r="CH16865" s="174">
        <v>154559</v>
      </c>
      <c r="CI16865" s="174">
        <v>5</v>
      </c>
      <c r="CJ16865" s="174">
        <v>0</v>
      </c>
      <c r="CK16865" s="174">
        <v>0</v>
      </c>
      <c r="CU16865" s="174">
        <v>2979</v>
      </c>
      <c r="CV16865" s="174">
        <v>154559</v>
      </c>
      <c r="CW16865" s="174">
        <v>5</v>
      </c>
      <c r="CX16865" s="174">
        <v>0</v>
      </c>
    </row>
    <row r="16866" spans="84:102" x14ac:dyDescent="0.25">
      <c r="CF16866" s="3" t="s">
        <v>3073</v>
      </c>
      <c r="CG16866" s="174">
        <v>2986</v>
      </c>
      <c r="CH16866" s="174">
        <v>158155</v>
      </c>
      <c r="CI16866" s="174">
        <v>5</v>
      </c>
      <c r="CJ16866" s="174">
        <v>0</v>
      </c>
      <c r="CK16866" s="174">
        <v>0</v>
      </c>
      <c r="CU16866" s="174">
        <v>2986</v>
      </c>
      <c r="CV16866" s="174">
        <v>158155</v>
      </c>
      <c r="CW16866" s="174">
        <v>5</v>
      </c>
      <c r="CX16866" s="174">
        <v>0</v>
      </c>
    </row>
    <row r="16867" spans="84:102" x14ac:dyDescent="0.25">
      <c r="CF16867" s="3" t="s">
        <v>3073</v>
      </c>
      <c r="CG16867" s="174">
        <v>2993</v>
      </c>
      <c r="CH16867" s="174">
        <v>160270</v>
      </c>
      <c r="CI16867" s="174">
        <v>5</v>
      </c>
      <c r="CJ16867" s="174">
        <v>0</v>
      </c>
      <c r="CK16867" s="174">
        <v>0</v>
      </c>
      <c r="CU16867" s="174">
        <v>2993</v>
      </c>
      <c r="CV16867" s="174">
        <v>160270</v>
      </c>
      <c r="CW16867" s="174">
        <v>5</v>
      </c>
      <c r="CX16867" s="174">
        <v>0</v>
      </c>
    </row>
    <row r="16868" spans="84:102" x14ac:dyDescent="0.25">
      <c r="CF16868" s="3" t="s">
        <v>3073</v>
      </c>
      <c r="CG16868" s="174">
        <v>2995</v>
      </c>
      <c r="CH16868" s="174">
        <v>159566</v>
      </c>
      <c r="CI16868" s="174">
        <v>5</v>
      </c>
      <c r="CJ16868" s="174">
        <v>0</v>
      </c>
      <c r="CK16868" s="174">
        <v>0</v>
      </c>
      <c r="CU16868" s="174">
        <v>2995</v>
      </c>
      <c r="CV16868" s="174">
        <v>159566</v>
      </c>
      <c r="CW16868" s="174">
        <v>5</v>
      </c>
      <c r="CX16868" s="174">
        <v>0</v>
      </c>
    </row>
    <row r="16869" spans="84:102" x14ac:dyDescent="0.25">
      <c r="CF16869" s="3" t="s">
        <v>3073</v>
      </c>
      <c r="CG16869" s="174">
        <v>3021</v>
      </c>
      <c r="CH16869" s="174">
        <v>162604</v>
      </c>
      <c r="CI16869" s="174">
        <v>5</v>
      </c>
      <c r="CJ16869" s="174">
        <v>0</v>
      </c>
      <c r="CK16869" s="174">
        <v>0</v>
      </c>
      <c r="CU16869" s="174">
        <v>3021</v>
      </c>
      <c r="CV16869" s="174">
        <v>162604</v>
      </c>
      <c r="CW16869" s="174">
        <v>5</v>
      </c>
      <c r="CX16869" s="174">
        <v>0</v>
      </c>
    </row>
    <row r="16870" spans="84:102" x14ac:dyDescent="0.25">
      <c r="CF16870" s="3" t="s">
        <v>3073</v>
      </c>
      <c r="CG16870" s="174">
        <v>3033</v>
      </c>
      <c r="CH16870" s="174">
        <v>163273</v>
      </c>
      <c r="CI16870" s="174">
        <v>5</v>
      </c>
      <c r="CJ16870" s="174">
        <v>0</v>
      </c>
      <c r="CK16870" s="174">
        <v>0</v>
      </c>
      <c r="CU16870" s="174">
        <v>3033</v>
      </c>
      <c r="CV16870" s="174">
        <v>163273</v>
      </c>
      <c r="CW16870" s="174">
        <v>5</v>
      </c>
      <c r="CX16870" s="174">
        <v>0</v>
      </c>
    </row>
    <row r="16871" spans="84:102" x14ac:dyDescent="0.25">
      <c r="CF16871" s="3" t="s">
        <v>3073</v>
      </c>
      <c r="CG16871" s="174">
        <v>3033</v>
      </c>
      <c r="CH16871" s="174">
        <v>163860</v>
      </c>
      <c r="CI16871" s="174">
        <v>5</v>
      </c>
      <c r="CJ16871" s="174">
        <v>0</v>
      </c>
      <c r="CK16871" s="174">
        <v>0</v>
      </c>
      <c r="CU16871" s="174">
        <v>3033</v>
      </c>
      <c r="CV16871" s="174">
        <v>163860</v>
      </c>
      <c r="CW16871" s="174">
        <v>5</v>
      </c>
      <c r="CX16871" s="174">
        <v>0</v>
      </c>
    </row>
    <row r="16872" spans="84:102" x14ac:dyDescent="0.25">
      <c r="CF16872" s="3" t="s">
        <v>3073</v>
      </c>
      <c r="CG16872" s="174">
        <v>3047</v>
      </c>
      <c r="CH16872" s="174">
        <v>166381</v>
      </c>
      <c r="CI16872" s="174">
        <v>5</v>
      </c>
      <c r="CJ16872" s="174">
        <v>0</v>
      </c>
      <c r="CK16872" s="174">
        <v>0</v>
      </c>
      <c r="CU16872" s="174">
        <v>3047</v>
      </c>
      <c r="CV16872" s="174">
        <v>166381</v>
      </c>
      <c r="CW16872" s="174">
        <v>5</v>
      </c>
      <c r="CX16872" s="174">
        <v>0</v>
      </c>
    </row>
    <row r="16873" spans="84:102" x14ac:dyDescent="0.25">
      <c r="CF16873" s="3" t="s">
        <v>3073</v>
      </c>
      <c r="CG16873" s="174">
        <v>3058</v>
      </c>
      <c r="CH16873" s="174">
        <v>168517</v>
      </c>
      <c r="CI16873" s="174">
        <v>5</v>
      </c>
      <c r="CJ16873" s="174">
        <v>0</v>
      </c>
      <c r="CK16873" s="174">
        <v>0</v>
      </c>
      <c r="CU16873" s="174">
        <v>3058</v>
      </c>
      <c r="CV16873" s="174">
        <v>168517</v>
      </c>
      <c r="CW16873" s="174">
        <v>5</v>
      </c>
      <c r="CX16873" s="174">
        <v>0</v>
      </c>
    </row>
    <row r="16874" spans="84:102" x14ac:dyDescent="0.25">
      <c r="CF16874" s="3" t="s">
        <v>3073</v>
      </c>
      <c r="CG16874" s="174">
        <v>3058</v>
      </c>
      <c r="CH16874" s="174">
        <v>168541</v>
      </c>
      <c r="CI16874" s="174">
        <v>5</v>
      </c>
      <c r="CJ16874" s="174">
        <v>0</v>
      </c>
      <c r="CK16874" s="174">
        <v>0</v>
      </c>
      <c r="CU16874" s="174">
        <v>3058</v>
      </c>
      <c r="CV16874" s="174">
        <v>168541</v>
      </c>
      <c r="CW16874" s="174">
        <v>5</v>
      </c>
      <c r="CX16874" s="174">
        <v>0</v>
      </c>
    </row>
    <row r="16875" spans="84:102" x14ac:dyDescent="0.25">
      <c r="CF16875" s="3" t="s">
        <v>3073</v>
      </c>
      <c r="CG16875" s="174">
        <v>3063</v>
      </c>
      <c r="CH16875" s="174">
        <v>168403</v>
      </c>
      <c r="CI16875" s="174">
        <v>5</v>
      </c>
      <c r="CJ16875" s="174">
        <v>0</v>
      </c>
      <c r="CK16875" s="174">
        <v>0</v>
      </c>
      <c r="CU16875" s="174">
        <v>3063</v>
      </c>
      <c r="CV16875" s="174">
        <v>168403</v>
      </c>
      <c r="CW16875" s="174">
        <v>5</v>
      </c>
      <c r="CX16875" s="174">
        <v>0</v>
      </c>
    </row>
    <row r="16876" spans="84:102" x14ac:dyDescent="0.25">
      <c r="CF16876" s="3" t="s">
        <v>3073</v>
      </c>
      <c r="CG16876" s="174">
        <v>3067</v>
      </c>
      <c r="CH16876" s="174">
        <v>168206</v>
      </c>
      <c r="CI16876" s="174">
        <v>5</v>
      </c>
      <c r="CJ16876" s="174">
        <v>0</v>
      </c>
      <c r="CK16876" s="174">
        <v>0</v>
      </c>
      <c r="CU16876" s="174">
        <v>3067</v>
      </c>
      <c r="CV16876" s="174">
        <v>168206</v>
      </c>
      <c r="CW16876" s="174">
        <v>5</v>
      </c>
      <c r="CX16876" s="174">
        <v>0</v>
      </c>
    </row>
    <row r="16877" spans="84:102" x14ac:dyDescent="0.25">
      <c r="CF16877" s="3" t="s">
        <v>3073</v>
      </c>
      <c r="CG16877" s="174">
        <v>3067</v>
      </c>
      <c r="CH16877" s="174">
        <v>169253</v>
      </c>
      <c r="CI16877" s="174">
        <v>5</v>
      </c>
      <c r="CJ16877" s="174">
        <v>0</v>
      </c>
      <c r="CK16877" s="174">
        <v>0</v>
      </c>
      <c r="CU16877" s="174">
        <v>3067</v>
      </c>
      <c r="CV16877" s="174">
        <v>169253</v>
      </c>
      <c r="CW16877" s="174">
        <v>5</v>
      </c>
      <c r="CX16877" s="174">
        <v>0</v>
      </c>
    </row>
    <row r="16878" spans="84:102" x14ac:dyDescent="0.25">
      <c r="CF16878" s="3" t="s">
        <v>3073</v>
      </c>
      <c r="CG16878" s="174">
        <v>3085</v>
      </c>
      <c r="CH16878" s="174">
        <v>140766</v>
      </c>
      <c r="CI16878" s="174">
        <v>5</v>
      </c>
      <c r="CJ16878" s="174">
        <v>0</v>
      </c>
      <c r="CK16878" s="174">
        <v>0</v>
      </c>
      <c r="CU16878" s="174">
        <v>3085</v>
      </c>
      <c r="CV16878" s="174">
        <v>140766</v>
      </c>
      <c r="CW16878" s="174">
        <v>5</v>
      </c>
      <c r="CX16878" s="174">
        <v>0</v>
      </c>
    </row>
    <row r="16879" spans="84:102" x14ac:dyDescent="0.25">
      <c r="CF16879" s="3" t="s">
        <v>3073</v>
      </c>
      <c r="CG16879" s="174">
        <v>3088</v>
      </c>
      <c r="CH16879" s="174">
        <v>140971</v>
      </c>
      <c r="CI16879" s="174">
        <v>5</v>
      </c>
      <c r="CJ16879" s="174">
        <v>0</v>
      </c>
      <c r="CK16879" s="174">
        <v>0</v>
      </c>
      <c r="CU16879" s="174">
        <v>3088</v>
      </c>
      <c r="CV16879" s="174">
        <v>140971</v>
      </c>
      <c r="CW16879" s="174">
        <v>5</v>
      </c>
      <c r="CX16879" s="174">
        <v>0</v>
      </c>
    </row>
    <row r="16880" spans="84:102" x14ac:dyDescent="0.25">
      <c r="CF16880" s="3" t="s">
        <v>3073</v>
      </c>
      <c r="CG16880" s="174">
        <v>3108</v>
      </c>
      <c r="CH16880" s="174">
        <v>151774</v>
      </c>
      <c r="CI16880" s="174">
        <v>5</v>
      </c>
      <c r="CJ16880" s="174">
        <v>0</v>
      </c>
      <c r="CK16880" s="174">
        <v>0</v>
      </c>
      <c r="CU16880" s="174">
        <v>3108</v>
      </c>
      <c r="CV16880" s="174">
        <v>151774</v>
      </c>
      <c r="CW16880" s="174">
        <v>5</v>
      </c>
      <c r="CX16880" s="174">
        <v>0</v>
      </c>
    </row>
    <row r="16881" spans="84:102" x14ac:dyDescent="0.25">
      <c r="CF16881" s="3" t="s">
        <v>3073</v>
      </c>
      <c r="CG16881" s="174">
        <v>3147</v>
      </c>
      <c r="CH16881" s="174">
        <v>151207</v>
      </c>
      <c r="CI16881" s="174">
        <v>5</v>
      </c>
      <c r="CJ16881" s="174">
        <v>0</v>
      </c>
      <c r="CK16881" s="174">
        <v>0</v>
      </c>
      <c r="CU16881" s="174">
        <v>3147</v>
      </c>
      <c r="CV16881" s="174">
        <v>151207</v>
      </c>
      <c r="CW16881" s="174">
        <v>5</v>
      </c>
      <c r="CX16881" s="174">
        <v>0</v>
      </c>
    </row>
    <row r="16882" spans="84:102" x14ac:dyDescent="0.25">
      <c r="CF16882" s="3" t="s">
        <v>3073</v>
      </c>
      <c r="CG16882" s="174">
        <v>3148</v>
      </c>
      <c r="CH16882" s="174">
        <v>152480</v>
      </c>
      <c r="CI16882" s="174">
        <v>5</v>
      </c>
      <c r="CJ16882" s="174">
        <v>0</v>
      </c>
      <c r="CK16882" s="174">
        <v>0</v>
      </c>
      <c r="CU16882" s="174">
        <v>3148</v>
      </c>
      <c r="CV16882" s="174">
        <v>152480</v>
      </c>
      <c r="CW16882" s="174">
        <v>5</v>
      </c>
      <c r="CX16882" s="174">
        <v>0</v>
      </c>
    </row>
    <row r="16883" spans="84:102" x14ac:dyDescent="0.25">
      <c r="CF16883" s="3" t="s">
        <v>3073</v>
      </c>
      <c r="CG16883" s="174">
        <v>3149</v>
      </c>
      <c r="CH16883" s="174">
        <v>150437</v>
      </c>
      <c r="CI16883" s="174">
        <v>5</v>
      </c>
      <c r="CJ16883" s="174">
        <v>0</v>
      </c>
      <c r="CK16883" s="174">
        <v>0</v>
      </c>
      <c r="CU16883" s="174">
        <v>3149</v>
      </c>
      <c r="CV16883" s="174">
        <v>150437</v>
      </c>
      <c r="CW16883" s="174">
        <v>5</v>
      </c>
      <c r="CX16883" s="174">
        <v>0</v>
      </c>
    </row>
    <row r="16884" spans="84:102" x14ac:dyDescent="0.25">
      <c r="CF16884" s="3" t="s">
        <v>3073</v>
      </c>
      <c r="CG16884" s="174">
        <v>3149</v>
      </c>
      <c r="CH16884" s="174">
        <v>152804</v>
      </c>
      <c r="CI16884" s="174">
        <v>5</v>
      </c>
      <c r="CJ16884" s="174">
        <v>0</v>
      </c>
      <c r="CK16884" s="174">
        <v>0</v>
      </c>
      <c r="CU16884" s="174">
        <v>3149</v>
      </c>
      <c r="CV16884" s="174">
        <v>152804</v>
      </c>
      <c r="CW16884" s="174">
        <v>5</v>
      </c>
      <c r="CX16884" s="174">
        <v>0</v>
      </c>
    </row>
    <row r="16885" spans="84:102" x14ac:dyDescent="0.25">
      <c r="CF16885" s="3" t="s">
        <v>3073</v>
      </c>
      <c r="CG16885" s="174">
        <v>3172</v>
      </c>
      <c r="CH16885" s="174">
        <v>156208</v>
      </c>
      <c r="CI16885" s="174">
        <v>5</v>
      </c>
      <c r="CJ16885" s="174">
        <v>0</v>
      </c>
      <c r="CK16885" s="174">
        <v>0</v>
      </c>
      <c r="CU16885" s="174">
        <v>3172</v>
      </c>
      <c r="CV16885" s="174">
        <v>156208</v>
      </c>
      <c r="CW16885" s="174">
        <v>5</v>
      </c>
      <c r="CX16885" s="174">
        <v>0</v>
      </c>
    </row>
    <row r="16886" spans="84:102" x14ac:dyDescent="0.25">
      <c r="CF16886" s="3" t="s">
        <v>3073</v>
      </c>
      <c r="CG16886" s="174">
        <v>3173</v>
      </c>
      <c r="CH16886" s="174">
        <v>153766</v>
      </c>
      <c r="CI16886" s="174">
        <v>5</v>
      </c>
      <c r="CJ16886" s="174">
        <v>0</v>
      </c>
      <c r="CK16886" s="174">
        <v>0</v>
      </c>
      <c r="CU16886" s="174">
        <v>3173</v>
      </c>
      <c r="CV16886" s="174">
        <v>153766</v>
      </c>
      <c r="CW16886" s="174">
        <v>5</v>
      </c>
      <c r="CX16886" s="174">
        <v>0</v>
      </c>
    </row>
    <row r="16887" spans="84:102" x14ac:dyDescent="0.25">
      <c r="CF16887" s="3" t="s">
        <v>3073</v>
      </c>
      <c r="CG16887" s="174">
        <v>3174</v>
      </c>
      <c r="CH16887" s="174">
        <v>154528</v>
      </c>
      <c r="CI16887" s="174">
        <v>5</v>
      </c>
      <c r="CJ16887" s="174">
        <v>0</v>
      </c>
      <c r="CK16887" s="174">
        <v>0</v>
      </c>
      <c r="CU16887" s="174">
        <v>3174</v>
      </c>
      <c r="CV16887" s="174">
        <v>154528</v>
      </c>
      <c r="CW16887" s="174">
        <v>5</v>
      </c>
      <c r="CX16887" s="174">
        <v>0</v>
      </c>
    </row>
    <row r="16888" spans="84:102" x14ac:dyDescent="0.25">
      <c r="CF16888" s="3" t="s">
        <v>3073</v>
      </c>
      <c r="CG16888" s="174">
        <v>3178</v>
      </c>
      <c r="CH16888" s="174">
        <v>153108</v>
      </c>
      <c r="CI16888" s="174">
        <v>5</v>
      </c>
      <c r="CJ16888" s="174">
        <v>0</v>
      </c>
      <c r="CK16888" s="174">
        <v>0</v>
      </c>
      <c r="CU16888" s="174">
        <v>3178</v>
      </c>
      <c r="CV16888" s="174">
        <v>153108</v>
      </c>
      <c r="CW16888" s="174">
        <v>5</v>
      </c>
      <c r="CX16888" s="174">
        <v>0</v>
      </c>
    </row>
    <row r="16889" spans="84:102" x14ac:dyDescent="0.25">
      <c r="CF16889" s="3" t="s">
        <v>3073</v>
      </c>
      <c r="CG16889" s="174">
        <v>3184</v>
      </c>
      <c r="CH16889" s="174">
        <v>151960</v>
      </c>
      <c r="CI16889" s="174">
        <v>5</v>
      </c>
      <c r="CJ16889" s="174">
        <v>0</v>
      </c>
      <c r="CK16889" s="174">
        <v>0</v>
      </c>
      <c r="CU16889" s="174">
        <v>3184</v>
      </c>
      <c r="CV16889" s="174">
        <v>151960</v>
      </c>
      <c r="CW16889" s="174">
        <v>5</v>
      </c>
      <c r="CX16889" s="174">
        <v>0</v>
      </c>
    </row>
    <row r="16890" spans="84:102" x14ac:dyDescent="0.25">
      <c r="CF16890" s="3" t="s">
        <v>3073</v>
      </c>
      <c r="CG16890" s="174">
        <v>3184</v>
      </c>
      <c r="CH16890" s="174">
        <v>153208</v>
      </c>
      <c r="CI16890" s="174">
        <v>5</v>
      </c>
      <c r="CJ16890" s="174">
        <v>0</v>
      </c>
      <c r="CK16890" s="174">
        <v>0</v>
      </c>
      <c r="CU16890" s="174">
        <v>3184</v>
      </c>
      <c r="CV16890" s="174">
        <v>153208</v>
      </c>
      <c r="CW16890" s="174">
        <v>5</v>
      </c>
      <c r="CX16890" s="174">
        <v>0</v>
      </c>
    </row>
    <row r="16891" spans="84:102" x14ac:dyDescent="0.25">
      <c r="CF16891" s="3" t="s">
        <v>3073</v>
      </c>
      <c r="CG16891" s="174">
        <v>3185</v>
      </c>
      <c r="CH16891" s="174">
        <v>153717</v>
      </c>
      <c r="CI16891" s="174">
        <v>5</v>
      </c>
      <c r="CJ16891" s="174">
        <v>0</v>
      </c>
      <c r="CK16891" s="174">
        <v>0</v>
      </c>
      <c r="CU16891" s="174">
        <v>3185</v>
      </c>
      <c r="CV16891" s="174">
        <v>153717</v>
      </c>
      <c r="CW16891" s="174">
        <v>5</v>
      </c>
      <c r="CX16891" s="174">
        <v>0</v>
      </c>
    </row>
    <row r="16892" spans="84:102" x14ac:dyDescent="0.25">
      <c r="CF16892" s="3" t="s">
        <v>3073</v>
      </c>
      <c r="CG16892" s="174">
        <v>3196</v>
      </c>
      <c r="CH16892" s="174">
        <v>155805</v>
      </c>
      <c r="CI16892" s="174">
        <v>5</v>
      </c>
      <c r="CJ16892" s="174">
        <v>0</v>
      </c>
      <c r="CK16892" s="174">
        <v>0</v>
      </c>
      <c r="CU16892" s="174">
        <v>3196</v>
      </c>
      <c r="CV16892" s="174">
        <v>155805</v>
      </c>
      <c r="CW16892" s="174">
        <v>5</v>
      </c>
      <c r="CX16892" s="174">
        <v>0</v>
      </c>
    </row>
    <row r="16893" spans="84:102" x14ac:dyDescent="0.25">
      <c r="CF16893" s="3" t="s">
        <v>3073</v>
      </c>
      <c r="CG16893" s="174">
        <v>3198</v>
      </c>
      <c r="CH16893" s="174">
        <v>155832</v>
      </c>
      <c r="CI16893" s="174">
        <v>5</v>
      </c>
      <c r="CJ16893" s="174">
        <v>0</v>
      </c>
      <c r="CK16893" s="174">
        <v>0</v>
      </c>
      <c r="CU16893" s="174">
        <v>3198</v>
      </c>
      <c r="CV16893" s="174">
        <v>155832</v>
      </c>
      <c r="CW16893" s="174">
        <v>5</v>
      </c>
      <c r="CX16893" s="174">
        <v>0</v>
      </c>
    </row>
    <row r="16894" spans="84:102" x14ac:dyDescent="0.25">
      <c r="CF16894" s="3" t="s">
        <v>3073</v>
      </c>
      <c r="CG16894" s="174">
        <v>3199</v>
      </c>
      <c r="CH16894" s="174">
        <v>155838</v>
      </c>
      <c r="CI16894" s="174">
        <v>5</v>
      </c>
      <c r="CJ16894" s="174">
        <v>0</v>
      </c>
      <c r="CK16894" s="174">
        <v>0</v>
      </c>
      <c r="CU16894" s="174">
        <v>3199</v>
      </c>
      <c r="CV16894" s="174">
        <v>155838</v>
      </c>
      <c r="CW16894" s="174">
        <v>5</v>
      </c>
      <c r="CX16894" s="174">
        <v>0</v>
      </c>
    </row>
    <row r="16895" spans="84:102" x14ac:dyDescent="0.25">
      <c r="CF16895" s="3" t="s">
        <v>3073</v>
      </c>
      <c r="CG16895" s="174">
        <v>3212</v>
      </c>
      <c r="CH16895" s="174">
        <v>156684</v>
      </c>
      <c r="CI16895" s="174">
        <v>5</v>
      </c>
      <c r="CJ16895" s="174">
        <v>0</v>
      </c>
      <c r="CK16895" s="174">
        <v>0</v>
      </c>
      <c r="CU16895" s="174">
        <v>3212</v>
      </c>
      <c r="CV16895" s="174">
        <v>156684</v>
      </c>
      <c r="CW16895" s="174">
        <v>5</v>
      </c>
      <c r="CX16895" s="174">
        <v>0</v>
      </c>
    </row>
    <row r="16896" spans="84:102" x14ac:dyDescent="0.25">
      <c r="CF16896" s="3" t="s">
        <v>3073</v>
      </c>
      <c r="CG16896" s="174">
        <v>3218</v>
      </c>
      <c r="CH16896" s="174">
        <v>156446</v>
      </c>
      <c r="CI16896" s="174">
        <v>5</v>
      </c>
      <c r="CJ16896" s="174">
        <v>0</v>
      </c>
      <c r="CK16896" s="174">
        <v>0</v>
      </c>
      <c r="CU16896" s="174">
        <v>3218</v>
      </c>
      <c r="CV16896" s="174">
        <v>156446</v>
      </c>
      <c r="CW16896" s="174">
        <v>5</v>
      </c>
      <c r="CX16896" s="174">
        <v>0</v>
      </c>
    </row>
    <row r="16897" spans="84:102" x14ac:dyDescent="0.25">
      <c r="CF16897" s="3" t="s">
        <v>3073</v>
      </c>
      <c r="CG16897" s="174">
        <v>3218</v>
      </c>
      <c r="CH16897" s="174">
        <v>157084</v>
      </c>
      <c r="CI16897" s="174">
        <v>5</v>
      </c>
      <c r="CJ16897" s="174">
        <v>0</v>
      </c>
      <c r="CK16897" s="174">
        <v>0</v>
      </c>
      <c r="CU16897" s="174">
        <v>3218</v>
      </c>
      <c r="CV16897" s="174">
        <v>157084</v>
      </c>
      <c r="CW16897" s="174">
        <v>5</v>
      </c>
      <c r="CX16897" s="174">
        <v>0</v>
      </c>
    </row>
    <row r="16898" spans="84:102" x14ac:dyDescent="0.25">
      <c r="CF16898" s="3" t="s">
        <v>3073</v>
      </c>
      <c r="CG16898" s="174">
        <v>3229</v>
      </c>
      <c r="CH16898" s="174">
        <v>160767</v>
      </c>
      <c r="CI16898" s="174">
        <v>5</v>
      </c>
      <c r="CJ16898" s="174">
        <v>0</v>
      </c>
      <c r="CK16898" s="174">
        <v>0</v>
      </c>
      <c r="CU16898" s="174">
        <v>3229</v>
      </c>
      <c r="CV16898" s="174">
        <v>160767</v>
      </c>
      <c r="CW16898" s="174">
        <v>5</v>
      </c>
      <c r="CX16898" s="174">
        <v>0</v>
      </c>
    </row>
    <row r="16899" spans="84:102" x14ac:dyDescent="0.25">
      <c r="CF16899" s="3" t="s">
        <v>3073</v>
      </c>
      <c r="CG16899" s="174">
        <v>3239</v>
      </c>
      <c r="CH16899" s="174">
        <v>158838</v>
      </c>
      <c r="CI16899" s="174">
        <v>5</v>
      </c>
      <c r="CJ16899" s="174">
        <v>0</v>
      </c>
      <c r="CK16899" s="174">
        <v>0</v>
      </c>
      <c r="CU16899" s="174">
        <v>3239</v>
      </c>
      <c r="CV16899" s="174">
        <v>158838</v>
      </c>
      <c r="CW16899" s="174">
        <v>5</v>
      </c>
      <c r="CX16899" s="174">
        <v>0</v>
      </c>
    </row>
    <row r="16900" spans="84:102" x14ac:dyDescent="0.25">
      <c r="CF16900" s="3" t="s">
        <v>3073</v>
      </c>
      <c r="CG16900" s="174">
        <v>3242</v>
      </c>
      <c r="CH16900" s="174">
        <v>160215</v>
      </c>
      <c r="CI16900" s="174">
        <v>5</v>
      </c>
      <c r="CJ16900" s="174">
        <v>0</v>
      </c>
      <c r="CK16900" s="174">
        <v>0</v>
      </c>
      <c r="CU16900" s="174">
        <v>3242</v>
      </c>
      <c r="CV16900" s="174">
        <v>160215</v>
      </c>
      <c r="CW16900" s="174">
        <v>5</v>
      </c>
      <c r="CX16900" s="174">
        <v>0</v>
      </c>
    </row>
    <row r="16901" spans="84:102" x14ac:dyDescent="0.25">
      <c r="CF16901" s="3" t="s">
        <v>3073</v>
      </c>
      <c r="CG16901" s="174">
        <v>3245</v>
      </c>
      <c r="CH16901" s="174">
        <v>157460</v>
      </c>
      <c r="CI16901" s="174">
        <v>5</v>
      </c>
      <c r="CJ16901" s="174">
        <v>0</v>
      </c>
      <c r="CK16901" s="174">
        <v>0</v>
      </c>
      <c r="CU16901" s="174">
        <v>3245</v>
      </c>
      <c r="CV16901" s="174">
        <v>157460</v>
      </c>
      <c r="CW16901" s="174">
        <v>5</v>
      </c>
      <c r="CX16901" s="174">
        <v>0</v>
      </c>
    </row>
    <row r="16902" spans="84:102" x14ac:dyDescent="0.25">
      <c r="CF16902" s="3" t="s">
        <v>3073</v>
      </c>
      <c r="CG16902" s="174">
        <v>3245</v>
      </c>
      <c r="CH16902" s="174">
        <v>158680</v>
      </c>
      <c r="CI16902" s="174">
        <v>5</v>
      </c>
      <c r="CJ16902" s="174">
        <v>0</v>
      </c>
      <c r="CK16902" s="174">
        <v>0</v>
      </c>
      <c r="CU16902" s="174">
        <v>3245</v>
      </c>
      <c r="CV16902" s="174">
        <v>158680</v>
      </c>
      <c r="CW16902" s="174">
        <v>5</v>
      </c>
      <c r="CX16902" s="174">
        <v>0</v>
      </c>
    </row>
    <row r="16903" spans="84:102" x14ac:dyDescent="0.25">
      <c r="CF16903" s="3" t="s">
        <v>3073</v>
      </c>
      <c r="CG16903" s="174">
        <v>3261</v>
      </c>
      <c r="CH16903" s="174">
        <v>159936</v>
      </c>
      <c r="CI16903" s="174">
        <v>5</v>
      </c>
      <c r="CJ16903" s="174">
        <v>0</v>
      </c>
      <c r="CK16903" s="174">
        <v>0</v>
      </c>
      <c r="CU16903" s="174">
        <v>3261</v>
      </c>
      <c r="CV16903" s="174">
        <v>159936</v>
      </c>
      <c r="CW16903" s="174">
        <v>5</v>
      </c>
      <c r="CX16903" s="174">
        <v>0</v>
      </c>
    </row>
    <row r="16904" spans="84:102" x14ac:dyDescent="0.25">
      <c r="CF16904" s="3" t="s">
        <v>3073</v>
      </c>
      <c r="CG16904" s="174">
        <v>3267</v>
      </c>
      <c r="CH16904" s="174">
        <v>161964</v>
      </c>
      <c r="CI16904" s="174">
        <v>5</v>
      </c>
      <c r="CJ16904" s="174">
        <v>0</v>
      </c>
      <c r="CK16904" s="174">
        <v>0</v>
      </c>
      <c r="CU16904" s="174">
        <v>3267</v>
      </c>
      <c r="CV16904" s="174">
        <v>161964</v>
      </c>
      <c r="CW16904" s="174">
        <v>5</v>
      </c>
      <c r="CX16904" s="174">
        <v>0</v>
      </c>
    </row>
    <row r="16905" spans="84:102" x14ac:dyDescent="0.25">
      <c r="CF16905" s="3" t="s">
        <v>3073</v>
      </c>
      <c r="CG16905" s="174">
        <v>3268</v>
      </c>
      <c r="CH16905" s="174">
        <v>162014</v>
      </c>
      <c r="CI16905" s="174">
        <v>5</v>
      </c>
      <c r="CJ16905" s="174">
        <v>0</v>
      </c>
      <c r="CK16905" s="174">
        <v>0</v>
      </c>
      <c r="CU16905" s="174">
        <v>3268</v>
      </c>
      <c r="CV16905" s="174">
        <v>162014</v>
      </c>
      <c r="CW16905" s="174">
        <v>5</v>
      </c>
      <c r="CX16905" s="174">
        <v>0</v>
      </c>
    </row>
    <row r="16906" spans="84:102" x14ac:dyDescent="0.25">
      <c r="CF16906" s="3" t="s">
        <v>3073</v>
      </c>
      <c r="CG16906" s="174">
        <v>3271</v>
      </c>
      <c r="CH16906" s="174">
        <v>162231</v>
      </c>
      <c r="CI16906" s="174">
        <v>5</v>
      </c>
      <c r="CJ16906" s="174">
        <v>0</v>
      </c>
      <c r="CK16906" s="174">
        <v>0</v>
      </c>
      <c r="CU16906" s="174">
        <v>3271</v>
      </c>
      <c r="CV16906" s="174">
        <v>162231</v>
      </c>
      <c r="CW16906" s="174">
        <v>5</v>
      </c>
      <c r="CX16906" s="174">
        <v>0</v>
      </c>
    </row>
    <row r="16907" spans="84:102" x14ac:dyDescent="0.25">
      <c r="CF16907" s="3" t="s">
        <v>3073</v>
      </c>
      <c r="CG16907" s="174">
        <v>3271</v>
      </c>
      <c r="CH16907" s="174">
        <v>164096</v>
      </c>
      <c r="CI16907" s="174">
        <v>5</v>
      </c>
      <c r="CJ16907" s="174">
        <v>0</v>
      </c>
      <c r="CK16907" s="174">
        <v>0</v>
      </c>
      <c r="CU16907" s="174">
        <v>3271</v>
      </c>
      <c r="CV16907" s="174">
        <v>164096</v>
      </c>
      <c r="CW16907" s="174">
        <v>5</v>
      </c>
      <c r="CX16907" s="174">
        <v>0</v>
      </c>
    </row>
    <row r="16908" spans="84:102" x14ac:dyDescent="0.25">
      <c r="CF16908" s="3" t="s">
        <v>3073</v>
      </c>
      <c r="CG16908" s="174">
        <v>3275</v>
      </c>
      <c r="CH16908" s="174">
        <v>163149</v>
      </c>
      <c r="CI16908" s="174">
        <v>5</v>
      </c>
      <c r="CJ16908" s="174">
        <v>0</v>
      </c>
      <c r="CK16908" s="174">
        <v>0</v>
      </c>
      <c r="CU16908" s="174">
        <v>3275</v>
      </c>
      <c r="CV16908" s="174">
        <v>163149</v>
      </c>
      <c r="CW16908" s="174">
        <v>5</v>
      </c>
      <c r="CX16908" s="174">
        <v>0</v>
      </c>
    </row>
    <row r="16909" spans="84:102" x14ac:dyDescent="0.25">
      <c r="CF16909" s="3" t="s">
        <v>3073</v>
      </c>
      <c r="CG16909" s="174">
        <v>3276</v>
      </c>
      <c r="CH16909" s="174">
        <v>161336</v>
      </c>
      <c r="CI16909" s="174">
        <v>5</v>
      </c>
      <c r="CJ16909" s="174">
        <v>0</v>
      </c>
      <c r="CK16909" s="174">
        <v>0</v>
      </c>
      <c r="CU16909" s="174">
        <v>3276</v>
      </c>
      <c r="CV16909" s="174">
        <v>161336</v>
      </c>
      <c r="CW16909" s="174">
        <v>5</v>
      </c>
      <c r="CX16909" s="174">
        <v>0</v>
      </c>
    </row>
    <row r="16910" spans="84:102" x14ac:dyDescent="0.25">
      <c r="CF16910" s="3" t="s">
        <v>3073</v>
      </c>
      <c r="CG16910" s="174">
        <v>3276</v>
      </c>
      <c r="CH16910" s="174">
        <v>162179</v>
      </c>
      <c r="CI16910" s="174">
        <v>5</v>
      </c>
      <c r="CJ16910" s="174">
        <v>0</v>
      </c>
      <c r="CK16910" s="174">
        <v>0</v>
      </c>
      <c r="CU16910" s="174">
        <v>3276</v>
      </c>
      <c r="CV16910" s="174">
        <v>162179</v>
      </c>
      <c r="CW16910" s="174">
        <v>5</v>
      </c>
      <c r="CX16910" s="174">
        <v>0</v>
      </c>
    </row>
    <row r="16911" spans="84:102" x14ac:dyDescent="0.25">
      <c r="CF16911" s="3" t="s">
        <v>3073</v>
      </c>
      <c r="CG16911" s="174">
        <v>3281</v>
      </c>
      <c r="CH16911" s="174">
        <v>161156</v>
      </c>
      <c r="CI16911" s="174">
        <v>5</v>
      </c>
      <c r="CJ16911" s="174">
        <v>0</v>
      </c>
      <c r="CK16911" s="174">
        <v>0</v>
      </c>
      <c r="CU16911" s="174">
        <v>3281</v>
      </c>
      <c r="CV16911" s="174">
        <v>161156</v>
      </c>
      <c r="CW16911" s="174">
        <v>5</v>
      </c>
      <c r="CX16911" s="174">
        <v>0</v>
      </c>
    </row>
    <row r="16912" spans="84:102" x14ac:dyDescent="0.25">
      <c r="CF16912" s="3" t="s">
        <v>3073</v>
      </c>
      <c r="CG16912" s="174">
        <v>3286</v>
      </c>
      <c r="CH16912" s="174">
        <v>164542</v>
      </c>
      <c r="CI16912" s="174">
        <v>5</v>
      </c>
      <c r="CJ16912" s="174">
        <v>0</v>
      </c>
      <c r="CK16912" s="174">
        <v>0</v>
      </c>
      <c r="CU16912" s="174">
        <v>3286</v>
      </c>
      <c r="CV16912" s="174">
        <v>164542</v>
      </c>
      <c r="CW16912" s="174">
        <v>5</v>
      </c>
      <c r="CX16912" s="174">
        <v>0</v>
      </c>
    </row>
    <row r="16913" spans="84:102" x14ac:dyDescent="0.25">
      <c r="CF16913" s="3" t="s">
        <v>3073</v>
      </c>
      <c r="CG16913" s="174">
        <v>3297</v>
      </c>
      <c r="CH16913" s="174">
        <v>163931</v>
      </c>
      <c r="CI16913" s="174">
        <v>5</v>
      </c>
      <c r="CJ16913" s="174">
        <v>0</v>
      </c>
      <c r="CK16913" s="174">
        <v>0</v>
      </c>
      <c r="CU16913" s="174">
        <v>3297</v>
      </c>
      <c r="CV16913" s="174">
        <v>163931</v>
      </c>
      <c r="CW16913" s="174">
        <v>5</v>
      </c>
      <c r="CX16913" s="174">
        <v>0</v>
      </c>
    </row>
    <row r="16914" spans="84:102" x14ac:dyDescent="0.25">
      <c r="CF16914" s="3" t="s">
        <v>3073</v>
      </c>
      <c r="CG16914" s="174">
        <v>3305</v>
      </c>
      <c r="CH16914" s="174">
        <v>169265</v>
      </c>
      <c r="CI16914" s="174">
        <v>5</v>
      </c>
      <c r="CJ16914" s="174">
        <v>0</v>
      </c>
      <c r="CK16914" s="174">
        <v>0</v>
      </c>
      <c r="CU16914" s="174">
        <v>3305</v>
      </c>
      <c r="CV16914" s="174">
        <v>169265</v>
      </c>
      <c r="CW16914" s="174">
        <v>5</v>
      </c>
      <c r="CX16914" s="174">
        <v>0</v>
      </c>
    </row>
    <row r="16915" spans="84:102" x14ac:dyDescent="0.25">
      <c r="CF16915" s="3" t="s">
        <v>3073</v>
      </c>
      <c r="CG16915" s="174">
        <v>3306</v>
      </c>
      <c r="CH16915" s="174">
        <v>167536</v>
      </c>
      <c r="CI16915" s="174">
        <v>5</v>
      </c>
      <c r="CJ16915" s="174">
        <v>0</v>
      </c>
      <c r="CK16915" s="174">
        <v>0</v>
      </c>
      <c r="CU16915" s="174">
        <v>3306</v>
      </c>
      <c r="CV16915" s="174">
        <v>167536</v>
      </c>
      <c r="CW16915" s="174">
        <v>5</v>
      </c>
      <c r="CX16915" s="174">
        <v>0</v>
      </c>
    </row>
    <row r="16916" spans="84:102" x14ac:dyDescent="0.25">
      <c r="CF16916" s="3" t="s">
        <v>3073</v>
      </c>
      <c r="CG16916" s="174">
        <v>3306</v>
      </c>
      <c r="CH16916" s="174">
        <v>168483</v>
      </c>
      <c r="CI16916" s="174">
        <v>5</v>
      </c>
      <c r="CJ16916" s="174">
        <v>0</v>
      </c>
      <c r="CK16916" s="174">
        <v>0</v>
      </c>
      <c r="CU16916" s="174">
        <v>3306</v>
      </c>
      <c r="CV16916" s="174">
        <v>168483</v>
      </c>
      <c r="CW16916" s="174">
        <v>5</v>
      </c>
      <c r="CX16916" s="174">
        <v>0</v>
      </c>
    </row>
    <row r="16917" spans="84:102" x14ac:dyDescent="0.25">
      <c r="CF16917" s="3" t="s">
        <v>3073</v>
      </c>
      <c r="CG16917" s="174">
        <v>3318</v>
      </c>
      <c r="CH16917" s="174">
        <v>164649</v>
      </c>
      <c r="CI16917" s="174">
        <v>5</v>
      </c>
      <c r="CJ16917" s="174">
        <v>0</v>
      </c>
      <c r="CK16917" s="174">
        <v>0</v>
      </c>
      <c r="CU16917" s="174">
        <v>3318</v>
      </c>
      <c r="CV16917" s="174">
        <v>164649</v>
      </c>
      <c r="CW16917" s="174">
        <v>5</v>
      </c>
      <c r="CX16917" s="174">
        <v>0</v>
      </c>
    </row>
    <row r="16918" spans="84:102" x14ac:dyDescent="0.25">
      <c r="CF16918" s="3" t="s">
        <v>3073</v>
      </c>
      <c r="CG16918" s="174">
        <v>3318</v>
      </c>
      <c r="CH16918" s="174">
        <v>165298</v>
      </c>
      <c r="CI16918" s="174">
        <v>5</v>
      </c>
      <c r="CJ16918" s="174">
        <v>0</v>
      </c>
      <c r="CK16918" s="174">
        <v>0</v>
      </c>
      <c r="CU16918" s="174">
        <v>3318</v>
      </c>
      <c r="CV16918" s="174">
        <v>165298</v>
      </c>
      <c r="CW16918" s="174">
        <v>5</v>
      </c>
      <c r="CX16918" s="174">
        <v>0</v>
      </c>
    </row>
    <row r="16919" spans="84:102" x14ac:dyDescent="0.25">
      <c r="CF16919" s="3" t="s">
        <v>3073</v>
      </c>
      <c r="CG16919" s="174">
        <v>3320</v>
      </c>
      <c r="CH16919" s="174">
        <v>165164</v>
      </c>
      <c r="CI16919" s="174">
        <v>5</v>
      </c>
      <c r="CJ16919" s="174">
        <v>0</v>
      </c>
      <c r="CK16919" s="174">
        <v>0</v>
      </c>
      <c r="CU16919" s="174">
        <v>3320</v>
      </c>
      <c r="CV16919" s="174">
        <v>165164</v>
      </c>
      <c r="CW16919" s="174">
        <v>5</v>
      </c>
      <c r="CX16919" s="174">
        <v>0</v>
      </c>
    </row>
    <row r="16920" spans="84:102" x14ac:dyDescent="0.25">
      <c r="CF16920" s="3" t="s">
        <v>3073</v>
      </c>
      <c r="CG16920" s="174">
        <v>3324</v>
      </c>
      <c r="CH16920" s="174">
        <v>166537</v>
      </c>
      <c r="CI16920" s="174">
        <v>5</v>
      </c>
      <c r="CJ16920" s="174">
        <v>0</v>
      </c>
      <c r="CK16920" s="174">
        <v>0</v>
      </c>
      <c r="CU16920" s="174">
        <v>3324</v>
      </c>
      <c r="CV16920" s="174">
        <v>166537</v>
      </c>
      <c r="CW16920" s="174">
        <v>5</v>
      </c>
      <c r="CX16920" s="174">
        <v>0</v>
      </c>
    </row>
    <row r="16921" spans="84:102" x14ac:dyDescent="0.25">
      <c r="CF16921" s="3" t="s">
        <v>3073</v>
      </c>
      <c r="CG16921" s="174">
        <v>3326</v>
      </c>
      <c r="CH16921" s="174">
        <v>165182</v>
      </c>
      <c r="CI16921" s="174">
        <v>5</v>
      </c>
      <c r="CJ16921" s="174">
        <v>0</v>
      </c>
      <c r="CK16921" s="174">
        <v>0</v>
      </c>
      <c r="CU16921" s="174">
        <v>3326</v>
      </c>
      <c r="CV16921" s="174">
        <v>165182</v>
      </c>
      <c r="CW16921" s="174">
        <v>5</v>
      </c>
      <c r="CX16921" s="174">
        <v>0</v>
      </c>
    </row>
    <row r="16922" spans="84:102" x14ac:dyDescent="0.25">
      <c r="CF16922" s="3" t="s">
        <v>3073</v>
      </c>
      <c r="CG16922" s="174">
        <v>3331</v>
      </c>
      <c r="CH16922" s="174">
        <v>165503</v>
      </c>
      <c r="CI16922" s="174">
        <v>5</v>
      </c>
      <c r="CJ16922" s="174">
        <v>0</v>
      </c>
      <c r="CK16922" s="174">
        <v>0</v>
      </c>
      <c r="CU16922" s="174">
        <v>3331</v>
      </c>
      <c r="CV16922" s="174">
        <v>165503</v>
      </c>
      <c r="CW16922" s="174">
        <v>5</v>
      </c>
      <c r="CX16922" s="174">
        <v>0</v>
      </c>
    </row>
    <row r="16923" spans="84:102" x14ac:dyDescent="0.25">
      <c r="CF16923" s="3" t="s">
        <v>3073</v>
      </c>
      <c r="CG16923" s="174">
        <v>3334</v>
      </c>
      <c r="CH16923" s="174">
        <v>167097</v>
      </c>
      <c r="CI16923" s="174">
        <v>5</v>
      </c>
      <c r="CJ16923" s="174">
        <v>0</v>
      </c>
      <c r="CK16923" s="174">
        <v>0</v>
      </c>
      <c r="CU16923" s="174">
        <v>3334</v>
      </c>
      <c r="CV16923" s="174">
        <v>167097</v>
      </c>
      <c r="CW16923" s="174">
        <v>5</v>
      </c>
      <c r="CX16923" s="174">
        <v>0</v>
      </c>
    </row>
    <row r="16924" spans="84:102" x14ac:dyDescent="0.25">
      <c r="CF16924" s="3" t="s">
        <v>3073</v>
      </c>
      <c r="CG16924" s="174">
        <v>3335</v>
      </c>
      <c r="CH16924" s="174">
        <v>164052</v>
      </c>
      <c r="CI16924" s="174">
        <v>5</v>
      </c>
      <c r="CJ16924" s="174">
        <v>0</v>
      </c>
      <c r="CK16924" s="174">
        <v>0</v>
      </c>
      <c r="CU16924" s="174">
        <v>3335</v>
      </c>
      <c r="CV16924" s="174">
        <v>164052</v>
      </c>
      <c r="CW16924" s="174">
        <v>5</v>
      </c>
      <c r="CX16924" s="174">
        <v>0</v>
      </c>
    </row>
    <row r="16925" spans="84:102" x14ac:dyDescent="0.25">
      <c r="CF16925" s="3" t="s">
        <v>3073</v>
      </c>
      <c r="CG16925" s="174">
        <v>3335</v>
      </c>
      <c r="CH16925" s="174">
        <v>166447</v>
      </c>
      <c r="CI16925" s="174">
        <v>5</v>
      </c>
      <c r="CJ16925" s="174">
        <v>0</v>
      </c>
      <c r="CK16925" s="174">
        <v>0</v>
      </c>
      <c r="CU16925" s="174">
        <v>3335</v>
      </c>
      <c r="CV16925" s="174">
        <v>166447</v>
      </c>
      <c r="CW16925" s="174">
        <v>5</v>
      </c>
      <c r="CX16925" s="174">
        <v>0</v>
      </c>
    </row>
    <row r="16926" spans="84:102" x14ac:dyDescent="0.25">
      <c r="CF16926" s="3" t="s">
        <v>3073</v>
      </c>
      <c r="CG16926" s="174">
        <v>3336</v>
      </c>
      <c r="CH16926" s="174">
        <v>164583</v>
      </c>
      <c r="CI16926" s="174">
        <v>5</v>
      </c>
      <c r="CJ16926" s="174">
        <v>0</v>
      </c>
      <c r="CK16926" s="174">
        <v>0</v>
      </c>
      <c r="CU16926" s="174">
        <v>3336</v>
      </c>
      <c r="CV16926" s="174">
        <v>164583</v>
      </c>
      <c r="CW16926" s="174">
        <v>5</v>
      </c>
      <c r="CX16926" s="174">
        <v>0</v>
      </c>
    </row>
    <row r="16927" spans="84:102" x14ac:dyDescent="0.25">
      <c r="CF16927" s="3" t="s">
        <v>3073</v>
      </c>
      <c r="CG16927" s="174">
        <v>3338</v>
      </c>
      <c r="CH16927" s="174">
        <v>166725</v>
      </c>
      <c r="CI16927" s="174">
        <v>5</v>
      </c>
      <c r="CJ16927" s="174">
        <v>0</v>
      </c>
      <c r="CK16927" s="174">
        <v>0</v>
      </c>
      <c r="CU16927" s="174">
        <v>3338</v>
      </c>
      <c r="CV16927" s="174">
        <v>166725</v>
      </c>
      <c r="CW16927" s="174">
        <v>5</v>
      </c>
      <c r="CX16927" s="174">
        <v>0</v>
      </c>
    </row>
    <row r="16928" spans="84:102" x14ac:dyDescent="0.25">
      <c r="CF16928" s="3" t="s">
        <v>3073</v>
      </c>
      <c r="CG16928" s="174">
        <v>3341</v>
      </c>
      <c r="CH16928" s="174">
        <v>166902</v>
      </c>
      <c r="CI16928" s="174">
        <v>5</v>
      </c>
      <c r="CJ16928" s="174">
        <v>0</v>
      </c>
      <c r="CK16928" s="174">
        <v>0</v>
      </c>
      <c r="CU16928" s="174">
        <v>3341</v>
      </c>
      <c r="CV16928" s="174">
        <v>166902</v>
      </c>
      <c r="CW16928" s="174">
        <v>5</v>
      </c>
      <c r="CX16928" s="174">
        <v>0</v>
      </c>
    </row>
    <row r="16929" spans="84:102" x14ac:dyDescent="0.25">
      <c r="CF16929" s="3" t="s">
        <v>3073</v>
      </c>
      <c r="CG16929" s="174">
        <v>3359</v>
      </c>
      <c r="CH16929" s="174">
        <v>167971</v>
      </c>
      <c r="CI16929" s="174">
        <v>5</v>
      </c>
      <c r="CJ16929" s="174">
        <v>0</v>
      </c>
      <c r="CK16929" s="174">
        <v>0</v>
      </c>
      <c r="CU16929" s="174">
        <v>3359</v>
      </c>
      <c r="CV16929" s="174">
        <v>167971</v>
      </c>
      <c r="CW16929" s="174">
        <v>5</v>
      </c>
      <c r="CX16929" s="174">
        <v>0</v>
      </c>
    </row>
    <row r="16930" spans="84:102" x14ac:dyDescent="0.25">
      <c r="CF16930" s="3" t="s">
        <v>3073</v>
      </c>
      <c r="CG16930" s="174">
        <v>3360</v>
      </c>
      <c r="CH16930" s="174">
        <v>167464</v>
      </c>
      <c r="CI16930" s="174">
        <v>5</v>
      </c>
      <c r="CJ16930" s="174">
        <v>0</v>
      </c>
      <c r="CK16930" s="174">
        <v>0</v>
      </c>
      <c r="CU16930" s="174">
        <v>3360</v>
      </c>
      <c r="CV16930" s="174">
        <v>167464</v>
      </c>
      <c r="CW16930" s="174">
        <v>5</v>
      </c>
      <c r="CX16930" s="174">
        <v>0</v>
      </c>
    </row>
    <row r="16931" spans="84:102" x14ac:dyDescent="0.25">
      <c r="CF16931" s="3" t="s">
        <v>3073</v>
      </c>
      <c r="CG16931" s="174">
        <v>3367</v>
      </c>
      <c r="CH16931" s="174">
        <v>167951</v>
      </c>
      <c r="CI16931" s="174">
        <v>5</v>
      </c>
      <c r="CJ16931" s="174">
        <v>0</v>
      </c>
      <c r="CK16931" s="174">
        <v>0</v>
      </c>
      <c r="CU16931" s="174">
        <v>3367</v>
      </c>
      <c r="CV16931" s="174">
        <v>167951</v>
      </c>
      <c r="CW16931" s="174">
        <v>5</v>
      </c>
      <c r="CX16931" s="174">
        <v>0</v>
      </c>
    </row>
    <row r="16932" spans="84:102" x14ac:dyDescent="0.25">
      <c r="CF16932" s="3" t="s">
        <v>3073</v>
      </c>
      <c r="CG16932" s="174">
        <v>3368</v>
      </c>
      <c r="CH16932" s="174">
        <v>168754</v>
      </c>
      <c r="CI16932" s="174">
        <v>5</v>
      </c>
      <c r="CJ16932" s="174">
        <v>0</v>
      </c>
      <c r="CK16932" s="174">
        <v>0</v>
      </c>
      <c r="CU16932" s="174">
        <v>3368</v>
      </c>
      <c r="CV16932" s="174">
        <v>168754</v>
      </c>
      <c r="CW16932" s="174">
        <v>5</v>
      </c>
      <c r="CX16932" s="174">
        <v>0</v>
      </c>
    </row>
    <row r="16933" spans="84:102" x14ac:dyDescent="0.25">
      <c r="CF16933" s="3" t="s">
        <v>3073</v>
      </c>
      <c r="CG16933" s="174">
        <v>3368</v>
      </c>
      <c r="CH16933" s="174">
        <v>169513</v>
      </c>
      <c r="CI16933" s="174">
        <v>5</v>
      </c>
      <c r="CJ16933" s="174">
        <v>0</v>
      </c>
      <c r="CK16933" s="174">
        <v>0</v>
      </c>
      <c r="CU16933" s="174">
        <v>3368</v>
      </c>
      <c r="CV16933" s="174">
        <v>169513</v>
      </c>
      <c r="CW16933" s="174">
        <v>5</v>
      </c>
      <c r="CX16933" s="174">
        <v>0</v>
      </c>
    </row>
    <row r="16934" spans="84:102" x14ac:dyDescent="0.25">
      <c r="CF16934" s="3" t="s">
        <v>3073</v>
      </c>
      <c r="CG16934" s="174">
        <v>3369</v>
      </c>
      <c r="CH16934" s="174">
        <v>169232</v>
      </c>
      <c r="CI16934" s="174">
        <v>5</v>
      </c>
      <c r="CJ16934" s="174">
        <v>0</v>
      </c>
      <c r="CK16934" s="174">
        <v>0</v>
      </c>
      <c r="CU16934" s="174">
        <v>3369</v>
      </c>
      <c r="CV16934" s="174">
        <v>169232</v>
      </c>
      <c r="CW16934" s="174">
        <v>5</v>
      </c>
      <c r="CX16934" s="174">
        <v>0</v>
      </c>
    </row>
    <row r="16935" spans="84:102" x14ac:dyDescent="0.25">
      <c r="CF16935" s="3" t="s">
        <v>3073</v>
      </c>
      <c r="CG16935" s="174">
        <v>3369</v>
      </c>
      <c r="CH16935" s="174">
        <v>169956</v>
      </c>
      <c r="CI16935" s="174">
        <v>5</v>
      </c>
      <c r="CJ16935" s="174">
        <v>0</v>
      </c>
      <c r="CK16935" s="174">
        <v>0</v>
      </c>
      <c r="CU16935" s="174">
        <v>3369</v>
      </c>
      <c r="CV16935" s="174">
        <v>169956</v>
      </c>
      <c r="CW16935" s="174">
        <v>5</v>
      </c>
      <c r="CX16935" s="174">
        <v>0</v>
      </c>
    </row>
    <row r="16936" spans="84:102" x14ac:dyDescent="0.25">
      <c r="CF16936" s="3" t="s">
        <v>3073</v>
      </c>
      <c r="CG16936" s="174">
        <v>3375</v>
      </c>
      <c r="CH16936" s="174">
        <v>168367</v>
      </c>
      <c r="CI16936" s="174">
        <v>5</v>
      </c>
      <c r="CJ16936" s="174">
        <v>0</v>
      </c>
      <c r="CK16936" s="174">
        <v>0</v>
      </c>
      <c r="CU16936" s="174">
        <v>3375</v>
      </c>
      <c r="CV16936" s="174">
        <v>168367</v>
      </c>
      <c r="CW16936" s="174">
        <v>5</v>
      </c>
      <c r="CX16936" s="174">
        <v>0</v>
      </c>
    </row>
    <row r="16937" spans="84:102" x14ac:dyDescent="0.25">
      <c r="CF16937" s="3" t="s">
        <v>3073</v>
      </c>
      <c r="CG16937" s="174">
        <v>3375</v>
      </c>
      <c r="CH16937" s="174">
        <v>168738</v>
      </c>
      <c r="CI16937" s="174">
        <v>5</v>
      </c>
      <c r="CJ16937" s="174">
        <v>0</v>
      </c>
      <c r="CK16937" s="174">
        <v>0</v>
      </c>
      <c r="CU16937" s="174">
        <v>3375</v>
      </c>
      <c r="CV16937" s="174">
        <v>168738</v>
      </c>
      <c r="CW16937" s="174">
        <v>5</v>
      </c>
      <c r="CX16937" s="174">
        <v>0</v>
      </c>
    </row>
    <row r="16938" spans="84:102" x14ac:dyDescent="0.25">
      <c r="CF16938" s="3" t="s">
        <v>3073</v>
      </c>
      <c r="CG16938" s="174">
        <v>3375</v>
      </c>
      <c r="CH16938" s="174">
        <v>169382</v>
      </c>
      <c r="CI16938" s="174">
        <v>5</v>
      </c>
      <c r="CJ16938" s="174">
        <v>0</v>
      </c>
      <c r="CK16938" s="174">
        <v>0</v>
      </c>
      <c r="CU16938" s="174">
        <v>3375</v>
      </c>
      <c r="CV16938" s="174">
        <v>169382</v>
      </c>
      <c r="CW16938" s="174">
        <v>5</v>
      </c>
      <c r="CX16938" s="174">
        <v>0</v>
      </c>
    </row>
    <row r="16939" spans="84:102" x14ac:dyDescent="0.25">
      <c r="CF16939" s="3" t="s">
        <v>3073</v>
      </c>
      <c r="CG16939" s="174">
        <v>3380</v>
      </c>
      <c r="CH16939" s="174">
        <v>172660</v>
      </c>
      <c r="CI16939" s="174">
        <v>5</v>
      </c>
      <c r="CJ16939" s="174">
        <v>0</v>
      </c>
      <c r="CK16939" s="174">
        <v>0</v>
      </c>
      <c r="CU16939" s="174">
        <v>3380</v>
      </c>
      <c r="CV16939" s="174">
        <v>172660</v>
      </c>
      <c r="CW16939" s="174">
        <v>5</v>
      </c>
      <c r="CX16939" s="174">
        <v>0</v>
      </c>
    </row>
    <row r="16940" spans="84:102" x14ac:dyDescent="0.25">
      <c r="CF16940" s="3" t="s">
        <v>3073</v>
      </c>
      <c r="CG16940" s="174">
        <v>3382</v>
      </c>
      <c r="CH16940" s="174">
        <v>172631</v>
      </c>
      <c r="CI16940" s="174">
        <v>5</v>
      </c>
      <c r="CJ16940" s="174">
        <v>0</v>
      </c>
      <c r="CK16940" s="174">
        <v>0</v>
      </c>
      <c r="CU16940" s="174">
        <v>3382</v>
      </c>
      <c r="CV16940" s="174">
        <v>172631</v>
      </c>
      <c r="CW16940" s="174">
        <v>5</v>
      </c>
      <c r="CX16940" s="174">
        <v>0</v>
      </c>
    </row>
    <row r="16941" spans="84:102" x14ac:dyDescent="0.25">
      <c r="CF16941" s="3" t="s">
        <v>3073</v>
      </c>
      <c r="CG16941" s="174">
        <v>3382</v>
      </c>
      <c r="CH16941" s="174">
        <v>173068</v>
      </c>
      <c r="CI16941" s="174">
        <v>5</v>
      </c>
      <c r="CJ16941" s="174">
        <v>0</v>
      </c>
      <c r="CK16941" s="174">
        <v>0</v>
      </c>
      <c r="CU16941" s="174">
        <v>3382</v>
      </c>
      <c r="CV16941" s="174">
        <v>173068</v>
      </c>
      <c r="CW16941" s="174">
        <v>5</v>
      </c>
      <c r="CX16941" s="174">
        <v>0</v>
      </c>
    </row>
    <row r="16942" spans="84:102" x14ac:dyDescent="0.25">
      <c r="CF16942" s="3" t="s">
        <v>3073</v>
      </c>
      <c r="CG16942" s="174">
        <v>3387</v>
      </c>
      <c r="CH16942" s="174">
        <v>170013</v>
      </c>
      <c r="CI16942" s="174">
        <v>5</v>
      </c>
      <c r="CJ16942" s="174">
        <v>0</v>
      </c>
      <c r="CK16942" s="174">
        <v>0</v>
      </c>
      <c r="CU16942" s="174">
        <v>3387</v>
      </c>
      <c r="CV16942" s="174">
        <v>170013</v>
      </c>
      <c r="CW16942" s="174">
        <v>5</v>
      </c>
      <c r="CX16942" s="174">
        <v>0</v>
      </c>
    </row>
    <row r="16943" spans="84:102" x14ac:dyDescent="0.25">
      <c r="CF16943" s="3" t="s">
        <v>3073</v>
      </c>
      <c r="CG16943" s="174">
        <v>3393</v>
      </c>
      <c r="CH16943" s="174">
        <v>171256</v>
      </c>
      <c r="CI16943" s="174">
        <v>5</v>
      </c>
      <c r="CJ16943" s="174">
        <v>0</v>
      </c>
      <c r="CK16943" s="174">
        <v>0</v>
      </c>
      <c r="CU16943" s="174">
        <v>3393</v>
      </c>
      <c r="CV16943" s="174">
        <v>171256</v>
      </c>
      <c r="CW16943" s="174">
        <v>5</v>
      </c>
      <c r="CX16943" s="174">
        <v>0</v>
      </c>
    </row>
    <row r="16944" spans="84:102" x14ac:dyDescent="0.25">
      <c r="CF16944" s="3" t="s">
        <v>3073</v>
      </c>
      <c r="CG16944" s="174">
        <v>3396</v>
      </c>
      <c r="CH16944" s="174">
        <v>167950</v>
      </c>
      <c r="CI16944" s="174">
        <v>5</v>
      </c>
      <c r="CJ16944" s="174">
        <v>0</v>
      </c>
      <c r="CK16944" s="174">
        <v>0</v>
      </c>
      <c r="CU16944" s="174">
        <v>3396</v>
      </c>
      <c r="CV16944" s="174">
        <v>167950</v>
      </c>
      <c r="CW16944" s="174">
        <v>5</v>
      </c>
      <c r="CX16944" s="174">
        <v>0</v>
      </c>
    </row>
    <row r="16945" spans="84:102" x14ac:dyDescent="0.25">
      <c r="CF16945" s="3" t="s">
        <v>3073</v>
      </c>
      <c r="CG16945" s="174">
        <v>3400</v>
      </c>
      <c r="CH16945" s="174">
        <v>173578</v>
      </c>
      <c r="CI16945" s="174">
        <v>5</v>
      </c>
      <c r="CJ16945" s="174">
        <v>0</v>
      </c>
      <c r="CK16945" s="174">
        <v>0</v>
      </c>
      <c r="CU16945" s="174">
        <v>3400</v>
      </c>
      <c r="CV16945" s="174">
        <v>173578</v>
      </c>
      <c r="CW16945" s="174">
        <v>5</v>
      </c>
      <c r="CX16945" s="174">
        <v>0</v>
      </c>
    </row>
    <row r="16946" spans="84:102" x14ac:dyDescent="0.25">
      <c r="CF16946" s="3" t="s">
        <v>3073</v>
      </c>
      <c r="CG16946" s="174">
        <v>3402</v>
      </c>
      <c r="CH16946" s="174">
        <v>175173</v>
      </c>
      <c r="CI16946" s="174">
        <v>5</v>
      </c>
      <c r="CJ16946" s="174">
        <v>0</v>
      </c>
      <c r="CK16946" s="174">
        <v>0</v>
      </c>
      <c r="CU16946" s="174">
        <v>3402</v>
      </c>
      <c r="CV16946" s="174">
        <v>175173</v>
      </c>
      <c r="CW16946" s="174">
        <v>5</v>
      </c>
      <c r="CX16946" s="174">
        <v>0</v>
      </c>
    </row>
    <row r="16947" spans="84:102" x14ac:dyDescent="0.25">
      <c r="CF16947" s="3" t="s">
        <v>3073</v>
      </c>
      <c r="CG16947" s="174">
        <v>3407</v>
      </c>
      <c r="CH16947" s="174">
        <v>173521</v>
      </c>
      <c r="CI16947" s="174">
        <v>5</v>
      </c>
      <c r="CJ16947" s="174">
        <v>0</v>
      </c>
      <c r="CK16947" s="174">
        <v>0</v>
      </c>
      <c r="CU16947" s="174">
        <v>3407</v>
      </c>
      <c r="CV16947" s="174">
        <v>173521</v>
      </c>
      <c r="CW16947" s="174">
        <v>5</v>
      </c>
      <c r="CX16947" s="174">
        <v>0</v>
      </c>
    </row>
    <row r="16948" spans="84:102" x14ac:dyDescent="0.25">
      <c r="CF16948" s="3" t="s">
        <v>3073</v>
      </c>
      <c r="CG16948" s="174">
        <v>3409</v>
      </c>
      <c r="CH16948" s="174">
        <v>173084</v>
      </c>
      <c r="CI16948" s="174">
        <v>5</v>
      </c>
      <c r="CJ16948" s="174">
        <v>0</v>
      </c>
      <c r="CK16948" s="174">
        <v>0</v>
      </c>
      <c r="CU16948" s="174">
        <v>3409</v>
      </c>
      <c r="CV16948" s="174">
        <v>173084</v>
      </c>
      <c r="CW16948" s="174">
        <v>5</v>
      </c>
      <c r="CX16948" s="174">
        <v>0</v>
      </c>
    </row>
    <row r="16949" spans="84:102" x14ac:dyDescent="0.25">
      <c r="CF16949" s="3" t="s">
        <v>3073</v>
      </c>
      <c r="CG16949" s="174">
        <v>3410</v>
      </c>
      <c r="CH16949" s="174">
        <v>173112</v>
      </c>
      <c r="CI16949" s="174">
        <v>5</v>
      </c>
      <c r="CJ16949" s="174">
        <v>0</v>
      </c>
      <c r="CK16949" s="174">
        <v>0</v>
      </c>
      <c r="CU16949" s="174">
        <v>3410</v>
      </c>
      <c r="CV16949" s="174">
        <v>173112</v>
      </c>
      <c r="CW16949" s="174">
        <v>5</v>
      </c>
      <c r="CX16949" s="174">
        <v>0</v>
      </c>
    </row>
    <row r="16950" spans="84:102" x14ac:dyDescent="0.25">
      <c r="CF16950" s="3" t="s">
        <v>3073</v>
      </c>
      <c r="CG16950" s="174">
        <v>3425</v>
      </c>
      <c r="CH16950" s="174">
        <v>175702</v>
      </c>
      <c r="CI16950" s="174">
        <v>5</v>
      </c>
      <c r="CJ16950" s="174">
        <v>0</v>
      </c>
      <c r="CK16950" s="174">
        <v>0</v>
      </c>
      <c r="CU16950" s="174">
        <v>3425</v>
      </c>
      <c r="CV16950" s="174">
        <v>175702</v>
      </c>
      <c r="CW16950" s="174">
        <v>5</v>
      </c>
      <c r="CX16950" s="174">
        <v>0</v>
      </c>
    </row>
    <row r="16951" spans="84:102" x14ac:dyDescent="0.25">
      <c r="CF16951" s="3" t="s">
        <v>3073</v>
      </c>
      <c r="CG16951" s="174">
        <v>3426</v>
      </c>
      <c r="CH16951" s="174">
        <v>178321</v>
      </c>
      <c r="CI16951" s="174">
        <v>5</v>
      </c>
      <c r="CJ16951" s="174">
        <v>0</v>
      </c>
      <c r="CK16951" s="174">
        <v>0</v>
      </c>
      <c r="CU16951" s="174">
        <v>3426</v>
      </c>
      <c r="CV16951" s="174">
        <v>178321</v>
      </c>
      <c r="CW16951" s="174">
        <v>5</v>
      </c>
      <c r="CX16951" s="174">
        <v>0</v>
      </c>
    </row>
    <row r="16952" spans="84:102" x14ac:dyDescent="0.25">
      <c r="CF16952" s="3" t="s">
        <v>3073</v>
      </c>
      <c r="CG16952" s="174">
        <v>3431</v>
      </c>
      <c r="CH16952" s="174">
        <v>178749</v>
      </c>
      <c r="CI16952" s="174">
        <v>5</v>
      </c>
      <c r="CJ16952" s="174">
        <v>0</v>
      </c>
      <c r="CK16952" s="174">
        <v>0</v>
      </c>
      <c r="CU16952" s="174">
        <v>3431</v>
      </c>
      <c r="CV16952" s="174">
        <v>178749</v>
      </c>
      <c r="CW16952" s="174">
        <v>5</v>
      </c>
      <c r="CX16952" s="174">
        <v>0</v>
      </c>
    </row>
    <row r="16953" spans="84:102" x14ac:dyDescent="0.25">
      <c r="CF16953" s="3" t="s">
        <v>3073</v>
      </c>
      <c r="CG16953" s="174">
        <v>3434</v>
      </c>
      <c r="CH16953" s="174">
        <v>178005</v>
      </c>
      <c r="CI16953" s="174">
        <v>5</v>
      </c>
      <c r="CJ16953" s="174">
        <v>0</v>
      </c>
      <c r="CK16953" s="174">
        <v>0</v>
      </c>
      <c r="CU16953" s="174">
        <v>3434</v>
      </c>
      <c r="CV16953" s="174">
        <v>178005</v>
      </c>
      <c r="CW16953" s="174">
        <v>5</v>
      </c>
      <c r="CX16953" s="174">
        <v>0</v>
      </c>
    </row>
    <row r="16954" spans="84:102" x14ac:dyDescent="0.25">
      <c r="CF16954" s="3" t="s">
        <v>3073</v>
      </c>
      <c r="CG16954" s="174">
        <v>3436</v>
      </c>
      <c r="CH16954" s="174">
        <v>177105</v>
      </c>
      <c r="CI16954" s="174">
        <v>5</v>
      </c>
      <c r="CJ16954" s="174">
        <v>0</v>
      </c>
      <c r="CK16954" s="174">
        <v>0</v>
      </c>
      <c r="CU16954" s="174">
        <v>3436</v>
      </c>
      <c r="CV16954" s="174">
        <v>177105</v>
      </c>
      <c r="CW16954" s="174">
        <v>5</v>
      </c>
      <c r="CX16954" s="174">
        <v>0</v>
      </c>
    </row>
    <row r="16955" spans="84:102" x14ac:dyDescent="0.25">
      <c r="CF16955" s="3" t="s">
        <v>3073</v>
      </c>
      <c r="CG16955" s="174">
        <v>3437</v>
      </c>
      <c r="CH16955" s="174">
        <v>178330</v>
      </c>
      <c r="CI16955" s="174">
        <v>5</v>
      </c>
      <c r="CJ16955" s="174">
        <v>0</v>
      </c>
      <c r="CK16955" s="174">
        <v>0</v>
      </c>
      <c r="CU16955" s="174">
        <v>3437</v>
      </c>
      <c r="CV16955" s="174">
        <v>178330</v>
      </c>
      <c r="CW16955" s="174">
        <v>5</v>
      </c>
      <c r="CX16955" s="174">
        <v>0</v>
      </c>
    </row>
    <row r="16956" spans="84:102" x14ac:dyDescent="0.25">
      <c r="CF16956" s="3" t="s">
        <v>3073</v>
      </c>
      <c r="CG16956" s="174">
        <v>3437</v>
      </c>
      <c r="CH16956" s="174">
        <v>178696</v>
      </c>
      <c r="CI16956" s="174">
        <v>5</v>
      </c>
      <c r="CJ16956" s="174">
        <v>0</v>
      </c>
      <c r="CK16956" s="174">
        <v>0</v>
      </c>
      <c r="CU16956" s="174">
        <v>3437</v>
      </c>
      <c r="CV16956" s="174">
        <v>178696</v>
      </c>
      <c r="CW16956" s="174">
        <v>5</v>
      </c>
      <c r="CX16956" s="174">
        <v>0</v>
      </c>
    </row>
    <row r="16957" spans="84:102" x14ac:dyDescent="0.25">
      <c r="CF16957" s="3" t="s">
        <v>3073</v>
      </c>
      <c r="CG16957" s="174">
        <v>3440</v>
      </c>
      <c r="CH16957" s="174">
        <v>179105</v>
      </c>
      <c r="CI16957" s="174">
        <v>5</v>
      </c>
      <c r="CJ16957" s="174">
        <v>0</v>
      </c>
      <c r="CK16957" s="174">
        <v>0</v>
      </c>
      <c r="CU16957" s="174">
        <v>3440</v>
      </c>
      <c r="CV16957" s="174">
        <v>179105</v>
      </c>
      <c r="CW16957" s="174">
        <v>5</v>
      </c>
      <c r="CX16957" s="174">
        <v>0</v>
      </c>
    </row>
    <row r="16958" spans="84:102" x14ac:dyDescent="0.25">
      <c r="CF16958" s="3" t="s">
        <v>3073</v>
      </c>
      <c r="CG16958" s="174">
        <v>3442</v>
      </c>
      <c r="CH16958" s="174">
        <v>180076</v>
      </c>
      <c r="CI16958" s="174">
        <v>5</v>
      </c>
      <c r="CJ16958" s="174">
        <v>0</v>
      </c>
      <c r="CK16958" s="174">
        <v>0</v>
      </c>
      <c r="CU16958" s="174">
        <v>3442</v>
      </c>
      <c r="CV16958" s="174">
        <v>180076</v>
      </c>
      <c r="CW16958" s="174">
        <v>5</v>
      </c>
      <c r="CX16958" s="174">
        <v>0</v>
      </c>
    </row>
    <row r="16959" spans="84:102" x14ac:dyDescent="0.25">
      <c r="CF16959" s="3" t="s">
        <v>3073</v>
      </c>
      <c r="CG16959" s="174">
        <v>3443</v>
      </c>
      <c r="CH16959" s="174">
        <v>178820</v>
      </c>
      <c r="CI16959" s="174">
        <v>5</v>
      </c>
      <c r="CJ16959" s="174">
        <v>0</v>
      </c>
      <c r="CK16959" s="174">
        <v>0</v>
      </c>
      <c r="CU16959" s="174">
        <v>3443</v>
      </c>
      <c r="CV16959" s="174">
        <v>178820</v>
      </c>
      <c r="CW16959" s="174">
        <v>5</v>
      </c>
      <c r="CX16959" s="174">
        <v>0</v>
      </c>
    </row>
    <row r="16960" spans="84:102" x14ac:dyDescent="0.25">
      <c r="CF16960" s="3" t="s">
        <v>3073</v>
      </c>
      <c r="CG16960" s="174">
        <v>3444</v>
      </c>
      <c r="CH16960" s="174">
        <v>181003</v>
      </c>
      <c r="CI16960" s="174">
        <v>5</v>
      </c>
      <c r="CJ16960" s="174">
        <v>0</v>
      </c>
      <c r="CK16960" s="174">
        <v>0</v>
      </c>
      <c r="CU16960" s="174">
        <v>3444</v>
      </c>
      <c r="CV16960" s="174">
        <v>181003</v>
      </c>
      <c r="CW16960" s="174">
        <v>5</v>
      </c>
      <c r="CX16960" s="174">
        <v>0</v>
      </c>
    </row>
    <row r="16961" spans="84:102" x14ac:dyDescent="0.25">
      <c r="CF16961" s="3" t="s">
        <v>3073</v>
      </c>
      <c r="CG16961" s="174">
        <v>3454</v>
      </c>
      <c r="CH16961" s="174">
        <v>180621</v>
      </c>
      <c r="CI16961" s="174">
        <v>5</v>
      </c>
      <c r="CJ16961" s="174">
        <v>0</v>
      </c>
      <c r="CK16961" s="174">
        <v>0</v>
      </c>
      <c r="CU16961" s="174">
        <v>3454</v>
      </c>
      <c r="CV16961" s="174">
        <v>180621</v>
      </c>
      <c r="CW16961" s="174">
        <v>5</v>
      </c>
      <c r="CX16961" s="174">
        <v>0</v>
      </c>
    </row>
    <row r="16962" spans="84:102" x14ac:dyDescent="0.25">
      <c r="CF16962" s="3" t="s">
        <v>3073</v>
      </c>
      <c r="CG16962" s="174">
        <v>3454</v>
      </c>
      <c r="CH16962" s="174">
        <v>181927</v>
      </c>
      <c r="CI16962" s="174">
        <v>5</v>
      </c>
      <c r="CJ16962" s="174">
        <v>0</v>
      </c>
      <c r="CK16962" s="174">
        <v>0</v>
      </c>
      <c r="CU16962" s="174">
        <v>3454</v>
      </c>
      <c r="CV16962" s="174">
        <v>181927</v>
      </c>
      <c r="CW16962" s="174">
        <v>5</v>
      </c>
      <c r="CX16962" s="174">
        <v>0</v>
      </c>
    </row>
    <row r="16963" spans="84:102" x14ac:dyDescent="0.25">
      <c r="CF16963" s="3" t="s">
        <v>3073</v>
      </c>
      <c r="CG16963" s="174">
        <v>3461</v>
      </c>
      <c r="CH16963" s="174">
        <v>181997</v>
      </c>
      <c r="CI16963" s="174">
        <v>5</v>
      </c>
      <c r="CJ16963" s="174">
        <v>0</v>
      </c>
      <c r="CK16963" s="174">
        <v>0</v>
      </c>
      <c r="CU16963" s="174">
        <v>3461</v>
      </c>
      <c r="CV16963" s="174">
        <v>181997</v>
      </c>
      <c r="CW16963" s="174">
        <v>5</v>
      </c>
      <c r="CX16963" s="174">
        <v>0</v>
      </c>
    </row>
    <row r="16964" spans="84:102" x14ac:dyDescent="0.25">
      <c r="CF16964" s="3" t="s">
        <v>3073</v>
      </c>
      <c r="CG16964" s="174">
        <v>3462</v>
      </c>
      <c r="CH16964" s="174">
        <v>182044</v>
      </c>
      <c r="CI16964" s="174">
        <v>5</v>
      </c>
      <c r="CJ16964" s="174">
        <v>0</v>
      </c>
      <c r="CK16964" s="174">
        <v>0</v>
      </c>
      <c r="CU16964" s="174">
        <v>3462</v>
      </c>
      <c r="CV16964" s="174">
        <v>182044</v>
      </c>
      <c r="CW16964" s="174">
        <v>5</v>
      </c>
      <c r="CX16964" s="174">
        <v>0</v>
      </c>
    </row>
    <row r="16965" spans="84:102" x14ac:dyDescent="0.25">
      <c r="CF16965" s="3" t="s">
        <v>3073</v>
      </c>
      <c r="CG16965" s="174">
        <v>3462</v>
      </c>
      <c r="CH16965" s="174">
        <v>182463</v>
      </c>
      <c r="CI16965" s="174">
        <v>5</v>
      </c>
      <c r="CJ16965" s="174">
        <v>0</v>
      </c>
      <c r="CK16965" s="174">
        <v>0</v>
      </c>
      <c r="CU16965" s="174">
        <v>3462</v>
      </c>
      <c r="CV16965" s="174">
        <v>182463</v>
      </c>
      <c r="CW16965" s="174">
        <v>5</v>
      </c>
      <c r="CX16965" s="174">
        <v>0</v>
      </c>
    </row>
    <row r="16966" spans="84:102" x14ac:dyDescent="0.25">
      <c r="CF16966" s="3" t="s">
        <v>3073</v>
      </c>
      <c r="CG16966" s="174">
        <v>3471</v>
      </c>
      <c r="CH16966" s="174">
        <v>41639</v>
      </c>
      <c r="CI16966" s="174">
        <v>5</v>
      </c>
      <c r="CJ16966" s="174">
        <v>0</v>
      </c>
      <c r="CK16966" s="174">
        <v>0</v>
      </c>
      <c r="CU16966" s="174">
        <v>3471</v>
      </c>
      <c r="CV16966" s="174">
        <v>41639</v>
      </c>
      <c r="CW16966" s="174">
        <v>5</v>
      </c>
      <c r="CX16966" s="174">
        <v>0</v>
      </c>
    </row>
    <row r="16967" spans="84:102" x14ac:dyDescent="0.25">
      <c r="CF16967" s="3" t="s">
        <v>3073</v>
      </c>
      <c r="CG16967" s="174">
        <v>3472</v>
      </c>
      <c r="CH16967" s="174">
        <v>40655</v>
      </c>
      <c r="CI16967" s="174">
        <v>5</v>
      </c>
      <c r="CJ16967" s="174">
        <v>0</v>
      </c>
      <c r="CK16967" s="174">
        <v>0</v>
      </c>
      <c r="CU16967" s="174">
        <v>3472</v>
      </c>
      <c r="CV16967" s="174">
        <v>40655</v>
      </c>
      <c r="CW16967" s="174">
        <v>5</v>
      </c>
      <c r="CX16967" s="174">
        <v>0</v>
      </c>
    </row>
    <row r="16968" spans="84:102" x14ac:dyDescent="0.25">
      <c r="CF16968" s="3" t="s">
        <v>3073</v>
      </c>
      <c r="CG16968" s="174">
        <v>3475</v>
      </c>
      <c r="CH16968" s="174">
        <v>42273</v>
      </c>
      <c r="CI16968" s="174">
        <v>5</v>
      </c>
      <c r="CJ16968" s="174">
        <v>0</v>
      </c>
      <c r="CK16968" s="174">
        <v>0</v>
      </c>
      <c r="CU16968" s="174">
        <v>3475</v>
      </c>
      <c r="CV16968" s="174">
        <v>42273</v>
      </c>
      <c r="CW16968" s="174">
        <v>5</v>
      </c>
      <c r="CX16968" s="174">
        <v>0</v>
      </c>
    </row>
    <row r="16969" spans="84:102" x14ac:dyDescent="0.25">
      <c r="CF16969" s="3" t="s">
        <v>3073</v>
      </c>
      <c r="CG16969" s="174">
        <v>3487</v>
      </c>
      <c r="CH16969" s="174">
        <v>46487</v>
      </c>
      <c r="CI16969" s="174">
        <v>5</v>
      </c>
      <c r="CJ16969" s="174">
        <v>0</v>
      </c>
      <c r="CK16969" s="174">
        <v>0</v>
      </c>
      <c r="CU16969" s="174">
        <v>3487</v>
      </c>
      <c r="CV16969" s="174">
        <v>46487</v>
      </c>
      <c r="CW16969" s="174">
        <v>5</v>
      </c>
      <c r="CX16969" s="174">
        <v>0</v>
      </c>
    </row>
    <row r="16970" spans="84:102" x14ac:dyDescent="0.25">
      <c r="CF16970" s="3" t="s">
        <v>3073</v>
      </c>
      <c r="CG16970" s="174">
        <v>3494</v>
      </c>
      <c r="CH16970" s="174">
        <v>54630</v>
      </c>
      <c r="CI16970" s="174">
        <v>5</v>
      </c>
      <c r="CJ16970" s="174">
        <v>0</v>
      </c>
      <c r="CK16970" s="174">
        <v>0</v>
      </c>
      <c r="CU16970" s="174">
        <v>3494</v>
      </c>
      <c r="CV16970" s="174">
        <v>54630</v>
      </c>
      <c r="CW16970" s="174">
        <v>5</v>
      </c>
      <c r="CX16970" s="174">
        <v>0</v>
      </c>
    </row>
    <row r="16971" spans="84:102" x14ac:dyDescent="0.25">
      <c r="CF16971" s="3" t="s">
        <v>3073</v>
      </c>
      <c r="CG16971" s="174">
        <v>3498</v>
      </c>
      <c r="CH16971" s="174">
        <v>63447</v>
      </c>
      <c r="CI16971" s="174">
        <v>5</v>
      </c>
      <c r="CJ16971" s="174">
        <v>0</v>
      </c>
      <c r="CK16971" s="174">
        <v>0</v>
      </c>
      <c r="CU16971" s="174">
        <v>3498</v>
      </c>
      <c r="CV16971" s="174">
        <v>63447</v>
      </c>
      <c r="CW16971" s="174">
        <v>5</v>
      </c>
      <c r="CX16971" s="174">
        <v>0</v>
      </c>
    </row>
    <row r="16972" spans="84:102" x14ac:dyDescent="0.25">
      <c r="CF16972" s="3" t="s">
        <v>3073</v>
      </c>
      <c r="CG16972" s="174">
        <v>3503</v>
      </c>
      <c r="CH16972" s="174">
        <v>62034</v>
      </c>
      <c r="CI16972" s="174">
        <v>5</v>
      </c>
      <c r="CJ16972" s="174">
        <v>0</v>
      </c>
      <c r="CK16972" s="174">
        <v>0</v>
      </c>
      <c r="CU16972" s="174">
        <v>3503</v>
      </c>
      <c r="CV16972" s="174">
        <v>62034</v>
      </c>
      <c r="CW16972" s="174">
        <v>5</v>
      </c>
      <c r="CX16972" s="174">
        <v>0</v>
      </c>
    </row>
    <row r="16973" spans="84:102" x14ac:dyDescent="0.25">
      <c r="CF16973" s="3" t="s">
        <v>3073</v>
      </c>
      <c r="CG16973" s="174">
        <v>3504</v>
      </c>
      <c r="CH16973" s="174">
        <v>62851</v>
      </c>
      <c r="CI16973" s="174">
        <v>5</v>
      </c>
      <c r="CJ16973" s="174">
        <v>0</v>
      </c>
      <c r="CK16973" s="174">
        <v>0</v>
      </c>
      <c r="CU16973" s="174">
        <v>3504</v>
      </c>
      <c r="CV16973" s="174">
        <v>62851</v>
      </c>
      <c r="CW16973" s="174">
        <v>5</v>
      </c>
      <c r="CX16973" s="174">
        <v>0</v>
      </c>
    </row>
    <row r="16974" spans="84:102" x14ac:dyDescent="0.25">
      <c r="CF16974" s="3" t="s">
        <v>3073</v>
      </c>
      <c r="CG16974" s="174">
        <v>3516</v>
      </c>
      <c r="CH16974" s="174">
        <v>62940</v>
      </c>
      <c r="CI16974" s="174">
        <v>5</v>
      </c>
      <c r="CJ16974" s="174">
        <v>0</v>
      </c>
      <c r="CK16974" s="174">
        <v>0</v>
      </c>
      <c r="CU16974" s="174">
        <v>3516</v>
      </c>
      <c r="CV16974" s="174">
        <v>62940</v>
      </c>
      <c r="CW16974" s="174">
        <v>5</v>
      </c>
      <c r="CX16974" s="174">
        <v>0</v>
      </c>
    </row>
    <row r="16975" spans="84:102" x14ac:dyDescent="0.25">
      <c r="CF16975" s="3" t="s">
        <v>3073</v>
      </c>
      <c r="CG16975" s="174">
        <v>3525</v>
      </c>
      <c r="CH16975" s="174">
        <v>74365</v>
      </c>
      <c r="CI16975" s="174">
        <v>5</v>
      </c>
      <c r="CJ16975" s="174">
        <v>0</v>
      </c>
      <c r="CK16975" s="174">
        <v>0</v>
      </c>
      <c r="CU16975" s="174">
        <v>3525</v>
      </c>
      <c r="CV16975" s="174">
        <v>74365</v>
      </c>
      <c r="CW16975" s="174">
        <v>5</v>
      </c>
      <c r="CX16975" s="174">
        <v>0</v>
      </c>
    </row>
    <row r="16976" spans="84:102" x14ac:dyDescent="0.25">
      <c r="CF16976" s="3" t="s">
        <v>3073</v>
      </c>
      <c r="CG16976" s="174">
        <v>3528</v>
      </c>
      <c r="CH16976" s="174">
        <v>71744</v>
      </c>
      <c r="CI16976" s="174">
        <v>5</v>
      </c>
      <c r="CJ16976" s="174">
        <v>0</v>
      </c>
      <c r="CK16976" s="174">
        <v>0</v>
      </c>
      <c r="CU16976" s="174">
        <v>3528</v>
      </c>
      <c r="CV16976" s="174">
        <v>71744</v>
      </c>
      <c r="CW16976" s="174">
        <v>5</v>
      </c>
      <c r="CX16976" s="174">
        <v>0</v>
      </c>
    </row>
    <row r="16977" spans="84:102" x14ac:dyDescent="0.25">
      <c r="CF16977" s="3" t="s">
        <v>3073</v>
      </c>
      <c r="CG16977" s="174">
        <v>3531</v>
      </c>
      <c r="CH16977" s="174">
        <v>74077</v>
      </c>
      <c r="CI16977" s="174">
        <v>5</v>
      </c>
      <c r="CJ16977" s="174">
        <v>0</v>
      </c>
      <c r="CK16977" s="174">
        <v>0</v>
      </c>
      <c r="CU16977" s="174">
        <v>3531</v>
      </c>
      <c r="CV16977" s="174">
        <v>74077</v>
      </c>
      <c r="CW16977" s="174">
        <v>5</v>
      </c>
      <c r="CX16977" s="174">
        <v>0</v>
      </c>
    </row>
    <row r="16978" spans="84:102" x14ac:dyDescent="0.25">
      <c r="CF16978" s="3" t="s">
        <v>3073</v>
      </c>
      <c r="CG16978" s="174">
        <v>3536</v>
      </c>
      <c r="CH16978" s="174">
        <v>74573</v>
      </c>
      <c r="CI16978" s="174">
        <v>5</v>
      </c>
      <c r="CJ16978" s="174">
        <v>0</v>
      </c>
      <c r="CK16978" s="174">
        <v>0</v>
      </c>
      <c r="CU16978" s="174">
        <v>3536</v>
      </c>
      <c r="CV16978" s="174">
        <v>74573</v>
      </c>
      <c r="CW16978" s="174">
        <v>5</v>
      </c>
      <c r="CX16978" s="174">
        <v>0</v>
      </c>
    </row>
    <row r="16979" spans="84:102" x14ac:dyDescent="0.25">
      <c r="CF16979" s="3" t="s">
        <v>3073</v>
      </c>
      <c r="CG16979" s="174">
        <v>3546</v>
      </c>
      <c r="CH16979" s="174">
        <v>81488</v>
      </c>
      <c r="CI16979" s="174">
        <v>5</v>
      </c>
      <c r="CJ16979" s="174">
        <v>0</v>
      </c>
      <c r="CK16979" s="174">
        <v>0</v>
      </c>
      <c r="CU16979" s="174">
        <v>3546</v>
      </c>
      <c r="CV16979" s="174">
        <v>81488</v>
      </c>
      <c r="CW16979" s="174">
        <v>5</v>
      </c>
      <c r="CX16979" s="174">
        <v>0</v>
      </c>
    </row>
    <row r="16980" spans="84:102" x14ac:dyDescent="0.25">
      <c r="CF16980" s="3" t="s">
        <v>3073</v>
      </c>
      <c r="CG16980" s="174">
        <v>3547</v>
      </c>
      <c r="CH16980" s="174">
        <v>81488</v>
      </c>
      <c r="CI16980" s="174">
        <v>5</v>
      </c>
      <c r="CJ16980" s="174">
        <v>0</v>
      </c>
      <c r="CK16980" s="174">
        <v>0</v>
      </c>
      <c r="CU16980" s="174">
        <v>3547</v>
      </c>
      <c r="CV16980" s="174">
        <v>81488</v>
      </c>
      <c r="CW16980" s="174">
        <v>5</v>
      </c>
      <c r="CX16980" s="174">
        <v>0</v>
      </c>
    </row>
    <row r="16981" spans="84:102" x14ac:dyDescent="0.25">
      <c r="CF16981" s="3" t="s">
        <v>3073</v>
      </c>
      <c r="CG16981" s="174">
        <v>3549</v>
      </c>
      <c r="CH16981" s="174">
        <v>81433</v>
      </c>
      <c r="CI16981" s="174">
        <v>5</v>
      </c>
      <c r="CJ16981" s="174">
        <v>0</v>
      </c>
      <c r="CK16981" s="174">
        <v>0</v>
      </c>
      <c r="CU16981" s="174">
        <v>3549</v>
      </c>
      <c r="CV16981" s="174">
        <v>81433</v>
      </c>
      <c r="CW16981" s="174">
        <v>5</v>
      </c>
      <c r="CX16981" s="174">
        <v>0</v>
      </c>
    </row>
    <row r="16982" spans="84:102" x14ac:dyDescent="0.25">
      <c r="CF16982" s="3" t="s">
        <v>3073</v>
      </c>
      <c r="CG16982" s="174">
        <v>3556</v>
      </c>
      <c r="CH16982" s="174">
        <v>88339</v>
      </c>
      <c r="CI16982" s="174">
        <v>5</v>
      </c>
      <c r="CJ16982" s="174">
        <v>0</v>
      </c>
      <c r="CK16982" s="174">
        <v>0</v>
      </c>
      <c r="CU16982" s="174">
        <v>3556</v>
      </c>
      <c r="CV16982" s="174">
        <v>88339</v>
      </c>
      <c r="CW16982" s="174">
        <v>5</v>
      </c>
      <c r="CX16982" s="174">
        <v>0</v>
      </c>
    </row>
    <row r="16983" spans="84:102" x14ac:dyDescent="0.25">
      <c r="CF16983" s="3" t="s">
        <v>3073</v>
      </c>
      <c r="CG16983" s="174">
        <v>3557</v>
      </c>
      <c r="CH16983" s="174">
        <v>72923</v>
      </c>
      <c r="CI16983" s="174">
        <v>5</v>
      </c>
      <c r="CJ16983" s="174">
        <v>0</v>
      </c>
      <c r="CK16983" s="174">
        <v>0</v>
      </c>
      <c r="CU16983" s="174">
        <v>3557</v>
      </c>
      <c r="CV16983" s="174">
        <v>72923</v>
      </c>
      <c r="CW16983" s="174">
        <v>5</v>
      </c>
      <c r="CX16983" s="174">
        <v>0</v>
      </c>
    </row>
    <row r="16984" spans="84:102" x14ac:dyDescent="0.25">
      <c r="CF16984" s="3" t="s">
        <v>3073</v>
      </c>
      <c r="CG16984" s="174">
        <v>3560</v>
      </c>
      <c r="CH16984" s="174">
        <v>79503</v>
      </c>
      <c r="CI16984" s="174">
        <v>5</v>
      </c>
      <c r="CJ16984" s="174">
        <v>0</v>
      </c>
      <c r="CK16984" s="174">
        <v>0</v>
      </c>
      <c r="CU16984" s="174">
        <v>3560</v>
      </c>
      <c r="CV16984" s="174">
        <v>79503</v>
      </c>
      <c r="CW16984" s="174">
        <v>5</v>
      </c>
      <c r="CX16984" s="174">
        <v>0</v>
      </c>
    </row>
    <row r="16985" spans="84:102" x14ac:dyDescent="0.25">
      <c r="CF16985" s="3" t="s">
        <v>3073</v>
      </c>
      <c r="CG16985" s="174">
        <v>3562</v>
      </c>
      <c r="CH16985" s="174">
        <v>90528</v>
      </c>
      <c r="CI16985" s="174">
        <v>5</v>
      </c>
      <c r="CJ16985" s="174">
        <v>0</v>
      </c>
      <c r="CK16985" s="174">
        <v>0</v>
      </c>
      <c r="CU16985" s="174">
        <v>3562</v>
      </c>
      <c r="CV16985" s="174">
        <v>90528</v>
      </c>
      <c r="CW16985" s="174">
        <v>5</v>
      </c>
      <c r="CX16985" s="174">
        <v>0</v>
      </c>
    </row>
    <row r="16986" spans="84:102" x14ac:dyDescent="0.25">
      <c r="CF16986" s="3" t="s">
        <v>3073</v>
      </c>
      <c r="CG16986" s="174">
        <v>3568</v>
      </c>
      <c r="CH16986" s="174">
        <v>89495</v>
      </c>
      <c r="CI16986" s="174">
        <v>5</v>
      </c>
      <c r="CJ16986" s="174">
        <v>0</v>
      </c>
      <c r="CK16986" s="174">
        <v>0</v>
      </c>
      <c r="CU16986" s="174">
        <v>3568</v>
      </c>
      <c r="CV16986" s="174">
        <v>89495</v>
      </c>
      <c r="CW16986" s="174">
        <v>5</v>
      </c>
      <c r="CX16986" s="174">
        <v>0</v>
      </c>
    </row>
    <row r="16987" spans="84:102" x14ac:dyDescent="0.25">
      <c r="CF16987" s="3" t="s">
        <v>3073</v>
      </c>
      <c r="CG16987" s="174">
        <v>3573</v>
      </c>
      <c r="CH16987" s="174">
        <v>84944</v>
      </c>
      <c r="CI16987" s="174">
        <v>5</v>
      </c>
      <c r="CJ16987" s="174">
        <v>0</v>
      </c>
      <c r="CK16987" s="174">
        <v>0</v>
      </c>
      <c r="CU16987" s="174">
        <v>3573</v>
      </c>
      <c r="CV16987" s="174">
        <v>84944</v>
      </c>
      <c r="CW16987" s="174">
        <v>5</v>
      </c>
      <c r="CX16987" s="174">
        <v>0</v>
      </c>
    </row>
    <row r="16988" spans="84:102" x14ac:dyDescent="0.25">
      <c r="CF16988" s="3" t="s">
        <v>3073</v>
      </c>
      <c r="CG16988" s="174">
        <v>3574</v>
      </c>
      <c r="CH16988" s="174">
        <v>84978</v>
      </c>
      <c r="CI16988" s="174">
        <v>5</v>
      </c>
      <c r="CJ16988" s="174">
        <v>0</v>
      </c>
      <c r="CK16988" s="174">
        <v>0</v>
      </c>
      <c r="CU16988" s="174">
        <v>3574</v>
      </c>
      <c r="CV16988" s="174">
        <v>84978</v>
      </c>
      <c r="CW16988" s="174">
        <v>5</v>
      </c>
      <c r="CX16988" s="174">
        <v>0</v>
      </c>
    </row>
    <row r="16989" spans="84:102" x14ac:dyDescent="0.25">
      <c r="CF16989" s="3" t="s">
        <v>3073</v>
      </c>
      <c r="CG16989" s="174">
        <v>3594</v>
      </c>
      <c r="CH16989" s="174">
        <v>91865</v>
      </c>
      <c r="CI16989" s="174">
        <v>5</v>
      </c>
      <c r="CJ16989" s="174">
        <v>0</v>
      </c>
      <c r="CK16989" s="174">
        <v>0</v>
      </c>
      <c r="CU16989" s="174">
        <v>3594</v>
      </c>
      <c r="CV16989" s="174">
        <v>91865</v>
      </c>
      <c r="CW16989" s="174">
        <v>5</v>
      </c>
      <c r="CX16989" s="174">
        <v>0</v>
      </c>
    </row>
    <row r="16990" spans="84:102" x14ac:dyDescent="0.25">
      <c r="CF16990" s="3" t="s">
        <v>3073</v>
      </c>
      <c r="CG16990" s="174">
        <v>3597</v>
      </c>
      <c r="CH16990" s="174">
        <v>92379</v>
      </c>
      <c r="CI16990" s="174">
        <v>5</v>
      </c>
      <c r="CJ16990" s="174">
        <v>0</v>
      </c>
      <c r="CK16990" s="174">
        <v>0</v>
      </c>
      <c r="CU16990" s="174">
        <v>3597</v>
      </c>
      <c r="CV16990" s="174">
        <v>92379</v>
      </c>
      <c r="CW16990" s="174">
        <v>5</v>
      </c>
      <c r="CX16990" s="174">
        <v>0</v>
      </c>
    </row>
    <row r="16991" spans="84:102" x14ac:dyDescent="0.25">
      <c r="CF16991" s="3" t="s">
        <v>3073</v>
      </c>
      <c r="CG16991" s="174">
        <v>3609</v>
      </c>
      <c r="CH16991" s="174">
        <v>93233</v>
      </c>
      <c r="CI16991" s="174">
        <v>5</v>
      </c>
      <c r="CJ16991" s="174">
        <v>0</v>
      </c>
      <c r="CK16991" s="174">
        <v>0</v>
      </c>
      <c r="CU16991" s="174">
        <v>3609</v>
      </c>
      <c r="CV16991" s="174">
        <v>93233</v>
      </c>
      <c r="CW16991" s="174">
        <v>5</v>
      </c>
      <c r="CX16991" s="174">
        <v>0</v>
      </c>
    </row>
    <row r="16992" spans="84:102" x14ac:dyDescent="0.25">
      <c r="CF16992" s="3" t="s">
        <v>3073</v>
      </c>
      <c r="CG16992" s="174">
        <v>3609</v>
      </c>
      <c r="CH16992" s="174">
        <v>95700</v>
      </c>
      <c r="CI16992" s="174">
        <v>5</v>
      </c>
      <c r="CJ16992" s="174">
        <v>0</v>
      </c>
      <c r="CK16992" s="174">
        <v>0</v>
      </c>
      <c r="CU16992" s="174">
        <v>3609</v>
      </c>
      <c r="CV16992" s="174">
        <v>95700</v>
      </c>
      <c r="CW16992" s="174">
        <v>5</v>
      </c>
      <c r="CX16992" s="174">
        <v>0</v>
      </c>
    </row>
    <row r="16993" spans="84:102" x14ac:dyDescent="0.25">
      <c r="CF16993" s="3" t="s">
        <v>3073</v>
      </c>
      <c r="CG16993" s="174">
        <v>3615</v>
      </c>
      <c r="CH16993" s="174">
        <v>94260</v>
      </c>
      <c r="CI16993" s="174">
        <v>5</v>
      </c>
      <c r="CJ16993" s="174">
        <v>0</v>
      </c>
      <c r="CK16993" s="174">
        <v>0</v>
      </c>
      <c r="CU16993" s="174">
        <v>3615</v>
      </c>
      <c r="CV16993" s="174">
        <v>94260</v>
      </c>
      <c r="CW16993" s="174">
        <v>5</v>
      </c>
      <c r="CX16993" s="174">
        <v>0</v>
      </c>
    </row>
    <row r="16994" spans="84:102" x14ac:dyDescent="0.25">
      <c r="CF16994" s="3" t="s">
        <v>3073</v>
      </c>
      <c r="CG16994" s="174">
        <v>3624</v>
      </c>
      <c r="CH16994" s="174">
        <v>92683</v>
      </c>
      <c r="CI16994" s="174">
        <v>5</v>
      </c>
      <c r="CJ16994" s="174">
        <v>0</v>
      </c>
      <c r="CK16994" s="174">
        <v>0</v>
      </c>
      <c r="CU16994" s="174">
        <v>3624</v>
      </c>
      <c r="CV16994" s="174">
        <v>92683</v>
      </c>
      <c r="CW16994" s="174">
        <v>5</v>
      </c>
      <c r="CX16994" s="174">
        <v>0</v>
      </c>
    </row>
    <row r="16995" spans="84:102" x14ac:dyDescent="0.25">
      <c r="CF16995" s="3" t="s">
        <v>3073</v>
      </c>
      <c r="CG16995" s="174">
        <v>3624</v>
      </c>
      <c r="CH16995" s="174">
        <v>93933</v>
      </c>
      <c r="CI16995" s="174">
        <v>5</v>
      </c>
      <c r="CJ16995" s="174">
        <v>0</v>
      </c>
      <c r="CK16995" s="174">
        <v>0</v>
      </c>
      <c r="CU16995" s="174">
        <v>3624</v>
      </c>
      <c r="CV16995" s="174">
        <v>93933</v>
      </c>
      <c r="CW16995" s="174">
        <v>5</v>
      </c>
      <c r="CX16995" s="174">
        <v>0</v>
      </c>
    </row>
    <row r="16996" spans="84:102" x14ac:dyDescent="0.25">
      <c r="CF16996" s="3" t="s">
        <v>3073</v>
      </c>
      <c r="CG16996" s="174">
        <v>3625</v>
      </c>
      <c r="CH16996" s="174">
        <v>93947</v>
      </c>
      <c r="CI16996" s="174">
        <v>5</v>
      </c>
      <c r="CJ16996" s="174">
        <v>0</v>
      </c>
      <c r="CK16996" s="174">
        <v>0</v>
      </c>
      <c r="CU16996" s="174">
        <v>3625</v>
      </c>
      <c r="CV16996" s="174">
        <v>93947</v>
      </c>
      <c r="CW16996" s="174">
        <v>5</v>
      </c>
      <c r="CX16996" s="174">
        <v>0</v>
      </c>
    </row>
    <row r="16997" spans="84:102" x14ac:dyDescent="0.25">
      <c r="CF16997" s="3" t="s">
        <v>3073</v>
      </c>
      <c r="CG16997" s="174">
        <v>3631</v>
      </c>
      <c r="CH16997" s="174">
        <v>93943</v>
      </c>
      <c r="CI16997" s="174">
        <v>5</v>
      </c>
      <c r="CJ16997" s="174">
        <v>0</v>
      </c>
      <c r="CK16997" s="174">
        <v>0</v>
      </c>
      <c r="CU16997" s="174">
        <v>3631</v>
      </c>
      <c r="CV16997" s="174">
        <v>93943</v>
      </c>
      <c r="CW16997" s="174">
        <v>5</v>
      </c>
      <c r="CX16997" s="174">
        <v>0</v>
      </c>
    </row>
    <row r="16998" spans="84:102" x14ac:dyDescent="0.25">
      <c r="CF16998" s="3" t="s">
        <v>3073</v>
      </c>
      <c r="CG16998" s="174">
        <v>3639</v>
      </c>
      <c r="CH16998" s="174">
        <v>97713</v>
      </c>
      <c r="CI16998" s="174">
        <v>5</v>
      </c>
      <c r="CJ16998" s="174">
        <v>0</v>
      </c>
      <c r="CK16998" s="174">
        <v>0</v>
      </c>
      <c r="CU16998" s="174">
        <v>3639</v>
      </c>
      <c r="CV16998" s="174">
        <v>97713</v>
      </c>
      <c r="CW16998" s="174">
        <v>5</v>
      </c>
      <c r="CX16998" s="174">
        <v>0</v>
      </c>
    </row>
    <row r="16999" spans="84:102" x14ac:dyDescent="0.25">
      <c r="CF16999" s="3" t="s">
        <v>3073</v>
      </c>
      <c r="CG16999" s="174">
        <v>3639</v>
      </c>
      <c r="CH16999" s="174">
        <v>101743</v>
      </c>
      <c r="CI16999" s="174">
        <v>5</v>
      </c>
      <c r="CJ16999" s="174">
        <v>0</v>
      </c>
      <c r="CK16999" s="174">
        <v>0</v>
      </c>
      <c r="CU16999" s="174">
        <v>3639</v>
      </c>
      <c r="CV16999" s="174">
        <v>101743</v>
      </c>
      <c r="CW16999" s="174">
        <v>5</v>
      </c>
      <c r="CX16999" s="174">
        <v>0</v>
      </c>
    </row>
    <row r="17000" spans="84:102" x14ac:dyDescent="0.25">
      <c r="CF17000" s="3" t="s">
        <v>3073</v>
      </c>
      <c r="CG17000" s="174">
        <v>3642</v>
      </c>
      <c r="CH17000" s="174">
        <v>102935</v>
      </c>
      <c r="CI17000" s="174">
        <v>5</v>
      </c>
      <c r="CJ17000" s="174">
        <v>0</v>
      </c>
      <c r="CK17000" s="174">
        <v>0</v>
      </c>
      <c r="CU17000" s="174">
        <v>3642</v>
      </c>
      <c r="CV17000" s="174">
        <v>102935</v>
      </c>
      <c r="CW17000" s="174">
        <v>5</v>
      </c>
      <c r="CX17000" s="174">
        <v>0</v>
      </c>
    </row>
    <row r="17001" spans="84:102" x14ac:dyDescent="0.25">
      <c r="CF17001" s="3" t="s">
        <v>3073</v>
      </c>
      <c r="CG17001" s="174">
        <v>3644</v>
      </c>
      <c r="CH17001" s="174">
        <v>98726</v>
      </c>
      <c r="CI17001" s="174">
        <v>5</v>
      </c>
      <c r="CJ17001" s="174">
        <v>0</v>
      </c>
      <c r="CK17001" s="174">
        <v>0</v>
      </c>
      <c r="CU17001" s="174">
        <v>3644</v>
      </c>
      <c r="CV17001" s="174">
        <v>98726</v>
      </c>
      <c r="CW17001" s="174">
        <v>5</v>
      </c>
      <c r="CX17001" s="174">
        <v>0</v>
      </c>
    </row>
    <row r="17002" spans="84:102" x14ac:dyDescent="0.25">
      <c r="CF17002" s="3" t="s">
        <v>3073</v>
      </c>
      <c r="CG17002" s="174">
        <v>3645</v>
      </c>
      <c r="CH17002" s="174">
        <v>101561</v>
      </c>
      <c r="CI17002" s="174">
        <v>5</v>
      </c>
      <c r="CJ17002" s="174">
        <v>0</v>
      </c>
      <c r="CK17002" s="174">
        <v>0</v>
      </c>
      <c r="CU17002" s="174">
        <v>3645</v>
      </c>
      <c r="CV17002" s="174">
        <v>101561</v>
      </c>
      <c r="CW17002" s="174">
        <v>5</v>
      </c>
      <c r="CX17002" s="174">
        <v>0</v>
      </c>
    </row>
    <row r="17003" spans="84:102" x14ac:dyDescent="0.25">
      <c r="CF17003" s="3" t="s">
        <v>3073</v>
      </c>
      <c r="CG17003" s="174">
        <v>3656</v>
      </c>
      <c r="CH17003" s="174">
        <v>107077</v>
      </c>
      <c r="CI17003" s="174">
        <v>5</v>
      </c>
      <c r="CJ17003" s="174">
        <v>0</v>
      </c>
      <c r="CK17003" s="174">
        <v>0</v>
      </c>
      <c r="CU17003" s="174">
        <v>3656</v>
      </c>
      <c r="CV17003" s="174">
        <v>107077</v>
      </c>
      <c r="CW17003" s="174">
        <v>5</v>
      </c>
      <c r="CX17003" s="174">
        <v>0</v>
      </c>
    </row>
    <row r="17004" spans="84:102" x14ac:dyDescent="0.25">
      <c r="CF17004" s="3" t="s">
        <v>3073</v>
      </c>
      <c r="CG17004" s="174">
        <v>3657</v>
      </c>
      <c r="CH17004" s="174">
        <v>105416</v>
      </c>
      <c r="CI17004" s="174">
        <v>5</v>
      </c>
      <c r="CJ17004" s="174">
        <v>0</v>
      </c>
      <c r="CK17004" s="174">
        <v>0</v>
      </c>
      <c r="CU17004" s="174">
        <v>3657</v>
      </c>
      <c r="CV17004" s="174">
        <v>105416</v>
      </c>
      <c r="CW17004" s="174">
        <v>5</v>
      </c>
      <c r="CX17004" s="174">
        <v>0</v>
      </c>
    </row>
    <row r="17005" spans="84:102" x14ac:dyDescent="0.25">
      <c r="CF17005" s="3" t="s">
        <v>3073</v>
      </c>
      <c r="CG17005" s="174">
        <v>3659</v>
      </c>
      <c r="CH17005" s="174">
        <v>107235</v>
      </c>
      <c r="CI17005" s="174">
        <v>5</v>
      </c>
      <c r="CJ17005" s="174">
        <v>0</v>
      </c>
      <c r="CK17005" s="174">
        <v>0</v>
      </c>
      <c r="CU17005" s="174">
        <v>3659</v>
      </c>
      <c r="CV17005" s="174">
        <v>107235</v>
      </c>
      <c r="CW17005" s="174">
        <v>5</v>
      </c>
      <c r="CX17005" s="174">
        <v>0</v>
      </c>
    </row>
    <row r="17006" spans="84:102" x14ac:dyDescent="0.25">
      <c r="CF17006" s="3" t="s">
        <v>3073</v>
      </c>
      <c r="CG17006" s="174">
        <v>3664</v>
      </c>
      <c r="CH17006" s="174">
        <v>112685</v>
      </c>
      <c r="CI17006" s="174">
        <v>5</v>
      </c>
      <c r="CJ17006" s="174">
        <v>0</v>
      </c>
      <c r="CK17006" s="174">
        <v>0</v>
      </c>
      <c r="CU17006" s="174">
        <v>3664</v>
      </c>
      <c r="CV17006" s="174">
        <v>112685</v>
      </c>
      <c r="CW17006" s="174">
        <v>5</v>
      </c>
      <c r="CX17006" s="174">
        <v>0</v>
      </c>
    </row>
    <row r="17007" spans="84:102" x14ac:dyDescent="0.25">
      <c r="CF17007" s="3" t="s">
        <v>3073</v>
      </c>
      <c r="CG17007" s="174">
        <v>3668</v>
      </c>
      <c r="CH17007" s="174">
        <v>108121</v>
      </c>
      <c r="CI17007" s="174">
        <v>5</v>
      </c>
      <c r="CJ17007" s="174">
        <v>0</v>
      </c>
      <c r="CK17007" s="174">
        <v>0</v>
      </c>
      <c r="CU17007" s="174">
        <v>3668</v>
      </c>
      <c r="CV17007" s="174">
        <v>108121</v>
      </c>
      <c r="CW17007" s="174">
        <v>5</v>
      </c>
      <c r="CX17007" s="174">
        <v>0</v>
      </c>
    </row>
    <row r="17008" spans="84:102" x14ac:dyDescent="0.25">
      <c r="CF17008" s="3" t="s">
        <v>3073</v>
      </c>
      <c r="CG17008" s="174">
        <v>3673</v>
      </c>
      <c r="CH17008" s="174">
        <v>116570</v>
      </c>
      <c r="CI17008" s="174">
        <v>5</v>
      </c>
      <c r="CJ17008" s="174">
        <v>0</v>
      </c>
      <c r="CK17008" s="174">
        <v>0</v>
      </c>
      <c r="CU17008" s="174">
        <v>3673</v>
      </c>
      <c r="CV17008" s="174">
        <v>116570</v>
      </c>
      <c r="CW17008" s="174">
        <v>5</v>
      </c>
      <c r="CX17008" s="174">
        <v>0</v>
      </c>
    </row>
    <row r="17009" spans="84:102" x14ac:dyDescent="0.25">
      <c r="CF17009" s="3" t="s">
        <v>3073</v>
      </c>
      <c r="CG17009" s="174">
        <v>3674</v>
      </c>
      <c r="CH17009" s="174">
        <v>117204</v>
      </c>
      <c r="CI17009" s="174">
        <v>5</v>
      </c>
      <c r="CJ17009" s="174">
        <v>0</v>
      </c>
      <c r="CK17009" s="174">
        <v>0</v>
      </c>
      <c r="CU17009" s="174">
        <v>3674</v>
      </c>
      <c r="CV17009" s="174">
        <v>117204</v>
      </c>
      <c r="CW17009" s="174">
        <v>5</v>
      </c>
      <c r="CX17009" s="174">
        <v>0</v>
      </c>
    </row>
    <row r="17010" spans="84:102" x14ac:dyDescent="0.25">
      <c r="CF17010" s="3" t="s">
        <v>3073</v>
      </c>
      <c r="CG17010" s="174">
        <v>3674</v>
      </c>
      <c r="CH17010" s="174">
        <v>118089</v>
      </c>
      <c r="CI17010" s="174">
        <v>5</v>
      </c>
      <c r="CJ17010" s="174">
        <v>0</v>
      </c>
      <c r="CK17010" s="174">
        <v>0</v>
      </c>
      <c r="CU17010" s="174">
        <v>3674</v>
      </c>
      <c r="CV17010" s="174">
        <v>118089</v>
      </c>
      <c r="CW17010" s="174">
        <v>5</v>
      </c>
      <c r="CX17010" s="174">
        <v>0</v>
      </c>
    </row>
    <row r="17011" spans="84:102" x14ac:dyDescent="0.25">
      <c r="CF17011" s="3" t="s">
        <v>3073</v>
      </c>
      <c r="CG17011" s="174">
        <v>3678</v>
      </c>
      <c r="CH17011" s="174">
        <v>119892</v>
      </c>
      <c r="CI17011" s="174">
        <v>5</v>
      </c>
      <c r="CJ17011" s="174">
        <v>0</v>
      </c>
      <c r="CK17011" s="174">
        <v>0</v>
      </c>
      <c r="CU17011" s="174">
        <v>3678</v>
      </c>
      <c r="CV17011" s="174">
        <v>119892</v>
      </c>
      <c r="CW17011" s="174">
        <v>5</v>
      </c>
      <c r="CX17011" s="174">
        <v>0</v>
      </c>
    </row>
    <row r="17012" spans="84:102" x14ac:dyDescent="0.25">
      <c r="CF17012" s="3" t="s">
        <v>3073</v>
      </c>
      <c r="CG17012" s="174">
        <v>3680</v>
      </c>
      <c r="CH17012" s="174">
        <v>118627</v>
      </c>
      <c r="CI17012" s="174">
        <v>5</v>
      </c>
      <c r="CJ17012" s="174">
        <v>0</v>
      </c>
      <c r="CK17012" s="174">
        <v>0</v>
      </c>
      <c r="CU17012" s="174">
        <v>3680</v>
      </c>
      <c r="CV17012" s="174">
        <v>118627</v>
      </c>
      <c r="CW17012" s="174">
        <v>5</v>
      </c>
      <c r="CX17012" s="174">
        <v>0</v>
      </c>
    </row>
    <row r="17013" spans="84:102" x14ac:dyDescent="0.25">
      <c r="CF17013" s="3" t="s">
        <v>3073</v>
      </c>
      <c r="CG17013" s="174">
        <v>3680</v>
      </c>
      <c r="CH17013" s="174">
        <v>121302</v>
      </c>
      <c r="CI17013" s="174">
        <v>5</v>
      </c>
      <c r="CJ17013" s="174">
        <v>0</v>
      </c>
      <c r="CK17013" s="174">
        <v>0</v>
      </c>
      <c r="CU17013" s="174">
        <v>3680</v>
      </c>
      <c r="CV17013" s="174">
        <v>121302</v>
      </c>
      <c r="CW17013" s="174">
        <v>5</v>
      </c>
      <c r="CX17013" s="174">
        <v>0</v>
      </c>
    </row>
    <row r="17014" spans="84:102" x14ac:dyDescent="0.25">
      <c r="CF17014" s="3" t="s">
        <v>3073</v>
      </c>
      <c r="CG17014" s="174">
        <v>3681</v>
      </c>
      <c r="CH17014" s="174">
        <v>120486</v>
      </c>
      <c r="CI17014" s="174">
        <v>5</v>
      </c>
      <c r="CJ17014" s="174">
        <v>0</v>
      </c>
      <c r="CK17014" s="174">
        <v>0</v>
      </c>
      <c r="CU17014" s="174">
        <v>3681</v>
      </c>
      <c r="CV17014" s="174">
        <v>120486</v>
      </c>
      <c r="CW17014" s="174">
        <v>5</v>
      </c>
      <c r="CX17014" s="174">
        <v>0</v>
      </c>
    </row>
    <row r="17015" spans="84:102" x14ac:dyDescent="0.25">
      <c r="CF17015" s="3" t="s">
        <v>3073</v>
      </c>
      <c r="CG17015" s="174">
        <v>3681</v>
      </c>
      <c r="CH17015" s="174">
        <v>120748</v>
      </c>
      <c r="CI17015" s="174">
        <v>5</v>
      </c>
      <c r="CJ17015" s="174">
        <v>0</v>
      </c>
      <c r="CK17015" s="174">
        <v>0</v>
      </c>
      <c r="CU17015" s="174">
        <v>3681</v>
      </c>
      <c r="CV17015" s="174">
        <v>120748</v>
      </c>
      <c r="CW17015" s="174">
        <v>5</v>
      </c>
      <c r="CX17015" s="174">
        <v>0</v>
      </c>
    </row>
    <row r="17016" spans="84:102" x14ac:dyDescent="0.25">
      <c r="CF17016" s="3" t="s">
        <v>3073</v>
      </c>
      <c r="CG17016" s="174">
        <v>3686</v>
      </c>
      <c r="CH17016" s="174">
        <v>69757</v>
      </c>
      <c r="CI17016" s="174">
        <v>5</v>
      </c>
      <c r="CJ17016" s="174">
        <v>0</v>
      </c>
      <c r="CK17016" s="174">
        <v>0</v>
      </c>
      <c r="CU17016" s="174">
        <v>3686</v>
      </c>
      <c r="CV17016" s="174">
        <v>69757</v>
      </c>
      <c r="CW17016" s="174">
        <v>5</v>
      </c>
      <c r="CX17016" s="174">
        <v>0</v>
      </c>
    </row>
    <row r="17017" spans="84:102" x14ac:dyDescent="0.25">
      <c r="CF17017" s="3" t="s">
        <v>3073</v>
      </c>
      <c r="CG17017" s="174">
        <v>3691</v>
      </c>
      <c r="CH17017" s="174">
        <v>78626</v>
      </c>
      <c r="CI17017" s="174">
        <v>5</v>
      </c>
      <c r="CJ17017" s="174">
        <v>0</v>
      </c>
      <c r="CK17017" s="174">
        <v>0</v>
      </c>
      <c r="CU17017" s="174">
        <v>3691</v>
      </c>
      <c r="CV17017" s="174">
        <v>78626</v>
      </c>
      <c r="CW17017" s="174">
        <v>5</v>
      </c>
      <c r="CX17017" s="174">
        <v>0</v>
      </c>
    </row>
    <row r="17018" spans="84:102" x14ac:dyDescent="0.25">
      <c r="CF17018" s="3" t="s">
        <v>3073</v>
      </c>
      <c r="CG17018" s="174">
        <v>3691</v>
      </c>
      <c r="CH17018" s="174">
        <v>81073</v>
      </c>
      <c r="CI17018" s="174">
        <v>5</v>
      </c>
      <c r="CJ17018" s="174">
        <v>0</v>
      </c>
      <c r="CK17018" s="174">
        <v>0</v>
      </c>
      <c r="CU17018" s="174">
        <v>3691</v>
      </c>
      <c r="CV17018" s="174">
        <v>81073</v>
      </c>
      <c r="CW17018" s="174">
        <v>5</v>
      </c>
      <c r="CX17018" s="174">
        <v>0</v>
      </c>
    </row>
    <row r="17019" spans="84:102" x14ac:dyDescent="0.25">
      <c r="CF17019" s="3" t="s">
        <v>3073</v>
      </c>
      <c r="CG17019" s="174">
        <v>3692</v>
      </c>
      <c r="CH17019" s="174">
        <v>185604</v>
      </c>
      <c r="CI17019" s="174">
        <v>5</v>
      </c>
      <c r="CJ17019" s="174">
        <v>0</v>
      </c>
      <c r="CK17019" s="174">
        <v>0</v>
      </c>
      <c r="CU17019" s="174">
        <v>3692</v>
      </c>
      <c r="CV17019" s="174">
        <v>185604</v>
      </c>
      <c r="CW17019" s="174">
        <v>5</v>
      </c>
      <c r="CX17019" s="174">
        <v>0</v>
      </c>
    </row>
    <row r="17020" spans="84:102" x14ac:dyDescent="0.25">
      <c r="CF17020" s="3" t="s">
        <v>3073</v>
      </c>
      <c r="CG17020" s="174">
        <v>3697</v>
      </c>
      <c r="CH17020" s="174">
        <v>86858</v>
      </c>
      <c r="CI17020" s="174">
        <v>5</v>
      </c>
      <c r="CJ17020" s="174">
        <v>0</v>
      </c>
      <c r="CK17020" s="174">
        <v>0</v>
      </c>
      <c r="CU17020" s="174">
        <v>3697</v>
      </c>
      <c r="CV17020" s="174">
        <v>86858</v>
      </c>
      <c r="CW17020" s="174">
        <v>5</v>
      </c>
      <c r="CX17020" s="174">
        <v>0</v>
      </c>
    </row>
    <row r="17021" spans="84:102" x14ac:dyDescent="0.25">
      <c r="CF17021" s="3" t="s">
        <v>3073</v>
      </c>
      <c r="CG17021" s="174">
        <v>3741</v>
      </c>
      <c r="CH17021" s="174">
        <v>18601</v>
      </c>
      <c r="CI17021" s="174">
        <v>5</v>
      </c>
      <c r="CJ17021" s="174">
        <v>0</v>
      </c>
      <c r="CK17021" s="174">
        <v>0</v>
      </c>
      <c r="CU17021" s="174">
        <v>3741</v>
      </c>
      <c r="CV17021" s="174">
        <v>18601</v>
      </c>
      <c r="CW17021" s="174">
        <v>5</v>
      </c>
      <c r="CX17021" s="174">
        <v>0</v>
      </c>
    </row>
    <row r="17022" spans="84:102" x14ac:dyDescent="0.25">
      <c r="CF17022" s="3" t="s">
        <v>3073</v>
      </c>
      <c r="CG17022" s="174">
        <v>3804</v>
      </c>
      <c r="CH17022" s="174">
        <v>77445</v>
      </c>
      <c r="CI17022" s="174">
        <v>5</v>
      </c>
      <c r="CJ17022" s="174">
        <v>0</v>
      </c>
      <c r="CK17022" s="174">
        <v>0</v>
      </c>
      <c r="CU17022" s="174">
        <v>3804</v>
      </c>
      <c r="CV17022" s="174">
        <v>77445</v>
      </c>
      <c r="CW17022" s="174">
        <v>5</v>
      </c>
      <c r="CX17022" s="174">
        <v>0</v>
      </c>
    </row>
    <row r="17023" spans="84:102" x14ac:dyDescent="0.25">
      <c r="CF17023" s="3" t="s">
        <v>3073</v>
      </c>
      <c r="CG17023" s="174">
        <v>3810</v>
      </c>
      <c r="CH17023" s="174">
        <v>119996</v>
      </c>
      <c r="CI17023" s="174">
        <v>5</v>
      </c>
      <c r="CJ17023" s="174">
        <v>0</v>
      </c>
      <c r="CK17023" s="174">
        <v>0</v>
      </c>
      <c r="CU17023" s="174">
        <v>3810</v>
      </c>
      <c r="CV17023" s="174">
        <v>119996</v>
      </c>
      <c r="CW17023" s="174">
        <v>5</v>
      </c>
      <c r="CX17023" s="174">
        <v>0</v>
      </c>
    </row>
    <row r="17024" spans="84:102" x14ac:dyDescent="0.25">
      <c r="CF17024" s="3" t="s">
        <v>3073</v>
      </c>
      <c r="CG17024" s="174">
        <v>3817</v>
      </c>
      <c r="CH17024" s="174">
        <v>54052</v>
      </c>
      <c r="CI17024" s="174">
        <v>5</v>
      </c>
      <c r="CJ17024" s="174">
        <v>0</v>
      </c>
      <c r="CK17024" s="174">
        <v>0</v>
      </c>
      <c r="CU17024" s="174">
        <v>3817</v>
      </c>
      <c r="CV17024" s="174">
        <v>54052</v>
      </c>
      <c r="CW17024" s="174">
        <v>5</v>
      </c>
      <c r="CX17024" s="174">
        <v>0</v>
      </c>
    </row>
    <row r="17025" spans="84:102" x14ac:dyDescent="0.25">
      <c r="CF17025" s="3" t="s">
        <v>3073</v>
      </c>
      <c r="CG17025" s="174">
        <v>3825</v>
      </c>
      <c r="CH17025" s="174">
        <v>185685</v>
      </c>
      <c r="CI17025" s="174">
        <v>5</v>
      </c>
      <c r="CJ17025" s="174">
        <v>0</v>
      </c>
      <c r="CK17025" s="174">
        <v>0</v>
      </c>
      <c r="CU17025" s="174">
        <v>3825</v>
      </c>
      <c r="CV17025" s="174">
        <v>185685</v>
      </c>
      <c r="CW17025" s="174">
        <v>5</v>
      </c>
      <c r="CX17025" s="174">
        <v>0</v>
      </c>
    </row>
    <row r="17026" spans="84:102" x14ac:dyDescent="0.25">
      <c r="CF17026" s="3" t="s">
        <v>3073</v>
      </c>
      <c r="CG17026" s="174">
        <v>3826</v>
      </c>
      <c r="CH17026" s="174">
        <v>116322</v>
      </c>
      <c r="CI17026" s="174">
        <v>5</v>
      </c>
      <c r="CJ17026" s="174">
        <v>0</v>
      </c>
      <c r="CK17026" s="174">
        <v>0</v>
      </c>
      <c r="CU17026" s="174">
        <v>3826</v>
      </c>
      <c r="CV17026" s="174">
        <v>116322</v>
      </c>
      <c r="CW17026" s="174">
        <v>5</v>
      </c>
      <c r="CX17026" s="174">
        <v>0</v>
      </c>
    </row>
    <row r="17027" spans="84:102" x14ac:dyDescent="0.25">
      <c r="CF17027" s="3" t="s">
        <v>3073</v>
      </c>
      <c r="CG17027" s="174">
        <v>3827</v>
      </c>
      <c r="CH17027" s="174">
        <v>107035</v>
      </c>
      <c r="CI17027" s="174">
        <v>5</v>
      </c>
      <c r="CJ17027" s="174">
        <v>0</v>
      </c>
      <c r="CK17027" s="174">
        <v>0</v>
      </c>
      <c r="CU17027" s="174">
        <v>3827</v>
      </c>
      <c r="CV17027" s="174">
        <v>107035</v>
      </c>
      <c r="CW17027" s="174">
        <v>5</v>
      </c>
      <c r="CX17027" s="174">
        <v>0</v>
      </c>
    </row>
    <row r="17028" spans="84:102" x14ac:dyDescent="0.25">
      <c r="CF17028" s="3" t="s">
        <v>3073</v>
      </c>
      <c r="CG17028" s="174">
        <v>3830</v>
      </c>
      <c r="CH17028" s="174">
        <v>43796</v>
      </c>
      <c r="CI17028" s="174">
        <v>5</v>
      </c>
      <c r="CJ17028" s="174">
        <v>0</v>
      </c>
      <c r="CK17028" s="174">
        <v>0</v>
      </c>
      <c r="CU17028" s="174">
        <v>3830</v>
      </c>
      <c r="CV17028" s="174">
        <v>43796</v>
      </c>
      <c r="CW17028" s="174">
        <v>5</v>
      </c>
      <c r="CX17028" s="174">
        <v>0</v>
      </c>
    </row>
    <row r="17029" spans="84:102" x14ac:dyDescent="0.25">
      <c r="CF17029" s="3" t="s">
        <v>3073</v>
      </c>
      <c r="CG17029" s="174">
        <v>5448</v>
      </c>
      <c r="CH17029" s="174">
        <v>2098</v>
      </c>
      <c r="CI17029" s="174">
        <v>5</v>
      </c>
      <c r="CJ17029" s="174">
        <v>0</v>
      </c>
      <c r="CK17029" s="174">
        <v>0</v>
      </c>
      <c r="CU17029" s="174">
        <v>5448</v>
      </c>
      <c r="CV17029" s="174">
        <v>2098</v>
      </c>
      <c r="CW17029" s="174">
        <v>5</v>
      </c>
      <c r="CX17029" s="174">
        <v>0</v>
      </c>
    </row>
    <row r="17030" spans="84:102" x14ac:dyDescent="0.25">
      <c r="CF17030" s="3" t="s">
        <v>3073</v>
      </c>
      <c r="CG17030" s="174">
        <v>8843</v>
      </c>
      <c r="CH17030" s="174">
        <v>2119</v>
      </c>
      <c r="CI17030" s="174">
        <v>5</v>
      </c>
      <c r="CJ17030" s="174">
        <v>0</v>
      </c>
      <c r="CK17030" s="174">
        <v>0</v>
      </c>
      <c r="CU17030" s="174">
        <v>8843</v>
      </c>
      <c r="CV17030" s="174">
        <v>2119</v>
      </c>
      <c r="CW17030" s="174">
        <v>5</v>
      </c>
      <c r="CX17030" s="174">
        <v>0</v>
      </c>
    </row>
    <row r="17031" spans="84:102" x14ac:dyDescent="0.25">
      <c r="CF17031" s="3" t="s">
        <v>3073</v>
      </c>
      <c r="CG17031" s="174">
        <v>10078</v>
      </c>
      <c r="CH17031" s="174">
        <v>2126</v>
      </c>
      <c r="CI17031" s="174">
        <v>5</v>
      </c>
      <c r="CJ17031" s="174">
        <v>0</v>
      </c>
      <c r="CK17031" s="174">
        <v>0</v>
      </c>
      <c r="CU17031" s="174">
        <v>10078</v>
      </c>
      <c r="CV17031" s="174">
        <v>2126</v>
      </c>
      <c r="CW17031" s="174">
        <v>5</v>
      </c>
      <c r="CX17031" s="174">
        <v>0</v>
      </c>
    </row>
    <row r="17032" spans="84:102" x14ac:dyDescent="0.25">
      <c r="CF17032" s="3" t="s">
        <v>3073</v>
      </c>
      <c r="CG17032" s="174">
        <v>11466</v>
      </c>
      <c r="CH17032" s="174">
        <v>2145</v>
      </c>
      <c r="CI17032" s="174">
        <v>5</v>
      </c>
      <c r="CJ17032" s="174">
        <v>0</v>
      </c>
      <c r="CK17032" s="174">
        <v>0</v>
      </c>
      <c r="CU17032" s="174">
        <v>11466</v>
      </c>
      <c r="CV17032" s="174">
        <v>2145</v>
      </c>
      <c r="CW17032" s="174">
        <v>5</v>
      </c>
      <c r="CX17032" s="174">
        <v>0</v>
      </c>
    </row>
    <row r="17033" spans="84:102" x14ac:dyDescent="0.25">
      <c r="CF17033" s="3" t="s">
        <v>3073</v>
      </c>
      <c r="CG17033" s="174">
        <v>11940</v>
      </c>
      <c r="CH17033" s="174">
        <v>2140</v>
      </c>
      <c r="CI17033" s="174">
        <v>5</v>
      </c>
      <c r="CJ17033" s="174">
        <v>0</v>
      </c>
      <c r="CK17033" s="174">
        <v>0</v>
      </c>
      <c r="CU17033" s="174">
        <v>11940</v>
      </c>
      <c r="CV17033" s="174">
        <v>2140</v>
      </c>
      <c r="CW17033" s="174">
        <v>5</v>
      </c>
      <c r="CX17033" s="174">
        <v>0</v>
      </c>
    </row>
    <row r="17034" spans="84:102" x14ac:dyDescent="0.25">
      <c r="CF17034" s="3" t="s">
        <v>3073</v>
      </c>
      <c r="CG17034" s="174">
        <v>12325</v>
      </c>
      <c r="CH17034" s="174">
        <v>2146</v>
      </c>
      <c r="CI17034" s="174">
        <v>5</v>
      </c>
      <c r="CJ17034" s="174">
        <v>0</v>
      </c>
      <c r="CK17034" s="174">
        <v>0</v>
      </c>
      <c r="CU17034" s="174">
        <v>12325</v>
      </c>
      <c r="CV17034" s="174">
        <v>2146</v>
      </c>
      <c r="CW17034" s="174">
        <v>5</v>
      </c>
      <c r="CX17034" s="174">
        <v>0</v>
      </c>
    </row>
    <row r="17035" spans="84:102" x14ac:dyDescent="0.25">
      <c r="CF17035" s="3" t="s">
        <v>3073</v>
      </c>
      <c r="CG17035" s="174">
        <v>12548</v>
      </c>
      <c r="CH17035" s="174">
        <v>2158</v>
      </c>
      <c r="CI17035" s="174">
        <v>5</v>
      </c>
      <c r="CJ17035" s="174">
        <v>0</v>
      </c>
      <c r="CK17035" s="174">
        <v>0</v>
      </c>
      <c r="CU17035" s="174">
        <v>12548</v>
      </c>
      <c r="CV17035" s="174">
        <v>2158</v>
      </c>
      <c r="CW17035" s="174">
        <v>5</v>
      </c>
      <c r="CX17035" s="174">
        <v>0</v>
      </c>
    </row>
    <row r="17036" spans="84:102" x14ac:dyDescent="0.25">
      <c r="CF17036" s="3" t="s">
        <v>3073</v>
      </c>
      <c r="CG17036" s="174">
        <v>13822</v>
      </c>
      <c r="CH17036" s="174">
        <v>2158</v>
      </c>
      <c r="CI17036" s="174">
        <v>5</v>
      </c>
      <c r="CJ17036" s="174">
        <v>0</v>
      </c>
      <c r="CK17036" s="174">
        <v>0</v>
      </c>
      <c r="CU17036" s="174">
        <v>13822</v>
      </c>
      <c r="CV17036" s="174">
        <v>2158</v>
      </c>
      <c r="CW17036" s="174">
        <v>5</v>
      </c>
      <c r="CX17036" s="174">
        <v>0</v>
      </c>
    </row>
    <row r="17037" spans="84:102" x14ac:dyDescent="0.25">
      <c r="CF17037" s="3" t="s">
        <v>3073</v>
      </c>
      <c r="CG17037" s="174">
        <v>15002</v>
      </c>
      <c r="CH17037" s="174">
        <v>2163</v>
      </c>
      <c r="CI17037" s="174">
        <v>5</v>
      </c>
      <c r="CJ17037" s="174">
        <v>0</v>
      </c>
      <c r="CK17037" s="174">
        <v>0</v>
      </c>
      <c r="CU17037" s="174">
        <v>15002</v>
      </c>
      <c r="CV17037" s="174">
        <v>2163</v>
      </c>
      <c r="CW17037" s="174">
        <v>5</v>
      </c>
      <c r="CX17037" s="174">
        <v>0</v>
      </c>
    </row>
    <row r="17038" spans="84:102" x14ac:dyDescent="0.25">
      <c r="CF17038" s="3" t="s">
        <v>3073</v>
      </c>
      <c r="CG17038" s="174">
        <v>15446</v>
      </c>
      <c r="CH17038" s="174">
        <v>2190</v>
      </c>
      <c r="CI17038" s="174">
        <v>5</v>
      </c>
      <c r="CJ17038" s="174">
        <v>0</v>
      </c>
      <c r="CK17038" s="174">
        <v>0</v>
      </c>
      <c r="CU17038" s="174">
        <v>15446</v>
      </c>
      <c r="CV17038" s="174">
        <v>2190</v>
      </c>
      <c r="CW17038" s="174">
        <v>5</v>
      </c>
      <c r="CX17038" s="174">
        <v>0</v>
      </c>
    </row>
    <row r="17039" spans="84:102" x14ac:dyDescent="0.25">
      <c r="CF17039" s="3" t="s">
        <v>3073</v>
      </c>
      <c r="CG17039" s="174">
        <v>15684</v>
      </c>
      <c r="CH17039" s="174">
        <v>2195</v>
      </c>
      <c r="CI17039" s="174">
        <v>5</v>
      </c>
      <c r="CJ17039" s="174">
        <v>0</v>
      </c>
      <c r="CK17039" s="174">
        <v>0</v>
      </c>
      <c r="CU17039" s="174">
        <v>15684</v>
      </c>
      <c r="CV17039" s="174">
        <v>2195</v>
      </c>
      <c r="CW17039" s="174">
        <v>5</v>
      </c>
      <c r="CX17039" s="174">
        <v>0</v>
      </c>
    </row>
    <row r="17040" spans="84:102" x14ac:dyDescent="0.25">
      <c r="CF17040" s="3" t="s">
        <v>3073</v>
      </c>
      <c r="CG17040" s="174">
        <v>15869</v>
      </c>
      <c r="CH17040" s="174">
        <v>2191</v>
      </c>
      <c r="CI17040" s="174">
        <v>5</v>
      </c>
      <c r="CJ17040" s="174">
        <v>0</v>
      </c>
      <c r="CK17040" s="174">
        <v>0</v>
      </c>
      <c r="CU17040" s="174">
        <v>15869</v>
      </c>
      <c r="CV17040" s="174">
        <v>2191</v>
      </c>
      <c r="CW17040" s="174">
        <v>5</v>
      </c>
      <c r="CX17040" s="174">
        <v>0</v>
      </c>
    </row>
    <row r="17041" spans="84:102" x14ac:dyDescent="0.25">
      <c r="CF17041" s="3" t="s">
        <v>3073</v>
      </c>
      <c r="CG17041" s="174">
        <v>16955</v>
      </c>
      <c r="CH17041" s="174">
        <v>2188</v>
      </c>
      <c r="CI17041" s="174">
        <v>5</v>
      </c>
      <c r="CJ17041" s="174">
        <v>0</v>
      </c>
      <c r="CK17041" s="174">
        <v>0</v>
      </c>
      <c r="CU17041" s="174">
        <v>16955</v>
      </c>
      <c r="CV17041" s="174">
        <v>2188</v>
      </c>
      <c r="CW17041" s="174">
        <v>5</v>
      </c>
      <c r="CX17041" s="174">
        <v>0</v>
      </c>
    </row>
    <row r="17042" spans="84:102" x14ac:dyDescent="0.25">
      <c r="CF17042" s="3" t="s">
        <v>3073</v>
      </c>
      <c r="CG17042" s="174">
        <v>17570</v>
      </c>
      <c r="CH17042" s="174">
        <v>2200</v>
      </c>
      <c r="CI17042" s="174">
        <v>5</v>
      </c>
      <c r="CJ17042" s="174">
        <v>0</v>
      </c>
      <c r="CK17042" s="174">
        <v>0</v>
      </c>
      <c r="CU17042" s="174">
        <v>17570</v>
      </c>
      <c r="CV17042" s="174">
        <v>2200</v>
      </c>
      <c r="CW17042" s="174">
        <v>5</v>
      </c>
      <c r="CX17042" s="174">
        <v>0</v>
      </c>
    </row>
    <row r="17043" spans="84:102" x14ac:dyDescent="0.25">
      <c r="CF17043" s="3" t="s">
        <v>3073</v>
      </c>
      <c r="CG17043" s="174">
        <v>18888</v>
      </c>
      <c r="CH17043" s="174">
        <v>2252</v>
      </c>
      <c r="CI17043" s="174">
        <v>5</v>
      </c>
      <c r="CJ17043" s="174">
        <v>0</v>
      </c>
      <c r="CK17043" s="174">
        <v>0</v>
      </c>
      <c r="CU17043" s="174">
        <v>18888</v>
      </c>
      <c r="CV17043" s="174">
        <v>2252</v>
      </c>
      <c r="CW17043" s="174">
        <v>5</v>
      </c>
      <c r="CX17043" s="174">
        <v>0</v>
      </c>
    </row>
    <row r="17044" spans="84:102" x14ac:dyDescent="0.25">
      <c r="CF17044" s="3" t="s">
        <v>3073</v>
      </c>
      <c r="CG17044" s="174">
        <v>18891</v>
      </c>
      <c r="CH17044" s="174">
        <v>2236</v>
      </c>
      <c r="CI17044" s="174">
        <v>5</v>
      </c>
      <c r="CJ17044" s="174">
        <v>0</v>
      </c>
      <c r="CK17044" s="174">
        <v>0</v>
      </c>
      <c r="CU17044" s="174">
        <v>18891</v>
      </c>
      <c r="CV17044" s="174">
        <v>2236</v>
      </c>
      <c r="CW17044" s="174">
        <v>5</v>
      </c>
      <c r="CX17044" s="174">
        <v>0</v>
      </c>
    </row>
    <row r="17045" spans="84:102" x14ac:dyDescent="0.25">
      <c r="CF17045" s="3" t="s">
        <v>3073</v>
      </c>
      <c r="CG17045" s="174">
        <v>19925</v>
      </c>
      <c r="CH17045" s="174">
        <v>2236</v>
      </c>
      <c r="CI17045" s="174">
        <v>5</v>
      </c>
      <c r="CJ17045" s="174">
        <v>0</v>
      </c>
      <c r="CK17045" s="174">
        <v>0</v>
      </c>
      <c r="CU17045" s="174">
        <v>19925</v>
      </c>
      <c r="CV17045" s="174">
        <v>2236</v>
      </c>
      <c r="CW17045" s="174">
        <v>5</v>
      </c>
      <c r="CX17045" s="174">
        <v>0</v>
      </c>
    </row>
    <row r="17046" spans="84:102" x14ac:dyDescent="0.25">
      <c r="CF17046" s="3" t="s">
        <v>3073</v>
      </c>
      <c r="CG17046" s="174">
        <v>20168</v>
      </c>
      <c r="CH17046" s="174">
        <v>2260</v>
      </c>
      <c r="CI17046" s="174">
        <v>5</v>
      </c>
      <c r="CJ17046" s="174">
        <v>0</v>
      </c>
      <c r="CK17046" s="174">
        <v>0</v>
      </c>
      <c r="CU17046" s="174">
        <v>20168</v>
      </c>
      <c r="CV17046" s="174">
        <v>2260</v>
      </c>
      <c r="CW17046" s="174">
        <v>5</v>
      </c>
      <c r="CX17046" s="174">
        <v>0</v>
      </c>
    </row>
    <row r="17047" spans="84:102" x14ac:dyDescent="0.25">
      <c r="CF17047" s="3" t="s">
        <v>3073</v>
      </c>
      <c r="CG17047" s="174">
        <v>20388</v>
      </c>
      <c r="CH17047" s="174">
        <v>2271</v>
      </c>
      <c r="CI17047" s="174">
        <v>5</v>
      </c>
      <c r="CJ17047" s="174">
        <v>0</v>
      </c>
      <c r="CK17047" s="174">
        <v>0</v>
      </c>
      <c r="CU17047" s="174">
        <v>20388</v>
      </c>
      <c r="CV17047" s="174">
        <v>2271</v>
      </c>
      <c r="CW17047" s="174">
        <v>5</v>
      </c>
      <c r="CX17047" s="174">
        <v>0</v>
      </c>
    </row>
    <row r="17048" spans="84:102" x14ac:dyDescent="0.25">
      <c r="CF17048" s="3" t="s">
        <v>3073</v>
      </c>
      <c r="CG17048" s="174">
        <v>20399</v>
      </c>
      <c r="CH17048" s="174">
        <v>2237</v>
      </c>
      <c r="CI17048" s="174">
        <v>5</v>
      </c>
      <c r="CJ17048" s="174">
        <v>0</v>
      </c>
      <c r="CK17048" s="174">
        <v>0</v>
      </c>
      <c r="CU17048" s="174">
        <v>20399</v>
      </c>
      <c r="CV17048" s="174">
        <v>2237</v>
      </c>
      <c r="CW17048" s="174">
        <v>5</v>
      </c>
      <c r="CX17048" s="174">
        <v>0</v>
      </c>
    </row>
    <row r="17049" spans="84:102" x14ac:dyDescent="0.25">
      <c r="CF17049" s="3" t="s">
        <v>3073</v>
      </c>
      <c r="CG17049" s="174">
        <v>20498</v>
      </c>
      <c r="CH17049" s="174">
        <v>2244</v>
      </c>
      <c r="CI17049" s="174">
        <v>5</v>
      </c>
      <c r="CJ17049" s="174">
        <v>0</v>
      </c>
      <c r="CK17049" s="174">
        <v>0</v>
      </c>
      <c r="CU17049" s="174">
        <v>20498</v>
      </c>
      <c r="CV17049" s="174">
        <v>2244</v>
      </c>
      <c r="CW17049" s="174">
        <v>5</v>
      </c>
      <c r="CX17049" s="174">
        <v>0</v>
      </c>
    </row>
    <row r="17050" spans="84:102" x14ac:dyDescent="0.25">
      <c r="CF17050" s="3" t="s">
        <v>3073</v>
      </c>
      <c r="CG17050" s="174">
        <v>20801</v>
      </c>
      <c r="CH17050" s="174">
        <v>2271</v>
      </c>
      <c r="CI17050" s="174">
        <v>5</v>
      </c>
      <c r="CJ17050" s="174">
        <v>0</v>
      </c>
      <c r="CK17050" s="174">
        <v>0</v>
      </c>
      <c r="CU17050" s="174">
        <v>20801</v>
      </c>
      <c r="CV17050" s="174">
        <v>2271</v>
      </c>
      <c r="CW17050" s="174">
        <v>5</v>
      </c>
      <c r="CX17050" s="174">
        <v>0</v>
      </c>
    </row>
    <row r="17051" spans="84:102" x14ac:dyDescent="0.25">
      <c r="CF17051" s="3" t="s">
        <v>3073</v>
      </c>
      <c r="CG17051" s="174">
        <v>20801</v>
      </c>
      <c r="CH17051" s="174">
        <v>2272</v>
      </c>
      <c r="CI17051" s="174">
        <v>5</v>
      </c>
      <c r="CJ17051" s="174">
        <v>0</v>
      </c>
      <c r="CK17051" s="174">
        <v>0</v>
      </c>
      <c r="CU17051" s="174">
        <v>20801</v>
      </c>
      <c r="CV17051" s="174">
        <v>2272</v>
      </c>
      <c r="CW17051" s="174">
        <v>5</v>
      </c>
      <c r="CX17051" s="174">
        <v>0</v>
      </c>
    </row>
    <row r="17052" spans="84:102" x14ac:dyDescent="0.25">
      <c r="CF17052" s="3" t="s">
        <v>3073</v>
      </c>
      <c r="CG17052" s="174">
        <v>21228</v>
      </c>
      <c r="CH17052" s="174">
        <v>2272</v>
      </c>
      <c r="CI17052" s="174">
        <v>5</v>
      </c>
      <c r="CJ17052" s="174">
        <v>0</v>
      </c>
      <c r="CK17052" s="174">
        <v>0</v>
      </c>
      <c r="CU17052" s="174">
        <v>21228</v>
      </c>
      <c r="CV17052" s="174">
        <v>2272</v>
      </c>
      <c r="CW17052" s="174">
        <v>5</v>
      </c>
      <c r="CX17052" s="174">
        <v>0</v>
      </c>
    </row>
    <row r="17053" spans="84:102" x14ac:dyDescent="0.25">
      <c r="CF17053" s="3" t="s">
        <v>3073</v>
      </c>
      <c r="CG17053" s="174">
        <v>21232</v>
      </c>
      <c r="CH17053" s="174">
        <v>2281</v>
      </c>
      <c r="CI17053" s="174">
        <v>5</v>
      </c>
      <c r="CJ17053" s="174">
        <v>0</v>
      </c>
      <c r="CK17053" s="174">
        <v>0</v>
      </c>
      <c r="CU17053" s="174">
        <v>21232</v>
      </c>
      <c r="CV17053" s="174">
        <v>2281</v>
      </c>
      <c r="CW17053" s="174">
        <v>5</v>
      </c>
      <c r="CX17053" s="174">
        <v>0</v>
      </c>
    </row>
    <row r="17054" spans="84:102" x14ac:dyDescent="0.25">
      <c r="CF17054" s="3" t="s">
        <v>3073</v>
      </c>
      <c r="CG17054" s="174">
        <v>22170</v>
      </c>
      <c r="CH17054" s="174">
        <v>2299</v>
      </c>
      <c r="CI17054" s="174">
        <v>5</v>
      </c>
      <c r="CJ17054" s="174">
        <v>0</v>
      </c>
      <c r="CK17054" s="174">
        <v>0</v>
      </c>
      <c r="CU17054" s="174">
        <v>22170</v>
      </c>
      <c r="CV17054" s="174">
        <v>2299</v>
      </c>
      <c r="CW17054" s="174">
        <v>5</v>
      </c>
      <c r="CX17054" s="174">
        <v>0</v>
      </c>
    </row>
    <row r="17055" spans="84:102" x14ac:dyDescent="0.25">
      <c r="CF17055" s="3" t="s">
        <v>3073</v>
      </c>
      <c r="CG17055" s="174">
        <v>22365</v>
      </c>
      <c r="CH17055" s="174">
        <v>2297</v>
      </c>
      <c r="CI17055" s="174">
        <v>5</v>
      </c>
      <c r="CJ17055" s="174">
        <v>0</v>
      </c>
      <c r="CK17055" s="174">
        <v>0</v>
      </c>
      <c r="CU17055" s="174">
        <v>22365</v>
      </c>
      <c r="CV17055" s="174">
        <v>2297</v>
      </c>
      <c r="CW17055" s="174">
        <v>5</v>
      </c>
      <c r="CX17055" s="174">
        <v>0</v>
      </c>
    </row>
    <row r="17056" spans="84:102" x14ac:dyDescent="0.25">
      <c r="CF17056" s="3" t="s">
        <v>3073</v>
      </c>
      <c r="CG17056" s="174">
        <v>22365</v>
      </c>
      <c r="CH17056" s="174">
        <v>2298</v>
      </c>
      <c r="CI17056" s="174">
        <v>5</v>
      </c>
      <c r="CJ17056" s="174">
        <v>0</v>
      </c>
      <c r="CK17056" s="174">
        <v>0</v>
      </c>
      <c r="CU17056" s="174">
        <v>22365</v>
      </c>
      <c r="CV17056" s="174">
        <v>2298</v>
      </c>
      <c r="CW17056" s="174">
        <v>5</v>
      </c>
      <c r="CX17056" s="174">
        <v>0</v>
      </c>
    </row>
    <row r="17057" spans="84:102" x14ac:dyDescent="0.25">
      <c r="CF17057" s="3" t="s">
        <v>3073</v>
      </c>
      <c r="CG17057" s="174">
        <v>22728</v>
      </c>
      <c r="CH17057" s="174">
        <v>2298</v>
      </c>
      <c r="CI17057" s="174">
        <v>5</v>
      </c>
      <c r="CJ17057" s="174">
        <v>0</v>
      </c>
      <c r="CK17057" s="174">
        <v>0</v>
      </c>
      <c r="CU17057" s="174">
        <v>22728</v>
      </c>
      <c r="CV17057" s="174">
        <v>2298</v>
      </c>
      <c r="CW17057" s="174">
        <v>5</v>
      </c>
      <c r="CX17057" s="174">
        <v>0</v>
      </c>
    </row>
    <row r="17058" spans="84:102" x14ac:dyDescent="0.25">
      <c r="CF17058" s="3" t="s">
        <v>3073</v>
      </c>
      <c r="CG17058" s="174">
        <v>22728</v>
      </c>
      <c r="CH17058" s="174">
        <v>2322</v>
      </c>
      <c r="CI17058" s="174">
        <v>5</v>
      </c>
      <c r="CJ17058" s="174">
        <v>0</v>
      </c>
      <c r="CK17058" s="174">
        <v>0</v>
      </c>
      <c r="CU17058" s="174">
        <v>22728</v>
      </c>
      <c r="CV17058" s="174">
        <v>2322</v>
      </c>
      <c r="CW17058" s="174">
        <v>5</v>
      </c>
      <c r="CX17058" s="174">
        <v>0</v>
      </c>
    </row>
    <row r="17059" spans="84:102" x14ac:dyDescent="0.25">
      <c r="CF17059" s="3" t="s">
        <v>3073</v>
      </c>
      <c r="CG17059" s="174">
        <v>23909</v>
      </c>
      <c r="CH17059" s="174">
        <v>2322</v>
      </c>
      <c r="CI17059" s="174">
        <v>5</v>
      </c>
      <c r="CJ17059" s="174">
        <v>0</v>
      </c>
      <c r="CK17059" s="174">
        <v>0</v>
      </c>
      <c r="CU17059" s="174">
        <v>23909</v>
      </c>
      <c r="CV17059" s="174">
        <v>2322</v>
      </c>
      <c r="CW17059" s="174">
        <v>5</v>
      </c>
      <c r="CX17059" s="174">
        <v>0</v>
      </c>
    </row>
    <row r="17060" spans="84:102" x14ac:dyDescent="0.25">
      <c r="CF17060" s="3" t="s">
        <v>3073</v>
      </c>
      <c r="CG17060" s="174">
        <v>24138</v>
      </c>
      <c r="CH17060" s="174">
        <v>2341</v>
      </c>
      <c r="CI17060" s="174">
        <v>5</v>
      </c>
      <c r="CJ17060" s="174">
        <v>0</v>
      </c>
      <c r="CK17060" s="174">
        <v>0</v>
      </c>
      <c r="CU17060" s="174">
        <v>24138</v>
      </c>
      <c r="CV17060" s="174">
        <v>2341</v>
      </c>
      <c r="CW17060" s="174">
        <v>5</v>
      </c>
      <c r="CX17060" s="174">
        <v>0</v>
      </c>
    </row>
    <row r="17061" spans="84:102" x14ac:dyDescent="0.25">
      <c r="CF17061" s="3" t="s">
        <v>3073</v>
      </c>
      <c r="CG17061" s="174">
        <v>25040</v>
      </c>
      <c r="CH17061" s="174">
        <v>2320</v>
      </c>
      <c r="CI17061" s="174">
        <v>5</v>
      </c>
      <c r="CJ17061" s="174">
        <v>0</v>
      </c>
      <c r="CK17061" s="174">
        <v>0</v>
      </c>
      <c r="CU17061" s="174">
        <v>25040</v>
      </c>
      <c r="CV17061" s="174">
        <v>2320</v>
      </c>
      <c r="CW17061" s="174">
        <v>5</v>
      </c>
      <c r="CX17061" s="174">
        <v>0</v>
      </c>
    </row>
    <row r="17062" spans="84:102" x14ac:dyDescent="0.25">
      <c r="CF17062" s="3" t="s">
        <v>3073</v>
      </c>
      <c r="CG17062" s="174">
        <v>25283</v>
      </c>
      <c r="CH17062" s="174">
        <v>2324</v>
      </c>
      <c r="CI17062" s="174">
        <v>5</v>
      </c>
      <c r="CJ17062" s="174">
        <v>0</v>
      </c>
      <c r="CK17062" s="174">
        <v>0</v>
      </c>
      <c r="CU17062" s="174">
        <v>25283</v>
      </c>
      <c r="CV17062" s="174">
        <v>2324</v>
      </c>
      <c r="CW17062" s="174">
        <v>5</v>
      </c>
      <c r="CX17062" s="174">
        <v>0</v>
      </c>
    </row>
    <row r="17063" spans="84:102" x14ac:dyDescent="0.25">
      <c r="CF17063" s="3" t="s">
        <v>3073</v>
      </c>
      <c r="CG17063" s="174">
        <v>25445</v>
      </c>
      <c r="CH17063" s="174">
        <v>2307</v>
      </c>
      <c r="CI17063" s="174">
        <v>5</v>
      </c>
      <c r="CJ17063" s="174">
        <v>0</v>
      </c>
      <c r="CK17063" s="174">
        <v>0</v>
      </c>
      <c r="CU17063" s="174">
        <v>25445</v>
      </c>
      <c r="CV17063" s="174">
        <v>2307</v>
      </c>
      <c r="CW17063" s="174">
        <v>5</v>
      </c>
      <c r="CX17063" s="174">
        <v>0</v>
      </c>
    </row>
    <row r="17064" spans="84:102" x14ac:dyDescent="0.25">
      <c r="CF17064" s="3" t="s">
        <v>3073</v>
      </c>
      <c r="CG17064" s="174">
        <v>25486</v>
      </c>
      <c r="CH17064" s="174">
        <v>2370</v>
      </c>
      <c r="CI17064" s="174">
        <v>5</v>
      </c>
      <c r="CJ17064" s="174">
        <v>0</v>
      </c>
      <c r="CK17064" s="174">
        <v>0</v>
      </c>
      <c r="CU17064" s="174">
        <v>25486</v>
      </c>
      <c r="CV17064" s="174">
        <v>2370</v>
      </c>
      <c r="CW17064" s="174">
        <v>5</v>
      </c>
      <c r="CX17064" s="174">
        <v>0</v>
      </c>
    </row>
    <row r="17065" spans="84:102" x14ac:dyDescent="0.25">
      <c r="CF17065" s="3" t="s">
        <v>3073</v>
      </c>
      <c r="CG17065" s="174">
        <v>25589</v>
      </c>
      <c r="CH17065" s="174">
        <v>2356</v>
      </c>
      <c r="CI17065" s="174">
        <v>5</v>
      </c>
      <c r="CJ17065" s="174">
        <v>0</v>
      </c>
      <c r="CK17065" s="174">
        <v>0</v>
      </c>
      <c r="CU17065" s="174">
        <v>25589</v>
      </c>
      <c r="CV17065" s="174">
        <v>2356</v>
      </c>
      <c r="CW17065" s="174">
        <v>5</v>
      </c>
      <c r="CX17065" s="174">
        <v>0</v>
      </c>
    </row>
    <row r="17066" spans="84:102" x14ac:dyDescent="0.25">
      <c r="CF17066" s="3" t="s">
        <v>3073</v>
      </c>
      <c r="CG17066" s="174">
        <v>25614</v>
      </c>
      <c r="CH17066" s="174">
        <v>2324</v>
      </c>
      <c r="CI17066" s="174">
        <v>5</v>
      </c>
      <c r="CJ17066" s="174">
        <v>0</v>
      </c>
      <c r="CK17066" s="174">
        <v>0</v>
      </c>
      <c r="CU17066" s="174">
        <v>25614</v>
      </c>
      <c r="CV17066" s="174">
        <v>2324</v>
      </c>
      <c r="CW17066" s="174">
        <v>5</v>
      </c>
      <c r="CX17066" s="174">
        <v>0</v>
      </c>
    </row>
    <row r="17067" spans="84:102" x14ac:dyDescent="0.25">
      <c r="CF17067" s="3" t="s">
        <v>3073</v>
      </c>
      <c r="CG17067" s="174">
        <v>25620</v>
      </c>
      <c r="CH17067" s="174">
        <v>2374</v>
      </c>
      <c r="CI17067" s="174">
        <v>5</v>
      </c>
      <c r="CJ17067" s="174">
        <v>0</v>
      </c>
      <c r="CK17067" s="174">
        <v>0</v>
      </c>
      <c r="CU17067" s="174">
        <v>25620</v>
      </c>
      <c r="CV17067" s="174">
        <v>2374</v>
      </c>
      <c r="CW17067" s="174">
        <v>5</v>
      </c>
      <c r="CX17067" s="174">
        <v>0</v>
      </c>
    </row>
    <row r="17068" spans="84:102" x14ac:dyDescent="0.25">
      <c r="CF17068" s="3" t="s">
        <v>3073</v>
      </c>
      <c r="CG17068" s="174">
        <v>25825</v>
      </c>
      <c r="CH17068" s="174">
        <v>2350</v>
      </c>
      <c r="CI17068" s="174">
        <v>5</v>
      </c>
      <c r="CJ17068" s="174">
        <v>0</v>
      </c>
      <c r="CK17068" s="174">
        <v>0</v>
      </c>
      <c r="CU17068" s="174">
        <v>25825</v>
      </c>
      <c r="CV17068" s="174">
        <v>2350</v>
      </c>
      <c r="CW17068" s="174">
        <v>5</v>
      </c>
      <c r="CX17068" s="174">
        <v>0</v>
      </c>
    </row>
    <row r="17069" spans="84:102" x14ac:dyDescent="0.25">
      <c r="CF17069" s="3" t="s">
        <v>3073</v>
      </c>
      <c r="CG17069" s="174">
        <v>27968</v>
      </c>
      <c r="CH17069" s="174">
        <v>2355</v>
      </c>
      <c r="CI17069" s="174">
        <v>5</v>
      </c>
      <c r="CJ17069" s="174">
        <v>0</v>
      </c>
      <c r="CK17069" s="174">
        <v>0</v>
      </c>
      <c r="CU17069" s="174">
        <v>27968</v>
      </c>
      <c r="CV17069" s="174">
        <v>2355</v>
      </c>
      <c r="CW17069" s="174">
        <v>5</v>
      </c>
      <c r="CX17069" s="174">
        <v>0</v>
      </c>
    </row>
    <row r="17070" spans="84:102" x14ac:dyDescent="0.25">
      <c r="CF17070" s="3" t="s">
        <v>3073</v>
      </c>
      <c r="CG17070" s="174">
        <v>28123</v>
      </c>
      <c r="CH17070" s="174">
        <v>2356</v>
      </c>
      <c r="CI17070" s="174">
        <v>5</v>
      </c>
      <c r="CJ17070" s="174">
        <v>0</v>
      </c>
      <c r="CK17070" s="174">
        <v>0</v>
      </c>
      <c r="CU17070" s="174">
        <v>28123</v>
      </c>
      <c r="CV17070" s="174">
        <v>2356</v>
      </c>
      <c r="CW17070" s="174">
        <v>5</v>
      </c>
      <c r="CX17070" s="174">
        <v>0</v>
      </c>
    </row>
    <row r="17071" spans="84:102" x14ac:dyDescent="0.25">
      <c r="CF17071" s="3" t="s">
        <v>3073</v>
      </c>
      <c r="CG17071" s="174">
        <v>28735</v>
      </c>
      <c r="CH17071" s="174">
        <v>2396</v>
      </c>
      <c r="CI17071" s="174">
        <v>5</v>
      </c>
      <c r="CJ17071" s="174">
        <v>0</v>
      </c>
      <c r="CK17071" s="174">
        <v>0</v>
      </c>
      <c r="CU17071" s="174">
        <v>28735</v>
      </c>
      <c r="CV17071" s="174">
        <v>2396</v>
      </c>
      <c r="CW17071" s="174">
        <v>5</v>
      </c>
      <c r="CX17071" s="174">
        <v>0</v>
      </c>
    </row>
    <row r="17072" spans="84:102" x14ac:dyDescent="0.25">
      <c r="CF17072" s="3" t="s">
        <v>3073</v>
      </c>
      <c r="CG17072" s="174">
        <v>29034</v>
      </c>
      <c r="CH17072" s="174">
        <v>2402</v>
      </c>
      <c r="CI17072" s="174">
        <v>5</v>
      </c>
      <c r="CJ17072" s="174">
        <v>0</v>
      </c>
      <c r="CK17072" s="174">
        <v>0</v>
      </c>
      <c r="CU17072" s="174">
        <v>29034</v>
      </c>
      <c r="CV17072" s="174">
        <v>2402</v>
      </c>
      <c r="CW17072" s="174">
        <v>5</v>
      </c>
      <c r="CX17072" s="174">
        <v>0</v>
      </c>
    </row>
    <row r="17073" spans="84:102" x14ac:dyDescent="0.25">
      <c r="CF17073" s="3" t="s">
        <v>3073</v>
      </c>
      <c r="CG17073" s="174">
        <v>29534</v>
      </c>
      <c r="CH17073" s="174">
        <v>2426</v>
      </c>
      <c r="CI17073" s="174">
        <v>5</v>
      </c>
      <c r="CJ17073" s="174">
        <v>0</v>
      </c>
      <c r="CK17073" s="174">
        <v>0</v>
      </c>
      <c r="CU17073" s="174">
        <v>29534</v>
      </c>
      <c r="CV17073" s="174">
        <v>2426</v>
      </c>
      <c r="CW17073" s="174">
        <v>5</v>
      </c>
      <c r="CX17073" s="174">
        <v>0</v>
      </c>
    </row>
    <row r="17074" spans="84:102" x14ac:dyDescent="0.25">
      <c r="CF17074" s="3" t="s">
        <v>3073</v>
      </c>
      <c r="CG17074" s="174">
        <v>30264</v>
      </c>
      <c r="CH17074" s="174">
        <v>2403</v>
      </c>
      <c r="CI17074" s="174">
        <v>5</v>
      </c>
      <c r="CJ17074" s="174">
        <v>0</v>
      </c>
      <c r="CK17074" s="174">
        <v>0</v>
      </c>
      <c r="CU17074" s="174">
        <v>30264</v>
      </c>
      <c r="CV17074" s="174">
        <v>2403</v>
      </c>
      <c r="CW17074" s="174">
        <v>5</v>
      </c>
      <c r="CX17074" s="174">
        <v>0</v>
      </c>
    </row>
    <row r="17075" spans="84:102" x14ac:dyDescent="0.25">
      <c r="CF17075" s="3" t="s">
        <v>3073</v>
      </c>
      <c r="CG17075" s="174">
        <v>30854</v>
      </c>
      <c r="CH17075" s="174">
        <v>2413</v>
      </c>
      <c r="CI17075" s="174">
        <v>5</v>
      </c>
      <c r="CJ17075" s="174">
        <v>0</v>
      </c>
      <c r="CK17075" s="174">
        <v>0</v>
      </c>
      <c r="CU17075" s="174">
        <v>30854</v>
      </c>
      <c r="CV17075" s="174">
        <v>2413</v>
      </c>
      <c r="CW17075" s="174">
        <v>5</v>
      </c>
      <c r="CX17075" s="174">
        <v>0</v>
      </c>
    </row>
    <row r="17076" spans="84:102" x14ac:dyDescent="0.25">
      <c r="CF17076" s="3" t="s">
        <v>3073</v>
      </c>
      <c r="CG17076" s="174">
        <v>30889</v>
      </c>
      <c r="CH17076" s="174">
        <v>2413</v>
      </c>
      <c r="CI17076" s="174">
        <v>5</v>
      </c>
      <c r="CJ17076" s="174">
        <v>0</v>
      </c>
      <c r="CK17076" s="174">
        <v>0</v>
      </c>
      <c r="CU17076" s="174">
        <v>30889</v>
      </c>
      <c r="CV17076" s="174">
        <v>2413</v>
      </c>
      <c r="CW17076" s="174">
        <v>5</v>
      </c>
      <c r="CX17076" s="174">
        <v>0</v>
      </c>
    </row>
    <row r="17077" spans="84:102" x14ac:dyDescent="0.25">
      <c r="CF17077" s="3" t="s">
        <v>3073</v>
      </c>
      <c r="CG17077" s="174">
        <v>31146</v>
      </c>
      <c r="CH17077" s="174">
        <v>2418</v>
      </c>
      <c r="CI17077" s="174">
        <v>5</v>
      </c>
      <c r="CJ17077" s="174">
        <v>0</v>
      </c>
      <c r="CK17077" s="174">
        <v>0</v>
      </c>
      <c r="CU17077" s="174">
        <v>31146</v>
      </c>
      <c r="CV17077" s="174">
        <v>2418</v>
      </c>
      <c r="CW17077" s="174">
        <v>5</v>
      </c>
      <c r="CX17077" s="174">
        <v>0</v>
      </c>
    </row>
    <row r="17078" spans="84:102" x14ac:dyDescent="0.25">
      <c r="CF17078" s="3" t="s">
        <v>3073</v>
      </c>
      <c r="CG17078" s="174">
        <v>31962</v>
      </c>
      <c r="CH17078" s="174">
        <v>2477</v>
      </c>
      <c r="CI17078" s="174">
        <v>5</v>
      </c>
      <c r="CJ17078" s="174">
        <v>0</v>
      </c>
      <c r="CK17078" s="174">
        <v>0</v>
      </c>
      <c r="CU17078" s="174">
        <v>31962</v>
      </c>
      <c r="CV17078" s="174">
        <v>2477</v>
      </c>
      <c r="CW17078" s="174">
        <v>5</v>
      </c>
      <c r="CX17078" s="174">
        <v>0</v>
      </c>
    </row>
    <row r="17079" spans="84:102" x14ac:dyDescent="0.25">
      <c r="CF17079" s="3" t="s">
        <v>3073</v>
      </c>
      <c r="CG17079" s="174">
        <v>32103</v>
      </c>
      <c r="CH17079" s="174">
        <v>2436</v>
      </c>
      <c r="CI17079" s="174">
        <v>5</v>
      </c>
      <c r="CJ17079" s="174">
        <v>0</v>
      </c>
      <c r="CK17079" s="174">
        <v>0</v>
      </c>
      <c r="CU17079" s="174">
        <v>32103</v>
      </c>
      <c r="CV17079" s="174">
        <v>2436</v>
      </c>
      <c r="CW17079" s="174">
        <v>5</v>
      </c>
      <c r="CX17079" s="174">
        <v>0</v>
      </c>
    </row>
    <row r="17080" spans="84:102" x14ac:dyDescent="0.25">
      <c r="CF17080" s="3" t="s">
        <v>3073</v>
      </c>
      <c r="CG17080" s="174">
        <v>33247</v>
      </c>
      <c r="CH17080" s="174">
        <v>2478</v>
      </c>
      <c r="CI17080" s="174">
        <v>5</v>
      </c>
      <c r="CJ17080" s="174">
        <v>0</v>
      </c>
      <c r="CK17080" s="174">
        <v>0</v>
      </c>
      <c r="CU17080" s="174">
        <v>33247</v>
      </c>
      <c r="CV17080" s="174">
        <v>2478</v>
      </c>
      <c r="CW17080" s="174">
        <v>5</v>
      </c>
      <c r="CX17080" s="174">
        <v>0</v>
      </c>
    </row>
    <row r="17081" spans="84:102" x14ac:dyDescent="0.25">
      <c r="CF17081" s="3" t="s">
        <v>3073</v>
      </c>
      <c r="CG17081" s="174">
        <v>33251</v>
      </c>
      <c r="CH17081" s="174">
        <v>2469</v>
      </c>
      <c r="CI17081" s="174">
        <v>5</v>
      </c>
      <c r="CJ17081" s="174">
        <v>0</v>
      </c>
      <c r="CK17081" s="174">
        <v>0</v>
      </c>
      <c r="CU17081" s="174">
        <v>33251</v>
      </c>
      <c r="CV17081" s="174">
        <v>2469</v>
      </c>
      <c r="CW17081" s="174">
        <v>5</v>
      </c>
      <c r="CX17081" s="174">
        <v>0</v>
      </c>
    </row>
    <row r="17082" spans="84:102" x14ac:dyDescent="0.25">
      <c r="CF17082" s="3" t="s">
        <v>3073</v>
      </c>
      <c r="CG17082" s="174">
        <v>33507</v>
      </c>
      <c r="CH17082" s="174">
        <v>2453</v>
      </c>
      <c r="CI17082" s="174">
        <v>5</v>
      </c>
      <c r="CJ17082" s="174">
        <v>0</v>
      </c>
      <c r="CK17082" s="174">
        <v>0</v>
      </c>
      <c r="CU17082" s="174">
        <v>33507</v>
      </c>
      <c r="CV17082" s="174">
        <v>2453</v>
      </c>
      <c r="CW17082" s="174">
        <v>5</v>
      </c>
      <c r="CX17082" s="174">
        <v>0</v>
      </c>
    </row>
    <row r="17083" spans="84:102" x14ac:dyDescent="0.25">
      <c r="CF17083" s="3" t="s">
        <v>3073</v>
      </c>
      <c r="CG17083" s="174">
        <v>33981</v>
      </c>
      <c r="CH17083" s="174">
        <v>2486</v>
      </c>
      <c r="CI17083" s="174">
        <v>5</v>
      </c>
      <c r="CJ17083" s="174">
        <v>0</v>
      </c>
      <c r="CK17083" s="174">
        <v>0</v>
      </c>
      <c r="CU17083" s="174">
        <v>33981</v>
      </c>
      <c r="CV17083" s="174">
        <v>2486</v>
      </c>
      <c r="CW17083" s="174">
        <v>5</v>
      </c>
      <c r="CX17083" s="174">
        <v>0</v>
      </c>
    </row>
    <row r="17084" spans="84:102" x14ac:dyDescent="0.25">
      <c r="CF17084" s="3" t="s">
        <v>3073</v>
      </c>
      <c r="CG17084" s="174">
        <v>33981</v>
      </c>
      <c r="CH17084" s="174">
        <v>2487</v>
      </c>
      <c r="CI17084" s="174">
        <v>5</v>
      </c>
      <c r="CJ17084" s="174">
        <v>0</v>
      </c>
      <c r="CK17084" s="174">
        <v>0</v>
      </c>
      <c r="CU17084" s="174">
        <v>33981</v>
      </c>
      <c r="CV17084" s="174">
        <v>2487</v>
      </c>
      <c r="CW17084" s="174">
        <v>5</v>
      </c>
      <c r="CX17084" s="174">
        <v>0</v>
      </c>
    </row>
    <row r="17085" spans="84:102" x14ac:dyDescent="0.25">
      <c r="CF17085" s="3" t="s">
        <v>3073</v>
      </c>
      <c r="CG17085" s="174">
        <v>34455</v>
      </c>
      <c r="CH17085" s="174">
        <v>2454</v>
      </c>
      <c r="CI17085" s="174">
        <v>5</v>
      </c>
      <c r="CJ17085" s="174">
        <v>0</v>
      </c>
      <c r="CK17085" s="174">
        <v>0</v>
      </c>
      <c r="CU17085" s="174">
        <v>34455</v>
      </c>
      <c r="CV17085" s="174">
        <v>2454</v>
      </c>
      <c r="CW17085" s="174">
        <v>5</v>
      </c>
      <c r="CX17085" s="174">
        <v>0</v>
      </c>
    </row>
    <row r="17086" spans="84:102" x14ac:dyDescent="0.25">
      <c r="CF17086" s="3" t="s">
        <v>3073</v>
      </c>
      <c r="CG17086" s="174">
        <v>34805</v>
      </c>
      <c r="CH17086" s="174">
        <v>2368</v>
      </c>
      <c r="CI17086" s="174">
        <v>5</v>
      </c>
      <c r="CJ17086" s="174">
        <v>0</v>
      </c>
      <c r="CK17086" s="174">
        <v>0</v>
      </c>
      <c r="CU17086" s="174">
        <v>34805</v>
      </c>
      <c r="CV17086" s="174">
        <v>2368</v>
      </c>
      <c r="CW17086" s="174">
        <v>5</v>
      </c>
      <c r="CX17086" s="174">
        <v>0</v>
      </c>
    </row>
    <row r="17087" spans="84:102" x14ac:dyDescent="0.25">
      <c r="CF17087" s="3" t="s">
        <v>3073</v>
      </c>
      <c r="CG17087" s="174">
        <v>36881</v>
      </c>
      <c r="CH17087" s="174">
        <v>2487</v>
      </c>
      <c r="CI17087" s="174">
        <v>5</v>
      </c>
      <c r="CJ17087" s="174">
        <v>0</v>
      </c>
      <c r="CK17087" s="174">
        <v>0</v>
      </c>
      <c r="CU17087" s="174">
        <v>36881</v>
      </c>
      <c r="CV17087" s="174">
        <v>2487</v>
      </c>
      <c r="CW17087" s="174">
        <v>5</v>
      </c>
      <c r="CX17087" s="174">
        <v>0</v>
      </c>
    </row>
    <row r="17088" spans="84:102" x14ac:dyDescent="0.25">
      <c r="CF17088" s="3" t="s">
        <v>3073</v>
      </c>
      <c r="CG17088" s="174">
        <v>36888</v>
      </c>
      <c r="CH17088" s="174">
        <v>2521</v>
      </c>
      <c r="CI17088" s="174">
        <v>5</v>
      </c>
      <c r="CJ17088" s="174">
        <v>0</v>
      </c>
      <c r="CK17088" s="174">
        <v>0</v>
      </c>
      <c r="CU17088" s="174">
        <v>36888</v>
      </c>
      <c r="CV17088" s="174">
        <v>2521</v>
      </c>
      <c r="CW17088" s="174">
        <v>5</v>
      </c>
      <c r="CX17088" s="174">
        <v>0</v>
      </c>
    </row>
    <row r="17089" spans="84:102" x14ac:dyDescent="0.25">
      <c r="CF17089" s="3" t="s">
        <v>3073</v>
      </c>
      <c r="CG17089" s="174">
        <v>37020</v>
      </c>
      <c r="CH17089" s="174">
        <v>2526</v>
      </c>
      <c r="CI17089" s="174">
        <v>5</v>
      </c>
      <c r="CJ17089" s="174">
        <v>0</v>
      </c>
      <c r="CK17089" s="174">
        <v>0</v>
      </c>
      <c r="CU17089" s="174">
        <v>37020</v>
      </c>
      <c r="CV17089" s="174">
        <v>2526</v>
      </c>
      <c r="CW17089" s="174">
        <v>5</v>
      </c>
      <c r="CX17089" s="174">
        <v>0</v>
      </c>
    </row>
    <row r="17090" spans="84:102" x14ac:dyDescent="0.25">
      <c r="CF17090" s="3" t="s">
        <v>3073</v>
      </c>
      <c r="CG17090" s="174">
        <v>37450</v>
      </c>
      <c r="CH17090" s="174">
        <v>2514</v>
      </c>
      <c r="CI17090" s="174">
        <v>5</v>
      </c>
      <c r="CJ17090" s="174">
        <v>0</v>
      </c>
      <c r="CK17090" s="174">
        <v>0</v>
      </c>
      <c r="CU17090" s="174">
        <v>37450</v>
      </c>
      <c r="CV17090" s="174">
        <v>2514</v>
      </c>
      <c r="CW17090" s="174">
        <v>5</v>
      </c>
      <c r="CX17090" s="174">
        <v>0</v>
      </c>
    </row>
    <row r="17091" spans="84:102" x14ac:dyDescent="0.25">
      <c r="CF17091" s="3" t="s">
        <v>3073</v>
      </c>
      <c r="CG17091" s="174">
        <v>38638</v>
      </c>
      <c r="CH17091" s="174">
        <v>2509</v>
      </c>
      <c r="CI17091" s="174">
        <v>5</v>
      </c>
      <c r="CJ17091" s="174">
        <v>0</v>
      </c>
      <c r="CK17091" s="174">
        <v>0</v>
      </c>
      <c r="CU17091" s="174">
        <v>38638</v>
      </c>
      <c r="CV17091" s="174">
        <v>2509</v>
      </c>
      <c r="CW17091" s="174">
        <v>5</v>
      </c>
      <c r="CX17091" s="174">
        <v>0</v>
      </c>
    </row>
    <row r="17092" spans="84:102" x14ac:dyDescent="0.25">
      <c r="CF17092" s="3" t="s">
        <v>3073</v>
      </c>
      <c r="CG17092" s="174">
        <v>38881</v>
      </c>
      <c r="CH17092" s="174">
        <v>2510</v>
      </c>
      <c r="CI17092" s="174">
        <v>5</v>
      </c>
      <c r="CJ17092" s="174">
        <v>0</v>
      </c>
      <c r="CK17092" s="174">
        <v>0</v>
      </c>
      <c r="CU17092" s="174">
        <v>38881</v>
      </c>
      <c r="CV17092" s="174">
        <v>2510</v>
      </c>
      <c r="CW17092" s="174">
        <v>5</v>
      </c>
      <c r="CX17092" s="174">
        <v>0</v>
      </c>
    </row>
    <row r="17093" spans="84:102" x14ac:dyDescent="0.25">
      <c r="CF17093" s="3" t="s">
        <v>3073</v>
      </c>
      <c r="CG17093" s="174">
        <v>39345</v>
      </c>
      <c r="CH17093" s="174">
        <v>2450</v>
      </c>
      <c r="CI17093" s="174">
        <v>5</v>
      </c>
      <c r="CJ17093" s="174">
        <v>0</v>
      </c>
      <c r="CK17093" s="174">
        <v>0</v>
      </c>
      <c r="CU17093" s="174">
        <v>39345</v>
      </c>
      <c r="CV17093" s="174">
        <v>2450</v>
      </c>
      <c r="CW17093" s="174">
        <v>5</v>
      </c>
      <c r="CX17093" s="174">
        <v>0</v>
      </c>
    </row>
    <row r="17094" spans="84:102" x14ac:dyDescent="0.25">
      <c r="CF17094" s="3" t="s">
        <v>3073</v>
      </c>
      <c r="CG17094" s="174">
        <v>39614</v>
      </c>
      <c r="CH17094" s="174">
        <v>2517</v>
      </c>
      <c r="CI17094" s="174">
        <v>5</v>
      </c>
      <c r="CJ17094" s="174">
        <v>0</v>
      </c>
      <c r="CK17094" s="174">
        <v>0</v>
      </c>
      <c r="CU17094" s="174">
        <v>39614</v>
      </c>
      <c r="CV17094" s="174">
        <v>2517</v>
      </c>
      <c r="CW17094" s="174">
        <v>5</v>
      </c>
      <c r="CX17094" s="174">
        <v>0</v>
      </c>
    </row>
    <row r="17095" spans="84:102" x14ac:dyDescent="0.25">
      <c r="CF17095" s="3" t="s">
        <v>3073</v>
      </c>
      <c r="CG17095" s="174">
        <v>40103</v>
      </c>
      <c r="CH17095" s="174">
        <v>2580</v>
      </c>
      <c r="CI17095" s="174">
        <v>5</v>
      </c>
      <c r="CJ17095" s="174">
        <v>0</v>
      </c>
      <c r="CK17095" s="174">
        <v>0</v>
      </c>
      <c r="CU17095" s="174">
        <v>40103</v>
      </c>
      <c r="CV17095" s="174">
        <v>2580</v>
      </c>
      <c r="CW17095" s="174">
        <v>5</v>
      </c>
      <c r="CX17095" s="174">
        <v>0</v>
      </c>
    </row>
    <row r="17096" spans="84:102" x14ac:dyDescent="0.25">
      <c r="CF17096" s="3" t="s">
        <v>3073</v>
      </c>
      <c r="CG17096" s="174">
        <v>40450</v>
      </c>
      <c r="CH17096" s="174">
        <v>2509</v>
      </c>
      <c r="CI17096" s="174">
        <v>5</v>
      </c>
      <c r="CJ17096" s="174">
        <v>0</v>
      </c>
      <c r="CK17096" s="174">
        <v>0</v>
      </c>
      <c r="CU17096" s="174">
        <v>40450</v>
      </c>
      <c r="CV17096" s="174">
        <v>2509</v>
      </c>
      <c r="CW17096" s="174">
        <v>5</v>
      </c>
      <c r="CX17096" s="174">
        <v>0</v>
      </c>
    </row>
    <row r="17097" spans="84:102" x14ac:dyDescent="0.25">
      <c r="CF17097" s="3" t="s">
        <v>3073</v>
      </c>
      <c r="CG17097" s="174">
        <v>40472</v>
      </c>
      <c r="CH17097" s="174">
        <v>2577</v>
      </c>
      <c r="CI17097" s="174">
        <v>5</v>
      </c>
      <c r="CJ17097" s="174">
        <v>0</v>
      </c>
      <c r="CK17097" s="174">
        <v>0</v>
      </c>
      <c r="CU17097" s="174">
        <v>40472</v>
      </c>
      <c r="CV17097" s="174">
        <v>2577</v>
      </c>
      <c r="CW17097" s="174">
        <v>5</v>
      </c>
      <c r="CX17097" s="174">
        <v>0</v>
      </c>
    </row>
    <row r="17098" spans="84:102" x14ac:dyDescent="0.25">
      <c r="CF17098" s="3" t="s">
        <v>3073</v>
      </c>
      <c r="CG17098" s="174">
        <v>40481</v>
      </c>
      <c r="CH17098" s="174">
        <v>2576</v>
      </c>
      <c r="CI17098" s="174">
        <v>5</v>
      </c>
      <c r="CJ17098" s="174">
        <v>0</v>
      </c>
      <c r="CK17098" s="174">
        <v>0</v>
      </c>
      <c r="CU17098" s="174">
        <v>40481</v>
      </c>
      <c r="CV17098" s="174">
        <v>2576</v>
      </c>
      <c r="CW17098" s="174">
        <v>5</v>
      </c>
      <c r="CX17098" s="174">
        <v>0</v>
      </c>
    </row>
    <row r="17099" spans="84:102" x14ac:dyDescent="0.25">
      <c r="CF17099" s="3" t="s">
        <v>3073</v>
      </c>
      <c r="CG17099" s="174">
        <v>40557</v>
      </c>
      <c r="CH17099" s="174">
        <v>2518</v>
      </c>
      <c r="CI17099" s="174">
        <v>5</v>
      </c>
      <c r="CJ17099" s="174">
        <v>0</v>
      </c>
      <c r="CK17099" s="174">
        <v>0</v>
      </c>
      <c r="CU17099" s="174">
        <v>40557</v>
      </c>
      <c r="CV17099" s="174">
        <v>2518</v>
      </c>
      <c r="CW17099" s="174">
        <v>5</v>
      </c>
      <c r="CX17099" s="174">
        <v>0</v>
      </c>
    </row>
    <row r="17100" spans="84:102" x14ac:dyDescent="0.25">
      <c r="CF17100" s="3" t="s">
        <v>3073</v>
      </c>
      <c r="CG17100" s="174">
        <v>40655</v>
      </c>
      <c r="CH17100" s="174">
        <v>3472</v>
      </c>
      <c r="CI17100" s="174">
        <v>5</v>
      </c>
      <c r="CJ17100" s="174">
        <v>0</v>
      </c>
      <c r="CK17100" s="174">
        <v>0</v>
      </c>
      <c r="CU17100" s="174">
        <v>40655</v>
      </c>
      <c r="CV17100" s="174">
        <v>3472</v>
      </c>
      <c r="CW17100" s="174">
        <v>5</v>
      </c>
      <c r="CX17100" s="174">
        <v>0</v>
      </c>
    </row>
    <row r="17101" spans="84:102" x14ac:dyDescent="0.25">
      <c r="CF17101" s="3" t="s">
        <v>3073</v>
      </c>
      <c r="CG17101" s="174">
        <v>40830</v>
      </c>
      <c r="CH17101" s="174">
        <v>2536</v>
      </c>
      <c r="CI17101" s="174">
        <v>5</v>
      </c>
      <c r="CJ17101" s="174">
        <v>0</v>
      </c>
      <c r="CK17101" s="174">
        <v>0</v>
      </c>
      <c r="CU17101" s="174">
        <v>40830</v>
      </c>
      <c r="CV17101" s="174">
        <v>2536</v>
      </c>
      <c r="CW17101" s="174">
        <v>5</v>
      </c>
      <c r="CX17101" s="174">
        <v>0</v>
      </c>
    </row>
    <row r="17102" spans="84:102" x14ac:dyDescent="0.25">
      <c r="CF17102" s="3" t="s">
        <v>3073</v>
      </c>
      <c r="CG17102" s="174">
        <v>41557</v>
      </c>
      <c r="CH17102" s="174">
        <v>2582</v>
      </c>
      <c r="CI17102" s="174">
        <v>5</v>
      </c>
      <c r="CJ17102" s="174">
        <v>0</v>
      </c>
      <c r="CK17102" s="174">
        <v>0</v>
      </c>
      <c r="CU17102" s="174">
        <v>41557</v>
      </c>
      <c r="CV17102" s="174">
        <v>2582</v>
      </c>
      <c r="CW17102" s="174">
        <v>5</v>
      </c>
      <c r="CX17102" s="174">
        <v>0</v>
      </c>
    </row>
    <row r="17103" spans="84:102" x14ac:dyDescent="0.25">
      <c r="CF17103" s="3" t="s">
        <v>3073</v>
      </c>
      <c r="CG17103" s="174">
        <v>41639</v>
      </c>
      <c r="CH17103" s="174">
        <v>3471</v>
      </c>
      <c r="CI17103" s="174">
        <v>5</v>
      </c>
      <c r="CJ17103" s="174">
        <v>0</v>
      </c>
      <c r="CK17103" s="174">
        <v>0</v>
      </c>
      <c r="CU17103" s="174">
        <v>41639</v>
      </c>
      <c r="CV17103" s="174">
        <v>3471</v>
      </c>
      <c r="CW17103" s="174">
        <v>5</v>
      </c>
      <c r="CX17103" s="174">
        <v>0</v>
      </c>
    </row>
    <row r="17104" spans="84:102" x14ac:dyDescent="0.25">
      <c r="CF17104" s="3" t="s">
        <v>3073</v>
      </c>
      <c r="CG17104" s="174">
        <v>41684</v>
      </c>
      <c r="CH17104" s="174">
        <v>2589</v>
      </c>
      <c r="CI17104" s="174">
        <v>5</v>
      </c>
      <c r="CJ17104" s="174">
        <v>0</v>
      </c>
      <c r="CK17104" s="174">
        <v>0</v>
      </c>
      <c r="CU17104" s="174">
        <v>41684</v>
      </c>
      <c r="CV17104" s="174">
        <v>2589</v>
      </c>
      <c r="CW17104" s="174">
        <v>5</v>
      </c>
      <c r="CX17104" s="174">
        <v>0</v>
      </c>
    </row>
    <row r="17105" spans="84:102" x14ac:dyDescent="0.25">
      <c r="CF17105" s="3" t="s">
        <v>3073</v>
      </c>
      <c r="CG17105" s="174">
        <v>41813</v>
      </c>
      <c r="CH17105" s="174">
        <v>2572</v>
      </c>
      <c r="CI17105" s="174">
        <v>5</v>
      </c>
      <c r="CJ17105" s="174">
        <v>0</v>
      </c>
      <c r="CK17105" s="174">
        <v>0</v>
      </c>
      <c r="CU17105" s="174">
        <v>41813</v>
      </c>
      <c r="CV17105" s="174">
        <v>2572</v>
      </c>
      <c r="CW17105" s="174">
        <v>5</v>
      </c>
      <c r="CX17105" s="174">
        <v>0</v>
      </c>
    </row>
    <row r="17106" spans="84:102" x14ac:dyDescent="0.25">
      <c r="CF17106" s="3" t="s">
        <v>3073</v>
      </c>
      <c r="CG17106" s="174">
        <v>42273</v>
      </c>
      <c r="CH17106" s="174">
        <v>3475</v>
      </c>
      <c r="CI17106" s="174">
        <v>5</v>
      </c>
      <c r="CJ17106" s="174">
        <v>0</v>
      </c>
      <c r="CK17106" s="174">
        <v>0</v>
      </c>
      <c r="CU17106" s="174">
        <v>42273</v>
      </c>
      <c r="CV17106" s="174">
        <v>3475</v>
      </c>
      <c r="CW17106" s="174">
        <v>5</v>
      </c>
      <c r="CX17106" s="174">
        <v>0</v>
      </c>
    </row>
    <row r="17107" spans="84:102" x14ac:dyDescent="0.25">
      <c r="CF17107" s="3" t="s">
        <v>3073</v>
      </c>
      <c r="CG17107" s="174">
        <v>42610</v>
      </c>
      <c r="CH17107" s="174">
        <v>2537</v>
      </c>
      <c r="CI17107" s="174">
        <v>5</v>
      </c>
      <c r="CJ17107" s="174">
        <v>0</v>
      </c>
      <c r="CK17107" s="174">
        <v>0</v>
      </c>
      <c r="CU17107" s="174">
        <v>42610</v>
      </c>
      <c r="CV17107" s="174">
        <v>2537</v>
      </c>
      <c r="CW17107" s="174">
        <v>5</v>
      </c>
      <c r="CX17107" s="174">
        <v>0</v>
      </c>
    </row>
    <row r="17108" spans="84:102" x14ac:dyDescent="0.25">
      <c r="CF17108" s="3" t="s">
        <v>3073</v>
      </c>
      <c r="CG17108" s="174">
        <v>42747</v>
      </c>
      <c r="CH17108" s="174">
        <v>2443</v>
      </c>
      <c r="CI17108" s="174">
        <v>5</v>
      </c>
      <c r="CJ17108" s="174">
        <v>0</v>
      </c>
      <c r="CK17108" s="174">
        <v>0</v>
      </c>
      <c r="CU17108" s="174">
        <v>42747</v>
      </c>
      <c r="CV17108" s="174">
        <v>2443</v>
      </c>
      <c r="CW17108" s="174">
        <v>5</v>
      </c>
      <c r="CX17108" s="174">
        <v>0</v>
      </c>
    </row>
    <row r="17109" spans="84:102" x14ac:dyDescent="0.25">
      <c r="CF17109" s="3" t="s">
        <v>3073</v>
      </c>
      <c r="CG17109" s="174">
        <v>43209</v>
      </c>
      <c r="CH17109" s="174">
        <v>2638</v>
      </c>
      <c r="CI17109" s="174">
        <v>5</v>
      </c>
      <c r="CJ17109" s="174">
        <v>0</v>
      </c>
      <c r="CK17109" s="174">
        <v>0</v>
      </c>
      <c r="CU17109" s="174">
        <v>43209</v>
      </c>
      <c r="CV17109" s="174">
        <v>2638</v>
      </c>
      <c r="CW17109" s="174">
        <v>5</v>
      </c>
      <c r="CX17109" s="174">
        <v>0</v>
      </c>
    </row>
    <row r="17110" spans="84:102" x14ac:dyDescent="0.25">
      <c r="CF17110" s="3" t="s">
        <v>3073</v>
      </c>
      <c r="CG17110" s="174">
        <v>43556</v>
      </c>
      <c r="CH17110" s="174">
        <v>2603</v>
      </c>
      <c r="CI17110" s="174">
        <v>5</v>
      </c>
      <c r="CJ17110" s="174">
        <v>0</v>
      </c>
      <c r="CK17110" s="174">
        <v>0</v>
      </c>
      <c r="CU17110" s="174">
        <v>43556</v>
      </c>
      <c r="CV17110" s="174">
        <v>2603</v>
      </c>
      <c r="CW17110" s="174">
        <v>5</v>
      </c>
      <c r="CX17110" s="174">
        <v>0</v>
      </c>
    </row>
    <row r="17111" spans="84:102" x14ac:dyDescent="0.25">
      <c r="CF17111" s="3" t="s">
        <v>3073</v>
      </c>
      <c r="CG17111" s="174">
        <v>44107</v>
      </c>
      <c r="CH17111" s="174">
        <v>2588</v>
      </c>
      <c r="CI17111" s="174">
        <v>5</v>
      </c>
      <c r="CJ17111" s="174">
        <v>0</v>
      </c>
      <c r="CK17111" s="174">
        <v>0</v>
      </c>
      <c r="CU17111" s="174">
        <v>44107</v>
      </c>
      <c r="CV17111" s="174">
        <v>2588</v>
      </c>
      <c r="CW17111" s="174">
        <v>5</v>
      </c>
      <c r="CX17111" s="174">
        <v>0</v>
      </c>
    </row>
    <row r="17112" spans="84:102" x14ac:dyDescent="0.25">
      <c r="CF17112" s="3" t="s">
        <v>3073</v>
      </c>
      <c r="CG17112" s="174">
        <v>45153</v>
      </c>
      <c r="CH17112" s="174">
        <v>2617</v>
      </c>
      <c r="CI17112" s="174">
        <v>5</v>
      </c>
      <c r="CJ17112" s="174">
        <v>0</v>
      </c>
      <c r="CK17112" s="174">
        <v>0</v>
      </c>
      <c r="CU17112" s="174">
        <v>45153</v>
      </c>
      <c r="CV17112" s="174">
        <v>2617</v>
      </c>
      <c r="CW17112" s="174">
        <v>5</v>
      </c>
      <c r="CX17112" s="174">
        <v>0</v>
      </c>
    </row>
    <row r="17113" spans="84:102" x14ac:dyDescent="0.25">
      <c r="CF17113" s="3" t="s">
        <v>3073</v>
      </c>
      <c r="CG17113" s="174">
        <v>45279</v>
      </c>
      <c r="CH17113" s="174">
        <v>2567</v>
      </c>
      <c r="CI17113" s="174">
        <v>5</v>
      </c>
      <c r="CJ17113" s="174">
        <v>0</v>
      </c>
      <c r="CK17113" s="174">
        <v>0</v>
      </c>
      <c r="CU17113" s="174">
        <v>45279</v>
      </c>
      <c r="CV17113" s="174">
        <v>2567</v>
      </c>
      <c r="CW17113" s="174">
        <v>5</v>
      </c>
      <c r="CX17113" s="174">
        <v>0</v>
      </c>
    </row>
    <row r="17114" spans="84:102" x14ac:dyDescent="0.25">
      <c r="CF17114" s="3" t="s">
        <v>3073</v>
      </c>
      <c r="CG17114" s="174">
        <v>46009</v>
      </c>
      <c r="CH17114" s="174">
        <v>2633</v>
      </c>
      <c r="CI17114" s="174">
        <v>5</v>
      </c>
      <c r="CJ17114" s="174">
        <v>0</v>
      </c>
      <c r="CK17114" s="174">
        <v>0</v>
      </c>
      <c r="CU17114" s="174">
        <v>46009</v>
      </c>
      <c r="CV17114" s="174">
        <v>2633</v>
      </c>
      <c r="CW17114" s="174">
        <v>5</v>
      </c>
      <c r="CX17114" s="174">
        <v>0</v>
      </c>
    </row>
    <row r="17115" spans="84:102" x14ac:dyDescent="0.25">
      <c r="CF17115" s="3" t="s">
        <v>3073</v>
      </c>
      <c r="CG17115" s="174">
        <v>46234</v>
      </c>
      <c r="CH17115" s="174">
        <v>2621</v>
      </c>
      <c r="CI17115" s="174">
        <v>5</v>
      </c>
      <c r="CJ17115" s="174">
        <v>0</v>
      </c>
      <c r="CK17115" s="174">
        <v>0</v>
      </c>
      <c r="CU17115" s="174">
        <v>46234</v>
      </c>
      <c r="CV17115" s="174">
        <v>2621</v>
      </c>
      <c r="CW17115" s="174">
        <v>5</v>
      </c>
      <c r="CX17115" s="174">
        <v>0</v>
      </c>
    </row>
    <row r="17116" spans="84:102" x14ac:dyDescent="0.25">
      <c r="CF17116" s="3" t="s">
        <v>3073</v>
      </c>
      <c r="CG17116" s="174">
        <v>46487</v>
      </c>
      <c r="CH17116" s="174">
        <v>3487</v>
      </c>
      <c r="CI17116" s="174">
        <v>5</v>
      </c>
      <c r="CJ17116" s="174">
        <v>0</v>
      </c>
      <c r="CK17116" s="174">
        <v>0</v>
      </c>
      <c r="CU17116" s="174">
        <v>46487</v>
      </c>
      <c r="CV17116" s="174">
        <v>3487</v>
      </c>
      <c r="CW17116" s="174">
        <v>5</v>
      </c>
      <c r="CX17116" s="174">
        <v>0</v>
      </c>
    </row>
    <row r="17117" spans="84:102" x14ac:dyDescent="0.25">
      <c r="CF17117" s="3" t="s">
        <v>3073</v>
      </c>
      <c r="CG17117" s="174">
        <v>47344</v>
      </c>
      <c r="CH17117" s="174">
        <v>2649</v>
      </c>
      <c r="CI17117" s="174">
        <v>5</v>
      </c>
      <c r="CJ17117" s="174">
        <v>0</v>
      </c>
      <c r="CK17117" s="174">
        <v>0</v>
      </c>
      <c r="CU17117" s="174">
        <v>47344</v>
      </c>
      <c r="CV17117" s="174">
        <v>2649</v>
      </c>
      <c r="CW17117" s="174">
        <v>5</v>
      </c>
      <c r="CX17117" s="174">
        <v>0</v>
      </c>
    </row>
    <row r="17118" spans="84:102" x14ac:dyDescent="0.25">
      <c r="CF17118" s="3" t="s">
        <v>3073</v>
      </c>
      <c r="CG17118" s="174">
        <v>48028</v>
      </c>
      <c r="CH17118" s="174">
        <v>2621</v>
      </c>
      <c r="CI17118" s="174">
        <v>5</v>
      </c>
      <c r="CJ17118" s="174">
        <v>0</v>
      </c>
      <c r="CK17118" s="174">
        <v>0</v>
      </c>
      <c r="CU17118" s="174">
        <v>48028</v>
      </c>
      <c r="CV17118" s="174">
        <v>2621</v>
      </c>
      <c r="CW17118" s="174">
        <v>5</v>
      </c>
      <c r="CX17118" s="174">
        <v>0</v>
      </c>
    </row>
    <row r="17119" spans="84:102" x14ac:dyDescent="0.25">
      <c r="CF17119" s="3" t="s">
        <v>3073</v>
      </c>
      <c r="CG17119" s="174">
        <v>52838</v>
      </c>
      <c r="CH17119" s="174">
        <v>1826</v>
      </c>
      <c r="CI17119" s="174">
        <v>5</v>
      </c>
      <c r="CJ17119" s="174">
        <v>0</v>
      </c>
      <c r="CK17119" s="174">
        <v>0</v>
      </c>
      <c r="CU17119" s="174">
        <v>52838</v>
      </c>
      <c r="CV17119" s="174">
        <v>1826</v>
      </c>
      <c r="CW17119" s="174">
        <v>5</v>
      </c>
      <c r="CX17119" s="174">
        <v>0</v>
      </c>
    </row>
    <row r="17120" spans="84:102" x14ac:dyDescent="0.25">
      <c r="CF17120" s="3" t="s">
        <v>3073</v>
      </c>
      <c r="CG17120" s="174">
        <v>53116</v>
      </c>
      <c r="CH17120" s="174">
        <v>1826</v>
      </c>
      <c r="CI17120" s="174">
        <v>5</v>
      </c>
      <c r="CJ17120" s="174">
        <v>0</v>
      </c>
      <c r="CK17120" s="174">
        <v>0</v>
      </c>
      <c r="CU17120" s="174">
        <v>53116</v>
      </c>
      <c r="CV17120" s="174">
        <v>1826</v>
      </c>
      <c r="CW17120" s="174">
        <v>5</v>
      </c>
      <c r="CX17120" s="174">
        <v>0</v>
      </c>
    </row>
    <row r="17121" spans="84:102" x14ac:dyDescent="0.25">
      <c r="CF17121" s="3" t="s">
        <v>3073</v>
      </c>
      <c r="CG17121" s="174">
        <v>54402</v>
      </c>
      <c r="CH17121" s="174">
        <v>1846</v>
      </c>
      <c r="CI17121" s="174">
        <v>5</v>
      </c>
      <c r="CJ17121" s="174">
        <v>0</v>
      </c>
      <c r="CK17121" s="174">
        <v>0</v>
      </c>
      <c r="CU17121" s="174">
        <v>54402</v>
      </c>
      <c r="CV17121" s="174">
        <v>1846</v>
      </c>
      <c r="CW17121" s="174">
        <v>5</v>
      </c>
      <c r="CX17121" s="174">
        <v>0</v>
      </c>
    </row>
    <row r="17122" spans="84:102" x14ac:dyDescent="0.25">
      <c r="CF17122" s="3" t="s">
        <v>3073</v>
      </c>
      <c r="CG17122" s="174">
        <v>54404</v>
      </c>
      <c r="CH17122" s="174">
        <v>1847</v>
      </c>
      <c r="CI17122" s="174">
        <v>5</v>
      </c>
      <c r="CJ17122" s="174">
        <v>0</v>
      </c>
      <c r="CK17122" s="174">
        <v>0</v>
      </c>
      <c r="CU17122" s="174">
        <v>54404</v>
      </c>
      <c r="CV17122" s="174">
        <v>1847</v>
      </c>
      <c r="CW17122" s="174">
        <v>5</v>
      </c>
      <c r="CX17122" s="174">
        <v>0</v>
      </c>
    </row>
    <row r="17123" spans="84:102" x14ac:dyDescent="0.25">
      <c r="CF17123" s="3" t="s">
        <v>3073</v>
      </c>
      <c r="CG17123" s="174">
        <v>54630</v>
      </c>
      <c r="CH17123" s="174">
        <v>3494</v>
      </c>
      <c r="CI17123" s="174">
        <v>5</v>
      </c>
      <c r="CJ17123" s="174">
        <v>0</v>
      </c>
      <c r="CK17123" s="174">
        <v>0</v>
      </c>
      <c r="CU17123" s="174">
        <v>54630</v>
      </c>
      <c r="CV17123" s="174">
        <v>3494</v>
      </c>
      <c r="CW17123" s="174">
        <v>5</v>
      </c>
      <c r="CX17123" s="174">
        <v>0</v>
      </c>
    </row>
    <row r="17124" spans="84:102" x14ac:dyDescent="0.25">
      <c r="CF17124" s="3" t="s">
        <v>3073</v>
      </c>
      <c r="CG17124" s="174">
        <v>54753</v>
      </c>
      <c r="CH17124" s="174">
        <v>1785</v>
      </c>
      <c r="CI17124" s="174">
        <v>5</v>
      </c>
      <c r="CJ17124" s="174">
        <v>0</v>
      </c>
      <c r="CK17124" s="174">
        <v>0</v>
      </c>
      <c r="CU17124" s="174">
        <v>54753</v>
      </c>
      <c r="CV17124" s="174">
        <v>1785</v>
      </c>
      <c r="CW17124" s="174">
        <v>5</v>
      </c>
      <c r="CX17124" s="174">
        <v>0</v>
      </c>
    </row>
    <row r="17125" spans="84:102" x14ac:dyDescent="0.25">
      <c r="CF17125" s="3" t="s">
        <v>3073</v>
      </c>
      <c r="CG17125" s="174">
        <v>57435</v>
      </c>
      <c r="CH17125" s="174">
        <v>1879</v>
      </c>
      <c r="CI17125" s="174">
        <v>5</v>
      </c>
      <c r="CJ17125" s="174">
        <v>0</v>
      </c>
      <c r="CK17125" s="174">
        <v>0</v>
      </c>
      <c r="CU17125" s="174">
        <v>57435</v>
      </c>
      <c r="CV17125" s="174">
        <v>1879</v>
      </c>
      <c r="CW17125" s="174">
        <v>5</v>
      </c>
      <c r="CX17125" s="174">
        <v>0</v>
      </c>
    </row>
    <row r="17126" spans="84:102" x14ac:dyDescent="0.25">
      <c r="CF17126" s="3" t="s">
        <v>3073</v>
      </c>
      <c r="CG17126" s="174">
        <v>58042</v>
      </c>
      <c r="CH17126" s="174">
        <v>1870</v>
      </c>
      <c r="CI17126" s="174">
        <v>5</v>
      </c>
      <c r="CJ17126" s="174">
        <v>0</v>
      </c>
      <c r="CK17126" s="174">
        <v>0</v>
      </c>
      <c r="CU17126" s="174">
        <v>58042</v>
      </c>
      <c r="CV17126" s="174">
        <v>1870</v>
      </c>
      <c r="CW17126" s="174">
        <v>5</v>
      </c>
      <c r="CX17126" s="174">
        <v>0</v>
      </c>
    </row>
    <row r="17127" spans="84:102" x14ac:dyDescent="0.25">
      <c r="CF17127" s="3" t="s">
        <v>3073</v>
      </c>
      <c r="CG17127" s="174">
        <v>58699</v>
      </c>
      <c r="CH17127" s="174">
        <v>3502</v>
      </c>
      <c r="CI17127" s="174">
        <v>5</v>
      </c>
      <c r="CJ17127" s="174">
        <v>0</v>
      </c>
      <c r="CK17127" s="174">
        <v>0</v>
      </c>
      <c r="CU17127" s="174">
        <v>58699</v>
      </c>
      <c r="CV17127" s="174">
        <v>3502</v>
      </c>
      <c r="CW17127" s="174">
        <v>5</v>
      </c>
      <c r="CX17127" s="174">
        <v>0</v>
      </c>
    </row>
    <row r="17128" spans="84:102" x14ac:dyDescent="0.25">
      <c r="CF17128" s="3" t="s">
        <v>3073</v>
      </c>
      <c r="CG17128" s="174">
        <v>59630</v>
      </c>
      <c r="CH17128" s="174">
        <v>9</v>
      </c>
      <c r="CI17128" s="174">
        <v>5</v>
      </c>
      <c r="CJ17128" s="174">
        <v>0</v>
      </c>
      <c r="CK17128" s="174">
        <v>0</v>
      </c>
      <c r="CU17128" s="174">
        <v>59630</v>
      </c>
      <c r="CV17128" s="174">
        <v>9</v>
      </c>
      <c r="CW17128" s="174">
        <v>5</v>
      </c>
      <c r="CX17128" s="174">
        <v>0</v>
      </c>
    </row>
    <row r="17129" spans="84:102" x14ac:dyDescent="0.25">
      <c r="CF17129" s="3" t="s">
        <v>3073</v>
      </c>
      <c r="CG17129" s="174">
        <v>59737</v>
      </c>
      <c r="CH17129" s="174">
        <v>1755</v>
      </c>
      <c r="CI17129" s="174">
        <v>5</v>
      </c>
      <c r="CJ17129" s="174">
        <v>0</v>
      </c>
      <c r="CK17129" s="174">
        <v>0</v>
      </c>
      <c r="CU17129" s="174">
        <v>59737</v>
      </c>
      <c r="CV17129" s="174">
        <v>1755</v>
      </c>
      <c r="CW17129" s="174">
        <v>5</v>
      </c>
      <c r="CX17129" s="174">
        <v>0</v>
      </c>
    </row>
    <row r="17130" spans="84:102" x14ac:dyDescent="0.25">
      <c r="CF17130" s="3" t="s">
        <v>3073</v>
      </c>
      <c r="CG17130" s="174">
        <v>60078</v>
      </c>
      <c r="CH17130" s="174">
        <v>8</v>
      </c>
      <c r="CI17130" s="174">
        <v>5</v>
      </c>
      <c r="CJ17130" s="174">
        <v>0</v>
      </c>
      <c r="CK17130" s="174">
        <v>0</v>
      </c>
      <c r="CU17130" s="174">
        <v>60078</v>
      </c>
      <c r="CV17130" s="174">
        <v>8</v>
      </c>
      <c r="CW17130" s="174">
        <v>5</v>
      </c>
      <c r="CX17130" s="174">
        <v>0</v>
      </c>
    </row>
    <row r="17131" spans="84:102" x14ac:dyDescent="0.25">
      <c r="CF17131" s="3" t="s">
        <v>3073</v>
      </c>
      <c r="CG17131" s="174">
        <v>60341</v>
      </c>
      <c r="CH17131" s="174">
        <v>8</v>
      </c>
      <c r="CI17131" s="174">
        <v>5</v>
      </c>
      <c r="CJ17131" s="174">
        <v>0</v>
      </c>
      <c r="CK17131" s="174">
        <v>0</v>
      </c>
      <c r="CU17131" s="174">
        <v>60341</v>
      </c>
      <c r="CV17131" s="174">
        <v>8</v>
      </c>
      <c r="CW17131" s="174">
        <v>5</v>
      </c>
      <c r="CX17131" s="174">
        <v>0</v>
      </c>
    </row>
    <row r="17132" spans="84:102" x14ac:dyDescent="0.25">
      <c r="CF17132" s="3" t="s">
        <v>3073</v>
      </c>
      <c r="CG17132" s="174">
        <v>60586</v>
      </c>
      <c r="CH17132" s="174">
        <v>36</v>
      </c>
      <c r="CI17132" s="174">
        <v>5</v>
      </c>
      <c r="CJ17132" s="174">
        <v>0</v>
      </c>
      <c r="CK17132" s="174">
        <v>0</v>
      </c>
      <c r="CU17132" s="174">
        <v>60586</v>
      </c>
      <c r="CV17132" s="174">
        <v>36</v>
      </c>
      <c r="CW17132" s="174">
        <v>5</v>
      </c>
      <c r="CX17132" s="174">
        <v>0</v>
      </c>
    </row>
    <row r="17133" spans="84:102" x14ac:dyDescent="0.25">
      <c r="CF17133" s="3" t="s">
        <v>3073</v>
      </c>
      <c r="CG17133" s="174">
        <v>61140</v>
      </c>
      <c r="CH17133" s="174">
        <v>23</v>
      </c>
      <c r="CI17133" s="174">
        <v>5</v>
      </c>
      <c r="CJ17133" s="174">
        <v>0</v>
      </c>
      <c r="CK17133" s="174">
        <v>0</v>
      </c>
      <c r="CU17133" s="174">
        <v>61140</v>
      </c>
      <c r="CV17133" s="174">
        <v>23</v>
      </c>
      <c r="CW17133" s="174">
        <v>5</v>
      </c>
      <c r="CX17133" s="174">
        <v>0</v>
      </c>
    </row>
    <row r="17134" spans="84:102" x14ac:dyDescent="0.25">
      <c r="CF17134" s="3" t="s">
        <v>3073</v>
      </c>
      <c r="CG17134" s="174">
        <v>61830</v>
      </c>
      <c r="CH17134" s="174">
        <v>1741</v>
      </c>
      <c r="CI17134" s="174">
        <v>5</v>
      </c>
      <c r="CJ17134" s="174">
        <v>0</v>
      </c>
      <c r="CK17134" s="174">
        <v>0</v>
      </c>
      <c r="CU17134" s="174">
        <v>61830</v>
      </c>
      <c r="CV17134" s="174">
        <v>1741</v>
      </c>
      <c r="CW17134" s="174">
        <v>5</v>
      </c>
      <c r="CX17134" s="174">
        <v>0</v>
      </c>
    </row>
    <row r="17135" spans="84:102" x14ac:dyDescent="0.25">
      <c r="CF17135" s="3" t="s">
        <v>3073</v>
      </c>
      <c r="CG17135" s="174">
        <v>62034</v>
      </c>
      <c r="CH17135" s="174">
        <v>3503</v>
      </c>
      <c r="CI17135" s="174">
        <v>5</v>
      </c>
      <c r="CJ17135" s="174">
        <v>0</v>
      </c>
      <c r="CK17135" s="174">
        <v>0</v>
      </c>
      <c r="CU17135" s="174">
        <v>62034</v>
      </c>
      <c r="CV17135" s="174">
        <v>3503</v>
      </c>
      <c r="CW17135" s="174">
        <v>5</v>
      </c>
      <c r="CX17135" s="174">
        <v>0</v>
      </c>
    </row>
    <row r="17136" spans="84:102" x14ac:dyDescent="0.25">
      <c r="CF17136" s="3" t="s">
        <v>3073</v>
      </c>
      <c r="CG17136" s="174">
        <v>62444</v>
      </c>
      <c r="CH17136" s="174">
        <v>26</v>
      </c>
      <c r="CI17136" s="174">
        <v>5</v>
      </c>
      <c r="CJ17136" s="174">
        <v>0</v>
      </c>
      <c r="CK17136" s="174">
        <v>0</v>
      </c>
      <c r="CU17136" s="174">
        <v>62444</v>
      </c>
      <c r="CV17136" s="174">
        <v>26</v>
      </c>
      <c r="CW17136" s="174">
        <v>5</v>
      </c>
      <c r="CX17136" s="174">
        <v>0</v>
      </c>
    </row>
    <row r="17137" spans="84:102" x14ac:dyDescent="0.25">
      <c r="CF17137" s="3" t="s">
        <v>3073</v>
      </c>
      <c r="CG17137" s="174">
        <v>62851</v>
      </c>
      <c r="CH17137" s="174">
        <v>3504</v>
      </c>
      <c r="CI17137" s="174">
        <v>5</v>
      </c>
      <c r="CJ17137" s="174">
        <v>0</v>
      </c>
      <c r="CK17137" s="174">
        <v>0</v>
      </c>
      <c r="CU17137" s="174">
        <v>62851</v>
      </c>
      <c r="CV17137" s="174">
        <v>3504</v>
      </c>
      <c r="CW17137" s="174">
        <v>5</v>
      </c>
      <c r="CX17137" s="174">
        <v>0</v>
      </c>
    </row>
    <row r="17138" spans="84:102" x14ac:dyDescent="0.25">
      <c r="CF17138" s="3" t="s">
        <v>3073</v>
      </c>
      <c r="CG17138" s="174">
        <v>62940</v>
      </c>
      <c r="CH17138" s="174">
        <v>3516</v>
      </c>
      <c r="CI17138" s="174">
        <v>5</v>
      </c>
      <c r="CJ17138" s="174">
        <v>0</v>
      </c>
      <c r="CK17138" s="174">
        <v>0</v>
      </c>
      <c r="CU17138" s="174">
        <v>62940</v>
      </c>
      <c r="CV17138" s="174">
        <v>3516</v>
      </c>
      <c r="CW17138" s="174">
        <v>5</v>
      </c>
      <c r="CX17138" s="174">
        <v>0</v>
      </c>
    </row>
    <row r="17139" spans="84:102" x14ac:dyDescent="0.25">
      <c r="CF17139" s="3" t="s">
        <v>3073</v>
      </c>
      <c r="CG17139" s="174">
        <v>63156</v>
      </c>
      <c r="CH17139" s="174">
        <v>59</v>
      </c>
      <c r="CI17139" s="174">
        <v>5</v>
      </c>
      <c r="CJ17139" s="174">
        <v>0</v>
      </c>
      <c r="CK17139" s="174">
        <v>0</v>
      </c>
      <c r="CU17139" s="174">
        <v>63156</v>
      </c>
      <c r="CV17139" s="174">
        <v>59</v>
      </c>
      <c r="CW17139" s="174">
        <v>5</v>
      </c>
      <c r="CX17139" s="174">
        <v>0</v>
      </c>
    </row>
    <row r="17140" spans="84:102" x14ac:dyDescent="0.25">
      <c r="CF17140" s="3" t="s">
        <v>3073</v>
      </c>
      <c r="CG17140" s="174">
        <v>63447</v>
      </c>
      <c r="CH17140" s="174">
        <v>3498</v>
      </c>
      <c r="CI17140" s="174">
        <v>5</v>
      </c>
      <c r="CJ17140" s="174">
        <v>0</v>
      </c>
      <c r="CK17140" s="174">
        <v>0</v>
      </c>
      <c r="CU17140" s="174">
        <v>63447</v>
      </c>
      <c r="CV17140" s="174">
        <v>3498</v>
      </c>
      <c r="CW17140" s="174">
        <v>5</v>
      </c>
      <c r="CX17140" s="174">
        <v>0</v>
      </c>
    </row>
    <row r="17141" spans="84:102" x14ac:dyDescent="0.25">
      <c r="CF17141" s="3" t="s">
        <v>3073</v>
      </c>
      <c r="CG17141" s="174">
        <v>63709</v>
      </c>
      <c r="CH17141" s="174">
        <v>80</v>
      </c>
      <c r="CI17141" s="174">
        <v>5</v>
      </c>
      <c r="CJ17141" s="174">
        <v>0</v>
      </c>
      <c r="CK17141" s="174">
        <v>0</v>
      </c>
      <c r="CU17141" s="174">
        <v>63709</v>
      </c>
      <c r="CV17141" s="174">
        <v>80</v>
      </c>
      <c r="CW17141" s="174">
        <v>5</v>
      </c>
      <c r="CX17141" s="174">
        <v>0</v>
      </c>
    </row>
    <row r="17142" spans="84:102" x14ac:dyDescent="0.25">
      <c r="CF17142" s="3" t="s">
        <v>3073</v>
      </c>
      <c r="CG17142" s="174">
        <v>66789</v>
      </c>
      <c r="CH17142" s="174">
        <v>129</v>
      </c>
      <c r="CI17142" s="174">
        <v>5</v>
      </c>
      <c r="CJ17142" s="174">
        <v>0</v>
      </c>
      <c r="CK17142" s="174">
        <v>0</v>
      </c>
      <c r="CU17142" s="174">
        <v>66789</v>
      </c>
      <c r="CV17142" s="174">
        <v>129</v>
      </c>
      <c r="CW17142" s="174">
        <v>5</v>
      </c>
      <c r="CX17142" s="174">
        <v>0</v>
      </c>
    </row>
    <row r="17143" spans="84:102" x14ac:dyDescent="0.25">
      <c r="CF17143" s="3" t="s">
        <v>3073</v>
      </c>
      <c r="CG17143" s="174">
        <v>67881</v>
      </c>
      <c r="CH17143" s="174">
        <v>130</v>
      </c>
      <c r="CI17143" s="174">
        <v>5</v>
      </c>
      <c r="CJ17143" s="174">
        <v>0</v>
      </c>
      <c r="CK17143" s="174">
        <v>0</v>
      </c>
      <c r="CU17143" s="174">
        <v>67881</v>
      </c>
      <c r="CV17143" s="174">
        <v>130</v>
      </c>
      <c r="CW17143" s="174">
        <v>5</v>
      </c>
      <c r="CX17143" s="174">
        <v>0</v>
      </c>
    </row>
    <row r="17144" spans="84:102" x14ac:dyDescent="0.25">
      <c r="CF17144" s="3" t="s">
        <v>3073</v>
      </c>
      <c r="CG17144" s="174">
        <v>67999</v>
      </c>
      <c r="CH17144" s="174">
        <v>124</v>
      </c>
      <c r="CI17144" s="174">
        <v>5</v>
      </c>
      <c r="CJ17144" s="174">
        <v>0</v>
      </c>
      <c r="CK17144" s="174">
        <v>0</v>
      </c>
      <c r="CU17144" s="174">
        <v>67999</v>
      </c>
      <c r="CV17144" s="174">
        <v>124</v>
      </c>
      <c r="CW17144" s="174">
        <v>5</v>
      </c>
      <c r="CX17144" s="174">
        <v>0</v>
      </c>
    </row>
    <row r="17145" spans="84:102" x14ac:dyDescent="0.25">
      <c r="CF17145" s="3" t="s">
        <v>3073</v>
      </c>
      <c r="CG17145" s="174">
        <v>68033</v>
      </c>
      <c r="CH17145" s="174">
        <v>121</v>
      </c>
      <c r="CI17145" s="174">
        <v>5</v>
      </c>
      <c r="CJ17145" s="174">
        <v>0</v>
      </c>
      <c r="CK17145" s="174">
        <v>0</v>
      </c>
      <c r="CU17145" s="174">
        <v>68033</v>
      </c>
      <c r="CV17145" s="174">
        <v>121</v>
      </c>
      <c r="CW17145" s="174">
        <v>5</v>
      </c>
      <c r="CX17145" s="174">
        <v>0</v>
      </c>
    </row>
    <row r="17146" spans="84:102" x14ac:dyDescent="0.25">
      <c r="CF17146" s="3" t="s">
        <v>3073</v>
      </c>
      <c r="CG17146" s="174">
        <v>68780</v>
      </c>
      <c r="CH17146" s="174">
        <v>180</v>
      </c>
      <c r="CI17146" s="174">
        <v>5</v>
      </c>
      <c r="CJ17146" s="174">
        <v>0</v>
      </c>
      <c r="CK17146" s="174">
        <v>0</v>
      </c>
      <c r="CU17146" s="174">
        <v>68780</v>
      </c>
      <c r="CV17146" s="174">
        <v>180</v>
      </c>
      <c r="CW17146" s="174">
        <v>5</v>
      </c>
      <c r="CX17146" s="174">
        <v>0</v>
      </c>
    </row>
    <row r="17147" spans="84:102" x14ac:dyDescent="0.25">
      <c r="CF17147" s="3" t="s">
        <v>3073</v>
      </c>
      <c r="CG17147" s="174">
        <v>68841</v>
      </c>
      <c r="CH17147" s="174">
        <v>1665</v>
      </c>
      <c r="CI17147" s="174">
        <v>5</v>
      </c>
      <c r="CJ17147" s="174">
        <v>0</v>
      </c>
      <c r="CK17147" s="174">
        <v>0</v>
      </c>
      <c r="CU17147" s="174">
        <v>68841</v>
      </c>
      <c r="CV17147" s="174">
        <v>1665</v>
      </c>
      <c r="CW17147" s="174">
        <v>5</v>
      </c>
      <c r="CX17147" s="174">
        <v>0</v>
      </c>
    </row>
    <row r="17148" spans="84:102" x14ac:dyDescent="0.25">
      <c r="CF17148" s="3" t="s">
        <v>3073</v>
      </c>
      <c r="CG17148" s="174">
        <v>69198</v>
      </c>
      <c r="CH17148" s="174">
        <v>1675</v>
      </c>
      <c r="CI17148" s="174">
        <v>5</v>
      </c>
      <c r="CJ17148" s="174">
        <v>0</v>
      </c>
      <c r="CK17148" s="174">
        <v>0</v>
      </c>
      <c r="CU17148" s="174">
        <v>69198</v>
      </c>
      <c r="CV17148" s="174">
        <v>1675</v>
      </c>
      <c r="CW17148" s="174">
        <v>5</v>
      </c>
      <c r="CX17148" s="174">
        <v>0</v>
      </c>
    </row>
    <row r="17149" spans="84:102" x14ac:dyDescent="0.25">
      <c r="CF17149" s="3" t="s">
        <v>3073</v>
      </c>
      <c r="CG17149" s="174">
        <v>69413</v>
      </c>
      <c r="CH17149" s="174">
        <v>1675</v>
      </c>
      <c r="CI17149" s="174">
        <v>5</v>
      </c>
      <c r="CJ17149" s="174">
        <v>0</v>
      </c>
      <c r="CK17149" s="174">
        <v>0</v>
      </c>
      <c r="CU17149" s="174">
        <v>69413</v>
      </c>
      <c r="CV17149" s="174">
        <v>1675</v>
      </c>
      <c r="CW17149" s="174">
        <v>5</v>
      </c>
      <c r="CX17149" s="174">
        <v>0</v>
      </c>
    </row>
    <row r="17150" spans="84:102" x14ac:dyDescent="0.25">
      <c r="CF17150" s="3" t="s">
        <v>3073</v>
      </c>
      <c r="CG17150" s="174">
        <v>69757</v>
      </c>
      <c r="CH17150" s="174">
        <v>3686</v>
      </c>
      <c r="CI17150" s="174">
        <v>5</v>
      </c>
      <c r="CJ17150" s="174">
        <v>0</v>
      </c>
      <c r="CK17150" s="174">
        <v>0</v>
      </c>
      <c r="CU17150" s="174">
        <v>69757</v>
      </c>
      <c r="CV17150" s="174">
        <v>3686</v>
      </c>
      <c r="CW17150" s="174">
        <v>5</v>
      </c>
      <c r="CX17150" s="174">
        <v>0</v>
      </c>
    </row>
    <row r="17151" spans="84:102" x14ac:dyDescent="0.25">
      <c r="CF17151" s="3" t="s">
        <v>3073</v>
      </c>
      <c r="CG17151" s="174">
        <v>70006</v>
      </c>
      <c r="CH17151" s="174">
        <v>1674</v>
      </c>
      <c r="CI17151" s="174">
        <v>5</v>
      </c>
      <c r="CJ17151" s="174">
        <v>0</v>
      </c>
      <c r="CK17151" s="174">
        <v>0</v>
      </c>
      <c r="CU17151" s="174">
        <v>70006</v>
      </c>
      <c r="CV17151" s="174">
        <v>1674</v>
      </c>
      <c r="CW17151" s="174">
        <v>5</v>
      </c>
      <c r="CX17151" s="174">
        <v>0</v>
      </c>
    </row>
    <row r="17152" spans="84:102" x14ac:dyDescent="0.25">
      <c r="CF17152" s="3" t="s">
        <v>3073</v>
      </c>
      <c r="CG17152" s="174">
        <v>71385</v>
      </c>
      <c r="CH17152" s="174">
        <v>217</v>
      </c>
      <c r="CI17152" s="174">
        <v>5</v>
      </c>
      <c r="CJ17152" s="174">
        <v>0</v>
      </c>
      <c r="CK17152" s="174">
        <v>0</v>
      </c>
      <c r="CU17152" s="174">
        <v>71385</v>
      </c>
      <c r="CV17152" s="174">
        <v>217</v>
      </c>
      <c r="CW17152" s="174">
        <v>5</v>
      </c>
      <c r="CX17152" s="174">
        <v>0</v>
      </c>
    </row>
    <row r="17153" spans="84:102" x14ac:dyDescent="0.25">
      <c r="CF17153" s="3" t="s">
        <v>3073</v>
      </c>
      <c r="CG17153" s="174">
        <v>71744</v>
      </c>
      <c r="CH17153" s="174">
        <v>3528</v>
      </c>
      <c r="CI17153" s="174">
        <v>5</v>
      </c>
      <c r="CJ17153" s="174">
        <v>0</v>
      </c>
      <c r="CK17153" s="174">
        <v>0</v>
      </c>
      <c r="CU17153" s="174">
        <v>71744</v>
      </c>
      <c r="CV17153" s="174">
        <v>3528</v>
      </c>
      <c r="CW17153" s="174">
        <v>5</v>
      </c>
      <c r="CX17153" s="174">
        <v>0</v>
      </c>
    </row>
    <row r="17154" spans="84:102" x14ac:dyDescent="0.25">
      <c r="CF17154" s="3" t="s">
        <v>3073</v>
      </c>
      <c r="CG17154" s="174">
        <v>72056</v>
      </c>
      <c r="CH17154" s="174">
        <v>268</v>
      </c>
      <c r="CI17154" s="174">
        <v>5</v>
      </c>
      <c r="CJ17154" s="174">
        <v>0</v>
      </c>
      <c r="CK17154" s="174">
        <v>0</v>
      </c>
      <c r="CU17154" s="174">
        <v>72056</v>
      </c>
      <c r="CV17154" s="174">
        <v>268</v>
      </c>
      <c r="CW17154" s="174">
        <v>5</v>
      </c>
      <c r="CX17154" s="174">
        <v>0</v>
      </c>
    </row>
    <row r="17155" spans="84:102" x14ac:dyDescent="0.25">
      <c r="CF17155" s="3" t="s">
        <v>3073</v>
      </c>
      <c r="CG17155" s="174">
        <v>72189</v>
      </c>
      <c r="CH17155" s="174">
        <v>281</v>
      </c>
      <c r="CI17155" s="174">
        <v>5</v>
      </c>
      <c r="CJ17155" s="174">
        <v>0</v>
      </c>
      <c r="CK17155" s="174">
        <v>0</v>
      </c>
      <c r="CU17155" s="174">
        <v>72189</v>
      </c>
      <c r="CV17155" s="174">
        <v>281</v>
      </c>
      <c r="CW17155" s="174">
        <v>5</v>
      </c>
      <c r="CX17155" s="174">
        <v>0</v>
      </c>
    </row>
    <row r="17156" spans="84:102" x14ac:dyDescent="0.25">
      <c r="CF17156" s="3" t="s">
        <v>3073</v>
      </c>
      <c r="CG17156" s="174">
        <v>72223</v>
      </c>
      <c r="CH17156" s="174">
        <v>284</v>
      </c>
      <c r="CI17156" s="174">
        <v>5</v>
      </c>
      <c r="CJ17156" s="174">
        <v>0</v>
      </c>
      <c r="CK17156" s="174">
        <v>0</v>
      </c>
      <c r="CU17156" s="174">
        <v>72223</v>
      </c>
      <c r="CV17156" s="174">
        <v>284</v>
      </c>
      <c r="CW17156" s="174">
        <v>5</v>
      </c>
      <c r="CX17156" s="174">
        <v>0</v>
      </c>
    </row>
    <row r="17157" spans="84:102" x14ac:dyDescent="0.25">
      <c r="CF17157" s="3" t="s">
        <v>3073</v>
      </c>
      <c r="CG17157" s="174">
        <v>72443</v>
      </c>
      <c r="CH17157" s="174">
        <v>289</v>
      </c>
      <c r="CI17157" s="174">
        <v>5</v>
      </c>
      <c r="CJ17157" s="174">
        <v>0</v>
      </c>
      <c r="CK17157" s="174">
        <v>0</v>
      </c>
      <c r="CU17157" s="174">
        <v>72443</v>
      </c>
      <c r="CV17157" s="174">
        <v>289</v>
      </c>
      <c r="CW17157" s="174">
        <v>5</v>
      </c>
      <c r="CX17157" s="174">
        <v>0</v>
      </c>
    </row>
    <row r="17158" spans="84:102" x14ac:dyDescent="0.25">
      <c r="CF17158" s="3" t="s">
        <v>3073</v>
      </c>
      <c r="CG17158" s="174">
        <v>72459</v>
      </c>
      <c r="CH17158" s="174">
        <v>257</v>
      </c>
      <c r="CI17158" s="174">
        <v>5</v>
      </c>
      <c r="CJ17158" s="174">
        <v>0</v>
      </c>
      <c r="CK17158" s="174">
        <v>0</v>
      </c>
      <c r="CU17158" s="174">
        <v>72459</v>
      </c>
      <c r="CV17158" s="174">
        <v>257</v>
      </c>
      <c r="CW17158" s="174">
        <v>5</v>
      </c>
      <c r="CX17158" s="174">
        <v>0</v>
      </c>
    </row>
    <row r="17159" spans="84:102" x14ac:dyDescent="0.25">
      <c r="CF17159" s="3" t="s">
        <v>3073</v>
      </c>
      <c r="CG17159" s="174">
        <v>72579</v>
      </c>
      <c r="CH17159" s="174">
        <v>280</v>
      </c>
      <c r="CI17159" s="174">
        <v>5</v>
      </c>
      <c r="CJ17159" s="174">
        <v>0</v>
      </c>
      <c r="CK17159" s="174">
        <v>0</v>
      </c>
      <c r="CU17159" s="174">
        <v>72579</v>
      </c>
      <c r="CV17159" s="174">
        <v>280</v>
      </c>
      <c r="CW17159" s="174">
        <v>5</v>
      </c>
      <c r="CX17159" s="174">
        <v>0</v>
      </c>
    </row>
    <row r="17160" spans="84:102" x14ac:dyDescent="0.25">
      <c r="CF17160" s="3" t="s">
        <v>3073</v>
      </c>
      <c r="CG17160" s="174">
        <v>72835</v>
      </c>
      <c r="CH17160" s="174">
        <v>1638</v>
      </c>
      <c r="CI17160" s="174">
        <v>5</v>
      </c>
      <c r="CJ17160" s="174">
        <v>0</v>
      </c>
      <c r="CK17160" s="174">
        <v>0</v>
      </c>
      <c r="CU17160" s="174">
        <v>72835</v>
      </c>
      <c r="CV17160" s="174">
        <v>1638</v>
      </c>
      <c r="CW17160" s="174">
        <v>5</v>
      </c>
      <c r="CX17160" s="174">
        <v>0</v>
      </c>
    </row>
    <row r="17161" spans="84:102" x14ac:dyDescent="0.25">
      <c r="CF17161" s="3" t="s">
        <v>3073</v>
      </c>
      <c r="CG17161" s="174">
        <v>72923</v>
      </c>
      <c r="CH17161" s="174">
        <v>3557</v>
      </c>
      <c r="CI17161" s="174">
        <v>5</v>
      </c>
      <c r="CJ17161" s="174">
        <v>0</v>
      </c>
      <c r="CK17161" s="174">
        <v>0</v>
      </c>
      <c r="CU17161" s="174">
        <v>72923</v>
      </c>
      <c r="CV17161" s="174">
        <v>3557</v>
      </c>
      <c r="CW17161" s="174">
        <v>5</v>
      </c>
      <c r="CX17161" s="174">
        <v>0</v>
      </c>
    </row>
    <row r="17162" spans="84:102" x14ac:dyDescent="0.25">
      <c r="CF17162" s="3" t="s">
        <v>3073</v>
      </c>
      <c r="CG17162" s="174">
        <v>73155</v>
      </c>
      <c r="CH17162" s="174">
        <v>284</v>
      </c>
      <c r="CI17162" s="174">
        <v>5</v>
      </c>
      <c r="CJ17162" s="174">
        <v>0</v>
      </c>
      <c r="CK17162" s="174">
        <v>0</v>
      </c>
      <c r="CU17162" s="174">
        <v>73155</v>
      </c>
      <c r="CV17162" s="174">
        <v>284</v>
      </c>
      <c r="CW17162" s="174">
        <v>5</v>
      </c>
      <c r="CX17162" s="174">
        <v>0</v>
      </c>
    </row>
    <row r="17163" spans="84:102" x14ac:dyDescent="0.25">
      <c r="CF17163" s="3" t="s">
        <v>3073</v>
      </c>
      <c r="CG17163" s="174">
        <v>74077</v>
      </c>
      <c r="CH17163" s="174">
        <v>3531</v>
      </c>
      <c r="CI17163" s="174">
        <v>5</v>
      </c>
      <c r="CJ17163" s="174">
        <v>0</v>
      </c>
      <c r="CK17163" s="174">
        <v>0</v>
      </c>
      <c r="CU17163" s="174">
        <v>74077</v>
      </c>
      <c r="CV17163" s="174">
        <v>3531</v>
      </c>
      <c r="CW17163" s="174">
        <v>5</v>
      </c>
      <c r="CX17163" s="174">
        <v>0</v>
      </c>
    </row>
    <row r="17164" spans="84:102" x14ac:dyDescent="0.25">
      <c r="CF17164" s="3" t="s">
        <v>3073</v>
      </c>
      <c r="CG17164" s="174">
        <v>74365</v>
      </c>
      <c r="CH17164" s="174">
        <v>3525</v>
      </c>
      <c r="CI17164" s="174">
        <v>5</v>
      </c>
      <c r="CJ17164" s="174">
        <v>0</v>
      </c>
      <c r="CK17164" s="174">
        <v>0</v>
      </c>
      <c r="CU17164" s="174">
        <v>74365</v>
      </c>
      <c r="CV17164" s="174">
        <v>3525</v>
      </c>
      <c r="CW17164" s="174">
        <v>5</v>
      </c>
      <c r="CX17164" s="174">
        <v>0</v>
      </c>
    </row>
    <row r="17165" spans="84:102" x14ac:dyDescent="0.25">
      <c r="CF17165" s="3" t="s">
        <v>3073</v>
      </c>
      <c r="CG17165" s="174">
        <v>74415</v>
      </c>
      <c r="CH17165" s="174">
        <v>309</v>
      </c>
      <c r="CI17165" s="174">
        <v>5</v>
      </c>
      <c r="CJ17165" s="174">
        <v>0</v>
      </c>
      <c r="CK17165" s="174">
        <v>0</v>
      </c>
      <c r="CU17165" s="174">
        <v>74415</v>
      </c>
      <c r="CV17165" s="174">
        <v>309</v>
      </c>
      <c r="CW17165" s="174">
        <v>5</v>
      </c>
      <c r="CX17165" s="174">
        <v>0</v>
      </c>
    </row>
    <row r="17166" spans="84:102" x14ac:dyDescent="0.25">
      <c r="CF17166" s="3" t="s">
        <v>3073</v>
      </c>
      <c r="CG17166" s="174">
        <v>74555</v>
      </c>
      <c r="CH17166" s="174">
        <v>345</v>
      </c>
      <c r="CI17166" s="174">
        <v>5</v>
      </c>
      <c r="CJ17166" s="174">
        <v>0</v>
      </c>
      <c r="CK17166" s="174">
        <v>0</v>
      </c>
      <c r="CU17166" s="174">
        <v>74555</v>
      </c>
      <c r="CV17166" s="174">
        <v>345</v>
      </c>
      <c r="CW17166" s="174">
        <v>5</v>
      </c>
      <c r="CX17166" s="174">
        <v>0</v>
      </c>
    </row>
    <row r="17167" spans="84:102" x14ac:dyDescent="0.25">
      <c r="CF17167" s="3" t="s">
        <v>3073</v>
      </c>
      <c r="CG17167" s="174">
        <v>74573</v>
      </c>
      <c r="CH17167" s="174">
        <v>3536</v>
      </c>
      <c r="CI17167" s="174">
        <v>5</v>
      </c>
      <c r="CJ17167" s="174">
        <v>0</v>
      </c>
      <c r="CK17167" s="174">
        <v>0</v>
      </c>
      <c r="CU17167" s="174">
        <v>74573</v>
      </c>
      <c r="CV17167" s="174">
        <v>3536</v>
      </c>
      <c r="CW17167" s="174">
        <v>5</v>
      </c>
      <c r="CX17167" s="174">
        <v>0</v>
      </c>
    </row>
    <row r="17168" spans="84:102" x14ac:dyDescent="0.25">
      <c r="CF17168" s="3" t="s">
        <v>3073</v>
      </c>
      <c r="CG17168" s="174">
        <v>74597</v>
      </c>
      <c r="CH17168" s="174">
        <v>335</v>
      </c>
      <c r="CI17168" s="174">
        <v>5</v>
      </c>
      <c r="CJ17168" s="174">
        <v>0</v>
      </c>
      <c r="CK17168" s="174">
        <v>0</v>
      </c>
      <c r="CU17168" s="174">
        <v>74597</v>
      </c>
      <c r="CV17168" s="174">
        <v>335</v>
      </c>
      <c r="CW17168" s="174">
        <v>5</v>
      </c>
      <c r="CX17168" s="174">
        <v>0</v>
      </c>
    </row>
    <row r="17169" spans="84:102" x14ac:dyDescent="0.25">
      <c r="CF17169" s="3" t="s">
        <v>3073</v>
      </c>
      <c r="CG17169" s="174">
        <v>77445</v>
      </c>
      <c r="CH17169" s="174">
        <v>3804</v>
      </c>
      <c r="CI17169" s="174">
        <v>5</v>
      </c>
      <c r="CJ17169" s="174">
        <v>0</v>
      </c>
      <c r="CK17169" s="174">
        <v>0</v>
      </c>
      <c r="CU17169" s="174">
        <v>77445</v>
      </c>
      <c r="CV17169" s="174">
        <v>3804</v>
      </c>
      <c r="CW17169" s="174">
        <v>5</v>
      </c>
      <c r="CX17169" s="174">
        <v>0</v>
      </c>
    </row>
    <row r="17170" spans="84:102" x14ac:dyDescent="0.25">
      <c r="CF17170" s="3" t="s">
        <v>3073</v>
      </c>
      <c r="CG17170" s="174">
        <v>77735</v>
      </c>
      <c r="CH17170" s="174">
        <v>353</v>
      </c>
      <c r="CI17170" s="174">
        <v>5</v>
      </c>
      <c r="CJ17170" s="174">
        <v>0</v>
      </c>
      <c r="CK17170" s="174">
        <v>0</v>
      </c>
      <c r="CU17170" s="174">
        <v>77735</v>
      </c>
      <c r="CV17170" s="174">
        <v>353</v>
      </c>
      <c r="CW17170" s="174">
        <v>5</v>
      </c>
      <c r="CX17170" s="174">
        <v>0</v>
      </c>
    </row>
    <row r="17171" spans="84:102" x14ac:dyDescent="0.25">
      <c r="CF17171" s="3" t="s">
        <v>3073</v>
      </c>
      <c r="CG17171" s="174">
        <v>77885</v>
      </c>
      <c r="CH17171" s="174">
        <v>363</v>
      </c>
      <c r="CI17171" s="174">
        <v>5</v>
      </c>
      <c r="CJ17171" s="174">
        <v>0</v>
      </c>
      <c r="CK17171" s="174">
        <v>0</v>
      </c>
      <c r="CU17171" s="174">
        <v>77885</v>
      </c>
      <c r="CV17171" s="174">
        <v>363</v>
      </c>
      <c r="CW17171" s="174">
        <v>5</v>
      </c>
      <c r="CX17171" s="174">
        <v>0</v>
      </c>
    </row>
    <row r="17172" spans="84:102" x14ac:dyDescent="0.25">
      <c r="CF17172" s="3" t="s">
        <v>3073</v>
      </c>
      <c r="CG17172" s="174">
        <v>77992</v>
      </c>
      <c r="CH17172" s="174">
        <v>376</v>
      </c>
      <c r="CI17172" s="174">
        <v>5</v>
      </c>
      <c r="CJ17172" s="174">
        <v>0</v>
      </c>
      <c r="CK17172" s="174">
        <v>0</v>
      </c>
      <c r="CU17172" s="174">
        <v>77992</v>
      </c>
      <c r="CV17172" s="174">
        <v>376</v>
      </c>
      <c r="CW17172" s="174">
        <v>5</v>
      </c>
      <c r="CX17172" s="174">
        <v>0</v>
      </c>
    </row>
    <row r="17173" spans="84:102" x14ac:dyDescent="0.25">
      <c r="CF17173" s="3" t="s">
        <v>3073</v>
      </c>
      <c r="CG17173" s="174">
        <v>78626</v>
      </c>
      <c r="CH17173" s="174">
        <v>3691</v>
      </c>
      <c r="CI17173" s="174">
        <v>5</v>
      </c>
      <c r="CJ17173" s="174">
        <v>0</v>
      </c>
      <c r="CK17173" s="174">
        <v>0</v>
      </c>
      <c r="CU17173" s="174">
        <v>78626</v>
      </c>
      <c r="CV17173" s="174">
        <v>3691</v>
      </c>
      <c r="CW17173" s="174">
        <v>5</v>
      </c>
      <c r="CX17173" s="174">
        <v>0</v>
      </c>
    </row>
    <row r="17174" spans="84:102" x14ac:dyDescent="0.25">
      <c r="CF17174" s="3" t="s">
        <v>3073</v>
      </c>
      <c r="CG17174" s="174">
        <v>79503</v>
      </c>
      <c r="CH17174" s="174">
        <v>3560</v>
      </c>
      <c r="CI17174" s="174">
        <v>5</v>
      </c>
      <c r="CJ17174" s="174">
        <v>0</v>
      </c>
      <c r="CK17174" s="174">
        <v>0</v>
      </c>
      <c r="CU17174" s="174">
        <v>79503</v>
      </c>
      <c r="CV17174" s="174">
        <v>3560</v>
      </c>
      <c r="CW17174" s="174">
        <v>5</v>
      </c>
      <c r="CX17174" s="174">
        <v>0</v>
      </c>
    </row>
    <row r="17175" spans="84:102" x14ac:dyDescent="0.25">
      <c r="CF17175" s="3" t="s">
        <v>3073</v>
      </c>
      <c r="CG17175" s="174">
        <v>80512</v>
      </c>
      <c r="CH17175" s="174">
        <v>1589</v>
      </c>
      <c r="CI17175" s="174">
        <v>5</v>
      </c>
      <c r="CJ17175" s="174">
        <v>0</v>
      </c>
      <c r="CK17175" s="174">
        <v>0</v>
      </c>
      <c r="CU17175" s="174">
        <v>80512</v>
      </c>
      <c r="CV17175" s="174">
        <v>1589</v>
      </c>
      <c r="CW17175" s="174">
        <v>5</v>
      </c>
      <c r="CX17175" s="174">
        <v>0</v>
      </c>
    </row>
    <row r="17176" spans="84:102" x14ac:dyDescent="0.25">
      <c r="CF17176" s="3" t="s">
        <v>3073</v>
      </c>
      <c r="CG17176" s="174">
        <v>80533</v>
      </c>
      <c r="CH17176" s="174">
        <v>1610</v>
      </c>
      <c r="CI17176" s="174">
        <v>5</v>
      </c>
      <c r="CJ17176" s="174">
        <v>0</v>
      </c>
      <c r="CK17176" s="174">
        <v>0</v>
      </c>
      <c r="CU17176" s="174">
        <v>80533</v>
      </c>
      <c r="CV17176" s="174">
        <v>1610</v>
      </c>
      <c r="CW17176" s="174">
        <v>5</v>
      </c>
      <c r="CX17176" s="174">
        <v>0</v>
      </c>
    </row>
    <row r="17177" spans="84:102" x14ac:dyDescent="0.25">
      <c r="CF17177" s="3" t="s">
        <v>3073</v>
      </c>
      <c r="CG17177" s="174">
        <v>81073</v>
      </c>
      <c r="CH17177" s="174">
        <v>3691</v>
      </c>
      <c r="CI17177" s="174">
        <v>5</v>
      </c>
      <c r="CJ17177" s="174">
        <v>0</v>
      </c>
      <c r="CK17177" s="174">
        <v>0</v>
      </c>
      <c r="CU17177" s="174">
        <v>81073</v>
      </c>
      <c r="CV17177" s="174">
        <v>3691</v>
      </c>
      <c r="CW17177" s="174">
        <v>5</v>
      </c>
      <c r="CX17177" s="174">
        <v>0</v>
      </c>
    </row>
    <row r="17178" spans="84:102" x14ac:dyDescent="0.25">
      <c r="CF17178" s="3" t="s">
        <v>3073</v>
      </c>
      <c r="CG17178" s="174">
        <v>81433</v>
      </c>
      <c r="CH17178" s="174">
        <v>3549</v>
      </c>
      <c r="CI17178" s="174">
        <v>5</v>
      </c>
      <c r="CJ17178" s="174">
        <v>0</v>
      </c>
      <c r="CK17178" s="174">
        <v>0</v>
      </c>
      <c r="CU17178" s="174">
        <v>81433</v>
      </c>
      <c r="CV17178" s="174">
        <v>3549</v>
      </c>
      <c r="CW17178" s="174">
        <v>5</v>
      </c>
      <c r="CX17178" s="174">
        <v>0</v>
      </c>
    </row>
    <row r="17179" spans="84:102" x14ac:dyDescent="0.25">
      <c r="CF17179" s="3" t="s">
        <v>3073</v>
      </c>
      <c r="CG17179" s="174">
        <v>81488</v>
      </c>
      <c r="CH17179" s="174">
        <v>3546</v>
      </c>
      <c r="CI17179" s="174">
        <v>5</v>
      </c>
      <c r="CJ17179" s="174">
        <v>0</v>
      </c>
      <c r="CK17179" s="174">
        <v>0</v>
      </c>
      <c r="CU17179" s="174">
        <v>81488</v>
      </c>
      <c r="CV17179" s="174">
        <v>3546</v>
      </c>
      <c r="CW17179" s="174">
        <v>5</v>
      </c>
      <c r="CX17179" s="174">
        <v>0</v>
      </c>
    </row>
    <row r="17180" spans="84:102" x14ac:dyDescent="0.25">
      <c r="CF17180" s="3" t="s">
        <v>3073</v>
      </c>
      <c r="CG17180" s="174">
        <v>81488</v>
      </c>
      <c r="CH17180" s="174">
        <v>3547</v>
      </c>
      <c r="CI17180" s="174">
        <v>5</v>
      </c>
      <c r="CJ17180" s="174">
        <v>0</v>
      </c>
      <c r="CK17180" s="174">
        <v>0</v>
      </c>
      <c r="CU17180" s="174">
        <v>81488</v>
      </c>
      <c r="CV17180" s="174">
        <v>3547</v>
      </c>
      <c r="CW17180" s="174">
        <v>5</v>
      </c>
      <c r="CX17180" s="174">
        <v>0</v>
      </c>
    </row>
    <row r="17181" spans="84:102" x14ac:dyDescent="0.25">
      <c r="CF17181" s="3" t="s">
        <v>3073</v>
      </c>
      <c r="CG17181" s="174">
        <v>81608</v>
      </c>
      <c r="CH17181" s="174">
        <v>3543</v>
      </c>
      <c r="CI17181" s="174">
        <v>5</v>
      </c>
      <c r="CJ17181" s="174">
        <v>0</v>
      </c>
      <c r="CK17181" s="174">
        <v>0</v>
      </c>
      <c r="CU17181" s="174">
        <v>81608</v>
      </c>
      <c r="CV17181" s="174">
        <v>3543</v>
      </c>
      <c r="CW17181" s="174">
        <v>5</v>
      </c>
      <c r="CX17181" s="174">
        <v>0</v>
      </c>
    </row>
    <row r="17182" spans="84:102" x14ac:dyDescent="0.25">
      <c r="CF17182" s="3" t="s">
        <v>3073</v>
      </c>
      <c r="CG17182" s="174">
        <v>81621</v>
      </c>
      <c r="CH17182" s="174">
        <v>1578</v>
      </c>
      <c r="CI17182" s="174">
        <v>5</v>
      </c>
      <c r="CJ17182" s="174">
        <v>0</v>
      </c>
      <c r="CK17182" s="174">
        <v>0</v>
      </c>
      <c r="CU17182" s="174">
        <v>81621</v>
      </c>
      <c r="CV17182" s="174">
        <v>1578</v>
      </c>
      <c r="CW17182" s="174">
        <v>5</v>
      </c>
      <c r="CX17182" s="174">
        <v>0</v>
      </c>
    </row>
    <row r="17183" spans="84:102" x14ac:dyDescent="0.25">
      <c r="CF17183" s="3" t="s">
        <v>3073</v>
      </c>
      <c r="CG17183" s="174">
        <v>81761</v>
      </c>
      <c r="CH17183" s="174">
        <v>402</v>
      </c>
      <c r="CI17183" s="174">
        <v>5</v>
      </c>
      <c r="CJ17183" s="174">
        <v>0</v>
      </c>
      <c r="CK17183" s="174">
        <v>0</v>
      </c>
      <c r="CU17183" s="174">
        <v>81761</v>
      </c>
      <c r="CV17183" s="174">
        <v>402</v>
      </c>
      <c r="CW17183" s="174">
        <v>5</v>
      </c>
      <c r="CX17183" s="174">
        <v>0</v>
      </c>
    </row>
    <row r="17184" spans="84:102" x14ac:dyDescent="0.25">
      <c r="CF17184" s="3" t="s">
        <v>3073</v>
      </c>
      <c r="CG17184" s="174">
        <v>82278</v>
      </c>
      <c r="CH17184" s="174">
        <v>1576</v>
      </c>
      <c r="CI17184" s="174">
        <v>5</v>
      </c>
      <c r="CJ17184" s="174">
        <v>0</v>
      </c>
      <c r="CK17184" s="174">
        <v>0</v>
      </c>
      <c r="CU17184" s="174">
        <v>82278</v>
      </c>
      <c r="CV17184" s="174">
        <v>1576</v>
      </c>
      <c r="CW17184" s="174">
        <v>5</v>
      </c>
      <c r="CX17184" s="174">
        <v>0</v>
      </c>
    </row>
    <row r="17185" spans="84:102" x14ac:dyDescent="0.25">
      <c r="CF17185" s="3" t="s">
        <v>3073</v>
      </c>
      <c r="CG17185" s="174">
        <v>82373</v>
      </c>
      <c r="CH17185" s="174">
        <v>432</v>
      </c>
      <c r="CI17185" s="174">
        <v>5</v>
      </c>
      <c r="CJ17185" s="174">
        <v>0</v>
      </c>
      <c r="CK17185" s="174">
        <v>0</v>
      </c>
      <c r="CU17185" s="174">
        <v>82373</v>
      </c>
      <c r="CV17185" s="174">
        <v>432</v>
      </c>
      <c r="CW17185" s="174">
        <v>5</v>
      </c>
      <c r="CX17185" s="174">
        <v>0</v>
      </c>
    </row>
    <row r="17186" spans="84:102" x14ac:dyDescent="0.25">
      <c r="CF17186" s="3" t="s">
        <v>3073</v>
      </c>
      <c r="CG17186" s="174">
        <v>82398</v>
      </c>
      <c r="CH17186" s="174">
        <v>430</v>
      </c>
      <c r="CI17186" s="174">
        <v>5</v>
      </c>
      <c r="CJ17186" s="174">
        <v>0</v>
      </c>
      <c r="CK17186" s="174">
        <v>0</v>
      </c>
      <c r="CU17186" s="174">
        <v>82398</v>
      </c>
      <c r="CV17186" s="174">
        <v>430</v>
      </c>
      <c r="CW17186" s="174">
        <v>5</v>
      </c>
      <c r="CX17186" s="174">
        <v>0</v>
      </c>
    </row>
    <row r="17187" spans="84:102" x14ac:dyDescent="0.25">
      <c r="CF17187" s="3" t="s">
        <v>3073</v>
      </c>
      <c r="CG17187" s="174">
        <v>82458</v>
      </c>
      <c r="CH17187" s="174">
        <v>438</v>
      </c>
      <c r="CI17187" s="174">
        <v>5</v>
      </c>
      <c r="CJ17187" s="174">
        <v>0</v>
      </c>
      <c r="CK17187" s="174">
        <v>0</v>
      </c>
      <c r="CU17187" s="174">
        <v>82458</v>
      </c>
      <c r="CV17187" s="174">
        <v>438</v>
      </c>
      <c r="CW17187" s="174">
        <v>5</v>
      </c>
      <c r="CX17187" s="174">
        <v>0</v>
      </c>
    </row>
    <row r="17188" spans="84:102" x14ac:dyDescent="0.25">
      <c r="CF17188" s="3" t="s">
        <v>3073</v>
      </c>
      <c r="CG17188" s="174">
        <v>82557</v>
      </c>
      <c r="CH17188" s="174">
        <v>441</v>
      </c>
      <c r="CI17188" s="174">
        <v>5</v>
      </c>
      <c r="CJ17188" s="174">
        <v>0</v>
      </c>
      <c r="CK17188" s="174">
        <v>0</v>
      </c>
      <c r="CU17188" s="174">
        <v>82557</v>
      </c>
      <c r="CV17188" s="174">
        <v>441</v>
      </c>
      <c r="CW17188" s="174">
        <v>5</v>
      </c>
      <c r="CX17188" s="174">
        <v>0</v>
      </c>
    </row>
    <row r="17189" spans="84:102" x14ac:dyDescent="0.25">
      <c r="CF17189" s="3" t="s">
        <v>3073</v>
      </c>
      <c r="CG17189" s="174">
        <v>82964</v>
      </c>
      <c r="CH17189" s="174">
        <v>1542</v>
      </c>
      <c r="CI17189" s="174">
        <v>5</v>
      </c>
      <c r="CJ17189" s="174">
        <v>0</v>
      </c>
      <c r="CK17189" s="174">
        <v>0</v>
      </c>
      <c r="CU17189" s="174">
        <v>82964</v>
      </c>
      <c r="CV17189" s="174">
        <v>1542</v>
      </c>
      <c r="CW17189" s="174">
        <v>5</v>
      </c>
      <c r="CX17189" s="174">
        <v>0</v>
      </c>
    </row>
    <row r="17190" spans="84:102" x14ac:dyDescent="0.25">
      <c r="CF17190" s="3" t="s">
        <v>3073</v>
      </c>
      <c r="CG17190" s="174">
        <v>82990</v>
      </c>
      <c r="CH17190" s="174">
        <v>1549</v>
      </c>
      <c r="CI17190" s="174">
        <v>5</v>
      </c>
      <c r="CJ17190" s="174">
        <v>0</v>
      </c>
      <c r="CK17190" s="174">
        <v>0</v>
      </c>
      <c r="CU17190" s="174">
        <v>82990</v>
      </c>
      <c r="CV17190" s="174">
        <v>1549</v>
      </c>
      <c r="CW17190" s="174">
        <v>5</v>
      </c>
      <c r="CX17190" s="174">
        <v>0</v>
      </c>
    </row>
    <row r="17191" spans="84:102" x14ac:dyDescent="0.25">
      <c r="CF17191" s="3" t="s">
        <v>3073</v>
      </c>
      <c r="CG17191" s="174">
        <v>82991</v>
      </c>
      <c r="CH17191" s="174">
        <v>1546</v>
      </c>
      <c r="CI17191" s="174">
        <v>5</v>
      </c>
      <c r="CJ17191" s="174">
        <v>0</v>
      </c>
      <c r="CK17191" s="174">
        <v>0</v>
      </c>
      <c r="CU17191" s="174">
        <v>82991</v>
      </c>
      <c r="CV17191" s="174">
        <v>1546</v>
      </c>
      <c r="CW17191" s="174">
        <v>5</v>
      </c>
      <c r="CX17191" s="174">
        <v>0</v>
      </c>
    </row>
    <row r="17192" spans="84:102" x14ac:dyDescent="0.25">
      <c r="CF17192" s="3" t="s">
        <v>3073</v>
      </c>
      <c r="CG17192" s="174">
        <v>84325</v>
      </c>
      <c r="CH17192" s="174">
        <v>1551</v>
      </c>
      <c r="CI17192" s="174">
        <v>5</v>
      </c>
      <c r="CJ17192" s="174">
        <v>0</v>
      </c>
      <c r="CK17192" s="174">
        <v>0</v>
      </c>
      <c r="CU17192" s="174">
        <v>84325</v>
      </c>
      <c r="CV17192" s="174">
        <v>1551</v>
      </c>
      <c r="CW17192" s="174">
        <v>5</v>
      </c>
      <c r="CX17192" s="174">
        <v>0</v>
      </c>
    </row>
    <row r="17193" spans="84:102" x14ac:dyDescent="0.25">
      <c r="CF17193" s="3" t="s">
        <v>3073</v>
      </c>
      <c r="CG17193" s="174">
        <v>84693</v>
      </c>
      <c r="CH17193" s="174">
        <v>1545</v>
      </c>
      <c r="CI17193" s="174">
        <v>5</v>
      </c>
      <c r="CJ17193" s="174">
        <v>0</v>
      </c>
      <c r="CK17193" s="174">
        <v>0</v>
      </c>
      <c r="CU17193" s="174">
        <v>84693</v>
      </c>
      <c r="CV17193" s="174">
        <v>1545</v>
      </c>
      <c r="CW17193" s="174">
        <v>5</v>
      </c>
      <c r="CX17193" s="174">
        <v>0</v>
      </c>
    </row>
    <row r="17194" spans="84:102" x14ac:dyDescent="0.25">
      <c r="CF17194" s="3" t="s">
        <v>3073</v>
      </c>
      <c r="CG17194" s="174">
        <v>84944</v>
      </c>
      <c r="CH17194" s="174">
        <v>3573</v>
      </c>
      <c r="CI17194" s="174">
        <v>5</v>
      </c>
      <c r="CJ17194" s="174">
        <v>0</v>
      </c>
      <c r="CK17194" s="174">
        <v>0</v>
      </c>
      <c r="CU17194" s="174">
        <v>84944</v>
      </c>
      <c r="CV17194" s="174">
        <v>3573</v>
      </c>
      <c r="CW17194" s="174">
        <v>5</v>
      </c>
      <c r="CX17194" s="174">
        <v>0</v>
      </c>
    </row>
    <row r="17195" spans="84:102" x14ac:dyDescent="0.25">
      <c r="CF17195" s="3" t="s">
        <v>3073</v>
      </c>
      <c r="CG17195" s="174">
        <v>84978</v>
      </c>
      <c r="CH17195" s="174">
        <v>3574</v>
      </c>
      <c r="CI17195" s="174">
        <v>5</v>
      </c>
      <c r="CJ17195" s="174">
        <v>0</v>
      </c>
      <c r="CK17195" s="174">
        <v>0</v>
      </c>
      <c r="CU17195" s="174">
        <v>84978</v>
      </c>
      <c r="CV17195" s="174">
        <v>3574</v>
      </c>
      <c r="CW17195" s="174">
        <v>5</v>
      </c>
      <c r="CX17195" s="174">
        <v>0</v>
      </c>
    </row>
    <row r="17196" spans="84:102" x14ac:dyDescent="0.25">
      <c r="CF17196" s="3" t="s">
        <v>3073</v>
      </c>
      <c r="CG17196" s="174">
        <v>85356</v>
      </c>
      <c r="CH17196" s="174">
        <v>572</v>
      </c>
      <c r="CI17196" s="174">
        <v>5</v>
      </c>
      <c r="CJ17196" s="174">
        <v>0</v>
      </c>
      <c r="CK17196" s="174">
        <v>0</v>
      </c>
      <c r="CU17196" s="174">
        <v>85356</v>
      </c>
      <c r="CV17196" s="174">
        <v>572</v>
      </c>
      <c r="CW17196" s="174">
        <v>5</v>
      </c>
      <c r="CX17196" s="174">
        <v>0</v>
      </c>
    </row>
    <row r="17197" spans="84:102" x14ac:dyDescent="0.25">
      <c r="CF17197" s="3" t="s">
        <v>3073</v>
      </c>
      <c r="CG17197" s="174">
        <v>85857</v>
      </c>
      <c r="CH17197" s="174">
        <v>602</v>
      </c>
      <c r="CI17197" s="174">
        <v>5</v>
      </c>
      <c r="CJ17197" s="174">
        <v>0</v>
      </c>
      <c r="CK17197" s="174">
        <v>0</v>
      </c>
      <c r="CU17197" s="174">
        <v>85857</v>
      </c>
      <c r="CV17197" s="174">
        <v>602</v>
      </c>
      <c r="CW17197" s="174">
        <v>5</v>
      </c>
      <c r="CX17197" s="174">
        <v>0</v>
      </c>
    </row>
    <row r="17198" spans="84:102" x14ac:dyDescent="0.25">
      <c r="CF17198" s="3" t="s">
        <v>3073</v>
      </c>
      <c r="CG17198" s="174">
        <v>85991</v>
      </c>
      <c r="CH17198" s="174">
        <v>607</v>
      </c>
      <c r="CI17198" s="174">
        <v>5</v>
      </c>
      <c r="CJ17198" s="174">
        <v>0</v>
      </c>
      <c r="CK17198" s="174">
        <v>0</v>
      </c>
      <c r="CU17198" s="174">
        <v>85991</v>
      </c>
      <c r="CV17198" s="174">
        <v>607</v>
      </c>
      <c r="CW17198" s="174">
        <v>5</v>
      </c>
      <c r="CX17198" s="174">
        <v>0</v>
      </c>
    </row>
    <row r="17199" spans="84:102" x14ac:dyDescent="0.25">
      <c r="CF17199" s="3" t="s">
        <v>3073</v>
      </c>
      <c r="CG17199" s="174">
        <v>86858</v>
      </c>
      <c r="CH17199" s="174">
        <v>3697</v>
      </c>
      <c r="CI17199" s="174">
        <v>5</v>
      </c>
      <c r="CJ17199" s="174">
        <v>0</v>
      </c>
      <c r="CK17199" s="174">
        <v>0</v>
      </c>
      <c r="CU17199" s="174">
        <v>86858</v>
      </c>
      <c r="CV17199" s="174">
        <v>3697</v>
      </c>
      <c r="CW17199" s="174">
        <v>5</v>
      </c>
      <c r="CX17199" s="174">
        <v>0</v>
      </c>
    </row>
    <row r="17200" spans="84:102" x14ac:dyDescent="0.25">
      <c r="CF17200" s="3" t="s">
        <v>3073</v>
      </c>
      <c r="CG17200" s="174">
        <v>87237</v>
      </c>
      <c r="CH17200" s="174">
        <v>1504</v>
      </c>
      <c r="CI17200" s="174">
        <v>5</v>
      </c>
      <c r="CJ17200" s="174">
        <v>0</v>
      </c>
      <c r="CK17200" s="174">
        <v>0</v>
      </c>
      <c r="CU17200" s="174">
        <v>87237</v>
      </c>
      <c r="CV17200" s="174">
        <v>1504</v>
      </c>
      <c r="CW17200" s="174">
        <v>5</v>
      </c>
      <c r="CX17200" s="174">
        <v>0</v>
      </c>
    </row>
    <row r="17201" spans="84:102" x14ac:dyDescent="0.25">
      <c r="CF17201" s="3" t="s">
        <v>3073</v>
      </c>
      <c r="CG17201" s="174">
        <v>87978</v>
      </c>
      <c r="CH17201" s="174">
        <v>1510</v>
      </c>
      <c r="CI17201" s="174">
        <v>5</v>
      </c>
      <c r="CJ17201" s="174">
        <v>0</v>
      </c>
      <c r="CK17201" s="174">
        <v>0</v>
      </c>
      <c r="CU17201" s="174">
        <v>87978</v>
      </c>
      <c r="CV17201" s="174">
        <v>1510</v>
      </c>
      <c r="CW17201" s="174">
        <v>5</v>
      </c>
      <c r="CX17201" s="174">
        <v>0</v>
      </c>
    </row>
    <row r="17202" spans="84:102" x14ac:dyDescent="0.25">
      <c r="CF17202" s="3" t="s">
        <v>3073</v>
      </c>
      <c r="CG17202" s="174">
        <v>88318</v>
      </c>
      <c r="CH17202" s="174">
        <v>1523</v>
      </c>
      <c r="CI17202" s="174">
        <v>5</v>
      </c>
      <c r="CJ17202" s="174">
        <v>0</v>
      </c>
      <c r="CK17202" s="174">
        <v>0</v>
      </c>
      <c r="CU17202" s="174">
        <v>88318</v>
      </c>
      <c r="CV17202" s="174">
        <v>1523</v>
      </c>
      <c r="CW17202" s="174">
        <v>5</v>
      </c>
      <c r="CX17202" s="174">
        <v>0</v>
      </c>
    </row>
    <row r="17203" spans="84:102" x14ac:dyDescent="0.25">
      <c r="CF17203" s="3" t="s">
        <v>3073</v>
      </c>
      <c r="CG17203" s="174">
        <v>88339</v>
      </c>
      <c r="CH17203" s="174">
        <v>3556</v>
      </c>
      <c r="CI17203" s="174">
        <v>5</v>
      </c>
      <c r="CJ17203" s="174">
        <v>0</v>
      </c>
      <c r="CK17203" s="174">
        <v>0</v>
      </c>
      <c r="CU17203" s="174">
        <v>88339</v>
      </c>
      <c r="CV17203" s="174">
        <v>3556</v>
      </c>
      <c r="CW17203" s="174">
        <v>5</v>
      </c>
      <c r="CX17203" s="174">
        <v>0</v>
      </c>
    </row>
    <row r="17204" spans="84:102" x14ac:dyDescent="0.25">
      <c r="CF17204" s="3" t="s">
        <v>3073</v>
      </c>
      <c r="CG17204" s="174">
        <v>89495</v>
      </c>
      <c r="CH17204" s="174">
        <v>3568</v>
      </c>
      <c r="CI17204" s="174">
        <v>5</v>
      </c>
      <c r="CJ17204" s="174">
        <v>0</v>
      </c>
      <c r="CK17204" s="174">
        <v>0</v>
      </c>
      <c r="CU17204" s="174">
        <v>89495</v>
      </c>
      <c r="CV17204" s="174">
        <v>3568</v>
      </c>
      <c r="CW17204" s="174">
        <v>5</v>
      </c>
      <c r="CX17204" s="174">
        <v>0</v>
      </c>
    </row>
    <row r="17205" spans="84:102" x14ac:dyDescent="0.25">
      <c r="CF17205" s="3" t="s">
        <v>3073</v>
      </c>
      <c r="CG17205" s="174">
        <v>90528</v>
      </c>
      <c r="CH17205" s="174">
        <v>3562</v>
      </c>
      <c r="CI17205" s="174">
        <v>5</v>
      </c>
      <c r="CJ17205" s="174">
        <v>0</v>
      </c>
      <c r="CK17205" s="174">
        <v>0</v>
      </c>
      <c r="CU17205" s="174">
        <v>90528</v>
      </c>
      <c r="CV17205" s="174">
        <v>3562</v>
      </c>
      <c r="CW17205" s="174">
        <v>5</v>
      </c>
      <c r="CX17205" s="174">
        <v>0</v>
      </c>
    </row>
    <row r="17206" spans="84:102" x14ac:dyDescent="0.25">
      <c r="CF17206" s="3" t="s">
        <v>3073</v>
      </c>
      <c r="CG17206" s="174">
        <v>90777</v>
      </c>
      <c r="CH17206" s="174">
        <v>1494</v>
      </c>
      <c r="CI17206" s="174">
        <v>5</v>
      </c>
      <c r="CJ17206" s="174">
        <v>0</v>
      </c>
      <c r="CK17206" s="174">
        <v>0</v>
      </c>
      <c r="CU17206" s="174">
        <v>90777</v>
      </c>
      <c r="CV17206" s="174">
        <v>1494</v>
      </c>
      <c r="CW17206" s="174">
        <v>5</v>
      </c>
      <c r="CX17206" s="174">
        <v>0</v>
      </c>
    </row>
    <row r="17207" spans="84:102" x14ac:dyDescent="0.25">
      <c r="CF17207" s="3" t="s">
        <v>3073</v>
      </c>
      <c r="CG17207" s="174">
        <v>91201</v>
      </c>
      <c r="CH17207" s="174">
        <v>658</v>
      </c>
      <c r="CI17207" s="174">
        <v>5</v>
      </c>
      <c r="CJ17207" s="174">
        <v>0</v>
      </c>
      <c r="CK17207" s="174">
        <v>0</v>
      </c>
      <c r="CU17207" s="174">
        <v>91201</v>
      </c>
      <c r="CV17207" s="174">
        <v>658</v>
      </c>
      <c r="CW17207" s="174">
        <v>5</v>
      </c>
      <c r="CX17207" s="174">
        <v>0</v>
      </c>
    </row>
    <row r="17208" spans="84:102" x14ac:dyDescent="0.25">
      <c r="CF17208" s="3" t="s">
        <v>3073</v>
      </c>
      <c r="CG17208" s="174">
        <v>91420</v>
      </c>
      <c r="CH17208" s="174">
        <v>671</v>
      </c>
      <c r="CI17208" s="174">
        <v>5</v>
      </c>
      <c r="CJ17208" s="174">
        <v>0</v>
      </c>
      <c r="CK17208" s="174">
        <v>0</v>
      </c>
      <c r="CU17208" s="174">
        <v>91420</v>
      </c>
      <c r="CV17208" s="174">
        <v>671</v>
      </c>
      <c r="CW17208" s="174">
        <v>5</v>
      </c>
      <c r="CX17208" s="174">
        <v>0</v>
      </c>
    </row>
    <row r="17209" spans="84:102" x14ac:dyDescent="0.25">
      <c r="CF17209" s="3" t="s">
        <v>3073</v>
      </c>
      <c r="CG17209" s="174">
        <v>91865</v>
      </c>
      <c r="CH17209" s="174">
        <v>3594</v>
      </c>
      <c r="CI17209" s="174">
        <v>5</v>
      </c>
      <c r="CJ17209" s="174">
        <v>0</v>
      </c>
      <c r="CK17209" s="174">
        <v>0</v>
      </c>
      <c r="CU17209" s="174">
        <v>91865</v>
      </c>
      <c r="CV17209" s="174">
        <v>3594</v>
      </c>
      <c r="CW17209" s="174">
        <v>5</v>
      </c>
      <c r="CX17209" s="174">
        <v>0</v>
      </c>
    </row>
    <row r="17210" spans="84:102" x14ac:dyDescent="0.25">
      <c r="CF17210" s="3" t="s">
        <v>3073</v>
      </c>
      <c r="CG17210" s="174">
        <v>92093</v>
      </c>
      <c r="CH17210" s="174">
        <v>3602</v>
      </c>
      <c r="CI17210" s="174">
        <v>5</v>
      </c>
      <c r="CJ17210" s="174">
        <v>0</v>
      </c>
      <c r="CK17210" s="174">
        <v>0</v>
      </c>
      <c r="CU17210" s="174">
        <v>92093</v>
      </c>
      <c r="CV17210" s="174">
        <v>3602</v>
      </c>
      <c r="CW17210" s="174">
        <v>5</v>
      </c>
      <c r="CX17210" s="174">
        <v>0</v>
      </c>
    </row>
    <row r="17211" spans="84:102" x14ac:dyDescent="0.25">
      <c r="CF17211" s="3" t="s">
        <v>3073</v>
      </c>
      <c r="CG17211" s="174">
        <v>92379</v>
      </c>
      <c r="CH17211" s="174">
        <v>3597</v>
      </c>
      <c r="CI17211" s="174">
        <v>5</v>
      </c>
      <c r="CJ17211" s="174">
        <v>0</v>
      </c>
      <c r="CK17211" s="174">
        <v>0</v>
      </c>
      <c r="CU17211" s="174">
        <v>92379</v>
      </c>
      <c r="CV17211" s="174">
        <v>3597</v>
      </c>
      <c r="CW17211" s="174">
        <v>5</v>
      </c>
      <c r="CX17211" s="174">
        <v>0</v>
      </c>
    </row>
    <row r="17212" spans="84:102" x14ac:dyDescent="0.25">
      <c r="CF17212" s="3" t="s">
        <v>3073</v>
      </c>
      <c r="CG17212" s="174">
        <v>92543</v>
      </c>
      <c r="CH17212" s="174">
        <v>3613</v>
      </c>
      <c r="CI17212" s="174">
        <v>5</v>
      </c>
      <c r="CJ17212" s="174">
        <v>0</v>
      </c>
      <c r="CK17212" s="174">
        <v>0</v>
      </c>
      <c r="CU17212" s="174">
        <v>92543</v>
      </c>
      <c r="CV17212" s="174">
        <v>3613</v>
      </c>
      <c r="CW17212" s="174">
        <v>5</v>
      </c>
      <c r="CX17212" s="174">
        <v>0</v>
      </c>
    </row>
    <row r="17213" spans="84:102" x14ac:dyDescent="0.25">
      <c r="CF17213" s="3" t="s">
        <v>3073</v>
      </c>
      <c r="CG17213" s="174">
        <v>92683</v>
      </c>
      <c r="CH17213" s="174">
        <v>3624</v>
      </c>
      <c r="CI17213" s="174">
        <v>5</v>
      </c>
      <c r="CJ17213" s="174">
        <v>0</v>
      </c>
      <c r="CK17213" s="174">
        <v>0</v>
      </c>
      <c r="CU17213" s="174">
        <v>92683</v>
      </c>
      <c r="CV17213" s="174">
        <v>3624</v>
      </c>
      <c r="CW17213" s="174">
        <v>5</v>
      </c>
      <c r="CX17213" s="174">
        <v>0</v>
      </c>
    </row>
    <row r="17214" spans="84:102" x14ac:dyDescent="0.25">
      <c r="CF17214" s="3" t="s">
        <v>3073</v>
      </c>
      <c r="CG17214" s="174">
        <v>93218</v>
      </c>
      <c r="CH17214" s="174">
        <v>1493</v>
      </c>
      <c r="CI17214" s="174">
        <v>5</v>
      </c>
      <c r="CJ17214" s="174">
        <v>0</v>
      </c>
      <c r="CK17214" s="174">
        <v>0</v>
      </c>
      <c r="CU17214" s="174">
        <v>93218</v>
      </c>
      <c r="CV17214" s="174">
        <v>1493</v>
      </c>
      <c r="CW17214" s="174">
        <v>5</v>
      </c>
      <c r="CX17214" s="174">
        <v>0</v>
      </c>
    </row>
    <row r="17215" spans="84:102" x14ac:dyDescent="0.25">
      <c r="CF17215" s="3" t="s">
        <v>3073</v>
      </c>
      <c r="CG17215" s="174">
        <v>93221</v>
      </c>
      <c r="CH17215" s="174">
        <v>1489</v>
      </c>
      <c r="CI17215" s="174">
        <v>5</v>
      </c>
      <c r="CJ17215" s="174">
        <v>0</v>
      </c>
      <c r="CK17215" s="174">
        <v>0</v>
      </c>
      <c r="CU17215" s="174">
        <v>93221</v>
      </c>
      <c r="CV17215" s="174">
        <v>1489</v>
      </c>
      <c r="CW17215" s="174">
        <v>5</v>
      </c>
      <c r="CX17215" s="174">
        <v>0</v>
      </c>
    </row>
    <row r="17216" spans="84:102" x14ac:dyDescent="0.25">
      <c r="CF17216" s="3" t="s">
        <v>3073</v>
      </c>
      <c r="CG17216" s="174">
        <v>93233</v>
      </c>
      <c r="CH17216" s="174">
        <v>3609</v>
      </c>
      <c r="CI17216" s="174">
        <v>5</v>
      </c>
      <c r="CJ17216" s="174">
        <v>0</v>
      </c>
      <c r="CK17216" s="174">
        <v>0</v>
      </c>
      <c r="CU17216" s="174">
        <v>93233</v>
      </c>
      <c r="CV17216" s="174">
        <v>3609</v>
      </c>
      <c r="CW17216" s="174">
        <v>5</v>
      </c>
      <c r="CX17216" s="174">
        <v>0</v>
      </c>
    </row>
    <row r="17217" spans="84:102" x14ac:dyDescent="0.25">
      <c r="CF17217" s="3" t="s">
        <v>3073</v>
      </c>
      <c r="CG17217" s="174">
        <v>93774</v>
      </c>
      <c r="CH17217" s="174">
        <v>672</v>
      </c>
      <c r="CI17217" s="174">
        <v>5</v>
      </c>
      <c r="CJ17217" s="174">
        <v>0</v>
      </c>
      <c r="CK17217" s="174">
        <v>0</v>
      </c>
      <c r="CU17217" s="174">
        <v>93774</v>
      </c>
      <c r="CV17217" s="174">
        <v>672</v>
      </c>
      <c r="CW17217" s="174">
        <v>5</v>
      </c>
      <c r="CX17217" s="174">
        <v>0</v>
      </c>
    </row>
    <row r="17218" spans="84:102" x14ac:dyDescent="0.25">
      <c r="CF17218" s="3" t="s">
        <v>3073</v>
      </c>
      <c r="CG17218" s="174">
        <v>93823</v>
      </c>
      <c r="CH17218" s="174">
        <v>706</v>
      </c>
      <c r="CI17218" s="174">
        <v>5</v>
      </c>
      <c r="CJ17218" s="174">
        <v>0</v>
      </c>
      <c r="CK17218" s="174">
        <v>0</v>
      </c>
      <c r="CU17218" s="174">
        <v>93823</v>
      </c>
      <c r="CV17218" s="174">
        <v>706</v>
      </c>
      <c r="CW17218" s="174">
        <v>5</v>
      </c>
      <c r="CX17218" s="174">
        <v>0</v>
      </c>
    </row>
    <row r="17219" spans="84:102" x14ac:dyDescent="0.25">
      <c r="CF17219" s="3" t="s">
        <v>3073</v>
      </c>
      <c r="CG17219" s="174">
        <v>93933</v>
      </c>
      <c r="CH17219" s="174">
        <v>3624</v>
      </c>
      <c r="CI17219" s="174">
        <v>5</v>
      </c>
      <c r="CJ17219" s="174">
        <v>0</v>
      </c>
      <c r="CK17219" s="174">
        <v>0</v>
      </c>
      <c r="CU17219" s="174">
        <v>93933</v>
      </c>
      <c r="CV17219" s="174">
        <v>3624</v>
      </c>
      <c r="CW17219" s="174">
        <v>5</v>
      </c>
      <c r="CX17219" s="174">
        <v>0</v>
      </c>
    </row>
    <row r="17220" spans="84:102" x14ac:dyDescent="0.25">
      <c r="CF17220" s="3" t="s">
        <v>3073</v>
      </c>
      <c r="CG17220" s="174">
        <v>93943</v>
      </c>
      <c r="CH17220" s="174">
        <v>3631</v>
      </c>
      <c r="CI17220" s="174">
        <v>5</v>
      </c>
      <c r="CJ17220" s="174">
        <v>0</v>
      </c>
      <c r="CK17220" s="174">
        <v>0</v>
      </c>
      <c r="CU17220" s="174">
        <v>93943</v>
      </c>
      <c r="CV17220" s="174">
        <v>3631</v>
      </c>
      <c r="CW17220" s="174">
        <v>5</v>
      </c>
      <c r="CX17220" s="174">
        <v>0</v>
      </c>
    </row>
    <row r="17221" spans="84:102" x14ac:dyDescent="0.25">
      <c r="CF17221" s="3" t="s">
        <v>3073</v>
      </c>
      <c r="CG17221" s="174">
        <v>93947</v>
      </c>
      <c r="CH17221" s="174">
        <v>3625</v>
      </c>
      <c r="CI17221" s="174">
        <v>5</v>
      </c>
      <c r="CJ17221" s="174">
        <v>0</v>
      </c>
      <c r="CK17221" s="174">
        <v>0</v>
      </c>
      <c r="CU17221" s="174">
        <v>93947</v>
      </c>
      <c r="CV17221" s="174">
        <v>3625</v>
      </c>
      <c r="CW17221" s="174">
        <v>5</v>
      </c>
      <c r="CX17221" s="174">
        <v>0</v>
      </c>
    </row>
    <row r="17222" spans="84:102" x14ac:dyDescent="0.25">
      <c r="CF17222" s="3" t="s">
        <v>3073</v>
      </c>
      <c r="CG17222" s="174">
        <v>94260</v>
      </c>
      <c r="CH17222" s="174">
        <v>3615</v>
      </c>
      <c r="CI17222" s="174">
        <v>5</v>
      </c>
      <c r="CJ17222" s="174">
        <v>0</v>
      </c>
      <c r="CK17222" s="174">
        <v>0</v>
      </c>
      <c r="CU17222" s="174">
        <v>94260</v>
      </c>
      <c r="CV17222" s="174">
        <v>3615</v>
      </c>
      <c r="CW17222" s="174">
        <v>5</v>
      </c>
      <c r="CX17222" s="174">
        <v>0</v>
      </c>
    </row>
    <row r="17223" spans="84:102" x14ac:dyDescent="0.25">
      <c r="CF17223" s="3" t="s">
        <v>3073</v>
      </c>
      <c r="CG17223" s="174">
        <v>95675</v>
      </c>
      <c r="CH17223" s="174">
        <v>730</v>
      </c>
      <c r="CI17223" s="174">
        <v>5</v>
      </c>
      <c r="CJ17223" s="174">
        <v>0</v>
      </c>
      <c r="CK17223" s="174">
        <v>0</v>
      </c>
      <c r="CU17223" s="174">
        <v>95675</v>
      </c>
      <c r="CV17223" s="174">
        <v>730</v>
      </c>
      <c r="CW17223" s="174">
        <v>5</v>
      </c>
      <c r="CX17223" s="174">
        <v>0</v>
      </c>
    </row>
    <row r="17224" spans="84:102" x14ac:dyDescent="0.25">
      <c r="CF17224" s="3" t="s">
        <v>3073</v>
      </c>
      <c r="CG17224" s="174">
        <v>95700</v>
      </c>
      <c r="CH17224" s="174">
        <v>3609</v>
      </c>
      <c r="CI17224" s="174">
        <v>5</v>
      </c>
      <c r="CJ17224" s="174">
        <v>0</v>
      </c>
      <c r="CK17224" s="174">
        <v>0</v>
      </c>
      <c r="CU17224" s="174">
        <v>95700</v>
      </c>
      <c r="CV17224" s="174">
        <v>3609</v>
      </c>
      <c r="CW17224" s="174">
        <v>5</v>
      </c>
      <c r="CX17224" s="174">
        <v>0</v>
      </c>
    </row>
    <row r="17225" spans="84:102" x14ac:dyDescent="0.25">
      <c r="CF17225" s="3" t="s">
        <v>3073</v>
      </c>
      <c r="CG17225" s="174">
        <v>95848</v>
      </c>
      <c r="CH17225" s="174">
        <v>717</v>
      </c>
      <c r="CI17225" s="174">
        <v>5</v>
      </c>
      <c r="CJ17225" s="174">
        <v>0</v>
      </c>
      <c r="CK17225" s="174">
        <v>0</v>
      </c>
      <c r="CU17225" s="174">
        <v>95848</v>
      </c>
      <c r="CV17225" s="174">
        <v>717</v>
      </c>
      <c r="CW17225" s="174">
        <v>5</v>
      </c>
      <c r="CX17225" s="174">
        <v>0</v>
      </c>
    </row>
    <row r="17226" spans="84:102" x14ac:dyDescent="0.25">
      <c r="CF17226" s="3" t="s">
        <v>3073</v>
      </c>
      <c r="CG17226" s="174">
        <v>97283</v>
      </c>
      <c r="CH17226" s="174">
        <v>740</v>
      </c>
      <c r="CI17226" s="174">
        <v>5</v>
      </c>
      <c r="CJ17226" s="174">
        <v>0</v>
      </c>
      <c r="CK17226" s="174">
        <v>0</v>
      </c>
      <c r="CU17226" s="174">
        <v>97283</v>
      </c>
      <c r="CV17226" s="174">
        <v>740</v>
      </c>
      <c r="CW17226" s="174">
        <v>5</v>
      </c>
      <c r="CX17226" s="174">
        <v>0</v>
      </c>
    </row>
    <row r="17227" spans="84:102" x14ac:dyDescent="0.25">
      <c r="CF17227" s="3" t="s">
        <v>3073</v>
      </c>
      <c r="CG17227" s="174">
        <v>97499</v>
      </c>
      <c r="CH17227" s="174">
        <v>728</v>
      </c>
      <c r="CI17227" s="174">
        <v>5</v>
      </c>
      <c r="CJ17227" s="174">
        <v>0</v>
      </c>
      <c r="CK17227" s="174">
        <v>0</v>
      </c>
      <c r="CU17227" s="174">
        <v>97499</v>
      </c>
      <c r="CV17227" s="174">
        <v>728</v>
      </c>
      <c r="CW17227" s="174">
        <v>5</v>
      </c>
      <c r="CX17227" s="174">
        <v>0</v>
      </c>
    </row>
    <row r="17228" spans="84:102" x14ac:dyDescent="0.25">
      <c r="CF17228" s="3" t="s">
        <v>3073</v>
      </c>
      <c r="CG17228" s="174">
        <v>97713</v>
      </c>
      <c r="CH17228" s="174">
        <v>3639</v>
      </c>
      <c r="CI17228" s="174">
        <v>5</v>
      </c>
      <c r="CJ17228" s="174">
        <v>0</v>
      </c>
      <c r="CK17228" s="174">
        <v>0</v>
      </c>
      <c r="CU17228" s="174">
        <v>97713</v>
      </c>
      <c r="CV17228" s="174">
        <v>3639</v>
      </c>
      <c r="CW17228" s="174">
        <v>5</v>
      </c>
      <c r="CX17228" s="174">
        <v>0</v>
      </c>
    </row>
    <row r="17229" spans="84:102" x14ac:dyDescent="0.25">
      <c r="CF17229" s="3" t="s">
        <v>3073</v>
      </c>
      <c r="CG17229" s="174">
        <v>97945</v>
      </c>
      <c r="CH17229" s="174">
        <v>723</v>
      </c>
      <c r="CI17229" s="174">
        <v>5</v>
      </c>
      <c r="CJ17229" s="174">
        <v>0</v>
      </c>
      <c r="CK17229" s="174">
        <v>0</v>
      </c>
      <c r="CU17229" s="174">
        <v>97945</v>
      </c>
      <c r="CV17229" s="174">
        <v>723</v>
      </c>
      <c r="CW17229" s="174">
        <v>5</v>
      </c>
      <c r="CX17229" s="174">
        <v>0</v>
      </c>
    </row>
    <row r="17230" spans="84:102" x14ac:dyDescent="0.25">
      <c r="CF17230" s="3" t="s">
        <v>3073</v>
      </c>
      <c r="CG17230" s="174">
        <v>98726</v>
      </c>
      <c r="CH17230" s="174">
        <v>3644</v>
      </c>
      <c r="CI17230" s="174">
        <v>5</v>
      </c>
      <c r="CJ17230" s="174">
        <v>0</v>
      </c>
      <c r="CK17230" s="174">
        <v>0</v>
      </c>
      <c r="CU17230" s="174">
        <v>98726</v>
      </c>
      <c r="CV17230" s="174">
        <v>3644</v>
      </c>
      <c r="CW17230" s="174">
        <v>5</v>
      </c>
      <c r="CX17230" s="174">
        <v>0</v>
      </c>
    </row>
    <row r="17231" spans="84:102" x14ac:dyDescent="0.25">
      <c r="CF17231" s="3" t="s">
        <v>3073</v>
      </c>
      <c r="CG17231" s="174">
        <v>99372</v>
      </c>
      <c r="CH17231" s="174">
        <v>766</v>
      </c>
      <c r="CI17231" s="174">
        <v>5</v>
      </c>
      <c r="CJ17231" s="174">
        <v>0</v>
      </c>
      <c r="CK17231" s="174">
        <v>0</v>
      </c>
      <c r="CU17231" s="174">
        <v>99372</v>
      </c>
      <c r="CV17231" s="174">
        <v>766</v>
      </c>
      <c r="CW17231" s="174">
        <v>5</v>
      </c>
      <c r="CX17231" s="174">
        <v>0</v>
      </c>
    </row>
    <row r="17232" spans="84:102" x14ac:dyDescent="0.25">
      <c r="CF17232" s="3" t="s">
        <v>3073</v>
      </c>
      <c r="CG17232" s="174">
        <v>99384</v>
      </c>
      <c r="CH17232" s="174">
        <v>766</v>
      </c>
      <c r="CI17232" s="174">
        <v>5</v>
      </c>
      <c r="CJ17232" s="174">
        <v>0</v>
      </c>
      <c r="CK17232" s="174">
        <v>0</v>
      </c>
      <c r="CU17232" s="174">
        <v>99384</v>
      </c>
      <c r="CV17232" s="174">
        <v>766</v>
      </c>
      <c r="CW17232" s="174">
        <v>5</v>
      </c>
      <c r="CX17232" s="174">
        <v>0</v>
      </c>
    </row>
    <row r="17233" spans="84:102" x14ac:dyDescent="0.25">
      <c r="CF17233" s="3" t="s">
        <v>3073</v>
      </c>
      <c r="CG17233" s="174">
        <v>99604</v>
      </c>
      <c r="CH17233" s="174">
        <v>766</v>
      </c>
      <c r="CI17233" s="174">
        <v>5</v>
      </c>
      <c r="CJ17233" s="174">
        <v>0</v>
      </c>
      <c r="CK17233" s="174">
        <v>0</v>
      </c>
      <c r="CU17233" s="174">
        <v>99604</v>
      </c>
      <c r="CV17233" s="174">
        <v>766</v>
      </c>
      <c r="CW17233" s="174">
        <v>5</v>
      </c>
      <c r="CX17233" s="174">
        <v>0</v>
      </c>
    </row>
    <row r="17234" spans="84:102" x14ac:dyDescent="0.25">
      <c r="CF17234" s="3" t="s">
        <v>3073</v>
      </c>
      <c r="CG17234" s="174">
        <v>99719</v>
      </c>
      <c r="CH17234" s="174">
        <v>762</v>
      </c>
      <c r="CI17234" s="174">
        <v>5</v>
      </c>
      <c r="CJ17234" s="174">
        <v>0</v>
      </c>
      <c r="CK17234" s="174">
        <v>0</v>
      </c>
      <c r="CU17234" s="174">
        <v>99719</v>
      </c>
      <c r="CV17234" s="174">
        <v>762</v>
      </c>
      <c r="CW17234" s="174">
        <v>5</v>
      </c>
      <c r="CX17234" s="174">
        <v>0</v>
      </c>
    </row>
    <row r="17235" spans="84:102" x14ac:dyDescent="0.25">
      <c r="CF17235" s="3" t="s">
        <v>3073</v>
      </c>
      <c r="CG17235" s="174">
        <v>100019</v>
      </c>
      <c r="CH17235" s="174">
        <v>770</v>
      </c>
      <c r="CI17235" s="174">
        <v>5</v>
      </c>
      <c r="CJ17235" s="174">
        <v>0</v>
      </c>
      <c r="CK17235" s="174">
        <v>0</v>
      </c>
      <c r="CU17235" s="174">
        <v>100019</v>
      </c>
      <c r="CV17235" s="174">
        <v>770</v>
      </c>
      <c r="CW17235" s="174">
        <v>5</v>
      </c>
      <c r="CX17235" s="174">
        <v>0</v>
      </c>
    </row>
    <row r="17236" spans="84:102" x14ac:dyDescent="0.25">
      <c r="CF17236" s="3" t="s">
        <v>3073</v>
      </c>
      <c r="CG17236" s="174">
        <v>101285</v>
      </c>
      <c r="CH17236" s="174">
        <v>778</v>
      </c>
      <c r="CI17236" s="174">
        <v>5</v>
      </c>
      <c r="CJ17236" s="174">
        <v>0</v>
      </c>
      <c r="CK17236" s="174">
        <v>0</v>
      </c>
      <c r="CU17236" s="174">
        <v>101285</v>
      </c>
      <c r="CV17236" s="174">
        <v>778</v>
      </c>
      <c r="CW17236" s="174">
        <v>5</v>
      </c>
      <c r="CX17236" s="174">
        <v>0</v>
      </c>
    </row>
    <row r="17237" spans="84:102" x14ac:dyDescent="0.25">
      <c r="CF17237" s="3" t="s">
        <v>3073</v>
      </c>
      <c r="CG17237" s="174">
        <v>101561</v>
      </c>
      <c r="CH17237" s="174">
        <v>3645</v>
      </c>
      <c r="CI17237" s="174">
        <v>5</v>
      </c>
      <c r="CJ17237" s="174">
        <v>0</v>
      </c>
      <c r="CK17237" s="174">
        <v>0</v>
      </c>
      <c r="CU17237" s="174">
        <v>101561</v>
      </c>
      <c r="CV17237" s="174">
        <v>3645</v>
      </c>
      <c r="CW17237" s="174">
        <v>5</v>
      </c>
      <c r="CX17237" s="174">
        <v>0</v>
      </c>
    </row>
    <row r="17238" spans="84:102" x14ac:dyDescent="0.25">
      <c r="CF17238" s="3" t="s">
        <v>3073</v>
      </c>
      <c r="CG17238" s="174">
        <v>101619</v>
      </c>
      <c r="CH17238" s="174">
        <v>1447</v>
      </c>
      <c r="CI17238" s="174">
        <v>5</v>
      </c>
      <c r="CJ17238" s="174">
        <v>0</v>
      </c>
      <c r="CK17238" s="174">
        <v>0</v>
      </c>
      <c r="CU17238" s="174">
        <v>101619</v>
      </c>
      <c r="CV17238" s="174">
        <v>1447</v>
      </c>
      <c r="CW17238" s="174">
        <v>5</v>
      </c>
      <c r="CX17238" s="174">
        <v>0</v>
      </c>
    </row>
    <row r="17239" spans="84:102" x14ac:dyDescent="0.25">
      <c r="CF17239" s="3" t="s">
        <v>3073</v>
      </c>
      <c r="CG17239" s="174">
        <v>101743</v>
      </c>
      <c r="CH17239" s="174">
        <v>3639</v>
      </c>
      <c r="CI17239" s="174">
        <v>5</v>
      </c>
      <c r="CJ17239" s="174">
        <v>0</v>
      </c>
      <c r="CK17239" s="174">
        <v>0</v>
      </c>
      <c r="CU17239" s="174">
        <v>101743</v>
      </c>
      <c r="CV17239" s="174">
        <v>3639</v>
      </c>
      <c r="CW17239" s="174">
        <v>5</v>
      </c>
      <c r="CX17239" s="174">
        <v>0</v>
      </c>
    </row>
    <row r="17240" spans="84:102" x14ac:dyDescent="0.25">
      <c r="CF17240" s="3" t="s">
        <v>3073</v>
      </c>
      <c r="CG17240" s="174">
        <v>101896</v>
      </c>
      <c r="CH17240" s="174">
        <v>773</v>
      </c>
      <c r="CI17240" s="174">
        <v>5</v>
      </c>
      <c r="CJ17240" s="174">
        <v>0</v>
      </c>
      <c r="CK17240" s="174">
        <v>0</v>
      </c>
      <c r="CU17240" s="174">
        <v>101896</v>
      </c>
      <c r="CV17240" s="174">
        <v>773</v>
      </c>
      <c r="CW17240" s="174">
        <v>5</v>
      </c>
      <c r="CX17240" s="174">
        <v>0</v>
      </c>
    </row>
    <row r="17241" spans="84:102" x14ac:dyDescent="0.25">
      <c r="CF17241" s="3" t="s">
        <v>3073</v>
      </c>
      <c r="CG17241" s="174">
        <v>102935</v>
      </c>
      <c r="CH17241" s="174">
        <v>3642</v>
      </c>
      <c r="CI17241" s="174">
        <v>5</v>
      </c>
      <c r="CJ17241" s="174">
        <v>0</v>
      </c>
      <c r="CK17241" s="174">
        <v>0</v>
      </c>
      <c r="CU17241" s="174">
        <v>102935</v>
      </c>
      <c r="CV17241" s="174">
        <v>3642</v>
      </c>
      <c r="CW17241" s="174">
        <v>5</v>
      </c>
      <c r="CX17241" s="174">
        <v>0</v>
      </c>
    </row>
    <row r="17242" spans="84:102" x14ac:dyDescent="0.25">
      <c r="CF17242" s="3" t="s">
        <v>3073</v>
      </c>
      <c r="CG17242" s="174">
        <v>103059</v>
      </c>
      <c r="CH17242" s="174">
        <v>805</v>
      </c>
      <c r="CI17242" s="174">
        <v>5</v>
      </c>
      <c r="CJ17242" s="174">
        <v>0</v>
      </c>
      <c r="CK17242" s="174">
        <v>0</v>
      </c>
      <c r="CU17242" s="174">
        <v>103059</v>
      </c>
      <c r="CV17242" s="174">
        <v>805</v>
      </c>
      <c r="CW17242" s="174">
        <v>5</v>
      </c>
      <c r="CX17242" s="174">
        <v>0</v>
      </c>
    </row>
    <row r="17243" spans="84:102" x14ac:dyDescent="0.25">
      <c r="CF17243" s="3" t="s">
        <v>3073</v>
      </c>
      <c r="CG17243" s="174">
        <v>103375</v>
      </c>
      <c r="CH17243" s="174">
        <v>1480</v>
      </c>
      <c r="CI17243" s="174">
        <v>5</v>
      </c>
      <c r="CJ17243" s="174">
        <v>0</v>
      </c>
      <c r="CK17243" s="174">
        <v>0</v>
      </c>
      <c r="CU17243" s="174">
        <v>103375</v>
      </c>
      <c r="CV17243" s="174">
        <v>1480</v>
      </c>
      <c r="CW17243" s="174">
        <v>5</v>
      </c>
      <c r="CX17243" s="174">
        <v>0</v>
      </c>
    </row>
    <row r="17244" spans="84:102" x14ac:dyDescent="0.25">
      <c r="CF17244" s="3" t="s">
        <v>3073</v>
      </c>
      <c r="CG17244" s="174">
        <v>103483</v>
      </c>
      <c r="CH17244" s="174">
        <v>821</v>
      </c>
      <c r="CI17244" s="174">
        <v>5</v>
      </c>
      <c r="CJ17244" s="174">
        <v>0</v>
      </c>
      <c r="CK17244" s="174">
        <v>0</v>
      </c>
      <c r="CU17244" s="174">
        <v>103483</v>
      </c>
      <c r="CV17244" s="174">
        <v>821</v>
      </c>
      <c r="CW17244" s="174">
        <v>5</v>
      </c>
      <c r="CX17244" s="174">
        <v>0</v>
      </c>
    </row>
    <row r="17245" spans="84:102" x14ac:dyDescent="0.25">
      <c r="CF17245" s="3" t="s">
        <v>3073</v>
      </c>
      <c r="CG17245" s="174">
        <v>104238</v>
      </c>
      <c r="CH17245" s="174">
        <v>819</v>
      </c>
      <c r="CI17245" s="174">
        <v>5</v>
      </c>
      <c r="CJ17245" s="174">
        <v>0</v>
      </c>
      <c r="CK17245" s="174">
        <v>0</v>
      </c>
      <c r="CU17245" s="174">
        <v>104238</v>
      </c>
      <c r="CV17245" s="174">
        <v>819</v>
      </c>
      <c r="CW17245" s="174">
        <v>5</v>
      </c>
      <c r="CX17245" s="174">
        <v>0</v>
      </c>
    </row>
    <row r="17246" spans="84:102" x14ac:dyDescent="0.25">
      <c r="CF17246" s="3" t="s">
        <v>3073</v>
      </c>
      <c r="CG17246" s="174">
        <v>104852</v>
      </c>
      <c r="CH17246" s="174">
        <v>835</v>
      </c>
      <c r="CI17246" s="174">
        <v>5</v>
      </c>
      <c r="CJ17246" s="174">
        <v>0</v>
      </c>
      <c r="CK17246" s="174">
        <v>0</v>
      </c>
      <c r="CU17246" s="174">
        <v>104852</v>
      </c>
      <c r="CV17246" s="174">
        <v>835</v>
      </c>
      <c r="CW17246" s="174">
        <v>5</v>
      </c>
      <c r="CX17246" s="174">
        <v>0</v>
      </c>
    </row>
    <row r="17247" spans="84:102" x14ac:dyDescent="0.25">
      <c r="CF17247" s="3" t="s">
        <v>3073</v>
      </c>
      <c r="CG17247" s="174">
        <v>105093</v>
      </c>
      <c r="CH17247" s="174">
        <v>829</v>
      </c>
      <c r="CI17247" s="174">
        <v>5</v>
      </c>
      <c r="CJ17247" s="174">
        <v>0</v>
      </c>
      <c r="CK17247" s="174">
        <v>0</v>
      </c>
      <c r="CU17247" s="174">
        <v>105093</v>
      </c>
      <c r="CV17247" s="174">
        <v>829</v>
      </c>
      <c r="CW17247" s="174">
        <v>5</v>
      </c>
      <c r="CX17247" s="174">
        <v>0</v>
      </c>
    </row>
    <row r="17248" spans="84:102" x14ac:dyDescent="0.25">
      <c r="CF17248" s="3" t="s">
        <v>3073</v>
      </c>
      <c r="CG17248" s="174">
        <v>105299</v>
      </c>
      <c r="CH17248" s="174">
        <v>832</v>
      </c>
      <c r="CI17248" s="174">
        <v>5</v>
      </c>
      <c r="CJ17248" s="174">
        <v>0</v>
      </c>
      <c r="CK17248" s="174">
        <v>0</v>
      </c>
      <c r="CU17248" s="174">
        <v>105299</v>
      </c>
      <c r="CV17248" s="174">
        <v>832</v>
      </c>
      <c r="CW17248" s="174">
        <v>5</v>
      </c>
      <c r="CX17248" s="174">
        <v>0</v>
      </c>
    </row>
    <row r="17249" spans="84:102" x14ac:dyDescent="0.25">
      <c r="CF17249" s="3" t="s">
        <v>3073</v>
      </c>
      <c r="CG17249" s="174">
        <v>105416</v>
      </c>
      <c r="CH17249" s="174">
        <v>3657</v>
      </c>
      <c r="CI17249" s="174">
        <v>5</v>
      </c>
      <c r="CJ17249" s="174">
        <v>0</v>
      </c>
      <c r="CK17249" s="174">
        <v>0</v>
      </c>
      <c r="CU17249" s="174">
        <v>105416</v>
      </c>
      <c r="CV17249" s="174">
        <v>3657</v>
      </c>
      <c r="CW17249" s="174">
        <v>5</v>
      </c>
      <c r="CX17249" s="174">
        <v>0</v>
      </c>
    </row>
    <row r="17250" spans="84:102" x14ac:dyDescent="0.25">
      <c r="CF17250" s="3" t="s">
        <v>3073</v>
      </c>
      <c r="CG17250" s="174">
        <v>105984</v>
      </c>
      <c r="CH17250" s="174">
        <v>861</v>
      </c>
      <c r="CI17250" s="174">
        <v>5</v>
      </c>
      <c r="CJ17250" s="174">
        <v>0</v>
      </c>
      <c r="CK17250" s="174">
        <v>0</v>
      </c>
      <c r="CU17250" s="174">
        <v>105984</v>
      </c>
      <c r="CV17250" s="174">
        <v>861</v>
      </c>
      <c r="CW17250" s="174">
        <v>5</v>
      </c>
      <c r="CX17250" s="174">
        <v>0</v>
      </c>
    </row>
    <row r="17251" spans="84:102" x14ac:dyDescent="0.25">
      <c r="CF17251" s="3" t="s">
        <v>3073</v>
      </c>
      <c r="CG17251" s="174">
        <v>106406</v>
      </c>
      <c r="CH17251" s="174">
        <v>1986</v>
      </c>
      <c r="CI17251" s="174">
        <v>5</v>
      </c>
      <c r="CJ17251" s="174">
        <v>0</v>
      </c>
      <c r="CK17251" s="174">
        <v>0</v>
      </c>
      <c r="CU17251" s="174">
        <v>106406</v>
      </c>
      <c r="CV17251" s="174">
        <v>1986</v>
      </c>
      <c r="CW17251" s="174">
        <v>5</v>
      </c>
      <c r="CX17251" s="174">
        <v>0</v>
      </c>
    </row>
    <row r="17252" spans="84:102" x14ac:dyDescent="0.25">
      <c r="CF17252" s="3" t="s">
        <v>3073</v>
      </c>
      <c r="CG17252" s="174">
        <v>107035</v>
      </c>
      <c r="CH17252" s="174">
        <v>3827</v>
      </c>
      <c r="CI17252" s="174">
        <v>5</v>
      </c>
      <c r="CJ17252" s="174">
        <v>0</v>
      </c>
      <c r="CK17252" s="174">
        <v>0</v>
      </c>
      <c r="CU17252" s="174">
        <v>107035</v>
      </c>
      <c r="CV17252" s="174">
        <v>3827</v>
      </c>
      <c r="CW17252" s="174">
        <v>5</v>
      </c>
      <c r="CX17252" s="174">
        <v>0</v>
      </c>
    </row>
    <row r="17253" spans="84:102" x14ac:dyDescent="0.25">
      <c r="CF17253" s="3" t="s">
        <v>3073</v>
      </c>
      <c r="CG17253" s="174">
        <v>107147</v>
      </c>
      <c r="CH17253" s="174">
        <v>839</v>
      </c>
      <c r="CI17253" s="174">
        <v>5</v>
      </c>
      <c r="CJ17253" s="174">
        <v>0</v>
      </c>
      <c r="CK17253" s="174">
        <v>0</v>
      </c>
      <c r="CU17253" s="174">
        <v>107147</v>
      </c>
      <c r="CV17253" s="174">
        <v>839</v>
      </c>
      <c r="CW17253" s="174">
        <v>5</v>
      </c>
      <c r="CX17253" s="174">
        <v>0</v>
      </c>
    </row>
    <row r="17254" spans="84:102" x14ac:dyDescent="0.25">
      <c r="CF17254" s="3" t="s">
        <v>3073</v>
      </c>
      <c r="CG17254" s="174">
        <v>107217</v>
      </c>
      <c r="CH17254" s="174">
        <v>891</v>
      </c>
      <c r="CI17254" s="174">
        <v>5</v>
      </c>
      <c r="CJ17254" s="174">
        <v>0</v>
      </c>
      <c r="CK17254" s="174">
        <v>0</v>
      </c>
      <c r="CU17254" s="174">
        <v>107217</v>
      </c>
      <c r="CV17254" s="174">
        <v>891</v>
      </c>
      <c r="CW17254" s="174">
        <v>5</v>
      </c>
      <c r="CX17254" s="174">
        <v>0</v>
      </c>
    </row>
    <row r="17255" spans="84:102" x14ac:dyDescent="0.25">
      <c r="CF17255" s="3" t="s">
        <v>3073</v>
      </c>
      <c r="CG17255" s="174">
        <v>107235</v>
      </c>
      <c r="CH17255" s="174">
        <v>3659</v>
      </c>
      <c r="CI17255" s="174">
        <v>5</v>
      </c>
      <c r="CJ17255" s="174">
        <v>0</v>
      </c>
      <c r="CK17255" s="174">
        <v>0</v>
      </c>
      <c r="CU17255" s="174">
        <v>107235</v>
      </c>
      <c r="CV17255" s="174">
        <v>3659</v>
      </c>
      <c r="CW17255" s="174">
        <v>5</v>
      </c>
      <c r="CX17255" s="174">
        <v>0</v>
      </c>
    </row>
    <row r="17256" spans="84:102" x14ac:dyDescent="0.25">
      <c r="CF17256" s="3" t="s">
        <v>3073</v>
      </c>
      <c r="CG17256" s="174">
        <v>107449</v>
      </c>
      <c r="CH17256" s="174">
        <v>1987</v>
      </c>
      <c r="CI17256" s="174">
        <v>5</v>
      </c>
      <c r="CJ17256" s="174">
        <v>0</v>
      </c>
      <c r="CK17256" s="174">
        <v>0</v>
      </c>
      <c r="CU17256" s="174">
        <v>107449</v>
      </c>
      <c r="CV17256" s="174">
        <v>1987</v>
      </c>
      <c r="CW17256" s="174">
        <v>5</v>
      </c>
      <c r="CX17256" s="174">
        <v>0</v>
      </c>
    </row>
    <row r="17257" spans="84:102" x14ac:dyDescent="0.25">
      <c r="CF17257" s="3" t="s">
        <v>3073</v>
      </c>
      <c r="CG17257" s="174">
        <v>108077</v>
      </c>
      <c r="CH17257" s="174">
        <v>1399</v>
      </c>
      <c r="CI17257" s="174">
        <v>5</v>
      </c>
      <c r="CJ17257" s="174">
        <v>0</v>
      </c>
      <c r="CK17257" s="174">
        <v>0</v>
      </c>
      <c r="CU17257" s="174">
        <v>108077</v>
      </c>
      <c r="CV17257" s="174">
        <v>1399</v>
      </c>
      <c r="CW17257" s="174">
        <v>5</v>
      </c>
      <c r="CX17257" s="174">
        <v>0</v>
      </c>
    </row>
    <row r="17258" spans="84:102" x14ac:dyDescent="0.25">
      <c r="CF17258" s="3" t="s">
        <v>3073</v>
      </c>
      <c r="CG17258" s="174">
        <v>108121</v>
      </c>
      <c r="CH17258" s="174">
        <v>3668</v>
      </c>
      <c r="CI17258" s="174">
        <v>5</v>
      </c>
      <c r="CJ17258" s="174">
        <v>0</v>
      </c>
      <c r="CK17258" s="174">
        <v>0</v>
      </c>
      <c r="CU17258" s="174">
        <v>108121</v>
      </c>
      <c r="CV17258" s="174">
        <v>3668</v>
      </c>
      <c r="CW17258" s="174">
        <v>5</v>
      </c>
      <c r="CX17258" s="174">
        <v>0</v>
      </c>
    </row>
    <row r="17259" spans="84:102" x14ac:dyDescent="0.25">
      <c r="CF17259" s="3" t="s">
        <v>3073</v>
      </c>
      <c r="CG17259" s="174">
        <v>108764</v>
      </c>
      <c r="CH17259" s="174">
        <v>891</v>
      </c>
      <c r="CI17259" s="174">
        <v>5</v>
      </c>
      <c r="CJ17259" s="174">
        <v>0</v>
      </c>
      <c r="CK17259" s="174">
        <v>0</v>
      </c>
      <c r="CU17259" s="174">
        <v>108764</v>
      </c>
      <c r="CV17259" s="174">
        <v>891</v>
      </c>
      <c r="CW17259" s="174">
        <v>5</v>
      </c>
      <c r="CX17259" s="174">
        <v>0</v>
      </c>
    </row>
    <row r="17260" spans="84:102" x14ac:dyDescent="0.25">
      <c r="CF17260" s="3" t="s">
        <v>3073</v>
      </c>
      <c r="CG17260" s="174">
        <v>108787</v>
      </c>
      <c r="CH17260" s="174">
        <v>886</v>
      </c>
      <c r="CI17260" s="174">
        <v>5</v>
      </c>
      <c r="CJ17260" s="174">
        <v>0</v>
      </c>
      <c r="CK17260" s="174">
        <v>0</v>
      </c>
      <c r="CU17260" s="174">
        <v>108787</v>
      </c>
      <c r="CV17260" s="174">
        <v>886</v>
      </c>
      <c r="CW17260" s="174">
        <v>5</v>
      </c>
      <c r="CX17260" s="174">
        <v>0</v>
      </c>
    </row>
    <row r="17261" spans="84:102" x14ac:dyDescent="0.25">
      <c r="CF17261" s="3" t="s">
        <v>3073</v>
      </c>
      <c r="CG17261" s="174">
        <v>109512</v>
      </c>
      <c r="CH17261" s="174">
        <v>900</v>
      </c>
      <c r="CI17261" s="174">
        <v>5</v>
      </c>
      <c r="CJ17261" s="174">
        <v>0</v>
      </c>
      <c r="CK17261" s="174">
        <v>0</v>
      </c>
      <c r="CU17261" s="174">
        <v>109512</v>
      </c>
      <c r="CV17261" s="174">
        <v>900</v>
      </c>
      <c r="CW17261" s="174">
        <v>5</v>
      </c>
      <c r="CX17261" s="174">
        <v>0</v>
      </c>
    </row>
    <row r="17262" spans="84:102" x14ac:dyDescent="0.25">
      <c r="CF17262" s="3" t="s">
        <v>3073</v>
      </c>
      <c r="CG17262" s="174">
        <v>109559</v>
      </c>
      <c r="CH17262" s="174">
        <v>902</v>
      </c>
      <c r="CI17262" s="174">
        <v>5</v>
      </c>
      <c r="CJ17262" s="174">
        <v>0</v>
      </c>
      <c r="CK17262" s="174">
        <v>0</v>
      </c>
      <c r="CU17262" s="174">
        <v>109559</v>
      </c>
      <c r="CV17262" s="174">
        <v>902</v>
      </c>
      <c r="CW17262" s="174">
        <v>5</v>
      </c>
      <c r="CX17262" s="174">
        <v>0</v>
      </c>
    </row>
    <row r="17263" spans="84:102" x14ac:dyDescent="0.25">
      <c r="CF17263" s="3" t="s">
        <v>3073</v>
      </c>
      <c r="CG17263" s="174">
        <v>110623</v>
      </c>
      <c r="CH17263" s="174">
        <v>896</v>
      </c>
      <c r="CI17263" s="174">
        <v>5</v>
      </c>
      <c r="CJ17263" s="174">
        <v>0</v>
      </c>
      <c r="CK17263" s="174">
        <v>0</v>
      </c>
      <c r="CU17263" s="174">
        <v>110623</v>
      </c>
      <c r="CV17263" s="174">
        <v>896</v>
      </c>
      <c r="CW17263" s="174">
        <v>5</v>
      </c>
      <c r="CX17263" s="174">
        <v>0</v>
      </c>
    </row>
    <row r="17264" spans="84:102" x14ac:dyDescent="0.25">
      <c r="CF17264" s="3" t="s">
        <v>3073</v>
      </c>
      <c r="CG17264" s="174">
        <v>110687</v>
      </c>
      <c r="CH17264" s="174">
        <v>902</v>
      </c>
      <c r="CI17264" s="174">
        <v>5</v>
      </c>
      <c r="CJ17264" s="174">
        <v>0</v>
      </c>
      <c r="CK17264" s="174">
        <v>0</v>
      </c>
      <c r="CU17264" s="174">
        <v>110687</v>
      </c>
      <c r="CV17264" s="174">
        <v>902</v>
      </c>
      <c r="CW17264" s="174">
        <v>5</v>
      </c>
      <c r="CX17264" s="174">
        <v>0</v>
      </c>
    </row>
    <row r="17265" spans="84:102" x14ac:dyDescent="0.25">
      <c r="CF17265" s="3" t="s">
        <v>3073</v>
      </c>
      <c r="CG17265" s="174">
        <v>110938</v>
      </c>
      <c r="CH17265" s="174">
        <v>1356</v>
      </c>
      <c r="CI17265" s="174">
        <v>5</v>
      </c>
      <c r="CJ17265" s="174">
        <v>0</v>
      </c>
      <c r="CK17265" s="174">
        <v>0</v>
      </c>
      <c r="CU17265" s="174">
        <v>110938</v>
      </c>
      <c r="CV17265" s="174">
        <v>1356</v>
      </c>
      <c r="CW17265" s="174">
        <v>5</v>
      </c>
      <c r="CX17265" s="174">
        <v>0</v>
      </c>
    </row>
    <row r="17266" spans="84:102" x14ac:dyDescent="0.25">
      <c r="CF17266" s="3" t="s">
        <v>3073</v>
      </c>
      <c r="CG17266" s="174">
        <v>110989</v>
      </c>
      <c r="CH17266" s="174">
        <v>906</v>
      </c>
      <c r="CI17266" s="174">
        <v>5</v>
      </c>
      <c r="CJ17266" s="174">
        <v>0</v>
      </c>
      <c r="CK17266" s="174">
        <v>0</v>
      </c>
      <c r="CU17266" s="174">
        <v>110989</v>
      </c>
      <c r="CV17266" s="174">
        <v>906</v>
      </c>
      <c r="CW17266" s="174">
        <v>5</v>
      </c>
      <c r="CX17266" s="174">
        <v>0</v>
      </c>
    </row>
    <row r="17267" spans="84:102" x14ac:dyDescent="0.25">
      <c r="CF17267" s="3" t="s">
        <v>3073</v>
      </c>
      <c r="CG17267" s="174">
        <v>111291</v>
      </c>
      <c r="CH17267" s="174">
        <v>933</v>
      </c>
      <c r="CI17267" s="174">
        <v>5</v>
      </c>
      <c r="CJ17267" s="174">
        <v>0</v>
      </c>
      <c r="CK17267" s="174">
        <v>0</v>
      </c>
      <c r="CU17267" s="174">
        <v>111291</v>
      </c>
      <c r="CV17267" s="174">
        <v>933</v>
      </c>
      <c r="CW17267" s="174">
        <v>5</v>
      </c>
      <c r="CX17267" s="174">
        <v>0</v>
      </c>
    </row>
    <row r="17268" spans="84:102" x14ac:dyDescent="0.25">
      <c r="CF17268" s="3" t="s">
        <v>3073</v>
      </c>
      <c r="CG17268" s="174">
        <v>111831</v>
      </c>
      <c r="CH17268" s="174">
        <v>946</v>
      </c>
      <c r="CI17268" s="174">
        <v>5</v>
      </c>
      <c r="CJ17268" s="174">
        <v>0</v>
      </c>
      <c r="CK17268" s="174">
        <v>0</v>
      </c>
      <c r="CU17268" s="174">
        <v>111831</v>
      </c>
      <c r="CV17268" s="174">
        <v>946</v>
      </c>
      <c r="CW17268" s="174">
        <v>5</v>
      </c>
      <c r="CX17268" s="174">
        <v>0</v>
      </c>
    </row>
    <row r="17269" spans="84:102" x14ac:dyDescent="0.25">
      <c r="CF17269" s="3" t="s">
        <v>3073</v>
      </c>
      <c r="CG17269" s="174">
        <v>111845</v>
      </c>
      <c r="CH17269" s="174">
        <v>947</v>
      </c>
      <c r="CI17269" s="174">
        <v>5</v>
      </c>
      <c r="CJ17269" s="174">
        <v>0</v>
      </c>
      <c r="CK17269" s="174">
        <v>0</v>
      </c>
      <c r="CU17269" s="174">
        <v>111845</v>
      </c>
      <c r="CV17269" s="174">
        <v>947</v>
      </c>
      <c r="CW17269" s="174">
        <v>5</v>
      </c>
      <c r="CX17269" s="174">
        <v>0</v>
      </c>
    </row>
    <row r="17270" spans="84:102" x14ac:dyDescent="0.25">
      <c r="CF17270" s="3" t="s">
        <v>3073</v>
      </c>
      <c r="CG17270" s="174">
        <v>112113</v>
      </c>
      <c r="CH17270" s="174">
        <v>925</v>
      </c>
      <c r="CI17270" s="174">
        <v>5</v>
      </c>
      <c r="CJ17270" s="174">
        <v>0</v>
      </c>
      <c r="CK17270" s="174">
        <v>0</v>
      </c>
      <c r="CU17270" s="174">
        <v>112113</v>
      </c>
      <c r="CV17270" s="174">
        <v>925</v>
      </c>
      <c r="CW17270" s="174">
        <v>5</v>
      </c>
      <c r="CX17270" s="174">
        <v>0</v>
      </c>
    </row>
    <row r="17271" spans="84:102" x14ac:dyDescent="0.25">
      <c r="CF17271" s="3" t="s">
        <v>3073</v>
      </c>
      <c r="CG17271" s="174">
        <v>112420</v>
      </c>
      <c r="CH17271" s="174">
        <v>1352</v>
      </c>
      <c r="CI17271" s="174">
        <v>5</v>
      </c>
      <c r="CJ17271" s="174">
        <v>0</v>
      </c>
      <c r="CK17271" s="174">
        <v>0</v>
      </c>
      <c r="CU17271" s="174">
        <v>112420</v>
      </c>
      <c r="CV17271" s="174">
        <v>1352</v>
      </c>
      <c r="CW17271" s="174">
        <v>5</v>
      </c>
      <c r="CX17271" s="174">
        <v>0</v>
      </c>
    </row>
    <row r="17272" spans="84:102" x14ac:dyDescent="0.25">
      <c r="CF17272" s="3" t="s">
        <v>3073</v>
      </c>
      <c r="CG17272" s="174">
        <v>112445</v>
      </c>
      <c r="CH17272" s="174">
        <v>1354</v>
      </c>
      <c r="CI17272" s="174">
        <v>5</v>
      </c>
      <c r="CJ17272" s="174">
        <v>0</v>
      </c>
      <c r="CK17272" s="174">
        <v>0</v>
      </c>
      <c r="CU17272" s="174">
        <v>112445</v>
      </c>
      <c r="CV17272" s="174">
        <v>1354</v>
      </c>
      <c r="CW17272" s="174">
        <v>5</v>
      </c>
      <c r="CX17272" s="174">
        <v>0</v>
      </c>
    </row>
    <row r="17273" spans="84:102" x14ac:dyDescent="0.25">
      <c r="CF17273" s="3" t="s">
        <v>3073</v>
      </c>
      <c r="CG17273" s="174">
        <v>112685</v>
      </c>
      <c r="CH17273" s="174">
        <v>3664</v>
      </c>
      <c r="CI17273" s="174">
        <v>5</v>
      </c>
      <c r="CJ17273" s="174">
        <v>0</v>
      </c>
      <c r="CK17273" s="174">
        <v>0</v>
      </c>
      <c r="CU17273" s="174">
        <v>112685</v>
      </c>
      <c r="CV17273" s="174">
        <v>3664</v>
      </c>
      <c r="CW17273" s="174">
        <v>5</v>
      </c>
      <c r="CX17273" s="174">
        <v>0</v>
      </c>
    </row>
    <row r="17274" spans="84:102" x14ac:dyDescent="0.25">
      <c r="CF17274" s="3" t="s">
        <v>3073</v>
      </c>
      <c r="CG17274" s="174">
        <v>112869</v>
      </c>
      <c r="CH17274" s="174">
        <v>948</v>
      </c>
      <c r="CI17274" s="174">
        <v>5</v>
      </c>
      <c r="CJ17274" s="174">
        <v>0</v>
      </c>
      <c r="CK17274" s="174">
        <v>0</v>
      </c>
      <c r="CU17274" s="174">
        <v>112869</v>
      </c>
      <c r="CV17274" s="174">
        <v>948</v>
      </c>
      <c r="CW17274" s="174">
        <v>5</v>
      </c>
      <c r="CX17274" s="174">
        <v>0</v>
      </c>
    </row>
    <row r="17275" spans="84:102" x14ac:dyDescent="0.25">
      <c r="CF17275" s="3" t="s">
        <v>3073</v>
      </c>
      <c r="CG17275" s="174">
        <v>112977</v>
      </c>
      <c r="CH17275" s="174">
        <v>1351</v>
      </c>
      <c r="CI17275" s="174">
        <v>5</v>
      </c>
      <c r="CJ17275" s="174">
        <v>0</v>
      </c>
      <c r="CK17275" s="174">
        <v>0</v>
      </c>
      <c r="CU17275" s="174">
        <v>112977</v>
      </c>
      <c r="CV17275" s="174">
        <v>1351</v>
      </c>
      <c r="CW17275" s="174">
        <v>5</v>
      </c>
      <c r="CX17275" s="174">
        <v>0</v>
      </c>
    </row>
    <row r="17276" spans="84:102" x14ac:dyDescent="0.25">
      <c r="CF17276" s="3" t="s">
        <v>3073</v>
      </c>
      <c r="CG17276" s="174">
        <v>113422</v>
      </c>
      <c r="CH17276" s="174">
        <v>947</v>
      </c>
      <c r="CI17276" s="174">
        <v>5</v>
      </c>
      <c r="CJ17276" s="174">
        <v>0</v>
      </c>
      <c r="CK17276" s="174">
        <v>0</v>
      </c>
      <c r="CU17276" s="174">
        <v>113422</v>
      </c>
      <c r="CV17276" s="174">
        <v>947</v>
      </c>
      <c r="CW17276" s="174">
        <v>5</v>
      </c>
      <c r="CX17276" s="174">
        <v>0</v>
      </c>
    </row>
    <row r="17277" spans="84:102" x14ac:dyDescent="0.25">
      <c r="CF17277" s="3" t="s">
        <v>3073</v>
      </c>
      <c r="CG17277" s="174">
        <v>113428</v>
      </c>
      <c r="CH17277" s="174">
        <v>1991</v>
      </c>
      <c r="CI17277" s="174">
        <v>5</v>
      </c>
      <c r="CJ17277" s="174">
        <v>0</v>
      </c>
      <c r="CK17277" s="174">
        <v>0</v>
      </c>
      <c r="CU17277" s="174">
        <v>113428</v>
      </c>
      <c r="CV17277" s="174">
        <v>1991</v>
      </c>
      <c r="CW17277" s="174">
        <v>5</v>
      </c>
      <c r="CX17277" s="174">
        <v>0</v>
      </c>
    </row>
    <row r="17278" spans="84:102" x14ac:dyDescent="0.25">
      <c r="CF17278" s="3" t="s">
        <v>3073</v>
      </c>
      <c r="CG17278" s="174">
        <v>113987</v>
      </c>
      <c r="CH17278" s="174">
        <v>950</v>
      </c>
      <c r="CI17278" s="174">
        <v>5</v>
      </c>
      <c r="CJ17278" s="174">
        <v>0</v>
      </c>
      <c r="CK17278" s="174">
        <v>0</v>
      </c>
      <c r="CU17278" s="174">
        <v>113987</v>
      </c>
      <c r="CV17278" s="174">
        <v>950</v>
      </c>
      <c r="CW17278" s="174">
        <v>5</v>
      </c>
      <c r="CX17278" s="174">
        <v>0</v>
      </c>
    </row>
    <row r="17279" spans="84:102" x14ac:dyDescent="0.25">
      <c r="CF17279" s="3" t="s">
        <v>3073</v>
      </c>
      <c r="CG17279" s="174">
        <v>114577</v>
      </c>
      <c r="CH17279" s="174">
        <v>969</v>
      </c>
      <c r="CI17279" s="174">
        <v>5</v>
      </c>
      <c r="CJ17279" s="174">
        <v>0</v>
      </c>
      <c r="CK17279" s="174">
        <v>0</v>
      </c>
      <c r="CU17279" s="174">
        <v>114577</v>
      </c>
      <c r="CV17279" s="174">
        <v>969</v>
      </c>
      <c r="CW17279" s="174">
        <v>5</v>
      </c>
      <c r="CX17279" s="174">
        <v>0</v>
      </c>
    </row>
    <row r="17280" spans="84:102" x14ac:dyDescent="0.25">
      <c r="CF17280" s="3" t="s">
        <v>3073</v>
      </c>
      <c r="CG17280" s="174">
        <v>116322</v>
      </c>
      <c r="CH17280" s="174">
        <v>3826</v>
      </c>
      <c r="CI17280" s="174">
        <v>5</v>
      </c>
      <c r="CJ17280" s="174">
        <v>0</v>
      </c>
      <c r="CK17280" s="174">
        <v>0</v>
      </c>
      <c r="CU17280" s="174">
        <v>116322</v>
      </c>
      <c r="CV17280" s="174">
        <v>3826</v>
      </c>
      <c r="CW17280" s="174">
        <v>5</v>
      </c>
      <c r="CX17280" s="174">
        <v>0</v>
      </c>
    </row>
    <row r="17281" spans="84:102" x14ac:dyDescent="0.25">
      <c r="CF17281" s="3" t="s">
        <v>3073</v>
      </c>
      <c r="CG17281" s="174">
        <v>116570</v>
      </c>
      <c r="CH17281" s="174">
        <v>3673</v>
      </c>
      <c r="CI17281" s="174">
        <v>5</v>
      </c>
      <c r="CJ17281" s="174">
        <v>0</v>
      </c>
      <c r="CK17281" s="174">
        <v>0</v>
      </c>
      <c r="CU17281" s="174">
        <v>116570</v>
      </c>
      <c r="CV17281" s="174">
        <v>3673</v>
      </c>
      <c r="CW17281" s="174">
        <v>5</v>
      </c>
      <c r="CX17281" s="174">
        <v>0</v>
      </c>
    </row>
    <row r="17282" spans="84:102" x14ac:dyDescent="0.25">
      <c r="CF17282" s="3" t="s">
        <v>3073</v>
      </c>
      <c r="CG17282" s="174">
        <v>117204</v>
      </c>
      <c r="CH17282" s="174">
        <v>3674</v>
      </c>
      <c r="CI17282" s="174">
        <v>5</v>
      </c>
      <c r="CJ17282" s="174">
        <v>0</v>
      </c>
      <c r="CK17282" s="174">
        <v>0</v>
      </c>
      <c r="CU17282" s="174">
        <v>117204</v>
      </c>
      <c r="CV17282" s="174">
        <v>3674</v>
      </c>
      <c r="CW17282" s="174">
        <v>5</v>
      </c>
      <c r="CX17282" s="174">
        <v>0</v>
      </c>
    </row>
    <row r="17283" spans="84:102" x14ac:dyDescent="0.25">
      <c r="CF17283" s="3" t="s">
        <v>3073</v>
      </c>
      <c r="CG17283" s="174">
        <v>117294</v>
      </c>
      <c r="CH17283" s="174">
        <v>990</v>
      </c>
      <c r="CI17283" s="174">
        <v>5</v>
      </c>
      <c r="CJ17283" s="174">
        <v>0</v>
      </c>
      <c r="CK17283" s="174">
        <v>0</v>
      </c>
      <c r="CU17283" s="174">
        <v>117294</v>
      </c>
      <c r="CV17283" s="174">
        <v>990</v>
      </c>
      <c r="CW17283" s="174">
        <v>5</v>
      </c>
      <c r="CX17283" s="174">
        <v>0</v>
      </c>
    </row>
    <row r="17284" spans="84:102" x14ac:dyDescent="0.25">
      <c r="CF17284" s="3" t="s">
        <v>3073</v>
      </c>
      <c r="CG17284" s="174">
        <v>118089</v>
      </c>
      <c r="CH17284" s="174">
        <v>3674</v>
      </c>
      <c r="CI17284" s="174">
        <v>5</v>
      </c>
      <c r="CJ17284" s="174">
        <v>0</v>
      </c>
      <c r="CK17284" s="174">
        <v>0</v>
      </c>
      <c r="CU17284" s="174">
        <v>118089</v>
      </c>
      <c r="CV17284" s="174">
        <v>3674</v>
      </c>
      <c r="CW17284" s="174">
        <v>5</v>
      </c>
      <c r="CX17284" s="174">
        <v>0</v>
      </c>
    </row>
    <row r="17285" spans="84:102" x14ac:dyDescent="0.25">
      <c r="CF17285" s="3" t="s">
        <v>3073</v>
      </c>
      <c r="CG17285" s="174">
        <v>118627</v>
      </c>
      <c r="CH17285" s="174">
        <v>3680</v>
      </c>
      <c r="CI17285" s="174">
        <v>5</v>
      </c>
      <c r="CJ17285" s="174">
        <v>0</v>
      </c>
      <c r="CK17285" s="174">
        <v>0</v>
      </c>
      <c r="CU17285" s="174">
        <v>118627</v>
      </c>
      <c r="CV17285" s="174">
        <v>3680</v>
      </c>
      <c r="CW17285" s="174">
        <v>5</v>
      </c>
      <c r="CX17285" s="174">
        <v>0</v>
      </c>
    </row>
    <row r="17286" spans="84:102" x14ac:dyDescent="0.25">
      <c r="CF17286" s="3" t="s">
        <v>3073</v>
      </c>
      <c r="CG17286" s="174">
        <v>118812</v>
      </c>
      <c r="CH17286" s="174">
        <v>2085</v>
      </c>
      <c r="CI17286" s="174">
        <v>5</v>
      </c>
      <c r="CJ17286" s="174">
        <v>0</v>
      </c>
      <c r="CK17286" s="174">
        <v>0</v>
      </c>
      <c r="CU17286" s="174">
        <v>118812</v>
      </c>
      <c r="CV17286" s="174">
        <v>2085</v>
      </c>
      <c r="CW17286" s="174">
        <v>5</v>
      </c>
      <c r="CX17286" s="174">
        <v>0</v>
      </c>
    </row>
    <row r="17287" spans="84:102" x14ac:dyDescent="0.25">
      <c r="CF17287" s="3" t="s">
        <v>3073</v>
      </c>
      <c r="CG17287" s="174">
        <v>119892</v>
      </c>
      <c r="CH17287" s="174">
        <v>3678</v>
      </c>
      <c r="CI17287" s="174">
        <v>5</v>
      </c>
      <c r="CJ17287" s="174">
        <v>0</v>
      </c>
      <c r="CK17287" s="174">
        <v>0</v>
      </c>
      <c r="CU17287" s="174">
        <v>119892</v>
      </c>
      <c r="CV17287" s="174">
        <v>3678</v>
      </c>
      <c r="CW17287" s="174">
        <v>5</v>
      </c>
      <c r="CX17287" s="174">
        <v>0</v>
      </c>
    </row>
    <row r="17288" spans="84:102" x14ac:dyDescent="0.25">
      <c r="CF17288" s="3" t="s">
        <v>3073</v>
      </c>
      <c r="CG17288" s="174">
        <v>119996</v>
      </c>
      <c r="CH17288" s="174">
        <v>3810</v>
      </c>
      <c r="CI17288" s="174">
        <v>5</v>
      </c>
      <c r="CJ17288" s="174">
        <v>0</v>
      </c>
      <c r="CK17288" s="174">
        <v>0</v>
      </c>
      <c r="CU17288" s="174">
        <v>119996</v>
      </c>
      <c r="CV17288" s="174">
        <v>3810</v>
      </c>
      <c r="CW17288" s="174">
        <v>5</v>
      </c>
      <c r="CX17288" s="174">
        <v>0</v>
      </c>
    </row>
    <row r="17289" spans="84:102" x14ac:dyDescent="0.25">
      <c r="CF17289" s="3" t="s">
        <v>3073</v>
      </c>
      <c r="CG17289" s="174">
        <v>120486</v>
      </c>
      <c r="CH17289" s="174">
        <v>3681</v>
      </c>
      <c r="CI17289" s="174">
        <v>5</v>
      </c>
      <c r="CJ17289" s="174">
        <v>0</v>
      </c>
      <c r="CK17289" s="174">
        <v>0</v>
      </c>
      <c r="CU17289" s="174">
        <v>120486</v>
      </c>
      <c r="CV17289" s="174">
        <v>3681</v>
      </c>
      <c r="CW17289" s="174">
        <v>5</v>
      </c>
      <c r="CX17289" s="174">
        <v>0</v>
      </c>
    </row>
    <row r="17290" spans="84:102" x14ac:dyDescent="0.25">
      <c r="CF17290" s="3" t="s">
        <v>3073</v>
      </c>
      <c r="CG17290" s="174">
        <v>120748</v>
      </c>
      <c r="CH17290" s="174">
        <v>3681</v>
      </c>
      <c r="CI17290" s="174">
        <v>5</v>
      </c>
      <c r="CJ17290" s="174">
        <v>0</v>
      </c>
      <c r="CK17290" s="174">
        <v>0</v>
      </c>
      <c r="CU17290" s="174">
        <v>120748</v>
      </c>
      <c r="CV17290" s="174">
        <v>3681</v>
      </c>
      <c r="CW17290" s="174">
        <v>5</v>
      </c>
      <c r="CX17290" s="174">
        <v>0</v>
      </c>
    </row>
    <row r="17291" spans="84:102" x14ac:dyDescent="0.25">
      <c r="CF17291" s="3" t="s">
        <v>3073</v>
      </c>
      <c r="CG17291" s="174">
        <v>121257</v>
      </c>
      <c r="CH17291" s="174">
        <v>3679</v>
      </c>
      <c r="CI17291" s="174">
        <v>5</v>
      </c>
      <c r="CJ17291" s="174">
        <v>0</v>
      </c>
      <c r="CK17291" s="174">
        <v>0</v>
      </c>
      <c r="CU17291" s="174">
        <v>121257</v>
      </c>
      <c r="CV17291" s="174">
        <v>3679</v>
      </c>
      <c r="CW17291" s="174">
        <v>5</v>
      </c>
      <c r="CX17291" s="174">
        <v>0</v>
      </c>
    </row>
    <row r="17292" spans="84:102" x14ac:dyDescent="0.25">
      <c r="CF17292" s="3" t="s">
        <v>3073</v>
      </c>
      <c r="CG17292" s="174">
        <v>121302</v>
      </c>
      <c r="CH17292" s="174">
        <v>3680</v>
      </c>
      <c r="CI17292" s="174">
        <v>5</v>
      </c>
      <c r="CJ17292" s="174">
        <v>0</v>
      </c>
      <c r="CK17292" s="174">
        <v>0</v>
      </c>
      <c r="CU17292" s="174">
        <v>121302</v>
      </c>
      <c r="CV17292" s="174">
        <v>3680</v>
      </c>
      <c r="CW17292" s="174">
        <v>5</v>
      </c>
      <c r="CX17292" s="174">
        <v>0</v>
      </c>
    </row>
    <row r="17293" spans="84:102" x14ac:dyDescent="0.25">
      <c r="CF17293" s="3" t="s">
        <v>3073</v>
      </c>
      <c r="CG17293" s="174">
        <v>121459</v>
      </c>
      <c r="CH17293" s="174">
        <v>2001</v>
      </c>
      <c r="CI17293" s="174">
        <v>5</v>
      </c>
      <c r="CJ17293" s="174">
        <v>0</v>
      </c>
      <c r="CK17293" s="174">
        <v>0</v>
      </c>
      <c r="CU17293" s="174">
        <v>121459</v>
      </c>
      <c r="CV17293" s="174">
        <v>2001</v>
      </c>
      <c r="CW17293" s="174">
        <v>5</v>
      </c>
      <c r="CX17293" s="174">
        <v>0</v>
      </c>
    </row>
    <row r="17294" spans="84:102" x14ac:dyDescent="0.25">
      <c r="CF17294" s="3" t="s">
        <v>3073</v>
      </c>
      <c r="CG17294" s="174">
        <v>121798</v>
      </c>
      <c r="CH17294" s="174">
        <v>1025</v>
      </c>
      <c r="CI17294" s="174">
        <v>5</v>
      </c>
      <c r="CJ17294" s="174">
        <v>0</v>
      </c>
      <c r="CK17294" s="174">
        <v>0</v>
      </c>
      <c r="CU17294" s="174">
        <v>121798</v>
      </c>
      <c r="CV17294" s="174">
        <v>1025</v>
      </c>
      <c r="CW17294" s="174">
        <v>5</v>
      </c>
      <c r="CX17294" s="174">
        <v>0</v>
      </c>
    </row>
    <row r="17295" spans="84:102" x14ac:dyDescent="0.25">
      <c r="CF17295" s="3" t="s">
        <v>3073</v>
      </c>
      <c r="CG17295" s="174">
        <v>122214</v>
      </c>
      <c r="CH17295" s="174">
        <v>1040</v>
      </c>
      <c r="CI17295" s="174">
        <v>5</v>
      </c>
      <c r="CJ17295" s="174">
        <v>0</v>
      </c>
      <c r="CK17295" s="174">
        <v>0</v>
      </c>
      <c r="CU17295" s="174">
        <v>122214</v>
      </c>
      <c r="CV17295" s="174">
        <v>1040</v>
      </c>
      <c r="CW17295" s="174">
        <v>5</v>
      </c>
      <c r="CX17295" s="174">
        <v>0</v>
      </c>
    </row>
    <row r="17296" spans="84:102" x14ac:dyDescent="0.25">
      <c r="CF17296" s="3" t="s">
        <v>3073</v>
      </c>
      <c r="CG17296" s="174">
        <v>122390</v>
      </c>
      <c r="CH17296" s="174">
        <v>1281</v>
      </c>
      <c r="CI17296" s="174">
        <v>5</v>
      </c>
      <c r="CJ17296" s="174">
        <v>0</v>
      </c>
      <c r="CK17296" s="174">
        <v>0</v>
      </c>
      <c r="CU17296" s="174">
        <v>122390</v>
      </c>
      <c r="CV17296" s="174">
        <v>1281</v>
      </c>
      <c r="CW17296" s="174">
        <v>5</v>
      </c>
      <c r="CX17296" s="174">
        <v>0</v>
      </c>
    </row>
    <row r="17297" spans="84:102" x14ac:dyDescent="0.25">
      <c r="CF17297" s="3" t="s">
        <v>3073</v>
      </c>
      <c r="CG17297" s="174">
        <v>123140</v>
      </c>
      <c r="CH17297" s="174">
        <v>1040</v>
      </c>
      <c r="CI17297" s="174">
        <v>5</v>
      </c>
      <c r="CJ17297" s="174">
        <v>0</v>
      </c>
      <c r="CK17297" s="174">
        <v>0</v>
      </c>
      <c r="CU17297" s="174">
        <v>123140</v>
      </c>
      <c r="CV17297" s="174">
        <v>1040</v>
      </c>
      <c r="CW17297" s="174">
        <v>5</v>
      </c>
      <c r="CX17297" s="174">
        <v>0</v>
      </c>
    </row>
    <row r="17298" spans="84:102" x14ac:dyDescent="0.25">
      <c r="CF17298" s="3" t="s">
        <v>3073</v>
      </c>
      <c r="CG17298" s="174">
        <v>123476</v>
      </c>
      <c r="CH17298" s="174">
        <v>2671</v>
      </c>
      <c r="CI17298" s="174">
        <v>5</v>
      </c>
      <c r="CJ17298" s="174">
        <v>0</v>
      </c>
      <c r="CK17298" s="174">
        <v>0</v>
      </c>
      <c r="CU17298" s="174">
        <v>123476</v>
      </c>
      <c r="CV17298" s="174">
        <v>2671</v>
      </c>
      <c r="CW17298" s="174">
        <v>5</v>
      </c>
      <c r="CX17298" s="174">
        <v>0</v>
      </c>
    </row>
    <row r="17299" spans="84:102" x14ac:dyDescent="0.25">
      <c r="CF17299" s="3" t="s">
        <v>3073</v>
      </c>
      <c r="CG17299" s="174">
        <v>123805</v>
      </c>
      <c r="CH17299" s="174">
        <v>2086</v>
      </c>
      <c r="CI17299" s="174">
        <v>5</v>
      </c>
      <c r="CJ17299" s="174">
        <v>0</v>
      </c>
      <c r="CK17299" s="174">
        <v>0</v>
      </c>
      <c r="CU17299" s="174">
        <v>123805</v>
      </c>
      <c r="CV17299" s="174">
        <v>2086</v>
      </c>
      <c r="CW17299" s="174">
        <v>5</v>
      </c>
      <c r="CX17299" s="174">
        <v>0</v>
      </c>
    </row>
    <row r="17300" spans="84:102" x14ac:dyDescent="0.25">
      <c r="CF17300" s="3" t="s">
        <v>3073</v>
      </c>
      <c r="CG17300" s="174">
        <v>124366</v>
      </c>
      <c r="CH17300" s="174">
        <v>2674</v>
      </c>
      <c r="CI17300" s="174">
        <v>5</v>
      </c>
      <c r="CJ17300" s="174">
        <v>0</v>
      </c>
      <c r="CK17300" s="174">
        <v>0</v>
      </c>
      <c r="CU17300" s="174">
        <v>124366</v>
      </c>
      <c r="CV17300" s="174">
        <v>2674</v>
      </c>
      <c r="CW17300" s="174">
        <v>5</v>
      </c>
      <c r="CX17300" s="174">
        <v>0</v>
      </c>
    </row>
    <row r="17301" spans="84:102" x14ac:dyDescent="0.25">
      <c r="CF17301" s="3" t="s">
        <v>3073</v>
      </c>
      <c r="CG17301" s="174">
        <v>124617</v>
      </c>
      <c r="CH17301" s="174">
        <v>1042</v>
      </c>
      <c r="CI17301" s="174">
        <v>5</v>
      </c>
      <c r="CJ17301" s="174">
        <v>0</v>
      </c>
      <c r="CK17301" s="174">
        <v>0</v>
      </c>
      <c r="CU17301" s="174">
        <v>124617</v>
      </c>
      <c r="CV17301" s="174">
        <v>1042</v>
      </c>
      <c r="CW17301" s="174">
        <v>5</v>
      </c>
      <c r="CX17301" s="174">
        <v>0</v>
      </c>
    </row>
    <row r="17302" spans="84:102" x14ac:dyDescent="0.25">
      <c r="CF17302" s="3" t="s">
        <v>3073</v>
      </c>
      <c r="CG17302" s="174">
        <v>124843</v>
      </c>
      <c r="CH17302" s="174">
        <v>1041</v>
      </c>
      <c r="CI17302" s="174">
        <v>5</v>
      </c>
      <c r="CJ17302" s="174">
        <v>0</v>
      </c>
      <c r="CK17302" s="174">
        <v>0</v>
      </c>
      <c r="CU17302" s="174">
        <v>124843</v>
      </c>
      <c r="CV17302" s="174">
        <v>1041</v>
      </c>
      <c r="CW17302" s="174">
        <v>5</v>
      </c>
      <c r="CX17302" s="174">
        <v>0</v>
      </c>
    </row>
    <row r="17303" spans="84:102" x14ac:dyDescent="0.25">
      <c r="CF17303" s="3" t="s">
        <v>3073</v>
      </c>
      <c r="CG17303" s="174">
        <v>126212</v>
      </c>
      <c r="CH17303" s="174">
        <v>1235</v>
      </c>
      <c r="CI17303" s="174">
        <v>5</v>
      </c>
      <c r="CJ17303" s="174">
        <v>0</v>
      </c>
      <c r="CK17303" s="174">
        <v>0</v>
      </c>
      <c r="CU17303" s="174">
        <v>126212</v>
      </c>
      <c r="CV17303" s="174">
        <v>1235</v>
      </c>
      <c r="CW17303" s="174">
        <v>5</v>
      </c>
      <c r="CX17303" s="174">
        <v>0</v>
      </c>
    </row>
    <row r="17304" spans="84:102" x14ac:dyDescent="0.25">
      <c r="CF17304" s="3" t="s">
        <v>3073</v>
      </c>
      <c r="CG17304" s="174">
        <v>126592</v>
      </c>
      <c r="CH17304" s="174">
        <v>1259</v>
      </c>
      <c r="CI17304" s="174">
        <v>5</v>
      </c>
      <c r="CJ17304" s="174">
        <v>0</v>
      </c>
      <c r="CK17304" s="174">
        <v>0</v>
      </c>
      <c r="CU17304" s="174">
        <v>126592</v>
      </c>
      <c r="CV17304" s="174">
        <v>1259</v>
      </c>
      <c r="CW17304" s="174">
        <v>5</v>
      </c>
      <c r="CX17304" s="174">
        <v>0</v>
      </c>
    </row>
    <row r="17305" spans="84:102" x14ac:dyDescent="0.25">
      <c r="CF17305" s="3" t="s">
        <v>3073</v>
      </c>
      <c r="CG17305" s="174">
        <v>129648</v>
      </c>
      <c r="CH17305" s="174">
        <v>2706</v>
      </c>
      <c r="CI17305" s="174">
        <v>5</v>
      </c>
      <c r="CJ17305" s="174">
        <v>0</v>
      </c>
      <c r="CK17305" s="174">
        <v>0</v>
      </c>
      <c r="CU17305" s="174">
        <v>129648</v>
      </c>
      <c r="CV17305" s="174">
        <v>2706</v>
      </c>
      <c r="CW17305" s="174">
        <v>5</v>
      </c>
      <c r="CX17305" s="174">
        <v>0</v>
      </c>
    </row>
    <row r="17306" spans="84:102" x14ac:dyDescent="0.25">
      <c r="CF17306" s="3" t="s">
        <v>3073</v>
      </c>
      <c r="CG17306" s="174">
        <v>130047</v>
      </c>
      <c r="CH17306" s="174">
        <v>1230</v>
      </c>
      <c r="CI17306" s="174">
        <v>5</v>
      </c>
      <c r="CJ17306" s="174">
        <v>0</v>
      </c>
      <c r="CK17306" s="174">
        <v>0</v>
      </c>
      <c r="CU17306" s="174">
        <v>130047</v>
      </c>
      <c r="CV17306" s="174">
        <v>1230</v>
      </c>
      <c r="CW17306" s="174">
        <v>5</v>
      </c>
      <c r="CX17306" s="174">
        <v>0</v>
      </c>
    </row>
    <row r="17307" spans="84:102" x14ac:dyDescent="0.25">
      <c r="CF17307" s="3" t="s">
        <v>3073</v>
      </c>
      <c r="CG17307" s="174">
        <v>130610</v>
      </c>
      <c r="CH17307" s="174">
        <v>2679</v>
      </c>
      <c r="CI17307" s="174">
        <v>5</v>
      </c>
      <c r="CJ17307" s="174">
        <v>0</v>
      </c>
      <c r="CK17307" s="174">
        <v>0</v>
      </c>
      <c r="CU17307" s="174">
        <v>130610</v>
      </c>
      <c r="CV17307" s="174">
        <v>2679</v>
      </c>
      <c r="CW17307" s="174">
        <v>5</v>
      </c>
      <c r="CX17307" s="174">
        <v>0</v>
      </c>
    </row>
    <row r="17308" spans="84:102" x14ac:dyDescent="0.25">
      <c r="CF17308" s="3" t="s">
        <v>3073</v>
      </c>
      <c r="CG17308" s="174">
        <v>131106</v>
      </c>
      <c r="CH17308" s="174">
        <v>1070</v>
      </c>
      <c r="CI17308" s="174">
        <v>5</v>
      </c>
      <c r="CJ17308" s="174">
        <v>0</v>
      </c>
      <c r="CK17308" s="174">
        <v>0</v>
      </c>
      <c r="CU17308" s="174">
        <v>131106</v>
      </c>
      <c r="CV17308" s="174">
        <v>1070</v>
      </c>
      <c r="CW17308" s="174">
        <v>5</v>
      </c>
      <c r="CX17308" s="174">
        <v>0</v>
      </c>
    </row>
    <row r="17309" spans="84:102" x14ac:dyDescent="0.25">
      <c r="CF17309" s="3" t="s">
        <v>3073</v>
      </c>
      <c r="CG17309" s="174">
        <v>131750</v>
      </c>
      <c r="CH17309" s="174">
        <v>2024</v>
      </c>
      <c r="CI17309" s="174">
        <v>5</v>
      </c>
      <c r="CJ17309" s="174">
        <v>0</v>
      </c>
      <c r="CK17309" s="174">
        <v>0</v>
      </c>
      <c r="CU17309" s="174">
        <v>131750</v>
      </c>
      <c r="CV17309" s="174">
        <v>2024</v>
      </c>
      <c r="CW17309" s="174">
        <v>5</v>
      </c>
      <c r="CX17309" s="174">
        <v>0</v>
      </c>
    </row>
    <row r="17310" spans="84:102" x14ac:dyDescent="0.25">
      <c r="CF17310" s="3" t="s">
        <v>3073</v>
      </c>
      <c r="CG17310" s="174">
        <v>132570</v>
      </c>
      <c r="CH17310" s="174">
        <v>2708</v>
      </c>
      <c r="CI17310" s="174">
        <v>5</v>
      </c>
      <c r="CJ17310" s="174">
        <v>0</v>
      </c>
      <c r="CK17310" s="174">
        <v>0</v>
      </c>
      <c r="CU17310" s="174">
        <v>132570</v>
      </c>
      <c r="CV17310" s="174">
        <v>2708</v>
      </c>
      <c r="CW17310" s="174">
        <v>5</v>
      </c>
      <c r="CX17310" s="174">
        <v>0</v>
      </c>
    </row>
    <row r="17311" spans="84:102" x14ac:dyDescent="0.25">
      <c r="CF17311" s="3" t="s">
        <v>3073</v>
      </c>
      <c r="CG17311" s="174">
        <v>133849</v>
      </c>
      <c r="CH17311" s="174">
        <v>2027</v>
      </c>
      <c r="CI17311" s="174">
        <v>5</v>
      </c>
      <c r="CJ17311" s="174">
        <v>0</v>
      </c>
      <c r="CK17311" s="174">
        <v>0</v>
      </c>
      <c r="CU17311" s="174">
        <v>133849</v>
      </c>
      <c r="CV17311" s="174">
        <v>2027</v>
      </c>
      <c r="CW17311" s="174">
        <v>5</v>
      </c>
      <c r="CX17311" s="174">
        <v>0</v>
      </c>
    </row>
    <row r="17312" spans="84:102" x14ac:dyDescent="0.25">
      <c r="CF17312" s="3" t="s">
        <v>3073</v>
      </c>
      <c r="CG17312" s="174">
        <v>134499</v>
      </c>
      <c r="CH17312" s="174">
        <v>2717</v>
      </c>
      <c r="CI17312" s="174">
        <v>5</v>
      </c>
      <c r="CJ17312" s="174">
        <v>0</v>
      </c>
      <c r="CK17312" s="174">
        <v>0</v>
      </c>
      <c r="CU17312" s="174">
        <v>134499</v>
      </c>
      <c r="CV17312" s="174">
        <v>2717</v>
      </c>
      <c r="CW17312" s="174">
        <v>5</v>
      </c>
      <c r="CX17312" s="174">
        <v>0</v>
      </c>
    </row>
    <row r="17313" spans="84:102" x14ac:dyDescent="0.25">
      <c r="CF17313" s="3" t="s">
        <v>3073</v>
      </c>
      <c r="CG17313" s="174">
        <v>136643</v>
      </c>
      <c r="CH17313" s="174">
        <v>2021</v>
      </c>
      <c r="CI17313" s="174">
        <v>5</v>
      </c>
      <c r="CJ17313" s="174">
        <v>0</v>
      </c>
      <c r="CK17313" s="174">
        <v>0</v>
      </c>
      <c r="CU17313" s="174">
        <v>136643</v>
      </c>
      <c r="CV17313" s="174">
        <v>2021</v>
      </c>
      <c r="CW17313" s="174">
        <v>5</v>
      </c>
      <c r="CX17313" s="174">
        <v>0</v>
      </c>
    </row>
    <row r="17314" spans="84:102" x14ac:dyDescent="0.25">
      <c r="CF17314" s="3" t="s">
        <v>3073</v>
      </c>
      <c r="CG17314" s="174">
        <v>137626</v>
      </c>
      <c r="CH17314" s="174">
        <v>1108</v>
      </c>
      <c r="CI17314" s="174">
        <v>5</v>
      </c>
      <c r="CJ17314" s="174">
        <v>0</v>
      </c>
      <c r="CK17314" s="174">
        <v>0</v>
      </c>
      <c r="CU17314" s="174">
        <v>137626</v>
      </c>
      <c r="CV17314" s="174">
        <v>1108</v>
      </c>
      <c r="CW17314" s="174">
        <v>5</v>
      </c>
      <c r="CX17314" s="174">
        <v>0</v>
      </c>
    </row>
    <row r="17315" spans="84:102" x14ac:dyDescent="0.25">
      <c r="CF17315" s="3" t="s">
        <v>3073</v>
      </c>
      <c r="CG17315" s="174">
        <v>138814</v>
      </c>
      <c r="CH17315" s="174">
        <v>1125</v>
      </c>
      <c r="CI17315" s="174">
        <v>5</v>
      </c>
      <c r="CJ17315" s="174">
        <v>0</v>
      </c>
      <c r="CK17315" s="174">
        <v>0</v>
      </c>
      <c r="CU17315" s="174">
        <v>138814</v>
      </c>
      <c r="CV17315" s="174">
        <v>1125</v>
      </c>
      <c r="CW17315" s="174">
        <v>5</v>
      </c>
      <c r="CX17315" s="174">
        <v>0</v>
      </c>
    </row>
    <row r="17316" spans="84:102" x14ac:dyDescent="0.25">
      <c r="CF17316" s="3" t="s">
        <v>3073</v>
      </c>
      <c r="CG17316" s="174">
        <v>140037</v>
      </c>
      <c r="CH17316" s="174">
        <v>1178</v>
      </c>
      <c r="CI17316" s="174">
        <v>5</v>
      </c>
      <c r="CJ17316" s="174">
        <v>0</v>
      </c>
      <c r="CK17316" s="174">
        <v>0</v>
      </c>
      <c r="CU17316" s="174">
        <v>140037</v>
      </c>
      <c r="CV17316" s="174">
        <v>1178</v>
      </c>
      <c r="CW17316" s="174">
        <v>5</v>
      </c>
      <c r="CX17316" s="174">
        <v>0</v>
      </c>
    </row>
    <row r="17317" spans="84:102" x14ac:dyDescent="0.25">
      <c r="CF17317" s="3" t="s">
        <v>3073</v>
      </c>
      <c r="CG17317" s="174">
        <v>140766</v>
      </c>
      <c r="CH17317" s="174">
        <v>3085</v>
      </c>
      <c r="CI17317" s="174">
        <v>5</v>
      </c>
      <c r="CJ17317" s="174">
        <v>0</v>
      </c>
      <c r="CK17317" s="174">
        <v>0</v>
      </c>
      <c r="CU17317" s="174">
        <v>140766</v>
      </c>
      <c r="CV17317" s="174">
        <v>3085</v>
      </c>
      <c r="CW17317" s="174">
        <v>5</v>
      </c>
      <c r="CX17317" s="174">
        <v>0</v>
      </c>
    </row>
    <row r="17318" spans="84:102" x14ac:dyDescent="0.25">
      <c r="CF17318" s="3" t="s">
        <v>3073</v>
      </c>
      <c r="CG17318" s="174">
        <v>141145</v>
      </c>
      <c r="CH17318" s="174">
        <v>1142</v>
      </c>
      <c r="CI17318" s="174">
        <v>5</v>
      </c>
      <c r="CJ17318" s="174">
        <v>0</v>
      </c>
      <c r="CK17318" s="174">
        <v>0</v>
      </c>
      <c r="CU17318" s="174">
        <v>141145</v>
      </c>
      <c r="CV17318" s="174">
        <v>1142</v>
      </c>
      <c r="CW17318" s="174">
        <v>5</v>
      </c>
      <c r="CX17318" s="174">
        <v>0</v>
      </c>
    </row>
    <row r="17319" spans="84:102" x14ac:dyDescent="0.25">
      <c r="CF17319" s="3" t="s">
        <v>3073</v>
      </c>
      <c r="CG17319" s="174">
        <v>142554</v>
      </c>
      <c r="CH17319" s="174">
        <v>2756</v>
      </c>
      <c r="CI17319" s="174">
        <v>5</v>
      </c>
      <c r="CJ17319" s="174">
        <v>0</v>
      </c>
      <c r="CK17319" s="174">
        <v>0</v>
      </c>
      <c r="CU17319" s="174">
        <v>142554</v>
      </c>
      <c r="CV17319" s="174">
        <v>2756</v>
      </c>
      <c r="CW17319" s="174">
        <v>5</v>
      </c>
      <c r="CX17319" s="174">
        <v>0</v>
      </c>
    </row>
    <row r="17320" spans="84:102" x14ac:dyDescent="0.25">
      <c r="CF17320" s="3" t="s">
        <v>3073</v>
      </c>
      <c r="CG17320" s="174">
        <v>142560</v>
      </c>
      <c r="CH17320" s="174">
        <v>2766</v>
      </c>
      <c r="CI17320" s="174">
        <v>5</v>
      </c>
      <c r="CJ17320" s="174">
        <v>0</v>
      </c>
      <c r="CK17320" s="174">
        <v>0</v>
      </c>
      <c r="CU17320" s="174">
        <v>142560</v>
      </c>
      <c r="CV17320" s="174">
        <v>2766</v>
      </c>
      <c r="CW17320" s="174">
        <v>5</v>
      </c>
      <c r="CX17320" s="174">
        <v>0</v>
      </c>
    </row>
    <row r="17321" spans="84:102" x14ac:dyDescent="0.25">
      <c r="CF17321" s="3" t="s">
        <v>3073</v>
      </c>
      <c r="CG17321" s="174">
        <v>143932</v>
      </c>
      <c r="CH17321" s="174">
        <v>1169</v>
      </c>
      <c r="CI17321" s="174">
        <v>5</v>
      </c>
      <c r="CJ17321" s="174">
        <v>0</v>
      </c>
      <c r="CK17321" s="174">
        <v>0</v>
      </c>
      <c r="CU17321" s="174">
        <v>143932</v>
      </c>
      <c r="CV17321" s="174">
        <v>1169</v>
      </c>
      <c r="CW17321" s="174">
        <v>5</v>
      </c>
      <c r="CX17321" s="174">
        <v>0</v>
      </c>
    </row>
    <row r="17322" spans="84:102" x14ac:dyDescent="0.25">
      <c r="CF17322" s="3" t="s">
        <v>3073</v>
      </c>
      <c r="CG17322" s="174">
        <v>144026</v>
      </c>
      <c r="CH17322" s="174">
        <v>1132</v>
      </c>
      <c r="CI17322" s="174">
        <v>5</v>
      </c>
      <c r="CJ17322" s="174">
        <v>0</v>
      </c>
      <c r="CK17322" s="174">
        <v>0</v>
      </c>
      <c r="CU17322" s="174">
        <v>144026</v>
      </c>
      <c r="CV17322" s="174">
        <v>1132</v>
      </c>
      <c r="CW17322" s="174">
        <v>5</v>
      </c>
      <c r="CX17322" s="174">
        <v>0</v>
      </c>
    </row>
    <row r="17323" spans="84:102" x14ac:dyDescent="0.25">
      <c r="CF17323" s="3" t="s">
        <v>3073</v>
      </c>
      <c r="CG17323" s="174">
        <v>144123</v>
      </c>
      <c r="CH17323" s="174">
        <v>1168</v>
      </c>
      <c r="CI17323" s="174">
        <v>5</v>
      </c>
      <c r="CJ17323" s="174">
        <v>0</v>
      </c>
      <c r="CK17323" s="174">
        <v>0</v>
      </c>
      <c r="CU17323" s="174">
        <v>144123</v>
      </c>
      <c r="CV17323" s="174">
        <v>1168</v>
      </c>
      <c r="CW17323" s="174">
        <v>5</v>
      </c>
      <c r="CX17323" s="174">
        <v>0</v>
      </c>
    </row>
    <row r="17324" spans="84:102" x14ac:dyDescent="0.25">
      <c r="CF17324" s="3" t="s">
        <v>3073</v>
      </c>
      <c r="CG17324" s="174">
        <v>144230</v>
      </c>
      <c r="CH17324" s="174">
        <v>2766</v>
      </c>
      <c r="CI17324" s="174">
        <v>5</v>
      </c>
      <c r="CJ17324" s="174">
        <v>0</v>
      </c>
      <c r="CK17324" s="174">
        <v>0</v>
      </c>
      <c r="CU17324" s="174">
        <v>144230</v>
      </c>
      <c r="CV17324" s="174">
        <v>2766</v>
      </c>
      <c r="CW17324" s="174">
        <v>5</v>
      </c>
      <c r="CX17324" s="174">
        <v>0</v>
      </c>
    </row>
    <row r="17325" spans="84:102" x14ac:dyDescent="0.25">
      <c r="CF17325" s="3" t="s">
        <v>3073</v>
      </c>
      <c r="CG17325" s="174">
        <v>144478</v>
      </c>
      <c r="CH17325" s="174">
        <v>1142</v>
      </c>
      <c r="CI17325" s="174">
        <v>5</v>
      </c>
      <c r="CJ17325" s="174">
        <v>0</v>
      </c>
      <c r="CK17325" s="174">
        <v>0</v>
      </c>
      <c r="CU17325" s="174">
        <v>144478</v>
      </c>
      <c r="CV17325" s="174">
        <v>1142</v>
      </c>
      <c r="CW17325" s="174">
        <v>5</v>
      </c>
      <c r="CX17325" s="174">
        <v>0</v>
      </c>
    </row>
    <row r="17326" spans="84:102" x14ac:dyDescent="0.25">
      <c r="CF17326" s="3" t="s">
        <v>3073</v>
      </c>
      <c r="CG17326" s="174">
        <v>145510</v>
      </c>
      <c r="CH17326" s="174">
        <v>2776</v>
      </c>
      <c r="CI17326" s="174">
        <v>5</v>
      </c>
      <c r="CJ17326" s="174">
        <v>0</v>
      </c>
      <c r="CK17326" s="174">
        <v>0</v>
      </c>
      <c r="CU17326" s="174">
        <v>145510</v>
      </c>
      <c r="CV17326" s="174">
        <v>2776</v>
      </c>
      <c r="CW17326" s="174">
        <v>5</v>
      </c>
      <c r="CX17326" s="174">
        <v>0</v>
      </c>
    </row>
    <row r="17327" spans="84:102" x14ac:dyDescent="0.25">
      <c r="CF17327" s="3" t="s">
        <v>3073</v>
      </c>
      <c r="CG17327" s="174">
        <v>145734</v>
      </c>
      <c r="CH17327" s="174">
        <v>2770</v>
      </c>
      <c r="CI17327" s="174">
        <v>5</v>
      </c>
      <c r="CJ17327" s="174">
        <v>0</v>
      </c>
      <c r="CK17327" s="174">
        <v>0</v>
      </c>
      <c r="CU17327" s="174">
        <v>145734</v>
      </c>
      <c r="CV17327" s="174">
        <v>2770</v>
      </c>
      <c r="CW17327" s="174">
        <v>5</v>
      </c>
      <c r="CX17327" s="174">
        <v>0</v>
      </c>
    </row>
    <row r="17328" spans="84:102" x14ac:dyDescent="0.25">
      <c r="CF17328" s="3" t="s">
        <v>3073</v>
      </c>
      <c r="CG17328" s="174">
        <v>145740</v>
      </c>
      <c r="CH17328" s="174">
        <v>2770</v>
      </c>
      <c r="CI17328" s="174">
        <v>5</v>
      </c>
      <c r="CJ17328" s="174">
        <v>0</v>
      </c>
      <c r="CK17328" s="174">
        <v>0</v>
      </c>
      <c r="CU17328" s="174">
        <v>145740</v>
      </c>
      <c r="CV17328" s="174">
        <v>2770</v>
      </c>
      <c r="CW17328" s="174">
        <v>5</v>
      </c>
      <c r="CX17328" s="174">
        <v>0</v>
      </c>
    </row>
    <row r="17329" spans="84:102" x14ac:dyDescent="0.25">
      <c r="CF17329" s="3" t="s">
        <v>3073</v>
      </c>
      <c r="CG17329" s="174">
        <v>145834</v>
      </c>
      <c r="CH17329" s="174">
        <v>2777</v>
      </c>
      <c r="CI17329" s="174">
        <v>5</v>
      </c>
      <c r="CJ17329" s="174">
        <v>0</v>
      </c>
      <c r="CK17329" s="174">
        <v>0</v>
      </c>
      <c r="CU17329" s="174">
        <v>145834</v>
      </c>
      <c r="CV17329" s="174">
        <v>2777</v>
      </c>
      <c r="CW17329" s="174">
        <v>5</v>
      </c>
      <c r="CX17329" s="174">
        <v>0</v>
      </c>
    </row>
    <row r="17330" spans="84:102" x14ac:dyDescent="0.25">
      <c r="CF17330" s="3" t="s">
        <v>3073</v>
      </c>
      <c r="CG17330" s="174">
        <v>145924</v>
      </c>
      <c r="CH17330" s="174">
        <v>2772</v>
      </c>
      <c r="CI17330" s="174">
        <v>5</v>
      </c>
      <c r="CJ17330" s="174">
        <v>0</v>
      </c>
      <c r="CK17330" s="174">
        <v>0</v>
      </c>
      <c r="CU17330" s="174">
        <v>145924</v>
      </c>
      <c r="CV17330" s="174">
        <v>2772</v>
      </c>
      <c r="CW17330" s="174">
        <v>5</v>
      </c>
      <c r="CX17330" s="174">
        <v>0</v>
      </c>
    </row>
    <row r="17331" spans="84:102" x14ac:dyDescent="0.25">
      <c r="CF17331" s="3" t="s">
        <v>3073</v>
      </c>
      <c r="CG17331" s="174">
        <v>146530</v>
      </c>
      <c r="CH17331" s="174">
        <v>1167</v>
      </c>
      <c r="CI17331" s="174">
        <v>5</v>
      </c>
      <c r="CJ17331" s="174">
        <v>0</v>
      </c>
      <c r="CK17331" s="174">
        <v>0</v>
      </c>
      <c r="CU17331" s="174">
        <v>146530</v>
      </c>
      <c r="CV17331" s="174">
        <v>1167</v>
      </c>
      <c r="CW17331" s="174">
        <v>5</v>
      </c>
      <c r="CX17331" s="174">
        <v>0</v>
      </c>
    </row>
    <row r="17332" spans="84:102" x14ac:dyDescent="0.25">
      <c r="CF17332" s="3" t="s">
        <v>3073</v>
      </c>
      <c r="CG17332" s="174">
        <v>147998</v>
      </c>
      <c r="CH17332" s="174">
        <v>2815</v>
      </c>
      <c r="CI17332" s="174">
        <v>5</v>
      </c>
      <c r="CJ17332" s="174">
        <v>0</v>
      </c>
      <c r="CK17332" s="174">
        <v>0</v>
      </c>
      <c r="CU17332" s="174">
        <v>147998</v>
      </c>
      <c r="CV17332" s="174">
        <v>2815</v>
      </c>
      <c r="CW17332" s="174">
        <v>5</v>
      </c>
      <c r="CX17332" s="174">
        <v>0</v>
      </c>
    </row>
    <row r="17333" spans="84:102" x14ac:dyDescent="0.25">
      <c r="CF17333" s="3" t="s">
        <v>3073</v>
      </c>
      <c r="CG17333" s="174">
        <v>148531</v>
      </c>
      <c r="CH17333" s="174">
        <v>2863</v>
      </c>
      <c r="CI17333" s="174">
        <v>5</v>
      </c>
      <c r="CJ17333" s="174">
        <v>0</v>
      </c>
      <c r="CK17333" s="174">
        <v>0</v>
      </c>
      <c r="CU17333" s="174">
        <v>148531</v>
      </c>
      <c r="CV17333" s="174">
        <v>2863</v>
      </c>
      <c r="CW17333" s="174">
        <v>5</v>
      </c>
      <c r="CX17333" s="174">
        <v>0</v>
      </c>
    </row>
    <row r="17334" spans="84:102" x14ac:dyDescent="0.25">
      <c r="CF17334" s="3" t="s">
        <v>3073</v>
      </c>
      <c r="CG17334" s="174">
        <v>149346</v>
      </c>
      <c r="CH17334" s="174">
        <v>2859</v>
      </c>
      <c r="CI17334" s="174">
        <v>5</v>
      </c>
      <c r="CJ17334" s="174">
        <v>0</v>
      </c>
      <c r="CK17334" s="174">
        <v>0</v>
      </c>
      <c r="CU17334" s="174">
        <v>149346</v>
      </c>
      <c r="CV17334" s="174">
        <v>2859</v>
      </c>
      <c r="CW17334" s="174">
        <v>5</v>
      </c>
      <c r="CX17334" s="174">
        <v>0</v>
      </c>
    </row>
    <row r="17335" spans="84:102" x14ac:dyDescent="0.25">
      <c r="CF17335" s="3" t="s">
        <v>3073</v>
      </c>
      <c r="CG17335" s="174">
        <v>149776</v>
      </c>
      <c r="CH17335" s="174">
        <v>2877</v>
      </c>
      <c r="CI17335" s="174">
        <v>5</v>
      </c>
      <c r="CJ17335" s="174">
        <v>0</v>
      </c>
      <c r="CK17335" s="174">
        <v>0</v>
      </c>
      <c r="CU17335" s="174">
        <v>149776</v>
      </c>
      <c r="CV17335" s="174">
        <v>2877</v>
      </c>
      <c r="CW17335" s="174">
        <v>5</v>
      </c>
      <c r="CX17335" s="174">
        <v>0</v>
      </c>
    </row>
    <row r="17336" spans="84:102" x14ac:dyDescent="0.25">
      <c r="CF17336" s="3" t="s">
        <v>3073</v>
      </c>
      <c r="CG17336" s="174">
        <v>149880</v>
      </c>
      <c r="CH17336" s="174">
        <v>2836</v>
      </c>
      <c r="CI17336" s="174">
        <v>5</v>
      </c>
      <c r="CJ17336" s="174">
        <v>0</v>
      </c>
      <c r="CK17336" s="174">
        <v>0</v>
      </c>
      <c r="CU17336" s="174">
        <v>149880</v>
      </c>
      <c r="CV17336" s="174">
        <v>2836</v>
      </c>
      <c r="CW17336" s="174">
        <v>5</v>
      </c>
      <c r="CX17336" s="174">
        <v>0</v>
      </c>
    </row>
    <row r="17337" spans="84:102" x14ac:dyDescent="0.25">
      <c r="CF17337" s="3" t="s">
        <v>3073</v>
      </c>
      <c r="CG17337" s="174">
        <v>149881</v>
      </c>
      <c r="CH17337" s="174">
        <v>2837</v>
      </c>
      <c r="CI17337" s="174">
        <v>5</v>
      </c>
      <c r="CJ17337" s="174">
        <v>0</v>
      </c>
      <c r="CK17337" s="174">
        <v>0</v>
      </c>
      <c r="CU17337" s="174">
        <v>149881</v>
      </c>
      <c r="CV17337" s="174">
        <v>2837</v>
      </c>
      <c r="CW17337" s="174">
        <v>5</v>
      </c>
      <c r="CX17337" s="174">
        <v>0</v>
      </c>
    </row>
    <row r="17338" spans="84:102" x14ac:dyDescent="0.25">
      <c r="CF17338" s="3" t="s">
        <v>3073</v>
      </c>
      <c r="CG17338" s="174">
        <v>149901</v>
      </c>
      <c r="CH17338" s="174">
        <v>2866</v>
      </c>
      <c r="CI17338" s="174">
        <v>5</v>
      </c>
      <c r="CJ17338" s="174">
        <v>0</v>
      </c>
      <c r="CK17338" s="174">
        <v>0</v>
      </c>
      <c r="CU17338" s="174">
        <v>149901</v>
      </c>
      <c r="CV17338" s="174">
        <v>2866</v>
      </c>
      <c r="CW17338" s="174">
        <v>5</v>
      </c>
      <c r="CX17338" s="174">
        <v>0</v>
      </c>
    </row>
    <row r="17339" spans="84:102" x14ac:dyDescent="0.25">
      <c r="CF17339" s="3" t="s">
        <v>3073</v>
      </c>
      <c r="CG17339" s="174">
        <v>150225</v>
      </c>
      <c r="CH17339" s="174">
        <v>2842</v>
      </c>
      <c r="CI17339" s="174">
        <v>5</v>
      </c>
      <c r="CJ17339" s="174">
        <v>0</v>
      </c>
      <c r="CK17339" s="174">
        <v>0</v>
      </c>
      <c r="CU17339" s="174">
        <v>150225</v>
      </c>
      <c r="CV17339" s="174">
        <v>2842</v>
      </c>
      <c r="CW17339" s="174">
        <v>5</v>
      </c>
      <c r="CX17339" s="174">
        <v>0</v>
      </c>
    </row>
    <row r="17340" spans="84:102" x14ac:dyDescent="0.25">
      <c r="CF17340" s="3" t="s">
        <v>3073</v>
      </c>
      <c r="CG17340" s="174">
        <v>150278</v>
      </c>
      <c r="CH17340" s="174">
        <v>2061</v>
      </c>
      <c r="CI17340" s="174">
        <v>5</v>
      </c>
      <c r="CJ17340" s="174">
        <v>0</v>
      </c>
      <c r="CK17340" s="174">
        <v>0</v>
      </c>
      <c r="CU17340" s="174">
        <v>150278</v>
      </c>
      <c r="CV17340" s="174">
        <v>2061</v>
      </c>
      <c r="CW17340" s="174">
        <v>5</v>
      </c>
      <c r="CX17340" s="174">
        <v>0</v>
      </c>
    </row>
    <row r="17341" spans="84:102" x14ac:dyDescent="0.25">
      <c r="CF17341" s="3" t="s">
        <v>3073</v>
      </c>
      <c r="CG17341" s="174">
        <v>150437</v>
      </c>
      <c r="CH17341" s="174">
        <v>3149</v>
      </c>
      <c r="CI17341" s="174">
        <v>5</v>
      </c>
      <c r="CJ17341" s="174">
        <v>0</v>
      </c>
      <c r="CK17341" s="174">
        <v>0</v>
      </c>
      <c r="CU17341" s="174">
        <v>150437</v>
      </c>
      <c r="CV17341" s="174">
        <v>3149</v>
      </c>
      <c r="CW17341" s="174">
        <v>5</v>
      </c>
      <c r="CX17341" s="174">
        <v>0</v>
      </c>
    </row>
    <row r="17342" spans="84:102" x14ac:dyDescent="0.25">
      <c r="CF17342" s="3" t="s">
        <v>3073</v>
      </c>
      <c r="CG17342" s="174">
        <v>150493</v>
      </c>
      <c r="CH17342" s="174">
        <v>2878</v>
      </c>
      <c r="CI17342" s="174">
        <v>5</v>
      </c>
      <c r="CJ17342" s="174">
        <v>0</v>
      </c>
      <c r="CK17342" s="174">
        <v>0</v>
      </c>
      <c r="CU17342" s="174">
        <v>150493</v>
      </c>
      <c r="CV17342" s="174">
        <v>2878</v>
      </c>
      <c r="CW17342" s="174">
        <v>5</v>
      </c>
      <c r="CX17342" s="174">
        <v>0</v>
      </c>
    </row>
    <row r="17343" spans="84:102" x14ac:dyDescent="0.25">
      <c r="CF17343" s="3" t="s">
        <v>3073</v>
      </c>
      <c r="CG17343" s="174">
        <v>150846</v>
      </c>
      <c r="CH17343" s="174">
        <v>2843</v>
      </c>
      <c r="CI17343" s="174">
        <v>5</v>
      </c>
      <c r="CJ17343" s="174">
        <v>0</v>
      </c>
      <c r="CK17343" s="174">
        <v>0</v>
      </c>
      <c r="CU17343" s="174">
        <v>150846</v>
      </c>
      <c r="CV17343" s="174">
        <v>2843</v>
      </c>
      <c r="CW17343" s="174">
        <v>5</v>
      </c>
      <c r="CX17343" s="174">
        <v>0</v>
      </c>
    </row>
    <row r="17344" spans="84:102" x14ac:dyDescent="0.25">
      <c r="CF17344" s="3" t="s">
        <v>3073</v>
      </c>
      <c r="CG17344" s="174">
        <v>150982</v>
      </c>
      <c r="CH17344" s="174">
        <v>2917</v>
      </c>
      <c r="CI17344" s="174">
        <v>5</v>
      </c>
      <c r="CJ17344" s="174">
        <v>0</v>
      </c>
      <c r="CK17344" s="174">
        <v>0</v>
      </c>
      <c r="CU17344" s="174">
        <v>150982</v>
      </c>
      <c r="CV17344" s="174">
        <v>2917</v>
      </c>
      <c r="CW17344" s="174">
        <v>5</v>
      </c>
      <c r="CX17344" s="174">
        <v>0</v>
      </c>
    </row>
    <row r="17345" spans="84:102" x14ac:dyDescent="0.25">
      <c r="CF17345" s="3" t="s">
        <v>3073</v>
      </c>
      <c r="CG17345" s="174">
        <v>150991</v>
      </c>
      <c r="CH17345" s="174">
        <v>2867</v>
      </c>
      <c r="CI17345" s="174">
        <v>5</v>
      </c>
      <c r="CJ17345" s="174">
        <v>0</v>
      </c>
      <c r="CK17345" s="174">
        <v>0</v>
      </c>
      <c r="CU17345" s="174">
        <v>150991</v>
      </c>
      <c r="CV17345" s="174">
        <v>2867</v>
      </c>
      <c r="CW17345" s="174">
        <v>5</v>
      </c>
      <c r="CX17345" s="174">
        <v>0</v>
      </c>
    </row>
    <row r="17346" spans="84:102" x14ac:dyDescent="0.25">
      <c r="CF17346" s="3" t="s">
        <v>3073</v>
      </c>
      <c r="CG17346" s="174">
        <v>151040</v>
      </c>
      <c r="CH17346" s="174">
        <v>2862</v>
      </c>
      <c r="CI17346" s="174">
        <v>5</v>
      </c>
      <c r="CJ17346" s="174">
        <v>0</v>
      </c>
      <c r="CK17346" s="174">
        <v>0</v>
      </c>
      <c r="CU17346" s="174">
        <v>151040</v>
      </c>
      <c r="CV17346" s="174">
        <v>2862</v>
      </c>
      <c r="CW17346" s="174">
        <v>5</v>
      </c>
      <c r="CX17346" s="174">
        <v>0</v>
      </c>
    </row>
    <row r="17347" spans="84:102" x14ac:dyDescent="0.25">
      <c r="CF17347" s="3" t="s">
        <v>3073</v>
      </c>
      <c r="CG17347" s="174">
        <v>151040</v>
      </c>
      <c r="CH17347" s="174">
        <v>2919</v>
      </c>
      <c r="CI17347" s="174">
        <v>5</v>
      </c>
      <c r="CJ17347" s="174">
        <v>0</v>
      </c>
      <c r="CK17347" s="174">
        <v>0</v>
      </c>
      <c r="CU17347" s="174">
        <v>151040</v>
      </c>
      <c r="CV17347" s="174">
        <v>2919</v>
      </c>
      <c r="CW17347" s="174">
        <v>5</v>
      </c>
      <c r="CX17347" s="174">
        <v>0</v>
      </c>
    </row>
    <row r="17348" spans="84:102" x14ac:dyDescent="0.25">
      <c r="CF17348" s="3" t="s">
        <v>3073</v>
      </c>
      <c r="CG17348" s="174">
        <v>151046</v>
      </c>
      <c r="CH17348" s="174">
        <v>2941</v>
      </c>
      <c r="CI17348" s="174">
        <v>5</v>
      </c>
      <c r="CJ17348" s="174">
        <v>0</v>
      </c>
      <c r="CK17348" s="174">
        <v>0</v>
      </c>
      <c r="CU17348" s="174">
        <v>151046</v>
      </c>
      <c r="CV17348" s="174">
        <v>2941</v>
      </c>
      <c r="CW17348" s="174">
        <v>5</v>
      </c>
      <c r="CX17348" s="174">
        <v>0</v>
      </c>
    </row>
    <row r="17349" spans="84:102" x14ac:dyDescent="0.25">
      <c r="CF17349" s="3" t="s">
        <v>3073</v>
      </c>
      <c r="CG17349" s="174">
        <v>151066</v>
      </c>
      <c r="CH17349" s="174">
        <v>2064</v>
      </c>
      <c r="CI17349" s="174">
        <v>5</v>
      </c>
      <c r="CJ17349" s="174">
        <v>0</v>
      </c>
      <c r="CK17349" s="174">
        <v>0</v>
      </c>
      <c r="CU17349" s="174">
        <v>151066</v>
      </c>
      <c r="CV17349" s="174">
        <v>2064</v>
      </c>
      <c r="CW17349" s="174">
        <v>5</v>
      </c>
      <c r="CX17349" s="174">
        <v>0</v>
      </c>
    </row>
    <row r="17350" spans="84:102" x14ac:dyDescent="0.25">
      <c r="CF17350" s="3" t="s">
        <v>3073</v>
      </c>
      <c r="CG17350" s="174">
        <v>151586</v>
      </c>
      <c r="CH17350" s="174">
        <v>2908</v>
      </c>
      <c r="CI17350" s="174">
        <v>5</v>
      </c>
      <c r="CJ17350" s="174">
        <v>0</v>
      </c>
      <c r="CK17350" s="174">
        <v>0</v>
      </c>
      <c r="CU17350" s="174">
        <v>151586</v>
      </c>
      <c r="CV17350" s="174">
        <v>2908</v>
      </c>
      <c r="CW17350" s="174">
        <v>5</v>
      </c>
      <c r="CX17350" s="174">
        <v>0</v>
      </c>
    </row>
    <row r="17351" spans="84:102" x14ac:dyDescent="0.25">
      <c r="CF17351" s="3" t="s">
        <v>3073</v>
      </c>
      <c r="CG17351" s="174">
        <v>151774</v>
      </c>
      <c r="CH17351" s="174">
        <v>3108</v>
      </c>
      <c r="CI17351" s="174">
        <v>5</v>
      </c>
      <c r="CJ17351" s="174">
        <v>0</v>
      </c>
      <c r="CK17351" s="174">
        <v>0</v>
      </c>
      <c r="CU17351" s="174">
        <v>151774</v>
      </c>
      <c r="CV17351" s="174">
        <v>3108</v>
      </c>
      <c r="CW17351" s="174">
        <v>5</v>
      </c>
      <c r="CX17351" s="174">
        <v>0</v>
      </c>
    </row>
    <row r="17352" spans="84:102" x14ac:dyDescent="0.25">
      <c r="CF17352" s="3" t="s">
        <v>3073</v>
      </c>
      <c r="CG17352" s="174">
        <v>151838</v>
      </c>
      <c r="CH17352" s="174">
        <v>151884</v>
      </c>
      <c r="CI17352" s="174">
        <v>5</v>
      </c>
      <c r="CJ17352" s="174">
        <v>0</v>
      </c>
      <c r="CK17352" s="174">
        <v>0</v>
      </c>
      <c r="CU17352" s="174">
        <v>151838</v>
      </c>
      <c r="CV17352" s="174">
        <v>151884</v>
      </c>
      <c r="CW17352" s="174">
        <v>5</v>
      </c>
      <c r="CX17352" s="174">
        <v>0</v>
      </c>
    </row>
    <row r="17353" spans="84:102" x14ac:dyDescent="0.25">
      <c r="CF17353" s="3" t="s">
        <v>3073</v>
      </c>
      <c r="CG17353" s="174">
        <v>151884</v>
      </c>
      <c r="CH17353" s="174">
        <v>151838</v>
      </c>
      <c r="CI17353" s="174">
        <v>5</v>
      </c>
      <c r="CJ17353" s="174">
        <v>0</v>
      </c>
      <c r="CK17353" s="174">
        <v>0</v>
      </c>
      <c r="CU17353" s="174">
        <v>151884</v>
      </c>
      <c r="CV17353" s="174">
        <v>151838</v>
      </c>
      <c r="CW17353" s="174">
        <v>5</v>
      </c>
      <c r="CX17353" s="174">
        <v>0</v>
      </c>
    </row>
    <row r="17354" spans="84:102" x14ac:dyDescent="0.25">
      <c r="CF17354" s="3" t="s">
        <v>3073</v>
      </c>
      <c r="CG17354" s="174">
        <v>151963</v>
      </c>
      <c r="CH17354" s="174">
        <v>2910</v>
      </c>
      <c r="CI17354" s="174">
        <v>5</v>
      </c>
      <c r="CJ17354" s="174">
        <v>0</v>
      </c>
      <c r="CK17354" s="174">
        <v>0</v>
      </c>
      <c r="CU17354" s="174">
        <v>151963</v>
      </c>
      <c r="CV17354" s="174">
        <v>2910</v>
      </c>
      <c r="CW17354" s="174">
        <v>5</v>
      </c>
      <c r="CX17354" s="174">
        <v>0</v>
      </c>
    </row>
    <row r="17355" spans="84:102" x14ac:dyDescent="0.25">
      <c r="CF17355" s="3" t="s">
        <v>3073</v>
      </c>
      <c r="CG17355" s="174">
        <v>152099</v>
      </c>
      <c r="CH17355" s="174">
        <v>2049</v>
      </c>
      <c r="CI17355" s="174">
        <v>5</v>
      </c>
      <c r="CJ17355" s="174">
        <v>0</v>
      </c>
      <c r="CK17355" s="174">
        <v>0</v>
      </c>
      <c r="CU17355" s="174">
        <v>152099</v>
      </c>
      <c r="CV17355" s="174">
        <v>2049</v>
      </c>
      <c r="CW17355" s="174">
        <v>5</v>
      </c>
      <c r="CX17355" s="174">
        <v>0</v>
      </c>
    </row>
    <row r="17356" spans="84:102" x14ac:dyDescent="0.25">
      <c r="CF17356" s="3" t="s">
        <v>3073</v>
      </c>
      <c r="CG17356" s="174">
        <v>152248</v>
      </c>
      <c r="CH17356" s="174">
        <v>2911</v>
      </c>
      <c r="CI17356" s="174">
        <v>5</v>
      </c>
      <c r="CJ17356" s="174">
        <v>0</v>
      </c>
      <c r="CK17356" s="174">
        <v>0</v>
      </c>
      <c r="CU17356" s="174">
        <v>152248</v>
      </c>
      <c r="CV17356" s="174">
        <v>2911</v>
      </c>
      <c r="CW17356" s="174">
        <v>5</v>
      </c>
      <c r="CX17356" s="174">
        <v>0</v>
      </c>
    </row>
    <row r="17357" spans="84:102" x14ac:dyDescent="0.25">
      <c r="CF17357" s="3" t="s">
        <v>3073</v>
      </c>
      <c r="CG17357" s="174">
        <v>152429</v>
      </c>
      <c r="CH17357" s="174">
        <v>3179</v>
      </c>
      <c r="CI17357" s="174">
        <v>5</v>
      </c>
      <c r="CJ17357" s="174">
        <v>0</v>
      </c>
      <c r="CK17357" s="174">
        <v>0</v>
      </c>
      <c r="CU17357" s="174">
        <v>152429</v>
      </c>
      <c r="CV17357" s="174">
        <v>3179</v>
      </c>
      <c r="CW17357" s="174">
        <v>5</v>
      </c>
      <c r="CX17357" s="174">
        <v>0</v>
      </c>
    </row>
    <row r="17358" spans="84:102" x14ac:dyDescent="0.25">
      <c r="CF17358" s="3" t="s">
        <v>3073</v>
      </c>
      <c r="CG17358" s="174">
        <v>152480</v>
      </c>
      <c r="CH17358" s="174">
        <v>3148</v>
      </c>
      <c r="CI17358" s="174">
        <v>5</v>
      </c>
      <c r="CJ17358" s="174">
        <v>0</v>
      </c>
      <c r="CK17358" s="174">
        <v>0</v>
      </c>
      <c r="CU17358" s="174">
        <v>152480</v>
      </c>
      <c r="CV17358" s="174">
        <v>3148</v>
      </c>
      <c r="CW17358" s="174">
        <v>5</v>
      </c>
      <c r="CX17358" s="174">
        <v>0</v>
      </c>
    </row>
    <row r="17359" spans="84:102" x14ac:dyDescent="0.25">
      <c r="CF17359" s="3" t="s">
        <v>3073</v>
      </c>
      <c r="CG17359" s="174">
        <v>152499</v>
      </c>
      <c r="CH17359" s="174">
        <v>3184</v>
      </c>
      <c r="CI17359" s="174">
        <v>5</v>
      </c>
      <c r="CJ17359" s="174">
        <v>0</v>
      </c>
      <c r="CK17359" s="174">
        <v>0</v>
      </c>
      <c r="CU17359" s="174">
        <v>152499</v>
      </c>
      <c r="CV17359" s="174">
        <v>3184</v>
      </c>
      <c r="CW17359" s="174">
        <v>5</v>
      </c>
      <c r="CX17359" s="174">
        <v>0</v>
      </c>
    </row>
    <row r="17360" spans="84:102" x14ac:dyDescent="0.25">
      <c r="CF17360" s="3" t="s">
        <v>3073</v>
      </c>
      <c r="CG17360" s="174">
        <v>152804</v>
      </c>
      <c r="CH17360" s="174">
        <v>3149</v>
      </c>
      <c r="CI17360" s="174">
        <v>5</v>
      </c>
      <c r="CJ17360" s="174">
        <v>0</v>
      </c>
      <c r="CK17360" s="174">
        <v>0</v>
      </c>
      <c r="CU17360" s="174">
        <v>152804</v>
      </c>
      <c r="CV17360" s="174">
        <v>3149</v>
      </c>
      <c r="CW17360" s="174">
        <v>5</v>
      </c>
      <c r="CX17360" s="174">
        <v>0</v>
      </c>
    </row>
    <row r="17361" spans="84:102" x14ac:dyDescent="0.25">
      <c r="CF17361" s="3" t="s">
        <v>3073</v>
      </c>
      <c r="CG17361" s="174">
        <v>152907</v>
      </c>
      <c r="CH17361" s="174">
        <v>2952</v>
      </c>
      <c r="CI17361" s="174">
        <v>5</v>
      </c>
      <c r="CJ17361" s="174">
        <v>0</v>
      </c>
      <c r="CK17361" s="174">
        <v>0</v>
      </c>
      <c r="CU17361" s="174">
        <v>152907</v>
      </c>
      <c r="CV17361" s="174">
        <v>2952</v>
      </c>
      <c r="CW17361" s="174">
        <v>5</v>
      </c>
      <c r="CX17361" s="174">
        <v>0</v>
      </c>
    </row>
    <row r="17362" spans="84:102" x14ac:dyDescent="0.25">
      <c r="CF17362" s="3" t="s">
        <v>3073</v>
      </c>
      <c r="CG17362" s="174">
        <v>153082</v>
      </c>
      <c r="CH17362" s="174">
        <v>2956</v>
      </c>
      <c r="CI17362" s="174">
        <v>5</v>
      </c>
      <c r="CJ17362" s="174">
        <v>0</v>
      </c>
      <c r="CK17362" s="174">
        <v>0</v>
      </c>
      <c r="CU17362" s="174">
        <v>153082</v>
      </c>
      <c r="CV17362" s="174">
        <v>2956</v>
      </c>
      <c r="CW17362" s="174">
        <v>5</v>
      </c>
      <c r="CX17362" s="174">
        <v>0</v>
      </c>
    </row>
    <row r="17363" spans="84:102" x14ac:dyDescent="0.25">
      <c r="CF17363" s="3" t="s">
        <v>3073</v>
      </c>
      <c r="CG17363" s="174">
        <v>153108</v>
      </c>
      <c r="CH17363" s="174">
        <v>3178</v>
      </c>
      <c r="CI17363" s="174">
        <v>5</v>
      </c>
      <c r="CJ17363" s="174">
        <v>0</v>
      </c>
      <c r="CK17363" s="174">
        <v>0</v>
      </c>
      <c r="CU17363" s="174">
        <v>153108</v>
      </c>
      <c r="CV17363" s="174">
        <v>3178</v>
      </c>
      <c r="CW17363" s="174">
        <v>5</v>
      </c>
      <c r="CX17363" s="174">
        <v>0</v>
      </c>
    </row>
    <row r="17364" spans="84:102" x14ac:dyDescent="0.25">
      <c r="CF17364" s="3" t="s">
        <v>3073</v>
      </c>
      <c r="CG17364" s="174">
        <v>153208</v>
      </c>
      <c r="CH17364" s="174">
        <v>3184</v>
      </c>
      <c r="CI17364" s="174">
        <v>5</v>
      </c>
      <c r="CJ17364" s="174">
        <v>0</v>
      </c>
      <c r="CK17364" s="174">
        <v>0</v>
      </c>
      <c r="CU17364" s="174">
        <v>153208</v>
      </c>
      <c r="CV17364" s="174">
        <v>3184</v>
      </c>
      <c r="CW17364" s="174">
        <v>5</v>
      </c>
      <c r="CX17364" s="174">
        <v>0</v>
      </c>
    </row>
    <row r="17365" spans="84:102" x14ac:dyDescent="0.25">
      <c r="CF17365" s="3" t="s">
        <v>3073</v>
      </c>
      <c r="CG17365" s="174">
        <v>153401</v>
      </c>
      <c r="CH17365" s="174">
        <v>2953</v>
      </c>
      <c r="CI17365" s="174">
        <v>5</v>
      </c>
      <c r="CJ17365" s="174">
        <v>0</v>
      </c>
      <c r="CK17365" s="174">
        <v>0</v>
      </c>
      <c r="CU17365" s="174">
        <v>153401</v>
      </c>
      <c r="CV17365" s="174">
        <v>2953</v>
      </c>
      <c r="CW17365" s="174">
        <v>5</v>
      </c>
      <c r="CX17365" s="174">
        <v>0</v>
      </c>
    </row>
    <row r="17366" spans="84:102" x14ac:dyDescent="0.25">
      <c r="CF17366" s="3" t="s">
        <v>3073</v>
      </c>
      <c r="CG17366" s="174">
        <v>153413</v>
      </c>
      <c r="CH17366" s="174">
        <v>2063</v>
      </c>
      <c r="CI17366" s="174">
        <v>5</v>
      </c>
      <c r="CJ17366" s="174">
        <v>0</v>
      </c>
      <c r="CK17366" s="174">
        <v>0</v>
      </c>
      <c r="CU17366" s="174">
        <v>153413</v>
      </c>
      <c r="CV17366" s="174">
        <v>2063</v>
      </c>
      <c r="CW17366" s="174">
        <v>5</v>
      </c>
      <c r="CX17366" s="174">
        <v>0</v>
      </c>
    </row>
    <row r="17367" spans="84:102" x14ac:dyDescent="0.25">
      <c r="CF17367" s="3" t="s">
        <v>3073</v>
      </c>
      <c r="CG17367" s="174">
        <v>153478</v>
      </c>
      <c r="CH17367" s="174">
        <v>2945</v>
      </c>
      <c r="CI17367" s="174">
        <v>5</v>
      </c>
      <c r="CJ17367" s="174">
        <v>0</v>
      </c>
      <c r="CK17367" s="174">
        <v>0</v>
      </c>
      <c r="CU17367" s="174">
        <v>153478</v>
      </c>
      <c r="CV17367" s="174">
        <v>2945</v>
      </c>
      <c r="CW17367" s="174">
        <v>5</v>
      </c>
      <c r="CX17367" s="174">
        <v>0</v>
      </c>
    </row>
    <row r="17368" spans="84:102" x14ac:dyDescent="0.25">
      <c r="CF17368" s="3" t="s">
        <v>3073</v>
      </c>
      <c r="CG17368" s="174">
        <v>153489</v>
      </c>
      <c r="CH17368" s="174">
        <v>2974</v>
      </c>
      <c r="CI17368" s="174">
        <v>5</v>
      </c>
      <c r="CJ17368" s="174">
        <v>0</v>
      </c>
      <c r="CK17368" s="174">
        <v>0</v>
      </c>
      <c r="CU17368" s="174">
        <v>153489</v>
      </c>
      <c r="CV17368" s="174">
        <v>2974</v>
      </c>
      <c r="CW17368" s="174">
        <v>5</v>
      </c>
      <c r="CX17368" s="174">
        <v>0</v>
      </c>
    </row>
    <row r="17369" spans="84:102" x14ac:dyDescent="0.25">
      <c r="CF17369" s="3" t="s">
        <v>3073</v>
      </c>
      <c r="CG17369" s="174">
        <v>153490</v>
      </c>
      <c r="CH17369" s="174">
        <v>2946</v>
      </c>
      <c r="CI17369" s="174">
        <v>5</v>
      </c>
      <c r="CJ17369" s="174">
        <v>0</v>
      </c>
      <c r="CK17369" s="174">
        <v>0</v>
      </c>
      <c r="CU17369" s="174">
        <v>153490</v>
      </c>
      <c r="CV17369" s="174">
        <v>2946</v>
      </c>
      <c r="CW17369" s="174">
        <v>5</v>
      </c>
      <c r="CX17369" s="174">
        <v>0</v>
      </c>
    </row>
    <row r="17370" spans="84:102" x14ac:dyDescent="0.25">
      <c r="CF17370" s="3" t="s">
        <v>3073</v>
      </c>
      <c r="CG17370" s="174">
        <v>153717</v>
      </c>
      <c r="CH17370" s="174">
        <v>3185</v>
      </c>
      <c r="CI17370" s="174">
        <v>5</v>
      </c>
      <c r="CJ17370" s="174">
        <v>0</v>
      </c>
      <c r="CK17370" s="174">
        <v>0</v>
      </c>
      <c r="CU17370" s="174">
        <v>153717</v>
      </c>
      <c r="CV17370" s="174">
        <v>3185</v>
      </c>
      <c r="CW17370" s="174">
        <v>5</v>
      </c>
      <c r="CX17370" s="174">
        <v>0</v>
      </c>
    </row>
    <row r="17371" spans="84:102" x14ac:dyDescent="0.25">
      <c r="CF17371" s="3" t="s">
        <v>3073</v>
      </c>
      <c r="CG17371" s="174">
        <v>153766</v>
      </c>
      <c r="CH17371" s="174">
        <v>3173</v>
      </c>
      <c r="CI17371" s="174">
        <v>5</v>
      </c>
      <c r="CJ17371" s="174">
        <v>0</v>
      </c>
      <c r="CK17371" s="174">
        <v>0</v>
      </c>
      <c r="CU17371" s="174">
        <v>153766</v>
      </c>
      <c r="CV17371" s="174">
        <v>3173</v>
      </c>
      <c r="CW17371" s="174">
        <v>5</v>
      </c>
      <c r="CX17371" s="174">
        <v>0</v>
      </c>
    </row>
    <row r="17372" spans="84:102" x14ac:dyDescent="0.25">
      <c r="CF17372" s="3" t="s">
        <v>3073</v>
      </c>
      <c r="CG17372" s="174">
        <v>154125</v>
      </c>
      <c r="CH17372" s="174">
        <v>2063</v>
      </c>
      <c r="CI17372" s="174">
        <v>5</v>
      </c>
      <c r="CJ17372" s="174">
        <v>0</v>
      </c>
      <c r="CK17372" s="174">
        <v>0</v>
      </c>
      <c r="CU17372" s="174">
        <v>154125</v>
      </c>
      <c r="CV17372" s="174">
        <v>2063</v>
      </c>
      <c r="CW17372" s="174">
        <v>5</v>
      </c>
      <c r="CX17372" s="174">
        <v>0</v>
      </c>
    </row>
    <row r="17373" spans="84:102" x14ac:dyDescent="0.25">
      <c r="CF17373" s="3" t="s">
        <v>3073</v>
      </c>
      <c r="CG17373" s="174">
        <v>154528</v>
      </c>
      <c r="CH17373" s="174">
        <v>3174</v>
      </c>
      <c r="CI17373" s="174">
        <v>5</v>
      </c>
      <c r="CJ17373" s="174">
        <v>0</v>
      </c>
      <c r="CK17373" s="174">
        <v>0</v>
      </c>
      <c r="CU17373" s="174">
        <v>154528</v>
      </c>
      <c r="CV17373" s="174">
        <v>3174</v>
      </c>
      <c r="CW17373" s="174">
        <v>5</v>
      </c>
      <c r="CX17373" s="174">
        <v>0</v>
      </c>
    </row>
    <row r="17374" spans="84:102" x14ac:dyDescent="0.25">
      <c r="CF17374" s="3" t="s">
        <v>3073</v>
      </c>
      <c r="CG17374" s="174">
        <v>154559</v>
      </c>
      <c r="CH17374" s="174">
        <v>2979</v>
      </c>
      <c r="CI17374" s="174">
        <v>5</v>
      </c>
      <c r="CJ17374" s="174">
        <v>0</v>
      </c>
      <c r="CK17374" s="174">
        <v>0</v>
      </c>
      <c r="CU17374" s="174">
        <v>154559</v>
      </c>
      <c r="CV17374" s="174">
        <v>2979</v>
      </c>
      <c r="CW17374" s="174">
        <v>5</v>
      </c>
      <c r="CX17374" s="174">
        <v>0</v>
      </c>
    </row>
    <row r="17375" spans="84:102" x14ac:dyDescent="0.25">
      <c r="CF17375" s="3" t="s">
        <v>3073</v>
      </c>
      <c r="CG17375" s="174">
        <v>155538</v>
      </c>
      <c r="CH17375" s="174">
        <v>2963</v>
      </c>
      <c r="CI17375" s="174">
        <v>5</v>
      </c>
      <c r="CJ17375" s="174">
        <v>0</v>
      </c>
      <c r="CK17375" s="174">
        <v>0</v>
      </c>
      <c r="CU17375" s="174">
        <v>155538</v>
      </c>
      <c r="CV17375" s="174">
        <v>2963</v>
      </c>
      <c r="CW17375" s="174">
        <v>5</v>
      </c>
      <c r="CX17375" s="174">
        <v>0</v>
      </c>
    </row>
    <row r="17376" spans="84:102" x14ac:dyDescent="0.25">
      <c r="CF17376" s="3" t="s">
        <v>3073</v>
      </c>
      <c r="CG17376" s="174">
        <v>155790</v>
      </c>
      <c r="CH17376" s="174">
        <v>3195</v>
      </c>
      <c r="CI17376" s="174">
        <v>5</v>
      </c>
      <c r="CJ17376" s="174">
        <v>0</v>
      </c>
      <c r="CK17376" s="174">
        <v>0</v>
      </c>
      <c r="CU17376" s="174">
        <v>155790</v>
      </c>
      <c r="CV17376" s="174">
        <v>3195</v>
      </c>
      <c r="CW17376" s="174">
        <v>5</v>
      </c>
      <c r="CX17376" s="174">
        <v>0</v>
      </c>
    </row>
    <row r="17377" spans="84:102" x14ac:dyDescent="0.25">
      <c r="CF17377" s="3" t="s">
        <v>3073</v>
      </c>
      <c r="CG17377" s="174">
        <v>155805</v>
      </c>
      <c r="CH17377" s="174">
        <v>3196</v>
      </c>
      <c r="CI17377" s="174">
        <v>5</v>
      </c>
      <c r="CJ17377" s="174">
        <v>0</v>
      </c>
      <c r="CK17377" s="174">
        <v>0</v>
      </c>
      <c r="CU17377" s="174">
        <v>155805</v>
      </c>
      <c r="CV17377" s="174">
        <v>3196</v>
      </c>
      <c r="CW17377" s="174">
        <v>5</v>
      </c>
      <c r="CX17377" s="174">
        <v>0</v>
      </c>
    </row>
    <row r="17378" spans="84:102" x14ac:dyDescent="0.25">
      <c r="CF17378" s="3" t="s">
        <v>3073</v>
      </c>
      <c r="CG17378" s="174">
        <v>155832</v>
      </c>
      <c r="CH17378" s="174">
        <v>3198</v>
      </c>
      <c r="CI17378" s="174">
        <v>5</v>
      </c>
      <c r="CJ17378" s="174">
        <v>0</v>
      </c>
      <c r="CK17378" s="174">
        <v>0</v>
      </c>
      <c r="CU17378" s="174">
        <v>155832</v>
      </c>
      <c r="CV17378" s="174">
        <v>3198</v>
      </c>
      <c r="CW17378" s="174">
        <v>5</v>
      </c>
      <c r="CX17378" s="174">
        <v>0</v>
      </c>
    </row>
    <row r="17379" spans="84:102" x14ac:dyDescent="0.25">
      <c r="CF17379" s="3" t="s">
        <v>3073</v>
      </c>
      <c r="CG17379" s="174">
        <v>155838</v>
      </c>
      <c r="CH17379" s="174">
        <v>3199</v>
      </c>
      <c r="CI17379" s="174">
        <v>5</v>
      </c>
      <c r="CJ17379" s="174">
        <v>0</v>
      </c>
      <c r="CK17379" s="174">
        <v>0</v>
      </c>
      <c r="CU17379" s="174">
        <v>155838</v>
      </c>
      <c r="CV17379" s="174">
        <v>3199</v>
      </c>
      <c r="CW17379" s="174">
        <v>5</v>
      </c>
      <c r="CX17379" s="174">
        <v>0</v>
      </c>
    </row>
    <row r="17380" spans="84:102" x14ac:dyDescent="0.25">
      <c r="CF17380" s="3" t="s">
        <v>3073</v>
      </c>
      <c r="CG17380" s="174">
        <v>156208</v>
      </c>
      <c r="CH17380" s="174">
        <v>3172</v>
      </c>
      <c r="CI17380" s="174">
        <v>5</v>
      </c>
      <c r="CJ17380" s="174">
        <v>0</v>
      </c>
      <c r="CK17380" s="174">
        <v>0</v>
      </c>
      <c r="CU17380" s="174">
        <v>156208</v>
      </c>
      <c r="CV17380" s="174">
        <v>3172</v>
      </c>
      <c r="CW17380" s="174">
        <v>5</v>
      </c>
      <c r="CX17380" s="174">
        <v>0</v>
      </c>
    </row>
    <row r="17381" spans="84:102" x14ac:dyDescent="0.25">
      <c r="CF17381" s="3" t="s">
        <v>3073</v>
      </c>
      <c r="CG17381" s="174">
        <v>156446</v>
      </c>
      <c r="CH17381" s="174">
        <v>3218</v>
      </c>
      <c r="CI17381" s="174">
        <v>5</v>
      </c>
      <c r="CJ17381" s="174">
        <v>0</v>
      </c>
      <c r="CK17381" s="174">
        <v>0</v>
      </c>
      <c r="CU17381" s="174">
        <v>156446</v>
      </c>
      <c r="CV17381" s="174">
        <v>3218</v>
      </c>
      <c r="CW17381" s="174">
        <v>5</v>
      </c>
      <c r="CX17381" s="174">
        <v>0</v>
      </c>
    </row>
    <row r="17382" spans="84:102" x14ac:dyDescent="0.25">
      <c r="CF17382" s="3" t="s">
        <v>3073</v>
      </c>
      <c r="CG17382" s="174">
        <v>156684</v>
      </c>
      <c r="CH17382" s="174">
        <v>3212</v>
      </c>
      <c r="CI17382" s="174">
        <v>5</v>
      </c>
      <c r="CJ17382" s="174">
        <v>0</v>
      </c>
      <c r="CK17382" s="174">
        <v>0</v>
      </c>
      <c r="CU17382" s="174">
        <v>156684</v>
      </c>
      <c r="CV17382" s="174">
        <v>3212</v>
      </c>
      <c r="CW17382" s="174">
        <v>5</v>
      </c>
      <c r="CX17382" s="174">
        <v>0</v>
      </c>
    </row>
    <row r="17383" spans="84:102" x14ac:dyDescent="0.25">
      <c r="CF17383" s="3" t="s">
        <v>3073</v>
      </c>
      <c r="CG17383" s="174">
        <v>156721</v>
      </c>
      <c r="CH17383" s="174">
        <v>2064</v>
      </c>
      <c r="CI17383" s="174">
        <v>5</v>
      </c>
      <c r="CJ17383" s="174">
        <v>0</v>
      </c>
      <c r="CK17383" s="174">
        <v>0</v>
      </c>
      <c r="CU17383" s="174">
        <v>156721</v>
      </c>
      <c r="CV17383" s="174">
        <v>2064</v>
      </c>
      <c r="CW17383" s="174">
        <v>5</v>
      </c>
      <c r="CX17383" s="174">
        <v>0</v>
      </c>
    </row>
    <row r="17384" spans="84:102" x14ac:dyDescent="0.25">
      <c r="CF17384" s="3" t="s">
        <v>3073</v>
      </c>
      <c r="CG17384" s="174">
        <v>156902</v>
      </c>
      <c r="CH17384" s="174">
        <v>2968</v>
      </c>
      <c r="CI17384" s="174">
        <v>5</v>
      </c>
      <c r="CJ17384" s="174">
        <v>0</v>
      </c>
      <c r="CK17384" s="174">
        <v>0</v>
      </c>
      <c r="CU17384" s="174">
        <v>156902</v>
      </c>
      <c r="CV17384" s="174">
        <v>2968</v>
      </c>
      <c r="CW17384" s="174">
        <v>5</v>
      </c>
      <c r="CX17384" s="174">
        <v>0</v>
      </c>
    </row>
    <row r="17385" spans="84:102" x14ac:dyDescent="0.25">
      <c r="CF17385" s="3" t="s">
        <v>3073</v>
      </c>
      <c r="CG17385" s="174">
        <v>157084</v>
      </c>
      <c r="CH17385" s="174">
        <v>3218</v>
      </c>
      <c r="CI17385" s="174">
        <v>5</v>
      </c>
      <c r="CJ17385" s="174">
        <v>0</v>
      </c>
      <c r="CK17385" s="174">
        <v>0</v>
      </c>
      <c r="CU17385" s="174">
        <v>157084</v>
      </c>
      <c r="CV17385" s="174">
        <v>3218</v>
      </c>
      <c r="CW17385" s="174">
        <v>5</v>
      </c>
      <c r="CX17385" s="174">
        <v>0</v>
      </c>
    </row>
    <row r="17386" spans="84:102" x14ac:dyDescent="0.25">
      <c r="CF17386" s="3" t="s">
        <v>3073</v>
      </c>
      <c r="CG17386" s="174">
        <v>157460</v>
      </c>
      <c r="CH17386" s="174">
        <v>3245</v>
      </c>
      <c r="CI17386" s="174">
        <v>5</v>
      </c>
      <c r="CJ17386" s="174">
        <v>0</v>
      </c>
      <c r="CK17386" s="174">
        <v>0</v>
      </c>
      <c r="CU17386" s="174">
        <v>157460</v>
      </c>
      <c r="CV17386" s="174">
        <v>3245</v>
      </c>
      <c r="CW17386" s="174">
        <v>5</v>
      </c>
      <c r="CX17386" s="174">
        <v>0</v>
      </c>
    </row>
    <row r="17387" spans="84:102" x14ac:dyDescent="0.25">
      <c r="CF17387" s="3" t="s">
        <v>3073</v>
      </c>
      <c r="CG17387" s="174">
        <v>158155</v>
      </c>
      <c r="CH17387" s="174">
        <v>2986</v>
      </c>
      <c r="CI17387" s="174">
        <v>5</v>
      </c>
      <c r="CJ17387" s="174">
        <v>0</v>
      </c>
      <c r="CK17387" s="174">
        <v>0</v>
      </c>
      <c r="CU17387" s="174">
        <v>158155</v>
      </c>
      <c r="CV17387" s="174">
        <v>2986</v>
      </c>
      <c r="CW17387" s="174">
        <v>5</v>
      </c>
      <c r="CX17387" s="174">
        <v>0</v>
      </c>
    </row>
    <row r="17388" spans="84:102" x14ac:dyDescent="0.25">
      <c r="CF17388" s="3" t="s">
        <v>3073</v>
      </c>
      <c r="CG17388" s="174">
        <v>158680</v>
      </c>
      <c r="CH17388" s="174">
        <v>3245</v>
      </c>
      <c r="CI17388" s="174">
        <v>5</v>
      </c>
      <c r="CJ17388" s="174">
        <v>0</v>
      </c>
      <c r="CK17388" s="174">
        <v>0</v>
      </c>
      <c r="CU17388" s="174">
        <v>158680</v>
      </c>
      <c r="CV17388" s="174">
        <v>3245</v>
      </c>
      <c r="CW17388" s="174">
        <v>5</v>
      </c>
      <c r="CX17388" s="174">
        <v>0</v>
      </c>
    </row>
    <row r="17389" spans="84:102" x14ac:dyDescent="0.25">
      <c r="CF17389" s="3" t="s">
        <v>3073</v>
      </c>
      <c r="CG17389" s="174">
        <v>158838</v>
      </c>
      <c r="CH17389" s="174">
        <v>3239</v>
      </c>
      <c r="CI17389" s="174">
        <v>5</v>
      </c>
      <c r="CJ17389" s="174">
        <v>0</v>
      </c>
      <c r="CK17389" s="174">
        <v>0</v>
      </c>
      <c r="CU17389" s="174">
        <v>158838</v>
      </c>
      <c r="CV17389" s="174">
        <v>3239</v>
      </c>
      <c r="CW17389" s="174">
        <v>5</v>
      </c>
      <c r="CX17389" s="174">
        <v>0</v>
      </c>
    </row>
    <row r="17390" spans="84:102" x14ac:dyDescent="0.25">
      <c r="CF17390" s="3" t="s">
        <v>3073</v>
      </c>
      <c r="CG17390" s="174">
        <v>158918</v>
      </c>
      <c r="CH17390" s="174">
        <v>2070</v>
      </c>
      <c r="CI17390" s="174">
        <v>5</v>
      </c>
      <c r="CJ17390" s="174">
        <v>0</v>
      </c>
      <c r="CK17390" s="174">
        <v>0</v>
      </c>
      <c r="CU17390" s="174">
        <v>158918</v>
      </c>
      <c r="CV17390" s="174">
        <v>2070</v>
      </c>
      <c r="CW17390" s="174">
        <v>5</v>
      </c>
      <c r="CX17390" s="174">
        <v>0</v>
      </c>
    </row>
    <row r="17391" spans="84:102" x14ac:dyDescent="0.25">
      <c r="CF17391" s="3" t="s">
        <v>3073</v>
      </c>
      <c r="CG17391" s="174">
        <v>159566</v>
      </c>
      <c r="CH17391" s="174">
        <v>2995</v>
      </c>
      <c r="CI17391" s="174">
        <v>5</v>
      </c>
      <c r="CJ17391" s="174">
        <v>0</v>
      </c>
      <c r="CK17391" s="174">
        <v>0</v>
      </c>
      <c r="CU17391" s="174">
        <v>159566</v>
      </c>
      <c r="CV17391" s="174">
        <v>2995</v>
      </c>
      <c r="CW17391" s="174">
        <v>5</v>
      </c>
      <c r="CX17391" s="174">
        <v>0</v>
      </c>
    </row>
    <row r="17392" spans="84:102" x14ac:dyDescent="0.25">
      <c r="CF17392" s="3" t="s">
        <v>3073</v>
      </c>
      <c r="CG17392" s="174">
        <v>159936</v>
      </c>
      <c r="CH17392" s="174">
        <v>3261</v>
      </c>
      <c r="CI17392" s="174">
        <v>5</v>
      </c>
      <c r="CJ17392" s="174">
        <v>0</v>
      </c>
      <c r="CK17392" s="174">
        <v>0</v>
      </c>
      <c r="CU17392" s="174">
        <v>159936</v>
      </c>
      <c r="CV17392" s="174">
        <v>3261</v>
      </c>
      <c r="CW17392" s="174">
        <v>5</v>
      </c>
      <c r="CX17392" s="174">
        <v>0</v>
      </c>
    </row>
    <row r="17393" spans="84:102" x14ac:dyDescent="0.25">
      <c r="CF17393" s="3" t="s">
        <v>3073</v>
      </c>
      <c r="CG17393" s="174">
        <v>160215</v>
      </c>
      <c r="CH17393" s="174">
        <v>3242</v>
      </c>
      <c r="CI17393" s="174">
        <v>5</v>
      </c>
      <c r="CJ17393" s="174">
        <v>0</v>
      </c>
      <c r="CK17393" s="174">
        <v>0</v>
      </c>
      <c r="CU17393" s="174">
        <v>160215</v>
      </c>
      <c r="CV17393" s="174">
        <v>3242</v>
      </c>
      <c r="CW17393" s="174">
        <v>5</v>
      </c>
      <c r="CX17393" s="174">
        <v>0</v>
      </c>
    </row>
    <row r="17394" spans="84:102" x14ac:dyDescent="0.25">
      <c r="CF17394" s="3" t="s">
        <v>3073</v>
      </c>
      <c r="CG17394" s="174">
        <v>160270</v>
      </c>
      <c r="CH17394" s="174">
        <v>2993</v>
      </c>
      <c r="CI17394" s="174">
        <v>5</v>
      </c>
      <c r="CJ17394" s="174">
        <v>0</v>
      </c>
      <c r="CK17394" s="174">
        <v>0</v>
      </c>
      <c r="CU17394" s="174">
        <v>160270</v>
      </c>
      <c r="CV17394" s="174">
        <v>2993</v>
      </c>
      <c r="CW17394" s="174">
        <v>5</v>
      </c>
      <c r="CX17394" s="174">
        <v>0</v>
      </c>
    </row>
    <row r="17395" spans="84:102" x14ac:dyDescent="0.25">
      <c r="CF17395" s="3" t="s">
        <v>3073</v>
      </c>
      <c r="CG17395" s="174">
        <v>160767</v>
      </c>
      <c r="CH17395" s="174">
        <v>3229</v>
      </c>
      <c r="CI17395" s="174">
        <v>5</v>
      </c>
      <c r="CJ17395" s="174">
        <v>0</v>
      </c>
      <c r="CK17395" s="174">
        <v>0</v>
      </c>
      <c r="CU17395" s="174">
        <v>160767</v>
      </c>
      <c r="CV17395" s="174">
        <v>3229</v>
      </c>
      <c r="CW17395" s="174">
        <v>5</v>
      </c>
      <c r="CX17395" s="174">
        <v>0</v>
      </c>
    </row>
    <row r="17396" spans="84:102" x14ac:dyDescent="0.25">
      <c r="CF17396" s="3" t="s">
        <v>3073</v>
      </c>
      <c r="CG17396" s="174">
        <v>161156</v>
      </c>
      <c r="CH17396" s="174">
        <v>3281</v>
      </c>
      <c r="CI17396" s="174">
        <v>5</v>
      </c>
      <c r="CJ17396" s="174">
        <v>0</v>
      </c>
      <c r="CK17396" s="174">
        <v>0</v>
      </c>
      <c r="CU17396" s="174">
        <v>161156</v>
      </c>
      <c r="CV17396" s="174">
        <v>3281</v>
      </c>
      <c r="CW17396" s="174">
        <v>5</v>
      </c>
      <c r="CX17396" s="174">
        <v>0</v>
      </c>
    </row>
    <row r="17397" spans="84:102" x14ac:dyDescent="0.25">
      <c r="CF17397" s="3" t="s">
        <v>3073</v>
      </c>
      <c r="CG17397" s="174">
        <v>161336</v>
      </c>
      <c r="CH17397" s="174">
        <v>3276</v>
      </c>
      <c r="CI17397" s="174">
        <v>5</v>
      </c>
      <c r="CJ17397" s="174">
        <v>0</v>
      </c>
      <c r="CK17397" s="174">
        <v>0</v>
      </c>
      <c r="CU17397" s="174">
        <v>161336</v>
      </c>
      <c r="CV17397" s="174">
        <v>3276</v>
      </c>
      <c r="CW17397" s="174">
        <v>5</v>
      </c>
      <c r="CX17397" s="174">
        <v>0</v>
      </c>
    </row>
    <row r="17398" spans="84:102" x14ac:dyDescent="0.25">
      <c r="CF17398" s="3" t="s">
        <v>3073</v>
      </c>
      <c r="CG17398" s="174">
        <v>161964</v>
      </c>
      <c r="CH17398" s="174">
        <v>3267</v>
      </c>
      <c r="CI17398" s="174">
        <v>5</v>
      </c>
      <c r="CJ17398" s="174">
        <v>0</v>
      </c>
      <c r="CK17398" s="174">
        <v>0</v>
      </c>
      <c r="CU17398" s="174">
        <v>161964</v>
      </c>
      <c r="CV17398" s="174">
        <v>3267</v>
      </c>
      <c r="CW17398" s="174">
        <v>5</v>
      </c>
      <c r="CX17398" s="174">
        <v>0</v>
      </c>
    </row>
    <row r="17399" spans="84:102" x14ac:dyDescent="0.25">
      <c r="CF17399" s="3" t="s">
        <v>3073</v>
      </c>
      <c r="CG17399" s="174">
        <v>161971</v>
      </c>
      <c r="CH17399" s="174">
        <v>3266</v>
      </c>
      <c r="CI17399" s="174">
        <v>5</v>
      </c>
      <c r="CJ17399" s="174">
        <v>0</v>
      </c>
      <c r="CK17399" s="174">
        <v>0</v>
      </c>
      <c r="CU17399" s="174">
        <v>161971</v>
      </c>
      <c r="CV17399" s="174">
        <v>3266</v>
      </c>
      <c r="CW17399" s="174">
        <v>5</v>
      </c>
      <c r="CX17399" s="174">
        <v>0</v>
      </c>
    </row>
    <row r="17400" spans="84:102" x14ac:dyDescent="0.25">
      <c r="CF17400" s="3" t="s">
        <v>3073</v>
      </c>
      <c r="CG17400" s="174">
        <v>162014</v>
      </c>
      <c r="CH17400" s="174">
        <v>3268</v>
      </c>
      <c r="CI17400" s="174">
        <v>5</v>
      </c>
      <c r="CJ17400" s="174">
        <v>0</v>
      </c>
      <c r="CK17400" s="174">
        <v>0</v>
      </c>
      <c r="CU17400" s="174">
        <v>162014</v>
      </c>
      <c r="CV17400" s="174">
        <v>3268</v>
      </c>
      <c r="CW17400" s="174">
        <v>5</v>
      </c>
      <c r="CX17400" s="174">
        <v>0</v>
      </c>
    </row>
    <row r="17401" spans="84:102" x14ac:dyDescent="0.25">
      <c r="CF17401" s="3" t="s">
        <v>3073</v>
      </c>
      <c r="CG17401" s="174">
        <v>162179</v>
      </c>
      <c r="CH17401" s="174">
        <v>3276</v>
      </c>
      <c r="CI17401" s="174">
        <v>5</v>
      </c>
      <c r="CJ17401" s="174">
        <v>0</v>
      </c>
      <c r="CK17401" s="174">
        <v>0</v>
      </c>
      <c r="CU17401" s="174">
        <v>162179</v>
      </c>
      <c r="CV17401" s="174">
        <v>3276</v>
      </c>
      <c r="CW17401" s="174">
        <v>5</v>
      </c>
      <c r="CX17401" s="174">
        <v>0</v>
      </c>
    </row>
    <row r="17402" spans="84:102" x14ac:dyDescent="0.25">
      <c r="CF17402" s="3" t="s">
        <v>3073</v>
      </c>
      <c r="CG17402" s="174">
        <v>162181</v>
      </c>
      <c r="CH17402" s="174">
        <v>3274</v>
      </c>
      <c r="CI17402" s="174">
        <v>5</v>
      </c>
      <c r="CJ17402" s="174">
        <v>0</v>
      </c>
      <c r="CK17402" s="174">
        <v>0</v>
      </c>
      <c r="CU17402" s="174">
        <v>162181</v>
      </c>
      <c r="CV17402" s="174">
        <v>3274</v>
      </c>
      <c r="CW17402" s="174">
        <v>5</v>
      </c>
      <c r="CX17402" s="174">
        <v>0</v>
      </c>
    </row>
    <row r="17403" spans="84:102" x14ac:dyDescent="0.25">
      <c r="CF17403" s="3" t="s">
        <v>3073</v>
      </c>
      <c r="CG17403" s="174">
        <v>162231</v>
      </c>
      <c r="CH17403" s="174">
        <v>3271</v>
      </c>
      <c r="CI17403" s="174">
        <v>5</v>
      </c>
      <c r="CJ17403" s="174">
        <v>0</v>
      </c>
      <c r="CK17403" s="174">
        <v>0</v>
      </c>
      <c r="CU17403" s="174">
        <v>162231</v>
      </c>
      <c r="CV17403" s="174">
        <v>3271</v>
      </c>
      <c r="CW17403" s="174">
        <v>5</v>
      </c>
      <c r="CX17403" s="174">
        <v>0</v>
      </c>
    </row>
    <row r="17404" spans="84:102" x14ac:dyDescent="0.25">
      <c r="CF17404" s="3" t="s">
        <v>3073</v>
      </c>
      <c r="CG17404" s="174">
        <v>162253</v>
      </c>
      <c r="CH17404" s="174">
        <v>3272</v>
      </c>
      <c r="CI17404" s="174">
        <v>5</v>
      </c>
      <c r="CJ17404" s="174">
        <v>0</v>
      </c>
      <c r="CK17404" s="174">
        <v>0</v>
      </c>
      <c r="CU17404" s="174">
        <v>162253</v>
      </c>
      <c r="CV17404" s="174">
        <v>3272</v>
      </c>
      <c r="CW17404" s="174">
        <v>5</v>
      </c>
      <c r="CX17404" s="174">
        <v>0</v>
      </c>
    </row>
    <row r="17405" spans="84:102" x14ac:dyDescent="0.25">
      <c r="CF17405" s="3" t="s">
        <v>3073</v>
      </c>
      <c r="CG17405" s="174">
        <v>162604</v>
      </c>
      <c r="CH17405" s="174">
        <v>3021</v>
      </c>
      <c r="CI17405" s="174">
        <v>5</v>
      </c>
      <c r="CJ17405" s="174">
        <v>0</v>
      </c>
      <c r="CK17405" s="174">
        <v>0</v>
      </c>
      <c r="CU17405" s="174">
        <v>162604</v>
      </c>
      <c r="CV17405" s="174">
        <v>3021</v>
      </c>
      <c r="CW17405" s="174">
        <v>5</v>
      </c>
      <c r="CX17405" s="174">
        <v>0</v>
      </c>
    </row>
    <row r="17406" spans="84:102" x14ac:dyDescent="0.25">
      <c r="CF17406" s="3" t="s">
        <v>3073</v>
      </c>
      <c r="CG17406" s="174">
        <v>163149</v>
      </c>
      <c r="CH17406" s="174">
        <v>3275</v>
      </c>
      <c r="CI17406" s="174">
        <v>5</v>
      </c>
      <c r="CJ17406" s="174">
        <v>0</v>
      </c>
      <c r="CK17406" s="174">
        <v>0</v>
      </c>
      <c r="CU17406" s="174">
        <v>163149</v>
      </c>
      <c r="CV17406" s="174">
        <v>3275</v>
      </c>
      <c r="CW17406" s="174">
        <v>5</v>
      </c>
      <c r="CX17406" s="174">
        <v>0</v>
      </c>
    </row>
    <row r="17407" spans="84:102" x14ac:dyDescent="0.25">
      <c r="CF17407" s="3" t="s">
        <v>3073</v>
      </c>
      <c r="CG17407" s="174">
        <v>163273</v>
      </c>
      <c r="CH17407" s="174">
        <v>3033</v>
      </c>
      <c r="CI17407" s="174">
        <v>5</v>
      </c>
      <c r="CJ17407" s="174">
        <v>0</v>
      </c>
      <c r="CK17407" s="174">
        <v>0</v>
      </c>
      <c r="CU17407" s="174">
        <v>163273</v>
      </c>
      <c r="CV17407" s="174">
        <v>3033</v>
      </c>
      <c r="CW17407" s="174">
        <v>5</v>
      </c>
      <c r="CX17407" s="174">
        <v>0</v>
      </c>
    </row>
    <row r="17408" spans="84:102" x14ac:dyDescent="0.25">
      <c r="CF17408" s="3" t="s">
        <v>3073</v>
      </c>
      <c r="CG17408" s="174">
        <v>163860</v>
      </c>
      <c r="CH17408" s="174">
        <v>3033</v>
      </c>
      <c r="CI17408" s="174">
        <v>5</v>
      </c>
      <c r="CJ17408" s="174">
        <v>0</v>
      </c>
      <c r="CK17408" s="174">
        <v>0</v>
      </c>
      <c r="CU17408" s="174">
        <v>163860</v>
      </c>
      <c r="CV17408" s="174">
        <v>3033</v>
      </c>
      <c r="CW17408" s="174">
        <v>5</v>
      </c>
      <c r="CX17408" s="174">
        <v>0</v>
      </c>
    </row>
    <row r="17409" spans="84:102" x14ac:dyDescent="0.25">
      <c r="CF17409" s="3" t="s">
        <v>3073</v>
      </c>
      <c r="CG17409" s="174">
        <v>163931</v>
      </c>
      <c r="CH17409" s="174">
        <v>3297</v>
      </c>
      <c r="CI17409" s="174">
        <v>5</v>
      </c>
      <c r="CJ17409" s="174">
        <v>0</v>
      </c>
      <c r="CK17409" s="174">
        <v>0</v>
      </c>
      <c r="CU17409" s="174">
        <v>163931</v>
      </c>
      <c r="CV17409" s="174">
        <v>3297</v>
      </c>
      <c r="CW17409" s="174">
        <v>5</v>
      </c>
      <c r="CX17409" s="174">
        <v>0</v>
      </c>
    </row>
    <row r="17410" spans="84:102" x14ac:dyDescent="0.25">
      <c r="CF17410" s="3" t="s">
        <v>3073</v>
      </c>
      <c r="CG17410" s="174">
        <v>164047</v>
      </c>
      <c r="CH17410" s="174">
        <v>3267</v>
      </c>
      <c r="CI17410" s="174">
        <v>5</v>
      </c>
      <c r="CJ17410" s="174">
        <v>0</v>
      </c>
      <c r="CK17410" s="174">
        <v>0</v>
      </c>
      <c r="CU17410" s="174">
        <v>164047</v>
      </c>
      <c r="CV17410" s="174">
        <v>3267</v>
      </c>
      <c r="CW17410" s="174">
        <v>5</v>
      </c>
      <c r="CX17410" s="174">
        <v>0</v>
      </c>
    </row>
    <row r="17411" spans="84:102" x14ac:dyDescent="0.25">
      <c r="CF17411" s="3" t="s">
        <v>3073</v>
      </c>
      <c r="CG17411" s="174">
        <v>164096</v>
      </c>
      <c r="CH17411" s="174">
        <v>3271</v>
      </c>
      <c r="CI17411" s="174">
        <v>5</v>
      </c>
      <c r="CJ17411" s="174">
        <v>0</v>
      </c>
      <c r="CK17411" s="174">
        <v>0</v>
      </c>
      <c r="CU17411" s="174">
        <v>164096</v>
      </c>
      <c r="CV17411" s="174">
        <v>3271</v>
      </c>
      <c r="CW17411" s="174">
        <v>5</v>
      </c>
      <c r="CX17411" s="174">
        <v>0</v>
      </c>
    </row>
    <row r="17412" spans="84:102" x14ac:dyDescent="0.25">
      <c r="CF17412" s="3" t="s">
        <v>3073</v>
      </c>
      <c r="CG17412" s="174">
        <v>164542</v>
      </c>
      <c r="CH17412" s="174">
        <v>3286</v>
      </c>
      <c r="CI17412" s="174">
        <v>5</v>
      </c>
      <c r="CJ17412" s="174">
        <v>0</v>
      </c>
      <c r="CK17412" s="174">
        <v>0</v>
      </c>
      <c r="CU17412" s="174">
        <v>164542</v>
      </c>
      <c r="CV17412" s="174">
        <v>3286</v>
      </c>
      <c r="CW17412" s="174">
        <v>5</v>
      </c>
      <c r="CX17412" s="174">
        <v>0</v>
      </c>
    </row>
    <row r="17413" spans="84:102" x14ac:dyDescent="0.25">
      <c r="CF17413" s="3" t="s">
        <v>3073</v>
      </c>
      <c r="CG17413" s="174">
        <v>164583</v>
      </c>
      <c r="CH17413" s="174">
        <v>3336</v>
      </c>
      <c r="CI17413" s="174">
        <v>5</v>
      </c>
      <c r="CJ17413" s="174">
        <v>0</v>
      </c>
      <c r="CK17413" s="174">
        <v>0</v>
      </c>
      <c r="CU17413" s="174">
        <v>164583</v>
      </c>
      <c r="CV17413" s="174">
        <v>3336</v>
      </c>
      <c r="CW17413" s="174">
        <v>5</v>
      </c>
      <c r="CX17413" s="174">
        <v>0</v>
      </c>
    </row>
    <row r="17414" spans="84:102" x14ac:dyDescent="0.25">
      <c r="CF17414" s="3" t="s">
        <v>3073</v>
      </c>
      <c r="CG17414" s="174">
        <v>164649</v>
      </c>
      <c r="CH17414" s="174">
        <v>3318</v>
      </c>
      <c r="CI17414" s="174">
        <v>5</v>
      </c>
      <c r="CJ17414" s="174">
        <v>0</v>
      </c>
      <c r="CK17414" s="174">
        <v>0</v>
      </c>
      <c r="CU17414" s="174">
        <v>164649</v>
      </c>
      <c r="CV17414" s="174">
        <v>3318</v>
      </c>
      <c r="CW17414" s="174">
        <v>5</v>
      </c>
      <c r="CX17414" s="174">
        <v>0</v>
      </c>
    </row>
    <row r="17415" spans="84:102" x14ac:dyDescent="0.25">
      <c r="CF17415" s="3" t="s">
        <v>3073</v>
      </c>
      <c r="CG17415" s="174">
        <v>165164</v>
      </c>
      <c r="CH17415" s="174">
        <v>3320</v>
      </c>
      <c r="CI17415" s="174">
        <v>5</v>
      </c>
      <c r="CJ17415" s="174">
        <v>0</v>
      </c>
      <c r="CK17415" s="174">
        <v>0</v>
      </c>
      <c r="CU17415" s="174">
        <v>165164</v>
      </c>
      <c r="CV17415" s="174">
        <v>3320</v>
      </c>
      <c r="CW17415" s="174">
        <v>5</v>
      </c>
      <c r="CX17415" s="174">
        <v>0</v>
      </c>
    </row>
    <row r="17416" spans="84:102" x14ac:dyDescent="0.25">
      <c r="CF17416" s="3" t="s">
        <v>3073</v>
      </c>
      <c r="CG17416" s="174">
        <v>165182</v>
      </c>
      <c r="CH17416" s="174">
        <v>3326</v>
      </c>
      <c r="CI17416" s="174">
        <v>5</v>
      </c>
      <c r="CJ17416" s="174">
        <v>0</v>
      </c>
      <c r="CK17416" s="174">
        <v>0</v>
      </c>
      <c r="CU17416" s="174">
        <v>165182</v>
      </c>
      <c r="CV17416" s="174">
        <v>3326</v>
      </c>
      <c r="CW17416" s="174">
        <v>5</v>
      </c>
      <c r="CX17416" s="174">
        <v>0</v>
      </c>
    </row>
    <row r="17417" spans="84:102" x14ac:dyDescent="0.25">
      <c r="CF17417" s="3" t="s">
        <v>3073</v>
      </c>
      <c r="CG17417" s="174">
        <v>165298</v>
      </c>
      <c r="CH17417" s="174">
        <v>3318</v>
      </c>
      <c r="CI17417" s="174">
        <v>5</v>
      </c>
      <c r="CJ17417" s="174">
        <v>0</v>
      </c>
      <c r="CK17417" s="174">
        <v>0</v>
      </c>
      <c r="CU17417" s="174">
        <v>165298</v>
      </c>
      <c r="CV17417" s="174">
        <v>3318</v>
      </c>
      <c r="CW17417" s="174">
        <v>5</v>
      </c>
      <c r="CX17417" s="174">
        <v>0</v>
      </c>
    </row>
    <row r="17418" spans="84:102" x14ac:dyDescent="0.25">
      <c r="CF17418" s="3" t="s">
        <v>3073</v>
      </c>
      <c r="CG17418" s="174">
        <v>165503</v>
      </c>
      <c r="CH17418" s="174">
        <v>3331</v>
      </c>
      <c r="CI17418" s="174">
        <v>5</v>
      </c>
      <c r="CJ17418" s="174">
        <v>0</v>
      </c>
      <c r="CK17418" s="174">
        <v>0</v>
      </c>
      <c r="CU17418" s="174">
        <v>165503</v>
      </c>
      <c r="CV17418" s="174">
        <v>3331</v>
      </c>
      <c r="CW17418" s="174">
        <v>5</v>
      </c>
      <c r="CX17418" s="174">
        <v>0</v>
      </c>
    </row>
    <row r="17419" spans="84:102" x14ac:dyDescent="0.25">
      <c r="CF17419" s="3" t="s">
        <v>3073</v>
      </c>
      <c r="CG17419" s="174">
        <v>166381</v>
      </c>
      <c r="CH17419" s="174">
        <v>3047</v>
      </c>
      <c r="CI17419" s="174">
        <v>5</v>
      </c>
      <c r="CJ17419" s="174">
        <v>0</v>
      </c>
      <c r="CK17419" s="174">
        <v>0</v>
      </c>
      <c r="CU17419" s="174">
        <v>166381</v>
      </c>
      <c r="CV17419" s="174">
        <v>3047</v>
      </c>
      <c r="CW17419" s="174">
        <v>5</v>
      </c>
      <c r="CX17419" s="174">
        <v>0</v>
      </c>
    </row>
    <row r="17420" spans="84:102" x14ac:dyDescent="0.25">
      <c r="CF17420" s="3" t="s">
        <v>3073</v>
      </c>
      <c r="CG17420" s="174">
        <v>166447</v>
      </c>
      <c r="CH17420" s="174">
        <v>3335</v>
      </c>
      <c r="CI17420" s="174">
        <v>5</v>
      </c>
      <c r="CJ17420" s="174">
        <v>0</v>
      </c>
      <c r="CK17420" s="174">
        <v>0</v>
      </c>
      <c r="CU17420" s="174">
        <v>166447</v>
      </c>
      <c r="CV17420" s="174">
        <v>3335</v>
      </c>
      <c r="CW17420" s="174">
        <v>5</v>
      </c>
      <c r="CX17420" s="174">
        <v>0</v>
      </c>
    </row>
    <row r="17421" spans="84:102" x14ac:dyDescent="0.25">
      <c r="CF17421" s="3" t="s">
        <v>3073</v>
      </c>
      <c r="CG17421" s="174">
        <v>166458</v>
      </c>
      <c r="CH17421" s="174">
        <v>3047</v>
      </c>
      <c r="CI17421" s="174">
        <v>5</v>
      </c>
      <c r="CJ17421" s="174">
        <v>0</v>
      </c>
      <c r="CK17421" s="174">
        <v>0</v>
      </c>
      <c r="CU17421" s="174">
        <v>166458</v>
      </c>
      <c r="CV17421" s="174">
        <v>3047</v>
      </c>
      <c r="CW17421" s="174">
        <v>5</v>
      </c>
      <c r="CX17421" s="174">
        <v>0</v>
      </c>
    </row>
    <row r="17422" spans="84:102" x14ac:dyDescent="0.25">
      <c r="CF17422" s="3" t="s">
        <v>3073</v>
      </c>
      <c r="CG17422" s="174">
        <v>166537</v>
      </c>
      <c r="CH17422" s="174">
        <v>3324</v>
      </c>
      <c r="CI17422" s="174">
        <v>5</v>
      </c>
      <c r="CJ17422" s="174">
        <v>0</v>
      </c>
      <c r="CK17422" s="174">
        <v>0</v>
      </c>
      <c r="CU17422" s="174">
        <v>166537</v>
      </c>
      <c r="CV17422" s="174">
        <v>3324</v>
      </c>
      <c r="CW17422" s="174">
        <v>5</v>
      </c>
      <c r="CX17422" s="174">
        <v>0</v>
      </c>
    </row>
    <row r="17423" spans="84:102" x14ac:dyDescent="0.25">
      <c r="CF17423" s="3" t="s">
        <v>3073</v>
      </c>
      <c r="CG17423" s="174">
        <v>166725</v>
      </c>
      <c r="CH17423" s="174">
        <v>3338</v>
      </c>
      <c r="CI17423" s="174">
        <v>5</v>
      </c>
      <c r="CJ17423" s="174">
        <v>0</v>
      </c>
      <c r="CK17423" s="174">
        <v>0</v>
      </c>
      <c r="CU17423" s="174">
        <v>166725</v>
      </c>
      <c r="CV17423" s="174">
        <v>3338</v>
      </c>
      <c r="CW17423" s="174">
        <v>5</v>
      </c>
      <c r="CX17423" s="174">
        <v>0</v>
      </c>
    </row>
    <row r="17424" spans="84:102" x14ac:dyDescent="0.25">
      <c r="CF17424" s="3" t="s">
        <v>3073</v>
      </c>
      <c r="CG17424" s="174">
        <v>166902</v>
      </c>
      <c r="CH17424" s="174">
        <v>3341</v>
      </c>
      <c r="CI17424" s="174">
        <v>5</v>
      </c>
      <c r="CJ17424" s="174">
        <v>0</v>
      </c>
      <c r="CK17424" s="174">
        <v>0</v>
      </c>
      <c r="CU17424" s="174">
        <v>166902</v>
      </c>
      <c r="CV17424" s="174">
        <v>3341</v>
      </c>
      <c r="CW17424" s="174">
        <v>5</v>
      </c>
      <c r="CX17424" s="174">
        <v>0</v>
      </c>
    </row>
    <row r="17425" spans="84:102" x14ac:dyDescent="0.25">
      <c r="CF17425" s="3" t="s">
        <v>3073</v>
      </c>
      <c r="CG17425" s="174">
        <v>167097</v>
      </c>
      <c r="CH17425" s="174">
        <v>3334</v>
      </c>
      <c r="CI17425" s="174">
        <v>5</v>
      </c>
      <c r="CJ17425" s="174">
        <v>0</v>
      </c>
      <c r="CK17425" s="174">
        <v>0</v>
      </c>
      <c r="CU17425" s="174">
        <v>167097</v>
      </c>
      <c r="CV17425" s="174">
        <v>3334</v>
      </c>
      <c r="CW17425" s="174">
        <v>5</v>
      </c>
      <c r="CX17425" s="174">
        <v>0</v>
      </c>
    </row>
    <row r="17426" spans="84:102" x14ac:dyDescent="0.25">
      <c r="CF17426" s="3" t="s">
        <v>3073</v>
      </c>
      <c r="CG17426" s="174">
        <v>167464</v>
      </c>
      <c r="CH17426" s="174">
        <v>3360</v>
      </c>
      <c r="CI17426" s="174">
        <v>5</v>
      </c>
      <c r="CJ17426" s="174">
        <v>0</v>
      </c>
      <c r="CK17426" s="174">
        <v>0</v>
      </c>
      <c r="CU17426" s="174">
        <v>167464</v>
      </c>
      <c r="CV17426" s="174">
        <v>3360</v>
      </c>
      <c r="CW17426" s="174">
        <v>5</v>
      </c>
      <c r="CX17426" s="174">
        <v>0</v>
      </c>
    </row>
    <row r="17427" spans="84:102" x14ac:dyDescent="0.25">
      <c r="CF17427" s="3" t="s">
        <v>3073</v>
      </c>
      <c r="CG17427" s="174">
        <v>167536</v>
      </c>
      <c r="CH17427" s="174">
        <v>3306</v>
      </c>
      <c r="CI17427" s="174">
        <v>5</v>
      </c>
      <c r="CJ17427" s="174">
        <v>0</v>
      </c>
      <c r="CK17427" s="174">
        <v>0</v>
      </c>
      <c r="CU17427" s="174">
        <v>167536</v>
      </c>
      <c r="CV17427" s="174">
        <v>3306</v>
      </c>
      <c r="CW17427" s="174">
        <v>5</v>
      </c>
      <c r="CX17427" s="174">
        <v>0</v>
      </c>
    </row>
    <row r="17428" spans="84:102" x14ac:dyDescent="0.25">
      <c r="CF17428" s="3" t="s">
        <v>3073</v>
      </c>
      <c r="CG17428" s="174">
        <v>167609</v>
      </c>
      <c r="CH17428" s="174">
        <v>3051</v>
      </c>
      <c r="CI17428" s="174">
        <v>5</v>
      </c>
      <c r="CJ17428" s="174">
        <v>0</v>
      </c>
      <c r="CK17428" s="174">
        <v>0</v>
      </c>
      <c r="CU17428" s="174">
        <v>167609</v>
      </c>
      <c r="CV17428" s="174">
        <v>3051</v>
      </c>
      <c r="CW17428" s="174">
        <v>5</v>
      </c>
      <c r="CX17428" s="174">
        <v>0</v>
      </c>
    </row>
    <row r="17429" spans="84:102" x14ac:dyDescent="0.25">
      <c r="CF17429" s="3" t="s">
        <v>3073</v>
      </c>
      <c r="CG17429" s="174">
        <v>167950</v>
      </c>
      <c r="CH17429" s="174">
        <v>3396</v>
      </c>
      <c r="CI17429" s="174">
        <v>5</v>
      </c>
      <c r="CJ17429" s="174">
        <v>0</v>
      </c>
      <c r="CK17429" s="174">
        <v>0</v>
      </c>
      <c r="CU17429" s="174">
        <v>167950</v>
      </c>
      <c r="CV17429" s="174">
        <v>3396</v>
      </c>
      <c r="CW17429" s="174">
        <v>5</v>
      </c>
      <c r="CX17429" s="174">
        <v>0</v>
      </c>
    </row>
    <row r="17430" spans="84:102" x14ac:dyDescent="0.25">
      <c r="CF17430" s="3" t="s">
        <v>3073</v>
      </c>
      <c r="CG17430" s="174">
        <v>167951</v>
      </c>
      <c r="CH17430" s="174">
        <v>3367</v>
      </c>
      <c r="CI17430" s="174">
        <v>5</v>
      </c>
      <c r="CJ17430" s="174">
        <v>0</v>
      </c>
      <c r="CK17430" s="174">
        <v>0</v>
      </c>
      <c r="CU17430" s="174">
        <v>167951</v>
      </c>
      <c r="CV17430" s="174">
        <v>3367</v>
      </c>
      <c r="CW17430" s="174">
        <v>5</v>
      </c>
      <c r="CX17430" s="174">
        <v>0</v>
      </c>
    </row>
    <row r="17431" spans="84:102" x14ac:dyDescent="0.25">
      <c r="CF17431" s="3" t="s">
        <v>3073</v>
      </c>
      <c r="CG17431" s="174">
        <v>167971</v>
      </c>
      <c r="CH17431" s="174">
        <v>3359</v>
      </c>
      <c r="CI17431" s="174">
        <v>5</v>
      </c>
      <c r="CJ17431" s="174">
        <v>0</v>
      </c>
      <c r="CK17431" s="174">
        <v>0</v>
      </c>
      <c r="CU17431" s="174">
        <v>167971</v>
      </c>
      <c r="CV17431" s="174">
        <v>3359</v>
      </c>
      <c r="CW17431" s="174">
        <v>5</v>
      </c>
      <c r="CX17431" s="174">
        <v>0</v>
      </c>
    </row>
    <row r="17432" spans="84:102" x14ac:dyDescent="0.25">
      <c r="CF17432" s="3" t="s">
        <v>3073</v>
      </c>
      <c r="CG17432" s="174">
        <v>168206</v>
      </c>
      <c r="CH17432" s="174">
        <v>3067</v>
      </c>
      <c r="CI17432" s="174">
        <v>5</v>
      </c>
      <c r="CJ17432" s="174">
        <v>0</v>
      </c>
      <c r="CK17432" s="174">
        <v>0</v>
      </c>
      <c r="CU17432" s="174">
        <v>168206</v>
      </c>
      <c r="CV17432" s="174">
        <v>3067</v>
      </c>
      <c r="CW17432" s="174">
        <v>5</v>
      </c>
      <c r="CX17432" s="174">
        <v>0</v>
      </c>
    </row>
    <row r="17433" spans="84:102" x14ac:dyDescent="0.25">
      <c r="CF17433" s="3" t="s">
        <v>3073</v>
      </c>
      <c r="CG17433" s="174">
        <v>168367</v>
      </c>
      <c r="CH17433" s="174">
        <v>3375</v>
      </c>
      <c r="CI17433" s="174">
        <v>5</v>
      </c>
      <c r="CJ17433" s="174">
        <v>0</v>
      </c>
      <c r="CK17433" s="174">
        <v>0</v>
      </c>
      <c r="CU17433" s="174">
        <v>168367</v>
      </c>
      <c r="CV17433" s="174">
        <v>3375</v>
      </c>
      <c r="CW17433" s="174">
        <v>5</v>
      </c>
      <c r="CX17433" s="174">
        <v>0</v>
      </c>
    </row>
    <row r="17434" spans="84:102" x14ac:dyDescent="0.25">
      <c r="CF17434" s="3" t="s">
        <v>3073</v>
      </c>
      <c r="CG17434" s="174">
        <v>168403</v>
      </c>
      <c r="CH17434" s="174">
        <v>3063</v>
      </c>
      <c r="CI17434" s="174">
        <v>5</v>
      </c>
      <c r="CJ17434" s="174">
        <v>0</v>
      </c>
      <c r="CK17434" s="174">
        <v>0</v>
      </c>
      <c r="CU17434" s="174">
        <v>168403</v>
      </c>
      <c r="CV17434" s="174">
        <v>3063</v>
      </c>
      <c r="CW17434" s="174">
        <v>5</v>
      </c>
      <c r="CX17434" s="174">
        <v>0</v>
      </c>
    </row>
    <row r="17435" spans="84:102" x14ac:dyDescent="0.25">
      <c r="CF17435" s="3" t="s">
        <v>3073</v>
      </c>
      <c r="CG17435" s="174">
        <v>168483</v>
      </c>
      <c r="CH17435" s="174">
        <v>3306</v>
      </c>
      <c r="CI17435" s="174">
        <v>5</v>
      </c>
      <c r="CJ17435" s="174">
        <v>0</v>
      </c>
      <c r="CK17435" s="174">
        <v>0</v>
      </c>
      <c r="CU17435" s="174">
        <v>168483</v>
      </c>
      <c r="CV17435" s="174">
        <v>3306</v>
      </c>
      <c r="CW17435" s="174">
        <v>5</v>
      </c>
      <c r="CX17435" s="174">
        <v>0</v>
      </c>
    </row>
    <row r="17436" spans="84:102" x14ac:dyDescent="0.25">
      <c r="CF17436" s="3" t="s">
        <v>3073</v>
      </c>
      <c r="CG17436" s="174">
        <v>168517</v>
      </c>
      <c r="CH17436" s="174">
        <v>3058</v>
      </c>
      <c r="CI17436" s="174">
        <v>5</v>
      </c>
      <c r="CJ17436" s="174">
        <v>0</v>
      </c>
      <c r="CK17436" s="174">
        <v>0</v>
      </c>
      <c r="CU17436" s="174">
        <v>168517</v>
      </c>
      <c r="CV17436" s="174">
        <v>3058</v>
      </c>
      <c r="CW17436" s="174">
        <v>5</v>
      </c>
      <c r="CX17436" s="174">
        <v>0</v>
      </c>
    </row>
    <row r="17437" spans="84:102" x14ac:dyDescent="0.25">
      <c r="CF17437" s="3" t="s">
        <v>3073</v>
      </c>
      <c r="CG17437" s="174">
        <v>168541</v>
      </c>
      <c r="CH17437" s="174">
        <v>3058</v>
      </c>
      <c r="CI17437" s="174">
        <v>5</v>
      </c>
      <c r="CJ17437" s="174">
        <v>0</v>
      </c>
      <c r="CK17437" s="174">
        <v>0</v>
      </c>
      <c r="CU17437" s="174">
        <v>168541</v>
      </c>
      <c r="CV17437" s="174">
        <v>3058</v>
      </c>
      <c r="CW17437" s="174">
        <v>5</v>
      </c>
      <c r="CX17437" s="174">
        <v>0</v>
      </c>
    </row>
    <row r="17438" spans="84:102" x14ac:dyDescent="0.25">
      <c r="CF17438" s="3" t="s">
        <v>3073</v>
      </c>
      <c r="CG17438" s="174">
        <v>168738</v>
      </c>
      <c r="CH17438" s="174">
        <v>3375</v>
      </c>
      <c r="CI17438" s="174">
        <v>5</v>
      </c>
      <c r="CJ17438" s="174">
        <v>0</v>
      </c>
      <c r="CK17438" s="174">
        <v>0</v>
      </c>
      <c r="CU17438" s="174">
        <v>168738</v>
      </c>
      <c r="CV17438" s="174">
        <v>3375</v>
      </c>
      <c r="CW17438" s="174">
        <v>5</v>
      </c>
      <c r="CX17438" s="174">
        <v>0</v>
      </c>
    </row>
    <row r="17439" spans="84:102" x14ac:dyDescent="0.25">
      <c r="CF17439" s="3" t="s">
        <v>3073</v>
      </c>
      <c r="CG17439" s="174">
        <v>168754</v>
      </c>
      <c r="CH17439" s="174">
        <v>3368</v>
      </c>
      <c r="CI17439" s="174">
        <v>5</v>
      </c>
      <c r="CJ17439" s="174">
        <v>0</v>
      </c>
      <c r="CK17439" s="174">
        <v>0</v>
      </c>
      <c r="CU17439" s="174">
        <v>168754</v>
      </c>
      <c r="CV17439" s="174">
        <v>3368</v>
      </c>
      <c r="CW17439" s="174">
        <v>5</v>
      </c>
      <c r="CX17439" s="174">
        <v>0</v>
      </c>
    </row>
    <row r="17440" spans="84:102" x14ac:dyDescent="0.25">
      <c r="CF17440" s="3" t="s">
        <v>3073</v>
      </c>
      <c r="CG17440" s="174">
        <v>169232</v>
      </c>
      <c r="CH17440" s="174">
        <v>3369</v>
      </c>
      <c r="CI17440" s="174">
        <v>5</v>
      </c>
      <c r="CJ17440" s="174">
        <v>0</v>
      </c>
      <c r="CK17440" s="174">
        <v>0</v>
      </c>
      <c r="CU17440" s="174">
        <v>169232</v>
      </c>
      <c r="CV17440" s="174">
        <v>3369</v>
      </c>
      <c r="CW17440" s="174">
        <v>5</v>
      </c>
      <c r="CX17440" s="174">
        <v>0</v>
      </c>
    </row>
    <row r="17441" spans="84:102" x14ac:dyDescent="0.25">
      <c r="CF17441" s="3" t="s">
        <v>3073</v>
      </c>
      <c r="CG17441" s="174">
        <v>169253</v>
      </c>
      <c r="CH17441" s="174">
        <v>3067</v>
      </c>
      <c r="CI17441" s="174">
        <v>5</v>
      </c>
      <c r="CJ17441" s="174">
        <v>0</v>
      </c>
      <c r="CK17441" s="174">
        <v>0</v>
      </c>
      <c r="CU17441" s="174">
        <v>169253</v>
      </c>
      <c r="CV17441" s="174">
        <v>3067</v>
      </c>
      <c r="CW17441" s="174">
        <v>5</v>
      </c>
      <c r="CX17441" s="174">
        <v>0</v>
      </c>
    </row>
    <row r="17442" spans="84:102" x14ac:dyDescent="0.25">
      <c r="CF17442" s="3" t="s">
        <v>3073</v>
      </c>
      <c r="CG17442" s="174">
        <v>169265</v>
      </c>
      <c r="CH17442" s="174">
        <v>3305</v>
      </c>
      <c r="CI17442" s="174">
        <v>5</v>
      </c>
      <c r="CJ17442" s="174">
        <v>0</v>
      </c>
      <c r="CK17442" s="174">
        <v>0</v>
      </c>
      <c r="CU17442" s="174">
        <v>169265</v>
      </c>
      <c r="CV17442" s="174">
        <v>3305</v>
      </c>
      <c r="CW17442" s="174">
        <v>5</v>
      </c>
      <c r="CX17442" s="174">
        <v>0</v>
      </c>
    </row>
    <row r="17443" spans="84:102" x14ac:dyDescent="0.25">
      <c r="CF17443" s="3" t="s">
        <v>3073</v>
      </c>
      <c r="CG17443" s="174">
        <v>169382</v>
      </c>
      <c r="CH17443" s="174">
        <v>3375</v>
      </c>
      <c r="CI17443" s="174">
        <v>5</v>
      </c>
      <c r="CJ17443" s="174">
        <v>0</v>
      </c>
      <c r="CK17443" s="174">
        <v>0</v>
      </c>
      <c r="CU17443" s="174">
        <v>169382</v>
      </c>
      <c r="CV17443" s="174">
        <v>3375</v>
      </c>
      <c r="CW17443" s="174">
        <v>5</v>
      </c>
      <c r="CX17443" s="174">
        <v>0</v>
      </c>
    </row>
    <row r="17444" spans="84:102" x14ac:dyDescent="0.25">
      <c r="CF17444" s="3" t="s">
        <v>3073</v>
      </c>
      <c r="CG17444" s="174">
        <v>169513</v>
      </c>
      <c r="CH17444" s="174">
        <v>3368</v>
      </c>
      <c r="CI17444" s="174">
        <v>5</v>
      </c>
      <c r="CJ17444" s="174">
        <v>0</v>
      </c>
      <c r="CK17444" s="174">
        <v>0</v>
      </c>
      <c r="CU17444" s="174">
        <v>169513</v>
      </c>
      <c r="CV17444" s="174">
        <v>3368</v>
      </c>
      <c r="CW17444" s="174">
        <v>5</v>
      </c>
      <c r="CX17444" s="174">
        <v>0</v>
      </c>
    </row>
    <row r="17445" spans="84:102" x14ac:dyDescent="0.25">
      <c r="CF17445" s="3" t="s">
        <v>3073</v>
      </c>
      <c r="CG17445" s="174">
        <v>169956</v>
      </c>
      <c r="CH17445" s="174">
        <v>3369</v>
      </c>
      <c r="CI17445" s="174">
        <v>5</v>
      </c>
      <c r="CJ17445" s="174">
        <v>0</v>
      </c>
      <c r="CK17445" s="174">
        <v>0</v>
      </c>
      <c r="CU17445" s="174">
        <v>169956</v>
      </c>
      <c r="CV17445" s="174">
        <v>3369</v>
      </c>
      <c r="CW17445" s="174">
        <v>5</v>
      </c>
      <c r="CX17445" s="174">
        <v>0</v>
      </c>
    </row>
    <row r="17446" spans="84:102" x14ac:dyDescent="0.25">
      <c r="CF17446" s="3" t="s">
        <v>3073</v>
      </c>
      <c r="CG17446" s="174">
        <v>170013</v>
      </c>
      <c r="CH17446" s="174">
        <v>3387</v>
      </c>
      <c r="CI17446" s="174">
        <v>5</v>
      </c>
      <c r="CJ17446" s="174">
        <v>0</v>
      </c>
      <c r="CK17446" s="174">
        <v>0</v>
      </c>
      <c r="CU17446" s="174">
        <v>170013</v>
      </c>
      <c r="CV17446" s="174">
        <v>3387</v>
      </c>
      <c r="CW17446" s="174">
        <v>5</v>
      </c>
      <c r="CX17446" s="174">
        <v>0</v>
      </c>
    </row>
    <row r="17447" spans="84:102" x14ac:dyDescent="0.25">
      <c r="CF17447" s="3" t="s">
        <v>3073</v>
      </c>
      <c r="CG17447" s="174">
        <v>172631</v>
      </c>
      <c r="CH17447" s="174">
        <v>3382</v>
      </c>
      <c r="CI17447" s="174">
        <v>5</v>
      </c>
      <c r="CJ17447" s="174">
        <v>0</v>
      </c>
      <c r="CK17447" s="174">
        <v>0</v>
      </c>
      <c r="CU17447" s="174">
        <v>172631</v>
      </c>
      <c r="CV17447" s="174">
        <v>3382</v>
      </c>
      <c r="CW17447" s="174">
        <v>5</v>
      </c>
      <c r="CX17447" s="174">
        <v>0</v>
      </c>
    </row>
    <row r="17448" spans="84:102" x14ac:dyDescent="0.25">
      <c r="CF17448" s="3" t="s">
        <v>3073</v>
      </c>
      <c r="CG17448" s="174">
        <v>172659</v>
      </c>
      <c r="CH17448" s="174">
        <v>3380</v>
      </c>
      <c r="CI17448" s="174">
        <v>5</v>
      </c>
      <c r="CJ17448" s="174">
        <v>0</v>
      </c>
      <c r="CK17448" s="174">
        <v>0</v>
      </c>
      <c r="CU17448" s="174">
        <v>172659</v>
      </c>
      <c r="CV17448" s="174">
        <v>3380</v>
      </c>
      <c r="CW17448" s="174">
        <v>5</v>
      </c>
      <c r="CX17448" s="174">
        <v>0</v>
      </c>
    </row>
    <row r="17449" spans="84:102" x14ac:dyDescent="0.25">
      <c r="CF17449" s="3" t="s">
        <v>3073</v>
      </c>
      <c r="CG17449" s="174">
        <v>172660</v>
      </c>
      <c r="CH17449" s="174">
        <v>3380</v>
      </c>
      <c r="CI17449" s="174">
        <v>5</v>
      </c>
      <c r="CJ17449" s="174">
        <v>0</v>
      </c>
      <c r="CK17449" s="174">
        <v>0</v>
      </c>
      <c r="CU17449" s="174">
        <v>172660</v>
      </c>
      <c r="CV17449" s="174">
        <v>3380</v>
      </c>
      <c r="CW17449" s="174">
        <v>5</v>
      </c>
      <c r="CX17449" s="174">
        <v>0</v>
      </c>
    </row>
    <row r="17450" spans="84:102" x14ac:dyDescent="0.25">
      <c r="CF17450" s="3" t="s">
        <v>3073</v>
      </c>
      <c r="CG17450" s="174">
        <v>173068</v>
      </c>
      <c r="CH17450" s="174">
        <v>3382</v>
      </c>
      <c r="CI17450" s="174">
        <v>5</v>
      </c>
      <c r="CJ17450" s="174">
        <v>0</v>
      </c>
      <c r="CK17450" s="174">
        <v>0</v>
      </c>
      <c r="CU17450" s="174">
        <v>173068</v>
      </c>
      <c r="CV17450" s="174">
        <v>3382</v>
      </c>
      <c r="CW17450" s="174">
        <v>5</v>
      </c>
      <c r="CX17450" s="174">
        <v>0</v>
      </c>
    </row>
    <row r="17451" spans="84:102" x14ac:dyDescent="0.25">
      <c r="CF17451" s="3" t="s">
        <v>3073</v>
      </c>
      <c r="CG17451" s="174">
        <v>173521</v>
      </c>
      <c r="CH17451" s="174">
        <v>3407</v>
      </c>
      <c r="CI17451" s="174">
        <v>5</v>
      </c>
      <c r="CJ17451" s="174">
        <v>0</v>
      </c>
      <c r="CK17451" s="174">
        <v>0</v>
      </c>
      <c r="CU17451" s="174">
        <v>173521</v>
      </c>
      <c r="CV17451" s="174">
        <v>3407</v>
      </c>
      <c r="CW17451" s="174">
        <v>5</v>
      </c>
      <c r="CX17451" s="174">
        <v>0</v>
      </c>
    </row>
    <row r="17452" spans="84:102" x14ac:dyDescent="0.25">
      <c r="CF17452" s="3" t="s">
        <v>3073</v>
      </c>
      <c r="CG17452" s="174">
        <v>173578</v>
      </c>
      <c r="CH17452" s="174">
        <v>3400</v>
      </c>
      <c r="CI17452" s="174">
        <v>5</v>
      </c>
      <c r="CJ17452" s="174">
        <v>0</v>
      </c>
      <c r="CK17452" s="174">
        <v>0</v>
      </c>
      <c r="CU17452" s="174">
        <v>173578</v>
      </c>
      <c r="CV17452" s="174">
        <v>3400</v>
      </c>
      <c r="CW17452" s="174">
        <v>5</v>
      </c>
      <c r="CX17452" s="174">
        <v>0</v>
      </c>
    </row>
    <row r="17453" spans="84:102" x14ac:dyDescent="0.25">
      <c r="CF17453" s="3" t="s">
        <v>3073</v>
      </c>
      <c r="CG17453" s="174">
        <v>173587</v>
      </c>
      <c r="CH17453" s="174">
        <v>3399</v>
      </c>
      <c r="CI17453" s="174">
        <v>5</v>
      </c>
      <c r="CJ17453" s="174">
        <v>0</v>
      </c>
      <c r="CK17453" s="174">
        <v>0</v>
      </c>
      <c r="CU17453" s="174">
        <v>173587</v>
      </c>
      <c r="CV17453" s="174">
        <v>3399</v>
      </c>
      <c r="CW17453" s="174">
        <v>5</v>
      </c>
      <c r="CX17453" s="174">
        <v>0</v>
      </c>
    </row>
    <row r="17454" spans="84:102" x14ac:dyDescent="0.25">
      <c r="CF17454" s="3" t="s">
        <v>3073</v>
      </c>
      <c r="CG17454" s="174">
        <v>174839</v>
      </c>
      <c r="CH17454" s="174">
        <v>3400</v>
      </c>
      <c r="CI17454" s="174">
        <v>5</v>
      </c>
      <c r="CJ17454" s="174">
        <v>0</v>
      </c>
      <c r="CK17454" s="174">
        <v>0</v>
      </c>
      <c r="CU17454" s="174">
        <v>174839</v>
      </c>
      <c r="CV17454" s="174">
        <v>3400</v>
      </c>
      <c r="CW17454" s="174">
        <v>5</v>
      </c>
      <c r="CX17454" s="174">
        <v>0</v>
      </c>
    </row>
    <row r="17455" spans="84:102" x14ac:dyDescent="0.25">
      <c r="CF17455" s="3" t="s">
        <v>3073</v>
      </c>
      <c r="CG17455" s="174">
        <v>175173</v>
      </c>
      <c r="CH17455" s="174">
        <v>3402</v>
      </c>
      <c r="CI17455" s="174">
        <v>5</v>
      </c>
      <c r="CJ17455" s="174">
        <v>0</v>
      </c>
      <c r="CK17455" s="174">
        <v>0</v>
      </c>
      <c r="CU17455" s="174">
        <v>175173</v>
      </c>
      <c r="CV17455" s="174">
        <v>3402</v>
      </c>
      <c r="CW17455" s="174">
        <v>5</v>
      </c>
      <c r="CX17455" s="174">
        <v>0</v>
      </c>
    </row>
    <row r="17456" spans="84:102" x14ac:dyDescent="0.25">
      <c r="CF17456" s="3" t="s">
        <v>3073</v>
      </c>
      <c r="CG17456" s="174">
        <v>178005</v>
      </c>
      <c r="CH17456" s="174">
        <v>3434</v>
      </c>
      <c r="CI17456" s="174">
        <v>5</v>
      </c>
      <c r="CJ17456" s="174">
        <v>0</v>
      </c>
      <c r="CK17456" s="174">
        <v>0</v>
      </c>
      <c r="CU17456" s="174">
        <v>178005</v>
      </c>
      <c r="CV17456" s="174">
        <v>3434</v>
      </c>
      <c r="CW17456" s="174">
        <v>5</v>
      </c>
      <c r="CX17456" s="174">
        <v>0</v>
      </c>
    </row>
    <row r="17457" spans="84:102" x14ac:dyDescent="0.25">
      <c r="CF17457" s="3" t="s">
        <v>3073</v>
      </c>
      <c r="CG17457" s="174">
        <v>178321</v>
      </c>
      <c r="CH17457" s="174">
        <v>3426</v>
      </c>
      <c r="CI17457" s="174">
        <v>5</v>
      </c>
      <c r="CJ17457" s="174">
        <v>0</v>
      </c>
      <c r="CK17457" s="174">
        <v>0</v>
      </c>
      <c r="CU17457" s="174">
        <v>178321</v>
      </c>
      <c r="CV17457" s="174">
        <v>3426</v>
      </c>
      <c r="CW17457" s="174">
        <v>5</v>
      </c>
      <c r="CX17457" s="174">
        <v>0</v>
      </c>
    </row>
    <row r="17458" spans="84:102" x14ac:dyDescent="0.25">
      <c r="CF17458" s="3" t="s">
        <v>3073</v>
      </c>
      <c r="CG17458" s="174">
        <v>178330</v>
      </c>
      <c r="CH17458" s="174">
        <v>3437</v>
      </c>
      <c r="CI17458" s="174">
        <v>5</v>
      </c>
      <c r="CJ17458" s="174">
        <v>0</v>
      </c>
      <c r="CK17458" s="174">
        <v>0</v>
      </c>
      <c r="CU17458" s="174">
        <v>178330</v>
      </c>
      <c r="CV17458" s="174">
        <v>3437</v>
      </c>
      <c r="CW17458" s="174">
        <v>5</v>
      </c>
      <c r="CX17458" s="174">
        <v>0</v>
      </c>
    </row>
    <row r="17459" spans="84:102" x14ac:dyDescent="0.25">
      <c r="CF17459" s="3" t="s">
        <v>3073</v>
      </c>
      <c r="CG17459" s="174">
        <v>178696</v>
      </c>
      <c r="CH17459" s="174">
        <v>3437</v>
      </c>
      <c r="CI17459" s="174">
        <v>5</v>
      </c>
      <c r="CJ17459" s="174">
        <v>0</v>
      </c>
      <c r="CK17459" s="174">
        <v>0</v>
      </c>
      <c r="CU17459" s="174">
        <v>178696</v>
      </c>
      <c r="CV17459" s="174">
        <v>3437</v>
      </c>
      <c r="CW17459" s="174">
        <v>5</v>
      </c>
      <c r="CX17459" s="174">
        <v>0</v>
      </c>
    </row>
    <row r="17460" spans="84:102" x14ac:dyDescent="0.25">
      <c r="CF17460" s="3" t="s">
        <v>3073</v>
      </c>
      <c r="CG17460" s="174">
        <v>178749</v>
      </c>
      <c r="CH17460" s="174">
        <v>3431</v>
      </c>
      <c r="CI17460" s="174">
        <v>5</v>
      </c>
      <c r="CJ17460" s="174">
        <v>0</v>
      </c>
      <c r="CK17460" s="174">
        <v>0</v>
      </c>
      <c r="CU17460" s="174">
        <v>178749</v>
      </c>
      <c r="CV17460" s="174">
        <v>3431</v>
      </c>
      <c r="CW17460" s="174">
        <v>5</v>
      </c>
      <c r="CX17460" s="174">
        <v>0</v>
      </c>
    </row>
    <row r="17461" spans="84:102" x14ac:dyDescent="0.25">
      <c r="CF17461" s="3" t="s">
        <v>3073</v>
      </c>
      <c r="CG17461" s="174">
        <v>178820</v>
      </c>
      <c r="CH17461" s="174">
        <v>3443</v>
      </c>
      <c r="CI17461" s="174">
        <v>5</v>
      </c>
      <c r="CJ17461" s="174">
        <v>0</v>
      </c>
      <c r="CK17461" s="174">
        <v>0</v>
      </c>
      <c r="CU17461" s="174">
        <v>178820</v>
      </c>
      <c r="CV17461" s="174">
        <v>3443</v>
      </c>
      <c r="CW17461" s="174">
        <v>5</v>
      </c>
      <c r="CX17461" s="174">
        <v>0</v>
      </c>
    </row>
    <row r="17462" spans="84:102" x14ac:dyDescent="0.25">
      <c r="CF17462" s="3" t="s">
        <v>3073</v>
      </c>
      <c r="CG17462" s="174">
        <v>179105</v>
      </c>
      <c r="CH17462" s="174">
        <v>3440</v>
      </c>
      <c r="CI17462" s="174">
        <v>5</v>
      </c>
      <c r="CJ17462" s="174">
        <v>0</v>
      </c>
      <c r="CK17462" s="174">
        <v>0</v>
      </c>
      <c r="CU17462" s="174">
        <v>179105</v>
      </c>
      <c r="CV17462" s="174">
        <v>3440</v>
      </c>
      <c r="CW17462" s="174">
        <v>5</v>
      </c>
      <c r="CX17462" s="174">
        <v>0</v>
      </c>
    </row>
    <row r="17463" spans="84:102" x14ac:dyDescent="0.25">
      <c r="CF17463" s="3" t="s">
        <v>3073</v>
      </c>
      <c r="CG17463" s="174">
        <v>180076</v>
      </c>
      <c r="CH17463" s="174">
        <v>3442</v>
      </c>
      <c r="CI17463" s="174">
        <v>5</v>
      </c>
      <c r="CJ17463" s="174">
        <v>0</v>
      </c>
      <c r="CK17463" s="174">
        <v>0</v>
      </c>
      <c r="CU17463" s="174">
        <v>180076</v>
      </c>
      <c r="CV17463" s="174">
        <v>3442</v>
      </c>
      <c r="CW17463" s="174">
        <v>5</v>
      </c>
      <c r="CX17463" s="174">
        <v>0</v>
      </c>
    </row>
    <row r="17464" spans="84:102" x14ac:dyDescent="0.25">
      <c r="CF17464" s="3" t="s">
        <v>3073</v>
      </c>
      <c r="CG17464" s="174">
        <v>180259</v>
      </c>
      <c r="CH17464" s="174">
        <v>3441</v>
      </c>
      <c r="CI17464" s="174">
        <v>5</v>
      </c>
      <c r="CJ17464" s="174">
        <v>0</v>
      </c>
      <c r="CK17464" s="174">
        <v>0</v>
      </c>
      <c r="CU17464" s="174">
        <v>180259</v>
      </c>
      <c r="CV17464" s="174">
        <v>3441</v>
      </c>
      <c r="CW17464" s="174">
        <v>5</v>
      </c>
      <c r="CX17464" s="174">
        <v>0</v>
      </c>
    </row>
    <row r="17465" spans="84:102" x14ac:dyDescent="0.25">
      <c r="CF17465" s="3" t="s">
        <v>3073</v>
      </c>
      <c r="CG17465" s="174">
        <v>180621</v>
      </c>
      <c r="CH17465" s="174">
        <v>3454</v>
      </c>
      <c r="CI17465" s="174">
        <v>5</v>
      </c>
      <c r="CJ17465" s="174">
        <v>0</v>
      </c>
      <c r="CK17465" s="174">
        <v>0</v>
      </c>
      <c r="CU17465" s="174">
        <v>180621</v>
      </c>
      <c r="CV17465" s="174">
        <v>3454</v>
      </c>
      <c r="CW17465" s="174">
        <v>5</v>
      </c>
      <c r="CX17465" s="174">
        <v>0</v>
      </c>
    </row>
    <row r="17466" spans="84:102" x14ac:dyDescent="0.25">
      <c r="CF17466" s="3" t="s">
        <v>3073</v>
      </c>
      <c r="CG17466" s="174">
        <v>181003</v>
      </c>
      <c r="CH17466" s="174">
        <v>3444</v>
      </c>
      <c r="CI17466" s="174">
        <v>5</v>
      </c>
      <c r="CJ17466" s="174">
        <v>0</v>
      </c>
      <c r="CK17466" s="174">
        <v>0</v>
      </c>
      <c r="CU17466" s="174">
        <v>181003</v>
      </c>
      <c r="CV17466" s="174">
        <v>3444</v>
      </c>
      <c r="CW17466" s="174">
        <v>5</v>
      </c>
      <c r="CX17466" s="174">
        <v>0</v>
      </c>
    </row>
    <row r="17467" spans="84:102" x14ac:dyDescent="0.25">
      <c r="CF17467" s="3" t="s">
        <v>3073</v>
      </c>
      <c r="CG17467" s="174">
        <v>181927</v>
      </c>
      <c r="CH17467" s="174">
        <v>3454</v>
      </c>
      <c r="CI17467" s="174">
        <v>5</v>
      </c>
      <c r="CJ17467" s="174">
        <v>0</v>
      </c>
      <c r="CK17467" s="174">
        <v>0</v>
      </c>
      <c r="CU17467" s="174">
        <v>181927</v>
      </c>
      <c r="CV17467" s="174">
        <v>3454</v>
      </c>
      <c r="CW17467" s="174">
        <v>5</v>
      </c>
      <c r="CX17467" s="174">
        <v>0</v>
      </c>
    </row>
    <row r="17468" spans="84:102" x14ac:dyDescent="0.25">
      <c r="CF17468" s="3" t="s">
        <v>3073</v>
      </c>
      <c r="CG17468" s="174">
        <v>181997</v>
      </c>
      <c r="CH17468" s="174">
        <v>3461</v>
      </c>
      <c r="CI17468" s="174">
        <v>5</v>
      </c>
      <c r="CJ17468" s="174">
        <v>0</v>
      </c>
      <c r="CK17468" s="174">
        <v>0</v>
      </c>
      <c r="CU17468" s="174">
        <v>181997</v>
      </c>
      <c r="CV17468" s="174">
        <v>3461</v>
      </c>
      <c r="CW17468" s="174">
        <v>5</v>
      </c>
      <c r="CX17468" s="174">
        <v>0</v>
      </c>
    </row>
    <row r="17469" spans="84:102" x14ac:dyDescent="0.25">
      <c r="CF17469" s="3" t="s">
        <v>3073</v>
      </c>
      <c r="CG17469" s="174">
        <v>182039</v>
      </c>
      <c r="CH17469" s="174">
        <v>3452</v>
      </c>
      <c r="CI17469" s="174">
        <v>5</v>
      </c>
      <c r="CJ17469" s="174">
        <v>0</v>
      </c>
      <c r="CK17469" s="174">
        <v>0</v>
      </c>
      <c r="CU17469" s="174">
        <v>182039</v>
      </c>
      <c r="CV17469" s="174">
        <v>3452</v>
      </c>
      <c r="CW17469" s="174">
        <v>5</v>
      </c>
      <c r="CX17469" s="174">
        <v>0</v>
      </c>
    </row>
    <row r="17470" spans="84:102" x14ac:dyDescent="0.25">
      <c r="CF17470" s="3" t="s">
        <v>3073</v>
      </c>
      <c r="CG17470" s="174">
        <v>182463</v>
      </c>
      <c r="CH17470" s="174">
        <v>3462</v>
      </c>
      <c r="CI17470" s="174">
        <v>5</v>
      </c>
      <c r="CJ17470" s="174">
        <v>0</v>
      </c>
      <c r="CK17470" s="174">
        <v>0</v>
      </c>
      <c r="CU17470" s="174">
        <v>182463</v>
      </c>
      <c r="CV17470" s="174">
        <v>3462</v>
      </c>
      <c r="CW17470" s="174">
        <v>5</v>
      </c>
      <c r="CX17470" s="174">
        <v>0</v>
      </c>
    </row>
    <row r="17471" spans="84:102" x14ac:dyDescent="0.25">
      <c r="CF17471" s="3" t="s">
        <v>3073</v>
      </c>
      <c r="CG17471" s="174">
        <v>183539</v>
      </c>
      <c r="CH17471" s="174">
        <v>2897</v>
      </c>
      <c r="CI17471" s="174">
        <v>5</v>
      </c>
      <c r="CJ17471" s="174">
        <v>0</v>
      </c>
      <c r="CK17471" s="174">
        <v>0</v>
      </c>
      <c r="CU17471" s="174">
        <v>183539</v>
      </c>
      <c r="CV17471" s="174">
        <v>2897</v>
      </c>
      <c r="CW17471" s="174">
        <v>5</v>
      </c>
      <c r="CX17471" s="174">
        <v>0</v>
      </c>
    </row>
    <row r="17472" spans="84:102" x14ac:dyDescent="0.25">
      <c r="CF17472" s="3" t="s">
        <v>3073</v>
      </c>
      <c r="CG17472" s="174">
        <v>183579</v>
      </c>
      <c r="CH17472" s="174">
        <v>3020</v>
      </c>
      <c r="CI17472" s="174">
        <v>5</v>
      </c>
      <c r="CJ17472" s="174">
        <v>0</v>
      </c>
      <c r="CK17472" s="174">
        <v>0</v>
      </c>
      <c r="CU17472" s="174">
        <v>183579</v>
      </c>
      <c r="CV17472" s="174">
        <v>3020</v>
      </c>
      <c r="CW17472" s="174">
        <v>5</v>
      </c>
      <c r="CX17472" s="174">
        <v>0</v>
      </c>
    </row>
    <row r="17473" spans="84:102" x14ac:dyDescent="0.25">
      <c r="CF17473" s="3" t="s">
        <v>3073</v>
      </c>
      <c r="CG17473" s="174">
        <v>183688</v>
      </c>
      <c r="CH17473" s="174">
        <v>1051</v>
      </c>
      <c r="CI17473" s="174">
        <v>5</v>
      </c>
      <c r="CJ17473" s="174">
        <v>0</v>
      </c>
      <c r="CK17473" s="174">
        <v>0</v>
      </c>
      <c r="CU17473" s="174">
        <v>183688</v>
      </c>
      <c r="CV17473" s="174">
        <v>1051</v>
      </c>
      <c r="CW17473" s="174">
        <v>5</v>
      </c>
      <c r="CX17473" s="174">
        <v>0</v>
      </c>
    </row>
    <row r="17474" spans="84:102" x14ac:dyDescent="0.25">
      <c r="CF17474" s="3" t="s">
        <v>3073</v>
      </c>
      <c r="CG17474" s="174">
        <v>185604</v>
      </c>
      <c r="CH17474" s="174">
        <v>3692</v>
      </c>
      <c r="CI17474" s="174">
        <v>5</v>
      </c>
      <c r="CJ17474" s="174">
        <v>0</v>
      </c>
      <c r="CK17474" s="174">
        <v>0</v>
      </c>
      <c r="CU17474" s="174">
        <v>185604</v>
      </c>
      <c r="CV17474" s="174">
        <v>3692</v>
      </c>
      <c r="CW17474" s="174">
        <v>5</v>
      </c>
      <c r="CX17474" s="174">
        <v>0</v>
      </c>
    </row>
    <row r="17475" spans="84:102" x14ac:dyDescent="0.25">
      <c r="CF17475" s="3" t="s">
        <v>3073</v>
      </c>
      <c r="CG17475" s="174">
        <v>185685</v>
      </c>
      <c r="CH17475" s="174">
        <v>3825</v>
      </c>
      <c r="CI17475" s="174">
        <v>5</v>
      </c>
      <c r="CJ17475" s="174">
        <v>0</v>
      </c>
      <c r="CK17475" s="174">
        <v>0</v>
      </c>
      <c r="CU17475" s="174">
        <v>185685</v>
      </c>
      <c r="CV17475" s="174">
        <v>3825</v>
      </c>
      <c r="CW17475" s="174">
        <v>5</v>
      </c>
      <c r="CX17475" s="174">
        <v>0</v>
      </c>
    </row>
    <row r="17476" spans="84:102" x14ac:dyDescent="0.25">
      <c r="CF17476" s="3" t="s">
        <v>3073</v>
      </c>
      <c r="CG17476" s="174">
        <v>186154</v>
      </c>
      <c r="CH17476" s="174">
        <v>2890</v>
      </c>
      <c r="CI17476" s="174">
        <v>5</v>
      </c>
      <c r="CJ17476" s="174">
        <v>0</v>
      </c>
      <c r="CK17476" s="174">
        <v>0</v>
      </c>
      <c r="CU17476" s="174">
        <v>186154</v>
      </c>
      <c r="CV17476" s="174">
        <v>2890</v>
      </c>
      <c r="CW17476" s="174">
        <v>5</v>
      </c>
      <c r="CX17476" s="174">
        <v>0</v>
      </c>
    </row>
  </sheetData>
  <sortState ref="CN3:CS3752">
    <sortCondition descending="1" ref="CQ3:CQ3752"/>
  </sortState>
  <mergeCells count="83">
    <mergeCell ref="L132:L133"/>
    <mergeCell ref="D132:D133"/>
    <mergeCell ref="E132:E133"/>
    <mergeCell ref="F132:F133"/>
    <mergeCell ref="J132:J133"/>
    <mergeCell ref="K132:K133"/>
    <mergeCell ref="H129:H130"/>
    <mergeCell ref="I129:I130"/>
    <mergeCell ref="J129:J130"/>
    <mergeCell ref="K129:K130"/>
    <mergeCell ref="L129:L130"/>
    <mergeCell ref="A129:C129"/>
    <mergeCell ref="D129:D130"/>
    <mergeCell ref="E129:E130"/>
    <mergeCell ref="F129:F130"/>
    <mergeCell ref="G129:G130"/>
    <mergeCell ref="J66:J67"/>
    <mergeCell ref="K66:K67"/>
    <mergeCell ref="L66:L67"/>
    <mergeCell ref="D69:D70"/>
    <mergeCell ref="E69:E70"/>
    <mergeCell ref="F69:F70"/>
    <mergeCell ref="J69:J70"/>
    <mergeCell ref="K69:K70"/>
    <mergeCell ref="L69:L70"/>
    <mergeCell ref="H66:H67"/>
    <mergeCell ref="I66:I67"/>
    <mergeCell ref="A66:C66"/>
    <mergeCell ref="D66:D67"/>
    <mergeCell ref="E66:E67"/>
    <mergeCell ref="F66:F67"/>
    <mergeCell ref="G66:G67"/>
    <mergeCell ref="J34:J35"/>
    <mergeCell ref="K34:K35"/>
    <mergeCell ref="L34:L35"/>
    <mergeCell ref="D37:D38"/>
    <mergeCell ref="E37:E38"/>
    <mergeCell ref="F37:F38"/>
    <mergeCell ref="J37:J38"/>
    <mergeCell ref="K37:K38"/>
    <mergeCell ref="L37:L38"/>
    <mergeCell ref="I34:I35"/>
    <mergeCell ref="K2:K3"/>
    <mergeCell ref="L2:L3"/>
    <mergeCell ref="K5:K6"/>
    <mergeCell ref="L5:L6"/>
    <mergeCell ref="A34:C34"/>
    <mergeCell ref="D34:D35"/>
    <mergeCell ref="E34:E35"/>
    <mergeCell ref="F34:F35"/>
    <mergeCell ref="G34:G35"/>
    <mergeCell ref="H34:H35"/>
    <mergeCell ref="E2:E3"/>
    <mergeCell ref="F2:F3"/>
    <mergeCell ref="G2:G3"/>
    <mergeCell ref="H2:H3"/>
    <mergeCell ref="I2:I3"/>
    <mergeCell ref="E5:E6"/>
    <mergeCell ref="A2:C2"/>
    <mergeCell ref="D2:D3"/>
    <mergeCell ref="J2:J3"/>
    <mergeCell ref="D5:D6"/>
    <mergeCell ref="J5:J6"/>
    <mergeCell ref="F5:F6"/>
    <mergeCell ref="G5:G6"/>
    <mergeCell ref="H5:H6"/>
    <mergeCell ref="I5:I6"/>
    <mergeCell ref="A97:C97"/>
    <mergeCell ref="D97:D98"/>
    <mergeCell ref="E97:E98"/>
    <mergeCell ref="F97:F98"/>
    <mergeCell ref="G97:G98"/>
    <mergeCell ref="H97:H98"/>
    <mergeCell ref="I97:I98"/>
    <mergeCell ref="J97:J98"/>
    <mergeCell ref="K97:K98"/>
    <mergeCell ref="L97:L98"/>
    <mergeCell ref="J100:J101"/>
    <mergeCell ref="K100:K101"/>
    <mergeCell ref="L100:L101"/>
    <mergeCell ref="D100:D101"/>
    <mergeCell ref="E100:E101"/>
    <mergeCell ref="F100:F101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8" tint="0.39997558519241921"/>
  </sheetPr>
  <dimension ref="A1:J3048"/>
  <sheetViews>
    <sheetView workbookViewId="0">
      <pane xSplit="4" ySplit="10" topLeftCell="E11" activePane="bottomRight" state="frozen"/>
      <selection pane="topRight" activeCell="H1" sqref="H1"/>
      <selection pane="bottomLeft" activeCell="A11" sqref="A11"/>
      <selection pane="bottomRight" activeCell="A11" sqref="A11:D3048"/>
    </sheetView>
  </sheetViews>
  <sheetFormatPr defaultRowHeight="15" x14ac:dyDescent="0.25"/>
  <cols>
    <col min="3" max="3" width="35.42578125" style="166" bestFit="1" customWidth="1"/>
    <col min="4" max="4" width="14.7109375" bestFit="1" customWidth="1"/>
  </cols>
  <sheetData>
    <row r="1" spans="1:10" s="140" customFormat="1" x14ac:dyDescent="0.25">
      <c r="G1" s="140" t="s">
        <v>7219</v>
      </c>
    </row>
    <row r="2" spans="1:10" s="140" customFormat="1" x14ac:dyDescent="0.25">
      <c r="G2" s="140" t="s">
        <v>7220</v>
      </c>
      <c r="H2" s="140" t="s">
        <v>7232</v>
      </c>
      <c r="I2" s="140" t="s">
        <v>7233</v>
      </c>
    </row>
    <row r="3" spans="1:10" s="140" customFormat="1" x14ac:dyDescent="0.25">
      <c r="G3" s="140" t="s">
        <v>7221</v>
      </c>
      <c r="H3" s="140" t="s">
        <v>7222</v>
      </c>
    </row>
    <row r="4" spans="1:10" s="140" customFormat="1" ht="13.5" customHeight="1" x14ac:dyDescent="0.25">
      <c r="G4" s="140" t="s">
        <v>7223</v>
      </c>
      <c r="H4" s="140" t="s">
        <v>7234</v>
      </c>
      <c r="I4" s="140" t="s">
        <v>7235</v>
      </c>
    </row>
    <row r="5" spans="1:10" s="140" customFormat="1" x14ac:dyDescent="0.25"/>
    <row r="6" spans="1:10" s="140" customFormat="1" x14ac:dyDescent="0.25">
      <c r="G6" s="140" t="s">
        <v>0</v>
      </c>
      <c r="H6" s="140" t="s">
        <v>7225</v>
      </c>
    </row>
    <row r="7" spans="1:10" s="140" customFormat="1" x14ac:dyDescent="0.25">
      <c r="G7" s="140" t="s">
        <v>7223</v>
      </c>
      <c r="H7" s="140" t="s">
        <v>7224</v>
      </c>
    </row>
    <row r="8" spans="1:10" s="140" customFormat="1" x14ac:dyDescent="0.25"/>
    <row r="9" spans="1:10" s="140" customFormat="1" x14ac:dyDescent="0.25">
      <c r="A9" s="140" t="s">
        <v>0</v>
      </c>
      <c r="B9" s="140" t="s">
        <v>589</v>
      </c>
      <c r="C9" s="140" t="s">
        <v>3069</v>
      </c>
      <c r="D9" s="140" t="s">
        <v>1</v>
      </c>
      <c r="G9" s="140" t="s">
        <v>0</v>
      </c>
      <c r="H9" s="140" t="s">
        <v>7236</v>
      </c>
      <c r="I9" s="140" t="s">
        <v>7237</v>
      </c>
      <c r="J9" s="140" t="s">
        <v>7238</v>
      </c>
    </row>
    <row r="10" spans="1:10" s="140" customFormat="1" x14ac:dyDescent="0.25"/>
    <row r="11" spans="1:10" x14ac:dyDescent="0.25">
      <c r="A11" s="167" t="s">
        <v>2</v>
      </c>
      <c r="B11" t="s">
        <v>3</v>
      </c>
      <c r="C11" s="166" t="s">
        <v>7239</v>
      </c>
      <c r="D11" s="131">
        <v>6978328</v>
      </c>
      <c r="G11" t="s">
        <v>2</v>
      </c>
      <c r="H11" t="s">
        <v>3</v>
      </c>
      <c r="I11" t="s">
        <v>7239</v>
      </c>
      <c r="J11">
        <v>6978328</v>
      </c>
    </row>
    <row r="12" spans="1:10" x14ac:dyDescent="0.25">
      <c r="A12" s="167" t="s">
        <v>4</v>
      </c>
      <c r="B12" t="s">
        <v>135</v>
      </c>
      <c r="C12" s="166" t="s">
        <v>7240</v>
      </c>
      <c r="D12" s="131">
        <v>5907366</v>
      </c>
      <c r="G12" t="s">
        <v>4</v>
      </c>
      <c r="H12" t="s">
        <v>135</v>
      </c>
      <c r="I12" t="s">
        <v>7240</v>
      </c>
      <c r="J12">
        <v>5907366</v>
      </c>
    </row>
    <row r="13" spans="1:10" x14ac:dyDescent="0.25">
      <c r="A13" s="167" t="s">
        <v>5</v>
      </c>
      <c r="B13" t="s">
        <v>8</v>
      </c>
      <c r="C13" s="166" t="s">
        <v>7241</v>
      </c>
      <c r="D13" s="131">
        <v>795074.31200000003</v>
      </c>
      <c r="G13" t="s">
        <v>5</v>
      </c>
      <c r="H13" t="s">
        <v>8</v>
      </c>
      <c r="I13" t="s">
        <v>7241</v>
      </c>
      <c r="J13">
        <v>795074.31200000003</v>
      </c>
    </row>
    <row r="14" spans="1:10" x14ac:dyDescent="0.25">
      <c r="A14" s="167" t="s">
        <v>6</v>
      </c>
      <c r="B14" t="s">
        <v>136</v>
      </c>
      <c r="C14" s="166" t="s">
        <v>7242</v>
      </c>
      <c r="D14" s="131">
        <v>13680792</v>
      </c>
      <c r="G14" t="s">
        <v>6</v>
      </c>
      <c r="H14" t="s">
        <v>136</v>
      </c>
      <c r="I14" t="s">
        <v>7242</v>
      </c>
      <c r="J14">
        <v>13680792</v>
      </c>
    </row>
    <row r="15" spans="1:10" x14ac:dyDescent="0.25">
      <c r="A15" s="167" t="s">
        <v>7</v>
      </c>
      <c r="B15" t="s">
        <v>54</v>
      </c>
      <c r="C15" s="166" t="s">
        <v>7243</v>
      </c>
      <c r="D15" s="131">
        <v>163786.95300000001</v>
      </c>
      <c r="G15" t="s">
        <v>7</v>
      </c>
      <c r="H15" t="s">
        <v>54</v>
      </c>
      <c r="I15" t="s">
        <v>7243</v>
      </c>
      <c r="J15">
        <v>163786.95300000001</v>
      </c>
    </row>
    <row r="16" spans="1:10" x14ac:dyDescent="0.25">
      <c r="A16" s="167" t="s">
        <v>9</v>
      </c>
      <c r="B16" t="s">
        <v>137</v>
      </c>
      <c r="C16" s="166" t="s">
        <v>7244</v>
      </c>
      <c r="D16" s="131">
        <v>220578.359</v>
      </c>
      <c r="G16" t="s">
        <v>9</v>
      </c>
      <c r="H16" t="s">
        <v>137</v>
      </c>
      <c r="I16" t="s">
        <v>7244</v>
      </c>
      <c r="J16">
        <v>220578.359</v>
      </c>
    </row>
    <row r="17" spans="1:10" x14ac:dyDescent="0.25">
      <c r="A17" s="167" t="s">
        <v>10</v>
      </c>
      <c r="B17" t="s">
        <v>55</v>
      </c>
      <c r="C17" s="166" t="s">
        <v>7245</v>
      </c>
      <c r="D17" s="131">
        <v>50450.1054</v>
      </c>
      <c r="G17" t="s">
        <v>10</v>
      </c>
      <c r="H17" t="s">
        <v>55</v>
      </c>
      <c r="I17" t="s">
        <v>7245</v>
      </c>
      <c r="J17">
        <v>50450.1054</v>
      </c>
    </row>
    <row r="18" spans="1:10" x14ac:dyDescent="0.25">
      <c r="A18" s="167" t="s">
        <v>12</v>
      </c>
      <c r="B18" t="s">
        <v>138</v>
      </c>
      <c r="C18" s="166" t="s">
        <v>7246</v>
      </c>
      <c r="D18" s="131">
        <v>434814.56199999998</v>
      </c>
      <c r="G18" t="s">
        <v>12</v>
      </c>
      <c r="H18" t="s">
        <v>138</v>
      </c>
      <c r="I18" t="s">
        <v>7246</v>
      </c>
      <c r="J18">
        <v>434814.56199999998</v>
      </c>
    </row>
    <row r="19" spans="1:10" x14ac:dyDescent="0.25">
      <c r="A19" s="167" t="s">
        <v>13</v>
      </c>
      <c r="B19" t="s">
        <v>56</v>
      </c>
      <c r="C19" s="166" t="s">
        <v>7247</v>
      </c>
      <c r="D19" s="131">
        <v>39819.5625</v>
      </c>
      <c r="G19" t="s">
        <v>13</v>
      </c>
      <c r="H19" t="s">
        <v>56</v>
      </c>
      <c r="I19" t="s">
        <v>7247</v>
      </c>
      <c r="J19">
        <v>39819.5625</v>
      </c>
    </row>
    <row r="20" spans="1:10" x14ac:dyDescent="0.25">
      <c r="A20" s="167" t="s">
        <v>14</v>
      </c>
      <c r="B20" t="s">
        <v>139</v>
      </c>
      <c r="C20" s="166" t="s">
        <v>7248</v>
      </c>
      <c r="D20" s="131">
        <v>59160.765599999999</v>
      </c>
      <c r="G20" t="s">
        <v>14</v>
      </c>
      <c r="H20" t="s">
        <v>139</v>
      </c>
      <c r="I20" t="s">
        <v>7248</v>
      </c>
      <c r="J20">
        <v>59160.765599999999</v>
      </c>
    </row>
    <row r="21" spans="1:10" x14ac:dyDescent="0.25">
      <c r="A21" s="167" t="s">
        <v>15</v>
      </c>
      <c r="B21" t="s">
        <v>57</v>
      </c>
      <c r="C21" s="166" t="s">
        <v>7249</v>
      </c>
      <c r="D21" s="131">
        <v>1.3200000000000001E-4</v>
      </c>
      <c r="G21" t="s">
        <v>15</v>
      </c>
      <c r="H21" t="s">
        <v>57</v>
      </c>
      <c r="I21" t="s">
        <v>7249</v>
      </c>
      <c r="J21">
        <v>1.3200000000000001E-4</v>
      </c>
    </row>
    <row r="22" spans="1:10" x14ac:dyDescent="0.25">
      <c r="A22" s="167" t="s">
        <v>17</v>
      </c>
      <c r="B22" t="s">
        <v>140</v>
      </c>
      <c r="C22" s="166" t="s">
        <v>7250</v>
      </c>
      <c r="D22" s="131">
        <v>98979.273400000005</v>
      </c>
      <c r="G22" t="s">
        <v>17</v>
      </c>
      <c r="H22" t="s">
        <v>140</v>
      </c>
      <c r="I22" t="s">
        <v>7250</v>
      </c>
      <c r="J22">
        <v>98979.273400000005</v>
      </c>
    </row>
    <row r="23" spans="1:10" x14ac:dyDescent="0.25">
      <c r="A23" s="167" t="s">
        <v>18</v>
      </c>
      <c r="B23" t="s">
        <v>141</v>
      </c>
      <c r="C23" s="166" t="s">
        <v>7251</v>
      </c>
      <c r="D23" s="131">
        <v>2725.2177700000002</v>
      </c>
      <c r="G23" t="s">
        <v>18</v>
      </c>
      <c r="H23" t="s">
        <v>141</v>
      </c>
      <c r="I23" t="s">
        <v>7251</v>
      </c>
      <c r="J23">
        <v>2725.2177700000002</v>
      </c>
    </row>
    <row r="24" spans="1:10" x14ac:dyDescent="0.25">
      <c r="A24" s="167" t="s">
        <v>20</v>
      </c>
      <c r="B24" t="s">
        <v>142</v>
      </c>
      <c r="C24" s="166" t="s">
        <v>7252</v>
      </c>
      <c r="D24" s="131">
        <v>10910.981400000001</v>
      </c>
      <c r="G24" t="s">
        <v>20</v>
      </c>
      <c r="H24" t="s">
        <v>142</v>
      </c>
      <c r="I24" t="s">
        <v>7252</v>
      </c>
      <c r="J24">
        <v>10910.981400000001</v>
      </c>
    </row>
    <row r="25" spans="1:10" x14ac:dyDescent="0.25">
      <c r="A25" s="167" t="s">
        <v>21</v>
      </c>
      <c r="B25" t="s">
        <v>143</v>
      </c>
      <c r="C25" s="166" t="s">
        <v>7253</v>
      </c>
      <c r="D25" s="131">
        <v>10084.063399999999</v>
      </c>
      <c r="G25" t="s">
        <v>21</v>
      </c>
      <c r="H25" t="s">
        <v>143</v>
      </c>
      <c r="I25" t="s">
        <v>7253</v>
      </c>
      <c r="J25">
        <v>10084.063399999999</v>
      </c>
    </row>
    <row r="26" spans="1:10" x14ac:dyDescent="0.25">
      <c r="A26" s="167" t="s">
        <v>22</v>
      </c>
      <c r="B26" t="s">
        <v>144</v>
      </c>
      <c r="C26" s="166" t="s">
        <v>7254</v>
      </c>
      <c r="D26" s="131">
        <v>23720.072199999999</v>
      </c>
      <c r="G26" t="s">
        <v>22</v>
      </c>
      <c r="H26" t="s">
        <v>144</v>
      </c>
      <c r="I26" t="s">
        <v>7254</v>
      </c>
      <c r="J26">
        <v>23720.072199999999</v>
      </c>
    </row>
    <row r="27" spans="1:10" x14ac:dyDescent="0.25">
      <c r="A27" s="167" t="s">
        <v>23</v>
      </c>
      <c r="B27" t="s">
        <v>11</v>
      </c>
      <c r="C27" s="166" t="s">
        <v>7255</v>
      </c>
      <c r="D27" s="131">
        <v>13129030</v>
      </c>
      <c r="G27" t="s">
        <v>23</v>
      </c>
      <c r="H27" t="s">
        <v>11</v>
      </c>
      <c r="I27" t="s">
        <v>7255</v>
      </c>
      <c r="J27">
        <v>13129030</v>
      </c>
    </row>
    <row r="28" spans="1:10" x14ac:dyDescent="0.25">
      <c r="A28" s="167" t="s">
        <v>25</v>
      </c>
      <c r="B28" t="s">
        <v>145</v>
      </c>
      <c r="C28" s="166" t="s">
        <v>7256</v>
      </c>
      <c r="D28" s="131">
        <v>12965620</v>
      </c>
      <c r="G28" t="s">
        <v>25</v>
      </c>
      <c r="H28" t="s">
        <v>145</v>
      </c>
      <c r="I28" t="s">
        <v>7256</v>
      </c>
      <c r="J28">
        <v>12965620</v>
      </c>
    </row>
    <row r="29" spans="1:10" x14ac:dyDescent="0.25">
      <c r="A29" s="167" t="s">
        <v>26</v>
      </c>
      <c r="B29" t="s">
        <v>16</v>
      </c>
      <c r="C29" s="166" t="s">
        <v>7257</v>
      </c>
      <c r="D29" s="131">
        <v>2107490.75</v>
      </c>
      <c r="G29" t="s">
        <v>26</v>
      </c>
      <c r="H29" t="s">
        <v>16</v>
      </c>
      <c r="I29" t="s">
        <v>7257</v>
      </c>
      <c r="J29">
        <v>2107490.75</v>
      </c>
    </row>
    <row r="30" spans="1:10" x14ac:dyDescent="0.25">
      <c r="A30" s="167" t="s">
        <v>28</v>
      </c>
      <c r="B30" t="s">
        <v>146</v>
      </c>
      <c r="C30" s="166" t="s">
        <v>7258</v>
      </c>
      <c r="D30" s="131">
        <v>28202164</v>
      </c>
      <c r="G30" t="s">
        <v>28</v>
      </c>
      <c r="H30" t="s">
        <v>146</v>
      </c>
      <c r="I30" t="s">
        <v>7258</v>
      </c>
      <c r="J30">
        <v>28202164</v>
      </c>
    </row>
    <row r="31" spans="1:10" x14ac:dyDescent="0.25">
      <c r="A31" s="167" t="s">
        <v>29</v>
      </c>
      <c r="B31" t="s">
        <v>58</v>
      </c>
      <c r="C31" s="166" t="s">
        <v>7259</v>
      </c>
      <c r="D31" s="131">
        <v>288643.31199999998</v>
      </c>
      <c r="G31" t="s">
        <v>29</v>
      </c>
      <c r="H31" t="s">
        <v>58</v>
      </c>
      <c r="I31" t="s">
        <v>7259</v>
      </c>
      <c r="J31">
        <v>288643.31199999998</v>
      </c>
    </row>
    <row r="32" spans="1:10" x14ac:dyDescent="0.25">
      <c r="A32" s="167" t="s">
        <v>30</v>
      </c>
      <c r="B32" t="s">
        <v>147</v>
      </c>
      <c r="C32" s="166" t="s">
        <v>7260</v>
      </c>
      <c r="D32" s="131">
        <v>488268.03100000002</v>
      </c>
      <c r="G32" t="s">
        <v>30</v>
      </c>
      <c r="H32" t="s">
        <v>147</v>
      </c>
      <c r="I32" t="s">
        <v>7260</v>
      </c>
      <c r="J32">
        <v>488268.03100000002</v>
      </c>
    </row>
    <row r="33" spans="1:10" x14ac:dyDescent="0.25">
      <c r="A33" s="167" t="s">
        <v>31</v>
      </c>
      <c r="B33" t="s">
        <v>59</v>
      </c>
      <c r="C33" s="166" t="s">
        <v>7261</v>
      </c>
      <c r="D33" s="131">
        <v>135044.20300000001</v>
      </c>
      <c r="G33" t="s">
        <v>31</v>
      </c>
      <c r="H33" t="s">
        <v>59</v>
      </c>
      <c r="I33" t="s">
        <v>7261</v>
      </c>
      <c r="J33">
        <v>135044.20300000001</v>
      </c>
    </row>
    <row r="34" spans="1:10" x14ac:dyDescent="0.25">
      <c r="A34" s="167" t="s">
        <v>33</v>
      </c>
      <c r="B34" t="s">
        <v>148</v>
      </c>
      <c r="C34" s="166" t="s">
        <v>7262</v>
      </c>
      <c r="D34" s="131">
        <v>911962.25</v>
      </c>
      <c r="G34" t="s">
        <v>33</v>
      </c>
      <c r="H34" t="s">
        <v>148</v>
      </c>
      <c r="I34" t="s">
        <v>7262</v>
      </c>
      <c r="J34">
        <v>911962.25</v>
      </c>
    </row>
    <row r="35" spans="1:10" x14ac:dyDescent="0.25">
      <c r="A35" s="167" t="s">
        <v>34</v>
      </c>
      <c r="B35" t="s">
        <v>61</v>
      </c>
      <c r="C35" s="166" t="s">
        <v>7263</v>
      </c>
      <c r="D35" s="131">
        <v>54071.953099999999</v>
      </c>
      <c r="G35" t="s">
        <v>34</v>
      </c>
      <c r="H35" t="s">
        <v>61</v>
      </c>
      <c r="I35" t="s">
        <v>7263</v>
      </c>
      <c r="J35">
        <v>54071.953099999999</v>
      </c>
    </row>
    <row r="36" spans="1:10" x14ac:dyDescent="0.25">
      <c r="A36" s="167" t="s">
        <v>36</v>
      </c>
      <c r="B36" t="s">
        <v>149</v>
      </c>
      <c r="C36" s="166" t="s">
        <v>7264</v>
      </c>
      <c r="D36" s="131">
        <v>129340.664</v>
      </c>
      <c r="G36" t="s">
        <v>36</v>
      </c>
      <c r="H36" t="s">
        <v>149</v>
      </c>
      <c r="I36" t="s">
        <v>7264</v>
      </c>
      <c r="J36">
        <v>129340.664</v>
      </c>
    </row>
    <row r="37" spans="1:10" x14ac:dyDescent="0.25">
      <c r="A37" s="167" t="s">
        <v>37</v>
      </c>
      <c r="B37" t="s">
        <v>66</v>
      </c>
      <c r="C37" s="166" t="s">
        <v>7265</v>
      </c>
      <c r="D37" s="131">
        <v>2.32E-4</v>
      </c>
      <c r="G37" t="s">
        <v>37</v>
      </c>
      <c r="H37" t="s">
        <v>66</v>
      </c>
      <c r="I37" t="s">
        <v>7265</v>
      </c>
      <c r="J37">
        <v>2.32E-4</v>
      </c>
    </row>
    <row r="38" spans="1:10" x14ac:dyDescent="0.25">
      <c r="A38" s="167" t="s">
        <v>38</v>
      </c>
      <c r="B38" t="s">
        <v>150</v>
      </c>
      <c r="C38" s="166" t="s">
        <v>7266</v>
      </c>
      <c r="D38" s="131">
        <v>183411.45300000001</v>
      </c>
      <c r="G38" t="s">
        <v>38</v>
      </c>
      <c r="H38" t="s">
        <v>150</v>
      </c>
      <c r="I38" t="s">
        <v>7266</v>
      </c>
      <c r="J38">
        <v>183411.45300000001</v>
      </c>
    </row>
    <row r="39" spans="1:10" x14ac:dyDescent="0.25">
      <c r="A39" s="167" t="s">
        <v>39</v>
      </c>
      <c r="B39" t="s">
        <v>151</v>
      </c>
      <c r="C39" s="166" t="s">
        <v>7267</v>
      </c>
      <c r="D39" s="131">
        <v>2734.73828</v>
      </c>
      <c r="G39" t="s">
        <v>39</v>
      </c>
      <c r="H39" t="s">
        <v>151</v>
      </c>
      <c r="I39" t="s">
        <v>7267</v>
      </c>
      <c r="J39">
        <v>2734.73828</v>
      </c>
    </row>
    <row r="40" spans="1:10" x14ac:dyDescent="0.25">
      <c r="A40" s="167" t="s">
        <v>41</v>
      </c>
      <c r="B40" t="s">
        <v>152</v>
      </c>
      <c r="C40" s="166" t="s">
        <v>7268</v>
      </c>
      <c r="D40" s="131">
        <v>10897.7451</v>
      </c>
      <c r="G40" t="s">
        <v>41</v>
      </c>
      <c r="H40" t="s">
        <v>152</v>
      </c>
      <c r="I40" t="s">
        <v>7268</v>
      </c>
      <c r="J40">
        <v>10897.7451</v>
      </c>
    </row>
    <row r="41" spans="1:10" x14ac:dyDescent="0.25">
      <c r="A41" s="167" t="s">
        <v>60</v>
      </c>
      <c r="B41" t="s">
        <v>153</v>
      </c>
      <c r="C41" s="166" t="s">
        <v>7269</v>
      </c>
      <c r="D41" s="131">
        <v>10084.063399999999</v>
      </c>
      <c r="G41" t="s">
        <v>60</v>
      </c>
      <c r="H41" t="s">
        <v>153</v>
      </c>
      <c r="I41" t="s">
        <v>7269</v>
      </c>
      <c r="J41">
        <v>10084.063399999999</v>
      </c>
    </row>
    <row r="42" spans="1:10" x14ac:dyDescent="0.25">
      <c r="A42" s="167" t="s">
        <v>62</v>
      </c>
      <c r="B42" t="s">
        <v>154</v>
      </c>
      <c r="C42" s="166" t="s">
        <v>7270</v>
      </c>
      <c r="D42" s="131">
        <v>23716.341700000001</v>
      </c>
      <c r="G42" t="s">
        <v>62</v>
      </c>
      <c r="H42" t="s">
        <v>154</v>
      </c>
      <c r="I42" t="s">
        <v>7270</v>
      </c>
      <c r="J42">
        <v>23716.341700000001</v>
      </c>
    </row>
    <row r="43" spans="1:10" x14ac:dyDescent="0.25">
      <c r="A43" s="167" t="s">
        <v>63</v>
      </c>
      <c r="B43" t="s">
        <v>19</v>
      </c>
      <c r="C43" s="166" t="s">
        <v>7271</v>
      </c>
      <c r="D43" s="131">
        <v>8306788.5</v>
      </c>
      <c r="G43" t="s">
        <v>63</v>
      </c>
      <c r="H43" t="s">
        <v>19</v>
      </c>
      <c r="I43" t="s">
        <v>7271</v>
      </c>
      <c r="J43">
        <v>8306788.5</v>
      </c>
    </row>
    <row r="44" spans="1:10" x14ac:dyDescent="0.25">
      <c r="A44" s="167" t="s">
        <v>64</v>
      </c>
      <c r="B44" t="s">
        <v>155</v>
      </c>
      <c r="C44" s="166" t="s">
        <v>7272</v>
      </c>
      <c r="D44" s="131">
        <v>8619723</v>
      </c>
      <c r="G44" t="s">
        <v>64</v>
      </c>
      <c r="H44" t="s">
        <v>155</v>
      </c>
      <c r="I44" t="s">
        <v>7272</v>
      </c>
      <c r="J44">
        <v>8619723</v>
      </c>
    </row>
    <row r="45" spans="1:10" x14ac:dyDescent="0.25">
      <c r="A45" s="167" t="s">
        <v>65</v>
      </c>
      <c r="B45" t="s">
        <v>24</v>
      </c>
      <c r="C45" s="166" t="s">
        <v>7273</v>
      </c>
      <c r="D45" s="131">
        <v>1207120.5</v>
      </c>
      <c r="G45" t="s">
        <v>65</v>
      </c>
      <c r="H45" t="s">
        <v>24</v>
      </c>
      <c r="I45" t="s">
        <v>7273</v>
      </c>
      <c r="J45">
        <v>1207120.5</v>
      </c>
    </row>
    <row r="46" spans="1:10" x14ac:dyDescent="0.25">
      <c r="A46" s="167" t="s">
        <v>67</v>
      </c>
      <c r="B46" t="s">
        <v>156</v>
      </c>
      <c r="C46" s="166" t="s">
        <v>7274</v>
      </c>
      <c r="D46" s="131">
        <v>18133558</v>
      </c>
      <c r="G46" t="s">
        <v>67</v>
      </c>
      <c r="H46" t="s">
        <v>156</v>
      </c>
      <c r="I46" t="s">
        <v>7274</v>
      </c>
      <c r="J46">
        <v>18133558</v>
      </c>
    </row>
    <row r="47" spans="1:10" x14ac:dyDescent="0.25">
      <c r="A47" s="167" t="s">
        <v>68</v>
      </c>
      <c r="B47" t="s">
        <v>74</v>
      </c>
      <c r="C47" s="166" t="s">
        <v>7275</v>
      </c>
      <c r="D47" s="131">
        <v>228286.39</v>
      </c>
      <c r="G47" t="s">
        <v>68</v>
      </c>
      <c r="H47" t="s">
        <v>74</v>
      </c>
      <c r="I47" t="s">
        <v>7275</v>
      </c>
      <c r="J47">
        <v>228286.39</v>
      </c>
    </row>
    <row r="48" spans="1:10" x14ac:dyDescent="0.25">
      <c r="A48" s="167" t="s">
        <v>69</v>
      </c>
      <c r="B48" t="s">
        <v>157</v>
      </c>
      <c r="C48" s="166" t="s">
        <v>7276</v>
      </c>
      <c r="D48" s="131">
        <v>357447.5</v>
      </c>
      <c r="G48" t="s">
        <v>69</v>
      </c>
      <c r="H48" t="s">
        <v>157</v>
      </c>
      <c r="I48" t="s">
        <v>7276</v>
      </c>
      <c r="J48">
        <v>357447.5</v>
      </c>
    </row>
    <row r="49" spans="1:10" x14ac:dyDescent="0.25">
      <c r="A49" s="167" t="s">
        <v>70</v>
      </c>
      <c r="B49" t="s">
        <v>79</v>
      </c>
      <c r="C49" s="166" t="s">
        <v>7277</v>
      </c>
      <c r="D49" s="131">
        <v>77245.054600000003</v>
      </c>
      <c r="G49" t="s">
        <v>70</v>
      </c>
      <c r="H49" t="s">
        <v>79</v>
      </c>
      <c r="I49" t="s">
        <v>7277</v>
      </c>
      <c r="J49">
        <v>77245.054600000003</v>
      </c>
    </row>
    <row r="50" spans="1:10" x14ac:dyDescent="0.25">
      <c r="A50" s="167" t="s">
        <v>71</v>
      </c>
      <c r="B50" t="s">
        <v>158</v>
      </c>
      <c r="C50" s="166" t="s">
        <v>7278</v>
      </c>
      <c r="D50" s="131">
        <v>662983.43700000003</v>
      </c>
      <c r="G50" t="s">
        <v>71</v>
      </c>
      <c r="H50" t="s">
        <v>158</v>
      </c>
      <c r="I50" t="s">
        <v>7278</v>
      </c>
      <c r="J50">
        <v>662983.43700000003</v>
      </c>
    </row>
    <row r="51" spans="1:10" x14ac:dyDescent="0.25">
      <c r="A51" s="167" t="s">
        <v>72</v>
      </c>
      <c r="B51" t="s">
        <v>82</v>
      </c>
      <c r="C51" s="166" t="s">
        <v>7279</v>
      </c>
      <c r="D51" s="131">
        <v>80269.125</v>
      </c>
      <c r="G51" t="s">
        <v>72</v>
      </c>
      <c r="H51" t="s">
        <v>82</v>
      </c>
      <c r="I51" t="s">
        <v>7279</v>
      </c>
      <c r="J51">
        <v>80269.125</v>
      </c>
    </row>
    <row r="52" spans="1:10" x14ac:dyDescent="0.25">
      <c r="A52" s="167" t="s">
        <v>133</v>
      </c>
      <c r="B52" t="s">
        <v>159</v>
      </c>
      <c r="C52" s="166" t="s">
        <v>7280</v>
      </c>
      <c r="D52" s="131">
        <v>119332.281</v>
      </c>
      <c r="G52" t="s">
        <v>133</v>
      </c>
      <c r="H52" t="s">
        <v>159</v>
      </c>
      <c r="I52" t="s">
        <v>7280</v>
      </c>
      <c r="J52">
        <v>119332.281</v>
      </c>
    </row>
    <row r="53" spans="1:10" x14ac:dyDescent="0.25">
      <c r="A53" s="167" t="s">
        <v>73</v>
      </c>
      <c r="B53" t="s">
        <v>87</v>
      </c>
      <c r="C53" s="166" t="s">
        <v>7281</v>
      </c>
      <c r="D53" s="131">
        <v>1.63E-4</v>
      </c>
      <c r="G53" t="s">
        <v>73</v>
      </c>
      <c r="H53" t="s">
        <v>87</v>
      </c>
      <c r="I53" t="s">
        <v>7281</v>
      </c>
      <c r="J53">
        <v>1.63E-4</v>
      </c>
    </row>
    <row r="54" spans="1:10" x14ac:dyDescent="0.25">
      <c r="A54" s="167" t="s">
        <v>75</v>
      </c>
      <c r="B54" t="s">
        <v>160</v>
      </c>
      <c r="C54" s="166" t="s">
        <v>7282</v>
      </c>
      <c r="D54" s="131">
        <v>199598.921</v>
      </c>
      <c r="G54" t="s">
        <v>75</v>
      </c>
      <c r="H54" t="s">
        <v>160</v>
      </c>
      <c r="I54" t="s">
        <v>7282</v>
      </c>
      <c r="J54">
        <v>199598.921</v>
      </c>
    </row>
    <row r="55" spans="1:10" x14ac:dyDescent="0.25">
      <c r="A55" s="167" t="s">
        <v>76</v>
      </c>
      <c r="B55" t="s">
        <v>161</v>
      </c>
      <c r="C55" s="166" t="s">
        <v>7283</v>
      </c>
      <c r="D55" s="131">
        <v>2727.2766099999999</v>
      </c>
      <c r="G55" t="s">
        <v>76</v>
      </c>
      <c r="H55" t="s">
        <v>161</v>
      </c>
      <c r="I55" t="s">
        <v>7283</v>
      </c>
      <c r="J55">
        <v>2727.2766099999999</v>
      </c>
    </row>
    <row r="56" spans="1:10" x14ac:dyDescent="0.25">
      <c r="A56" s="167" t="s">
        <v>77</v>
      </c>
      <c r="B56" t="s">
        <v>162</v>
      </c>
      <c r="C56" s="166" t="s">
        <v>7284</v>
      </c>
      <c r="D56" s="131">
        <v>10913.324199999999</v>
      </c>
      <c r="G56" t="s">
        <v>77</v>
      </c>
      <c r="H56" t="s">
        <v>162</v>
      </c>
      <c r="I56" t="s">
        <v>7284</v>
      </c>
      <c r="J56">
        <v>10913.324199999999</v>
      </c>
    </row>
    <row r="57" spans="1:10" x14ac:dyDescent="0.25">
      <c r="A57" s="167" t="s">
        <v>78</v>
      </c>
      <c r="B57" t="s">
        <v>163</v>
      </c>
      <c r="C57" s="166" t="s">
        <v>7285</v>
      </c>
      <c r="D57" s="131">
        <v>10084.063399999999</v>
      </c>
      <c r="G57" t="s">
        <v>78</v>
      </c>
      <c r="H57" t="s">
        <v>163</v>
      </c>
      <c r="I57" t="s">
        <v>7285</v>
      </c>
      <c r="J57">
        <v>10084.063399999999</v>
      </c>
    </row>
    <row r="58" spans="1:10" x14ac:dyDescent="0.25">
      <c r="A58" s="167" t="s">
        <v>80</v>
      </c>
      <c r="B58" t="s">
        <v>164</v>
      </c>
      <c r="C58" s="166" t="s">
        <v>7286</v>
      </c>
      <c r="D58" s="131">
        <v>23724.468700000001</v>
      </c>
      <c r="G58" t="s">
        <v>80</v>
      </c>
      <c r="H58" t="s">
        <v>164</v>
      </c>
      <c r="I58" t="s">
        <v>7286</v>
      </c>
      <c r="J58">
        <v>23724.468700000001</v>
      </c>
    </row>
    <row r="59" spans="1:10" x14ac:dyDescent="0.25">
      <c r="A59" s="167" t="s">
        <v>81</v>
      </c>
      <c r="B59" t="s">
        <v>27</v>
      </c>
      <c r="C59" s="166" t="s">
        <v>7287</v>
      </c>
      <c r="D59" s="131">
        <v>6796799</v>
      </c>
      <c r="G59" t="s">
        <v>81</v>
      </c>
      <c r="H59" t="s">
        <v>27</v>
      </c>
      <c r="I59" t="s">
        <v>7287</v>
      </c>
      <c r="J59">
        <v>6796799</v>
      </c>
    </row>
    <row r="60" spans="1:10" x14ac:dyDescent="0.25">
      <c r="A60" s="167" t="s">
        <v>83</v>
      </c>
      <c r="B60" t="s">
        <v>165</v>
      </c>
      <c r="C60" s="166" t="s">
        <v>7288</v>
      </c>
      <c r="D60" s="131">
        <v>6762237</v>
      </c>
      <c r="G60" t="s">
        <v>83</v>
      </c>
      <c r="H60" t="s">
        <v>165</v>
      </c>
      <c r="I60" t="s">
        <v>7288</v>
      </c>
      <c r="J60">
        <v>6762237</v>
      </c>
    </row>
    <row r="61" spans="1:10" x14ac:dyDescent="0.25">
      <c r="A61" s="167" t="s">
        <v>84</v>
      </c>
      <c r="B61" t="s">
        <v>32</v>
      </c>
      <c r="C61" s="166" t="s">
        <v>7289</v>
      </c>
      <c r="D61" s="131">
        <v>1087952.3700000001</v>
      </c>
      <c r="G61" t="s">
        <v>84</v>
      </c>
      <c r="H61" t="s">
        <v>32</v>
      </c>
      <c r="I61" t="s">
        <v>7289</v>
      </c>
      <c r="J61">
        <v>1087952.3700000001</v>
      </c>
    </row>
    <row r="62" spans="1:10" x14ac:dyDescent="0.25">
      <c r="A62" s="167" t="s">
        <v>85</v>
      </c>
      <c r="B62" t="s">
        <v>166</v>
      </c>
      <c r="C62" s="166" t="s">
        <v>7290</v>
      </c>
      <c r="D62" s="131">
        <v>14647029</v>
      </c>
      <c r="G62" t="s">
        <v>85</v>
      </c>
      <c r="H62" t="s">
        <v>166</v>
      </c>
      <c r="I62" t="s">
        <v>7290</v>
      </c>
      <c r="J62">
        <v>14647029</v>
      </c>
    </row>
    <row r="63" spans="1:10" x14ac:dyDescent="0.25">
      <c r="A63" s="167" t="s">
        <v>86</v>
      </c>
      <c r="B63" t="s">
        <v>96</v>
      </c>
      <c r="C63" s="166" t="s">
        <v>7291</v>
      </c>
      <c r="D63" s="131">
        <v>149301.70300000001</v>
      </c>
      <c r="G63" t="s">
        <v>86</v>
      </c>
      <c r="H63" t="s">
        <v>96</v>
      </c>
      <c r="I63" t="s">
        <v>7291</v>
      </c>
      <c r="J63">
        <v>149301.70300000001</v>
      </c>
    </row>
    <row r="64" spans="1:10" x14ac:dyDescent="0.25">
      <c r="A64" s="167" t="s">
        <v>88</v>
      </c>
      <c r="B64" t="s">
        <v>167</v>
      </c>
      <c r="C64" s="166" t="s">
        <v>7292</v>
      </c>
      <c r="D64" s="131">
        <v>255014.14</v>
      </c>
      <c r="G64" t="s">
        <v>88</v>
      </c>
      <c r="H64" t="s">
        <v>167</v>
      </c>
      <c r="I64" t="s">
        <v>7292</v>
      </c>
      <c r="J64">
        <v>255014.14</v>
      </c>
    </row>
    <row r="65" spans="1:10" x14ac:dyDescent="0.25">
      <c r="A65" s="167" t="s">
        <v>89</v>
      </c>
      <c r="B65" t="s">
        <v>101</v>
      </c>
      <c r="C65" s="166" t="s">
        <v>7293</v>
      </c>
      <c r="D65" s="131">
        <v>69812.234299999996</v>
      </c>
      <c r="G65" t="s">
        <v>89</v>
      </c>
      <c r="H65" t="s">
        <v>101</v>
      </c>
      <c r="I65" t="s">
        <v>7293</v>
      </c>
      <c r="J65">
        <v>69812.234299999996</v>
      </c>
    </row>
    <row r="66" spans="1:10" x14ac:dyDescent="0.25">
      <c r="A66" s="167" t="s">
        <v>90</v>
      </c>
      <c r="B66" t="s">
        <v>168</v>
      </c>
      <c r="C66" s="166" t="s">
        <v>7294</v>
      </c>
      <c r="D66" s="131">
        <v>474128.53100000002</v>
      </c>
      <c r="G66" t="s">
        <v>90</v>
      </c>
      <c r="H66" t="s">
        <v>168</v>
      </c>
      <c r="I66" t="s">
        <v>7294</v>
      </c>
      <c r="J66">
        <v>474128.53100000002</v>
      </c>
    </row>
    <row r="67" spans="1:10" x14ac:dyDescent="0.25">
      <c r="A67" s="167" t="s">
        <v>91</v>
      </c>
      <c r="B67" t="s">
        <v>104</v>
      </c>
      <c r="C67" s="166" t="s">
        <v>7295</v>
      </c>
      <c r="D67" s="131">
        <v>27898.4804</v>
      </c>
      <c r="G67" t="s">
        <v>91</v>
      </c>
      <c r="H67" t="s">
        <v>104</v>
      </c>
      <c r="I67" t="s">
        <v>7295</v>
      </c>
      <c r="J67">
        <v>27898.4804</v>
      </c>
    </row>
    <row r="68" spans="1:10" x14ac:dyDescent="0.25">
      <c r="A68" s="167" t="s">
        <v>92</v>
      </c>
      <c r="B68" t="s">
        <v>169</v>
      </c>
      <c r="C68" s="166" t="s">
        <v>7296</v>
      </c>
      <c r="D68" s="131">
        <v>68228.914000000004</v>
      </c>
      <c r="G68" t="s">
        <v>92</v>
      </c>
      <c r="H68" t="s">
        <v>169</v>
      </c>
      <c r="I68" t="s">
        <v>7296</v>
      </c>
      <c r="J68">
        <v>68228.914000000004</v>
      </c>
    </row>
    <row r="69" spans="1:10" x14ac:dyDescent="0.25">
      <c r="A69" s="167" t="s">
        <v>93</v>
      </c>
      <c r="B69" t="s">
        <v>109</v>
      </c>
      <c r="C69" s="166" t="s">
        <v>7297</v>
      </c>
      <c r="D69" s="131">
        <v>1.3999999999999999E-4</v>
      </c>
      <c r="G69" t="s">
        <v>93</v>
      </c>
      <c r="H69" t="s">
        <v>109</v>
      </c>
      <c r="I69" t="s">
        <v>7297</v>
      </c>
      <c r="J69">
        <v>1.3999999999999999E-4</v>
      </c>
    </row>
    <row r="70" spans="1:10" x14ac:dyDescent="0.25">
      <c r="A70" s="167" t="s">
        <v>94</v>
      </c>
      <c r="B70" t="s">
        <v>170</v>
      </c>
      <c r="C70" s="166" t="s">
        <v>7298</v>
      </c>
      <c r="D70" s="131">
        <v>96126.695300000007</v>
      </c>
      <c r="G70" t="s">
        <v>94</v>
      </c>
      <c r="H70" t="s">
        <v>170</v>
      </c>
      <c r="I70" t="s">
        <v>7298</v>
      </c>
      <c r="J70">
        <v>96126.695300000007</v>
      </c>
    </row>
    <row r="71" spans="1:10" x14ac:dyDescent="0.25">
      <c r="A71" s="167" t="s">
        <v>95</v>
      </c>
      <c r="B71" t="s">
        <v>171</v>
      </c>
      <c r="C71" s="166" t="s">
        <v>7299</v>
      </c>
      <c r="D71" s="131">
        <v>2724.9362700000001</v>
      </c>
      <c r="G71" t="s">
        <v>95</v>
      </c>
      <c r="H71" t="s">
        <v>171</v>
      </c>
      <c r="I71" t="s">
        <v>7299</v>
      </c>
      <c r="J71">
        <v>2724.9362700000001</v>
      </c>
    </row>
    <row r="72" spans="1:10" x14ac:dyDescent="0.25">
      <c r="A72" s="167" t="s">
        <v>97</v>
      </c>
      <c r="B72" t="s">
        <v>172</v>
      </c>
      <c r="C72" s="166" t="s">
        <v>7300</v>
      </c>
      <c r="D72" s="131">
        <v>10896.944299999999</v>
      </c>
      <c r="G72" t="s">
        <v>97</v>
      </c>
      <c r="H72" t="s">
        <v>172</v>
      </c>
      <c r="I72" t="s">
        <v>7300</v>
      </c>
      <c r="J72">
        <v>10896.944299999999</v>
      </c>
    </row>
    <row r="73" spans="1:10" x14ac:dyDescent="0.25">
      <c r="A73" s="167" t="s">
        <v>98</v>
      </c>
      <c r="B73" t="s">
        <v>173</v>
      </c>
      <c r="C73" s="166" t="s">
        <v>7301</v>
      </c>
      <c r="D73" s="131">
        <v>10084.063399999999</v>
      </c>
      <c r="G73" t="s">
        <v>98</v>
      </c>
      <c r="H73" t="s">
        <v>173</v>
      </c>
      <c r="I73" t="s">
        <v>7301</v>
      </c>
      <c r="J73">
        <v>10084.063399999999</v>
      </c>
    </row>
    <row r="74" spans="1:10" x14ac:dyDescent="0.25">
      <c r="A74" s="167" t="s">
        <v>99</v>
      </c>
      <c r="B74" t="s">
        <v>174</v>
      </c>
      <c r="C74" s="166" t="s">
        <v>7302</v>
      </c>
      <c r="D74" s="131">
        <v>23705.7539</v>
      </c>
      <c r="G74" t="s">
        <v>99</v>
      </c>
      <c r="H74" t="s">
        <v>174</v>
      </c>
      <c r="I74" t="s">
        <v>7302</v>
      </c>
      <c r="J74">
        <v>23705.7539</v>
      </c>
    </row>
    <row r="75" spans="1:10" x14ac:dyDescent="0.25">
      <c r="A75" s="167" t="s">
        <v>100</v>
      </c>
      <c r="B75" t="s">
        <v>35</v>
      </c>
      <c r="C75" s="166" t="s">
        <v>7303</v>
      </c>
      <c r="D75" s="131">
        <v>4127898</v>
      </c>
      <c r="G75" t="s">
        <v>100</v>
      </c>
      <c r="H75" t="s">
        <v>35</v>
      </c>
      <c r="I75" t="s">
        <v>7303</v>
      </c>
      <c r="J75">
        <v>4127898</v>
      </c>
    </row>
    <row r="76" spans="1:10" x14ac:dyDescent="0.25">
      <c r="A76" s="167" t="s">
        <v>102</v>
      </c>
      <c r="B76" t="s">
        <v>175</v>
      </c>
      <c r="C76" s="166" t="s">
        <v>7304</v>
      </c>
      <c r="D76" s="131">
        <v>2223792.75</v>
      </c>
      <c r="G76" t="s">
        <v>102</v>
      </c>
      <c r="H76" t="s">
        <v>175</v>
      </c>
      <c r="I76" t="s">
        <v>7304</v>
      </c>
      <c r="J76">
        <v>2223792.75</v>
      </c>
    </row>
    <row r="77" spans="1:10" x14ac:dyDescent="0.25">
      <c r="A77" s="167" t="s">
        <v>103</v>
      </c>
      <c r="B77" t="s">
        <v>40</v>
      </c>
      <c r="C77" s="166" t="s">
        <v>7305</v>
      </c>
      <c r="D77" s="131">
        <v>300247.78100000002</v>
      </c>
      <c r="G77" t="s">
        <v>103</v>
      </c>
      <c r="H77" t="s">
        <v>40</v>
      </c>
      <c r="I77" t="s">
        <v>7305</v>
      </c>
      <c r="J77">
        <v>300247.78100000002</v>
      </c>
    </row>
    <row r="78" spans="1:10" x14ac:dyDescent="0.25">
      <c r="A78" s="167" t="s">
        <v>105</v>
      </c>
      <c r="B78" t="s">
        <v>176</v>
      </c>
      <c r="C78" s="166" t="s">
        <v>7306</v>
      </c>
      <c r="D78" s="131">
        <v>6651923</v>
      </c>
      <c r="G78" t="s">
        <v>105</v>
      </c>
      <c r="H78" t="s">
        <v>176</v>
      </c>
      <c r="I78" t="s">
        <v>7306</v>
      </c>
      <c r="J78">
        <v>6651923</v>
      </c>
    </row>
    <row r="79" spans="1:10" x14ac:dyDescent="0.25">
      <c r="A79" s="167" t="s">
        <v>106</v>
      </c>
      <c r="B79" t="s">
        <v>118</v>
      </c>
      <c r="C79" s="166" t="s">
        <v>7307</v>
      </c>
      <c r="D79" s="131">
        <v>75852.851500000004</v>
      </c>
      <c r="G79" t="s">
        <v>106</v>
      </c>
      <c r="H79" t="s">
        <v>118</v>
      </c>
      <c r="I79" t="s">
        <v>7307</v>
      </c>
      <c r="J79">
        <v>75852.851500000004</v>
      </c>
    </row>
    <row r="80" spans="1:10" x14ac:dyDescent="0.25">
      <c r="A80" s="167" t="s">
        <v>107</v>
      </c>
      <c r="B80" t="s">
        <v>177</v>
      </c>
      <c r="C80" s="166" t="s">
        <v>7308</v>
      </c>
      <c r="D80" s="131">
        <v>73107.648400000005</v>
      </c>
      <c r="G80" t="s">
        <v>107</v>
      </c>
      <c r="H80" t="s">
        <v>177</v>
      </c>
      <c r="I80" t="s">
        <v>7308</v>
      </c>
      <c r="J80">
        <v>73107.648400000005</v>
      </c>
    </row>
    <row r="81" spans="1:10" x14ac:dyDescent="0.25">
      <c r="A81" s="167" t="s">
        <v>108</v>
      </c>
      <c r="B81" t="s">
        <v>123</v>
      </c>
      <c r="C81" s="166" t="s">
        <v>7309</v>
      </c>
      <c r="D81" s="131">
        <v>19023.289000000001</v>
      </c>
      <c r="G81" t="s">
        <v>108</v>
      </c>
      <c r="H81" t="s">
        <v>123</v>
      </c>
      <c r="I81" t="s">
        <v>7309</v>
      </c>
      <c r="J81">
        <v>19023.289000000001</v>
      </c>
    </row>
    <row r="82" spans="1:10" x14ac:dyDescent="0.25">
      <c r="A82" s="167" t="s">
        <v>110</v>
      </c>
      <c r="B82" t="s">
        <v>178</v>
      </c>
      <c r="C82" s="166" t="s">
        <v>7310</v>
      </c>
      <c r="D82" s="131">
        <v>167983.625</v>
      </c>
      <c r="G82" t="s">
        <v>110</v>
      </c>
      <c r="H82" t="s">
        <v>178</v>
      </c>
      <c r="I82" t="s">
        <v>7310</v>
      </c>
      <c r="J82">
        <v>167983.625</v>
      </c>
    </row>
    <row r="83" spans="1:10" x14ac:dyDescent="0.25">
      <c r="A83" s="167" t="s">
        <v>111</v>
      </c>
      <c r="B83" t="s">
        <v>126</v>
      </c>
      <c r="C83" s="166" t="s">
        <v>7311</v>
      </c>
      <c r="D83" s="131">
        <v>3072.7072699999999</v>
      </c>
      <c r="G83" t="s">
        <v>111</v>
      </c>
      <c r="H83" t="s">
        <v>126</v>
      </c>
      <c r="I83" t="s">
        <v>7311</v>
      </c>
      <c r="J83">
        <v>3072.7072699999999</v>
      </c>
    </row>
    <row r="84" spans="1:10" x14ac:dyDescent="0.25">
      <c r="A84" s="167" t="s">
        <v>112</v>
      </c>
      <c r="B84" t="s">
        <v>179</v>
      </c>
      <c r="C84" s="166" t="s">
        <v>7312</v>
      </c>
      <c r="D84" s="131">
        <v>13348.632799999999</v>
      </c>
      <c r="G84" t="s">
        <v>112</v>
      </c>
      <c r="H84" t="s">
        <v>179</v>
      </c>
      <c r="I84" t="s">
        <v>7312</v>
      </c>
      <c r="J84">
        <v>13348.632799999999</v>
      </c>
    </row>
    <row r="85" spans="1:10" x14ac:dyDescent="0.25">
      <c r="A85" s="167" t="s">
        <v>113</v>
      </c>
      <c r="B85" t="s">
        <v>131</v>
      </c>
      <c r="C85" s="166" t="s">
        <v>7313</v>
      </c>
      <c r="D85" s="131">
        <v>5.1999999999999997E-5</v>
      </c>
      <c r="G85" t="s">
        <v>113</v>
      </c>
      <c r="H85" t="s">
        <v>131</v>
      </c>
      <c r="I85" t="s">
        <v>7313</v>
      </c>
      <c r="J85">
        <v>5.1999999999999997E-5</v>
      </c>
    </row>
    <row r="86" spans="1:10" x14ac:dyDescent="0.25">
      <c r="A86" s="167" t="s">
        <v>114</v>
      </c>
      <c r="B86" t="s">
        <v>180</v>
      </c>
      <c r="C86" s="166" t="s">
        <v>7314</v>
      </c>
      <c r="D86" s="131">
        <v>16421.335899999998</v>
      </c>
      <c r="G86" t="s">
        <v>114</v>
      </c>
      <c r="H86" t="s">
        <v>180</v>
      </c>
      <c r="I86" t="s">
        <v>7314</v>
      </c>
      <c r="J86">
        <v>16421.335899999998</v>
      </c>
    </row>
    <row r="87" spans="1:10" x14ac:dyDescent="0.25">
      <c r="A87" s="167" t="s">
        <v>115</v>
      </c>
      <c r="B87" t="s">
        <v>181</v>
      </c>
      <c r="C87" s="166" t="s">
        <v>7315</v>
      </c>
      <c r="D87" s="131">
        <v>2709.7997999999998</v>
      </c>
      <c r="G87" t="s">
        <v>115</v>
      </c>
      <c r="H87" t="s">
        <v>181</v>
      </c>
      <c r="I87" t="s">
        <v>7315</v>
      </c>
      <c r="J87">
        <v>2709.7997999999998</v>
      </c>
    </row>
    <row r="88" spans="1:10" x14ac:dyDescent="0.25">
      <c r="A88" s="167" t="s">
        <v>116</v>
      </c>
      <c r="B88" t="s">
        <v>182</v>
      </c>
      <c r="C88" s="166" t="s">
        <v>7316</v>
      </c>
      <c r="D88" s="131">
        <v>10896.973599999999</v>
      </c>
      <c r="G88" t="s">
        <v>116</v>
      </c>
      <c r="H88" t="s">
        <v>182</v>
      </c>
      <c r="I88" t="s">
        <v>7316</v>
      </c>
      <c r="J88">
        <v>10896.973599999999</v>
      </c>
    </row>
    <row r="89" spans="1:10" x14ac:dyDescent="0.25">
      <c r="A89" s="167" t="s">
        <v>117</v>
      </c>
      <c r="B89" t="s">
        <v>183</v>
      </c>
      <c r="C89" s="166" t="s">
        <v>7317</v>
      </c>
      <c r="D89" s="131">
        <v>10084.063399999999</v>
      </c>
      <c r="G89" t="s">
        <v>117</v>
      </c>
      <c r="H89" t="s">
        <v>183</v>
      </c>
      <c r="I89" t="s">
        <v>7317</v>
      </c>
      <c r="J89">
        <v>10084.063399999999</v>
      </c>
    </row>
    <row r="90" spans="1:10" x14ac:dyDescent="0.25">
      <c r="A90" s="167" t="s">
        <v>119</v>
      </c>
      <c r="B90" t="s">
        <v>184</v>
      </c>
      <c r="C90" s="166" t="s">
        <v>7318</v>
      </c>
      <c r="D90" s="131">
        <v>23690.638599999998</v>
      </c>
      <c r="G90" t="s">
        <v>119</v>
      </c>
      <c r="H90" t="s">
        <v>184</v>
      </c>
      <c r="I90" t="s">
        <v>7318</v>
      </c>
      <c r="J90">
        <v>23690.638599999998</v>
      </c>
    </row>
    <row r="91" spans="1:10" x14ac:dyDescent="0.25">
      <c r="A91" s="167" t="s">
        <v>120</v>
      </c>
      <c r="B91" t="s">
        <v>185</v>
      </c>
      <c r="C91" s="166" t="s">
        <v>7319</v>
      </c>
      <c r="D91" s="131">
        <v>41228.328099999999</v>
      </c>
      <c r="G91" t="s">
        <v>120</v>
      </c>
      <c r="H91" t="s">
        <v>185</v>
      </c>
      <c r="I91" t="s">
        <v>7319</v>
      </c>
      <c r="J91">
        <v>41228.328099999999</v>
      </c>
    </row>
    <row r="92" spans="1:10" x14ac:dyDescent="0.25">
      <c r="A92" s="167" t="s">
        <v>121</v>
      </c>
      <c r="B92" t="s">
        <v>186</v>
      </c>
      <c r="C92" s="166" t="s">
        <v>7320</v>
      </c>
      <c r="D92" s="131">
        <v>20384.900300000001</v>
      </c>
      <c r="G92" t="s">
        <v>121</v>
      </c>
      <c r="H92" t="s">
        <v>186</v>
      </c>
      <c r="I92" t="s">
        <v>7320</v>
      </c>
      <c r="J92">
        <v>20384.900300000001</v>
      </c>
    </row>
    <row r="93" spans="1:10" x14ac:dyDescent="0.25">
      <c r="A93" s="167" t="s">
        <v>122</v>
      </c>
      <c r="B93" t="s">
        <v>187</v>
      </c>
      <c r="C93" s="166" t="s">
        <v>7321</v>
      </c>
      <c r="D93" s="131">
        <v>52403.074200000003</v>
      </c>
      <c r="G93" t="s">
        <v>122</v>
      </c>
      <c r="H93" t="s">
        <v>187</v>
      </c>
      <c r="I93" t="s">
        <v>7321</v>
      </c>
      <c r="J93">
        <v>52403.074200000003</v>
      </c>
    </row>
    <row r="94" spans="1:10" x14ac:dyDescent="0.25">
      <c r="A94" s="167" t="s">
        <v>124</v>
      </c>
      <c r="B94" t="s">
        <v>188</v>
      </c>
      <c r="C94" s="166" t="s">
        <v>7322</v>
      </c>
      <c r="D94" s="131">
        <v>17546.033200000002</v>
      </c>
      <c r="G94" t="s">
        <v>124</v>
      </c>
      <c r="H94" t="s">
        <v>188</v>
      </c>
      <c r="I94" t="s">
        <v>7322</v>
      </c>
      <c r="J94">
        <v>17546.033200000002</v>
      </c>
    </row>
    <row r="95" spans="1:10" x14ac:dyDescent="0.25">
      <c r="A95" s="167" t="s">
        <v>125</v>
      </c>
      <c r="B95" t="s">
        <v>189</v>
      </c>
      <c r="C95" s="166" t="s">
        <v>7323</v>
      </c>
      <c r="D95" s="131">
        <v>41623.890599999999</v>
      </c>
      <c r="G95" t="s">
        <v>125</v>
      </c>
      <c r="H95" t="s">
        <v>189</v>
      </c>
      <c r="I95" t="s">
        <v>7323</v>
      </c>
      <c r="J95">
        <v>41623.890599999999</v>
      </c>
    </row>
    <row r="96" spans="1:10" x14ac:dyDescent="0.25">
      <c r="A96" s="167" t="s">
        <v>127</v>
      </c>
      <c r="B96" t="s">
        <v>190</v>
      </c>
      <c r="C96" s="166" t="s">
        <v>7324</v>
      </c>
      <c r="D96" s="131">
        <v>46128.843699999998</v>
      </c>
      <c r="G96" t="s">
        <v>127</v>
      </c>
      <c r="H96" t="s">
        <v>190</v>
      </c>
      <c r="I96" t="s">
        <v>7324</v>
      </c>
      <c r="J96">
        <v>46128.843699999998</v>
      </c>
    </row>
    <row r="97" spans="1:10" x14ac:dyDescent="0.25">
      <c r="A97" s="167" t="s">
        <v>128</v>
      </c>
      <c r="B97" t="s">
        <v>191</v>
      </c>
      <c r="C97" s="166" t="s">
        <v>7325</v>
      </c>
      <c r="D97" s="131">
        <v>12439.538</v>
      </c>
      <c r="G97" t="s">
        <v>128</v>
      </c>
      <c r="H97" t="s">
        <v>191</v>
      </c>
      <c r="I97" t="s">
        <v>7325</v>
      </c>
      <c r="J97">
        <v>12439.538</v>
      </c>
    </row>
    <row r="98" spans="1:10" x14ac:dyDescent="0.25">
      <c r="A98" s="167" t="s">
        <v>129</v>
      </c>
      <c r="B98" t="s">
        <v>192</v>
      </c>
      <c r="C98" s="166" t="s">
        <v>7326</v>
      </c>
      <c r="D98" s="131">
        <v>11977.9023</v>
      </c>
      <c r="G98" t="s">
        <v>129</v>
      </c>
      <c r="H98" t="s">
        <v>192</v>
      </c>
      <c r="I98" t="s">
        <v>7326</v>
      </c>
      <c r="J98">
        <v>11977.9023</v>
      </c>
    </row>
    <row r="99" spans="1:10" x14ac:dyDescent="0.25">
      <c r="A99" s="167" t="s">
        <v>130</v>
      </c>
      <c r="B99" t="s">
        <v>193</v>
      </c>
      <c r="C99" s="166" t="s">
        <v>7327</v>
      </c>
      <c r="D99" s="131">
        <v>81541.898400000005</v>
      </c>
      <c r="G99" t="s">
        <v>130</v>
      </c>
      <c r="H99" t="s">
        <v>193</v>
      </c>
      <c r="I99" t="s">
        <v>7327</v>
      </c>
      <c r="J99">
        <v>81541.898400000005</v>
      </c>
    </row>
    <row r="100" spans="1:10" x14ac:dyDescent="0.25">
      <c r="A100" s="167" t="s">
        <v>132</v>
      </c>
      <c r="B100" t="s">
        <v>194</v>
      </c>
      <c r="C100" s="166" t="s">
        <v>7328</v>
      </c>
      <c r="D100" s="131">
        <v>33687.156199999998</v>
      </c>
      <c r="G100" t="s">
        <v>132</v>
      </c>
      <c r="H100" t="s">
        <v>194</v>
      </c>
      <c r="I100" t="s">
        <v>7328</v>
      </c>
      <c r="J100">
        <v>33687.156199999998</v>
      </c>
    </row>
    <row r="101" spans="1:10" x14ac:dyDescent="0.25">
      <c r="A101" s="167" t="s">
        <v>195</v>
      </c>
      <c r="B101" t="s">
        <v>196</v>
      </c>
      <c r="C101" s="166" t="s">
        <v>7329</v>
      </c>
      <c r="D101" s="131">
        <v>10874.8945</v>
      </c>
      <c r="G101" t="s">
        <v>195</v>
      </c>
      <c r="H101" t="s">
        <v>196</v>
      </c>
      <c r="I101" t="s">
        <v>7329</v>
      </c>
      <c r="J101">
        <v>10874.8945</v>
      </c>
    </row>
    <row r="102" spans="1:10" x14ac:dyDescent="0.25">
      <c r="A102" s="167" t="s">
        <v>197</v>
      </c>
      <c r="B102" t="s">
        <v>198</v>
      </c>
      <c r="C102" s="166" t="s">
        <v>7330</v>
      </c>
      <c r="D102" s="131">
        <v>83330.9375</v>
      </c>
      <c r="G102" t="s">
        <v>197</v>
      </c>
      <c r="H102" t="s">
        <v>198</v>
      </c>
      <c r="I102" t="s">
        <v>7330</v>
      </c>
      <c r="J102">
        <v>83330.9375</v>
      </c>
    </row>
    <row r="103" spans="1:10" x14ac:dyDescent="0.25">
      <c r="A103" s="167" t="s">
        <v>199</v>
      </c>
      <c r="B103" t="s">
        <v>200</v>
      </c>
      <c r="C103" s="166" t="s">
        <v>7331</v>
      </c>
      <c r="D103" s="131">
        <v>58087.163999999997</v>
      </c>
      <c r="G103" t="s">
        <v>199</v>
      </c>
      <c r="H103" t="s">
        <v>200</v>
      </c>
      <c r="I103" t="s">
        <v>7331</v>
      </c>
      <c r="J103">
        <v>58087.163999999997</v>
      </c>
    </row>
    <row r="104" spans="1:10" x14ac:dyDescent="0.25">
      <c r="A104" s="167" t="s">
        <v>201</v>
      </c>
      <c r="B104" t="s">
        <v>202</v>
      </c>
      <c r="C104" s="166" t="s">
        <v>7332</v>
      </c>
      <c r="D104" s="131">
        <v>50195.578099999999</v>
      </c>
      <c r="G104" t="s">
        <v>201</v>
      </c>
      <c r="H104" t="s">
        <v>202</v>
      </c>
      <c r="I104" t="s">
        <v>7332</v>
      </c>
      <c r="J104">
        <v>50195.578099999999</v>
      </c>
    </row>
    <row r="105" spans="1:10" x14ac:dyDescent="0.25">
      <c r="A105" s="167" t="s">
        <v>203</v>
      </c>
      <c r="B105" t="s">
        <v>204</v>
      </c>
      <c r="C105" s="166" t="s">
        <v>7333</v>
      </c>
      <c r="D105" s="131">
        <v>96745.726500000004</v>
      </c>
      <c r="G105" t="s">
        <v>203</v>
      </c>
      <c r="H105" t="s">
        <v>204</v>
      </c>
      <c r="I105" t="s">
        <v>7333</v>
      </c>
      <c r="J105">
        <v>96745.726500000004</v>
      </c>
    </row>
    <row r="106" spans="1:10" x14ac:dyDescent="0.25">
      <c r="A106" s="167" t="s">
        <v>205</v>
      </c>
      <c r="B106" t="s">
        <v>206</v>
      </c>
      <c r="C106" s="166" t="s">
        <v>7334</v>
      </c>
      <c r="D106" s="131">
        <v>69124.093699999998</v>
      </c>
      <c r="G106" t="s">
        <v>205</v>
      </c>
      <c r="H106" t="s">
        <v>206</v>
      </c>
      <c r="I106" t="s">
        <v>7334</v>
      </c>
      <c r="J106">
        <v>69124.093699999998</v>
      </c>
    </row>
    <row r="107" spans="1:10" x14ac:dyDescent="0.25">
      <c r="A107" s="167" t="s">
        <v>207</v>
      </c>
      <c r="B107" t="s">
        <v>208</v>
      </c>
      <c r="C107" s="166" t="s">
        <v>7335</v>
      </c>
      <c r="D107" s="131">
        <v>56848.886700000003</v>
      </c>
      <c r="G107" t="s">
        <v>207</v>
      </c>
      <c r="H107" t="s">
        <v>208</v>
      </c>
      <c r="I107" t="s">
        <v>7335</v>
      </c>
      <c r="J107">
        <v>56848.886700000003</v>
      </c>
    </row>
    <row r="108" spans="1:10" x14ac:dyDescent="0.25">
      <c r="A108" s="167" t="s">
        <v>209</v>
      </c>
      <c r="B108" t="s">
        <v>210</v>
      </c>
      <c r="C108" s="166" t="s">
        <v>7336</v>
      </c>
      <c r="D108" s="131">
        <v>43894.941400000003</v>
      </c>
      <c r="G108" t="s">
        <v>209</v>
      </c>
      <c r="H108" t="s">
        <v>210</v>
      </c>
      <c r="I108" t="s">
        <v>7336</v>
      </c>
      <c r="J108">
        <v>43894.941400000003</v>
      </c>
    </row>
    <row r="109" spans="1:10" x14ac:dyDescent="0.25">
      <c r="A109" s="167" t="s">
        <v>211</v>
      </c>
      <c r="B109" t="s">
        <v>212</v>
      </c>
      <c r="C109" s="166" t="s">
        <v>7337</v>
      </c>
      <c r="D109" s="131">
        <v>46795.710899999998</v>
      </c>
      <c r="G109" t="s">
        <v>211</v>
      </c>
      <c r="H109" t="s">
        <v>212</v>
      </c>
      <c r="I109" t="s">
        <v>7337</v>
      </c>
      <c r="J109">
        <v>46795.710899999998</v>
      </c>
    </row>
    <row r="110" spans="1:10" x14ac:dyDescent="0.25">
      <c r="A110" s="167" t="s">
        <v>213</v>
      </c>
      <c r="B110" t="s">
        <v>214</v>
      </c>
      <c r="C110" s="166" t="s">
        <v>7338</v>
      </c>
      <c r="D110" s="131">
        <v>60011.421799999996</v>
      </c>
      <c r="G110" t="s">
        <v>213</v>
      </c>
      <c r="H110" t="s">
        <v>214</v>
      </c>
      <c r="I110" t="s">
        <v>7338</v>
      </c>
      <c r="J110">
        <v>60011.421799999996</v>
      </c>
    </row>
    <row r="111" spans="1:10" x14ac:dyDescent="0.25">
      <c r="A111" s="167" t="s">
        <v>215</v>
      </c>
      <c r="B111" t="s">
        <v>216</v>
      </c>
      <c r="C111" s="166" t="s">
        <v>7339</v>
      </c>
      <c r="D111" s="131">
        <v>15102.3964</v>
      </c>
      <c r="G111" t="s">
        <v>215</v>
      </c>
      <c r="H111" t="s">
        <v>216</v>
      </c>
      <c r="I111" t="s">
        <v>7339</v>
      </c>
      <c r="J111">
        <v>15102.3964</v>
      </c>
    </row>
    <row r="112" spans="1:10" x14ac:dyDescent="0.25">
      <c r="A112" s="167" t="s">
        <v>217</v>
      </c>
      <c r="B112" t="s">
        <v>218</v>
      </c>
      <c r="C112" s="166" t="s">
        <v>7340</v>
      </c>
      <c r="D112" s="131">
        <v>15496.601500000001</v>
      </c>
      <c r="G112" t="s">
        <v>217</v>
      </c>
      <c r="H112" t="s">
        <v>218</v>
      </c>
      <c r="I112" t="s">
        <v>7340</v>
      </c>
      <c r="J112">
        <v>15496.601500000001</v>
      </c>
    </row>
    <row r="113" spans="1:10" x14ac:dyDescent="0.25">
      <c r="A113" s="167" t="s">
        <v>219</v>
      </c>
      <c r="B113" t="s">
        <v>220</v>
      </c>
      <c r="C113" s="166" t="s">
        <v>7341</v>
      </c>
      <c r="D113" s="131">
        <v>4732.8051699999996</v>
      </c>
      <c r="G113" t="s">
        <v>219</v>
      </c>
      <c r="H113" t="s">
        <v>220</v>
      </c>
      <c r="I113" t="s">
        <v>7341</v>
      </c>
      <c r="J113">
        <v>4732.8051699999996</v>
      </c>
    </row>
    <row r="114" spans="1:10" x14ac:dyDescent="0.25">
      <c r="A114" s="167" t="s">
        <v>221</v>
      </c>
      <c r="B114" t="s">
        <v>222</v>
      </c>
      <c r="C114" s="166" t="s">
        <v>7342</v>
      </c>
      <c r="D114" s="131">
        <v>4265.2856400000001</v>
      </c>
      <c r="G114" t="s">
        <v>221</v>
      </c>
      <c r="H114" t="s">
        <v>222</v>
      </c>
      <c r="I114" t="s">
        <v>7342</v>
      </c>
      <c r="J114">
        <v>4265.2856400000001</v>
      </c>
    </row>
    <row r="115" spans="1:10" x14ac:dyDescent="0.25">
      <c r="A115" s="167" t="s">
        <v>223</v>
      </c>
      <c r="B115" t="s">
        <v>224</v>
      </c>
      <c r="C115" s="166" t="s">
        <v>7343</v>
      </c>
      <c r="D115" s="131">
        <v>14611.231400000001</v>
      </c>
      <c r="G115" t="s">
        <v>223</v>
      </c>
      <c r="H115" t="s">
        <v>224</v>
      </c>
      <c r="I115" t="s">
        <v>7343</v>
      </c>
      <c r="J115">
        <v>14611.231400000001</v>
      </c>
    </row>
    <row r="116" spans="1:10" x14ac:dyDescent="0.25">
      <c r="A116" s="167" t="s">
        <v>225</v>
      </c>
      <c r="B116" t="s">
        <v>226</v>
      </c>
      <c r="C116" s="166" t="s">
        <v>7344</v>
      </c>
      <c r="D116" s="131">
        <v>21529.4941</v>
      </c>
      <c r="G116" t="s">
        <v>225</v>
      </c>
      <c r="H116" t="s">
        <v>226</v>
      </c>
      <c r="I116" t="s">
        <v>7344</v>
      </c>
      <c r="J116">
        <v>21529.4941</v>
      </c>
    </row>
    <row r="117" spans="1:10" x14ac:dyDescent="0.25">
      <c r="A117" s="167" t="s">
        <v>227</v>
      </c>
      <c r="B117" t="s">
        <v>228</v>
      </c>
      <c r="C117" s="166" t="s">
        <v>7345</v>
      </c>
      <c r="D117" s="131">
        <v>1288.07116</v>
      </c>
      <c r="G117" t="s">
        <v>227</v>
      </c>
      <c r="H117" t="s">
        <v>228</v>
      </c>
      <c r="I117" t="s">
        <v>7345</v>
      </c>
      <c r="J117">
        <v>1288.07116</v>
      </c>
    </row>
    <row r="118" spans="1:10" x14ac:dyDescent="0.25">
      <c r="A118" s="167" t="s">
        <v>229</v>
      </c>
      <c r="B118" t="s">
        <v>230</v>
      </c>
      <c r="C118" s="166" t="s">
        <v>7346</v>
      </c>
      <c r="D118" s="131">
        <v>505.70056099999999</v>
      </c>
      <c r="G118" t="s">
        <v>229</v>
      </c>
      <c r="H118" t="s">
        <v>230</v>
      </c>
      <c r="I118" t="s">
        <v>7346</v>
      </c>
      <c r="J118">
        <v>505.70056099999999</v>
      </c>
    </row>
    <row r="119" spans="1:10" x14ac:dyDescent="0.25">
      <c r="A119" s="167" t="s">
        <v>231</v>
      </c>
      <c r="B119" t="s">
        <v>232</v>
      </c>
      <c r="C119" s="166" t="s">
        <v>7347</v>
      </c>
      <c r="D119" s="131">
        <v>3002.48632</v>
      </c>
      <c r="G119" t="s">
        <v>231</v>
      </c>
      <c r="H119" t="s">
        <v>232</v>
      </c>
      <c r="I119" t="s">
        <v>7347</v>
      </c>
      <c r="J119">
        <v>3002.48632</v>
      </c>
    </row>
    <row r="120" spans="1:10" x14ac:dyDescent="0.25">
      <c r="A120" s="167" t="s">
        <v>233</v>
      </c>
      <c r="B120" t="s">
        <v>234</v>
      </c>
      <c r="C120" s="166" t="s">
        <v>7348</v>
      </c>
      <c r="D120" s="131">
        <v>374.999572</v>
      </c>
      <c r="G120" t="s">
        <v>233</v>
      </c>
      <c r="H120" t="s">
        <v>234</v>
      </c>
      <c r="I120" t="s">
        <v>7348</v>
      </c>
      <c r="J120">
        <v>374.999572</v>
      </c>
    </row>
    <row r="121" spans="1:10" x14ac:dyDescent="0.25">
      <c r="A121" s="167" t="s">
        <v>235</v>
      </c>
      <c r="B121" t="s">
        <v>236</v>
      </c>
      <c r="C121" s="166" t="s">
        <v>7349</v>
      </c>
      <c r="D121" s="131">
        <v>4712.6655199999996</v>
      </c>
      <c r="G121" t="s">
        <v>235</v>
      </c>
      <c r="H121" t="s">
        <v>236</v>
      </c>
      <c r="I121" t="s">
        <v>7349</v>
      </c>
      <c r="J121">
        <v>4712.6655199999996</v>
      </c>
    </row>
    <row r="122" spans="1:10" x14ac:dyDescent="0.25">
      <c r="A122" s="167" t="s">
        <v>237</v>
      </c>
      <c r="B122" t="s">
        <v>238</v>
      </c>
      <c r="C122" s="166" t="s">
        <v>7350</v>
      </c>
      <c r="D122" s="131">
        <v>1004.24658</v>
      </c>
      <c r="G122" t="s">
        <v>237</v>
      </c>
      <c r="H122" t="s">
        <v>238</v>
      </c>
      <c r="I122" t="s">
        <v>7350</v>
      </c>
      <c r="J122">
        <v>1004.24658</v>
      </c>
    </row>
    <row r="123" spans="1:10" x14ac:dyDescent="0.25">
      <c r="A123" s="167" t="s">
        <v>239</v>
      </c>
      <c r="B123" t="s">
        <v>240</v>
      </c>
      <c r="C123" s="166" t="s">
        <v>7351</v>
      </c>
      <c r="D123" s="131">
        <v>324.76229799999999</v>
      </c>
      <c r="G123" t="s">
        <v>239</v>
      </c>
      <c r="H123" t="s">
        <v>240</v>
      </c>
      <c r="I123" t="s">
        <v>7351</v>
      </c>
      <c r="J123">
        <v>324.76229799999999</v>
      </c>
    </row>
    <row r="124" spans="1:10" x14ac:dyDescent="0.25">
      <c r="A124" s="167" t="s">
        <v>241</v>
      </c>
      <c r="B124" t="s">
        <v>242</v>
      </c>
      <c r="C124" s="166" t="s">
        <v>7352</v>
      </c>
      <c r="D124" s="131">
        <v>1070.6661300000001</v>
      </c>
      <c r="G124" t="s">
        <v>241</v>
      </c>
      <c r="H124" t="s">
        <v>242</v>
      </c>
      <c r="I124" t="s">
        <v>7352</v>
      </c>
      <c r="J124">
        <v>1070.6661300000001</v>
      </c>
    </row>
    <row r="125" spans="1:10" x14ac:dyDescent="0.25">
      <c r="A125" s="167" t="s">
        <v>243</v>
      </c>
      <c r="B125" t="s">
        <v>244</v>
      </c>
      <c r="C125" s="166" t="s">
        <v>7353</v>
      </c>
      <c r="D125" s="131">
        <v>8991.4091700000008</v>
      </c>
      <c r="G125" t="s">
        <v>243</v>
      </c>
      <c r="H125" t="s">
        <v>244</v>
      </c>
      <c r="I125" t="s">
        <v>7353</v>
      </c>
      <c r="J125">
        <v>8991.4091700000008</v>
      </c>
    </row>
    <row r="126" spans="1:10" x14ac:dyDescent="0.25">
      <c r="A126" s="167" t="s">
        <v>245</v>
      </c>
      <c r="B126" t="s">
        <v>246</v>
      </c>
      <c r="C126" s="166" t="s">
        <v>7354</v>
      </c>
      <c r="D126" s="131">
        <v>857.68542400000001</v>
      </c>
      <c r="G126" t="s">
        <v>245</v>
      </c>
      <c r="H126" t="s">
        <v>246</v>
      </c>
      <c r="I126" t="s">
        <v>7354</v>
      </c>
      <c r="J126">
        <v>857.68542400000001</v>
      </c>
    </row>
    <row r="127" spans="1:10" x14ac:dyDescent="0.25">
      <c r="A127" s="167" t="s">
        <v>247</v>
      </c>
      <c r="B127" t="s">
        <v>248</v>
      </c>
      <c r="C127" s="166" t="s">
        <v>7355</v>
      </c>
      <c r="D127" s="131">
        <v>1486.1618599999999</v>
      </c>
      <c r="G127" t="s">
        <v>247</v>
      </c>
      <c r="H127" t="s">
        <v>248</v>
      </c>
      <c r="I127" t="s">
        <v>7355</v>
      </c>
      <c r="J127">
        <v>1486.1618599999999</v>
      </c>
    </row>
    <row r="128" spans="1:10" x14ac:dyDescent="0.25">
      <c r="A128" s="167" t="s">
        <v>249</v>
      </c>
      <c r="B128" t="s">
        <v>250</v>
      </c>
      <c r="C128" s="166" t="s">
        <v>7356</v>
      </c>
      <c r="D128" s="131">
        <v>25206.390599999999</v>
      </c>
      <c r="G128" t="s">
        <v>249</v>
      </c>
      <c r="H128" t="s">
        <v>250</v>
      </c>
      <c r="I128" t="s">
        <v>7356</v>
      </c>
      <c r="J128">
        <v>25206.390599999999</v>
      </c>
    </row>
    <row r="129" spans="1:10" x14ac:dyDescent="0.25">
      <c r="A129" s="167" t="s">
        <v>251</v>
      </c>
      <c r="B129" t="s">
        <v>252</v>
      </c>
      <c r="C129" s="166" t="s">
        <v>7357</v>
      </c>
      <c r="D129" s="131">
        <v>6669.4247999999998</v>
      </c>
      <c r="G129" t="s">
        <v>251</v>
      </c>
      <c r="H129" t="s">
        <v>252</v>
      </c>
      <c r="I129" t="s">
        <v>7357</v>
      </c>
      <c r="J129">
        <v>6669.4247999999998</v>
      </c>
    </row>
    <row r="130" spans="1:10" x14ac:dyDescent="0.25">
      <c r="A130" s="167" t="s">
        <v>253</v>
      </c>
      <c r="B130" t="s">
        <v>254</v>
      </c>
      <c r="C130" s="166" t="s">
        <v>7358</v>
      </c>
      <c r="D130" s="131">
        <v>9937.1855400000004</v>
      </c>
      <c r="G130" t="s">
        <v>253</v>
      </c>
      <c r="H130" t="s">
        <v>254</v>
      </c>
      <c r="I130" t="s">
        <v>7358</v>
      </c>
      <c r="J130">
        <v>9937.1855400000004</v>
      </c>
    </row>
    <row r="131" spans="1:10" x14ac:dyDescent="0.25">
      <c r="A131" s="167" t="s">
        <v>255</v>
      </c>
      <c r="B131" t="s">
        <v>256</v>
      </c>
      <c r="C131" s="166" t="s">
        <v>7359</v>
      </c>
      <c r="D131" s="131">
        <v>22181.0488</v>
      </c>
      <c r="G131" t="s">
        <v>255</v>
      </c>
      <c r="H131" t="s">
        <v>256</v>
      </c>
      <c r="I131" t="s">
        <v>7359</v>
      </c>
      <c r="J131">
        <v>22181.0488</v>
      </c>
    </row>
    <row r="132" spans="1:10" x14ac:dyDescent="0.25">
      <c r="A132" s="167" t="s">
        <v>257</v>
      </c>
      <c r="B132" t="s">
        <v>258</v>
      </c>
      <c r="C132" s="166" t="s">
        <v>7360</v>
      </c>
      <c r="D132" s="131">
        <v>6083.1611300000004</v>
      </c>
      <c r="G132" t="s">
        <v>257</v>
      </c>
      <c r="H132" t="s">
        <v>258</v>
      </c>
      <c r="I132" t="s">
        <v>7360</v>
      </c>
      <c r="J132">
        <v>6083.1611300000004</v>
      </c>
    </row>
    <row r="133" spans="1:10" x14ac:dyDescent="0.25">
      <c r="A133" s="167" t="s">
        <v>259</v>
      </c>
      <c r="B133" t="s">
        <v>260</v>
      </c>
      <c r="C133" s="166" t="s">
        <v>7361</v>
      </c>
      <c r="D133" s="131">
        <v>10558.708000000001</v>
      </c>
      <c r="G133" t="s">
        <v>259</v>
      </c>
      <c r="H133" t="s">
        <v>260</v>
      </c>
      <c r="I133" t="s">
        <v>7361</v>
      </c>
      <c r="J133">
        <v>10558.708000000001</v>
      </c>
    </row>
    <row r="134" spans="1:10" x14ac:dyDescent="0.25">
      <c r="A134" s="167" t="s">
        <v>261</v>
      </c>
      <c r="B134" t="s">
        <v>262</v>
      </c>
      <c r="C134" s="166" t="s">
        <v>7362</v>
      </c>
      <c r="D134" s="131">
        <v>2737.8979399999998</v>
      </c>
      <c r="G134" t="s">
        <v>261</v>
      </c>
      <c r="H134" t="s">
        <v>262</v>
      </c>
      <c r="I134" t="s">
        <v>7362</v>
      </c>
      <c r="J134">
        <v>2737.8979399999998</v>
      </c>
    </row>
    <row r="135" spans="1:10" x14ac:dyDescent="0.25">
      <c r="A135" s="167" t="s">
        <v>263</v>
      </c>
      <c r="B135" t="s">
        <v>264</v>
      </c>
      <c r="C135" s="166" t="s">
        <v>7363</v>
      </c>
      <c r="D135" s="131">
        <v>2325.9540999999999</v>
      </c>
      <c r="G135" t="s">
        <v>263</v>
      </c>
      <c r="H135" t="s">
        <v>264</v>
      </c>
      <c r="I135" t="s">
        <v>7363</v>
      </c>
      <c r="J135">
        <v>2325.9540999999999</v>
      </c>
    </row>
    <row r="136" spans="1:10" x14ac:dyDescent="0.25">
      <c r="A136" s="167" t="s">
        <v>265</v>
      </c>
      <c r="B136" t="s">
        <v>266</v>
      </c>
      <c r="C136" s="166" t="s">
        <v>7364</v>
      </c>
      <c r="D136" s="131">
        <v>5490.7724600000001</v>
      </c>
      <c r="G136" t="s">
        <v>265</v>
      </c>
      <c r="H136" t="s">
        <v>266</v>
      </c>
      <c r="I136" t="s">
        <v>7364</v>
      </c>
      <c r="J136">
        <v>5490.7724600000001</v>
      </c>
    </row>
    <row r="137" spans="1:10" x14ac:dyDescent="0.25">
      <c r="A137" s="167" t="s">
        <v>267</v>
      </c>
      <c r="B137" t="s">
        <v>268</v>
      </c>
      <c r="C137" s="166" t="s">
        <v>7365</v>
      </c>
      <c r="D137" s="131">
        <v>12.441361000000001</v>
      </c>
      <c r="G137" t="s">
        <v>267</v>
      </c>
      <c r="H137" t="s">
        <v>268</v>
      </c>
      <c r="I137" t="s">
        <v>7365</v>
      </c>
      <c r="J137">
        <v>12.441361000000001</v>
      </c>
    </row>
    <row r="138" spans="1:10" x14ac:dyDescent="0.25">
      <c r="A138" s="167" t="s">
        <v>269</v>
      </c>
      <c r="B138" t="s">
        <v>270</v>
      </c>
      <c r="C138" s="166" t="s">
        <v>7366</v>
      </c>
      <c r="D138" s="131">
        <v>129.29321200000001</v>
      </c>
      <c r="G138" t="s">
        <v>269</v>
      </c>
      <c r="H138" t="s">
        <v>270</v>
      </c>
      <c r="I138" t="s">
        <v>7366</v>
      </c>
      <c r="J138">
        <v>129.29321200000001</v>
      </c>
    </row>
    <row r="139" spans="1:10" x14ac:dyDescent="0.25">
      <c r="A139" s="167" t="s">
        <v>271</v>
      </c>
      <c r="B139" t="s">
        <v>272</v>
      </c>
      <c r="C139" s="166" t="s">
        <v>7367</v>
      </c>
      <c r="D139" s="131">
        <v>234.63876300000001</v>
      </c>
      <c r="G139" t="s">
        <v>271</v>
      </c>
      <c r="H139" t="s">
        <v>272</v>
      </c>
      <c r="I139" t="s">
        <v>7367</v>
      </c>
      <c r="J139">
        <v>234.63876300000001</v>
      </c>
    </row>
    <row r="140" spans="1:10" x14ac:dyDescent="0.25">
      <c r="A140" s="167" t="s">
        <v>273</v>
      </c>
      <c r="B140" t="s">
        <v>274</v>
      </c>
      <c r="C140" s="166" t="s">
        <v>7368</v>
      </c>
      <c r="D140" s="131">
        <v>694.28076099999998</v>
      </c>
      <c r="G140" t="s">
        <v>273</v>
      </c>
      <c r="H140" t="s">
        <v>274</v>
      </c>
      <c r="I140" t="s">
        <v>7368</v>
      </c>
      <c r="J140">
        <v>694.28076099999998</v>
      </c>
    </row>
    <row r="141" spans="1:10" x14ac:dyDescent="0.25">
      <c r="A141" s="167" t="s">
        <v>275</v>
      </c>
      <c r="B141" t="s">
        <v>276</v>
      </c>
      <c r="C141" s="166" t="s">
        <v>7369</v>
      </c>
      <c r="D141" s="131">
        <v>672.46838300000002</v>
      </c>
      <c r="G141" t="s">
        <v>275</v>
      </c>
      <c r="H141" t="s">
        <v>276</v>
      </c>
      <c r="I141" t="s">
        <v>7369</v>
      </c>
      <c r="J141">
        <v>672.46838300000002</v>
      </c>
    </row>
    <row r="142" spans="1:10" x14ac:dyDescent="0.25">
      <c r="A142" s="167" t="s">
        <v>277</v>
      </c>
      <c r="B142" t="s">
        <v>278</v>
      </c>
      <c r="C142" s="166" t="s">
        <v>7370</v>
      </c>
      <c r="D142" s="131">
        <v>300.54690499999998</v>
      </c>
      <c r="G142" t="s">
        <v>277</v>
      </c>
      <c r="H142" t="s">
        <v>278</v>
      </c>
      <c r="I142" t="s">
        <v>7370</v>
      </c>
      <c r="J142">
        <v>300.54690499999998</v>
      </c>
    </row>
    <row r="143" spans="1:10" x14ac:dyDescent="0.25">
      <c r="A143" s="167" t="s">
        <v>279</v>
      </c>
      <c r="B143" t="s">
        <v>280</v>
      </c>
      <c r="C143" s="166" t="s">
        <v>7371</v>
      </c>
      <c r="D143" s="131">
        <v>84377.101500000004</v>
      </c>
      <c r="G143" t="s">
        <v>279</v>
      </c>
      <c r="H143" t="s">
        <v>280</v>
      </c>
      <c r="I143" t="s">
        <v>7371</v>
      </c>
      <c r="J143">
        <v>84377.101500000004</v>
      </c>
    </row>
    <row r="144" spans="1:10" x14ac:dyDescent="0.25">
      <c r="A144" s="167" t="s">
        <v>281</v>
      </c>
      <c r="B144" t="s">
        <v>282</v>
      </c>
      <c r="C144" s="166" t="s">
        <v>7372</v>
      </c>
      <c r="D144" s="131">
        <v>40596.296799999996</v>
      </c>
      <c r="G144" t="s">
        <v>281</v>
      </c>
      <c r="H144" t="s">
        <v>282</v>
      </c>
      <c r="I144" t="s">
        <v>7372</v>
      </c>
      <c r="J144">
        <v>40596.296799999996</v>
      </c>
    </row>
    <row r="145" spans="1:10" x14ac:dyDescent="0.25">
      <c r="A145" s="167" t="s">
        <v>283</v>
      </c>
      <c r="B145" t="s">
        <v>284</v>
      </c>
      <c r="C145" s="166" t="s">
        <v>7373</v>
      </c>
      <c r="D145" s="131">
        <v>95159.796799999996</v>
      </c>
      <c r="G145" t="s">
        <v>283</v>
      </c>
      <c r="H145" t="s">
        <v>284</v>
      </c>
      <c r="I145" t="s">
        <v>7373</v>
      </c>
      <c r="J145">
        <v>95159.796799999996</v>
      </c>
    </row>
    <row r="146" spans="1:10" x14ac:dyDescent="0.25">
      <c r="A146" s="167" t="s">
        <v>285</v>
      </c>
      <c r="B146" t="s">
        <v>286</v>
      </c>
      <c r="C146" s="166" t="s">
        <v>7374</v>
      </c>
      <c r="D146" s="131">
        <v>27700.826099999998</v>
      </c>
      <c r="G146" t="s">
        <v>285</v>
      </c>
      <c r="H146" t="s">
        <v>286</v>
      </c>
      <c r="I146" t="s">
        <v>7374</v>
      </c>
      <c r="J146">
        <v>27700.826099999998</v>
      </c>
    </row>
    <row r="147" spans="1:10" x14ac:dyDescent="0.25">
      <c r="A147" s="167" t="s">
        <v>287</v>
      </c>
      <c r="B147" t="s">
        <v>288</v>
      </c>
      <c r="C147" s="166" t="s">
        <v>7375</v>
      </c>
      <c r="D147" s="131">
        <v>83663.625</v>
      </c>
      <c r="G147" t="s">
        <v>287</v>
      </c>
      <c r="H147" t="s">
        <v>288</v>
      </c>
      <c r="I147" t="s">
        <v>7375</v>
      </c>
      <c r="J147">
        <v>83663.625</v>
      </c>
    </row>
    <row r="148" spans="1:10" x14ac:dyDescent="0.25">
      <c r="A148" s="167" t="s">
        <v>289</v>
      </c>
      <c r="B148" t="s">
        <v>290</v>
      </c>
      <c r="C148" s="166" t="s">
        <v>7376</v>
      </c>
      <c r="D148" s="131">
        <v>90784.335900000005</v>
      </c>
      <c r="G148" t="s">
        <v>289</v>
      </c>
      <c r="H148" t="s">
        <v>290</v>
      </c>
      <c r="I148" t="s">
        <v>7376</v>
      </c>
      <c r="J148">
        <v>90784.335900000005</v>
      </c>
    </row>
    <row r="149" spans="1:10" x14ac:dyDescent="0.25">
      <c r="A149" s="167" t="s">
        <v>291</v>
      </c>
      <c r="B149" t="s">
        <v>292</v>
      </c>
      <c r="C149" s="166" t="s">
        <v>7377</v>
      </c>
      <c r="D149" s="131">
        <v>21030.0625</v>
      </c>
      <c r="G149" t="s">
        <v>291</v>
      </c>
      <c r="H149" t="s">
        <v>292</v>
      </c>
      <c r="I149" t="s">
        <v>7377</v>
      </c>
      <c r="J149">
        <v>21030.0625</v>
      </c>
    </row>
    <row r="150" spans="1:10" x14ac:dyDescent="0.25">
      <c r="A150" s="167" t="s">
        <v>293</v>
      </c>
      <c r="B150" t="s">
        <v>294</v>
      </c>
      <c r="C150" s="166" t="s">
        <v>7378</v>
      </c>
      <c r="D150" s="131">
        <v>29859.8613</v>
      </c>
      <c r="G150" t="s">
        <v>293</v>
      </c>
      <c r="H150" t="s">
        <v>294</v>
      </c>
      <c r="I150" t="s">
        <v>7378</v>
      </c>
      <c r="J150">
        <v>29859.8613</v>
      </c>
    </row>
    <row r="151" spans="1:10" x14ac:dyDescent="0.25">
      <c r="A151" s="167" t="s">
        <v>295</v>
      </c>
      <c r="B151" t="s">
        <v>296</v>
      </c>
      <c r="C151" s="166" t="s">
        <v>7379</v>
      </c>
      <c r="D151" s="131">
        <v>165676.421</v>
      </c>
      <c r="G151" t="s">
        <v>295</v>
      </c>
      <c r="H151" t="s">
        <v>296</v>
      </c>
      <c r="I151" t="s">
        <v>7379</v>
      </c>
      <c r="J151">
        <v>165676.421</v>
      </c>
    </row>
    <row r="152" spans="1:10" x14ac:dyDescent="0.25">
      <c r="A152" s="167" t="s">
        <v>297</v>
      </c>
      <c r="B152" t="s">
        <v>298</v>
      </c>
      <c r="C152" s="166" t="s">
        <v>7380</v>
      </c>
      <c r="D152" s="131">
        <v>68935.023400000005</v>
      </c>
      <c r="G152" t="s">
        <v>297</v>
      </c>
      <c r="H152" t="s">
        <v>298</v>
      </c>
      <c r="I152" t="s">
        <v>7380</v>
      </c>
      <c r="J152">
        <v>68935.023400000005</v>
      </c>
    </row>
    <row r="153" spans="1:10" x14ac:dyDescent="0.25">
      <c r="A153" s="167" t="s">
        <v>299</v>
      </c>
      <c r="B153" t="s">
        <v>300</v>
      </c>
      <c r="C153" s="166" t="s">
        <v>7381</v>
      </c>
      <c r="D153" s="131">
        <v>23403.087800000001</v>
      </c>
      <c r="G153" t="s">
        <v>299</v>
      </c>
      <c r="H153" t="s">
        <v>300</v>
      </c>
      <c r="I153" t="s">
        <v>7381</v>
      </c>
      <c r="J153">
        <v>23403.087800000001</v>
      </c>
    </row>
    <row r="154" spans="1:10" x14ac:dyDescent="0.25">
      <c r="A154" s="167" t="s">
        <v>301</v>
      </c>
      <c r="B154" t="s">
        <v>302</v>
      </c>
      <c r="C154" s="166" t="s">
        <v>7382</v>
      </c>
      <c r="D154" s="131">
        <v>164321.84299999999</v>
      </c>
      <c r="G154" t="s">
        <v>301</v>
      </c>
      <c r="H154" t="s">
        <v>302</v>
      </c>
      <c r="I154" t="s">
        <v>7382</v>
      </c>
      <c r="J154">
        <v>164321.84299999999</v>
      </c>
    </row>
    <row r="155" spans="1:10" x14ac:dyDescent="0.25">
      <c r="A155" s="167" t="s">
        <v>303</v>
      </c>
      <c r="B155" t="s">
        <v>304</v>
      </c>
      <c r="C155" s="166" t="s">
        <v>7383</v>
      </c>
      <c r="D155" s="131">
        <v>109291.82799999999</v>
      </c>
      <c r="G155" t="s">
        <v>303</v>
      </c>
      <c r="H155" t="s">
        <v>304</v>
      </c>
      <c r="I155" t="s">
        <v>7383</v>
      </c>
      <c r="J155">
        <v>109291.82799999999</v>
      </c>
    </row>
    <row r="156" spans="1:10" x14ac:dyDescent="0.25">
      <c r="A156" s="167" t="s">
        <v>305</v>
      </c>
      <c r="B156" t="s">
        <v>306</v>
      </c>
      <c r="C156" s="166" t="s">
        <v>7384</v>
      </c>
      <c r="D156" s="131">
        <v>90469.429600000003</v>
      </c>
      <c r="G156" t="s">
        <v>305</v>
      </c>
      <c r="H156" t="s">
        <v>306</v>
      </c>
      <c r="I156" t="s">
        <v>7384</v>
      </c>
      <c r="J156">
        <v>90469.429600000003</v>
      </c>
    </row>
    <row r="157" spans="1:10" x14ac:dyDescent="0.25">
      <c r="A157" s="167" t="s">
        <v>307</v>
      </c>
      <c r="B157" t="s">
        <v>308</v>
      </c>
      <c r="C157" s="166" t="s">
        <v>7385</v>
      </c>
      <c r="D157" s="131">
        <v>199967.07800000001</v>
      </c>
      <c r="G157" t="s">
        <v>307</v>
      </c>
      <c r="H157" t="s">
        <v>308</v>
      </c>
      <c r="I157" t="s">
        <v>7385</v>
      </c>
      <c r="J157">
        <v>199967.07800000001</v>
      </c>
    </row>
    <row r="158" spans="1:10" x14ac:dyDescent="0.25">
      <c r="A158" s="167" t="s">
        <v>309</v>
      </c>
      <c r="B158" t="s">
        <v>310</v>
      </c>
      <c r="C158" s="166" t="s">
        <v>7386</v>
      </c>
      <c r="D158" s="131">
        <v>132955.53099999999</v>
      </c>
      <c r="G158" t="s">
        <v>309</v>
      </c>
      <c r="H158" t="s">
        <v>310</v>
      </c>
      <c r="I158" t="s">
        <v>7386</v>
      </c>
      <c r="J158">
        <v>132955.53099999999</v>
      </c>
    </row>
    <row r="159" spans="1:10" x14ac:dyDescent="0.25">
      <c r="A159" s="167" t="s">
        <v>311</v>
      </c>
      <c r="B159" t="s">
        <v>312</v>
      </c>
      <c r="C159" s="166" t="s">
        <v>7387</v>
      </c>
      <c r="D159" s="131">
        <v>118481.39</v>
      </c>
      <c r="G159" t="s">
        <v>311</v>
      </c>
      <c r="H159" t="s">
        <v>312</v>
      </c>
      <c r="I159" t="s">
        <v>7387</v>
      </c>
      <c r="J159">
        <v>118481.39</v>
      </c>
    </row>
    <row r="160" spans="1:10" x14ac:dyDescent="0.25">
      <c r="A160" s="167" t="s">
        <v>313</v>
      </c>
      <c r="B160" t="s">
        <v>314</v>
      </c>
      <c r="C160" s="166" t="s">
        <v>7388</v>
      </c>
      <c r="D160" s="131">
        <v>88590.953099999999</v>
      </c>
      <c r="G160" t="s">
        <v>313</v>
      </c>
      <c r="H160" t="s">
        <v>314</v>
      </c>
      <c r="I160" t="s">
        <v>7388</v>
      </c>
      <c r="J160">
        <v>88590.953099999999</v>
      </c>
    </row>
    <row r="161" spans="1:10" x14ac:dyDescent="0.25">
      <c r="A161" s="167" t="s">
        <v>315</v>
      </c>
      <c r="B161" t="s">
        <v>316</v>
      </c>
      <c r="C161" s="166" t="s">
        <v>7389</v>
      </c>
      <c r="D161" s="131">
        <v>89728.281199999998</v>
      </c>
      <c r="G161" t="s">
        <v>315</v>
      </c>
      <c r="H161" t="s">
        <v>316</v>
      </c>
      <c r="I161" t="s">
        <v>7389</v>
      </c>
      <c r="J161">
        <v>89728.281199999998</v>
      </c>
    </row>
    <row r="162" spans="1:10" x14ac:dyDescent="0.25">
      <c r="A162" s="167" t="s">
        <v>317</v>
      </c>
      <c r="B162" t="s">
        <v>318</v>
      </c>
      <c r="C162" s="166" t="s">
        <v>7390</v>
      </c>
      <c r="D162" s="131">
        <v>123622.43700000001</v>
      </c>
      <c r="G162" t="s">
        <v>317</v>
      </c>
      <c r="H162" t="s">
        <v>318</v>
      </c>
      <c r="I162" t="s">
        <v>7390</v>
      </c>
      <c r="J162">
        <v>123622.43700000001</v>
      </c>
    </row>
    <row r="163" spans="1:10" x14ac:dyDescent="0.25">
      <c r="A163" s="167" t="s">
        <v>319</v>
      </c>
      <c r="B163" t="s">
        <v>320</v>
      </c>
      <c r="C163" s="166" t="s">
        <v>7391</v>
      </c>
      <c r="D163" s="131">
        <v>26455.529200000001</v>
      </c>
      <c r="G163" t="s">
        <v>319</v>
      </c>
      <c r="H163" t="s">
        <v>320</v>
      </c>
      <c r="I163" t="s">
        <v>7391</v>
      </c>
      <c r="J163">
        <v>26455.529200000001</v>
      </c>
    </row>
    <row r="164" spans="1:10" x14ac:dyDescent="0.25">
      <c r="A164" s="167" t="s">
        <v>321</v>
      </c>
      <c r="B164" t="s">
        <v>322</v>
      </c>
      <c r="C164" s="166" t="s">
        <v>7392</v>
      </c>
      <c r="D164" s="131">
        <v>31490.9277</v>
      </c>
      <c r="G164" t="s">
        <v>321</v>
      </c>
      <c r="H164" t="s">
        <v>322</v>
      </c>
      <c r="I164" t="s">
        <v>7392</v>
      </c>
      <c r="J164">
        <v>31490.9277</v>
      </c>
    </row>
    <row r="165" spans="1:10" x14ac:dyDescent="0.25">
      <c r="A165" s="167" t="s">
        <v>323</v>
      </c>
      <c r="B165" t="s">
        <v>324</v>
      </c>
      <c r="C165" s="166" t="s">
        <v>7393</v>
      </c>
      <c r="D165" s="131">
        <v>7488.5649400000002</v>
      </c>
      <c r="G165" t="s">
        <v>323</v>
      </c>
      <c r="H165" t="s">
        <v>324</v>
      </c>
      <c r="I165" t="s">
        <v>7393</v>
      </c>
      <c r="J165">
        <v>7488.5649400000002</v>
      </c>
    </row>
    <row r="166" spans="1:10" x14ac:dyDescent="0.25">
      <c r="A166" s="167" t="s">
        <v>325</v>
      </c>
      <c r="B166" t="s">
        <v>326</v>
      </c>
      <c r="C166" s="166" t="s">
        <v>7394</v>
      </c>
      <c r="D166" s="131">
        <v>4075.8862300000001</v>
      </c>
      <c r="G166" t="s">
        <v>325</v>
      </c>
      <c r="H166" t="s">
        <v>326</v>
      </c>
      <c r="I166" t="s">
        <v>7394</v>
      </c>
      <c r="J166">
        <v>4075.8862300000001</v>
      </c>
    </row>
    <row r="167" spans="1:10" x14ac:dyDescent="0.25">
      <c r="A167" s="167" t="s">
        <v>327</v>
      </c>
      <c r="B167" t="s">
        <v>328</v>
      </c>
      <c r="C167" s="166" t="s">
        <v>7395</v>
      </c>
      <c r="D167" s="131">
        <v>29137.1289</v>
      </c>
      <c r="G167" t="s">
        <v>327</v>
      </c>
      <c r="H167" t="s">
        <v>328</v>
      </c>
      <c r="I167" t="s">
        <v>7395</v>
      </c>
      <c r="J167">
        <v>29137.1289</v>
      </c>
    </row>
    <row r="168" spans="1:10" x14ac:dyDescent="0.25">
      <c r="A168" s="167" t="s">
        <v>329</v>
      </c>
      <c r="B168" t="s">
        <v>330</v>
      </c>
      <c r="C168" s="166" t="s">
        <v>7396</v>
      </c>
      <c r="D168" s="131">
        <v>40410.718699999998</v>
      </c>
      <c r="G168" t="s">
        <v>329</v>
      </c>
      <c r="H168" t="s">
        <v>330</v>
      </c>
      <c r="I168" t="s">
        <v>7396</v>
      </c>
      <c r="J168">
        <v>40410.718699999998</v>
      </c>
    </row>
    <row r="169" spans="1:10" x14ac:dyDescent="0.25">
      <c r="A169" s="167" t="s">
        <v>331</v>
      </c>
      <c r="B169" t="s">
        <v>332</v>
      </c>
      <c r="C169" s="166" t="s">
        <v>7397</v>
      </c>
      <c r="D169" s="131">
        <v>1529.14428</v>
      </c>
      <c r="G169" t="s">
        <v>331</v>
      </c>
      <c r="H169" t="s">
        <v>332</v>
      </c>
      <c r="I169" t="s">
        <v>7397</v>
      </c>
      <c r="J169">
        <v>1529.14428</v>
      </c>
    </row>
    <row r="170" spans="1:10" x14ac:dyDescent="0.25">
      <c r="A170" s="167" t="s">
        <v>333</v>
      </c>
      <c r="B170" t="s">
        <v>334</v>
      </c>
      <c r="C170" s="166" t="s">
        <v>7398</v>
      </c>
      <c r="D170" s="131">
        <v>592.70983799999999</v>
      </c>
      <c r="G170" t="s">
        <v>333</v>
      </c>
      <c r="H170" t="s">
        <v>334</v>
      </c>
      <c r="I170" t="s">
        <v>7398</v>
      </c>
      <c r="J170">
        <v>592.70983799999999</v>
      </c>
    </row>
    <row r="171" spans="1:10" x14ac:dyDescent="0.25">
      <c r="A171" s="167" t="s">
        <v>335</v>
      </c>
      <c r="B171" t="s">
        <v>336</v>
      </c>
      <c r="C171" s="166" t="s">
        <v>7399</v>
      </c>
      <c r="D171" s="131">
        <v>1994.2199700000001</v>
      </c>
      <c r="G171" t="s">
        <v>335</v>
      </c>
      <c r="H171" t="s">
        <v>336</v>
      </c>
      <c r="I171" t="s">
        <v>7399</v>
      </c>
      <c r="J171">
        <v>1994.2199700000001</v>
      </c>
    </row>
    <row r="172" spans="1:10" x14ac:dyDescent="0.25">
      <c r="A172" s="167" t="s">
        <v>337</v>
      </c>
      <c r="B172" t="s">
        <v>338</v>
      </c>
      <c r="C172" s="166" t="s">
        <v>7400</v>
      </c>
      <c r="D172" s="131">
        <v>261.52316200000001</v>
      </c>
      <c r="G172" t="s">
        <v>337</v>
      </c>
      <c r="H172" t="s">
        <v>338</v>
      </c>
      <c r="I172" t="s">
        <v>7400</v>
      </c>
      <c r="J172">
        <v>261.52316200000001</v>
      </c>
    </row>
    <row r="173" spans="1:10" x14ac:dyDescent="0.25">
      <c r="A173" s="167" t="s">
        <v>339</v>
      </c>
      <c r="B173" t="s">
        <v>340</v>
      </c>
      <c r="C173" s="166" t="s">
        <v>7401</v>
      </c>
      <c r="D173" s="131">
        <v>3221.6401300000002</v>
      </c>
      <c r="G173" t="s">
        <v>339</v>
      </c>
      <c r="H173" t="s">
        <v>340</v>
      </c>
      <c r="I173" t="s">
        <v>7401</v>
      </c>
      <c r="J173">
        <v>3221.6401300000002</v>
      </c>
    </row>
    <row r="174" spans="1:10" x14ac:dyDescent="0.25">
      <c r="A174" s="167" t="s">
        <v>341</v>
      </c>
      <c r="B174" t="s">
        <v>342</v>
      </c>
      <c r="C174" s="166" t="s">
        <v>7402</v>
      </c>
      <c r="D174" s="131">
        <v>945.17224099999999</v>
      </c>
      <c r="G174" t="s">
        <v>341</v>
      </c>
      <c r="H174" t="s">
        <v>342</v>
      </c>
      <c r="I174" t="s">
        <v>7402</v>
      </c>
      <c r="J174">
        <v>945.17224099999999</v>
      </c>
    </row>
    <row r="175" spans="1:10" x14ac:dyDescent="0.25">
      <c r="A175" s="167" t="s">
        <v>343</v>
      </c>
      <c r="B175" t="s">
        <v>344</v>
      </c>
      <c r="C175" s="166" t="s">
        <v>7403</v>
      </c>
      <c r="D175" s="131">
        <v>51.146239999999999</v>
      </c>
      <c r="G175" t="s">
        <v>343</v>
      </c>
      <c r="H175" t="s">
        <v>344</v>
      </c>
      <c r="I175" t="s">
        <v>7403</v>
      </c>
      <c r="J175">
        <v>51.146239999999999</v>
      </c>
    </row>
    <row r="176" spans="1:10" x14ac:dyDescent="0.25">
      <c r="A176" s="167" t="s">
        <v>345</v>
      </c>
      <c r="B176" t="s">
        <v>346</v>
      </c>
      <c r="C176" s="166" t="s">
        <v>7404</v>
      </c>
      <c r="D176" s="131">
        <v>1384.9853499999999</v>
      </c>
      <c r="G176" t="s">
        <v>345</v>
      </c>
      <c r="H176" t="s">
        <v>346</v>
      </c>
      <c r="I176" t="s">
        <v>7404</v>
      </c>
      <c r="J176">
        <v>1384.9853499999999</v>
      </c>
    </row>
    <row r="177" spans="1:10" x14ac:dyDescent="0.25">
      <c r="A177" s="167" t="s">
        <v>347</v>
      </c>
      <c r="B177" t="s">
        <v>348</v>
      </c>
      <c r="C177" s="166" t="s">
        <v>7405</v>
      </c>
      <c r="D177" s="131">
        <v>5372.1015600000001</v>
      </c>
      <c r="G177" t="s">
        <v>347</v>
      </c>
      <c r="H177" t="s">
        <v>348</v>
      </c>
      <c r="I177" t="s">
        <v>7405</v>
      </c>
      <c r="J177">
        <v>5372.1015600000001</v>
      </c>
    </row>
    <row r="178" spans="1:10" x14ac:dyDescent="0.25">
      <c r="A178" s="167" t="s">
        <v>349</v>
      </c>
      <c r="B178" t="s">
        <v>350</v>
      </c>
      <c r="C178" s="166" t="s">
        <v>7406</v>
      </c>
      <c r="D178" s="131">
        <v>997.266479</v>
      </c>
      <c r="G178" t="s">
        <v>349</v>
      </c>
      <c r="H178" t="s">
        <v>350</v>
      </c>
      <c r="I178" t="s">
        <v>7406</v>
      </c>
      <c r="J178">
        <v>997.266479</v>
      </c>
    </row>
    <row r="179" spans="1:10" x14ac:dyDescent="0.25">
      <c r="A179" s="167" t="s">
        <v>351</v>
      </c>
      <c r="B179" t="s">
        <v>352</v>
      </c>
      <c r="C179" s="166" t="s">
        <v>7407</v>
      </c>
      <c r="D179" s="131">
        <v>1089.8047999999999</v>
      </c>
      <c r="G179" t="s">
        <v>351</v>
      </c>
      <c r="H179" t="s">
        <v>352</v>
      </c>
      <c r="I179" t="s">
        <v>7407</v>
      </c>
      <c r="J179">
        <v>1089.8047999999999</v>
      </c>
    </row>
    <row r="180" spans="1:10" x14ac:dyDescent="0.25">
      <c r="A180" s="167" t="s">
        <v>353</v>
      </c>
      <c r="B180" t="s">
        <v>354</v>
      </c>
      <c r="C180" s="166" t="s">
        <v>7408</v>
      </c>
      <c r="D180" s="131">
        <v>14163.443300000001</v>
      </c>
      <c r="G180" t="s">
        <v>353</v>
      </c>
      <c r="H180" t="s">
        <v>354</v>
      </c>
      <c r="I180" t="s">
        <v>7408</v>
      </c>
      <c r="J180">
        <v>14163.443300000001</v>
      </c>
    </row>
    <row r="181" spans="1:10" x14ac:dyDescent="0.25">
      <c r="A181" s="167" t="s">
        <v>355</v>
      </c>
      <c r="B181" t="s">
        <v>356</v>
      </c>
      <c r="C181" s="166" t="s">
        <v>7409</v>
      </c>
      <c r="D181" s="131">
        <v>5229.0595700000003</v>
      </c>
      <c r="G181" t="s">
        <v>355</v>
      </c>
      <c r="H181" t="s">
        <v>356</v>
      </c>
      <c r="I181" t="s">
        <v>7409</v>
      </c>
      <c r="J181">
        <v>5229.0595700000003</v>
      </c>
    </row>
    <row r="182" spans="1:10" x14ac:dyDescent="0.25">
      <c r="A182" s="167" t="s">
        <v>357</v>
      </c>
      <c r="B182" t="s">
        <v>358</v>
      </c>
      <c r="C182" s="166" t="s">
        <v>7410</v>
      </c>
      <c r="D182" s="131">
        <v>4609.6933499999996</v>
      </c>
      <c r="G182" t="s">
        <v>357</v>
      </c>
      <c r="H182" t="s">
        <v>358</v>
      </c>
      <c r="I182" t="s">
        <v>7410</v>
      </c>
      <c r="J182">
        <v>4609.6933499999996</v>
      </c>
    </row>
    <row r="183" spans="1:10" x14ac:dyDescent="0.25">
      <c r="A183" s="167" t="s">
        <v>359</v>
      </c>
      <c r="B183" t="s">
        <v>360</v>
      </c>
      <c r="C183" s="166" t="s">
        <v>7411</v>
      </c>
      <c r="D183" s="131">
        <v>14247.856400000001</v>
      </c>
      <c r="G183" t="s">
        <v>359</v>
      </c>
      <c r="H183" t="s">
        <v>360</v>
      </c>
      <c r="I183" t="s">
        <v>7411</v>
      </c>
      <c r="J183">
        <v>14247.856400000001</v>
      </c>
    </row>
    <row r="184" spans="1:10" x14ac:dyDescent="0.25">
      <c r="A184" s="167" t="s">
        <v>361</v>
      </c>
      <c r="B184" t="s">
        <v>362</v>
      </c>
      <c r="C184" s="166" t="s">
        <v>7412</v>
      </c>
      <c r="D184" s="131">
        <v>3809.00146</v>
      </c>
      <c r="G184" t="s">
        <v>361</v>
      </c>
      <c r="H184" t="s">
        <v>362</v>
      </c>
      <c r="I184" t="s">
        <v>7412</v>
      </c>
      <c r="J184">
        <v>3809.00146</v>
      </c>
    </row>
    <row r="185" spans="1:10" x14ac:dyDescent="0.25">
      <c r="A185" s="167" t="s">
        <v>363</v>
      </c>
      <c r="B185" t="s">
        <v>364</v>
      </c>
      <c r="C185" s="166" t="s">
        <v>7413</v>
      </c>
      <c r="D185" s="131">
        <v>5551.3476499999997</v>
      </c>
      <c r="G185" t="s">
        <v>363</v>
      </c>
      <c r="H185" t="s">
        <v>364</v>
      </c>
      <c r="I185" t="s">
        <v>7413</v>
      </c>
      <c r="J185">
        <v>5551.3476499999997</v>
      </c>
    </row>
    <row r="186" spans="1:10" x14ac:dyDescent="0.25">
      <c r="A186" s="167" t="s">
        <v>365</v>
      </c>
      <c r="B186" t="s">
        <v>366</v>
      </c>
      <c r="C186" s="166" t="s">
        <v>7414</v>
      </c>
      <c r="D186" s="131">
        <v>2589.5927700000002</v>
      </c>
      <c r="G186" t="s">
        <v>365</v>
      </c>
      <c r="H186" t="s">
        <v>366</v>
      </c>
      <c r="I186" t="s">
        <v>7414</v>
      </c>
      <c r="J186">
        <v>2589.5927700000002</v>
      </c>
    </row>
    <row r="187" spans="1:10" x14ac:dyDescent="0.25">
      <c r="A187" s="167" t="s">
        <v>367</v>
      </c>
      <c r="B187" t="s">
        <v>368</v>
      </c>
      <c r="C187" s="166" t="s">
        <v>7415</v>
      </c>
      <c r="D187" s="131">
        <v>1774.7657400000001</v>
      </c>
      <c r="G187" t="s">
        <v>367</v>
      </c>
      <c r="H187" t="s">
        <v>368</v>
      </c>
      <c r="I187" t="s">
        <v>7415</v>
      </c>
      <c r="J187">
        <v>1774.7657400000001</v>
      </c>
    </row>
    <row r="188" spans="1:10" x14ac:dyDescent="0.25">
      <c r="A188" s="167" t="s">
        <v>369</v>
      </c>
      <c r="B188" t="s">
        <v>370</v>
      </c>
      <c r="C188" s="166" t="s">
        <v>7416</v>
      </c>
      <c r="D188" s="131">
        <v>3877.1982400000002</v>
      </c>
      <c r="G188" t="s">
        <v>369</v>
      </c>
      <c r="H188" t="s">
        <v>370</v>
      </c>
      <c r="I188" t="s">
        <v>7416</v>
      </c>
      <c r="J188">
        <v>3877.1982400000002</v>
      </c>
    </row>
    <row r="189" spans="1:10" x14ac:dyDescent="0.25">
      <c r="A189" s="167" t="s">
        <v>371</v>
      </c>
      <c r="B189" t="s">
        <v>372</v>
      </c>
      <c r="C189" s="166" t="s">
        <v>7417</v>
      </c>
      <c r="D189" s="131">
        <v>0</v>
      </c>
      <c r="G189" t="s">
        <v>371</v>
      </c>
      <c r="H189" t="s">
        <v>372</v>
      </c>
      <c r="I189" t="s">
        <v>7417</v>
      </c>
      <c r="J189">
        <v>0</v>
      </c>
    </row>
    <row r="190" spans="1:10" x14ac:dyDescent="0.25">
      <c r="A190" s="167" t="s">
        <v>373</v>
      </c>
      <c r="B190" t="s">
        <v>374</v>
      </c>
      <c r="C190" s="166" t="s">
        <v>7418</v>
      </c>
      <c r="D190" s="131">
        <v>142.711578</v>
      </c>
      <c r="G190" t="s">
        <v>373</v>
      </c>
      <c r="H190" t="s">
        <v>374</v>
      </c>
      <c r="I190" t="s">
        <v>7418</v>
      </c>
      <c r="J190">
        <v>142.711578</v>
      </c>
    </row>
    <row r="191" spans="1:10" x14ac:dyDescent="0.25">
      <c r="A191" s="167" t="s">
        <v>375</v>
      </c>
      <c r="B191" t="s">
        <v>376</v>
      </c>
      <c r="C191" s="166" t="s">
        <v>7419</v>
      </c>
      <c r="D191" s="131">
        <v>107.055526</v>
      </c>
      <c r="G191" t="s">
        <v>375</v>
      </c>
      <c r="H191" t="s">
        <v>376</v>
      </c>
      <c r="I191" t="s">
        <v>7419</v>
      </c>
      <c r="J191">
        <v>107.055526</v>
      </c>
    </row>
    <row r="192" spans="1:10" x14ac:dyDescent="0.25">
      <c r="A192" s="167" t="s">
        <v>377</v>
      </c>
      <c r="B192" t="s">
        <v>378</v>
      </c>
      <c r="C192" s="166" t="s">
        <v>7420</v>
      </c>
      <c r="D192" s="131">
        <v>309.60437000000002</v>
      </c>
      <c r="G192" t="s">
        <v>377</v>
      </c>
      <c r="H192" t="s">
        <v>378</v>
      </c>
      <c r="I192" t="s">
        <v>7420</v>
      </c>
      <c r="J192">
        <v>309.60437000000002</v>
      </c>
    </row>
    <row r="193" spans="1:10" x14ac:dyDescent="0.25">
      <c r="A193" s="167" t="s">
        <v>379</v>
      </c>
      <c r="B193" t="s">
        <v>380</v>
      </c>
      <c r="C193" s="166" t="s">
        <v>7421</v>
      </c>
      <c r="D193" s="131">
        <v>684.77880800000003</v>
      </c>
      <c r="G193" t="s">
        <v>379</v>
      </c>
      <c r="H193" t="s">
        <v>380</v>
      </c>
      <c r="I193" t="s">
        <v>7421</v>
      </c>
      <c r="J193">
        <v>684.77880800000003</v>
      </c>
    </row>
    <row r="194" spans="1:10" x14ac:dyDescent="0.25">
      <c r="A194" s="167" t="s">
        <v>381</v>
      </c>
      <c r="B194" t="s">
        <v>382</v>
      </c>
      <c r="C194" s="166" t="s">
        <v>7422</v>
      </c>
      <c r="D194" s="131">
        <v>255.90365600000001</v>
      </c>
      <c r="G194" t="s">
        <v>381</v>
      </c>
      <c r="H194" t="s">
        <v>382</v>
      </c>
      <c r="I194" t="s">
        <v>7422</v>
      </c>
      <c r="J194">
        <v>255.90365600000001</v>
      </c>
    </row>
    <row r="195" spans="1:10" x14ac:dyDescent="0.25">
      <c r="A195" s="167" t="s">
        <v>383</v>
      </c>
      <c r="B195" t="s">
        <v>384</v>
      </c>
      <c r="C195" s="166" t="s">
        <v>7423</v>
      </c>
      <c r="D195" s="131">
        <v>57736.875</v>
      </c>
      <c r="G195" t="s">
        <v>383</v>
      </c>
      <c r="H195" t="s">
        <v>384</v>
      </c>
      <c r="I195" t="s">
        <v>7423</v>
      </c>
      <c r="J195">
        <v>57736.875</v>
      </c>
    </row>
    <row r="196" spans="1:10" x14ac:dyDescent="0.25">
      <c r="A196" s="167" t="s">
        <v>385</v>
      </c>
      <c r="B196" t="s">
        <v>386</v>
      </c>
      <c r="C196" s="166" t="s">
        <v>7424</v>
      </c>
      <c r="D196" s="131">
        <v>25876.474600000001</v>
      </c>
      <c r="G196" t="s">
        <v>385</v>
      </c>
      <c r="H196" t="s">
        <v>386</v>
      </c>
      <c r="I196" t="s">
        <v>7424</v>
      </c>
      <c r="J196">
        <v>25876.474600000001</v>
      </c>
    </row>
    <row r="197" spans="1:10" x14ac:dyDescent="0.25">
      <c r="A197" s="167" t="s">
        <v>387</v>
      </c>
      <c r="B197" t="s">
        <v>388</v>
      </c>
      <c r="C197" s="166" t="s">
        <v>7425</v>
      </c>
      <c r="D197" s="131">
        <v>64979.515599999999</v>
      </c>
      <c r="G197" t="s">
        <v>387</v>
      </c>
      <c r="H197" t="s">
        <v>388</v>
      </c>
      <c r="I197" t="s">
        <v>7425</v>
      </c>
      <c r="J197">
        <v>64979.515599999999</v>
      </c>
    </row>
    <row r="198" spans="1:10" x14ac:dyDescent="0.25">
      <c r="A198" s="167" t="s">
        <v>389</v>
      </c>
      <c r="B198" t="s">
        <v>390</v>
      </c>
      <c r="C198" s="166" t="s">
        <v>7426</v>
      </c>
      <c r="D198" s="131">
        <v>20131.025300000001</v>
      </c>
      <c r="G198" t="s">
        <v>389</v>
      </c>
      <c r="H198" t="s">
        <v>390</v>
      </c>
      <c r="I198" t="s">
        <v>7426</v>
      </c>
      <c r="J198">
        <v>20131.025300000001</v>
      </c>
    </row>
    <row r="199" spans="1:10" x14ac:dyDescent="0.25">
      <c r="A199" s="167" t="s">
        <v>391</v>
      </c>
      <c r="B199" t="s">
        <v>392</v>
      </c>
      <c r="C199" s="166" t="s">
        <v>7427</v>
      </c>
      <c r="D199" s="131">
        <v>56492.718699999998</v>
      </c>
      <c r="G199" t="s">
        <v>391</v>
      </c>
      <c r="H199" t="s">
        <v>392</v>
      </c>
      <c r="I199" t="s">
        <v>7427</v>
      </c>
      <c r="J199">
        <v>56492.718699999998</v>
      </c>
    </row>
    <row r="200" spans="1:10" x14ac:dyDescent="0.25">
      <c r="A200" s="167" t="s">
        <v>393</v>
      </c>
      <c r="B200" t="s">
        <v>394</v>
      </c>
      <c r="C200" s="166" t="s">
        <v>7428</v>
      </c>
      <c r="D200" s="131">
        <v>61649.460899999998</v>
      </c>
      <c r="G200" t="s">
        <v>393</v>
      </c>
      <c r="H200" t="s">
        <v>394</v>
      </c>
      <c r="I200" t="s">
        <v>7428</v>
      </c>
      <c r="J200">
        <v>61649.460899999998</v>
      </c>
    </row>
    <row r="201" spans="1:10" x14ac:dyDescent="0.25">
      <c r="A201" s="167" t="s">
        <v>395</v>
      </c>
      <c r="B201" t="s">
        <v>396</v>
      </c>
      <c r="C201" s="166" t="s">
        <v>7429</v>
      </c>
      <c r="D201" s="131">
        <v>15735.290999999999</v>
      </c>
      <c r="G201" t="s">
        <v>395</v>
      </c>
      <c r="H201" t="s">
        <v>396</v>
      </c>
      <c r="I201" t="s">
        <v>7429</v>
      </c>
      <c r="J201">
        <v>15735.290999999999</v>
      </c>
    </row>
    <row r="202" spans="1:10" x14ac:dyDescent="0.25">
      <c r="A202" s="167" t="s">
        <v>397</v>
      </c>
      <c r="B202" t="s">
        <v>398</v>
      </c>
      <c r="C202" s="166" t="s">
        <v>7430</v>
      </c>
      <c r="D202" s="131">
        <v>21705.652300000002</v>
      </c>
      <c r="G202" t="s">
        <v>397</v>
      </c>
      <c r="H202" t="s">
        <v>398</v>
      </c>
      <c r="I202" t="s">
        <v>7430</v>
      </c>
      <c r="J202">
        <v>21705.652300000002</v>
      </c>
    </row>
    <row r="203" spans="1:10" x14ac:dyDescent="0.25">
      <c r="A203" s="167" t="s">
        <v>399</v>
      </c>
      <c r="B203" t="s">
        <v>400</v>
      </c>
      <c r="C203" s="166" t="s">
        <v>7431</v>
      </c>
      <c r="D203" s="131">
        <v>109191.921</v>
      </c>
      <c r="G203" t="s">
        <v>399</v>
      </c>
      <c r="H203" t="s">
        <v>400</v>
      </c>
      <c r="I203" t="s">
        <v>7431</v>
      </c>
      <c r="J203">
        <v>109191.921</v>
      </c>
    </row>
    <row r="204" spans="1:10" x14ac:dyDescent="0.25">
      <c r="A204" s="167" t="s">
        <v>401</v>
      </c>
      <c r="B204" t="s">
        <v>402</v>
      </c>
      <c r="C204" s="166" t="s">
        <v>7432</v>
      </c>
      <c r="D204" s="131">
        <v>42840.683499999999</v>
      </c>
      <c r="G204" t="s">
        <v>401</v>
      </c>
      <c r="H204" t="s">
        <v>402</v>
      </c>
      <c r="I204" t="s">
        <v>7432</v>
      </c>
      <c r="J204">
        <v>42840.683499999999</v>
      </c>
    </row>
    <row r="205" spans="1:10" x14ac:dyDescent="0.25">
      <c r="A205" s="167" t="s">
        <v>403</v>
      </c>
      <c r="B205" t="s">
        <v>404</v>
      </c>
      <c r="C205" s="166" t="s">
        <v>7433</v>
      </c>
      <c r="D205" s="131">
        <v>16033.251899999999</v>
      </c>
      <c r="G205" t="s">
        <v>403</v>
      </c>
      <c r="H205" t="s">
        <v>404</v>
      </c>
      <c r="I205" t="s">
        <v>7433</v>
      </c>
      <c r="J205">
        <v>16033.251899999999</v>
      </c>
    </row>
    <row r="206" spans="1:10" x14ac:dyDescent="0.25">
      <c r="A206" s="167" t="s">
        <v>405</v>
      </c>
      <c r="B206" t="s">
        <v>406</v>
      </c>
      <c r="C206" s="166" t="s">
        <v>7434</v>
      </c>
      <c r="D206" s="131">
        <v>109091.734</v>
      </c>
      <c r="G206" t="s">
        <v>405</v>
      </c>
      <c r="H206" t="s">
        <v>406</v>
      </c>
      <c r="I206" t="s">
        <v>7434</v>
      </c>
      <c r="J206">
        <v>109091.734</v>
      </c>
    </row>
    <row r="207" spans="1:10" x14ac:dyDescent="0.25">
      <c r="A207" s="167" t="s">
        <v>407</v>
      </c>
      <c r="B207" t="s">
        <v>408</v>
      </c>
      <c r="C207" s="166" t="s">
        <v>7435</v>
      </c>
      <c r="D207" s="131">
        <v>74324.015599999999</v>
      </c>
      <c r="G207" t="s">
        <v>407</v>
      </c>
      <c r="H207" t="s">
        <v>408</v>
      </c>
      <c r="I207" t="s">
        <v>7435</v>
      </c>
      <c r="J207">
        <v>74324.015599999999</v>
      </c>
    </row>
    <row r="208" spans="1:10" x14ac:dyDescent="0.25">
      <c r="A208" s="167" t="s">
        <v>409</v>
      </c>
      <c r="B208" t="s">
        <v>410</v>
      </c>
      <c r="C208" s="166" t="s">
        <v>7436</v>
      </c>
      <c r="D208" s="131">
        <v>60324.714800000002</v>
      </c>
      <c r="G208" t="s">
        <v>409</v>
      </c>
      <c r="H208" t="s">
        <v>410</v>
      </c>
      <c r="I208" t="s">
        <v>7436</v>
      </c>
      <c r="J208">
        <v>60324.714800000002</v>
      </c>
    </row>
    <row r="209" spans="1:10" x14ac:dyDescent="0.25">
      <c r="A209" s="167" t="s">
        <v>411</v>
      </c>
      <c r="B209" t="s">
        <v>412</v>
      </c>
      <c r="C209" s="166" t="s">
        <v>7437</v>
      </c>
      <c r="D209" s="131">
        <v>124479.882</v>
      </c>
      <c r="G209" t="s">
        <v>411</v>
      </c>
      <c r="H209" t="s">
        <v>412</v>
      </c>
      <c r="I209" t="s">
        <v>7437</v>
      </c>
      <c r="J209">
        <v>124479.882</v>
      </c>
    </row>
    <row r="210" spans="1:10" x14ac:dyDescent="0.25">
      <c r="A210" s="167" t="s">
        <v>413</v>
      </c>
      <c r="B210" t="s">
        <v>414</v>
      </c>
      <c r="C210" s="166" t="s">
        <v>7438</v>
      </c>
      <c r="D210" s="131">
        <v>89680.265599999999</v>
      </c>
      <c r="G210" t="s">
        <v>413</v>
      </c>
      <c r="H210" t="s">
        <v>414</v>
      </c>
      <c r="I210" t="s">
        <v>7438</v>
      </c>
      <c r="J210">
        <v>89680.265599999999</v>
      </c>
    </row>
    <row r="211" spans="1:10" x14ac:dyDescent="0.25">
      <c r="A211" s="167" t="s">
        <v>415</v>
      </c>
      <c r="B211" t="s">
        <v>416</v>
      </c>
      <c r="C211" s="166" t="s">
        <v>7439</v>
      </c>
      <c r="D211" s="131">
        <v>76207.421799999996</v>
      </c>
      <c r="G211" t="s">
        <v>415</v>
      </c>
      <c r="H211" t="s">
        <v>416</v>
      </c>
      <c r="I211" t="s">
        <v>7439</v>
      </c>
      <c r="J211">
        <v>76207.421799999996</v>
      </c>
    </row>
    <row r="212" spans="1:10" x14ac:dyDescent="0.25">
      <c r="A212" s="167" t="s">
        <v>417</v>
      </c>
      <c r="B212" t="s">
        <v>418</v>
      </c>
      <c r="C212" s="166" t="s">
        <v>7440</v>
      </c>
      <c r="D212" s="131">
        <v>58264.796799999996</v>
      </c>
      <c r="G212" t="s">
        <v>417</v>
      </c>
      <c r="H212" t="s">
        <v>418</v>
      </c>
      <c r="I212" t="s">
        <v>7440</v>
      </c>
      <c r="J212">
        <v>58264.796799999996</v>
      </c>
    </row>
    <row r="213" spans="1:10" x14ac:dyDescent="0.25">
      <c r="A213" s="167" t="s">
        <v>419</v>
      </c>
      <c r="B213" t="s">
        <v>420</v>
      </c>
      <c r="C213" s="166" t="s">
        <v>7441</v>
      </c>
      <c r="D213" s="131">
        <v>59755.507799999999</v>
      </c>
      <c r="G213" t="s">
        <v>419</v>
      </c>
      <c r="H213" t="s">
        <v>420</v>
      </c>
      <c r="I213" t="s">
        <v>7441</v>
      </c>
      <c r="J213">
        <v>59755.507799999999</v>
      </c>
    </row>
    <row r="214" spans="1:10" x14ac:dyDescent="0.25">
      <c r="A214" s="167" t="s">
        <v>421</v>
      </c>
      <c r="B214" t="s">
        <v>422</v>
      </c>
      <c r="C214" s="166" t="s">
        <v>7442</v>
      </c>
      <c r="D214" s="131">
        <v>79456.195300000007</v>
      </c>
      <c r="G214" t="s">
        <v>421</v>
      </c>
      <c r="H214" t="s">
        <v>422</v>
      </c>
      <c r="I214" t="s">
        <v>7442</v>
      </c>
      <c r="J214">
        <v>79456.195300000007</v>
      </c>
    </row>
    <row r="215" spans="1:10" x14ac:dyDescent="0.25">
      <c r="A215" s="167" t="s">
        <v>423</v>
      </c>
      <c r="B215" t="s">
        <v>424</v>
      </c>
      <c r="C215" s="166" t="s">
        <v>7443</v>
      </c>
      <c r="D215" s="131">
        <v>16963.2343</v>
      </c>
      <c r="G215" t="s">
        <v>423</v>
      </c>
      <c r="H215" t="s">
        <v>424</v>
      </c>
      <c r="I215" t="s">
        <v>7443</v>
      </c>
      <c r="J215">
        <v>16963.2343</v>
      </c>
    </row>
    <row r="216" spans="1:10" x14ac:dyDescent="0.25">
      <c r="A216" s="167" t="s">
        <v>425</v>
      </c>
      <c r="B216" t="s">
        <v>426</v>
      </c>
      <c r="C216" s="166" t="s">
        <v>7444</v>
      </c>
      <c r="D216" s="131">
        <v>19286.820299999999</v>
      </c>
      <c r="G216" t="s">
        <v>425</v>
      </c>
      <c r="H216" t="s">
        <v>426</v>
      </c>
      <c r="I216" t="s">
        <v>7444</v>
      </c>
      <c r="J216">
        <v>19286.820299999999</v>
      </c>
    </row>
    <row r="217" spans="1:10" x14ac:dyDescent="0.25">
      <c r="A217" s="167" t="s">
        <v>427</v>
      </c>
      <c r="B217" t="s">
        <v>428</v>
      </c>
      <c r="C217" s="166" t="s">
        <v>7445</v>
      </c>
      <c r="D217" s="131">
        <v>5313.1538</v>
      </c>
      <c r="G217" t="s">
        <v>427</v>
      </c>
      <c r="H217" t="s">
        <v>428</v>
      </c>
      <c r="I217" t="s">
        <v>7445</v>
      </c>
      <c r="J217">
        <v>5313.1538</v>
      </c>
    </row>
    <row r="218" spans="1:10" x14ac:dyDescent="0.25">
      <c r="A218" s="167" t="s">
        <v>429</v>
      </c>
      <c r="B218" t="s">
        <v>430</v>
      </c>
      <c r="C218" s="166" t="s">
        <v>7446</v>
      </c>
      <c r="D218" s="131">
        <v>4596.3984300000002</v>
      </c>
      <c r="G218" t="s">
        <v>429</v>
      </c>
      <c r="H218" t="s">
        <v>430</v>
      </c>
      <c r="I218" t="s">
        <v>7446</v>
      </c>
      <c r="J218">
        <v>4596.3984300000002</v>
      </c>
    </row>
    <row r="219" spans="1:10" x14ac:dyDescent="0.25">
      <c r="A219" s="167" t="s">
        <v>431</v>
      </c>
      <c r="B219" t="s">
        <v>432</v>
      </c>
      <c r="C219" s="166" t="s">
        <v>7447</v>
      </c>
      <c r="D219" s="131">
        <v>19143.970700000002</v>
      </c>
      <c r="G219" t="s">
        <v>431</v>
      </c>
      <c r="H219" t="s">
        <v>432</v>
      </c>
      <c r="I219" t="s">
        <v>7447</v>
      </c>
      <c r="J219">
        <v>19143.970700000002</v>
      </c>
    </row>
    <row r="220" spans="1:10" x14ac:dyDescent="0.25">
      <c r="A220" s="167" t="s">
        <v>433</v>
      </c>
      <c r="B220" t="s">
        <v>434</v>
      </c>
      <c r="C220" s="166" t="s">
        <v>7448</v>
      </c>
      <c r="D220" s="131">
        <v>29021.367099999999</v>
      </c>
      <c r="G220" t="s">
        <v>433</v>
      </c>
      <c r="H220" t="s">
        <v>434</v>
      </c>
      <c r="I220" t="s">
        <v>7448</v>
      </c>
      <c r="J220">
        <v>29021.367099999999</v>
      </c>
    </row>
    <row r="221" spans="1:10" x14ac:dyDescent="0.25">
      <c r="A221" s="167" t="s">
        <v>435</v>
      </c>
      <c r="B221" t="s">
        <v>436</v>
      </c>
      <c r="C221" s="166" t="s">
        <v>7449</v>
      </c>
      <c r="D221" s="131">
        <v>45425.476499999997</v>
      </c>
      <c r="G221" t="s">
        <v>435</v>
      </c>
      <c r="H221" t="s">
        <v>436</v>
      </c>
      <c r="I221" t="s">
        <v>7449</v>
      </c>
      <c r="J221">
        <v>45425.476499999997</v>
      </c>
    </row>
    <row r="222" spans="1:10" x14ac:dyDescent="0.25">
      <c r="A222" s="167" t="s">
        <v>437</v>
      </c>
      <c r="B222" t="s">
        <v>438</v>
      </c>
      <c r="C222" s="166" t="s">
        <v>7450</v>
      </c>
      <c r="D222" s="131">
        <v>20486.835899999998</v>
      </c>
      <c r="G222" t="s">
        <v>437</v>
      </c>
      <c r="H222" t="s">
        <v>438</v>
      </c>
      <c r="I222" t="s">
        <v>7450</v>
      </c>
      <c r="J222">
        <v>20486.835899999998</v>
      </c>
    </row>
    <row r="223" spans="1:10" x14ac:dyDescent="0.25">
      <c r="A223" s="167" t="s">
        <v>439</v>
      </c>
      <c r="B223" t="s">
        <v>440</v>
      </c>
      <c r="C223" s="166" t="s">
        <v>7451</v>
      </c>
      <c r="D223" s="131">
        <v>50798.253900000003</v>
      </c>
      <c r="G223" t="s">
        <v>439</v>
      </c>
      <c r="H223" t="s">
        <v>440</v>
      </c>
      <c r="I223" t="s">
        <v>7451</v>
      </c>
      <c r="J223">
        <v>50798.253900000003</v>
      </c>
    </row>
    <row r="224" spans="1:10" x14ac:dyDescent="0.25">
      <c r="A224" s="167" t="s">
        <v>441</v>
      </c>
      <c r="B224" t="s">
        <v>442</v>
      </c>
      <c r="C224" s="166" t="s">
        <v>7452</v>
      </c>
      <c r="D224" s="131">
        <v>13297.8691</v>
      </c>
      <c r="G224" t="s">
        <v>441</v>
      </c>
      <c r="H224" t="s">
        <v>442</v>
      </c>
      <c r="I224" t="s">
        <v>7452</v>
      </c>
      <c r="J224">
        <v>13297.8691</v>
      </c>
    </row>
    <row r="225" spans="1:10" x14ac:dyDescent="0.25">
      <c r="A225" s="167" t="s">
        <v>443</v>
      </c>
      <c r="B225" t="s">
        <v>444</v>
      </c>
      <c r="C225" s="166" t="s">
        <v>7453</v>
      </c>
      <c r="D225" s="131">
        <v>47657.816400000003</v>
      </c>
      <c r="G225" t="s">
        <v>443</v>
      </c>
      <c r="H225" t="s">
        <v>444</v>
      </c>
      <c r="I225" t="s">
        <v>7453</v>
      </c>
      <c r="J225">
        <v>47657.816400000003</v>
      </c>
    </row>
    <row r="226" spans="1:10" x14ac:dyDescent="0.25">
      <c r="A226" s="167" t="s">
        <v>445</v>
      </c>
      <c r="B226" t="s">
        <v>446</v>
      </c>
      <c r="C226" s="166" t="s">
        <v>7454</v>
      </c>
      <c r="D226" s="131">
        <v>48525.964800000002</v>
      </c>
      <c r="G226" t="s">
        <v>445</v>
      </c>
      <c r="H226" t="s">
        <v>446</v>
      </c>
      <c r="I226" t="s">
        <v>7454</v>
      </c>
      <c r="J226">
        <v>48525.964800000002</v>
      </c>
    </row>
    <row r="227" spans="1:10" x14ac:dyDescent="0.25">
      <c r="A227" s="167" t="s">
        <v>447</v>
      </c>
      <c r="B227" t="s">
        <v>448</v>
      </c>
      <c r="C227" s="166" t="s">
        <v>7455</v>
      </c>
      <c r="D227" s="131">
        <v>11228.482400000001</v>
      </c>
      <c r="G227" t="s">
        <v>447</v>
      </c>
      <c r="H227" t="s">
        <v>448</v>
      </c>
      <c r="I227" t="s">
        <v>7455</v>
      </c>
      <c r="J227">
        <v>11228.482400000001</v>
      </c>
    </row>
    <row r="228" spans="1:10" x14ac:dyDescent="0.25">
      <c r="A228" s="167" t="s">
        <v>449</v>
      </c>
      <c r="B228" t="s">
        <v>450</v>
      </c>
      <c r="C228" s="166" t="s">
        <v>7456</v>
      </c>
      <c r="D228" s="131">
        <v>17357.382799999999</v>
      </c>
      <c r="G228" t="s">
        <v>449</v>
      </c>
      <c r="H228" t="s">
        <v>450</v>
      </c>
      <c r="I228" t="s">
        <v>7456</v>
      </c>
      <c r="J228">
        <v>17357.382799999999</v>
      </c>
    </row>
    <row r="229" spans="1:10" x14ac:dyDescent="0.25">
      <c r="A229" s="167" t="s">
        <v>451</v>
      </c>
      <c r="B229" t="s">
        <v>452</v>
      </c>
      <c r="C229" s="166" t="s">
        <v>7457</v>
      </c>
      <c r="D229" s="131">
        <v>92257.171799999996</v>
      </c>
      <c r="G229" t="s">
        <v>451</v>
      </c>
      <c r="H229" t="s">
        <v>452</v>
      </c>
      <c r="I229" t="s">
        <v>7457</v>
      </c>
      <c r="J229">
        <v>92257.171799999996</v>
      </c>
    </row>
    <row r="230" spans="1:10" x14ac:dyDescent="0.25">
      <c r="A230" s="167" t="s">
        <v>453</v>
      </c>
      <c r="B230" t="s">
        <v>454</v>
      </c>
      <c r="C230" s="166" t="s">
        <v>7458</v>
      </c>
      <c r="D230" s="131">
        <v>36109.413999999997</v>
      </c>
      <c r="G230" t="s">
        <v>453</v>
      </c>
      <c r="H230" t="s">
        <v>454</v>
      </c>
      <c r="I230" t="s">
        <v>7458</v>
      </c>
      <c r="J230">
        <v>36109.413999999997</v>
      </c>
    </row>
    <row r="231" spans="1:10" x14ac:dyDescent="0.25">
      <c r="A231" s="167" t="s">
        <v>455</v>
      </c>
      <c r="B231" t="s">
        <v>456</v>
      </c>
      <c r="C231" s="166" t="s">
        <v>7459</v>
      </c>
      <c r="D231" s="131">
        <v>12126.348599999999</v>
      </c>
      <c r="G231" t="s">
        <v>455</v>
      </c>
      <c r="H231" t="s">
        <v>456</v>
      </c>
      <c r="I231" t="s">
        <v>7459</v>
      </c>
      <c r="J231">
        <v>12126.348599999999</v>
      </c>
    </row>
    <row r="232" spans="1:10" x14ac:dyDescent="0.25">
      <c r="A232" s="167" t="s">
        <v>457</v>
      </c>
      <c r="B232" t="s">
        <v>458</v>
      </c>
      <c r="C232" s="166" t="s">
        <v>7460</v>
      </c>
      <c r="D232" s="131">
        <v>82889.5625</v>
      </c>
      <c r="G232" t="s">
        <v>457</v>
      </c>
      <c r="H232" t="s">
        <v>458</v>
      </c>
      <c r="I232" t="s">
        <v>7460</v>
      </c>
      <c r="J232">
        <v>82889.5625</v>
      </c>
    </row>
    <row r="233" spans="1:10" x14ac:dyDescent="0.25">
      <c r="A233" s="167" t="s">
        <v>459</v>
      </c>
      <c r="B233" t="s">
        <v>460</v>
      </c>
      <c r="C233" s="166" t="s">
        <v>7461</v>
      </c>
      <c r="D233" s="131">
        <v>55924</v>
      </c>
      <c r="G233" t="s">
        <v>459</v>
      </c>
      <c r="H233" t="s">
        <v>460</v>
      </c>
      <c r="I233" t="s">
        <v>7461</v>
      </c>
      <c r="J233">
        <v>55924</v>
      </c>
    </row>
    <row r="234" spans="1:10" x14ac:dyDescent="0.25">
      <c r="A234" s="167" t="s">
        <v>461</v>
      </c>
      <c r="B234" t="s">
        <v>462</v>
      </c>
      <c r="C234" s="166" t="s">
        <v>7462</v>
      </c>
      <c r="D234" s="131">
        <v>46803.527300000002</v>
      </c>
      <c r="G234" t="s">
        <v>461</v>
      </c>
      <c r="H234" t="s">
        <v>462</v>
      </c>
      <c r="I234" t="s">
        <v>7462</v>
      </c>
      <c r="J234">
        <v>46803.527300000002</v>
      </c>
    </row>
    <row r="235" spans="1:10" x14ac:dyDescent="0.25">
      <c r="A235" s="167" t="s">
        <v>463</v>
      </c>
      <c r="B235" t="s">
        <v>464</v>
      </c>
      <c r="C235" s="166" t="s">
        <v>7463</v>
      </c>
      <c r="D235" s="131">
        <v>98310.8125</v>
      </c>
      <c r="G235" t="s">
        <v>463</v>
      </c>
      <c r="H235" t="s">
        <v>464</v>
      </c>
      <c r="I235" t="s">
        <v>7463</v>
      </c>
      <c r="J235">
        <v>98310.8125</v>
      </c>
    </row>
    <row r="236" spans="1:10" x14ac:dyDescent="0.25">
      <c r="A236" s="167" t="s">
        <v>465</v>
      </c>
      <c r="B236" t="s">
        <v>466</v>
      </c>
      <c r="C236" s="166" t="s">
        <v>7464</v>
      </c>
      <c r="D236" s="131">
        <v>68599.328099999999</v>
      </c>
      <c r="G236" t="s">
        <v>465</v>
      </c>
      <c r="H236" t="s">
        <v>466</v>
      </c>
      <c r="I236" t="s">
        <v>7464</v>
      </c>
      <c r="J236">
        <v>68599.328099999999</v>
      </c>
    </row>
    <row r="237" spans="1:10" x14ac:dyDescent="0.25">
      <c r="A237" s="167" t="s">
        <v>467</v>
      </c>
      <c r="B237" t="s">
        <v>468</v>
      </c>
      <c r="C237" s="166" t="s">
        <v>7465</v>
      </c>
      <c r="D237" s="131">
        <v>65728.539000000004</v>
      </c>
      <c r="G237" t="s">
        <v>467</v>
      </c>
      <c r="H237" t="s">
        <v>468</v>
      </c>
      <c r="I237" t="s">
        <v>7465</v>
      </c>
      <c r="J237">
        <v>65728.539000000004</v>
      </c>
    </row>
    <row r="238" spans="1:10" x14ac:dyDescent="0.25">
      <c r="A238" s="167" t="s">
        <v>469</v>
      </c>
      <c r="B238" t="s">
        <v>470</v>
      </c>
      <c r="C238" s="166" t="s">
        <v>7466</v>
      </c>
      <c r="D238" s="131">
        <v>49001.316400000003</v>
      </c>
      <c r="G238" t="s">
        <v>469</v>
      </c>
      <c r="H238" t="s">
        <v>470</v>
      </c>
      <c r="I238" t="s">
        <v>7466</v>
      </c>
      <c r="J238">
        <v>49001.316400000003</v>
      </c>
    </row>
    <row r="239" spans="1:10" x14ac:dyDescent="0.25">
      <c r="A239" s="167" t="s">
        <v>471</v>
      </c>
      <c r="B239" t="s">
        <v>472</v>
      </c>
      <c r="C239" s="166" t="s">
        <v>7467</v>
      </c>
      <c r="D239" s="131">
        <v>48450.089800000002</v>
      </c>
      <c r="G239" t="s">
        <v>471</v>
      </c>
      <c r="H239" t="s">
        <v>472</v>
      </c>
      <c r="I239" t="s">
        <v>7467</v>
      </c>
      <c r="J239">
        <v>48450.089800000002</v>
      </c>
    </row>
    <row r="240" spans="1:10" x14ac:dyDescent="0.25">
      <c r="A240" s="167" t="s">
        <v>473</v>
      </c>
      <c r="B240" t="s">
        <v>474</v>
      </c>
      <c r="C240" s="166" t="s">
        <v>7468</v>
      </c>
      <c r="D240" s="131">
        <v>66170.882800000007</v>
      </c>
      <c r="G240" t="s">
        <v>473</v>
      </c>
      <c r="H240" t="s">
        <v>474</v>
      </c>
      <c r="I240" t="s">
        <v>7468</v>
      </c>
      <c r="J240">
        <v>66170.882800000007</v>
      </c>
    </row>
    <row r="241" spans="1:10" x14ac:dyDescent="0.25">
      <c r="A241" s="167" t="s">
        <v>475</v>
      </c>
      <c r="B241" t="s">
        <v>476</v>
      </c>
      <c r="C241" s="166" t="s">
        <v>7469</v>
      </c>
      <c r="D241" s="131">
        <v>12209.815399999999</v>
      </c>
      <c r="G241" t="s">
        <v>475</v>
      </c>
      <c r="H241" t="s">
        <v>476</v>
      </c>
      <c r="I241" t="s">
        <v>7469</v>
      </c>
      <c r="J241">
        <v>12209.815399999999</v>
      </c>
    </row>
    <row r="242" spans="1:10" x14ac:dyDescent="0.25">
      <c r="A242" s="167" t="s">
        <v>477</v>
      </c>
      <c r="B242" t="s">
        <v>478</v>
      </c>
      <c r="C242" s="166" t="s">
        <v>7470</v>
      </c>
      <c r="D242" s="131">
        <v>14883.804599999999</v>
      </c>
      <c r="G242" t="s">
        <v>477</v>
      </c>
      <c r="H242" t="s">
        <v>478</v>
      </c>
      <c r="I242" t="s">
        <v>7470</v>
      </c>
      <c r="J242">
        <v>14883.804599999999</v>
      </c>
    </row>
    <row r="243" spans="1:10" x14ac:dyDescent="0.25">
      <c r="A243" s="167" t="s">
        <v>479</v>
      </c>
      <c r="B243" t="s">
        <v>480</v>
      </c>
      <c r="C243" s="166" t="s">
        <v>7471</v>
      </c>
      <c r="D243" s="131">
        <v>3678.3537500000002</v>
      </c>
      <c r="G243" t="s">
        <v>479</v>
      </c>
      <c r="H243" t="s">
        <v>480</v>
      </c>
      <c r="I243" t="s">
        <v>7471</v>
      </c>
      <c r="J243">
        <v>3678.3537500000002</v>
      </c>
    </row>
    <row r="244" spans="1:10" x14ac:dyDescent="0.25">
      <c r="A244" s="167" t="s">
        <v>481</v>
      </c>
      <c r="B244" t="s">
        <v>482</v>
      </c>
      <c r="C244" s="166" t="s">
        <v>7472</v>
      </c>
      <c r="D244" s="131">
        <v>2144.1145000000001</v>
      </c>
      <c r="G244" t="s">
        <v>481</v>
      </c>
      <c r="H244" t="s">
        <v>482</v>
      </c>
      <c r="I244" t="s">
        <v>7472</v>
      </c>
      <c r="J244">
        <v>2144.1145000000001</v>
      </c>
    </row>
    <row r="245" spans="1:10" x14ac:dyDescent="0.25">
      <c r="A245" s="167" t="s">
        <v>483</v>
      </c>
      <c r="B245" t="s">
        <v>484</v>
      </c>
      <c r="C245" s="166" t="s">
        <v>7473</v>
      </c>
      <c r="D245" s="131">
        <v>15859.7099</v>
      </c>
      <c r="G245" t="s">
        <v>483</v>
      </c>
      <c r="H245" t="s">
        <v>484</v>
      </c>
      <c r="I245" t="s">
        <v>7473</v>
      </c>
      <c r="J245">
        <v>15859.7099</v>
      </c>
    </row>
    <row r="246" spans="1:10" x14ac:dyDescent="0.25">
      <c r="A246" s="167" t="s">
        <v>485</v>
      </c>
      <c r="B246" t="s">
        <v>486</v>
      </c>
      <c r="C246" s="166" t="s">
        <v>7474</v>
      </c>
      <c r="D246" s="131">
        <v>22444.226500000001</v>
      </c>
      <c r="G246" t="s">
        <v>485</v>
      </c>
      <c r="H246" t="s">
        <v>486</v>
      </c>
      <c r="I246" t="s">
        <v>7474</v>
      </c>
      <c r="J246">
        <v>22444.226500000001</v>
      </c>
    </row>
    <row r="247" spans="1:10" x14ac:dyDescent="0.25">
      <c r="A247" s="167" t="s">
        <v>487</v>
      </c>
      <c r="B247" t="s">
        <v>618</v>
      </c>
      <c r="C247" s="166" t="s">
        <v>7475</v>
      </c>
      <c r="D247" s="131">
        <v>21692.375</v>
      </c>
      <c r="G247" t="s">
        <v>487</v>
      </c>
      <c r="H247" t="s">
        <v>618</v>
      </c>
      <c r="I247" t="s">
        <v>7475</v>
      </c>
      <c r="J247">
        <v>21692.375</v>
      </c>
    </row>
    <row r="248" spans="1:10" x14ac:dyDescent="0.25">
      <c r="A248" s="167" t="s">
        <v>489</v>
      </c>
      <c r="B248" s="166" t="s">
        <v>488</v>
      </c>
      <c r="C248" s="166" t="s">
        <v>7476</v>
      </c>
      <c r="D248" s="131">
        <v>8872.2236300000004</v>
      </c>
      <c r="G248" t="s">
        <v>489</v>
      </c>
      <c r="H248" t="s">
        <v>488</v>
      </c>
      <c r="I248" t="s">
        <v>7476</v>
      </c>
      <c r="J248">
        <v>8872.2236300000004</v>
      </c>
    </row>
    <row r="249" spans="1:10" x14ac:dyDescent="0.25">
      <c r="A249" s="167" t="s">
        <v>491</v>
      </c>
      <c r="B249" s="166" t="s">
        <v>490</v>
      </c>
      <c r="C249" s="166" t="s">
        <v>7477</v>
      </c>
      <c r="D249" s="131">
        <v>29913.892500000002</v>
      </c>
      <c r="G249" t="s">
        <v>491</v>
      </c>
      <c r="H249" t="s">
        <v>490</v>
      </c>
      <c r="I249" t="s">
        <v>7477</v>
      </c>
      <c r="J249">
        <v>29913.892500000002</v>
      </c>
    </row>
    <row r="250" spans="1:10" x14ac:dyDescent="0.25">
      <c r="A250" s="167" t="s">
        <v>493</v>
      </c>
      <c r="B250" s="166" t="s">
        <v>492</v>
      </c>
      <c r="C250" s="166" t="s">
        <v>7478</v>
      </c>
      <c r="D250" s="131">
        <v>7821.80566</v>
      </c>
      <c r="G250" t="s">
        <v>493</v>
      </c>
      <c r="H250" t="s">
        <v>492</v>
      </c>
      <c r="I250" t="s">
        <v>7478</v>
      </c>
      <c r="J250">
        <v>7821.80566</v>
      </c>
    </row>
    <row r="251" spans="1:10" x14ac:dyDescent="0.25">
      <c r="A251" s="167" t="s">
        <v>495</v>
      </c>
      <c r="B251" s="166" t="s">
        <v>494</v>
      </c>
      <c r="C251" s="166" t="s">
        <v>7479</v>
      </c>
      <c r="D251" s="131">
        <v>26064.839800000002</v>
      </c>
      <c r="G251" t="s">
        <v>495</v>
      </c>
      <c r="H251" t="s">
        <v>494</v>
      </c>
      <c r="I251" t="s">
        <v>7479</v>
      </c>
      <c r="J251">
        <v>26064.839800000002</v>
      </c>
    </row>
    <row r="252" spans="1:10" x14ac:dyDescent="0.25">
      <c r="A252" s="167" t="s">
        <v>497</v>
      </c>
      <c r="B252" s="166" t="s">
        <v>496</v>
      </c>
      <c r="C252" s="166" t="s">
        <v>7480</v>
      </c>
      <c r="D252" s="131">
        <v>28098.019499999999</v>
      </c>
      <c r="G252" t="s">
        <v>497</v>
      </c>
      <c r="H252" t="s">
        <v>496</v>
      </c>
      <c r="I252" t="s">
        <v>7480</v>
      </c>
      <c r="J252">
        <v>28098.019499999999</v>
      </c>
    </row>
    <row r="253" spans="1:10" x14ac:dyDescent="0.25">
      <c r="A253" s="167" t="s">
        <v>499</v>
      </c>
      <c r="B253" s="166" t="s">
        <v>498</v>
      </c>
      <c r="C253" s="166" t="s">
        <v>7481</v>
      </c>
      <c r="D253" s="131">
        <v>5768.3657199999998</v>
      </c>
      <c r="G253" t="s">
        <v>499</v>
      </c>
      <c r="H253" t="s">
        <v>498</v>
      </c>
      <c r="I253" t="s">
        <v>7481</v>
      </c>
      <c r="J253">
        <v>5768.3657199999998</v>
      </c>
    </row>
    <row r="254" spans="1:10" x14ac:dyDescent="0.25">
      <c r="A254" s="167" t="s">
        <v>501</v>
      </c>
      <c r="B254" s="166" t="s">
        <v>500</v>
      </c>
      <c r="C254" s="166" t="s">
        <v>7482</v>
      </c>
      <c r="D254" s="131">
        <v>4745.9443300000003</v>
      </c>
      <c r="G254" t="s">
        <v>501</v>
      </c>
      <c r="H254" t="s">
        <v>500</v>
      </c>
      <c r="I254" t="s">
        <v>7482</v>
      </c>
      <c r="J254">
        <v>4745.9443300000003</v>
      </c>
    </row>
    <row r="255" spans="1:10" x14ac:dyDescent="0.25">
      <c r="A255" s="167" t="s">
        <v>503</v>
      </c>
      <c r="B255" s="166" t="s">
        <v>502</v>
      </c>
      <c r="C255" s="166" t="s">
        <v>7483</v>
      </c>
      <c r="D255" s="131">
        <v>55748.6757</v>
      </c>
      <c r="G255" t="s">
        <v>503</v>
      </c>
      <c r="H255" t="s">
        <v>502</v>
      </c>
      <c r="I255" t="s">
        <v>7483</v>
      </c>
      <c r="J255">
        <v>55748.6757</v>
      </c>
    </row>
    <row r="256" spans="1:10" x14ac:dyDescent="0.25">
      <c r="A256" s="167" t="s">
        <v>505</v>
      </c>
      <c r="B256" s="166" t="s">
        <v>504</v>
      </c>
      <c r="C256" s="166" t="s">
        <v>7484</v>
      </c>
      <c r="D256" s="131">
        <v>23966.916000000001</v>
      </c>
      <c r="G256" t="s">
        <v>505</v>
      </c>
      <c r="H256" t="s">
        <v>504</v>
      </c>
      <c r="I256" t="s">
        <v>7484</v>
      </c>
      <c r="J256">
        <v>23966.916000000001</v>
      </c>
    </row>
    <row r="257" spans="1:10" x14ac:dyDescent="0.25">
      <c r="A257" s="167" t="s">
        <v>507</v>
      </c>
      <c r="B257" s="166" t="s">
        <v>506</v>
      </c>
      <c r="C257" s="166" t="s">
        <v>7485</v>
      </c>
      <c r="D257" s="131">
        <v>2844.1972599999999</v>
      </c>
      <c r="G257" t="s">
        <v>507</v>
      </c>
      <c r="H257" t="s">
        <v>506</v>
      </c>
      <c r="I257" t="s">
        <v>7485</v>
      </c>
      <c r="J257">
        <v>2844.1972599999999</v>
      </c>
    </row>
    <row r="258" spans="1:10" x14ac:dyDescent="0.25">
      <c r="A258" s="167" t="s">
        <v>509</v>
      </c>
      <c r="B258" s="166" t="s">
        <v>508</v>
      </c>
      <c r="C258" s="166" t="s">
        <v>7486</v>
      </c>
      <c r="D258" s="131">
        <v>41344.960899999998</v>
      </c>
      <c r="G258" t="s">
        <v>509</v>
      </c>
      <c r="H258" t="s">
        <v>508</v>
      </c>
      <c r="I258" t="s">
        <v>7486</v>
      </c>
      <c r="J258">
        <v>41344.960899999998</v>
      </c>
    </row>
    <row r="259" spans="1:10" x14ac:dyDescent="0.25">
      <c r="A259" s="167" t="s">
        <v>511</v>
      </c>
      <c r="B259" s="166" t="s">
        <v>510</v>
      </c>
      <c r="C259" s="166" t="s">
        <v>7487</v>
      </c>
      <c r="D259" s="131">
        <v>31760.531200000001</v>
      </c>
      <c r="G259" t="s">
        <v>511</v>
      </c>
      <c r="H259" t="s">
        <v>510</v>
      </c>
      <c r="I259" t="s">
        <v>7487</v>
      </c>
      <c r="J259">
        <v>31760.531200000001</v>
      </c>
    </row>
    <row r="260" spans="1:10" x14ac:dyDescent="0.25">
      <c r="A260" s="167" t="s">
        <v>513</v>
      </c>
      <c r="B260" s="166" t="s">
        <v>512</v>
      </c>
      <c r="C260" s="166" t="s">
        <v>7488</v>
      </c>
      <c r="D260" s="131">
        <v>20255.6718</v>
      </c>
      <c r="G260" t="s">
        <v>513</v>
      </c>
      <c r="H260" t="s">
        <v>512</v>
      </c>
      <c r="I260" t="s">
        <v>7488</v>
      </c>
      <c r="J260">
        <v>20255.6718</v>
      </c>
    </row>
    <row r="261" spans="1:10" x14ac:dyDescent="0.25">
      <c r="A261" s="167" t="s">
        <v>515</v>
      </c>
      <c r="B261" s="166" t="s">
        <v>514</v>
      </c>
      <c r="C261" s="166" t="s">
        <v>7489</v>
      </c>
      <c r="D261" s="131">
        <v>44863.597600000001</v>
      </c>
      <c r="G261" t="s">
        <v>515</v>
      </c>
      <c r="H261" t="s">
        <v>514</v>
      </c>
      <c r="I261" t="s">
        <v>7489</v>
      </c>
      <c r="J261">
        <v>44863.597600000001</v>
      </c>
    </row>
    <row r="262" spans="1:10" x14ac:dyDescent="0.25">
      <c r="A262" s="167" t="s">
        <v>517</v>
      </c>
      <c r="B262" s="166" t="s">
        <v>516</v>
      </c>
      <c r="C262" s="166" t="s">
        <v>7490</v>
      </c>
      <c r="D262" s="131">
        <v>36652.585899999998</v>
      </c>
      <c r="G262" t="s">
        <v>517</v>
      </c>
      <c r="H262" t="s">
        <v>516</v>
      </c>
      <c r="I262" t="s">
        <v>7490</v>
      </c>
      <c r="J262">
        <v>36652.585899999998</v>
      </c>
    </row>
    <row r="263" spans="1:10" x14ac:dyDescent="0.25">
      <c r="A263" s="167" t="s">
        <v>519</v>
      </c>
      <c r="B263" s="166" t="s">
        <v>518</v>
      </c>
      <c r="C263" s="166" t="s">
        <v>7491</v>
      </c>
      <c r="D263" s="131">
        <v>33714.574200000003</v>
      </c>
      <c r="G263" t="s">
        <v>519</v>
      </c>
      <c r="H263" t="s">
        <v>518</v>
      </c>
      <c r="I263" t="s">
        <v>7491</v>
      </c>
      <c r="J263">
        <v>33714.574200000003</v>
      </c>
    </row>
    <row r="264" spans="1:10" x14ac:dyDescent="0.25">
      <c r="A264" s="167" t="s">
        <v>521</v>
      </c>
      <c r="B264" s="166" t="s">
        <v>520</v>
      </c>
      <c r="C264" s="166" t="s">
        <v>7492</v>
      </c>
      <c r="D264" s="131">
        <v>23981.410100000001</v>
      </c>
      <c r="G264" t="s">
        <v>521</v>
      </c>
      <c r="H264" t="s">
        <v>520</v>
      </c>
      <c r="I264" t="s">
        <v>7492</v>
      </c>
      <c r="J264">
        <v>23981.410100000001</v>
      </c>
    </row>
    <row r="265" spans="1:10" x14ac:dyDescent="0.25">
      <c r="A265" s="167" t="s">
        <v>523</v>
      </c>
      <c r="B265" s="166" t="s">
        <v>522</v>
      </c>
      <c r="C265" s="166" t="s">
        <v>7493</v>
      </c>
      <c r="D265" s="131">
        <v>27665.5664</v>
      </c>
      <c r="G265" t="s">
        <v>523</v>
      </c>
      <c r="H265" t="s">
        <v>522</v>
      </c>
      <c r="I265" t="s">
        <v>7493</v>
      </c>
      <c r="J265">
        <v>27665.5664</v>
      </c>
    </row>
    <row r="266" spans="1:10" x14ac:dyDescent="0.25">
      <c r="A266" s="167" t="s">
        <v>525</v>
      </c>
      <c r="B266" s="166" t="s">
        <v>524</v>
      </c>
      <c r="C266" s="166" t="s">
        <v>7494</v>
      </c>
      <c r="D266" s="131">
        <v>33260.671799999996</v>
      </c>
      <c r="G266" t="s">
        <v>525</v>
      </c>
      <c r="H266" t="s">
        <v>524</v>
      </c>
      <c r="I266" t="s">
        <v>7494</v>
      </c>
      <c r="J266">
        <v>33260.671799999996</v>
      </c>
    </row>
    <row r="267" spans="1:10" x14ac:dyDescent="0.25">
      <c r="A267" s="167" t="s">
        <v>527</v>
      </c>
      <c r="B267" s="166" t="s">
        <v>526</v>
      </c>
      <c r="C267" s="166" t="s">
        <v>7495</v>
      </c>
      <c r="D267" s="131">
        <v>6168.7543900000001</v>
      </c>
      <c r="G267" t="s">
        <v>527</v>
      </c>
      <c r="H267" t="s">
        <v>526</v>
      </c>
      <c r="I267" t="s">
        <v>7495</v>
      </c>
      <c r="J267">
        <v>6168.7543900000001</v>
      </c>
    </row>
    <row r="268" spans="1:10" x14ac:dyDescent="0.25">
      <c r="A268" s="167" t="s">
        <v>529</v>
      </c>
      <c r="B268" s="166" t="s">
        <v>528</v>
      </c>
      <c r="C268" s="166" t="s">
        <v>7496</v>
      </c>
      <c r="D268" s="131">
        <v>4849.7597599999999</v>
      </c>
      <c r="G268" t="s">
        <v>529</v>
      </c>
      <c r="H268" t="s">
        <v>528</v>
      </c>
      <c r="I268" t="s">
        <v>7496</v>
      </c>
      <c r="J268">
        <v>4849.7597599999999</v>
      </c>
    </row>
    <row r="269" spans="1:10" x14ac:dyDescent="0.25">
      <c r="A269" s="167" t="s">
        <v>531</v>
      </c>
      <c r="B269" s="166" t="s">
        <v>530</v>
      </c>
      <c r="C269" s="166" t="s">
        <v>7497</v>
      </c>
      <c r="D269" s="131">
        <v>1554.3985499999999</v>
      </c>
      <c r="G269" t="s">
        <v>531</v>
      </c>
      <c r="H269" t="s">
        <v>530</v>
      </c>
      <c r="I269" t="s">
        <v>7497</v>
      </c>
      <c r="J269">
        <v>1554.3985499999999</v>
      </c>
    </row>
    <row r="270" spans="1:10" x14ac:dyDescent="0.25">
      <c r="A270" s="167" t="s">
        <v>533</v>
      </c>
      <c r="B270" s="166" t="s">
        <v>532</v>
      </c>
      <c r="C270" s="166" t="s">
        <v>7498</v>
      </c>
      <c r="D270" s="131">
        <v>1325.5385699999999</v>
      </c>
      <c r="G270" t="s">
        <v>533</v>
      </c>
      <c r="H270" t="s">
        <v>532</v>
      </c>
      <c r="I270" t="s">
        <v>7498</v>
      </c>
      <c r="J270">
        <v>1325.5385699999999</v>
      </c>
    </row>
    <row r="271" spans="1:10" x14ac:dyDescent="0.25">
      <c r="A271" s="167" t="s">
        <v>535</v>
      </c>
      <c r="B271" s="166" t="s">
        <v>534</v>
      </c>
      <c r="C271" s="166" t="s">
        <v>7499</v>
      </c>
      <c r="D271" s="131">
        <v>5591.4736300000004</v>
      </c>
      <c r="G271" t="s">
        <v>535</v>
      </c>
      <c r="H271" t="s">
        <v>534</v>
      </c>
      <c r="I271" t="s">
        <v>7499</v>
      </c>
      <c r="J271">
        <v>5591.4736300000004</v>
      </c>
    </row>
    <row r="272" spans="1:10" x14ac:dyDescent="0.25">
      <c r="A272" s="167" t="s">
        <v>537</v>
      </c>
      <c r="B272" s="166" t="s">
        <v>536</v>
      </c>
      <c r="C272" s="166" t="s">
        <v>7500</v>
      </c>
      <c r="D272" s="131">
        <v>10670.0908</v>
      </c>
      <c r="G272" t="s">
        <v>537</v>
      </c>
      <c r="H272" t="s">
        <v>536</v>
      </c>
      <c r="I272" t="s">
        <v>7500</v>
      </c>
      <c r="J272">
        <v>10670.0908</v>
      </c>
    </row>
    <row r="273" spans="1:10" x14ac:dyDescent="0.25">
      <c r="A273" s="167" t="s">
        <v>539</v>
      </c>
      <c r="B273" s="166" t="s">
        <v>538</v>
      </c>
      <c r="C273" s="166" t="s">
        <v>7501</v>
      </c>
      <c r="D273" s="131">
        <v>484102</v>
      </c>
      <c r="G273" t="s">
        <v>539</v>
      </c>
      <c r="H273" t="s">
        <v>538</v>
      </c>
      <c r="I273" t="s">
        <v>7501</v>
      </c>
      <c r="J273">
        <v>484102</v>
      </c>
    </row>
    <row r="274" spans="1:10" x14ac:dyDescent="0.25">
      <c r="A274" s="167" t="s">
        <v>541</v>
      </c>
      <c r="B274" s="166" t="s">
        <v>540</v>
      </c>
      <c r="C274" s="166" t="s">
        <v>7502</v>
      </c>
      <c r="D274" s="131">
        <v>174615.59299999999</v>
      </c>
      <c r="G274" t="s">
        <v>541</v>
      </c>
      <c r="H274" t="s">
        <v>540</v>
      </c>
      <c r="I274" t="s">
        <v>7502</v>
      </c>
      <c r="J274">
        <v>174615.59299999999</v>
      </c>
    </row>
    <row r="275" spans="1:10" x14ac:dyDescent="0.25">
      <c r="A275" s="167" t="s">
        <v>543</v>
      </c>
      <c r="B275" s="166" t="s">
        <v>542</v>
      </c>
      <c r="C275" s="166" t="s">
        <v>7503</v>
      </c>
      <c r="D275" s="131">
        <v>95290.578099999999</v>
      </c>
      <c r="G275" t="s">
        <v>543</v>
      </c>
      <c r="H275" t="s">
        <v>542</v>
      </c>
      <c r="I275" t="s">
        <v>7503</v>
      </c>
      <c r="J275">
        <v>95290.578099999999</v>
      </c>
    </row>
    <row r="276" spans="1:10" x14ac:dyDescent="0.25">
      <c r="A276" s="167" t="s">
        <v>545</v>
      </c>
      <c r="B276" s="166" t="s">
        <v>544</v>
      </c>
      <c r="C276" s="166" t="s">
        <v>7504</v>
      </c>
      <c r="D276" s="131">
        <v>1450.20605</v>
      </c>
      <c r="G276" t="s">
        <v>545</v>
      </c>
      <c r="H276" t="s">
        <v>544</v>
      </c>
      <c r="I276" t="s">
        <v>7504</v>
      </c>
      <c r="J276">
        <v>1450.20605</v>
      </c>
    </row>
    <row r="277" spans="1:10" x14ac:dyDescent="0.25">
      <c r="A277" s="167" t="s">
        <v>547</v>
      </c>
      <c r="B277" s="166" t="s">
        <v>546</v>
      </c>
      <c r="C277" s="166" t="s">
        <v>7505</v>
      </c>
      <c r="D277" s="131">
        <v>48972.617100000003</v>
      </c>
      <c r="G277" t="s">
        <v>547</v>
      </c>
      <c r="H277" t="s">
        <v>546</v>
      </c>
      <c r="I277" t="s">
        <v>7505</v>
      </c>
      <c r="J277">
        <v>48972.617100000003</v>
      </c>
    </row>
    <row r="278" spans="1:10" x14ac:dyDescent="0.25">
      <c r="A278" s="167" t="s">
        <v>549</v>
      </c>
      <c r="B278" s="166" t="s">
        <v>548</v>
      </c>
      <c r="C278" s="166" t="s">
        <v>7506</v>
      </c>
      <c r="D278" s="131">
        <v>119998.21799999999</v>
      </c>
      <c r="G278" t="s">
        <v>549</v>
      </c>
      <c r="H278" t="s">
        <v>548</v>
      </c>
      <c r="I278" t="s">
        <v>7506</v>
      </c>
      <c r="J278">
        <v>119998.21799999999</v>
      </c>
    </row>
    <row r="279" spans="1:10" x14ac:dyDescent="0.25">
      <c r="A279" s="167" t="s">
        <v>551</v>
      </c>
      <c r="B279" s="166" t="s">
        <v>550</v>
      </c>
      <c r="C279" s="166" t="s">
        <v>7507</v>
      </c>
      <c r="D279" s="131">
        <v>157874.26500000001</v>
      </c>
      <c r="G279" t="s">
        <v>551</v>
      </c>
      <c r="H279" t="s">
        <v>550</v>
      </c>
      <c r="I279" t="s">
        <v>7507</v>
      </c>
      <c r="J279">
        <v>157874.26500000001</v>
      </c>
    </row>
    <row r="280" spans="1:10" x14ac:dyDescent="0.25">
      <c r="A280" s="167" t="s">
        <v>553</v>
      </c>
      <c r="B280" s="166" t="s">
        <v>552</v>
      </c>
      <c r="C280" s="166" t="s">
        <v>7508</v>
      </c>
      <c r="D280" s="131">
        <v>241513.68700000001</v>
      </c>
      <c r="G280" t="s">
        <v>553</v>
      </c>
      <c r="H280" t="s">
        <v>552</v>
      </c>
      <c r="I280" t="s">
        <v>7508</v>
      </c>
      <c r="J280">
        <v>241513.68700000001</v>
      </c>
    </row>
    <row r="281" spans="1:10" x14ac:dyDescent="0.25">
      <c r="A281" s="167" t="s">
        <v>555</v>
      </c>
      <c r="B281" s="166" t="s">
        <v>554</v>
      </c>
      <c r="C281" s="166" t="s">
        <v>7509</v>
      </c>
      <c r="D281" s="131">
        <v>61530.242100000003</v>
      </c>
      <c r="G281" t="s">
        <v>555</v>
      </c>
      <c r="H281" t="s">
        <v>554</v>
      </c>
      <c r="I281" t="s">
        <v>7509</v>
      </c>
      <c r="J281">
        <v>61530.242100000003</v>
      </c>
    </row>
    <row r="282" spans="1:10" x14ac:dyDescent="0.25">
      <c r="A282" s="167" t="s">
        <v>557</v>
      </c>
      <c r="B282" s="166" t="s">
        <v>556</v>
      </c>
      <c r="C282" s="166" t="s">
        <v>7510</v>
      </c>
      <c r="D282" s="131">
        <v>43131.652300000002</v>
      </c>
      <c r="G282" t="s">
        <v>557</v>
      </c>
      <c r="H282" t="s">
        <v>556</v>
      </c>
      <c r="I282" t="s">
        <v>7510</v>
      </c>
      <c r="J282">
        <v>43131.652300000002</v>
      </c>
    </row>
    <row r="283" spans="1:10" x14ac:dyDescent="0.25">
      <c r="A283" s="167" t="s">
        <v>559</v>
      </c>
      <c r="B283" s="166" t="s">
        <v>558</v>
      </c>
      <c r="C283" s="166" t="s">
        <v>7511</v>
      </c>
      <c r="D283" s="131">
        <v>21927.460899999998</v>
      </c>
      <c r="G283" t="s">
        <v>559</v>
      </c>
      <c r="H283" t="s">
        <v>558</v>
      </c>
      <c r="I283" t="s">
        <v>7511</v>
      </c>
      <c r="J283">
        <v>21927.460899999998</v>
      </c>
    </row>
    <row r="284" spans="1:10" x14ac:dyDescent="0.25">
      <c r="A284" s="167" t="s">
        <v>561</v>
      </c>
      <c r="B284" s="166" t="s">
        <v>560</v>
      </c>
      <c r="C284" s="166" t="s">
        <v>7512</v>
      </c>
      <c r="D284" s="131">
        <v>484102</v>
      </c>
      <c r="G284" t="s">
        <v>561</v>
      </c>
      <c r="H284" t="s">
        <v>560</v>
      </c>
      <c r="I284" t="s">
        <v>7512</v>
      </c>
      <c r="J284">
        <v>484102</v>
      </c>
    </row>
    <row r="285" spans="1:10" x14ac:dyDescent="0.25">
      <c r="A285" s="167" t="s">
        <v>563</v>
      </c>
      <c r="B285" s="166" t="s">
        <v>562</v>
      </c>
      <c r="C285" s="166" t="s">
        <v>7513</v>
      </c>
      <c r="D285" s="131">
        <v>349231.18699999998</v>
      </c>
      <c r="G285" t="s">
        <v>563</v>
      </c>
      <c r="H285" t="s">
        <v>562</v>
      </c>
      <c r="I285" t="s">
        <v>7513</v>
      </c>
      <c r="J285">
        <v>349231.18699999998</v>
      </c>
    </row>
    <row r="286" spans="1:10" x14ac:dyDescent="0.25">
      <c r="A286" s="167" t="s">
        <v>565</v>
      </c>
      <c r="B286" s="166" t="s">
        <v>564</v>
      </c>
      <c r="C286" s="166" t="s">
        <v>7514</v>
      </c>
      <c r="D286" s="131">
        <v>333517.28100000002</v>
      </c>
      <c r="G286" t="s">
        <v>565</v>
      </c>
      <c r="H286" t="s">
        <v>564</v>
      </c>
      <c r="I286" t="s">
        <v>7514</v>
      </c>
      <c r="J286">
        <v>333517.28100000002</v>
      </c>
    </row>
    <row r="287" spans="1:10" x14ac:dyDescent="0.25">
      <c r="A287" s="167" t="s">
        <v>567</v>
      </c>
      <c r="B287" s="166" t="s">
        <v>566</v>
      </c>
      <c r="C287" s="166" t="s">
        <v>7515</v>
      </c>
      <c r="D287" s="131">
        <v>8701.2441400000007</v>
      </c>
      <c r="G287" t="s">
        <v>567</v>
      </c>
      <c r="H287" t="s">
        <v>566</v>
      </c>
      <c r="I287" t="s">
        <v>7515</v>
      </c>
      <c r="J287">
        <v>8701.2441400000007</v>
      </c>
    </row>
    <row r="288" spans="1:10" x14ac:dyDescent="0.25">
      <c r="A288" s="167" t="s">
        <v>569</v>
      </c>
      <c r="B288" s="166" t="s">
        <v>568</v>
      </c>
      <c r="C288" s="166" t="s">
        <v>7516</v>
      </c>
      <c r="D288" s="131">
        <v>48972.617100000003</v>
      </c>
      <c r="G288" t="s">
        <v>569</v>
      </c>
      <c r="H288" t="s">
        <v>568</v>
      </c>
      <c r="I288" t="s">
        <v>7516</v>
      </c>
      <c r="J288">
        <v>48972.617100000003</v>
      </c>
    </row>
    <row r="289" spans="1:10" x14ac:dyDescent="0.25">
      <c r="A289" s="167" t="s">
        <v>571</v>
      </c>
      <c r="B289" s="166" t="s">
        <v>570</v>
      </c>
      <c r="C289" s="166" t="s">
        <v>7517</v>
      </c>
      <c r="D289" s="131">
        <v>119998.21799999999</v>
      </c>
      <c r="G289" t="s">
        <v>571</v>
      </c>
      <c r="H289" t="s">
        <v>570</v>
      </c>
      <c r="I289" t="s">
        <v>7517</v>
      </c>
      <c r="J289">
        <v>119998.21799999999</v>
      </c>
    </row>
    <row r="290" spans="1:10" x14ac:dyDescent="0.25">
      <c r="A290" s="167" t="s">
        <v>573</v>
      </c>
      <c r="B290" s="166" t="s">
        <v>572</v>
      </c>
      <c r="C290" s="166" t="s">
        <v>7518</v>
      </c>
      <c r="D290" s="131">
        <v>157874.26500000001</v>
      </c>
      <c r="G290" t="s">
        <v>573</v>
      </c>
      <c r="H290" t="s">
        <v>572</v>
      </c>
      <c r="I290" t="s">
        <v>7518</v>
      </c>
      <c r="J290">
        <v>157874.26500000001</v>
      </c>
    </row>
    <row r="291" spans="1:10" x14ac:dyDescent="0.25">
      <c r="A291" s="167" t="s">
        <v>575</v>
      </c>
      <c r="B291" s="166" t="s">
        <v>574</v>
      </c>
      <c r="C291" s="166" t="s">
        <v>7519</v>
      </c>
      <c r="D291" s="131">
        <v>241513.68700000001</v>
      </c>
      <c r="G291" t="s">
        <v>575</v>
      </c>
      <c r="H291" t="s">
        <v>574</v>
      </c>
      <c r="I291" t="s">
        <v>7519</v>
      </c>
      <c r="J291">
        <v>241513.68700000001</v>
      </c>
    </row>
    <row r="292" spans="1:10" x14ac:dyDescent="0.25">
      <c r="A292" s="167" t="s">
        <v>577</v>
      </c>
      <c r="B292" s="166" t="s">
        <v>576</v>
      </c>
      <c r="C292" s="166" t="s">
        <v>7520</v>
      </c>
      <c r="D292" s="131">
        <v>61530.242100000003</v>
      </c>
      <c r="G292" t="s">
        <v>577</v>
      </c>
      <c r="H292" t="s">
        <v>576</v>
      </c>
      <c r="I292" t="s">
        <v>7520</v>
      </c>
      <c r="J292">
        <v>61530.242100000003</v>
      </c>
    </row>
    <row r="293" spans="1:10" x14ac:dyDescent="0.25">
      <c r="A293" s="167" t="s">
        <v>579</v>
      </c>
      <c r="B293" s="166" t="s">
        <v>578</v>
      </c>
      <c r="C293" s="166" t="s">
        <v>7521</v>
      </c>
      <c r="D293" s="131">
        <v>43131.652300000002</v>
      </c>
      <c r="G293" t="s">
        <v>579</v>
      </c>
      <c r="H293" t="s">
        <v>578</v>
      </c>
      <c r="I293" t="s">
        <v>7521</v>
      </c>
      <c r="J293">
        <v>43131.652300000002</v>
      </c>
    </row>
    <row r="294" spans="1:10" x14ac:dyDescent="0.25">
      <c r="A294" s="167" t="s">
        <v>581</v>
      </c>
      <c r="B294" s="166" t="s">
        <v>580</v>
      </c>
      <c r="C294" s="166" t="s">
        <v>7522</v>
      </c>
      <c r="D294" s="131">
        <v>21927.460899999998</v>
      </c>
      <c r="G294" t="s">
        <v>581</v>
      </c>
      <c r="H294" t="s">
        <v>580</v>
      </c>
      <c r="I294" t="s">
        <v>7522</v>
      </c>
      <c r="J294">
        <v>21927.460899999998</v>
      </c>
    </row>
    <row r="295" spans="1:10" x14ac:dyDescent="0.25">
      <c r="A295" s="167" t="s">
        <v>583</v>
      </c>
      <c r="B295" s="166" t="s">
        <v>582</v>
      </c>
      <c r="C295" s="166" t="s">
        <v>7523</v>
      </c>
      <c r="D295" s="131">
        <v>192044.234</v>
      </c>
      <c r="G295" t="s">
        <v>583</v>
      </c>
      <c r="H295" t="s">
        <v>582</v>
      </c>
      <c r="I295" t="s">
        <v>7523</v>
      </c>
      <c r="J295">
        <v>192044.234</v>
      </c>
    </row>
    <row r="296" spans="1:10" x14ac:dyDescent="0.25">
      <c r="A296" s="167" t="s">
        <v>585</v>
      </c>
      <c r="B296" s="166" t="s">
        <v>584</v>
      </c>
      <c r="C296" s="166" t="s">
        <v>7524</v>
      </c>
      <c r="D296" s="131">
        <v>31952.433499999999</v>
      </c>
      <c r="G296" t="s">
        <v>585</v>
      </c>
      <c r="H296" t="s">
        <v>584</v>
      </c>
      <c r="I296" t="s">
        <v>7524</v>
      </c>
      <c r="J296">
        <v>31952.433499999999</v>
      </c>
    </row>
    <row r="297" spans="1:10" x14ac:dyDescent="0.25">
      <c r="A297" s="167" t="s">
        <v>701</v>
      </c>
      <c r="B297" s="166" t="s">
        <v>586</v>
      </c>
      <c r="C297" s="166" t="s">
        <v>7525</v>
      </c>
      <c r="D297" s="131">
        <v>115430.21</v>
      </c>
      <c r="G297" t="s">
        <v>701</v>
      </c>
      <c r="H297" t="s">
        <v>586</v>
      </c>
      <c r="I297" t="s">
        <v>7525</v>
      </c>
      <c r="J297">
        <v>115430.21</v>
      </c>
    </row>
    <row r="298" spans="1:10" x14ac:dyDescent="0.25">
      <c r="A298" s="167" t="s">
        <v>703</v>
      </c>
      <c r="B298" s="166" t="s">
        <v>702</v>
      </c>
      <c r="C298" s="166" t="s">
        <v>7526</v>
      </c>
      <c r="D298" s="131">
        <v>2323766.5</v>
      </c>
      <c r="G298" t="s">
        <v>703</v>
      </c>
      <c r="H298" t="s">
        <v>702</v>
      </c>
      <c r="I298" t="s">
        <v>7526</v>
      </c>
      <c r="J298">
        <v>2323766.5</v>
      </c>
    </row>
    <row r="299" spans="1:10" x14ac:dyDescent="0.25">
      <c r="A299" s="167" t="s">
        <v>705</v>
      </c>
      <c r="B299" s="166" t="s">
        <v>704</v>
      </c>
      <c r="C299" s="166" t="s">
        <v>7527</v>
      </c>
      <c r="D299" s="131">
        <v>633332.875</v>
      </c>
      <c r="G299" t="s">
        <v>705</v>
      </c>
      <c r="H299" t="s">
        <v>704</v>
      </c>
      <c r="I299" t="s">
        <v>7527</v>
      </c>
      <c r="J299">
        <v>633332.875</v>
      </c>
    </row>
    <row r="300" spans="1:10" x14ac:dyDescent="0.25">
      <c r="A300" s="167" t="s">
        <v>707</v>
      </c>
      <c r="B300" s="166" t="s">
        <v>706</v>
      </c>
      <c r="C300" s="166" t="s">
        <v>7528</v>
      </c>
      <c r="D300" s="131">
        <v>318107.81199999998</v>
      </c>
      <c r="G300" t="s">
        <v>707</v>
      </c>
      <c r="H300" t="s">
        <v>706</v>
      </c>
      <c r="I300" t="s">
        <v>7528</v>
      </c>
      <c r="J300">
        <v>318107.81199999998</v>
      </c>
    </row>
    <row r="301" spans="1:10" x14ac:dyDescent="0.25">
      <c r="A301" s="167" t="s">
        <v>709</v>
      </c>
      <c r="B301" s="166" t="s">
        <v>708</v>
      </c>
      <c r="C301" s="166" t="s">
        <v>7529</v>
      </c>
      <c r="D301" s="131">
        <v>0</v>
      </c>
      <c r="G301" t="s">
        <v>709</v>
      </c>
      <c r="H301" t="s">
        <v>708</v>
      </c>
      <c r="I301" t="s">
        <v>7529</v>
      </c>
      <c r="J301">
        <v>0</v>
      </c>
    </row>
    <row r="302" spans="1:10" x14ac:dyDescent="0.25">
      <c r="A302" s="167" t="s">
        <v>711</v>
      </c>
      <c r="B302" s="166" t="s">
        <v>710</v>
      </c>
      <c r="C302" s="166" t="s">
        <v>7530</v>
      </c>
      <c r="D302" s="131">
        <v>43253.609299999996</v>
      </c>
      <c r="G302" t="s">
        <v>711</v>
      </c>
      <c r="H302" t="s">
        <v>710</v>
      </c>
      <c r="I302" t="s">
        <v>7530</v>
      </c>
      <c r="J302">
        <v>43253.609299999996</v>
      </c>
    </row>
    <row r="303" spans="1:10" x14ac:dyDescent="0.25">
      <c r="A303" s="167" t="s">
        <v>713</v>
      </c>
      <c r="B303" s="166" t="s">
        <v>712</v>
      </c>
      <c r="C303" s="166" t="s">
        <v>7531</v>
      </c>
      <c r="D303" s="131">
        <v>106001.304</v>
      </c>
      <c r="G303" t="s">
        <v>713</v>
      </c>
      <c r="H303" t="s">
        <v>712</v>
      </c>
      <c r="I303" t="s">
        <v>7531</v>
      </c>
      <c r="J303">
        <v>106001.304</v>
      </c>
    </row>
    <row r="304" spans="1:10" x14ac:dyDescent="0.25">
      <c r="A304" s="167" t="s">
        <v>715</v>
      </c>
      <c r="B304" s="166" t="s">
        <v>714</v>
      </c>
      <c r="C304" s="166" t="s">
        <v>7532</v>
      </c>
      <c r="D304" s="131">
        <v>91622.140599999999</v>
      </c>
      <c r="G304" t="s">
        <v>715</v>
      </c>
      <c r="H304" t="s">
        <v>714</v>
      </c>
      <c r="I304" t="s">
        <v>7532</v>
      </c>
      <c r="J304">
        <v>91622.140599999999</v>
      </c>
    </row>
    <row r="305" spans="1:10" x14ac:dyDescent="0.25">
      <c r="A305" s="167" t="s">
        <v>717</v>
      </c>
      <c r="B305" s="166" t="s">
        <v>716</v>
      </c>
      <c r="C305" s="166" t="s">
        <v>7533</v>
      </c>
      <c r="D305" s="131">
        <v>137128.53099999999</v>
      </c>
      <c r="G305" t="s">
        <v>717</v>
      </c>
      <c r="H305" t="s">
        <v>716</v>
      </c>
      <c r="I305" t="s">
        <v>7533</v>
      </c>
      <c r="J305">
        <v>137128.53099999999</v>
      </c>
    </row>
    <row r="306" spans="1:10" x14ac:dyDescent="0.25">
      <c r="A306" s="167" t="s">
        <v>719</v>
      </c>
      <c r="B306" s="166" t="s">
        <v>718</v>
      </c>
      <c r="C306" s="166" t="s">
        <v>7534</v>
      </c>
      <c r="D306" s="131">
        <v>109739.68700000001</v>
      </c>
      <c r="G306" t="s">
        <v>719</v>
      </c>
      <c r="H306" t="s">
        <v>718</v>
      </c>
      <c r="I306" t="s">
        <v>7534</v>
      </c>
      <c r="J306">
        <v>109739.68700000001</v>
      </c>
    </row>
    <row r="307" spans="1:10" x14ac:dyDescent="0.25">
      <c r="A307" s="167" t="s">
        <v>721</v>
      </c>
      <c r="B307" s="166" t="s">
        <v>720</v>
      </c>
      <c r="C307" s="166" t="s">
        <v>7535</v>
      </c>
      <c r="D307" s="131">
        <v>86470.593699999998</v>
      </c>
      <c r="G307" t="s">
        <v>721</v>
      </c>
      <c r="H307" t="s">
        <v>720</v>
      </c>
      <c r="I307" t="s">
        <v>7535</v>
      </c>
      <c r="J307">
        <v>86470.593699999998</v>
      </c>
    </row>
    <row r="308" spans="1:10" x14ac:dyDescent="0.25">
      <c r="A308" s="167" t="s">
        <v>2972</v>
      </c>
      <c r="B308" s="166" t="s">
        <v>722</v>
      </c>
      <c r="C308" s="166" t="s">
        <v>7536</v>
      </c>
      <c r="D308" s="131">
        <v>49100.722600000001</v>
      </c>
      <c r="G308" t="s">
        <v>2972</v>
      </c>
      <c r="H308" t="s">
        <v>722</v>
      </c>
      <c r="I308" t="s">
        <v>7536</v>
      </c>
      <c r="J308">
        <v>49100.722600000001</v>
      </c>
    </row>
    <row r="309" spans="1:10" x14ac:dyDescent="0.25">
      <c r="A309" s="167" t="s">
        <v>723</v>
      </c>
      <c r="B309" s="166" t="s">
        <v>724</v>
      </c>
      <c r="C309" s="166" t="s">
        <v>7537</v>
      </c>
      <c r="D309" s="131">
        <v>2323766.5</v>
      </c>
      <c r="G309" t="s">
        <v>723</v>
      </c>
      <c r="H309" t="s">
        <v>724</v>
      </c>
      <c r="I309" t="s">
        <v>7537</v>
      </c>
      <c r="J309">
        <v>2323766.5</v>
      </c>
    </row>
    <row r="310" spans="1:10" x14ac:dyDescent="0.25">
      <c r="A310" s="167" t="s">
        <v>725</v>
      </c>
      <c r="B310" s="166" t="s">
        <v>726</v>
      </c>
      <c r="C310" s="166" t="s">
        <v>7538</v>
      </c>
      <c r="D310" s="131">
        <v>1266665.75</v>
      </c>
      <c r="G310" t="s">
        <v>725</v>
      </c>
      <c r="H310" t="s">
        <v>726</v>
      </c>
      <c r="I310" t="s">
        <v>7538</v>
      </c>
      <c r="J310">
        <v>1266665.75</v>
      </c>
    </row>
    <row r="311" spans="1:10" x14ac:dyDescent="0.25">
      <c r="A311" s="167" t="s">
        <v>727</v>
      </c>
      <c r="B311" s="166" t="s">
        <v>728</v>
      </c>
      <c r="C311" s="166" t="s">
        <v>7539</v>
      </c>
      <c r="D311" s="131">
        <v>1113377.8700000001</v>
      </c>
      <c r="G311" t="s">
        <v>727</v>
      </c>
      <c r="H311" t="s">
        <v>728</v>
      </c>
      <c r="I311" t="s">
        <v>7539</v>
      </c>
      <c r="J311">
        <v>1113377.8700000001</v>
      </c>
    </row>
    <row r="312" spans="1:10" x14ac:dyDescent="0.25">
      <c r="A312" s="167" t="s">
        <v>729</v>
      </c>
      <c r="B312" s="166" t="s">
        <v>730</v>
      </c>
      <c r="C312" s="166" t="s">
        <v>7540</v>
      </c>
      <c r="D312" s="131">
        <v>0</v>
      </c>
      <c r="G312" t="s">
        <v>729</v>
      </c>
      <c r="H312" t="s">
        <v>730</v>
      </c>
      <c r="I312" t="s">
        <v>7540</v>
      </c>
      <c r="J312">
        <v>0</v>
      </c>
    </row>
    <row r="313" spans="1:10" x14ac:dyDescent="0.25">
      <c r="A313" s="167" t="s">
        <v>731</v>
      </c>
      <c r="B313" s="166" t="s">
        <v>732</v>
      </c>
      <c r="C313" s="166" t="s">
        <v>7541</v>
      </c>
      <c r="D313" s="131">
        <v>43253.609299999996</v>
      </c>
      <c r="G313" t="s">
        <v>731</v>
      </c>
      <c r="H313" t="s">
        <v>732</v>
      </c>
      <c r="I313" t="s">
        <v>7541</v>
      </c>
      <c r="J313">
        <v>43253.609299999996</v>
      </c>
    </row>
    <row r="314" spans="1:10" x14ac:dyDescent="0.25">
      <c r="A314" s="167" t="s">
        <v>733</v>
      </c>
      <c r="B314" s="166" t="s">
        <v>734</v>
      </c>
      <c r="C314" s="166" t="s">
        <v>7542</v>
      </c>
      <c r="D314" s="131">
        <v>106001.304</v>
      </c>
      <c r="G314" t="s">
        <v>733</v>
      </c>
      <c r="H314" t="s">
        <v>734</v>
      </c>
      <c r="I314" t="s">
        <v>7542</v>
      </c>
      <c r="J314">
        <v>106001.304</v>
      </c>
    </row>
    <row r="315" spans="1:10" x14ac:dyDescent="0.25">
      <c r="A315" s="167" t="s">
        <v>735</v>
      </c>
      <c r="B315" s="166" t="s">
        <v>736</v>
      </c>
      <c r="C315" s="166" t="s">
        <v>7543</v>
      </c>
      <c r="D315" s="131">
        <v>91622.140599999999</v>
      </c>
      <c r="G315" t="s">
        <v>735</v>
      </c>
      <c r="H315" t="s">
        <v>736</v>
      </c>
      <c r="I315" t="s">
        <v>7543</v>
      </c>
      <c r="J315">
        <v>91622.140599999999</v>
      </c>
    </row>
    <row r="316" spans="1:10" x14ac:dyDescent="0.25">
      <c r="A316" s="167" t="s">
        <v>737</v>
      </c>
      <c r="B316" s="166" t="s">
        <v>738</v>
      </c>
      <c r="C316" s="166" t="s">
        <v>7544</v>
      </c>
      <c r="D316" s="131">
        <v>137128.53099999999</v>
      </c>
      <c r="G316" t="s">
        <v>737</v>
      </c>
      <c r="H316" t="s">
        <v>738</v>
      </c>
      <c r="I316" t="s">
        <v>7544</v>
      </c>
      <c r="J316">
        <v>137128.53099999999</v>
      </c>
    </row>
    <row r="317" spans="1:10" x14ac:dyDescent="0.25">
      <c r="A317" s="167" t="s">
        <v>739</v>
      </c>
      <c r="B317" s="166" t="s">
        <v>740</v>
      </c>
      <c r="C317" s="166" t="s">
        <v>7545</v>
      </c>
      <c r="D317" s="131">
        <v>109739.68700000001</v>
      </c>
      <c r="G317" t="s">
        <v>739</v>
      </c>
      <c r="H317" t="s">
        <v>740</v>
      </c>
      <c r="I317" t="s">
        <v>7545</v>
      </c>
      <c r="J317">
        <v>109739.68700000001</v>
      </c>
    </row>
    <row r="318" spans="1:10" x14ac:dyDescent="0.25">
      <c r="A318" s="167" t="s">
        <v>741</v>
      </c>
      <c r="B318" s="166" t="s">
        <v>742</v>
      </c>
      <c r="C318" s="166" t="s">
        <v>7546</v>
      </c>
      <c r="D318" s="131">
        <v>86470.593699999998</v>
      </c>
      <c r="G318" t="s">
        <v>741</v>
      </c>
      <c r="H318" t="s">
        <v>742</v>
      </c>
      <c r="I318" t="s">
        <v>7546</v>
      </c>
      <c r="J318">
        <v>86470.593699999998</v>
      </c>
    </row>
    <row r="319" spans="1:10" x14ac:dyDescent="0.25">
      <c r="A319" s="167" t="s">
        <v>743</v>
      </c>
      <c r="B319" s="166" t="s">
        <v>744</v>
      </c>
      <c r="C319" s="166" t="s">
        <v>7547</v>
      </c>
      <c r="D319" s="131">
        <v>49100.722600000001</v>
      </c>
      <c r="G319" t="s">
        <v>743</v>
      </c>
      <c r="H319" t="s">
        <v>744</v>
      </c>
      <c r="I319" t="s">
        <v>7547</v>
      </c>
      <c r="J319">
        <v>49100.722600000001</v>
      </c>
    </row>
    <row r="320" spans="1:10" x14ac:dyDescent="0.25">
      <c r="A320" s="167" t="s">
        <v>745</v>
      </c>
      <c r="B320" s="166" t="s">
        <v>746</v>
      </c>
      <c r="C320" s="166" t="s">
        <v>7548</v>
      </c>
      <c r="D320" s="131">
        <v>518180.03100000002</v>
      </c>
      <c r="G320" t="s">
        <v>745</v>
      </c>
      <c r="H320" t="s">
        <v>746</v>
      </c>
      <c r="I320" t="s">
        <v>7548</v>
      </c>
      <c r="J320">
        <v>518180.03100000002</v>
      </c>
    </row>
    <row r="321" spans="1:10" x14ac:dyDescent="0.25">
      <c r="A321" s="167" t="s">
        <v>747</v>
      </c>
      <c r="B321" s="166" t="s">
        <v>748</v>
      </c>
      <c r="C321" s="166" t="s">
        <v>7549</v>
      </c>
      <c r="D321" s="131">
        <v>41212.523399999998</v>
      </c>
      <c r="G321" t="s">
        <v>747</v>
      </c>
      <c r="H321" t="s">
        <v>748</v>
      </c>
      <c r="I321" t="s">
        <v>7549</v>
      </c>
      <c r="J321">
        <v>41212.523399999998</v>
      </c>
    </row>
    <row r="322" spans="1:10" x14ac:dyDescent="0.25">
      <c r="A322" s="167" t="s">
        <v>749</v>
      </c>
      <c r="B322" s="166" t="s">
        <v>750</v>
      </c>
      <c r="C322" s="166" t="s">
        <v>7550</v>
      </c>
      <c r="D322" s="131">
        <v>132846.76500000001</v>
      </c>
      <c r="G322" t="s">
        <v>749</v>
      </c>
      <c r="H322" t="s">
        <v>750</v>
      </c>
      <c r="I322" t="s">
        <v>7550</v>
      </c>
      <c r="J322">
        <v>132846.76500000001</v>
      </c>
    </row>
    <row r="323" spans="1:10" x14ac:dyDescent="0.25">
      <c r="A323" s="167" t="s">
        <v>751</v>
      </c>
      <c r="B323" s="166" t="s">
        <v>752</v>
      </c>
      <c r="C323" s="166" t="s">
        <v>7551</v>
      </c>
      <c r="D323" s="131">
        <v>958664.31200000003</v>
      </c>
      <c r="G323" t="s">
        <v>751</v>
      </c>
      <c r="H323" t="s">
        <v>752</v>
      </c>
      <c r="I323" t="s">
        <v>7551</v>
      </c>
      <c r="J323">
        <v>958664.31200000003</v>
      </c>
    </row>
    <row r="324" spans="1:10" x14ac:dyDescent="0.25">
      <c r="A324" s="167" t="s">
        <v>753</v>
      </c>
      <c r="B324" s="166" t="s">
        <v>754</v>
      </c>
      <c r="C324" s="166" t="s">
        <v>7552</v>
      </c>
      <c r="D324" s="131">
        <v>416235.90600000002</v>
      </c>
      <c r="G324" t="s">
        <v>753</v>
      </c>
      <c r="H324" t="s">
        <v>754</v>
      </c>
      <c r="I324" t="s">
        <v>7552</v>
      </c>
      <c r="J324">
        <v>416235.90600000002</v>
      </c>
    </row>
    <row r="325" spans="1:10" x14ac:dyDescent="0.25">
      <c r="A325" s="167" t="s">
        <v>755</v>
      </c>
      <c r="B325" s="166" t="s">
        <v>756</v>
      </c>
      <c r="C325" s="166" t="s">
        <v>7553</v>
      </c>
      <c r="D325" s="131">
        <v>214842.84299999999</v>
      </c>
      <c r="G325" t="s">
        <v>755</v>
      </c>
      <c r="H325" t="s">
        <v>756</v>
      </c>
      <c r="I325" t="s">
        <v>7553</v>
      </c>
      <c r="J325">
        <v>214842.84299999999</v>
      </c>
    </row>
    <row r="326" spans="1:10" x14ac:dyDescent="0.25">
      <c r="A326" s="167" t="s">
        <v>757</v>
      </c>
      <c r="B326" s="166" t="s">
        <v>758</v>
      </c>
      <c r="C326" s="166" t="s">
        <v>7554</v>
      </c>
      <c r="D326" s="131">
        <v>1450.2044599999999</v>
      </c>
      <c r="G326" t="s">
        <v>757</v>
      </c>
      <c r="H326" t="s">
        <v>758</v>
      </c>
      <c r="I326" t="s">
        <v>7554</v>
      </c>
      <c r="J326">
        <v>1450.2044599999999</v>
      </c>
    </row>
    <row r="327" spans="1:10" x14ac:dyDescent="0.25">
      <c r="A327" s="167" t="s">
        <v>759</v>
      </c>
      <c r="B327" s="166" t="s">
        <v>760</v>
      </c>
      <c r="C327" s="166" t="s">
        <v>7555</v>
      </c>
      <c r="D327" s="131">
        <v>50560.894500000002</v>
      </c>
      <c r="G327" t="s">
        <v>759</v>
      </c>
      <c r="H327" t="s">
        <v>760</v>
      </c>
      <c r="I327" t="s">
        <v>7555</v>
      </c>
      <c r="J327">
        <v>50560.894500000002</v>
      </c>
    </row>
    <row r="328" spans="1:10" x14ac:dyDescent="0.25">
      <c r="A328" s="167" t="s">
        <v>761</v>
      </c>
      <c r="B328" s="166" t="s">
        <v>762</v>
      </c>
      <c r="C328" s="166" t="s">
        <v>7556</v>
      </c>
      <c r="D328" s="131">
        <v>110753.08500000001</v>
      </c>
      <c r="G328" t="s">
        <v>761</v>
      </c>
      <c r="H328" t="s">
        <v>762</v>
      </c>
      <c r="I328" t="s">
        <v>7556</v>
      </c>
      <c r="J328">
        <v>110753.08500000001</v>
      </c>
    </row>
    <row r="329" spans="1:10" x14ac:dyDescent="0.25">
      <c r="A329" s="167" t="s">
        <v>763</v>
      </c>
      <c r="B329" s="166" t="s">
        <v>764</v>
      </c>
      <c r="C329" s="166" t="s">
        <v>7557</v>
      </c>
      <c r="D329" s="131">
        <v>133264.57800000001</v>
      </c>
      <c r="G329" t="s">
        <v>763</v>
      </c>
      <c r="H329" t="s">
        <v>764</v>
      </c>
      <c r="I329" t="s">
        <v>7557</v>
      </c>
      <c r="J329">
        <v>133264.57800000001</v>
      </c>
    </row>
    <row r="330" spans="1:10" x14ac:dyDescent="0.25">
      <c r="A330" s="167" t="s">
        <v>765</v>
      </c>
      <c r="B330" s="166" t="s">
        <v>766</v>
      </c>
      <c r="C330" s="166" t="s">
        <v>7558</v>
      </c>
      <c r="D330" s="131">
        <v>193430.734</v>
      </c>
      <c r="G330" t="s">
        <v>765</v>
      </c>
      <c r="H330" t="s">
        <v>766</v>
      </c>
      <c r="I330" t="s">
        <v>7558</v>
      </c>
      <c r="J330">
        <v>193430.734</v>
      </c>
    </row>
    <row r="331" spans="1:10" x14ac:dyDescent="0.25">
      <c r="A331" s="167" t="s">
        <v>767</v>
      </c>
      <c r="B331" s="166" t="s">
        <v>768</v>
      </c>
      <c r="C331" s="166" t="s">
        <v>7559</v>
      </c>
      <c r="D331" s="131">
        <v>76119.960900000005</v>
      </c>
      <c r="G331" t="s">
        <v>767</v>
      </c>
      <c r="H331" t="s">
        <v>768</v>
      </c>
      <c r="I331" t="s">
        <v>7559</v>
      </c>
      <c r="J331">
        <v>76119.960900000005</v>
      </c>
    </row>
    <row r="332" spans="1:10" x14ac:dyDescent="0.25">
      <c r="A332" s="167" t="s">
        <v>769</v>
      </c>
      <c r="B332" s="166" t="s">
        <v>770</v>
      </c>
      <c r="C332" s="166" t="s">
        <v>7560</v>
      </c>
      <c r="D332" s="131">
        <v>42302.136700000003</v>
      </c>
      <c r="G332" t="s">
        <v>769</v>
      </c>
      <c r="H332" t="s">
        <v>770</v>
      </c>
      <c r="I332" t="s">
        <v>7560</v>
      </c>
      <c r="J332">
        <v>42302.136700000003</v>
      </c>
    </row>
    <row r="333" spans="1:10" x14ac:dyDescent="0.25">
      <c r="A333" s="167" t="s">
        <v>771</v>
      </c>
      <c r="B333" s="166" t="s">
        <v>772</v>
      </c>
      <c r="C333" s="166" t="s">
        <v>7561</v>
      </c>
      <c r="D333" s="131">
        <v>19829.150300000001</v>
      </c>
      <c r="G333" t="s">
        <v>771</v>
      </c>
      <c r="H333" t="s">
        <v>772</v>
      </c>
      <c r="I333" t="s">
        <v>7561</v>
      </c>
      <c r="J333">
        <v>19829.150300000001</v>
      </c>
    </row>
    <row r="334" spans="1:10" x14ac:dyDescent="0.25">
      <c r="A334" s="167" t="s">
        <v>773</v>
      </c>
      <c r="B334" s="166" t="s">
        <v>774</v>
      </c>
      <c r="C334" s="166" t="s">
        <v>7562</v>
      </c>
      <c r="D334" s="131">
        <v>958664.31200000003</v>
      </c>
      <c r="G334" t="s">
        <v>773</v>
      </c>
      <c r="H334" t="s">
        <v>774</v>
      </c>
      <c r="I334" t="s">
        <v>7562</v>
      </c>
      <c r="J334">
        <v>958664.31200000003</v>
      </c>
    </row>
    <row r="335" spans="1:10" x14ac:dyDescent="0.25">
      <c r="A335" s="167" t="s">
        <v>775</v>
      </c>
      <c r="B335" s="166" t="s">
        <v>776</v>
      </c>
      <c r="C335" s="166" t="s">
        <v>7563</v>
      </c>
      <c r="D335" s="131">
        <v>832471.81200000003</v>
      </c>
      <c r="G335" t="s">
        <v>775</v>
      </c>
      <c r="H335" t="s">
        <v>776</v>
      </c>
      <c r="I335" t="s">
        <v>7563</v>
      </c>
      <c r="J335">
        <v>832471.81200000003</v>
      </c>
    </row>
    <row r="336" spans="1:10" x14ac:dyDescent="0.25">
      <c r="A336" s="167" t="s">
        <v>777</v>
      </c>
      <c r="B336" s="166" t="s">
        <v>778</v>
      </c>
      <c r="C336" s="166" t="s">
        <v>7564</v>
      </c>
      <c r="D336" s="131">
        <v>751951.625</v>
      </c>
      <c r="G336" t="s">
        <v>777</v>
      </c>
      <c r="H336" t="s">
        <v>778</v>
      </c>
      <c r="I336" t="s">
        <v>7564</v>
      </c>
      <c r="J336">
        <v>751951.625</v>
      </c>
    </row>
    <row r="337" spans="1:10" x14ac:dyDescent="0.25">
      <c r="A337" s="167" t="s">
        <v>779</v>
      </c>
      <c r="B337" s="166" t="s">
        <v>780</v>
      </c>
      <c r="C337" s="166" t="s">
        <v>7565</v>
      </c>
      <c r="D337" s="131">
        <v>8701.2285100000008</v>
      </c>
      <c r="G337" t="s">
        <v>779</v>
      </c>
      <c r="H337" t="s">
        <v>780</v>
      </c>
      <c r="I337" t="s">
        <v>7565</v>
      </c>
      <c r="J337">
        <v>8701.2285100000008</v>
      </c>
    </row>
    <row r="338" spans="1:10" x14ac:dyDescent="0.25">
      <c r="A338" s="167" t="s">
        <v>781</v>
      </c>
      <c r="B338" s="166" t="s">
        <v>782</v>
      </c>
      <c r="C338" s="166" t="s">
        <v>7566</v>
      </c>
      <c r="D338" s="131">
        <v>50560.894500000002</v>
      </c>
      <c r="G338" t="s">
        <v>781</v>
      </c>
      <c r="H338" t="s">
        <v>782</v>
      </c>
      <c r="I338" t="s">
        <v>7566</v>
      </c>
      <c r="J338">
        <v>50560.894500000002</v>
      </c>
    </row>
    <row r="339" spans="1:10" x14ac:dyDescent="0.25">
      <c r="A339" s="167" t="s">
        <v>783</v>
      </c>
      <c r="B339" s="166" t="s">
        <v>784</v>
      </c>
      <c r="C339" s="166" t="s">
        <v>7567</v>
      </c>
      <c r="D339" s="131">
        <v>110753.08500000001</v>
      </c>
      <c r="G339" t="s">
        <v>783</v>
      </c>
      <c r="H339" t="s">
        <v>784</v>
      </c>
      <c r="I339" t="s">
        <v>7567</v>
      </c>
      <c r="J339">
        <v>110753.08500000001</v>
      </c>
    </row>
    <row r="340" spans="1:10" x14ac:dyDescent="0.25">
      <c r="A340" s="167" t="s">
        <v>785</v>
      </c>
      <c r="B340" s="166" t="s">
        <v>786</v>
      </c>
      <c r="C340" s="166" t="s">
        <v>7568</v>
      </c>
      <c r="D340" s="131">
        <v>133264.57800000001</v>
      </c>
      <c r="G340" t="s">
        <v>785</v>
      </c>
      <c r="H340" t="s">
        <v>786</v>
      </c>
      <c r="I340" t="s">
        <v>7568</v>
      </c>
      <c r="J340">
        <v>133264.57800000001</v>
      </c>
    </row>
    <row r="341" spans="1:10" x14ac:dyDescent="0.25">
      <c r="A341" s="167" t="s">
        <v>787</v>
      </c>
      <c r="B341" s="166" t="s">
        <v>788</v>
      </c>
      <c r="C341" s="166" t="s">
        <v>7569</v>
      </c>
      <c r="D341" s="131">
        <v>193430.734</v>
      </c>
      <c r="G341" t="s">
        <v>787</v>
      </c>
      <c r="H341" t="s">
        <v>788</v>
      </c>
      <c r="I341" t="s">
        <v>7569</v>
      </c>
      <c r="J341">
        <v>193430.734</v>
      </c>
    </row>
    <row r="342" spans="1:10" x14ac:dyDescent="0.25">
      <c r="A342" s="167" t="s">
        <v>789</v>
      </c>
      <c r="B342" s="166" t="s">
        <v>790</v>
      </c>
      <c r="C342" s="166" t="s">
        <v>7570</v>
      </c>
      <c r="D342" s="131">
        <v>76119.960900000005</v>
      </c>
      <c r="G342" t="s">
        <v>789</v>
      </c>
      <c r="H342" t="s">
        <v>790</v>
      </c>
      <c r="I342" t="s">
        <v>7570</v>
      </c>
      <c r="J342">
        <v>76119.960900000005</v>
      </c>
    </row>
    <row r="343" spans="1:10" x14ac:dyDescent="0.25">
      <c r="A343" s="167" t="s">
        <v>791</v>
      </c>
      <c r="B343" s="166" t="s">
        <v>792</v>
      </c>
      <c r="C343" s="166" t="s">
        <v>7571</v>
      </c>
      <c r="D343" s="131">
        <v>42302.136700000003</v>
      </c>
      <c r="G343" t="s">
        <v>791</v>
      </c>
      <c r="H343" t="s">
        <v>792</v>
      </c>
      <c r="I343" t="s">
        <v>7571</v>
      </c>
      <c r="J343">
        <v>42302.136700000003</v>
      </c>
    </row>
    <row r="344" spans="1:10" x14ac:dyDescent="0.25">
      <c r="A344" s="167" t="s">
        <v>793</v>
      </c>
      <c r="B344" s="166" t="s">
        <v>794</v>
      </c>
      <c r="C344" s="166" t="s">
        <v>7572</v>
      </c>
      <c r="D344" s="131">
        <v>19829.150300000001</v>
      </c>
      <c r="G344" t="s">
        <v>793</v>
      </c>
      <c r="H344" t="s">
        <v>794</v>
      </c>
      <c r="I344" t="s">
        <v>7572</v>
      </c>
      <c r="J344">
        <v>19829.150300000001</v>
      </c>
    </row>
    <row r="345" spans="1:10" x14ac:dyDescent="0.25">
      <c r="A345" s="167" t="s">
        <v>795</v>
      </c>
      <c r="B345" s="166" t="s">
        <v>796</v>
      </c>
      <c r="C345" s="166" t="s">
        <v>7573</v>
      </c>
      <c r="D345" s="131">
        <v>328581.09299999999</v>
      </c>
      <c r="G345" t="s">
        <v>795</v>
      </c>
      <c r="H345" t="s">
        <v>796</v>
      </c>
      <c r="I345" t="s">
        <v>7573</v>
      </c>
      <c r="J345">
        <v>328581.09299999999</v>
      </c>
    </row>
    <row r="346" spans="1:10" x14ac:dyDescent="0.25">
      <c r="A346" s="167" t="s">
        <v>797</v>
      </c>
      <c r="B346" s="166" t="s">
        <v>798</v>
      </c>
      <c r="C346" s="166" t="s">
        <v>7574</v>
      </c>
      <c r="D346" s="131">
        <v>41490.578099999999</v>
      </c>
      <c r="G346" t="s">
        <v>797</v>
      </c>
      <c r="H346" t="s">
        <v>798</v>
      </c>
      <c r="I346" t="s">
        <v>7574</v>
      </c>
      <c r="J346">
        <v>41490.578099999999</v>
      </c>
    </row>
    <row r="347" spans="1:10" x14ac:dyDescent="0.25">
      <c r="A347" s="167" t="s">
        <v>799</v>
      </c>
      <c r="B347" s="166" t="s">
        <v>800</v>
      </c>
      <c r="C347" s="166" t="s">
        <v>7575</v>
      </c>
      <c r="D347" s="131">
        <v>130325.507</v>
      </c>
      <c r="G347" t="s">
        <v>799</v>
      </c>
      <c r="H347" t="s">
        <v>800</v>
      </c>
      <c r="I347" t="s">
        <v>7575</v>
      </c>
      <c r="J347">
        <v>130325.507</v>
      </c>
    </row>
    <row r="348" spans="1:10" x14ac:dyDescent="0.25">
      <c r="A348" s="167" t="s">
        <v>801</v>
      </c>
      <c r="B348" s="166" t="s">
        <v>802</v>
      </c>
      <c r="C348" s="166" t="s">
        <v>7576</v>
      </c>
      <c r="D348" s="131">
        <v>970592.81200000003</v>
      </c>
      <c r="G348" t="s">
        <v>801</v>
      </c>
      <c r="H348" t="s">
        <v>802</v>
      </c>
      <c r="I348" t="s">
        <v>7576</v>
      </c>
      <c r="J348">
        <v>970592.81200000003</v>
      </c>
    </row>
    <row r="349" spans="1:10" x14ac:dyDescent="0.25">
      <c r="A349" s="167" t="s">
        <v>803</v>
      </c>
      <c r="B349" s="166" t="s">
        <v>804</v>
      </c>
      <c r="C349" s="166" t="s">
        <v>7577</v>
      </c>
      <c r="D349" s="131">
        <v>435244.15600000002</v>
      </c>
      <c r="G349" t="s">
        <v>803</v>
      </c>
      <c r="H349" t="s">
        <v>804</v>
      </c>
      <c r="I349" t="s">
        <v>7577</v>
      </c>
      <c r="J349">
        <v>435244.15600000002</v>
      </c>
    </row>
    <row r="350" spans="1:10" x14ac:dyDescent="0.25">
      <c r="A350" s="167" t="s">
        <v>805</v>
      </c>
      <c r="B350" s="166" t="s">
        <v>806</v>
      </c>
      <c r="C350" s="166" t="s">
        <v>7578</v>
      </c>
      <c r="D350" s="131">
        <v>219250.53099999999</v>
      </c>
      <c r="G350" t="s">
        <v>805</v>
      </c>
      <c r="H350" t="s">
        <v>806</v>
      </c>
      <c r="I350" t="s">
        <v>7578</v>
      </c>
      <c r="J350">
        <v>219250.53099999999</v>
      </c>
    </row>
    <row r="351" spans="1:10" x14ac:dyDescent="0.25">
      <c r="A351" s="167" t="s">
        <v>807</v>
      </c>
      <c r="B351" s="166" t="s">
        <v>808</v>
      </c>
      <c r="C351" s="166" t="s">
        <v>7579</v>
      </c>
      <c r="D351" s="131">
        <v>0</v>
      </c>
      <c r="G351" t="s">
        <v>807</v>
      </c>
      <c r="H351" t="s">
        <v>808</v>
      </c>
      <c r="I351" t="s">
        <v>7579</v>
      </c>
      <c r="J351">
        <v>0</v>
      </c>
    </row>
    <row r="352" spans="1:10" x14ac:dyDescent="0.25">
      <c r="A352" s="167" t="s">
        <v>809</v>
      </c>
      <c r="B352" s="166" t="s">
        <v>810</v>
      </c>
      <c r="C352" s="166" t="s">
        <v>7580</v>
      </c>
      <c r="D352" s="131">
        <v>22500.630799999999</v>
      </c>
      <c r="G352" t="s">
        <v>809</v>
      </c>
      <c r="H352" t="s">
        <v>810</v>
      </c>
      <c r="I352" t="s">
        <v>7580</v>
      </c>
      <c r="J352">
        <v>22500.630799999999</v>
      </c>
    </row>
    <row r="353" spans="1:10" x14ac:dyDescent="0.25">
      <c r="A353" s="167" t="s">
        <v>811</v>
      </c>
      <c r="B353" s="166" t="s">
        <v>812</v>
      </c>
      <c r="C353" s="166" t="s">
        <v>7581</v>
      </c>
      <c r="D353" s="131">
        <v>53652.695299999999</v>
      </c>
      <c r="G353" t="s">
        <v>811</v>
      </c>
      <c r="H353" t="s">
        <v>812</v>
      </c>
      <c r="I353" t="s">
        <v>7581</v>
      </c>
      <c r="J353">
        <v>53652.695299999999</v>
      </c>
    </row>
    <row r="354" spans="1:10" x14ac:dyDescent="0.25">
      <c r="A354" s="167" t="s">
        <v>813</v>
      </c>
      <c r="B354" s="166" t="s">
        <v>814</v>
      </c>
      <c r="C354" s="166" t="s">
        <v>7582</v>
      </c>
      <c r="D354" s="131">
        <v>62324.222600000001</v>
      </c>
      <c r="G354" t="s">
        <v>813</v>
      </c>
      <c r="H354" t="s">
        <v>814</v>
      </c>
      <c r="I354" t="s">
        <v>7582</v>
      </c>
      <c r="J354">
        <v>62324.222600000001</v>
      </c>
    </row>
    <row r="355" spans="1:10" x14ac:dyDescent="0.25">
      <c r="A355" s="167" t="s">
        <v>815</v>
      </c>
      <c r="B355" s="166" t="s">
        <v>816</v>
      </c>
      <c r="C355" s="166" t="s">
        <v>7583</v>
      </c>
      <c r="D355" s="131">
        <v>120206.46</v>
      </c>
      <c r="G355" t="s">
        <v>815</v>
      </c>
      <c r="H355" t="s">
        <v>816</v>
      </c>
      <c r="I355" t="s">
        <v>7583</v>
      </c>
      <c r="J355">
        <v>120206.46</v>
      </c>
    </row>
    <row r="356" spans="1:10" x14ac:dyDescent="0.25">
      <c r="A356" s="167" t="s">
        <v>817</v>
      </c>
      <c r="B356" s="166" t="s">
        <v>818</v>
      </c>
      <c r="C356" s="166" t="s">
        <v>7584</v>
      </c>
      <c r="D356" s="131">
        <v>39963.035100000001</v>
      </c>
      <c r="G356" t="s">
        <v>817</v>
      </c>
      <c r="H356" t="s">
        <v>818</v>
      </c>
      <c r="I356" t="s">
        <v>7584</v>
      </c>
      <c r="J356">
        <v>39963.035100000001</v>
      </c>
    </row>
    <row r="357" spans="1:10" x14ac:dyDescent="0.25">
      <c r="A357" s="167" t="s">
        <v>819</v>
      </c>
      <c r="B357" s="166" t="s">
        <v>820</v>
      </c>
      <c r="C357" s="166" t="s">
        <v>7585</v>
      </c>
      <c r="D357" s="131">
        <v>19699.511699999999</v>
      </c>
      <c r="G357" t="s">
        <v>819</v>
      </c>
      <c r="H357" t="s">
        <v>820</v>
      </c>
      <c r="I357" t="s">
        <v>7585</v>
      </c>
      <c r="J357">
        <v>19699.511699999999</v>
      </c>
    </row>
    <row r="358" spans="1:10" x14ac:dyDescent="0.25">
      <c r="A358" s="167" t="s">
        <v>821</v>
      </c>
      <c r="B358" s="166" t="s">
        <v>822</v>
      </c>
      <c r="C358" s="166" t="s">
        <v>7586</v>
      </c>
      <c r="D358" s="131">
        <v>7449.0390600000001</v>
      </c>
      <c r="G358" t="s">
        <v>821</v>
      </c>
      <c r="H358" t="s">
        <v>822</v>
      </c>
      <c r="I358" t="s">
        <v>7586</v>
      </c>
      <c r="J358">
        <v>7449.0390600000001</v>
      </c>
    </row>
    <row r="359" spans="1:10" x14ac:dyDescent="0.25">
      <c r="A359" s="167" t="s">
        <v>823</v>
      </c>
      <c r="B359" s="166" t="s">
        <v>824</v>
      </c>
      <c r="C359" s="166" t="s">
        <v>7587</v>
      </c>
      <c r="D359" s="131">
        <v>970592.81200000003</v>
      </c>
      <c r="G359" t="s">
        <v>823</v>
      </c>
      <c r="H359" t="s">
        <v>824</v>
      </c>
      <c r="I359" t="s">
        <v>7587</v>
      </c>
      <c r="J359">
        <v>970592.81200000003</v>
      </c>
    </row>
    <row r="360" spans="1:10" x14ac:dyDescent="0.25">
      <c r="A360" s="167" t="s">
        <v>825</v>
      </c>
      <c r="B360" s="166" t="s">
        <v>826</v>
      </c>
      <c r="C360" s="166" t="s">
        <v>7588</v>
      </c>
      <c r="D360" s="131">
        <v>870488.31200000003</v>
      </c>
      <c r="G360" t="s">
        <v>825</v>
      </c>
      <c r="H360" t="s">
        <v>826</v>
      </c>
      <c r="I360" t="s">
        <v>7588</v>
      </c>
      <c r="J360">
        <v>870488.31200000003</v>
      </c>
    </row>
    <row r="361" spans="1:10" x14ac:dyDescent="0.25">
      <c r="A361" s="167" t="s">
        <v>827</v>
      </c>
      <c r="B361" s="166" t="s">
        <v>828</v>
      </c>
      <c r="C361" s="166" t="s">
        <v>7589</v>
      </c>
      <c r="D361" s="131">
        <v>767377.31200000003</v>
      </c>
      <c r="G361" t="s">
        <v>827</v>
      </c>
      <c r="H361" t="s">
        <v>828</v>
      </c>
      <c r="I361" t="s">
        <v>7589</v>
      </c>
      <c r="J361">
        <v>767377.31200000003</v>
      </c>
    </row>
    <row r="362" spans="1:10" x14ac:dyDescent="0.25">
      <c r="A362" s="167" t="s">
        <v>829</v>
      </c>
      <c r="B362" s="166" t="s">
        <v>830</v>
      </c>
      <c r="C362" s="166" t="s">
        <v>7590</v>
      </c>
      <c r="D362" s="131">
        <v>0</v>
      </c>
      <c r="G362" t="s">
        <v>829</v>
      </c>
      <c r="H362" t="s">
        <v>830</v>
      </c>
      <c r="I362" t="s">
        <v>7590</v>
      </c>
      <c r="J362">
        <v>0</v>
      </c>
    </row>
    <row r="363" spans="1:10" x14ac:dyDescent="0.25">
      <c r="A363" s="167" t="s">
        <v>831</v>
      </c>
      <c r="B363" s="166" t="s">
        <v>832</v>
      </c>
      <c r="C363" s="166" t="s">
        <v>7591</v>
      </c>
      <c r="D363" s="131">
        <v>22500.630799999999</v>
      </c>
      <c r="G363" t="s">
        <v>831</v>
      </c>
      <c r="H363" t="s">
        <v>832</v>
      </c>
      <c r="I363" t="s">
        <v>7591</v>
      </c>
      <c r="J363">
        <v>22500.630799999999</v>
      </c>
    </row>
    <row r="364" spans="1:10" x14ac:dyDescent="0.25">
      <c r="A364" s="167" t="s">
        <v>833</v>
      </c>
      <c r="B364" s="166" t="s">
        <v>834</v>
      </c>
      <c r="C364" s="166" t="s">
        <v>7592</v>
      </c>
      <c r="D364" s="131">
        <v>53652.695299999999</v>
      </c>
      <c r="G364" t="s">
        <v>833</v>
      </c>
      <c r="H364" t="s">
        <v>834</v>
      </c>
      <c r="I364" t="s">
        <v>7592</v>
      </c>
      <c r="J364">
        <v>53652.695299999999</v>
      </c>
    </row>
    <row r="365" spans="1:10" x14ac:dyDescent="0.25">
      <c r="A365" s="167" t="s">
        <v>835</v>
      </c>
      <c r="B365" s="166" t="s">
        <v>836</v>
      </c>
      <c r="C365" s="166" t="s">
        <v>7593</v>
      </c>
      <c r="D365" s="131">
        <v>62324.222600000001</v>
      </c>
      <c r="G365" t="s">
        <v>835</v>
      </c>
      <c r="H365" t="s">
        <v>836</v>
      </c>
      <c r="I365" t="s">
        <v>7593</v>
      </c>
      <c r="J365">
        <v>62324.222600000001</v>
      </c>
    </row>
    <row r="366" spans="1:10" x14ac:dyDescent="0.25">
      <c r="A366" s="167" t="s">
        <v>837</v>
      </c>
      <c r="B366" s="166" t="s">
        <v>838</v>
      </c>
      <c r="C366" s="166" t="s">
        <v>7594</v>
      </c>
      <c r="D366" s="131">
        <v>120206.46</v>
      </c>
      <c r="G366" t="s">
        <v>837</v>
      </c>
      <c r="H366" t="s">
        <v>838</v>
      </c>
      <c r="I366" t="s">
        <v>7594</v>
      </c>
      <c r="J366">
        <v>120206.46</v>
      </c>
    </row>
    <row r="367" spans="1:10" x14ac:dyDescent="0.25">
      <c r="A367" s="167" t="s">
        <v>839</v>
      </c>
      <c r="B367" s="166" t="s">
        <v>840</v>
      </c>
      <c r="C367" s="166" t="s">
        <v>7595</v>
      </c>
      <c r="D367" s="131">
        <v>39963.035100000001</v>
      </c>
      <c r="G367" t="s">
        <v>839</v>
      </c>
      <c r="H367" t="s">
        <v>840</v>
      </c>
      <c r="I367" t="s">
        <v>7595</v>
      </c>
      <c r="J367">
        <v>39963.035100000001</v>
      </c>
    </row>
    <row r="368" spans="1:10" x14ac:dyDescent="0.25">
      <c r="A368" s="167" t="s">
        <v>841</v>
      </c>
      <c r="B368" s="166" t="s">
        <v>842</v>
      </c>
      <c r="C368" s="166" t="s">
        <v>7596</v>
      </c>
      <c r="D368" s="131">
        <v>19699.511699999999</v>
      </c>
      <c r="G368" t="s">
        <v>841</v>
      </c>
      <c r="H368" t="s">
        <v>842</v>
      </c>
      <c r="I368" t="s">
        <v>7596</v>
      </c>
      <c r="J368">
        <v>19699.511699999999</v>
      </c>
    </row>
    <row r="369" spans="1:10" x14ac:dyDescent="0.25">
      <c r="A369" s="167" t="s">
        <v>843</v>
      </c>
      <c r="B369" s="166" t="s">
        <v>844</v>
      </c>
      <c r="C369" s="166" t="s">
        <v>7597</v>
      </c>
      <c r="D369" s="131">
        <v>7449.0390600000001</v>
      </c>
      <c r="G369" t="s">
        <v>843</v>
      </c>
      <c r="H369" t="s">
        <v>844</v>
      </c>
      <c r="I369" t="s">
        <v>7597</v>
      </c>
      <c r="J369">
        <v>7449.0390600000001</v>
      </c>
    </row>
    <row r="370" spans="1:10" x14ac:dyDescent="0.25">
      <c r="A370" s="167" t="s">
        <v>845</v>
      </c>
      <c r="B370" s="166" t="s">
        <v>846</v>
      </c>
      <c r="C370" s="166" t="s">
        <v>7598</v>
      </c>
      <c r="D370" s="131">
        <v>224346.484</v>
      </c>
      <c r="G370" t="s">
        <v>845</v>
      </c>
      <c r="H370" t="s">
        <v>846</v>
      </c>
      <c r="I370" t="s">
        <v>7598</v>
      </c>
      <c r="J370">
        <v>224346.484</v>
      </c>
    </row>
    <row r="371" spans="1:10" x14ac:dyDescent="0.25">
      <c r="A371" s="167" t="s">
        <v>847</v>
      </c>
      <c r="B371" s="166" t="s">
        <v>848</v>
      </c>
      <c r="C371" s="166" t="s">
        <v>7599</v>
      </c>
      <c r="D371" s="131">
        <v>29554.6914</v>
      </c>
      <c r="G371" t="s">
        <v>847</v>
      </c>
      <c r="H371" t="s">
        <v>848</v>
      </c>
      <c r="I371" t="s">
        <v>7599</v>
      </c>
      <c r="J371">
        <v>29554.6914</v>
      </c>
    </row>
    <row r="372" spans="1:10" x14ac:dyDescent="0.25">
      <c r="A372" s="167" t="s">
        <v>849</v>
      </c>
      <c r="B372" s="166" t="s">
        <v>850</v>
      </c>
      <c r="C372" s="166" t="s">
        <v>7600</v>
      </c>
      <c r="D372" s="131">
        <v>51061.410100000001</v>
      </c>
      <c r="G372" t="s">
        <v>849</v>
      </c>
      <c r="H372" t="s">
        <v>850</v>
      </c>
      <c r="I372" t="s">
        <v>7600</v>
      </c>
      <c r="J372">
        <v>51061.410100000001</v>
      </c>
    </row>
    <row r="373" spans="1:10" x14ac:dyDescent="0.25">
      <c r="A373" s="167" t="s">
        <v>851</v>
      </c>
      <c r="B373" s="166" t="s">
        <v>852</v>
      </c>
      <c r="C373" s="166" t="s">
        <v>7601</v>
      </c>
      <c r="D373" s="131">
        <v>151428.25</v>
      </c>
      <c r="G373" t="s">
        <v>851</v>
      </c>
      <c r="H373" t="s">
        <v>852</v>
      </c>
      <c r="I373" t="s">
        <v>7601</v>
      </c>
      <c r="J373">
        <v>151428.25</v>
      </c>
    </row>
    <row r="374" spans="1:10" x14ac:dyDescent="0.25">
      <c r="A374" s="167" t="s">
        <v>853</v>
      </c>
      <c r="B374" s="166" t="s">
        <v>854</v>
      </c>
      <c r="C374" s="166" t="s">
        <v>7602</v>
      </c>
      <c r="D374" s="131">
        <v>62882.968699999998</v>
      </c>
      <c r="G374" t="s">
        <v>853</v>
      </c>
      <c r="H374" t="s">
        <v>854</v>
      </c>
      <c r="I374" t="s">
        <v>7602</v>
      </c>
      <c r="J374">
        <v>62882.968699999998</v>
      </c>
    </row>
    <row r="375" spans="1:10" x14ac:dyDescent="0.25">
      <c r="A375" s="167" t="s">
        <v>855</v>
      </c>
      <c r="B375" s="166" t="s">
        <v>856</v>
      </c>
      <c r="C375" s="166" t="s">
        <v>7603</v>
      </c>
      <c r="D375" s="131">
        <v>28674.091700000001</v>
      </c>
      <c r="G375" t="s">
        <v>855</v>
      </c>
      <c r="H375" t="s">
        <v>856</v>
      </c>
      <c r="I375" t="s">
        <v>7603</v>
      </c>
      <c r="J375">
        <v>28674.091700000001</v>
      </c>
    </row>
    <row r="376" spans="1:10" x14ac:dyDescent="0.25">
      <c r="A376" s="167" t="s">
        <v>857</v>
      </c>
      <c r="B376" s="166" t="s">
        <v>858</v>
      </c>
      <c r="C376" s="166" t="s">
        <v>7604</v>
      </c>
      <c r="D376" s="131">
        <v>0</v>
      </c>
      <c r="G376" t="s">
        <v>857</v>
      </c>
      <c r="H376" t="s">
        <v>858</v>
      </c>
      <c r="I376" t="s">
        <v>7604</v>
      </c>
      <c r="J376">
        <v>0</v>
      </c>
    </row>
    <row r="377" spans="1:10" x14ac:dyDescent="0.25">
      <c r="A377" s="167" t="s">
        <v>859</v>
      </c>
      <c r="B377" s="166" t="s">
        <v>860</v>
      </c>
      <c r="C377" s="166" t="s">
        <v>7605</v>
      </c>
      <c r="D377" s="131">
        <v>22864.972600000001</v>
      </c>
      <c r="G377" t="s">
        <v>859</v>
      </c>
      <c r="H377" t="s">
        <v>860</v>
      </c>
      <c r="I377" t="s">
        <v>7605</v>
      </c>
      <c r="J377">
        <v>22864.972600000001</v>
      </c>
    </row>
    <row r="378" spans="1:10" x14ac:dyDescent="0.25">
      <c r="A378" s="167" t="s">
        <v>861</v>
      </c>
      <c r="B378" s="166" t="s">
        <v>862</v>
      </c>
      <c r="C378" s="166" t="s">
        <v>7606</v>
      </c>
      <c r="D378" s="131">
        <v>71282.890599999999</v>
      </c>
      <c r="G378" t="s">
        <v>861</v>
      </c>
      <c r="H378" t="s">
        <v>862</v>
      </c>
      <c r="I378" t="s">
        <v>7606</v>
      </c>
      <c r="J378">
        <v>71282.890599999999</v>
      </c>
    </row>
    <row r="379" spans="1:10" x14ac:dyDescent="0.25">
      <c r="A379" s="167" t="s">
        <v>863</v>
      </c>
      <c r="B379" s="166" t="s">
        <v>864</v>
      </c>
      <c r="C379" s="166" t="s">
        <v>7607</v>
      </c>
      <c r="D379" s="131">
        <v>74152.625</v>
      </c>
      <c r="G379" t="s">
        <v>863</v>
      </c>
      <c r="H379" t="s">
        <v>864</v>
      </c>
      <c r="I379" t="s">
        <v>7607</v>
      </c>
      <c r="J379">
        <v>74152.625</v>
      </c>
    </row>
    <row r="380" spans="1:10" x14ac:dyDescent="0.25">
      <c r="A380" s="167" t="s">
        <v>865</v>
      </c>
      <c r="B380" s="166" t="s">
        <v>866</v>
      </c>
      <c r="C380" s="166" t="s">
        <v>7608</v>
      </c>
      <c r="D380" s="131">
        <v>85817.265599999999</v>
      </c>
      <c r="G380" t="s">
        <v>865</v>
      </c>
      <c r="H380" t="s">
        <v>866</v>
      </c>
      <c r="I380" t="s">
        <v>7608</v>
      </c>
      <c r="J380">
        <v>85817.265599999999</v>
      </c>
    </row>
    <row r="381" spans="1:10" x14ac:dyDescent="0.25">
      <c r="A381" s="167" t="s">
        <v>867</v>
      </c>
      <c r="B381" s="166" t="s">
        <v>868</v>
      </c>
      <c r="C381" s="166" t="s">
        <v>7609</v>
      </c>
      <c r="D381" s="131">
        <v>29813.6679</v>
      </c>
      <c r="G381" t="s">
        <v>867</v>
      </c>
      <c r="H381" t="s">
        <v>868</v>
      </c>
      <c r="I381" t="s">
        <v>7609</v>
      </c>
      <c r="J381">
        <v>29813.6679</v>
      </c>
    </row>
    <row r="382" spans="1:10" x14ac:dyDescent="0.25">
      <c r="A382" s="167" t="s">
        <v>869</v>
      </c>
      <c r="B382" s="166" t="s">
        <v>870</v>
      </c>
      <c r="C382" s="166" t="s">
        <v>7610</v>
      </c>
      <c r="D382" s="131">
        <v>15759.6425</v>
      </c>
      <c r="G382" t="s">
        <v>869</v>
      </c>
      <c r="H382" t="s">
        <v>870</v>
      </c>
      <c r="I382" t="s">
        <v>7610</v>
      </c>
      <c r="J382">
        <v>15759.6425</v>
      </c>
    </row>
    <row r="383" spans="1:10" x14ac:dyDescent="0.25">
      <c r="A383" s="167" t="s">
        <v>871</v>
      </c>
      <c r="B383" s="166" t="s">
        <v>872</v>
      </c>
      <c r="C383" s="166" t="s">
        <v>7611</v>
      </c>
      <c r="D383" s="131">
        <v>6609.71875</v>
      </c>
      <c r="G383" t="s">
        <v>871</v>
      </c>
      <c r="H383" t="s">
        <v>872</v>
      </c>
      <c r="I383" t="s">
        <v>7611</v>
      </c>
      <c r="J383">
        <v>6609.71875</v>
      </c>
    </row>
    <row r="384" spans="1:10" x14ac:dyDescent="0.25">
      <c r="A384" s="167" t="s">
        <v>873</v>
      </c>
      <c r="B384" s="166" t="s">
        <v>874</v>
      </c>
      <c r="C384" s="166" t="s">
        <v>7612</v>
      </c>
      <c r="D384" s="131">
        <v>151428.25</v>
      </c>
      <c r="G384" t="s">
        <v>873</v>
      </c>
      <c r="H384" t="s">
        <v>874</v>
      </c>
      <c r="I384" t="s">
        <v>7612</v>
      </c>
      <c r="J384">
        <v>151428.25</v>
      </c>
    </row>
    <row r="385" spans="1:10" x14ac:dyDescent="0.25">
      <c r="A385" s="167" t="s">
        <v>875</v>
      </c>
      <c r="B385" s="166" t="s">
        <v>876</v>
      </c>
      <c r="C385" s="166" t="s">
        <v>7613</v>
      </c>
      <c r="D385" s="131">
        <v>125765.93700000001</v>
      </c>
      <c r="G385" t="s">
        <v>875</v>
      </c>
      <c r="H385" t="s">
        <v>876</v>
      </c>
      <c r="I385" t="s">
        <v>7613</v>
      </c>
      <c r="J385">
        <v>125765.93700000001</v>
      </c>
    </row>
    <row r="386" spans="1:10" x14ac:dyDescent="0.25">
      <c r="A386" s="167" t="s">
        <v>877</v>
      </c>
      <c r="B386" s="166" t="s">
        <v>878</v>
      </c>
      <c r="C386" s="166" t="s">
        <v>7614</v>
      </c>
      <c r="D386" s="131">
        <v>100359.59299999999</v>
      </c>
      <c r="G386" t="s">
        <v>877</v>
      </c>
      <c r="H386" t="s">
        <v>878</v>
      </c>
      <c r="I386" t="s">
        <v>7614</v>
      </c>
      <c r="J386">
        <v>100359.59299999999</v>
      </c>
    </row>
    <row r="387" spans="1:10" x14ac:dyDescent="0.25">
      <c r="A387" s="167" t="s">
        <v>879</v>
      </c>
      <c r="B387" s="166" t="s">
        <v>880</v>
      </c>
      <c r="C387" s="166" t="s">
        <v>7615</v>
      </c>
      <c r="D387" s="131">
        <v>0</v>
      </c>
      <c r="G387" t="s">
        <v>879</v>
      </c>
      <c r="H387" t="s">
        <v>880</v>
      </c>
      <c r="I387" t="s">
        <v>7615</v>
      </c>
      <c r="J387">
        <v>0</v>
      </c>
    </row>
    <row r="388" spans="1:10" x14ac:dyDescent="0.25">
      <c r="A388" s="167" t="s">
        <v>881</v>
      </c>
      <c r="B388" s="166" t="s">
        <v>882</v>
      </c>
      <c r="C388" s="166" t="s">
        <v>7616</v>
      </c>
      <c r="D388" s="131">
        <v>22864.972600000001</v>
      </c>
      <c r="G388" t="s">
        <v>881</v>
      </c>
      <c r="H388" t="s">
        <v>882</v>
      </c>
      <c r="I388" t="s">
        <v>7616</v>
      </c>
      <c r="J388">
        <v>22864.972600000001</v>
      </c>
    </row>
    <row r="389" spans="1:10" x14ac:dyDescent="0.25">
      <c r="A389" s="167" t="s">
        <v>883</v>
      </c>
      <c r="B389" s="166" t="s">
        <v>884</v>
      </c>
      <c r="C389" s="166" t="s">
        <v>7617</v>
      </c>
      <c r="D389" s="131">
        <v>71282.890599999999</v>
      </c>
      <c r="G389" t="s">
        <v>883</v>
      </c>
      <c r="H389" t="s">
        <v>884</v>
      </c>
      <c r="I389" t="s">
        <v>7617</v>
      </c>
      <c r="J389">
        <v>71282.890599999999</v>
      </c>
    </row>
    <row r="390" spans="1:10" x14ac:dyDescent="0.25">
      <c r="A390" s="167" t="s">
        <v>885</v>
      </c>
      <c r="B390" s="166" t="s">
        <v>886</v>
      </c>
      <c r="C390" s="166" t="s">
        <v>7618</v>
      </c>
      <c r="D390" s="131">
        <v>74152.625</v>
      </c>
      <c r="G390" t="s">
        <v>885</v>
      </c>
      <c r="H390" t="s">
        <v>886</v>
      </c>
      <c r="I390" t="s">
        <v>7618</v>
      </c>
      <c r="J390">
        <v>74152.625</v>
      </c>
    </row>
    <row r="391" spans="1:10" x14ac:dyDescent="0.25">
      <c r="A391" s="167" t="s">
        <v>887</v>
      </c>
      <c r="B391" s="166" t="s">
        <v>888</v>
      </c>
      <c r="C391" s="166" t="s">
        <v>7619</v>
      </c>
      <c r="D391" s="131">
        <v>85817.265599999999</v>
      </c>
      <c r="G391" t="s">
        <v>887</v>
      </c>
      <c r="H391" t="s">
        <v>888</v>
      </c>
      <c r="I391" t="s">
        <v>7619</v>
      </c>
      <c r="J391">
        <v>85817.265599999999</v>
      </c>
    </row>
    <row r="392" spans="1:10" x14ac:dyDescent="0.25">
      <c r="A392" s="167" t="s">
        <v>889</v>
      </c>
      <c r="B392" s="166" t="s">
        <v>890</v>
      </c>
      <c r="C392" s="166" t="s">
        <v>7620</v>
      </c>
      <c r="D392" s="131">
        <v>29813.6679</v>
      </c>
      <c r="G392" t="s">
        <v>889</v>
      </c>
      <c r="H392" t="s">
        <v>890</v>
      </c>
      <c r="I392" t="s">
        <v>7620</v>
      </c>
      <c r="J392">
        <v>29813.6679</v>
      </c>
    </row>
    <row r="393" spans="1:10" x14ac:dyDescent="0.25">
      <c r="A393" s="167" t="s">
        <v>891</v>
      </c>
      <c r="B393" s="166" t="s">
        <v>892</v>
      </c>
      <c r="C393" s="166" t="s">
        <v>7621</v>
      </c>
      <c r="D393" s="131">
        <v>15759.6425</v>
      </c>
      <c r="G393" t="s">
        <v>891</v>
      </c>
      <c r="H393" t="s">
        <v>892</v>
      </c>
      <c r="I393" t="s">
        <v>7621</v>
      </c>
      <c r="J393">
        <v>15759.6425</v>
      </c>
    </row>
    <row r="394" spans="1:10" x14ac:dyDescent="0.25">
      <c r="A394" s="167" t="s">
        <v>893</v>
      </c>
      <c r="B394" s="166" t="s">
        <v>894</v>
      </c>
      <c r="C394" s="166" t="s">
        <v>7622</v>
      </c>
      <c r="D394" s="131">
        <v>6609.71875</v>
      </c>
      <c r="G394" t="s">
        <v>893</v>
      </c>
      <c r="H394" t="s">
        <v>894</v>
      </c>
      <c r="I394" t="s">
        <v>7622</v>
      </c>
      <c r="J394">
        <v>6609.71875</v>
      </c>
    </row>
    <row r="395" spans="1:10" x14ac:dyDescent="0.25">
      <c r="A395" s="167" t="s">
        <v>895</v>
      </c>
      <c r="B395" s="166" t="s">
        <v>896</v>
      </c>
      <c r="C395" s="166" t="s">
        <v>7623</v>
      </c>
      <c r="D395" s="131">
        <v>25331.7382</v>
      </c>
      <c r="G395" t="s">
        <v>895</v>
      </c>
      <c r="H395" t="s">
        <v>896</v>
      </c>
      <c r="I395" t="s">
        <v>7623</v>
      </c>
      <c r="J395">
        <v>25331.7382</v>
      </c>
    </row>
    <row r="396" spans="1:10" x14ac:dyDescent="0.25">
      <c r="A396" s="167" t="s">
        <v>897</v>
      </c>
      <c r="B396" s="166" t="s">
        <v>898</v>
      </c>
      <c r="C396" s="166" t="s">
        <v>7624</v>
      </c>
      <c r="D396" s="131">
        <v>3324.8271399999999</v>
      </c>
      <c r="G396" t="s">
        <v>897</v>
      </c>
      <c r="H396" t="s">
        <v>898</v>
      </c>
      <c r="I396" t="s">
        <v>7624</v>
      </c>
      <c r="J396">
        <v>3324.8271399999999</v>
      </c>
    </row>
    <row r="397" spans="1:10" x14ac:dyDescent="0.25">
      <c r="A397" s="167" t="s">
        <v>899</v>
      </c>
      <c r="B397" s="166" t="s">
        <v>900</v>
      </c>
      <c r="C397" s="166" t="s">
        <v>7625</v>
      </c>
      <c r="D397" s="131">
        <v>27656.943299999999</v>
      </c>
      <c r="G397" t="s">
        <v>899</v>
      </c>
      <c r="H397" t="s">
        <v>900</v>
      </c>
      <c r="I397" t="s">
        <v>7625</v>
      </c>
      <c r="J397">
        <v>27656.943299999999</v>
      </c>
    </row>
    <row r="398" spans="1:10" x14ac:dyDescent="0.25">
      <c r="A398" s="167" t="s">
        <v>924</v>
      </c>
      <c r="B398" s="166" t="s">
        <v>925</v>
      </c>
      <c r="C398" s="166" t="s">
        <v>7626</v>
      </c>
      <c r="D398" s="131">
        <v>157710.65599999999</v>
      </c>
      <c r="G398" t="s">
        <v>924</v>
      </c>
      <c r="H398" t="s">
        <v>925</v>
      </c>
      <c r="I398" t="s">
        <v>7626</v>
      </c>
      <c r="J398">
        <v>157710.65599999999</v>
      </c>
    </row>
    <row r="399" spans="1:10" x14ac:dyDescent="0.25">
      <c r="A399" s="167" t="s">
        <v>926</v>
      </c>
      <c r="B399" s="166" t="s">
        <v>927</v>
      </c>
      <c r="C399" s="166" t="s">
        <v>7627</v>
      </c>
      <c r="D399" s="131">
        <v>5692103.5</v>
      </c>
      <c r="G399" t="s">
        <v>926</v>
      </c>
      <c r="H399" t="s">
        <v>927</v>
      </c>
      <c r="I399" t="s">
        <v>7627</v>
      </c>
      <c r="J399">
        <v>5692103.5</v>
      </c>
    </row>
    <row r="400" spans="1:10" x14ac:dyDescent="0.25">
      <c r="A400" s="167" t="s">
        <v>928</v>
      </c>
      <c r="B400" s="166" t="s">
        <v>929</v>
      </c>
      <c r="C400" s="166" t="s">
        <v>7628</v>
      </c>
      <c r="D400" s="131">
        <v>1115250.1200000001</v>
      </c>
      <c r="G400" t="s">
        <v>928</v>
      </c>
      <c r="H400" t="s">
        <v>929</v>
      </c>
      <c r="I400" t="s">
        <v>7628</v>
      </c>
      <c r="J400">
        <v>1115250.1200000001</v>
      </c>
    </row>
    <row r="401" spans="1:10" x14ac:dyDescent="0.25">
      <c r="A401" s="167" t="s">
        <v>930</v>
      </c>
      <c r="B401" s="166" t="s">
        <v>931</v>
      </c>
      <c r="C401" s="166" t="s">
        <v>7629</v>
      </c>
      <c r="D401" s="131">
        <v>1307250.6200000001</v>
      </c>
      <c r="G401" t="s">
        <v>930</v>
      </c>
      <c r="H401" t="s">
        <v>931</v>
      </c>
      <c r="I401" t="s">
        <v>7629</v>
      </c>
      <c r="J401">
        <v>1307250.6200000001</v>
      </c>
    </row>
    <row r="402" spans="1:10" x14ac:dyDescent="0.25">
      <c r="A402" s="167" t="s">
        <v>932</v>
      </c>
      <c r="B402" s="166" t="s">
        <v>933</v>
      </c>
      <c r="C402" s="166" t="s">
        <v>7630</v>
      </c>
      <c r="D402" s="131">
        <v>295532.93699999998</v>
      </c>
      <c r="G402" t="s">
        <v>932</v>
      </c>
      <c r="H402" t="s">
        <v>933</v>
      </c>
      <c r="I402" t="s">
        <v>7630</v>
      </c>
      <c r="J402">
        <v>295532.93699999998</v>
      </c>
    </row>
    <row r="403" spans="1:10" x14ac:dyDescent="0.25">
      <c r="A403" s="167" t="s">
        <v>934</v>
      </c>
      <c r="B403" s="166" t="s">
        <v>935</v>
      </c>
      <c r="C403" s="166" t="s">
        <v>7631</v>
      </c>
      <c r="D403" s="131">
        <v>602818.5</v>
      </c>
      <c r="G403" t="s">
        <v>934</v>
      </c>
      <c r="H403" t="s">
        <v>935</v>
      </c>
      <c r="I403" t="s">
        <v>7631</v>
      </c>
      <c r="J403">
        <v>602818.5</v>
      </c>
    </row>
    <row r="404" spans="1:10" x14ac:dyDescent="0.25">
      <c r="A404" s="167" t="s">
        <v>936</v>
      </c>
      <c r="B404" s="166" t="s">
        <v>937</v>
      </c>
      <c r="C404" s="166" t="s">
        <v>7632</v>
      </c>
      <c r="D404" s="131">
        <v>622343.375</v>
      </c>
      <c r="G404" t="s">
        <v>936</v>
      </c>
      <c r="H404" t="s">
        <v>937</v>
      </c>
      <c r="I404" t="s">
        <v>7632</v>
      </c>
      <c r="J404">
        <v>622343.375</v>
      </c>
    </row>
    <row r="405" spans="1:10" x14ac:dyDescent="0.25">
      <c r="A405" s="167" t="s">
        <v>938</v>
      </c>
      <c r="B405" s="166" t="s">
        <v>939</v>
      </c>
      <c r="C405" s="166" t="s">
        <v>7633</v>
      </c>
      <c r="D405" s="131">
        <v>912042.875</v>
      </c>
      <c r="G405" t="s">
        <v>938</v>
      </c>
      <c r="H405" t="s">
        <v>939</v>
      </c>
      <c r="I405" t="s">
        <v>7633</v>
      </c>
      <c r="J405">
        <v>912042.875</v>
      </c>
    </row>
    <row r="406" spans="1:10" x14ac:dyDescent="0.25">
      <c r="A406" s="167" t="s">
        <v>940</v>
      </c>
      <c r="B406" s="166" t="s">
        <v>990</v>
      </c>
      <c r="C406" s="166" t="s">
        <v>7634</v>
      </c>
      <c r="D406" s="131">
        <v>3137128.25</v>
      </c>
      <c r="G406" t="s">
        <v>940</v>
      </c>
      <c r="H406" t="s">
        <v>990</v>
      </c>
      <c r="I406" t="s">
        <v>7634</v>
      </c>
      <c r="J406">
        <v>3137128.25</v>
      </c>
    </row>
    <row r="407" spans="1:10" x14ac:dyDescent="0.25">
      <c r="A407" s="167" t="s">
        <v>942</v>
      </c>
      <c r="B407" s="166" t="s">
        <v>995</v>
      </c>
      <c r="C407" s="166" t="s">
        <v>7635</v>
      </c>
      <c r="D407" s="131">
        <v>1624481.25</v>
      </c>
      <c r="G407" t="s">
        <v>942</v>
      </c>
      <c r="H407" t="s">
        <v>995</v>
      </c>
      <c r="I407" t="s">
        <v>7635</v>
      </c>
      <c r="J407">
        <v>1624481.25</v>
      </c>
    </row>
    <row r="408" spans="1:10" x14ac:dyDescent="0.25">
      <c r="A408" s="167" t="s">
        <v>944</v>
      </c>
      <c r="B408" s="166" t="s">
        <v>941</v>
      </c>
      <c r="C408" s="166" t="s">
        <v>7636</v>
      </c>
      <c r="D408" s="131">
        <v>317166.43699999998</v>
      </c>
      <c r="G408" t="s">
        <v>944</v>
      </c>
      <c r="H408" t="s">
        <v>941</v>
      </c>
      <c r="I408" t="s">
        <v>7636</v>
      </c>
      <c r="J408">
        <v>317166.43699999998</v>
      </c>
    </row>
    <row r="409" spans="1:10" x14ac:dyDescent="0.25">
      <c r="A409" s="167" t="s">
        <v>946</v>
      </c>
      <c r="B409" s="166" t="s">
        <v>943</v>
      </c>
      <c r="C409" s="166" t="s">
        <v>7637</v>
      </c>
      <c r="D409" s="131">
        <v>138242.31200000001</v>
      </c>
      <c r="G409" t="s">
        <v>946</v>
      </c>
      <c r="H409" t="s">
        <v>943</v>
      </c>
      <c r="I409" t="s">
        <v>7637</v>
      </c>
      <c r="J409">
        <v>138242.31200000001</v>
      </c>
    </row>
    <row r="410" spans="1:10" x14ac:dyDescent="0.25">
      <c r="A410" s="167" t="s">
        <v>947</v>
      </c>
      <c r="B410" s="166" t="s">
        <v>945</v>
      </c>
      <c r="C410" s="166" t="s">
        <v>7638</v>
      </c>
      <c r="D410" s="131">
        <v>28654.976500000001</v>
      </c>
      <c r="G410" t="s">
        <v>947</v>
      </c>
      <c r="H410" t="s">
        <v>945</v>
      </c>
      <c r="I410" t="s">
        <v>7638</v>
      </c>
      <c r="J410">
        <v>28654.976500000001</v>
      </c>
    </row>
    <row r="411" spans="1:10" x14ac:dyDescent="0.25">
      <c r="A411" s="167" t="s">
        <v>948</v>
      </c>
      <c r="B411" s="166" t="s">
        <v>1085</v>
      </c>
      <c r="C411" s="166" t="s">
        <v>7639</v>
      </c>
      <c r="D411" s="131">
        <v>3316264</v>
      </c>
      <c r="G411" t="s">
        <v>948</v>
      </c>
      <c r="H411" t="s">
        <v>1085</v>
      </c>
      <c r="I411" t="s">
        <v>7639</v>
      </c>
      <c r="J411">
        <v>3316264</v>
      </c>
    </row>
    <row r="412" spans="1:10" x14ac:dyDescent="0.25">
      <c r="A412" s="167" t="s">
        <v>950</v>
      </c>
      <c r="B412" s="166" t="s">
        <v>1086</v>
      </c>
      <c r="C412" s="166" t="s">
        <v>7640</v>
      </c>
      <c r="D412" s="131">
        <v>15871.9169</v>
      </c>
      <c r="G412" t="s">
        <v>950</v>
      </c>
      <c r="H412" t="s">
        <v>1086</v>
      </c>
      <c r="I412" t="s">
        <v>7640</v>
      </c>
      <c r="J412">
        <v>15871.9169</v>
      </c>
    </row>
    <row r="413" spans="1:10" x14ac:dyDescent="0.25">
      <c r="A413" s="167" t="s">
        <v>952</v>
      </c>
      <c r="B413" s="166" t="s">
        <v>1087</v>
      </c>
      <c r="C413" s="166" t="s">
        <v>7641</v>
      </c>
      <c r="D413" s="131">
        <v>1249065</v>
      </c>
      <c r="G413" t="s">
        <v>952</v>
      </c>
      <c r="H413" t="s">
        <v>1087</v>
      </c>
      <c r="I413" t="s">
        <v>7641</v>
      </c>
      <c r="J413">
        <v>1249065</v>
      </c>
    </row>
    <row r="414" spans="1:10" x14ac:dyDescent="0.25">
      <c r="A414" s="167" t="s">
        <v>954</v>
      </c>
      <c r="B414" s="166" t="s">
        <v>1088</v>
      </c>
      <c r="C414" s="166" t="s">
        <v>7642</v>
      </c>
      <c r="D414" s="131">
        <v>754.16101000000003</v>
      </c>
      <c r="G414" t="s">
        <v>954</v>
      </c>
      <c r="H414" t="s">
        <v>1088</v>
      </c>
      <c r="I414" t="s">
        <v>7642</v>
      </c>
      <c r="J414">
        <v>754.16101000000003</v>
      </c>
    </row>
    <row r="415" spans="1:10" x14ac:dyDescent="0.25">
      <c r="A415" s="167" t="s">
        <v>956</v>
      </c>
      <c r="B415" s="166" t="s">
        <v>949</v>
      </c>
      <c r="C415" s="166" t="s">
        <v>7643</v>
      </c>
      <c r="D415" s="131">
        <v>90172.929600000003</v>
      </c>
      <c r="G415" t="s">
        <v>956</v>
      </c>
      <c r="H415" t="s">
        <v>949</v>
      </c>
      <c r="I415" t="s">
        <v>7643</v>
      </c>
      <c r="J415">
        <v>90172.929600000003</v>
      </c>
    </row>
    <row r="416" spans="1:10" x14ac:dyDescent="0.25">
      <c r="A416" s="167" t="s">
        <v>958</v>
      </c>
      <c r="B416" s="166" t="s">
        <v>951</v>
      </c>
      <c r="C416" s="166" t="s">
        <v>7644</v>
      </c>
      <c r="D416" s="131">
        <v>13046.871999999999</v>
      </c>
      <c r="G416" t="s">
        <v>958</v>
      </c>
      <c r="H416" t="s">
        <v>951</v>
      </c>
      <c r="I416" t="s">
        <v>7644</v>
      </c>
      <c r="J416">
        <v>13046.871999999999</v>
      </c>
    </row>
    <row r="417" spans="1:10" x14ac:dyDescent="0.25">
      <c r="A417" s="167" t="s">
        <v>960</v>
      </c>
      <c r="B417" s="166" t="s">
        <v>953</v>
      </c>
      <c r="C417" s="166" t="s">
        <v>7645</v>
      </c>
      <c r="D417" s="131">
        <v>2686.8474099999999</v>
      </c>
      <c r="G417" t="s">
        <v>960</v>
      </c>
      <c r="H417" t="s">
        <v>953</v>
      </c>
      <c r="I417" t="s">
        <v>7645</v>
      </c>
      <c r="J417">
        <v>2686.8474099999999</v>
      </c>
    </row>
    <row r="418" spans="1:10" x14ac:dyDescent="0.25">
      <c r="A418" s="167" t="s">
        <v>962</v>
      </c>
      <c r="B418" s="166" t="s">
        <v>955</v>
      </c>
      <c r="C418" s="166" t="s">
        <v>7646</v>
      </c>
      <c r="D418" s="131">
        <v>745.25622499999997</v>
      </c>
      <c r="G418" t="s">
        <v>962</v>
      </c>
      <c r="H418" t="s">
        <v>955</v>
      </c>
      <c r="I418" t="s">
        <v>7646</v>
      </c>
      <c r="J418">
        <v>745.25622499999997</v>
      </c>
    </row>
    <row r="419" spans="1:10" x14ac:dyDescent="0.25">
      <c r="A419" s="167" t="s">
        <v>964</v>
      </c>
      <c r="B419" s="166" t="s">
        <v>957</v>
      </c>
      <c r="C419" s="166" t="s">
        <v>7647</v>
      </c>
      <c r="D419" s="131">
        <v>1.141999</v>
      </c>
      <c r="G419" t="s">
        <v>964</v>
      </c>
      <c r="H419" t="s">
        <v>957</v>
      </c>
      <c r="I419" t="s">
        <v>7647</v>
      </c>
      <c r="J419">
        <v>1.141999</v>
      </c>
    </row>
    <row r="420" spans="1:10" x14ac:dyDescent="0.25">
      <c r="A420" s="167" t="s">
        <v>966</v>
      </c>
      <c r="B420" s="166" t="s">
        <v>959</v>
      </c>
      <c r="C420" s="166" t="s">
        <v>7648</v>
      </c>
      <c r="D420" s="131">
        <v>1.4E-5</v>
      </c>
      <c r="G420" t="s">
        <v>966</v>
      </c>
      <c r="H420" t="s">
        <v>959</v>
      </c>
      <c r="I420" t="s">
        <v>7648</v>
      </c>
      <c r="J420">
        <v>1.4E-5</v>
      </c>
    </row>
    <row r="421" spans="1:10" x14ac:dyDescent="0.25">
      <c r="A421" s="167" t="s">
        <v>968</v>
      </c>
      <c r="B421" s="166" t="s">
        <v>961</v>
      </c>
      <c r="C421" s="166" t="s">
        <v>7649</v>
      </c>
      <c r="D421" s="131">
        <v>127.34036999999999</v>
      </c>
      <c r="G421" t="s">
        <v>968</v>
      </c>
      <c r="H421" t="s">
        <v>961</v>
      </c>
      <c r="I421" t="s">
        <v>7649</v>
      </c>
      <c r="J421">
        <v>127.34036999999999</v>
      </c>
    </row>
    <row r="422" spans="1:10" x14ac:dyDescent="0.25">
      <c r="A422" s="167" t="s">
        <v>970</v>
      </c>
      <c r="B422" s="166" t="s">
        <v>963</v>
      </c>
      <c r="C422" s="166" t="s">
        <v>7650</v>
      </c>
      <c r="D422" s="131">
        <v>5409.7167900000004</v>
      </c>
      <c r="G422" t="s">
        <v>970</v>
      </c>
      <c r="H422" t="s">
        <v>963</v>
      </c>
      <c r="I422" t="s">
        <v>7650</v>
      </c>
      <c r="J422">
        <v>5409.7167900000004</v>
      </c>
    </row>
    <row r="423" spans="1:10" x14ac:dyDescent="0.25">
      <c r="A423" s="167" t="s">
        <v>972</v>
      </c>
      <c r="B423" s="166" t="s">
        <v>965</v>
      </c>
      <c r="C423" s="166" t="s">
        <v>7651</v>
      </c>
      <c r="D423" s="131">
        <v>1384.04943</v>
      </c>
      <c r="G423" t="s">
        <v>972</v>
      </c>
      <c r="H423" t="s">
        <v>965</v>
      </c>
      <c r="I423" t="s">
        <v>7651</v>
      </c>
      <c r="J423">
        <v>1384.04943</v>
      </c>
    </row>
    <row r="424" spans="1:10" x14ac:dyDescent="0.25">
      <c r="A424" s="167" t="s">
        <v>974</v>
      </c>
      <c r="B424" s="166" t="s">
        <v>967</v>
      </c>
      <c r="C424" s="166" t="s">
        <v>7652</v>
      </c>
      <c r="D424" s="131">
        <v>3.3271000000000002E-2</v>
      </c>
      <c r="G424" t="s">
        <v>974</v>
      </c>
      <c r="H424" t="s">
        <v>967</v>
      </c>
      <c r="I424" t="s">
        <v>7652</v>
      </c>
      <c r="J424">
        <v>3.3271000000000002E-2</v>
      </c>
    </row>
    <row r="425" spans="1:10" x14ac:dyDescent="0.25">
      <c r="A425" s="167" t="s">
        <v>976</v>
      </c>
      <c r="B425" s="166" t="s">
        <v>969</v>
      </c>
      <c r="C425" s="166" t="s">
        <v>7653</v>
      </c>
      <c r="D425" s="131">
        <v>25135.4863</v>
      </c>
      <c r="G425" t="s">
        <v>976</v>
      </c>
      <c r="H425" t="s">
        <v>969</v>
      </c>
      <c r="I425" t="s">
        <v>7653</v>
      </c>
      <c r="J425">
        <v>25135.4863</v>
      </c>
    </row>
    <row r="426" spans="1:10" x14ac:dyDescent="0.25">
      <c r="A426" s="167" t="s">
        <v>978</v>
      </c>
      <c r="B426" s="166" t="s">
        <v>971</v>
      </c>
      <c r="C426" s="166" t="s">
        <v>7654</v>
      </c>
      <c r="D426" s="131">
        <v>733.688354</v>
      </c>
      <c r="G426" t="s">
        <v>978</v>
      </c>
      <c r="H426" t="s">
        <v>971</v>
      </c>
      <c r="I426" t="s">
        <v>7654</v>
      </c>
      <c r="J426">
        <v>733.688354</v>
      </c>
    </row>
    <row r="427" spans="1:10" x14ac:dyDescent="0.25">
      <c r="A427" s="167" t="s">
        <v>996</v>
      </c>
      <c r="B427" s="166" t="s">
        <v>973</v>
      </c>
      <c r="C427" s="166" t="s">
        <v>7655</v>
      </c>
      <c r="D427" s="131">
        <v>732.68450900000005</v>
      </c>
      <c r="G427" t="s">
        <v>996</v>
      </c>
      <c r="H427" t="s">
        <v>973</v>
      </c>
      <c r="I427" t="s">
        <v>7655</v>
      </c>
      <c r="J427">
        <v>732.68450900000005</v>
      </c>
    </row>
    <row r="428" spans="1:10" x14ac:dyDescent="0.25">
      <c r="A428" s="167" t="s">
        <v>997</v>
      </c>
      <c r="B428" s="166" t="s">
        <v>975</v>
      </c>
      <c r="C428" s="166" t="s">
        <v>7656</v>
      </c>
      <c r="D428" s="131">
        <v>10573.7363</v>
      </c>
      <c r="G428" t="s">
        <v>997</v>
      </c>
      <c r="H428" t="s">
        <v>975</v>
      </c>
      <c r="I428" t="s">
        <v>7656</v>
      </c>
      <c r="J428">
        <v>10573.7363</v>
      </c>
    </row>
    <row r="429" spans="1:10" x14ac:dyDescent="0.25">
      <c r="A429" s="167" t="s">
        <v>1089</v>
      </c>
      <c r="B429" s="166" t="s">
        <v>977</v>
      </c>
      <c r="C429" s="166" t="s">
        <v>7657</v>
      </c>
      <c r="D429" s="131">
        <v>0.61641299999999999</v>
      </c>
      <c r="G429" t="s">
        <v>1089</v>
      </c>
      <c r="H429" t="s">
        <v>977</v>
      </c>
      <c r="I429" t="s">
        <v>7657</v>
      </c>
      <c r="J429">
        <v>0.61641299999999999</v>
      </c>
    </row>
    <row r="430" spans="1:10" x14ac:dyDescent="0.25">
      <c r="A430" s="167" t="s">
        <v>1090</v>
      </c>
      <c r="B430" s="166" t="s">
        <v>979</v>
      </c>
      <c r="C430" s="166" t="s">
        <v>7658</v>
      </c>
      <c r="D430" s="131">
        <v>233.79208299999999</v>
      </c>
      <c r="G430" t="s">
        <v>1090</v>
      </c>
      <c r="H430" t="s">
        <v>979</v>
      </c>
      <c r="I430" t="s">
        <v>7658</v>
      </c>
      <c r="J430">
        <v>233.79208299999999</v>
      </c>
    </row>
    <row r="431" spans="1:10" x14ac:dyDescent="0.25">
      <c r="A431" s="167" t="s">
        <v>1091</v>
      </c>
      <c r="B431" s="166" t="s">
        <v>1092</v>
      </c>
      <c r="C431" s="166" t="s">
        <v>7659</v>
      </c>
      <c r="D431" s="131">
        <v>79874632</v>
      </c>
      <c r="G431" t="s">
        <v>1091</v>
      </c>
      <c r="H431" t="s">
        <v>1092</v>
      </c>
      <c r="I431" t="s">
        <v>7659</v>
      </c>
      <c r="J431">
        <v>79874632</v>
      </c>
    </row>
    <row r="432" spans="1:10" x14ac:dyDescent="0.25">
      <c r="A432" s="167" t="s">
        <v>1093</v>
      </c>
      <c r="B432" s="166" t="s">
        <v>1094</v>
      </c>
      <c r="C432" s="166" t="s">
        <v>7660</v>
      </c>
      <c r="D432" s="131">
        <v>1783333.25</v>
      </c>
      <c r="G432" t="s">
        <v>1093</v>
      </c>
      <c r="H432" t="s">
        <v>1094</v>
      </c>
      <c r="I432" t="s">
        <v>7660</v>
      </c>
      <c r="J432">
        <v>1783333.25</v>
      </c>
    </row>
    <row r="433" spans="1:10" x14ac:dyDescent="0.25">
      <c r="A433" s="167" t="s">
        <v>1095</v>
      </c>
      <c r="B433" s="166" t="s">
        <v>1096</v>
      </c>
      <c r="C433" s="166" t="s">
        <v>7661</v>
      </c>
      <c r="D433" s="131">
        <v>29271062</v>
      </c>
      <c r="G433" t="s">
        <v>1095</v>
      </c>
      <c r="H433" t="s">
        <v>1096</v>
      </c>
      <c r="I433" t="s">
        <v>7661</v>
      </c>
      <c r="J433">
        <v>29271062</v>
      </c>
    </row>
    <row r="434" spans="1:10" x14ac:dyDescent="0.25">
      <c r="A434" s="167" t="s">
        <v>1097</v>
      </c>
      <c r="B434" s="166" t="s">
        <v>1098</v>
      </c>
      <c r="C434" s="166" t="s">
        <v>7662</v>
      </c>
      <c r="D434" s="131">
        <v>278840.96799999999</v>
      </c>
      <c r="G434" t="s">
        <v>1097</v>
      </c>
      <c r="H434" t="s">
        <v>1098</v>
      </c>
      <c r="I434" t="s">
        <v>7662</v>
      </c>
      <c r="J434">
        <v>278840.96799999999</v>
      </c>
    </row>
    <row r="435" spans="1:10" x14ac:dyDescent="0.25">
      <c r="A435" s="167" t="s">
        <v>1099</v>
      </c>
      <c r="B435" s="166" t="s">
        <v>1005</v>
      </c>
      <c r="C435" s="166" t="s">
        <v>7663</v>
      </c>
      <c r="D435" s="131">
        <v>2851653</v>
      </c>
      <c r="G435" t="s">
        <v>1099</v>
      </c>
      <c r="H435" t="s">
        <v>1005</v>
      </c>
      <c r="I435" t="s">
        <v>7663</v>
      </c>
      <c r="J435">
        <v>2851653</v>
      </c>
    </row>
    <row r="436" spans="1:10" x14ac:dyDescent="0.25">
      <c r="A436" s="167" t="s">
        <v>1100</v>
      </c>
      <c r="B436" s="166" t="s">
        <v>1017</v>
      </c>
      <c r="C436" s="166" t="s">
        <v>7664</v>
      </c>
      <c r="D436" s="131">
        <v>167306.375</v>
      </c>
      <c r="G436" t="s">
        <v>1100</v>
      </c>
      <c r="H436" t="s">
        <v>1017</v>
      </c>
      <c r="I436" t="s">
        <v>7664</v>
      </c>
      <c r="J436">
        <v>167306.375</v>
      </c>
    </row>
    <row r="437" spans="1:10" x14ac:dyDescent="0.25">
      <c r="A437" s="167" t="s">
        <v>1101</v>
      </c>
      <c r="B437" s="166" t="s">
        <v>1013</v>
      </c>
      <c r="C437" s="166" t="s">
        <v>7665</v>
      </c>
      <c r="D437" s="131">
        <v>145517.57800000001</v>
      </c>
      <c r="G437" t="s">
        <v>1101</v>
      </c>
      <c r="H437" t="s">
        <v>1013</v>
      </c>
      <c r="I437" t="s">
        <v>7665</v>
      </c>
      <c r="J437">
        <v>145517.57800000001</v>
      </c>
    </row>
    <row r="438" spans="1:10" x14ac:dyDescent="0.25">
      <c r="A438" s="167" t="s">
        <v>1102</v>
      </c>
      <c r="B438" s="166" t="s">
        <v>1009</v>
      </c>
      <c r="C438" s="166" t="s">
        <v>7666</v>
      </c>
      <c r="D438" s="131">
        <v>303.60159299999998</v>
      </c>
      <c r="G438" t="s">
        <v>1102</v>
      </c>
      <c r="H438" t="s">
        <v>1009</v>
      </c>
      <c r="I438" t="s">
        <v>7666</v>
      </c>
      <c r="J438">
        <v>303.60159299999998</v>
      </c>
    </row>
    <row r="439" spans="1:10" x14ac:dyDescent="0.25">
      <c r="A439" s="167" t="s">
        <v>1103</v>
      </c>
      <c r="B439" s="166" t="s">
        <v>1006</v>
      </c>
      <c r="C439" s="166" t="s">
        <v>7667</v>
      </c>
      <c r="D439" s="131">
        <v>30.641769</v>
      </c>
      <c r="G439" t="s">
        <v>1103</v>
      </c>
      <c r="H439" t="s">
        <v>1006</v>
      </c>
      <c r="I439" t="s">
        <v>7667</v>
      </c>
      <c r="J439">
        <v>30.641769</v>
      </c>
    </row>
    <row r="440" spans="1:10" x14ac:dyDescent="0.25">
      <c r="A440" s="167" t="s">
        <v>1104</v>
      </c>
      <c r="B440" s="166" t="s">
        <v>1018</v>
      </c>
      <c r="C440" s="166" t="s">
        <v>7668</v>
      </c>
      <c r="D440" s="131">
        <v>1.3999999999999999E-4</v>
      </c>
      <c r="G440" t="s">
        <v>1104</v>
      </c>
      <c r="H440" t="s">
        <v>1018</v>
      </c>
      <c r="I440" t="s">
        <v>7668</v>
      </c>
      <c r="J440">
        <v>1.3999999999999999E-4</v>
      </c>
    </row>
    <row r="441" spans="1:10" x14ac:dyDescent="0.25">
      <c r="A441" s="167" t="s">
        <v>1105</v>
      </c>
      <c r="B441" s="166" t="s">
        <v>1014</v>
      </c>
      <c r="C441" s="166" t="s">
        <v>7669</v>
      </c>
      <c r="D441" s="131">
        <v>8637.6269499999999</v>
      </c>
      <c r="G441" t="s">
        <v>1105</v>
      </c>
      <c r="H441" t="s">
        <v>1014</v>
      </c>
      <c r="I441" t="s">
        <v>7669</v>
      </c>
      <c r="J441">
        <v>8637.6269499999999</v>
      </c>
    </row>
    <row r="442" spans="1:10" x14ac:dyDescent="0.25">
      <c r="A442" s="167" t="s">
        <v>1106</v>
      </c>
      <c r="B442" s="166" t="s">
        <v>1010</v>
      </c>
      <c r="C442" s="166" t="s">
        <v>7670</v>
      </c>
      <c r="D442" s="131">
        <v>348796.125</v>
      </c>
      <c r="G442" t="s">
        <v>1106</v>
      </c>
      <c r="H442" t="s">
        <v>1010</v>
      </c>
      <c r="I442" t="s">
        <v>7670</v>
      </c>
      <c r="J442">
        <v>348796.125</v>
      </c>
    </row>
    <row r="443" spans="1:10" x14ac:dyDescent="0.25">
      <c r="A443" s="167" t="s">
        <v>1107</v>
      </c>
      <c r="B443" s="166" t="s">
        <v>1007</v>
      </c>
      <c r="C443" s="166" t="s">
        <v>7671</v>
      </c>
      <c r="D443" s="131">
        <v>19045.482400000001</v>
      </c>
      <c r="G443" t="s">
        <v>1107</v>
      </c>
      <c r="H443" t="s">
        <v>1007</v>
      </c>
      <c r="I443" t="s">
        <v>7671</v>
      </c>
      <c r="J443">
        <v>19045.482400000001</v>
      </c>
    </row>
    <row r="444" spans="1:10" x14ac:dyDescent="0.25">
      <c r="A444" s="167" t="s">
        <v>1108</v>
      </c>
      <c r="B444" s="166" t="s">
        <v>1019</v>
      </c>
      <c r="C444" s="166" t="s">
        <v>7672</v>
      </c>
      <c r="D444" s="131">
        <v>1.5462999999999999E-2</v>
      </c>
      <c r="G444" t="s">
        <v>1108</v>
      </c>
      <c r="H444" t="s">
        <v>1019</v>
      </c>
      <c r="I444" t="s">
        <v>7672</v>
      </c>
      <c r="J444">
        <v>1.5462999999999999E-2</v>
      </c>
    </row>
    <row r="445" spans="1:10" x14ac:dyDescent="0.25">
      <c r="A445" s="167" t="s">
        <v>1109</v>
      </c>
      <c r="B445" s="166" t="s">
        <v>1015</v>
      </c>
      <c r="C445" s="166" t="s">
        <v>7673</v>
      </c>
      <c r="D445" s="131">
        <v>1030757.75</v>
      </c>
      <c r="G445" t="s">
        <v>1109</v>
      </c>
      <c r="H445" t="s">
        <v>1015</v>
      </c>
      <c r="I445" t="s">
        <v>7673</v>
      </c>
      <c r="J445">
        <v>1030757.75</v>
      </c>
    </row>
    <row r="446" spans="1:10" x14ac:dyDescent="0.25">
      <c r="A446" s="167" t="s">
        <v>1110</v>
      </c>
      <c r="B446" s="166" t="s">
        <v>1011</v>
      </c>
      <c r="C446" s="166" t="s">
        <v>7674</v>
      </c>
      <c r="D446" s="131">
        <v>7709.5625</v>
      </c>
      <c r="G446" t="s">
        <v>1110</v>
      </c>
      <c r="H446" t="s">
        <v>1011</v>
      </c>
      <c r="I446" t="s">
        <v>7674</v>
      </c>
      <c r="J446">
        <v>7709.5625</v>
      </c>
    </row>
    <row r="447" spans="1:10" x14ac:dyDescent="0.25">
      <c r="A447" s="167" t="s">
        <v>1111</v>
      </c>
      <c r="B447" s="166" t="s">
        <v>1008</v>
      </c>
      <c r="C447" s="166" t="s">
        <v>7675</v>
      </c>
      <c r="D447" s="131">
        <v>46428.386700000003</v>
      </c>
      <c r="G447" t="s">
        <v>1111</v>
      </c>
      <c r="H447" t="s">
        <v>1008</v>
      </c>
      <c r="I447" t="s">
        <v>7675</v>
      </c>
      <c r="J447">
        <v>46428.386700000003</v>
      </c>
    </row>
    <row r="448" spans="1:10" x14ac:dyDescent="0.25">
      <c r="A448" s="167" t="s">
        <v>1112</v>
      </c>
      <c r="B448" s="166" t="s">
        <v>1020</v>
      </c>
      <c r="C448" s="166" t="s">
        <v>7676</v>
      </c>
      <c r="D448" s="131">
        <v>905838.43700000003</v>
      </c>
      <c r="G448" t="s">
        <v>1112</v>
      </c>
      <c r="H448" t="s">
        <v>1020</v>
      </c>
      <c r="I448" t="s">
        <v>7676</v>
      </c>
      <c r="J448">
        <v>905838.43700000003</v>
      </c>
    </row>
    <row r="449" spans="1:10" x14ac:dyDescent="0.25">
      <c r="A449" s="167" t="s">
        <v>1113</v>
      </c>
      <c r="B449" s="166" t="s">
        <v>1016</v>
      </c>
      <c r="C449" s="166" t="s">
        <v>7677</v>
      </c>
      <c r="D449" s="131">
        <v>2.7177500000000001</v>
      </c>
      <c r="G449" t="s">
        <v>1113</v>
      </c>
      <c r="H449" t="s">
        <v>1016</v>
      </c>
      <c r="I449" t="s">
        <v>7677</v>
      </c>
      <c r="J449">
        <v>2.7177500000000001</v>
      </c>
    </row>
    <row r="450" spans="1:10" x14ac:dyDescent="0.25">
      <c r="A450" s="167" t="s">
        <v>1114</v>
      </c>
      <c r="B450" s="166" t="s">
        <v>1012</v>
      </c>
      <c r="C450" s="166" t="s">
        <v>7678</v>
      </c>
      <c r="D450" s="131">
        <v>29.475963</v>
      </c>
      <c r="G450" t="s">
        <v>1114</v>
      </c>
      <c r="H450" t="s">
        <v>1012</v>
      </c>
      <c r="I450" t="s">
        <v>7678</v>
      </c>
      <c r="J450">
        <v>29.475963</v>
      </c>
    </row>
    <row r="451" spans="1:10" x14ac:dyDescent="0.25">
      <c r="A451" s="167" t="s">
        <v>1115</v>
      </c>
      <c r="B451" s="166" t="s">
        <v>1116</v>
      </c>
      <c r="C451" s="166" t="s">
        <v>7679</v>
      </c>
      <c r="D451" s="131">
        <v>13680971</v>
      </c>
      <c r="G451" t="s">
        <v>1115</v>
      </c>
      <c r="H451" t="s">
        <v>1116</v>
      </c>
      <c r="I451" t="s">
        <v>7679</v>
      </c>
      <c r="J451">
        <v>13680971</v>
      </c>
    </row>
    <row r="452" spans="1:10" x14ac:dyDescent="0.25">
      <c r="A452" s="167" t="s">
        <v>1117</v>
      </c>
      <c r="B452" s="166" t="s">
        <v>1118</v>
      </c>
      <c r="C452" s="166" t="s">
        <v>7680</v>
      </c>
      <c r="D452" s="131">
        <v>373569.125</v>
      </c>
      <c r="G452" t="s">
        <v>1117</v>
      </c>
      <c r="H452" t="s">
        <v>1118</v>
      </c>
      <c r="I452" t="s">
        <v>7680</v>
      </c>
      <c r="J452">
        <v>373569.125</v>
      </c>
    </row>
    <row r="453" spans="1:10" x14ac:dyDescent="0.25">
      <c r="A453" s="167" t="s">
        <v>1119</v>
      </c>
      <c r="B453" s="166" t="s">
        <v>1120</v>
      </c>
      <c r="C453" s="166" t="s">
        <v>7681</v>
      </c>
      <c r="D453" s="131">
        <v>4763124.5</v>
      </c>
      <c r="G453" t="s">
        <v>1119</v>
      </c>
      <c r="H453" t="s">
        <v>1120</v>
      </c>
      <c r="I453" t="s">
        <v>7681</v>
      </c>
      <c r="J453">
        <v>4763124.5</v>
      </c>
    </row>
    <row r="454" spans="1:10" x14ac:dyDescent="0.25">
      <c r="A454" s="167" t="s">
        <v>1121</v>
      </c>
      <c r="B454" s="166" t="s">
        <v>1122</v>
      </c>
      <c r="C454" s="166" t="s">
        <v>7682</v>
      </c>
      <c r="D454" s="131">
        <v>57250.445299999999</v>
      </c>
      <c r="G454" t="s">
        <v>1121</v>
      </c>
      <c r="H454" t="s">
        <v>1122</v>
      </c>
      <c r="I454" t="s">
        <v>7682</v>
      </c>
      <c r="J454">
        <v>57250.445299999999</v>
      </c>
    </row>
    <row r="455" spans="1:10" x14ac:dyDescent="0.25">
      <c r="A455" s="167" t="s">
        <v>1123</v>
      </c>
      <c r="B455" s="166" t="s">
        <v>1037</v>
      </c>
      <c r="C455" s="166" t="s">
        <v>7683</v>
      </c>
      <c r="D455" s="131">
        <v>547128.18700000003</v>
      </c>
      <c r="G455" t="s">
        <v>1123</v>
      </c>
      <c r="H455" t="s">
        <v>1037</v>
      </c>
      <c r="I455" t="s">
        <v>7683</v>
      </c>
      <c r="J455">
        <v>547128.18700000003</v>
      </c>
    </row>
    <row r="456" spans="1:10" x14ac:dyDescent="0.25">
      <c r="A456" s="167" t="s">
        <v>1124</v>
      </c>
      <c r="B456" s="166" t="s">
        <v>1049</v>
      </c>
      <c r="C456" s="166" t="s">
        <v>7684</v>
      </c>
      <c r="D456" s="131">
        <v>14755.442300000001</v>
      </c>
      <c r="G456" t="s">
        <v>1124</v>
      </c>
      <c r="H456" t="s">
        <v>1049</v>
      </c>
      <c r="I456" t="s">
        <v>7684</v>
      </c>
      <c r="J456">
        <v>14755.442300000001</v>
      </c>
    </row>
    <row r="457" spans="1:10" x14ac:dyDescent="0.25">
      <c r="A457" s="167" t="s">
        <v>1125</v>
      </c>
      <c r="B457" s="166" t="s">
        <v>1045</v>
      </c>
      <c r="C457" s="166" t="s">
        <v>7685</v>
      </c>
      <c r="D457" s="131">
        <v>10223.081</v>
      </c>
      <c r="G457" t="s">
        <v>1125</v>
      </c>
      <c r="H457" t="s">
        <v>1045</v>
      </c>
      <c r="I457" t="s">
        <v>7685</v>
      </c>
      <c r="J457">
        <v>10223.081</v>
      </c>
    </row>
    <row r="458" spans="1:10" x14ac:dyDescent="0.25">
      <c r="A458" s="167" t="s">
        <v>1126</v>
      </c>
      <c r="B458" s="166" t="s">
        <v>1041</v>
      </c>
      <c r="C458" s="166" t="s">
        <v>7686</v>
      </c>
      <c r="D458" s="131">
        <v>0.40621699999999999</v>
      </c>
      <c r="G458" t="s">
        <v>1126</v>
      </c>
      <c r="H458" t="s">
        <v>1041</v>
      </c>
      <c r="I458" t="s">
        <v>7686</v>
      </c>
      <c r="J458">
        <v>0.40621699999999999</v>
      </c>
    </row>
    <row r="459" spans="1:10" x14ac:dyDescent="0.25">
      <c r="A459" s="167" t="s">
        <v>1127</v>
      </c>
      <c r="B459" s="166" t="s">
        <v>1038</v>
      </c>
      <c r="C459" s="166" t="s">
        <v>7687</v>
      </c>
      <c r="D459" s="131">
        <v>72.132857999999999</v>
      </c>
      <c r="G459" t="s">
        <v>1127</v>
      </c>
      <c r="H459" t="s">
        <v>1038</v>
      </c>
      <c r="I459" t="s">
        <v>7687</v>
      </c>
      <c r="J459">
        <v>72.132857999999999</v>
      </c>
    </row>
    <row r="460" spans="1:10" x14ac:dyDescent="0.25">
      <c r="A460" s="167" t="s">
        <v>1128</v>
      </c>
      <c r="B460" s="166" t="s">
        <v>1050</v>
      </c>
      <c r="C460" s="166" t="s">
        <v>7688</v>
      </c>
      <c r="D460" s="131">
        <v>1.4940000000000001E-3</v>
      </c>
      <c r="G460" t="s">
        <v>1128</v>
      </c>
      <c r="H460" t="s">
        <v>1050</v>
      </c>
      <c r="I460" t="s">
        <v>7688</v>
      </c>
      <c r="J460">
        <v>1.4940000000000001E-3</v>
      </c>
    </row>
    <row r="461" spans="1:10" x14ac:dyDescent="0.25">
      <c r="A461" s="167" t="s">
        <v>1129</v>
      </c>
      <c r="B461" s="166" t="s">
        <v>1046</v>
      </c>
      <c r="C461" s="166" t="s">
        <v>7689</v>
      </c>
      <c r="D461" s="131">
        <v>1775.3350800000001</v>
      </c>
      <c r="G461" t="s">
        <v>1129</v>
      </c>
      <c r="H461" t="s">
        <v>1046</v>
      </c>
      <c r="I461" t="s">
        <v>7689</v>
      </c>
      <c r="J461">
        <v>1775.3350800000001</v>
      </c>
    </row>
    <row r="462" spans="1:10" x14ac:dyDescent="0.25">
      <c r="A462" s="167" t="s">
        <v>1130</v>
      </c>
      <c r="B462" s="166" t="s">
        <v>1042</v>
      </c>
      <c r="C462" s="166" t="s">
        <v>7690</v>
      </c>
      <c r="D462" s="131">
        <v>81072.476500000004</v>
      </c>
      <c r="G462" t="s">
        <v>1130</v>
      </c>
      <c r="H462" t="s">
        <v>1042</v>
      </c>
      <c r="I462" t="s">
        <v>7690</v>
      </c>
      <c r="J462">
        <v>81072.476500000004</v>
      </c>
    </row>
    <row r="463" spans="1:10" x14ac:dyDescent="0.25">
      <c r="A463" s="167" t="s">
        <v>1131</v>
      </c>
      <c r="B463" s="166" t="s">
        <v>1039</v>
      </c>
      <c r="C463" s="166" t="s">
        <v>7691</v>
      </c>
      <c r="D463" s="131">
        <v>11036.9755</v>
      </c>
      <c r="G463" t="s">
        <v>1131</v>
      </c>
      <c r="H463" t="s">
        <v>1039</v>
      </c>
      <c r="I463" t="s">
        <v>7691</v>
      </c>
      <c r="J463">
        <v>11036.9755</v>
      </c>
    </row>
    <row r="464" spans="1:10" x14ac:dyDescent="0.25">
      <c r="A464" s="167" t="s">
        <v>1132</v>
      </c>
      <c r="B464" s="166" t="s">
        <v>1051</v>
      </c>
      <c r="C464" s="166" t="s">
        <v>7692</v>
      </c>
      <c r="D464" s="131">
        <v>7.9570000000000005E-3</v>
      </c>
      <c r="G464" t="s">
        <v>1132</v>
      </c>
      <c r="H464" t="s">
        <v>1051</v>
      </c>
      <c r="I464" t="s">
        <v>7692</v>
      </c>
      <c r="J464">
        <v>7.9570000000000005E-3</v>
      </c>
    </row>
    <row r="465" spans="1:10" x14ac:dyDescent="0.25">
      <c r="A465" s="167" t="s">
        <v>1133</v>
      </c>
      <c r="B465" s="166" t="s">
        <v>1047</v>
      </c>
      <c r="C465" s="166" t="s">
        <v>7693</v>
      </c>
      <c r="D465" s="131">
        <v>246675.984</v>
      </c>
      <c r="G465" t="s">
        <v>1133</v>
      </c>
      <c r="H465" t="s">
        <v>1047</v>
      </c>
      <c r="I465" t="s">
        <v>7693</v>
      </c>
      <c r="J465">
        <v>246675.984</v>
      </c>
    </row>
    <row r="466" spans="1:10" x14ac:dyDescent="0.25">
      <c r="A466" s="167" t="s">
        <v>1134</v>
      </c>
      <c r="B466" s="166" t="s">
        <v>1043</v>
      </c>
      <c r="C466" s="166" t="s">
        <v>7694</v>
      </c>
      <c r="D466" s="131">
        <v>1523.2572</v>
      </c>
      <c r="G466" t="s">
        <v>1134</v>
      </c>
      <c r="H466" t="s">
        <v>1043</v>
      </c>
      <c r="I466" t="s">
        <v>7694</v>
      </c>
      <c r="J466">
        <v>1523.2572</v>
      </c>
    </row>
    <row r="467" spans="1:10" x14ac:dyDescent="0.25">
      <c r="A467" s="167" t="s">
        <v>1135</v>
      </c>
      <c r="B467" s="166" t="s">
        <v>1040</v>
      </c>
      <c r="C467" s="166" t="s">
        <v>7695</v>
      </c>
      <c r="D467" s="131">
        <v>14214.808499999999</v>
      </c>
      <c r="G467" t="s">
        <v>1135</v>
      </c>
      <c r="H467" t="s">
        <v>1040</v>
      </c>
      <c r="I467" t="s">
        <v>7695</v>
      </c>
      <c r="J467">
        <v>14214.808499999999</v>
      </c>
    </row>
    <row r="468" spans="1:10" x14ac:dyDescent="0.25">
      <c r="A468" s="167" t="s">
        <v>1136</v>
      </c>
      <c r="B468" s="166" t="s">
        <v>1067</v>
      </c>
      <c r="C468" s="166" t="s">
        <v>7696</v>
      </c>
      <c r="D468" s="131">
        <v>178860.546</v>
      </c>
      <c r="G468" t="s">
        <v>1136</v>
      </c>
      <c r="H468" t="s">
        <v>1067</v>
      </c>
      <c r="I468" t="s">
        <v>7696</v>
      </c>
      <c r="J468">
        <v>178860.546</v>
      </c>
    </row>
    <row r="469" spans="1:10" x14ac:dyDescent="0.25">
      <c r="A469" s="167" t="s">
        <v>1137</v>
      </c>
      <c r="B469" s="166" t="s">
        <v>1048</v>
      </c>
      <c r="C469" s="166" t="s">
        <v>7697</v>
      </c>
      <c r="D469" s="131">
        <v>1.3658E-2</v>
      </c>
      <c r="G469" t="s">
        <v>1137</v>
      </c>
      <c r="H469" t="s">
        <v>1048</v>
      </c>
      <c r="I469" t="s">
        <v>7697</v>
      </c>
      <c r="J469">
        <v>1.3658E-2</v>
      </c>
    </row>
    <row r="470" spans="1:10" x14ac:dyDescent="0.25">
      <c r="A470" s="167" t="s">
        <v>1138</v>
      </c>
      <c r="B470" s="166" t="s">
        <v>1044</v>
      </c>
      <c r="C470" s="166" t="s">
        <v>7698</v>
      </c>
      <c r="D470" s="131">
        <v>1.6934999999999999E-2</v>
      </c>
      <c r="G470" t="s">
        <v>1138</v>
      </c>
      <c r="H470" t="s">
        <v>1044</v>
      </c>
      <c r="I470" t="s">
        <v>7698</v>
      </c>
      <c r="J470">
        <v>1.6934999999999999E-2</v>
      </c>
    </row>
    <row r="471" spans="1:10" x14ac:dyDescent="0.25">
      <c r="A471" s="167" t="s">
        <v>1139</v>
      </c>
      <c r="B471" s="166" t="s">
        <v>1140</v>
      </c>
      <c r="C471" s="166" t="s">
        <v>7699</v>
      </c>
      <c r="D471" s="131">
        <v>19095418</v>
      </c>
      <c r="G471" t="s">
        <v>1139</v>
      </c>
      <c r="H471" t="s">
        <v>1140</v>
      </c>
      <c r="I471" t="s">
        <v>7699</v>
      </c>
      <c r="J471">
        <v>19095418</v>
      </c>
    </row>
    <row r="472" spans="1:10" x14ac:dyDescent="0.25">
      <c r="A472" s="167" t="s">
        <v>1141</v>
      </c>
      <c r="B472" s="166" t="s">
        <v>1142</v>
      </c>
      <c r="C472" s="166" t="s">
        <v>7700</v>
      </c>
      <c r="D472" s="131">
        <v>218440.59299999999</v>
      </c>
      <c r="G472" t="s">
        <v>1141</v>
      </c>
      <c r="H472" t="s">
        <v>1142</v>
      </c>
      <c r="I472" t="s">
        <v>7700</v>
      </c>
      <c r="J472">
        <v>218440.59299999999</v>
      </c>
    </row>
    <row r="473" spans="1:10" x14ac:dyDescent="0.25">
      <c r="A473" s="167" t="s">
        <v>1143</v>
      </c>
      <c r="B473" s="166" t="s">
        <v>1144</v>
      </c>
      <c r="C473" s="166" t="s">
        <v>7701</v>
      </c>
      <c r="D473" s="131">
        <v>7215897</v>
      </c>
      <c r="G473" t="s">
        <v>1143</v>
      </c>
      <c r="H473" t="s">
        <v>1144</v>
      </c>
      <c r="I473" t="s">
        <v>7701</v>
      </c>
      <c r="J473">
        <v>7215897</v>
      </c>
    </row>
    <row r="474" spans="1:10" x14ac:dyDescent="0.25">
      <c r="A474" s="167" t="s">
        <v>1145</v>
      </c>
      <c r="B474" s="166" t="s">
        <v>1146</v>
      </c>
      <c r="C474" s="166" t="s">
        <v>7702</v>
      </c>
      <c r="D474" s="131">
        <v>28036.910100000001</v>
      </c>
      <c r="G474" t="s">
        <v>1145</v>
      </c>
      <c r="H474" t="s">
        <v>1146</v>
      </c>
      <c r="I474" t="s">
        <v>7702</v>
      </c>
      <c r="J474">
        <v>28036.910100000001</v>
      </c>
    </row>
    <row r="475" spans="1:10" x14ac:dyDescent="0.25">
      <c r="A475" s="167" t="s">
        <v>1147</v>
      </c>
      <c r="B475" s="166" t="s">
        <v>1021</v>
      </c>
      <c r="C475" s="166" t="s">
        <v>7703</v>
      </c>
      <c r="D475" s="131">
        <v>665634.75</v>
      </c>
      <c r="G475" t="s">
        <v>1147</v>
      </c>
      <c r="H475" t="s">
        <v>1021</v>
      </c>
      <c r="I475" t="s">
        <v>7703</v>
      </c>
      <c r="J475">
        <v>665634.75</v>
      </c>
    </row>
    <row r="476" spans="1:10" x14ac:dyDescent="0.25">
      <c r="A476" s="167" t="s">
        <v>1148</v>
      </c>
      <c r="B476" s="166" t="s">
        <v>1033</v>
      </c>
      <c r="C476" s="166" t="s">
        <v>7704</v>
      </c>
      <c r="D476" s="131">
        <v>47058.445299999999</v>
      </c>
      <c r="G476" t="s">
        <v>1148</v>
      </c>
      <c r="H476" t="s">
        <v>1033</v>
      </c>
      <c r="I476" t="s">
        <v>7704</v>
      </c>
      <c r="J476">
        <v>47058.445299999999</v>
      </c>
    </row>
    <row r="477" spans="1:10" x14ac:dyDescent="0.25">
      <c r="A477" s="167" t="s">
        <v>1149</v>
      </c>
      <c r="B477" s="166" t="s">
        <v>1029</v>
      </c>
      <c r="C477" s="166" t="s">
        <v>7705</v>
      </c>
      <c r="D477" s="131">
        <v>61119.070299999999</v>
      </c>
      <c r="G477" t="s">
        <v>1149</v>
      </c>
      <c r="H477" t="s">
        <v>1029</v>
      </c>
      <c r="I477" t="s">
        <v>7705</v>
      </c>
      <c r="J477">
        <v>61119.070299999999</v>
      </c>
    </row>
    <row r="478" spans="1:10" x14ac:dyDescent="0.25">
      <c r="A478" s="167" t="s">
        <v>1150</v>
      </c>
      <c r="B478" s="166" t="s">
        <v>1025</v>
      </c>
      <c r="C478" s="166" t="s">
        <v>7706</v>
      </c>
      <c r="D478" s="131">
        <v>4467.6791899999998</v>
      </c>
      <c r="G478" t="s">
        <v>1150</v>
      </c>
      <c r="H478" t="s">
        <v>1025</v>
      </c>
      <c r="I478" t="s">
        <v>7706</v>
      </c>
      <c r="J478">
        <v>4467.6791899999998</v>
      </c>
    </row>
    <row r="479" spans="1:10" x14ac:dyDescent="0.25">
      <c r="A479" s="167" t="s">
        <v>1151</v>
      </c>
      <c r="B479" s="166" t="s">
        <v>1022</v>
      </c>
      <c r="C479" s="166" t="s">
        <v>7707</v>
      </c>
      <c r="D479" s="131">
        <v>2.4000000000000001E-5</v>
      </c>
      <c r="G479" t="s">
        <v>1151</v>
      </c>
      <c r="H479" t="s">
        <v>1022</v>
      </c>
      <c r="I479" t="s">
        <v>7707</v>
      </c>
      <c r="J479">
        <v>2.4000000000000001E-5</v>
      </c>
    </row>
    <row r="480" spans="1:10" x14ac:dyDescent="0.25">
      <c r="A480" s="167" t="s">
        <v>1152</v>
      </c>
      <c r="B480" s="166" t="s">
        <v>1034</v>
      </c>
      <c r="C480" s="166" t="s">
        <v>7708</v>
      </c>
      <c r="D480" s="131">
        <v>0</v>
      </c>
      <c r="G480" t="s">
        <v>1152</v>
      </c>
      <c r="H480" t="s">
        <v>1034</v>
      </c>
      <c r="I480" t="s">
        <v>7708</v>
      </c>
      <c r="J480">
        <v>0</v>
      </c>
    </row>
    <row r="481" spans="1:10" x14ac:dyDescent="0.25">
      <c r="A481" s="167" t="s">
        <v>1153</v>
      </c>
      <c r="B481" s="166" t="s">
        <v>1030</v>
      </c>
      <c r="C481" s="166" t="s">
        <v>7709</v>
      </c>
      <c r="D481" s="131">
        <v>96.608573000000007</v>
      </c>
      <c r="G481" t="s">
        <v>1153</v>
      </c>
      <c r="H481" t="s">
        <v>1030</v>
      </c>
      <c r="I481" t="s">
        <v>7709</v>
      </c>
      <c r="J481">
        <v>96.608573000000007</v>
      </c>
    </row>
    <row r="482" spans="1:10" x14ac:dyDescent="0.25">
      <c r="A482" s="167" t="s">
        <v>1154</v>
      </c>
      <c r="B482" s="166" t="s">
        <v>1026</v>
      </c>
      <c r="C482" s="166" t="s">
        <v>7710</v>
      </c>
      <c r="D482" s="131">
        <v>70830.75</v>
      </c>
      <c r="G482" t="s">
        <v>1154</v>
      </c>
      <c r="H482" t="s">
        <v>1026</v>
      </c>
      <c r="I482" t="s">
        <v>7710</v>
      </c>
      <c r="J482">
        <v>70830.75</v>
      </c>
    </row>
    <row r="483" spans="1:10" x14ac:dyDescent="0.25">
      <c r="A483" s="167" t="s">
        <v>1155</v>
      </c>
      <c r="B483" s="166" t="s">
        <v>1023</v>
      </c>
      <c r="C483" s="166" t="s">
        <v>7711</v>
      </c>
      <c r="D483" s="131">
        <v>504.15200800000002</v>
      </c>
      <c r="G483" t="s">
        <v>1155</v>
      </c>
      <c r="H483" t="s">
        <v>1023</v>
      </c>
      <c r="I483" t="s">
        <v>7711</v>
      </c>
      <c r="J483">
        <v>504.15200800000002</v>
      </c>
    </row>
    <row r="484" spans="1:10" x14ac:dyDescent="0.25">
      <c r="A484" s="167" t="s">
        <v>1156</v>
      </c>
      <c r="B484" s="166" t="s">
        <v>1035</v>
      </c>
      <c r="C484" s="166" t="s">
        <v>7712</v>
      </c>
      <c r="D484" s="131">
        <v>0</v>
      </c>
      <c r="G484" t="s">
        <v>1156</v>
      </c>
      <c r="H484" t="s">
        <v>1035</v>
      </c>
      <c r="I484" t="s">
        <v>7712</v>
      </c>
      <c r="J484">
        <v>0</v>
      </c>
    </row>
    <row r="485" spans="1:10" x14ac:dyDescent="0.25">
      <c r="A485" s="167" t="s">
        <v>1157</v>
      </c>
      <c r="B485" s="166" t="s">
        <v>1031</v>
      </c>
      <c r="C485" s="166" t="s">
        <v>7713</v>
      </c>
      <c r="D485" s="131">
        <v>201614.26500000001</v>
      </c>
      <c r="G485" t="s">
        <v>1157</v>
      </c>
      <c r="H485" t="s">
        <v>1031</v>
      </c>
      <c r="I485" t="s">
        <v>7713</v>
      </c>
      <c r="J485">
        <v>201614.26500000001</v>
      </c>
    </row>
    <row r="486" spans="1:10" x14ac:dyDescent="0.25">
      <c r="A486" s="167" t="s">
        <v>1158</v>
      </c>
      <c r="B486" s="166" t="s">
        <v>1027</v>
      </c>
      <c r="C486" s="166" t="s">
        <v>7714</v>
      </c>
      <c r="D486" s="131">
        <v>5308.0185499999998</v>
      </c>
      <c r="G486" t="s">
        <v>1158</v>
      </c>
      <c r="H486" t="s">
        <v>1027</v>
      </c>
      <c r="I486" t="s">
        <v>7714</v>
      </c>
      <c r="J486">
        <v>5308.0185499999998</v>
      </c>
    </row>
    <row r="487" spans="1:10" x14ac:dyDescent="0.25">
      <c r="A487" s="167" t="s">
        <v>1159</v>
      </c>
      <c r="B487" s="166" t="s">
        <v>1024</v>
      </c>
      <c r="C487" s="166" t="s">
        <v>7715</v>
      </c>
      <c r="D487" s="131">
        <v>2990.0434500000001</v>
      </c>
      <c r="G487" t="s">
        <v>1159</v>
      </c>
      <c r="H487" t="s">
        <v>1024</v>
      </c>
      <c r="I487" t="s">
        <v>7715</v>
      </c>
      <c r="J487">
        <v>2990.0434500000001</v>
      </c>
    </row>
    <row r="488" spans="1:10" x14ac:dyDescent="0.25">
      <c r="A488" s="167" t="s">
        <v>1160</v>
      </c>
      <c r="B488" s="166" t="s">
        <v>1036</v>
      </c>
      <c r="C488" s="166" t="s">
        <v>7716</v>
      </c>
      <c r="D488" s="131">
        <v>188542.21799999999</v>
      </c>
      <c r="G488" t="s">
        <v>1160</v>
      </c>
      <c r="H488" t="s">
        <v>1036</v>
      </c>
      <c r="I488" t="s">
        <v>7716</v>
      </c>
      <c r="J488">
        <v>188542.21799999999</v>
      </c>
    </row>
    <row r="489" spans="1:10" x14ac:dyDescent="0.25">
      <c r="A489" s="167" t="s">
        <v>1161</v>
      </c>
      <c r="B489" s="166" t="s">
        <v>1032</v>
      </c>
      <c r="C489" s="166" t="s">
        <v>7717</v>
      </c>
      <c r="D489" s="131">
        <v>7.3119999999999999E-3</v>
      </c>
      <c r="G489" t="s">
        <v>1161</v>
      </c>
      <c r="H489" t="s">
        <v>1032</v>
      </c>
      <c r="I489" t="s">
        <v>7717</v>
      </c>
      <c r="J489">
        <v>7.3119999999999999E-3</v>
      </c>
    </row>
    <row r="490" spans="1:10" x14ac:dyDescent="0.25">
      <c r="A490" s="167" t="s">
        <v>1162</v>
      </c>
      <c r="B490" s="166" t="s">
        <v>1028</v>
      </c>
      <c r="C490" s="166" t="s">
        <v>7718</v>
      </c>
      <c r="D490" s="131">
        <v>842.87792899999999</v>
      </c>
      <c r="G490" t="s">
        <v>1162</v>
      </c>
      <c r="H490" t="s">
        <v>1028</v>
      </c>
      <c r="I490" t="s">
        <v>7718</v>
      </c>
      <c r="J490">
        <v>842.87792899999999</v>
      </c>
    </row>
    <row r="491" spans="1:10" x14ac:dyDescent="0.25">
      <c r="A491" s="167" t="s">
        <v>1163</v>
      </c>
      <c r="B491" s="166" t="s">
        <v>1164</v>
      </c>
      <c r="C491" s="166" t="s">
        <v>7719</v>
      </c>
      <c r="D491" s="131">
        <v>40653600</v>
      </c>
      <c r="G491" t="s">
        <v>1163</v>
      </c>
      <c r="H491" t="s">
        <v>1164</v>
      </c>
      <c r="I491" t="s">
        <v>7719</v>
      </c>
      <c r="J491">
        <v>40653600</v>
      </c>
    </row>
    <row r="492" spans="1:10" x14ac:dyDescent="0.25">
      <c r="A492" s="167" t="s">
        <v>1165</v>
      </c>
      <c r="B492" s="166" t="s">
        <v>1166</v>
      </c>
      <c r="C492" s="166" t="s">
        <v>7720</v>
      </c>
      <c r="D492" s="131">
        <v>1081404.6200000001</v>
      </c>
      <c r="G492" t="s">
        <v>1165</v>
      </c>
      <c r="H492" t="s">
        <v>1166</v>
      </c>
      <c r="I492" t="s">
        <v>7720</v>
      </c>
      <c r="J492">
        <v>1081404.6200000001</v>
      </c>
    </row>
    <row r="493" spans="1:10" x14ac:dyDescent="0.25">
      <c r="A493" s="167" t="s">
        <v>1167</v>
      </c>
      <c r="B493" s="166" t="s">
        <v>1168</v>
      </c>
      <c r="C493" s="166" t="s">
        <v>7721</v>
      </c>
      <c r="D493" s="131">
        <v>13885035</v>
      </c>
      <c r="G493" t="s">
        <v>1167</v>
      </c>
      <c r="H493" t="s">
        <v>1168</v>
      </c>
      <c r="I493" t="s">
        <v>7721</v>
      </c>
      <c r="J493">
        <v>13885035</v>
      </c>
    </row>
    <row r="494" spans="1:10" x14ac:dyDescent="0.25">
      <c r="A494" s="167" t="s">
        <v>1169</v>
      </c>
      <c r="B494" s="166" t="s">
        <v>1170</v>
      </c>
      <c r="C494" s="166" t="s">
        <v>7722</v>
      </c>
      <c r="D494" s="131">
        <v>154119.51500000001</v>
      </c>
      <c r="G494" t="s">
        <v>1169</v>
      </c>
      <c r="H494" t="s">
        <v>1170</v>
      </c>
      <c r="I494" t="s">
        <v>7722</v>
      </c>
      <c r="J494">
        <v>154119.51500000001</v>
      </c>
    </row>
    <row r="495" spans="1:10" x14ac:dyDescent="0.25">
      <c r="A495" s="167" t="s">
        <v>1171</v>
      </c>
      <c r="B495" s="166" t="s">
        <v>1052</v>
      </c>
      <c r="C495" s="166" t="s">
        <v>7723</v>
      </c>
      <c r="D495" s="131">
        <v>1705446.62</v>
      </c>
      <c r="G495" t="s">
        <v>1171</v>
      </c>
      <c r="H495" t="s">
        <v>1052</v>
      </c>
      <c r="I495" t="s">
        <v>7723</v>
      </c>
      <c r="J495">
        <v>1705446.62</v>
      </c>
    </row>
    <row r="496" spans="1:10" x14ac:dyDescent="0.25">
      <c r="A496" s="167" t="s">
        <v>1172</v>
      </c>
      <c r="B496" s="166" t="s">
        <v>1064</v>
      </c>
      <c r="C496" s="166" t="s">
        <v>7724</v>
      </c>
      <c r="D496" s="131">
        <v>46806.210899999998</v>
      </c>
      <c r="G496" t="s">
        <v>1172</v>
      </c>
      <c r="H496" t="s">
        <v>1064</v>
      </c>
      <c r="I496" t="s">
        <v>7724</v>
      </c>
      <c r="J496">
        <v>46806.210899999998</v>
      </c>
    </row>
    <row r="497" spans="1:10" x14ac:dyDescent="0.25">
      <c r="A497" s="167" t="s">
        <v>1173</v>
      </c>
      <c r="B497" s="166" t="s">
        <v>1060</v>
      </c>
      <c r="C497" s="166" t="s">
        <v>7725</v>
      </c>
      <c r="D497" s="131">
        <v>27227.4804</v>
      </c>
      <c r="G497" t="s">
        <v>1173</v>
      </c>
      <c r="H497" t="s">
        <v>1060</v>
      </c>
      <c r="I497" t="s">
        <v>7725</v>
      </c>
      <c r="J497">
        <v>27227.4804</v>
      </c>
    </row>
    <row r="498" spans="1:10" x14ac:dyDescent="0.25">
      <c r="A498" s="167" t="s">
        <v>1174</v>
      </c>
      <c r="B498" s="166" t="s">
        <v>1056</v>
      </c>
      <c r="C498" s="166" t="s">
        <v>7726</v>
      </c>
      <c r="D498" s="131">
        <v>2.1732269999999998</v>
      </c>
      <c r="G498" t="s">
        <v>1174</v>
      </c>
      <c r="H498" t="s">
        <v>1056</v>
      </c>
      <c r="I498" t="s">
        <v>7726</v>
      </c>
      <c r="J498">
        <v>2.1732269999999998</v>
      </c>
    </row>
    <row r="499" spans="1:10" x14ac:dyDescent="0.25">
      <c r="A499" s="167" t="s">
        <v>1175</v>
      </c>
      <c r="B499" s="166" t="s">
        <v>1053</v>
      </c>
      <c r="C499" s="166" t="s">
        <v>7727</v>
      </c>
      <c r="D499" s="131">
        <v>16.371722999999999</v>
      </c>
      <c r="G499" t="s">
        <v>1175</v>
      </c>
      <c r="H499" t="s">
        <v>1053</v>
      </c>
      <c r="I499" t="s">
        <v>7727</v>
      </c>
      <c r="J499">
        <v>16.371722999999999</v>
      </c>
    </row>
    <row r="500" spans="1:10" x14ac:dyDescent="0.25">
      <c r="A500" s="167" t="s">
        <v>1176</v>
      </c>
      <c r="B500" s="166" t="s">
        <v>1065</v>
      </c>
      <c r="C500" s="166" t="s">
        <v>7728</v>
      </c>
      <c r="D500" s="131">
        <v>3.9382E-2</v>
      </c>
      <c r="G500" t="s">
        <v>1176</v>
      </c>
      <c r="H500" t="s">
        <v>1065</v>
      </c>
      <c r="I500" t="s">
        <v>7728</v>
      </c>
      <c r="J500">
        <v>3.9382E-2</v>
      </c>
    </row>
    <row r="501" spans="1:10" x14ac:dyDescent="0.25">
      <c r="A501" s="167" t="s">
        <v>1177</v>
      </c>
      <c r="B501" s="166" t="s">
        <v>1061</v>
      </c>
      <c r="C501" s="166" t="s">
        <v>7729</v>
      </c>
      <c r="D501" s="131">
        <v>3846.5871499999998</v>
      </c>
      <c r="G501" t="s">
        <v>1177</v>
      </c>
      <c r="H501" t="s">
        <v>1061</v>
      </c>
      <c r="I501" t="s">
        <v>7729</v>
      </c>
      <c r="J501">
        <v>3846.5871499999998</v>
      </c>
    </row>
    <row r="502" spans="1:10" x14ac:dyDescent="0.25">
      <c r="A502" s="167" t="s">
        <v>1178</v>
      </c>
      <c r="B502" s="166" t="s">
        <v>1057</v>
      </c>
      <c r="C502" s="166" t="s">
        <v>7730</v>
      </c>
      <c r="D502" s="131">
        <v>194387.046</v>
      </c>
      <c r="G502" t="s">
        <v>1178</v>
      </c>
      <c r="H502" t="s">
        <v>1057</v>
      </c>
      <c r="I502" t="s">
        <v>7730</v>
      </c>
      <c r="J502">
        <v>194387.046</v>
      </c>
    </row>
    <row r="503" spans="1:10" x14ac:dyDescent="0.25">
      <c r="A503" s="167" t="s">
        <v>1179</v>
      </c>
      <c r="B503" s="166" t="s">
        <v>1054</v>
      </c>
      <c r="C503" s="166" t="s">
        <v>7731</v>
      </c>
      <c r="D503" s="131">
        <v>26705.0468</v>
      </c>
      <c r="G503" t="s">
        <v>1179</v>
      </c>
      <c r="H503" t="s">
        <v>1054</v>
      </c>
      <c r="I503" t="s">
        <v>7731</v>
      </c>
      <c r="J503">
        <v>26705.0468</v>
      </c>
    </row>
    <row r="504" spans="1:10" x14ac:dyDescent="0.25">
      <c r="A504" s="167" t="s">
        <v>1180</v>
      </c>
      <c r="B504" s="166" t="s">
        <v>1066</v>
      </c>
      <c r="C504" s="166" t="s">
        <v>7732</v>
      </c>
      <c r="D504" s="131">
        <v>0.15900600000000001</v>
      </c>
      <c r="G504" t="s">
        <v>1180</v>
      </c>
      <c r="H504" t="s">
        <v>1066</v>
      </c>
      <c r="I504" t="s">
        <v>7732</v>
      </c>
      <c r="J504">
        <v>0.15900600000000001</v>
      </c>
    </row>
    <row r="505" spans="1:10" x14ac:dyDescent="0.25">
      <c r="A505" s="167" t="s">
        <v>1181</v>
      </c>
      <c r="B505" s="166" t="s">
        <v>1062</v>
      </c>
      <c r="C505" s="166" t="s">
        <v>7733</v>
      </c>
      <c r="D505" s="131">
        <v>577932.43700000003</v>
      </c>
      <c r="G505" t="s">
        <v>1181</v>
      </c>
      <c r="H505" t="s">
        <v>1062</v>
      </c>
      <c r="I505" t="s">
        <v>7733</v>
      </c>
      <c r="J505">
        <v>577932.43700000003</v>
      </c>
    </row>
    <row r="506" spans="1:10" x14ac:dyDescent="0.25">
      <c r="A506" s="167" t="s">
        <v>1182</v>
      </c>
      <c r="B506" s="166" t="s">
        <v>1058</v>
      </c>
      <c r="C506" s="166" t="s">
        <v>7734</v>
      </c>
      <c r="D506" s="131">
        <v>4254.6816399999998</v>
      </c>
      <c r="G506" t="s">
        <v>1182</v>
      </c>
      <c r="H506" t="s">
        <v>1058</v>
      </c>
      <c r="I506" t="s">
        <v>7734</v>
      </c>
      <c r="J506">
        <v>4254.6816399999998</v>
      </c>
    </row>
    <row r="507" spans="1:10" x14ac:dyDescent="0.25">
      <c r="A507" s="167" t="s">
        <v>1183</v>
      </c>
      <c r="B507" s="166" t="s">
        <v>1055</v>
      </c>
      <c r="C507" s="166" t="s">
        <v>7735</v>
      </c>
      <c r="D507" s="131">
        <v>46971.745999999999</v>
      </c>
      <c r="G507" t="s">
        <v>1183</v>
      </c>
      <c r="H507" t="s">
        <v>1055</v>
      </c>
      <c r="I507" t="s">
        <v>7735</v>
      </c>
      <c r="J507">
        <v>46971.745999999999</v>
      </c>
    </row>
    <row r="508" spans="1:10" x14ac:dyDescent="0.25">
      <c r="A508" s="167" t="s">
        <v>1184</v>
      </c>
      <c r="B508" s="166" t="s">
        <v>1068</v>
      </c>
      <c r="C508" s="166" t="s">
        <v>7736</v>
      </c>
      <c r="D508" s="131">
        <v>503534</v>
      </c>
      <c r="G508" t="s">
        <v>1184</v>
      </c>
      <c r="H508" t="s">
        <v>1068</v>
      </c>
      <c r="I508" t="s">
        <v>7736</v>
      </c>
      <c r="J508">
        <v>503534</v>
      </c>
    </row>
    <row r="509" spans="1:10" x14ac:dyDescent="0.25">
      <c r="A509" s="167" t="s">
        <v>1185</v>
      </c>
      <c r="B509" s="166" t="s">
        <v>1063</v>
      </c>
      <c r="C509" s="166" t="s">
        <v>7737</v>
      </c>
      <c r="D509" s="131">
        <v>0.172182</v>
      </c>
      <c r="G509" t="s">
        <v>1185</v>
      </c>
      <c r="H509" t="s">
        <v>1063</v>
      </c>
      <c r="I509" t="s">
        <v>7737</v>
      </c>
      <c r="J509">
        <v>0.172182</v>
      </c>
    </row>
    <row r="510" spans="1:10" x14ac:dyDescent="0.25">
      <c r="A510" s="167" t="s">
        <v>1186</v>
      </c>
      <c r="B510" s="166" t="s">
        <v>1059</v>
      </c>
      <c r="C510" s="166" t="s">
        <v>7738</v>
      </c>
      <c r="D510" s="131">
        <v>7.7065999999999996E-2</v>
      </c>
      <c r="G510" t="s">
        <v>1186</v>
      </c>
      <c r="H510" t="s">
        <v>1059</v>
      </c>
      <c r="I510" t="s">
        <v>7738</v>
      </c>
      <c r="J510">
        <v>7.7065999999999996E-2</v>
      </c>
    </row>
    <row r="511" spans="1:10" x14ac:dyDescent="0.25">
      <c r="A511" s="167" t="s">
        <v>1187</v>
      </c>
      <c r="B511" s="166" t="s">
        <v>1188</v>
      </c>
      <c r="C511" s="166" t="s">
        <v>7739</v>
      </c>
      <c r="D511" s="131">
        <v>26993866</v>
      </c>
      <c r="G511" t="s">
        <v>1187</v>
      </c>
      <c r="H511" t="s">
        <v>1188</v>
      </c>
      <c r="I511" t="s">
        <v>7739</v>
      </c>
      <c r="J511">
        <v>26993866</v>
      </c>
    </row>
    <row r="512" spans="1:10" x14ac:dyDescent="0.25">
      <c r="A512" s="167" t="s">
        <v>1189</v>
      </c>
      <c r="B512" s="166" t="s">
        <v>1190</v>
      </c>
      <c r="C512" s="166" t="s">
        <v>7740</v>
      </c>
      <c r="D512" s="131">
        <v>395705.56199999998</v>
      </c>
      <c r="G512" t="s">
        <v>1189</v>
      </c>
      <c r="H512" t="s">
        <v>1190</v>
      </c>
      <c r="I512" t="s">
        <v>7740</v>
      </c>
      <c r="J512">
        <v>395705.56199999998</v>
      </c>
    </row>
    <row r="513" spans="1:10" x14ac:dyDescent="0.25">
      <c r="A513" s="167" t="s">
        <v>1191</v>
      </c>
      <c r="B513" s="166" t="s">
        <v>1192</v>
      </c>
      <c r="C513" s="166" t="s">
        <v>7741</v>
      </c>
      <c r="D513" s="131">
        <v>10502666</v>
      </c>
      <c r="G513" t="s">
        <v>1191</v>
      </c>
      <c r="H513" t="s">
        <v>1192</v>
      </c>
      <c r="I513" t="s">
        <v>7741</v>
      </c>
      <c r="J513">
        <v>10502666</v>
      </c>
    </row>
    <row r="514" spans="1:10" x14ac:dyDescent="0.25">
      <c r="A514" s="167" t="s">
        <v>1193</v>
      </c>
      <c r="B514" s="166" t="s">
        <v>1194</v>
      </c>
      <c r="C514" s="166" t="s">
        <v>7742</v>
      </c>
      <c r="D514" s="131">
        <v>44638.171799999996</v>
      </c>
      <c r="G514" t="s">
        <v>1193</v>
      </c>
      <c r="H514" t="s">
        <v>1194</v>
      </c>
      <c r="I514" t="s">
        <v>7742</v>
      </c>
      <c r="J514">
        <v>44638.171799999996</v>
      </c>
    </row>
    <row r="515" spans="1:10" x14ac:dyDescent="0.25">
      <c r="A515" s="167" t="s">
        <v>1195</v>
      </c>
      <c r="B515" s="166" t="s">
        <v>1069</v>
      </c>
      <c r="C515" s="166" t="s">
        <v>7743</v>
      </c>
      <c r="D515" s="131">
        <v>974922.75</v>
      </c>
      <c r="G515" t="s">
        <v>1195</v>
      </c>
      <c r="H515" t="s">
        <v>1069</v>
      </c>
      <c r="I515" t="s">
        <v>7743</v>
      </c>
      <c r="J515">
        <v>974922.75</v>
      </c>
    </row>
    <row r="516" spans="1:10" x14ac:dyDescent="0.25">
      <c r="A516" s="167" t="s">
        <v>1196</v>
      </c>
      <c r="B516" s="166" t="s">
        <v>1081</v>
      </c>
      <c r="C516" s="166" t="s">
        <v>7744</v>
      </c>
      <c r="D516" s="131">
        <v>37898.9804</v>
      </c>
      <c r="G516" t="s">
        <v>1196</v>
      </c>
      <c r="H516" t="s">
        <v>1081</v>
      </c>
      <c r="I516" t="s">
        <v>7744</v>
      </c>
      <c r="J516">
        <v>37898.9804</v>
      </c>
    </row>
    <row r="517" spans="1:10" x14ac:dyDescent="0.25">
      <c r="A517" s="167" t="s">
        <v>1197</v>
      </c>
      <c r="B517" s="166" t="s">
        <v>1077</v>
      </c>
      <c r="C517" s="166" t="s">
        <v>7745</v>
      </c>
      <c r="D517" s="131">
        <v>22503.328099999999</v>
      </c>
      <c r="G517" t="s">
        <v>1197</v>
      </c>
      <c r="H517" t="s">
        <v>1077</v>
      </c>
      <c r="I517" t="s">
        <v>7745</v>
      </c>
      <c r="J517">
        <v>22503.328099999999</v>
      </c>
    </row>
    <row r="518" spans="1:10" x14ac:dyDescent="0.25">
      <c r="A518" s="167" t="s">
        <v>1198</v>
      </c>
      <c r="B518" s="166" t="s">
        <v>1073</v>
      </c>
      <c r="C518" s="166" t="s">
        <v>7746</v>
      </c>
      <c r="D518" s="131">
        <v>52.411388000000002</v>
      </c>
      <c r="G518" t="s">
        <v>1198</v>
      </c>
      <c r="H518" t="s">
        <v>1073</v>
      </c>
      <c r="I518" t="s">
        <v>7746</v>
      </c>
      <c r="J518">
        <v>52.411388000000002</v>
      </c>
    </row>
    <row r="519" spans="1:10" x14ac:dyDescent="0.25">
      <c r="A519" s="167" t="s">
        <v>1199</v>
      </c>
      <c r="B519" s="166" t="s">
        <v>1070</v>
      </c>
      <c r="C519" s="166" t="s">
        <v>7747</v>
      </c>
      <c r="D519" s="131">
        <v>51.729114000000003</v>
      </c>
      <c r="G519" t="s">
        <v>1199</v>
      </c>
      <c r="H519" t="s">
        <v>1070</v>
      </c>
      <c r="I519" t="s">
        <v>7747</v>
      </c>
      <c r="J519">
        <v>51.729114000000003</v>
      </c>
    </row>
    <row r="520" spans="1:10" x14ac:dyDescent="0.25">
      <c r="A520" s="167" t="s">
        <v>1200</v>
      </c>
      <c r="B520" s="166" t="s">
        <v>1082</v>
      </c>
      <c r="C520" s="166" t="s">
        <v>7748</v>
      </c>
      <c r="D520" s="131">
        <v>2.133642</v>
      </c>
      <c r="G520" t="s">
        <v>1200</v>
      </c>
      <c r="H520" t="s">
        <v>1082</v>
      </c>
      <c r="I520" t="s">
        <v>7748</v>
      </c>
      <c r="J520">
        <v>2.133642</v>
      </c>
    </row>
    <row r="521" spans="1:10" x14ac:dyDescent="0.25">
      <c r="A521" s="167" t="s">
        <v>1201</v>
      </c>
      <c r="B521" s="166" t="s">
        <v>1078</v>
      </c>
      <c r="C521" s="166" t="s">
        <v>7749</v>
      </c>
      <c r="D521" s="131">
        <v>2489.3498500000001</v>
      </c>
      <c r="G521" t="s">
        <v>1201</v>
      </c>
      <c r="H521" t="s">
        <v>1078</v>
      </c>
      <c r="I521" t="s">
        <v>7749</v>
      </c>
      <c r="J521">
        <v>2489.3498500000001</v>
      </c>
    </row>
    <row r="522" spans="1:10" x14ac:dyDescent="0.25">
      <c r="A522" s="167" t="s">
        <v>1202</v>
      </c>
      <c r="B522" s="166" t="s">
        <v>1074</v>
      </c>
      <c r="C522" s="166" t="s">
        <v>7750</v>
      </c>
      <c r="D522" s="131">
        <v>78154.320300000007</v>
      </c>
      <c r="G522" t="s">
        <v>1202</v>
      </c>
      <c r="H522" t="s">
        <v>1074</v>
      </c>
      <c r="I522" t="s">
        <v>7750</v>
      </c>
      <c r="J522">
        <v>78154.320300000007</v>
      </c>
    </row>
    <row r="523" spans="1:10" x14ac:dyDescent="0.25">
      <c r="A523" s="167" t="s">
        <v>1203</v>
      </c>
      <c r="B523" s="166" t="s">
        <v>1071</v>
      </c>
      <c r="C523" s="166" t="s">
        <v>7751</v>
      </c>
      <c r="D523" s="131">
        <v>22401.142500000002</v>
      </c>
      <c r="G523" t="s">
        <v>1203</v>
      </c>
      <c r="H523" t="s">
        <v>1071</v>
      </c>
      <c r="I523" t="s">
        <v>7751</v>
      </c>
      <c r="J523">
        <v>22401.142500000002</v>
      </c>
    </row>
    <row r="524" spans="1:10" x14ac:dyDescent="0.25">
      <c r="A524" s="167" t="s">
        <v>1204</v>
      </c>
      <c r="B524" s="166" t="s">
        <v>1083</v>
      </c>
      <c r="C524" s="166" t="s">
        <v>7752</v>
      </c>
      <c r="D524" s="131">
        <v>11.529197999999999</v>
      </c>
      <c r="G524" t="s">
        <v>1204</v>
      </c>
      <c r="H524" t="s">
        <v>1083</v>
      </c>
      <c r="I524" t="s">
        <v>7752</v>
      </c>
      <c r="J524">
        <v>11.529197999999999</v>
      </c>
    </row>
    <row r="525" spans="1:10" x14ac:dyDescent="0.25">
      <c r="A525" s="167" t="s">
        <v>1205</v>
      </c>
      <c r="B525" s="166" t="s">
        <v>1079</v>
      </c>
      <c r="C525" s="166" t="s">
        <v>7753</v>
      </c>
      <c r="D525" s="131">
        <v>232289.68700000001</v>
      </c>
      <c r="G525" t="s">
        <v>1205</v>
      </c>
      <c r="H525" t="s">
        <v>1079</v>
      </c>
      <c r="I525" t="s">
        <v>7753</v>
      </c>
      <c r="J525">
        <v>232289.68700000001</v>
      </c>
    </row>
    <row r="526" spans="1:10" x14ac:dyDescent="0.25">
      <c r="A526" s="167" t="s">
        <v>1206</v>
      </c>
      <c r="B526" s="166" t="s">
        <v>1075</v>
      </c>
      <c r="C526" s="166" t="s">
        <v>7754</v>
      </c>
      <c r="D526" s="131">
        <v>2567.5446700000002</v>
      </c>
      <c r="G526" t="s">
        <v>1206</v>
      </c>
      <c r="H526" t="s">
        <v>1075</v>
      </c>
      <c r="I526" t="s">
        <v>7754</v>
      </c>
      <c r="J526">
        <v>2567.5446700000002</v>
      </c>
    </row>
    <row r="527" spans="1:10" x14ac:dyDescent="0.25">
      <c r="A527" s="167" t="s">
        <v>1207</v>
      </c>
      <c r="B527" s="166" t="s">
        <v>1072</v>
      </c>
      <c r="C527" s="166" t="s">
        <v>7755</v>
      </c>
      <c r="D527" s="131">
        <v>37923.695299999999</v>
      </c>
      <c r="G527" t="s">
        <v>1207</v>
      </c>
      <c r="H527" t="s">
        <v>1072</v>
      </c>
      <c r="I527" t="s">
        <v>7755</v>
      </c>
      <c r="J527">
        <v>37923.695299999999</v>
      </c>
    </row>
    <row r="528" spans="1:10" x14ac:dyDescent="0.25">
      <c r="A528" s="167" t="s">
        <v>1208</v>
      </c>
      <c r="B528" s="166" t="s">
        <v>1084</v>
      </c>
      <c r="C528" s="166" t="s">
        <v>7756</v>
      </c>
      <c r="D528" s="131">
        <v>176436.859</v>
      </c>
      <c r="G528" t="s">
        <v>1208</v>
      </c>
      <c r="H528" t="s">
        <v>1084</v>
      </c>
      <c r="I528" t="s">
        <v>7756</v>
      </c>
      <c r="J528">
        <v>176436.859</v>
      </c>
    </row>
    <row r="529" spans="1:10" x14ac:dyDescent="0.25">
      <c r="A529" s="167" t="s">
        <v>1209</v>
      </c>
      <c r="B529" s="166" t="s">
        <v>1080</v>
      </c>
      <c r="C529" s="166" t="s">
        <v>7757</v>
      </c>
      <c r="D529" s="131">
        <v>11.676907</v>
      </c>
      <c r="G529" t="s">
        <v>1209</v>
      </c>
      <c r="H529" t="s">
        <v>1080</v>
      </c>
      <c r="I529" t="s">
        <v>7757</v>
      </c>
      <c r="J529">
        <v>11.676907</v>
      </c>
    </row>
    <row r="530" spans="1:10" x14ac:dyDescent="0.25">
      <c r="A530" s="167" t="s">
        <v>1210</v>
      </c>
      <c r="B530" s="166" t="s">
        <v>1076</v>
      </c>
      <c r="C530" s="166" t="s">
        <v>7758</v>
      </c>
      <c r="D530" s="131">
        <v>2.3408509999999998</v>
      </c>
      <c r="G530" t="s">
        <v>1210</v>
      </c>
      <c r="H530" t="s">
        <v>1076</v>
      </c>
      <c r="I530" t="s">
        <v>7758</v>
      </c>
      <c r="J530">
        <v>2.3408509999999998</v>
      </c>
    </row>
    <row r="531" spans="1:10" x14ac:dyDescent="0.25">
      <c r="A531" s="167" t="s">
        <v>1232</v>
      </c>
      <c r="B531" s="166" t="s">
        <v>1218</v>
      </c>
      <c r="C531" s="166" t="s">
        <v>7759</v>
      </c>
      <c r="D531" s="131">
        <v>6329451</v>
      </c>
      <c r="G531" t="s">
        <v>1232</v>
      </c>
      <c r="H531" t="s">
        <v>1218</v>
      </c>
      <c r="I531" t="s">
        <v>7759</v>
      </c>
      <c r="J531">
        <v>6329451</v>
      </c>
    </row>
    <row r="532" spans="1:10" x14ac:dyDescent="0.25">
      <c r="A532" s="167" t="s">
        <v>1233</v>
      </c>
      <c r="B532" s="166" t="s">
        <v>1219</v>
      </c>
      <c r="C532" s="166" t="s">
        <v>7760</v>
      </c>
      <c r="D532" s="131">
        <v>28525.779200000001</v>
      </c>
      <c r="G532" t="s">
        <v>1233</v>
      </c>
      <c r="H532" t="s">
        <v>1219</v>
      </c>
      <c r="I532" t="s">
        <v>7760</v>
      </c>
      <c r="J532">
        <v>28525.779200000001</v>
      </c>
    </row>
    <row r="533" spans="1:10" x14ac:dyDescent="0.25">
      <c r="A533" s="167" t="s">
        <v>1234</v>
      </c>
      <c r="B533" s="166" t="s">
        <v>1216</v>
      </c>
      <c r="C533" s="166" t="s">
        <v>7761</v>
      </c>
      <c r="D533" s="131">
        <v>2622914.5</v>
      </c>
      <c r="G533" t="s">
        <v>1234</v>
      </c>
      <c r="H533" t="s">
        <v>1216</v>
      </c>
      <c r="I533" t="s">
        <v>7761</v>
      </c>
      <c r="J533">
        <v>2622914.5</v>
      </c>
    </row>
    <row r="534" spans="1:10" x14ac:dyDescent="0.25">
      <c r="A534" s="167" t="s">
        <v>1235</v>
      </c>
      <c r="B534" s="166" t="s">
        <v>1217</v>
      </c>
      <c r="C534" s="166" t="s">
        <v>7762</v>
      </c>
      <c r="D534" s="131">
        <v>3508.64086</v>
      </c>
      <c r="G534" t="s">
        <v>1235</v>
      </c>
      <c r="H534" t="s">
        <v>1217</v>
      </c>
      <c r="I534" t="s">
        <v>7762</v>
      </c>
      <c r="J534">
        <v>3508.64086</v>
      </c>
    </row>
    <row r="535" spans="1:10" x14ac:dyDescent="0.25">
      <c r="A535" s="167" t="s">
        <v>1236</v>
      </c>
      <c r="B535" s="166" t="s">
        <v>1237</v>
      </c>
      <c r="C535" s="166" t="s">
        <v>7763</v>
      </c>
      <c r="D535" s="131">
        <v>144430.671</v>
      </c>
      <c r="G535" t="s">
        <v>1236</v>
      </c>
      <c r="H535" t="s">
        <v>1237</v>
      </c>
      <c r="I535" t="s">
        <v>7763</v>
      </c>
      <c r="J535">
        <v>144430.671</v>
      </c>
    </row>
    <row r="536" spans="1:10" x14ac:dyDescent="0.25">
      <c r="A536" s="167" t="s">
        <v>1238</v>
      </c>
      <c r="B536" s="166" t="s">
        <v>1239</v>
      </c>
      <c r="C536" s="166" t="s">
        <v>7764</v>
      </c>
      <c r="D536" s="131">
        <v>14287.124</v>
      </c>
      <c r="G536" t="s">
        <v>1238</v>
      </c>
      <c r="H536" t="s">
        <v>1239</v>
      </c>
      <c r="I536" t="s">
        <v>7764</v>
      </c>
      <c r="J536">
        <v>14287.124</v>
      </c>
    </row>
    <row r="537" spans="1:10" x14ac:dyDescent="0.25">
      <c r="A537" s="167" t="s">
        <v>1240</v>
      </c>
      <c r="B537" s="166" t="s">
        <v>1241</v>
      </c>
      <c r="C537" s="166" t="s">
        <v>7765</v>
      </c>
      <c r="D537" s="131">
        <v>21687.0605</v>
      </c>
      <c r="G537" t="s">
        <v>1240</v>
      </c>
      <c r="H537" t="s">
        <v>1241</v>
      </c>
      <c r="I537" t="s">
        <v>7765</v>
      </c>
      <c r="J537">
        <v>21687.0605</v>
      </c>
    </row>
    <row r="538" spans="1:10" x14ac:dyDescent="0.25">
      <c r="A538" s="167" t="s">
        <v>1242</v>
      </c>
      <c r="B538" s="166" t="s">
        <v>1243</v>
      </c>
      <c r="C538" s="166" t="s">
        <v>7766</v>
      </c>
      <c r="D538" s="131">
        <v>1598.6278</v>
      </c>
      <c r="G538" t="s">
        <v>1242</v>
      </c>
      <c r="H538" t="s">
        <v>1243</v>
      </c>
      <c r="I538" t="s">
        <v>7766</v>
      </c>
      <c r="J538">
        <v>1598.6278</v>
      </c>
    </row>
    <row r="539" spans="1:10" x14ac:dyDescent="0.25">
      <c r="A539" s="167" t="s">
        <v>1244</v>
      </c>
      <c r="B539" s="166" t="s">
        <v>1245</v>
      </c>
      <c r="C539" s="166" t="s">
        <v>7767</v>
      </c>
      <c r="D539" s="131">
        <v>9.4409999999999997E-3</v>
      </c>
      <c r="G539" t="s">
        <v>1244</v>
      </c>
      <c r="H539" t="s">
        <v>1245</v>
      </c>
      <c r="I539" t="s">
        <v>7767</v>
      </c>
      <c r="J539">
        <v>9.4409999999999997E-3</v>
      </c>
    </row>
    <row r="540" spans="1:10" x14ac:dyDescent="0.25">
      <c r="A540" s="167" t="s">
        <v>1246</v>
      </c>
      <c r="B540" s="166" t="s">
        <v>1247</v>
      </c>
      <c r="C540" s="166" t="s">
        <v>7768</v>
      </c>
      <c r="D540" s="131">
        <v>3.1000000000000001E-5</v>
      </c>
      <c r="G540" t="s">
        <v>1246</v>
      </c>
      <c r="H540" t="s">
        <v>1247</v>
      </c>
      <c r="I540" t="s">
        <v>7768</v>
      </c>
      <c r="J540">
        <v>3.1000000000000001E-5</v>
      </c>
    </row>
    <row r="541" spans="1:10" x14ac:dyDescent="0.25">
      <c r="A541" s="167" t="s">
        <v>1248</v>
      </c>
      <c r="B541" s="166" t="s">
        <v>1249</v>
      </c>
      <c r="C541" s="166" t="s">
        <v>7769</v>
      </c>
      <c r="D541" s="131">
        <v>126.073959</v>
      </c>
      <c r="G541" t="s">
        <v>1248</v>
      </c>
      <c r="H541" t="s">
        <v>1249</v>
      </c>
      <c r="I541" t="s">
        <v>7769</v>
      </c>
      <c r="J541">
        <v>126.073959</v>
      </c>
    </row>
    <row r="542" spans="1:10" x14ac:dyDescent="0.25">
      <c r="A542" s="167" t="s">
        <v>1250</v>
      </c>
      <c r="B542" s="166" t="s">
        <v>1251</v>
      </c>
      <c r="C542" s="166" t="s">
        <v>7770</v>
      </c>
      <c r="D542" s="131">
        <v>14585.197200000001</v>
      </c>
      <c r="G542" t="s">
        <v>1250</v>
      </c>
      <c r="H542" t="s">
        <v>1251</v>
      </c>
      <c r="I542" t="s">
        <v>7770</v>
      </c>
      <c r="J542">
        <v>14585.197200000001</v>
      </c>
    </row>
    <row r="543" spans="1:10" x14ac:dyDescent="0.25">
      <c r="A543" s="167" t="s">
        <v>1252</v>
      </c>
      <c r="B543" s="166" t="s">
        <v>1253</v>
      </c>
      <c r="C543" s="166" t="s">
        <v>7771</v>
      </c>
      <c r="D543" s="131">
        <v>522.13622999999995</v>
      </c>
      <c r="G543" t="s">
        <v>1252</v>
      </c>
      <c r="H543" t="s">
        <v>1253</v>
      </c>
      <c r="I543" t="s">
        <v>7771</v>
      </c>
      <c r="J543">
        <v>522.13622999999995</v>
      </c>
    </row>
    <row r="544" spans="1:10" x14ac:dyDescent="0.25">
      <c r="A544" s="167" t="s">
        <v>1254</v>
      </c>
      <c r="B544" s="166" t="s">
        <v>1255</v>
      </c>
      <c r="C544" s="166" t="s">
        <v>7772</v>
      </c>
      <c r="D544" s="131">
        <v>1.1369000000000001E-2</v>
      </c>
      <c r="G544" t="s">
        <v>1254</v>
      </c>
      <c r="H544" t="s">
        <v>1255</v>
      </c>
      <c r="I544" t="s">
        <v>7772</v>
      </c>
      <c r="J544">
        <v>1.1369000000000001E-2</v>
      </c>
    </row>
    <row r="545" spans="1:10" x14ac:dyDescent="0.25">
      <c r="A545" s="167" t="s">
        <v>1256</v>
      </c>
      <c r="B545" s="166" t="s">
        <v>1257</v>
      </c>
      <c r="C545" s="166" t="s">
        <v>7773</v>
      </c>
      <c r="D545" s="131">
        <v>40344.085899999998</v>
      </c>
      <c r="G545" t="s">
        <v>1256</v>
      </c>
      <c r="H545" t="s">
        <v>1257</v>
      </c>
      <c r="I545" t="s">
        <v>7773</v>
      </c>
      <c r="J545">
        <v>40344.085899999998</v>
      </c>
    </row>
    <row r="546" spans="1:10" x14ac:dyDescent="0.25">
      <c r="A546" s="167" t="s">
        <v>1258</v>
      </c>
      <c r="B546" s="166" t="s">
        <v>1259</v>
      </c>
      <c r="C546" s="166" t="s">
        <v>7774</v>
      </c>
      <c r="D546" s="131">
        <v>2377.7697699999999</v>
      </c>
      <c r="G546" t="s">
        <v>1258</v>
      </c>
      <c r="H546" t="s">
        <v>1259</v>
      </c>
      <c r="I546" t="s">
        <v>7774</v>
      </c>
      <c r="J546">
        <v>2377.7697699999999</v>
      </c>
    </row>
    <row r="547" spans="1:10" x14ac:dyDescent="0.25">
      <c r="A547" s="167" t="s">
        <v>1260</v>
      </c>
      <c r="B547" s="166" t="s">
        <v>1261</v>
      </c>
      <c r="C547" s="166" t="s">
        <v>7775</v>
      </c>
      <c r="D547" s="131">
        <v>2151.55053</v>
      </c>
      <c r="G547" t="s">
        <v>1260</v>
      </c>
      <c r="H547" t="s">
        <v>1261</v>
      </c>
      <c r="I547" t="s">
        <v>7775</v>
      </c>
      <c r="J547">
        <v>2151.55053</v>
      </c>
    </row>
    <row r="548" spans="1:10" x14ac:dyDescent="0.25">
      <c r="A548" s="167" t="s">
        <v>1262</v>
      </c>
      <c r="B548" s="166" t="s">
        <v>1263</v>
      </c>
      <c r="C548" s="166" t="s">
        <v>7776</v>
      </c>
      <c r="D548" s="131">
        <v>31386.908200000002</v>
      </c>
      <c r="G548" t="s">
        <v>1262</v>
      </c>
      <c r="H548" t="s">
        <v>1263</v>
      </c>
      <c r="I548" t="s">
        <v>7776</v>
      </c>
      <c r="J548">
        <v>31386.908200000002</v>
      </c>
    </row>
    <row r="549" spans="1:10" x14ac:dyDescent="0.25">
      <c r="A549" s="167" t="s">
        <v>1264</v>
      </c>
      <c r="B549" s="166" t="s">
        <v>1265</v>
      </c>
      <c r="C549" s="166" t="s">
        <v>7777</v>
      </c>
      <c r="D549" s="131">
        <v>15.440581999999999</v>
      </c>
      <c r="G549" t="s">
        <v>1264</v>
      </c>
      <c r="H549" t="s">
        <v>1265</v>
      </c>
      <c r="I549" t="s">
        <v>7777</v>
      </c>
      <c r="J549">
        <v>15.440581999999999</v>
      </c>
    </row>
    <row r="550" spans="1:10" x14ac:dyDescent="0.25">
      <c r="A550" s="167" t="s">
        <v>1266</v>
      </c>
      <c r="B550" s="166" t="s">
        <v>1267</v>
      </c>
      <c r="C550" s="166" t="s">
        <v>7778</v>
      </c>
      <c r="D550" s="131">
        <v>152.06631400000001</v>
      </c>
      <c r="G550" t="s">
        <v>1266</v>
      </c>
      <c r="H550" t="s">
        <v>1267</v>
      </c>
      <c r="I550" t="s">
        <v>7778</v>
      </c>
      <c r="J550">
        <v>152.06631400000001</v>
      </c>
    </row>
    <row r="551" spans="1:10" x14ac:dyDescent="0.25">
      <c r="A551" s="167" t="s">
        <v>1268</v>
      </c>
      <c r="B551" s="166" t="s">
        <v>1222</v>
      </c>
      <c r="C551" s="166" t="s">
        <v>7759</v>
      </c>
      <c r="D551" s="131">
        <v>14525323</v>
      </c>
      <c r="G551" t="s">
        <v>1268</v>
      </c>
      <c r="H551" t="s">
        <v>1222</v>
      </c>
      <c r="I551" t="s">
        <v>7759</v>
      </c>
      <c r="J551">
        <v>14525323</v>
      </c>
    </row>
    <row r="552" spans="1:10" x14ac:dyDescent="0.25">
      <c r="A552" s="167" t="s">
        <v>1269</v>
      </c>
      <c r="B552" s="166" t="s">
        <v>1223</v>
      </c>
      <c r="C552" s="166" t="s">
        <v>7760</v>
      </c>
      <c r="D552" s="131">
        <v>32699.007799999999</v>
      </c>
      <c r="G552" t="s">
        <v>1269</v>
      </c>
      <c r="H552" t="s">
        <v>1223</v>
      </c>
      <c r="I552" t="s">
        <v>7760</v>
      </c>
      <c r="J552">
        <v>32699.007799999999</v>
      </c>
    </row>
    <row r="553" spans="1:10" x14ac:dyDescent="0.25">
      <c r="A553" s="167" t="s">
        <v>1270</v>
      </c>
      <c r="B553" s="166" t="s">
        <v>1221</v>
      </c>
      <c r="C553" s="166" t="s">
        <v>7761</v>
      </c>
      <c r="D553" s="131">
        <v>6181334</v>
      </c>
      <c r="G553" t="s">
        <v>1270</v>
      </c>
      <c r="H553" t="s">
        <v>1221</v>
      </c>
      <c r="I553" t="s">
        <v>7761</v>
      </c>
      <c r="J553">
        <v>6181334</v>
      </c>
    </row>
    <row r="554" spans="1:10" x14ac:dyDescent="0.25">
      <c r="A554" s="167" t="s">
        <v>1271</v>
      </c>
      <c r="B554" s="166" t="s">
        <v>1221</v>
      </c>
      <c r="C554" s="166" t="s">
        <v>7762</v>
      </c>
      <c r="D554" s="131">
        <v>4585.2480400000004</v>
      </c>
      <c r="G554" t="s">
        <v>1271</v>
      </c>
      <c r="H554" t="s">
        <v>1221</v>
      </c>
      <c r="I554" t="s">
        <v>7762</v>
      </c>
      <c r="J554">
        <v>4585.2480400000004</v>
      </c>
    </row>
    <row r="555" spans="1:10" x14ac:dyDescent="0.25">
      <c r="A555" s="167" t="s">
        <v>1272</v>
      </c>
      <c r="B555" s="166" t="s">
        <v>1273</v>
      </c>
      <c r="C555" s="166" t="s">
        <v>7763</v>
      </c>
      <c r="D555" s="131">
        <v>294410.40600000002</v>
      </c>
      <c r="G555" t="s">
        <v>1272</v>
      </c>
      <c r="H555" t="s">
        <v>1273</v>
      </c>
      <c r="I555" t="s">
        <v>7763</v>
      </c>
      <c r="J555">
        <v>294410.40600000002</v>
      </c>
    </row>
    <row r="556" spans="1:10" x14ac:dyDescent="0.25">
      <c r="A556" s="167" t="s">
        <v>1274</v>
      </c>
      <c r="B556" s="166" t="s">
        <v>1275</v>
      </c>
      <c r="C556" s="166" t="s">
        <v>7764</v>
      </c>
      <c r="D556" s="131">
        <v>39422.6132</v>
      </c>
      <c r="G556" t="s">
        <v>1274</v>
      </c>
      <c r="H556" t="s">
        <v>1275</v>
      </c>
      <c r="I556" t="s">
        <v>7764</v>
      </c>
      <c r="J556">
        <v>39422.6132</v>
      </c>
    </row>
    <row r="557" spans="1:10" x14ac:dyDescent="0.25">
      <c r="A557" s="167" t="s">
        <v>1276</v>
      </c>
      <c r="B557" s="166" t="s">
        <v>1277</v>
      </c>
      <c r="C557" s="166" t="s">
        <v>7765</v>
      </c>
      <c r="D557" s="131">
        <v>39819.929600000003</v>
      </c>
      <c r="G557" t="s">
        <v>1276</v>
      </c>
      <c r="H557" t="s">
        <v>1277</v>
      </c>
      <c r="I557" t="s">
        <v>7765</v>
      </c>
      <c r="J557">
        <v>39819.929600000003</v>
      </c>
    </row>
    <row r="558" spans="1:10" x14ac:dyDescent="0.25">
      <c r="A558" s="167" t="s">
        <v>1278</v>
      </c>
      <c r="B558" s="166" t="s">
        <v>1279</v>
      </c>
      <c r="C558" s="166" t="s">
        <v>7766</v>
      </c>
      <c r="D558" s="131">
        <v>4457.6240200000002</v>
      </c>
      <c r="G558" t="s">
        <v>1278</v>
      </c>
      <c r="H558" t="s">
        <v>1279</v>
      </c>
      <c r="I558" t="s">
        <v>7766</v>
      </c>
      <c r="J558">
        <v>4457.6240200000002</v>
      </c>
    </row>
    <row r="559" spans="1:10" x14ac:dyDescent="0.25">
      <c r="A559" s="167" t="s">
        <v>1280</v>
      </c>
      <c r="B559" s="166" t="s">
        <v>1281</v>
      </c>
      <c r="C559" s="166" t="s">
        <v>7767</v>
      </c>
      <c r="D559" s="131">
        <v>5.2131080000000001</v>
      </c>
      <c r="G559" t="s">
        <v>1280</v>
      </c>
      <c r="H559" t="s">
        <v>1281</v>
      </c>
      <c r="I559" t="s">
        <v>7767</v>
      </c>
      <c r="J559">
        <v>5.2131080000000001</v>
      </c>
    </row>
    <row r="560" spans="1:10" x14ac:dyDescent="0.25">
      <c r="A560" s="167" t="s">
        <v>1282</v>
      </c>
      <c r="B560" s="166" t="s">
        <v>1283</v>
      </c>
      <c r="C560" s="166" t="s">
        <v>7768</v>
      </c>
      <c r="D560" s="131">
        <v>9.1183E-2</v>
      </c>
      <c r="G560" t="s">
        <v>1282</v>
      </c>
      <c r="H560" t="s">
        <v>1283</v>
      </c>
      <c r="I560" t="s">
        <v>7768</v>
      </c>
      <c r="J560">
        <v>9.1183E-2</v>
      </c>
    </row>
    <row r="561" spans="1:10" x14ac:dyDescent="0.25">
      <c r="A561" s="167" t="s">
        <v>1284</v>
      </c>
      <c r="B561" s="166" t="s">
        <v>1285</v>
      </c>
      <c r="C561" s="166" t="s">
        <v>7769</v>
      </c>
      <c r="D561" s="131">
        <v>711.98028499999998</v>
      </c>
      <c r="G561" t="s">
        <v>1284</v>
      </c>
      <c r="H561" t="s">
        <v>1285</v>
      </c>
      <c r="I561" t="s">
        <v>7769</v>
      </c>
      <c r="J561">
        <v>711.98028499999998</v>
      </c>
    </row>
    <row r="562" spans="1:10" x14ac:dyDescent="0.25">
      <c r="A562" s="167" t="s">
        <v>1286</v>
      </c>
      <c r="B562" s="166" t="s">
        <v>1287</v>
      </c>
      <c r="C562" s="166" t="s">
        <v>7770</v>
      </c>
      <c r="D562" s="131">
        <v>30042.156200000001</v>
      </c>
      <c r="G562" t="s">
        <v>1286</v>
      </c>
      <c r="H562" t="s">
        <v>1287</v>
      </c>
      <c r="I562" t="s">
        <v>7770</v>
      </c>
      <c r="J562">
        <v>30042.156200000001</v>
      </c>
    </row>
    <row r="563" spans="1:10" x14ac:dyDescent="0.25">
      <c r="A563" s="167" t="s">
        <v>1288</v>
      </c>
      <c r="B563" s="166" t="s">
        <v>1289</v>
      </c>
      <c r="C563" s="166" t="s">
        <v>7771</v>
      </c>
      <c r="D563" s="131">
        <v>3386.8120100000001</v>
      </c>
      <c r="G563" t="s">
        <v>1288</v>
      </c>
      <c r="H563" t="s">
        <v>1289</v>
      </c>
      <c r="I563" t="s">
        <v>7771</v>
      </c>
      <c r="J563">
        <v>3386.8120100000001</v>
      </c>
    </row>
    <row r="564" spans="1:10" x14ac:dyDescent="0.25">
      <c r="A564" s="167" t="s">
        <v>1290</v>
      </c>
      <c r="B564" s="166" t="s">
        <v>1291</v>
      </c>
      <c r="C564" s="166" t="s">
        <v>7772</v>
      </c>
      <c r="D564" s="131">
        <v>1.367605</v>
      </c>
      <c r="G564" t="s">
        <v>1290</v>
      </c>
      <c r="H564" t="s">
        <v>1291</v>
      </c>
      <c r="I564" t="s">
        <v>7772</v>
      </c>
      <c r="J564">
        <v>1.367605</v>
      </c>
    </row>
    <row r="565" spans="1:10" x14ac:dyDescent="0.25">
      <c r="A565" s="167" t="s">
        <v>1292</v>
      </c>
      <c r="B565" s="166" t="s">
        <v>1293</v>
      </c>
      <c r="C565" s="166" t="s">
        <v>7773</v>
      </c>
      <c r="D565" s="131">
        <v>84321.898400000005</v>
      </c>
      <c r="G565" t="s">
        <v>1292</v>
      </c>
      <c r="H565" t="s">
        <v>1293</v>
      </c>
      <c r="I565" t="s">
        <v>7773</v>
      </c>
      <c r="J565">
        <v>84321.898400000005</v>
      </c>
    </row>
    <row r="566" spans="1:10" x14ac:dyDescent="0.25">
      <c r="A566" s="167" t="s">
        <v>1294</v>
      </c>
      <c r="B566" s="166" t="s">
        <v>1295</v>
      </c>
      <c r="C566" s="166" t="s">
        <v>7774</v>
      </c>
      <c r="D566" s="131">
        <v>4291.5288</v>
      </c>
      <c r="G566" t="s">
        <v>1294</v>
      </c>
      <c r="H566" t="s">
        <v>1295</v>
      </c>
      <c r="I566" t="s">
        <v>7774</v>
      </c>
      <c r="J566">
        <v>4291.5288</v>
      </c>
    </row>
    <row r="567" spans="1:10" x14ac:dyDescent="0.25">
      <c r="A567" s="167" t="s">
        <v>1296</v>
      </c>
      <c r="B567" s="166" t="s">
        <v>1297</v>
      </c>
      <c r="C567" s="166" t="s">
        <v>7775</v>
      </c>
      <c r="D567" s="131">
        <v>6734.8198199999997</v>
      </c>
      <c r="G567" t="s">
        <v>1296</v>
      </c>
      <c r="H567" t="s">
        <v>1297</v>
      </c>
      <c r="I567" t="s">
        <v>7775</v>
      </c>
      <c r="J567">
        <v>6734.8198199999997</v>
      </c>
    </row>
    <row r="568" spans="1:10" x14ac:dyDescent="0.25">
      <c r="A568" s="167" t="s">
        <v>1298</v>
      </c>
      <c r="B568" s="166" t="s">
        <v>1299</v>
      </c>
      <c r="C568" s="166" t="s">
        <v>7776</v>
      </c>
      <c r="D568" s="131">
        <v>69024.984299999996</v>
      </c>
      <c r="G568" t="s">
        <v>1298</v>
      </c>
      <c r="H568" t="s">
        <v>1299</v>
      </c>
      <c r="I568" t="s">
        <v>7776</v>
      </c>
      <c r="J568">
        <v>69024.984299999996</v>
      </c>
    </row>
    <row r="569" spans="1:10" x14ac:dyDescent="0.25">
      <c r="A569" s="167" t="s">
        <v>1300</v>
      </c>
      <c r="B569" s="166" t="s">
        <v>1301</v>
      </c>
      <c r="C569" s="166" t="s">
        <v>7777</v>
      </c>
      <c r="D569" s="131">
        <v>63.584583000000002</v>
      </c>
      <c r="G569" t="s">
        <v>1300</v>
      </c>
      <c r="H569" t="s">
        <v>1301</v>
      </c>
      <c r="I569" t="s">
        <v>7777</v>
      </c>
      <c r="J569">
        <v>63.584583000000002</v>
      </c>
    </row>
    <row r="570" spans="1:10" x14ac:dyDescent="0.25">
      <c r="A570" s="167" t="s">
        <v>1302</v>
      </c>
      <c r="B570" s="166" t="s">
        <v>1303</v>
      </c>
      <c r="C570" s="166" t="s">
        <v>7778</v>
      </c>
      <c r="D570" s="131">
        <v>429.849853</v>
      </c>
      <c r="G570" t="s">
        <v>1302</v>
      </c>
      <c r="H570" t="s">
        <v>1303</v>
      </c>
      <c r="I570" t="s">
        <v>7778</v>
      </c>
      <c r="J570">
        <v>429.849853</v>
      </c>
    </row>
    <row r="571" spans="1:10" x14ac:dyDescent="0.25">
      <c r="A571" s="167" t="s">
        <v>1304</v>
      </c>
      <c r="B571" s="166" t="s">
        <v>1226</v>
      </c>
      <c r="C571" s="166" t="s">
        <v>7759</v>
      </c>
      <c r="D571" s="131">
        <v>16287952</v>
      </c>
      <c r="G571" t="s">
        <v>1304</v>
      </c>
      <c r="H571" t="s">
        <v>1226</v>
      </c>
      <c r="I571" t="s">
        <v>7759</v>
      </c>
      <c r="J571">
        <v>16287952</v>
      </c>
    </row>
    <row r="572" spans="1:10" x14ac:dyDescent="0.25">
      <c r="A572" s="167" t="s">
        <v>1305</v>
      </c>
      <c r="B572" s="166" t="s">
        <v>1227</v>
      </c>
      <c r="C572" s="166" t="s">
        <v>7760</v>
      </c>
      <c r="D572" s="131">
        <v>22343.142500000002</v>
      </c>
      <c r="G572" t="s">
        <v>1305</v>
      </c>
      <c r="H572" t="s">
        <v>1227</v>
      </c>
      <c r="I572" t="s">
        <v>7760</v>
      </c>
      <c r="J572">
        <v>22343.142500000002</v>
      </c>
    </row>
    <row r="573" spans="1:10" x14ac:dyDescent="0.25">
      <c r="A573" s="167" t="s">
        <v>1306</v>
      </c>
      <c r="B573" s="166" t="s">
        <v>1225</v>
      </c>
      <c r="C573" s="166" t="s">
        <v>7761</v>
      </c>
      <c r="D573" s="131">
        <v>7192735</v>
      </c>
      <c r="G573" t="s">
        <v>1306</v>
      </c>
      <c r="H573" t="s">
        <v>1225</v>
      </c>
      <c r="I573" t="s">
        <v>7761</v>
      </c>
      <c r="J573">
        <v>7192735</v>
      </c>
    </row>
    <row r="574" spans="1:10" x14ac:dyDescent="0.25">
      <c r="A574" s="167" t="s">
        <v>1307</v>
      </c>
      <c r="B574" s="166" t="s">
        <v>1225</v>
      </c>
      <c r="C574" s="166" t="s">
        <v>7762</v>
      </c>
      <c r="D574" s="131">
        <v>3245.6958</v>
      </c>
      <c r="G574" t="s">
        <v>1307</v>
      </c>
      <c r="H574" t="s">
        <v>1225</v>
      </c>
      <c r="I574" t="s">
        <v>7762</v>
      </c>
      <c r="J574">
        <v>3245.6958</v>
      </c>
    </row>
    <row r="575" spans="1:10" x14ac:dyDescent="0.25">
      <c r="A575" s="167" t="s">
        <v>1308</v>
      </c>
      <c r="B575" s="166" t="s">
        <v>1309</v>
      </c>
      <c r="C575" s="166" t="s">
        <v>7763</v>
      </c>
      <c r="D575" s="131">
        <v>289911.875</v>
      </c>
      <c r="G575" t="s">
        <v>1308</v>
      </c>
      <c r="H575" t="s">
        <v>1309</v>
      </c>
      <c r="I575" t="s">
        <v>7763</v>
      </c>
      <c r="J575">
        <v>289911.875</v>
      </c>
    </row>
    <row r="576" spans="1:10" x14ac:dyDescent="0.25">
      <c r="A576" s="167" t="s">
        <v>1310</v>
      </c>
      <c r="B576" s="166" t="s">
        <v>1311</v>
      </c>
      <c r="C576" s="166" t="s">
        <v>7764</v>
      </c>
      <c r="D576" s="131">
        <v>52967.359299999996</v>
      </c>
      <c r="G576" t="s">
        <v>1310</v>
      </c>
      <c r="H576" t="s">
        <v>1311</v>
      </c>
      <c r="I576" t="s">
        <v>7764</v>
      </c>
      <c r="J576">
        <v>52967.359299999996</v>
      </c>
    </row>
    <row r="577" spans="1:10" x14ac:dyDescent="0.25">
      <c r="A577" s="167" t="s">
        <v>1312</v>
      </c>
      <c r="B577" s="166" t="s">
        <v>1313</v>
      </c>
      <c r="C577" s="166" t="s">
        <v>7765</v>
      </c>
      <c r="D577" s="131">
        <v>39344.761700000003</v>
      </c>
      <c r="G577" t="s">
        <v>1312</v>
      </c>
      <c r="H577" t="s">
        <v>1313</v>
      </c>
      <c r="I577" t="s">
        <v>7765</v>
      </c>
      <c r="J577">
        <v>39344.761700000003</v>
      </c>
    </row>
    <row r="578" spans="1:10" x14ac:dyDescent="0.25">
      <c r="A578" s="167" t="s">
        <v>1314</v>
      </c>
      <c r="B578" s="166" t="s">
        <v>1315</v>
      </c>
      <c r="C578" s="166" t="s">
        <v>7766</v>
      </c>
      <c r="D578" s="131">
        <v>4214.0009700000001</v>
      </c>
      <c r="G578" t="s">
        <v>1314</v>
      </c>
      <c r="H578" t="s">
        <v>1315</v>
      </c>
      <c r="I578" t="s">
        <v>7766</v>
      </c>
      <c r="J578">
        <v>4214.0009700000001</v>
      </c>
    </row>
    <row r="579" spans="1:10" x14ac:dyDescent="0.25">
      <c r="A579" s="167" t="s">
        <v>1316</v>
      </c>
      <c r="B579" s="166" t="s">
        <v>1317</v>
      </c>
      <c r="C579" s="166" t="s">
        <v>7767</v>
      </c>
      <c r="D579" s="131">
        <v>77.084045000000003</v>
      </c>
      <c r="G579" t="s">
        <v>1316</v>
      </c>
      <c r="H579" t="s">
        <v>1317</v>
      </c>
      <c r="I579" t="s">
        <v>7767</v>
      </c>
      <c r="J579">
        <v>77.084045000000003</v>
      </c>
    </row>
    <row r="580" spans="1:10" x14ac:dyDescent="0.25">
      <c r="A580" s="167" t="s">
        <v>1318</v>
      </c>
      <c r="B580" s="166" t="s">
        <v>1319</v>
      </c>
      <c r="C580" s="166" t="s">
        <v>7768</v>
      </c>
      <c r="D580" s="131">
        <v>5.7106750000000002</v>
      </c>
      <c r="G580" t="s">
        <v>1318</v>
      </c>
      <c r="H580" t="s">
        <v>1319</v>
      </c>
      <c r="I580" t="s">
        <v>7768</v>
      </c>
      <c r="J580">
        <v>5.7106750000000002</v>
      </c>
    </row>
    <row r="581" spans="1:10" x14ac:dyDescent="0.25">
      <c r="A581" s="167" t="s">
        <v>1320</v>
      </c>
      <c r="B581" s="166" t="s">
        <v>1321</v>
      </c>
      <c r="C581" s="166" t="s">
        <v>7769</v>
      </c>
      <c r="D581" s="131">
        <v>2237.7226500000002</v>
      </c>
      <c r="G581" t="s">
        <v>1320</v>
      </c>
      <c r="H581" t="s">
        <v>1321</v>
      </c>
      <c r="I581" t="s">
        <v>7769</v>
      </c>
      <c r="J581">
        <v>2237.7226500000002</v>
      </c>
    </row>
    <row r="582" spans="1:10" x14ac:dyDescent="0.25">
      <c r="A582" s="167" t="s">
        <v>1322</v>
      </c>
      <c r="B582" s="166" t="s">
        <v>1323</v>
      </c>
      <c r="C582" s="166" t="s">
        <v>7770</v>
      </c>
      <c r="D582" s="131">
        <v>28714.841700000001</v>
      </c>
      <c r="G582" t="s">
        <v>1322</v>
      </c>
      <c r="H582" t="s">
        <v>1323</v>
      </c>
      <c r="I582" t="s">
        <v>7770</v>
      </c>
      <c r="J582">
        <v>28714.841700000001</v>
      </c>
    </row>
    <row r="583" spans="1:10" x14ac:dyDescent="0.25">
      <c r="A583" s="167" t="s">
        <v>1324</v>
      </c>
      <c r="B583" s="166" t="s">
        <v>1325</v>
      </c>
      <c r="C583" s="166" t="s">
        <v>7771</v>
      </c>
      <c r="D583" s="131">
        <v>7093.5034100000003</v>
      </c>
      <c r="G583" t="s">
        <v>1324</v>
      </c>
      <c r="H583" t="s">
        <v>1325</v>
      </c>
      <c r="I583" t="s">
        <v>7771</v>
      </c>
      <c r="J583">
        <v>7093.5034100000003</v>
      </c>
    </row>
    <row r="584" spans="1:10" x14ac:dyDescent="0.25">
      <c r="A584" s="167" t="s">
        <v>1326</v>
      </c>
      <c r="B584" s="166" t="s">
        <v>1327</v>
      </c>
      <c r="C584" s="166" t="s">
        <v>7772</v>
      </c>
      <c r="D584" s="131">
        <v>23.276615</v>
      </c>
      <c r="G584" t="s">
        <v>1326</v>
      </c>
      <c r="H584" t="s">
        <v>1327</v>
      </c>
      <c r="I584" t="s">
        <v>7772</v>
      </c>
      <c r="J584">
        <v>23.276615</v>
      </c>
    </row>
    <row r="585" spans="1:10" x14ac:dyDescent="0.25">
      <c r="A585" s="167" t="s">
        <v>1328</v>
      </c>
      <c r="B585" s="166" t="s">
        <v>1329</v>
      </c>
      <c r="C585" s="166" t="s">
        <v>7773</v>
      </c>
      <c r="D585" s="131">
        <v>82207.804600000003</v>
      </c>
      <c r="G585" t="s">
        <v>1328</v>
      </c>
      <c r="H585" t="s">
        <v>1329</v>
      </c>
      <c r="I585" t="s">
        <v>7773</v>
      </c>
      <c r="J585">
        <v>82207.804600000003</v>
      </c>
    </row>
    <row r="586" spans="1:10" x14ac:dyDescent="0.25">
      <c r="A586" s="167" t="s">
        <v>1330</v>
      </c>
      <c r="B586" s="166" t="s">
        <v>1331</v>
      </c>
      <c r="C586" s="166" t="s">
        <v>7774</v>
      </c>
      <c r="D586" s="131">
        <v>3212.33374</v>
      </c>
      <c r="G586" t="s">
        <v>1330</v>
      </c>
      <c r="H586" t="s">
        <v>1331</v>
      </c>
      <c r="I586" t="s">
        <v>7774</v>
      </c>
      <c r="J586">
        <v>3212.33374</v>
      </c>
    </row>
    <row r="587" spans="1:10" x14ac:dyDescent="0.25">
      <c r="A587" s="167" t="s">
        <v>1332</v>
      </c>
      <c r="B587" s="166" t="s">
        <v>1333</v>
      </c>
      <c r="C587" s="166" t="s">
        <v>7775</v>
      </c>
      <c r="D587" s="131">
        <v>8584.8183499999996</v>
      </c>
      <c r="G587" t="s">
        <v>1332</v>
      </c>
      <c r="H587" t="s">
        <v>1333</v>
      </c>
      <c r="I587" t="s">
        <v>7775</v>
      </c>
      <c r="J587">
        <v>8584.8183499999996</v>
      </c>
    </row>
    <row r="588" spans="1:10" x14ac:dyDescent="0.25">
      <c r="A588" s="167" t="s">
        <v>1334</v>
      </c>
      <c r="B588" s="166" t="s">
        <v>1335</v>
      </c>
      <c r="C588" s="166" t="s">
        <v>7776</v>
      </c>
      <c r="D588" s="131">
        <v>70823.460900000005</v>
      </c>
      <c r="G588" t="s">
        <v>1334</v>
      </c>
      <c r="H588" t="s">
        <v>1335</v>
      </c>
      <c r="I588" t="s">
        <v>7776</v>
      </c>
      <c r="J588">
        <v>70823.460900000005</v>
      </c>
    </row>
    <row r="589" spans="1:10" x14ac:dyDescent="0.25">
      <c r="A589" s="167" t="s">
        <v>1336</v>
      </c>
      <c r="B589" s="166" t="s">
        <v>1337</v>
      </c>
      <c r="C589" s="166" t="s">
        <v>7777</v>
      </c>
      <c r="D589" s="131">
        <v>115.447647</v>
      </c>
      <c r="G589" t="s">
        <v>1336</v>
      </c>
      <c r="H589" t="s">
        <v>1337</v>
      </c>
      <c r="I589" t="s">
        <v>7777</v>
      </c>
      <c r="J589">
        <v>115.447647</v>
      </c>
    </row>
    <row r="590" spans="1:10" x14ac:dyDescent="0.25">
      <c r="A590" s="167" t="s">
        <v>1338</v>
      </c>
      <c r="B590" s="166" t="s">
        <v>1339</v>
      </c>
      <c r="C590" s="166" t="s">
        <v>7778</v>
      </c>
      <c r="D590" s="131">
        <v>371.45504699999998</v>
      </c>
      <c r="G590" t="s">
        <v>1338</v>
      </c>
      <c r="H590" t="s">
        <v>1339</v>
      </c>
      <c r="I590" t="s">
        <v>7778</v>
      </c>
      <c r="J590">
        <v>371.45504699999998</v>
      </c>
    </row>
    <row r="591" spans="1:10" x14ac:dyDescent="0.25">
      <c r="A591" s="167" t="s">
        <v>1340</v>
      </c>
      <c r="B591" s="166" t="s">
        <v>1230</v>
      </c>
      <c r="C591" s="166" t="s">
        <v>7759</v>
      </c>
      <c r="D591" s="131">
        <v>25312000</v>
      </c>
      <c r="G591" t="s">
        <v>1340</v>
      </c>
      <c r="H591" t="s">
        <v>1230</v>
      </c>
      <c r="I591" t="s">
        <v>7759</v>
      </c>
      <c r="J591">
        <v>25312000</v>
      </c>
    </row>
    <row r="592" spans="1:10" x14ac:dyDescent="0.25">
      <c r="A592" s="167" t="s">
        <v>1341</v>
      </c>
      <c r="B592" s="166" t="s">
        <v>1231</v>
      </c>
      <c r="C592" s="166" t="s">
        <v>7760</v>
      </c>
      <c r="D592" s="131">
        <v>22114.0527</v>
      </c>
      <c r="G592" t="s">
        <v>1341</v>
      </c>
      <c r="H592" t="s">
        <v>1231</v>
      </c>
      <c r="I592" t="s">
        <v>7760</v>
      </c>
      <c r="J592">
        <v>22114.0527</v>
      </c>
    </row>
    <row r="593" spans="1:10" x14ac:dyDescent="0.25">
      <c r="A593" s="167" t="s">
        <v>1342</v>
      </c>
      <c r="B593" s="166" t="s">
        <v>1229</v>
      </c>
      <c r="C593" s="166" t="s">
        <v>7761</v>
      </c>
      <c r="D593" s="131">
        <v>11597368</v>
      </c>
      <c r="G593" t="s">
        <v>1342</v>
      </c>
      <c r="H593" t="s">
        <v>1229</v>
      </c>
      <c r="I593" t="s">
        <v>7761</v>
      </c>
      <c r="J593">
        <v>11597368</v>
      </c>
    </row>
    <row r="594" spans="1:10" x14ac:dyDescent="0.25">
      <c r="A594" s="167" t="s">
        <v>1343</v>
      </c>
      <c r="B594" s="166" t="s">
        <v>1229</v>
      </c>
      <c r="C594" s="166" t="s">
        <v>7762</v>
      </c>
      <c r="D594" s="131">
        <v>3210.60205</v>
      </c>
      <c r="G594" t="s">
        <v>1343</v>
      </c>
      <c r="H594" t="s">
        <v>1229</v>
      </c>
      <c r="I594" t="s">
        <v>7762</v>
      </c>
      <c r="J594">
        <v>3210.60205</v>
      </c>
    </row>
    <row r="595" spans="1:10" x14ac:dyDescent="0.25">
      <c r="A595" s="167" t="s">
        <v>1344</v>
      </c>
      <c r="B595" s="166" t="s">
        <v>1345</v>
      </c>
      <c r="C595" s="166" t="s">
        <v>7763</v>
      </c>
      <c r="D595" s="131">
        <v>467698.03100000002</v>
      </c>
      <c r="G595" t="s">
        <v>1344</v>
      </c>
      <c r="H595" t="s">
        <v>1345</v>
      </c>
      <c r="I595" t="s">
        <v>7763</v>
      </c>
      <c r="J595">
        <v>467698.03100000002</v>
      </c>
    </row>
    <row r="596" spans="1:10" x14ac:dyDescent="0.25">
      <c r="A596" s="167" t="s">
        <v>1346</v>
      </c>
      <c r="B596" s="166" t="s">
        <v>1347</v>
      </c>
      <c r="C596" s="166" t="s">
        <v>7764</v>
      </c>
      <c r="D596" s="131">
        <v>72008.929600000003</v>
      </c>
      <c r="G596" t="s">
        <v>1346</v>
      </c>
      <c r="H596" t="s">
        <v>1347</v>
      </c>
      <c r="I596" t="s">
        <v>7764</v>
      </c>
      <c r="J596">
        <v>72008.929600000003</v>
      </c>
    </row>
    <row r="597" spans="1:10" x14ac:dyDescent="0.25">
      <c r="A597" s="167" t="s">
        <v>1348</v>
      </c>
      <c r="B597" s="166" t="s">
        <v>1349</v>
      </c>
      <c r="C597" s="166" t="s">
        <v>7765</v>
      </c>
      <c r="D597" s="131">
        <v>30803.966700000001</v>
      </c>
      <c r="G597" t="s">
        <v>1348</v>
      </c>
      <c r="H597" t="s">
        <v>1349</v>
      </c>
      <c r="I597" t="s">
        <v>7765</v>
      </c>
      <c r="J597">
        <v>30803.966700000001</v>
      </c>
    </row>
    <row r="598" spans="1:10" x14ac:dyDescent="0.25">
      <c r="A598" s="167" t="s">
        <v>1350</v>
      </c>
      <c r="B598" s="166" t="s">
        <v>1351</v>
      </c>
      <c r="C598" s="166" t="s">
        <v>7766</v>
      </c>
      <c r="D598" s="131">
        <v>3814.4375</v>
      </c>
      <c r="G598" t="s">
        <v>1350</v>
      </c>
      <c r="H598" t="s">
        <v>1351</v>
      </c>
      <c r="I598" t="s">
        <v>7766</v>
      </c>
      <c r="J598">
        <v>3814.4375</v>
      </c>
    </row>
    <row r="599" spans="1:10" x14ac:dyDescent="0.25">
      <c r="A599" s="167" t="s">
        <v>1352</v>
      </c>
      <c r="B599" s="166" t="s">
        <v>1353</v>
      </c>
      <c r="C599" s="166" t="s">
        <v>7767</v>
      </c>
      <c r="D599" s="131">
        <v>1455.8734099999999</v>
      </c>
      <c r="G599" t="s">
        <v>1352</v>
      </c>
      <c r="H599" t="s">
        <v>1353</v>
      </c>
      <c r="I599" t="s">
        <v>7767</v>
      </c>
      <c r="J599">
        <v>1455.8734099999999</v>
      </c>
    </row>
    <row r="600" spans="1:10" x14ac:dyDescent="0.25">
      <c r="A600" s="167" t="s">
        <v>1354</v>
      </c>
      <c r="B600" s="166" t="s">
        <v>1355</v>
      </c>
      <c r="C600" s="166" t="s">
        <v>7768</v>
      </c>
      <c r="D600" s="131">
        <v>321.05029200000001</v>
      </c>
      <c r="G600" t="s">
        <v>1354</v>
      </c>
      <c r="H600" t="s">
        <v>1355</v>
      </c>
      <c r="I600" t="s">
        <v>7768</v>
      </c>
      <c r="J600">
        <v>321.05029200000001</v>
      </c>
    </row>
    <row r="601" spans="1:10" x14ac:dyDescent="0.25">
      <c r="A601" s="167" t="s">
        <v>1356</v>
      </c>
      <c r="B601" s="166" t="s">
        <v>1357</v>
      </c>
      <c r="C601" s="166" t="s">
        <v>7769</v>
      </c>
      <c r="D601" s="131">
        <v>6658.8691399999998</v>
      </c>
      <c r="G601" t="s">
        <v>1356</v>
      </c>
      <c r="H601" t="s">
        <v>1357</v>
      </c>
      <c r="I601" t="s">
        <v>7769</v>
      </c>
      <c r="J601">
        <v>6658.8691399999998</v>
      </c>
    </row>
    <row r="602" spans="1:10" x14ac:dyDescent="0.25">
      <c r="A602" s="167" t="s">
        <v>1358</v>
      </c>
      <c r="B602" s="166" t="s">
        <v>1359</v>
      </c>
      <c r="C602" s="166" t="s">
        <v>7770</v>
      </c>
      <c r="D602" s="131">
        <v>37032.152300000002</v>
      </c>
      <c r="G602" t="s">
        <v>1358</v>
      </c>
      <c r="H602" t="s">
        <v>1359</v>
      </c>
      <c r="I602" t="s">
        <v>7770</v>
      </c>
      <c r="J602">
        <v>37032.152300000002</v>
      </c>
    </row>
    <row r="603" spans="1:10" x14ac:dyDescent="0.25">
      <c r="A603" s="167" t="s">
        <v>1360</v>
      </c>
      <c r="B603" s="166" t="s">
        <v>1361</v>
      </c>
      <c r="C603" s="166" t="s">
        <v>7771</v>
      </c>
      <c r="D603" s="131">
        <v>30594.447199999999</v>
      </c>
      <c r="G603" t="s">
        <v>1360</v>
      </c>
      <c r="H603" t="s">
        <v>1361</v>
      </c>
      <c r="I603" t="s">
        <v>7771</v>
      </c>
      <c r="J603">
        <v>30594.447199999999</v>
      </c>
    </row>
    <row r="604" spans="1:10" x14ac:dyDescent="0.25">
      <c r="A604" s="167" t="s">
        <v>1362</v>
      </c>
      <c r="B604" s="166" t="s">
        <v>1363</v>
      </c>
      <c r="C604" s="166" t="s">
        <v>7772</v>
      </c>
      <c r="D604" s="131">
        <v>657.37738000000002</v>
      </c>
      <c r="G604" t="s">
        <v>1362</v>
      </c>
      <c r="H604" t="s">
        <v>1363</v>
      </c>
      <c r="I604" t="s">
        <v>7772</v>
      </c>
      <c r="J604">
        <v>657.37738000000002</v>
      </c>
    </row>
    <row r="605" spans="1:10" x14ac:dyDescent="0.25">
      <c r="A605" s="167" t="s">
        <v>1364</v>
      </c>
      <c r="B605" s="166" t="s">
        <v>1365</v>
      </c>
      <c r="C605" s="166" t="s">
        <v>7773</v>
      </c>
      <c r="D605" s="131">
        <v>101057.367</v>
      </c>
      <c r="G605" t="s">
        <v>1364</v>
      </c>
      <c r="H605" t="s">
        <v>1365</v>
      </c>
      <c r="I605" t="s">
        <v>7773</v>
      </c>
      <c r="J605">
        <v>101057.367</v>
      </c>
    </row>
    <row r="606" spans="1:10" x14ac:dyDescent="0.25">
      <c r="A606" s="167" t="s">
        <v>1366</v>
      </c>
      <c r="B606" s="166" t="s">
        <v>1367</v>
      </c>
      <c r="C606" s="166" t="s">
        <v>7774</v>
      </c>
      <c r="D606" s="131">
        <v>4186.8686500000003</v>
      </c>
      <c r="G606" t="s">
        <v>1366</v>
      </c>
      <c r="H606" t="s">
        <v>1367</v>
      </c>
      <c r="I606" t="s">
        <v>7774</v>
      </c>
      <c r="J606">
        <v>4186.8686500000003</v>
      </c>
    </row>
    <row r="607" spans="1:10" x14ac:dyDescent="0.25">
      <c r="A607" s="167" t="s">
        <v>1368</v>
      </c>
      <c r="B607" s="166" t="s">
        <v>1369</v>
      </c>
      <c r="C607" s="166" t="s">
        <v>7775</v>
      </c>
      <c r="D607" s="131">
        <v>28984.630799999999</v>
      </c>
      <c r="G607" t="s">
        <v>1368</v>
      </c>
      <c r="H607" t="s">
        <v>1369</v>
      </c>
      <c r="I607" t="s">
        <v>7775</v>
      </c>
      <c r="J607">
        <v>28984.630799999999</v>
      </c>
    </row>
    <row r="608" spans="1:10" x14ac:dyDescent="0.25">
      <c r="A608" s="167" t="s">
        <v>1370</v>
      </c>
      <c r="B608" s="166" t="s">
        <v>1371</v>
      </c>
      <c r="C608" s="166" t="s">
        <v>7776</v>
      </c>
      <c r="D608" s="131">
        <v>88655.085900000005</v>
      </c>
      <c r="G608" t="s">
        <v>1370</v>
      </c>
      <c r="H608" t="s">
        <v>1371</v>
      </c>
      <c r="I608" t="s">
        <v>7776</v>
      </c>
      <c r="J608">
        <v>88655.085900000005</v>
      </c>
    </row>
    <row r="609" spans="1:10" x14ac:dyDescent="0.25">
      <c r="A609" s="167" t="s">
        <v>1372</v>
      </c>
      <c r="B609" s="166" t="s">
        <v>1373</v>
      </c>
      <c r="C609" s="166" t="s">
        <v>7777</v>
      </c>
      <c r="D609" s="131">
        <v>172.67915300000001</v>
      </c>
      <c r="G609" t="s">
        <v>1372</v>
      </c>
      <c r="H609" t="s">
        <v>1373</v>
      </c>
      <c r="I609" t="s">
        <v>7777</v>
      </c>
      <c r="J609">
        <v>172.67915300000001</v>
      </c>
    </row>
    <row r="610" spans="1:10" x14ac:dyDescent="0.25">
      <c r="A610" s="167" t="s">
        <v>1374</v>
      </c>
      <c r="B610" s="166" t="s">
        <v>1375</v>
      </c>
      <c r="C610" s="166" t="s">
        <v>7778</v>
      </c>
      <c r="D610" s="131">
        <v>266.960418</v>
      </c>
      <c r="G610" t="s">
        <v>1374</v>
      </c>
      <c r="H610" t="s">
        <v>1375</v>
      </c>
      <c r="I610" t="s">
        <v>7778</v>
      </c>
      <c r="J610">
        <v>266.960418</v>
      </c>
    </row>
    <row r="611" spans="1:10" x14ac:dyDescent="0.25">
      <c r="A611" s="167" t="s">
        <v>1379</v>
      </c>
      <c r="B611" s="166" t="s">
        <v>1455</v>
      </c>
      <c r="C611" s="166" t="s">
        <v>7779</v>
      </c>
      <c r="D611" s="131">
        <v>8564137</v>
      </c>
      <c r="G611" t="s">
        <v>1379</v>
      </c>
      <c r="H611" t="s">
        <v>1455</v>
      </c>
      <c r="I611" t="s">
        <v>7779</v>
      </c>
      <c r="J611">
        <v>8564137</v>
      </c>
    </row>
    <row r="612" spans="1:10" x14ac:dyDescent="0.25">
      <c r="A612" s="167" t="s">
        <v>1381</v>
      </c>
      <c r="B612" s="166" t="s">
        <v>1456</v>
      </c>
      <c r="C612" s="166" t="s">
        <v>7780</v>
      </c>
      <c r="D612" s="131">
        <v>0</v>
      </c>
      <c r="G612" t="s">
        <v>1381</v>
      </c>
      <c r="H612" t="s">
        <v>1456</v>
      </c>
      <c r="I612" t="s">
        <v>7780</v>
      </c>
      <c r="J612">
        <v>0</v>
      </c>
    </row>
    <row r="613" spans="1:10" x14ac:dyDescent="0.25">
      <c r="A613" s="167" t="s">
        <v>1383</v>
      </c>
      <c r="B613" s="166" t="s">
        <v>1457</v>
      </c>
      <c r="C613" s="166" t="s">
        <v>7781</v>
      </c>
      <c r="D613" s="131">
        <v>4942135.5</v>
      </c>
      <c r="G613" t="s">
        <v>1383</v>
      </c>
      <c r="H613" t="s">
        <v>1457</v>
      </c>
      <c r="I613" t="s">
        <v>7781</v>
      </c>
      <c r="J613">
        <v>4942135.5</v>
      </c>
    </row>
    <row r="614" spans="1:10" x14ac:dyDescent="0.25">
      <c r="A614" s="167" t="s">
        <v>1385</v>
      </c>
      <c r="B614" s="166" t="s">
        <v>1458</v>
      </c>
      <c r="C614" s="166" t="s">
        <v>7782</v>
      </c>
      <c r="D614" s="131">
        <v>0</v>
      </c>
      <c r="G614" t="s">
        <v>1385</v>
      </c>
      <c r="H614" t="s">
        <v>1458</v>
      </c>
      <c r="I614" t="s">
        <v>7782</v>
      </c>
      <c r="J614">
        <v>0</v>
      </c>
    </row>
    <row r="615" spans="1:10" x14ac:dyDescent="0.25">
      <c r="A615" s="167" t="s">
        <v>1387</v>
      </c>
      <c r="B615" s="166" t="s">
        <v>1459</v>
      </c>
      <c r="C615" s="166" t="s">
        <v>7783</v>
      </c>
      <c r="D615" s="131">
        <v>151190.96799999999</v>
      </c>
      <c r="G615" t="s">
        <v>1387</v>
      </c>
      <c r="H615" t="s">
        <v>1459</v>
      </c>
      <c r="I615" t="s">
        <v>7783</v>
      </c>
      <c r="J615">
        <v>151190.96799999999</v>
      </c>
    </row>
    <row r="616" spans="1:10" x14ac:dyDescent="0.25">
      <c r="A616" s="167" t="s">
        <v>1389</v>
      </c>
      <c r="B616" s="166" t="s">
        <v>1460</v>
      </c>
      <c r="C616" s="166" t="s">
        <v>7784</v>
      </c>
      <c r="D616" s="131">
        <v>16858.831999999999</v>
      </c>
      <c r="G616" t="s">
        <v>1389</v>
      </c>
      <c r="H616" t="s">
        <v>1460</v>
      </c>
      <c r="I616" t="s">
        <v>7784</v>
      </c>
      <c r="J616">
        <v>16858.831999999999</v>
      </c>
    </row>
    <row r="617" spans="1:10" x14ac:dyDescent="0.25">
      <c r="A617" s="167" t="s">
        <v>1391</v>
      </c>
      <c r="B617" s="166" t="s">
        <v>1461</v>
      </c>
      <c r="C617" s="166" t="s">
        <v>7785</v>
      </c>
      <c r="D617" s="131">
        <v>14253.842699999999</v>
      </c>
      <c r="G617" t="s">
        <v>1391</v>
      </c>
      <c r="H617" t="s">
        <v>1461</v>
      </c>
      <c r="I617" t="s">
        <v>7785</v>
      </c>
      <c r="J617">
        <v>14253.842699999999</v>
      </c>
    </row>
    <row r="618" spans="1:10" x14ac:dyDescent="0.25">
      <c r="A618" s="167" t="s">
        <v>1393</v>
      </c>
      <c r="B618" s="166" t="s">
        <v>1462</v>
      </c>
      <c r="C618" s="166" t="s">
        <v>7786</v>
      </c>
      <c r="D618" s="131">
        <v>1867.2597599999999</v>
      </c>
      <c r="G618" t="s">
        <v>1393</v>
      </c>
      <c r="H618" t="s">
        <v>1462</v>
      </c>
      <c r="I618" t="s">
        <v>7786</v>
      </c>
      <c r="J618">
        <v>1867.2597599999999</v>
      </c>
    </row>
    <row r="619" spans="1:10" x14ac:dyDescent="0.25">
      <c r="A619" s="167" t="s">
        <v>1395</v>
      </c>
      <c r="B619" s="166" t="s">
        <v>1463</v>
      </c>
      <c r="C619" s="166" t="s">
        <v>7787</v>
      </c>
      <c r="D619" s="131">
        <v>1474.09887</v>
      </c>
      <c r="G619" t="s">
        <v>1395</v>
      </c>
      <c r="H619" t="s">
        <v>1463</v>
      </c>
      <c r="I619" t="s">
        <v>7787</v>
      </c>
      <c r="J619">
        <v>1474.09887</v>
      </c>
    </row>
    <row r="620" spans="1:10" x14ac:dyDescent="0.25">
      <c r="A620" s="167" t="s">
        <v>1397</v>
      </c>
      <c r="B620" s="166" t="s">
        <v>1464</v>
      </c>
      <c r="C620" s="166" t="s">
        <v>7788</v>
      </c>
      <c r="D620" s="131">
        <v>206.97479200000001</v>
      </c>
      <c r="G620" t="s">
        <v>1397</v>
      </c>
      <c r="H620" t="s">
        <v>1464</v>
      </c>
      <c r="I620" t="s">
        <v>7788</v>
      </c>
      <c r="J620">
        <v>206.97479200000001</v>
      </c>
    </row>
    <row r="621" spans="1:10" x14ac:dyDescent="0.25">
      <c r="A621" s="167" t="s">
        <v>1399</v>
      </c>
      <c r="B621" s="166" t="s">
        <v>1465</v>
      </c>
      <c r="C621" s="166" t="s">
        <v>7789</v>
      </c>
      <c r="D621" s="131">
        <v>2858.4213800000002</v>
      </c>
      <c r="G621" t="s">
        <v>1399</v>
      </c>
      <c r="H621" t="s">
        <v>1465</v>
      </c>
      <c r="I621" t="s">
        <v>7789</v>
      </c>
      <c r="J621">
        <v>2858.4213800000002</v>
      </c>
    </row>
    <row r="622" spans="1:10" x14ac:dyDescent="0.25">
      <c r="A622" s="167" t="s">
        <v>1401</v>
      </c>
      <c r="B622" s="166" t="s">
        <v>1466</v>
      </c>
      <c r="C622" s="166" t="s">
        <v>7790</v>
      </c>
      <c r="D622" s="131">
        <v>12307.2773</v>
      </c>
      <c r="G622" t="s">
        <v>1401</v>
      </c>
      <c r="H622" t="s">
        <v>1466</v>
      </c>
      <c r="I622" t="s">
        <v>7790</v>
      </c>
      <c r="J622">
        <v>12307.2773</v>
      </c>
    </row>
    <row r="623" spans="1:10" x14ac:dyDescent="0.25">
      <c r="A623" s="167" t="s">
        <v>1403</v>
      </c>
      <c r="B623" s="166" t="s">
        <v>1467</v>
      </c>
      <c r="C623" s="166" t="s">
        <v>7791</v>
      </c>
      <c r="D623" s="131">
        <v>19668.107400000001</v>
      </c>
      <c r="G623" t="s">
        <v>1403</v>
      </c>
      <c r="H623" t="s">
        <v>1467</v>
      </c>
      <c r="I623" t="s">
        <v>7791</v>
      </c>
      <c r="J623">
        <v>19668.107400000001</v>
      </c>
    </row>
    <row r="624" spans="1:10" x14ac:dyDescent="0.25">
      <c r="A624" s="167" t="s">
        <v>1405</v>
      </c>
      <c r="B624" s="166" t="s">
        <v>1468</v>
      </c>
      <c r="C624" s="166" t="s">
        <v>7792</v>
      </c>
      <c r="D624" s="131">
        <v>576.79351799999995</v>
      </c>
      <c r="G624" t="s">
        <v>1405</v>
      </c>
      <c r="H624" t="s">
        <v>1468</v>
      </c>
      <c r="I624" t="s">
        <v>7792</v>
      </c>
      <c r="J624">
        <v>576.79351799999995</v>
      </c>
    </row>
    <row r="625" spans="1:10" x14ac:dyDescent="0.25">
      <c r="A625" s="167" t="s">
        <v>1407</v>
      </c>
      <c r="B625" s="166" t="s">
        <v>1469</v>
      </c>
      <c r="C625" s="166" t="s">
        <v>7793</v>
      </c>
      <c r="D625" s="131">
        <v>37958.574200000003</v>
      </c>
      <c r="G625" t="s">
        <v>1407</v>
      </c>
      <c r="H625" t="s">
        <v>1469</v>
      </c>
      <c r="I625" t="s">
        <v>7793</v>
      </c>
      <c r="J625">
        <v>37958.574200000003</v>
      </c>
    </row>
    <row r="626" spans="1:10" x14ac:dyDescent="0.25">
      <c r="A626" s="167" t="s">
        <v>1409</v>
      </c>
      <c r="B626" s="166" t="s">
        <v>1470</v>
      </c>
      <c r="C626" s="166" t="s">
        <v>7794</v>
      </c>
      <c r="D626" s="131">
        <v>2784.2204499999998</v>
      </c>
      <c r="G626" t="s">
        <v>1409</v>
      </c>
      <c r="H626" t="s">
        <v>1470</v>
      </c>
      <c r="I626" t="s">
        <v>7794</v>
      </c>
      <c r="J626">
        <v>2784.2204499999998</v>
      </c>
    </row>
    <row r="627" spans="1:10" x14ac:dyDescent="0.25">
      <c r="A627" s="167" t="s">
        <v>1411</v>
      </c>
      <c r="B627" s="166" t="s">
        <v>1471</v>
      </c>
      <c r="C627" s="166" t="s">
        <v>7795</v>
      </c>
      <c r="D627" s="131">
        <v>20799.222600000001</v>
      </c>
      <c r="G627" t="s">
        <v>1411</v>
      </c>
      <c r="H627" t="s">
        <v>1471</v>
      </c>
      <c r="I627" t="s">
        <v>7795</v>
      </c>
      <c r="J627">
        <v>20799.222600000001</v>
      </c>
    </row>
    <row r="628" spans="1:10" x14ac:dyDescent="0.25">
      <c r="A628" s="167" t="s">
        <v>1413</v>
      </c>
      <c r="B628" s="166" t="s">
        <v>1472</v>
      </c>
      <c r="C628" s="166" t="s">
        <v>7796</v>
      </c>
      <c r="D628" s="131">
        <v>33594.171799999996</v>
      </c>
      <c r="G628" t="s">
        <v>1413</v>
      </c>
      <c r="H628" t="s">
        <v>1472</v>
      </c>
      <c r="I628" t="s">
        <v>7796</v>
      </c>
      <c r="J628">
        <v>33594.171799999996</v>
      </c>
    </row>
    <row r="629" spans="1:10" x14ac:dyDescent="0.25">
      <c r="A629" s="167" t="s">
        <v>1473</v>
      </c>
      <c r="B629" s="166" t="s">
        <v>1474</v>
      </c>
      <c r="C629" s="166" t="s">
        <v>7797</v>
      </c>
      <c r="D629" s="131">
        <v>429.62145900000002</v>
      </c>
      <c r="G629" t="s">
        <v>1473</v>
      </c>
      <c r="H629" t="s">
        <v>1474</v>
      </c>
      <c r="I629" t="s">
        <v>7797</v>
      </c>
      <c r="J629">
        <v>429.62145900000002</v>
      </c>
    </row>
    <row r="630" spans="1:10" x14ac:dyDescent="0.25">
      <c r="A630" s="167" t="s">
        <v>1475</v>
      </c>
      <c r="B630" s="166" t="s">
        <v>1476</v>
      </c>
      <c r="C630" s="166" t="s">
        <v>7798</v>
      </c>
      <c r="D630" s="131">
        <v>338.20327700000001</v>
      </c>
      <c r="G630" t="s">
        <v>1475</v>
      </c>
      <c r="H630" t="s">
        <v>1476</v>
      </c>
      <c r="I630" t="s">
        <v>7798</v>
      </c>
      <c r="J630">
        <v>338.20327700000001</v>
      </c>
    </row>
    <row r="631" spans="1:10" x14ac:dyDescent="0.25">
      <c r="A631" s="167" t="s">
        <v>1477</v>
      </c>
      <c r="B631" s="166" t="s">
        <v>1478</v>
      </c>
      <c r="C631" s="166" t="s">
        <v>7799</v>
      </c>
      <c r="D631" s="131">
        <v>6328573.5</v>
      </c>
      <c r="G631" t="s">
        <v>1477</v>
      </c>
      <c r="H631" t="s">
        <v>1478</v>
      </c>
      <c r="I631" t="s">
        <v>7799</v>
      </c>
      <c r="J631">
        <v>6328573.5</v>
      </c>
    </row>
    <row r="632" spans="1:10" x14ac:dyDescent="0.25">
      <c r="A632" s="167" t="s">
        <v>1479</v>
      </c>
      <c r="B632" s="166" t="s">
        <v>1480</v>
      </c>
      <c r="C632" s="166" t="s">
        <v>7800</v>
      </c>
      <c r="D632" s="131">
        <v>0</v>
      </c>
      <c r="G632" t="s">
        <v>1479</v>
      </c>
      <c r="H632" t="s">
        <v>1480</v>
      </c>
      <c r="I632" t="s">
        <v>7800</v>
      </c>
      <c r="J632">
        <v>0</v>
      </c>
    </row>
    <row r="633" spans="1:10" x14ac:dyDescent="0.25">
      <c r="A633" s="167" t="s">
        <v>1481</v>
      </c>
      <c r="B633" s="166" t="s">
        <v>1482</v>
      </c>
      <c r="C633" s="166" t="s">
        <v>7801</v>
      </c>
      <c r="D633" s="131">
        <v>3942552</v>
      </c>
      <c r="G633" t="s">
        <v>1481</v>
      </c>
      <c r="H633" t="s">
        <v>1482</v>
      </c>
      <c r="I633" t="s">
        <v>7801</v>
      </c>
      <c r="J633">
        <v>3942552</v>
      </c>
    </row>
    <row r="634" spans="1:10" x14ac:dyDescent="0.25">
      <c r="A634" s="167" t="s">
        <v>1483</v>
      </c>
      <c r="B634" s="166" t="s">
        <v>1484</v>
      </c>
      <c r="C634" s="166" t="s">
        <v>7802</v>
      </c>
      <c r="D634" s="131">
        <v>0</v>
      </c>
      <c r="G634" t="s">
        <v>1483</v>
      </c>
      <c r="H634" t="s">
        <v>1484</v>
      </c>
      <c r="I634" t="s">
        <v>7802</v>
      </c>
      <c r="J634">
        <v>0</v>
      </c>
    </row>
    <row r="635" spans="1:10" x14ac:dyDescent="0.25">
      <c r="A635" s="167" t="s">
        <v>1485</v>
      </c>
      <c r="B635" s="166" t="s">
        <v>1486</v>
      </c>
      <c r="C635" s="166" t="s">
        <v>7803</v>
      </c>
      <c r="D635" s="131">
        <v>50966.097600000001</v>
      </c>
      <c r="G635" t="s">
        <v>1485</v>
      </c>
      <c r="H635" t="s">
        <v>1486</v>
      </c>
      <c r="I635" t="s">
        <v>7803</v>
      </c>
      <c r="J635">
        <v>50966.097600000001</v>
      </c>
    </row>
    <row r="636" spans="1:10" x14ac:dyDescent="0.25">
      <c r="A636" s="167" t="s">
        <v>1487</v>
      </c>
      <c r="B636" s="166" t="s">
        <v>1488</v>
      </c>
      <c r="C636" s="166" t="s">
        <v>7804</v>
      </c>
      <c r="D636" s="131">
        <v>12607.250899999999</v>
      </c>
      <c r="G636" t="s">
        <v>1487</v>
      </c>
      <c r="H636" t="s">
        <v>1488</v>
      </c>
      <c r="I636" t="s">
        <v>7804</v>
      </c>
      <c r="J636">
        <v>12607.250899999999</v>
      </c>
    </row>
    <row r="637" spans="1:10" x14ac:dyDescent="0.25">
      <c r="A637" s="167" t="s">
        <v>1489</v>
      </c>
      <c r="B637" s="166" t="s">
        <v>1490</v>
      </c>
      <c r="C637" s="166" t="s">
        <v>7805</v>
      </c>
      <c r="D637" s="131">
        <v>12624.707</v>
      </c>
      <c r="G637" t="s">
        <v>1489</v>
      </c>
      <c r="H637" t="s">
        <v>1490</v>
      </c>
      <c r="I637" t="s">
        <v>7805</v>
      </c>
      <c r="J637">
        <v>12624.707</v>
      </c>
    </row>
    <row r="638" spans="1:10" x14ac:dyDescent="0.25">
      <c r="A638" s="167" t="s">
        <v>1491</v>
      </c>
      <c r="B638" s="166" t="s">
        <v>1492</v>
      </c>
      <c r="C638" s="166" t="s">
        <v>7806</v>
      </c>
      <c r="D638" s="131">
        <v>3679.3312900000001</v>
      </c>
      <c r="G638" t="s">
        <v>1491</v>
      </c>
      <c r="H638" t="s">
        <v>1492</v>
      </c>
      <c r="I638" t="s">
        <v>7806</v>
      </c>
      <c r="J638">
        <v>3679.3312900000001</v>
      </c>
    </row>
    <row r="639" spans="1:10" x14ac:dyDescent="0.25">
      <c r="A639" s="167" t="s">
        <v>1493</v>
      </c>
      <c r="B639" s="166" t="s">
        <v>1494</v>
      </c>
      <c r="C639" s="166" t="s">
        <v>7807</v>
      </c>
      <c r="D639" s="131">
        <v>3543.0402800000002</v>
      </c>
      <c r="G639" t="s">
        <v>1493</v>
      </c>
      <c r="H639" t="s">
        <v>1494</v>
      </c>
      <c r="I639" t="s">
        <v>7807</v>
      </c>
      <c r="J639">
        <v>3543.0402800000002</v>
      </c>
    </row>
    <row r="640" spans="1:10" x14ac:dyDescent="0.25">
      <c r="A640" s="167" t="s">
        <v>1495</v>
      </c>
      <c r="B640" s="166" t="s">
        <v>1496</v>
      </c>
      <c r="C640" s="166" t="s">
        <v>7808</v>
      </c>
      <c r="D640" s="131">
        <v>888.20831199999998</v>
      </c>
      <c r="G640" t="s">
        <v>1495</v>
      </c>
      <c r="H640" t="s">
        <v>1496</v>
      </c>
      <c r="I640" t="s">
        <v>7808</v>
      </c>
      <c r="J640">
        <v>888.20831199999998</v>
      </c>
    </row>
    <row r="641" spans="1:10" x14ac:dyDescent="0.25">
      <c r="A641" s="167" t="s">
        <v>1497</v>
      </c>
      <c r="B641" s="166" t="s">
        <v>1498</v>
      </c>
      <c r="C641" s="166" t="s">
        <v>7809</v>
      </c>
      <c r="D641" s="131">
        <v>1643.5050000000001</v>
      </c>
      <c r="G641" t="s">
        <v>1497</v>
      </c>
      <c r="H641" t="s">
        <v>1498</v>
      </c>
      <c r="I641" t="s">
        <v>7809</v>
      </c>
      <c r="J641">
        <v>1643.5050000000001</v>
      </c>
    </row>
    <row r="642" spans="1:10" x14ac:dyDescent="0.25">
      <c r="A642" s="167" t="s">
        <v>1499</v>
      </c>
      <c r="B642" s="166" t="s">
        <v>1500</v>
      </c>
      <c r="C642" s="166" t="s">
        <v>7810</v>
      </c>
      <c r="D642" s="131">
        <v>1044.8099299999999</v>
      </c>
      <c r="G642" t="s">
        <v>1499</v>
      </c>
      <c r="H642" t="s">
        <v>1500</v>
      </c>
      <c r="I642" t="s">
        <v>7810</v>
      </c>
      <c r="J642">
        <v>1044.8099299999999</v>
      </c>
    </row>
    <row r="643" spans="1:10" x14ac:dyDescent="0.25">
      <c r="A643" s="167" t="s">
        <v>1501</v>
      </c>
      <c r="B643" s="166" t="s">
        <v>1502</v>
      </c>
      <c r="C643" s="166" t="s">
        <v>7811</v>
      </c>
      <c r="D643" s="131">
        <v>14952.704100000001</v>
      </c>
      <c r="G643" t="s">
        <v>1501</v>
      </c>
      <c r="H643" t="s">
        <v>1502</v>
      </c>
      <c r="I643" t="s">
        <v>7811</v>
      </c>
      <c r="J643">
        <v>14952.704100000001</v>
      </c>
    </row>
    <row r="644" spans="1:10" x14ac:dyDescent="0.25">
      <c r="A644" s="167" t="s">
        <v>1503</v>
      </c>
      <c r="B644" s="166" t="s">
        <v>1504</v>
      </c>
      <c r="C644" s="166" t="s">
        <v>7812</v>
      </c>
      <c r="D644" s="131">
        <v>3073.5205000000001</v>
      </c>
      <c r="G644" t="s">
        <v>1503</v>
      </c>
      <c r="H644" t="s">
        <v>1504</v>
      </c>
      <c r="I644" t="s">
        <v>7812</v>
      </c>
      <c r="J644">
        <v>3073.5205000000001</v>
      </c>
    </row>
    <row r="645" spans="1:10" x14ac:dyDescent="0.25">
      <c r="A645" s="167" t="s">
        <v>1505</v>
      </c>
      <c r="B645" s="166" t="s">
        <v>1506</v>
      </c>
      <c r="C645" s="166" t="s">
        <v>7813</v>
      </c>
      <c r="D645" s="131">
        <v>7025.6967699999996</v>
      </c>
      <c r="G645" t="s">
        <v>1505</v>
      </c>
      <c r="H645" t="s">
        <v>1506</v>
      </c>
      <c r="I645" t="s">
        <v>7813</v>
      </c>
      <c r="J645">
        <v>7025.6967699999996</v>
      </c>
    </row>
    <row r="646" spans="1:10" x14ac:dyDescent="0.25">
      <c r="A646" s="167" t="s">
        <v>1507</v>
      </c>
      <c r="B646" s="166" t="s">
        <v>1508</v>
      </c>
      <c r="C646" s="166" t="s">
        <v>7814</v>
      </c>
      <c r="D646" s="131">
        <v>1844.1618599999999</v>
      </c>
      <c r="G646" t="s">
        <v>1507</v>
      </c>
      <c r="H646" t="s">
        <v>1508</v>
      </c>
      <c r="I646" t="s">
        <v>7814</v>
      </c>
      <c r="J646">
        <v>1844.1618599999999</v>
      </c>
    </row>
    <row r="647" spans="1:10" x14ac:dyDescent="0.25">
      <c r="A647" s="167" t="s">
        <v>1509</v>
      </c>
      <c r="B647" s="166" t="s">
        <v>1510</v>
      </c>
      <c r="C647" s="166" t="s">
        <v>7815</v>
      </c>
      <c r="D647" s="131">
        <v>14321.809499999999</v>
      </c>
      <c r="G647" t="s">
        <v>1509</v>
      </c>
      <c r="H647" t="s">
        <v>1510</v>
      </c>
      <c r="I647" t="s">
        <v>7815</v>
      </c>
      <c r="J647">
        <v>14321.809499999999</v>
      </c>
    </row>
    <row r="648" spans="1:10" x14ac:dyDescent="0.25">
      <c r="A648" s="167" t="s">
        <v>1511</v>
      </c>
      <c r="B648" s="166" t="s">
        <v>1512</v>
      </c>
      <c r="C648" s="166" t="s">
        <v>7816</v>
      </c>
      <c r="D648" s="131">
        <v>6036.625</v>
      </c>
      <c r="G648" t="s">
        <v>1511</v>
      </c>
      <c r="H648" t="s">
        <v>1512</v>
      </c>
      <c r="I648" t="s">
        <v>7816</v>
      </c>
      <c r="J648">
        <v>6036.625</v>
      </c>
    </row>
    <row r="649" spans="1:10" x14ac:dyDescent="0.25">
      <c r="A649" s="167" t="s">
        <v>1513</v>
      </c>
      <c r="B649" s="166" t="s">
        <v>1514</v>
      </c>
      <c r="C649" s="166" t="s">
        <v>7817</v>
      </c>
      <c r="D649" s="131">
        <v>2889.1979900000001</v>
      </c>
      <c r="G649" t="s">
        <v>1513</v>
      </c>
      <c r="H649" t="s">
        <v>1514</v>
      </c>
      <c r="I649" t="s">
        <v>7817</v>
      </c>
      <c r="J649">
        <v>2889.1979900000001</v>
      </c>
    </row>
    <row r="650" spans="1:10" x14ac:dyDescent="0.25">
      <c r="A650" s="167" t="s">
        <v>1515</v>
      </c>
      <c r="B650" s="166" t="s">
        <v>1516</v>
      </c>
      <c r="C650" s="166" t="s">
        <v>7818</v>
      </c>
      <c r="D650" s="131">
        <v>1101.51989</v>
      </c>
      <c r="G650" t="s">
        <v>1515</v>
      </c>
      <c r="H650" t="s">
        <v>1516</v>
      </c>
      <c r="I650" t="s">
        <v>7818</v>
      </c>
      <c r="J650">
        <v>1101.51989</v>
      </c>
    </row>
    <row r="651" spans="1:10" x14ac:dyDescent="0.25">
      <c r="A651" s="167" t="s">
        <v>1517</v>
      </c>
      <c r="B651" s="166" t="s">
        <v>1518</v>
      </c>
      <c r="C651" s="166" t="s">
        <v>7819</v>
      </c>
      <c r="D651" s="131">
        <v>1332641.25</v>
      </c>
      <c r="G651" t="s">
        <v>1517</v>
      </c>
      <c r="H651" t="s">
        <v>1518</v>
      </c>
      <c r="I651" t="s">
        <v>7819</v>
      </c>
      <c r="J651">
        <v>1332641.25</v>
      </c>
    </row>
    <row r="652" spans="1:10" x14ac:dyDescent="0.25">
      <c r="A652" s="167" t="s">
        <v>1519</v>
      </c>
      <c r="B652" s="166" t="s">
        <v>1520</v>
      </c>
      <c r="C652" s="166" t="s">
        <v>7820</v>
      </c>
      <c r="D652" s="131">
        <v>0</v>
      </c>
      <c r="G652" t="s">
        <v>1519</v>
      </c>
      <c r="H652" t="s">
        <v>1520</v>
      </c>
      <c r="I652" t="s">
        <v>7820</v>
      </c>
      <c r="J652">
        <v>0</v>
      </c>
    </row>
    <row r="653" spans="1:10" x14ac:dyDescent="0.25">
      <c r="A653" s="167" t="s">
        <v>1521</v>
      </c>
      <c r="B653" s="166" t="s">
        <v>1522</v>
      </c>
      <c r="C653" s="166" t="s">
        <v>7821</v>
      </c>
      <c r="D653" s="131">
        <v>838881.81200000003</v>
      </c>
      <c r="G653" t="s">
        <v>1521</v>
      </c>
      <c r="H653" t="s">
        <v>1522</v>
      </c>
      <c r="I653" t="s">
        <v>7821</v>
      </c>
      <c r="J653">
        <v>838881.81200000003</v>
      </c>
    </row>
    <row r="654" spans="1:10" x14ac:dyDescent="0.25">
      <c r="A654" s="167" t="s">
        <v>1523</v>
      </c>
      <c r="B654" s="166" t="s">
        <v>1524</v>
      </c>
      <c r="C654" s="166" t="s">
        <v>7822</v>
      </c>
      <c r="D654" s="131">
        <v>0</v>
      </c>
      <c r="G654" t="s">
        <v>1523</v>
      </c>
      <c r="H654" t="s">
        <v>1524</v>
      </c>
      <c r="I654" t="s">
        <v>7822</v>
      </c>
      <c r="J654">
        <v>0</v>
      </c>
    </row>
    <row r="655" spans="1:10" x14ac:dyDescent="0.25">
      <c r="A655" s="167" t="s">
        <v>1525</v>
      </c>
      <c r="B655" s="166" t="s">
        <v>1526</v>
      </c>
      <c r="C655" s="166" t="s">
        <v>7823</v>
      </c>
      <c r="D655" s="131">
        <v>13612.1523</v>
      </c>
      <c r="G655" t="s">
        <v>1525</v>
      </c>
      <c r="H655" t="s">
        <v>1526</v>
      </c>
      <c r="I655" t="s">
        <v>7823</v>
      </c>
      <c r="J655">
        <v>13612.1523</v>
      </c>
    </row>
    <row r="656" spans="1:10" x14ac:dyDescent="0.25">
      <c r="A656" s="167" t="s">
        <v>1527</v>
      </c>
      <c r="B656" s="166" t="s">
        <v>1528</v>
      </c>
      <c r="C656" s="166" t="s">
        <v>7824</v>
      </c>
      <c r="D656" s="131">
        <v>2881.5068299999998</v>
      </c>
      <c r="G656" t="s">
        <v>1527</v>
      </c>
      <c r="H656" t="s">
        <v>1528</v>
      </c>
      <c r="I656" t="s">
        <v>7824</v>
      </c>
      <c r="J656">
        <v>2881.5068299999998</v>
      </c>
    </row>
    <row r="657" spans="1:10" x14ac:dyDescent="0.25">
      <c r="A657" s="167" t="s">
        <v>1529</v>
      </c>
      <c r="B657" s="166" t="s">
        <v>1530</v>
      </c>
      <c r="C657" s="166" t="s">
        <v>7825</v>
      </c>
      <c r="D657" s="131">
        <v>3128.2543900000001</v>
      </c>
      <c r="G657" t="s">
        <v>1529</v>
      </c>
      <c r="H657" t="s">
        <v>1530</v>
      </c>
      <c r="I657" t="s">
        <v>7825</v>
      </c>
      <c r="J657">
        <v>3128.2543900000001</v>
      </c>
    </row>
    <row r="658" spans="1:10" x14ac:dyDescent="0.25">
      <c r="A658" s="167" t="s">
        <v>1531</v>
      </c>
      <c r="B658" s="166" t="s">
        <v>1532</v>
      </c>
      <c r="C658" s="166" t="s">
        <v>7826</v>
      </c>
      <c r="D658" s="131">
        <v>1055.85339</v>
      </c>
      <c r="G658" t="s">
        <v>1531</v>
      </c>
      <c r="H658" t="s">
        <v>1532</v>
      </c>
      <c r="I658" t="s">
        <v>7826</v>
      </c>
      <c r="J658">
        <v>1055.85339</v>
      </c>
    </row>
    <row r="659" spans="1:10" x14ac:dyDescent="0.25">
      <c r="A659" s="167" t="s">
        <v>1533</v>
      </c>
      <c r="B659" s="166" t="s">
        <v>1534</v>
      </c>
      <c r="C659" s="166" t="s">
        <v>7827</v>
      </c>
      <c r="D659" s="131">
        <v>647.58343500000001</v>
      </c>
      <c r="G659" t="s">
        <v>1533</v>
      </c>
      <c r="H659" t="s">
        <v>1534</v>
      </c>
      <c r="I659" t="s">
        <v>7827</v>
      </c>
      <c r="J659">
        <v>647.58343500000001</v>
      </c>
    </row>
    <row r="660" spans="1:10" x14ac:dyDescent="0.25">
      <c r="A660" s="167" t="s">
        <v>1535</v>
      </c>
      <c r="B660" s="166" t="s">
        <v>1536</v>
      </c>
      <c r="C660" s="166" t="s">
        <v>7828</v>
      </c>
      <c r="D660" s="131">
        <v>137.05946299999999</v>
      </c>
      <c r="G660" t="s">
        <v>1535</v>
      </c>
      <c r="H660" t="s">
        <v>1536</v>
      </c>
      <c r="I660" t="s">
        <v>7828</v>
      </c>
      <c r="J660">
        <v>137.05946299999999</v>
      </c>
    </row>
    <row r="661" spans="1:10" x14ac:dyDescent="0.25">
      <c r="A661" s="167" t="s">
        <v>1537</v>
      </c>
      <c r="B661" s="166" t="s">
        <v>1538</v>
      </c>
      <c r="C661" s="166" t="s">
        <v>7829</v>
      </c>
      <c r="D661" s="131">
        <v>148.99436900000001</v>
      </c>
      <c r="G661" t="s">
        <v>1537</v>
      </c>
      <c r="H661" t="s">
        <v>1538</v>
      </c>
      <c r="I661" t="s">
        <v>7829</v>
      </c>
      <c r="J661">
        <v>148.99436900000001</v>
      </c>
    </row>
    <row r="662" spans="1:10" x14ac:dyDescent="0.25">
      <c r="A662" s="167" t="s">
        <v>1539</v>
      </c>
      <c r="B662" s="166" t="s">
        <v>1540</v>
      </c>
      <c r="C662" s="166" t="s">
        <v>7830</v>
      </c>
      <c r="D662" s="131">
        <v>50.365752999999998</v>
      </c>
      <c r="G662" t="s">
        <v>1539</v>
      </c>
      <c r="H662" t="s">
        <v>1540</v>
      </c>
      <c r="I662" t="s">
        <v>7830</v>
      </c>
      <c r="J662">
        <v>50.365752999999998</v>
      </c>
    </row>
    <row r="663" spans="1:10" x14ac:dyDescent="0.25">
      <c r="A663" s="167" t="s">
        <v>1541</v>
      </c>
      <c r="B663" s="166" t="s">
        <v>1542</v>
      </c>
      <c r="C663" s="166" t="s">
        <v>7831</v>
      </c>
      <c r="D663" s="131">
        <v>3460.9196700000002</v>
      </c>
      <c r="G663" t="s">
        <v>1541</v>
      </c>
      <c r="H663" t="s">
        <v>1542</v>
      </c>
      <c r="I663" t="s">
        <v>7831</v>
      </c>
      <c r="J663">
        <v>3460.9196700000002</v>
      </c>
    </row>
    <row r="664" spans="1:10" x14ac:dyDescent="0.25">
      <c r="A664" s="167" t="s">
        <v>1543</v>
      </c>
      <c r="B664" s="166" t="s">
        <v>1544</v>
      </c>
      <c r="C664" s="166" t="s">
        <v>7832</v>
      </c>
      <c r="D664" s="131">
        <v>732.43023600000004</v>
      </c>
      <c r="G664" t="s">
        <v>1543</v>
      </c>
      <c r="H664" t="s">
        <v>1544</v>
      </c>
      <c r="I664" t="s">
        <v>7832</v>
      </c>
      <c r="J664">
        <v>732.43023600000004</v>
      </c>
    </row>
    <row r="665" spans="1:10" x14ac:dyDescent="0.25">
      <c r="A665" s="167" t="s">
        <v>1545</v>
      </c>
      <c r="B665" s="166" t="s">
        <v>1546</v>
      </c>
      <c r="C665" s="166" t="s">
        <v>7833</v>
      </c>
      <c r="D665" s="131">
        <v>796.21246299999996</v>
      </c>
      <c r="G665" t="s">
        <v>1545</v>
      </c>
      <c r="H665" t="s">
        <v>1546</v>
      </c>
      <c r="I665" t="s">
        <v>7833</v>
      </c>
      <c r="J665">
        <v>796.21246299999996</v>
      </c>
    </row>
    <row r="666" spans="1:10" x14ac:dyDescent="0.25">
      <c r="A666" s="167" t="s">
        <v>1547</v>
      </c>
      <c r="B666" s="166" t="s">
        <v>1548</v>
      </c>
      <c r="C666" s="166" t="s">
        <v>7834</v>
      </c>
      <c r="D666" s="131">
        <v>268.707763</v>
      </c>
      <c r="G666" t="s">
        <v>1547</v>
      </c>
      <c r="H666" t="s">
        <v>1548</v>
      </c>
      <c r="I666" t="s">
        <v>7834</v>
      </c>
      <c r="J666">
        <v>268.707763</v>
      </c>
    </row>
    <row r="667" spans="1:10" x14ac:dyDescent="0.25">
      <c r="A667" s="167" t="s">
        <v>1549</v>
      </c>
      <c r="B667" s="166" t="s">
        <v>1550</v>
      </c>
      <c r="C667" s="166" t="s">
        <v>7835</v>
      </c>
      <c r="D667" s="131">
        <v>1141.9699700000001</v>
      </c>
      <c r="G667" t="s">
        <v>1549</v>
      </c>
      <c r="H667" t="s">
        <v>1550</v>
      </c>
      <c r="I667" t="s">
        <v>7835</v>
      </c>
      <c r="J667">
        <v>1141.9699700000001</v>
      </c>
    </row>
    <row r="668" spans="1:10" x14ac:dyDescent="0.25">
      <c r="A668" s="167" t="s">
        <v>1551</v>
      </c>
      <c r="B668" s="166" t="s">
        <v>1552</v>
      </c>
      <c r="C668" s="166" t="s">
        <v>7836</v>
      </c>
      <c r="D668" s="131">
        <v>241.99972500000001</v>
      </c>
      <c r="G668" t="s">
        <v>1551</v>
      </c>
      <c r="H668" t="s">
        <v>1552</v>
      </c>
      <c r="I668" t="s">
        <v>7836</v>
      </c>
      <c r="J668">
        <v>241.99972500000001</v>
      </c>
    </row>
    <row r="669" spans="1:10" x14ac:dyDescent="0.25">
      <c r="A669" s="167" t="s">
        <v>1553</v>
      </c>
      <c r="B669" s="166" t="s">
        <v>1554</v>
      </c>
      <c r="C669" s="166" t="s">
        <v>7837</v>
      </c>
      <c r="D669" s="131">
        <v>262.35418700000002</v>
      </c>
      <c r="G669" t="s">
        <v>1553</v>
      </c>
      <c r="H669" t="s">
        <v>1554</v>
      </c>
      <c r="I669" t="s">
        <v>7837</v>
      </c>
      <c r="J669">
        <v>262.35418700000002</v>
      </c>
    </row>
    <row r="670" spans="1:10" x14ac:dyDescent="0.25">
      <c r="A670" s="167" t="s">
        <v>1555</v>
      </c>
      <c r="B670" s="166" t="s">
        <v>1556</v>
      </c>
      <c r="C670" s="166" t="s">
        <v>7838</v>
      </c>
      <c r="D670" s="131">
        <v>88.572288</v>
      </c>
      <c r="G670" t="s">
        <v>1555</v>
      </c>
      <c r="H670" t="s">
        <v>1556</v>
      </c>
      <c r="I670" t="s">
        <v>7838</v>
      </c>
      <c r="J670">
        <v>88.572288</v>
      </c>
    </row>
    <row r="671" spans="1:10" x14ac:dyDescent="0.25">
      <c r="A671" s="167" t="s">
        <v>1557</v>
      </c>
      <c r="B671" s="166" t="s">
        <v>1380</v>
      </c>
      <c r="C671" s="166" t="s">
        <v>7839</v>
      </c>
      <c r="D671" s="131">
        <v>89380.507800000007</v>
      </c>
      <c r="G671" t="s">
        <v>1557</v>
      </c>
      <c r="H671" t="s">
        <v>1380</v>
      </c>
      <c r="I671" t="s">
        <v>7839</v>
      </c>
      <c r="J671">
        <v>89380.507800000007</v>
      </c>
    </row>
    <row r="672" spans="1:10" x14ac:dyDescent="0.25">
      <c r="A672" s="167" t="s">
        <v>1558</v>
      </c>
      <c r="B672" s="166" t="s">
        <v>1382</v>
      </c>
      <c r="C672" s="166" t="s">
        <v>7840</v>
      </c>
      <c r="D672" s="131">
        <v>11190.794900000001</v>
      </c>
      <c r="G672" t="s">
        <v>1558</v>
      </c>
      <c r="H672" t="s">
        <v>1382</v>
      </c>
      <c r="I672" t="s">
        <v>7840</v>
      </c>
      <c r="J672">
        <v>11190.794900000001</v>
      </c>
    </row>
    <row r="673" spans="1:10" x14ac:dyDescent="0.25">
      <c r="A673" s="167" t="s">
        <v>1559</v>
      </c>
      <c r="B673" s="166" t="s">
        <v>1384</v>
      </c>
      <c r="C673" s="166" t="s">
        <v>7841</v>
      </c>
      <c r="D673" s="131">
        <v>5913.8588799999998</v>
      </c>
      <c r="G673" t="s">
        <v>1559</v>
      </c>
      <c r="H673" t="s">
        <v>1384</v>
      </c>
      <c r="I673" t="s">
        <v>7841</v>
      </c>
      <c r="J673">
        <v>5913.8588799999998</v>
      </c>
    </row>
    <row r="674" spans="1:10" x14ac:dyDescent="0.25">
      <c r="A674" s="167" t="s">
        <v>1560</v>
      </c>
      <c r="B674" s="166" t="s">
        <v>1386</v>
      </c>
      <c r="C674" s="166" t="s">
        <v>7842</v>
      </c>
      <c r="D674" s="131">
        <v>27402.710899999998</v>
      </c>
      <c r="G674" t="s">
        <v>1560</v>
      </c>
      <c r="H674" t="s">
        <v>1386</v>
      </c>
      <c r="I674" t="s">
        <v>7842</v>
      </c>
      <c r="J674">
        <v>27402.710899999998</v>
      </c>
    </row>
    <row r="675" spans="1:10" x14ac:dyDescent="0.25">
      <c r="A675" s="167" t="s">
        <v>1561</v>
      </c>
      <c r="B675" s="166" t="s">
        <v>1388</v>
      </c>
      <c r="C675" s="166" t="s">
        <v>7843</v>
      </c>
      <c r="D675" s="131">
        <v>11911.2832</v>
      </c>
      <c r="G675" t="s">
        <v>1561</v>
      </c>
      <c r="H675" t="s">
        <v>1388</v>
      </c>
      <c r="I675" t="s">
        <v>7843</v>
      </c>
      <c r="J675">
        <v>11911.2832</v>
      </c>
    </row>
    <row r="676" spans="1:10" x14ac:dyDescent="0.25">
      <c r="A676" s="167" t="s">
        <v>1562</v>
      </c>
      <c r="B676" s="166" t="s">
        <v>1390</v>
      </c>
      <c r="C676" s="166" t="s">
        <v>7844</v>
      </c>
      <c r="D676" s="131">
        <v>5185.0810499999998</v>
      </c>
      <c r="G676" t="s">
        <v>1562</v>
      </c>
      <c r="H676" t="s">
        <v>1390</v>
      </c>
      <c r="I676" t="s">
        <v>7844</v>
      </c>
      <c r="J676">
        <v>5185.0810499999998</v>
      </c>
    </row>
    <row r="677" spans="1:10" x14ac:dyDescent="0.25">
      <c r="A677" s="167" t="s">
        <v>1563</v>
      </c>
      <c r="B677" s="166" t="s">
        <v>1392</v>
      </c>
      <c r="C677" s="166" t="s">
        <v>7845</v>
      </c>
      <c r="D677" s="131">
        <v>2498818.25</v>
      </c>
      <c r="G677" t="s">
        <v>1563</v>
      </c>
      <c r="H677" t="s">
        <v>1392</v>
      </c>
      <c r="I677" t="s">
        <v>7845</v>
      </c>
      <c r="J677">
        <v>2498818.25</v>
      </c>
    </row>
    <row r="678" spans="1:10" x14ac:dyDescent="0.25">
      <c r="A678" s="167" t="s">
        <v>1564</v>
      </c>
      <c r="B678" s="166" t="s">
        <v>1394</v>
      </c>
      <c r="C678" s="166" t="s">
        <v>7846</v>
      </c>
      <c r="D678" s="131">
        <v>1841743.12</v>
      </c>
      <c r="G678" t="s">
        <v>1564</v>
      </c>
      <c r="H678" t="s">
        <v>1394</v>
      </c>
      <c r="I678" t="s">
        <v>7846</v>
      </c>
      <c r="J678">
        <v>1841743.12</v>
      </c>
    </row>
    <row r="679" spans="1:10" x14ac:dyDescent="0.25">
      <c r="A679" s="167" t="s">
        <v>1565</v>
      </c>
      <c r="B679" s="166" t="s">
        <v>1396</v>
      </c>
      <c r="C679" s="166" t="s">
        <v>7847</v>
      </c>
      <c r="D679" s="131">
        <v>1681003.62</v>
      </c>
      <c r="G679" t="s">
        <v>1565</v>
      </c>
      <c r="H679" t="s">
        <v>1396</v>
      </c>
      <c r="I679" t="s">
        <v>7847</v>
      </c>
      <c r="J679">
        <v>1681003.62</v>
      </c>
    </row>
    <row r="680" spans="1:10" x14ac:dyDescent="0.25">
      <c r="A680" s="167" t="s">
        <v>1566</v>
      </c>
      <c r="B680" s="166" t="s">
        <v>1398</v>
      </c>
      <c r="C680" s="166" t="s">
        <v>7848</v>
      </c>
      <c r="D680" s="131">
        <v>109656.45299999999</v>
      </c>
      <c r="G680" t="s">
        <v>1566</v>
      </c>
      <c r="H680" t="s">
        <v>1398</v>
      </c>
      <c r="I680" t="s">
        <v>7848</v>
      </c>
      <c r="J680">
        <v>109656.45299999999</v>
      </c>
    </row>
    <row r="681" spans="1:10" x14ac:dyDescent="0.25">
      <c r="A681" s="167" t="s">
        <v>1567</v>
      </c>
      <c r="B681" s="166" t="s">
        <v>1400</v>
      </c>
      <c r="C681" s="166" t="s">
        <v>7849</v>
      </c>
      <c r="D681" s="131">
        <v>602530.125</v>
      </c>
      <c r="G681" t="s">
        <v>1567</v>
      </c>
      <c r="H681" t="s">
        <v>1400</v>
      </c>
      <c r="I681" t="s">
        <v>7849</v>
      </c>
      <c r="J681">
        <v>602530.125</v>
      </c>
    </row>
    <row r="682" spans="1:10" x14ac:dyDescent="0.25">
      <c r="A682" s="167" t="s">
        <v>1568</v>
      </c>
      <c r="B682" s="166" t="s">
        <v>1402</v>
      </c>
      <c r="C682" s="166" t="s">
        <v>7850</v>
      </c>
      <c r="D682" s="131">
        <v>47305.808499999999</v>
      </c>
      <c r="G682" t="s">
        <v>1568</v>
      </c>
      <c r="H682" t="s">
        <v>1402</v>
      </c>
      <c r="I682" t="s">
        <v>7850</v>
      </c>
      <c r="J682">
        <v>47305.808499999999</v>
      </c>
    </row>
    <row r="683" spans="1:10" x14ac:dyDescent="0.25">
      <c r="A683" s="167" t="s">
        <v>1569</v>
      </c>
      <c r="B683" s="166" t="s">
        <v>1404</v>
      </c>
      <c r="C683" s="166" t="s">
        <v>7851</v>
      </c>
      <c r="D683" s="131">
        <v>2120784.25</v>
      </c>
      <c r="G683" t="s">
        <v>1569</v>
      </c>
      <c r="H683" t="s">
        <v>1404</v>
      </c>
      <c r="I683" t="s">
        <v>7851</v>
      </c>
      <c r="J683">
        <v>2120784.25</v>
      </c>
    </row>
    <row r="684" spans="1:10" x14ac:dyDescent="0.25">
      <c r="A684" s="167" t="s">
        <v>1570</v>
      </c>
      <c r="B684" s="166" t="s">
        <v>1406</v>
      </c>
      <c r="C684" s="166" t="s">
        <v>7852</v>
      </c>
      <c r="D684" s="131">
        <v>1119288.5</v>
      </c>
      <c r="G684" t="s">
        <v>1570</v>
      </c>
      <c r="H684" t="s">
        <v>1406</v>
      </c>
      <c r="I684" t="s">
        <v>7852</v>
      </c>
      <c r="J684">
        <v>1119288.5</v>
      </c>
    </row>
    <row r="685" spans="1:10" x14ac:dyDescent="0.25">
      <c r="A685" s="167" t="s">
        <v>1571</v>
      </c>
      <c r="B685" s="166" t="s">
        <v>1408</v>
      </c>
      <c r="C685" s="166" t="s">
        <v>7853</v>
      </c>
      <c r="D685" s="131">
        <v>941973.43700000003</v>
      </c>
      <c r="G685" t="s">
        <v>1571</v>
      </c>
      <c r="H685" t="s">
        <v>1408</v>
      </c>
      <c r="I685" t="s">
        <v>7853</v>
      </c>
      <c r="J685">
        <v>941973.43700000003</v>
      </c>
    </row>
    <row r="686" spans="1:10" x14ac:dyDescent="0.25">
      <c r="A686" s="167" t="s">
        <v>1572</v>
      </c>
      <c r="B686" s="166" t="s">
        <v>1410</v>
      </c>
      <c r="C686" s="166" t="s">
        <v>7854</v>
      </c>
      <c r="D686" s="131">
        <v>69280.578099999999</v>
      </c>
      <c r="G686" t="s">
        <v>1572</v>
      </c>
      <c r="H686" t="s">
        <v>1410</v>
      </c>
      <c r="I686" t="s">
        <v>7854</v>
      </c>
      <c r="J686">
        <v>69280.578099999999</v>
      </c>
    </row>
    <row r="687" spans="1:10" x14ac:dyDescent="0.25">
      <c r="A687" s="167" t="s">
        <v>1573</v>
      </c>
      <c r="B687" s="166" t="s">
        <v>1412</v>
      </c>
      <c r="C687" s="166" t="s">
        <v>7855</v>
      </c>
      <c r="D687" s="131">
        <v>449239.15600000002</v>
      </c>
      <c r="G687" t="s">
        <v>1573</v>
      </c>
      <c r="H687" t="s">
        <v>1412</v>
      </c>
      <c r="I687" t="s">
        <v>7855</v>
      </c>
      <c r="J687">
        <v>449239.15600000002</v>
      </c>
    </row>
    <row r="688" spans="1:10" x14ac:dyDescent="0.25">
      <c r="A688" s="167" t="s">
        <v>1574</v>
      </c>
      <c r="B688" s="166" t="s">
        <v>1414</v>
      </c>
      <c r="C688" s="166" t="s">
        <v>7856</v>
      </c>
      <c r="D688" s="131">
        <v>24276.023399999998</v>
      </c>
      <c r="G688" t="s">
        <v>1574</v>
      </c>
      <c r="H688" t="s">
        <v>1414</v>
      </c>
      <c r="I688" t="s">
        <v>7856</v>
      </c>
      <c r="J688">
        <v>24276.023399999998</v>
      </c>
    </row>
    <row r="689" spans="1:10" x14ac:dyDescent="0.25">
      <c r="A689" s="167" t="s">
        <v>1575</v>
      </c>
      <c r="B689" s="166" t="s">
        <v>1419</v>
      </c>
      <c r="C689" s="166" t="s">
        <v>7857</v>
      </c>
      <c r="D689" s="131">
        <v>96157.218699999998</v>
      </c>
      <c r="G689" t="s">
        <v>1575</v>
      </c>
      <c r="H689" t="s">
        <v>1419</v>
      </c>
      <c r="I689" t="s">
        <v>7857</v>
      </c>
      <c r="J689">
        <v>96157.218699999998</v>
      </c>
    </row>
    <row r="690" spans="1:10" x14ac:dyDescent="0.25">
      <c r="A690" s="167" t="s">
        <v>1576</v>
      </c>
      <c r="B690" s="166" t="s">
        <v>1420</v>
      </c>
      <c r="C690" s="166" t="s">
        <v>7858</v>
      </c>
      <c r="D690" s="131">
        <v>324799.18699999998</v>
      </c>
      <c r="G690" t="s">
        <v>1576</v>
      </c>
      <c r="H690" t="s">
        <v>1420</v>
      </c>
      <c r="I690" t="s">
        <v>7858</v>
      </c>
      <c r="J690">
        <v>324799.18699999998</v>
      </c>
    </row>
    <row r="691" spans="1:10" x14ac:dyDescent="0.25">
      <c r="A691" s="167" t="s">
        <v>1577</v>
      </c>
      <c r="B691" s="166" t="s">
        <v>1421</v>
      </c>
      <c r="C691" s="166" t="s">
        <v>7859</v>
      </c>
      <c r="D691" s="131">
        <v>479290.93699999998</v>
      </c>
      <c r="G691" t="s">
        <v>1577</v>
      </c>
      <c r="H691" t="s">
        <v>1421</v>
      </c>
      <c r="I691" t="s">
        <v>7859</v>
      </c>
      <c r="J691">
        <v>479290.93699999998</v>
      </c>
    </row>
    <row r="692" spans="1:10" x14ac:dyDescent="0.25">
      <c r="A692" s="167" t="s">
        <v>1578</v>
      </c>
      <c r="B692" s="166" t="s">
        <v>1422</v>
      </c>
      <c r="C692" s="166" t="s">
        <v>7860</v>
      </c>
      <c r="D692" s="131">
        <v>25919.453099999999</v>
      </c>
      <c r="G692" t="s">
        <v>1578</v>
      </c>
      <c r="H692" t="s">
        <v>1422</v>
      </c>
      <c r="I692" t="s">
        <v>7860</v>
      </c>
      <c r="J692">
        <v>25919.453099999999</v>
      </c>
    </row>
    <row r="693" spans="1:10" x14ac:dyDescent="0.25">
      <c r="A693" s="167" t="s">
        <v>1579</v>
      </c>
      <c r="B693" s="166" t="s">
        <v>1423</v>
      </c>
      <c r="C693" s="166" t="s">
        <v>7861</v>
      </c>
      <c r="D693" s="131">
        <v>157519.375</v>
      </c>
      <c r="G693" t="s">
        <v>1579</v>
      </c>
      <c r="H693" t="s">
        <v>1423</v>
      </c>
      <c r="I693" t="s">
        <v>7861</v>
      </c>
      <c r="J693">
        <v>157519.375</v>
      </c>
    </row>
    <row r="694" spans="1:10" x14ac:dyDescent="0.25">
      <c r="A694" s="167" t="s">
        <v>1580</v>
      </c>
      <c r="B694" s="166" t="s">
        <v>1424</v>
      </c>
      <c r="C694" s="166" t="s">
        <v>7862</v>
      </c>
      <c r="D694" s="131">
        <v>23651.572199999999</v>
      </c>
      <c r="G694" t="s">
        <v>1580</v>
      </c>
      <c r="H694" t="s">
        <v>1424</v>
      </c>
      <c r="I694" t="s">
        <v>7862</v>
      </c>
      <c r="J694">
        <v>23651.572199999999</v>
      </c>
    </row>
    <row r="695" spans="1:10" x14ac:dyDescent="0.25">
      <c r="A695" s="167" t="s">
        <v>1581</v>
      </c>
      <c r="B695" s="166" t="s">
        <v>1425</v>
      </c>
      <c r="C695" s="166" t="s">
        <v>7863</v>
      </c>
      <c r="D695" s="131">
        <v>166200.859</v>
      </c>
      <c r="G695" t="s">
        <v>1581</v>
      </c>
      <c r="H695" t="s">
        <v>1425</v>
      </c>
      <c r="I695" t="s">
        <v>7863</v>
      </c>
      <c r="J695">
        <v>166200.859</v>
      </c>
    </row>
    <row r="696" spans="1:10" x14ac:dyDescent="0.25">
      <c r="A696" s="167" t="s">
        <v>1582</v>
      </c>
      <c r="B696" s="166" t="s">
        <v>1426</v>
      </c>
      <c r="C696" s="166" t="s">
        <v>7864</v>
      </c>
      <c r="D696" s="131">
        <v>30323.902300000002</v>
      </c>
      <c r="G696" t="s">
        <v>1582</v>
      </c>
      <c r="H696" t="s">
        <v>1426</v>
      </c>
      <c r="I696" t="s">
        <v>7864</v>
      </c>
      <c r="J696">
        <v>30323.902300000002</v>
      </c>
    </row>
    <row r="697" spans="1:10" x14ac:dyDescent="0.25">
      <c r="A697" s="167" t="s">
        <v>1583</v>
      </c>
      <c r="B697" s="166" t="s">
        <v>1427</v>
      </c>
      <c r="C697" s="166" t="s">
        <v>7865</v>
      </c>
      <c r="D697" s="131">
        <v>4997.2333900000003</v>
      </c>
      <c r="G697" t="s">
        <v>1583</v>
      </c>
      <c r="H697" t="s">
        <v>1427</v>
      </c>
      <c r="I697" t="s">
        <v>7865</v>
      </c>
      <c r="J697">
        <v>4997.2333900000003</v>
      </c>
    </row>
    <row r="698" spans="1:10" x14ac:dyDescent="0.25">
      <c r="A698" s="167" t="s">
        <v>1584</v>
      </c>
      <c r="B698" s="166" t="s">
        <v>1428</v>
      </c>
      <c r="C698" s="166" t="s">
        <v>7866</v>
      </c>
      <c r="D698" s="131">
        <v>42425.285100000001</v>
      </c>
      <c r="G698" t="s">
        <v>1584</v>
      </c>
      <c r="H698" t="s">
        <v>1428</v>
      </c>
      <c r="I698" t="s">
        <v>7866</v>
      </c>
      <c r="J698">
        <v>42425.285100000001</v>
      </c>
    </row>
    <row r="699" spans="1:10" x14ac:dyDescent="0.25">
      <c r="A699" s="167" t="s">
        <v>1585</v>
      </c>
      <c r="B699" s="166" t="s">
        <v>1431</v>
      </c>
      <c r="C699" s="166" t="s">
        <v>7867</v>
      </c>
      <c r="D699" s="131">
        <v>5093.0527300000003</v>
      </c>
      <c r="G699" t="s">
        <v>1585</v>
      </c>
      <c r="H699" t="s">
        <v>1431</v>
      </c>
      <c r="I699" t="s">
        <v>7867</v>
      </c>
      <c r="J699">
        <v>5093.0527300000003</v>
      </c>
    </row>
    <row r="700" spans="1:10" x14ac:dyDescent="0.25">
      <c r="A700" s="167" t="s">
        <v>1586</v>
      </c>
      <c r="B700" s="166" t="s">
        <v>1429</v>
      </c>
      <c r="C700" s="166" t="s">
        <v>7868</v>
      </c>
      <c r="D700" s="131">
        <v>22095.8691</v>
      </c>
      <c r="G700" t="s">
        <v>1586</v>
      </c>
      <c r="H700" t="s">
        <v>1429</v>
      </c>
      <c r="I700" t="s">
        <v>7868</v>
      </c>
      <c r="J700">
        <v>22095.8691</v>
      </c>
    </row>
    <row r="701" spans="1:10" x14ac:dyDescent="0.25">
      <c r="A701" s="167" t="s">
        <v>1587</v>
      </c>
      <c r="B701" s="166" t="s">
        <v>1430</v>
      </c>
      <c r="C701" s="166" t="s">
        <v>7869</v>
      </c>
      <c r="D701" s="131">
        <v>2528.0688399999999</v>
      </c>
      <c r="G701" t="s">
        <v>1587</v>
      </c>
      <c r="H701" t="s">
        <v>1430</v>
      </c>
      <c r="I701" t="s">
        <v>7869</v>
      </c>
      <c r="J701">
        <v>2528.0688399999999</v>
      </c>
    </row>
    <row r="702" spans="1:10" x14ac:dyDescent="0.25">
      <c r="A702" s="167" t="s">
        <v>1588</v>
      </c>
      <c r="B702" s="166" t="s">
        <v>1432</v>
      </c>
      <c r="C702" s="166" t="s">
        <v>7870</v>
      </c>
      <c r="D702" s="131">
        <v>424610.25</v>
      </c>
      <c r="G702" t="s">
        <v>1588</v>
      </c>
      <c r="H702" t="s">
        <v>1432</v>
      </c>
      <c r="I702" t="s">
        <v>7870</v>
      </c>
      <c r="J702">
        <v>424610.25</v>
      </c>
    </row>
    <row r="703" spans="1:10" x14ac:dyDescent="0.25">
      <c r="A703" s="167" t="s">
        <v>1589</v>
      </c>
      <c r="B703" s="166" t="s">
        <v>1433</v>
      </c>
      <c r="C703" s="166" t="s">
        <v>7871</v>
      </c>
      <c r="D703" s="131">
        <v>41364.671799999996</v>
      </c>
      <c r="G703" t="s">
        <v>1589</v>
      </c>
      <c r="H703" t="s">
        <v>1433</v>
      </c>
      <c r="I703" t="s">
        <v>7871</v>
      </c>
      <c r="J703">
        <v>41364.671799999996</v>
      </c>
    </row>
    <row r="704" spans="1:10" x14ac:dyDescent="0.25">
      <c r="A704" s="167" t="s">
        <v>1590</v>
      </c>
      <c r="B704" s="166" t="s">
        <v>1434</v>
      </c>
      <c r="C704" s="166" t="s">
        <v>7872</v>
      </c>
      <c r="D704" s="131">
        <v>8582.1982399999997</v>
      </c>
      <c r="G704" t="s">
        <v>1590</v>
      </c>
      <c r="H704" t="s">
        <v>1434</v>
      </c>
      <c r="I704" t="s">
        <v>7872</v>
      </c>
      <c r="J704">
        <v>8582.1982399999997</v>
      </c>
    </row>
    <row r="705" spans="1:10" x14ac:dyDescent="0.25">
      <c r="A705" s="167" t="s">
        <v>1591</v>
      </c>
      <c r="B705" s="166" t="s">
        <v>1435</v>
      </c>
      <c r="C705" s="166" t="s">
        <v>7873</v>
      </c>
      <c r="D705" s="131">
        <v>51098.6757</v>
      </c>
      <c r="G705" t="s">
        <v>1591</v>
      </c>
      <c r="H705" t="s">
        <v>1435</v>
      </c>
      <c r="I705" t="s">
        <v>7873</v>
      </c>
      <c r="J705">
        <v>51098.6757</v>
      </c>
    </row>
    <row r="706" spans="1:10" x14ac:dyDescent="0.25">
      <c r="A706" s="167" t="s">
        <v>1592</v>
      </c>
      <c r="B706" s="166" t="s">
        <v>1436</v>
      </c>
      <c r="C706" s="166" t="s">
        <v>7874</v>
      </c>
      <c r="D706" s="131">
        <v>14674.204100000001</v>
      </c>
      <c r="G706" t="s">
        <v>1592</v>
      </c>
      <c r="H706" t="s">
        <v>1436</v>
      </c>
      <c r="I706" t="s">
        <v>7874</v>
      </c>
      <c r="J706">
        <v>14674.204100000001</v>
      </c>
    </row>
    <row r="707" spans="1:10" x14ac:dyDescent="0.25">
      <c r="A707" s="167" t="s">
        <v>1593</v>
      </c>
      <c r="B707" s="166" t="s">
        <v>1437</v>
      </c>
      <c r="C707" s="166" t="s">
        <v>7875</v>
      </c>
      <c r="D707" s="131">
        <v>20237.626899999999</v>
      </c>
      <c r="G707" t="s">
        <v>1593</v>
      </c>
      <c r="H707" t="s">
        <v>1437</v>
      </c>
      <c r="I707" t="s">
        <v>7875</v>
      </c>
      <c r="J707">
        <v>20237.626899999999</v>
      </c>
    </row>
    <row r="708" spans="1:10" x14ac:dyDescent="0.25">
      <c r="A708" s="167" t="s">
        <v>1594</v>
      </c>
      <c r="B708" s="166" t="s">
        <v>1438</v>
      </c>
      <c r="C708" s="166" t="s">
        <v>7876</v>
      </c>
      <c r="D708" s="131">
        <v>16554.3613</v>
      </c>
      <c r="G708" t="s">
        <v>1594</v>
      </c>
      <c r="H708" t="s">
        <v>1438</v>
      </c>
      <c r="I708" t="s">
        <v>7876</v>
      </c>
      <c r="J708">
        <v>16554.3613</v>
      </c>
    </row>
    <row r="709" spans="1:10" x14ac:dyDescent="0.25">
      <c r="A709" s="167" t="s">
        <v>1595</v>
      </c>
      <c r="B709" s="166" t="s">
        <v>1439</v>
      </c>
      <c r="C709" s="166" t="s">
        <v>7877</v>
      </c>
      <c r="D709" s="131">
        <v>473924.40600000002</v>
      </c>
      <c r="G709" t="s">
        <v>1595</v>
      </c>
      <c r="H709" t="s">
        <v>1439</v>
      </c>
      <c r="I709" t="s">
        <v>7877</v>
      </c>
      <c r="J709">
        <v>473924.40600000002</v>
      </c>
    </row>
    <row r="710" spans="1:10" x14ac:dyDescent="0.25">
      <c r="A710" s="167" t="s">
        <v>1596</v>
      </c>
      <c r="B710" s="166" t="s">
        <v>1440</v>
      </c>
      <c r="C710" s="166" t="s">
        <v>7878</v>
      </c>
      <c r="D710" s="131">
        <v>35736.742100000003</v>
      </c>
      <c r="G710" t="s">
        <v>1596</v>
      </c>
      <c r="H710" t="s">
        <v>1440</v>
      </c>
      <c r="I710" t="s">
        <v>7878</v>
      </c>
      <c r="J710">
        <v>35736.742100000003</v>
      </c>
    </row>
    <row r="711" spans="1:10" x14ac:dyDescent="0.25">
      <c r="A711" s="167" t="s">
        <v>1597</v>
      </c>
      <c r="B711" s="166" t="s">
        <v>1441</v>
      </c>
      <c r="C711" s="166" t="s">
        <v>7879</v>
      </c>
      <c r="D711" s="131">
        <v>8986.3505800000003</v>
      </c>
      <c r="G711" t="s">
        <v>1597</v>
      </c>
      <c r="H711" t="s">
        <v>1441</v>
      </c>
      <c r="I711" t="s">
        <v>7879</v>
      </c>
      <c r="J711">
        <v>8986.3505800000003</v>
      </c>
    </row>
    <row r="712" spans="1:10" x14ac:dyDescent="0.25">
      <c r="A712" s="167" t="s">
        <v>1598</v>
      </c>
      <c r="B712" s="166" t="s">
        <v>1442</v>
      </c>
      <c r="C712" s="166" t="s">
        <v>7880</v>
      </c>
      <c r="D712" s="131">
        <v>32229.011699999999</v>
      </c>
      <c r="G712" t="s">
        <v>1598</v>
      </c>
      <c r="H712" t="s">
        <v>1442</v>
      </c>
      <c r="I712" t="s">
        <v>7880</v>
      </c>
      <c r="J712">
        <v>32229.011699999999</v>
      </c>
    </row>
    <row r="713" spans="1:10" x14ac:dyDescent="0.25">
      <c r="A713" s="167" t="s">
        <v>1599</v>
      </c>
      <c r="B713" s="166" t="s">
        <v>1443</v>
      </c>
      <c r="C713" s="166" t="s">
        <v>7881</v>
      </c>
      <c r="D713" s="131">
        <v>16116.914000000001</v>
      </c>
      <c r="G713" t="s">
        <v>1599</v>
      </c>
      <c r="H713" t="s">
        <v>1443</v>
      </c>
      <c r="I713" t="s">
        <v>7881</v>
      </c>
      <c r="J713">
        <v>16116.914000000001</v>
      </c>
    </row>
    <row r="714" spans="1:10" x14ac:dyDescent="0.25">
      <c r="A714" s="167" t="s">
        <v>1600</v>
      </c>
      <c r="B714" s="166" t="s">
        <v>1444</v>
      </c>
      <c r="C714" s="166" t="s">
        <v>7882</v>
      </c>
      <c r="D714" s="131">
        <v>10496.011699999999</v>
      </c>
      <c r="G714" t="s">
        <v>1600</v>
      </c>
      <c r="H714" t="s">
        <v>1444</v>
      </c>
      <c r="I714" t="s">
        <v>7882</v>
      </c>
      <c r="J714">
        <v>10496.011699999999</v>
      </c>
    </row>
    <row r="715" spans="1:10" x14ac:dyDescent="0.25">
      <c r="A715" s="167" t="s">
        <v>1601</v>
      </c>
      <c r="B715" s="166" t="s">
        <v>1445</v>
      </c>
      <c r="C715" s="166" t="s">
        <v>7883</v>
      </c>
      <c r="D715" s="131">
        <v>12414.5566</v>
      </c>
      <c r="G715" t="s">
        <v>1601</v>
      </c>
      <c r="H715" t="s">
        <v>1445</v>
      </c>
      <c r="I715" t="s">
        <v>7883</v>
      </c>
      <c r="J715">
        <v>12414.5566</v>
      </c>
    </row>
    <row r="716" spans="1:10" x14ac:dyDescent="0.25">
      <c r="A716" s="167" t="s">
        <v>1602</v>
      </c>
      <c r="B716" s="166" t="s">
        <v>1446</v>
      </c>
      <c r="C716" s="166" t="s">
        <v>7884</v>
      </c>
      <c r="D716" s="131">
        <v>719229</v>
      </c>
      <c r="G716" t="s">
        <v>1602</v>
      </c>
      <c r="H716" t="s">
        <v>1446</v>
      </c>
      <c r="I716" t="s">
        <v>7884</v>
      </c>
      <c r="J716">
        <v>719229</v>
      </c>
    </row>
    <row r="717" spans="1:10" x14ac:dyDescent="0.25">
      <c r="A717" s="167" t="s">
        <v>1603</v>
      </c>
      <c r="B717" s="166" t="s">
        <v>1447</v>
      </c>
      <c r="C717" s="166" t="s">
        <v>7885</v>
      </c>
      <c r="D717" s="131">
        <v>51490.136700000003</v>
      </c>
      <c r="G717" t="s">
        <v>1603</v>
      </c>
      <c r="H717" t="s">
        <v>1447</v>
      </c>
      <c r="I717" t="s">
        <v>7885</v>
      </c>
      <c r="J717">
        <v>51490.136700000003</v>
      </c>
    </row>
    <row r="718" spans="1:10" x14ac:dyDescent="0.25">
      <c r="A718" s="167" t="s">
        <v>1604</v>
      </c>
      <c r="B718" s="166" t="s">
        <v>1448</v>
      </c>
      <c r="C718" s="166" t="s">
        <v>7886</v>
      </c>
      <c r="D718" s="131">
        <v>10717.279200000001</v>
      </c>
      <c r="G718" t="s">
        <v>1604</v>
      </c>
      <c r="H718" t="s">
        <v>1448</v>
      </c>
      <c r="I718" t="s">
        <v>7886</v>
      </c>
      <c r="J718">
        <v>10717.279200000001</v>
      </c>
    </row>
    <row r="719" spans="1:10" x14ac:dyDescent="0.25">
      <c r="A719" s="167" t="s">
        <v>1605</v>
      </c>
      <c r="B719" s="166" t="s">
        <v>1449</v>
      </c>
      <c r="C719" s="166" t="s">
        <v>7887</v>
      </c>
      <c r="D719" s="131">
        <v>39081.546799999996</v>
      </c>
      <c r="G719" t="s">
        <v>1605</v>
      </c>
      <c r="H719" t="s">
        <v>1449</v>
      </c>
      <c r="I719" t="s">
        <v>7887</v>
      </c>
      <c r="J719">
        <v>39081.546799999996</v>
      </c>
    </row>
    <row r="720" spans="1:10" x14ac:dyDescent="0.25">
      <c r="A720" s="167" t="s">
        <v>1606</v>
      </c>
      <c r="B720" s="166" t="s">
        <v>1450</v>
      </c>
      <c r="C720" s="166" t="s">
        <v>7888</v>
      </c>
      <c r="D720" s="131">
        <v>24535.4218</v>
      </c>
      <c r="G720" t="s">
        <v>1606</v>
      </c>
      <c r="H720" t="s">
        <v>1450</v>
      </c>
      <c r="I720" t="s">
        <v>7888</v>
      </c>
      <c r="J720">
        <v>24535.4218</v>
      </c>
    </row>
    <row r="721" spans="1:10" x14ac:dyDescent="0.25">
      <c r="A721" s="167" t="s">
        <v>1607</v>
      </c>
      <c r="B721" s="166" t="s">
        <v>1451</v>
      </c>
      <c r="C721" s="166" t="s">
        <v>7889</v>
      </c>
      <c r="D721" s="131">
        <v>13716.995999999999</v>
      </c>
      <c r="G721" t="s">
        <v>1607</v>
      </c>
      <c r="H721" t="s">
        <v>1451</v>
      </c>
      <c r="I721" t="s">
        <v>7889</v>
      </c>
      <c r="J721">
        <v>13716.995999999999</v>
      </c>
    </row>
    <row r="722" spans="1:10" x14ac:dyDescent="0.25">
      <c r="A722" s="167" t="s">
        <v>1608</v>
      </c>
      <c r="B722" s="166" t="s">
        <v>1452</v>
      </c>
      <c r="C722" s="166" t="s">
        <v>7890</v>
      </c>
      <c r="D722" s="131">
        <v>15598.7636</v>
      </c>
      <c r="G722" t="s">
        <v>1608</v>
      </c>
      <c r="H722" t="s">
        <v>1452</v>
      </c>
      <c r="I722" t="s">
        <v>7890</v>
      </c>
      <c r="J722">
        <v>15598.7636</v>
      </c>
    </row>
    <row r="723" spans="1:10" x14ac:dyDescent="0.25">
      <c r="A723" s="167" t="s">
        <v>1707</v>
      </c>
      <c r="B723" s="166" t="s">
        <v>1653</v>
      </c>
      <c r="C723" s="166" t="s">
        <v>7891</v>
      </c>
      <c r="D723" s="131">
        <v>2720.0510199999999</v>
      </c>
      <c r="G723" t="s">
        <v>1707</v>
      </c>
      <c r="H723" t="s">
        <v>1653</v>
      </c>
      <c r="I723" t="s">
        <v>7891</v>
      </c>
      <c r="J723">
        <v>2720.0510199999999</v>
      </c>
    </row>
    <row r="724" spans="1:10" x14ac:dyDescent="0.25">
      <c r="A724" s="167" t="s">
        <v>1708</v>
      </c>
      <c r="B724" s="166" t="s">
        <v>1654</v>
      </c>
      <c r="C724" s="166" t="s">
        <v>7892</v>
      </c>
      <c r="D724" s="131">
        <v>73.600013000000004</v>
      </c>
      <c r="G724" t="s">
        <v>1708</v>
      </c>
      <c r="H724" t="s">
        <v>1654</v>
      </c>
      <c r="I724" t="s">
        <v>7892</v>
      </c>
      <c r="J724">
        <v>73.600013000000004</v>
      </c>
    </row>
    <row r="725" spans="1:10" x14ac:dyDescent="0.25">
      <c r="A725" s="167" t="s">
        <v>1709</v>
      </c>
      <c r="B725" s="166" t="s">
        <v>1655</v>
      </c>
      <c r="C725" s="166" t="s">
        <v>7893</v>
      </c>
      <c r="D725" s="131">
        <v>30.673997</v>
      </c>
      <c r="G725" t="s">
        <v>1709</v>
      </c>
      <c r="H725" t="s">
        <v>1655</v>
      </c>
      <c r="I725" t="s">
        <v>7893</v>
      </c>
      <c r="J725">
        <v>30.673997</v>
      </c>
    </row>
    <row r="726" spans="1:10" x14ac:dyDescent="0.25">
      <c r="A726" s="167" t="s">
        <v>1710</v>
      </c>
      <c r="B726" s="166" t="s">
        <v>1656</v>
      </c>
      <c r="C726" s="166" t="s">
        <v>7894</v>
      </c>
      <c r="D726" s="131">
        <v>2</v>
      </c>
      <c r="G726" t="s">
        <v>1710</v>
      </c>
      <c r="H726" t="s">
        <v>1656</v>
      </c>
      <c r="I726" t="s">
        <v>7894</v>
      </c>
      <c r="J726">
        <v>2</v>
      </c>
    </row>
    <row r="727" spans="1:10" x14ac:dyDescent="0.25">
      <c r="A727" s="167" t="s">
        <v>1711</v>
      </c>
      <c r="B727" s="166" t="s">
        <v>1664</v>
      </c>
      <c r="C727" s="166" t="s">
        <v>7895</v>
      </c>
      <c r="D727" s="131">
        <v>66.533186999999998</v>
      </c>
      <c r="G727" t="s">
        <v>1711</v>
      </c>
      <c r="H727" t="s">
        <v>1664</v>
      </c>
      <c r="I727" t="s">
        <v>7895</v>
      </c>
      <c r="J727">
        <v>66.533186999999998</v>
      </c>
    </row>
    <row r="728" spans="1:10" x14ac:dyDescent="0.25">
      <c r="A728" s="167" t="s">
        <v>1712</v>
      </c>
      <c r="B728" s="166" t="s">
        <v>1663</v>
      </c>
      <c r="C728" s="166" t="s">
        <v>7896</v>
      </c>
      <c r="D728" s="131">
        <v>14</v>
      </c>
      <c r="G728" t="s">
        <v>1712</v>
      </c>
      <c r="H728" t="s">
        <v>1663</v>
      </c>
      <c r="I728" t="s">
        <v>7896</v>
      </c>
      <c r="J728">
        <v>14</v>
      </c>
    </row>
    <row r="729" spans="1:10" x14ac:dyDescent="0.25">
      <c r="A729" s="167" t="s">
        <v>1713</v>
      </c>
      <c r="B729" s="166" t="s">
        <v>1662</v>
      </c>
      <c r="C729" s="166" t="s">
        <v>7897</v>
      </c>
      <c r="D729" s="131">
        <v>3.448</v>
      </c>
      <c r="G729" t="s">
        <v>1713</v>
      </c>
      <c r="H729" t="s">
        <v>1662</v>
      </c>
      <c r="I729" t="s">
        <v>7897</v>
      </c>
      <c r="J729">
        <v>3.448</v>
      </c>
    </row>
    <row r="730" spans="1:10" x14ac:dyDescent="0.25">
      <c r="A730" s="167" t="s">
        <v>1714</v>
      </c>
      <c r="B730" s="166" t="s">
        <v>1661</v>
      </c>
      <c r="C730" s="166" t="s">
        <v>7898</v>
      </c>
      <c r="D730" s="131">
        <v>2</v>
      </c>
      <c r="G730" t="s">
        <v>1714</v>
      </c>
      <c r="H730" t="s">
        <v>1661</v>
      </c>
      <c r="I730" t="s">
        <v>7898</v>
      </c>
      <c r="J730">
        <v>2</v>
      </c>
    </row>
    <row r="731" spans="1:10" x14ac:dyDescent="0.25">
      <c r="A731" s="167" t="s">
        <v>1715</v>
      </c>
      <c r="B731" s="166" t="s">
        <v>1679</v>
      </c>
      <c r="C731" s="166" t="s">
        <v>7899</v>
      </c>
      <c r="D731" s="131">
        <v>93.156645999999995</v>
      </c>
      <c r="G731" t="s">
        <v>1715</v>
      </c>
      <c r="H731" t="s">
        <v>1679</v>
      </c>
      <c r="I731" t="s">
        <v>7899</v>
      </c>
      <c r="J731">
        <v>93.156645999999995</v>
      </c>
    </row>
    <row r="732" spans="1:10" x14ac:dyDescent="0.25">
      <c r="A732" s="167" t="s">
        <v>1716</v>
      </c>
      <c r="B732" s="166" t="s">
        <v>1717</v>
      </c>
      <c r="C732" s="166" t="s">
        <v>7900</v>
      </c>
      <c r="D732" s="131">
        <v>125.000007</v>
      </c>
      <c r="G732" t="s">
        <v>1716</v>
      </c>
      <c r="H732" t="s">
        <v>1717</v>
      </c>
      <c r="I732" t="s">
        <v>7900</v>
      </c>
      <c r="J732">
        <v>125.000007</v>
      </c>
    </row>
    <row r="733" spans="1:10" x14ac:dyDescent="0.25">
      <c r="A733" s="167" t="s">
        <v>1718</v>
      </c>
      <c r="B733" s="166" t="s">
        <v>1678</v>
      </c>
      <c r="C733" s="166" t="s">
        <v>7901</v>
      </c>
      <c r="D733" s="131">
        <v>68.019996000000006</v>
      </c>
      <c r="G733" t="s">
        <v>1718</v>
      </c>
      <c r="H733" t="s">
        <v>1678</v>
      </c>
      <c r="I733" t="s">
        <v>7901</v>
      </c>
      <c r="J733">
        <v>68.019996000000006</v>
      </c>
    </row>
    <row r="734" spans="1:10" x14ac:dyDescent="0.25">
      <c r="A734" s="167" t="s">
        <v>1719</v>
      </c>
      <c r="B734" s="166" t="s">
        <v>1677</v>
      </c>
      <c r="C734" s="166" t="s">
        <v>7902</v>
      </c>
      <c r="D734" s="131">
        <v>2</v>
      </c>
      <c r="G734" t="s">
        <v>1719</v>
      </c>
      <c r="H734" t="s">
        <v>1677</v>
      </c>
      <c r="I734" t="s">
        <v>7902</v>
      </c>
      <c r="J734">
        <v>2</v>
      </c>
    </row>
    <row r="735" spans="1:10" x14ac:dyDescent="0.25">
      <c r="A735" s="167" t="s">
        <v>1720</v>
      </c>
      <c r="B735" s="166" t="s">
        <v>1672</v>
      </c>
      <c r="C735" s="166" t="s">
        <v>7903</v>
      </c>
      <c r="D735" s="131">
        <v>777.45574899999997</v>
      </c>
      <c r="G735" t="s">
        <v>1720</v>
      </c>
      <c r="H735" t="s">
        <v>1672</v>
      </c>
      <c r="I735" t="s">
        <v>7903</v>
      </c>
      <c r="J735">
        <v>777.45574899999997</v>
      </c>
    </row>
    <row r="736" spans="1:10" x14ac:dyDescent="0.25">
      <c r="A736" s="167" t="s">
        <v>1721</v>
      </c>
      <c r="B736" s="166" t="s">
        <v>1671</v>
      </c>
      <c r="C736" s="166" t="s">
        <v>7904</v>
      </c>
      <c r="D736" s="131">
        <v>120.000007</v>
      </c>
      <c r="G736" t="s">
        <v>1721</v>
      </c>
      <c r="H736" t="s">
        <v>1671</v>
      </c>
      <c r="I736" t="s">
        <v>7904</v>
      </c>
      <c r="J736">
        <v>120.000007</v>
      </c>
    </row>
    <row r="737" spans="1:10" x14ac:dyDescent="0.25">
      <c r="A737" s="167" t="s">
        <v>1722</v>
      </c>
      <c r="B737" s="166" t="s">
        <v>1670</v>
      </c>
      <c r="C737" s="166" t="s">
        <v>7905</v>
      </c>
      <c r="D737" s="131">
        <v>78.898002000000005</v>
      </c>
      <c r="G737" t="s">
        <v>1722</v>
      </c>
      <c r="H737" t="s">
        <v>1670</v>
      </c>
      <c r="I737" t="s">
        <v>7905</v>
      </c>
      <c r="J737">
        <v>78.898002000000005</v>
      </c>
    </row>
    <row r="738" spans="1:10" x14ac:dyDescent="0.25">
      <c r="A738" s="167" t="s">
        <v>1723</v>
      </c>
      <c r="B738" s="166" t="s">
        <v>1669</v>
      </c>
      <c r="C738" s="166" t="s">
        <v>7906</v>
      </c>
      <c r="D738" s="131">
        <v>2</v>
      </c>
      <c r="G738" t="s">
        <v>1723</v>
      </c>
      <c r="H738" t="s">
        <v>1669</v>
      </c>
      <c r="I738" t="s">
        <v>7906</v>
      </c>
      <c r="J738">
        <v>2</v>
      </c>
    </row>
    <row r="739" spans="1:10" x14ac:dyDescent="0.25">
      <c r="A739" s="167" t="s">
        <v>1724</v>
      </c>
      <c r="B739" s="166" t="s">
        <v>1686</v>
      </c>
      <c r="C739" s="166" t="s">
        <v>7907</v>
      </c>
      <c r="D739" s="131">
        <v>9.5943810000000003</v>
      </c>
      <c r="G739" t="s">
        <v>1724</v>
      </c>
      <c r="H739" t="s">
        <v>1686</v>
      </c>
      <c r="I739" t="s">
        <v>7907</v>
      </c>
      <c r="J739">
        <v>9.5943810000000003</v>
      </c>
    </row>
    <row r="740" spans="1:10" x14ac:dyDescent="0.25">
      <c r="A740" s="167" t="s">
        <v>1725</v>
      </c>
      <c r="B740" s="166" t="s">
        <v>1685</v>
      </c>
      <c r="C740" s="166" t="s">
        <v>7908</v>
      </c>
      <c r="D740" s="131">
        <v>4</v>
      </c>
      <c r="G740" t="s">
        <v>1725</v>
      </c>
      <c r="H740" t="s">
        <v>1685</v>
      </c>
      <c r="I740" t="s">
        <v>7908</v>
      </c>
      <c r="J740">
        <v>4</v>
      </c>
    </row>
    <row r="741" spans="1:10" x14ac:dyDescent="0.25">
      <c r="A741" s="167" t="s">
        <v>1726</v>
      </c>
      <c r="B741" s="166" t="s">
        <v>1684</v>
      </c>
      <c r="C741" s="166" t="s">
        <v>7909</v>
      </c>
      <c r="D741" s="131">
        <v>1.72</v>
      </c>
      <c r="G741" t="s">
        <v>1726</v>
      </c>
      <c r="H741" t="s">
        <v>1684</v>
      </c>
      <c r="I741" t="s">
        <v>7909</v>
      </c>
      <c r="J741">
        <v>1.72</v>
      </c>
    </row>
    <row r="742" spans="1:10" x14ac:dyDescent="0.25">
      <c r="A742" s="167" t="s">
        <v>1727</v>
      </c>
      <c r="B742" s="166" t="s">
        <v>1683</v>
      </c>
      <c r="C742" s="166" t="s">
        <v>7910</v>
      </c>
      <c r="D742" s="131">
        <v>2</v>
      </c>
      <c r="G742" t="s">
        <v>1727</v>
      </c>
      <c r="H742" t="s">
        <v>1683</v>
      </c>
      <c r="I742" t="s">
        <v>7910</v>
      </c>
      <c r="J742">
        <v>2</v>
      </c>
    </row>
    <row r="743" spans="1:10" x14ac:dyDescent="0.25">
      <c r="A743" s="167" t="s">
        <v>1728</v>
      </c>
      <c r="B743" s="166" t="s">
        <v>1694</v>
      </c>
      <c r="C743" s="166" t="s">
        <v>7911</v>
      </c>
      <c r="D743" s="131">
        <v>168798.51500000001</v>
      </c>
      <c r="G743" t="s">
        <v>1728</v>
      </c>
      <c r="H743" t="s">
        <v>1694</v>
      </c>
      <c r="I743" t="s">
        <v>7911</v>
      </c>
      <c r="J743">
        <v>168798.51500000001</v>
      </c>
    </row>
    <row r="744" spans="1:10" x14ac:dyDescent="0.25">
      <c r="A744" s="167" t="s">
        <v>1729</v>
      </c>
      <c r="B744" s="166" t="s">
        <v>1693</v>
      </c>
      <c r="C744" s="166" t="s">
        <v>7912</v>
      </c>
      <c r="D744" s="131">
        <v>34911.5507</v>
      </c>
      <c r="G744" t="s">
        <v>1729</v>
      </c>
      <c r="H744" t="s">
        <v>1693</v>
      </c>
      <c r="I744" t="s">
        <v>7912</v>
      </c>
      <c r="J744">
        <v>34911.5507</v>
      </c>
    </row>
    <row r="745" spans="1:10" x14ac:dyDescent="0.25">
      <c r="A745" s="167" t="s">
        <v>1730</v>
      </c>
      <c r="B745" s="166" t="s">
        <v>1692</v>
      </c>
      <c r="C745" s="166" t="s">
        <v>7913</v>
      </c>
      <c r="D745" s="131">
        <v>11775.804599999999</v>
      </c>
      <c r="G745" t="s">
        <v>1730</v>
      </c>
      <c r="H745" t="s">
        <v>1692</v>
      </c>
      <c r="I745" t="s">
        <v>7913</v>
      </c>
      <c r="J745">
        <v>11775.804599999999</v>
      </c>
    </row>
    <row r="746" spans="1:10" x14ac:dyDescent="0.25">
      <c r="A746" s="167" t="s">
        <v>1731</v>
      </c>
      <c r="B746" s="166" t="s">
        <v>1691</v>
      </c>
      <c r="C746" s="166" t="s">
        <v>7914</v>
      </c>
      <c r="D746" s="131">
        <v>969</v>
      </c>
      <c r="G746" t="s">
        <v>1731</v>
      </c>
      <c r="H746" t="s">
        <v>1691</v>
      </c>
      <c r="I746" t="s">
        <v>7914</v>
      </c>
      <c r="J746">
        <v>969</v>
      </c>
    </row>
    <row r="747" spans="1:10" x14ac:dyDescent="0.25">
      <c r="A747" s="167" t="s">
        <v>1732</v>
      </c>
      <c r="B747" s="166" t="s">
        <v>1702</v>
      </c>
      <c r="C747" s="166" t="s">
        <v>7915</v>
      </c>
      <c r="D747" s="131">
        <v>871.07226500000002</v>
      </c>
      <c r="G747" t="s">
        <v>1732</v>
      </c>
      <c r="H747" t="s">
        <v>1702</v>
      </c>
      <c r="I747" t="s">
        <v>7915</v>
      </c>
      <c r="J747">
        <v>871.07226500000002</v>
      </c>
    </row>
    <row r="748" spans="1:10" x14ac:dyDescent="0.25">
      <c r="A748" s="167" t="s">
        <v>1733</v>
      </c>
      <c r="B748" s="166" t="s">
        <v>1701</v>
      </c>
      <c r="C748" s="166" t="s">
        <v>7916</v>
      </c>
      <c r="D748" s="131">
        <v>508.40997299999998</v>
      </c>
      <c r="G748" t="s">
        <v>1733</v>
      </c>
      <c r="H748" t="s">
        <v>1701</v>
      </c>
      <c r="I748" t="s">
        <v>7916</v>
      </c>
      <c r="J748">
        <v>508.40997299999998</v>
      </c>
    </row>
    <row r="749" spans="1:10" x14ac:dyDescent="0.25">
      <c r="A749" s="167" t="s">
        <v>1734</v>
      </c>
      <c r="B749" s="166" t="s">
        <v>1700</v>
      </c>
      <c r="C749" s="166" t="s">
        <v>7917</v>
      </c>
      <c r="D749" s="131">
        <v>108.366996</v>
      </c>
      <c r="G749" t="s">
        <v>1734</v>
      </c>
      <c r="H749" t="s">
        <v>1700</v>
      </c>
      <c r="I749" t="s">
        <v>7917</v>
      </c>
      <c r="J749">
        <v>108.366996</v>
      </c>
    </row>
    <row r="750" spans="1:10" x14ac:dyDescent="0.25">
      <c r="A750" s="167" t="s">
        <v>1735</v>
      </c>
      <c r="B750" s="166" t="s">
        <v>1699</v>
      </c>
      <c r="C750" s="166" t="s">
        <v>7918</v>
      </c>
      <c r="D750" s="131">
        <v>21</v>
      </c>
      <c r="G750" t="s">
        <v>1735</v>
      </c>
      <c r="H750" t="s">
        <v>1699</v>
      </c>
      <c r="I750" t="s">
        <v>7918</v>
      </c>
      <c r="J750">
        <v>21</v>
      </c>
    </row>
    <row r="751" spans="1:10" x14ac:dyDescent="0.25">
      <c r="A751" s="167" t="s">
        <v>1736</v>
      </c>
      <c r="B751" s="166" t="s">
        <v>1657</v>
      </c>
      <c r="C751" s="166" t="s">
        <v>7919</v>
      </c>
      <c r="D751" s="131">
        <v>3137.6955499999999</v>
      </c>
      <c r="G751" t="s">
        <v>1736</v>
      </c>
      <c r="H751" t="s">
        <v>1657</v>
      </c>
      <c r="I751" t="s">
        <v>7919</v>
      </c>
      <c r="J751">
        <v>3137.6955499999999</v>
      </c>
    </row>
    <row r="752" spans="1:10" x14ac:dyDescent="0.25">
      <c r="A752" s="167" t="s">
        <v>1737</v>
      </c>
      <c r="B752" s="166" t="s">
        <v>1658</v>
      </c>
      <c r="C752" s="166" t="s">
        <v>7920</v>
      </c>
      <c r="D752" s="131">
        <v>73.600013000000004</v>
      </c>
      <c r="G752" t="s">
        <v>1737</v>
      </c>
      <c r="H752" t="s">
        <v>1658</v>
      </c>
      <c r="I752" t="s">
        <v>7920</v>
      </c>
      <c r="J752">
        <v>73.600013000000004</v>
      </c>
    </row>
    <row r="753" spans="1:10" x14ac:dyDescent="0.25">
      <c r="A753" s="167" t="s">
        <v>1738</v>
      </c>
      <c r="B753" s="166" t="s">
        <v>1659</v>
      </c>
      <c r="C753" s="166" t="s">
        <v>7921</v>
      </c>
      <c r="D753" s="131">
        <v>30.673997</v>
      </c>
      <c r="G753" t="s">
        <v>1738</v>
      </c>
      <c r="H753" t="s">
        <v>1659</v>
      </c>
      <c r="I753" t="s">
        <v>7921</v>
      </c>
      <c r="J753">
        <v>30.673997</v>
      </c>
    </row>
    <row r="754" spans="1:10" x14ac:dyDescent="0.25">
      <c r="A754" s="167" t="s">
        <v>1739</v>
      </c>
      <c r="B754" s="166" t="s">
        <v>1660</v>
      </c>
      <c r="C754" s="166" t="s">
        <v>7922</v>
      </c>
      <c r="D754" s="131">
        <v>2</v>
      </c>
      <c r="G754" t="s">
        <v>1739</v>
      </c>
      <c r="H754" t="s">
        <v>1660</v>
      </c>
      <c r="I754" t="s">
        <v>7922</v>
      </c>
      <c r="J754">
        <v>2</v>
      </c>
    </row>
    <row r="755" spans="1:10" x14ac:dyDescent="0.25">
      <c r="A755" s="167" t="s">
        <v>1740</v>
      </c>
      <c r="B755" s="166" t="s">
        <v>1668</v>
      </c>
      <c r="C755" s="166" t="s">
        <v>7923</v>
      </c>
      <c r="D755" s="131">
        <v>39.566009000000001</v>
      </c>
      <c r="G755" t="s">
        <v>1740</v>
      </c>
      <c r="H755" t="s">
        <v>1668</v>
      </c>
      <c r="I755" t="s">
        <v>7923</v>
      </c>
      <c r="J755">
        <v>39.566009000000001</v>
      </c>
    </row>
    <row r="756" spans="1:10" x14ac:dyDescent="0.25">
      <c r="A756" s="167" t="s">
        <v>1741</v>
      </c>
      <c r="B756" s="166" t="s">
        <v>1667</v>
      </c>
      <c r="C756" s="166" t="s">
        <v>7924</v>
      </c>
      <c r="D756" s="131">
        <v>14</v>
      </c>
      <c r="G756" t="s">
        <v>1741</v>
      </c>
      <c r="H756" t="s">
        <v>1667</v>
      </c>
      <c r="I756" t="s">
        <v>7924</v>
      </c>
      <c r="J756">
        <v>14</v>
      </c>
    </row>
    <row r="757" spans="1:10" x14ac:dyDescent="0.25">
      <c r="A757" s="167" t="s">
        <v>1742</v>
      </c>
      <c r="B757" s="166" t="s">
        <v>1666</v>
      </c>
      <c r="C757" s="166" t="s">
        <v>7925</v>
      </c>
      <c r="D757" s="131">
        <v>3.448</v>
      </c>
      <c r="G757" t="s">
        <v>1742</v>
      </c>
      <c r="H757" t="s">
        <v>1666</v>
      </c>
      <c r="I757" t="s">
        <v>7925</v>
      </c>
      <c r="J757">
        <v>3.448</v>
      </c>
    </row>
    <row r="758" spans="1:10" x14ac:dyDescent="0.25">
      <c r="A758" s="167" t="s">
        <v>1743</v>
      </c>
      <c r="B758" s="166" t="s">
        <v>1665</v>
      </c>
      <c r="C758" s="166" t="s">
        <v>7926</v>
      </c>
      <c r="D758" s="131">
        <v>2</v>
      </c>
      <c r="G758" t="s">
        <v>1743</v>
      </c>
      <c r="H758" t="s">
        <v>1665</v>
      </c>
      <c r="I758" t="s">
        <v>7926</v>
      </c>
      <c r="J758">
        <v>2</v>
      </c>
    </row>
    <row r="759" spans="1:10" x14ac:dyDescent="0.25">
      <c r="A759" s="167" t="s">
        <v>1744</v>
      </c>
      <c r="B759" s="166" t="s">
        <v>1690</v>
      </c>
      <c r="C759" s="166" t="s">
        <v>7927</v>
      </c>
      <c r="D759" s="131">
        <v>98.637816999999998</v>
      </c>
      <c r="G759" t="s">
        <v>1744</v>
      </c>
      <c r="H759" t="s">
        <v>1690</v>
      </c>
      <c r="I759" t="s">
        <v>7927</v>
      </c>
      <c r="J759">
        <v>98.637816999999998</v>
      </c>
    </row>
    <row r="760" spans="1:10" x14ac:dyDescent="0.25">
      <c r="A760" s="167" t="s">
        <v>1745</v>
      </c>
      <c r="B760" s="166" t="s">
        <v>1689</v>
      </c>
      <c r="C760" s="166" t="s">
        <v>7928</v>
      </c>
      <c r="D760" s="131">
        <v>4</v>
      </c>
      <c r="G760" t="s">
        <v>1745</v>
      </c>
      <c r="H760" t="s">
        <v>1689</v>
      </c>
      <c r="I760" t="s">
        <v>7928</v>
      </c>
      <c r="J760">
        <v>4</v>
      </c>
    </row>
    <row r="761" spans="1:10" x14ac:dyDescent="0.25">
      <c r="A761" s="167" t="s">
        <v>1746</v>
      </c>
      <c r="B761" s="166" t="s">
        <v>1688</v>
      </c>
      <c r="C761" s="166" t="s">
        <v>7929</v>
      </c>
      <c r="D761" s="131">
        <v>1.72</v>
      </c>
      <c r="G761" t="s">
        <v>1746</v>
      </c>
      <c r="H761" t="s">
        <v>1688</v>
      </c>
      <c r="I761" t="s">
        <v>7929</v>
      </c>
      <c r="J761">
        <v>1.72</v>
      </c>
    </row>
    <row r="762" spans="1:10" x14ac:dyDescent="0.25">
      <c r="A762" s="167" t="s">
        <v>1747</v>
      </c>
      <c r="B762" s="166" t="s">
        <v>1687</v>
      </c>
      <c r="C762" s="166" t="s">
        <v>7930</v>
      </c>
      <c r="D762" s="131">
        <v>2</v>
      </c>
      <c r="G762" t="s">
        <v>1747</v>
      </c>
      <c r="H762" t="s">
        <v>1687</v>
      </c>
      <c r="I762" t="s">
        <v>7930</v>
      </c>
      <c r="J762">
        <v>2</v>
      </c>
    </row>
    <row r="763" spans="1:10" x14ac:dyDescent="0.25">
      <c r="A763" s="167" t="s">
        <v>1748</v>
      </c>
      <c r="B763" s="166" t="s">
        <v>1698</v>
      </c>
      <c r="C763" s="166" t="s">
        <v>7931</v>
      </c>
      <c r="D763" s="131">
        <v>157718.234</v>
      </c>
      <c r="G763" t="s">
        <v>1748</v>
      </c>
      <c r="H763" t="s">
        <v>1698</v>
      </c>
      <c r="I763" t="s">
        <v>7931</v>
      </c>
      <c r="J763">
        <v>157718.234</v>
      </c>
    </row>
    <row r="764" spans="1:10" x14ac:dyDescent="0.25">
      <c r="A764" s="167" t="s">
        <v>1749</v>
      </c>
      <c r="B764" s="166" t="s">
        <v>1697</v>
      </c>
      <c r="C764" s="166" t="s">
        <v>7932</v>
      </c>
      <c r="D764" s="131">
        <v>26866.460899999998</v>
      </c>
      <c r="G764" t="s">
        <v>1749</v>
      </c>
      <c r="H764" t="s">
        <v>1697</v>
      </c>
      <c r="I764" t="s">
        <v>7932</v>
      </c>
      <c r="J764">
        <v>26866.460899999998</v>
      </c>
    </row>
    <row r="765" spans="1:10" x14ac:dyDescent="0.25">
      <c r="A765" s="167" t="s">
        <v>1750</v>
      </c>
      <c r="B765" s="166" t="s">
        <v>1696</v>
      </c>
      <c r="C765" s="166" t="s">
        <v>7933</v>
      </c>
      <c r="D765" s="131">
        <v>8601.0703099999992</v>
      </c>
      <c r="G765" t="s">
        <v>1750</v>
      </c>
      <c r="H765" t="s">
        <v>1696</v>
      </c>
      <c r="I765" t="s">
        <v>7933</v>
      </c>
      <c r="J765">
        <v>8601.0703099999992</v>
      </c>
    </row>
    <row r="766" spans="1:10" x14ac:dyDescent="0.25">
      <c r="A766" s="167" t="s">
        <v>1751</v>
      </c>
      <c r="B766" s="166" t="s">
        <v>1695</v>
      </c>
      <c r="C766" s="166" t="s">
        <v>7934</v>
      </c>
      <c r="D766" s="131">
        <v>722</v>
      </c>
      <c r="G766" t="s">
        <v>1751</v>
      </c>
      <c r="H766" t="s">
        <v>1695</v>
      </c>
      <c r="I766" t="s">
        <v>7934</v>
      </c>
      <c r="J766">
        <v>722</v>
      </c>
    </row>
    <row r="767" spans="1:10" x14ac:dyDescent="0.25">
      <c r="A767" s="167" t="s">
        <v>1752</v>
      </c>
      <c r="B767" s="166" t="s">
        <v>1706</v>
      </c>
      <c r="C767" s="166" t="s">
        <v>7935</v>
      </c>
      <c r="D767" s="131">
        <v>499.69598300000001</v>
      </c>
      <c r="G767" t="s">
        <v>1752</v>
      </c>
      <c r="H767" t="s">
        <v>1706</v>
      </c>
      <c r="I767" t="s">
        <v>7935</v>
      </c>
      <c r="J767">
        <v>499.69598300000001</v>
      </c>
    </row>
    <row r="768" spans="1:10" x14ac:dyDescent="0.25">
      <c r="A768" s="167" t="s">
        <v>1753</v>
      </c>
      <c r="B768" s="166" t="s">
        <v>1705</v>
      </c>
      <c r="C768" s="166" t="s">
        <v>7936</v>
      </c>
      <c r="D768" s="131">
        <v>479.74002000000002</v>
      </c>
      <c r="G768" t="s">
        <v>1753</v>
      </c>
      <c r="H768" t="s">
        <v>1705</v>
      </c>
      <c r="I768" t="s">
        <v>7936</v>
      </c>
      <c r="J768">
        <v>479.74002000000002</v>
      </c>
    </row>
    <row r="769" spans="1:10" x14ac:dyDescent="0.25">
      <c r="A769" s="167" t="s">
        <v>1754</v>
      </c>
      <c r="B769" s="166" t="s">
        <v>1704</v>
      </c>
      <c r="C769" s="166" t="s">
        <v>7937</v>
      </c>
      <c r="D769" s="131">
        <v>91.912002000000001</v>
      </c>
      <c r="G769" t="s">
        <v>1754</v>
      </c>
      <c r="H769" t="s">
        <v>1704</v>
      </c>
      <c r="I769" t="s">
        <v>7937</v>
      </c>
      <c r="J769">
        <v>91.912002000000001</v>
      </c>
    </row>
    <row r="770" spans="1:10" x14ac:dyDescent="0.25">
      <c r="A770" s="167" t="s">
        <v>1755</v>
      </c>
      <c r="B770" s="166" t="s">
        <v>1703</v>
      </c>
      <c r="C770" s="166" t="s">
        <v>7938</v>
      </c>
      <c r="D770" s="131">
        <v>18</v>
      </c>
      <c r="G770" t="s">
        <v>1755</v>
      </c>
      <c r="H770" t="s">
        <v>1703</v>
      </c>
      <c r="I770" t="s">
        <v>7938</v>
      </c>
      <c r="J770">
        <v>18</v>
      </c>
    </row>
    <row r="771" spans="1:10" x14ac:dyDescent="0.25">
      <c r="A771" s="167" t="s">
        <v>1792</v>
      </c>
      <c r="B771" s="166" t="s">
        <v>1793</v>
      </c>
      <c r="C771" s="166" t="s">
        <v>7939</v>
      </c>
      <c r="D771" s="131">
        <v>14262.333000000001</v>
      </c>
      <c r="G771" t="s">
        <v>1792</v>
      </c>
      <c r="H771" t="s">
        <v>1793</v>
      </c>
      <c r="I771" t="s">
        <v>7939</v>
      </c>
      <c r="J771">
        <v>14262.333000000001</v>
      </c>
    </row>
    <row r="772" spans="1:10" x14ac:dyDescent="0.25">
      <c r="A772" s="167" t="s">
        <v>1794</v>
      </c>
      <c r="B772" s="166" t="s">
        <v>1795</v>
      </c>
      <c r="C772" s="166" t="s">
        <v>7940</v>
      </c>
      <c r="D772" s="131">
        <v>11285.8212</v>
      </c>
      <c r="G772" t="s">
        <v>1794</v>
      </c>
      <c r="H772" t="s">
        <v>1795</v>
      </c>
      <c r="I772" t="s">
        <v>7940</v>
      </c>
      <c r="J772">
        <v>11285.8212</v>
      </c>
    </row>
    <row r="773" spans="1:10" x14ac:dyDescent="0.25">
      <c r="A773" s="167" t="s">
        <v>1796</v>
      </c>
      <c r="B773" s="166" t="s">
        <v>1797</v>
      </c>
      <c r="C773" s="166" t="s">
        <v>7941</v>
      </c>
      <c r="D773" s="131">
        <v>12617.549800000001</v>
      </c>
      <c r="G773" t="s">
        <v>1796</v>
      </c>
      <c r="H773" t="s">
        <v>1797</v>
      </c>
      <c r="I773" t="s">
        <v>7941</v>
      </c>
      <c r="J773">
        <v>12617.549800000001</v>
      </c>
    </row>
    <row r="774" spans="1:10" x14ac:dyDescent="0.25">
      <c r="A774" s="167" t="s">
        <v>1798</v>
      </c>
      <c r="B774" s="166" t="s">
        <v>1799</v>
      </c>
      <c r="C774" s="166" t="s">
        <v>7942</v>
      </c>
      <c r="D774" s="131">
        <v>14742.949199999999</v>
      </c>
      <c r="G774" t="s">
        <v>1798</v>
      </c>
      <c r="H774" t="s">
        <v>1799</v>
      </c>
      <c r="I774" t="s">
        <v>7942</v>
      </c>
      <c r="J774">
        <v>14742.949199999999</v>
      </c>
    </row>
    <row r="775" spans="1:10" x14ac:dyDescent="0.25">
      <c r="A775" s="167" t="s">
        <v>1800</v>
      </c>
      <c r="B775" s="166" t="s">
        <v>1801</v>
      </c>
      <c r="C775" s="166" t="s">
        <v>7943</v>
      </c>
      <c r="D775" s="131">
        <v>12765.462799999999</v>
      </c>
      <c r="G775" t="s">
        <v>1800</v>
      </c>
      <c r="H775" t="s">
        <v>1801</v>
      </c>
      <c r="I775" t="s">
        <v>7943</v>
      </c>
      <c r="J775">
        <v>12765.462799999999</v>
      </c>
    </row>
    <row r="776" spans="1:10" x14ac:dyDescent="0.25">
      <c r="A776" s="167" t="s">
        <v>1802</v>
      </c>
      <c r="B776" s="166" t="s">
        <v>1803</v>
      </c>
      <c r="C776" s="166" t="s">
        <v>7944</v>
      </c>
      <c r="D776" s="131">
        <v>9629.8486300000004</v>
      </c>
      <c r="G776" t="s">
        <v>1802</v>
      </c>
      <c r="H776" t="s">
        <v>1803</v>
      </c>
      <c r="I776" t="s">
        <v>7944</v>
      </c>
      <c r="J776">
        <v>9629.8486300000004</v>
      </c>
    </row>
    <row r="777" spans="1:10" x14ac:dyDescent="0.25">
      <c r="A777" s="167" t="s">
        <v>1804</v>
      </c>
      <c r="B777" s="166" t="s">
        <v>1805</v>
      </c>
      <c r="C777" s="166" t="s">
        <v>7945</v>
      </c>
      <c r="D777" s="131">
        <v>7744.1015600000001</v>
      </c>
      <c r="G777" t="s">
        <v>1804</v>
      </c>
      <c r="H777" t="s">
        <v>1805</v>
      </c>
      <c r="I777" t="s">
        <v>7945</v>
      </c>
      <c r="J777">
        <v>7744.1015600000001</v>
      </c>
    </row>
    <row r="778" spans="1:10" x14ac:dyDescent="0.25">
      <c r="A778" s="167" t="s">
        <v>1806</v>
      </c>
      <c r="B778" s="166" t="s">
        <v>1807</v>
      </c>
      <c r="C778" s="166" t="s">
        <v>7946</v>
      </c>
      <c r="D778" s="131">
        <v>7068.1713799999998</v>
      </c>
      <c r="G778" t="s">
        <v>1806</v>
      </c>
      <c r="H778" t="s">
        <v>1807</v>
      </c>
      <c r="I778" t="s">
        <v>7946</v>
      </c>
      <c r="J778">
        <v>7068.1713799999998</v>
      </c>
    </row>
    <row r="779" spans="1:10" x14ac:dyDescent="0.25">
      <c r="A779" s="167" t="s">
        <v>1808</v>
      </c>
      <c r="B779" s="166" t="s">
        <v>1809</v>
      </c>
      <c r="C779" s="166" t="s">
        <v>7947</v>
      </c>
      <c r="D779" s="131">
        <v>6781.2831999999999</v>
      </c>
      <c r="G779" t="s">
        <v>1808</v>
      </c>
      <c r="H779" t="s">
        <v>1809</v>
      </c>
      <c r="I779" t="s">
        <v>7947</v>
      </c>
      <c r="J779">
        <v>6781.2831999999999</v>
      </c>
    </row>
    <row r="780" spans="1:10" x14ac:dyDescent="0.25">
      <c r="A780" s="167" t="s">
        <v>1810</v>
      </c>
      <c r="B780" s="166" t="s">
        <v>1811</v>
      </c>
      <c r="C780" s="166" t="s">
        <v>7948</v>
      </c>
      <c r="D780" s="131">
        <v>6257.9316399999998</v>
      </c>
      <c r="G780" t="s">
        <v>1810</v>
      </c>
      <c r="H780" t="s">
        <v>1811</v>
      </c>
      <c r="I780" t="s">
        <v>7948</v>
      </c>
      <c r="J780">
        <v>6257.9316399999998</v>
      </c>
    </row>
    <row r="781" spans="1:10" x14ac:dyDescent="0.25">
      <c r="A781" s="167" t="s">
        <v>1812</v>
      </c>
      <c r="B781" s="166" t="s">
        <v>1813</v>
      </c>
      <c r="C781" s="166" t="s">
        <v>7949</v>
      </c>
      <c r="D781" s="131">
        <v>6353.1542900000004</v>
      </c>
      <c r="G781" t="s">
        <v>1812</v>
      </c>
      <c r="H781" t="s">
        <v>1813</v>
      </c>
      <c r="I781" t="s">
        <v>7949</v>
      </c>
      <c r="J781">
        <v>6353.1542900000004</v>
      </c>
    </row>
    <row r="782" spans="1:10" x14ac:dyDescent="0.25">
      <c r="A782" s="167" t="s">
        <v>1814</v>
      </c>
      <c r="B782" s="166" t="s">
        <v>1815</v>
      </c>
      <c r="C782" s="166" t="s">
        <v>7950</v>
      </c>
      <c r="D782" s="131">
        <v>5196.65283</v>
      </c>
      <c r="G782" t="s">
        <v>1814</v>
      </c>
      <c r="H782" t="s">
        <v>1815</v>
      </c>
      <c r="I782" t="s">
        <v>7950</v>
      </c>
      <c r="J782">
        <v>5196.65283</v>
      </c>
    </row>
    <row r="783" spans="1:10" x14ac:dyDescent="0.25">
      <c r="A783" s="167" t="s">
        <v>1816</v>
      </c>
      <c r="B783" s="166" t="s">
        <v>1817</v>
      </c>
      <c r="C783" s="166" t="s">
        <v>7951</v>
      </c>
      <c r="D783" s="131">
        <v>4151.6577100000004</v>
      </c>
      <c r="G783" t="s">
        <v>1816</v>
      </c>
      <c r="H783" t="s">
        <v>1817</v>
      </c>
      <c r="I783" t="s">
        <v>7951</v>
      </c>
      <c r="J783">
        <v>4151.6577100000004</v>
      </c>
    </row>
    <row r="784" spans="1:10" x14ac:dyDescent="0.25">
      <c r="A784" s="167" t="s">
        <v>1818</v>
      </c>
      <c r="B784" s="166" t="s">
        <v>1819</v>
      </c>
      <c r="C784" s="166" t="s">
        <v>7952</v>
      </c>
      <c r="D784" s="131">
        <v>4095.8015099999998</v>
      </c>
      <c r="G784" t="s">
        <v>1818</v>
      </c>
      <c r="H784" t="s">
        <v>1819</v>
      </c>
      <c r="I784" t="s">
        <v>7952</v>
      </c>
      <c r="J784">
        <v>4095.8015099999998</v>
      </c>
    </row>
    <row r="785" spans="1:10" x14ac:dyDescent="0.25">
      <c r="A785" s="167" t="s">
        <v>1820</v>
      </c>
      <c r="B785" s="166" t="s">
        <v>1821</v>
      </c>
      <c r="C785" s="166" t="s">
        <v>7953</v>
      </c>
      <c r="D785" s="131">
        <v>3419.9372499999999</v>
      </c>
      <c r="G785" t="s">
        <v>1820</v>
      </c>
      <c r="H785" t="s">
        <v>1821</v>
      </c>
      <c r="I785" t="s">
        <v>7953</v>
      </c>
      <c r="J785">
        <v>3419.9372499999999</v>
      </c>
    </row>
    <row r="786" spans="1:10" x14ac:dyDescent="0.25">
      <c r="A786" s="167" t="s">
        <v>1822</v>
      </c>
      <c r="B786" s="166" t="s">
        <v>1823</v>
      </c>
      <c r="C786" s="166" t="s">
        <v>7954</v>
      </c>
      <c r="D786" s="131">
        <v>2851.9270000000001</v>
      </c>
      <c r="G786" t="s">
        <v>1822</v>
      </c>
      <c r="H786" t="s">
        <v>1823</v>
      </c>
      <c r="I786" t="s">
        <v>7954</v>
      </c>
      <c r="J786">
        <v>2851.9270000000001</v>
      </c>
    </row>
    <row r="787" spans="1:10" x14ac:dyDescent="0.25">
      <c r="A787" s="167" t="s">
        <v>1824</v>
      </c>
      <c r="B787" s="166" t="s">
        <v>1825</v>
      </c>
      <c r="C787" s="166" t="s">
        <v>7955</v>
      </c>
      <c r="D787" s="131">
        <v>2815.84521</v>
      </c>
      <c r="G787" t="s">
        <v>1824</v>
      </c>
      <c r="H787" t="s">
        <v>1825</v>
      </c>
      <c r="I787" t="s">
        <v>7955</v>
      </c>
      <c r="J787">
        <v>2815.84521</v>
      </c>
    </row>
    <row r="788" spans="1:10" x14ac:dyDescent="0.25">
      <c r="A788" s="167" t="s">
        <v>1826</v>
      </c>
      <c r="B788" s="166" t="s">
        <v>1827</v>
      </c>
      <c r="C788" s="166" t="s">
        <v>7956</v>
      </c>
      <c r="D788" s="131">
        <v>2666.67407</v>
      </c>
      <c r="G788" t="s">
        <v>1826</v>
      </c>
      <c r="H788" t="s">
        <v>1827</v>
      </c>
      <c r="I788" t="s">
        <v>7956</v>
      </c>
      <c r="J788">
        <v>2666.67407</v>
      </c>
    </row>
    <row r="789" spans="1:10" x14ac:dyDescent="0.25">
      <c r="A789" s="167" t="s">
        <v>1828</v>
      </c>
      <c r="B789" s="166" t="s">
        <v>1829</v>
      </c>
      <c r="C789" s="166" t="s">
        <v>7957</v>
      </c>
      <c r="D789" s="131">
        <v>2401.92578</v>
      </c>
      <c r="G789" t="s">
        <v>1828</v>
      </c>
      <c r="H789" t="s">
        <v>1829</v>
      </c>
      <c r="I789" t="s">
        <v>7957</v>
      </c>
      <c r="J789">
        <v>2401.92578</v>
      </c>
    </row>
    <row r="790" spans="1:10" x14ac:dyDescent="0.25">
      <c r="A790" s="167" t="s">
        <v>1830</v>
      </c>
      <c r="B790" s="166" t="s">
        <v>1831</v>
      </c>
      <c r="C790" s="166" t="s">
        <v>7958</v>
      </c>
      <c r="D790" s="131">
        <v>2006.5083</v>
      </c>
      <c r="G790" t="s">
        <v>1830</v>
      </c>
      <c r="H790" t="s">
        <v>1831</v>
      </c>
      <c r="I790" t="s">
        <v>7958</v>
      </c>
      <c r="J790">
        <v>2006.5083</v>
      </c>
    </row>
    <row r="791" spans="1:10" x14ac:dyDescent="0.25">
      <c r="A791" s="167" t="s">
        <v>1832</v>
      </c>
      <c r="B791" s="166" t="s">
        <v>1833</v>
      </c>
      <c r="C791" s="166" t="s">
        <v>7959</v>
      </c>
      <c r="D791" s="131">
        <v>1577.68066</v>
      </c>
      <c r="G791" t="s">
        <v>1832</v>
      </c>
      <c r="H791" t="s">
        <v>1833</v>
      </c>
      <c r="I791" t="s">
        <v>7959</v>
      </c>
      <c r="J791">
        <v>1577.68066</v>
      </c>
    </row>
    <row r="792" spans="1:10" x14ac:dyDescent="0.25">
      <c r="A792" s="167" t="s">
        <v>1834</v>
      </c>
      <c r="B792" s="166" t="s">
        <v>1835</v>
      </c>
      <c r="C792" s="166" t="s">
        <v>7960</v>
      </c>
      <c r="D792" s="131">
        <v>1479.61364</v>
      </c>
      <c r="G792" t="s">
        <v>1834</v>
      </c>
      <c r="H792" t="s">
        <v>1835</v>
      </c>
      <c r="I792" t="s">
        <v>7960</v>
      </c>
      <c r="J792">
        <v>1479.61364</v>
      </c>
    </row>
    <row r="793" spans="1:10" x14ac:dyDescent="0.25">
      <c r="A793" s="167" t="s">
        <v>1836</v>
      </c>
      <c r="B793" s="166" t="s">
        <v>1837</v>
      </c>
      <c r="C793" s="166" t="s">
        <v>7961</v>
      </c>
      <c r="D793" s="131">
        <v>1390.29565</v>
      </c>
      <c r="G793" t="s">
        <v>1836</v>
      </c>
      <c r="H793" t="s">
        <v>1837</v>
      </c>
      <c r="I793" t="s">
        <v>7961</v>
      </c>
      <c r="J793">
        <v>1390.29565</v>
      </c>
    </row>
    <row r="794" spans="1:10" x14ac:dyDescent="0.25">
      <c r="A794" s="167" t="s">
        <v>1838</v>
      </c>
      <c r="B794" s="166" t="s">
        <v>1839</v>
      </c>
      <c r="C794" s="166" t="s">
        <v>7962</v>
      </c>
      <c r="D794" s="131">
        <v>1139.8824400000001</v>
      </c>
      <c r="G794" t="s">
        <v>1838</v>
      </c>
      <c r="H794" t="s">
        <v>1839</v>
      </c>
      <c r="I794" t="s">
        <v>7962</v>
      </c>
      <c r="J794">
        <v>1139.8824400000001</v>
      </c>
    </row>
    <row r="795" spans="1:10" x14ac:dyDescent="0.25">
      <c r="A795" s="167" t="s">
        <v>1840</v>
      </c>
      <c r="B795" s="166" t="s">
        <v>1841</v>
      </c>
      <c r="C795" s="166" t="s">
        <v>7963</v>
      </c>
      <c r="D795" s="131">
        <v>874.51702799999998</v>
      </c>
      <c r="G795" t="s">
        <v>1840</v>
      </c>
      <c r="H795" t="s">
        <v>1841</v>
      </c>
      <c r="I795" t="s">
        <v>7963</v>
      </c>
      <c r="J795">
        <v>874.51702799999998</v>
      </c>
    </row>
    <row r="796" spans="1:10" x14ac:dyDescent="0.25">
      <c r="A796" s="167" t="s">
        <v>1842</v>
      </c>
      <c r="B796" s="166" t="s">
        <v>1843</v>
      </c>
      <c r="C796" s="166" t="s">
        <v>7964</v>
      </c>
      <c r="D796" s="131">
        <v>5308.4360299999998</v>
      </c>
      <c r="G796" t="s">
        <v>1842</v>
      </c>
      <c r="H796" t="s">
        <v>1843</v>
      </c>
      <c r="I796" t="s">
        <v>7964</v>
      </c>
      <c r="J796">
        <v>5308.4360299999998</v>
      </c>
    </row>
    <row r="797" spans="1:10" x14ac:dyDescent="0.25">
      <c r="A797" s="167" t="s">
        <v>1898</v>
      </c>
      <c r="B797" s="166" t="s">
        <v>1872</v>
      </c>
      <c r="C797" s="166" t="s">
        <v>7965</v>
      </c>
      <c r="D797" s="131">
        <v>149902.78099999999</v>
      </c>
      <c r="G797" t="s">
        <v>1898</v>
      </c>
      <c r="H797" t="s">
        <v>1872</v>
      </c>
      <c r="I797" t="s">
        <v>7965</v>
      </c>
      <c r="J797">
        <v>149902.78099999999</v>
      </c>
    </row>
    <row r="798" spans="1:10" x14ac:dyDescent="0.25">
      <c r="A798" s="167" t="s">
        <v>1899</v>
      </c>
      <c r="B798" s="166" t="s">
        <v>1873</v>
      </c>
      <c r="C798" s="166" t="s">
        <v>7966</v>
      </c>
      <c r="D798" s="131">
        <v>209303.45300000001</v>
      </c>
      <c r="G798" t="s">
        <v>1899</v>
      </c>
      <c r="H798" t="s">
        <v>1873</v>
      </c>
      <c r="I798" t="s">
        <v>7966</v>
      </c>
      <c r="J798">
        <v>209303.45300000001</v>
      </c>
    </row>
    <row r="799" spans="1:10" x14ac:dyDescent="0.25">
      <c r="A799" s="167" t="s">
        <v>1900</v>
      </c>
      <c r="B799" s="166" t="s">
        <v>1874</v>
      </c>
      <c r="C799" s="166" t="s">
        <v>7967</v>
      </c>
      <c r="D799" s="131">
        <v>166976.65599999999</v>
      </c>
      <c r="G799" t="s">
        <v>1900</v>
      </c>
      <c r="H799" t="s">
        <v>1874</v>
      </c>
      <c r="I799" t="s">
        <v>7967</v>
      </c>
      <c r="J799">
        <v>166976.65599999999</v>
      </c>
    </row>
    <row r="800" spans="1:10" x14ac:dyDescent="0.25">
      <c r="A800" s="167" t="s">
        <v>1901</v>
      </c>
      <c r="B800" s="166" t="s">
        <v>1875</v>
      </c>
      <c r="C800" s="166" t="s">
        <v>7968</v>
      </c>
      <c r="D800" s="131">
        <v>131818.45300000001</v>
      </c>
      <c r="G800" t="s">
        <v>1901</v>
      </c>
      <c r="H800" t="s">
        <v>1875</v>
      </c>
      <c r="I800" t="s">
        <v>7968</v>
      </c>
      <c r="J800">
        <v>131818.45300000001</v>
      </c>
    </row>
    <row r="801" spans="1:10" x14ac:dyDescent="0.25">
      <c r="A801" s="167" t="s">
        <v>1902</v>
      </c>
      <c r="B801" s="166" t="s">
        <v>1876</v>
      </c>
      <c r="C801" s="166" t="s">
        <v>7969</v>
      </c>
      <c r="D801" s="131">
        <v>99745.976500000004</v>
      </c>
      <c r="G801" t="s">
        <v>1902</v>
      </c>
      <c r="H801" t="s">
        <v>1876</v>
      </c>
      <c r="I801" t="s">
        <v>7969</v>
      </c>
      <c r="J801">
        <v>99745.976500000004</v>
      </c>
    </row>
    <row r="802" spans="1:10" x14ac:dyDescent="0.25">
      <c r="A802" s="167" t="s">
        <v>1903</v>
      </c>
      <c r="B802" s="166" t="s">
        <v>1877</v>
      </c>
      <c r="C802" s="166" t="s">
        <v>7970</v>
      </c>
      <c r="D802" s="131">
        <v>82468.273400000005</v>
      </c>
      <c r="G802" t="s">
        <v>1903</v>
      </c>
      <c r="H802" t="s">
        <v>1877</v>
      </c>
      <c r="I802" t="s">
        <v>7970</v>
      </c>
      <c r="J802">
        <v>82468.273400000005</v>
      </c>
    </row>
    <row r="803" spans="1:10" x14ac:dyDescent="0.25">
      <c r="A803" s="167" t="s">
        <v>1904</v>
      </c>
      <c r="B803" s="166" t="s">
        <v>1878</v>
      </c>
      <c r="C803" s="166" t="s">
        <v>7971</v>
      </c>
      <c r="D803" s="131">
        <v>64456.8007</v>
      </c>
      <c r="G803" t="s">
        <v>1904</v>
      </c>
      <c r="H803" t="s">
        <v>1878</v>
      </c>
      <c r="I803" t="s">
        <v>7971</v>
      </c>
      <c r="J803">
        <v>64456.8007</v>
      </c>
    </row>
    <row r="804" spans="1:10" x14ac:dyDescent="0.25">
      <c r="A804" s="167" t="s">
        <v>1905</v>
      </c>
      <c r="B804" s="166" t="s">
        <v>1879</v>
      </c>
      <c r="C804" s="166" t="s">
        <v>7972</v>
      </c>
      <c r="D804" s="131">
        <v>52169.503900000003</v>
      </c>
      <c r="G804" t="s">
        <v>1905</v>
      </c>
      <c r="H804" t="s">
        <v>1879</v>
      </c>
      <c r="I804" t="s">
        <v>7972</v>
      </c>
      <c r="J804">
        <v>52169.503900000003</v>
      </c>
    </row>
    <row r="805" spans="1:10" x14ac:dyDescent="0.25">
      <c r="A805" s="167" t="s">
        <v>1906</v>
      </c>
      <c r="B805" s="166" t="s">
        <v>1880</v>
      </c>
      <c r="C805" s="166" t="s">
        <v>7973</v>
      </c>
      <c r="D805" s="131">
        <v>44411.870999999999</v>
      </c>
      <c r="G805" t="s">
        <v>1906</v>
      </c>
      <c r="H805" t="s">
        <v>1880</v>
      </c>
      <c r="I805" t="s">
        <v>7973</v>
      </c>
      <c r="J805">
        <v>44411.870999999999</v>
      </c>
    </row>
    <row r="806" spans="1:10" x14ac:dyDescent="0.25">
      <c r="A806" s="167" t="s">
        <v>1907</v>
      </c>
      <c r="B806" s="166" t="s">
        <v>1881</v>
      </c>
      <c r="C806" s="166" t="s">
        <v>7974</v>
      </c>
      <c r="D806" s="131">
        <v>34743.597600000001</v>
      </c>
      <c r="G806" t="s">
        <v>1907</v>
      </c>
      <c r="H806" t="s">
        <v>1881</v>
      </c>
      <c r="I806" t="s">
        <v>7974</v>
      </c>
      <c r="J806">
        <v>34743.597600000001</v>
      </c>
    </row>
    <row r="807" spans="1:10" x14ac:dyDescent="0.25">
      <c r="A807" s="167" t="s">
        <v>1908</v>
      </c>
      <c r="B807" s="166" t="s">
        <v>1882</v>
      </c>
      <c r="C807" s="166" t="s">
        <v>7975</v>
      </c>
      <c r="D807" s="131">
        <v>30788.537100000001</v>
      </c>
      <c r="G807" t="s">
        <v>1908</v>
      </c>
      <c r="H807" t="s">
        <v>1882</v>
      </c>
      <c r="I807" t="s">
        <v>7975</v>
      </c>
      <c r="J807">
        <v>30788.537100000001</v>
      </c>
    </row>
    <row r="808" spans="1:10" x14ac:dyDescent="0.25">
      <c r="A808" s="167" t="s">
        <v>1909</v>
      </c>
      <c r="B808" s="166" t="s">
        <v>1883</v>
      </c>
      <c r="C808" s="166" t="s">
        <v>7976</v>
      </c>
      <c r="D808" s="131">
        <v>24406.320299999999</v>
      </c>
      <c r="G808" t="s">
        <v>1909</v>
      </c>
      <c r="H808" t="s">
        <v>1883</v>
      </c>
      <c r="I808" t="s">
        <v>7976</v>
      </c>
      <c r="J808">
        <v>24406.320299999999</v>
      </c>
    </row>
    <row r="809" spans="1:10" x14ac:dyDescent="0.25">
      <c r="A809" s="167" t="s">
        <v>1910</v>
      </c>
      <c r="B809" s="166" t="s">
        <v>1884</v>
      </c>
      <c r="C809" s="166" t="s">
        <v>7977</v>
      </c>
      <c r="D809" s="131">
        <v>22214.8691</v>
      </c>
      <c r="G809" t="s">
        <v>1910</v>
      </c>
      <c r="H809" t="s">
        <v>1884</v>
      </c>
      <c r="I809" t="s">
        <v>7977</v>
      </c>
      <c r="J809">
        <v>22214.8691</v>
      </c>
    </row>
    <row r="810" spans="1:10" x14ac:dyDescent="0.25">
      <c r="A810" s="167" t="s">
        <v>1911</v>
      </c>
      <c r="B810" s="166" t="s">
        <v>1885</v>
      </c>
      <c r="C810" s="166" t="s">
        <v>7978</v>
      </c>
      <c r="D810" s="131">
        <v>18857.558499999999</v>
      </c>
      <c r="G810" t="s">
        <v>1911</v>
      </c>
      <c r="H810" t="s">
        <v>1885</v>
      </c>
      <c r="I810" t="s">
        <v>7978</v>
      </c>
      <c r="J810">
        <v>18857.558499999999</v>
      </c>
    </row>
    <row r="811" spans="1:10" x14ac:dyDescent="0.25">
      <c r="A811" s="167" t="s">
        <v>1912</v>
      </c>
      <c r="B811" s="166" t="s">
        <v>1886</v>
      </c>
      <c r="C811" s="166" t="s">
        <v>7979</v>
      </c>
      <c r="D811" s="131">
        <v>16053.434499999999</v>
      </c>
      <c r="G811" t="s">
        <v>1912</v>
      </c>
      <c r="H811" t="s">
        <v>1886</v>
      </c>
      <c r="I811" t="s">
        <v>7979</v>
      </c>
      <c r="J811">
        <v>16053.434499999999</v>
      </c>
    </row>
    <row r="812" spans="1:10" x14ac:dyDescent="0.25">
      <c r="A812" s="167" t="s">
        <v>1913</v>
      </c>
      <c r="B812" s="166" t="s">
        <v>1887</v>
      </c>
      <c r="C812" s="166" t="s">
        <v>7980</v>
      </c>
      <c r="D812" s="131">
        <v>13367.367099999999</v>
      </c>
      <c r="G812" t="s">
        <v>1913</v>
      </c>
      <c r="H812" t="s">
        <v>1887</v>
      </c>
      <c r="I812" t="s">
        <v>7980</v>
      </c>
      <c r="J812">
        <v>13367.367099999999</v>
      </c>
    </row>
    <row r="813" spans="1:10" x14ac:dyDescent="0.25">
      <c r="A813" s="167" t="s">
        <v>1914</v>
      </c>
      <c r="B813" s="166" t="s">
        <v>1888</v>
      </c>
      <c r="C813" s="166" t="s">
        <v>7981</v>
      </c>
      <c r="D813" s="131">
        <v>10613.500899999999</v>
      </c>
      <c r="G813" t="s">
        <v>1914</v>
      </c>
      <c r="H813" t="s">
        <v>1888</v>
      </c>
      <c r="I813" t="s">
        <v>7981</v>
      </c>
      <c r="J813">
        <v>10613.500899999999</v>
      </c>
    </row>
    <row r="814" spans="1:10" x14ac:dyDescent="0.25">
      <c r="A814" s="167" t="s">
        <v>1915</v>
      </c>
      <c r="B814" s="166" t="s">
        <v>1889</v>
      </c>
      <c r="C814" s="166" t="s">
        <v>7982</v>
      </c>
      <c r="D814" s="131">
        <v>9731.3769499999999</v>
      </c>
      <c r="G814" t="s">
        <v>1915</v>
      </c>
      <c r="H814" t="s">
        <v>1889</v>
      </c>
      <c r="I814" t="s">
        <v>7982</v>
      </c>
      <c r="J814">
        <v>9731.3769499999999</v>
      </c>
    </row>
    <row r="815" spans="1:10" x14ac:dyDescent="0.25">
      <c r="A815" s="167" t="s">
        <v>1916</v>
      </c>
      <c r="B815" s="166" t="s">
        <v>1890</v>
      </c>
      <c r="C815" s="166" t="s">
        <v>7983</v>
      </c>
      <c r="D815" s="131">
        <v>8079.6572200000001</v>
      </c>
      <c r="G815" t="s">
        <v>1916</v>
      </c>
      <c r="H815" t="s">
        <v>1890</v>
      </c>
      <c r="I815" t="s">
        <v>7983</v>
      </c>
      <c r="J815">
        <v>8079.6572200000001</v>
      </c>
    </row>
    <row r="816" spans="1:10" x14ac:dyDescent="0.25">
      <c r="A816" s="167" t="s">
        <v>1917</v>
      </c>
      <c r="B816" s="166" t="s">
        <v>1891</v>
      </c>
      <c r="C816" s="166" t="s">
        <v>7984</v>
      </c>
      <c r="D816" s="131">
        <v>7260.0273399999996</v>
      </c>
      <c r="G816" t="s">
        <v>1917</v>
      </c>
      <c r="H816" t="s">
        <v>1891</v>
      </c>
      <c r="I816" t="s">
        <v>7984</v>
      </c>
      <c r="J816">
        <v>7260.0273399999996</v>
      </c>
    </row>
    <row r="817" spans="1:10" x14ac:dyDescent="0.25">
      <c r="A817" s="167" t="s">
        <v>1918</v>
      </c>
      <c r="B817" s="166" t="s">
        <v>1892</v>
      </c>
      <c r="C817" s="166" t="s">
        <v>7985</v>
      </c>
      <c r="D817" s="131">
        <v>6261.0497999999998</v>
      </c>
      <c r="G817" t="s">
        <v>1918</v>
      </c>
      <c r="H817" t="s">
        <v>1892</v>
      </c>
      <c r="I817" t="s">
        <v>7985</v>
      </c>
      <c r="J817">
        <v>6261.0497999999998</v>
      </c>
    </row>
    <row r="818" spans="1:10" x14ac:dyDescent="0.25">
      <c r="A818" s="167" t="s">
        <v>1919</v>
      </c>
      <c r="B818" s="166" t="s">
        <v>1893</v>
      </c>
      <c r="C818" s="166" t="s">
        <v>7986</v>
      </c>
      <c r="D818" s="131">
        <v>5713.1166899999998</v>
      </c>
      <c r="G818" t="s">
        <v>1919</v>
      </c>
      <c r="H818" t="s">
        <v>1893</v>
      </c>
      <c r="I818" t="s">
        <v>7986</v>
      </c>
      <c r="J818">
        <v>5713.1166899999998</v>
      </c>
    </row>
    <row r="819" spans="1:10" x14ac:dyDescent="0.25">
      <c r="A819" s="167" t="s">
        <v>1920</v>
      </c>
      <c r="B819" s="166" t="s">
        <v>1894</v>
      </c>
      <c r="C819" s="166" t="s">
        <v>7987</v>
      </c>
      <c r="D819" s="131">
        <v>5418.0605400000004</v>
      </c>
      <c r="G819" t="s">
        <v>1920</v>
      </c>
      <c r="H819" t="s">
        <v>1894</v>
      </c>
      <c r="I819" t="s">
        <v>7987</v>
      </c>
      <c r="J819">
        <v>5418.0605400000004</v>
      </c>
    </row>
    <row r="820" spans="1:10" x14ac:dyDescent="0.25">
      <c r="A820" s="167" t="s">
        <v>1921</v>
      </c>
      <c r="B820" s="166" t="s">
        <v>1895</v>
      </c>
      <c r="C820" s="166" t="s">
        <v>7988</v>
      </c>
      <c r="D820" s="131">
        <v>5081.6342699999996</v>
      </c>
      <c r="G820" t="s">
        <v>1921</v>
      </c>
      <c r="H820" t="s">
        <v>1895</v>
      </c>
      <c r="I820" t="s">
        <v>7988</v>
      </c>
      <c r="J820">
        <v>5081.6342699999996</v>
      </c>
    </row>
    <row r="821" spans="1:10" x14ac:dyDescent="0.25">
      <c r="A821" s="167" t="s">
        <v>1922</v>
      </c>
      <c r="B821" s="166" t="s">
        <v>1896</v>
      </c>
      <c r="C821" s="166" t="s">
        <v>7989</v>
      </c>
      <c r="D821" s="131">
        <v>3884.3862300000001</v>
      </c>
      <c r="G821" t="s">
        <v>1922</v>
      </c>
      <c r="H821" t="s">
        <v>1896</v>
      </c>
      <c r="I821" t="s">
        <v>7989</v>
      </c>
      <c r="J821">
        <v>3884.3862300000001</v>
      </c>
    </row>
    <row r="822" spans="1:10" x14ac:dyDescent="0.25">
      <c r="A822" s="167" t="s">
        <v>1923</v>
      </c>
      <c r="B822" s="166" t="s">
        <v>1897</v>
      </c>
      <c r="C822" s="166" t="s">
        <v>7990</v>
      </c>
      <c r="D822" s="131">
        <v>23942.1289</v>
      </c>
      <c r="G822" t="s">
        <v>1923</v>
      </c>
      <c r="H822" t="s">
        <v>1897</v>
      </c>
      <c r="I822" t="s">
        <v>7990</v>
      </c>
      <c r="J822">
        <v>23942.1289</v>
      </c>
    </row>
    <row r="823" spans="1:10" x14ac:dyDescent="0.25">
      <c r="A823" s="167" t="s">
        <v>1924</v>
      </c>
      <c r="B823" s="166" t="s">
        <v>1845</v>
      </c>
      <c r="C823" s="166" t="s">
        <v>7991</v>
      </c>
      <c r="D823" s="131">
        <v>540287.625</v>
      </c>
      <c r="G823" t="s">
        <v>1924</v>
      </c>
      <c r="H823" t="s">
        <v>1845</v>
      </c>
      <c r="I823" t="s">
        <v>7991</v>
      </c>
      <c r="J823">
        <v>540287.625</v>
      </c>
    </row>
    <row r="824" spans="1:10" x14ac:dyDescent="0.25">
      <c r="A824" s="167" t="s">
        <v>1925</v>
      </c>
      <c r="B824" s="166" t="s">
        <v>1846</v>
      </c>
      <c r="C824" s="166" t="s">
        <v>7992</v>
      </c>
      <c r="D824" s="131">
        <v>881814.43700000003</v>
      </c>
      <c r="G824" t="s">
        <v>1925</v>
      </c>
      <c r="H824" t="s">
        <v>1846</v>
      </c>
      <c r="I824" t="s">
        <v>7992</v>
      </c>
      <c r="J824">
        <v>881814.43700000003</v>
      </c>
    </row>
    <row r="825" spans="1:10" x14ac:dyDescent="0.25">
      <c r="A825" s="167" t="s">
        <v>1926</v>
      </c>
      <c r="B825" s="166" t="s">
        <v>1847</v>
      </c>
      <c r="C825" s="166" t="s">
        <v>7993</v>
      </c>
      <c r="D825" s="131">
        <v>780738.18700000003</v>
      </c>
      <c r="G825" t="s">
        <v>1926</v>
      </c>
      <c r="H825" t="s">
        <v>1847</v>
      </c>
      <c r="I825" t="s">
        <v>7993</v>
      </c>
      <c r="J825">
        <v>780738.18700000003</v>
      </c>
    </row>
    <row r="826" spans="1:10" x14ac:dyDescent="0.25">
      <c r="A826" s="167" t="s">
        <v>1927</v>
      </c>
      <c r="B826" s="166" t="s">
        <v>1848</v>
      </c>
      <c r="C826" s="166" t="s">
        <v>7994</v>
      </c>
      <c r="D826" s="131">
        <v>651860.875</v>
      </c>
      <c r="G826" t="s">
        <v>1927</v>
      </c>
      <c r="H826" t="s">
        <v>1848</v>
      </c>
      <c r="I826" t="s">
        <v>7994</v>
      </c>
      <c r="J826">
        <v>651860.875</v>
      </c>
    </row>
    <row r="827" spans="1:10" x14ac:dyDescent="0.25">
      <c r="A827" s="167" t="s">
        <v>1928</v>
      </c>
      <c r="B827" s="166" t="s">
        <v>1849</v>
      </c>
      <c r="C827" s="166" t="s">
        <v>7995</v>
      </c>
      <c r="D827" s="131">
        <v>509699.93699999998</v>
      </c>
      <c r="G827" t="s">
        <v>1928</v>
      </c>
      <c r="H827" t="s">
        <v>1849</v>
      </c>
      <c r="I827" t="s">
        <v>7995</v>
      </c>
      <c r="J827">
        <v>509699.93699999998</v>
      </c>
    </row>
    <row r="828" spans="1:10" x14ac:dyDescent="0.25">
      <c r="A828" s="167" t="s">
        <v>1929</v>
      </c>
      <c r="B828" s="166" t="s">
        <v>1850</v>
      </c>
      <c r="C828" s="166" t="s">
        <v>7996</v>
      </c>
      <c r="D828" s="131">
        <v>408381.28100000002</v>
      </c>
      <c r="G828" t="s">
        <v>1929</v>
      </c>
      <c r="H828" t="s">
        <v>1850</v>
      </c>
      <c r="I828" t="s">
        <v>7996</v>
      </c>
      <c r="J828">
        <v>408381.28100000002</v>
      </c>
    </row>
    <row r="829" spans="1:10" x14ac:dyDescent="0.25">
      <c r="A829" s="167" t="s">
        <v>1930</v>
      </c>
      <c r="B829" s="166" t="s">
        <v>1851</v>
      </c>
      <c r="C829" s="166" t="s">
        <v>7997</v>
      </c>
      <c r="D829" s="131">
        <v>329372.625</v>
      </c>
      <c r="G829" t="s">
        <v>1930</v>
      </c>
      <c r="H829" t="s">
        <v>1851</v>
      </c>
      <c r="I829" t="s">
        <v>7997</v>
      </c>
      <c r="J829">
        <v>329372.625</v>
      </c>
    </row>
    <row r="830" spans="1:10" x14ac:dyDescent="0.25">
      <c r="A830" s="167" t="s">
        <v>1931</v>
      </c>
      <c r="B830" s="166" t="s">
        <v>1852</v>
      </c>
      <c r="C830" s="166" t="s">
        <v>7998</v>
      </c>
      <c r="D830" s="131">
        <v>266685.875</v>
      </c>
      <c r="G830" t="s">
        <v>1931</v>
      </c>
      <c r="H830" t="s">
        <v>1852</v>
      </c>
      <c r="I830" t="s">
        <v>7998</v>
      </c>
      <c r="J830">
        <v>266685.875</v>
      </c>
    </row>
    <row r="831" spans="1:10" x14ac:dyDescent="0.25">
      <c r="A831" s="167" t="s">
        <v>1932</v>
      </c>
      <c r="B831" s="166" t="s">
        <v>1853</v>
      </c>
      <c r="C831" s="166" t="s">
        <v>7999</v>
      </c>
      <c r="D831" s="131">
        <v>214479.96799999999</v>
      </c>
      <c r="G831" t="s">
        <v>1932</v>
      </c>
      <c r="H831" t="s">
        <v>1853</v>
      </c>
      <c r="I831" t="s">
        <v>7999</v>
      </c>
      <c r="J831">
        <v>214479.96799999999</v>
      </c>
    </row>
    <row r="832" spans="1:10" x14ac:dyDescent="0.25">
      <c r="A832" s="167" t="s">
        <v>1933</v>
      </c>
      <c r="B832" s="166" t="s">
        <v>1854</v>
      </c>
      <c r="C832" s="166" t="s">
        <v>8000</v>
      </c>
      <c r="D832" s="131">
        <v>169647.421</v>
      </c>
      <c r="G832" t="s">
        <v>1933</v>
      </c>
      <c r="H832" t="s">
        <v>1854</v>
      </c>
      <c r="I832" t="s">
        <v>8000</v>
      </c>
      <c r="J832">
        <v>169647.421</v>
      </c>
    </row>
    <row r="833" spans="1:10" x14ac:dyDescent="0.25">
      <c r="A833" s="167" t="s">
        <v>1934</v>
      </c>
      <c r="B833" s="166" t="s">
        <v>1855</v>
      </c>
      <c r="C833" s="166" t="s">
        <v>8001</v>
      </c>
      <c r="D833" s="131">
        <v>141184.09299999999</v>
      </c>
      <c r="G833" t="s">
        <v>1934</v>
      </c>
      <c r="H833" t="s">
        <v>1855</v>
      </c>
      <c r="I833" t="s">
        <v>8001</v>
      </c>
      <c r="J833">
        <v>141184.09299999999</v>
      </c>
    </row>
    <row r="834" spans="1:10" x14ac:dyDescent="0.25">
      <c r="A834" s="167" t="s">
        <v>1935</v>
      </c>
      <c r="B834" s="166" t="s">
        <v>1856</v>
      </c>
      <c r="C834" s="166" t="s">
        <v>8002</v>
      </c>
      <c r="D834" s="131">
        <v>117182.632</v>
      </c>
      <c r="G834" t="s">
        <v>1935</v>
      </c>
      <c r="H834" t="s">
        <v>1856</v>
      </c>
      <c r="I834" t="s">
        <v>8002</v>
      </c>
      <c r="J834">
        <v>117182.632</v>
      </c>
    </row>
    <row r="835" spans="1:10" x14ac:dyDescent="0.25">
      <c r="A835" s="167" t="s">
        <v>1936</v>
      </c>
      <c r="B835" s="166" t="s">
        <v>1857</v>
      </c>
      <c r="C835" s="166" t="s">
        <v>8003</v>
      </c>
      <c r="D835" s="131">
        <v>95707.031199999998</v>
      </c>
      <c r="G835" t="s">
        <v>1936</v>
      </c>
      <c r="H835" t="s">
        <v>1857</v>
      </c>
      <c r="I835" t="s">
        <v>8003</v>
      </c>
      <c r="J835">
        <v>95707.031199999998</v>
      </c>
    </row>
    <row r="836" spans="1:10" x14ac:dyDescent="0.25">
      <c r="A836" s="167" t="s">
        <v>1937</v>
      </c>
      <c r="B836" s="166" t="s">
        <v>1858</v>
      </c>
      <c r="C836" s="166" t="s">
        <v>8004</v>
      </c>
      <c r="D836" s="131">
        <v>77392.828099999999</v>
      </c>
      <c r="G836" t="s">
        <v>1937</v>
      </c>
      <c r="H836" t="s">
        <v>1858</v>
      </c>
      <c r="I836" t="s">
        <v>8004</v>
      </c>
      <c r="J836">
        <v>77392.828099999999</v>
      </c>
    </row>
    <row r="837" spans="1:10" x14ac:dyDescent="0.25">
      <c r="A837" s="167" t="s">
        <v>1938</v>
      </c>
      <c r="B837" s="166" t="s">
        <v>1859</v>
      </c>
      <c r="C837" s="166" t="s">
        <v>8005</v>
      </c>
      <c r="D837" s="131">
        <v>62320.031199999998</v>
      </c>
      <c r="G837" t="s">
        <v>1938</v>
      </c>
      <c r="H837" t="s">
        <v>1859</v>
      </c>
      <c r="I837" t="s">
        <v>8005</v>
      </c>
      <c r="J837">
        <v>62320.031199999998</v>
      </c>
    </row>
    <row r="838" spans="1:10" x14ac:dyDescent="0.25">
      <c r="A838" s="167" t="s">
        <v>1939</v>
      </c>
      <c r="B838" s="166" t="s">
        <v>1860</v>
      </c>
      <c r="C838" s="166" t="s">
        <v>8006</v>
      </c>
      <c r="D838" s="131">
        <v>50469.1757</v>
      </c>
      <c r="G838" t="s">
        <v>1939</v>
      </c>
      <c r="H838" t="s">
        <v>1860</v>
      </c>
      <c r="I838" t="s">
        <v>8006</v>
      </c>
      <c r="J838">
        <v>50469.1757</v>
      </c>
    </row>
    <row r="839" spans="1:10" x14ac:dyDescent="0.25">
      <c r="A839" s="167" t="s">
        <v>1940</v>
      </c>
      <c r="B839" s="166" t="s">
        <v>1861</v>
      </c>
      <c r="C839" s="166" t="s">
        <v>8007</v>
      </c>
      <c r="D839" s="131">
        <v>39861.2929</v>
      </c>
      <c r="G839" t="s">
        <v>1940</v>
      </c>
      <c r="H839" t="s">
        <v>1861</v>
      </c>
      <c r="I839" t="s">
        <v>8007</v>
      </c>
      <c r="J839">
        <v>39861.2929</v>
      </c>
    </row>
    <row r="840" spans="1:10" x14ac:dyDescent="0.25">
      <c r="A840" s="167" t="s">
        <v>1941</v>
      </c>
      <c r="B840" s="166" t="s">
        <v>1862</v>
      </c>
      <c r="C840" s="166" t="s">
        <v>8008</v>
      </c>
      <c r="D840" s="131">
        <v>33876.277300000002</v>
      </c>
      <c r="G840" t="s">
        <v>1941</v>
      </c>
      <c r="H840" t="s">
        <v>1862</v>
      </c>
      <c r="I840" t="s">
        <v>8008</v>
      </c>
      <c r="J840">
        <v>33876.277300000002</v>
      </c>
    </row>
    <row r="841" spans="1:10" x14ac:dyDescent="0.25">
      <c r="A841" s="167" t="s">
        <v>1942</v>
      </c>
      <c r="B841" s="166" t="s">
        <v>1863</v>
      </c>
      <c r="C841" s="166" t="s">
        <v>8009</v>
      </c>
      <c r="D841" s="131">
        <v>27030.107400000001</v>
      </c>
      <c r="G841" t="s">
        <v>1942</v>
      </c>
      <c r="H841" t="s">
        <v>1863</v>
      </c>
      <c r="I841" t="s">
        <v>8009</v>
      </c>
      <c r="J841">
        <v>27030.107400000001</v>
      </c>
    </row>
    <row r="842" spans="1:10" x14ac:dyDescent="0.25">
      <c r="A842" s="167" t="s">
        <v>1943</v>
      </c>
      <c r="B842" s="166" t="s">
        <v>1864</v>
      </c>
      <c r="C842" s="166" t="s">
        <v>8010</v>
      </c>
      <c r="D842" s="131">
        <v>23357.1777</v>
      </c>
      <c r="G842" t="s">
        <v>1943</v>
      </c>
      <c r="H842" t="s">
        <v>1864</v>
      </c>
      <c r="I842" t="s">
        <v>8010</v>
      </c>
      <c r="J842">
        <v>23357.1777</v>
      </c>
    </row>
    <row r="843" spans="1:10" x14ac:dyDescent="0.25">
      <c r="A843" s="167" t="s">
        <v>1944</v>
      </c>
      <c r="B843" s="166" t="s">
        <v>1865</v>
      </c>
      <c r="C843" s="166" t="s">
        <v>8011</v>
      </c>
      <c r="D843" s="131">
        <v>18441.400300000001</v>
      </c>
      <c r="G843" t="s">
        <v>1944</v>
      </c>
      <c r="H843" t="s">
        <v>1865</v>
      </c>
      <c r="I843" t="s">
        <v>8011</v>
      </c>
      <c r="J843">
        <v>18441.400300000001</v>
      </c>
    </row>
    <row r="844" spans="1:10" x14ac:dyDescent="0.25">
      <c r="A844" s="167" t="s">
        <v>1945</v>
      </c>
      <c r="B844" s="166" t="s">
        <v>1866</v>
      </c>
      <c r="C844" s="166" t="s">
        <v>8012</v>
      </c>
      <c r="D844" s="131">
        <v>15322.620999999999</v>
      </c>
      <c r="G844" t="s">
        <v>1945</v>
      </c>
      <c r="H844" t="s">
        <v>1866</v>
      </c>
      <c r="I844" t="s">
        <v>8012</v>
      </c>
      <c r="J844">
        <v>15322.620999999999</v>
      </c>
    </row>
    <row r="845" spans="1:10" x14ac:dyDescent="0.25">
      <c r="A845" s="167" t="s">
        <v>1946</v>
      </c>
      <c r="B845" s="166" t="s">
        <v>1867</v>
      </c>
      <c r="C845" s="166" t="s">
        <v>8013</v>
      </c>
      <c r="D845" s="131">
        <v>14777.703100000001</v>
      </c>
      <c r="G845" t="s">
        <v>1946</v>
      </c>
      <c r="H845" t="s">
        <v>1867</v>
      </c>
      <c r="I845" t="s">
        <v>8013</v>
      </c>
      <c r="J845">
        <v>14777.703100000001</v>
      </c>
    </row>
    <row r="846" spans="1:10" x14ac:dyDescent="0.25">
      <c r="A846" s="167" t="s">
        <v>1947</v>
      </c>
      <c r="B846" s="166" t="s">
        <v>1868</v>
      </c>
      <c r="C846" s="166" t="s">
        <v>8014</v>
      </c>
      <c r="D846" s="131">
        <v>10220.381799999999</v>
      </c>
      <c r="G846" t="s">
        <v>1947</v>
      </c>
      <c r="H846" t="s">
        <v>1868</v>
      </c>
      <c r="I846" t="s">
        <v>8014</v>
      </c>
      <c r="J846">
        <v>10220.381799999999</v>
      </c>
    </row>
    <row r="847" spans="1:10" x14ac:dyDescent="0.25">
      <c r="A847" s="167" t="s">
        <v>1948</v>
      </c>
      <c r="B847" s="166" t="s">
        <v>1869</v>
      </c>
      <c r="C847" s="166" t="s">
        <v>8015</v>
      </c>
      <c r="D847" s="131">
        <v>8166.1855400000004</v>
      </c>
      <c r="G847" t="s">
        <v>1948</v>
      </c>
      <c r="H847" t="s">
        <v>1869</v>
      </c>
      <c r="I847" t="s">
        <v>8015</v>
      </c>
      <c r="J847">
        <v>8166.1855400000004</v>
      </c>
    </row>
    <row r="848" spans="1:10" x14ac:dyDescent="0.25">
      <c r="A848" s="167" t="s">
        <v>1949</v>
      </c>
      <c r="B848" s="166" t="s">
        <v>1870</v>
      </c>
      <c r="C848" s="166" t="s">
        <v>8016</v>
      </c>
      <c r="D848" s="131">
        <v>37923.9179</v>
      </c>
      <c r="G848" t="s">
        <v>1949</v>
      </c>
      <c r="H848" t="s">
        <v>1870</v>
      </c>
      <c r="I848" t="s">
        <v>8016</v>
      </c>
      <c r="J848">
        <v>37923.9179</v>
      </c>
    </row>
    <row r="849" spans="1:10" x14ac:dyDescent="0.25">
      <c r="A849" s="167" t="s">
        <v>2004</v>
      </c>
      <c r="B849" s="166" t="s">
        <v>1952</v>
      </c>
      <c r="C849" s="166" t="s">
        <v>8017</v>
      </c>
      <c r="D849" s="131">
        <v>399522.03100000002</v>
      </c>
      <c r="G849" t="s">
        <v>2004</v>
      </c>
      <c r="H849" t="s">
        <v>1952</v>
      </c>
      <c r="I849" t="s">
        <v>8017</v>
      </c>
      <c r="J849">
        <v>399522.03100000002</v>
      </c>
    </row>
    <row r="850" spans="1:10" x14ac:dyDescent="0.25">
      <c r="A850" s="167" t="s">
        <v>2005</v>
      </c>
      <c r="B850" s="166" t="s">
        <v>1953</v>
      </c>
      <c r="C850" s="166" t="s">
        <v>8018</v>
      </c>
      <c r="D850" s="131">
        <v>554482.31200000003</v>
      </c>
      <c r="G850" t="s">
        <v>2005</v>
      </c>
      <c r="H850" t="s">
        <v>1953</v>
      </c>
      <c r="I850" t="s">
        <v>8018</v>
      </c>
      <c r="J850">
        <v>554482.31200000003</v>
      </c>
    </row>
    <row r="851" spans="1:10" x14ac:dyDescent="0.25">
      <c r="A851" s="167" t="s">
        <v>2006</v>
      </c>
      <c r="B851" s="166" t="s">
        <v>1954</v>
      </c>
      <c r="C851" s="166" t="s">
        <v>8019</v>
      </c>
      <c r="D851" s="131">
        <v>468402.21799999999</v>
      </c>
      <c r="G851" t="s">
        <v>2006</v>
      </c>
      <c r="H851" t="s">
        <v>1954</v>
      </c>
      <c r="I851" t="s">
        <v>8019</v>
      </c>
      <c r="J851">
        <v>468402.21799999999</v>
      </c>
    </row>
    <row r="852" spans="1:10" x14ac:dyDescent="0.25">
      <c r="A852" s="167" t="s">
        <v>2007</v>
      </c>
      <c r="B852" s="166" t="s">
        <v>1955</v>
      </c>
      <c r="C852" s="166" t="s">
        <v>8020</v>
      </c>
      <c r="D852" s="131">
        <v>383664.71799999999</v>
      </c>
      <c r="G852" t="s">
        <v>2007</v>
      </c>
      <c r="H852" t="s">
        <v>1955</v>
      </c>
      <c r="I852" t="s">
        <v>8020</v>
      </c>
      <c r="J852">
        <v>383664.71799999999</v>
      </c>
    </row>
    <row r="853" spans="1:10" x14ac:dyDescent="0.25">
      <c r="A853" s="167" t="s">
        <v>2008</v>
      </c>
      <c r="B853" s="166" t="s">
        <v>1956</v>
      </c>
      <c r="C853" s="166" t="s">
        <v>8021</v>
      </c>
      <c r="D853" s="131">
        <v>297909.25</v>
      </c>
      <c r="G853" t="s">
        <v>2008</v>
      </c>
      <c r="H853" t="s">
        <v>1956</v>
      </c>
      <c r="I853" t="s">
        <v>8021</v>
      </c>
      <c r="J853">
        <v>297909.25</v>
      </c>
    </row>
    <row r="854" spans="1:10" x14ac:dyDescent="0.25">
      <c r="A854" s="167" t="s">
        <v>2009</v>
      </c>
      <c r="B854" s="166" t="s">
        <v>1957</v>
      </c>
      <c r="C854" s="166" t="s">
        <v>8022</v>
      </c>
      <c r="D854" s="131">
        <v>234571.56200000001</v>
      </c>
      <c r="G854" t="s">
        <v>2009</v>
      </c>
      <c r="H854" t="s">
        <v>1957</v>
      </c>
      <c r="I854" t="s">
        <v>8022</v>
      </c>
      <c r="J854">
        <v>234571.56200000001</v>
      </c>
    </row>
    <row r="855" spans="1:10" x14ac:dyDescent="0.25">
      <c r="A855" s="167" t="s">
        <v>2010</v>
      </c>
      <c r="B855" s="166" t="s">
        <v>1958</v>
      </c>
      <c r="C855" s="166" t="s">
        <v>8023</v>
      </c>
      <c r="D855" s="131">
        <v>179057.03099999999</v>
      </c>
      <c r="G855" t="s">
        <v>2010</v>
      </c>
      <c r="H855" t="s">
        <v>1958</v>
      </c>
      <c r="I855" t="s">
        <v>8023</v>
      </c>
      <c r="J855">
        <v>179057.03099999999</v>
      </c>
    </row>
    <row r="856" spans="1:10" x14ac:dyDescent="0.25">
      <c r="A856" s="167" t="s">
        <v>2011</v>
      </c>
      <c r="B856" s="166" t="s">
        <v>1959</v>
      </c>
      <c r="C856" s="166" t="s">
        <v>8024</v>
      </c>
      <c r="D856" s="131">
        <v>139950.32800000001</v>
      </c>
      <c r="G856" t="s">
        <v>2011</v>
      </c>
      <c r="H856" t="s">
        <v>1959</v>
      </c>
      <c r="I856" t="s">
        <v>8024</v>
      </c>
      <c r="J856">
        <v>139950.32800000001</v>
      </c>
    </row>
    <row r="857" spans="1:10" x14ac:dyDescent="0.25">
      <c r="A857" s="167" t="s">
        <v>2012</v>
      </c>
      <c r="B857" s="166" t="s">
        <v>1960</v>
      </c>
      <c r="C857" s="166" t="s">
        <v>8025</v>
      </c>
      <c r="D857" s="131">
        <v>108862.882</v>
      </c>
      <c r="G857" t="s">
        <v>2012</v>
      </c>
      <c r="H857" t="s">
        <v>1960</v>
      </c>
      <c r="I857" t="s">
        <v>8025</v>
      </c>
      <c r="J857">
        <v>108862.882</v>
      </c>
    </row>
    <row r="858" spans="1:10" x14ac:dyDescent="0.25">
      <c r="A858" s="167" t="s">
        <v>2013</v>
      </c>
      <c r="B858" s="166" t="s">
        <v>1961</v>
      </c>
      <c r="C858" s="166" t="s">
        <v>8026</v>
      </c>
      <c r="D858" s="131">
        <v>82981.960900000005</v>
      </c>
      <c r="G858" t="s">
        <v>2013</v>
      </c>
      <c r="H858" t="s">
        <v>1961</v>
      </c>
      <c r="I858" t="s">
        <v>8026</v>
      </c>
      <c r="J858">
        <v>82981.960900000005</v>
      </c>
    </row>
    <row r="859" spans="1:10" x14ac:dyDescent="0.25">
      <c r="A859" s="167" t="s">
        <v>2014</v>
      </c>
      <c r="B859" s="166" t="s">
        <v>1962</v>
      </c>
      <c r="C859" s="166" t="s">
        <v>8027</v>
      </c>
      <c r="D859" s="131">
        <v>66452.578099999999</v>
      </c>
      <c r="G859" t="s">
        <v>2014</v>
      </c>
      <c r="H859" t="s">
        <v>1962</v>
      </c>
      <c r="I859" t="s">
        <v>8027</v>
      </c>
      <c r="J859">
        <v>66452.578099999999</v>
      </c>
    </row>
    <row r="860" spans="1:10" x14ac:dyDescent="0.25">
      <c r="A860" s="167" t="s">
        <v>2015</v>
      </c>
      <c r="B860" s="166" t="s">
        <v>1963</v>
      </c>
      <c r="C860" s="166" t="s">
        <v>8028</v>
      </c>
      <c r="D860" s="131">
        <v>50789.007799999999</v>
      </c>
      <c r="G860" t="s">
        <v>2015</v>
      </c>
      <c r="H860" t="s">
        <v>1963</v>
      </c>
      <c r="I860" t="s">
        <v>8028</v>
      </c>
      <c r="J860">
        <v>50789.007799999999</v>
      </c>
    </row>
    <row r="861" spans="1:10" x14ac:dyDescent="0.25">
      <c r="A861" s="167" t="s">
        <v>2016</v>
      </c>
      <c r="B861" s="166" t="s">
        <v>1964</v>
      </c>
      <c r="C861" s="166" t="s">
        <v>8029</v>
      </c>
      <c r="D861" s="131">
        <v>39509.7382</v>
      </c>
      <c r="G861" t="s">
        <v>2016</v>
      </c>
      <c r="H861" t="s">
        <v>1964</v>
      </c>
      <c r="I861" t="s">
        <v>8029</v>
      </c>
      <c r="J861">
        <v>39509.7382</v>
      </c>
    </row>
    <row r="862" spans="1:10" x14ac:dyDescent="0.25">
      <c r="A862" s="167" t="s">
        <v>2017</v>
      </c>
      <c r="B862" s="166" t="s">
        <v>1965</v>
      </c>
      <c r="C862" s="166" t="s">
        <v>8030</v>
      </c>
      <c r="D862" s="131">
        <v>30599.214800000002</v>
      </c>
      <c r="G862" t="s">
        <v>2017</v>
      </c>
      <c r="H862" t="s">
        <v>1965</v>
      </c>
      <c r="I862" t="s">
        <v>8030</v>
      </c>
      <c r="J862">
        <v>30599.214800000002</v>
      </c>
    </row>
    <row r="863" spans="1:10" x14ac:dyDescent="0.25">
      <c r="A863" s="167" t="s">
        <v>2018</v>
      </c>
      <c r="B863" s="166" t="s">
        <v>1966</v>
      </c>
      <c r="C863" s="166" t="s">
        <v>8031</v>
      </c>
      <c r="D863" s="131">
        <v>23259.8125</v>
      </c>
      <c r="G863" t="s">
        <v>2018</v>
      </c>
      <c r="H863" t="s">
        <v>1966</v>
      </c>
      <c r="I863" t="s">
        <v>8031</v>
      </c>
      <c r="J863">
        <v>23259.8125</v>
      </c>
    </row>
    <row r="864" spans="1:10" x14ac:dyDescent="0.25">
      <c r="A864" s="167" t="s">
        <v>2019</v>
      </c>
      <c r="B864" s="166" t="s">
        <v>1967</v>
      </c>
      <c r="C864" s="166" t="s">
        <v>8032</v>
      </c>
      <c r="D864" s="131">
        <v>17430.390599999999</v>
      </c>
      <c r="G864" t="s">
        <v>2019</v>
      </c>
      <c r="H864" t="s">
        <v>1967</v>
      </c>
      <c r="I864" t="s">
        <v>8032</v>
      </c>
      <c r="J864">
        <v>17430.390599999999</v>
      </c>
    </row>
    <row r="865" spans="1:10" x14ac:dyDescent="0.25">
      <c r="A865" s="167" t="s">
        <v>2020</v>
      </c>
      <c r="B865" s="166" t="s">
        <v>1968</v>
      </c>
      <c r="C865" s="166" t="s">
        <v>8033</v>
      </c>
      <c r="D865" s="131">
        <v>13110.189399999999</v>
      </c>
      <c r="G865" t="s">
        <v>2020</v>
      </c>
      <c r="H865" t="s">
        <v>1968</v>
      </c>
      <c r="I865" t="s">
        <v>8033</v>
      </c>
      <c r="J865">
        <v>13110.189399999999</v>
      </c>
    </row>
    <row r="866" spans="1:10" x14ac:dyDescent="0.25">
      <c r="A866" s="167" t="s">
        <v>2021</v>
      </c>
      <c r="B866" s="166" t="s">
        <v>1969</v>
      </c>
      <c r="C866" s="166" t="s">
        <v>8034</v>
      </c>
      <c r="D866" s="131">
        <v>10259.5146</v>
      </c>
      <c r="G866" t="s">
        <v>2021</v>
      </c>
      <c r="H866" t="s">
        <v>1969</v>
      </c>
      <c r="I866" t="s">
        <v>8034</v>
      </c>
      <c r="J866">
        <v>10259.5146</v>
      </c>
    </row>
    <row r="867" spans="1:10" x14ac:dyDescent="0.25">
      <c r="A867" s="167" t="s">
        <v>2022</v>
      </c>
      <c r="B867" s="166" t="s">
        <v>1970</v>
      </c>
      <c r="C867" s="166" t="s">
        <v>8035</v>
      </c>
      <c r="D867" s="131">
        <v>7432.0615200000002</v>
      </c>
      <c r="G867" t="s">
        <v>2022</v>
      </c>
      <c r="H867" t="s">
        <v>1970</v>
      </c>
      <c r="I867" t="s">
        <v>8035</v>
      </c>
      <c r="J867">
        <v>7432.0615200000002</v>
      </c>
    </row>
    <row r="868" spans="1:10" x14ac:dyDescent="0.25">
      <c r="A868" s="167" t="s">
        <v>2023</v>
      </c>
      <c r="B868" s="166" t="s">
        <v>1971</v>
      </c>
      <c r="C868" s="166" t="s">
        <v>8036</v>
      </c>
      <c r="D868" s="131">
        <v>6225.6445299999996</v>
      </c>
      <c r="G868" t="s">
        <v>2023</v>
      </c>
      <c r="H868" t="s">
        <v>1971</v>
      </c>
      <c r="I868" t="s">
        <v>8036</v>
      </c>
      <c r="J868">
        <v>6225.6445299999996</v>
      </c>
    </row>
    <row r="869" spans="1:10" x14ac:dyDescent="0.25">
      <c r="A869" s="167" t="s">
        <v>2024</v>
      </c>
      <c r="B869" s="166" t="s">
        <v>1972</v>
      </c>
      <c r="C869" s="166" t="s">
        <v>8037</v>
      </c>
      <c r="D869" s="131">
        <v>4146.4555600000003</v>
      </c>
      <c r="G869" t="s">
        <v>2024</v>
      </c>
      <c r="H869" t="s">
        <v>1972</v>
      </c>
      <c r="I869" t="s">
        <v>8037</v>
      </c>
      <c r="J869">
        <v>4146.4555600000003</v>
      </c>
    </row>
    <row r="870" spans="1:10" x14ac:dyDescent="0.25">
      <c r="A870" s="167" t="s">
        <v>2025</v>
      </c>
      <c r="B870" s="166" t="s">
        <v>1973</v>
      </c>
      <c r="C870" s="166" t="s">
        <v>8038</v>
      </c>
      <c r="D870" s="131">
        <v>3803.5414999999998</v>
      </c>
      <c r="G870" t="s">
        <v>2025</v>
      </c>
      <c r="H870" t="s">
        <v>1973</v>
      </c>
      <c r="I870" t="s">
        <v>8038</v>
      </c>
      <c r="J870">
        <v>3803.5414999999998</v>
      </c>
    </row>
    <row r="871" spans="1:10" x14ac:dyDescent="0.25">
      <c r="A871" s="167" t="s">
        <v>2026</v>
      </c>
      <c r="B871" s="166" t="s">
        <v>1974</v>
      </c>
      <c r="C871" s="166" t="s">
        <v>8039</v>
      </c>
      <c r="D871" s="131">
        <v>3431.40625</v>
      </c>
      <c r="G871" t="s">
        <v>2026</v>
      </c>
      <c r="H871" t="s">
        <v>1974</v>
      </c>
      <c r="I871" t="s">
        <v>8039</v>
      </c>
      <c r="J871">
        <v>3431.40625</v>
      </c>
    </row>
    <row r="872" spans="1:10" x14ac:dyDescent="0.25">
      <c r="A872" s="167" t="s">
        <v>2027</v>
      </c>
      <c r="B872" s="166" t="s">
        <v>1975</v>
      </c>
      <c r="C872" s="166" t="s">
        <v>8040</v>
      </c>
      <c r="D872" s="131">
        <v>1763.3463099999999</v>
      </c>
      <c r="G872" t="s">
        <v>2027</v>
      </c>
      <c r="H872" t="s">
        <v>1975</v>
      </c>
      <c r="I872" t="s">
        <v>8040</v>
      </c>
      <c r="J872">
        <v>1763.3463099999999</v>
      </c>
    </row>
    <row r="873" spans="1:10" x14ac:dyDescent="0.25">
      <c r="A873" s="167" t="s">
        <v>2028</v>
      </c>
      <c r="B873" s="166" t="s">
        <v>1976</v>
      </c>
      <c r="C873" s="166" t="s">
        <v>8041</v>
      </c>
      <c r="D873" s="131">
        <v>1313.43676</v>
      </c>
      <c r="G873" t="s">
        <v>2028</v>
      </c>
      <c r="H873" t="s">
        <v>1976</v>
      </c>
      <c r="I873" t="s">
        <v>8041</v>
      </c>
      <c r="J873">
        <v>1313.43676</v>
      </c>
    </row>
    <row r="874" spans="1:10" x14ac:dyDescent="0.25">
      <c r="A874" s="167" t="s">
        <v>2029</v>
      </c>
      <c r="B874" s="166" t="s">
        <v>1977</v>
      </c>
      <c r="C874" s="166" t="s">
        <v>8042</v>
      </c>
      <c r="D874" s="131">
        <v>5395.5561500000003</v>
      </c>
      <c r="G874" t="s">
        <v>2029</v>
      </c>
      <c r="H874" t="s">
        <v>1977</v>
      </c>
      <c r="I874" t="s">
        <v>8042</v>
      </c>
      <c r="J874">
        <v>5395.5561500000003</v>
      </c>
    </row>
    <row r="875" spans="1:10" x14ac:dyDescent="0.25">
      <c r="A875" s="167" t="s">
        <v>2030</v>
      </c>
      <c r="B875" s="166" t="s">
        <v>1978</v>
      </c>
      <c r="C875" s="166" t="s">
        <v>8043</v>
      </c>
      <c r="D875" s="131">
        <v>166816.01500000001</v>
      </c>
      <c r="G875" t="s">
        <v>2030</v>
      </c>
      <c r="H875" t="s">
        <v>1978</v>
      </c>
      <c r="I875" t="s">
        <v>8043</v>
      </c>
      <c r="J875">
        <v>166816.01500000001</v>
      </c>
    </row>
    <row r="876" spans="1:10" x14ac:dyDescent="0.25">
      <c r="A876" s="167" t="s">
        <v>2031</v>
      </c>
      <c r="B876" s="166" t="s">
        <v>1979</v>
      </c>
      <c r="C876" s="166" t="s">
        <v>8044</v>
      </c>
      <c r="D876" s="131">
        <v>199447.31200000001</v>
      </c>
      <c r="G876" t="s">
        <v>2031</v>
      </c>
      <c r="H876" t="s">
        <v>1979</v>
      </c>
      <c r="I876" t="s">
        <v>8044</v>
      </c>
      <c r="J876">
        <v>199447.31200000001</v>
      </c>
    </row>
    <row r="877" spans="1:10" x14ac:dyDescent="0.25">
      <c r="A877" s="167" t="s">
        <v>2032</v>
      </c>
      <c r="B877" s="166" t="s">
        <v>1980</v>
      </c>
      <c r="C877" s="166" t="s">
        <v>8045</v>
      </c>
      <c r="D877" s="131">
        <v>155827.56200000001</v>
      </c>
      <c r="G877" t="s">
        <v>2032</v>
      </c>
      <c r="H877" t="s">
        <v>1980</v>
      </c>
      <c r="I877" t="s">
        <v>8045</v>
      </c>
      <c r="J877">
        <v>155827.56200000001</v>
      </c>
    </row>
    <row r="878" spans="1:10" x14ac:dyDescent="0.25">
      <c r="A878" s="167" t="s">
        <v>2033</v>
      </c>
      <c r="B878" s="166" t="s">
        <v>1981</v>
      </c>
      <c r="C878" s="166" t="s">
        <v>8046</v>
      </c>
      <c r="D878" s="131">
        <v>143714.93700000001</v>
      </c>
      <c r="G878" t="s">
        <v>2033</v>
      </c>
      <c r="H878" t="s">
        <v>1981</v>
      </c>
      <c r="I878" t="s">
        <v>8046</v>
      </c>
      <c r="J878">
        <v>143714.93700000001</v>
      </c>
    </row>
    <row r="879" spans="1:10" x14ac:dyDescent="0.25">
      <c r="A879" s="167" t="s">
        <v>2034</v>
      </c>
      <c r="B879" s="166" t="s">
        <v>1982</v>
      </c>
      <c r="C879" s="166" t="s">
        <v>8047</v>
      </c>
      <c r="D879" s="131">
        <v>131129.65599999999</v>
      </c>
      <c r="G879" t="s">
        <v>2034</v>
      </c>
      <c r="H879" t="s">
        <v>1982</v>
      </c>
      <c r="I879" t="s">
        <v>8047</v>
      </c>
      <c r="J879">
        <v>131129.65599999999</v>
      </c>
    </row>
    <row r="880" spans="1:10" x14ac:dyDescent="0.25">
      <c r="A880" s="167" t="s">
        <v>2035</v>
      </c>
      <c r="B880" s="166" t="s">
        <v>1983</v>
      </c>
      <c r="C880" s="166" t="s">
        <v>8048</v>
      </c>
      <c r="D880" s="131">
        <v>117073.148</v>
      </c>
      <c r="G880" t="s">
        <v>2035</v>
      </c>
      <c r="H880" t="s">
        <v>1983</v>
      </c>
      <c r="I880" t="s">
        <v>8048</v>
      </c>
      <c r="J880">
        <v>117073.148</v>
      </c>
    </row>
    <row r="881" spans="1:10" x14ac:dyDescent="0.25">
      <c r="A881" s="167" t="s">
        <v>2036</v>
      </c>
      <c r="B881" s="166" t="s">
        <v>1984</v>
      </c>
      <c r="C881" s="166" t="s">
        <v>8049</v>
      </c>
      <c r="D881" s="131">
        <v>91605.523400000005</v>
      </c>
      <c r="G881" t="s">
        <v>2036</v>
      </c>
      <c r="H881" t="s">
        <v>1984</v>
      </c>
      <c r="I881" t="s">
        <v>8049</v>
      </c>
      <c r="J881">
        <v>91605.523400000005</v>
      </c>
    </row>
    <row r="882" spans="1:10" x14ac:dyDescent="0.25">
      <c r="A882" s="167" t="s">
        <v>2037</v>
      </c>
      <c r="B882" s="166" t="s">
        <v>1985</v>
      </c>
      <c r="C882" s="166" t="s">
        <v>8050</v>
      </c>
      <c r="D882" s="131">
        <v>80496.875</v>
      </c>
      <c r="G882" t="s">
        <v>2037</v>
      </c>
      <c r="H882" t="s">
        <v>1985</v>
      </c>
      <c r="I882" t="s">
        <v>8050</v>
      </c>
      <c r="J882">
        <v>80496.875</v>
      </c>
    </row>
    <row r="883" spans="1:10" x14ac:dyDescent="0.25">
      <c r="A883" s="167" t="s">
        <v>2038</v>
      </c>
      <c r="B883" s="166" t="s">
        <v>1986</v>
      </c>
      <c r="C883" s="166" t="s">
        <v>8051</v>
      </c>
      <c r="D883" s="131">
        <v>70727.164000000004</v>
      </c>
      <c r="G883" t="s">
        <v>2038</v>
      </c>
      <c r="H883" t="s">
        <v>1986</v>
      </c>
      <c r="I883" t="s">
        <v>8051</v>
      </c>
      <c r="J883">
        <v>70727.164000000004</v>
      </c>
    </row>
    <row r="884" spans="1:10" x14ac:dyDescent="0.25">
      <c r="A884" s="167" t="s">
        <v>2039</v>
      </c>
      <c r="B884" s="166" t="s">
        <v>1987</v>
      </c>
      <c r="C884" s="166" t="s">
        <v>8052</v>
      </c>
      <c r="D884" s="131">
        <v>63443.757799999999</v>
      </c>
      <c r="G884" t="s">
        <v>2039</v>
      </c>
      <c r="H884" t="s">
        <v>1987</v>
      </c>
      <c r="I884" t="s">
        <v>8052</v>
      </c>
      <c r="J884">
        <v>63443.757799999999</v>
      </c>
    </row>
    <row r="885" spans="1:10" x14ac:dyDescent="0.25">
      <c r="A885" s="167" t="s">
        <v>2040</v>
      </c>
      <c r="B885" s="166" t="s">
        <v>1988</v>
      </c>
      <c r="C885" s="166" t="s">
        <v>8053</v>
      </c>
      <c r="D885" s="131">
        <v>58115.0625</v>
      </c>
      <c r="G885" t="s">
        <v>2040</v>
      </c>
      <c r="H885" t="s">
        <v>1988</v>
      </c>
      <c r="I885" t="s">
        <v>8053</v>
      </c>
      <c r="J885">
        <v>58115.0625</v>
      </c>
    </row>
    <row r="886" spans="1:10" x14ac:dyDescent="0.25">
      <c r="A886" s="167" t="s">
        <v>2041</v>
      </c>
      <c r="B886" s="166" t="s">
        <v>1989</v>
      </c>
      <c r="C886" s="166" t="s">
        <v>8054</v>
      </c>
      <c r="D886" s="131">
        <v>48596.449200000003</v>
      </c>
      <c r="G886" t="s">
        <v>2041</v>
      </c>
      <c r="H886" t="s">
        <v>1989</v>
      </c>
      <c r="I886" t="s">
        <v>8054</v>
      </c>
      <c r="J886">
        <v>48596.449200000003</v>
      </c>
    </row>
    <row r="887" spans="1:10" x14ac:dyDescent="0.25">
      <c r="A887" s="167" t="s">
        <v>2042</v>
      </c>
      <c r="B887" s="166" t="s">
        <v>1990</v>
      </c>
      <c r="C887" s="166" t="s">
        <v>8055</v>
      </c>
      <c r="D887" s="131">
        <v>42736.3554</v>
      </c>
      <c r="G887" t="s">
        <v>2042</v>
      </c>
      <c r="H887" t="s">
        <v>1990</v>
      </c>
      <c r="I887" t="s">
        <v>8055</v>
      </c>
      <c r="J887">
        <v>42736.3554</v>
      </c>
    </row>
    <row r="888" spans="1:10" x14ac:dyDescent="0.25">
      <c r="A888" s="167" t="s">
        <v>2043</v>
      </c>
      <c r="B888" s="166" t="s">
        <v>1991</v>
      </c>
      <c r="C888" s="166" t="s">
        <v>8056</v>
      </c>
      <c r="D888" s="131">
        <v>37449.288999999997</v>
      </c>
      <c r="G888" t="s">
        <v>2043</v>
      </c>
      <c r="H888" t="s">
        <v>1991</v>
      </c>
      <c r="I888" t="s">
        <v>8056</v>
      </c>
      <c r="J888">
        <v>37449.288999999997</v>
      </c>
    </row>
    <row r="889" spans="1:10" x14ac:dyDescent="0.25">
      <c r="A889" s="167" t="s">
        <v>2044</v>
      </c>
      <c r="B889" s="166" t="s">
        <v>1992</v>
      </c>
      <c r="C889" s="166" t="s">
        <v>8057</v>
      </c>
      <c r="D889" s="131">
        <v>31403.7402</v>
      </c>
      <c r="G889" t="s">
        <v>2044</v>
      </c>
      <c r="H889" t="s">
        <v>1992</v>
      </c>
      <c r="I889" t="s">
        <v>8057</v>
      </c>
      <c r="J889">
        <v>31403.7402</v>
      </c>
    </row>
    <row r="890" spans="1:10" x14ac:dyDescent="0.25">
      <c r="A890" s="167" t="s">
        <v>2045</v>
      </c>
      <c r="B890" s="166" t="s">
        <v>1993</v>
      </c>
      <c r="C890" s="166" t="s">
        <v>8058</v>
      </c>
      <c r="D890" s="131">
        <v>26404.837800000001</v>
      </c>
      <c r="G890" t="s">
        <v>2045</v>
      </c>
      <c r="H890" t="s">
        <v>1993</v>
      </c>
      <c r="I890" t="s">
        <v>8058</v>
      </c>
      <c r="J890">
        <v>26404.837800000001</v>
      </c>
    </row>
    <row r="891" spans="1:10" x14ac:dyDescent="0.25">
      <c r="A891" s="167" t="s">
        <v>2046</v>
      </c>
      <c r="B891" s="166" t="s">
        <v>1994</v>
      </c>
      <c r="C891" s="166" t="s">
        <v>8059</v>
      </c>
      <c r="D891" s="131">
        <v>21545.6777</v>
      </c>
      <c r="G891" t="s">
        <v>2046</v>
      </c>
      <c r="H891" t="s">
        <v>1994</v>
      </c>
      <c r="I891" t="s">
        <v>8059</v>
      </c>
      <c r="J891">
        <v>21545.6777</v>
      </c>
    </row>
    <row r="892" spans="1:10" x14ac:dyDescent="0.25">
      <c r="A892" s="167" t="s">
        <v>2047</v>
      </c>
      <c r="B892" s="166" t="s">
        <v>1995</v>
      </c>
      <c r="C892" s="166" t="s">
        <v>8060</v>
      </c>
      <c r="D892" s="131">
        <v>17635.076099999998</v>
      </c>
      <c r="G892" t="s">
        <v>2047</v>
      </c>
      <c r="H892" t="s">
        <v>1995</v>
      </c>
      <c r="I892" t="s">
        <v>8060</v>
      </c>
      <c r="J892">
        <v>17635.076099999998</v>
      </c>
    </row>
    <row r="893" spans="1:10" x14ac:dyDescent="0.25">
      <c r="A893" s="167" t="s">
        <v>2048</v>
      </c>
      <c r="B893" s="166" t="s">
        <v>1996</v>
      </c>
      <c r="C893" s="166" t="s">
        <v>8061</v>
      </c>
      <c r="D893" s="131">
        <v>14293.4589</v>
      </c>
      <c r="G893" t="s">
        <v>2048</v>
      </c>
      <c r="H893" t="s">
        <v>1996</v>
      </c>
      <c r="I893" t="s">
        <v>8061</v>
      </c>
      <c r="J893">
        <v>14293.4589</v>
      </c>
    </row>
    <row r="894" spans="1:10" x14ac:dyDescent="0.25">
      <c r="A894" s="167" t="s">
        <v>2049</v>
      </c>
      <c r="B894" s="166" t="s">
        <v>1997</v>
      </c>
      <c r="C894" s="166" t="s">
        <v>8062</v>
      </c>
      <c r="D894" s="131">
        <v>11901.706</v>
      </c>
      <c r="G894" t="s">
        <v>2049</v>
      </c>
      <c r="H894" t="s">
        <v>1997</v>
      </c>
      <c r="I894" t="s">
        <v>8062</v>
      </c>
      <c r="J894">
        <v>11901.706</v>
      </c>
    </row>
    <row r="895" spans="1:10" x14ac:dyDescent="0.25">
      <c r="A895" s="167" t="s">
        <v>2050</v>
      </c>
      <c r="B895" s="166" t="s">
        <v>1998</v>
      </c>
      <c r="C895" s="166" t="s">
        <v>8063</v>
      </c>
      <c r="D895" s="131">
        <v>9517.1279200000008</v>
      </c>
      <c r="G895" t="s">
        <v>2050</v>
      </c>
      <c r="H895" t="s">
        <v>1998</v>
      </c>
      <c r="I895" t="s">
        <v>8063</v>
      </c>
      <c r="J895">
        <v>9517.1279200000008</v>
      </c>
    </row>
    <row r="896" spans="1:10" x14ac:dyDescent="0.25">
      <c r="A896" s="167" t="s">
        <v>2051</v>
      </c>
      <c r="B896" s="166" t="s">
        <v>1999</v>
      </c>
      <c r="C896" s="166" t="s">
        <v>8064</v>
      </c>
      <c r="D896" s="131">
        <v>8394.9111300000004</v>
      </c>
      <c r="G896" t="s">
        <v>2051</v>
      </c>
      <c r="H896" t="s">
        <v>1999</v>
      </c>
      <c r="I896" t="s">
        <v>8064</v>
      </c>
      <c r="J896">
        <v>8394.9111300000004</v>
      </c>
    </row>
    <row r="897" spans="1:10" x14ac:dyDescent="0.25">
      <c r="A897" s="167" t="s">
        <v>2052</v>
      </c>
      <c r="B897" s="166" t="s">
        <v>2000</v>
      </c>
      <c r="C897" s="166" t="s">
        <v>8065</v>
      </c>
      <c r="D897" s="131">
        <v>7141.6577100000004</v>
      </c>
      <c r="G897" t="s">
        <v>2052</v>
      </c>
      <c r="H897" t="s">
        <v>2000</v>
      </c>
      <c r="I897" t="s">
        <v>8065</v>
      </c>
      <c r="J897">
        <v>7141.6577100000004</v>
      </c>
    </row>
    <row r="898" spans="1:10" x14ac:dyDescent="0.25">
      <c r="A898" s="167" t="s">
        <v>2053</v>
      </c>
      <c r="B898" s="166" t="s">
        <v>2001</v>
      </c>
      <c r="C898" s="166" t="s">
        <v>8066</v>
      </c>
      <c r="D898" s="131">
        <v>5637.3833000000004</v>
      </c>
      <c r="G898" t="s">
        <v>2053</v>
      </c>
      <c r="H898" t="s">
        <v>2001</v>
      </c>
      <c r="I898" t="s">
        <v>8066</v>
      </c>
      <c r="J898">
        <v>5637.3833000000004</v>
      </c>
    </row>
    <row r="899" spans="1:10" x14ac:dyDescent="0.25">
      <c r="A899" s="167" t="s">
        <v>2054</v>
      </c>
      <c r="B899" s="166" t="s">
        <v>2002</v>
      </c>
      <c r="C899" s="166" t="s">
        <v>8067</v>
      </c>
      <c r="D899" s="131">
        <v>4695.3984300000002</v>
      </c>
      <c r="G899" t="s">
        <v>2054</v>
      </c>
      <c r="H899" t="s">
        <v>2002</v>
      </c>
      <c r="I899" t="s">
        <v>8067</v>
      </c>
      <c r="J899">
        <v>4695.3984300000002</v>
      </c>
    </row>
    <row r="900" spans="1:10" x14ac:dyDescent="0.25">
      <c r="A900" s="167" t="s">
        <v>2055</v>
      </c>
      <c r="B900" s="166" t="s">
        <v>2003</v>
      </c>
      <c r="C900" s="166" t="s">
        <v>8068</v>
      </c>
      <c r="D900" s="131">
        <v>20464.025300000001</v>
      </c>
      <c r="G900" t="s">
        <v>2055</v>
      </c>
      <c r="H900" t="s">
        <v>2003</v>
      </c>
      <c r="I900" t="s">
        <v>8068</v>
      </c>
      <c r="J900">
        <v>20464.025300000001</v>
      </c>
    </row>
    <row r="901" spans="1:10" x14ac:dyDescent="0.25">
      <c r="A901" s="167" t="s">
        <v>2056</v>
      </c>
      <c r="B901" s="166" t="s">
        <v>2057</v>
      </c>
      <c r="C901" s="166" t="s">
        <v>8069</v>
      </c>
      <c r="D901" s="131">
        <v>125706.671</v>
      </c>
      <c r="G901" t="s">
        <v>2056</v>
      </c>
      <c r="H901" t="s">
        <v>2057</v>
      </c>
      <c r="I901" t="s">
        <v>8069</v>
      </c>
      <c r="J901">
        <v>125706.671</v>
      </c>
    </row>
    <row r="902" spans="1:10" x14ac:dyDescent="0.25">
      <c r="A902" s="167" t="s">
        <v>2058</v>
      </c>
      <c r="B902" s="166" t="s">
        <v>2059</v>
      </c>
      <c r="C902" s="166" t="s">
        <v>8070</v>
      </c>
      <c r="D902" s="131">
        <v>208512.70300000001</v>
      </c>
      <c r="G902" t="s">
        <v>2058</v>
      </c>
      <c r="H902" t="s">
        <v>2059</v>
      </c>
      <c r="I902" t="s">
        <v>8070</v>
      </c>
      <c r="J902">
        <v>208512.70300000001</v>
      </c>
    </row>
    <row r="903" spans="1:10" x14ac:dyDescent="0.25">
      <c r="A903" s="167" t="s">
        <v>2060</v>
      </c>
      <c r="B903" s="166" t="s">
        <v>2061</v>
      </c>
      <c r="C903" s="166" t="s">
        <v>8071</v>
      </c>
      <c r="D903" s="131">
        <v>173368.46799999999</v>
      </c>
      <c r="G903" t="s">
        <v>2060</v>
      </c>
      <c r="H903" t="s">
        <v>2061</v>
      </c>
      <c r="I903" t="s">
        <v>8071</v>
      </c>
      <c r="J903">
        <v>173368.46799999999</v>
      </c>
    </row>
    <row r="904" spans="1:10" x14ac:dyDescent="0.25">
      <c r="A904" s="167" t="s">
        <v>2062</v>
      </c>
      <c r="B904" s="166" t="s">
        <v>2063</v>
      </c>
      <c r="C904" s="166" t="s">
        <v>8072</v>
      </c>
      <c r="D904" s="131">
        <v>143814.796</v>
      </c>
      <c r="G904" t="s">
        <v>2062</v>
      </c>
      <c r="H904" t="s">
        <v>2063</v>
      </c>
      <c r="I904" t="s">
        <v>8072</v>
      </c>
      <c r="J904">
        <v>143814.796</v>
      </c>
    </row>
    <row r="905" spans="1:10" x14ac:dyDescent="0.25">
      <c r="A905" s="167" t="s">
        <v>2064</v>
      </c>
      <c r="B905" s="166" t="s">
        <v>2065</v>
      </c>
      <c r="C905" s="166" t="s">
        <v>8073</v>
      </c>
      <c r="D905" s="131">
        <v>106943.531</v>
      </c>
      <c r="G905" t="s">
        <v>2064</v>
      </c>
      <c r="H905" t="s">
        <v>2065</v>
      </c>
      <c r="I905" t="s">
        <v>8073</v>
      </c>
      <c r="J905">
        <v>106943.531</v>
      </c>
    </row>
    <row r="906" spans="1:10" x14ac:dyDescent="0.25">
      <c r="A906" s="167" t="s">
        <v>2066</v>
      </c>
      <c r="B906" s="166" t="s">
        <v>2067</v>
      </c>
      <c r="C906" s="166" t="s">
        <v>8074</v>
      </c>
      <c r="D906" s="131">
        <v>84186.695300000007</v>
      </c>
      <c r="G906" t="s">
        <v>2066</v>
      </c>
      <c r="H906" t="s">
        <v>2067</v>
      </c>
      <c r="I906" t="s">
        <v>8074</v>
      </c>
      <c r="J906">
        <v>84186.695300000007</v>
      </c>
    </row>
    <row r="907" spans="1:10" x14ac:dyDescent="0.25">
      <c r="A907" s="167" t="s">
        <v>2068</v>
      </c>
      <c r="B907" s="166" t="s">
        <v>2069</v>
      </c>
      <c r="C907" s="166" t="s">
        <v>8075</v>
      </c>
      <c r="D907" s="131">
        <v>63975.386700000003</v>
      </c>
      <c r="G907" t="s">
        <v>2068</v>
      </c>
      <c r="H907" t="s">
        <v>2069</v>
      </c>
      <c r="I907" t="s">
        <v>8075</v>
      </c>
      <c r="J907">
        <v>63975.386700000003</v>
      </c>
    </row>
    <row r="908" spans="1:10" x14ac:dyDescent="0.25">
      <c r="A908" s="167" t="s">
        <v>2070</v>
      </c>
      <c r="B908" s="166" t="s">
        <v>2071</v>
      </c>
      <c r="C908" s="166" t="s">
        <v>8076</v>
      </c>
      <c r="D908" s="131">
        <v>47167.261700000003</v>
      </c>
      <c r="G908" t="s">
        <v>2070</v>
      </c>
      <c r="H908" t="s">
        <v>2071</v>
      </c>
      <c r="I908" t="s">
        <v>8076</v>
      </c>
      <c r="J908">
        <v>47167.261700000003</v>
      </c>
    </row>
    <row r="909" spans="1:10" x14ac:dyDescent="0.25">
      <c r="A909" s="167" t="s">
        <v>2072</v>
      </c>
      <c r="B909" s="166" t="s">
        <v>2073</v>
      </c>
      <c r="C909" s="166" t="s">
        <v>8077</v>
      </c>
      <c r="D909" s="131">
        <v>36434.382799999999</v>
      </c>
      <c r="G909" t="s">
        <v>2072</v>
      </c>
      <c r="H909" t="s">
        <v>2073</v>
      </c>
      <c r="I909" t="s">
        <v>8077</v>
      </c>
      <c r="J909">
        <v>36434.382799999999</v>
      </c>
    </row>
    <row r="910" spans="1:10" x14ac:dyDescent="0.25">
      <c r="A910" s="167" t="s">
        <v>2074</v>
      </c>
      <c r="B910" s="166" t="s">
        <v>2075</v>
      </c>
      <c r="C910" s="166" t="s">
        <v>8078</v>
      </c>
      <c r="D910" s="131">
        <v>27747.966700000001</v>
      </c>
      <c r="G910" t="s">
        <v>2074</v>
      </c>
      <c r="H910" t="s">
        <v>2075</v>
      </c>
      <c r="I910" t="s">
        <v>8078</v>
      </c>
      <c r="J910">
        <v>27747.966700000001</v>
      </c>
    </row>
    <row r="911" spans="1:10" x14ac:dyDescent="0.25">
      <c r="A911" s="167" t="s">
        <v>2076</v>
      </c>
      <c r="B911" s="166" t="s">
        <v>2077</v>
      </c>
      <c r="C911" s="166" t="s">
        <v>8079</v>
      </c>
      <c r="D911" s="131">
        <v>21614.777300000002</v>
      </c>
      <c r="G911" t="s">
        <v>2076</v>
      </c>
      <c r="H911" t="s">
        <v>2077</v>
      </c>
      <c r="I911" t="s">
        <v>8079</v>
      </c>
      <c r="J911">
        <v>21614.777300000002</v>
      </c>
    </row>
    <row r="912" spans="1:10" x14ac:dyDescent="0.25">
      <c r="A912" s="167" t="s">
        <v>2078</v>
      </c>
      <c r="B912" s="166" t="s">
        <v>2079</v>
      </c>
      <c r="C912" s="166" t="s">
        <v>8080</v>
      </c>
      <c r="D912" s="131">
        <v>16827.9804</v>
      </c>
      <c r="G912" t="s">
        <v>2078</v>
      </c>
      <c r="H912" t="s">
        <v>2079</v>
      </c>
      <c r="I912" t="s">
        <v>8080</v>
      </c>
      <c r="J912">
        <v>16827.9804</v>
      </c>
    </row>
    <row r="913" spans="1:10" x14ac:dyDescent="0.25">
      <c r="A913" s="167" t="s">
        <v>2080</v>
      </c>
      <c r="B913" s="166" t="s">
        <v>2081</v>
      </c>
      <c r="C913" s="166" t="s">
        <v>8081</v>
      </c>
      <c r="D913" s="131">
        <v>12164.606400000001</v>
      </c>
      <c r="G913" t="s">
        <v>2080</v>
      </c>
      <c r="H913" t="s">
        <v>2081</v>
      </c>
      <c r="I913" t="s">
        <v>8081</v>
      </c>
      <c r="J913">
        <v>12164.606400000001</v>
      </c>
    </row>
    <row r="914" spans="1:10" x14ac:dyDescent="0.25">
      <c r="A914" s="167" t="s">
        <v>2082</v>
      </c>
      <c r="B914" s="166" t="s">
        <v>2083</v>
      </c>
      <c r="C914" s="166" t="s">
        <v>8082</v>
      </c>
      <c r="D914" s="131">
        <v>9006.9287100000001</v>
      </c>
      <c r="G914" t="s">
        <v>2082</v>
      </c>
      <c r="H914" t="s">
        <v>2083</v>
      </c>
      <c r="I914" t="s">
        <v>8082</v>
      </c>
      <c r="J914">
        <v>9006.9287100000001</v>
      </c>
    </row>
    <row r="915" spans="1:10" x14ac:dyDescent="0.25">
      <c r="A915" s="167" t="s">
        <v>2084</v>
      </c>
      <c r="B915" s="166" t="s">
        <v>2085</v>
      </c>
      <c r="C915" s="166" t="s">
        <v>8083</v>
      </c>
      <c r="D915" s="131">
        <v>7035.4980400000004</v>
      </c>
      <c r="G915" t="s">
        <v>2084</v>
      </c>
      <c r="H915" t="s">
        <v>2085</v>
      </c>
      <c r="I915" t="s">
        <v>8083</v>
      </c>
      <c r="J915">
        <v>7035.4980400000004</v>
      </c>
    </row>
    <row r="916" spans="1:10" x14ac:dyDescent="0.25">
      <c r="A916" s="167" t="s">
        <v>2086</v>
      </c>
      <c r="B916" s="166" t="s">
        <v>2087</v>
      </c>
      <c r="C916" s="166" t="s">
        <v>8084</v>
      </c>
      <c r="D916" s="131">
        <v>5254.4843700000001</v>
      </c>
      <c r="G916" t="s">
        <v>2086</v>
      </c>
      <c r="H916" t="s">
        <v>2087</v>
      </c>
      <c r="I916" t="s">
        <v>8084</v>
      </c>
      <c r="J916">
        <v>5254.4843700000001</v>
      </c>
    </row>
    <row r="917" spans="1:10" x14ac:dyDescent="0.25">
      <c r="A917" s="167" t="s">
        <v>2088</v>
      </c>
      <c r="B917" s="166" t="s">
        <v>2089</v>
      </c>
      <c r="C917" s="166" t="s">
        <v>8085</v>
      </c>
      <c r="D917" s="131">
        <v>3781.3178699999999</v>
      </c>
      <c r="G917" t="s">
        <v>2088</v>
      </c>
      <c r="H917" t="s">
        <v>2089</v>
      </c>
      <c r="I917" t="s">
        <v>8085</v>
      </c>
      <c r="J917">
        <v>3781.3178699999999</v>
      </c>
    </row>
    <row r="918" spans="1:10" x14ac:dyDescent="0.25">
      <c r="A918" s="167" t="s">
        <v>2090</v>
      </c>
      <c r="B918" s="166" t="s">
        <v>2091</v>
      </c>
      <c r="C918" s="166" t="s">
        <v>8086</v>
      </c>
      <c r="D918" s="131">
        <v>3151.7951600000001</v>
      </c>
      <c r="G918" t="s">
        <v>2090</v>
      </c>
      <c r="H918" t="s">
        <v>2091</v>
      </c>
      <c r="I918" t="s">
        <v>8086</v>
      </c>
      <c r="J918">
        <v>3151.7951600000001</v>
      </c>
    </row>
    <row r="919" spans="1:10" x14ac:dyDescent="0.25">
      <c r="A919" s="167" t="s">
        <v>2092</v>
      </c>
      <c r="B919" s="166" t="s">
        <v>2093</v>
      </c>
      <c r="C919" s="166" t="s">
        <v>8087</v>
      </c>
      <c r="D919" s="131">
        <v>2072.3774400000002</v>
      </c>
      <c r="G919" t="s">
        <v>2092</v>
      </c>
      <c r="H919" t="s">
        <v>2093</v>
      </c>
      <c r="I919" t="s">
        <v>8087</v>
      </c>
      <c r="J919">
        <v>2072.3774400000002</v>
      </c>
    </row>
    <row r="920" spans="1:10" x14ac:dyDescent="0.25">
      <c r="A920" s="167" t="s">
        <v>2094</v>
      </c>
      <c r="B920" s="166" t="s">
        <v>2095</v>
      </c>
      <c r="C920" s="166" t="s">
        <v>8088</v>
      </c>
      <c r="D920" s="131">
        <v>1976.77575</v>
      </c>
      <c r="G920" t="s">
        <v>2094</v>
      </c>
      <c r="H920" t="s">
        <v>2095</v>
      </c>
      <c r="I920" t="s">
        <v>8088</v>
      </c>
      <c r="J920">
        <v>1976.77575</v>
      </c>
    </row>
    <row r="921" spans="1:10" x14ac:dyDescent="0.25">
      <c r="A921" s="167" t="s">
        <v>2096</v>
      </c>
      <c r="B921" s="166" t="s">
        <v>2097</v>
      </c>
      <c r="C921" s="166" t="s">
        <v>8089</v>
      </c>
      <c r="D921" s="131">
        <v>1085.1144999999999</v>
      </c>
      <c r="G921" t="s">
        <v>2096</v>
      </c>
      <c r="H921" t="s">
        <v>2097</v>
      </c>
      <c r="I921" t="s">
        <v>8089</v>
      </c>
      <c r="J921">
        <v>1085.1144999999999</v>
      </c>
    </row>
    <row r="922" spans="1:10" x14ac:dyDescent="0.25">
      <c r="A922" s="167" t="s">
        <v>2098</v>
      </c>
      <c r="B922" s="166" t="s">
        <v>2099</v>
      </c>
      <c r="C922" s="166" t="s">
        <v>8090</v>
      </c>
      <c r="D922" s="131">
        <v>1039.99865</v>
      </c>
      <c r="G922" t="s">
        <v>2098</v>
      </c>
      <c r="H922" t="s">
        <v>2099</v>
      </c>
      <c r="I922" t="s">
        <v>8090</v>
      </c>
      <c r="J922">
        <v>1039.99865</v>
      </c>
    </row>
    <row r="923" spans="1:10" x14ac:dyDescent="0.25">
      <c r="A923" s="167" t="s">
        <v>2100</v>
      </c>
      <c r="B923" s="166" t="s">
        <v>2101</v>
      </c>
      <c r="C923" s="166" t="s">
        <v>8091</v>
      </c>
      <c r="D923" s="131">
        <v>946.64678900000001</v>
      </c>
      <c r="G923" t="s">
        <v>2100</v>
      </c>
      <c r="H923" t="s">
        <v>2101</v>
      </c>
      <c r="I923" t="s">
        <v>8091</v>
      </c>
      <c r="J923">
        <v>946.64678900000001</v>
      </c>
    </row>
    <row r="924" spans="1:10" x14ac:dyDescent="0.25">
      <c r="A924" s="167" t="s">
        <v>2102</v>
      </c>
      <c r="B924" s="166" t="s">
        <v>2103</v>
      </c>
      <c r="C924" s="166" t="s">
        <v>8092</v>
      </c>
      <c r="D924" s="131">
        <v>452.00320399999998</v>
      </c>
      <c r="G924" t="s">
        <v>2102</v>
      </c>
      <c r="H924" t="s">
        <v>2103</v>
      </c>
      <c r="I924" t="s">
        <v>8092</v>
      </c>
      <c r="J924">
        <v>452.00320399999998</v>
      </c>
    </row>
    <row r="925" spans="1:10" x14ac:dyDescent="0.25">
      <c r="A925" s="167" t="s">
        <v>2104</v>
      </c>
      <c r="B925" s="166" t="s">
        <v>2105</v>
      </c>
      <c r="C925" s="166" t="s">
        <v>8093</v>
      </c>
      <c r="D925" s="131">
        <v>395.94567799999999</v>
      </c>
      <c r="G925" t="s">
        <v>2104</v>
      </c>
      <c r="H925" t="s">
        <v>2105</v>
      </c>
      <c r="I925" t="s">
        <v>8093</v>
      </c>
      <c r="J925">
        <v>395.94567799999999</v>
      </c>
    </row>
    <row r="926" spans="1:10" x14ac:dyDescent="0.25">
      <c r="A926" s="167" t="s">
        <v>2106</v>
      </c>
      <c r="B926" s="166" t="s">
        <v>2107</v>
      </c>
      <c r="C926" s="166" t="s">
        <v>8094</v>
      </c>
      <c r="D926" s="131">
        <v>1801.65661</v>
      </c>
      <c r="G926" t="s">
        <v>2106</v>
      </c>
      <c r="H926" t="s">
        <v>2107</v>
      </c>
      <c r="I926" t="s">
        <v>8094</v>
      </c>
      <c r="J926">
        <v>1801.65661</v>
      </c>
    </row>
    <row r="927" spans="1:10" x14ac:dyDescent="0.25">
      <c r="A927" s="167" t="s">
        <v>2217</v>
      </c>
      <c r="B927" s="166" t="s">
        <v>2110</v>
      </c>
      <c r="C927" s="166" t="s">
        <v>8095</v>
      </c>
      <c r="D927" s="131">
        <v>15921.9169</v>
      </c>
      <c r="G927" t="s">
        <v>2217</v>
      </c>
      <c r="H927" t="s">
        <v>2110</v>
      </c>
      <c r="I927" t="s">
        <v>8095</v>
      </c>
      <c r="J927">
        <v>15921.9169</v>
      </c>
    </row>
    <row r="928" spans="1:10" x14ac:dyDescent="0.25">
      <c r="A928" s="167" t="s">
        <v>2218</v>
      </c>
      <c r="B928" s="166" t="s">
        <v>2111</v>
      </c>
      <c r="C928" s="166" t="s">
        <v>8096</v>
      </c>
      <c r="D928" s="131">
        <v>25606.382799999999</v>
      </c>
      <c r="G928" t="s">
        <v>2218</v>
      </c>
      <c r="H928" t="s">
        <v>2111</v>
      </c>
      <c r="I928" t="s">
        <v>8096</v>
      </c>
      <c r="J928">
        <v>25606.382799999999</v>
      </c>
    </row>
    <row r="929" spans="1:10" x14ac:dyDescent="0.25">
      <c r="A929" s="167" t="s">
        <v>2219</v>
      </c>
      <c r="B929" s="166" t="s">
        <v>2112</v>
      </c>
      <c r="C929" s="166" t="s">
        <v>8097</v>
      </c>
      <c r="D929" s="131">
        <v>23529.085899999998</v>
      </c>
      <c r="G929" t="s">
        <v>2219</v>
      </c>
      <c r="H929" t="s">
        <v>2112</v>
      </c>
      <c r="I929" t="s">
        <v>8097</v>
      </c>
      <c r="J929">
        <v>23529.085899999998</v>
      </c>
    </row>
    <row r="930" spans="1:10" x14ac:dyDescent="0.25">
      <c r="A930" s="167" t="s">
        <v>2220</v>
      </c>
      <c r="B930" s="166" t="s">
        <v>2113</v>
      </c>
      <c r="C930" s="166" t="s">
        <v>8098</v>
      </c>
      <c r="D930" s="131">
        <v>21521.591700000001</v>
      </c>
      <c r="G930" t="s">
        <v>2220</v>
      </c>
      <c r="H930" t="s">
        <v>2113</v>
      </c>
      <c r="I930" t="s">
        <v>8098</v>
      </c>
      <c r="J930">
        <v>21521.591700000001</v>
      </c>
    </row>
    <row r="931" spans="1:10" x14ac:dyDescent="0.25">
      <c r="A931" s="167" t="s">
        <v>2221</v>
      </c>
      <c r="B931" s="166" t="s">
        <v>2114</v>
      </c>
      <c r="C931" s="166" t="s">
        <v>8099</v>
      </c>
      <c r="D931" s="131">
        <v>19940.466700000001</v>
      </c>
      <c r="G931" t="s">
        <v>2221</v>
      </c>
      <c r="H931" t="s">
        <v>2114</v>
      </c>
      <c r="I931" t="s">
        <v>8099</v>
      </c>
      <c r="J931">
        <v>19940.466700000001</v>
      </c>
    </row>
    <row r="932" spans="1:10" x14ac:dyDescent="0.25">
      <c r="A932" s="167" t="s">
        <v>2222</v>
      </c>
      <c r="B932" s="166" t="s">
        <v>2115</v>
      </c>
      <c r="C932" s="166" t="s">
        <v>8100</v>
      </c>
      <c r="D932" s="131">
        <v>17741.523399999998</v>
      </c>
      <c r="G932" t="s">
        <v>2222</v>
      </c>
      <c r="H932" t="s">
        <v>2115</v>
      </c>
      <c r="I932" t="s">
        <v>8100</v>
      </c>
      <c r="J932">
        <v>17741.523399999998</v>
      </c>
    </row>
    <row r="933" spans="1:10" x14ac:dyDescent="0.25">
      <c r="A933" s="167" t="s">
        <v>2223</v>
      </c>
      <c r="B933" s="166" t="s">
        <v>2116</v>
      </c>
      <c r="C933" s="166" t="s">
        <v>8101</v>
      </c>
      <c r="D933" s="131">
        <v>15362.034100000001</v>
      </c>
      <c r="G933" t="s">
        <v>2223</v>
      </c>
      <c r="H933" t="s">
        <v>2116</v>
      </c>
      <c r="I933" t="s">
        <v>8101</v>
      </c>
      <c r="J933">
        <v>15362.034100000001</v>
      </c>
    </row>
    <row r="934" spans="1:10" x14ac:dyDescent="0.25">
      <c r="A934" s="167" t="s">
        <v>2224</v>
      </c>
      <c r="B934" s="166" t="s">
        <v>2117</v>
      </c>
      <c r="C934" s="166" t="s">
        <v>8102</v>
      </c>
      <c r="D934" s="131">
        <v>13871.728499999999</v>
      </c>
      <c r="G934" t="s">
        <v>2224</v>
      </c>
      <c r="H934" t="s">
        <v>2117</v>
      </c>
      <c r="I934" t="s">
        <v>8102</v>
      </c>
      <c r="J934">
        <v>13871.728499999999</v>
      </c>
    </row>
    <row r="935" spans="1:10" x14ac:dyDescent="0.25">
      <c r="A935" s="167" t="s">
        <v>2225</v>
      </c>
      <c r="B935" s="166" t="s">
        <v>2118</v>
      </c>
      <c r="C935" s="166" t="s">
        <v>8103</v>
      </c>
      <c r="D935" s="131">
        <v>12442.669900000001</v>
      </c>
      <c r="G935" t="s">
        <v>2225</v>
      </c>
      <c r="H935" t="s">
        <v>2118</v>
      </c>
      <c r="I935" t="s">
        <v>8103</v>
      </c>
      <c r="J935">
        <v>12442.669900000001</v>
      </c>
    </row>
    <row r="936" spans="1:10" x14ac:dyDescent="0.25">
      <c r="A936" s="167" t="s">
        <v>2226</v>
      </c>
      <c r="B936" s="166" t="s">
        <v>2119</v>
      </c>
      <c r="C936" s="166" t="s">
        <v>8104</v>
      </c>
      <c r="D936" s="131">
        <v>11325.8691</v>
      </c>
      <c r="G936" t="s">
        <v>2226</v>
      </c>
      <c r="H936" t="s">
        <v>2119</v>
      </c>
      <c r="I936" t="s">
        <v>8104</v>
      </c>
      <c r="J936">
        <v>11325.8691</v>
      </c>
    </row>
    <row r="937" spans="1:10" x14ac:dyDescent="0.25">
      <c r="A937" s="167" t="s">
        <v>2227</v>
      </c>
      <c r="B937" s="166" t="s">
        <v>2120</v>
      </c>
      <c r="C937" s="166" t="s">
        <v>8105</v>
      </c>
      <c r="D937" s="131">
        <v>10542.833000000001</v>
      </c>
      <c r="G937" t="s">
        <v>2227</v>
      </c>
      <c r="H937" t="s">
        <v>2120</v>
      </c>
      <c r="I937" t="s">
        <v>8105</v>
      </c>
      <c r="J937">
        <v>10542.833000000001</v>
      </c>
    </row>
    <row r="938" spans="1:10" x14ac:dyDescent="0.25">
      <c r="A938" s="167" t="s">
        <v>2228</v>
      </c>
      <c r="B938" s="166" t="s">
        <v>2121</v>
      </c>
      <c r="C938" s="166" t="s">
        <v>8106</v>
      </c>
      <c r="D938" s="131">
        <v>9048.1279200000008</v>
      </c>
      <c r="G938" t="s">
        <v>2228</v>
      </c>
      <c r="H938" t="s">
        <v>2121</v>
      </c>
      <c r="I938" t="s">
        <v>8106</v>
      </c>
      <c r="J938">
        <v>9048.1279200000008</v>
      </c>
    </row>
    <row r="939" spans="1:10" x14ac:dyDescent="0.25">
      <c r="A939" s="167" t="s">
        <v>2229</v>
      </c>
      <c r="B939" s="166" t="s">
        <v>2122</v>
      </c>
      <c r="C939" s="166" t="s">
        <v>8107</v>
      </c>
      <c r="D939" s="131">
        <v>7867.58007</v>
      </c>
      <c r="G939" t="s">
        <v>2229</v>
      </c>
      <c r="H939" t="s">
        <v>2122</v>
      </c>
      <c r="I939" t="s">
        <v>8107</v>
      </c>
      <c r="J939">
        <v>7867.58007</v>
      </c>
    </row>
    <row r="940" spans="1:10" x14ac:dyDescent="0.25">
      <c r="A940" s="167" t="s">
        <v>2230</v>
      </c>
      <c r="B940" s="166" t="s">
        <v>2123</v>
      </c>
      <c r="C940" s="166" t="s">
        <v>8108</v>
      </c>
      <c r="D940" s="131">
        <v>7137.7167900000004</v>
      </c>
      <c r="G940" t="s">
        <v>2230</v>
      </c>
      <c r="H940" t="s">
        <v>2123</v>
      </c>
      <c r="I940" t="s">
        <v>8108</v>
      </c>
      <c r="J940">
        <v>7137.7167900000004</v>
      </c>
    </row>
    <row r="941" spans="1:10" x14ac:dyDescent="0.25">
      <c r="A941" s="167" t="s">
        <v>2231</v>
      </c>
      <c r="B941" s="166" t="s">
        <v>2124</v>
      </c>
      <c r="C941" s="166" t="s">
        <v>8109</v>
      </c>
      <c r="D941" s="131">
        <v>6419.1411099999996</v>
      </c>
      <c r="G941" t="s">
        <v>2231</v>
      </c>
      <c r="H941" t="s">
        <v>2124</v>
      </c>
      <c r="I941" t="s">
        <v>8109</v>
      </c>
      <c r="J941">
        <v>6419.1411099999996</v>
      </c>
    </row>
    <row r="942" spans="1:10" x14ac:dyDescent="0.25">
      <c r="A942" s="167" t="s">
        <v>2232</v>
      </c>
      <c r="B942" s="166" t="s">
        <v>2125</v>
      </c>
      <c r="C942" s="166" t="s">
        <v>8110</v>
      </c>
      <c r="D942" s="131">
        <v>5610.9951099999998</v>
      </c>
      <c r="G942" t="s">
        <v>2232</v>
      </c>
      <c r="H942" t="s">
        <v>2125</v>
      </c>
      <c r="I942" t="s">
        <v>8110</v>
      </c>
      <c r="J942">
        <v>5610.9951099999998</v>
      </c>
    </row>
    <row r="943" spans="1:10" x14ac:dyDescent="0.25">
      <c r="A943" s="167" t="s">
        <v>2233</v>
      </c>
      <c r="B943" s="166" t="s">
        <v>2126</v>
      </c>
      <c r="C943" s="166" t="s">
        <v>8111</v>
      </c>
      <c r="D943" s="131">
        <v>4935.2851499999997</v>
      </c>
      <c r="G943" t="s">
        <v>2233</v>
      </c>
      <c r="H943" t="s">
        <v>2126</v>
      </c>
      <c r="I943" t="s">
        <v>8111</v>
      </c>
      <c r="J943">
        <v>4935.2851499999997</v>
      </c>
    </row>
    <row r="944" spans="1:10" x14ac:dyDescent="0.25">
      <c r="A944" s="167" t="s">
        <v>2234</v>
      </c>
      <c r="B944" s="166" t="s">
        <v>2127</v>
      </c>
      <c r="C944" s="166" t="s">
        <v>8112</v>
      </c>
      <c r="D944" s="131">
        <v>4489.6679599999998</v>
      </c>
      <c r="G944" t="s">
        <v>2234</v>
      </c>
      <c r="H944" t="s">
        <v>2127</v>
      </c>
      <c r="I944" t="s">
        <v>8112</v>
      </c>
      <c r="J944">
        <v>4489.6679599999998</v>
      </c>
    </row>
    <row r="945" spans="1:10" x14ac:dyDescent="0.25">
      <c r="A945" s="167" t="s">
        <v>2235</v>
      </c>
      <c r="B945" s="166" t="s">
        <v>2128</v>
      </c>
      <c r="C945" s="166" t="s">
        <v>8113</v>
      </c>
      <c r="D945" s="131">
        <v>4005.5454100000002</v>
      </c>
      <c r="G945" t="s">
        <v>2235</v>
      </c>
      <c r="H945" t="s">
        <v>2128</v>
      </c>
      <c r="I945" t="s">
        <v>8113</v>
      </c>
      <c r="J945">
        <v>4005.5454100000002</v>
      </c>
    </row>
    <row r="946" spans="1:10" x14ac:dyDescent="0.25">
      <c r="A946" s="167" t="s">
        <v>2236</v>
      </c>
      <c r="B946" s="166" t="s">
        <v>2129</v>
      </c>
      <c r="C946" s="166" t="s">
        <v>8114</v>
      </c>
      <c r="D946" s="131">
        <v>3579.1372000000001</v>
      </c>
      <c r="G946" t="s">
        <v>2236</v>
      </c>
      <c r="H946" t="s">
        <v>2129</v>
      </c>
      <c r="I946" t="s">
        <v>8114</v>
      </c>
      <c r="J946">
        <v>3579.1372000000001</v>
      </c>
    </row>
    <row r="947" spans="1:10" x14ac:dyDescent="0.25">
      <c r="A947" s="167" t="s">
        <v>2237</v>
      </c>
      <c r="B947" s="166" t="s">
        <v>2130</v>
      </c>
      <c r="C947" s="166" t="s">
        <v>8115</v>
      </c>
      <c r="D947" s="131">
        <v>3198.17724</v>
      </c>
      <c r="G947" t="s">
        <v>2237</v>
      </c>
      <c r="H947" t="s">
        <v>2130</v>
      </c>
      <c r="I947" t="s">
        <v>8115</v>
      </c>
      <c r="J947">
        <v>3198.17724</v>
      </c>
    </row>
    <row r="948" spans="1:10" x14ac:dyDescent="0.25">
      <c r="A948" s="167" t="s">
        <v>2238</v>
      </c>
      <c r="B948" s="166" t="s">
        <v>2131</v>
      </c>
      <c r="C948" s="166" t="s">
        <v>8116</v>
      </c>
      <c r="D948" s="131">
        <v>2998.3657199999998</v>
      </c>
      <c r="G948" t="s">
        <v>2238</v>
      </c>
      <c r="H948" t="s">
        <v>2131</v>
      </c>
      <c r="I948" t="s">
        <v>8116</v>
      </c>
      <c r="J948">
        <v>2998.3657199999998</v>
      </c>
    </row>
    <row r="949" spans="1:10" x14ac:dyDescent="0.25">
      <c r="A949" s="167" t="s">
        <v>2239</v>
      </c>
      <c r="B949" s="166" t="s">
        <v>2132</v>
      </c>
      <c r="C949" s="166" t="s">
        <v>8117</v>
      </c>
      <c r="D949" s="131">
        <v>2698.24316</v>
      </c>
      <c r="G949" t="s">
        <v>2239</v>
      </c>
      <c r="H949" t="s">
        <v>2132</v>
      </c>
      <c r="I949" t="s">
        <v>8117</v>
      </c>
      <c r="J949">
        <v>2698.24316</v>
      </c>
    </row>
    <row r="950" spans="1:10" x14ac:dyDescent="0.25">
      <c r="A950" s="167" t="s">
        <v>2240</v>
      </c>
      <c r="B950" s="166" t="s">
        <v>2133</v>
      </c>
      <c r="C950" s="166" t="s">
        <v>8118</v>
      </c>
      <c r="D950" s="131">
        <v>2444.5390600000001</v>
      </c>
      <c r="G950" t="s">
        <v>2240</v>
      </c>
      <c r="H950" t="s">
        <v>2133</v>
      </c>
      <c r="I950" t="s">
        <v>8118</v>
      </c>
      <c r="J950">
        <v>2444.5390600000001</v>
      </c>
    </row>
    <row r="951" spans="1:10" x14ac:dyDescent="0.25">
      <c r="A951" s="167" t="s">
        <v>2241</v>
      </c>
      <c r="B951" s="166" t="s">
        <v>2134</v>
      </c>
      <c r="C951" s="166" t="s">
        <v>8119</v>
      </c>
      <c r="D951" s="131">
        <v>2120.6335399999998</v>
      </c>
      <c r="G951" t="s">
        <v>2241</v>
      </c>
      <c r="H951" t="s">
        <v>2134</v>
      </c>
      <c r="I951" t="s">
        <v>8119</v>
      </c>
      <c r="J951">
        <v>2120.6335399999998</v>
      </c>
    </row>
    <row r="952" spans="1:10" x14ac:dyDescent="0.25">
      <c r="A952" s="167" t="s">
        <v>2242</v>
      </c>
      <c r="B952" s="166" t="s">
        <v>2135</v>
      </c>
      <c r="C952" s="166" t="s">
        <v>8120</v>
      </c>
      <c r="D952" s="131">
        <v>19073.785100000001</v>
      </c>
      <c r="G952" t="s">
        <v>2242</v>
      </c>
      <c r="H952" t="s">
        <v>2135</v>
      </c>
      <c r="I952" t="s">
        <v>8120</v>
      </c>
      <c r="J952">
        <v>19073.785100000001</v>
      </c>
    </row>
    <row r="953" spans="1:10" x14ac:dyDescent="0.25">
      <c r="A953" s="167" t="s">
        <v>2243</v>
      </c>
      <c r="B953" s="166" t="s">
        <v>2137</v>
      </c>
      <c r="C953" s="166" t="s">
        <v>8121</v>
      </c>
      <c r="D953" s="131">
        <v>18405.1914</v>
      </c>
      <c r="G953" t="s">
        <v>2243</v>
      </c>
      <c r="H953" t="s">
        <v>2137</v>
      </c>
      <c r="I953" t="s">
        <v>8121</v>
      </c>
      <c r="J953">
        <v>18405.1914</v>
      </c>
    </row>
    <row r="954" spans="1:10" x14ac:dyDescent="0.25">
      <c r="A954" s="167" t="s">
        <v>2244</v>
      </c>
      <c r="B954" s="166" t="s">
        <v>2138</v>
      </c>
      <c r="C954" s="166" t="s">
        <v>8122</v>
      </c>
      <c r="D954" s="131">
        <v>38798.4882</v>
      </c>
      <c r="G954" t="s">
        <v>2244</v>
      </c>
      <c r="H954" t="s">
        <v>2138</v>
      </c>
      <c r="I954" t="s">
        <v>8122</v>
      </c>
      <c r="J954">
        <v>38798.4882</v>
      </c>
    </row>
    <row r="955" spans="1:10" x14ac:dyDescent="0.25">
      <c r="A955" s="167" t="s">
        <v>2245</v>
      </c>
      <c r="B955" s="166" t="s">
        <v>2139</v>
      </c>
      <c r="C955" s="166" t="s">
        <v>8123</v>
      </c>
      <c r="D955" s="131">
        <v>41698.710899999998</v>
      </c>
      <c r="G955" t="s">
        <v>2245</v>
      </c>
      <c r="H955" t="s">
        <v>2139</v>
      </c>
      <c r="I955" t="s">
        <v>8123</v>
      </c>
      <c r="J955">
        <v>41698.710899999998</v>
      </c>
    </row>
    <row r="956" spans="1:10" x14ac:dyDescent="0.25">
      <c r="A956" s="167" t="s">
        <v>2246</v>
      </c>
      <c r="B956" s="166" t="s">
        <v>2140</v>
      </c>
      <c r="C956" s="166" t="s">
        <v>8124</v>
      </c>
      <c r="D956" s="131">
        <v>41426.867100000003</v>
      </c>
      <c r="G956" t="s">
        <v>2246</v>
      </c>
      <c r="H956" t="s">
        <v>2140</v>
      </c>
      <c r="I956" t="s">
        <v>8124</v>
      </c>
      <c r="J956">
        <v>41426.867100000003</v>
      </c>
    </row>
    <row r="957" spans="1:10" x14ac:dyDescent="0.25">
      <c r="A957" s="167" t="s">
        <v>2247</v>
      </c>
      <c r="B957" s="166" t="s">
        <v>2141</v>
      </c>
      <c r="C957" s="166" t="s">
        <v>8125</v>
      </c>
      <c r="D957" s="131">
        <v>39396.472600000001</v>
      </c>
      <c r="G957" t="s">
        <v>2247</v>
      </c>
      <c r="H957" t="s">
        <v>2141</v>
      </c>
      <c r="I957" t="s">
        <v>8125</v>
      </c>
      <c r="J957">
        <v>39396.472600000001</v>
      </c>
    </row>
    <row r="958" spans="1:10" x14ac:dyDescent="0.25">
      <c r="A958" s="167" t="s">
        <v>2248</v>
      </c>
      <c r="B958" s="166" t="s">
        <v>2142</v>
      </c>
      <c r="C958" s="166" t="s">
        <v>8126</v>
      </c>
      <c r="D958" s="131">
        <v>37375.277300000002</v>
      </c>
      <c r="G958" t="s">
        <v>2248</v>
      </c>
      <c r="H958" t="s">
        <v>2142</v>
      </c>
      <c r="I958" t="s">
        <v>8126</v>
      </c>
      <c r="J958">
        <v>37375.277300000002</v>
      </c>
    </row>
    <row r="959" spans="1:10" x14ac:dyDescent="0.25">
      <c r="A959" s="167" t="s">
        <v>2249</v>
      </c>
      <c r="B959" s="166" t="s">
        <v>2143</v>
      </c>
      <c r="C959" s="166" t="s">
        <v>8127</v>
      </c>
      <c r="D959" s="131">
        <v>33541.484299999996</v>
      </c>
      <c r="G959" t="s">
        <v>2249</v>
      </c>
      <c r="H959" t="s">
        <v>2143</v>
      </c>
      <c r="I959" t="s">
        <v>8127</v>
      </c>
      <c r="J959">
        <v>33541.484299999996</v>
      </c>
    </row>
    <row r="960" spans="1:10" x14ac:dyDescent="0.25">
      <c r="A960" s="167" t="s">
        <v>2250</v>
      </c>
      <c r="B960" s="166" t="s">
        <v>2144</v>
      </c>
      <c r="C960" s="166" t="s">
        <v>8128</v>
      </c>
      <c r="D960" s="131">
        <v>31209.4277</v>
      </c>
      <c r="G960" t="s">
        <v>2250</v>
      </c>
      <c r="H960" t="s">
        <v>2144</v>
      </c>
      <c r="I960" t="s">
        <v>8128</v>
      </c>
      <c r="J960">
        <v>31209.4277</v>
      </c>
    </row>
    <row r="961" spans="1:10" x14ac:dyDescent="0.25">
      <c r="A961" s="167" t="s">
        <v>2251</v>
      </c>
      <c r="B961" s="166" t="s">
        <v>2145</v>
      </c>
      <c r="C961" s="166" t="s">
        <v>8129</v>
      </c>
      <c r="D961" s="131">
        <v>28131.2539</v>
      </c>
      <c r="G961" t="s">
        <v>2251</v>
      </c>
      <c r="H961" t="s">
        <v>2145</v>
      </c>
      <c r="I961" t="s">
        <v>8129</v>
      </c>
      <c r="J961">
        <v>28131.2539</v>
      </c>
    </row>
    <row r="962" spans="1:10" x14ac:dyDescent="0.25">
      <c r="A962" s="167" t="s">
        <v>2252</v>
      </c>
      <c r="B962" s="166" t="s">
        <v>2146</v>
      </c>
      <c r="C962" s="166" t="s">
        <v>8130</v>
      </c>
      <c r="D962" s="131">
        <v>25882.544900000001</v>
      </c>
      <c r="G962" t="s">
        <v>2252</v>
      </c>
      <c r="H962" t="s">
        <v>2146</v>
      </c>
      <c r="I962" t="s">
        <v>8130</v>
      </c>
      <c r="J962">
        <v>25882.544900000001</v>
      </c>
    </row>
    <row r="963" spans="1:10" x14ac:dyDescent="0.25">
      <c r="A963" s="167" t="s">
        <v>2253</v>
      </c>
      <c r="B963" s="166" t="s">
        <v>2147</v>
      </c>
      <c r="C963" s="166" t="s">
        <v>8131</v>
      </c>
      <c r="D963" s="131">
        <v>23967.638599999998</v>
      </c>
      <c r="G963" t="s">
        <v>2253</v>
      </c>
      <c r="H963" t="s">
        <v>2147</v>
      </c>
      <c r="I963" t="s">
        <v>8131</v>
      </c>
      <c r="J963">
        <v>23967.638599999998</v>
      </c>
    </row>
    <row r="964" spans="1:10" x14ac:dyDescent="0.25">
      <c r="A964" s="167" t="s">
        <v>2254</v>
      </c>
      <c r="B964" s="166" t="s">
        <v>2148</v>
      </c>
      <c r="C964" s="166" t="s">
        <v>8132</v>
      </c>
      <c r="D964" s="131">
        <v>21578.531200000001</v>
      </c>
      <c r="G964" t="s">
        <v>2254</v>
      </c>
      <c r="H964" t="s">
        <v>2148</v>
      </c>
      <c r="I964" t="s">
        <v>8132</v>
      </c>
      <c r="J964">
        <v>21578.531200000001</v>
      </c>
    </row>
    <row r="965" spans="1:10" x14ac:dyDescent="0.25">
      <c r="A965" s="167" t="s">
        <v>2255</v>
      </c>
      <c r="B965" s="166" t="s">
        <v>2149</v>
      </c>
      <c r="C965" s="166" t="s">
        <v>8133</v>
      </c>
      <c r="D965" s="131">
        <v>19741.4355</v>
      </c>
      <c r="G965" t="s">
        <v>2255</v>
      </c>
      <c r="H965" t="s">
        <v>2149</v>
      </c>
      <c r="I965" t="s">
        <v>8133</v>
      </c>
      <c r="J965">
        <v>19741.4355</v>
      </c>
    </row>
    <row r="966" spans="1:10" x14ac:dyDescent="0.25">
      <c r="A966" s="167" t="s">
        <v>2256</v>
      </c>
      <c r="B966" s="166" t="s">
        <v>2150</v>
      </c>
      <c r="C966" s="166" t="s">
        <v>8134</v>
      </c>
      <c r="D966" s="131">
        <v>18431.0468</v>
      </c>
      <c r="G966" t="s">
        <v>2256</v>
      </c>
      <c r="H966" t="s">
        <v>2150</v>
      </c>
      <c r="I966" t="s">
        <v>8134</v>
      </c>
      <c r="J966">
        <v>18431.0468</v>
      </c>
    </row>
    <row r="967" spans="1:10" x14ac:dyDescent="0.25">
      <c r="A967" s="167" t="s">
        <v>2257</v>
      </c>
      <c r="B967" s="166" t="s">
        <v>2151</v>
      </c>
      <c r="C967" s="166" t="s">
        <v>8135</v>
      </c>
      <c r="D967" s="131">
        <v>16676.4277</v>
      </c>
      <c r="G967" t="s">
        <v>2257</v>
      </c>
      <c r="H967" t="s">
        <v>2151</v>
      </c>
      <c r="I967" t="s">
        <v>8135</v>
      </c>
      <c r="J967">
        <v>16676.4277</v>
      </c>
    </row>
    <row r="968" spans="1:10" x14ac:dyDescent="0.25">
      <c r="A968" s="167" t="s">
        <v>2258</v>
      </c>
      <c r="B968" s="166" t="s">
        <v>2152</v>
      </c>
      <c r="C968" s="166" t="s">
        <v>8136</v>
      </c>
      <c r="D968" s="131">
        <v>14683.367099999999</v>
      </c>
      <c r="G968" t="s">
        <v>2258</v>
      </c>
      <c r="H968" t="s">
        <v>2152</v>
      </c>
      <c r="I968" t="s">
        <v>8136</v>
      </c>
      <c r="J968">
        <v>14683.367099999999</v>
      </c>
    </row>
    <row r="969" spans="1:10" x14ac:dyDescent="0.25">
      <c r="A969" s="167" t="s">
        <v>2259</v>
      </c>
      <c r="B969" s="166" t="s">
        <v>2153</v>
      </c>
      <c r="C969" s="166" t="s">
        <v>8137</v>
      </c>
      <c r="D969" s="131">
        <v>13213.2109</v>
      </c>
      <c r="G969" t="s">
        <v>2259</v>
      </c>
      <c r="H969" t="s">
        <v>2153</v>
      </c>
      <c r="I969" t="s">
        <v>8137</v>
      </c>
      <c r="J969">
        <v>13213.2109</v>
      </c>
    </row>
    <row r="970" spans="1:10" x14ac:dyDescent="0.25">
      <c r="A970" s="167" t="s">
        <v>2260</v>
      </c>
      <c r="B970" s="166" t="s">
        <v>2154</v>
      </c>
      <c r="C970" s="166" t="s">
        <v>8138</v>
      </c>
      <c r="D970" s="131">
        <v>11864.4853</v>
      </c>
      <c r="G970" t="s">
        <v>2260</v>
      </c>
      <c r="H970" t="s">
        <v>2154</v>
      </c>
      <c r="I970" t="s">
        <v>8138</v>
      </c>
      <c r="J970">
        <v>11864.4853</v>
      </c>
    </row>
    <row r="971" spans="1:10" x14ac:dyDescent="0.25">
      <c r="A971" s="167" t="s">
        <v>2261</v>
      </c>
      <c r="B971" s="166" t="s">
        <v>2155</v>
      </c>
      <c r="C971" s="166" t="s">
        <v>8139</v>
      </c>
      <c r="D971" s="131">
        <v>10474.011699999999</v>
      </c>
      <c r="G971" t="s">
        <v>2261</v>
      </c>
      <c r="H971" t="s">
        <v>2155</v>
      </c>
      <c r="I971" t="s">
        <v>8139</v>
      </c>
      <c r="J971">
        <v>10474.011699999999</v>
      </c>
    </row>
    <row r="972" spans="1:10" x14ac:dyDescent="0.25">
      <c r="A972" s="167" t="s">
        <v>2262</v>
      </c>
      <c r="B972" s="166" t="s">
        <v>2156</v>
      </c>
      <c r="C972" s="166" t="s">
        <v>8140</v>
      </c>
      <c r="D972" s="131">
        <v>9482.8798800000004</v>
      </c>
      <c r="G972" t="s">
        <v>2262</v>
      </c>
      <c r="H972" t="s">
        <v>2156</v>
      </c>
      <c r="I972" t="s">
        <v>8140</v>
      </c>
      <c r="J972">
        <v>9482.8798800000004</v>
      </c>
    </row>
    <row r="973" spans="1:10" x14ac:dyDescent="0.25">
      <c r="A973" s="167" t="s">
        <v>2263</v>
      </c>
      <c r="B973" s="166" t="s">
        <v>2157</v>
      </c>
      <c r="C973" s="166" t="s">
        <v>8141</v>
      </c>
      <c r="D973" s="131">
        <v>8546.875</v>
      </c>
      <c r="G973" t="s">
        <v>2263</v>
      </c>
      <c r="H973" t="s">
        <v>2157</v>
      </c>
      <c r="I973" t="s">
        <v>8141</v>
      </c>
      <c r="J973">
        <v>8546.875</v>
      </c>
    </row>
    <row r="974" spans="1:10" x14ac:dyDescent="0.25">
      <c r="A974" s="167" t="s">
        <v>2264</v>
      </c>
      <c r="B974" s="166" t="s">
        <v>2158</v>
      </c>
      <c r="C974" s="166" t="s">
        <v>8142</v>
      </c>
      <c r="D974" s="131">
        <v>7965.5722599999999</v>
      </c>
      <c r="G974" t="s">
        <v>2264</v>
      </c>
      <c r="H974" t="s">
        <v>2158</v>
      </c>
      <c r="I974" t="s">
        <v>8142</v>
      </c>
      <c r="J974">
        <v>7965.5722599999999</v>
      </c>
    </row>
    <row r="975" spans="1:10" x14ac:dyDescent="0.25">
      <c r="A975" s="167" t="s">
        <v>2265</v>
      </c>
      <c r="B975" s="166" t="s">
        <v>2159</v>
      </c>
      <c r="C975" s="166" t="s">
        <v>8143</v>
      </c>
      <c r="D975" s="131">
        <v>7213.0263599999998</v>
      </c>
      <c r="G975" t="s">
        <v>2265</v>
      </c>
      <c r="H975" t="s">
        <v>2159</v>
      </c>
      <c r="I975" t="s">
        <v>8143</v>
      </c>
      <c r="J975">
        <v>7213.0263599999998</v>
      </c>
    </row>
    <row r="976" spans="1:10" x14ac:dyDescent="0.25">
      <c r="A976" s="167" t="s">
        <v>2266</v>
      </c>
      <c r="B976" s="166" t="s">
        <v>2160</v>
      </c>
      <c r="C976" s="166" t="s">
        <v>8144</v>
      </c>
      <c r="D976" s="131">
        <v>6382.2612300000001</v>
      </c>
      <c r="G976" t="s">
        <v>2266</v>
      </c>
      <c r="H976" t="s">
        <v>2160</v>
      </c>
      <c r="I976" t="s">
        <v>8144</v>
      </c>
      <c r="J976">
        <v>6382.2612300000001</v>
      </c>
    </row>
    <row r="977" spans="1:10" x14ac:dyDescent="0.25">
      <c r="A977" s="167" t="s">
        <v>2267</v>
      </c>
      <c r="B977" s="166" t="s">
        <v>2161</v>
      </c>
      <c r="C977" s="166" t="s">
        <v>8145</v>
      </c>
      <c r="D977" s="131">
        <v>5584.1958000000004</v>
      </c>
      <c r="G977" t="s">
        <v>2267</v>
      </c>
      <c r="H977" t="s">
        <v>2161</v>
      </c>
      <c r="I977" t="s">
        <v>8145</v>
      </c>
      <c r="J977">
        <v>5584.1958000000004</v>
      </c>
    </row>
    <row r="978" spans="1:10" x14ac:dyDescent="0.25">
      <c r="A978" s="167" t="s">
        <v>2268</v>
      </c>
      <c r="B978" s="166" t="s">
        <v>2162</v>
      </c>
      <c r="C978" s="166" t="s">
        <v>8146</v>
      </c>
      <c r="D978" s="131">
        <v>44918.648399999998</v>
      </c>
      <c r="G978" t="s">
        <v>2268</v>
      </c>
      <c r="H978" t="s">
        <v>2162</v>
      </c>
      <c r="I978" t="s">
        <v>8146</v>
      </c>
      <c r="J978">
        <v>44918.648399999998</v>
      </c>
    </row>
    <row r="979" spans="1:10" x14ac:dyDescent="0.25">
      <c r="A979" s="167" t="s">
        <v>2269</v>
      </c>
      <c r="B979" s="166" t="s">
        <v>2164</v>
      </c>
      <c r="C979" s="166" t="s">
        <v>8147</v>
      </c>
      <c r="D979" s="131">
        <v>12352.197200000001</v>
      </c>
      <c r="G979" t="s">
        <v>2269</v>
      </c>
      <c r="H979" t="s">
        <v>2164</v>
      </c>
      <c r="I979" t="s">
        <v>8147</v>
      </c>
      <c r="J979">
        <v>12352.197200000001</v>
      </c>
    </row>
    <row r="980" spans="1:10" x14ac:dyDescent="0.25">
      <c r="A980" s="167" t="s">
        <v>2270</v>
      </c>
      <c r="B980" s="166" t="s">
        <v>2165</v>
      </c>
      <c r="C980" s="166" t="s">
        <v>8148</v>
      </c>
      <c r="D980" s="131">
        <v>28421.587800000001</v>
      </c>
      <c r="G980" t="s">
        <v>2270</v>
      </c>
      <c r="H980" t="s">
        <v>2165</v>
      </c>
      <c r="I980" t="s">
        <v>8148</v>
      </c>
      <c r="J980">
        <v>28421.587800000001</v>
      </c>
    </row>
    <row r="981" spans="1:10" x14ac:dyDescent="0.25">
      <c r="A981" s="167" t="s">
        <v>2271</v>
      </c>
      <c r="B981" s="166" t="s">
        <v>2166</v>
      </c>
      <c r="C981" s="166" t="s">
        <v>8149</v>
      </c>
      <c r="D981" s="131">
        <v>32720.0566</v>
      </c>
      <c r="G981" t="s">
        <v>2271</v>
      </c>
      <c r="H981" t="s">
        <v>2166</v>
      </c>
      <c r="I981" t="s">
        <v>8149</v>
      </c>
      <c r="J981">
        <v>32720.0566</v>
      </c>
    </row>
    <row r="982" spans="1:10" x14ac:dyDescent="0.25">
      <c r="A982" s="167" t="s">
        <v>2272</v>
      </c>
      <c r="B982" s="166" t="s">
        <v>2167</v>
      </c>
      <c r="C982" s="166" t="s">
        <v>8150</v>
      </c>
      <c r="D982" s="131">
        <v>35062.308499999999</v>
      </c>
      <c r="G982" t="s">
        <v>2272</v>
      </c>
      <c r="H982" t="s">
        <v>2167</v>
      </c>
      <c r="I982" t="s">
        <v>8150</v>
      </c>
      <c r="J982">
        <v>35062.308499999999</v>
      </c>
    </row>
    <row r="983" spans="1:10" x14ac:dyDescent="0.25">
      <c r="A983" s="167" t="s">
        <v>2273</v>
      </c>
      <c r="B983" s="166" t="s">
        <v>2168</v>
      </c>
      <c r="C983" s="166" t="s">
        <v>8151</v>
      </c>
      <c r="D983" s="131">
        <v>35217.835899999998</v>
      </c>
      <c r="G983" t="s">
        <v>2273</v>
      </c>
      <c r="H983" t="s">
        <v>2168</v>
      </c>
      <c r="I983" t="s">
        <v>8151</v>
      </c>
      <c r="J983">
        <v>35217.835899999998</v>
      </c>
    </row>
    <row r="984" spans="1:10" x14ac:dyDescent="0.25">
      <c r="A984" s="167" t="s">
        <v>2274</v>
      </c>
      <c r="B984" s="166" t="s">
        <v>2169</v>
      </c>
      <c r="C984" s="166" t="s">
        <v>8152</v>
      </c>
      <c r="D984" s="131">
        <v>34987.476499999997</v>
      </c>
      <c r="G984" t="s">
        <v>2274</v>
      </c>
      <c r="H984" t="s">
        <v>2169</v>
      </c>
      <c r="I984" t="s">
        <v>8152</v>
      </c>
      <c r="J984">
        <v>34987.476499999997</v>
      </c>
    </row>
    <row r="985" spans="1:10" x14ac:dyDescent="0.25">
      <c r="A985" s="167" t="s">
        <v>2275</v>
      </c>
      <c r="B985" s="166" t="s">
        <v>2170</v>
      </c>
      <c r="C985" s="166" t="s">
        <v>8153</v>
      </c>
      <c r="D985" s="131">
        <v>32754.634699999999</v>
      </c>
      <c r="G985" t="s">
        <v>2275</v>
      </c>
      <c r="H985" t="s">
        <v>2170</v>
      </c>
      <c r="I985" t="s">
        <v>8153</v>
      </c>
      <c r="J985">
        <v>32754.634699999999</v>
      </c>
    </row>
    <row r="986" spans="1:10" x14ac:dyDescent="0.25">
      <c r="A986" s="167" t="s">
        <v>2276</v>
      </c>
      <c r="B986" s="166" t="s">
        <v>2171</v>
      </c>
      <c r="C986" s="166" t="s">
        <v>8154</v>
      </c>
      <c r="D986" s="131">
        <v>31138.447199999999</v>
      </c>
      <c r="G986" t="s">
        <v>2276</v>
      </c>
      <c r="H986" t="s">
        <v>2171</v>
      </c>
      <c r="I986" t="s">
        <v>8154</v>
      </c>
      <c r="J986">
        <v>31138.447199999999</v>
      </c>
    </row>
    <row r="987" spans="1:10" x14ac:dyDescent="0.25">
      <c r="A987" s="167" t="s">
        <v>2277</v>
      </c>
      <c r="B987" s="166" t="s">
        <v>2172</v>
      </c>
      <c r="C987" s="166" t="s">
        <v>8155</v>
      </c>
      <c r="D987" s="131">
        <v>28565.210899999998</v>
      </c>
      <c r="G987" t="s">
        <v>2277</v>
      </c>
      <c r="H987" t="s">
        <v>2172</v>
      </c>
      <c r="I987" t="s">
        <v>8155</v>
      </c>
      <c r="J987">
        <v>28565.210899999998</v>
      </c>
    </row>
    <row r="988" spans="1:10" x14ac:dyDescent="0.25">
      <c r="A988" s="167" t="s">
        <v>2278</v>
      </c>
      <c r="B988" s="166" t="s">
        <v>2173</v>
      </c>
      <c r="C988" s="166" t="s">
        <v>8156</v>
      </c>
      <c r="D988" s="131">
        <v>27088.386699999999</v>
      </c>
      <c r="G988" t="s">
        <v>2278</v>
      </c>
      <c r="H988" t="s">
        <v>2173</v>
      </c>
      <c r="I988" t="s">
        <v>8156</v>
      </c>
      <c r="J988">
        <v>27088.386699999999</v>
      </c>
    </row>
    <row r="989" spans="1:10" x14ac:dyDescent="0.25">
      <c r="A989" s="167" t="s">
        <v>2279</v>
      </c>
      <c r="B989" s="166" t="s">
        <v>2174</v>
      </c>
      <c r="C989" s="166" t="s">
        <v>8157</v>
      </c>
      <c r="D989" s="131">
        <v>25548.58</v>
      </c>
      <c r="G989" t="s">
        <v>2279</v>
      </c>
      <c r="H989" t="s">
        <v>2174</v>
      </c>
      <c r="I989" t="s">
        <v>8157</v>
      </c>
      <c r="J989">
        <v>25548.58</v>
      </c>
    </row>
    <row r="990" spans="1:10" x14ac:dyDescent="0.25">
      <c r="A990" s="167" t="s">
        <v>2280</v>
      </c>
      <c r="B990" s="166" t="s">
        <v>2175</v>
      </c>
      <c r="C990" s="166" t="s">
        <v>8158</v>
      </c>
      <c r="D990" s="131">
        <v>23573.103500000001</v>
      </c>
      <c r="G990" t="s">
        <v>2280</v>
      </c>
      <c r="H990" t="s">
        <v>2175</v>
      </c>
      <c r="I990" t="s">
        <v>8158</v>
      </c>
      <c r="J990">
        <v>23573.103500000001</v>
      </c>
    </row>
    <row r="991" spans="1:10" x14ac:dyDescent="0.25">
      <c r="A991" s="167" t="s">
        <v>2281</v>
      </c>
      <c r="B991" s="166" t="s">
        <v>2176</v>
      </c>
      <c r="C991" s="166" t="s">
        <v>8159</v>
      </c>
      <c r="D991" s="131">
        <v>22263.9179</v>
      </c>
      <c r="G991" t="s">
        <v>2281</v>
      </c>
      <c r="H991" t="s">
        <v>2176</v>
      </c>
      <c r="I991" t="s">
        <v>8159</v>
      </c>
      <c r="J991">
        <v>22263.9179</v>
      </c>
    </row>
    <row r="992" spans="1:10" x14ac:dyDescent="0.25">
      <c r="A992" s="167" t="s">
        <v>2282</v>
      </c>
      <c r="B992" s="166" t="s">
        <v>2177</v>
      </c>
      <c r="C992" s="166" t="s">
        <v>8160</v>
      </c>
      <c r="D992" s="131">
        <v>21383.456999999999</v>
      </c>
      <c r="G992" t="s">
        <v>2282</v>
      </c>
      <c r="H992" t="s">
        <v>2177</v>
      </c>
      <c r="I992" t="s">
        <v>8160</v>
      </c>
      <c r="J992">
        <v>21383.456999999999</v>
      </c>
    </row>
    <row r="993" spans="1:10" x14ac:dyDescent="0.25">
      <c r="A993" s="167" t="s">
        <v>2283</v>
      </c>
      <c r="B993" s="166" t="s">
        <v>2178</v>
      </c>
      <c r="C993" s="166" t="s">
        <v>8161</v>
      </c>
      <c r="D993" s="131">
        <v>19327.6816</v>
      </c>
      <c r="G993" t="s">
        <v>2283</v>
      </c>
      <c r="H993" t="s">
        <v>2178</v>
      </c>
      <c r="I993" t="s">
        <v>8161</v>
      </c>
      <c r="J993">
        <v>19327.6816</v>
      </c>
    </row>
    <row r="994" spans="1:10" x14ac:dyDescent="0.25">
      <c r="A994" s="167" t="s">
        <v>2284</v>
      </c>
      <c r="B994" s="166" t="s">
        <v>2179</v>
      </c>
      <c r="C994" s="166" t="s">
        <v>8162</v>
      </c>
      <c r="D994" s="131">
        <v>17822.558499999999</v>
      </c>
      <c r="G994" t="s">
        <v>2284</v>
      </c>
      <c r="H994" t="s">
        <v>2179</v>
      </c>
      <c r="I994" t="s">
        <v>8162</v>
      </c>
      <c r="J994">
        <v>17822.558499999999</v>
      </c>
    </row>
    <row r="995" spans="1:10" x14ac:dyDescent="0.25">
      <c r="A995" s="167" t="s">
        <v>2285</v>
      </c>
      <c r="B995" s="166" t="s">
        <v>2180</v>
      </c>
      <c r="C995" s="166" t="s">
        <v>8163</v>
      </c>
      <c r="D995" s="131">
        <v>16352.289000000001</v>
      </c>
      <c r="G995" t="s">
        <v>2285</v>
      </c>
      <c r="H995" t="s">
        <v>2180</v>
      </c>
      <c r="I995" t="s">
        <v>8163</v>
      </c>
      <c r="J995">
        <v>16352.289000000001</v>
      </c>
    </row>
    <row r="996" spans="1:10" x14ac:dyDescent="0.25">
      <c r="A996" s="167" t="s">
        <v>2286</v>
      </c>
      <c r="B996" s="166" t="s">
        <v>2181</v>
      </c>
      <c r="C996" s="166" t="s">
        <v>8164</v>
      </c>
      <c r="D996" s="131">
        <v>14728.406199999999</v>
      </c>
      <c r="G996" t="s">
        <v>2286</v>
      </c>
      <c r="H996" t="s">
        <v>2181</v>
      </c>
      <c r="I996" t="s">
        <v>8164</v>
      </c>
      <c r="J996">
        <v>14728.406199999999</v>
      </c>
    </row>
    <row r="997" spans="1:10" x14ac:dyDescent="0.25">
      <c r="A997" s="167" t="s">
        <v>2287</v>
      </c>
      <c r="B997" s="166" t="s">
        <v>2182</v>
      </c>
      <c r="C997" s="166" t="s">
        <v>8165</v>
      </c>
      <c r="D997" s="131">
        <v>13012.246999999999</v>
      </c>
      <c r="G997" t="s">
        <v>2287</v>
      </c>
      <c r="H997" t="s">
        <v>2182</v>
      </c>
      <c r="I997" t="s">
        <v>8165</v>
      </c>
      <c r="J997">
        <v>13012.246999999999</v>
      </c>
    </row>
    <row r="998" spans="1:10" x14ac:dyDescent="0.25">
      <c r="A998" s="167" t="s">
        <v>2288</v>
      </c>
      <c r="B998" s="166" t="s">
        <v>2183</v>
      </c>
      <c r="C998" s="166" t="s">
        <v>8166</v>
      </c>
      <c r="D998" s="131">
        <v>11873.955</v>
      </c>
      <c r="G998" t="s">
        <v>2288</v>
      </c>
      <c r="H998" t="s">
        <v>2183</v>
      </c>
      <c r="I998" t="s">
        <v>8166</v>
      </c>
      <c r="J998">
        <v>11873.955</v>
      </c>
    </row>
    <row r="999" spans="1:10" x14ac:dyDescent="0.25">
      <c r="A999" s="167" t="s">
        <v>2289</v>
      </c>
      <c r="B999" s="166" t="s">
        <v>2184</v>
      </c>
      <c r="C999" s="166" t="s">
        <v>8167</v>
      </c>
      <c r="D999" s="131">
        <v>10910.1005</v>
      </c>
      <c r="G999" t="s">
        <v>2289</v>
      </c>
      <c r="H999" t="s">
        <v>2184</v>
      </c>
      <c r="I999" t="s">
        <v>8167</v>
      </c>
      <c r="J999">
        <v>10910.1005</v>
      </c>
    </row>
    <row r="1000" spans="1:10" x14ac:dyDescent="0.25">
      <c r="A1000" s="167" t="s">
        <v>2290</v>
      </c>
      <c r="B1000" s="166" t="s">
        <v>2185</v>
      </c>
      <c r="C1000" s="166" t="s">
        <v>8168</v>
      </c>
      <c r="D1000" s="131">
        <v>10070.8017</v>
      </c>
      <c r="G1000" t="s">
        <v>2290</v>
      </c>
      <c r="H1000" t="s">
        <v>2185</v>
      </c>
      <c r="I1000" t="s">
        <v>8168</v>
      </c>
      <c r="J1000">
        <v>10070.8017</v>
      </c>
    </row>
    <row r="1001" spans="1:10" x14ac:dyDescent="0.25">
      <c r="A1001" s="167" t="s">
        <v>2291</v>
      </c>
      <c r="B1001" s="166" t="s">
        <v>2186</v>
      </c>
      <c r="C1001" s="166" t="s">
        <v>8169</v>
      </c>
      <c r="D1001" s="131">
        <v>9314.5273400000005</v>
      </c>
      <c r="G1001" t="s">
        <v>2291</v>
      </c>
      <c r="H1001" t="s">
        <v>2186</v>
      </c>
      <c r="I1001" t="s">
        <v>8169</v>
      </c>
      <c r="J1001">
        <v>9314.5273400000005</v>
      </c>
    </row>
    <row r="1002" spans="1:10" x14ac:dyDescent="0.25">
      <c r="A1002" s="167" t="s">
        <v>2292</v>
      </c>
      <c r="B1002" s="166" t="s">
        <v>2187</v>
      </c>
      <c r="C1002" s="166" t="s">
        <v>8170</v>
      </c>
      <c r="D1002" s="131">
        <v>8343.3330000000005</v>
      </c>
      <c r="G1002" t="s">
        <v>2292</v>
      </c>
      <c r="H1002" t="s">
        <v>2187</v>
      </c>
      <c r="I1002" t="s">
        <v>8170</v>
      </c>
      <c r="J1002">
        <v>8343.3330000000005</v>
      </c>
    </row>
    <row r="1003" spans="1:10" x14ac:dyDescent="0.25">
      <c r="A1003" s="167" t="s">
        <v>2293</v>
      </c>
      <c r="B1003" s="166" t="s">
        <v>2188</v>
      </c>
      <c r="C1003" s="166" t="s">
        <v>8171</v>
      </c>
      <c r="D1003" s="131">
        <v>7225.12255</v>
      </c>
      <c r="G1003" t="s">
        <v>2293</v>
      </c>
      <c r="H1003" t="s">
        <v>2188</v>
      </c>
      <c r="I1003" t="s">
        <v>8171</v>
      </c>
      <c r="J1003">
        <v>7225.12255</v>
      </c>
    </row>
    <row r="1004" spans="1:10" x14ac:dyDescent="0.25">
      <c r="A1004" s="167" t="s">
        <v>2294</v>
      </c>
      <c r="B1004" s="166" t="s">
        <v>2189</v>
      </c>
      <c r="C1004" s="166" t="s">
        <v>8172</v>
      </c>
      <c r="D1004" s="131">
        <v>59306.433499999999</v>
      </c>
      <c r="G1004" t="s">
        <v>2294</v>
      </c>
      <c r="H1004" t="s">
        <v>2189</v>
      </c>
      <c r="I1004" t="s">
        <v>8172</v>
      </c>
      <c r="J1004">
        <v>59306.433499999999</v>
      </c>
    </row>
    <row r="1005" spans="1:10" x14ac:dyDescent="0.25">
      <c r="A1005" s="167" t="s">
        <v>2295</v>
      </c>
      <c r="B1005" s="166" t="s">
        <v>2191</v>
      </c>
      <c r="C1005" s="166" t="s">
        <v>8173</v>
      </c>
      <c r="D1005" s="131">
        <v>12240.478499999999</v>
      </c>
      <c r="G1005" t="s">
        <v>2295</v>
      </c>
      <c r="H1005" t="s">
        <v>2191</v>
      </c>
      <c r="I1005" t="s">
        <v>8173</v>
      </c>
      <c r="J1005">
        <v>12240.478499999999</v>
      </c>
    </row>
    <row r="1006" spans="1:10" x14ac:dyDescent="0.25">
      <c r="A1006" s="167" t="s">
        <v>2296</v>
      </c>
      <c r="B1006" s="166" t="s">
        <v>2192</v>
      </c>
      <c r="C1006" s="166" t="s">
        <v>8174</v>
      </c>
      <c r="D1006" s="131">
        <v>30022.519499999999</v>
      </c>
      <c r="G1006" t="s">
        <v>2296</v>
      </c>
      <c r="H1006" t="s">
        <v>2192</v>
      </c>
      <c r="I1006" t="s">
        <v>8174</v>
      </c>
      <c r="J1006">
        <v>30022.519499999999</v>
      </c>
    </row>
    <row r="1007" spans="1:10" x14ac:dyDescent="0.25">
      <c r="A1007" s="167" t="s">
        <v>2297</v>
      </c>
      <c r="B1007" s="166" t="s">
        <v>2193</v>
      </c>
      <c r="C1007" s="166" t="s">
        <v>8175</v>
      </c>
      <c r="D1007" s="131">
        <v>38875.707000000002</v>
      </c>
      <c r="G1007" t="s">
        <v>2297</v>
      </c>
      <c r="H1007" t="s">
        <v>2193</v>
      </c>
      <c r="I1007" t="s">
        <v>8175</v>
      </c>
      <c r="J1007">
        <v>38875.707000000002</v>
      </c>
    </row>
    <row r="1008" spans="1:10" x14ac:dyDescent="0.25">
      <c r="A1008" s="167" t="s">
        <v>2298</v>
      </c>
      <c r="B1008" s="166" t="s">
        <v>2194</v>
      </c>
      <c r="C1008" s="166" t="s">
        <v>8176</v>
      </c>
      <c r="D1008" s="131">
        <v>43785.796799999996</v>
      </c>
      <c r="G1008" t="s">
        <v>2298</v>
      </c>
      <c r="H1008" t="s">
        <v>2194</v>
      </c>
      <c r="I1008" t="s">
        <v>8176</v>
      </c>
      <c r="J1008">
        <v>43785.796799999996</v>
      </c>
    </row>
    <row r="1009" spans="1:10" x14ac:dyDescent="0.25">
      <c r="A1009" s="167" t="s">
        <v>2299</v>
      </c>
      <c r="B1009" s="166" t="s">
        <v>2195</v>
      </c>
      <c r="C1009" s="166" t="s">
        <v>8177</v>
      </c>
      <c r="D1009" s="131">
        <v>46022.156199999998</v>
      </c>
      <c r="G1009" t="s">
        <v>2299</v>
      </c>
      <c r="H1009" t="s">
        <v>2195</v>
      </c>
      <c r="I1009" t="s">
        <v>8177</v>
      </c>
      <c r="J1009">
        <v>46022.156199999998</v>
      </c>
    </row>
    <row r="1010" spans="1:10" x14ac:dyDescent="0.25">
      <c r="A1010" s="167" t="s">
        <v>2300</v>
      </c>
      <c r="B1010" s="166" t="s">
        <v>2196</v>
      </c>
      <c r="C1010" s="166" t="s">
        <v>8178</v>
      </c>
      <c r="D1010" s="131">
        <v>48183.699200000003</v>
      </c>
      <c r="G1010" t="s">
        <v>2300</v>
      </c>
      <c r="H1010" t="s">
        <v>2196</v>
      </c>
      <c r="I1010" t="s">
        <v>8178</v>
      </c>
      <c r="J1010">
        <v>48183.699200000003</v>
      </c>
    </row>
    <row r="1011" spans="1:10" x14ac:dyDescent="0.25">
      <c r="A1011" s="167" t="s">
        <v>2301</v>
      </c>
      <c r="B1011" s="166" t="s">
        <v>2197</v>
      </c>
      <c r="C1011" s="166" t="s">
        <v>8179</v>
      </c>
      <c r="D1011" s="131">
        <v>45920.359299999996</v>
      </c>
      <c r="G1011" t="s">
        <v>2301</v>
      </c>
      <c r="H1011" t="s">
        <v>2197</v>
      </c>
      <c r="I1011" t="s">
        <v>8179</v>
      </c>
      <c r="J1011">
        <v>45920.359299999996</v>
      </c>
    </row>
    <row r="1012" spans="1:10" x14ac:dyDescent="0.25">
      <c r="A1012" s="167" t="s">
        <v>2302</v>
      </c>
      <c r="B1012" s="166" t="s">
        <v>2198</v>
      </c>
      <c r="C1012" s="166" t="s">
        <v>8180</v>
      </c>
      <c r="D1012" s="131">
        <v>43508.421799999996</v>
      </c>
      <c r="G1012" t="s">
        <v>2302</v>
      </c>
      <c r="H1012" t="s">
        <v>2198</v>
      </c>
      <c r="I1012" t="s">
        <v>8180</v>
      </c>
      <c r="J1012">
        <v>43508.421799999996</v>
      </c>
    </row>
    <row r="1013" spans="1:10" x14ac:dyDescent="0.25">
      <c r="A1013" s="167" t="s">
        <v>2303</v>
      </c>
      <c r="B1013" s="166" t="s">
        <v>2199</v>
      </c>
      <c r="C1013" s="166" t="s">
        <v>8181</v>
      </c>
      <c r="D1013" s="131">
        <v>40829.609299999996</v>
      </c>
      <c r="G1013" t="s">
        <v>2303</v>
      </c>
      <c r="H1013" t="s">
        <v>2199</v>
      </c>
      <c r="I1013" t="s">
        <v>8181</v>
      </c>
      <c r="J1013">
        <v>40829.609299999996</v>
      </c>
    </row>
    <row r="1014" spans="1:10" x14ac:dyDescent="0.25">
      <c r="A1014" s="167" t="s">
        <v>2304</v>
      </c>
      <c r="B1014" s="166" t="s">
        <v>2200</v>
      </c>
      <c r="C1014" s="166" t="s">
        <v>8182</v>
      </c>
      <c r="D1014" s="131">
        <v>40174.9179</v>
      </c>
      <c r="G1014" t="s">
        <v>2304</v>
      </c>
      <c r="H1014" t="s">
        <v>2200</v>
      </c>
      <c r="I1014" t="s">
        <v>8182</v>
      </c>
      <c r="J1014">
        <v>40174.9179</v>
      </c>
    </row>
    <row r="1015" spans="1:10" x14ac:dyDescent="0.25">
      <c r="A1015" s="167" t="s">
        <v>2305</v>
      </c>
      <c r="B1015" s="166" t="s">
        <v>2201</v>
      </c>
      <c r="C1015" s="166" t="s">
        <v>8183</v>
      </c>
      <c r="D1015" s="131">
        <v>38748.449200000003</v>
      </c>
      <c r="G1015" t="s">
        <v>2305</v>
      </c>
      <c r="H1015" t="s">
        <v>2201</v>
      </c>
      <c r="I1015" t="s">
        <v>8183</v>
      </c>
      <c r="J1015">
        <v>38748.449200000003</v>
      </c>
    </row>
    <row r="1016" spans="1:10" x14ac:dyDescent="0.25">
      <c r="A1016" s="167" t="s">
        <v>2306</v>
      </c>
      <c r="B1016" s="166" t="s">
        <v>2202</v>
      </c>
      <c r="C1016" s="166" t="s">
        <v>8184</v>
      </c>
      <c r="D1016" s="131">
        <v>37186.7382</v>
      </c>
      <c r="G1016" t="s">
        <v>2306</v>
      </c>
      <c r="H1016" t="s">
        <v>2202</v>
      </c>
      <c r="I1016" t="s">
        <v>8184</v>
      </c>
      <c r="J1016">
        <v>37186.7382</v>
      </c>
    </row>
    <row r="1017" spans="1:10" x14ac:dyDescent="0.25">
      <c r="A1017" s="167" t="s">
        <v>2307</v>
      </c>
      <c r="B1017" s="166" t="s">
        <v>2203</v>
      </c>
      <c r="C1017" s="166" t="s">
        <v>8185</v>
      </c>
      <c r="D1017" s="131">
        <v>36179.734299999996</v>
      </c>
      <c r="G1017" t="s">
        <v>2307</v>
      </c>
      <c r="H1017" t="s">
        <v>2203</v>
      </c>
      <c r="I1017" t="s">
        <v>8185</v>
      </c>
      <c r="J1017">
        <v>36179.734299999996</v>
      </c>
    </row>
    <row r="1018" spans="1:10" x14ac:dyDescent="0.25">
      <c r="A1018" s="167" t="s">
        <v>2308</v>
      </c>
      <c r="B1018" s="166" t="s">
        <v>2204</v>
      </c>
      <c r="C1018" s="166" t="s">
        <v>8186</v>
      </c>
      <c r="D1018" s="131">
        <v>35253.910100000001</v>
      </c>
      <c r="G1018" t="s">
        <v>2308</v>
      </c>
      <c r="H1018" t="s">
        <v>2204</v>
      </c>
      <c r="I1018" t="s">
        <v>8186</v>
      </c>
      <c r="J1018">
        <v>35253.910100000001</v>
      </c>
    </row>
    <row r="1019" spans="1:10" x14ac:dyDescent="0.25">
      <c r="A1019" s="167" t="s">
        <v>2309</v>
      </c>
      <c r="B1019" s="166" t="s">
        <v>2205</v>
      </c>
      <c r="C1019" s="166" t="s">
        <v>8187</v>
      </c>
      <c r="D1019" s="131">
        <v>31888.658200000002</v>
      </c>
      <c r="G1019" t="s">
        <v>2309</v>
      </c>
      <c r="H1019" t="s">
        <v>2205</v>
      </c>
      <c r="I1019" t="s">
        <v>8187</v>
      </c>
      <c r="J1019">
        <v>31888.658200000002</v>
      </c>
    </row>
    <row r="1020" spans="1:10" x14ac:dyDescent="0.25">
      <c r="A1020" s="167" t="s">
        <v>2310</v>
      </c>
      <c r="B1020" s="166" t="s">
        <v>2206</v>
      </c>
      <c r="C1020" s="166" t="s">
        <v>8188</v>
      </c>
      <c r="D1020" s="131">
        <v>29415.8632</v>
      </c>
      <c r="G1020" t="s">
        <v>2310</v>
      </c>
      <c r="H1020" t="s">
        <v>2206</v>
      </c>
      <c r="I1020" t="s">
        <v>8188</v>
      </c>
      <c r="J1020">
        <v>29415.8632</v>
      </c>
    </row>
    <row r="1021" spans="1:10" x14ac:dyDescent="0.25">
      <c r="A1021" s="167" t="s">
        <v>2311</v>
      </c>
      <c r="B1021" s="166" t="s">
        <v>2207</v>
      </c>
      <c r="C1021" s="166" t="s">
        <v>8189</v>
      </c>
      <c r="D1021" s="131">
        <v>27229.398399999998</v>
      </c>
      <c r="G1021" t="s">
        <v>2311</v>
      </c>
      <c r="H1021" t="s">
        <v>2207</v>
      </c>
      <c r="I1021" t="s">
        <v>8189</v>
      </c>
      <c r="J1021">
        <v>27229.398399999998</v>
      </c>
    </row>
    <row r="1022" spans="1:10" x14ac:dyDescent="0.25">
      <c r="A1022" s="167" t="s">
        <v>2312</v>
      </c>
      <c r="B1022" s="166" t="s">
        <v>2208</v>
      </c>
      <c r="C1022" s="166" t="s">
        <v>8190</v>
      </c>
      <c r="D1022" s="131">
        <v>24488.640599999999</v>
      </c>
      <c r="G1022" t="s">
        <v>2312</v>
      </c>
      <c r="H1022" t="s">
        <v>2208</v>
      </c>
      <c r="I1022" t="s">
        <v>8190</v>
      </c>
      <c r="J1022">
        <v>24488.640599999999</v>
      </c>
    </row>
    <row r="1023" spans="1:10" x14ac:dyDescent="0.25">
      <c r="A1023" s="167" t="s">
        <v>2313</v>
      </c>
      <c r="B1023" s="166" t="s">
        <v>2209</v>
      </c>
      <c r="C1023" s="166" t="s">
        <v>8191</v>
      </c>
      <c r="D1023" s="131">
        <v>22615.962800000001</v>
      </c>
      <c r="G1023" t="s">
        <v>2313</v>
      </c>
      <c r="H1023" t="s">
        <v>2209</v>
      </c>
      <c r="I1023" t="s">
        <v>8191</v>
      </c>
      <c r="J1023">
        <v>22615.962800000001</v>
      </c>
    </row>
    <row r="1024" spans="1:10" x14ac:dyDescent="0.25">
      <c r="A1024" s="167" t="s">
        <v>2314</v>
      </c>
      <c r="B1024" s="166" t="s">
        <v>2210</v>
      </c>
      <c r="C1024" s="166" t="s">
        <v>8192</v>
      </c>
      <c r="D1024" s="131">
        <v>21048.837800000001</v>
      </c>
      <c r="G1024" t="s">
        <v>2314</v>
      </c>
      <c r="H1024" t="s">
        <v>2210</v>
      </c>
      <c r="I1024" t="s">
        <v>8192</v>
      </c>
      <c r="J1024">
        <v>21048.837800000001</v>
      </c>
    </row>
    <row r="1025" spans="1:10" x14ac:dyDescent="0.25">
      <c r="A1025" s="167" t="s">
        <v>2315</v>
      </c>
      <c r="B1025" s="166" t="s">
        <v>2211</v>
      </c>
      <c r="C1025" s="166" t="s">
        <v>8193</v>
      </c>
      <c r="D1025" s="131">
        <v>19648.259699999999</v>
      </c>
      <c r="G1025" t="s">
        <v>2315</v>
      </c>
      <c r="H1025" t="s">
        <v>2211</v>
      </c>
      <c r="I1025" t="s">
        <v>8193</v>
      </c>
      <c r="J1025">
        <v>19648.259699999999</v>
      </c>
    </row>
    <row r="1026" spans="1:10" x14ac:dyDescent="0.25">
      <c r="A1026" s="167" t="s">
        <v>2316</v>
      </c>
      <c r="B1026" s="166" t="s">
        <v>2212</v>
      </c>
      <c r="C1026" s="166" t="s">
        <v>8194</v>
      </c>
      <c r="D1026" s="131">
        <v>18069.888599999998</v>
      </c>
      <c r="G1026" t="s">
        <v>2316</v>
      </c>
      <c r="H1026" t="s">
        <v>2212</v>
      </c>
      <c r="I1026" t="s">
        <v>8194</v>
      </c>
      <c r="J1026">
        <v>18069.888599999998</v>
      </c>
    </row>
    <row r="1027" spans="1:10" x14ac:dyDescent="0.25">
      <c r="A1027" s="167" t="s">
        <v>2317</v>
      </c>
      <c r="B1027" s="166" t="s">
        <v>2213</v>
      </c>
      <c r="C1027" s="166" t="s">
        <v>8195</v>
      </c>
      <c r="D1027" s="131">
        <v>16307.506799999999</v>
      </c>
      <c r="G1027" t="s">
        <v>2317</v>
      </c>
      <c r="H1027" t="s">
        <v>2213</v>
      </c>
      <c r="I1027" t="s">
        <v>8195</v>
      </c>
      <c r="J1027">
        <v>16307.506799999999</v>
      </c>
    </row>
    <row r="1028" spans="1:10" x14ac:dyDescent="0.25">
      <c r="A1028" s="167" t="s">
        <v>2318</v>
      </c>
      <c r="B1028" s="166" t="s">
        <v>2214</v>
      </c>
      <c r="C1028" s="166" t="s">
        <v>8196</v>
      </c>
      <c r="D1028" s="131">
        <v>14543.756799999999</v>
      </c>
      <c r="G1028" t="s">
        <v>2318</v>
      </c>
      <c r="H1028" t="s">
        <v>2214</v>
      </c>
      <c r="I1028" t="s">
        <v>8196</v>
      </c>
      <c r="J1028">
        <v>14543.756799999999</v>
      </c>
    </row>
    <row r="1029" spans="1:10" x14ac:dyDescent="0.25">
      <c r="A1029" s="167" t="s">
        <v>2319</v>
      </c>
      <c r="B1029" s="166" t="s">
        <v>2215</v>
      </c>
      <c r="C1029" s="166" t="s">
        <v>8197</v>
      </c>
      <c r="D1029" s="131">
        <v>12681.2636</v>
      </c>
      <c r="G1029" t="s">
        <v>2319</v>
      </c>
      <c r="H1029" t="s">
        <v>2215</v>
      </c>
      <c r="I1029" t="s">
        <v>8197</v>
      </c>
      <c r="J1029">
        <v>12681.2636</v>
      </c>
    </row>
    <row r="1030" spans="1:10" x14ac:dyDescent="0.25">
      <c r="A1030" s="167" t="s">
        <v>2320</v>
      </c>
      <c r="B1030" s="166" t="s">
        <v>2216</v>
      </c>
      <c r="C1030" s="166" t="s">
        <v>8198</v>
      </c>
      <c r="D1030" s="131">
        <v>98678.484299999996</v>
      </c>
      <c r="G1030" t="s">
        <v>2320</v>
      </c>
      <c r="H1030" t="s">
        <v>2216</v>
      </c>
      <c r="I1030" t="s">
        <v>8198</v>
      </c>
      <c r="J1030">
        <v>98678.484299999996</v>
      </c>
    </row>
    <row r="1031" spans="1:10" x14ac:dyDescent="0.25">
      <c r="A1031" s="167" t="s">
        <v>2330</v>
      </c>
      <c r="B1031" s="166" t="s">
        <v>2499</v>
      </c>
      <c r="C1031" s="166" t="s">
        <v>8199</v>
      </c>
      <c r="D1031" s="131">
        <v>3832.6694299999999</v>
      </c>
      <c r="G1031" t="s">
        <v>2330</v>
      </c>
      <c r="H1031" t="s">
        <v>2499</v>
      </c>
      <c r="I1031" t="s">
        <v>8199</v>
      </c>
      <c r="J1031">
        <v>3832.6694299999999</v>
      </c>
    </row>
    <row r="1032" spans="1:10" x14ac:dyDescent="0.25">
      <c r="A1032" s="167" t="s">
        <v>2331</v>
      </c>
      <c r="B1032" s="166" t="s">
        <v>2500</v>
      </c>
      <c r="C1032" s="166" t="s">
        <v>8200</v>
      </c>
      <c r="D1032" s="131">
        <v>356.73324500000001</v>
      </c>
      <c r="G1032" t="s">
        <v>2331</v>
      </c>
      <c r="H1032" t="s">
        <v>2500</v>
      </c>
      <c r="I1032" t="s">
        <v>8200</v>
      </c>
      <c r="J1032">
        <v>356.73324500000001</v>
      </c>
    </row>
    <row r="1033" spans="1:10" x14ac:dyDescent="0.25">
      <c r="A1033" s="167" t="s">
        <v>2332</v>
      </c>
      <c r="B1033" s="166" t="s">
        <v>2501</v>
      </c>
      <c r="C1033" s="166" t="s">
        <v>8201</v>
      </c>
      <c r="D1033" s="131">
        <v>170.93859800000001</v>
      </c>
      <c r="G1033" t="s">
        <v>2332</v>
      </c>
      <c r="H1033" t="s">
        <v>2501</v>
      </c>
      <c r="I1033" t="s">
        <v>8201</v>
      </c>
      <c r="J1033">
        <v>170.93859800000001</v>
      </c>
    </row>
    <row r="1034" spans="1:10" x14ac:dyDescent="0.25">
      <c r="A1034" s="167" t="s">
        <v>2333</v>
      </c>
      <c r="B1034" s="166" t="s">
        <v>2502</v>
      </c>
      <c r="C1034" s="166" t="s">
        <v>8202</v>
      </c>
      <c r="D1034" s="131">
        <v>151.54307499999999</v>
      </c>
      <c r="G1034" t="s">
        <v>2333</v>
      </c>
      <c r="H1034" t="s">
        <v>2502</v>
      </c>
      <c r="I1034" t="s">
        <v>8202</v>
      </c>
      <c r="J1034">
        <v>151.54307499999999</v>
      </c>
    </row>
    <row r="1035" spans="1:10" x14ac:dyDescent="0.25">
      <c r="A1035" s="167" t="s">
        <v>2334</v>
      </c>
      <c r="B1035" s="166" t="s">
        <v>2503</v>
      </c>
      <c r="C1035" s="166" t="s">
        <v>8203</v>
      </c>
      <c r="D1035" s="131">
        <v>13823.799800000001</v>
      </c>
      <c r="G1035" t="s">
        <v>2334</v>
      </c>
      <c r="H1035" t="s">
        <v>2503</v>
      </c>
      <c r="I1035" t="s">
        <v>8203</v>
      </c>
      <c r="J1035">
        <v>13823.799800000001</v>
      </c>
    </row>
    <row r="1036" spans="1:10" x14ac:dyDescent="0.25">
      <c r="A1036" s="167" t="s">
        <v>2335</v>
      </c>
      <c r="B1036" s="166" t="s">
        <v>2504</v>
      </c>
      <c r="C1036" s="166" t="s">
        <v>8204</v>
      </c>
      <c r="D1036" s="131">
        <v>1347.35058</v>
      </c>
      <c r="G1036" t="s">
        <v>2335</v>
      </c>
      <c r="H1036" t="s">
        <v>2504</v>
      </c>
      <c r="I1036" t="s">
        <v>8204</v>
      </c>
      <c r="J1036">
        <v>1347.35058</v>
      </c>
    </row>
    <row r="1037" spans="1:10" x14ac:dyDescent="0.25">
      <c r="A1037" s="167" t="s">
        <v>2336</v>
      </c>
      <c r="B1037" s="166" t="s">
        <v>2505</v>
      </c>
      <c r="C1037" s="166" t="s">
        <v>8205</v>
      </c>
      <c r="D1037" s="131">
        <v>1559.0125700000001</v>
      </c>
      <c r="G1037" t="s">
        <v>2336</v>
      </c>
      <c r="H1037" t="s">
        <v>2505</v>
      </c>
      <c r="I1037" t="s">
        <v>8205</v>
      </c>
      <c r="J1037">
        <v>1559.0125700000001</v>
      </c>
    </row>
    <row r="1038" spans="1:10" x14ac:dyDescent="0.25">
      <c r="A1038" s="167" t="s">
        <v>2337</v>
      </c>
      <c r="B1038" s="166" t="s">
        <v>2506</v>
      </c>
      <c r="C1038" s="166" t="s">
        <v>8206</v>
      </c>
      <c r="D1038" s="131">
        <v>1456.39465</v>
      </c>
      <c r="G1038" t="s">
        <v>2337</v>
      </c>
      <c r="H1038" t="s">
        <v>2506</v>
      </c>
      <c r="I1038" t="s">
        <v>8206</v>
      </c>
      <c r="J1038">
        <v>1456.39465</v>
      </c>
    </row>
    <row r="1039" spans="1:10" x14ac:dyDescent="0.25">
      <c r="A1039" s="167" t="s">
        <v>2338</v>
      </c>
      <c r="B1039" s="166" t="s">
        <v>2507</v>
      </c>
      <c r="C1039" s="166" t="s">
        <v>8207</v>
      </c>
      <c r="D1039" s="131">
        <v>24298.279200000001</v>
      </c>
      <c r="G1039" t="s">
        <v>2338</v>
      </c>
      <c r="H1039" t="s">
        <v>2507</v>
      </c>
      <c r="I1039" t="s">
        <v>8207</v>
      </c>
      <c r="J1039">
        <v>24298.279200000001</v>
      </c>
    </row>
    <row r="1040" spans="1:10" x14ac:dyDescent="0.25">
      <c r="A1040" s="167" t="s">
        <v>2339</v>
      </c>
      <c r="B1040" s="166" t="s">
        <v>2508</v>
      </c>
      <c r="C1040" s="166" t="s">
        <v>8208</v>
      </c>
      <c r="D1040" s="131">
        <v>7070.8320299999996</v>
      </c>
      <c r="G1040" t="s">
        <v>2339</v>
      </c>
      <c r="H1040" t="s">
        <v>2508</v>
      </c>
      <c r="I1040" t="s">
        <v>8208</v>
      </c>
      <c r="J1040">
        <v>7070.8320299999996</v>
      </c>
    </row>
    <row r="1041" spans="1:10" x14ac:dyDescent="0.25">
      <c r="A1041" s="167" t="s">
        <v>2340</v>
      </c>
      <c r="B1041" s="166" t="s">
        <v>2509</v>
      </c>
      <c r="C1041" s="166" t="s">
        <v>8209</v>
      </c>
      <c r="D1041" s="131">
        <v>14885.3994</v>
      </c>
      <c r="G1041" t="s">
        <v>2340</v>
      </c>
      <c r="H1041" t="s">
        <v>2509</v>
      </c>
      <c r="I1041" t="s">
        <v>8209</v>
      </c>
      <c r="J1041">
        <v>14885.3994</v>
      </c>
    </row>
    <row r="1042" spans="1:10" x14ac:dyDescent="0.25">
      <c r="A1042" s="167" t="s">
        <v>2341</v>
      </c>
      <c r="B1042" s="166" t="s">
        <v>2510</v>
      </c>
      <c r="C1042" s="166" t="s">
        <v>8210</v>
      </c>
      <c r="D1042" s="131">
        <v>3950.6437900000001</v>
      </c>
      <c r="G1042" t="s">
        <v>2341</v>
      </c>
      <c r="H1042" t="s">
        <v>2510</v>
      </c>
      <c r="I1042" t="s">
        <v>8210</v>
      </c>
      <c r="J1042">
        <v>3950.6437900000001</v>
      </c>
    </row>
    <row r="1043" spans="1:10" x14ac:dyDescent="0.25">
      <c r="A1043" s="167" t="s">
        <v>2342</v>
      </c>
      <c r="B1043" s="166" t="s">
        <v>2511</v>
      </c>
      <c r="C1043" s="166" t="s">
        <v>8211</v>
      </c>
      <c r="D1043" s="131">
        <v>7653.4750899999999</v>
      </c>
      <c r="G1043" t="s">
        <v>2342</v>
      </c>
      <c r="H1043" t="s">
        <v>2511</v>
      </c>
      <c r="I1043" t="s">
        <v>8211</v>
      </c>
      <c r="J1043">
        <v>7653.4750899999999</v>
      </c>
    </row>
    <row r="1044" spans="1:10" x14ac:dyDescent="0.25">
      <c r="A1044" s="167" t="s">
        <v>2343</v>
      </c>
      <c r="B1044" s="166" t="s">
        <v>2512</v>
      </c>
      <c r="C1044" s="166" t="s">
        <v>8212</v>
      </c>
      <c r="D1044" s="131">
        <v>684.83264099999997</v>
      </c>
      <c r="G1044" t="s">
        <v>2343</v>
      </c>
      <c r="H1044" t="s">
        <v>2512</v>
      </c>
      <c r="I1044" t="s">
        <v>8212</v>
      </c>
      <c r="J1044">
        <v>684.83264099999997</v>
      </c>
    </row>
    <row r="1045" spans="1:10" x14ac:dyDescent="0.25">
      <c r="A1045" s="167" t="s">
        <v>2344</v>
      </c>
      <c r="B1045" s="166" t="s">
        <v>2513</v>
      </c>
      <c r="C1045" s="166" t="s">
        <v>8213</v>
      </c>
      <c r="D1045" s="131">
        <v>551.79534899999999</v>
      </c>
      <c r="G1045" t="s">
        <v>2344</v>
      </c>
      <c r="H1045" t="s">
        <v>2513</v>
      </c>
      <c r="I1045" t="s">
        <v>8213</v>
      </c>
      <c r="J1045">
        <v>551.79534899999999</v>
      </c>
    </row>
    <row r="1046" spans="1:10" x14ac:dyDescent="0.25">
      <c r="A1046" s="167" t="s">
        <v>2345</v>
      </c>
      <c r="B1046" s="166" t="s">
        <v>2514</v>
      </c>
      <c r="C1046" s="166" t="s">
        <v>8214</v>
      </c>
      <c r="D1046" s="131">
        <v>238.880111</v>
      </c>
      <c r="G1046" t="s">
        <v>2345</v>
      </c>
      <c r="H1046" t="s">
        <v>2514</v>
      </c>
      <c r="I1046" t="s">
        <v>8214</v>
      </c>
      <c r="J1046">
        <v>238.880111</v>
      </c>
    </row>
    <row r="1047" spans="1:10" x14ac:dyDescent="0.25">
      <c r="A1047" s="167" t="s">
        <v>2346</v>
      </c>
      <c r="B1047" s="166" t="s">
        <v>2515</v>
      </c>
      <c r="C1047" s="166" t="s">
        <v>8215</v>
      </c>
      <c r="D1047" s="131">
        <v>1782.71569</v>
      </c>
      <c r="G1047" t="s">
        <v>2346</v>
      </c>
      <c r="H1047" t="s">
        <v>2515</v>
      </c>
      <c r="I1047" t="s">
        <v>8215</v>
      </c>
      <c r="J1047">
        <v>1782.71569</v>
      </c>
    </row>
    <row r="1048" spans="1:10" x14ac:dyDescent="0.25">
      <c r="A1048" s="167" t="s">
        <v>2347</v>
      </c>
      <c r="B1048" s="166" t="s">
        <v>2516</v>
      </c>
      <c r="C1048" s="166" t="s">
        <v>8216</v>
      </c>
      <c r="D1048" s="131">
        <v>212.65065000000001</v>
      </c>
      <c r="G1048" t="s">
        <v>2347</v>
      </c>
      <c r="H1048" t="s">
        <v>2516</v>
      </c>
      <c r="I1048" t="s">
        <v>8216</v>
      </c>
      <c r="J1048">
        <v>212.65065000000001</v>
      </c>
    </row>
    <row r="1049" spans="1:10" x14ac:dyDescent="0.25">
      <c r="A1049" s="167" t="s">
        <v>2348</v>
      </c>
      <c r="B1049" s="166" t="s">
        <v>2517</v>
      </c>
      <c r="C1049" s="166" t="s">
        <v>8217</v>
      </c>
      <c r="D1049" s="131">
        <v>252.79891900000001</v>
      </c>
      <c r="G1049" t="s">
        <v>2348</v>
      </c>
      <c r="H1049" t="s">
        <v>2517</v>
      </c>
      <c r="I1049" t="s">
        <v>8217</v>
      </c>
      <c r="J1049">
        <v>252.79891900000001</v>
      </c>
    </row>
    <row r="1050" spans="1:10" x14ac:dyDescent="0.25">
      <c r="A1050" s="167" t="s">
        <v>2349</v>
      </c>
      <c r="B1050" s="166" t="s">
        <v>2518</v>
      </c>
      <c r="C1050" s="166" t="s">
        <v>8218</v>
      </c>
      <c r="D1050" s="131">
        <v>472.55767800000001</v>
      </c>
      <c r="G1050" t="s">
        <v>2349</v>
      </c>
      <c r="H1050" t="s">
        <v>2518</v>
      </c>
      <c r="I1050" t="s">
        <v>8218</v>
      </c>
      <c r="J1050">
        <v>472.55767800000001</v>
      </c>
    </row>
    <row r="1051" spans="1:10" x14ac:dyDescent="0.25">
      <c r="A1051" s="167" t="s">
        <v>2350</v>
      </c>
      <c r="B1051" s="166" t="s">
        <v>2519</v>
      </c>
      <c r="C1051" s="166" t="s">
        <v>8219</v>
      </c>
      <c r="D1051" s="131">
        <v>5003.37158</v>
      </c>
      <c r="G1051" t="s">
        <v>2350</v>
      </c>
      <c r="H1051" t="s">
        <v>2519</v>
      </c>
      <c r="I1051" t="s">
        <v>8219</v>
      </c>
      <c r="J1051">
        <v>5003.37158</v>
      </c>
    </row>
    <row r="1052" spans="1:10" x14ac:dyDescent="0.25">
      <c r="A1052" s="167" t="s">
        <v>2351</v>
      </c>
      <c r="B1052" s="166" t="s">
        <v>2520</v>
      </c>
      <c r="C1052" s="166" t="s">
        <v>8220</v>
      </c>
      <c r="D1052" s="131">
        <v>497.90017699999999</v>
      </c>
      <c r="G1052" t="s">
        <v>2351</v>
      </c>
      <c r="H1052" t="s">
        <v>2520</v>
      </c>
      <c r="I1052" t="s">
        <v>8220</v>
      </c>
      <c r="J1052">
        <v>497.90017699999999</v>
      </c>
    </row>
    <row r="1053" spans="1:10" x14ac:dyDescent="0.25">
      <c r="A1053" s="167" t="s">
        <v>2352</v>
      </c>
      <c r="B1053" s="166" t="s">
        <v>2521</v>
      </c>
      <c r="C1053" s="166" t="s">
        <v>8221</v>
      </c>
      <c r="D1053" s="131">
        <v>298.49395700000002</v>
      </c>
      <c r="G1053" t="s">
        <v>2352</v>
      </c>
      <c r="H1053" t="s">
        <v>2521</v>
      </c>
      <c r="I1053" t="s">
        <v>8221</v>
      </c>
      <c r="J1053">
        <v>298.49395700000002</v>
      </c>
    </row>
    <row r="1054" spans="1:10" x14ac:dyDescent="0.25">
      <c r="A1054" s="167" t="s">
        <v>2353</v>
      </c>
      <c r="B1054" s="166" t="s">
        <v>2522</v>
      </c>
      <c r="C1054" s="166" t="s">
        <v>8222</v>
      </c>
      <c r="D1054" s="131">
        <v>257.68472200000002</v>
      </c>
      <c r="G1054" t="s">
        <v>2353</v>
      </c>
      <c r="H1054" t="s">
        <v>2522</v>
      </c>
      <c r="I1054" t="s">
        <v>8222</v>
      </c>
      <c r="J1054">
        <v>257.68472200000002</v>
      </c>
    </row>
    <row r="1055" spans="1:10" x14ac:dyDescent="0.25">
      <c r="A1055" s="167" t="s">
        <v>2354</v>
      </c>
      <c r="B1055" s="166" t="s">
        <v>2523</v>
      </c>
      <c r="C1055" s="166" t="s">
        <v>8223</v>
      </c>
      <c r="D1055" s="131">
        <v>39082.117100000003</v>
      </c>
      <c r="G1055" t="s">
        <v>2354</v>
      </c>
      <c r="H1055" t="s">
        <v>2523</v>
      </c>
      <c r="I1055" t="s">
        <v>8223</v>
      </c>
      <c r="J1055">
        <v>39082.117100000003</v>
      </c>
    </row>
    <row r="1056" spans="1:10" x14ac:dyDescent="0.25">
      <c r="A1056" s="167" t="s">
        <v>2355</v>
      </c>
      <c r="B1056" s="166" t="s">
        <v>2524</v>
      </c>
      <c r="C1056" s="166" t="s">
        <v>8224</v>
      </c>
      <c r="D1056" s="131">
        <v>3927.1733300000001</v>
      </c>
      <c r="G1056" t="s">
        <v>2355</v>
      </c>
      <c r="H1056" t="s">
        <v>2524</v>
      </c>
      <c r="I1056" t="s">
        <v>8224</v>
      </c>
      <c r="J1056">
        <v>3927.1733300000001</v>
      </c>
    </row>
    <row r="1057" spans="1:10" x14ac:dyDescent="0.25">
      <c r="A1057" s="167" t="s">
        <v>2356</v>
      </c>
      <c r="B1057" s="166" t="s">
        <v>2525</v>
      </c>
      <c r="C1057" s="166" t="s">
        <v>8225</v>
      </c>
      <c r="D1057" s="131">
        <v>3569.5148899999999</v>
      </c>
      <c r="G1057" t="s">
        <v>2356</v>
      </c>
      <c r="H1057" t="s">
        <v>2525</v>
      </c>
      <c r="I1057" t="s">
        <v>8225</v>
      </c>
      <c r="J1057">
        <v>3569.5148899999999</v>
      </c>
    </row>
    <row r="1058" spans="1:10" x14ac:dyDescent="0.25">
      <c r="A1058" s="167" t="s">
        <v>2357</v>
      </c>
      <c r="B1058" s="166" t="s">
        <v>2526</v>
      </c>
      <c r="C1058" s="166" t="s">
        <v>8226</v>
      </c>
      <c r="D1058" s="131">
        <v>1174.81286</v>
      </c>
      <c r="G1058" t="s">
        <v>2357</v>
      </c>
      <c r="H1058" t="s">
        <v>2526</v>
      </c>
      <c r="I1058" t="s">
        <v>8226</v>
      </c>
      <c r="J1058">
        <v>1174.81286</v>
      </c>
    </row>
    <row r="1059" spans="1:10" x14ac:dyDescent="0.25">
      <c r="A1059" s="167" t="s">
        <v>2358</v>
      </c>
      <c r="B1059" s="166" t="s">
        <v>2527</v>
      </c>
      <c r="C1059" s="166" t="s">
        <v>8227</v>
      </c>
      <c r="D1059" s="131">
        <v>9396.5956999999999</v>
      </c>
      <c r="G1059" t="s">
        <v>2358</v>
      </c>
      <c r="H1059" t="s">
        <v>2527</v>
      </c>
      <c r="I1059" t="s">
        <v>8227</v>
      </c>
      <c r="J1059">
        <v>9396.5956999999999</v>
      </c>
    </row>
    <row r="1060" spans="1:10" x14ac:dyDescent="0.25">
      <c r="A1060" s="167" t="s">
        <v>2359</v>
      </c>
      <c r="B1060" s="166" t="s">
        <v>2528</v>
      </c>
      <c r="C1060" s="166" t="s">
        <v>8228</v>
      </c>
      <c r="D1060" s="131">
        <v>1207.97045</v>
      </c>
      <c r="G1060" t="s">
        <v>2359</v>
      </c>
      <c r="H1060" t="s">
        <v>2528</v>
      </c>
      <c r="I1060" t="s">
        <v>8228</v>
      </c>
      <c r="J1060">
        <v>1207.97045</v>
      </c>
    </row>
    <row r="1061" spans="1:10" x14ac:dyDescent="0.25">
      <c r="A1061" s="167" t="s">
        <v>2360</v>
      </c>
      <c r="B1061" s="166" t="s">
        <v>2529</v>
      </c>
      <c r="C1061" s="166" t="s">
        <v>8229</v>
      </c>
      <c r="D1061" s="131">
        <v>1852.4540999999999</v>
      </c>
      <c r="G1061" t="s">
        <v>2360</v>
      </c>
      <c r="H1061" t="s">
        <v>2529</v>
      </c>
      <c r="I1061" t="s">
        <v>8229</v>
      </c>
      <c r="J1061">
        <v>1852.4540999999999</v>
      </c>
    </row>
    <row r="1062" spans="1:10" x14ac:dyDescent="0.25">
      <c r="A1062" s="167" t="s">
        <v>2361</v>
      </c>
      <c r="B1062" s="166" t="s">
        <v>2530</v>
      </c>
      <c r="C1062" s="166" t="s">
        <v>8230</v>
      </c>
      <c r="D1062" s="131">
        <v>1478.2535399999999</v>
      </c>
      <c r="G1062" t="s">
        <v>2361</v>
      </c>
      <c r="H1062" t="s">
        <v>2530</v>
      </c>
      <c r="I1062" t="s">
        <v>8230</v>
      </c>
      <c r="J1062">
        <v>1478.2535399999999</v>
      </c>
    </row>
    <row r="1063" spans="1:10" x14ac:dyDescent="0.25">
      <c r="A1063" s="167" t="s">
        <v>2362</v>
      </c>
      <c r="B1063" s="166" t="s">
        <v>2535</v>
      </c>
      <c r="C1063" s="166" t="s">
        <v>8231</v>
      </c>
      <c r="D1063" s="131">
        <v>5008.4853499999999</v>
      </c>
      <c r="G1063" t="s">
        <v>2362</v>
      </c>
      <c r="H1063" t="s">
        <v>2535</v>
      </c>
      <c r="I1063" t="s">
        <v>8231</v>
      </c>
      <c r="J1063">
        <v>5008.4853499999999</v>
      </c>
    </row>
    <row r="1064" spans="1:10" x14ac:dyDescent="0.25">
      <c r="A1064" s="167" t="s">
        <v>2363</v>
      </c>
      <c r="B1064" s="166" t="s">
        <v>2536</v>
      </c>
      <c r="C1064" s="166" t="s">
        <v>8232</v>
      </c>
      <c r="D1064" s="131">
        <v>474.334045</v>
      </c>
      <c r="G1064" t="s">
        <v>2363</v>
      </c>
      <c r="H1064" t="s">
        <v>2536</v>
      </c>
      <c r="I1064" t="s">
        <v>8232</v>
      </c>
      <c r="J1064">
        <v>474.334045</v>
      </c>
    </row>
    <row r="1065" spans="1:10" x14ac:dyDescent="0.25">
      <c r="A1065" s="167" t="s">
        <v>2364</v>
      </c>
      <c r="B1065" s="166" t="s">
        <v>2537</v>
      </c>
      <c r="C1065" s="166" t="s">
        <v>8233</v>
      </c>
      <c r="D1065" s="131">
        <v>280.604736</v>
      </c>
      <c r="G1065" t="s">
        <v>2364</v>
      </c>
      <c r="H1065" t="s">
        <v>2537</v>
      </c>
      <c r="I1065" t="s">
        <v>8233</v>
      </c>
      <c r="J1065">
        <v>280.604736</v>
      </c>
    </row>
    <row r="1066" spans="1:10" x14ac:dyDescent="0.25">
      <c r="A1066" s="167" t="s">
        <v>2365</v>
      </c>
      <c r="B1066" s="166" t="s">
        <v>2538</v>
      </c>
      <c r="C1066" s="166" t="s">
        <v>8234</v>
      </c>
      <c r="D1066" s="131">
        <v>226.13128599999999</v>
      </c>
      <c r="G1066" t="s">
        <v>2365</v>
      </c>
      <c r="H1066" t="s">
        <v>2538</v>
      </c>
      <c r="I1066" t="s">
        <v>8234</v>
      </c>
      <c r="J1066">
        <v>226.13128599999999</v>
      </c>
    </row>
    <row r="1067" spans="1:10" x14ac:dyDescent="0.25">
      <c r="A1067" s="167" t="s">
        <v>2366</v>
      </c>
      <c r="B1067" s="166" t="s">
        <v>2539</v>
      </c>
      <c r="C1067" s="166" t="s">
        <v>8235</v>
      </c>
      <c r="D1067" s="131">
        <v>2138.3569299999999</v>
      </c>
      <c r="G1067" t="s">
        <v>2366</v>
      </c>
      <c r="H1067" t="s">
        <v>2539</v>
      </c>
      <c r="I1067" t="s">
        <v>8235</v>
      </c>
      <c r="J1067">
        <v>2138.3569299999999</v>
      </c>
    </row>
    <row r="1068" spans="1:10" x14ac:dyDescent="0.25">
      <c r="A1068" s="167" t="s">
        <v>2367</v>
      </c>
      <c r="B1068" s="166" t="s">
        <v>2540</v>
      </c>
      <c r="C1068" s="166" t="s">
        <v>8236</v>
      </c>
      <c r="D1068" s="131">
        <v>168.48954699999999</v>
      </c>
      <c r="G1068" t="s">
        <v>2367</v>
      </c>
      <c r="H1068" t="s">
        <v>2540</v>
      </c>
      <c r="I1068" t="s">
        <v>8236</v>
      </c>
      <c r="J1068">
        <v>168.48954699999999</v>
      </c>
    </row>
    <row r="1069" spans="1:10" x14ac:dyDescent="0.25">
      <c r="A1069" s="167" t="s">
        <v>2368</v>
      </c>
      <c r="B1069" s="166" t="s">
        <v>2541</v>
      </c>
      <c r="C1069" s="166" t="s">
        <v>8237</v>
      </c>
      <c r="D1069" s="131">
        <v>63.235655999999999</v>
      </c>
      <c r="G1069" t="s">
        <v>2368</v>
      </c>
      <c r="H1069" t="s">
        <v>2541</v>
      </c>
      <c r="I1069" t="s">
        <v>8237</v>
      </c>
      <c r="J1069">
        <v>63.235655999999999</v>
      </c>
    </row>
    <row r="1070" spans="1:10" x14ac:dyDescent="0.25">
      <c r="A1070" s="167" t="s">
        <v>2369</v>
      </c>
      <c r="B1070" s="166" t="s">
        <v>2542</v>
      </c>
      <c r="C1070" s="166" t="s">
        <v>8238</v>
      </c>
      <c r="D1070" s="131">
        <v>120.99535299999999</v>
      </c>
      <c r="G1070" t="s">
        <v>2369</v>
      </c>
      <c r="H1070" t="s">
        <v>2542</v>
      </c>
      <c r="I1070" t="s">
        <v>8238</v>
      </c>
      <c r="J1070">
        <v>120.99535299999999</v>
      </c>
    </row>
    <row r="1071" spans="1:10" x14ac:dyDescent="0.25">
      <c r="A1071" s="167" t="s">
        <v>2370</v>
      </c>
      <c r="B1071" s="166" t="s">
        <v>2543</v>
      </c>
      <c r="C1071" s="166" t="s">
        <v>8239</v>
      </c>
      <c r="D1071" s="131">
        <v>4257.7685499999998</v>
      </c>
      <c r="G1071" t="s">
        <v>2370</v>
      </c>
      <c r="H1071" t="s">
        <v>2543</v>
      </c>
      <c r="I1071" t="s">
        <v>8239</v>
      </c>
      <c r="J1071">
        <v>4257.7685499999998</v>
      </c>
    </row>
    <row r="1072" spans="1:10" x14ac:dyDescent="0.25">
      <c r="A1072" s="167" t="s">
        <v>2371</v>
      </c>
      <c r="B1072" s="166" t="s">
        <v>2544</v>
      </c>
      <c r="C1072" s="166" t="s">
        <v>8240</v>
      </c>
      <c r="D1072" s="131">
        <v>403.68490600000001</v>
      </c>
      <c r="G1072" t="s">
        <v>2371</v>
      </c>
      <c r="H1072" t="s">
        <v>2544</v>
      </c>
      <c r="I1072" t="s">
        <v>8240</v>
      </c>
      <c r="J1072">
        <v>403.68490600000001</v>
      </c>
    </row>
    <row r="1073" spans="1:10" x14ac:dyDescent="0.25">
      <c r="A1073" s="167" t="s">
        <v>2372</v>
      </c>
      <c r="B1073" s="166" t="s">
        <v>2545</v>
      </c>
      <c r="C1073" s="166" t="s">
        <v>8241</v>
      </c>
      <c r="D1073" s="131">
        <v>247.86428799999999</v>
      </c>
      <c r="G1073" t="s">
        <v>2372</v>
      </c>
      <c r="H1073" t="s">
        <v>2545</v>
      </c>
      <c r="I1073" t="s">
        <v>8241</v>
      </c>
      <c r="J1073">
        <v>247.86428799999999</v>
      </c>
    </row>
    <row r="1074" spans="1:10" x14ac:dyDescent="0.25">
      <c r="A1074" s="167" t="s">
        <v>2373</v>
      </c>
      <c r="B1074" s="166" t="s">
        <v>2546</v>
      </c>
      <c r="C1074" s="166" t="s">
        <v>8242</v>
      </c>
      <c r="D1074" s="131">
        <v>181.67112700000001</v>
      </c>
      <c r="G1074" t="s">
        <v>2373</v>
      </c>
      <c r="H1074" t="s">
        <v>2546</v>
      </c>
      <c r="I1074" t="s">
        <v>8242</v>
      </c>
      <c r="J1074">
        <v>181.67112700000001</v>
      </c>
    </row>
    <row r="1075" spans="1:10" x14ac:dyDescent="0.25">
      <c r="A1075" s="167" t="s">
        <v>2374</v>
      </c>
      <c r="B1075" s="166" t="s">
        <v>2547</v>
      </c>
      <c r="C1075" s="166" t="s">
        <v>8243</v>
      </c>
      <c r="D1075" s="131">
        <v>15398.260700000001</v>
      </c>
      <c r="G1075" t="s">
        <v>2374</v>
      </c>
      <c r="H1075" t="s">
        <v>2547</v>
      </c>
      <c r="I1075" t="s">
        <v>8243</v>
      </c>
      <c r="J1075">
        <v>15398.260700000001</v>
      </c>
    </row>
    <row r="1076" spans="1:10" x14ac:dyDescent="0.25">
      <c r="A1076" s="167" t="s">
        <v>2375</v>
      </c>
      <c r="B1076" s="166" t="s">
        <v>2548</v>
      </c>
      <c r="C1076" s="166" t="s">
        <v>8244</v>
      </c>
      <c r="D1076" s="131">
        <v>1454.3813399999999</v>
      </c>
      <c r="G1076" t="s">
        <v>2375</v>
      </c>
      <c r="H1076" t="s">
        <v>2548</v>
      </c>
      <c r="I1076" t="s">
        <v>8244</v>
      </c>
      <c r="J1076">
        <v>1454.3813399999999</v>
      </c>
    </row>
    <row r="1077" spans="1:10" x14ac:dyDescent="0.25">
      <c r="A1077" s="167" t="s">
        <v>2376</v>
      </c>
      <c r="B1077" s="166" t="s">
        <v>2549</v>
      </c>
      <c r="C1077" s="166" t="s">
        <v>8245</v>
      </c>
      <c r="D1077" s="131">
        <v>633.02685499999995</v>
      </c>
      <c r="G1077" t="s">
        <v>2376</v>
      </c>
      <c r="H1077" t="s">
        <v>2549</v>
      </c>
      <c r="I1077" t="s">
        <v>8245</v>
      </c>
      <c r="J1077">
        <v>633.02685499999995</v>
      </c>
    </row>
    <row r="1078" spans="1:10" x14ac:dyDescent="0.25">
      <c r="A1078" s="167" t="s">
        <v>2377</v>
      </c>
      <c r="B1078" s="166" t="s">
        <v>2550</v>
      </c>
      <c r="C1078" s="166" t="s">
        <v>8246</v>
      </c>
      <c r="D1078" s="131">
        <v>334.25988699999999</v>
      </c>
      <c r="G1078" t="s">
        <v>2377</v>
      </c>
      <c r="H1078" t="s">
        <v>2550</v>
      </c>
      <c r="I1078" t="s">
        <v>8246</v>
      </c>
      <c r="J1078">
        <v>334.25988699999999</v>
      </c>
    </row>
    <row r="1079" spans="1:10" x14ac:dyDescent="0.25">
      <c r="A1079" s="167" t="s">
        <v>2378</v>
      </c>
      <c r="B1079" s="166" t="s">
        <v>2551</v>
      </c>
      <c r="C1079" s="166" t="s">
        <v>8247</v>
      </c>
      <c r="D1079" s="131">
        <v>11592.7255</v>
      </c>
      <c r="G1079" t="s">
        <v>2378</v>
      </c>
      <c r="H1079" t="s">
        <v>2551</v>
      </c>
      <c r="I1079" t="s">
        <v>8247</v>
      </c>
      <c r="J1079">
        <v>11592.7255</v>
      </c>
    </row>
    <row r="1080" spans="1:10" x14ac:dyDescent="0.25">
      <c r="A1080" s="167" t="s">
        <v>2379</v>
      </c>
      <c r="B1080" s="166" t="s">
        <v>2552</v>
      </c>
      <c r="C1080" s="166" t="s">
        <v>8248</v>
      </c>
      <c r="D1080" s="131">
        <v>1231.30224</v>
      </c>
      <c r="G1080" t="s">
        <v>2379</v>
      </c>
      <c r="H1080" t="s">
        <v>2552</v>
      </c>
      <c r="I1080" t="s">
        <v>8248</v>
      </c>
      <c r="J1080">
        <v>1231.30224</v>
      </c>
    </row>
    <row r="1081" spans="1:10" x14ac:dyDescent="0.25">
      <c r="A1081" s="167" t="s">
        <v>2380</v>
      </c>
      <c r="B1081" s="166" t="s">
        <v>2553</v>
      </c>
      <c r="C1081" s="166" t="s">
        <v>8249</v>
      </c>
      <c r="D1081" s="131">
        <v>722.29132000000004</v>
      </c>
      <c r="G1081" t="s">
        <v>2380</v>
      </c>
      <c r="H1081" t="s">
        <v>2553</v>
      </c>
      <c r="I1081" t="s">
        <v>8249</v>
      </c>
      <c r="J1081">
        <v>722.29132000000004</v>
      </c>
    </row>
    <row r="1082" spans="1:10" x14ac:dyDescent="0.25">
      <c r="A1082" s="167" t="s">
        <v>2381</v>
      </c>
      <c r="B1082" s="166" t="s">
        <v>2554</v>
      </c>
      <c r="C1082" s="166" t="s">
        <v>8250</v>
      </c>
      <c r="D1082" s="131">
        <v>529.54888900000003</v>
      </c>
      <c r="G1082" t="s">
        <v>2381</v>
      </c>
      <c r="H1082" t="s">
        <v>2554</v>
      </c>
      <c r="I1082" t="s">
        <v>8250</v>
      </c>
      <c r="J1082">
        <v>529.54888900000003</v>
      </c>
    </row>
    <row r="1083" spans="1:10" x14ac:dyDescent="0.25">
      <c r="A1083" s="167" t="s">
        <v>2382</v>
      </c>
      <c r="B1083" s="166" t="s">
        <v>2555</v>
      </c>
      <c r="C1083" s="166" t="s">
        <v>8251</v>
      </c>
      <c r="D1083" s="131">
        <v>5928.8388599999998</v>
      </c>
      <c r="G1083" t="s">
        <v>2382</v>
      </c>
      <c r="H1083" t="s">
        <v>2555</v>
      </c>
      <c r="I1083" t="s">
        <v>8251</v>
      </c>
      <c r="J1083">
        <v>5928.8388599999998</v>
      </c>
    </row>
    <row r="1084" spans="1:10" x14ac:dyDescent="0.25">
      <c r="A1084" s="167" t="s">
        <v>2383</v>
      </c>
      <c r="B1084" s="166" t="s">
        <v>2556</v>
      </c>
      <c r="C1084" s="166" t="s">
        <v>8252</v>
      </c>
      <c r="D1084" s="131">
        <v>501.18737700000003</v>
      </c>
      <c r="G1084" t="s">
        <v>2383</v>
      </c>
      <c r="H1084" t="s">
        <v>2556</v>
      </c>
      <c r="I1084" t="s">
        <v>8252</v>
      </c>
      <c r="J1084">
        <v>501.18737700000003</v>
      </c>
    </row>
    <row r="1085" spans="1:10" x14ac:dyDescent="0.25">
      <c r="A1085" s="167" t="s">
        <v>2384</v>
      </c>
      <c r="B1085" s="166" t="s">
        <v>2557</v>
      </c>
      <c r="C1085" s="166" t="s">
        <v>8253</v>
      </c>
      <c r="D1085" s="131">
        <v>455.55514499999998</v>
      </c>
      <c r="G1085" t="s">
        <v>2384</v>
      </c>
      <c r="H1085" t="s">
        <v>2557</v>
      </c>
      <c r="I1085" t="s">
        <v>8253</v>
      </c>
      <c r="J1085">
        <v>455.55514499999998</v>
      </c>
    </row>
    <row r="1086" spans="1:10" x14ac:dyDescent="0.25">
      <c r="A1086" s="167" t="s">
        <v>2385</v>
      </c>
      <c r="B1086" s="166" t="s">
        <v>2558</v>
      </c>
      <c r="C1086" s="166" t="s">
        <v>8254</v>
      </c>
      <c r="D1086" s="131">
        <v>380.41918900000002</v>
      </c>
      <c r="G1086" t="s">
        <v>2385</v>
      </c>
      <c r="H1086" t="s">
        <v>2558</v>
      </c>
      <c r="I1086" t="s">
        <v>8254</v>
      </c>
      <c r="J1086">
        <v>380.41918900000002</v>
      </c>
    </row>
    <row r="1087" spans="1:10" x14ac:dyDescent="0.25">
      <c r="A1087" s="167" t="s">
        <v>2386</v>
      </c>
      <c r="B1087" s="166" t="s">
        <v>2559</v>
      </c>
      <c r="C1087" s="166" t="s">
        <v>8255</v>
      </c>
      <c r="D1087" s="131">
        <v>12985.635700000001</v>
      </c>
      <c r="G1087" t="s">
        <v>2386</v>
      </c>
      <c r="H1087" t="s">
        <v>2559</v>
      </c>
      <c r="I1087" t="s">
        <v>8255</v>
      </c>
      <c r="J1087">
        <v>12985.635700000001</v>
      </c>
    </row>
    <row r="1088" spans="1:10" x14ac:dyDescent="0.25">
      <c r="A1088" s="167" t="s">
        <v>2387</v>
      </c>
      <c r="B1088" s="166" t="s">
        <v>2560</v>
      </c>
      <c r="C1088" s="166" t="s">
        <v>8256</v>
      </c>
      <c r="D1088" s="131">
        <v>1115.2745299999999</v>
      </c>
      <c r="G1088" t="s">
        <v>2387</v>
      </c>
      <c r="H1088" t="s">
        <v>2560</v>
      </c>
      <c r="I1088" t="s">
        <v>8256</v>
      </c>
      <c r="J1088">
        <v>1115.2745299999999</v>
      </c>
    </row>
    <row r="1089" spans="1:10" x14ac:dyDescent="0.25">
      <c r="A1089" s="167" t="s">
        <v>2388</v>
      </c>
      <c r="B1089" s="166" t="s">
        <v>2561</v>
      </c>
      <c r="C1089" s="166" t="s">
        <v>8257</v>
      </c>
      <c r="D1089" s="131">
        <v>1135.2172800000001</v>
      </c>
      <c r="G1089" t="s">
        <v>2388</v>
      </c>
      <c r="H1089" t="s">
        <v>2561</v>
      </c>
      <c r="I1089" t="s">
        <v>8257</v>
      </c>
      <c r="J1089">
        <v>1135.2172800000001</v>
      </c>
    </row>
    <row r="1090" spans="1:10" x14ac:dyDescent="0.25">
      <c r="A1090" s="167" t="s">
        <v>2389</v>
      </c>
      <c r="B1090" s="166" t="s">
        <v>2562</v>
      </c>
      <c r="C1090" s="166" t="s">
        <v>8258</v>
      </c>
      <c r="D1090" s="131">
        <v>719.53161599999999</v>
      </c>
      <c r="G1090" t="s">
        <v>2389</v>
      </c>
      <c r="H1090" t="s">
        <v>2562</v>
      </c>
      <c r="I1090" t="s">
        <v>8258</v>
      </c>
      <c r="J1090">
        <v>719.53161599999999</v>
      </c>
    </row>
    <row r="1091" spans="1:10" x14ac:dyDescent="0.25">
      <c r="A1091" s="167" t="s">
        <v>2390</v>
      </c>
      <c r="B1091" s="166" t="s">
        <v>2563</v>
      </c>
      <c r="C1091" s="166" t="s">
        <v>8259</v>
      </c>
      <c r="D1091" s="131">
        <v>10948.315399999999</v>
      </c>
      <c r="G1091" t="s">
        <v>2390</v>
      </c>
      <c r="H1091" t="s">
        <v>2563</v>
      </c>
      <c r="I1091" t="s">
        <v>8259</v>
      </c>
      <c r="J1091">
        <v>10948.315399999999</v>
      </c>
    </row>
    <row r="1092" spans="1:10" x14ac:dyDescent="0.25">
      <c r="A1092" s="167" t="s">
        <v>2391</v>
      </c>
      <c r="B1092" s="166" t="s">
        <v>2564</v>
      </c>
      <c r="C1092" s="166" t="s">
        <v>8260</v>
      </c>
      <c r="D1092" s="131">
        <v>1104.1256100000001</v>
      </c>
      <c r="G1092" t="s">
        <v>2391</v>
      </c>
      <c r="H1092" t="s">
        <v>2564</v>
      </c>
      <c r="I1092" t="s">
        <v>8260</v>
      </c>
      <c r="J1092">
        <v>1104.1256100000001</v>
      </c>
    </row>
    <row r="1093" spans="1:10" x14ac:dyDescent="0.25">
      <c r="A1093" s="167" t="s">
        <v>2392</v>
      </c>
      <c r="B1093" s="166" t="s">
        <v>2565</v>
      </c>
      <c r="C1093" s="166" t="s">
        <v>8261</v>
      </c>
      <c r="D1093" s="131">
        <v>556.57079999999996</v>
      </c>
      <c r="G1093" t="s">
        <v>2392</v>
      </c>
      <c r="H1093" t="s">
        <v>2565</v>
      </c>
      <c r="I1093" t="s">
        <v>8261</v>
      </c>
      <c r="J1093">
        <v>556.57079999999996</v>
      </c>
    </row>
    <row r="1094" spans="1:10" x14ac:dyDescent="0.25">
      <c r="A1094" s="167" t="s">
        <v>2393</v>
      </c>
      <c r="B1094" s="166" t="s">
        <v>2566</v>
      </c>
      <c r="C1094" s="166" t="s">
        <v>8262</v>
      </c>
      <c r="D1094" s="131">
        <v>267.81783999999999</v>
      </c>
      <c r="G1094" t="s">
        <v>2393</v>
      </c>
      <c r="H1094" t="s">
        <v>2566</v>
      </c>
      <c r="I1094" t="s">
        <v>8262</v>
      </c>
      <c r="J1094">
        <v>267.81783999999999</v>
      </c>
    </row>
    <row r="1095" spans="1:10" x14ac:dyDescent="0.25">
      <c r="A1095" s="167" t="s">
        <v>2394</v>
      </c>
      <c r="B1095" s="166" t="s">
        <v>2567</v>
      </c>
      <c r="C1095" s="166" t="s">
        <v>8263</v>
      </c>
      <c r="D1095" s="131">
        <v>22512.347600000001</v>
      </c>
      <c r="G1095" t="s">
        <v>2394</v>
      </c>
      <c r="H1095" t="s">
        <v>2567</v>
      </c>
      <c r="I1095" t="s">
        <v>8263</v>
      </c>
      <c r="J1095">
        <v>22512.347600000001</v>
      </c>
    </row>
    <row r="1096" spans="1:10" x14ac:dyDescent="0.25">
      <c r="A1096" s="167" t="s">
        <v>2395</v>
      </c>
      <c r="B1096" s="166" t="s">
        <v>2568</v>
      </c>
      <c r="C1096" s="166" t="s">
        <v>8264</v>
      </c>
      <c r="D1096" s="131">
        <v>1863.2102</v>
      </c>
      <c r="G1096" t="s">
        <v>2395</v>
      </c>
      <c r="H1096" t="s">
        <v>2568</v>
      </c>
      <c r="I1096" t="s">
        <v>8264</v>
      </c>
      <c r="J1096">
        <v>1863.2102</v>
      </c>
    </row>
    <row r="1097" spans="1:10" x14ac:dyDescent="0.25">
      <c r="A1097" s="167" t="s">
        <v>2396</v>
      </c>
      <c r="B1097" s="166" t="s">
        <v>2569</v>
      </c>
      <c r="C1097" s="166" t="s">
        <v>8265</v>
      </c>
      <c r="D1097" s="131">
        <v>1351.78051</v>
      </c>
      <c r="G1097" t="s">
        <v>2396</v>
      </c>
      <c r="H1097" t="s">
        <v>2569</v>
      </c>
      <c r="I1097" t="s">
        <v>8265</v>
      </c>
      <c r="J1097">
        <v>1351.78051</v>
      </c>
    </row>
    <row r="1098" spans="1:10" x14ac:dyDescent="0.25">
      <c r="A1098" s="167" t="s">
        <v>2397</v>
      </c>
      <c r="B1098" s="166" t="s">
        <v>2570</v>
      </c>
      <c r="C1098" s="166" t="s">
        <v>8266</v>
      </c>
      <c r="D1098" s="131">
        <v>837.51440400000001</v>
      </c>
      <c r="G1098" t="s">
        <v>2397</v>
      </c>
      <c r="H1098" t="s">
        <v>2570</v>
      </c>
      <c r="I1098" t="s">
        <v>8266</v>
      </c>
      <c r="J1098">
        <v>837.51440400000001</v>
      </c>
    </row>
    <row r="1099" spans="1:10" x14ac:dyDescent="0.25">
      <c r="A1099" s="167" t="s">
        <v>2398</v>
      </c>
      <c r="B1099" s="166" t="s">
        <v>2571</v>
      </c>
      <c r="C1099" s="166" t="s">
        <v>8267</v>
      </c>
      <c r="D1099" s="131">
        <v>6872.3911099999996</v>
      </c>
      <c r="G1099" t="s">
        <v>2398</v>
      </c>
      <c r="H1099" t="s">
        <v>2571</v>
      </c>
      <c r="I1099" t="s">
        <v>8267</v>
      </c>
      <c r="J1099">
        <v>6872.3911099999996</v>
      </c>
    </row>
    <row r="1100" spans="1:10" x14ac:dyDescent="0.25">
      <c r="A1100" s="167" t="s">
        <v>2399</v>
      </c>
      <c r="B1100" s="166" t="s">
        <v>2572</v>
      </c>
      <c r="C1100" s="166" t="s">
        <v>8268</v>
      </c>
      <c r="D1100" s="131">
        <v>620.62768500000004</v>
      </c>
      <c r="G1100" t="s">
        <v>2399</v>
      </c>
      <c r="H1100" t="s">
        <v>2572</v>
      </c>
      <c r="I1100" t="s">
        <v>8268</v>
      </c>
      <c r="J1100">
        <v>620.62768500000004</v>
      </c>
    </row>
    <row r="1101" spans="1:10" x14ac:dyDescent="0.25">
      <c r="A1101" s="167" t="s">
        <v>2400</v>
      </c>
      <c r="B1101" s="166" t="s">
        <v>2573</v>
      </c>
      <c r="C1101" s="166" t="s">
        <v>8269</v>
      </c>
      <c r="D1101" s="131">
        <v>314.61260900000002</v>
      </c>
      <c r="G1101" t="s">
        <v>2400</v>
      </c>
      <c r="H1101" t="s">
        <v>2573</v>
      </c>
      <c r="I1101" t="s">
        <v>8269</v>
      </c>
      <c r="J1101">
        <v>314.61260900000002</v>
      </c>
    </row>
    <row r="1102" spans="1:10" x14ac:dyDescent="0.25">
      <c r="A1102" s="167" t="s">
        <v>2401</v>
      </c>
      <c r="B1102" s="166" t="s">
        <v>2574</v>
      </c>
      <c r="C1102" s="166" t="s">
        <v>8270</v>
      </c>
      <c r="D1102" s="131">
        <v>137.479782</v>
      </c>
      <c r="G1102" t="s">
        <v>2401</v>
      </c>
      <c r="H1102" t="s">
        <v>2574</v>
      </c>
      <c r="I1102" t="s">
        <v>8270</v>
      </c>
      <c r="J1102">
        <v>137.479782</v>
      </c>
    </row>
    <row r="1103" spans="1:10" x14ac:dyDescent="0.25">
      <c r="A1103" s="167" t="s">
        <v>2402</v>
      </c>
      <c r="B1103" s="166" t="s">
        <v>2575</v>
      </c>
      <c r="C1103" s="166" t="s">
        <v>8271</v>
      </c>
      <c r="D1103" s="131">
        <v>517.13720699999999</v>
      </c>
      <c r="G1103" t="s">
        <v>2402</v>
      </c>
      <c r="H1103" t="s">
        <v>2575</v>
      </c>
      <c r="I1103" t="s">
        <v>8271</v>
      </c>
      <c r="J1103">
        <v>517.13720699999999</v>
      </c>
    </row>
    <row r="1104" spans="1:10" x14ac:dyDescent="0.25">
      <c r="A1104" s="167" t="s">
        <v>2403</v>
      </c>
      <c r="B1104" s="166" t="s">
        <v>2576</v>
      </c>
      <c r="C1104" s="166" t="s">
        <v>8272</v>
      </c>
      <c r="D1104" s="131">
        <v>44.932563000000002</v>
      </c>
      <c r="G1104" t="s">
        <v>2403</v>
      </c>
      <c r="H1104" t="s">
        <v>2576</v>
      </c>
      <c r="I1104" t="s">
        <v>8272</v>
      </c>
      <c r="J1104">
        <v>44.932563000000002</v>
      </c>
    </row>
    <row r="1105" spans="1:10" x14ac:dyDescent="0.25">
      <c r="A1105" s="167" t="s">
        <v>2404</v>
      </c>
      <c r="B1105" s="166" t="s">
        <v>2577</v>
      </c>
      <c r="C1105" s="166" t="s">
        <v>8273</v>
      </c>
      <c r="D1105" s="131">
        <v>3.4997729999999998</v>
      </c>
      <c r="G1105" t="s">
        <v>2404</v>
      </c>
      <c r="H1105" t="s">
        <v>2577</v>
      </c>
      <c r="I1105" t="s">
        <v>8273</v>
      </c>
      <c r="J1105">
        <v>3.4997729999999998</v>
      </c>
    </row>
    <row r="1106" spans="1:10" x14ac:dyDescent="0.25">
      <c r="A1106" s="167" t="s">
        <v>2405</v>
      </c>
      <c r="B1106" s="166" t="s">
        <v>2578</v>
      </c>
      <c r="C1106" s="166" t="s">
        <v>8274</v>
      </c>
      <c r="D1106" s="131">
        <v>4.8949480000000003</v>
      </c>
      <c r="G1106" t="s">
        <v>2405</v>
      </c>
      <c r="H1106" t="s">
        <v>2578</v>
      </c>
      <c r="I1106" t="s">
        <v>8274</v>
      </c>
      <c r="J1106">
        <v>4.8949480000000003</v>
      </c>
    </row>
    <row r="1107" spans="1:10" x14ac:dyDescent="0.25">
      <c r="A1107" s="167" t="s">
        <v>2406</v>
      </c>
      <c r="B1107" s="166" t="s">
        <v>2579</v>
      </c>
      <c r="C1107" s="166" t="s">
        <v>8275</v>
      </c>
      <c r="D1107" s="131">
        <v>2847.9338299999999</v>
      </c>
      <c r="G1107" t="s">
        <v>2406</v>
      </c>
      <c r="H1107" t="s">
        <v>2579</v>
      </c>
      <c r="I1107" t="s">
        <v>8275</v>
      </c>
      <c r="J1107">
        <v>2847.9338299999999</v>
      </c>
    </row>
    <row r="1108" spans="1:10" x14ac:dyDescent="0.25">
      <c r="A1108" s="167" t="s">
        <v>2407</v>
      </c>
      <c r="B1108" s="166" t="s">
        <v>2580</v>
      </c>
      <c r="C1108" s="166" t="s">
        <v>8276</v>
      </c>
      <c r="D1108" s="131">
        <v>248.578079</v>
      </c>
      <c r="G1108" t="s">
        <v>2407</v>
      </c>
      <c r="H1108" t="s">
        <v>2580</v>
      </c>
      <c r="I1108" t="s">
        <v>8276</v>
      </c>
      <c r="J1108">
        <v>248.578079</v>
      </c>
    </row>
    <row r="1109" spans="1:10" x14ac:dyDescent="0.25">
      <c r="A1109" s="167" t="s">
        <v>2408</v>
      </c>
      <c r="B1109" s="166" t="s">
        <v>2581</v>
      </c>
      <c r="C1109" s="166" t="s">
        <v>8277</v>
      </c>
      <c r="D1109" s="131">
        <v>181.22526500000001</v>
      </c>
      <c r="G1109" t="s">
        <v>2408</v>
      </c>
      <c r="H1109" t="s">
        <v>2581</v>
      </c>
      <c r="I1109" t="s">
        <v>8277</v>
      </c>
      <c r="J1109">
        <v>181.22526500000001</v>
      </c>
    </row>
    <row r="1110" spans="1:10" x14ac:dyDescent="0.25">
      <c r="A1110" s="167" t="s">
        <v>2409</v>
      </c>
      <c r="B1110" s="166" t="s">
        <v>2582</v>
      </c>
      <c r="C1110" s="166" t="s">
        <v>8278</v>
      </c>
      <c r="D1110" s="131">
        <v>155.86354</v>
      </c>
      <c r="G1110" t="s">
        <v>2409</v>
      </c>
      <c r="H1110" t="s">
        <v>2582</v>
      </c>
      <c r="I1110" t="s">
        <v>8278</v>
      </c>
      <c r="J1110">
        <v>155.86354</v>
      </c>
    </row>
    <row r="1111" spans="1:10" x14ac:dyDescent="0.25">
      <c r="A1111" s="167" t="s">
        <v>2410</v>
      </c>
      <c r="B1111" s="166" t="s">
        <v>2583</v>
      </c>
      <c r="C1111" s="166" t="s">
        <v>8279</v>
      </c>
      <c r="D1111" s="131">
        <v>7655.6328100000001</v>
      </c>
      <c r="G1111" t="s">
        <v>2410</v>
      </c>
      <c r="H1111" t="s">
        <v>2583</v>
      </c>
      <c r="I1111" t="s">
        <v>8279</v>
      </c>
      <c r="J1111">
        <v>7655.6328100000001</v>
      </c>
    </row>
    <row r="1112" spans="1:10" x14ac:dyDescent="0.25">
      <c r="A1112" s="167" t="s">
        <v>2411</v>
      </c>
      <c r="B1112" s="166" t="s">
        <v>2584</v>
      </c>
      <c r="C1112" s="166" t="s">
        <v>8280</v>
      </c>
      <c r="D1112" s="131">
        <v>642.92407200000002</v>
      </c>
      <c r="G1112" t="s">
        <v>2411</v>
      </c>
      <c r="H1112" t="s">
        <v>2584</v>
      </c>
      <c r="I1112" t="s">
        <v>8280</v>
      </c>
      <c r="J1112">
        <v>642.92407200000002</v>
      </c>
    </row>
    <row r="1113" spans="1:10" x14ac:dyDescent="0.25">
      <c r="A1113" s="167" t="s">
        <v>2412</v>
      </c>
      <c r="B1113" s="166" t="s">
        <v>2585</v>
      </c>
      <c r="C1113" s="166" t="s">
        <v>8281</v>
      </c>
      <c r="D1113" s="131">
        <v>395.70495599999998</v>
      </c>
      <c r="G1113" t="s">
        <v>2412</v>
      </c>
      <c r="H1113" t="s">
        <v>2585</v>
      </c>
      <c r="I1113" t="s">
        <v>8281</v>
      </c>
      <c r="J1113">
        <v>395.70495599999998</v>
      </c>
    </row>
    <row r="1114" spans="1:10" x14ac:dyDescent="0.25">
      <c r="A1114" s="167" t="s">
        <v>2413</v>
      </c>
      <c r="B1114" s="166" t="s">
        <v>2586</v>
      </c>
      <c r="C1114" s="166" t="s">
        <v>8282</v>
      </c>
      <c r="D1114" s="131">
        <v>424.38003500000002</v>
      </c>
      <c r="G1114" t="s">
        <v>2413</v>
      </c>
      <c r="H1114" t="s">
        <v>2586</v>
      </c>
      <c r="I1114" t="s">
        <v>8282</v>
      </c>
      <c r="J1114">
        <v>424.38003500000002</v>
      </c>
    </row>
    <row r="1115" spans="1:10" x14ac:dyDescent="0.25">
      <c r="A1115" s="167" t="s">
        <v>2414</v>
      </c>
      <c r="B1115" s="166" t="s">
        <v>2587</v>
      </c>
      <c r="C1115" s="166" t="s">
        <v>8283</v>
      </c>
      <c r="D1115" s="131">
        <v>10930.6083</v>
      </c>
      <c r="G1115" t="s">
        <v>2414</v>
      </c>
      <c r="H1115" t="s">
        <v>2587</v>
      </c>
      <c r="I1115" t="s">
        <v>8283</v>
      </c>
      <c r="J1115">
        <v>10930.6083</v>
      </c>
    </row>
    <row r="1116" spans="1:10" x14ac:dyDescent="0.25">
      <c r="A1116" s="167" t="s">
        <v>2415</v>
      </c>
      <c r="B1116" s="166" t="s">
        <v>2588</v>
      </c>
      <c r="C1116" s="166" t="s">
        <v>8284</v>
      </c>
      <c r="D1116" s="131">
        <v>1140.23876</v>
      </c>
      <c r="G1116" t="s">
        <v>2415</v>
      </c>
      <c r="H1116" t="s">
        <v>2588</v>
      </c>
      <c r="I1116" t="s">
        <v>8284</v>
      </c>
      <c r="J1116">
        <v>1140.23876</v>
      </c>
    </row>
    <row r="1117" spans="1:10" x14ac:dyDescent="0.25">
      <c r="A1117" s="167" t="s">
        <v>2416</v>
      </c>
      <c r="B1117" s="166" t="s">
        <v>2589</v>
      </c>
      <c r="C1117" s="166" t="s">
        <v>8285</v>
      </c>
      <c r="D1117" s="131">
        <v>705.99963300000002</v>
      </c>
      <c r="G1117" t="s">
        <v>2416</v>
      </c>
      <c r="H1117" t="s">
        <v>2589</v>
      </c>
      <c r="I1117" t="s">
        <v>8285</v>
      </c>
      <c r="J1117">
        <v>705.99963300000002</v>
      </c>
    </row>
    <row r="1118" spans="1:10" x14ac:dyDescent="0.25">
      <c r="A1118" s="167" t="s">
        <v>2417</v>
      </c>
      <c r="B1118" s="166" t="s">
        <v>2590</v>
      </c>
      <c r="C1118" s="166" t="s">
        <v>8286</v>
      </c>
      <c r="D1118" s="131">
        <v>424.583282</v>
      </c>
      <c r="G1118" t="s">
        <v>2417</v>
      </c>
      <c r="H1118" t="s">
        <v>2590</v>
      </c>
      <c r="I1118" t="s">
        <v>8286</v>
      </c>
      <c r="J1118">
        <v>424.583282</v>
      </c>
    </row>
    <row r="1119" spans="1:10" x14ac:dyDescent="0.25">
      <c r="A1119" s="167" t="s">
        <v>2418</v>
      </c>
      <c r="B1119" s="166" t="s">
        <v>2591</v>
      </c>
      <c r="C1119" s="166" t="s">
        <v>8287</v>
      </c>
      <c r="D1119" s="131">
        <v>28069.476500000001</v>
      </c>
      <c r="G1119" t="s">
        <v>2418</v>
      </c>
      <c r="H1119" t="s">
        <v>2591</v>
      </c>
      <c r="I1119" t="s">
        <v>8287</v>
      </c>
      <c r="J1119">
        <v>28069.476500000001</v>
      </c>
    </row>
    <row r="1120" spans="1:10" x14ac:dyDescent="0.25">
      <c r="A1120" s="167" t="s">
        <v>2419</v>
      </c>
      <c r="B1120" s="166" t="s">
        <v>2592</v>
      </c>
      <c r="C1120" s="166" t="s">
        <v>8288</v>
      </c>
      <c r="D1120" s="131">
        <v>3017.4006300000001</v>
      </c>
      <c r="G1120" t="s">
        <v>2419</v>
      </c>
      <c r="H1120" t="s">
        <v>2592</v>
      </c>
      <c r="I1120" t="s">
        <v>8288</v>
      </c>
      <c r="J1120">
        <v>3017.4006300000001</v>
      </c>
    </row>
    <row r="1121" spans="1:10" x14ac:dyDescent="0.25">
      <c r="A1121" s="167" t="s">
        <v>2420</v>
      </c>
      <c r="B1121" s="166" t="s">
        <v>2593</v>
      </c>
      <c r="C1121" s="166" t="s">
        <v>8289</v>
      </c>
      <c r="D1121" s="131">
        <v>2270.0256300000001</v>
      </c>
      <c r="G1121" t="s">
        <v>2420</v>
      </c>
      <c r="H1121" t="s">
        <v>2593</v>
      </c>
      <c r="I1121" t="s">
        <v>8289</v>
      </c>
      <c r="J1121">
        <v>2270.0256300000001</v>
      </c>
    </row>
    <row r="1122" spans="1:10" x14ac:dyDescent="0.25">
      <c r="A1122" s="167" t="s">
        <v>2421</v>
      </c>
      <c r="B1122" s="166" t="s">
        <v>2594</v>
      </c>
      <c r="C1122" s="166" t="s">
        <v>8290</v>
      </c>
      <c r="D1122" s="131">
        <v>1061.4985300000001</v>
      </c>
      <c r="G1122" t="s">
        <v>2421</v>
      </c>
      <c r="H1122" t="s">
        <v>2594</v>
      </c>
      <c r="I1122" t="s">
        <v>8290</v>
      </c>
      <c r="J1122">
        <v>1061.4985300000001</v>
      </c>
    </row>
    <row r="1123" spans="1:10" x14ac:dyDescent="0.25">
      <c r="A1123" s="167" t="s">
        <v>2422</v>
      </c>
      <c r="B1123" s="166" t="s">
        <v>2595</v>
      </c>
      <c r="C1123" s="166" t="s">
        <v>8291</v>
      </c>
      <c r="D1123" s="131">
        <v>11288.246999999999</v>
      </c>
      <c r="G1123" t="s">
        <v>2422</v>
      </c>
      <c r="H1123" t="s">
        <v>2595</v>
      </c>
      <c r="I1123" t="s">
        <v>8291</v>
      </c>
      <c r="J1123">
        <v>11288.246999999999</v>
      </c>
    </row>
    <row r="1124" spans="1:10" x14ac:dyDescent="0.25">
      <c r="A1124" s="167" t="s">
        <v>2423</v>
      </c>
      <c r="B1124" s="166" t="s">
        <v>2596</v>
      </c>
      <c r="C1124" s="166" t="s">
        <v>8292</v>
      </c>
      <c r="D1124" s="131">
        <v>1090.16857</v>
      </c>
      <c r="G1124" t="s">
        <v>2423</v>
      </c>
      <c r="H1124" t="s">
        <v>2596</v>
      </c>
      <c r="I1124" t="s">
        <v>8292</v>
      </c>
      <c r="J1124">
        <v>1090.16857</v>
      </c>
    </row>
    <row r="1125" spans="1:10" x14ac:dyDescent="0.25">
      <c r="A1125" s="167" t="s">
        <v>2424</v>
      </c>
      <c r="B1125" s="166" t="s">
        <v>2597</v>
      </c>
      <c r="C1125" s="166" t="s">
        <v>8293</v>
      </c>
      <c r="D1125" s="131">
        <v>642.508422</v>
      </c>
      <c r="G1125" t="s">
        <v>2424</v>
      </c>
      <c r="H1125" t="s">
        <v>2597</v>
      </c>
      <c r="I1125" t="s">
        <v>8293</v>
      </c>
      <c r="J1125">
        <v>642.508422</v>
      </c>
    </row>
    <row r="1126" spans="1:10" x14ac:dyDescent="0.25">
      <c r="A1126" s="167" t="s">
        <v>2425</v>
      </c>
      <c r="B1126" s="166" t="s">
        <v>2598</v>
      </c>
      <c r="C1126" s="166" t="s">
        <v>8294</v>
      </c>
      <c r="D1126" s="131">
        <v>406.22354100000001</v>
      </c>
      <c r="G1126" t="s">
        <v>2425</v>
      </c>
      <c r="H1126" t="s">
        <v>2598</v>
      </c>
      <c r="I1126" t="s">
        <v>8294</v>
      </c>
      <c r="J1126">
        <v>406.22354100000001</v>
      </c>
    </row>
    <row r="1127" spans="1:10" x14ac:dyDescent="0.25">
      <c r="A1127" s="167" t="s">
        <v>2426</v>
      </c>
      <c r="B1127" s="166" t="s">
        <v>2599</v>
      </c>
      <c r="C1127" s="166" t="s">
        <v>8295</v>
      </c>
      <c r="D1127" s="131">
        <v>16168.221600000001</v>
      </c>
      <c r="G1127" t="s">
        <v>2426</v>
      </c>
      <c r="H1127" t="s">
        <v>2599</v>
      </c>
      <c r="I1127" t="s">
        <v>8295</v>
      </c>
      <c r="J1127">
        <v>16168.221600000001</v>
      </c>
    </row>
    <row r="1128" spans="1:10" x14ac:dyDescent="0.25">
      <c r="A1128" s="167" t="s">
        <v>2427</v>
      </c>
      <c r="B1128" s="166" t="s">
        <v>2600</v>
      </c>
      <c r="C1128" s="166" t="s">
        <v>8296</v>
      </c>
      <c r="D1128" s="131">
        <v>1621.97351</v>
      </c>
      <c r="G1128" t="s">
        <v>2427</v>
      </c>
      <c r="H1128" t="s">
        <v>2600</v>
      </c>
      <c r="I1128" t="s">
        <v>8296</v>
      </c>
      <c r="J1128">
        <v>1621.97351</v>
      </c>
    </row>
    <row r="1129" spans="1:10" x14ac:dyDescent="0.25">
      <c r="A1129" s="167" t="s">
        <v>2428</v>
      </c>
      <c r="B1129" s="166" t="s">
        <v>2601</v>
      </c>
      <c r="C1129" s="166" t="s">
        <v>8297</v>
      </c>
      <c r="D1129" s="131">
        <v>1171.36193</v>
      </c>
      <c r="G1129" t="s">
        <v>2428</v>
      </c>
      <c r="H1129" t="s">
        <v>2601</v>
      </c>
      <c r="I1129" t="s">
        <v>8297</v>
      </c>
      <c r="J1129">
        <v>1171.36193</v>
      </c>
    </row>
    <row r="1130" spans="1:10" x14ac:dyDescent="0.25">
      <c r="A1130" s="167" t="s">
        <v>2429</v>
      </c>
      <c r="B1130" s="166" t="s">
        <v>2602</v>
      </c>
      <c r="C1130" s="166" t="s">
        <v>8298</v>
      </c>
      <c r="D1130" s="131">
        <v>592.37267999999995</v>
      </c>
      <c r="G1130" t="s">
        <v>2429</v>
      </c>
      <c r="H1130" t="s">
        <v>2602</v>
      </c>
      <c r="I1130" t="s">
        <v>8298</v>
      </c>
      <c r="J1130">
        <v>592.37267999999995</v>
      </c>
    </row>
    <row r="1131" spans="1:10" x14ac:dyDescent="0.25">
      <c r="A1131" s="167" t="s">
        <v>2430</v>
      </c>
      <c r="B1131" s="166" t="s">
        <v>2603</v>
      </c>
      <c r="C1131" s="166" t="s">
        <v>8299</v>
      </c>
      <c r="D1131" s="131">
        <v>43707.531199999998</v>
      </c>
      <c r="G1131" t="s">
        <v>2430</v>
      </c>
      <c r="H1131" t="s">
        <v>2603</v>
      </c>
      <c r="I1131" t="s">
        <v>8299</v>
      </c>
      <c r="J1131">
        <v>43707.531199999998</v>
      </c>
    </row>
    <row r="1132" spans="1:10" x14ac:dyDescent="0.25">
      <c r="A1132" s="167" t="s">
        <v>2431</v>
      </c>
      <c r="B1132" s="166" t="s">
        <v>2604</v>
      </c>
      <c r="C1132" s="166" t="s">
        <v>8300</v>
      </c>
      <c r="D1132" s="131">
        <v>14455.630800000001</v>
      </c>
      <c r="G1132" t="s">
        <v>2431</v>
      </c>
      <c r="H1132" t="s">
        <v>2604</v>
      </c>
      <c r="I1132" t="s">
        <v>8300</v>
      </c>
      <c r="J1132">
        <v>14455.630800000001</v>
      </c>
    </row>
    <row r="1133" spans="1:10" x14ac:dyDescent="0.25">
      <c r="A1133" s="167" t="s">
        <v>2432</v>
      </c>
      <c r="B1133" s="166" t="s">
        <v>2605</v>
      </c>
      <c r="C1133" s="166" t="s">
        <v>8301</v>
      </c>
      <c r="D1133" s="131">
        <v>77886.9375</v>
      </c>
      <c r="G1133" t="s">
        <v>2432</v>
      </c>
      <c r="H1133" t="s">
        <v>2605</v>
      </c>
      <c r="I1133" t="s">
        <v>8301</v>
      </c>
      <c r="J1133">
        <v>77886.9375</v>
      </c>
    </row>
    <row r="1134" spans="1:10" x14ac:dyDescent="0.25">
      <c r="A1134" s="167" t="s">
        <v>2433</v>
      </c>
      <c r="B1134" s="166" t="s">
        <v>2606</v>
      </c>
      <c r="C1134" s="166" t="s">
        <v>8302</v>
      </c>
      <c r="D1134" s="131">
        <v>31546.751899999999</v>
      </c>
      <c r="G1134" t="s">
        <v>2433</v>
      </c>
      <c r="H1134" t="s">
        <v>2606</v>
      </c>
      <c r="I1134" t="s">
        <v>8302</v>
      </c>
      <c r="J1134">
        <v>31546.751899999999</v>
      </c>
    </row>
    <row r="1135" spans="1:10" x14ac:dyDescent="0.25">
      <c r="A1135" s="167" t="s">
        <v>2434</v>
      </c>
      <c r="B1135" s="166" t="s">
        <v>2607</v>
      </c>
      <c r="C1135" s="166" t="s">
        <v>8303</v>
      </c>
      <c r="D1135" s="131">
        <v>29498.089800000002</v>
      </c>
      <c r="G1135" t="s">
        <v>2434</v>
      </c>
      <c r="H1135" t="s">
        <v>2607</v>
      </c>
      <c r="I1135" t="s">
        <v>8303</v>
      </c>
      <c r="J1135">
        <v>29498.089800000002</v>
      </c>
    </row>
    <row r="1136" spans="1:10" x14ac:dyDescent="0.25">
      <c r="A1136" s="167" t="s">
        <v>2435</v>
      </c>
      <c r="B1136" s="166" t="s">
        <v>2608</v>
      </c>
      <c r="C1136" s="166" t="s">
        <v>8304</v>
      </c>
      <c r="D1136" s="131">
        <v>4980.9492099999998</v>
      </c>
      <c r="G1136" t="s">
        <v>2435</v>
      </c>
      <c r="H1136" t="s">
        <v>2608</v>
      </c>
      <c r="I1136" t="s">
        <v>8304</v>
      </c>
      <c r="J1136">
        <v>4980.9492099999998</v>
      </c>
    </row>
    <row r="1137" spans="1:10" x14ac:dyDescent="0.25">
      <c r="A1137" s="167" t="s">
        <v>2436</v>
      </c>
      <c r="B1137" s="166" t="s">
        <v>2609</v>
      </c>
      <c r="C1137" s="166" t="s">
        <v>8305</v>
      </c>
      <c r="D1137" s="131">
        <v>11756.598599999999</v>
      </c>
      <c r="G1137" t="s">
        <v>2436</v>
      </c>
      <c r="H1137" t="s">
        <v>2609</v>
      </c>
      <c r="I1137" t="s">
        <v>8305</v>
      </c>
      <c r="J1137">
        <v>11756.598599999999</v>
      </c>
    </row>
    <row r="1138" spans="1:10" x14ac:dyDescent="0.25">
      <c r="A1138" s="167" t="s">
        <v>2654</v>
      </c>
      <c r="B1138" s="166" t="s">
        <v>2641</v>
      </c>
      <c r="C1138" s="166" t="s">
        <v>8306</v>
      </c>
      <c r="D1138" s="131">
        <v>7713.9023399999996</v>
      </c>
      <c r="G1138" t="s">
        <v>2654</v>
      </c>
      <c r="H1138" t="s">
        <v>2641</v>
      </c>
      <c r="I1138" t="s">
        <v>8306</v>
      </c>
      <c r="J1138">
        <v>7713.9023399999996</v>
      </c>
    </row>
    <row r="1139" spans="1:10" x14ac:dyDescent="0.25">
      <c r="A1139" s="167" t="s">
        <v>2655</v>
      </c>
      <c r="B1139" s="166" t="s">
        <v>2642</v>
      </c>
      <c r="C1139" s="166" t="s">
        <v>8307</v>
      </c>
      <c r="D1139" s="131">
        <v>11649.0537</v>
      </c>
      <c r="G1139" t="s">
        <v>2655</v>
      </c>
      <c r="H1139" t="s">
        <v>2642</v>
      </c>
      <c r="I1139" t="s">
        <v>8307</v>
      </c>
      <c r="J1139">
        <v>11649.0537</v>
      </c>
    </row>
    <row r="1140" spans="1:10" x14ac:dyDescent="0.25">
      <c r="A1140" s="167" t="s">
        <v>2437</v>
      </c>
      <c r="B1140" s="166" t="s">
        <v>2610</v>
      </c>
      <c r="C1140" s="166" t="s">
        <v>8308</v>
      </c>
      <c r="D1140" s="131">
        <v>1044.41821</v>
      </c>
      <c r="G1140" t="s">
        <v>2437</v>
      </c>
      <c r="H1140" t="s">
        <v>2610</v>
      </c>
      <c r="I1140" t="s">
        <v>8308</v>
      </c>
      <c r="J1140">
        <v>1044.41821</v>
      </c>
    </row>
    <row r="1141" spans="1:10" x14ac:dyDescent="0.25">
      <c r="A1141" s="167" t="s">
        <v>2438</v>
      </c>
      <c r="B1141" s="166" t="s">
        <v>2611</v>
      </c>
      <c r="C1141" s="166" t="s">
        <v>8309</v>
      </c>
      <c r="D1141" s="131">
        <v>1028.08215</v>
      </c>
      <c r="G1141" t="s">
        <v>2438</v>
      </c>
      <c r="H1141" t="s">
        <v>2611</v>
      </c>
      <c r="I1141" t="s">
        <v>8309</v>
      </c>
      <c r="J1141">
        <v>1028.08215</v>
      </c>
    </row>
    <row r="1142" spans="1:10" x14ac:dyDescent="0.25">
      <c r="A1142" s="167" t="s">
        <v>2439</v>
      </c>
      <c r="B1142" s="166" t="s">
        <v>2612</v>
      </c>
      <c r="C1142" s="166" t="s">
        <v>8310</v>
      </c>
      <c r="D1142" s="131">
        <v>933.25414999999998</v>
      </c>
      <c r="G1142" t="s">
        <v>2439</v>
      </c>
      <c r="H1142" t="s">
        <v>2612</v>
      </c>
      <c r="I1142" t="s">
        <v>8310</v>
      </c>
      <c r="J1142">
        <v>933.25414999999998</v>
      </c>
    </row>
    <row r="1143" spans="1:10" x14ac:dyDescent="0.25">
      <c r="A1143" s="167" t="s">
        <v>2440</v>
      </c>
      <c r="B1143" s="166" t="s">
        <v>2613</v>
      </c>
      <c r="C1143" s="166" t="s">
        <v>8311</v>
      </c>
      <c r="D1143" s="131">
        <v>15915.873</v>
      </c>
      <c r="G1143" t="s">
        <v>2440</v>
      </c>
      <c r="H1143" t="s">
        <v>2613</v>
      </c>
      <c r="I1143" t="s">
        <v>8311</v>
      </c>
      <c r="J1143">
        <v>15915.873</v>
      </c>
    </row>
    <row r="1144" spans="1:10" x14ac:dyDescent="0.25">
      <c r="A1144" s="167" t="s">
        <v>2441</v>
      </c>
      <c r="B1144" s="166" t="s">
        <v>2614</v>
      </c>
      <c r="C1144" s="166" t="s">
        <v>8312</v>
      </c>
      <c r="D1144" s="131">
        <v>2204.3864699999999</v>
      </c>
      <c r="G1144" t="s">
        <v>2441</v>
      </c>
      <c r="H1144" t="s">
        <v>2614</v>
      </c>
      <c r="I1144" t="s">
        <v>8312</v>
      </c>
      <c r="J1144">
        <v>2204.3864699999999</v>
      </c>
    </row>
    <row r="1145" spans="1:10" x14ac:dyDescent="0.25">
      <c r="A1145" s="167" t="s">
        <v>2442</v>
      </c>
      <c r="B1145" s="166" t="s">
        <v>2615</v>
      </c>
      <c r="C1145" s="166" t="s">
        <v>8313</v>
      </c>
      <c r="D1145" s="131">
        <v>4244.7944299999999</v>
      </c>
      <c r="G1145" t="s">
        <v>2442</v>
      </c>
      <c r="H1145" t="s">
        <v>2615</v>
      </c>
      <c r="I1145" t="s">
        <v>8313</v>
      </c>
      <c r="J1145">
        <v>4244.7944299999999</v>
      </c>
    </row>
    <row r="1146" spans="1:10" x14ac:dyDescent="0.25">
      <c r="A1146" s="167" t="s">
        <v>2443</v>
      </c>
      <c r="B1146" s="166" t="s">
        <v>2616</v>
      </c>
      <c r="C1146" s="166" t="s">
        <v>8314</v>
      </c>
      <c r="D1146" s="131">
        <v>2946.4140600000001</v>
      </c>
      <c r="G1146" t="s">
        <v>2443</v>
      </c>
      <c r="H1146" t="s">
        <v>2616</v>
      </c>
      <c r="I1146" t="s">
        <v>8314</v>
      </c>
      <c r="J1146">
        <v>2946.4140600000001</v>
      </c>
    </row>
    <row r="1147" spans="1:10" x14ac:dyDescent="0.25">
      <c r="A1147" s="167" t="s">
        <v>2444</v>
      </c>
      <c r="B1147" s="166" t="s">
        <v>2617</v>
      </c>
      <c r="C1147" s="166" t="s">
        <v>8315</v>
      </c>
      <c r="D1147" s="131">
        <v>20004.599600000001</v>
      </c>
      <c r="G1147" t="s">
        <v>2444</v>
      </c>
      <c r="H1147" t="s">
        <v>2617</v>
      </c>
      <c r="I1147" t="s">
        <v>8315</v>
      </c>
      <c r="J1147">
        <v>20004.599600000001</v>
      </c>
    </row>
    <row r="1148" spans="1:10" x14ac:dyDescent="0.25">
      <c r="A1148" s="167" t="s">
        <v>2445</v>
      </c>
      <c r="B1148" s="166" t="s">
        <v>2618</v>
      </c>
      <c r="C1148" s="166" t="s">
        <v>8316</v>
      </c>
      <c r="D1148" s="131">
        <v>3393.40625</v>
      </c>
      <c r="G1148" t="s">
        <v>2445</v>
      </c>
      <c r="H1148" t="s">
        <v>2618</v>
      </c>
      <c r="I1148" t="s">
        <v>8316</v>
      </c>
      <c r="J1148">
        <v>3393.40625</v>
      </c>
    </row>
    <row r="1149" spans="1:10" x14ac:dyDescent="0.25">
      <c r="A1149" s="167" t="s">
        <v>2446</v>
      </c>
      <c r="B1149" s="166" t="s">
        <v>2619</v>
      </c>
      <c r="C1149" s="166" t="s">
        <v>8317</v>
      </c>
      <c r="D1149" s="131">
        <v>8390.5908199999994</v>
      </c>
      <c r="G1149" t="s">
        <v>2446</v>
      </c>
      <c r="H1149" t="s">
        <v>2619</v>
      </c>
      <c r="I1149" t="s">
        <v>8317</v>
      </c>
      <c r="J1149">
        <v>8390.5908199999994</v>
      </c>
    </row>
    <row r="1150" spans="1:10" x14ac:dyDescent="0.25">
      <c r="A1150" s="167" t="s">
        <v>2447</v>
      </c>
      <c r="B1150" s="166" t="s">
        <v>2620</v>
      </c>
      <c r="C1150" s="166" t="s">
        <v>8318</v>
      </c>
      <c r="D1150" s="131">
        <v>4358.5434500000001</v>
      </c>
      <c r="G1150" t="s">
        <v>2447</v>
      </c>
      <c r="H1150" t="s">
        <v>2620</v>
      </c>
      <c r="I1150" t="s">
        <v>8318</v>
      </c>
      <c r="J1150">
        <v>4358.5434500000001</v>
      </c>
    </row>
    <row r="1151" spans="1:10" x14ac:dyDescent="0.25">
      <c r="A1151" s="167" t="s">
        <v>2448</v>
      </c>
      <c r="B1151" s="166" t="s">
        <v>2621</v>
      </c>
      <c r="C1151" s="166" t="s">
        <v>8319</v>
      </c>
      <c r="D1151" s="131">
        <v>10037.4638</v>
      </c>
      <c r="G1151" t="s">
        <v>2448</v>
      </c>
      <c r="H1151" t="s">
        <v>2621</v>
      </c>
      <c r="I1151" t="s">
        <v>8319</v>
      </c>
      <c r="J1151">
        <v>10037.4638</v>
      </c>
    </row>
    <row r="1152" spans="1:10" x14ac:dyDescent="0.25">
      <c r="A1152" s="167" t="s">
        <v>2449</v>
      </c>
      <c r="B1152" s="166" t="s">
        <v>2622</v>
      </c>
      <c r="C1152" s="166" t="s">
        <v>8320</v>
      </c>
      <c r="D1152" s="131">
        <v>1545.3065099999999</v>
      </c>
      <c r="G1152" t="s">
        <v>2449</v>
      </c>
      <c r="H1152" t="s">
        <v>2622</v>
      </c>
      <c r="I1152" t="s">
        <v>8320</v>
      </c>
      <c r="J1152">
        <v>1545.3065099999999</v>
      </c>
    </row>
    <row r="1153" spans="1:10" x14ac:dyDescent="0.25">
      <c r="A1153" s="167" t="s">
        <v>2450</v>
      </c>
      <c r="B1153" s="166" t="s">
        <v>2623</v>
      </c>
      <c r="C1153" s="166" t="s">
        <v>8321</v>
      </c>
      <c r="D1153" s="131">
        <v>3343.1747999999998</v>
      </c>
      <c r="G1153" t="s">
        <v>2450</v>
      </c>
      <c r="H1153" t="s">
        <v>2623</v>
      </c>
      <c r="I1153" t="s">
        <v>8321</v>
      </c>
      <c r="J1153">
        <v>3343.1747999999998</v>
      </c>
    </row>
    <row r="1154" spans="1:10" x14ac:dyDescent="0.25">
      <c r="A1154" s="167" t="s">
        <v>2451</v>
      </c>
      <c r="B1154" s="166" t="s">
        <v>2624</v>
      </c>
      <c r="C1154" s="166" t="s">
        <v>8322</v>
      </c>
      <c r="D1154" s="131">
        <v>2307.0532199999998</v>
      </c>
      <c r="G1154" t="s">
        <v>2451</v>
      </c>
      <c r="H1154" t="s">
        <v>2624</v>
      </c>
      <c r="I1154" t="s">
        <v>8322</v>
      </c>
      <c r="J1154">
        <v>2307.0532199999998</v>
      </c>
    </row>
    <row r="1155" spans="1:10" x14ac:dyDescent="0.25">
      <c r="A1155" s="167" t="s">
        <v>2452</v>
      </c>
      <c r="B1155" s="166" t="s">
        <v>2625</v>
      </c>
      <c r="C1155" s="166" t="s">
        <v>8323</v>
      </c>
      <c r="D1155" s="131">
        <v>11288.914000000001</v>
      </c>
      <c r="G1155" t="s">
        <v>2452</v>
      </c>
      <c r="H1155" t="s">
        <v>2625</v>
      </c>
      <c r="I1155" t="s">
        <v>8323</v>
      </c>
      <c r="J1155">
        <v>11288.914000000001</v>
      </c>
    </row>
    <row r="1156" spans="1:10" x14ac:dyDescent="0.25">
      <c r="A1156" s="167" t="s">
        <v>2453</v>
      </c>
      <c r="B1156" s="166" t="s">
        <v>2626</v>
      </c>
      <c r="C1156" s="166" t="s">
        <v>8324</v>
      </c>
      <c r="D1156" s="131">
        <v>927.24975500000005</v>
      </c>
      <c r="G1156" t="s">
        <v>2453</v>
      </c>
      <c r="H1156" t="s">
        <v>2626</v>
      </c>
      <c r="I1156" t="s">
        <v>8324</v>
      </c>
      <c r="J1156">
        <v>927.24975500000005</v>
      </c>
    </row>
    <row r="1157" spans="1:10" x14ac:dyDescent="0.25">
      <c r="A1157" s="167" t="s">
        <v>2454</v>
      </c>
      <c r="B1157" s="166" t="s">
        <v>2627</v>
      </c>
      <c r="C1157" s="166" t="s">
        <v>8325</v>
      </c>
      <c r="D1157" s="131">
        <v>429.38180499999999</v>
      </c>
      <c r="G1157" t="s">
        <v>2454</v>
      </c>
      <c r="H1157" t="s">
        <v>2627</v>
      </c>
      <c r="I1157" t="s">
        <v>8325</v>
      </c>
      <c r="J1157">
        <v>429.38180499999999</v>
      </c>
    </row>
    <row r="1158" spans="1:10" x14ac:dyDescent="0.25">
      <c r="A1158" s="167" t="s">
        <v>2455</v>
      </c>
      <c r="B1158" s="166" t="s">
        <v>2628</v>
      </c>
      <c r="C1158" s="166" t="s">
        <v>8326</v>
      </c>
      <c r="D1158" s="131">
        <v>696.85931300000004</v>
      </c>
      <c r="G1158" t="s">
        <v>2455</v>
      </c>
      <c r="H1158" t="s">
        <v>2628</v>
      </c>
      <c r="I1158" t="s">
        <v>8326</v>
      </c>
      <c r="J1158">
        <v>696.85931300000004</v>
      </c>
    </row>
    <row r="1159" spans="1:10" x14ac:dyDescent="0.25">
      <c r="A1159" s="167" t="s">
        <v>2456</v>
      </c>
      <c r="B1159" s="166" t="s">
        <v>2629</v>
      </c>
      <c r="C1159" s="166" t="s">
        <v>8327</v>
      </c>
      <c r="D1159" s="131">
        <v>26792.982400000001</v>
      </c>
      <c r="G1159" t="s">
        <v>2456</v>
      </c>
      <c r="H1159" t="s">
        <v>2629</v>
      </c>
      <c r="I1159" t="s">
        <v>8327</v>
      </c>
      <c r="J1159">
        <v>26792.982400000001</v>
      </c>
    </row>
    <row r="1160" spans="1:10" x14ac:dyDescent="0.25">
      <c r="A1160" s="167" t="s">
        <v>2457</v>
      </c>
      <c r="B1160" s="166" t="s">
        <v>2630</v>
      </c>
      <c r="C1160" s="166" t="s">
        <v>8328</v>
      </c>
      <c r="D1160" s="131">
        <v>3367.8989200000001</v>
      </c>
      <c r="G1160" t="s">
        <v>2457</v>
      </c>
      <c r="H1160" t="s">
        <v>2630</v>
      </c>
      <c r="I1160" t="s">
        <v>8328</v>
      </c>
      <c r="J1160">
        <v>3367.8989200000001</v>
      </c>
    </row>
    <row r="1161" spans="1:10" x14ac:dyDescent="0.25">
      <c r="A1161" s="167" t="s">
        <v>2458</v>
      </c>
      <c r="B1161" s="166" t="s">
        <v>2631</v>
      </c>
      <c r="C1161" s="166" t="s">
        <v>8329</v>
      </c>
      <c r="D1161" s="131">
        <v>4844.2548800000004</v>
      </c>
      <c r="G1161" t="s">
        <v>2458</v>
      </c>
      <c r="H1161" t="s">
        <v>2631</v>
      </c>
      <c r="I1161" t="s">
        <v>8329</v>
      </c>
      <c r="J1161">
        <v>4844.2548800000004</v>
      </c>
    </row>
    <row r="1162" spans="1:10" x14ac:dyDescent="0.25">
      <c r="A1162" s="167" t="s">
        <v>2459</v>
      </c>
      <c r="B1162" s="166" t="s">
        <v>2632</v>
      </c>
      <c r="C1162" s="166" t="s">
        <v>8330</v>
      </c>
      <c r="D1162" s="131">
        <v>3214.2275300000001</v>
      </c>
      <c r="G1162" t="s">
        <v>2459</v>
      </c>
      <c r="H1162" t="s">
        <v>2632</v>
      </c>
      <c r="I1162" t="s">
        <v>8330</v>
      </c>
      <c r="J1162">
        <v>3214.2275300000001</v>
      </c>
    </row>
    <row r="1163" spans="1:10" x14ac:dyDescent="0.25">
      <c r="A1163" s="167" t="s">
        <v>2460</v>
      </c>
      <c r="B1163" s="166" t="s">
        <v>2633</v>
      </c>
      <c r="C1163" s="166" t="s">
        <v>8331</v>
      </c>
      <c r="D1163" s="131">
        <v>7650.9853499999999</v>
      </c>
      <c r="G1163" t="s">
        <v>2460</v>
      </c>
      <c r="H1163" t="s">
        <v>2633</v>
      </c>
      <c r="I1163" t="s">
        <v>8331</v>
      </c>
      <c r="J1163">
        <v>7650.9853499999999</v>
      </c>
    </row>
    <row r="1164" spans="1:10" x14ac:dyDescent="0.25">
      <c r="A1164" s="167" t="s">
        <v>2461</v>
      </c>
      <c r="B1164" s="166" t="s">
        <v>2634</v>
      </c>
      <c r="C1164" s="166" t="s">
        <v>8332</v>
      </c>
      <c r="D1164" s="131">
        <v>678.98327600000005</v>
      </c>
      <c r="G1164" t="s">
        <v>2461</v>
      </c>
      <c r="H1164" t="s">
        <v>2634</v>
      </c>
      <c r="I1164" t="s">
        <v>8332</v>
      </c>
      <c r="J1164">
        <v>678.98327600000005</v>
      </c>
    </row>
    <row r="1165" spans="1:10" x14ac:dyDescent="0.25">
      <c r="A1165" s="167" t="s">
        <v>2462</v>
      </c>
      <c r="B1165" s="166" t="s">
        <v>2635</v>
      </c>
      <c r="C1165" s="166" t="s">
        <v>8333</v>
      </c>
      <c r="D1165" s="131">
        <v>604.490905</v>
      </c>
      <c r="G1165" t="s">
        <v>2462</v>
      </c>
      <c r="H1165" t="s">
        <v>2635</v>
      </c>
      <c r="I1165" t="s">
        <v>8333</v>
      </c>
      <c r="J1165">
        <v>604.490905</v>
      </c>
    </row>
    <row r="1166" spans="1:10" x14ac:dyDescent="0.25">
      <c r="A1166" s="167" t="s">
        <v>2463</v>
      </c>
      <c r="B1166" s="166" t="s">
        <v>2636</v>
      </c>
      <c r="C1166" s="166" t="s">
        <v>8334</v>
      </c>
      <c r="D1166" s="131">
        <v>428.83117600000003</v>
      </c>
      <c r="G1166" t="s">
        <v>2463</v>
      </c>
      <c r="H1166" t="s">
        <v>2636</v>
      </c>
      <c r="I1166" t="s">
        <v>8334</v>
      </c>
      <c r="J1166">
        <v>428.83117600000003</v>
      </c>
    </row>
    <row r="1167" spans="1:10" x14ac:dyDescent="0.25">
      <c r="A1167" s="167" t="s">
        <v>2464</v>
      </c>
      <c r="B1167" s="166" t="s">
        <v>2637</v>
      </c>
      <c r="C1167" s="166" t="s">
        <v>8335</v>
      </c>
      <c r="D1167" s="131">
        <v>18363.5039</v>
      </c>
      <c r="G1167" t="s">
        <v>2464</v>
      </c>
      <c r="H1167" t="s">
        <v>2637</v>
      </c>
      <c r="I1167" t="s">
        <v>8335</v>
      </c>
      <c r="J1167">
        <v>18363.5039</v>
      </c>
    </row>
    <row r="1168" spans="1:10" x14ac:dyDescent="0.25">
      <c r="A1168" s="167" t="s">
        <v>2465</v>
      </c>
      <c r="B1168" s="166" t="s">
        <v>2638</v>
      </c>
      <c r="C1168" s="166" t="s">
        <v>8336</v>
      </c>
      <c r="D1168" s="131">
        <v>1822.2972400000001</v>
      </c>
      <c r="G1168" t="s">
        <v>2465</v>
      </c>
      <c r="H1168" t="s">
        <v>2638</v>
      </c>
      <c r="I1168" t="s">
        <v>8336</v>
      </c>
      <c r="J1168">
        <v>1822.2972400000001</v>
      </c>
    </row>
    <row r="1169" spans="1:10" x14ac:dyDescent="0.25">
      <c r="A1169" s="167" t="s">
        <v>2466</v>
      </c>
      <c r="B1169" s="166" t="s">
        <v>2639</v>
      </c>
      <c r="C1169" s="166" t="s">
        <v>8337</v>
      </c>
      <c r="D1169" s="131">
        <v>1057.22595</v>
      </c>
      <c r="G1169" t="s">
        <v>2466</v>
      </c>
      <c r="H1169" t="s">
        <v>2639</v>
      </c>
      <c r="I1169" t="s">
        <v>8337</v>
      </c>
      <c r="J1169">
        <v>1057.22595</v>
      </c>
    </row>
    <row r="1170" spans="1:10" x14ac:dyDescent="0.25">
      <c r="A1170" s="167" t="s">
        <v>2467</v>
      </c>
      <c r="B1170" s="166" t="s">
        <v>2640</v>
      </c>
      <c r="C1170" s="166" t="s">
        <v>8338</v>
      </c>
      <c r="D1170" s="131">
        <v>377.547729</v>
      </c>
      <c r="G1170" t="s">
        <v>2467</v>
      </c>
      <c r="H1170" t="s">
        <v>2640</v>
      </c>
      <c r="I1170" t="s">
        <v>8338</v>
      </c>
      <c r="J1170">
        <v>377.547729</v>
      </c>
    </row>
    <row r="1171" spans="1:10" x14ac:dyDescent="0.25">
      <c r="A1171" s="167" t="s">
        <v>2468</v>
      </c>
      <c r="B1171" s="166" t="s">
        <v>2531</v>
      </c>
      <c r="C1171" s="166" t="s">
        <v>8339</v>
      </c>
      <c r="D1171" s="131">
        <v>1034533.31</v>
      </c>
      <c r="G1171" t="s">
        <v>2468</v>
      </c>
      <c r="H1171" t="s">
        <v>2531</v>
      </c>
      <c r="I1171" t="s">
        <v>8339</v>
      </c>
      <c r="J1171">
        <v>1034533.31</v>
      </c>
    </row>
    <row r="1172" spans="1:10" x14ac:dyDescent="0.25">
      <c r="A1172" s="167" t="s">
        <v>2469</v>
      </c>
      <c r="B1172" s="166" t="s">
        <v>2532</v>
      </c>
      <c r="C1172" s="166" t="s">
        <v>8340</v>
      </c>
      <c r="D1172" s="131">
        <v>98526.523400000005</v>
      </c>
      <c r="G1172" t="s">
        <v>2469</v>
      </c>
      <c r="H1172" t="s">
        <v>2532</v>
      </c>
      <c r="I1172" t="s">
        <v>8340</v>
      </c>
      <c r="J1172">
        <v>98526.523400000005</v>
      </c>
    </row>
    <row r="1173" spans="1:10" x14ac:dyDescent="0.25">
      <c r="A1173" s="167" t="s">
        <v>2470</v>
      </c>
      <c r="B1173" s="166" t="s">
        <v>2533</v>
      </c>
      <c r="C1173" s="166" t="s">
        <v>8341</v>
      </c>
      <c r="D1173" s="131">
        <v>59461.890599999999</v>
      </c>
      <c r="G1173" t="s">
        <v>2470</v>
      </c>
      <c r="H1173" t="s">
        <v>2533</v>
      </c>
      <c r="I1173" t="s">
        <v>8341</v>
      </c>
      <c r="J1173">
        <v>59461.890599999999</v>
      </c>
    </row>
    <row r="1174" spans="1:10" x14ac:dyDescent="0.25">
      <c r="A1174" s="167" t="s">
        <v>2471</v>
      </c>
      <c r="B1174" s="166" t="s">
        <v>2534</v>
      </c>
      <c r="C1174" s="166" t="s">
        <v>8342</v>
      </c>
      <c r="D1174" s="131">
        <v>52777</v>
      </c>
      <c r="G1174" t="s">
        <v>2471</v>
      </c>
      <c r="H1174" t="s">
        <v>2534</v>
      </c>
      <c r="I1174" t="s">
        <v>8342</v>
      </c>
      <c r="J1174">
        <v>52777</v>
      </c>
    </row>
    <row r="1175" spans="1:10" x14ac:dyDescent="0.25">
      <c r="A1175" s="167" t="s">
        <v>2656</v>
      </c>
      <c r="B1175" s="166" t="s">
        <v>2657</v>
      </c>
      <c r="C1175" s="166" t="s">
        <v>8343</v>
      </c>
      <c r="D1175" s="131">
        <v>6242.9711900000002</v>
      </c>
      <c r="G1175" t="s">
        <v>2656</v>
      </c>
      <c r="H1175" t="s">
        <v>2657</v>
      </c>
      <c r="I1175" t="s">
        <v>8343</v>
      </c>
      <c r="J1175">
        <v>6242.9711900000002</v>
      </c>
    </row>
    <row r="1176" spans="1:10" x14ac:dyDescent="0.25">
      <c r="A1176" s="167" t="s">
        <v>2658</v>
      </c>
      <c r="B1176" s="166" t="s">
        <v>2659</v>
      </c>
      <c r="C1176" s="166" t="s">
        <v>8344</v>
      </c>
      <c r="D1176" s="131">
        <v>10892.0839</v>
      </c>
      <c r="G1176" t="s">
        <v>2658</v>
      </c>
      <c r="H1176" t="s">
        <v>2659</v>
      </c>
      <c r="I1176" t="s">
        <v>8344</v>
      </c>
      <c r="J1176">
        <v>10892.0839</v>
      </c>
    </row>
    <row r="1177" spans="1:10" x14ac:dyDescent="0.25">
      <c r="A1177" s="167" t="s">
        <v>2660</v>
      </c>
      <c r="B1177" s="166" t="s">
        <v>2661</v>
      </c>
      <c r="C1177" s="166" t="s">
        <v>8345</v>
      </c>
      <c r="D1177" s="131">
        <v>294.92764199999999</v>
      </c>
      <c r="G1177" t="s">
        <v>2660</v>
      </c>
      <c r="H1177" t="s">
        <v>2661</v>
      </c>
      <c r="I1177" t="s">
        <v>8345</v>
      </c>
      <c r="J1177">
        <v>294.92764199999999</v>
      </c>
    </row>
    <row r="1178" spans="1:10" x14ac:dyDescent="0.25">
      <c r="A1178" s="167" t="s">
        <v>2662</v>
      </c>
      <c r="B1178" s="166" t="s">
        <v>2663</v>
      </c>
      <c r="C1178" s="166" t="s">
        <v>8346</v>
      </c>
      <c r="D1178" s="131">
        <v>2006.1811499999999</v>
      </c>
      <c r="G1178" t="s">
        <v>2662</v>
      </c>
      <c r="H1178" t="s">
        <v>2663</v>
      </c>
      <c r="I1178" t="s">
        <v>8346</v>
      </c>
      <c r="J1178">
        <v>2006.1811499999999</v>
      </c>
    </row>
    <row r="1179" spans="1:10" x14ac:dyDescent="0.25">
      <c r="A1179" s="167" t="s">
        <v>2664</v>
      </c>
      <c r="B1179" s="166" t="s">
        <v>2665</v>
      </c>
      <c r="C1179" s="166" t="s">
        <v>8347</v>
      </c>
      <c r="D1179" s="131">
        <v>23019.689399999999</v>
      </c>
      <c r="G1179" t="s">
        <v>2664</v>
      </c>
      <c r="H1179" t="s">
        <v>2665</v>
      </c>
      <c r="I1179" t="s">
        <v>8347</v>
      </c>
      <c r="J1179">
        <v>23019.689399999999</v>
      </c>
    </row>
    <row r="1180" spans="1:10" x14ac:dyDescent="0.25">
      <c r="A1180" s="167" t="s">
        <v>2666</v>
      </c>
      <c r="B1180" s="166" t="s">
        <v>2667</v>
      </c>
      <c r="C1180" s="166" t="s">
        <v>8348</v>
      </c>
      <c r="D1180" s="131">
        <v>26392.402300000002</v>
      </c>
      <c r="G1180" t="s">
        <v>2666</v>
      </c>
      <c r="H1180" t="s">
        <v>2667</v>
      </c>
      <c r="I1180" t="s">
        <v>8348</v>
      </c>
      <c r="J1180">
        <v>26392.402300000002</v>
      </c>
    </row>
    <row r="1181" spans="1:10" x14ac:dyDescent="0.25">
      <c r="A1181" s="167" t="s">
        <v>2668</v>
      </c>
      <c r="B1181" s="166" t="s">
        <v>2669</v>
      </c>
      <c r="C1181" s="166" t="s">
        <v>8349</v>
      </c>
      <c r="D1181" s="131">
        <v>1070.3561999999999</v>
      </c>
      <c r="G1181" t="s">
        <v>2668</v>
      </c>
      <c r="H1181" t="s">
        <v>2669</v>
      </c>
      <c r="I1181" t="s">
        <v>8349</v>
      </c>
      <c r="J1181">
        <v>1070.3561999999999</v>
      </c>
    </row>
    <row r="1182" spans="1:10" x14ac:dyDescent="0.25">
      <c r="A1182" s="167" t="s">
        <v>2670</v>
      </c>
      <c r="B1182" s="166" t="s">
        <v>2671</v>
      </c>
      <c r="C1182" s="166" t="s">
        <v>8350</v>
      </c>
      <c r="D1182" s="131">
        <v>7197.9638599999998</v>
      </c>
      <c r="G1182" t="s">
        <v>2670</v>
      </c>
      <c r="H1182" t="s">
        <v>2671</v>
      </c>
      <c r="I1182" t="s">
        <v>8350</v>
      </c>
      <c r="J1182">
        <v>7197.9638599999998</v>
      </c>
    </row>
    <row r="1183" spans="1:10" x14ac:dyDescent="0.25">
      <c r="A1183" s="167" t="s">
        <v>2672</v>
      </c>
      <c r="B1183" s="166" t="s">
        <v>2673</v>
      </c>
      <c r="C1183" s="166" t="s">
        <v>8351</v>
      </c>
      <c r="D1183" s="131">
        <v>43690.828099999999</v>
      </c>
      <c r="G1183" t="s">
        <v>2672</v>
      </c>
      <c r="H1183" t="s">
        <v>2673</v>
      </c>
      <c r="I1183" t="s">
        <v>8351</v>
      </c>
      <c r="J1183">
        <v>43690.828099999999</v>
      </c>
    </row>
    <row r="1184" spans="1:10" x14ac:dyDescent="0.25">
      <c r="A1184" s="167" t="s">
        <v>2674</v>
      </c>
      <c r="B1184" s="166" t="s">
        <v>2675</v>
      </c>
      <c r="C1184" s="166" t="s">
        <v>8352</v>
      </c>
      <c r="D1184" s="131">
        <v>83923.273400000005</v>
      </c>
      <c r="G1184" t="s">
        <v>2674</v>
      </c>
      <c r="H1184" t="s">
        <v>2675</v>
      </c>
      <c r="I1184" t="s">
        <v>8352</v>
      </c>
      <c r="J1184">
        <v>83923.273400000005</v>
      </c>
    </row>
    <row r="1185" spans="1:10" x14ac:dyDescent="0.25">
      <c r="A1185" s="167" t="s">
        <v>2676</v>
      </c>
      <c r="B1185" s="166" t="s">
        <v>2677</v>
      </c>
      <c r="C1185" s="166" t="s">
        <v>8353</v>
      </c>
      <c r="D1185" s="131">
        <v>4033.4597100000001</v>
      </c>
      <c r="G1185" t="s">
        <v>2676</v>
      </c>
      <c r="H1185" t="s">
        <v>2677</v>
      </c>
      <c r="I1185" t="s">
        <v>8353</v>
      </c>
      <c r="J1185">
        <v>4033.4597100000001</v>
      </c>
    </row>
    <row r="1186" spans="1:10" x14ac:dyDescent="0.25">
      <c r="A1186" s="167" t="s">
        <v>2678</v>
      </c>
      <c r="B1186" s="166" t="s">
        <v>2679</v>
      </c>
      <c r="C1186" s="166" t="s">
        <v>8354</v>
      </c>
      <c r="D1186" s="131">
        <v>36870.406199999998</v>
      </c>
      <c r="G1186" t="s">
        <v>2678</v>
      </c>
      <c r="H1186" t="s">
        <v>2679</v>
      </c>
      <c r="I1186" t="s">
        <v>8354</v>
      </c>
      <c r="J1186">
        <v>36870.406199999998</v>
      </c>
    </row>
    <row r="1187" spans="1:10" x14ac:dyDescent="0.25">
      <c r="A1187" s="167" t="s">
        <v>2680</v>
      </c>
      <c r="B1187" s="166" t="s">
        <v>2681</v>
      </c>
      <c r="C1187" s="166" t="s">
        <v>8355</v>
      </c>
      <c r="D1187" s="131">
        <v>9887.6220699999994</v>
      </c>
      <c r="G1187" t="s">
        <v>2680</v>
      </c>
      <c r="H1187" t="s">
        <v>2681</v>
      </c>
      <c r="I1187" t="s">
        <v>8355</v>
      </c>
      <c r="J1187">
        <v>9887.6220699999994</v>
      </c>
    </row>
    <row r="1188" spans="1:10" x14ac:dyDescent="0.25">
      <c r="A1188" s="167" t="s">
        <v>2682</v>
      </c>
      <c r="B1188" s="166" t="s">
        <v>2683</v>
      </c>
      <c r="C1188" s="166" t="s">
        <v>8356</v>
      </c>
      <c r="D1188" s="131">
        <v>13745.4902</v>
      </c>
      <c r="G1188" t="s">
        <v>2682</v>
      </c>
      <c r="H1188" t="s">
        <v>2683</v>
      </c>
      <c r="I1188" t="s">
        <v>8356</v>
      </c>
      <c r="J1188">
        <v>13745.4902</v>
      </c>
    </row>
    <row r="1189" spans="1:10" x14ac:dyDescent="0.25">
      <c r="A1189" s="167" t="s">
        <v>2684</v>
      </c>
      <c r="B1189" s="166" t="s">
        <v>2685</v>
      </c>
      <c r="C1189" s="166" t="s">
        <v>8357</v>
      </c>
      <c r="D1189" s="131">
        <v>368.244079</v>
      </c>
      <c r="G1189" t="s">
        <v>2684</v>
      </c>
      <c r="H1189" t="s">
        <v>2685</v>
      </c>
      <c r="I1189" t="s">
        <v>8357</v>
      </c>
      <c r="J1189">
        <v>368.244079</v>
      </c>
    </row>
    <row r="1190" spans="1:10" x14ac:dyDescent="0.25">
      <c r="A1190" s="167" t="s">
        <v>2686</v>
      </c>
      <c r="B1190" s="166" t="s">
        <v>2687</v>
      </c>
      <c r="C1190" s="166" t="s">
        <v>8358</v>
      </c>
      <c r="D1190" s="131">
        <v>1493.81359</v>
      </c>
      <c r="G1190" t="s">
        <v>2686</v>
      </c>
      <c r="H1190" t="s">
        <v>2687</v>
      </c>
      <c r="I1190" t="s">
        <v>8358</v>
      </c>
      <c r="J1190">
        <v>1493.81359</v>
      </c>
    </row>
    <row r="1191" spans="1:10" x14ac:dyDescent="0.25">
      <c r="A1191" s="167" t="s">
        <v>2688</v>
      </c>
      <c r="B1191" s="166" t="s">
        <v>2689</v>
      </c>
      <c r="C1191" s="166" t="s">
        <v>8359</v>
      </c>
      <c r="D1191" s="131">
        <v>2754.85473</v>
      </c>
      <c r="G1191" t="s">
        <v>2688</v>
      </c>
      <c r="H1191" t="s">
        <v>2689</v>
      </c>
      <c r="I1191" t="s">
        <v>8359</v>
      </c>
      <c r="J1191">
        <v>2754.85473</v>
      </c>
    </row>
    <row r="1192" spans="1:10" x14ac:dyDescent="0.25">
      <c r="A1192" s="167" t="s">
        <v>2690</v>
      </c>
      <c r="B1192" s="166" t="s">
        <v>2691</v>
      </c>
      <c r="C1192" s="166" t="s">
        <v>8360</v>
      </c>
      <c r="D1192" s="131">
        <v>3952.6891999999998</v>
      </c>
      <c r="G1192" t="s">
        <v>2690</v>
      </c>
      <c r="H1192" t="s">
        <v>2691</v>
      </c>
      <c r="I1192" t="s">
        <v>8360</v>
      </c>
      <c r="J1192">
        <v>3952.6891999999998</v>
      </c>
    </row>
    <row r="1193" spans="1:10" x14ac:dyDescent="0.25">
      <c r="A1193" s="167" t="s">
        <v>2692</v>
      </c>
      <c r="B1193" s="166" t="s">
        <v>2693</v>
      </c>
      <c r="C1193" s="166" t="s">
        <v>8361</v>
      </c>
      <c r="D1193" s="131">
        <v>149.76585299999999</v>
      </c>
      <c r="G1193" t="s">
        <v>2692</v>
      </c>
      <c r="H1193" t="s">
        <v>2693</v>
      </c>
      <c r="I1193" t="s">
        <v>8361</v>
      </c>
      <c r="J1193">
        <v>149.76585299999999</v>
      </c>
    </row>
    <row r="1194" spans="1:10" x14ac:dyDescent="0.25">
      <c r="A1194" s="167" t="s">
        <v>2694</v>
      </c>
      <c r="B1194" s="166" t="s">
        <v>2695</v>
      </c>
      <c r="C1194" s="166" t="s">
        <v>8362</v>
      </c>
      <c r="D1194" s="131">
        <v>1930.4038</v>
      </c>
      <c r="G1194" t="s">
        <v>2694</v>
      </c>
      <c r="H1194" t="s">
        <v>2695</v>
      </c>
      <c r="I1194" t="s">
        <v>8362</v>
      </c>
      <c r="J1194">
        <v>1930.4038</v>
      </c>
    </row>
    <row r="1195" spans="1:10" x14ac:dyDescent="0.25">
      <c r="A1195" s="167" t="s">
        <v>2696</v>
      </c>
      <c r="B1195" s="166" t="s">
        <v>2697</v>
      </c>
      <c r="C1195" s="166" t="s">
        <v>8363</v>
      </c>
      <c r="D1195" s="131">
        <v>17606.640599999999</v>
      </c>
      <c r="G1195" t="s">
        <v>2696</v>
      </c>
      <c r="H1195" t="s">
        <v>2697</v>
      </c>
      <c r="I1195" t="s">
        <v>8363</v>
      </c>
      <c r="J1195">
        <v>17606.640599999999</v>
      </c>
    </row>
    <row r="1196" spans="1:10" x14ac:dyDescent="0.25">
      <c r="A1196" s="167" t="s">
        <v>2698</v>
      </c>
      <c r="B1196" s="166" t="s">
        <v>2699</v>
      </c>
      <c r="C1196" s="166" t="s">
        <v>8364</v>
      </c>
      <c r="D1196" s="131">
        <v>23132.037100000001</v>
      </c>
      <c r="G1196" t="s">
        <v>2698</v>
      </c>
      <c r="H1196" t="s">
        <v>2699</v>
      </c>
      <c r="I1196" t="s">
        <v>8364</v>
      </c>
      <c r="J1196">
        <v>23132.037100000001</v>
      </c>
    </row>
    <row r="1197" spans="1:10" x14ac:dyDescent="0.25">
      <c r="A1197" s="167" t="s">
        <v>2700</v>
      </c>
      <c r="B1197" s="166" t="s">
        <v>2701</v>
      </c>
      <c r="C1197" s="166" t="s">
        <v>8365</v>
      </c>
      <c r="D1197" s="131">
        <v>772.36608799999999</v>
      </c>
      <c r="G1197" t="s">
        <v>2700</v>
      </c>
      <c r="H1197" t="s">
        <v>2701</v>
      </c>
      <c r="I1197" t="s">
        <v>8365</v>
      </c>
      <c r="J1197">
        <v>772.36608799999999</v>
      </c>
    </row>
    <row r="1198" spans="1:10" x14ac:dyDescent="0.25">
      <c r="A1198" s="167" t="s">
        <v>2702</v>
      </c>
      <c r="B1198" s="166" t="s">
        <v>2703</v>
      </c>
      <c r="C1198" s="166" t="s">
        <v>8366</v>
      </c>
      <c r="D1198" s="131">
        <v>4900.7158200000003</v>
      </c>
      <c r="G1198" t="s">
        <v>2702</v>
      </c>
      <c r="H1198" t="s">
        <v>2703</v>
      </c>
      <c r="I1198" t="s">
        <v>8366</v>
      </c>
      <c r="J1198">
        <v>4900.7158200000003</v>
      </c>
    </row>
    <row r="1199" spans="1:10" x14ac:dyDescent="0.25">
      <c r="A1199" s="167" t="s">
        <v>2704</v>
      </c>
      <c r="B1199" s="166" t="s">
        <v>2705</v>
      </c>
      <c r="C1199" s="166" t="s">
        <v>8367</v>
      </c>
      <c r="D1199" s="131">
        <v>36890.394500000002</v>
      </c>
      <c r="G1199" t="s">
        <v>2704</v>
      </c>
      <c r="H1199" t="s">
        <v>2705</v>
      </c>
      <c r="I1199" t="s">
        <v>8367</v>
      </c>
      <c r="J1199">
        <v>36890.394500000002</v>
      </c>
    </row>
    <row r="1200" spans="1:10" x14ac:dyDescent="0.25">
      <c r="A1200" s="167" t="s">
        <v>2706</v>
      </c>
      <c r="B1200" s="166" t="s">
        <v>2707</v>
      </c>
      <c r="C1200" s="166" t="s">
        <v>8368</v>
      </c>
      <c r="D1200" s="131">
        <v>43768.0429</v>
      </c>
      <c r="G1200" t="s">
        <v>2706</v>
      </c>
      <c r="H1200" t="s">
        <v>2707</v>
      </c>
      <c r="I1200" t="s">
        <v>8368</v>
      </c>
      <c r="J1200">
        <v>43768.0429</v>
      </c>
    </row>
    <row r="1201" spans="1:10" x14ac:dyDescent="0.25">
      <c r="A1201" s="167" t="s">
        <v>2708</v>
      </c>
      <c r="B1201" s="166" t="s">
        <v>2709</v>
      </c>
      <c r="C1201" s="166" t="s">
        <v>8369</v>
      </c>
      <c r="D1201" s="131">
        <v>1548.76379</v>
      </c>
      <c r="G1201" t="s">
        <v>2708</v>
      </c>
      <c r="H1201" t="s">
        <v>2709</v>
      </c>
      <c r="I1201" t="s">
        <v>8369</v>
      </c>
      <c r="J1201">
        <v>1548.76379</v>
      </c>
    </row>
    <row r="1202" spans="1:10" x14ac:dyDescent="0.25">
      <c r="A1202" s="167" t="s">
        <v>2710</v>
      </c>
      <c r="B1202" s="166" t="s">
        <v>2711</v>
      </c>
      <c r="C1202" s="166" t="s">
        <v>8370</v>
      </c>
      <c r="D1202" s="131">
        <v>2974.2358300000001</v>
      </c>
      <c r="G1202" t="s">
        <v>2710</v>
      </c>
      <c r="H1202" t="s">
        <v>2711</v>
      </c>
      <c r="I1202" t="s">
        <v>8370</v>
      </c>
      <c r="J1202">
        <v>2974.2358300000001</v>
      </c>
    </row>
    <row r="1203" spans="1:10" x14ac:dyDescent="0.25">
      <c r="A1203" s="167" t="s">
        <v>2712</v>
      </c>
      <c r="B1203" s="166" t="s">
        <v>2713</v>
      </c>
      <c r="C1203" s="166" t="s">
        <v>8371</v>
      </c>
      <c r="D1203" s="131">
        <v>15874.756799999999</v>
      </c>
      <c r="G1203" t="s">
        <v>2712</v>
      </c>
      <c r="H1203" t="s">
        <v>2713</v>
      </c>
      <c r="I1203" t="s">
        <v>8371</v>
      </c>
      <c r="J1203">
        <v>15874.756799999999</v>
      </c>
    </row>
    <row r="1204" spans="1:10" x14ac:dyDescent="0.25">
      <c r="A1204" s="167" t="s">
        <v>2714</v>
      </c>
      <c r="B1204" s="166" t="s">
        <v>2715</v>
      </c>
      <c r="C1204" s="166" t="s">
        <v>8372</v>
      </c>
      <c r="D1204" s="131">
        <v>22573.281200000001</v>
      </c>
      <c r="G1204" t="s">
        <v>2714</v>
      </c>
      <c r="H1204" t="s">
        <v>2715</v>
      </c>
      <c r="I1204" t="s">
        <v>8372</v>
      </c>
      <c r="J1204">
        <v>22573.281200000001</v>
      </c>
    </row>
    <row r="1205" spans="1:10" x14ac:dyDescent="0.25">
      <c r="A1205" s="167" t="s">
        <v>2716</v>
      </c>
      <c r="B1205" s="166" t="s">
        <v>2717</v>
      </c>
      <c r="C1205" s="166" t="s">
        <v>8373</v>
      </c>
      <c r="D1205" s="131">
        <v>963.82659899999999</v>
      </c>
      <c r="G1205" t="s">
        <v>2716</v>
      </c>
      <c r="H1205" t="s">
        <v>2717</v>
      </c>
      <c r="I1205" t="s">
        <v>8373</v>
      </c>
      <c r="J1205">
        <v>963.82659899999999</v>
      </c>
    </row>
    <row r="1206" spans="1:10" x14ac:dyDescent="0.25">
      <c r="A1206" s="167" t="s">
        <v>2718</v>
      </c>
      <c r="B1206" s="166" t="s">
        <v>2719</v>
      </c>
      <c r="C1206" s="166" t="s">
        <v>8374</v>
      </c>
      <c r="D1206" s="131">
        <v>7852.6733299999996</v>
      </c>
      <c r="G1206" t="s">
        <v>2718</v>
      </c>
      <c r="H1206" t="s">
        <v>2719</v>
      </c>
      <c r="I1206" t="s">
        <v>8374</v>
      </c>
      <c r="J1206">
        <v>7852.6733299999996</v>
      </c>
    </row>
    <row r="1207" spans="1:10" x14ac:dyDescent="0.25">
      <c r="A1207" s="167" t="s">
        <v>2720</v>
      </c>
      <c r="B1207" s="166" t="s">
        <v>2721</v>
      </c>
      <c r="C1207" s="166" t="s">
        <v>8375</v>
      </c>
      <c r="D1207" s="131">
        <v>16770.341700000001</v>
      </c>
      <c r="G1207" t="s">
        <v>2720</v>
      </c>
      <c r="H1207" t="s">
        <v>2721</v>
      </c>
      <c r="I1207" t="s">
        <v>8375</v>
      </c>
      <c r="J1207">
        <v>16770.341700000001</v>
      </c>
    </row>
    <row r="1208" spans="1:10" x14ac:dyDescent="0.25">
      <c r="A1208" s="167" t="s">
        <v>2722</v>
      </c>
      <c r="B1208" s="166" t="s">
        <v>2723</v>
      </c>
      <c r="C1208" s="166" t="s">
        <v>8376</v>
      </c>
      <c r="D1208" s="131">
        <v>20454.3691</v>
      </c>
      <c r="G1208" t="s">
        <v>2722</v>
      </c>
      <c r="H1208" t="s">
        <v>2723</v>
      </c>
      <c r="I1208" t="s">
        <v>8376</v>
      </c>
      <c r="J1208">
        <v>20454.3691</v>
      </c>
    </row>
    <row r="1209" spans="1:10" x14ac:dyDescent="0.25">
      <c r="A1209" s="167" t="s">
        <v>2724</v>
      </c>
      <c r="B1209" s="166" t="s">
        <v>2725</v>
      </c>
      <c r="C1209" s="166" t="s">
        <v>8377</v>
      </c>
      <c r="D1209" s="131">
        <v>612.39941399999998</v>
      </c>
      <c r="G1209" t="s">
        <v>2724</v>
      </c>
      <c r="H1209" t="s">
        <v>2725</v>
      </c>
      <c r="I1209" t="s">
        <v>8377</v>
      </c>
      <c r="J1209">
        <v>612.39941399999998</v>
      </c>
    </row>
    <row r="1210" spans="1:10" x14ac:dyDescent="0.25">
      <c r="A1210" s="167" t="s">
        <v>2726</v>
      </c>
      <c r="B1210" s="166" t="s">
        <v>2727</v>
      </c>
      <c r="C1210" s="166" t="s">
        <v>8378</v>
      </c>
      <c r="D1210" s="131">
        <v>3635.8522899999998</v>
      </c>
      <c r="G1210" t="s">
        <v>2726</v>
      </c>
      <c r="H1210" t="s">
        <v>2727</v>
      </c>
      <c r="I1210" t="s">
        <v>8378</v>
      </c>
      <c r="J1210">
        <v>3635.8522899999998</v>
      </c>
    </row>
    <row r="1211" spans="1:10" x14ac:dyDescent="0.25">
      <c r="A1211" s="167" t="s">
        <v>2728</v>
      </c>
      <c r="B1211" s="166" t="s">
        <v>2729</v>
      </c>
      <c r="C1211" s="166" t="s">
        <v>8379</v>
      </c>
      <c r="D1211" s="131">
        <v>8659.9081999999999</v>
      </c>
      <c r="G1211" t="s">
        <v>2728</v>
      </c>
      <c r="H1211" t="s">
        <v>2729</v>
      </c>
      <c r="I1211" t="s">
        <v>8379</v>
      </c>
      <c r="J1211">
        <v>8659.9081999999999</v>
      </c>
    </row>
    <row r="1212" spans="1:10" x14ac:dyDescent="0.25">
      <c r="A1212" s="167" t="s">
        <v>2730</v>
      </c>
      <c r="B1212" s="166" t="s">
        <v>2731</v>
      </c>
      <c r="C1212" s="166" t="s">
        <v>8380</v>
      </c>
      <c r="D1212" s="131">
        <v>10773.8544</v>
      </c>
      <c r="G1212" t="s">
        <v>2730</v>
      </c>
      <c r="H1212" t="s">
        <v>2731</v>
      </c>
      <c r="I1212" t="s">
        <v>8380</v>
      </c>
      <c r="J1212">
        <v>10773.8544</v>
      </c>
    </row>
    <row r="1213" spans="1:10" x14ac:dyDescent="0.25">
      <c r="A1213" s="167" t="s">
        <v>2732</v>
      </c>
      <c r="B1213" s="166" t="s">
        <v>2733</v>
      </c>
      <c r="C1213" s="166" t="s">
        <v>8381</v>
      </c>
      <c r="D1213" s="131">
        <v>297.22985799999998</v>
      </c>
      <c r="G1213" t="s">
        <v>2732</v>
      </c>
      <c r="H1213" t="s">
        <v>2733</v>
      </c>
      <c r="I1213" t="s">
        <v>8381</v>
      </c>
      <c r="J1213">
        <v>297.22985799999998</v>
      </c>
    </row>
    <row r="1214" spans="1:10" x14ac:dyDescent="0.25">
      <c r="A1214" s="167" t="s">
        <v>2734</v>
      </c>
      <c r="B1214" s="166" t="s">
        <v>2735</v>
      </c>
      <c r="C1214" s="166" t="s">
        <v>8382</v>
      </c>
      <c r="D1214" s="131">
        <v>1344.4561699999999</v>
      </c>
      <c r="G1214" t="s">
        <v>2734</v>
      </c>
      <c r="H1214" t="s">
        <v>2735</v>
      </c>
      <c r="I1214" t="s">
        <v>8382</v>
      </c>
      <c r="J1214">
        <v>1344.4561699999999</v>
      </c>
    </row>
    <row r="1215" spans="1:10" x14ac:dyDescent="0.25">
      <c r="A1215" s="167" t="s">
        <v>2736</v>
      </c>
      <c r="B1215" s="166" t="s">
        <v>2737</v>
      </c>
      <c r="C1215" s="166" t="s">
        <v>8383</v>
      </c>
      <c r="D1215" s="131">
        <v>7456.2895500000004</v>
      </c>
      <c r="G1215" t="s">
        <v>2736</v>
      </c>
      <c r="H1215" t="s">
        <v>2737</v>
      </c>
      <c r="I1215" t="s">
        <v>8383</v>
      </c>
      <c r="J1215">
        <v>7456.2895500000004</v>
      </c>
    </row>
    <row r="1216" spans="1:10" x14ac:dyDescent="0.25">
      <c r="A1216" s="167" t="s">
        <v>2738</v>
      </c>
      <c r="B1216" s="166" t="s">
        <v>2739</v>
      </c>
      <c r="C1216" s="166" t="s">
        <v>8384</v>
      </c>
      <c r="D1216" s="131">
        <v>9812.8730400000004</v>
      </c>
      <c r="G1216" t="s">
        <v>2738</v>
      </c>
      <c r="H1216" t="s">
        <v>2739</v>
      </c>
      <c r="I1216" t="s">
        <v>8384</v>
      </c>
      <c r="J1216">
        <v>9812.8730400000004</v>
      </c>
    </row>
    <row r="1217" spans="1:10" x14ac:dyDescent="0.25">
      <c r="A1217" s="167" t="s">
        <v>2740</v>
      </c>
      <c r="B1217" s="166" t="s">
        <v>2741</v>
      </c>
      <c r="C1217" s="166" t="s">
        <v>8385</v>
      </c>
      <c r="D1217" s="131">
        <v>305.77776999999998</v>
      </c>
      <c r="G1217" t="s">
        <v>2740</v>
      </c>
      <c r="H1217" t="s">
        <v>2741</v>
      </c>
      <c r="I1217" t="s">
        <v>8385</v>
      </c>
      <c r="J1217">
        <v>305.77776999999998</v>
      </c>
    </row>
    <row r="1218" spans="1:10" x14ac:dyDescent="0.25">
      <c r="A1218" s="167" t="s">
        <v>2742</v>
      </c>
      <c r="B1218" s="166" t="s">
        <v>2743</v>
      </c>
      <c r="C1218" s="166" t="s">
        <v>8386</v>
      </c>
      <c r="D1218" s="131">
        <v>1623.08789</v>
      </c>
      <c r="G1218" t="s">
        <v>2742</v>
      </c>
      <c r="H1218" t="s">
        <v>2743</v>
      </c>
      <c r="I1218" t="s">
        <v>8386</v>
      </c>
      <c r="J1218">
        <v>1623.08789</v>
      </c>
    </row>
    <row r="1219" spans="1:10" x14ac:dyDescent="0.25">
      <c r="A1219" s="167" t="s">
        <v>2744</v>
      </c>
      <c r="B1219" s="166" t="s">
        <v>2745</v>
      </c>
      <c r="C1219" s="166" t="s">
        <v>8387</v>
      </c>
      <c r="D1219" s="131">
        <v>13622.0244</v>
      </c>
      <c r="G1219" t="s">
        <v>2744</v>
      </c>
      <c r="H1219" t="s">
        <v>2745</v>
      </c>
      <c r="I1219" t="s">
        <v>8387</v>
      </c>
      <c r="J1219">
        <v>13622.0244</v>
      </c>
    </row>
    <row r="1220" spans="1:10" x14ac:dyDescent="0.25">
      <c r="A1220" s="167" t="s">
        <v>2746</v>
      </c>
      <c r="B1220" s="166" t="s">
        <v>2747</v>
      </c>
      <c r="C1220" s="166" t="s">
        <v>8388</v>
      </c>
      <c r="D1220" s="131">
        <v>16138.9638</v>
      </c>
      <c r="G1220" t="s">
        <v>2746</v>
      </c>
      <c r="H1220" t="s">
        <v>2747</v>
      </c>
      <c r="I1220" t="s">
        <v>8388</v>
      </c>
      <c r="J1220">
        <v>16138.9638</v>
      </c>
    </row>
    <row r="1221" spans="1:10" x14ac:dyDescent="0.25">
      <c r="A1221" s="167" t="s">
        <v>2748</v>
      </c>
      <c r="B1221" s="166" t="s">
        <v>2749</v>
      </c>
      <c r="C1221" s="166" t="s">
        <v>8389</v>
      </c>
      <c r="D1221" s="131">
        <v>345.78564399999999</v>
      </c>
      <c r="G1221" t="s">
        <v>2748</v>
      </c>
      <c r="H1221" t="s">
        <v>2749</v>
      </c>
      <c r="I1221" t="s">
        <v>8389</v>
      </c>
      <c r="J1221">
        <v>345.78564399999999</v>
      </c>
    </row>
    <row r="1222" spans="1:10" x14ac:dyDescent="0.25">
      <c r="A1222" s="167" t="s">
        <v>2750</v>
      </c>
      <c r="B1222" s="166" t="s">
        <v>2751</v>
      </c>
      <c r="C1222" s="166" t="s">
        <v>8390</v>
      </c>
      <c r="D1222" s="131">
        <v>842.74218699999994</v>
      </c>
      <c r="G1222" t="s">
        <v>2750</v>
      </c>
      <c r="H1222" t="s">
        <v>2751</v>
      </c>
      <c r="I1222" t="s">
        <v>8390</v>
      </c>
      <c r="J1222">
        <v>842.74218699999994</v>
      </c>
    </row>
    <row r="1223" spans="1:10" x14ac:dyDescent="0.25">
      <c r="A1223" s="167" t="s">
        <v>2752</v>
      </c>
      <c r="B1223" s="166" t="s">
        <v>2753</v>
      </c>
      <c r="C1223" s="166" t="s">
        <v>8391</v>
      </c>
      <c r="D1223" s="131">
        <v>24825.654200000001</v>
      </c>
      <c r="G1223" t="s">
        <v>2752</v>
      </c>
      <c r="H1223" t="s">
        <v>2753</v>
      </c>
      <c r="I1223" t="s">
        <v>8391</v>
      </c>
      <c r="J1223">
        <v>24825.654200000001</v>
      </c>
    </row>
    <row r="1224" spans="1:10" x14ac:dyDescent="0.25">
      <c r="A1224" s="167" t="s">
        <v>2754</v>
      </c>
      <c r="B1224" s="166" t="s">
        <v>2755</v>
      </c>
      <c r="C1224" s="166" t="s">
        <v>8392</v>
      </c>
      <c r="D1224" s="131">
        <v>26861.6738</v>
      </c>
      <c r="G1224" t="s">
        <v>2754</v>
      </c>
      <c r="H1224" t="s">
        <v>2755</v>
      </c>
      <c r="I1224" t="s">
        <v>8392</v>
      </c>
      <c r="J1224">
        <v>26861.6738</v>
      </c>
    </row>
    <row r="1225" spans="1:10" x14ac:dyDescent="0.25">
      <c r="A1225" s="167" t="s">
        <v>2756</v>
      </c>
      <c r="B1225" s="166" t="s">
        <v>2757</v>
      </c>
      <c r="C1225" s="166" t="s">
        <v>8393</v>
      </c>
      <c r="D1225" s="131">
        <v>1141.3082199999999</v>
      </c>
      <c r="G1225" t="s">
        <v>2756</v>
      </c>
      <c r="H1225" t="s">
        <v>2757</v>
      </c>
      <c r="I1225" t="s">
        <v>8393</v>
      </c>
      <c r="J1225">
        <v>1141.3082199999999</v>
      </c>
    </row>
    <row r="1226" spans="1:10" x14ac:dyDescent="0.25">
      <c r="A1226" s="167" t="s">
        <v>2758</v>
      </c>
      <c r="B1226" s="166" t="s">
        <v>2759</v>
      </c>
      <c r="C1226" s="166" t="s">
        <v>8394</v>
      </c>
      <c r="D1226" s="131">
        <v>4951.9736300000004</v>
      </c>
      <c r="G1226" t="s">
        <v>2758</v>
      </c>
      <c r="H1226" t="s">
        <v>2759</v>
      </c>
      <c r="I1226" t="s">
        <v>8394</v>
      </c>
      <c r="J1226">
        <v>4951.9736300000004</v>
      </c>
    </row>
    <row r="1227" spans="1:10" x14ac:dyDescent="0.25">
      <c r="A1227" s="167" t="s">
        <v>2760</v>
      </c>
      <c r="B1227" s="166" t="s">
        <v>2761</v>
      </c>
      <c r="C1227" s="166" t="s">
        <v>8395</v>
      </c>
      <c r="D1227" s="131">
        <v>16083.726500000001</v>
      </c>
      <c r="G1227" t="s">
        <v>2760</v>
      </c>
      <c r="H1227" t="s">
        <v>2761</v>
      </c>
      <c r="I1227" t="s">
        <v>8395</v>
      </c>
      <c r="J1227">
        <v>16083.726500000001</v>
      </c>
    </row>
    <row r="1228" spans="1:10" x14ac:dyDescent="0.25">
      <c r="A1228" s="167" t="s">
        <v>2762</v>
      </c>
      <c r="B1228" s="166" t="s">
        <v>2763</v>
      </c>
      <c r="C1228" s="166" t="s">
        <v>8396</v>
      </c>
      <c r="D1228" s="131">
        <v>19923.152300000002</v>
      </c>
      <c r="G1228" t="s">
        <v>2762</v>
      </c>
      <c r="H1228" t="s">
        <v>2763</v>
      </c>
      <c r="I1228" t="s">
        <v>8396</v>
      </c>
      <c r="J1228">
        <v>19923.152300000002</v>
      </c>
    </row>
    <row r="1229" spans="1:10" x14ac:dyDescent="0.25">
      <c r="A1229" s="167" t="s">
        <v>2764</v>
      </c>
      <c r="B1229" s="166" t="s">
        <v>2765</v>
      </c>
      <c r="C1229" s="166" t="s">
        <v>8397</v>
      </c>
      <c r="D1229" s="131">
        <v>780.11541699999998</v>
      </c>
      <c r="G1229" t="s">
        <v>2764</v>
      </c>
      <c r="H1229" t="s">
        <v>2765</v>
      </c>
      <c r="I1229" t="s">
        <v>8397</v>
      </c>
      <c r="J1229">
        <v>780.11541699999998</v>
      </c>
    </row>
    <row r="1230" spans="1:10" x14ac:dyDescent="0.25">
      <c r="A1230" s="167" t="s">
        <v>2766</v>
      </c>
      <c r="B1230" s="166" t="s">
        <v>2767</v>
      </c>
      <c r="C1230" s="166" t="s">
        <v>8398</v>
      </c>
      <c r="D1230" s="131">
        <v>4369.6904199999999</v>
      </c>
      <c r="G1230" t="s">
        <v>2766</v>
      </c>
      <c r="H1230" t="s">
        <v>2767</v>
      </c>
      <c r="I1230" t="s">
        <v>8398</v>
      </c>
      <c r="J1230">
        <v>4369.6904199999999</v>
      </c>
    </row>
    <row r="1231" spans="1:10" x14ac:dyDescent="0.25">
      <c r="A1231" s="167" t="s">
        <v>2768</v>
      </c>
      <c r="B1231" s="166" t="s">
        <v>2769</v>
      </c>
      <c r="C1231" s="166" t="s">
        <v>8399</v>
      </c>
      <c r="D1231" s="131">
        <v>42246.648399999998</v>
      </c>
      <c r="G1231" t="s">
        <v>2768</v>
      </c>
      <c r="H1231" t="s">
        <v>2769</v>
      </c>
      <c r="I1231" t="s">
        <v>8399</v>
      </c>
      <c r="J1231">
        <v>42246.648399999998</v>
      </c>
    </row>
    <row r="1232" spans="1:10" x14ac:dyDescent="0.25">
      <c r="A1232" s="167" t="s">
        <v>2770</v>
      </c>
      <c r="B1232" s="166" t="s">
        <v>2771</v>
      </c>
      <c r="C1232" s="166" t="s">
        <v>8400</v>
      </c>
      <c r="D1232" s="131">
        <v>50301.8007</v>
      </c>
      <c r="G1232" t="s">
        <v>2770</v>
      </c>
      <c r="H1232" t="s">
        <v>2771</v>
      </c>
      <c r="I1232" t="s">
        <v>8400</v>
      </c>
      <c r="J1232">
        <v>50301.8007</v>
      </c>
    </row>
    <row r="1233" spans="1:10" x14ac:dyDescent="0.25">
      <c r="A1233" s="167" t="s">
        <v>2772</v>
      </c>
      <c r="B1233" s="166" t="s">
        <v>2773</v>
      </c>
      <c r="C1233" s="166" t="s">
        <v>8401</v>
      </c>
      <c r="D1233" s="131">
        <v>1869.71948</v>
      </c>
      <c r="G1233" t="s">
        <v>2772</v>
      </c>
      <c r="H1233" t="s">
        <v>2773</v>
      </c>
      <c r="I1233" t="s">
        <v>8401</v>
      </c>
      <c r="J1233">
        <v>1869.71948</v>
      </c>
    </row>
    <row r="1234" spans="1:10" x14ac:dyDescent="0.25">
      <c r="A1234" s="167" t="s">
        <v>2774</v>
      </c>
      <c r="B1234" s="166" t="s">
        <v>2775</v>
      </c>
      <c r="C1234" s="166" t="s">
        <v>8402</v>
      </c>
      <c r="D1234" s="131">
        <v>8687.8935500000007</v>
      </c>
      <c r="G1234" t="s">
        <v>2774</v>
      </c>
      <c r="H1234" t="s">
        <v>2775</v>
      </c>
      <c r="I1234" t="s">
        <v>8402</v>
      </c>
      <c r="J1234">
        <v>8687.8935500000007</v>
      </c>
    </row>
    <row r="1235" spans="1:10" x14ac:dyDescent="0.25">
      <c r="A1235" s="167" t="s">
        <v>2776</v>
      </c>
      <c r="B1235" s="166" t="s">
        <v>2777</v>
      </c>
      <c r="C1235" s="166" t="s">
        <v>8403</v>
      </c>
      <c r="D1235" s="131">
        <v>6031.8120099999996</v>
      </c>
      <c r="G1235" t="s">
        <v>2776</v>
      </c>
      <c r="H1235" t="s">
        <v>2777</v>
      </c>
      <c r="I1235" t="s">
        <v>8403</v>
      </c>
      <c r="J1235">
        <v>6031.8120099999996</v>
      </c>
    </row>
    <row r="1236" spans="1:10" x14ac:dyDescent="0.25">
      <c r="A1236" s="167" t="s">
        <v>2778</v>
      </c>
      <c r="B1236" s="166" t="s">
        <v>2779</v>
      </c>
      <c r="C1236" s="166" t="s">
        <v>8404</v>
      </c>
      <c r="D1236" s="131">
        <v>7100.6337800000001</v>
      </c>
      <c r="G1236" t="s">
        <v>2778</v>
      </c>
      <c r="H1236" t="s">
        <v>2779</v>
      </c>
      <c r="I1236" t="s">
        <v>8404</v>
      </c>
      <c r="J1236">
        <v>7100.6337800000001</v>
      </c>
    </row>
    <row r="1237" spans="1:10" x14ac:dyDescent="0.25">
      <c r="A1237" s="167" t="s">
        <v>2780</v>
      </c>
      <c r="B1237" s="166" t="s">
        <v>2781</v>
      </c>
      <c r="C1237" s="166" t="s">
        <v>8405</v>
      </c>
      <c r="D1237" s="131">
        <v>143.86518799999999</v>
      </c>
      <c r="G1237" t="s">
        <v>2780</v>
      </c>
      <c r="H1237" t="s">
        <v>2781</v>
      </c>
      <c r="I1237" t="s">
        <v>8405</v>
      </c>
      <c r="J1237">
        <v>143.86518799999999</v>
      </c>
    </row>
    <row r="1238" spans="1:10" x14ac:dyDescent="0.25">
      <c r="A1238" s="167" t="s">
        <v>2472</v>
      </c>
      <c r="B1238" s="166" t="s">
        <v>2782</v>
      </c>
      <c r="C1238" s="166" t="s">
        <v>8406</v>
      </c>
      <c r="D1238" s="131">
        <v>340.46990899999997</v>
      </c>
      <c r="G1238" t="s">
        <v>2472</v>
      </c>
      <c r="H1238" t="s">
        <v>2782</v>
      </c>
      <c r="I1238" t="s">
        <v>8406</v>
      </c>
      <c r="J1238">
        <v>340.46990899999997</v>
      </c>
    </row>
    <row r="1239" spans="1:10" x14ac:dyDescent="0.25">
      <c r="A1239" s="167" t="s">
        <v>2783</v>
      </c>
      <c r="B1239" s="166" t="s">
        <v>2784</v>
      </c>
      <c r="C1239" s="166" t="s">
        <v>8407</v>
      </c>
      <c r="D1239" s="131">
        <v>9952.3222600000008</v>
      </c>
      <c r="G1239" t="s">
        <v>2783</v>
      </c>
      <c r="H1239" t="s">
        <v>2784</v>
      </c>
      <c r="I1239" t="s">
        <v>8407</v>
      </c>
      <c r="J1239">
        <v>9952.3222600000008</v>
      </c>
    </row>
    <row r="1240" spans="1:10" x14ac:dyDescent="0.25">
      <c r="A1240" s="167" t="s">
        <v>2785</v>
      </c>
      <c r="B1240" s="166" t="s">
        <v>2786</v>
      </c>
      <c r="C1240" s="166" t="s">
        <v>8408</v>
      </c>
      <c r="D1240" s="131">
        <v>11848.1494</v>
      </c>
      <c r="G1240" t="s">
        <v>2785</v>
      </c>
      <c r="H1240" t="s">
        <v>2786</v>
      </c>
      <c r="I1240" t="s">
        <v>8408</v>
      </c>
      <c r="J1240">
        <v>11848.1494</v>
      </c>
    </row>
    <row r="1241" spans="1:10" x14ac:dyDescent="0.25">
      <c r="A1241" s="167" t="s">
        <v>2787</v>
      </c>
      <c r="B1241" s="166" t="s">
        <v>2788</v>
      </c>
      <c r="C1241" s="166" t="s">
        <v>8409</v>
      </c>
      <c r="D1241" s="131">
        <v>308.21520900000002</v>
      </c>
      <c r="G1241" t="s">
        <v>2787</v>
      </c>
      <c r="H1241" t="s">
        <v>2788</v>
      </c>
      <c r="I1241" t="s">
        <v>8409</v>
      </c>
      <c r="J1241">
        <v>308.21520900000002</v>
      </c>
    </row>
    <row r="1242" spans="1:10" x14ac:dyDescent="0.25">
      <c r="A1242" s="167" t="s">
        <v>2789</v>
      </c>
      <c r="B1242" s="166" t="s">
        <v>2790</v>
      </c>
      <c r="C1242" s="166" t="s">
        <v>8410</v>
      </c>
      <c r="D1242" s="131">
        <v>1208.60852</v>
      </c>
      <c r="G1242" t="s">
        <v>2789</v>
      </c>
      <c r="H1242" t="s">
        <v>2790</v>
      </c>
      <c r="I1242" t="s">
        <v>8410</v>
      </c>
      <c r="J1242">
        <v>1208.60852</v>
      </c>
    </row>
    <row r="1243" spans="1:10" x14ac:dyDescent="0.25">
      <c r="A1243" s="167" t="s">
        <v>2791</v>
      </c>
      <c r="B1243" s="166" t="s">
        <v>2792</v>
      </c>
      <c r="C1243" s="166" t="s">
        <v>8411</v>
      </c>
      <c r="D1243" s="131">
        <v>3332.2316799999999</v>
      </c>
      <c r="G1243" t="s">
        <v>2791</v>
      </c>
      <c r="H1243" t="s">
        <v>2792</v>
      </c>
      <c r="I1243" t="s">
        <v>8411</v>
      </c>
      <c r="J1243">
        <v>3332.2316799999999</v>
      </c>
    </row>
    <row r="1244" spans="1:10" x14ac:dyDescent="0.25">
      <c r="A1244" s="167" t="s">
        <v>2793</v>
      </c>
      <c r="B1244" s="166" t="s">
        <v>2794</v>
      </c>
      <c r="C1244" s="166" t="s">
        <v>8412</v>
      </c>
      <c r="D1244" s="131">
        <v>3829.97534</v>
      </c>
      <c r="G1244" t="s">
        <v>2793</v>
      </c>
      <c r="H1244" t="s">
        <v>2794</v>
      </c>
      <c r="I1244" t="s">
        <v>8412</v>
      </c>
      <c r="J1244">
        <v>3829.97534</v>
      </c>
    </row>
    <row r="1245" spans="1:10" x14ac:dyDescent="0.25">
      <c r="A1245" s="167" t="s">
        <v>2795</v>
      </c>
      <c r="B1245" s="166" t="s">
        <v>2796</v>
      </c>
      <c r="C1245" s="166" t="s">
        <v>8413</v>
      </c>
      <c r="D1245" s="131">
        <v>76.655692999999999</v>
      </c>
      <c r="G1245" t="s">
        <v>2795</v>
      </c>
      <c r="H1245" t="s">
        <v>2796</v>
      </c>
      <c r="I1245" t="s">
        <v>8413</v>
      </c>
      <c r="J1245">
        <v>76.655692999999999</v>
      </c>
    </row>
    <row r="1246" spans="1:10" x14ac:dyDescent="0.25">
      <c r="A1246" s="167" t="s">
        <v>2797</v>
      </c>
      <c r="B1246" s="166" t="s">
        <v>2798</v>
      </c>
      <c r="C1246" s="166" t="s">
        <v>8414</v>
      </c>
      <c r="D1246" s="131">
        <v>205.26870700000001</v>
      </c>
      <c r="G1246" t="s">
        <v>2797</v>
      </c>
      <c r="H1246" t="s">
        <v>2798</v>
      </c>
      <c r="I1246" t="s">
        <v>8414</v>
      </c>
      <c r="J1246">
        <v>205.26870700000001</v>
      </c>
    </row>
    <row r="1247" spans="1:10" x14ac:dyDescent="0.25">
      <c r="A1247" s="167" t="s">
        <v>2799</v>
      </c>
      <c r="B1247" s="166" t="s">
        <v>2800</v>
      </c>
      <c r="C1247" s="166" t="s">
        <v>8415</v>
      </c>
      <c r="D1247" s="131">
        <v>526.64391999999998</v>
      </c>
      <c r="G1247" t="s">
        <v>2799</v>
      </c>
      <c r="H1247" t="s">
        <v>2800</v>
      </c>
      <c r="I1247" t="s">
        <v>8415</v>
      </c>
      <c r="J1247">
        <v>526.64391999999998</v>
      </c>
    </row>
    <row r="1248" spans="1:10" x14ac:dyDescent="0.25">
      <c r="A1248" s="167" t="s">
        <v>2801</v>
      </c>
      <c r="B1248" s="166" t="s">
        <v>2802</v>
      </c>
      <c r="C1248" s="166" t="s">
        <v>8416</v>
      </c>
      <c r="D1248" s="131">
        <v>595.88836600000002</v>
      </c>
      <c r="G1248" t="s">
        <v>2801</v>
      </c>
      <c r="H1248" t="s">
        <v>2802</v>
      </c>
      <c r="I1248" t="s">
        <v>8416</v>
      </c>
      <c r="J1248">
        <v>595.88836600000002</v>
      </c>
    </row>
    <row r="1249" spans="1:10" x14ac:dyDescent="0.25">
      <c r="A1249" s="167" t="s">
        <v>2803</v>
      </c>
      <c r="B1249" s="166" t="s">
        <v>2804</v>
      </c>
      <c r="C1249" s="166" t="s">
        <v>8417</v>
      </c>
      <c r="D1249" s="131">
        <v>8.9654559999999996</v>
      </c>
      <c r="G1249" t="s">
        <v>2803</v>
      </c>
      <c r="H1249" t="s">
        <v>2804</v>
      </c>
      <c r="I1249" t="s">
        <v>8417</v>
      </c>
      <c r="J1249">
        <v>8.9654559999999996</v>
      </c>
    </row>
    <row r="1250" spans="1:10" x14ac:dyDescent="0.25">
      <c r="A1250" s="167" t="s">
        <v>2805</v>
      </c>
      <c r="B1250" s="166" t="s">
        <v>2806</v>
      </c>
      <c r="C1250" s="166" t="s">
        <v>8418</v>
      </c>
      <c r="D1250" s="131">
        <v>16.029192999999999</v>
      </c>
      <c r="G1250" t="s">
        <v>2805</v>
      </c>
      <c r="H1250" t="s">
        <v>2806</v>
      </c>
      <c r="I1250" t="s">
        <v>8418</v>
      </c>
      <c r="J1250">
        <v>16.029192999999999</v>
      </c>
    </row>
    <row r="1251" spans="1:10" x14ac:dyDescent="0.25">
      <c r="A1251" s="167" t="s">
        <v>2807</v>
      </c>
      <c r="B1251" s="166" t="s">
        <v>2808</v>
      </c>
      <c r="C1251" s="166" t="s">
        <v>8419</v>
      </c>
      <c r="D1251" s="131">
        <v>7535.6044899999997</v>
      </c>
      <c r="G1251" t="s">
        <v>2807</v>
      </c>
      <c r="H1251" t="s">
        <v>2808</v>
      </c>
      <c r="I1251" t="s">
        <v>8419</v>
      </c>
      <c r="J1251">
        <v>7535.6044899999997</v>
      </c>
    </row>
    <row r="1252" spans="1:10" x14ac:dyDescent="0.25">
      <c r="A1252" s="167" t="s">
        <v>2809</v>
      </c>
      <c r="B1252" s="166" t="s">
        <v>2810</v>
      </c>
      <c r="C1252" s="166" t="s">
        <v>8420</v>
      </c>
      <c r="D1252" s="131">
        <v>10675.2685</v>
      </c>
      <c r="G1252" t="s">
        <v>2809</v>
      </c>
      <c r="H1252" t="s">
        <v>2810</v>
      </c>
      <c r="I1252" t="s">
        <v>8420</v>
      </c>
      <c r="J1252">
        <v>10675.2685</v>
      </c>
    </row>
    <row r="1253" spans="1:10" x14ac:dyDescent="0.25">
      <c r="A1253" s="167" t="s">
        <v>2811</v>
      </c>
      <c r="B1253" s="166" t="s">
        <v>2812</v>
      </c>
      <c r="C1253" s="166" t="s">
        <v>8421</v>
      </c>
      <c r="D1253" s="131">
        <v>262.90234299999997</v>
      </c>
      <c r="G1253" t="s">
        <v>2811</v>
      </c>
      <c r="H1253" t="s">
        <v>2812</v>
      </c>
      <c r="I1253" t="s">
        <v>8421</v>
      </c>
      <c r="J1253">
        <v>262.90234299999997</v>
      </c>
    </row>
    <row r="1254" spans="1:10" x14ac:dyDescent="0.25">
      <c r="A1254" s="167" t="s">
        <v>2813</v>
      </c>
      <c r="B1254" s="166" t="s">
        <v>2814</v>
      </c>
      <c r="C1254" s="166" t="s">
        <v>8422</v>
      </c>
      <c r="D1254" s="131">
        <v>2212.4729000000002</v>
      </c>
      <c r="G1254" t="s">
        <v>2813</v>
      </c>
      <c r="H1254" t="s">
        <v>2814</v>
      </c>
      <c r="I1254" t="s">
        <v>8422</v>
      </c>
      <c r="J1254">
        <v>2212.4729000000002</v>
      </c>
    </row>
    <row r="1255" spans="1:10" x14ac:dyDescent="0.25">
      <c r="A1255" s="167" t="s">
        <v>2815</v>
      </c>
      <c r="B1255" s="166" t="s">
        <v>2816</v>
      </c>
      <c r="C1255" s="166" t="s">
        <v>8423</v>
      </c>
      <c r="D1255" s="131">
        <v>30952.507799999999</v>
      </c>
      <c r="G1255" t="s">
        <v>2815</v>
      </c>
      <c r="H1255" t="s">
        <v>2816</v>
      </c>
      <c r="I1255" t="s">
        <v>8423</v>
      </c>
      <c r="J1255">
        <v>30952.507799999999</v>
      </c>
    </row>
    <row r="1256" spans="1:10" x14ac:dyDescent="0.25">
      <c r="A1256" s="167" t="s">
        <v>2817</v>
      </c>
      <c r="B1256" s="166" t="s">
        <v>2818</v>
      </c>
      <c r="C1256" s="166" t="s">
        <v>8424</v>
      </c>
      <c r="D1256" s="131">
        <v>35074.910100000001</v>
      </c>
      <c r="G1256" t="s">
        <v>2817</v>
      </c>
      <c r="H1256" t="s">
        <v>2818</v>
      </c>
      <c r="I1256" t="s">
        <v>8424</v>
      </c>
      <c r="J1256">
        <v>35074.910100000001</v>
      </c>
    </row>
    <row r="1257" spans="1:10" x14ac:dyDescent="0.25">
      <c r="A1257" s="167" t="s">
        <v>2819</v>
      </c>
      <c r="B1257" s="166" t="s">
        <v>2820</v>
      </c>
      <c r="C1257" s="166" t="s">
        <v>8425</v>
      </c>
      <c r="D1257" s="131">
        <v>1210.70739</v>
      </c>
      <c r="G1257" t="s">
        <v>2819</v>
      </c>
      <c r="H1257" t="s">
        <v>2820</v>
      </c>
      <c r="I1257" t="s">
        <v>8425</v>
      </c>
      <c r="J1257">
        <v>1210.70739</v>
      </c>
    </row>
    <row r="1258" spans="1:10" x14ac:dyDescent="0.25">
      <c r="A1258" s="167" t="s">
        <v>2821</v>
      </c>
      <c r="B1258" s="166" t="s">
        <v>2822</v>
      </c>
      <c r="C1258" s="166" t="s">
        <v>8426</v>
      </c>
      <c r="D1258" s="131">
        <v>6931.1567299999997</v>
      </c>
      <c r="G1258" t="s">
        <v>2821</v>
      </c>
      <c r="H1258" t="s">
        <v>2822</v>
      </c>
      <c r="I1258" t="s">
        <v>8426</v>
      </c>
      <c r="J1258">
        <v>6931.1567299999997</v>
      </c>
    </row>
    <row r="1259" spans="1:10" x14ac:dyDescent="0.25">
      <c r="A1259" s="167" t="s">
        <v>2823</v>
      </c>
      <c r="B1259" s="166" t="s">
        <v>2824</v>
      </c>
      <c r="C1259" s="166" t="s">
        <v>8427</v>
      </c>
      <c r="D1259" s="131">
        <v>25278.492099999999</v>
      </c>
      <c r="G1259" t="s">
        <v>2823</v>
      </c>
      <c r="H1259" t="s">
        <v>2824</v>
      </c>
      <c r="I1259" t="s">
        <v>8427</v>
      </c>
      <c r="J1259">
        <v>25278.492099999999</v>
      </c>
    </row>
    <row r="1260" spans="1:10" x14ac:dyDescent="0.25">
      <c r="A1260" s="167" t="s">
        <v>2825</v>
      </c>
      <c r="B1260" s="166" t="s">
        <v>2826</v>
      </c>
      <c r="C1260" s="166" t="s">
        <v>8428</v>
      </c>
      <c r="D1260" s="131">
        <v>30018.353500000001</v>
      </c>
      <c r="G1260" t="s">
        <v>2825</v>
      </c>
      <c r="H1260" t="s">
        <v>2826</v>
      </c>
      <c r="I1260" t="s">
        <v>8428</v>
      </c>
      <c r="J1260">
        <v>30018.353500000001</v>
      </c>
    </row>
    <row r="1261" spans="1:10" x14ac:dyDescent="0.25">
      <c r="A1261" s="167" t="s">
        <v>2827</v>
      </c>
      <c r="B1261" s="166" t="s">
        <v>2828</v>
      </c>
      <c r="C1261" s="166" t="s">
        <v>8429</v>
      </c>
      <c r="D1261" s="131">
        <v>809.35595699999999</v>
      </c>
      <c r="G1261" t="s">
        <v>2827</v>
      </c>
      <c r="H1261" t="s">
        <v>2828</v>
      </c>
      <c r="I1261" t="s">
        <v>8429</v>
      </c>
      <c r="J1261">
        <v>809.35595699999999</v>
      </c>
    </row>
    <row r="1262" spans="1:10" x14ac:dyDescent="0.25">
      <c r="A1262" s="167" t="s">
        <v>2829</v>
      </c>
      <c r="B1262" s="166" t="s">
        <v>2830</v>
      </c>
      <c r="C1262" s="166" t="s">
        <v>8430</v>
      </c>
      <c r="D1262" s="131">
        <v>7106.4047799999998</v>
      </c>
      <c r="G1262" t="s">
        <v>2829</v>
      </c>
      <c r="H1262" t="s">
        <v>2830</v>
      </c>
      <c r="I1262" t="s">
        <v>8430</v>
      </c>
      <c r="J1262">
        <v>7106.4047799999998</v>
      </c>
    </row>
    <row r="1263" spans="1:10" x14ac:dyDescent="0.25">
      <c r="A1263" s="167" t="s">
        <v>2831</v>
      </c>
      <c r="B1263" s="166" t="s">
        <v>2832</v>
      </c>
      <c r="C1263" s="166" t="s">
        <v>8431</v>
      </c>
      <c r="D1263" s="131">
        <v>23209.456999999999</v>
      </c>
      <c r="G1263" t="s">
        <v>2831</v>
      </c>
      <c r="H1263" t="s">
        <v>2832</v>
      </c>
      <c r="I1263" t="s">
        <v>8431</v>
      </c>
      <c r="J1263">
        <v>23209.456999999999</v>
      </c>
    </row>
    <row r="1264" spans="1:10" x14ac:dyDescent="0.25">
      <c r="A1264" s="167" t="s">
        <v>2833</v>
      </c>
      <c r="B1264" s="166" t="s">
        <v>2834</v>
      </c>
      <c r="C1264" s="166" t="s">
        <v>8432</v>
      </c>
      <c r="D1264" s="131">
        <v>25180.4355</v>
      </c>
      <c r="G1264" t="s">
        <v>2833</v>
      </c>
      <c r="H1264" t="s">
        <v>2834</v>
      </c>
      <c r="I1264" t="s">
        <v>8432</v>
      </c>
      <c r="J1264">
        <v>25180.4355</v>
      </c>
    </row>
    <row r="1265" spans="1:10" x14ac:dyDescent="0.25">
      <c r="A1265" s="167" t="s">
        <v>2835</v>
      </c>
      <c r="B1265" s="166" t="s">
        <v>2836</v>
      </c>
      <c r="C1265" s="166" t="s">
        <v>8433</v>
      </c>
      <c r="D1265" s="131">
        <v>879.49407900000006</v>
      </c>
      <c r="G1265" t="s">
        <v>2835</v>
      </c>
      <c r="H1265" t="s">
        <v>2836</v>
      </c>
      <c r="I1265" t="s">
        <v>8433</v>
      </c>
      <c r="J1265">
        <v>879.49407900000006</v>
      </c>
    </row>
    <row r="1266" spans="1:10" x14ac:dyDescent="0.25">
      <c r="A1266" s="167" t="s">
        <v>2837</v>
      </c>
      <c r="B1266" s="166" t="s">
        <v>2838</v>
      </c>
      <c r="C1266" s="166" t="s">
        <v>8434</v>
      </c>
      <c r="D1266" s="131">
        <v>6935.9262600000002</v>
      </c>
      <c r="G1266" t="s">
        <v>2837</v>
      </c>
      <c r="H1266" t="s">
        <v>2838</v>
      </c>
      <c r="I1266" t="s">
        <v>8434</v>
      </c>
      <c r="J1266">
        <v>6935.9262600000002</v>
      </c>
    </row>
    <row r="1267" spans="1:10" x14ac:dyDescent="0.25">
      <c r="A1267" s="167" t="s">
        <v>2839</v>
      </c>
      <c r="B1267" s="166" t="s">
        <v>2840</v>
      </c>
      <c r="C1267" s="166" t="s">
        <v>8435</v>
      </c>
      <c r="D1267" s="131">
        <v>19410.330000000002</v>
      </c>
      <c r="G1267" t="s">
        <v>2839</v>
      </c>
      <c r="H1267" t="s">
        <v>2840</v>
      </c>
      <c r="I1267" t="s">
        <v>8435</v>
      </c>
      <c r="J1267">
        <v>19410.330000000002</v>
      </c>
    </row>
    <row r="1268" spans="1:10" x14ac:dyDescent="0.25">
      <c r="A1268" s="167" t="s">
        <v>2841</v>
      </c>
      <c r="B1268" s="166" t="s">
        <v>2842</v>
      </c>
      <c r="C1268" s="166" t="s">
        <v>8436</v>
      </c>
      <c r="D1268" s="131">
        <v>24309.447199999999</v>
      </c>
      <c r="G1268" t="s">
        <v>2841</v>
      </c>
      <c r="H1268" t="s">
        <v>2842</v>
      </c>
      <c r="I1268" t="s">
        <v>8436</v>
      </c>
      <c r="J1268">
        <v>24309.447199999999</v>
      </c>
    </row>
    <row r="1269" spans="1:10" x14ac:dyDescent="0.25">
      <c r="A1269" s="167" t="s">
        <v>2843</v>
      </c>
      <c r="B1269" s="166" t="s">
        <v>2844</v>
      </c>
      <c r="C1269" s="166" t="s">
        <v>8437</v>
      </c>
      <c r="D1269" s="131">
        <v>696.40545599999996</v>
      </c>
      <c r="G1269" t="s">
        <v>2843</v>
      </c>
      <c r="H1269" t="s">
        <v>2844</v>
      </c>
      <c r="I1269" t="s">
        <v>8437</v>
      </c>
      <c r="J1269">
        <v>696.40545599999996</v>
      </c>
    </row>
    <row r="1270" spans="1:10" x14ac:dyDescent="0.25">
      <c r="A1270" s="167" t="s">
        <v>2845</v>
      </c>
      <c r="B1270" s="166" t="s">
        <v>2846</v>
      </c>
      <c r="C1270" s="166" t="s">
        <v>8438</v>
      </c>
      <c r="D1270" s="131">
        <v>3756.1743099999999</v>
      </c>
      <c r="G1270" t="s">
        <v>2845</v>
      </c>
      <c r="H1270" t="s">
        <v>2846</v>
      </c>
      <c r="I1270" t="s">
        <v>8438</v>
      </c>
      <c r="J1270">
        <v>3756.1743099999999</v>
      </c>
    </row>
    <row r="1271" spans="1:10" x14ac:dyDescent="0.25">
      <c r="A1271" s="167" t="s">
        <v>2847</v>
      </c>
      <c r="B1271" s="166" t="s">
        <v>2848</v>
      </c>
      <c r="C1271" s="166" t="s">
        <v>8439</v>
      </c>
      <c r="D1271" s="131">
        <v>68954.320300000007</v>
      </c>
      <c r="G1271" t="s">
        <v>2847</v>
      </c>
      <c r="H1271" t="s">
        <v>2848</v>
      </c>
      <c r="I1271" t="s">
        <v>8439</v>
      </c>
      <c r="J1271">
        <v>68954.320300000007</v>
      </c>
    </row>
    <row r="1272" spans="1:10" x14ac:dyDescent="0.25">
      <c r="A1272" s="167" t="s">
        <v>2849</v>
      </c>
      <c r="B1272" s="166" t="s">
        <v>2850</v>
      </c>
      <c r="C1272" s="166" t="s">
        <v>8440</v>
      </c>
      <c r="D1272" s="131">
        <v>90093.593699999998</v>
      </c>
      <c r="G1272" t="s">
        <v>2849</v>
      </c>
      <c r="H1272" t="s">
        <v>2850</v>
      </c>
      <c r="I1272" t="s">
        <v>8440</v>
      </c>
      <c r="J1272">
        <v>90093.593699999998</v>
      </c>
    </row>
    <row r="1273" spans="1:10" x14ac:dyDescent="0.25">
      <c r="A1273" s="167" t="s">
        <v>2851</v>
      </c>
      <c r="B1273" s="166" t="s">
        <v>2852</v>
      </c>
      <c r="C1273" s="166" t="s">
        <v>8441</v>
      </c>
      <c r="D1273" s="131">
        <v>3358.4933999999998</v>
      </c>
      <c r="G1273" t="s">
        <v>2851</v>
      </c>
      <c r="H1273" t="s">
        <v>2852</v>
      </c>
      <c r="I1273" t="s">
        <v>8441</v>
      </c>
      <c r="J1273">
        <v>3358.4933999999998</v>
      </c>
    </row>
    <row r="1274" spans="1:10" x14ac:dyDescent="0.25">
      <c r="A1274" s="167" t="s">
        <v>2853</v>
      </c>
      <c r="B1274" s="166" t="s">
        <v>2854</v>
      </c>
      <c r="C1274" s="166" t="s">
        <v>8442</v>
      </c>
      <c r="D1274" s="131">
        <v>9919.39257</v>
      </c>
      <c r="G1274" t="s">
        <v>2853</v>
      </c>
      <c r="H1274" t="s">
        <v>2854</v>
      </c>
      <c r="I1274" t="s">
        <v>8442</v>
      </c>
      <c r="J1274">
        <v>9919.39257</v>
      </c>
    </row>
    <row r="1275" spans="1:10" x14ac:dyDescent="0.25">
      <c r="A1275" s="167" t="s">
        <v>2855</v>
      </c>
      <c r="B1275" s="166" t="s">
        <v>2856</v>
      </c>
      <c r="C1275" s="166" t="s">
        <v>8443</v>
      </c>
      <c r="D1275" s="131">
        <v>101510.234</v>
      </c>
      <c r="G1275" t="s">
        <v>2855</v>
      </c>
      <c r="H1275" t="s">
        <v>2856</v>
      </c>
      <c r="I1275" t="s">
        <v>8443</v>
      </c>
      <c r="J1275">
        <v>101510.234</v>
      </c>
    </row>
    <row r="1276" spans="1:10" x14ac:dyDescent="0.25">
      <c r="A1276" s="167" t="s">
        <v>2857</v>
      </c>
      <c r="B1276" s="166" t="s">
        <v>2858</v>
      </c>
      <c r="C1276" s="166" t="s">
        <v>8444</v>
      </c>
      <c r="D1276" s="131">
        <v>203416.53099999999</v>
      </c>
      <c r="G1276" t="s">
        <v>2857</v>
      </c>
      <c r="H1276" t="s">
        <v>2858</v>
      </c>
      <c r="I1276" t="s">
        <v>8444</v>
      </c>
      <c r="J1276">
        <v>203416.53099999999</v>
      </c>
    </row>
    <row r="1277" spans="1:10" x14ac:dyDescent="0.25">
      <c r="A1277" s="167" t="s">
        <v>2859</v>
      </c>
      <c r="B1277" s="166" t="s">
        <v>2860</v>
      </c>
      <c r="C1277" s="166" t="s">
        <v>8445</v>
      </c>
      <c r="D1277" s="131">
        <v>15053.1103</v>
      </c>
      <c r="G1277" t="s">
        <v>2859</v>
      </c>
      <c r="H1277" t="s">
        <v>2860</v>
      </c>
      <c r="I1277" t="s">
        <v>8445</v>
      </c>
      <c r="J1277">
        <v>15053.1103</v>
      </c>
    </row>
    <row r="1278" spans="1:10" x14ac:dyDescent="0.25">
      <c r="A1278" s="167" t="s">
        <v>2861</v>
      </c>
      <c r="B1278" s="166" t="s">
        <v>2862</v>
      </c>
      <c r="C1278" s="166" t="s">
        <v>8446</v>
      </c>
      <c r="D1278" s="131">
        <v>95542.554600000003</v>
      </c>
      <c r="G1278" t="s">
        <v>2861</v>
      </c>
      <c r="H1278" t="s">
        <v>2862</v>
      </c>
      <c r="I1278" t="s">
        <v>8446</v>
      </c>
      <c r="J1278">
        <v>95542.554600000003</v>
      </c>
    </row>
    <row r="1279" spans="1:10" x14ac:dyDescent="0.25">
      <c r="A1279" s="167" t="s">
        <v>2863</v>
      </c>
      <c r="B1279" s="166" t="s">
        <v>2864</v>
      </c>
      <c r="C1279" s="166" t="s">
        <v>8447</v>
      </c>
      <c r="D1279" s="131">
        <v>79037.117100000003</v>
      </c>
      <c r="G1279" t="s">
        <v>2863</v>
      </c>
      <c r="H1279" t="s">
        <v>2864</v>
      </c>
      <c r="I1279" t="s">
        <v>8447</v>
      </c>
      <c r="J1279">
        <v>79037.117100000003</v>
      </c>
    </row>
    <row r="1280" spans="1:10" x14ac:dyDescent="0.25">
      <c r="A1280" s="167" t="s">
        <v>2865</v>
      </c>
      <c r="B1280" s="166" t="s">
        <v>2866</v>
      </c>
      <c r="C1280" s="166" t="s">
        <v>8448</v>
      </c>
      <c r="D1280" s="131">
        <v>97842.898400000005</v>
      </c>
      <c r="G1280" t="s">
        <v>2865</v>
      </c>
      <c r="H1280" t="s">
        <v>2866</v>
      </c>
      <c r="I1280" t="s">
        <v>8448</v>
      </c>
      <c r="J1280">
        <v>97842.898400000005</v>
      </c>
    </row>
    <row r="1281" spans="1:10" x14ac:dyDescent="0.25">
      <c r="A1281" s="167" t="s">
        <v>2867</v>
      </c>
      <c r="B1281" s="166" t="s">
        <v>2868</v>
      </c>
      <c r="C1281" s="166" t="s">
        <v>8449</v>
      </c>
      <c r="D1281" s="131">
        <v>6874.3662100000001</v>
      </c>
      <c r="G1281" t="s">
        <v>2867</v>
      </c>
      <c r="H1281" t="s">
        <v>2868</v>
      </c>
      <c r="I1281" t="s">
        <v>8449</v>
      </c>
      <c r="J1281">
        <v>6874.3662100000001</v>
      </c>
    </row>
    <row r="1282" spans="1:10" x14ac:dyDescent="0.25">
      <c r="A1282" s="167" t="s">
        <v>2869</v>
      </c>
      <c r="B1282" s="166" t="s">
        <v>2870</v>
      </c>
      <c r="C1282" s="166" t="s">
        <v>8450</v>
      </c>
      <c r="D1282" s="131">
        <v>44349.413999999997</v>
      </c>
      <c r="G1282" t="s">
        <v>2869</v>
      </c>
      <c r="H1282" t="s">
        <v>2870</v>
      </c>
      <c r="I1282" t="s">
        <v>8450</v>
      </c>
      <c r="J1282">
        <v>44349.413999999997</v>
      </c>
    </row>
    <row r="1283" spans="1:10" x14ac:dyDescent="0.25">
      <c r="A1283" s="167" t="s">
        <v>2871</v>
      </c>
      <c r="B1283" s="166" t="s">
        <v>2872</v>
      </c>
      <c r="C1283" s="166" t="s">
        <v>8451</v>
      </c>
      <c r="D1283" s="131">
        <v>26141.8632</v>
      </c>
      <c r="G1283" t="s">
        <v>2871</v>
      </c>
      <c r="H1283" t="s">
        <v>2872</v>
      </c>
      <c r="I1283" t="s">
        <v>8451</v>
      </c>
      <c r="J1283">
        <v>26141.8632</v>
      </c>
    </row>
    <row r="1284" spans="1:10" x14ac:dyDescent="0.25">
      <c r="A1284" s="167" t="s">
        <v>2873</v>
      </c>
      <c r="B1284" s="166" t="s">
        <v>2874</v>
      </c>
      <c r="C1284" s="166" t="s">
        <v>8452</v>
      </c>
      <c r="D1284" s="131">
        <v>30652.535100000001</v>
      </c>
      <c r="G1284" t="s">
        <v>2873</v>
      </c>
      <c r="H1284" t="s">
        <v>2874</v>
      </c>
      <c r="I1284" t="s">
        <v>8452</v>
      </c>
      <c r="J1284">
        <v>30652.535100000001</v>
      </c>
    </row>
    <row r="1285" spans="1:10" x14ac:dyDescent="0.25">
      <c r="A1285" s="167" t="s">
        <v>2875</v>
      </c>
      <c r="B1285" s="166" t="s">
        <v>2876</v>
      </c>
      <c r="C1285" s="166" t="s">
        <v>8453</v>
      </c>
      <c r="D1285" s="131">
        <v>1150.92102</v>
      </c>
      <c r="G1285" t="s">
        <v>2875</v>
      </c>
      <c r="H1285" t="s">
        <v>2876</v>
      </c>
      <c r="I1285" t="s">
        <v>8453</v>
      </c>
      <c r="J1285">
        <v>1150.92102</v>
      </c>
    </row>
    <row r="1286" spans="1:10" x14ac:dyDescent="0.25">
      <c r="A1286" s="167" t="s">
        <v>2877</v>
      </c>
      <c r="B1286" s="166" t="s">
        <v>2878</v>
      </c>
      <c r="C1286" s="166" t="s">
        <v>8454</v>
      </c>
      <c r="D1286" s="131">
        <v>6175.27099</v>
      </c>
      <c r="G1286" t="s">
        <v>2877</v>
      </c>
      <c r="H1286" t="s">
        <v>2878</v>
      </c>
      <c r="I1286" t="s">
        <v>8454</v>
      </c>
      <c r="J1286">
        <v>6175.27099</v>
      </c>
    </row>
    <row r="1287" spans="1:10" x14ac:dyDescent="0.25">
      <c r="A1287" s="167" t="s">
        <v>2879</v>
      </c>
      <c r="B1287" s="166" t="s">
        <v>2880</v>
      </c>
      <c r="C1287" s="166" t="s">
        <v>8455</v>
      </c>
      <c r="D1287" s="131">
        <v>19054.041000000001</v>
      </c>
      <c r="G1287" t="s">
        <v>2879</v>
      </c>
      <c r="H1287" t="s">
        <v>2880</v>
      </c>
      <c r="I1287" t="s">
        <v>8455</v>
      </c>
      <c r="J1287">
        <v>19054.041000000001</v>
      </c>
    </row>
    <row r="1288" spans="1:10" x14ac:dyDescent="0.25">
      <c r="A1288" s="167" t="s">
        <v>2881</v>
      </c>
      <c r="B1288" s="166" t="s">
        <v>2882</v>
      </c>
      <c r="C1288" s="166" t="s">
        <v>8456</v>
      </c>
      <c r="D1288" s="131">
        <v>25212.083900000001</v>
      </c>
      <c r="G1288" t="s">
        <v>2881</v>
      </c>
      <c r="H1288" t="s">
        <v>2882</v>
      </c>
      <c r="I1288" t="s">
        <v>8456</v>
      </c>
      <c r="J1288">
        <v>25212.083900000001</v>
      </c>
    </row>
    <row r="1289" spans="1:10" x14ac:dyDescent="0.25">
      <c r="A1289" s="167" t="s">
        <v>2883</v>
      </c>
      <c r="B1289" s="166" t="s">
        <v>2884</v>
      </c>
      <c r="C1289" s="166" t="s">
        <v>8457</v>
      </c>
      <c r="D1289" s="131">
        <v>1222.0112300000001</v>
      </c>
      <c r="G1289" t="s">
        <v>2883</v>
      </c>
      <c r="H1289" t="s">
        <v>2884</v>
      </c>
      <c r="I1289" t="s">
        <v>8457</v>
      </c>
      <c r="J1289">
        <v>1222.0112300000001</v>
      </c>
    </row>
    <row r="1290" spans="1:10" x14ac:dyDescent="0.25">
      <c r="A1290" s="167" t="s">
        <v>2885</v>
      </c>
      <c r="B1290" s="166" t="s">
        <v>2886</v>
      </c>
      <c r="C1290" s="166" t="s">
        <v>8458</v>
      </c>
      <c r="D1290" s="131">
        <v>7694.2358299999996</v>
      </c>
      <c r="G1290" t="s">
        <v>2885</v>
      </c>
      <c r="H1290" t="s">
        <v>2886</v>
      </c>
      <c r="I1290" t="s">
        <v>8458</v>
      </c>
      <c r="J1290">
        <v>7694.2358299999996</v>
      </c>
    </row>
    <row r="1291" spans="1:10" x14ac:dyDescent="0.25">
      <c r="A1291" s="167" t="s">
        <v>2887</v>
      </c>
      <c r="B1291" s="166" t="s">
        <v>2888</v>
      </c>
      <c r="C1291" s="166" t="s">
        <v>8459</v>
      </c>
      <c r="D1291" s="131">
        <v>49421.808499999999</v>
      </c>
      <c r="G1291" t="s">
        <v>2887</v>
      </c>
      <c r="H1291" t="s">
        <v>2888</v>
      </c>
      <c r="I1291" t="s">
        <v>8459</v>
      </c>
      <c r="J1291">
        <v>49421.808499999999</v>
      </c>
    </row>
    <row r="1292" spans="1:10" x14ac:dyDescent="0.25">
      <c r="A1292" s="167" t="s">
        <v>2889</v>
      </c>
      <c r="B1292" s="166" t="s">
        <v>2890</v>
      </c>
      <c r="C1292" s="166" t="s">
        <v>8460</v>
      </c>
      <c r="D1292" s="131">
        <v>54932.995999999999</v>
      </c>
      <c r="G1292" t="s">
        <v>2889</v>
      </c>
      <c r="H1292" t="s">
        <v>2890</v>
      </c>
      <c r="I1292" t="s">
        <v>8460</v>
      </c>
      <c r="J1292">
        <v>54932.995999999999</v>
      </c>
    </row>
    <row r="1293" spans="1:10" x14ac:dyDescent="0.25">
      <c r="A1293" s="167" t="s">
        <v>2891</v>
      </c>
      <c r="B1293" s="166" t="s">
        <v>2892</v>
      </c>
      <c r="C1293" s="166" t="s">
        <v>8461</v>
      </c>
      <c r="D1293" s="131">
        <v>15159.054599999999</v>
      </c>
      <c r="G1293" t="s">
        <v>2891</v>
      </c>
      <c r="H1293" t="s">
        <v>2892</v>
      </c>
      <c r="I1293" t="s">
        <v>8461</v>
      </c>
      <c r="J1293">
        <v>15159.054599999999</v>
      </c>
    </row>
    <row r="1294" spans="1:10" x14ac:dyDescent="0.25">
      <c r="A1294" s="167" t="s">
        <v>2893</v>
      </c>
      <c r="B1294" s="166" t="s">
        <v>2894</v>
      </c>
      <c r="C1294" s="166" t="s">
        <v>8462</v>
      </c>
      <c r="D1294" s="131">
        <v>24558.208900000001</v>
      </c>
      <c r="G1294" t="s">
        <v>2893</v>
      </c>
      <c r="H1294" t="s">
        <v>2894</v>
      </c>
      <c r="I1294" t="s">
        <v>8462</v>
      </c>
      <c r="J1294">
        <v>24558.208900000001</v>
      </c>
    </row>
    <row r="1295" spans="1:10" x14ac:dyDescent="0.25">
      <c r="A1295" s="167" t="s">
        <v>2895</v>
      </c>
      <c r="B1295" s="166" t="s">
        <v>2896</v>
      </c>
      <c r="C1295" s="166" t="s">
        <v>8463</v>
      </c>
      <c r="D1295" s="131">
        <v>30950.658200000002</v>
      </c>
      <c r="G1295" t="s">
        <v>2895</v>
      </c>
      <c r="H1295" t="s">
        <v>2896</v>
      </c>
      <c r="I1295" t="s">
        <v>8463</v>
      </c>
      <c r="J1295">
        <v>30950.658200000002</v>
      </c>
    </row>
    <row r="1296" spans="1:10" x14ac:dyDescent="0.25">
      <c r="A1296" s="167" t="s">
        <v>2897</v>
      </c>
      <c r="B1296" s="166" t="s">
        <v>2898</v>
      </c>
      <c r="C1296" s="166" t="s">
        <v>8464</v>
      </c>
      <c r="D1296" s="131">
        <v>42784.1875</v>
      </c>
      <c r="G1296" t="s">
        <v>2897</v>
      </c>
      <c r="H1296" t="s">
        <v>2898</v>
      </c>
      <c r="I1296" t="s">
        <v>8464</v>
      </c>
      <c r="J1296">
        <v>42784.1875</v>
      </c>
    </row>
    <row r="1297" spans="1:10" x14ac:dyDescent="0.25">
      <c r="A1297" s="167" t="s">
        <v>2899</v>
      </c>
      <c r="B1297" s="166" t="s">
        <v>2900</v>
      </c>
      <c r="C1297" s="166" t="s">
        <v>8465</v>
      </c>
      <c r="D1297" s="131">
        <v>2140.0056100000002</v>
      </c>
      <c r="G1297" t="s">
        <v>2899</v>
      </c>
      <c r="H1297" t="s">
        <v>2900</v>
      </c>
      <c r="I1297" t="s">
        <v>8465</v>
      </c>
      <c r="J1297">
        <v>2140.0056100000002</v>
      </c>
    </row>
    <row r="1298" spans="1:10" x14ac:dyDescent="0.25">
      <c r="A1298" s="167" t="s">
        <v>2901</v>
      </c>
      <c r="B1298" s="166" t="s">
        <v>2902</v>
      </c>
      <c r="C1298" s="166" t="s">
        <v>8466</v>
      </c>
      <c r="D1298" s="131">
        <v>13741.851500000001</v>
      </c>
      <c r="G1298" t="s">
        <v>2901</v>
      </c>
      <c r="H1298" t="s">
        <v>2902</v>
      </c>
      <c r="I1298" t="s">
        <v>8466</v>
      </c>
      <c r="J1298">
        <v>13741.851500000001</v>
      </c>
    </row>
    <row r="1299" spans="1:10" x14ac:dyDescent="0.25">
      <c r="A1299" s="167" t="s">
        <v>2903</v>
      </c>
      <c r="B1299" s="166" t="s">
        <v>2904</v>
      </c>
      <c r="C1299" s="166" t="s">
        <v>8467</v>
      </c>
      <c r="D1299" s="131">
        <v>34336.1679</v>
      </c>
      <c r="G1299" t="s">
        <v>2903</v>
      </c>
      <c r="H1299" t="s">
        <v>2904</v>
      </c>
      <c r="I1299" t="s">
        <v>8467</v>
      </c>
      <c r="J1299">
        <v>34336.1679</v>
      </c>
    </row>
    <row r="1300" spans="1:10" x14ac:dyDescent="0.25">
      <c r="A1300" s="167" t="s">
        <v>2905</v>
      </c>
      <c r="B1300" s="166" t="s">
        <v>2906</v>
      </c>
      <c r="C1300" s="166" t="s">
        <v>8468</v>
      </c>
      <c r="D1300" s="131">
        <v>45100.367100000003</v>
      </c>
      <c r="G1300" t="s">
        <v>2905</v>
      </c>
      <c r="H1300" t="s">
        <v>2906</v>
      </c>
      <c r="I1300" t="s">
        <v>8468</v>
      </c>
      <c r="J1300">
        <v>45100.367100000003</v>
      </c>
    </row>
    <row r="1301" spans="1:10" x14ac:dyDescent="0.25">
      <c r="A1301" s="167" t="s">
        <v>2907</v>
      </c>
      <c r="B1301" s="166" t="s">
        <v>2908</v>
      </c>
      <c r="C1301" s="166" t="s">
        <v>8469</v>
      </c>
      <c r="D1301" s="131">
        <v>1035.2167899999999</v>
      </c>
      <c r="G1301" t="s">
        <v>2907</v>
      </c>
      <c r="H1301" t="s">
        <v>2908</v>
      </c>
      <c r="I1301" t="s">
        <v>8469</v>
      </c>
      <c r="J1301">
        <v>1035.2167899999999</v>
      </c>
    </row>
    <row r="1302" spans="1:10" x14ac:dyDescent="0.25">
      <c r="A1302" s="167" t="s">
        <v>2909</v>
      </c>
      <c r="B1302" s="166" t="s">
        <v>2910</v>
      </c>
      <c r="C1302" s="166" t="s">
        <v>8470</v>
      </c>
      <c r="D1302" s="131">
        <v>11873.6396</v>
      </c>
      <c r="G1302" t="s">
        <v>2909</v>
      </c>
      <c r="H1302" t="s">
        <v>2910</v>
      </c>
      <c r="I1302" t="s">
        <v>8470</v>
      </c>
      <c r="J1302">
        <v>11873.6396</v>
      </c>
    </row>
    <row r="1303" spans="1:10" x14ac:dyDescent="0.25">
      <c r="A1303" s="167" t="s">
        <v>2911</v>
      </c>
      <c r="B1303" s="166" t="s">
        <v>2912</v>
      </c>
      <c r="C1303" s="166" t="s">
        <v>8471</v>
      </c>
      <c r="D1303" s="131">
        <v>34601.277300000002</v>
      </c>
      <c r="G1303" t="s">
        <v>2911</v>
      </c>
      <c r="H1303" t="s">
        <v>2912</v>
      </c>
      <c r="I1303" t="s">
        <v>8471</v>
      </c>
      <c r="J1303">
        <v>34601.277300000002</v>
      </c>
    </row>
    <row r="1304" spans="1:10" x14ac:dyDescent="0.25">
      <c r="A1304" s="167" t="s">
        <v>2913</v>
      </c>
      <c r="B1304" s="166" t="s">
        <v>2914</v>
      </c>
      <c r="C1304" s="166" t="s">
        <v>8472</v>
      </c>
      <c r="D1304" s="131">
        <v>45390.765599999999</v>
      </c>
      <c r="G1304" t="s">
        <v>2913</v>
      </c>
      <c r="H1304" t="s">
        <v>2914</v>
      </c>
      <c r="I1304" t="s">
        <v>8472</v>
      </c>
      <c r="J1304">
        <v>45390.765599999999</v>
      </c>
    </row>
    <row r="1305" spans="1:10" x14ac:dyDescent="0.25">
      <c r="A1305" s="167" t="s">
        <v>2915</v>
      </c>
      <c r="B1305" s="166" t="s">
        <v>2916</v>
      </c>
      <c r="C1305" s="166" t="s">
        <v>8473</v>
      </c>
      <c r="D1305" s="131">
        <v>3325.3774400000002</v>
      </c>
      <c r="G1305" t="s">
        <v>2915</v>
      </c>
      <c r="H1305" t="s">
        <v>2916</v>
      </c>
      <c r="I1305" t="s">
        <v>8473</v>
      </c>
      <c r="J1305">
        <v>3325.3774400000002</v>
      </c>
    </row>
    <row r="1306" spans="1:10" x14ac:dyDescent="0.25">
      <c r="A1306" s="167" t="s">
        <v>2917</v>
      </c>
      <c r="B1306" s="166" t="s">
        <v>2918</v>
      </c>
      <c r="C1306" s="166" t="s">
        <v>8474</v>
      </c>
      <c r="D1306" s="131">
        <v>15536.2001</v>
      </c>
      <c r="G1306" t="s">
        <v>2917</v>
      </c>
      <c r="H1306" t="s">
        <v>2918</v>
      </c>
      <c r="I1306" t="s">
        <v>8474</v>
      </c>
      <c r="J1306">
        <v>15536.2001</v>
      </c>
    </row>
    <row r="1307" spans="1:10" x14ac:dyDescent="0.25">
      <c r="A1307" s="167" t="s">
        <v>2919</v>
      </c>
      <c r="B1307" s="166" t="s">
        <v>2920</v>
      </c>
      <c r="C1307" s="166" t="s">
        <v>8475</v>
      </c>
      <c r="D1307" s="131">
        <v>25827.164000000001</v>
      </c>
      <c r="G1307" t="s">
        <v>2919</v>
      </c>
      <c r="H1307" t="s">
        <v>2920</v>
      </c>
      <c r="I1307" t="s">
        <v>8475</v>
      </c>
      <c r="J1307">
        <v>25827.164000000001</v>
      </c>
    </row>
    <row r="1308" spans="1:10" x14ac:dyDescent="0.25">
      <c r="A1308" s="167" t="s">
        <v>2921</v>
      </c>
      <c r="B1308" s="166" t="s">
        <v>2922</v>
      </c>
      <c r="C1308" s="166" t="s">
        <v>8476</v>
      </c>
      <c r="D1308" s="131">
        <v>30310.203099999999</v>
      </c>
      <c r="G1308" t="s">
        <v>2921</v>
      </c>
      <c r="H1308" t="s">
        <v>2922</v>
      </c>
      <c r="I1308" t="s">
        <v>8476</v>
      </c>
      <c r="J1308">
        <v>30310.203099999999</v>
      </c>
    </row>
    <row r="1309" spans="1:10" x14ac:dyDescent="0.25">
      <c r="A1309" s="167" t="s">
        <v>2473</v>
      </c>
      <c r="B1309" s="166" t="s">
        <v>2923</v>
      </c>
      <c r="C1309" s="166" t="s">
        <v>8477</v>
      </c>
      <c r="D1309" s="131">
        <v>1108.17028</v>
      </c>
      <c r="G1309" t="s">
        <v>2473</v>
      </c>
      <c r="H1309" t="s">
        <v>2923</v>
      </c>
      <c r="I1309" t="s">
        <v>8477</v>
      </c>
      <c r="J1309">
        <v>1108.17028</v>
      </c>
    </row>
    <row r="1310" spans="1:10" x14ac:dyDescent="0.25">
      <c r="A1310" s="167" t="s">
        <v>2924</v>
      </c>
      <c r="B1310" s="166" t="s">
        <v>2925</v>
      </c>
      <c r="C1310" s="166" t="s">
        <v>8478</v>
      </c>
      <c r="D1310" s="131">
        <v>5899.0263599999998</v>
      </c>
      <c r="G1310" t="s">
        <v>2924</v>
      </c>
      <c r="H1310" t="s">
        <v>2925</v>
      </c>
      <c r="I1310" t="s">
        <v>8478</v>
      </c>
      <c r="J1310">
        <v>5899.0263599999998</v>
      </c>
    </row>
    <row r="1311" spans="1:10" x14ac:dyDescent="0.25">
      <c r="A1311" s="167" t="s">
        <v>2926</v>
      </c>
      <c r="B1311" s="166" t="s">
        <v>2927</v>
      </c>
      <c r="C1311" s="166" t="s">
        <v>8479</v>
      </c>
      <c r="D1311" s="131">
        <v>46055.191400000003</v>
      </c>
      <c r="G1311" t="s">
        <v>2926</v>
      </c>
      <c r="H1311" t="s">
        <v>2927</v>
      </c>
      <c r="I1311" t="s">
        <v>8479</v>
      </c>
      <c r="J1311">
        <v>46055.191400000003</v>
      </c>
    </row>
    <row r="1312" spans="1:10" x14ac:dyDescent="0.25">
      <c r="A1312" s="167" t="s">
        <v>2928</v>
      </c>
      <c r="B1312" s="166" t="s">
        <v>2929</v>
      </c>
      <c r="C1312" s="166" t="s">
        <v>8480</v>
      </c>
      <c r="D1312" s="131">
        <v>57050.351499999997</v>
      </c>
      <c r="G1312" t="s">
        <v>2928</v>
      </c>
      <c r="H1312" t="s">
        <v>2929</v>
      </c>
      <c r="I1312" t="s">
        <v>8480</v>
      </c>
      <c r="J1312">
        <v>57050.351499999997</v>
      </c>
    </row>
    <row r="1313" spans="1:10" x14ac:dyDescent="0.25">
      <c r="A1313" s="167" t="s">
        <v>2930</v>
      </c>
      <c r="B1313" s="166" t="s">
        <v>2931</v>
      </c>
      <c r="C1313" s="166" t="s">
        <v>8481</v>
      </c>
      <c r="D1313" s="131">
        <v>1689.7559799999999</v>
      </c>
      <c r="G1313" t="s">
        <v>2930</v>
      </c>
      <c r="H1313" t="s">
        <v>2931</v>
      </c>
      <c r="I1313" t="s">
        <v>8481</v>
      </c>
      <c r="J1313">
        <v>1689.7559799999999</v>
      </c>
    </row>
    <row r="1314" spans="1:10" x14ac:dyDescent="0.25">
      <c r="A1314" s="167" t="s">
        <v>2932</v>
      </c>
      <c r="B1314" s="166" t="s">
        <v>2933</v>
      </c>
      <c r="C1314" s="166" t="s">
        <v>8482</v>
      </c>
      <c r="D1314" s="131">
        <v>7102.6933499999996</v>
      </c>
      <c r="G1314" t="s">
        <v>2932</v>
      </c>
      <c r="H1314" t="s">
        <v>2933</v>
      </c>
      <c r="I1314" t="s">
        <v>8482</v>
      </c>
      <c r="J1314">
        <v>7102.6933499999996</v>
      </c>
    </row>
    <row r="1315" spans="1:10" x14ac:dyDescent="0.25">
      <c r="A1315" s="167" t="s">
        <v>2934</v>
      </c>
      <c r="B1315" s="166" t="s">
        <v>2935</v>
      </c>
      <c r="C1315" s="166" t="s">
        <v>8483</v>
      </c>
      <c r="D1315" s="131">
        <v>3877385</v>
      </c>
      <c r="G1315" t="s">
        <v>2934</v>
      </c>
      <c r="H1315" t="s">
        <v>2935</v>
      </c>
      <c r="I1315" t="s">
        <v>8483</v>
      </c>
      <c r="J1315">
        <v>3877385</v>
      </c>
    </row>
    <row r="1316" spans="1:10" x14ac:dyDescent="0.25">
      <c r="A1316" s="167" t="s">
        <v>2936</v>
      </c>
      <c r="B1316" s="166" t="s">
        <v>2937</v>
      </c>
      <c r="C1316" s="166" t="s">
        <v>8484</v>
      </c>
      <c r="D1316" s="131">
        <v>5151138.5</v>
      </c>
      <c r="G1316" t="s">
        <v>2936</v>
      </c>
      <c r="H1316" t="s">
        <v>2937</v>
      </c>
      <c r="I1316" t="s">
        <v>8484</v>
      </c>
      <c r="J1316">
        <v>5151138.5</v>
      </c>
    </row>
    <row r="1317" spans="1:10" x14ac:dyDescent="0.25">
      <c r="A1317" s="167" t="s">
        <v>2938</v>
      </c>
      <c r="B1317" s="166" t="s">
        <v>2939</v>
      </c>
      <c r="C1317" s="166" t="s">
        <v>8485</v>
      </c>
      <c r="D1317" s="131">
        <v>161192.18700000001</v>
      </c>
      <c r="G1317" t="s">
        <v>2938</v>
      </c>
      <c r="H1317" t="s">
        <v>2939</v>
      </c>
      <c r="I1317" t="s">
        <v>8485</v>
      </c>
      <c r="J1317">
        <v>161192.18700000001</v>
      </c>
    </row>
    <row r="1318" spans="1:10" x14ac:dyDescent="0.25">
      <c r="A1318" s="167" t="s">
        <v>2940</v>
      </c>
      <c r="B1318" s="166" t="s">
        <v>2941</v>
      </c>
      <c r="C1318" s="166" t="s">
        <v>8486</v>
      </c>
      <c r="D1318" s="131">
        <v>959828.31200000003</v>
      </c>
      <c r="G1318" t="s">
        <v>2940</v>
      </c>
      <c r="H1318" t="s">
        <v>2941</v>
      </c>
      <c r="I1318" t="s">
        <v>8486</v>
      </c>
      <c r="J1318">
        <v>959828.31200000003</v>
      </c>
    </row>
    <row r="1319" spans="1:10" x14ac:dyDescent="0.25">
      <c r="A1319" s="167" t="s">
        <v>2973</v>
      </c>
      <c r="B1319" s="167" t="s">
        <v>2974</v>
      </c>
      <c r="C1319" s="167" t="s">
        <v>8487</v>
      </c>
      <c r="D1319" s="168">
        <v>9.5943810000000003</v>
      </c>
      <c r="G1319" t="s">
        <v>2973</v>
      </c>
      <c r="H1319" t="s">
        <v>2974</v>
      </c>
      <c r="I1319" t="s">
        <v>8487</v>
      </c>
      <c r="J1319">
        <v>9.5943810000000003</v>
      </c>
    </row>
    <row r="1320" spans="1:10" x14ac:dyDescent="0.25">
      <c r="A1320" s="167" t="s">
        <v>2975</v>
      </c>
      <c r="B1320" s="167" t="s">
        <v>2976</v>
      </c>
      <c r="C1320" s="167" t="s">
        <v>8488</v>
      </c>
      <c r="D1320" s="168">
        <v>0</v>
      </c>
      <c r="G1320" t="s">
        <v>2975</v>
      </c>
      <c r="H1320" t="s">
        <v>2976</v>
      </c>
      <c r="I1320" t="s">
        <v>8488</v>
      </c>
      <c r="J1320">
        <v>0</v>
      </c>
    </row>
    <row r="1321" spans="1:10" x14ac:dyDescent="0.25">
      <c r="A1321" s="167" t="s">
        <v>2977</v>
      </c>
      <c r="B1321" s="167" t="s">
        <v>2978</v>
      </c>
      <c r="C1321" s="167" t="s">
        <v>8489</v>
      </c>
      <c r="D1321" s="168">
        <v>0</v>
      </c>
      <c r="G1321" t="s">
        <v>2977</v>
      </c>
      <c r="H1321" t="s">
        <v>2978</v>
      </c>
      <c r="I1321" t="s">
        <v>8489</v>
      </c>
      <c r="J1321">
        <v>0</v>
      </c>
    </row>
    <row r="1322" spans="1:10" x14ac:dyDescent="0.25">
      <c r="A1322" s="167" t="s">
        <v>2979</v>
      </c>
      <c r="B1322" s="167" t="s">
        <v>2980</v>
      </c>
      <c r="C1322" s="167" t="s">
        <v>8490</v>
      </c>
      <c r="D1322" s="168">
        <v>0</v>
      </c>
      <c r="G1322" t="s">
        <v>2979</v>
      </c>
      <c r="H1322" t="s">
        <v>2980</v>
      </c>
      <c r="I1322" t="s">
        <v>8490</v>
      </c>
      <c r="J1322">
        <v>0</v>
      </c>
    </row>
    <row r="1323" spans="1:10" x14ac:dyDescent="0.25">
      <c r="A1323" s="167" t="s">
        <v>2981</v>
      </c>
      <c r="B1323" s="167" t="s">
        <v>2982</v>
      </c>
      <c r="C1323" s="167" t="s">
        <v>8491</v>
      </c>
      <c r="D1323" s="168">
        <v>0</v>
      </c>
      <c r="G1323" t="s">
        <v>2981</v>
      </c>
      <c r="H1323" t="s">
        <v>2982</v>
      </c>
      <c r="I1323" t="s">
        <v>8491</v>
      </c>
      <c r="J1323">
        <v>0</v>
      </c>
    </row>
    <row r="1324" spans="1:10" x14ac:dyDescent="0.25">
      <c r="A1324" s="167" t="s">
        <v>2983</v>
      </c>
      <c r="B1324" s="167" t="s">
        <v>2984</v>
      </c>
      <c r="C1324" s="167" t="s">
        <v>8492</v>
      </c>
      <c r="D1324" s="168">
        <v>2786.5839799999999</v>
      </c>
      <c r="G1324" t="s">
        <v>2983</v>
      </c>
      <c r="H1324" t="s">
        <v>2984</v>
      </c>
      <c r="I1324" t="s">
        <v>8492</v>
      </c>
      <c r="J1324">
        <v>2786.5839799999999</v>
      </c>
    </row>
    <row r="1325" spans="1:10" x14ac:dyDescent="0.25">
      <c r="A1325" s="167" t="s">
        <v>2985</v>
      </c>
      <c r="B1325" s="167" t="s">
        <v>2986</v>
      </c>
      <c r="C1325" s="167" t="s">
        <v>8493</v>
      </c>
      <c r="D1325" s="168">
        <v>0</v>
      </c>
      <c r="G1325" t="s">
        <v>2985</v>
      </c>
      <c r="H1325" t="s">
        <v>2986</v>
      </c>
      <c r="I1325" t="s">
        <v>8493</v>
      </c>
      <c r="J1325">
        <v>0</v>
      </c>
    </row>
    <row r="1326" spans="1:10" x14ac:dyDescent="0.25">
      <c r="A1326" s="167" t="s">
        <v>2987</v>
      </c>
      <c r="B1326" s="167" t="s">
        <v>2988</v>
      </c>
      <c r="C1326" s="167" t="s">
        <v>8494</v>
      </c>
      <c r="D1326" s="168">
        <v>0</v>
      </c>
      <c r="G1326" t="s">
        <v>2987</v>
      </c>
      <c r="H1326" t="s">
        <v>2988</v>
      </c>
      <c r="I1326" t="s">
        <v>8494</v>
      </c>
      <c r="J1326">
        <v>0</v>
      </c>
    </row>
    <row r="1327" spans="1:10" x14ac:dyDescent="0.25">
      <c r="A1327" s="167" t="s">
        <v>2989</v>
      </c>
      <c r="B1327" s="167" t="s">
        <v>2990</v>
      </c>
      <c r="C1327" s="167" t="s">
        <v>8495</v>
      </c>
      <c r="D1327" s="168">
        <v>0</v>
      </c>
      <c r="G1327" t="s">
        <v>2989</v>
      </c>
      <c r="H1327" t="s">
        <v>2990</v>
      </c>
      <c r="I1327" t="s">
        <v>8495</v>
      </c>
      <c r="J1327">
        <v>0</v>
      </c>
    </row>
    <row r="1328" spans="1:10" x14ac:dyDescent="0.25">
      <c r="A1328" s="167" t="s">
        <v>2991</v>
      </c>
      <c r="B1328" s="167" t="s">
        <v>2992</v>
      </c>
      <c r="C1328" s="167" t="s">
        <v>8496</v>
      </c>
      <c r="D1328" s="168">
        <v>0</v>
      </c>
      <c r="G1328" t="s">
        <v>2991</v>
      </c>
      <c r="H1328" t="s">
        <v>2992</v>
      </c>
      <c r="I1328" t="s">
        <v>8496</v>
      </c>
      <c r="J1328">
        <v>0</v>
      </c>
    </row>
    <row r="1329" spans="1:10" x14ac:dyDescent="0.25">
      <c r="A1329" s="167" t="s">
        <v>2993</v>
      </c>
      <c r="B1329" s="167" t="s">
        <v>2994</v>
      </c>
      <c r="C1329" s="167" t="s">
        <v>8497</v>
      </c>
      <c r="D1329" s="168">
        <v>0</v>
      </c>
      <c r="G1329" t="s">
        <v>2993</v>
      </c>
      <c r="H1329" t="s">
        <v>2994</v>
      </c>
      <c r="I1329" t="s">
        <v>8497</v>
      </c>
      <c r="J1329">
        <v>0</v>
      </c>
    </row>
    <row r="1330" spans="1:10" x14ac:dyDescent="0.25">
      <c r="A1330" s="167" t="s">
        <v>2995</v>
      </c>
      <c r="B1330" s="167" t="s">
        <v>2996</v>
      </c>
      <c r="C1330" s="167" t="s">
        <v>8498</v>
      </c>
      <c r="D1330" s="168">
        <v>870.61236499999995</v>
      </c>
      <c r="G1330" t="s">
        <v>2995</v>
      </c>
      <c r="H1330" t="s">
        <v>2996</v>
      </c>
      <c r="I1330" t="s">
        <v>8498</v>
      </c>
      <c r="J1330">
        <v>870.61236499999995</v>
      </c>
    </row>
    <row r="1331" spans="1:10" x14ac:dyDescent="0.25">
      <c r="A1331" s="167" t="s">
        <v>2997</v>
      </c>
      <c r="B1331" s="167" t="s">
        <v>2998</v>
      </c>
      <c r="C1331" s="167" t="s">
        <v>8499</v>
      </c>
      <c r="D1331" s="168">
        <v>106122.765</v>
      </c>
      <c r="G1331" t="s">
        <v>2997</v>
      </c>
      <c r="H1331" t="s">
        <v>2998</v>
      </c>
      <c r="I1331" t="s">
        <v>8499</v>
      </c>
      <c r="J1331">
        <v>106122.765</v>
      </c>
    </row>
    <row r="1332" spans="1:10" x14ac:dyDescent="0.25">
      <c r="A1332" s="167" t="s">
        <v>2999</v>
      </c>
      <c r="B1332" s="167" t="s">
        <v>3000</v>
      </c>
      <c r="C1332" s="167" t="s">
        <v>8500</v>
      </c>
      <c r="D1332" s="168">
        <v>16106.3261</v>
      </c>
      <c r="G1332" t="s">
        <v>2999</v>
      </c>
      <c r="H1332" t="s">
        <v>3000</v>
      </c>
      <c r="I1332" t="s">
        <v>8500</v>
      </c>
      <c r="J1332">
        <v>16106.3261</v>
      </c>
    </row>
    <row r="1333" spans="1:10" x14ac:dyDescent="0.25">
      <c r="A1333" s="167" t="s">
        <v>3001</v>
      </c>
      <c r="B1333" s="167" t="s">
        <v>3002</v>
      </c>
      <c r="C1333" s="167" t="s">
        <v>8501</v>
      </c>
      <c r="D1333" s="168">
        <v>25621.279200000001</v>
      </c>
      <c r="G1333" t="s">
        <v>3001</v>
      </c>
      <c r="H1333" t="s">
        <v>3002</v>
      </c>
      <c r="I1333" t="s">
        <v>8501</v>
      </c>
      <c r="J1333">
        <v>25621.279200000001</v>
      </c>
    </row>
    <row r="1334" spans="1:10" x14ac:dyDescent="0.25">
      <c r="A1334" s="167" t="s">
        <v>3003</v>
      </c>
      <c r="B1334" s="167" t="s">
        <v>3004</v>
      </c>
      <c r="C1334" s="167" t="s">
        <v>8502</v>
      </c>
      <c r="D1334" s="168">
        <v>1936.42932</v>
      </c>
      <c r="G1334" t="s">
        <v>3003</v>
      </c>
      <c r="H1334" t="s">
        <v>3004</v>
      </c>
      <c r="I1334" t="s">
        <v>8502</v>
      </c>
      <c r="J1334">
        <v>1936.42932</v>
      </c>
    </row>
    <row r="1335" spans="1:10" x14ac:dyDescent="0.25">
      <c r="A1335" s="167" t="s">
        <v>3005</v>
      </c>
      <c r="B1335" s="167" t="s">
        <v>3006</v>
      </c>
      <c r="C1335" s="167" t="s">
        <v>8503</v>
      </c>
      <c r="D1335" s="168">
        <v>0</v>
      </c>
      <c r="G1335" t="s">
        <v>3005</v>
      </c>
      <c r="H1335" t="s">
        <v>3006</v>
      </c>
      <c r="I1335" t="s">
        <v>8503</v>
      </c>
      <c r="J1335">
        <v>0</v>
      </c>
    </row>
    <row r="1336" spans="1:10" x14ac:dyDescent="0.25">
      <c r="A1336" s="167" t="s">
        <v>3007</v>
      </c>
      <c r="B1336" s="167" t="s">
        <v>3008</v>
      </c>
      <c r="C1336" s="167" t="s">
        <v>8504</v>
      </c>
      <c r="D1336" s="168">
        <v>19011.724600000001</v>
      </c>
      <c r="G1336" t="s">
        <v>3007</v>
      </c>
      <c r="H1336" t="s">
        <v>3008</v>
      </c>
      <c r="I1336" t="s">
        <v>8504</v>
      </c>
      <c r="J1336">
        <v>19011.724600000001</v>
      </c>
    </row>
    <row r="1337" spans="1:10" x14ac:dyDescent="0.25">
      <c r="A1337" s="167" t="s">
        <v>3009</v>
      </c>
      <c r="B1337" s="167" t="s">
        <v>3010</v>
      </c>
      <c r="C1337" s="167" t="s">
        <v>8505</v>
      </c>
      <c r="D1337" s="168">
        <v>0</v>
      </c>
      <c r="G1337" t="s">
        <v>3009</v>
      </c>
      <c r="H1337" t="s">
        <v>3010</v>
      </c>
      <c r="I1337" t="s">
        <v>8505</v>
      </c>
      <c r="J1337">
        <v>0</v>
      </c>
    </row>
    <row r="1338" spans="1:10" x14ac:dyDescent="0.25">
      <c r="A1338" s="167" t="s">
        <v>3011</v>
      </c>
      <c r="B1338" s="167" t="s">
        <v>3012</v>
      </c>
      <c r="C1338" s="167" t="s">
        <v>8506</v>
      </c>
      <c r="D1338" s="168">
        <v>0</v>
      </c>
      <c r="G1338" t="s">
        <v>3011</v>
      </c>
      <c r="H1338" t="s">
        <v>3012</v>
      </c>
      <c r="I1338" t="s">
        <v>8506</v>
      </c>
      <c r="J1338">
        <v>0</v>
      </c>
    </row>
    <row r="1339" spans="1:10" x14ac:dyDescent="0.25">
      <c r="A1339" s="167" t="s">
        <v>3013</v>
      </c>
      <c r="B1339" s="167" t="s">
        <v>3014</v>
      </c>
      <c r="C1339" s="167" t="s">
        <v>8507</v>
      </c>
      <c r="D1339" s="168">
        <v>0</v>
      </c>
      <c r="G1339" t="s">
        <v>3013</v>
      </c>
      <c r="H1339" t="s">
        <v>3014</v>
      </c>
      <c r="I1339" t="s">
        <v>8507</v>
      </c>
      <c r="J1339">
        <v>0</v>
      </c>
    </row>
    <row r="1340" spans="1:10" x14ac:dyDescent="0.25">
      <c r="A1340" s="167" t="s">
        <v>3015</v>
      </c>
      <c r="B1340" s="167" t="s">
        <v>3016</v>
      </c>
      <c r="C1340" s="167" t="s">
        <v>8508</v>
      </c>
      <c r="D1340" s="168">
        <v>60.779871999999997</v>
      </c>
      <c r="G1340" t="s">
        <v>3015</v>
      </c>
      <c r="H1340" t="s">
        <v>3016</v>
      </c>
      <c r="I1340" t="s">
        <v>8508</v>
      </c>
      <c r="J1340">
        <v>60.779871999999997</v>
      </c>
    </row>
    <row r="1341" spans="1:10" x14ac:dyDescent="0.25">
      <c r="A1341" s="167" t="s">
        <v>3017</v>
      </c>
      <c r="B1341" s="167" t="s">
        <v>3018</v>
      </c>
      <c r="C1341" s="167" t="s">
        <v>8509</v>
      </c>
      <c r="D1341" s="168">
        <v>810.29235800000004</v>
      </c>
      <c r="G1341" t="s">
        <v>3017</v>
      </c>
      <c r="H1341" t="s">
        <v>3018</v>
      </c>
      <c r="I1341" t="s">
        <v>8509</v>
      </c>
      <c r="J1341">
        <v>810.29235800000004</v>
      </c>
    </row>
    <row r="1342" spans="1:10" x14ac:dyDescent="0.25">
      <c r="A1342" s="167" t="s">
        <v>3019</v>
      </c>
      <c r="B1342" s="167" t="s">
        <v>3020</v>
      </c>
      <c r="C1342" s="167" t="s">
        <v>8510</v>
      </c>
      <c r="D1342" s="168">
        <v>0</v>
      </c>
      <c r="G1342" t="s">
        <v>3019</v>
      </c>
      <c r="H1342" t="s">
        <v>3020</v>
      </c>
      <c r="I1342" t="s">
        <v>8510</v>
      </c>
      <c r="J1342">
        <v>0</v>
      </c>
    </row>
    <row r="1343" spans="1:10" x14ac:dyDescent="0.25">
      <c r="A1343" s="167" t="s">
        <v>3021</v>
      </c>
      <c r="B1343" s="167" t="s">
        <v>3022</v>
      </c>
      <c r="C1343" s="167" t="s">
        <v>8511</v>
      </c>
      <c r="D1343" s="168">
        <v>98.637816999999998</v>
      </c>
      <c r="G1343" t="s">
        <v>3021</v>
      </c>
      <c r="H1343" t="s">
        <v>3022</v>
      </c>
      <c r="I1343" t="s">
        <v>8511</v>
      </c>
      <c r="J1343">
        <v>98.637816999999998</v>
      </c>
    </row>
    <row r="1344" spans="1:10" x14ac:dyDescent="0.25">
      <c r="A1344" s="167" t="s">
        <v>3023</v>
      </c>
      <c r="B1344" s="167" t="s">
        <v>3024</v>
      </c>
      <c r="C1344" s="167" t="s">
        <v>8512</v>
      </c>
      <c r="D1344" s="168">
        <v>0</v>
      </c>
      <c r="G1344" t="s">
        <v>3023</v>
      </c>
      <c r="H1344" t="s">
        <v>3024</v>
      </c>
      <c r="I1344" t="s">
        <v>8512</v>
      </c>
      <c r="J1344">
        <v>0</v>
      </c>
    </row>
    <row r="1345" spans="1:10" x14ac:dyDescent="0.25">
      <c r="A1345" s="167" t="s">
        <v>3025</v>
      </c>
      <c r="B1345" s="167" t="s">
        <v>3026</v>
      </c>
      <c r="C1345" s="167" t="s">
        <v>8513</v>
      </c>
      <c r="D1345" s="168">
        <v>0</v>
      </c>
      <c r="G1345" t="s">
        <v>3025</v>
      </c>
      <c r="H1345" t="s">
        <v>3026</v>
      </c>
      <c r="I1345" t="s">
        <v>8513</v>
      </c>
      <c r="J1345">
        <v>0</v>
      </c>
    </row>
    <row r="1346" spans="1:10" x14ac:dyDescent="0.25">
      <c r="A1346" s="167" t="s">
        <v>3027</v>
      </c>
      <c r="B1346" s="167" t="s">
        <v>3028</v>
      </c>
      <c r="C1346" s="167" t="s">
        <v>8514</v>
      </c>
      <c r="D1346" s="168">
        <v>0</v>
      </c>
      <c r="G1346" t="s">
        <v>3027</v>
      </c>
      <c r="H1346" t="s">
        <v>3028</v>
      </c>
      <c r="I1346" t="s">
        <v>8514</v>
      </c>
      <c r="J1346">
        <v>0</v>
      </c>
    </row>
    <row r="1347" spans="1:10" x14ac:dyDescent="0.25">
      <c r="A1347" s="167" t="s">
        <v>3029</v>
      </c>
      <c r="B1347" s="167" t="s">
        <v>3030</v>
      </c>
      <c r="C1347" s="167" t="s">
        <v>8515</v>
      </c>
      <c r="D1347" s="168">
        <v>0</v>
      </c>
      <c r="G1347" t="s">
        <v>3029</v>
      </c>
      <c r="H1347" t="s">
        <v>3030</v>
      </c>
      <c r="I1347" t="s">
        <v>8515</v>
      </c>
      <c r="J1347">
        <v>0</v>
      </c>
    </row>
    <row r="1348" spans="1:10" x14ac:dyDescent="0.25">
      <c r="A1348" s="167" t="s">
        <v>3031</v>
      </c>
      <c r="B1348" s="167" t="s">
        <v>3032</v>
      </c>
      <c r="C1348" s="167" t="s">
        <v>8516</v>
      </c>
      <c r="D1348" s="168">
        <v>3177.2614699999999</v>
      </c>
      <c r="G1348" t="s">
        <v>3031</v>
      </c>
      <c r="H1348" t="s">
        <v>3032</v>
      </c>
      <c r="I1348" t="s">
        <v>8516</v>
      </c>
      <c r="J1348">
        <v>3177.2614699999999</v>
      </c>
    </row>
    <row r="1349" spans="1:10" x14ac:dyDescent="0.25">
      <c r="A1349" s="167" t="s">
        <v>3033</v>
      </c>
      <c r="B1349" s="167" t="s">
        <v>3034</v>
      </c>
      <c r="C1349" s="167" t="s">
        <v>8517</v>
      </c>
      <c r="D1349" s="168">
        <v>0</v>
      </c>
      <c r="G1349" t="s">
        <v>3033</v>
      </c>
      <c r="H1349" t="s">
        <v>3034</v>
      </c>
      <c r="I1349" t="s">
        <v>8517</v>
      </c>
      <c r="J1349">
        <v>0</v>
      </c>
    </row>
    <row r="1350" spans="1:10" x14ac:dyDescent="0.25">
      <c r="A1350" s="167" t="s">
        <v>3035</v>
      </c>
      <c r="B1350" s="167" t="s">
        <v>3036</v>
      </c>
      <c r="C1350" s="167" t="s">
        <v>8518</v>
      </c>
      <c r="D1350" s="168">
        <v>0</v>
      </c>
      <c r="G1350" t="s">
        <v>3035</v>
      </c>
      <c r="H1350" t="s">
        <v>3036</v>
      </c>
      <c r="I1350" t="s">
        <v>8518</v>
      </c>
      <c r="J1350">
        <v>0</v>
      </c>
    </row>
    <row r="1351" spans="1:10" x14ac:dyDescent="0.25">
      <c r="A1351" s="167" t="s">
        <v>3037</v>
      </c>
      <c r="B1351" s="167" t="s">
        <v>3038</v>
      </c>
      <c r="C1351" s="167" t="s">
        <v>8519</v>
      </c>
      <c r="D1351" s="168">
        <v>0</v>
      </c>
      <c r="G1351" t="s">
        <v>3037</v>
      </c>
      <c r="H1351" t="s">
        <v>3038</v>
      </c>
      <c r="I1351" t="s">
        <v>8519</v>
      </c>
      <c r="J1351">
        <v>0</v>
      </c>
    </row>
    <row r="1352" spans="1:10" x14ac:dyDescent="0.25">
      <c r="A1352" s="167" t="s">
        <v>3039</v>
      </c>
      <c r="B1352" s="167" t="s">
        <v>3040</v>
      </c>
      <c r="C1352" s="167" t="s">
        <v>8520</v>
      </c>
      <c r="D1352" s="168">
        <v>0</v>
      </c>
      <c r="G1352" t="s">
        <v>3039</v>
      </c>
      <c r="H1352" t="s">
        <v>3040</v>
      </c>
      <c r="I1352" t="s">
        <v>8520</v>
      </c>
      <c r="J1352">
        <v>0</v>
      </c>
    </row>
    <row r="1353" spans="1:10" x14ac:dyDescent="0.25">
      <c r="A1353" s="167" t="s">
        <v>3041</v>
      </c>
      <c r="B1353" s="167" t="s">
        <v>3042</v>
      </c>
      <c r="C1353" s="167" t="s">
        <v>8521</v>
      </c>
      <c r="D1353" s="168">
        <v>0</v>
      </c>
      <c r="G1353" t="s">
        <v>3041</v>
      </c>
      <c r="H1353" t="s">
        <v>3042</v>
      </c>
      <c r="I1353" t="s">
        <v>8521</v>
      </c>
      <c r="J1353">
        <v>0</v>
      </c>
    </row>
    <row r="1354" spans="1:10" x14ac:dyDescent="0.25">
      <c r="A1354" s="167" t="s">
        <v>3043</v>
      </c>
      <c r="B1354" s="167" t="s">
        <v>3044</v>
      </c>
      <c r="C1354" s="167" t="s">
        <v>8522</v>
      </c>
      <c r="D1354" s="168">
        <v>0</v>
      </c>
      <c r="G1354" t="s">
        <v>3043</v>
      </c>
      <c r="H1354" t="s">
        <v>3044</v>
      </c>
      <c r="I1354" t="s">
        <v>8522</v>
      </c>
      <c r="J1354">
        <v>0</v>
      </c>
    </row>
    <row r="1355" spans="1:10" x14ac:dyDescent="0.25">
      <c r="A1355" s="167" t="s">
        <v>3045</v>
      </c>
      <c r="B1355" s="167" t="s">
        <v>3046</v>
      </c>
      <c r="C1355" s="167" t="s">
        <v>8523</v>
      </c>
      <c r="D1355" s="168">
        <v>96717.273400000005</v>
      </c>
      <c r="G1355" t="s">
        <v>3045</v>
      </c>
      <c r="H1355" t="s">
        <v>3046</v>
      </c>
      <c r="I1355" t="s">
        <v>8523</v>
      </c>
      <c r="J1355">
        <v>96717.273400000005</v>
      </c>
    </row>
    <row r="1356" spans="1:10" x14ac:dyDescent="0.25">
      <c r="A1356" s="167" t="s">
        <v>3047</v>
      </c>
      <c r="B1356" s="167" t="s">
        <v>3048</v>
      </c>
      <c r="C1356" s="167" t="s">
        <v>8524</v>
      </c>
      <c r="D1356" s="168">
        <v>20174.755799999999</v>
      </c>
      <c r="G1356" t="s">
        <v>3047</v>
      </c>
      <c r="H1356" t="s">
        <v>3048</v>
      </c>
      <c r="I1356" t="s">
        <v>8524</v>
      </c>
      <c r="J1356">
        <v>20174.755799999999</v>
      </c>
    </row>
    <row r="1357" spans="1:10" x14ac:dyDescent="0.25">
      <c r="A1357" s="167" t="s">
        <v>3049</v>
      </c>
      <c r="B1357" s="167" t="s">
        <v>3050</v>
      </c>
      <c r="C1357" s="167" t="s">
        <v>8525</v>
      </c>
      <c r="D1357" s="168">
        <v>21885.6679</v>
      </c>
      <c r="G1357" t="s">
        <v>3049</v>
      </c>
      <c r="H1357" t="s">
        <v>3050</v>
      </c>
      <c r="I1357" t="s">
        <v>8525</v>
      </c>
      <c r="J1357">
        <v>21885.6679</v>
      </c>
    </row>
    <row r="1358" spans="1:10" x14ac:dyDescent="0.25">
      <c r="A1358" s="167" t="s">
        <v>3051</v>
      </c>
      <c r="B1358" s="167" t="s">
        <v>3052</v>
      </c>
      <c r="C1358" s="167" t="s">
        <v>8526</v>
      </c>
      <c r="D1358" s="168">
        <v>1749.9906000000001</v>
      </c>
      <c r="G1358" t="s">
        <v>3051</v>
      </c>
      <c r="H1358" t="s">
        <v>3052</v>
      </c>
      <c r="I1358" t="s">
        <v>8526</v>
      </c>
      <c r="J1358">
        <v>1749.9906000000001</v>
      </c>
    </row>
    <row r="1359" spans="1:10" x14ac:dyDescent="0.25">
      <c r="A1359" s="167" t="s">
        <v>3053</v>
      </c>
      <c r="B1359" s="167" t="s">
        <v>3054</v>
      </c>
      <c r="C1359" s="167" t="s">
        <v>8527</v>
      </c>
      <c r="D1359" s="168">
        <v>0</v>
      </c>
      <c r="G1359" t="s">
        <v>3053</v>
      </c>
      <c r="H1359" t="s">
        <v>3054</v>
      </c>
      <c r="I1359" t="s">
        <v>8527</v>
      </c>
      <c r="J1359">
        <v>0</v>
      </c>
    </row>
    <row r="1360" spans="1:10" x14ac:dyDescent="0.25">
      <c r="A1360" s="167" t="s">
        <v>3055</v>
      </c>
      <c r="B1360" s="167" t="s">
        <v>3056</v>
      </c>
      <c r="C1360" s="167" t="s">
        <v>8528</v>
      </c>
      <c r="D1360" s="168">
        <v>17190.4316</v>
      </c>
      <c r="G1360" t="s">
        <v>3055</v>
      </c>
      <c r="H1360" t="s">
        <v>3056</v>
      </c>
      <c r="I1360" t="s">
        <v>8528</v>
      </c>
      <c r="J1360">
        <v>17190.4316</v>
      </c>
    </row>
    <row r="1361" spans="1:10" x14ac:dyDescent="0.25">
      <c r="A1361" s="167" t="s">
        <v>3057</v>
      </c>
      <c r="B1361" s="167" t="s">
        <v>3058</v>
      </c>
      <c r="C1361" s="167" t="s">
        <v>8529</v>
      </c>
      <c r="D1361" s="168">
        <v>0</v>
      </c>
      <c r="G1361" t="s">
        <v>3057</v>
      </c>
      <c r="H1361" t="s">
        <v>3058</v>
      </c>
      <c r="I1361" t="s">
        <v>8529</v>
      </c>
      <c r="J1361">
        <v>0</v>
      </c>
    </row>
    <row r="1362" spans="1:10" x14ac:dyDescent="0.25">
      <c r="A1362" s="167" t="s">
        <v>3059</v>
      </c>
      <c r="B1362" s="167" t="s">
        <v>3060</v>
      </c>
      <c r="C1362" s="167" t="s">
        <v>8530</v>
      </c>
      <c r="D1362" s="168">
        <v>0</v>
      </c>
      <c r="G1362" t="s">
        <v>3059</v>
      </c>
      <c r="H1362" t="s">
        <v>3060</v>
      </c>
      <c r="I1362" t="s">
        <v>8530</v>
      </c>
      <c r="J1362">
        <v>0</v>
      </c>
    </row>
    <row r="1363" spans="1:10" x14ac:dyDescent="0.25">
      <c r="A1363" s="167" t="s">
        <v>3061</v>
      </c>
      <c r="B1363" s="167" t="s">
        <v>3062</v>
      </c>
      <c r="C1363" s="167" t="s">
        <v>8531</v>
      </c>
      <c r="D1363" s="168">
        <v>0</v>
      </c>
      <c r="G1363" t="s">
        <v>3061</v>
      </c>
      <c r="H1363" t="s">
        <v>3062</v>
      </c>
      <c r="I1363" t="s">
        <v>8531</v>
      </c>
      <c r="J1363">
        <v>0</v>
      </c>
    </row>
    <row r="1364" spans="1:10" x14ac:dyDescent="0.25">
      <c r="A1364" s="167" t="s">
        <v>3063</v>
      </c>
      <c r="B1364" s="167" t="s">
        <v>3064</v>
      </c>
      <c r="C1364" s="167" t="s">
        <v>8532</v>
      </c>
      <c r="D1364" s="168">
        <v>80.854202000000001</v>
      </c>
      <c r="G1364" t="s">
        <v>3063</v>
      </c>
      <c r="H1364" t="s">
        <v>3064</v>
      </c>
      <c r="I1364" t="s">
        <v>8532</v>
      </c>
      <c r="J1364">
        <v>80.854202000000001</v>
      </c>
    </row>
    <row r="1365" spans="1:10" x14ac:dyDescent="0.25">
      <c r="A1365" s="167" t="s">
        <v>3065</v>
      </c>
      <c r="B1365" s="167" t="s">
        <v>3066</v>
      </c>
      <c r="C1365" s="167" t="s">
        <v>8533</v>
      </c>
      <c r="D1365" s="168">
        <v>418.84179599999999</v>
      </c>
      <c r="G1365" t="s">
        <v>3065</v>
      </c>
      <c r="H1365" t="s">
        <v>3066</v>
      </c>
      <c r="I1365" t="s">
        <v>8533</v>
      </c>
      <c r="J1365">
        <v>418.84179599999999</v>
      </c>
    </row>
    <row r="1366" spans="1:10" x14ac:dyDescent="0.25">
      <c r="A1366" s="167" t="s">
        <v>3067</v>
      </c>
      <c r="B1366" s="167" t="s">
        <v>3068</v>
      </c>
      <c r="C1366" s="167" t="s">
        <v>8534</v>
      </c>
      <c r="D1366" s="168">
        <v>0</v>
      </c>
      <c r="G1366" t="s">
        <v>3067</v>
      </c>
      <c r="H1366" t="s">
        <v>3068</v>
      </c>
      <c r="I1366" t="s">
        <v>8534</v>
      </c>
      <c r="J1366">
        <v>0</v>
      </c>
    </row>
    <row r="1367" spans="1:10" x14ac:dyDescent="0.25">
      <c r="A1367" s="167" t="s">
        <v>3079</v>
      </c>
      <c r="B1367" s="167" t="s">
        <v>3080</v>
      </c>
      <c r="C1367" s="171" t="s">
        <v>8535</v>
      </c>
      <c r="D1367" s="172">
        <v>0</v>
      </c>
      <c r="G1367" t="s">
        <v>3079</v>
      </c>
      <c r="H1367" t="s">
        <v>3080</v>
      </c>
      <c r="I1367" t="s">
        <v>8535</v>
      </c>
      <c r="J1367">
        <v>0</v>
      </c>
    </row>
    <row r="1368" spans="1:10" x14ac:dyDescent="0.25">
      <c r="A1368" s="167" t="s">
        <v>3081</v>
      </c>
      <c r="B1368" s="167" t="s">
        <v>3082</v>
      </c>
      <c r="C1368" s="171" t="s">
        <v>8536</v>
      </c>
      <c r="D1368" s="172">
        <v>15370.5214</v>
      </c>
      <c r="G1368" t="s">
        <v>3081</v>
      </c>
      <c r="H1368" t="s">
        <v>3082</v>
      </c>
      <c r="I1368" t="s">
        <v>8536</v>
      </c>
      <c r="J1368">
        <v>15370.5214</v>
      </c>
    </row>
    <row r="1369" spans="1:10" x14ac:dyDescent="0.25">
      <c r="A1369" s="167" t="s">
        <v>3083</v>
      </c>
      <c r="B1369" s="167" t="s">
        <v>3084</v>
      </c>
      <c r="C1369" s="171" t="s">
        <v>8537</v>
      </c>
      <c r="D1369" s="172">
        <v>42684.984299999996</v>
      </c>
      <c r="G1369" t="s">
        <v>3083</v>
      </c>
      <c r="H1369" t="s">
        <v>3084</v>
      </c>
      <c r="I1369" t="s">
        <v>8537</v>
      </c>
      <c r="J1369">
        <v>42684.984299999996</v>
      </c>
    </row>
    <row r="1370" spans="1:10" x14ac:dyDescent="0.25">
      <c r="A1370" s="167" t="s">
        <v>3085</v>
      </c>
      <c r="B1370" s="167" t="s">
        <v>3086</v>
      </c>
      <c r="C1370" s="171" t="s">
        <v>8538</v>
      </c>
      <c r="D1370" s="172">
        <v>17546.033200000002</v>
      </c>
      <c r="G1370" t="s">
        <v>3085</v>
      </c>
      <c r="H1370" t="s">
        <v>3086</v>
      </c>
      <c r="I1370" t="s">
        <v>8538</v>
      </c>
      <c r="J1370">
        <v>17546.033200000002</v>
      </c>
    </row>
    <row r="1371" spans="1:10" x14ac:dyDescent="0.25">
      <c r="A1371" s="167" t="s">
        <v>3087</v>
      </c>
      <c r="B1371" s="167" t="s">
        <v>3088</v>
      </c>
      <c r="C1371" s="171" t="s">
        <v>8539</v>
      </c>
      <c r="D1371" s="172">
        <v>33199.273399999998</v>
      </c>
      <c r="G1371" t="s">
        <v>3087</v>
      </c>
      <c r="H1371" t="s">
        <v>3088</v>
      </c>
      <c r="I1371" t="s">
        <v>8539</v>
      </c>
      <c r="J1371">
        <v>33199.273399999998</v>
      </c>
    </row>
    <row r="1372" spans="1:10" x14ac:dyDescent="0.25">
      <c r="A1372" s="167" t="s">
        <v>3089</v>
      </c>
      <c r="B1372" s="167" t="s">
        <v>3090</v>
      </c>
      <c r="C1372" s="171" t="s">
        <v>8540</v>
      </c>
      <c r="D1372" s="172">
        <v>32090.505799999999</v>
      </c>
      <c r="G1372" t="s">
        <v>3089</v>
      </c>
      <c r="H1372" t="s">
        <v>3090</v>
      </c>
      <c r="I1372" t="s">
        <v>8540</v>
      </c>
      <c r="J1372">
        <v>32090.505799999999</v>
      </c>
    </row>
    <row r="1373" spans="1:10" x14ac:dyDescent="0.25">
      <c r="A1373" s="167" t="s">
        <v>3091</v>
      </c>
      <c r="B1373" s="167" t="s">
        <v>3092</v>
      </c>
      <c r="C1373" s="171" t="s">
        <v>8541</v>
      </c>
      <c r="D1373" s="172">
        <v>0</v>
      </c>
      <c r="G1373" t="s">
        <v>3091</v>
      </c>
      <c r="H1373" t="s">
        <v>3092</v>
      </c>
      <c r="I1373" t="s">
        <v>8541</v>
      </c>
      <c r="J1373">
        <v>0</v>
      </c>
    </row>
    <row r="1374" spans="1:10" x14ac:dyDescent="0.25">
      <c r="A1374" s="167" t="s">
        <v>3093</v>
      </c>
      <c r="B1374" s="167" t="s">
        <v>3094</v>
      </c>
      <c r="C1374" s="171" t="s">
        <v>8542</v>
      </c>
      <c r="D1374" s="172">
        <v>0</v>
      </c>
      <c r="G1374" t="s">
        <v>3093</v>
      </c>
      <c r="H1374" t="s">
        <v>3094</v>
      </c>
      <c r="I1374" t="s">
        <v>8542</v>
      </c>
      <c r="J1374">
        <v>0</v>
      </c>
    </row>
    <row r="1375" spans="1:10" x14ac:dyDescent="0.25">
      <c r="A1375" s="167" t="s">
        <v>3095</v>
      </c>
      <c r="B1375" s="167" t="s">
        <v>3096</v>
      </c>
      <c r="C1375" s="171" t="s">
        <v>8543</v>
      </c>
      <c r="D1375" s="172">
        <v>56172.620999999999</v>
      </c>
      <c r="G1375" t="s">
        <v>3095</v>
      </c>
      <c r="H1375" t="s">
        <v>3096</v>
      </c>
      <c r="I1375" t="s">
        <v>8543</v>
      </c>
      <c r="J1375">
        <v>56172.620999999999</v>
      </c>
    </row>
    <row r="1376" spans="1:10" x14ac:dyDescent="0.25">
      <c r="A1376" s="167" t="s">
        <v>3097</v>
      </c>
      <c r="B1376" s="167" t="s">
        <v>3098</v>
      </c>
      <c r="C1376" s="171" t="s">
        <v>8544</v>
      </c>
      <c r="D1376" s="172">
        <v>27295.289000000001</v>
      </c>
      <c r="G1376" t="s">
        <v>3097</v>
      </c>
      <c r="H1376" t="s">
        <v>3098</v>
      </c>
      <c r="I1376" t="s">
        <v>8544</v>
      </c>
      <c r="J1376">
        <v>27295.289000000001</v>
      </c>
    </row>
    <row r="1377" spans="1:10" x14ac:dyDescent="0.25">
      <c r="A1377" s="167" t="s">
        <v>3099</v>
      </c>
      <c r="B1377" s="167" t="s">
        <v>3100</v>
      </c>
      <c r="C1377" s="171" t="s">
        <v>8545</v>
      </c>
      <c r="D1377" s="172">
        <v>0</v>
      </c>
      <c r="G1377" t="s">
        <v>3099</v>
      </c>
      <c r="H1377" t="s">
        <v>3100</v>
      </c>
      <c r="I1377" t="s">
        <v>8545</v>
      </c>
      <c r="J1377">
        <v>0</v>
      </c>
    </row>
    <row r="1378" spans="1:10" x14ac:dyDescent="0.25">
      <c r="A1378" s="167" t="s">
        <v>3101</v>
      </c>
      <c r="B1378" s="167" t="s">
        <v>3102</v>
      </c>
      <c r="C1378" s="171" t="s">
        <v>8546</v>
      </c>
      <c r="D1378" s="172">
        <v>58894.378900000003</v>
      </c>
      <c r="G1378" t="s">
        <v>3101</v>
      </c>
      <c r="H1378" t="s">
        <v>3102</v>
      </c>
      <c r="I1378" t="s">
        <v>8546</v>
      </c>
      <c r="J1378">
        <v>58894.378900000003</v>
      </c>
    </row>
    <row r="1379" spans="1:10" x14ac:dyDescent="0.25">
      <c r="A1379" s="167" t="s">
        <v>3103</v>
      </c>
      <c r="B1379" s="167" t="s">
        <v>3104</v>
      </c>
      <c r="C1379" s="171" t="s">
        <v>8547</v>
      </c>
      <c r="D1379" s="172">
        <v>37509.984299999996</v>
      </c>
      <c r="G1379" t="s">
        <v>3103</v>
      </c>
      <c r="H1379" t="s">
        <v>3104</v>
      </c>
      <c r="I1379" t="s">
        <v>8547</v>
      </c>
      <c r="J1379">
        <v>37509.984299999996</v>
      </c>
    </row>
    <row r="1380" spans="1:10" x14ac:dyDescent="0.25">
      <c r="A1380" s="167" t="s">
        <v>3105</v>
      </c>
      <c r="B1380" s="167" t="s">
        <v>3106</v>
      </c>
      <c r="C1380" s="171" t="s">
        <v>8548</v>
      </c>
      <c r="D1380" s="172">
        <v>50195.578099999999</v>
      </c>
      <c r="G1380" t="s">
        <v>3105</v>
      </c>
      <c r="H1380" t="s">
        <v>3106</v>
      </c>
      <c r="I1380" t="s">
        <v>8548</v>
      </c>
      <c r="J1380">
        <v>50195.578099999999</v>
      </c>
    </row>
    <row r="1381" spans="1:10" x14ac:dyDescent="0.25">
      <c r="A1381" s="167" t="s">
        <v>3107</v>
      </c>
      <c r="B1381" s="167" t="s">
        <v>3108</v>
      </c>
      <c r="C1381" s="171" t="s">
        <v>8549</v>
      </c>
      <c r="D1381" s="172">
        <v>69714.6875</v>
      </c>
      <c r="G1381" t="s">
        <v>3107</v>
      </c>
      <c r="H1381" t="s">
        <v>3108</v>
      </c>
      <c r="I1381" t="s">
        <v>8549</v>
      </c>
      <c r="J1381">
        <v>69714.6875</v>
      </c>
    </row>
    <row r="1382" spans="1:10" x14ac:dyDescent="0.25">
      <c r="A1382" s="167" t="s">
        <v>3109</v>
      </c>
      <c r="B1382" s="167" t="s">
        <v>3110</v>
      </c>
      <c r="C1382" s="171" t="s">
        <v>8550</v>
      </c>
      <c r="D1382" s="172">
        <v>51367.281199999998</v>
      </c>
      <c r="G1382" t="s">
        <v>3109</v>
      </c>
      <c r="H1382" t="s">
        <v>3110</v>
      </c>
      <c r="I1382" t="s">
        <v>8550</v>
      </c>
      <c r="J1382">
        <v>51367.281199999998</v>
      </c>
    </row>
    <row r="1383" spans="1:10" x14ac:dyDescent="0.25">
      <c r="A1383" s="167" t="s">
        <v>3111</v>
      </c>
      <c r="B1383" s="167" t="s">
        <v>3112</v>
      </c>
      <c r="C1383" s="171" t="s">
        <v>8551</v>
      </c>
      <c r="D1383" s="172">
        <v>35251.339800000002</v>
      </c>
      <c r="G1383" t="s">
        <v>3111</v>
      </c>
      <c r="H1383" t="s">
        <v>3112</v>
      </c>
      <c r="I1383" t="s">
        <v>8551</v>
      </c>
      <c r="J1383">
        <v>35251.339800000002</v>
      </c>
    </row>
    <row r="1384" spans="1:10" x14ac:dyDescent="0.25">
      <c r="A1384" s="167" t="s">
        <v>3113</v>
      </c>
      <c r="B1384" s="167" t="s">
        <v>3114</v>
      </c>
      <c r="C1384" s="171" t="s">
        <v>8552</v>
      </c>
      <c r="D1384" s="172">
        <v>22432.228500000001</v>
      </c>
      <c r="G1384" t="s">
        <v>3113</v>
      </c>
      <c r="H1384" t="s">
        <v>3114</v>
      </c>
      <c r="I1384" t="s">
        <v>8552</v>
      </c>
      <c r="J1384">
        <v>22432.228500000001</v>
      </c>
    </row>
    <row r="1385" spans="1:10" x14ac:dyDescent="0.25">
      <c r="A1385" s="167" t="s">
        <v>3115</v>
      </c>
      <c r="B1385" s="167" t="s">
        <v>3116</v>
      </c>
      <c r="C1385" s="171" t="s">
        <v>8553</v>
      </c>
      <c r="D1385" s="172">
        <v>31756.896400000001</v>
      </c>
      <c r="G1385" t="s">
        <v>3115</v>
      </c>
      <c r="H1385" t="s">
        <v>3116</v>
      </c>
      <c r="I1385" t="s">
        <v>8553</v>
      </c>
      <c r="J1385">
        <v>31756.896400000001</v>
      </c>
    </row>
    <row r="1386" spans="1:10" x14ac:dyDescent="0.25">
      <c r="A1386" s="167" t="s">
        <v>3117</v>
      </c>
      <c r="B1386" s="167" t="s">
        <v>3118</v>
      </c>
      <c r="C1386" s="171" t="s">
        <v>8554</v>
      </c>
      <c r="D1386" s="172">
        <v>41978.109299999996</v>
      </c>
      <c r="G1386" t="s">
        <v>3117</v>
      </c>
      <c r="H1386" t="s">
        <v>3118</v>
      </c>
      <c r="I1386" t="s">
        <v>8554</v>
      </c>
      <c r="J1386">
        <v>41978.109299999996</v>
      </c>
    </row>
    <row r="1387" spans="1:10" x14ac:dyDescent="0.25">
      <c r="A1387" s="167" t="s">
        <v>3119</v>
      </c>
      <c r="B1387" s="167" t="s">
        <v>3120</v>
      </c>
      <c r="C1387" s="171" t="s">
        <v>8555</v>
      </c>
      <c r="D1387" s="172">
        <v>11788.9882</v>
      </c>
      <c r="G1387" t="s">
        <v>3119</v>
      </c>
      <c r="H1387" t="s">
        <v>3120</v>
      </c>
      <c r="I1387" t="s">
        <v>8555</v>
      </c>
      <c r="J1387">
        <v>11788.9882</v>
      </c>
    </row>
    <row r="1388" spans="1:10" x14ac:dyDescent="0.25">
      <c r="A1388" s="167" t="s">
        <v>3121</v>
      </c>
      <c r="B1388" s="167" t="s">
        <v>3122</v>
      </c>
      <c r="C1388" s="171" t="s">
        <v>8556</v>
      </c>
      <c r="D1388" s="172">
        <v>10220.697200000001</v>
      </c>
      <c r="G1388" t="s">
        <v>3121</v>
      </c>
      <c r="H1388" t="s">
        <v>3122</v>
      </c>
      <c r="I1388" t="s">
        <v>8556</v>
      </c>
      <c r="J1388">
        <v>10220.697200000001</v>
      </c>
    </row>
    <row r="1389" spans="1:10" x14ac:dyDescent="0.25">
      <c r="A1389" s="167" t="s">
        <v>3123</v>
      </c>
      <c r="B1389" s="167" t="s">
        <v>3124</v>
      </c>
      <c r="C1389" s="171" t="s">
        <v>8557</v>
      </c>
      <c r="D1389" s="172">
        <v>0</v>
      </c>
      <c r="G1389" t="s">
        <v>3123</v>
      </c>
      <c r="H1389" t="s">
        <v>3124</v>
      </c>
      <c r="I1389" t="s">
        <v>8557</v>
      </c>
      <c r="J1389">
        <v>0</v>
      </c>
    </row>
    <row r="1390" spans="1:10" x14ac:dyDescent="0.25">
      <c r="A1390" s="167" t="s">
        <v>3125</v>
      </c>
      <c r="B1390" s="167" t="s">
        <v>3126</v>
      </c>
      <c r="C1390" s="171" t="s">
        <v>8558</v>
      </c>
      <c r="D1390" s="172">
        <v>0</v>
      </c>
      <c r="G1390" t="s">
        <v>3125</v>
      </c>
      <c r="H1390" t="s">
        <v>3126</v>
      </c>
      <c r="I1390" t="s">
        <v>8558</v>
      </c>
      <c r="J1390">
        <v>0</v>
      </c>
    </row>
    <row r="1391" spans="1:10" x14ac:dyDescent="0.25">
      <c r="A1391" s="167" t="s">
        <v>3127</v>
      </c>
      <c r="B1391" s="167" t="s">
        <v>3128</v>
      </c>
      <c r="C1391" s="171" t="s">
        <v>8559</v>
      </c>
      <c r="D1391" s="172">
        <v>0</v>
      </c>
      <c r="G1391" t="s">
        <v>3127</v>
      </c>
      <c r="H1391" t="s">
        <v>3128</v>
      </c>
      <c r="I1391" t="s">
        <v>8559</v>
      </c>
      <c r="J1391">
        <v>0</v>
      </c>
    </row>
    <row r="1392" spans="1:10" x14ac:dyDescent="0.25">
      <c r="A1392" s="167" t="s">
        <v>3129</v>
      </c>
      <c r="B1392" s="167" t="s">
        <v>3130</v>
      </c>
      <c r="C1392" s="171" t="s">
        <v>8560</v>
      </c>
      <c r="D1392" s="172">
        <v>7760.6445299999996</v>
      </c>
      <c r="G1392" t="s">
        <v>3129</v>
      </c>
      <c r="H1392" t="s">
        <v>3130</v>
      </c>
      <c r="I1392" t="s">
        <v>8560</v>
      </c>
      <c r="J1392">
        <v>7760.6445299999996</v>
      </c>
    </row>
    <row r="1393" spans="1:10" x14ac:dyDescent="0.25">
      <c r="A1393" s="167" t="s">
        <v>3131</v>
      </c>
      <c r="B1393" s="167" t="s">
        <v>3132</v>
      </c>
      <c r="C1393" s="171" t="s">
        <v>8561</v>
      </c>
      <c r="D1393" s="172">
        <v>41228.328099999999</v>
      </c>
      <c r="G1393" t="s">
        <v>3131</v>
      </c>
      <c r="H1393" t="s">
        <v>3132</v>
      </c>
      <c r="I1393" t="s">
        <v>8561</v>
      </c>
      <c r="J1393">
        <v>41228.328099999999</v>
      </c>
    </row>
    <row r="1394" spans="1:10" x14ac:dyDescent="0.25">
      <c r="A1394" s="167" t="s">
        <v>3133</v>
      </c>
      <c r="B1394" s="167" t="s">
        <v>3134</v>
      </c>
      <c r="C1394" s="171" t="s">
        <v>8562</v>
      </c>
      <c r="D1394" s="172">
        <v>5014.3788999999997</v>
      </c>
      <c r="G1394" t="s">
        <v>3133</v>
      </c>
      <c r="H1394" t="s">
        <v>3134</v>
      </c>
      <c r="I1394" t="s">
        <v>8562</v>
      </c>
      <c r="J1394">
        <v>5014.3788999999997</v>
      </c>
    </row>
    <row r="1395" spans="1:10" x14ac:dyDescent="0.25">
      <c r="A1395" s="167" t="s">
        <v>3135</v>
      </c>
      <c r="B1395" s="167" t="s">
        <v>3136</v>
      </c>
      <c r="C1395" s="171" t="s">
        <v>8563</v>
      </c>
      <c r="D1395" s="172">
        <v>9718.0956999999999</v>
      </c>
      <c r="G1395" t="s">
        <v>3135</v>
      </c>
      <c r="H1395" t="s">
        <v>3136</v>
      </c>
      <c r="I1395" t="s">
        <v>8563</v>
      </c>
      <c r="J1395">
        <v>9718.0956999999999</v>
      </c>
    </row>
    <row r="1396" spans="1:10" x14ac:dyDescent="0.25">
      <c r="A1396" s="167" t="s">
        <v>3137</v>
      </c>
      <c r="B1396" s="167" t="s">
        <v>3138</v>
      </c>
      <c r="C1396" s="171" t="s">
        <v>8564</v>
      </c>
      <c r="D1396" s="172">
        <v>0</v>
      </c>
      <c r="G1396" t="s">
        <v>3137</v>
      </c>
      <c r="H1396" t="s">
        <v>3138</v>
      </c>
      <c r="I1396" t="s">
        <v>8564</v>
      </c>
      <c r="J1396">
        <v>0</v>
      </c>
    </row>
    <row r="1397" spans="1:10" x14ac:dyDescent="0.25">
      <c r="A1397" s="167" t="s">
        <v>3139</v>
      </c>
      <c r="B1397" s="167" t="s">
        <v>3140</v>
      </c>
      <c r="C1397" s="171" t="s">
        <v>8565</v>
      </c>
      <c r="D1397" s="172">
        <v>8424.6132799999996</v>
      </c>
      <c r="G1397" t="s">
        <v>3139</v>
      </c>
      <c r="H1397" t="s">
        <v>3140</v>
      </c>
      <c r="I1397" t="s">
        <v>8565</v>
      </c>
      <c r="J1397">
        <v>8424.6132799999996</v>
      </c>
    </row>
    <row r="1398" spans="1:10" x14ac:dyDescent="0.25">
      <c r="A1398" s="167" t="s">
        <v>3141</v>
      </c>
      <c r="B1398" s="167" t="s">
        <v>3142</v>
      </c>
      <c r="C1398" s="171" t="s">
        <v>8566</v>
      </c>
      <c r="D1398" s="172">
        <v>14038.3398</v>
      </c>
      <c r="G1398" t="s">
        <v>3141</v>
      </c>
      <c r="H1398" t="s">
        <v>3142</v>
      </c>
      <c r="I1398" t="s">
        <v>8566</v>
      </c>
      <c r="J1398">
        <v>14038.3398</v>
      </c>
    </row>
    <row r="1399" spans="1:10" x14ac:dyDescent="0.25">
      <c r="A1399" s="167" t="s">
        <v>3143</v>
      </c>
      <c r="B1399" s="167" t="s">
        <v>3144</v>
      </c>
      <c r="C1399" s="171" t="s">
        <v>8567</v>
      </c>
      <c r="D1399" s="172">
        <v>12439.538</v>
      </c>
      <c r="G1399" t="s">
        <v>3143</v>
      </c>
      <c r="H1399" t="s">
        <v>3144</v>
      </c>
      <c r="I1399" t="s">
        <v>8567</v>
      </c>
      <c r="J1399">
        <v>12439.538</v>
      </c>
    </row>
    <row r="1400" spans="1:10" x14ac:dyDescent="0.25">
      <c r="A1400" s="167" t="s">
        <v>3145</v>
      </c>
      <c r="B1400" s="167" t="s">
        <v>3146</v>
      </c>
      <c r="C1400" s="171" t="s">
        <v>8568</v>
      </c>
      <c r="D1400" s="172">
        <v>11977.9023</v>
      </c>
      <c r="G1400" t="s">
        <v>3145</v>
      </c>
      <c r="H1400" t="s">
        <v>3146</v>
      </c>
      <c r="I1400" t="s">
        <v>8568</v>
      </c>
      <c r="J1400">
        <v>11977.9023</v>
      </c>
    </row>
    <row r="1401" spans="1:10" x14ac:dyDescent="0.25">
      <c r="A1401" s="167" t="s">
        <v>3147</v>
      </c>
      <c r="B1401" s="167" t="s">
        <v>3148</v>
      </c>
      <c r="C1401" s="171" t="s">
        <v>8569</v>
      </c>
      <c r="D1401" s="172">
        <v>25369.281200000001</v>
      </c>
      <c r="G1401" t="s">
        <v>3147</v>
      </c>
      <c r="H1401" t="s">
        <v>3148</v>
      </c>
      <c r="I1401" t="s">
        <v>8569</v>
      </c>
      <c r="J1401">
        <v>25369.281200000001</v>
      </c>
    </row>
    <row r="1402" spans="1:10" x14ac:dyDescent="0.25">
      <c r="A1402" s="167" t="s">
        <v>3149</v>
      </c>
      <c r="B1402" s="167" t="s">
        <v>3150</v>
      </c>
      <c r="C1402" s="171" t="s">
        <v>8570</v>
      </c>
      <c r="D1402" s="172">
        <v>6391.8671800000002</v>
      </c>
      <c r="G1402" t="s">
        <v>3149</v>
      </c>
      <c r="H1402" t="s">
        <v>3150</v>
      </c>
      <c r="I1402" t="s">
        <v>8570</v>
      </c>
      <c r="J1402">
        <v>6391.8671800000002</v>
      </c>
    </row>
    <row r="1403" spans="1:10" x14ac:dyDescent="0.25">
      <c r="A1403" s="167" t="s">
        <v>3151</v>
      </c>
      <c r="B1403" s="167" t="s">
        <v>3152</v>
      </c>
      <c r="C1403" s="171" t="s">
        <v>8571</v>
      </c>
      <c r="D1403" s="172">
        <v>10874.8945</v>
      </c>
      <c r="G1403" t="s">
        <v>3151</v>
      </c>
      <c r="H1403" t="s">
        <v>3152</v>
      </c>
      <c r="I1403" t="s">
        <v>8571</v>
      </c>
      <c r="J1403">
        <v>10874.8945</v>
      </c>
    </row>
    <row r="1404" spans="1:10" x14ac:dyDescent="0.25">
      <c r="A1404" s="167" t="s">
        <v>3153</v>
      </c>
      <c r="B1404" s="167" t="s">
        <v>3154</v>
      </c>
      <c r="C1404" s="171" t="s">
        <v>8572</v>
      </c>
      <c r="D1404" s="172">
        <v>24436.564399999999</v>
      </c>
      <c r="G1404" t="s">
        <v>3153</v>
      </c>
      <c r="H1404" t="s">
        <v>3154</v>
      </c>
      <c r="I1404" t="s">
        <v>8572</v>
      </c>
      <c r="J1404">
        <v>24436.564399999999</v>
      </c>
    </row>
    <row r="1405" spans="1:10" x14ac:dyDescent="0.25">
      <c r="A1405" s="167" t="s">
        <v>3155</v>
      </c>
      <c r="B1405" s="167" t="s">
        <v>3156</v>
      </c>
      <c r="C1405" s="171" t="s">
        <v>8573</v>
      </c>
      <c r="D1405" s="172">
        <v>20577.179599999999</v>
      </c>
      <c r="G1405" t="s">
        <v>3155</v>
      </c>
      <c r="H1405" t="s">
        <v>3156</v>
      </c>
      <c r="I1405" t="s">
        <v>8573</v>
      </c>
      <c r="J1405">
        <v>20577.179599999999</v>
      </c>
    </row>
    <row r="1406" spans="1:10" x14ac:dyDescent="0.25">
      <c r="A1406" s="167" t="s">
        <v>3157</v>
      </c>
      <c r="B1406" s="167" t="s">
        <v>3158</v>
      </c>
      <c r="C1406" s="171" t="s">
        <v>8574</v>
      </c>
      <c r="D1406" s="172">
        <v>0</v>
      </c>
      <c r="G1406" t="s">
        <v>3157</v>
      </c>
      <c r="H1406" t="s">
        <v>3158</v>
      </c>
      <c r="I1406" t="s">
        <v>8574</v>
      </c>
      <c r="J1406">
        <v>0</v>
      </c>
    </row>
    <row r="1407" spans="1:10" x14ac:dyDescent="0.25">
      <c r="A1407" s="167" t="s">
        <v>3159</v>
      </c>
      <c r="B1407" s="167" t="s">
        <v>3160</v>
      </c>
      <c r="C1407" s="171" t="s">
        <v>8575</v>
      </c>
      <c r="D1407" s="172">
        <v>27031.0429</v>
      </c>
      <c r="G1407" t="s">
        <v>3159</v>
      </c>
      <c r="H1407" t="s">
        <v>3160</v>
      </c>
      <c r="I1407" t="s">
        <v>8575</v>
      </c>
      <c r="J1407">
        <v>27031.0429</v>
      </c>
    </row>
    <row r="1408" spans="1:10" x14ac:dyDescent="0.25">
      <c r="A1408" s="167" t="s">
        <v>3161</v>
      </c>
      <c r="B1408" s="167" t="s">
        <v>3162</v>
      </c>
      <c r="C1408" s="171" t="s">
        <v>8576</v>
      </c>
      <c r="D1408" s="172">
        <v>17756.814399999999</v>
      </c>
      <c r="G1408" t="s">
        <v>3161</v>
      </c>
      <c r="H1408" t="s">
        <v>3162</v>
      </c>
      <c r="I1408" t="s">
        <v>8576</v>
      </c>
      <c r="J1408">
        <v>17756.814399999999</v>
      </c>
    </row>
    <row r="1409" spans="1:10" x14ac:dyDescent="0.25">
      <c r="A1409" s="167" t="s">
        <v>3163</v>
      </c>
      <c r="B1409" s="167" t="s">
        <v>3164</v>
      </c>
      <c r="C1409" s="171" t="s">
        <v>8577</v>
      </c>
      <c r="D1409" s="172">
        <v>21597.5507</v>
      </c>
      <c r="G1409" t="s">
        <v>3163</v>
      </c>
      <c r="H1409" t="s">
        <v>3164</v>
      </c>
      <c r="I1409" t="s">
        <v>8577</v>
      </c>
      <c r="J1409">
        <v>21597.5507</v>
      </c>
    </row>
    <row r="1410" spans="1:10" x14ac:dyDescent="0.25">
      <c r="A1410" s="167" t="s">
        <v>3165</v>
      </c>
      <c r="B1410" s="167" t="s">
        <v>3166</v>
      </c>
      <c r="C1410" s="171" t="s">
        <v>8578</v>
      </c>
      <c r="D1410" s="172">
        <v>21462.710899999998</v>
      </c>
      <c r="G1410" t="s">
        <v>3165</v>
      </c>
      <c r="H1410" t="s">
        <v>3166</v>
      </c>
      <c r="I1410" t="s">
        <v>8578</v>
      </c>
      <c r="J1410">
        <v>21462.710899999998</v>
      </c>
    </row>
    <row r="1411" spans="1:10" x14ac:dyDescent="0.25">
      <c r="A1411" s="167" t="s">
        <v>3167</v>
      </c>
      <c r="B1411" s="167" t="s">
        <v>3168</v>
      </c>
      <c r="C1411" s="171" t="s">
        <v>8579</v>
      </c>
      <c r="D1411" s="172">
        <v>15038.820299999999</v>
      </c>
      <c r="G1411" t="s">
        <v>3167</v>
      </c>
      <c r="H1411" t="s">
        <v>3168</v>
      </c>
      <c r="I1411" t="s">
        <v>8579</v>
      </c>
      <c r="J1411">
        <v>15038.820299999999</v>
      </c>
    </row>
    <row r="1412" spans="1:10" x14ac:dyDescent="0.25">
      <c r="A1412" s="167" t="s">
        <v>3169</v>
      </c>
      <c r="B1412" s="167" t="s">
        <v>3170</v>
      </c>
      <c r="C1412" s="171" t="s">
        <v>8580</v>
      </c>
      <c r="D1412" s="172">
        <v>18033.304599999999</v>
      </c>
      <c r="G1412" t="s">
        <v>3169</v>
      </c>
      <c r="H1412" t="s">
        <v>3170</v>
      </c>
      <c r="I1412" t="s">
        <v>8580</v>
      </c>
      <c r="J1412">
        <v>18033.304599999999</v>
      </c>
    </row>
    <row r="1413" spans="1:10" x14ac:dyDescent="0.25">
      <c r="A1413" s="167" t="s">
        <v>3171</v>
      </c>
      <c r="B1413" s="167" t="s">
        <v>3172</v>
      </c>
      <c r="C1413" s="171" t="s">
        <v>8581</v>
      </c>
      <c r="D1413" s="172">
        <v>3313.4081999999999</v>
      </c>
      <c r="G1413" t="s">
        <v>3171</v>
      </c>
      <c r="H1413" t="s">
        <v>3172</v>
      </c>
      <c r="I1413" t="s">
        <v>8581</v>
      </c>
      <c r="J1413">
        <v>3313.4081999999999</v>
      </c>
    </row>
    <row r="1414" spans="1:10" x14ac:dyDescent="0.25">
      <c r="A1414" s="167" t="s">
        <v>3173</v>
      </c>
      <c r="B1414" s="167" t="s">
        <v>3174</v>
      </c>
      <c r="C1414" s="171" t="s">
        <v>8582</v>
      </c>
      <c r="D1414" s="172">
        <v>5275.9057599999996</v>
      </c>
      <c r="G1414" t="s">
        <v>3173</v>
      </c>
      <c r="H1414" t="s">
        <v>3174</v>
      </c>
      <c r="I1414" t="s">
        <v>8582</v>
      </c>
      <c r="J1414">
        <v>5275.9057599999996</v>
      </c>
    </row>
    <row r="1415" spans="1:10" x14ac:dyDescent="0.25">
      <c r="A1415" s="167" t="s">
        <v>3175</v>
      </c>
      <c r="B1415" s="167" t="s">
        <v>3176</v>
      </c>
      <c r="C1415" s="171" t="s">
        <v>8583</v>
      </c>
      <c r="D1415" s="172">
        <v>4732.8051699999996</v>
      </c>
      <c r="G1415" t="s">
        <v>3175</v>
      </c>
      <c r="H1415" t="s">
        <v>3176</v>
      </c>
      <c r="I1415" t="s">
        <v>8583</v>
      </c>
      <c r="J1415">
        <v>4732.8051699999996</v>
      </c>
    </row>
    <row r="1416" spans="1:10" x14ac:dyDescent="0.25">
      <c r="A1416" s="167" t="s">
        <v>3177</v>
      </c>
      <c r="B1416" s="167" t="s">
        <v>3178</v>
      </c>
      <c r="C1416" s="171" t="s">
        <v>8584</v>
      </c>
      <c r="D1416" s="172">
        <v>4265.2856400000001</v>
      </c>
      <c r="G1416" t="s">
        <v>3177</v>
      </c>
      <c r="H1416" t="s">
        <v>3178</v>
      </c>
      <c r="I1416" t="s">
        <v>8584</v>
      </c>
      <c r="J1416">
        <v>4265.2856400000001</v>
      </c>
    </row>
    <row r="1417" spans="1:10" x14ac:dyDescent="0.25">
      <c r="A1417" s="167" t="s">
        <v>3179</v>
      </c>
      <c r="B1417" s="167" t="s">
        <v>3180</v>
      </c>
      <c r="C1417" s="171" t="s">
        <v>8585</v>
      </c>
      <c r="D1417" s="172">
        <v>14611.231400000001</v>
      </c>
      <c r="G1417" t="s">
        <v>3179</v>
      </c>
      <c r="H1417" t="s">
        <v>3180</v>
      </c>
      <c r="I1417" t="s">
        <v>8585</v>
      </c>
      <c r="J1417">
        <v>14611.231400000001</v>
      </c>
    </row>
    <row r="1418" spans="1:10" x14ac:dyDescent="0.25">
      <c r="A1418" s="167" t="s">
        <v>3181</v>
      </c>
      <c r="B1418" s="167" t="s">
        <v>3182</v>
      </c>
      <c r="C1418" s="171" t="s">
        <v>8586</v>
      </c>
      <c r="D1418" s="172">
        <v>13768.8505</v>
      </c>
      <c r="G1418" t="s">
        <v>3181</v>
      </c>
      <c r="H1418" t="s">
        <v>3182</v>
      </c>
      <c r="I1418" t="s">
        <v>8586</v>
      </c>
      <c r="J1418">
        <v>13768.8505</v>
      </c>
    </row>
    <row r="1419" spans="1:10" x14ac:dyDescent="0.25">
      <c r="A1419" s="167" t="s">
        <v>3183</v>
      </c>
      <c r="B1419" s="167" t="s">
        <v>3184</v>
      </c>
      <c r="C1419" s="171" t="s">
        <v>8587</v>
      </c>
      <c r="D1419" s="172">
        <v>0</v>
      </c>
      <c r="G1419" t="s">
        <v>3183</v>
      </c>
      <c r="H1419" t="s">
        <v>3184</v>
      </c>
      <c r="I1419" t="s">
        <v>8587</v>
      </c>
      <c r="J1419">
        <v>0</v>
      </c>
    </row>
    <row r="1420" spans="1:10" x14ac:dyDescent="0.25">
      <c r="A1420" s="167" t="s">
        <v>3185</v>
      </c>
      <c r="B1420" s="167" t="s">
        <v>3186</v>
      </c>
      <c r="C1420" s="171" t="s">
        <v>8588</v>
      </c>
      <c r="D1420" s="172">
        <v>29109.261699999999</v>
      </c>
      <c r="G1420" t="s">
        <v>3185</v>
      </c>
      <c r="H1420" t="s">
        <v>3186</v>
      </c>
      <c r="I1420" t="s">
        <v>8588</v>
      </c>
      <c r="J1420">
        <v>29109.261699999999</v>
      </c>
    </row>
    <row r="1421" spans="1:10" x14ac:dyDescent="0.25">
      <c r="A1421" s="167" t="s">
        <v>3187</v>
      </c>
      <c r="B1421" s="167" t="s">
        <v>3188</v>
      </c>
      <c r="C1421" s="171" t="s">
        <v>8589</v>
      </c>
      <c r="D1421" s="172">
        <v>78771.625</v>
      </c>
      <c r="G1421" t="s">
        <v>3187</v>
      </c>
      <c r="H1421" t="s">
        <v>3188</v>
      </c>
      <c r="I1421" t="s">
        <v>8589</v>
      </c>
      <c r="J1421">
        <v>78771.625</v>
      </c>
    </row>
    <row r="1422" spans="1:10" x14ac:dyDescent="0.25">
      <c r="A1422" s="167" t="s">
        <v>3189</v>
      </c>
      <c r="B1422" s="167" t="s">
        <v>3190</v>
      </c>
      <c r="C1422" s="171" t="s">
        <v>8590</v>
      </c>
      <c r="D1422" s="172">
        <v>27700.826099999998</v>
      </c>
      <c r="G1422" t="s">
        <v>3189</v>
      </c>
      <c r="H1422" t="s">
        <v>3190</v>
      </c>
      <c r="I1422" t="s">
        <v>8590</v>
      </c>
      <c r="J1422">
        <v>27700.826099999998</v>
      </c>
    </row>
    <row r="1423" spans="1:10" x14ac:dyDescent="0.25">
      <c r="A1423" s="167" t="s">
        <v>3191</v>
      </c>
      <c r="B1423" s="167" t="s">
        <v>3192</v>
      </c>
      <c r="C1423" s="171" t="s">
        <v>8591</v>
      </c>
      <c r="D1423" s="172">
        <v>63963.511700000003</v>
      </c>
      <c r="G1423" t="s">
        <v>3191</v>
      </c>
      <c r="H1423" t="s">
        <v>3192</v>
      </c>
      <c r="I1423" t="s">
        <v>8591</v>
      </c>
      <c r="J1423">
        <v>63963.511700000003</v>
      </c>
    </row>
    <row r="1424" spans="1:10" x14ac:dyDescent="0.25">
      <c r="A1424" s="167" t="s">
        <v>3193</v>
      </c>
      <c r="B1424" s="167" t="s">
        <v>3194</v>
      </c>
      <c r="C1424" s="171" t="s">
        <v>8592</v>
      </c>
      <c r="D1424" s="172">
        <v>59054.144500000002</v>
      </c>
      <c r="G1424" t="s">
        <v>3193</v>
      </c>
      <c r="H1424" t="s">
        <v>3194</v>
      </c>
      <c r="I1424" t="s">
        <v>8592</v>
      </c>
      <c r="J1424">
        <v>59054.144500000002</v>
      </c>
    </row>
    <row r="1425" spans="1:10" x14ac:dyDescent="0.25">
      <c r="A1425" s="167" t="s">
        <v>3195</v>
      </c>
      <c r="B1425" s="167" t="s">
        <v>3196</v>
      </c>
      <c r="C1425" s="171" t="s">
        <v>8593</v>
      </c>
      <c r="D1425" s="172">
        <v>0</v>
      </c>
      <c r="G1425" t="s">
        <v>3195</v>
      </c>
      <c r="H1425" t="s">
        <v>3196</v>
      </c>
      <c r="I1425" t="s">
        <v>8593</v>
      </c>
      <c r="J1425">
        <v>0</v>
      </c>
    </row>
    <row r="1426" spans="1:10" x14ac:dyDescent="0.25">
      <c r="A1426" s="167" t="s">
        <v>3197</v>
      </c>
      <c r="B1426" s="167" t="s">
        <v>3198</v>
      </c>
      <c r="C1426" s="171" t="s">
        <v>8594</v>
      </c>
      <c r="D1426" s="172">
        <v>0</v>
      </c>
      <c r="G1426" t="s">
        <v>3197</v>
      </c>
      <c r="H1426" t="s">
        <v>3198</v>
      </c>
      <c r="I1426" t="s">
        <v>8594</v>
      </c>
      <c r="J1426">
        <v>0</v>
      </c>
    </row>
    <row r="1427" spans="1:10" x14ac:dyDescent="0.25">
      <c r="A1427" s="167" t="s">
        <v>3199</v>
      </c>
      <c r="B1427" s="167" t="s">
        <v>3200</v>
      </c>
      <c r="C1427" s="171" t="s">
        <v>8595</v>
      </c>
      <c r="D1427" s="172">
        <v>111302.281</v>
      </c>
      <c r="G1427" t="s">
        <v>3199</v>
      </c>
      <c r="H1427" t="s">
        <v>3200</v>
      </c>
      <c r="I1427" t="s">
        <v>8595</v>
      </c>
      <c r="J1427">
        <v>111302.281</v>
      </c>
    </row>
    <row r="1428" spans="1:10" x14ac:dyDescent="0.25">
      <c r="A1428" s="167" t="s">
        <v>3201</v>
      </c>
      <c r="B1428" s="167" t="s">
        <v>3202</v>
      </c>
      <c r="C1428" s="171" t="s">
        <v>8596</v>
      </c>
      <c r="D1428" s="172">
        <v>55221.781199999998</v>
      </c>
      <c r="G1428" t="s">
        <v>3201</v>
      </c>
      <c r="H1428" t="s">
        <v>3202</v>
      </c>
      <c r="I1428" t="s">
        <v>8596</v>
      </c>
      <c r="J1428">
        <v>55221.781199999998</v>
      </c>
    </row>
    <row r="1429" spans="1:10" x14ac:dyDescent="0.25">
      <c r="A1429" s="167" t="s">
        <v>3203</v>
      </c>
      <c r="B1429" s="167" t="s">
        <v>3204</v>
      </c>
      <c r="C1429" s="171" t="s">
        <v>8597</v>
      </c>
      <c r="D1429" s="172">
        <v>0</v>
      </c>
      <c r="G1429" t="s">
        <v>3203</v>
      </c>
      <c r="H1429" t="s">
        <v>3204</v>
      </c>
      <c r="I1429" t="s">
        <v>8597</v>
      </c>
      <c r="J1429">
        <v>0</v>
      </c>
    </row>
    <row r="1430" spans="1:10" x14ac:dyDescent="0.25">
      <c r="A1430" s="167" t="s">
        <v>3205</v>
      </c>
      <c r="B1430" s="167" t="s">
        <v>3206</v>
      </c>
      <c r="C1430" s="171" t="s">
        <v>8598</v>
      </c>
      <c r="D1430" s="172">
        <v>112485.296</v>
      </c>
      <c r="G1430" t="s">
        <v>3205</v>
      </c>
      <c r="H1430" t="s">
        <v>3206</v>
      </c>
      <c r="I1430" t="s">
        <v>8598</v>
      </c>
      <c r="J1430">
        <v>112485.296</v>
      </c>
    </row>
    <row r="1431" spans="1:10" x14ac:dyDescent="0.25">
      <c r="A1431" s="167" t="s">
        <v>3207</v>
      </c>
      <c r="B1431" s="167" t="s">
        <v>3208</v>
      </c>
      <c r="C1431" s="171" t="s">
        <v>8599</v>
      </c>
      <c r="D1431" s="172">
        <v>67775.695300000007</v>
      </c>
      <c r="G1431" t="s">
        <v>3207</v>
      </c>
      <c r="H1431" t="s">
        <v>3208</v>
      </c>
      <c r="I1431" t="s">
        <v>8599</v>
      </c>
      <c r="J1431">
        <v>67775.695300000007</v>
      </c>
    </row>
    <row r="1432" spans="1:10" x14ac:dyDescent="0.25">
      <c r="A1432" s="167" t="s">
        <v>3209</v>
      </c>
      <c r="B1432" s="167" t="s">
        <v>3210</v>
      </c>
      <c r="C1432" s="171" t="s">
        <v>8600</v>
      </c>
      <c r="D1432" s="172">
        <v>90469.429600000003</v>
      </c>
      <c r="G1432" t="s">
        <v>3209</v>
      </c>
      <c r="H1432" t="s">
        <v>3210</v>
      </c>
      <c r="I1432" t="s">
        <v>8600</v>
      </c>
      <c r="J1432">
        <v>90469.429600000003</v>
      </c>
    </row>
    <row r="1433" spans="1:10" x14ac:dyDescent="0.25">
      <c r="A1433" s="167" t="s">
        <v>3211</v>
      </c>
      <c r="B1433" s="167" t="s">
        <v>3212</v>
      </c>
      <c r="C1433" s="171" t="s">
        <v>8601</v>
      </c>
      <c r="D1433" s="172">
        <v>141965.734</v>
      </c>
      <c r="G1433" t="s">
        <v>3211</v>
      </c>
      <c r="H1433" t="s">
        <v>3212</v>
      </c>
      <c r="I1433" t="s">
        <v>8601</v>
      </c>
      <c r="J1433">
        <v>141965.734</v>
      </c>
    </row>
    <row r="1434" spans="1:10" x14ac:dyDescent="0.25">
      <c r="A1434" s="167" t="s">
        <v>3213</v>
      </c>
      <c r="B1434" s="167" t="s">
        <v>3214</v>
      </c>
      <c r="C1434" s="171" t="s">
        <v>8602</v>
      </c>
      <c r="D1434" s="172">
        <v>98974.382800000007</v>
      </c>
      <c r="G1434" t="s">
        <v>3213</v>
      </c>
      <c r="H1434" t="s">
        <v>3214</v>
      </c>
      <c r="I1434" t="s">
        <v>8602</v>
      </c>
      <c r="J1434">
        <v>98974.382800000007</v>
      </c>
    </row>
    <row r="1435" spans="1:10" x14ac:dyDescent="0.25">
      <c r="A1435" s="167" t="s">
        <v>3215</v>
      </c>
      <c r="B1435" s="167" t="s">
        <v>3216</v>
      </c>
      <c r="C1435" s="171" t="s">
        <v>8603</v>
      </c>
      <c r="D1435" s="172">
        <v>71279.695300000007</v>
      </c>
      <c r="G1435" t="s">
        <v>3215</v>
      </c>
      <c r="H1435" t="s">
        <v>3216</v>
      </c>
      <c r="I1435" t="s">
        <v>8603</v>
      </c>
      <c r="J1435">
        <v>71279.695300000007</v>
      </c>
    </row>
    <row r="1436" spans="1:10" x14ac:dyDescent="0.25">
      <c r="A1436" s="167" t="s">
        <v>3217</v>
      </c>
      <c r="B1436" s="167" t="s">
        <v>3218</v>
      </c>
      <c r="C1436" s="171" t="s">
        <v>8604</v>
      </c>
      <c r="D1436" s="172">
        <v>40783.351499999997</v>
      </c>
      <c r="G1436" t="s">
        <v>3217</v>
      </c>
      <c r="H1436" t="s">
        <v>3218</v>
      </c>
      <c r="I1436" t="s">
        <v>8604</v>
      </c>
      <c r="J1436">
        <v>40783.351499999997</v>
      </c>
    </row>
    <row r="1437" spans="1:10" x14ac:dyDescent="0.25">
      <c r="A1437" s="167" t="s">
        <v>3219</v>
      </c>
      <c r="B1437" s="167" t="s">
        <v>3220</v>
      </c>
      <c r="C1437" s="171" t="s">
        <v>8605</v>
      </c>
      <c r="D1437" s="172">
        <v>58001.011700000003</v>
      </c>
      <c r="G1437" t="s">
        <v>3219</v>
      </c>
      <c r="H1437" t="s">
        <v>3220</v>
      </c>
      <c r="I1437" t="s">
        <v>8605</v>
      </c>
      <c r="J1437">
        <v>58001.011700000003</v>
      </c>
    </row>
    <row r="1438" spans="1:10" x14ac:dyDescent="0.25">
      <c r="A1438" s="167" t="s">
        <v>3221</v>
      </c>
      <c r="B1438" s="167" t="s">
        <v>3222</v>
      </c>
      <c r="C1438" s="171" t="s">
        <v>8606</v>
      </c>
      <c r="D1438" s="172">
        <v>79719.554600000003</v>
      </c>
      <c r="G1438" t="s">
        <v>3221</v>
      </c>
      <c r="H1438" t="s">
        <v>3222</v>
      </c>
      <c r="I1438" t="s">
        <v>8606</v>
      </c>
      <c r="J1438">
        <v>79719.554600000003</v>
      </c>
    </row>
    <row r="1439" spans="1:10" x14ac:dyDescent="0.25">
      <c r="A1439" s="167" t="s">
        <v>3223</v>
      </c>
      <c r="B1439" s="167" t="s">
        <v>3224</v>
      </c>
      <c r="C1439" s="171" t="s">
        <v>8607</v>
      </c>
      <c r="D1439" s="172">
        <v>18462.8789</v>
      </c>
      <c r="G1439" t="s">
        <v>3223</v>
      </c>
      <c r="H1439" t="s">
        <v>3224</v>
      </c>
      <c r="I1439" t="s">
        <v>8607</v>
      </c>
      <c r="J1439">
        <v>18462.8789</v>
      </c>
    </row>
    <row r="1440" spans="1:10" x14ac:dyDescent="0.25">
      <c r="A1440" s="167" t="s">
        <v>3225</v>
      </c>
      <c r="B1440" s="167" t="s">
        <v>3226</v>
      </c>
      <c r="C1440" s="171" t="s">
        <v>8608</v>
      </c>
      <c r="D1440" s="172">
        <v>16959.745999999999</v>
      </c>
      <c r="G1440" t="s">
        <v>3225</v>
      </c>
      <c r="H1440" t="s">
        <v>3226</v>
      </c>
      <c r="I1440" t="s">
        <v>8608</v>
      </c>
      <c r="J1440">
        <v>16959.745999999999</v>
      </c>
    </row>
    <row r="1441" spans="1:10" x14ac:dyDescent="0.25">
      <c r="A1441" s="167" t="s">
        <v>3227</v>
      </c>
      <c r="B1441" s="167" t="s">
        <v>3228</v>
      </c>
      <c r="C1441" s="171" t="s">
        <v>8609</v>
      </c>
      <c r="D1441" s="172">
        <v>0</v>
      </c>
      <c r="G1441" t="s">
        <v>3227</v>
      </c>
      <c r="H1441" t="s">
        <v>3228</v>
      </c>
      <c r="I1441" t="s">
        <v>8609</v>
      </c>
      <c r="J1441">
        <v>0</v>
      </c>
    </row>
    <row r="1442" spans="1:10" x14ac:dyDescent="0.25">
      <c r="A1442" s="167" t="s">
        <v>3229</v>
      </c>
      <c r="B1442" s="167" t="s">
        <v>3230</v>
      </c>
      <c r="C1442" s="171" t="s">
        <v>8610</v>
      </c>
      <c r="D1442" s="172">
        <v>0</v>
      </c>
      <c r="G1442" t="s">
        <v>3229</v>
      </c>
      <c r="H1442" t="s">
        <v>3230</v>
      </c>
      <c r="I1442" t="s">
        <v>8610</v>
      </c>
      <c r="J1442">
        <v>0</v>
      </c>
    </row>
    <row r="1443" spans="1:10" x14ac:dyDescent="0.25">
      <c r="A1443" s="167" t="s">
        <v>3231</v>
      </c>
      <c r="B1443" s="167" t="s">
        <v>3232</v>
      </c>
      <c r="C1443" s="171" t="s">
        <v>8611</v>
      </c>
      <c r="D1443" s="172">
        <v>0</v>
      </c>
      <c r="G1443" t="s">
        <v>3231</v>
      </c>
      <c r="H1443" t="s">
        <v>3232</v>
      </c>
      <c r="I1443" t="s">
        <v>8611</v>
      </c>
      <c r="J1443">
        <v>0</v>
      </c>
    </row>
    <row r="1444" spans="1:10" x14ac:dyDescent="0.25">
      <c r="A1444" s="167" t="s">
        <v>3233</v>
      </c>
      <c r="B1444" s="167" t="s">
        <v>3234</v>
      </c>
      <c r="C1444" s="171" t="s">
        <v>8612</v>
      </c>
      <c r="D1444" s="172">
        <v>15278.705</v>
      </c>
      <c r="G1444" t="s">
        <v>3233</v>
      </c>
      <c r="H1444" t="s">
        <v>3234</v>
      </c>
      <c r="I1444" t="s">
        <v>8612</v>
      </c>
      <c r="J1444">
        <v>15278.705</v>
      </c>
    </row>
    <row r="1445" spans="1:10" x14ac:dyDescent="0.25">
      <c r="A1445" s="167" t="s">
        <v>3235</v>
      </c>
      <c r="B1445" s="167" t="s">
        <v>3236</v>
      </c>
      <c r="C1445" s="171" t="s">
        <v>8613</v>
      </c>
      <c r="D1445" s="172">
        <v>84377.101500000004</v>
      </c>
      <c r="G1445" t="s">
        <v>3235</v>
      </c>
      <c r="H1445" t="s">
        <v>3236</v>
      </c>
      <c r="I1445" t="s">
        <v>8613</v>
      </c>
      <c r="J1445">
        <v>84377.101500000004</v>
      </c>
    </row>
    <row r="1446" spans="1:10" x14ac:dyDescent="0.25">
      <c r="A1446" s="167" t="s">
        <v>3237</v>
      </c>
      <c r="B1446" s="167" t="s">
        <v>3238</v>
      </c>
      <c r="C1446" s="171" t="s">
        <v>8614</v>
      </c>
      <c r="D1446" s="172">
        <v>11487.0332</v>
      </c>
      <c r="G1446" t="s">
        <v>3237</v>
      </c>
      <c r="H1446" t="s">
        <v>3238</v>
      </c>
      <c r="I1446" t="s">
        <v>8614</v>
      </c>
      <c r="J1446">
        <v>11487.0332</v>
      </c>
    </row>
    <row r="1447" spans="1:10" x14ac:dyDescent="0.25">
      <c r="A1447" s="167" t="s">
        <v>3239</v>
      </c>
      <c r="B1447" s="167" t="s">
        <v>3240</v>
      </c>
      <c r="C1447" s="171" t="s">
        <v>8615</v>
      </c>
      <c r="D1447" s="172">
        <v>16388.1718</v>
      </c>
      <c r="G1447" t="s">
        <v>3239</v>
      </c>
      <c r="H1447" t="s">
        <v>3240</v>
      </c>
      <c r="I1447" t="s">
        <v>8615</v>
      </c>
      <c r="J1447">
        <v>16388.1718</v>
      </c>
    </row>
    <row r="1448" spans="1:10" x14ac:dyDescent="0.25">
      <c r="A1448" s="167" t="s">
        <v>3241</v>
      </c>
      <c r="B1448" s="167" t="s">
        <v>3242</v>
      </c>
      <c r="C1448" s="171" t="s">
        <v>8616</v>
      </c>
      <c r="D1448" s="172">
        <v>0</v>
      </c>
      <c r="G1448" t="s">
        <v>3241</v>
      </c>
      <c r="H1448" t="s">
        <v>3242</v>
      </c>
      <c r="I1448" t="s">
        <v>8616</v>
      </c>
      <c r="J1448">
        <v>0</v>
      </c>
    </row>
    <row r="1449" spans="1:10" x14ac:dyDescent="0.25">
      <c r="A1449" s="167" t="s">
        <v>3243</v>
      </c>
      <c r="B1449" s="167" t="s">
        <v>3244</v>
      </c>
      <c r="C1449" s="171" t="s">
        <v>8617</v>
      </c>
      <c r="D1449" s="172">
        <v>19700.123</v>
      </c>
      <c r="G1449" t="s">
        <v>3243</v>
      </c>
      <c r="H1449" t="s">
        <v>3244</v>
      </c>
      <c r="I1449" t="s">
        <v>8617</v>
      </c>
      <c r="J1449">
        <v>19700.123</v>
      </c>
    </row>
    <row r="1450" spans="1:10" x14ac:dyDescent="0.25">
      <c r="A1450" s="167" t="s">
        <v>3245</v>
      </c>
      <c r="B1450" s="167" t="s">
        <v>3246</v>
      </c>
      <c r="C1450" s="171" t="s">
        <v>8618</v>
      </c>
      <c r="D1450" s="172">
        <v>31730.1914</v>
      </c>
      <c r="G1450" t="s">
        <v>3245</v>
      </c>
      <c r="H1450" t="s">
        <v>3246</v>
      </c>
      <c r="I1450" t="s">
        <v>8618</v>
      </c>
      <c r="J1450">
        <v>31730.1914</v>
      </c>
    </row>
    <row r="1451" spans="1:10" x14ac:dyDescent="0.25">
      <c r="A1451" s="167" t="s">
        <v>3247</v>
      </c>
      <c r="B1451" s="167" t="s">
        <v>3248</v>
      </c>
      <c r="C1451" s="171" t="s">
        <v>8619</v>
      </c>
      <c r="D1451" s="172">
        <v>21030.0625</v>
      </c>
      <c r="G1451" t="s">
        <v>3247</v>
      </c>
      <c r="H1451" t="s">
        <v>3248</v>
      </c>
      <c r="I1451" t="s">
        <v>8619</v>
      </c>
      <c r="J1451">
        <v>21030.0625</v>
      </c>
    </row>
    <row r="1452" spans="1:10" x14ac:dyDescent="0.25">
      <c r="A1452" s="167" t="s">
        <v>3249</v>
      </c>
      <c r="B1452" s="167" t="s">
        <v>3250</v>
      </c>
      <c r="C1452" s="171" t="s">
        <v>8620</v>
      </c>
      <c r="D1452" s="172">
        <v>29859.8613</v>
      </c>
      <c r="G1452" t="s">
        <v>3249</v>
      </c>
      <c r="H1452" t="s">
        <v>3250</v>
      </c>
      <c r="I1452" t="s">
        <v>8620</v>
      </c>
      <c r="J1452">
        <v>29859.8613</v>
      </c>
    </row>
    <row r="1453" spans="1:10" x14ac:dyDescent="0.25">
      <c r="A1453" s="167" t="s">
        <v>3251</v>
      </c>
      <c r="B1453" s="167" t="s">
        <v>3252</v>
      </c>
      <c r="C1453" s="171" t="s">
        <v>8621</v>
      </c>
      <c r="D1453" s="172">
        <v>54374.128900000003</v>
      </c>
      <c r="G1453" t="s">
        <v>3251</v>
      </c>
      <c r="H1453" t="s">
        <v>3252</v>
      </c>
      <c r="I1453" t="s">
        <v>8621</v>
      </c>
      <c r="J1453">
        <v>54374.128900000003</v>
      </c>
    </row>
    <row r="1454" spans="1:10" x14ac:dyDescent="0.25">
      <c r="A1454" s="167" t="s">
        <v>3253</v>
      </c>
      <c r="B1454" s="167" t="s">
        <v>3254</v>
      </c>
      <c r="C1454" s="171" t="s">
        <v>8622</v>
      </c>
      <c r="D1454" s="172">
        <v>13713.242099999999</v>
      </c>
      <c r="G1454" t="s">
        <v>3253</v>
      </c>
      <c r="H1454" t="s">
        <v>3254</v>
      </c>
      <c r="I1454" t="s">
        <v>8622</v>
      </c>
      <c r="J1454">
        <v>13713.242099999999</v>
      </c>
    </row>
    <row r="1455" spans="1:10" x14ac:dyDescent="0.25">
      <c r="A1455" s="167" t="s">
        <v>3255</v>
      </c>
      <c r="B1455" s="167" t="s">
        <v>3256</v>
      </c>
      <c r="C1455" s="171" t="s">
        <v>8623</v>
      </c>
      <c r="D1455" s="172">
        <v>23403.087800000001</v>
      </c>
      <c r="G1455" t="s">
        <v>3255</v>
      </c>
      <c r="H1455" t="s">
        <v>3256</v>
      </c>
      <c r="I1455" t="s">
        <v>8623</v>
      </c>
      <c r="J1455">
        <v>23403.087800000001</v>
      </c>
    </row>
    <row r="1456" spans="1:10" x14ac:dyDescent="0.25">
      <c r="A1456" s="167" t="s">
        <v>3257</v>
      </c>
      <c r="B1456" s="167" t="s">
        <v>3258</v>
      </c>
      <c r="C1456" s="171" t="s">
        <v>8624</v>
      </c>
      <c r="D1456" s="172">
        <v>51836.570299999999</v>
      </c>
      <c r="G1456" t="s">
        <v>3257</v>
      </c>
      <c r="H1456" t="s">
        <v>3258</v>
      </c>
      <c r="I1456" t="s">
        <v>8624</v>
      </c>
      <c r="J1456">
        <v>51836.570299999999</v>
      </c>
    </row>
    <row r="1457" spans="1:10" x14ac:dyDescent="0.25">
      <c r="A1457" s="167" t="s">
        <v>3259</v>
      </c>
      <c r="B1457" s="167" t="s">
        <v>3260</v>
      </c>
      <c r="C1457" s="171" t="s">
        <v>8625</v>
      </c>
      <c r="D1457" s="172">
        <v>41516.128900000003</v>
      </c>
      <c r="G1457" t="s">
        <v>3259</v>
      </c>
      <c r="H1457" t="s">
        <v>3260</v>
      </c>
      <c r="I1457" t="s">
        <v>8625</v>
      </c>
      <c r="J1457">
        <v>41516.128900000003</v>
      </c>
    </row>
    <row r="1458" spans="1:10" x14ac:dyDescent="0.25">
      <c r="A1458" s="167" t="s">
        <v>3261</v>
      </c>
      <c r="B1458" s="167" t="s">
        <v>3262</v>
      </c>
      <c r="C1458" s="171" t="s">
        <v>8626</v>
      </c>
      <c r="D1458" s="172">
        <v>0</v>
      </c>
      <c r="G1458" t="s">
        <v>3261</v>
      </c>
      <c r="H1458" t="s">
        <v>3262</v>
      </c>
      <c r="I1458" t="s">
        <v>8626</v>
      </c>
      <c r="J1458">
        <v>0</v>
      </c>
    </row>
    <row r="1459" spans="1:10" x14ac:dyDescent="0.25">
      <c r="A1459" s="167" t="s">
        <v>3263</v>
      </c>
      <c r="B1459" s="167" t="s">
        <v>3264</v>
      </c>
      <c r="C1459" s="171" t="s">
        <v>8627</v>
      </c>
      <c r="D1459" s="172">
        <v>58001.375</v>
      </c>
      <c r="G1459" t="s">
        <v>3263</v>
      </c>
      <c r="H1459" t="s">
        <v>3264</v>
      </c>
      <c r="I1459" t="s">
        <v>8627</v>
      </c>
      <c r="J1459">
        <v>58001.375</v>
      </c>
    </row>
    <row r="1460" spans="1:10" x14ac:dyDescent="0.25">
      <c r="A1460" s="167" t="s">
        <v>3265</v>
      </c>
      <c r="B1460" s="167" t="s">
        <v>3266</v>
      </c>
      <c r="C1460" s="171" t="s">
        <v>8628</v>
      </c>
      <c r="D1460" s="172">
        <v>33981.132799999999</v>
      </c>
      <c r="G1460" t="s">
        <v>3265</v>
      </c>
      <c r="H1460" t="s">
        <v>3266</v>
      </c>
      <c r="I1460" t="s">
        <v>8628</v>
      </c>
      <c r="J1460">
        <v>33981.132799999999</v>
      </c>
    </row>
    <row r="1461" spans="1:10" x14ac:dyDescent="0.25">
      <c r="A1461" s="167" t="s">
        <v>3267</v>
      </c>
      <c r="B1461" s="167" t="s">
        <v>3268</v>
      </c>
      <c r="C1461" s="171" t="s">
        <v>8629</v>
      </c>
      <c r="D1461" s="172">
        <v>47201.691400000003</v>
      </c>
      <c r="G1461" t="s">
        <v>3267</v>
      </c>
      <c r="H1461" t="s">
        <v>3268</v>
      </c>
      <c r="I1461" t="s">
        <v>8629</v>
      </c>
      <c r="J1461">
        <v>47201.691400000003</v>
      </c>
    </row>
    <row r="1462" spans="1:10" x14ac:dyDescent="0.25">
      <c r="A1462" s="167" t="s">
        <v>3269</v>
      </c>
      <c r="B1462" s="167" t="s">
        <v>3270</v>
      </c>
      <c r="C1462" s="171" t="s">
        <v>8630</v>
      </c>
      <c r="D1462" s="172">
        <v>47807.589800000002</v>
      </c>
      <c r="G1462" t="s">
        <v>3269</v>
      </c>
      <c r="H1462" t="s">
        <v>3270</v>
      </c>
      <c r="I1462" t="s">
        <v>8630</v>
      </c>
      <c r="J1462">
        <v>47807.589800000002</v>
      </c>
    </row>
    <row r="1463" spans="1:10" x14ac:dyDescent="0.25">
      <c r="A1463" s="167" t="s">
        <v>3271</v>
      </c>
      <c r="B1463" s="167" t="s">
        <v>3272</v>
      </c>
      <c r="C1463" s="171" t="s">
        <v>8631</v>
      </c>
      <c r="D1463" s="172">
        <v>31727.275300000001</v>
      </c>
      <c r="G1463" t="s">
        <v>3271</v>
      </c>
      <c r="H1463" t="s">
        <v>3272</v>
      </c>
      <c r="I1463" t="s">
        <v>8631</v>
      </c>
      <c r="J1463">
        <v>31727.275300000001</v>
      </c>
    </row>
    <row r="1464" spans="1:10" x14ac:dyDescent="0.25">
      <c r="A1464" s="167" t="s">
        <v>3273</v>
      </c>
      <c r="B1464" s="167" t="s">
        <v>3274</v>
      </c>
      <c r="C1464" s="171" t="s">
        <v>8632</v>
      </c>
      <c r="D1464" s="172">
        <v>43902.882799999999</v>
      </c>
      <c r="G1464" t="s">
        <v>3273</v>
      </c>
      <c r="H1464" t="s">
        <v>3274</v>
      </c>
      <c r="I1464" t="s">
        <v>8632</v>
      </c>
      <c r="J1464">
        <v>43902.882799999999</v>
      </c>
    </row>
    <row r="1465" spans="1:10" x14ac:dyDescent="0.25">
      <c r="A1465" s="167" t="s">
        <v>3275</v>
      </c>
      <c r="B1465" s="167" t="s">
        <v>3276</v>
      </c>
      <c r="C1465" s="171" t="s">
        <v>8633</v>
      </c>
      <c r="D1465" s="172">
        <v>7992.6503899999998</v>
      </c>
      <c r="G1465" t="s">
        <v>3275</v>
      </c>
      <c r="H1465" t="s">
        <v>3276</v>
      </c>
      <c r="I1465" t="s">
        <v>8633</v>
      </c>
      <c r="J1465">
        <v>7992.6503899999998</v>
      </c>
    </row>
    <row r="1466" spans="1:10" x14ac:dyDescent="0.25">
      <c r="A1466" s="167" t="s">
        <v>3277</v>
      </c>
      <c r="B1466" s="167" t="s">
        <v>3278</v>
      </c>
      <c r="C1466" s="171" t="s">
        <v>8634</v>
      </c>
      <c r="D1466" s="172">
        <v>14531.1816</v>
      </c>
      <c r="G1466" t="s">
        <v>3277</v>
      </c>
      <c r="H1466" t="s">
        <v>3278</v>
      </c>
      <c r="I1466" t="s">
        <v>8634</v>
      </c>
      <c r="J1466">
        <v>14531.1816</v>
      </c>
    </row>
    <row r="1467" spans="1:10" x14ac:dyDescent="0.25">
      <c r="A1467" s="167" t="s">
        <v>3279</v>
      </c>
      <c r="B1467" s="167" t="s">
        <v>3280</v>
      </c>
      <c r="C1467" s="171" t="s">
        <v>8635</v>
      </c>
      <c r="D1467" s="172">
        <v>7488.5649400000002</v>
      </c>
      <c r="G1467" t="s">
        <v>3279</v>
      </c>
      <c r="H1467" t="s">
        <v>3280</v>
      </c>
      <c r="I1467" t="s">
        <v>8635</v>
      </c>
      <c r="J1467">
        <v>7488.5649400000002</v>
      </c>
    </row>
    <row r="1468" spans="1:10" x14ac:dyDescent="0.25">
      <c r="A1468" s="167" t="s">
        <v>3281</v>
      </c>
      <c r="B1468" s="167" t="s">
        <v>3282</v>
      </c>
      <c r="C1468" s="171" t="s">
        <v>8636</v>
      </c>
      <c r="D1468" s="172">
        <v>4075.8862300000001</v>
      </c>
      <c r="G1468" t="s">
        <v>3281</v>
      </c>
      <c r="H1468" t="s">
        <v>3282</v>
      </c>
      <c r="I1468" t="s">
        <v>8636</v>
      </c>
      <c r="J1468">
        <v>4075.8862300000001</v>
      </c>
    </row>
    <row r="1469" spans="1:10" x14ac:dyDescent="0.25">
      <c r="A1469" s="167" t="s">
        <v>3283</v>
      </c>
      <c r="B1469" s="167" t="s">
        <v>3284</v>
      </c>
      <c r="C1469" s="171" t="s">
        <v>8637</v>
      </c>
      <c r="D1469" s="172">
        <v>29137.1289</v>
      </c>
      <c r="G1469" t="s">
        <v>3283</v>
      </c>
      <c r="H1469" t="s">
        <v>3284</v>
      </c>
      <c r="I1469" t="s">
        <v>8637</v>
      </c>
      <c r="J1469">
        <v>29137.1289</v>
      </c>
    </row>
    <row r="1470" spans="1:10" x14ac:dyDescent="0.25">
      <c r="A1470" s="167" t="s">
        <v>3285</v>
      </c>
      <c r="B1470" s="167" t="s">
        <v>3286</v>
      </c>
      <c r="C1470" s="171" t="s">
        <v>8638</v>
      </c>
      <c r="D1470" s="172">
        <v>25132.015599999999</v>
      </c>
      <c r="G1470" t="s">
        <v>3285</v>
      </c>
      <c r="H1470" t="s">
        <v>3286</v>
      </c>
      <c r="I1470" t="s">
        <v>8638</v>
      </c>
      <c r="J1470">
        <v>25132.015599999999</v>
      </c>
    </row>
    <row r="1471" spans="1:10" x14ac:dyDescent="0.25">
      <c r="A1471" s="167" t="s">
        <v>3287</v>
      </c>
      <c r="B1471" s="167" t="s">
        <v>3288</v>
      </c>
      <c r="C1471" s="171" t="s">
        <v>8639</v>
      </c>
      <c r="D1471" s="172">
        <v>0</v>
      </c>
      <c r="G1471" t="s">
        <v>3287</v>
      </c>
      <c r="H1471" t="s">
        <v>3288</v>
      </c>
      <c r="I1471" t="s">
        <v>8639</v>
      </c>
      <c r="J1471">
        <v>0</v>
      </c>
    </row>
    <row r="1472" spans="1:10" x14ac:dyDescent="0.25">
      <c r="A1472" s="167" t="s">
        <v>3289</v>
      </c>
      <c r="B1472" s="167" t="s">
        <v>3290</v>
      </c>
      <c r="C1472" s="171" t="s">
        <v>8640</v>
      </c>
      <c r="D1472" s="172">
        <v>17467.857400000001</v>
      </c>
      <c r="G1472" t="s">
        <v>3289</v>
      </c>
      <c r="H1472" t="s">
        <v>3290</v>
      </c>
      <c r="I1472" t="s">
        <v>8640</v>
      </c>
      <c r="J1472">
        <v>17467.857400000001</v>
      </c>
    </row>
    <row r="1473" spans="1:10" x14ac:dyDescent="0.25">
      <c r="A1473" s="167" t="s">
        <v>3291</v>
      </c>
      <c r="B1473" s="167" t="s">
        <v>3292</v>
      </c>
      <c r="C1473" s="171" t="s">
        <v>8641</v>
      </c>
      <c r="D1473" s="172">
        <v>52576.804600000003</v>
      </c>
      <c r="G1473" t="s">
        <v>3291</v>
      </c>
      <c r="H1473" t="s">
        <v>3292</v>
      </c>
      <c r="I1473" t="s">
        <v>8641</v>
      </c>
      <c r="J1473">
        <v>52576.804600000003</v>
      </c>
    </row>
    <row r="1474" spans="1:10" x14ac:dyDescent="0.25">
      <c r="A1474" s="167" t="s">
        <v>3293</v>
      </c>
      <c r="B1474" s="167" t="s">
        <v>3294</v>
      </c>
      <c r="C1474" s="171" t="s">
        <v>8642</v>
      </c>
      <c r="D1474" s="172">
        <v>20131.025300000001</v>
      </c>
      <c r="G1474" t="s">
        <v>3293</v>
      </c>
      <c r="H1474" t="s">
        <v>3294</v>
      </c>
      <c r="I1474" t="s">
        <v>8642</v>
      </c>
      <c r="J1474">
        <v>20131.025300000001</v>
      </c>
    </row>
    <row r="1475" spans="1:10" x14ac:dyDescent="0.25">
      <c r="A1475" s="167" t="s">
        <v>3295</v>
      </c>
      <c r="B1475" s="167" t="s">
        <v>3296</v>
      </c>
      <c r="C1475" s="171" t="s">
        <v>8643</v>
      </c>
      <c r="D1475" s="172">
        <v>40951.796799999996</v>
      </c>
      <c r="G1475" t="s">
        <v>3295</v>
      </c>
      <c r="H1475" t="s">
        <v>3296</v>
      </c>
      <c r="I1475" t="s">
        <v>8643</v>
      </c>
      <c r="J1475">
        <v>40951.796799999996</v>
      </c>
    </row>
    <row r="1476" spans="1:10" x14ac:dyDescent="0.25">
      <c r="A1476" s="167" t="s">
        <v>3297</v>
      </c>
      <c r="B1476" s="167" t="s">
        <v>3298</v>
      </c>
      <c r="C1476" s="171" t="s">
        <v>8644</v>
      </c>
      <c r="D1476" s="172">
        <v>37608.421799999996</v>
      </c>
      <c r="G1476" t="s">
        <v>3297</v>
      </c>
      <c r="H1476" t="s">
        <v>3298</v>
      </c>
      <c r="I1476" t="s">
        <v>8644</v>
      </c>
      <c r="J1476">
        <v>37608.421799999996</v>
      </c>
    </row>
    <row r="1477" spans="1:10" x14ac:dyDescent="0.25">
      <c r="A1477" s="167" t="s">
        <v>3299</v>
      </c>
      <c r="B1477" s="167" t="s">
        <v>3300</v>
      </c>
      <c r="C1477" s="171" t="s">
        <v>8645</v>
      </c>
      <c r="D1477" s="172">
        <v>0</v>
      </c>
      <c r="G1477" t="s">
        <v>3299</v>
      </c>
      <c r="H1477" t="s">
        <v>3300</v>
      </c>
      <c r="I1477" t="s">
        <v>8645</v>
      </c>
      <c r="J1477">
        <v>0</v>
      </c>
    </row>
    <row r="1478" spans="1:10" x14ac:dyDescent="0.25">
      <c r="A1478" s="167" t="s">
        <v>3301</v>
      </c>
      <c r="B1478" s="167" t="s">
        <v>3302</v>
      </c>
      <c r="C1478" s="171" t="s">
        <v>8646</v>
      </c>
      <c r="D1478" s="172">
        <v>0</v>
      </c>
      <c r="G1478" t="s">
        <v>3301</v>
      </c>
      <c r="H1478" t="s">
        <v>3302</v>
      </c>
      <c r="I1478" t="s">
        <v>8646</v>
      </c>
      <c r="J1478">
        <v>0</v>
      </c>
    </row>
    <row r="1479" spans="1:10" x14ac:dyDescent="0.25">
      <c r="A1479" s="167" t="s">
        <v>3303</v>
      </c>
      <c r="B1479" s="167" t="s">
        <v>3304</v>
      </c>
      <c r="C1479" s="171" t="s">
        <v>8647</v>
      </c>
      <c r="D1479" s="172">
        <v>68074.390599999999</v>
      </c>
      <c r="G1479" t="s">
        <v>3303</v>
      </c>
      <c r="H1479" t="s">
        <v>3304</v>
      </c>
      <c r="I1479" t="s">
        <v>8647</v>
      </c>
      <c r="J1479">
        <v>68074.390599999999</v>
      </c>
    </row>
    <row r="1480" spans="1:10" x14ac:dyDescent="0.25">
      <c r="A1480" s="167" t="s">
        <v>3305</v>
      </c>
      <c r="B1480" s="167" t="s">
        <v>3306</v>
      </c>
      <c r="C1480" s="171" t="s">
        <v>8648</v>
      </c>
      <c r="D1480" s="172">
        <v>32460.890599999999</v>
      </c>
      <c r="G1480" t="s">
        <v>3305</v>
      </c>
      <c r="H1480" t="s">
        <v>3306</v>
      </c>
      <c r="I1480" t="s">
        <v>8648</v>
      </c>
      <c r="J1480">
        <v>32460.890599999999</v>
      </c>
    </row>
    <row r="1481" spans="1:10" x14ac:dyDescent="0.25">
      <c r="A1481" s="167" t="s">
        <v>3307</v>
      </c>
      <c r="B1481" s="167" t="s">
        <v>3308</v>
      </c>
      <c r="C1481" s="171" t="s">
        <v>8649</v>
      </c>
      <c r="D1481" s="172">
        <v>0</v>
      </c>
      <c r="G1481" t="s">
        <v>3307</v>
      </c>
      <c r="H1481" t="s">
        <v>3308</v>
      </c>
      <c r="I1481" t="s">
        <v>8649</v>
      </c>
      <c r="J1481">
        <v>0</v>
      </c>
    </row>
    <row r="1482" spans="1:10" x14ac:dyDescent="0.25">
      <c r="A1482" s="167" t="s">
        <v>3309</v>
      </c>
      <c r="B1482" s="167" t="s">
        <v>3310</v>
      </c>
      <c r="C1482" s="171" t="s">
        <v>8650</v>
      </c>
      <c r="D1482" s="172">
        <v>67320.289000000004</v>
      </c>
      <c r="G1482" t="s">
        <v>3309</v>
      </c>
      <c r="H1482" t="s">
        <v>3310</v>
      </c>
      <c r="I1482" t="s">
        <v>8650</v>
      </c>
      <c r="J1482">
        <v>67320.289000000004</v>
      </c>
    </row>
    <row r="1483" spans="1:10" x14ac:dyDescent="0.25">
      <c r="A1483" s="167" t="s">
        <v>3311</v>
      </c>
      <c r="B1483" s="167" t="s">
        <v>3312</v>
      </c>
      <c r="C1483" s="171" t="s">
        <v>8651</v>
      </c>
      <c r="D1483" s="172">
        <v>44599.343699999998</v>
      </c>
      <c r="G1483" t="s">
        <v>3311</v>
      </c>
      <c r="H1483" t="s">
        <v>3312</v>
      </c>
      <c r="I1483" t="s">
        <v>8651</v>
      </c>
      <c r="J1483">
        <v>44599.343699999998</v>
      </c>
    </row>
    <row r="1484" spans="1:10" x14ac:dyDescent="0.25">
      <c r="A1484" s="167" t="s">
        <v>3313</v>
      </c>
      <c r="B1484" s="167" t="s">
        <v>3314</v>
      </c>
      <c r="C1484" s="171" t="s">
        <v>8652</v>
      </c>
      <c r="D1484" s="172">
        <v>60324.714800000002</v>
      </c>
      <c r="G1484" t="s">
        <v>3313</v>
      </c>
      <c r="H1484" t="s">
        <v>3314</v>
      </c>
      <c r="I1484" t="s">
        <v>8652</v>
      </c>
      <c r="J1484">
        <v>60324.714800000002</v>
      </c>
    </row>
    <row r="1485" spans="1:10" x14ac:dyDescent="0.25">
      <c r="A1485" s="167" t="s">
        <v>3315</v>
      </c>
      <c r="B1485" s="167" t="s">
        <v>3316</v>
      </c>
      <c r="C1485" s="171" t="s">
        <v>8653</v>
      </c>
      <c r="D1485" s="172">
        <v>81443.1875</v>
      </c>
      <c r="G1485" t="s">
        <v>3315</v>
      </c>
      <c r="H1485" t="s">
        <v>3316</v>
      </c>
      <c r="I1485" t="s">
        <v>8653</v>
      </c>
      <c r="J1485">
        <v>81443.1875</v>
      </c>
    </row>
    <row r="1486" spans="1:10" x14ac:dyDescent="0.25">
      <c r="A1486" s="167" t="s">
        <v>3317</v>
      </c>
      <c r="B1486" s="167" t="s">
        <v>3318</v>
      </c>
      <c r="C1486" s="171" t="s">
        <v>8654</v>
      </c>
      <c r="D1486" s="172">
        <v>64291.578099999999</v>
      </c>
      <c r="G1486" t="s">
        <v>3317</v>
      </c>
      <c r="H1486" t="s">
        <v>3318</v>
      </c>
      <c r="I1486" t="s">
        <v>8654</v>
      </c>
      <c r="J1486">
        <v>64291.578099999999</v>
      </c>
    </row>
    <row r="1487" spans="1:10" x14ac:dyDescent="0.25">
      <c r="A1487" s="167" t="s">
        <v>3319</v>
      </c>
      <c r="B1487" s="167" t="s">
        <v>3320</v>
      </c>
      <c r="C1487" s="171" t="s">
        <v>8655</v>
      </c>
      <c r="D1487" s="172">
        <v>42913.082000000002</v>
      </c>
      <c r="G1487" t="s">
        <v>3319</v>
      </c>
      <c r="H1487" t="s">
        <v>3320</v>
      </c>
      <c r="I1487" t="s">
        <v>8655</v>
      </c>
      <c r="J1487">
        <v>42913.082000000002</v>
      </c>
    </row>
    <row r="1488" spans="1:10" x14ac:dyDescent="0.25">
      <c r="A1488" s="167" t="s">
        <v>3321</v>
      </c>
      <c r="B1488" s="167" t="s">
        <v>3322</v>
      </c>
      <c r="C1488" s="171" t="s">
        <v>8656</v>
      </c>
      <c r="D1488" s="172">
        <v>26765.3125</v>
      </c>
      <c r="G1488" t="s">
        <v>3321</v>
      </c>
      <c r="H1488" t="s">
        <v>3322</v>
      </c>
      <c r="I1488" t="s">
        <v>8656</v>
      </c>
      <c r="J1488">
        <v>26765.3125</v>
      </c>
    </row>
    <row r="1489" spans="1:10" x14ac:dyDescent="0.25">
      <c r="A1489" s="167" t="s">
        <v>3323</v>
      </c>
      <c r="B1489" s="167" t="s">
        <v>3324</v>
      </c>
      <c r="C1489" s="171" t="s">
        <v>8657</v>
      </c>
      <c r="D1489" s="172">
        <v>37335.288999999997</v>
      </c>
      <c r="G1489" t="s">
        <v>3323</v>
      </c>
      <c r="H1489" t="s">
        <v>3324</v>
      </c>
      <c r="I1489" t="s">
        <v>8657</v>
      </c>
      <c r="J1489">
        <v>37335.288999999997</v>
      </c>
    </row>
    <row r="1490" spans="1:10" x14ac:dyDescent="0.25">
      <c r="A1490" s="167" t="s">
        <v>3325</v>
      </c>
      <c r="B1490" s="167" t="s">
        <v>3326</v>
      </c>
      <c r="C1490" s="171" t="s">
        <v>8658</v>
      </c>
      <c r="D1490" s="172">
        <v>50458.226499999997</v>
      </c>
      <c r="G1490" t="s">
        <v>3325</v>
      </c>
      <c r="H1490" t="s">
        <v>3326</v>
      </c>
      <c r="I1490" t="s">
        <v>8658</v>
      </c>
      <c r="J1490">
        <v>50458.226499999997</v>
      </c>
    </row>
    <row r="1491" spans="1:10" x14ac:dyDescent="0.25">
      <c r="A1491" s="167" t="s">
        <v>3327</v>
      </c>
      <c r="B1491" s="167" t="s">
        <v>3328</v>
      </c>
      <c r="C1491" s="171" t="s">
        <v>8659</v>
      </c>
      <c r="D1491" s="172">
        <v>12572.9609</v>
      </c>
      <c r="G1491" t="s">
        <v>3327</v>
      </c>
      <c r="H1491" t="s">
        <v>3328</v>
      </c>
      <c r="I1491" t="s">
        <v>8659</v>
      </c>
      <c r="J1491">
        <v>12572.9609</v>
      </c>
    </row>
    <row r="1492" spans="1:10" x14ac:dyDescent="0.25">
      <c r="A1492" s="167" t="s">
        <v>3329</v>
      </c>
      <c r="B1492" s="167" t="s">
        <v>3330</v>
      </c>
      <c r="C1492" s="171" t="s">
        <v>8660</v>
      </c>
      <c r="D1492" s="172">
        <v>11206.8945</v>
      </c>
      <c r="G1492" t="s">
        <v>3329</v>
      </c>
      <c r="H1492" t="s">
        <v>3330</v>
      </c>
      <c r="I1492" t="s">
        <v>8660</v>
      </c>
      <c r="J1492">
        <v>11206.8945</v>
      </c>
    </row>
    <row r="1493" spans="1:10" x14ac:dyDescent="0.25">
      <c r="A1493" s="167" t="s">
        <v>3331</v>
      </c>
      <c r="B1493" s="167" t="s">
        <v>3332</v>
      </c>
      <c r="C1493" s="171" t="s">
        <v>8661</v>
      </c>
      <c r="D1493" s="172">
        <v>0</v>
      </c>
      <c r="G1493" t="s">
        <v>3331</v>
      </c>
      <c r="H1493" t="s">
        <v>3332</v>
      </c>
      <c r="I1493" t="s">
        <v>8661</v>
      </c>
      <c r="J1493">
        <v>0</v>
      </c>
    </row>
    <row r="1494" spans="1:10" x14ac:dyDescent="0.25">
      <c r="A1494" s="167" t="s">
        <v>3333</v>
      </c>
      <c r="B1494" s="167" t="s">
        <v>3334</v>
      </c>
      <c r="C1494" s="171" t="s">
        <v>8662</v>
      </c>
      <c r="D1494" s="172">
        <v>0</v>
      </c>
      <c r="G1494" t="s">
        <v>3333</v>
      </c>
      <c r="H1494" t="s">
        <v>3334</v>
      </c>
      <c r="I1494" t="s">
        <v>8662</v>
      </c>
      <c r="J1494">
        <v>0</v>
      </c>
    </row>
    <row r="1495" spans="1:10" x14ac:dyDescent="0.25">
      <c r="A1495" s="167" t="s">
        <v>3335</v>
      </c>
      <c r="B1495" s="167" t="s">
        <v>3336</v>
      </c>
      <c r="C1495" s="171" t="s">
        <v>8663</v>
      </c>
      <c r="D1495" s="172">
        <v>0</v>
      </c>
      <c r="G1495" t="s">
        <v>3335</v>
      </c>
      <c r="H1495" t="s">
        <v>3336</v>
      </c>
      <c r="I1495" t="s">
        <v>8663</v>
      </c>
      <c r="J1495">
        <v>0</v>
      </c>
    </row>
    <row r="1496" spans="1:10" x14ac:dyDescent="0.25">
      <c r="A1496" s="167" t="s">
        <v>3337</v>
      </c>
      <c r="B1496" s="167" t="s">
        <v>3338</v>
      </c>
      <c r="C1496" s="171" t="s">
        <v>8664</v>
      </c>
      <c r="D1496" s="172">
        <v>10008.9023</v>
      </c>
      <c r="G1496" t="s">
        <v>3337</v>
      </c>
      <c r="H1496" t="s">
        <v>3338</v>
      </c>
      <c r="I1496" t="s">
        <v>8664</v>
      </c>
      <c r="J1496">
        <v>10008.9023</v>
      </c>
    </row>
    <row r="1497" spans="1:10" x14ac:dyDescent="0.25">
      <c r="A1497" s="167" t="s">
        <v>3339</v>
      </c>
      <c r="B1497" s="167" t="s">
        <v>3340</v>
      </c>
      <c r="C1497" s="171" t="s">
        <v>8665</v>
      </c>
      <c r="D1497" s="172">
        <v>57736.875</v>
      </c>
      <c r="G1497" t="s">
        <v>3339</v>
      </c>
      <c r="H1497" t="s">
        <v>3340</v>
      </c>
      <c r="I1497" t="s">
        <v>8665</v>
      </c>
      <c r="J1497">
        <v>57736.875</v>
      </c>
    </row>
    <row r="1498" spans="1:10" x14ac:dyDescent="0.25">
      <c r="A1498" s="167" t="s">
        <v>3341</v>
      </c>
      <c r="B1498" s="167" t="s">
        <v>3342</v>
      </c>
      <c r="C1498" s="171" t="s">
        <v>8666</v>
      </c>
      <c r="D1498" s="172">
        <v>8408.6171799999993</v>
      </c>
      <c r="G1498" t="s">
        <v>3341</v>
      </c>
      <c r="H1498" t="s">
        <v>3342</v>
      </c>
      <c r="I1498" t="s">
        <v>8666</v>
      </c>
      <c r="J1498">
        <v>8408.6171799999993</v>
      </c>
    </row>
    <row r="1499" spans="1:10" x14ac:dyDescent="0.25">
      <c r="A1499" s="167" t="s">
        <v>3343</v>
      </c>
      <c r="B1499" s="167" t="s">
        <v>3344</v>
      </c>
      <c r="C1499" s="171" t="s">
        <v>8667</v>
      </c>
      <c r="D1499" s="172">
        <v>12402.7109</v>
      </c>
      <c r="G1499" t="s">
        <v>3343</v>
      </c>
      <c r="H1499" t="s">
        <v>3344</v>
      </c>
      <c r="I1499" t="s">
        <v>8667</v>
      </c>
      <c r="J1499">
        <v>12402.7109</v>
      </c>
    </row>
    <row r="1500" spans="1:10" x14ac:dyDescent="0.25">
      <c r="A1500" s="167" t="s">
        <v>3345</v>
      </c>
      <c r="B1500" s="167" t="s">
        <v>3346</v>
      </c>
      <c r="C1500" s="171" t="s">
        <v>8668</v>
      </c>
      <c r="D1500" s="172">
        <v>0</v>
      </c>
      <c r="G1500" t="s">
        <v>3345</v>
      </c>
      <c r="H1500" t="s">
        <v>3346</v>
      </c>
      <c r="I1500" t="s">
        <v>8668</v>
      </c>
      <c r="J1500">
        <v>0</v>
      </c>
    </row>
    <row r="1501" spans="1:10" x14ac:dyDescent="0.25">
      <c r="A1501" s="167" t="s">
        <v>3347</v>
      </c>
      <c r="B1501" s="167" t="s">
        <v>3348</v>
      </c>
      <c r="C1501" s="171" t="s">
        <v>8669</v>
      </c>
      <c r="D1501" s="172">
        <v>15540.919900000001</v>
      </c>
      <c r="G1501" t="s">
        <v>3347</v>
      </c>
      <c r="H1501" t="s">
        <v>3348</v>
      </c>
      <c r="I1501" t="s">
        <v>8669</v>
      </c>
      <c r="J1501">
        <v>15540.919900000001</v>
      </c>
    </row>
    <row r="1502" spans="1:10" x14ac:dyDescent="0.25">
      <c r="A1502" s="167" t="s">
        <v>3349</v>
      </c>
      <c r="B1502" s="167" t="s">
        <v>3350</v>
      </c>
      <c r="C1502" s="171" t="s">
        <v>8670</v>
      </c>
      <c r="D1502" s="172">
        <v>24041.044900000001</v>
      </c>
      <c r="G1502" t="s">
        <v>3349</v>
      </c>
      <c r="H1502" t="s">
        <v>3350</v>
      </c>
      <c r="I1502" t="s">
        <v>8670</v>
      </c>
      <c r="J1502">
        <v>24041.044900000001</v>
      </c>
    </row>
    <row r="1503" spans="1:10" x14ac:dyDescent="0.25">
      <c r="A1503" s="167" t="s">
        <v>3351</v>
      </c>
      <c r="B1503" s="167" t="s">
        <v>3352</v>
      </c>
      <c r="C1503" s="171" t="s">
        <v>8671</v>
      </c>
      <c r="D1503" s="172">
        <v>15735.290999999999</v>
      </c>
      <c r="G1503" t="s">
        <v>3351</v>
      </c>
      <c r="H1503" t="s">
        <v>3352</v>
      </c>
      <c r="I1503" t="s">
        <v>8671</v>
      </c>
      <c r="J1503">
        <v>15735.290999999999</v>
      </c>
    </row>
    <row r="1504" spans="1:10" x14ac:dyDescent="0.25">
      <c r="A1504" s="167" t="s">
        <v>3353</v>
      </c>
      <c r="B1504" s="167" t="s">
        <v>3354</v>
      </c>
      <c r="C1504" s="171" t="s">
        <v>8672</v>
      </c>
      <c r="D1504" s="172">
        <v>21705.652300000002</v>
      </c>
      <c r="G1504" t="s">
        <v>3353</v>
      </c>
      <c r="H1504" t="s">
        <v>3354</v>
      </c>
      <c r="I1504" t="s">
        <v>8672</v>
      </c>
      <c r="J1504">
        <v>21705.652300000002</v>
      </c>
    </row>
    <row r="1505" spans="1:10" x14ac:dyDescent="0.25">
      <c r="A1505" s="167" t="s">
        <v>3355</v>
      </c>
      <c r="B1505" s="167" t="s">
        <v>3356</v>
      </c>
      <c r="C1505" s="171" t="s">
        <v>8673</v>
      </c>
      <c r="D1505" s="172">
        <v>41117.527300000002</v>
      </c>
      <c r="G1505" t="s">
        <v>3355</v>
      </c>
      <c r="H1505" t="s">
        <v>3356</v>
      </c>
      <c r="I1505" t="s">
        <v>8673</v>
      </c>
      <c r="J1505">
        <v>41117.527300000002</v>
      </c>
    </row>
    <row r="1506" spans="1:10" x14ac:dyDescent="0.25">
      <c r="A1506" s="167" t="s">
        <v>3357</v>
      </c>
      <c r="B1506" s="167" t="s">
        <v>3358</v>
      </c>
      <c r="C1506" s="171" t="s">
        <v>8674</v>
      </c>
      <c r="D1506" s="172">
        <v>10379.794900000001</v>
      </c>
      <c r="G1506" t="s">
        <v>3357</v>
      </c>
      <c r="H1506" t="s">
        <v>3358</v>
      </c>
      <c r="I1506" t="s">
        <v>8674</v>
      </c>
      <c r="J1506">
        <v>10379.794900000001</v>
      </c>
    </row>
    <row r="1507" spans="1:10" x14ac:dyDescent="0.25">
      <c r="A1507" s="167" t="s">
        <v>3359</v>
      </c>
      <c r="B1507" s="167" t="s">
        <v>3360</v>
      </c>
      <c r="C1507" s="171" t="s">
        <v>8675</v>
      </c>
      <c r="D1507" s="172">
        <v>16033.251899999999</v>
      </c>
      <c r="G1507" t="s">
        <v>3359</v>
      </c>
      <c r="H1507" t="s">
        <v>3360</v>
      </c>
      <c r="I1507" t="s">
        <v>8675</v>
      </c>
      <c r="J1507">
        <v>16033.251899999999</v>
      </c>
    </row>
    <row r="1508" spans="1:10" x14ac:dyDescent="0.25">
      <c r="A1508" s="167" t="s">
        <v>3361</v>
      </c>
      <c r="B1508" s="167" t="s">
        <v>3362</v>
      </c>
      <c r="C1508" s="171" t="s">
        <v>8676</v>
      </c>
      <c r="D1508" s="172">
        <v>41771.449200000003</v>
      </c>
      <c r="G1508" t="s">
        <v>3361</v>
      </c>
      <c r="H1508" t="s">
        <v>3362</v>
      </c>
      <c r="I1508" t="s">
        <v>8676</v>
      </c>
      <c r="J1508">
        <v>41771.449200000003</v>
      </c>
    </row>
    <row r="1509" spans="1:10" x14ac:dyDescent="0.25">
      <c r="A1509" s="167" t="s">
        <v>3363</v>
      </c>
      <c r="B1509" s="167" t="s">
        <v>3364</v>
      </c>
      <c r="C1509" s="171" t="s">
        <v>8677</v>
      </c>
      <c r="D1509" s="172">
        <v>29724.666000000001</v>
      </c>
      <c r="G1509" t="s">
        <v>3363</v>
      </c>
      <c r="H1509" t="s">
        <v>3364</v>
      </c>
      <c r="I1509" t="s">
        <v>8677</v>
      </c>
      <c r="J1509">
        <v>29724.666000000001</v>
      </c>
    </row>
    <row r="1510" spans="1:10" x14ac:dyDescent="0.25">
      <c r="A1510" s="167" t="s">
        <v>3365</v>
      </c>
      <c r="B1510" s="167" t="s">
        <v>3366</v>
      </c>
      <c r="C1510" s="171" t="s">
        <v>8678</v>
      </c>
      <c r="D1510" s="172">
        <v>0</v>
      </c>
      <c r="G1510" t="s">
        <v>3365</v>
      </c>
      <c r="H1510" t="s">
        <v>3366</v>
      </c>
      <c r="I1510" t="s">
        <v>8678</v>
      </c>
      <c r="J1510">
        <v>0</v>
      </c>
    </row>
    <row r="1511" spans="1:10" x14ac:dyDescent="0.25">
      <c r="A1511" s="167" t="s">
        <v>3367</v>
      </c>
      <c r="B1511" s="167" t="s">
        <v>3368</v>
      </c>
      <c r="C1511" s="171" t="s">
        <v>8679</v>
      </c>
      <c r="D1511" s="172">
        <v>43036.691400000003</v>
      </c>
      <c r="G1511" t="s">
        <v>3367</v>
      </c>
      <c r="H1511" t="s">
        <v>3368</v>
      </c>
      <c r="I1511" t="s">
        <v>8679</v>
      </c>
      <c r="J1511">
        <v>43036.691400000003</v>
      </c>
    </row>
    <row r="1512" spans="1:10" x14ac:dyDescent="0.25">
      <c r="A1512" s="167" t="s">
        <v>3369</v>
      </c>
      <c r="B1512" s="167" t="s">
        <v>3370</v>
      </c>
      <c r="C1512" s="171" t="s">
        <v>8680</v>
      </c>
      <c r="D1512" s="172">
        <v>25388.6777</v>
      </c>
      <c r="G1512" t="s">
        <v>3369</v>
      </c>
      <c r="H1512" t="s">
        <v>3370</v>
      </c>
      <c r="I1512" t="s">
        <v>8680</v>
      </c>
      <c r="J1512">
        <v>25388.6777</v>
      </c>
    </row>
    <row r="1513" spans="1:10" x14ac:dyDescent="0.25">
      <c r="A1513" s="167" t="s">
        <v>3371</v>
      </c>
      <c r="B1513" s="167" t="s">
        <v>3372</v>
      </c>
      <c r="C1513" s="171" t="s">
        <v>8681</v>
      </c>
      <c r="D1513" s="172">
        <v>33294.347600000001</v>
      </c>
      <c r="G1513" t="s">
        <v>3371</v>
      </c>
      <c r="H1513" t="s">
        <v>3372</v>
      </c>
      <c r="I1513" t="s">
        <v>8681</v>
      </c>
      <c r="J1513">
        <v>33294.347600000001</v>
      </c>
    </row>
    <row r="1514" spans="1:10" x14ac:dyDescent="0.25">
      <c r="A1514" s="167" t="s">
        <v>3373</v>
      </c>
      <c r="B1514" s="167" t="s">
        <v>3374</v>
      </c>
      <c r="C1514" s="171" t="s">
        <v>8682</v>
      </c>
      <c r="D1514" s="172">
        <v>31499.4804</v>
      </c>
      <c r="G1514" t="s">
        <v>3373</v>
      </c>
      <c r="H1514" t="s">
        <v>3374</v>
      </c>
      <c r="I1514" t="s">
        <v>8682</v>
      </c>
      <c r="J1514">
        <v>31499.4804</v>
      </c>
    </row>
    <row r="1515" spans="1:10" x14ac:dyDescent="0.25">
      <c r="A1515" s="167" t="s">
        <v>3375</v>
      </c>
      <c r="B1515" s="167" t="s">
        <v>3376</v>
      </c>
      <c r="C1515" s="171" t="s">
        <v>8683</v>
      </c>
      <c r="D1515" s="172">
        <v>22420.220700000002</v>
      </c>
      <c r="G1515" t="s">
        <v>3375</v>
      </c>
      <c r="H1515" t="s">
        <v>3376</v>
      </c>
      <c r="I1515" t="s">
        <v>8683</v>
      </c>
      <c r="J1515">
        <v>22420.220700000002</v>
      </c>
    </row>
    <row r="1516" spans="1:10" x14ac:dyDescent="0.25">
      <c r="A1516" s="167" t="s">
        <v>3377</v>
      </c>
      <c r="B1516" s="167" t="s">
        <v>3378</v>
      </c>
      <c r="C1516" s="171" t="s">
        <v>8684</v>
      </c>
      <c r="D1516" s="172">
        <v>28997.964800000002</v>
      </c>
      <c r="G1516" t="s">
        <v>3377</v>
      </c>
      <c r="H1516" t="s">
        <v>3378</v>
      </c>
      <c r="I1516" t="s">
        <v>8684</v>
      </c>
      <c r="J1516">
        <v>28997.964800000002</v>
      </c>
    </row>
    <row r="1517" spans="1:10" x14ac:dyDescent="0.25">
      <c r="A1517" s="167" t="s">
        <v>3379</v>
      </c>
      <c r="B1517" s="167" t="s">
        <v>3380</v>
      </c>
      <c r="C1517" s="171" t="s">
        <v>8685</v>
      </c>
      <c r="D1517" s="172">
        <v>4390.2724600000001</v>
      </c>
      <c r="G1517" t="s">
        <v>3379</v>
      </c>
      <c r="H1517" t="s">
        <v>3380</v>
      </c>
      <c r="I1517" t="s">
        <v>8685</v>
      </c>
      <c r="J1517">
        <v>4390.2724600000001</v>
      </c>
    </row>
    <row r="1518" spans="1:10" x14ac:dyDescent="0.25">
      <c r="A1518" s="167" t="s">
        <v>3381</v>
      </c>
      <c r="B1518" s="167" t="s">
        <v>3382</v>
      </c>
      <c r="C1518" s="171" t="s">
        <v>8686</v>
      </c>
      <c r="D1518" s="172">
        <v>8079.9267499999996</v>
      </c>
      <c r="G1518" t="s">
        <v>3381</v>
      </c>
      <c r="H1518" t="s">
        <v>3382</v>
      </c>
      <c r="I1518" t="s">
        <v>8686</v>
      </c>
      <c r="J1518">
        <v>8079.9267499999996</v>
      </c>
    </row>
    <row r="1519" spans="1:10" x14ac:dyDescent="0.25">
      <c r="A1519" s="167" t="s">
        <v>3383</v>
      </c>
      <c r="B1519" s="167" t="s">
        <v>3384</v>
      </c>
      <c r="C1519" s="171" t="s">
        <v>8687</v>
      </c>
      <c r="D1519" s="172">
        <v>5313.1538</v>
      </c>
      <c r="G1519" t="s">
        <v>3383</v>
      </c>
      <c r="H1519" t="s">
        <v>3384</v>
      </c>
      <c r="I1519" t="s">
        <v>8687</v>
      </c>
      <c r="J1519">
        <v>5313.1538</v>
      </c>
    </row>
    <row r="1520" spans="1:10" x14ac:dyDescent="0.25">
      <c r="A1520" s="167" t="s">
        <v>3385</v>
      </c>
      <c r="B1520" s="167" t="s">
        <v>3386</v>
      </c>
      <c r="C1520" s="171" t="s">
        <v>8688</v>
      </c>
      <c r="D1520" s="172">
        <v>4596.3984300000002</v>
      </c>
      <c r="G1520" t="s">
        <v>3385</v>
      </c>
      <c r="H1520" t="s">
        <v>3386</v>
      </c>
      <c r="I1520" t="s">
        <v>8688</v>
      </c>
      <c r="J1520">
        <v>4596.3984300000002</v>
      </c>
    </row>
    <row r="1521" spans="1:10" x14ac:dyDescent="0.25">
      <c r="A1521" s="167" t="s">
        <v>3387</v>
      </c>
      <c r="B1521" s="167" t="s">
        <v>3388</v>
      </c>
      <c r="C1521" s="171" t="s">
        <v>8689</v>
      </c>
      <c r="D1521" s="172">
        <v>19143.970700000002</v>
      </c>
      <c r="G1521" t="s">
        <v>3387</v>
      </c>
      <c r="H1521" t="s">
        <v>3388</v>
      </c>
      <c r="I1521" t="s">
        <v>8689</v>
      </c>
      <c r="J1521">
        <v>19143.970700000002</v>
      </c>
    </row>
    <row r="1522" spans="1:10" x14ac:dyDescent="0.25">
      <c r="A1522" s="167" t="s">
        <v>3389</v>
      </c>
      <c r="B1522" s="167" t="s">
        <v>3390</v>
      </c>
      <c r="C1522" s="171" t="s">
        <v>8690</v>
      </c>
      <c r="D1522" s="172">
        <v>19012.462800000001</v>
      </c>
      <c r="G1522" t="s">
        <v>3389</v>
      </c>
      <c r="H1522" t="s">
        <v>3390</v>
      </c>
      <c r="I1522" t="s">
        <v>8690</v>
      </c>
      <c r="J1522">
        <v>19012.462800000001</v>
      </c>
    </row>
    <row r="1523" spans="1:10" x14ac:dyDescent="0.25">
      <c r="A1523" s="167" t="s">
        <v>3391</v>
      </c>
      <c r="B1523" s="167" t="s">
        <v>3392</v>
      </c>
      <c r="C1523" s="171" t="s">
        <v>8691</v>
      </c>
      <c r="D1523" s="172">
        <v>0</v>
      </c>
      <c r="G1523" t="s">
        <v>3391</v>
      </c>
      <c r="H1523" t="s">
        <v>3392</v>
      </c>
      <c r="I1523" t="s">
        <v>8691</v>
      </c>
      <c r="J1523">
        <v>0</v>
      </c>
    </row>
    <row r="1524" spans="1:10" x14ac:dyDescent="0.25">
      <c r="A1524" s="167" t="s">
        <v>3393</v>
      </c>
      <c r="B1524" s="167" t="s">
        <v>3394</v>
      </c>
      <c r="C1524" s="171" t="s">
        <v>8692</v>
      </c>
      <c r="D1524" s="172">
        <v>14603.254800000001</v>
      </c>
      <c r="G1524" t="s">
        <v>3393</v>
      </c>
      <c r="H1524" t="s">
        <v>3394</v>
      </c>
      <c r="I1524" t="s">
        <v>8692</v>
      </c>
      <c r="J1524">
        <v>14603.254800000001</v>
      </c>
    </row>
    <row r="1525" spans="1:10" x14ac:dyDescent="0.25">
      <c r="A1525" s="167" t="s">
        <v>3395</v>
      </c>
      <c r="B1525" s="167" t="s">
        <v>3396</v>
      </c>
      <c r="C1525" s="171" t="s">
        <v>8693</v>
      </c>
      <c r="D1525" s="172">
        <v>42664.449200000003</v>
      </c>
      <c r="G1525" t="s">
        <v>3395</v>
      </c>
      <c r="H1525" t="s">
        <v>3396</v>
      </c>
      <c r="I1525" t="s">
        <v>8693</v>
      </c>
      <c r="J1525">
        <v>42664.449200000003</v>
      </c>
    </row>
    <row r="1526" spans="1:10" x14ac:dyDescent="0.25">
      <c r="A1526" s="167" t="s">
        <v>3397</v>
      </c>
      <c r="B1526" s="167" t="s">
        <v>3398</v>
      </c>
      <c r="C1526" s="171" t="s">
        <v>8694</v>
      </c>
      <c r="D1526" s="172">
        <v>13297.8691</v>
      </c>
      <c r="G1526" t="s">
        <v>3397</v>
      </c>
      <c r="H1526" t="s">
        <v>3398</v>
      </c>
      <c r="I1526" t="s">
        <v>8694</v>
      </c>
      <c r="J1526">
        <v>13297.8691</v>
      </c>
    </row>
    <row r="1527" spans="1:10" x14ac:dyDescent="0.25">
      <c r="A1527" s="167" t="s">
        <v>3399</v>
      </c>
      <c r="B1527" s="167" t="s">
        <v>3400</v>
      </c>
      <c r="C1527" s="171" t="s">
        <v>8695</v>
      </c>
      <c r="D1527" s="172">
        <v>36197.788999999997</v>
      </c>
      <c r="G1527" t="s">
        <v>3399</v>
      </c>
      <c r="H1527" t="s">
        <v>3400</v>
      </c>
      <c r="I1527" t="s">
        <v>8695</v>
      </c>
      <c r="J1527">
        <v>36197.788999999997</v>
      </c>
    </row>
    <row r="1528" spans="1:10" x14ac:dyDescent="0.25">
      <c r="A1528" s="167" t="s">
        <v>3401</v>
      </c>
      <c r="B1528" s="167" t="s">
        <v>3402</v>
      </c>
      <c r="C1528" s="171" t="s">
        <v>8696</v>
      </c>
      <c r="D1528" s="172">
        <v>31317.888599999998</v>
      </c>
      <c r="G1528" t="s">
        <v>3401</v>
      </c>
      <c r="H1528" t="s">
        <v>3402</v>
      </c>
      <c r="I1528" t="s">
        <v>8696</v>
      </c>
      <c r="J1528">
        <v>31317.888599999998</v>
      </c>
    </row>
    <row r="1529" spans="1:10" x14ac:dyDescent="0.25">
      <c r="A1529" s="167" t="s">
        <v>3403</v>
      </c>
      <c r="B1529" s="167" t="s">
        <v>3404</v>
      </c>
      <c r="C1529" s="171" t="s">
        <v>8697</v>
      </c>
      <c r="D1529" s="172">
        <v>0</v>
      </c>
      <c r="G1529" t="s">
        <v>3403</v>
      </c>
      <c r="H1529" t="s">
        <v>3404</v>
      </c>
      <c r="I1529" t="s">
        <v>8697</v>
      </c>
      <c r="J1529">
        <v>0</v>
      </c>
    </row>
    <row r="1530" spans="1:10" x14ac:dyDescent="0.25">
      <c r="A1530" s="167" t="s">
        <v>3405</v>
      </c>
      <c r="B1530" s="167" t="s">
        <v>3406</v>
      </c>
      <c r="C1530" s="171" t="s">
        <v>8698</v>
      </c>
      <c r="D1530" s="172">
        <v>0</v>
      </c>
      <c r="G1530" t="s">
        <v>3405</v>
      </c>
      <c r="H1530" t="s">
        <v>3406</v>
      </c>
      <c r="I1530" t="s">
        <v>8698</v>
      </c>
      <c r="J1530">
        <v>0</v>
      </c>
    </row>
    <row r="1531" spans="1:10" x14ac:dyDescent="0.25">
      <c r="A1531" s="167" t="s">
        <v>3407</v>
      </c>
      <c r="B1531" s="167" t="s">
        <v>3408</v>
      </c>
      <c r="C1531" s="171" t="s">
        <v>8699</v>
      </c>
      <c r="D1531" s="172">
        <v>62695.808499999999</v>
      </c>
      <c r="G1531" t="s">
        <v>3407</v>
      </c>
      <c r="H1531" t="s">
        <v>3408</v>
      </c>
      <c r="I1531" t="s">
        <v>8699</v>
      </c>
      <c r="J1531">
        <v>62695.808499999999</v>
      </c>
    </row>
    <row r="1532" spans="1:10" x14ac:dyDescent="0.25">
      <c r="A1532" s="167" t="s">
        <v>3409</v>
      </c>
      <c r="B1532" s="167" t="s">
        <v>3410</v>
      </c>
      <c r="C1532" s="171" t="s">
        <v>8700</v>
      </c>
      <c r="D1532" s="172">
        <v>30075.9218</v>
      </c>
      <c r="G1532" t="s">
        <v>3409</v>
      </c>
      <c r="H1532" t="s">
        <v>3410</v>
      </c>
      <c r="I1532" t="s">
        <v>8700</v>
      </c>
      <c r="J1532">
        <v>30075.9218</v>
      </c>
    </row>
    <row r="1533" spans="1:10" x14ac:dyDescent="0.25">
      <c r="A1533" s="167" t="s">
        <v>3411</v>
      </c>
      <c r="B1533" s="167" t="s">
        <v>3412</v>
      </c>
      <c r="C1533" s="171" t="s">
        <v>8701</v>
      </c>
      <c r="D1533" s="172">
        <v>0</v>
      </c>
      <c r="G1533" t="s">
        <v>3411</v>
      </c>
      <c r="H1533" t="s">
        <v>3412</v>
      </c>
      <c r="I1533" t="s">
        <v>8701</v>
      </c>
      <c r="J1533">
        <v>0</v>
      </c>
    </row>
    <row r="1534" spans="1:10" x14ac:dyDescent="0.25">
      <c r="A1534" s="167" t="s">
        <v>3413</v>
      </c>
      <c r="B1534" s="167" t="s">
        <v>3414</v>
      </c>
      <c r="C1534" s="171" t="s">
        <v>8702</v>
      </c>
      <c r="D1534" s="172">
        <v>58060.785100000001</v>
      </c>
      <c r="G1534" t="s">
        <v>3413</v>
      </c>
      <c r="H1534" t="s">
        <v>3414</v>
      </c>
      <c r="I1534" t="s">
        <v>8702</v>
      </c>
      <c r="J1534">
        <v>58060.785100000001</v>
      </c>
    </row>
    <row r="1535" spans="1:10" x14ac:dyDescent="0.25">
      <c r="A1535" s="167" t="s">
        <v>3415</v>
      </c>
      <c r="B1535" s="167" t="s">
        <v>3416</v>
      </c>
      <c r="C1535" s="171" t="s">
        <v>8703</v>
      </c>
      <c r="D1535" s="172">
        <v>36054.824200000003</v>
      </c>
      <c r="G1535" t="s">
        <v>3415</v>
      </c>
      <c r="H1535" t="s">
        <v>3416</v>
      </c>
      <c r="I1535" t="s">
        <v>8703</v>
      </c>
      <c r="J1535">
        <v>36054.824200000003</v>
      </c>
    </row>
    <row r="1536" spans="1:10" x14ac:dyDescent="0.25">
      <c r="A1536" s="167" t="s">
        <v>3417</v>
      </c>
      <c r="B1536" s="167" t="s">
        <v>3418</v>
      </c>
      <c r="C1536" s="171" t="s">
        <v>8704</v>
      </c>
      <c r="D1536" s="172">
        <v>46803.527300000002</v>
      </c>
      <c r="G1536" t="s">
        <v>3417</v>
      </c>
      <c r="H1536" t="s">
        <v>3418</v>
      </c>
      <c r="I1536" t="s">
        <v>8704</v>
      </c>
      <c r="J1536">
        <v>46803.527300000002</v>
      </c>
    </row>
    <row r="1537" spans="1:10" x14ac:dyDescent="0.25">
      <c r="A1537" s="167" t="s">
        <v>3419</v>
      </c>
      <c r="B1537" s="167" t="s">
        <v>3420</v>
      </c>
      <c r="C1537" s="171" t="s">
        <v>8705</v>
      </c>
      <c r="D1537" s="172">
        <v>67713.898400000005</v>
      </c>
      <c r="G1537" t="s">
        <v>3419</v>
      </c>
      <c r="H1537" t="s">
        <v>3420</v>
      </c>
      <c r="I1537" t="s">
        <v>8705</v>
      </c>
      <c r="J1537">
        <v>67713.898400000005</v>
      </c>
    </row>
    <row r="1538" spans="1:10" x14ac:dyDescent="0.25">
      <c r="A1538" s="167" t="s">
        <v>3421</v>
      </c>
      <c r="B1538" s="167" t="s">
        <v>3422</v>
      </c>
      <c r="C1538" s="171" t="s">
        <v>8706</v>
      </c>
      <c r="D1538" s="172">
        <v>52488.019500000002</v>
      </c>
      <c r="G1538" t="s">
        <v>3421</v>
      </c>
      <c r="H1538" t="s">
        <v>3422</v>
      </c>
      <c r="I1538" t="s">
        <v>8706</v>
      </c>
      <c r="J1538">
        <v>52488.019500000002</v>
      </c>
    </row>
    <row r="1539" spans="1:10" x14ac:dyDescent="0.25">
      <c r="A1539" s="167" t="s">
        <v>3423</v>
      </c>
      <c r="B1539" s="167" t="s">
        <v>3424</v>
      </c>
      <c r="C1539" s="171" t="s">
        <v>8707</v>
      </c>
      <c r="D1539" s="172">
        <v>38910</v>
      </c>
      <c r="G1539" t="s">
        <v>3423</v>
      </c>
      <c r="H1539" t="s">
        <v>3424</v>
      </c>
      <c r="I1539" t="s">
        <v>8707</v>
      </c>
      <c r="J1539">
        <v>38910</v>
      </c>
    </row>
    <row r="1540" spans="1:10" x14ac:dyDescent="0.25">
      <c r="A1540" s="167" t="s">
        <v>3425</v>
      </c>
      <c r="B1540" s="167" t="s">
        <v>3426</v>
      </c>
      <c r="C1540" s="171" t="s">
        <v>8708</v>
      </c>
      <c r="D1540" s="172">
        <v>22645.1757</v>
      </c>
      <c r="G1540" t="s">
        <v>3425</v>
      </c>
      <c r="H1540" t="s">
        <v>3426</v>
      </c>
      <c r="I1540" t="s">
        <v>8708</v>
      </c>
      <c r="J1540">
        <v>22645.1757</v>
      </c>
    </row>
    <row r="1541" spans="1:10" x14ac:dyDescent="0.25">
      <c r="A1541" s="167" t="s">
        <v>3427</v>
      </c>
      <c r="B1541" s="167" t="s">
        <v>3428</v>
      </c>
      <c r="C1541" s="171" t="s">
        <v>8709</v>
      </c>
      <c r="D1541" s="172">
        <v>31385.892500000002</v>
      </c>
      <c r="G1541" t="s">
        <v>3427</v>
      </c>
      <c r="H1541" t="s">
        <v>3428</v>
      </c>
      <c r="I1541" t="s">
        <v>8709</v>
      </c>
      <c r="J1541">
        <v>31385.892500000002</v>
      </c>
    </row>
    <row r="1542" spans="1:10" x14ac:dyDescent="0.25">
      <c r="A1542" s="167" t="s">
        <v>3429</v>
      </c>
      <c r="B1542" s="167" t="s">
        <v>3430</v>
      </c>
      <c r="C1542" s="171" t="s">
        <v>8710</v>
      </c>
      <c r="D1542" s="172">
        <v>42964.570299999999</v>
      </c>
      <c r="G1542" t="s">
        <v>3429</v>
      </c>
      <c r="H1542" t="s">
        <v>3430</v>
      </c>
      <c r="I1542" t="s">
        <v>8710</v>
      </c>
      <c r="J1542">
        <v>42964.570299999999</v>
      </c>
    </row>
    <row r="1543" spans="1:10" x14ac:dyDescent="0.25">
      <c r="A1543" s="167" t="s">
        <v>3431</v>
      </c>
      <c r="B1543" s="167" t="s">
        <v>3432</v>
      </c>
      <c r="C1543" s="171" t="s">
        <v>8711</v>
      </c>
      <c r="D1543" s="172">
        <v>8201.6035100000008</v>
      </c>
      <c r="G1543" t="s">
        <v>3431</v>
      </c>
      <c r="H1543" t="s">
        <v>3432</v>
      </c>
      <c r="I1543" t="s">
        <v>8711</v>
      </c>
      <c r="J1543">
        <v>8201.6035100000008</v>
      </c>
    </row>
    <row r="1544" spans="1:10" x14ac:dyDescent="0.25">
      <c r="A1544" s="167" t="s">
        <v>3433</v>
      </c>
      <c r="B1544" s="167" t="s">
        <v>3434</v>
      </c>
      <c r="C1544" s="171" t="s">
        <v>8712</v>
      </c>
      <c r="D1544" s="172">
        <v>7555.3808499999996</v>
      </c>
      <c r="G1544" t="s">
        <v>3433</v>
      </c>
      <c r="H1544" t="s">
        <v>3434</v>
      </c>
      <c r="I1544" t="s">
        <v>8712</v>
      </c>
      <c r="J1544">
        <v>7555.3808499999996</v>
      </c>
    </row>
    <row r="1545" spans="1:10" x14ac:dyDescent="0.25">
      <c r="A1545" s="167" t="s">
        <v>3435</v>
      </c>
      <c r="B1545" s="167" t="s">
        <v>3436</v>
      </c>
      <c r="C1545" s="171" t="s">
        <v>8713</v>
      </c>
      <c r="D1545" s="172">
        <v>0</v>
      </c>
      <c r="G1545" t="s">
        <v>3435</v>
      </c>
      <c r="H1545" t="s">
        <v>3436</v>
      </c>
      <c r="I1545" t="s">
        <v>8713</v>
      </c>
      <c r="J1545">
        <v>0</v>
      </c>
    </row>
    <row r="1546" spans="1:10" x14ac:dyDescent="0.25">
      <c r="A1546" s="167" t="s">
        <v>3437</v>
      </c>
      <c r="B1546" s="167" t="s">
        <v>3438</v>
      </c>
      <c r="C1546" s="171" t="s">
        <v>8714</v>
      </c>
      <c r="D1546" s="172">
        <v>0</v>
      </c>
      <c r="G1546" t="s">
        <v>3437</v>
      </c>
      <c r="H1546" t="s">
        <v>3438</v>
      </c>
      <c r="I1546" t="s">
        <v>8714</v>
      </c>
      <c r="J1546">
        <v>0</v>
      </c>
    </row>
    <row r="1547" spans="1:10" x14ac:dyDescent="0.25">
      <c r="A1547" s="167" t="s">
        <v>3439</v>
      </c>
      <c r="B1547" s="167" t="s">
        <v>3440</v>
      </c>
      <c r="C1547" s="171" t="s">
        <v>8715</v>
      </c>
      <c r="D1547" s="172">
        <v>0</v>
      </c>
      <c r="G1547" t="s">
        <v>3439</v>
      </c>
      <c r="H1547" t="s">
        <v>3440</v>
      </c>
      <c r="I1547" t="s">
        <v>8715</v>
      </c>
      <c r="J1547">
        <v>0</v>
      </c>
    </row>
    <row r="1548" spans="1:10" x14ac:dyDescent="0.25">
      <c r="A1548" s="167" t="s">
        <v>3441</v>
      </c>
      <c r="B1548" s="167" t="s">
        <v>3442</v>
      </c>
      <c r="C1548" s="171" t="s">
        <v>8716</v>
      </c>
      <c r="D1548" s="172">
        <v>8728.25</v>
      </c>
      <c r="G1548" t="s">
        <v>3441</v>
      </c>
      <c r="H1548" t="s">
        <v>3442</v>
      </c>
      <c r="I1548" t="s">
        <v>8716</v>
      </c>
      <c r="J1548">
        <v>8728.25</v>
      </c>
    </row>
    <row r="1549" spans="1:10" x14ac:dyDescent="0.25">
      <c r="A1549" s="167" t="s">
        <v>3443</v>
      </c>
      <c r="B1549" s="167" t="s">
        <v>3444</v>
      </c>
      <c r="C1549" s="171" t="s">
        <v>8717</v>
      </c>
      <c r="D1549" s="172">
        <v>45425.476499999997</v>
      </c>
      <c r="G1549" t="s">
        <v>3443</v>
      </c>
      <c r="H1549" t="s">
        <v>3444</v>
      </c>
      <c r="I1549" t="s">
        <v>8717</v>
      </c>
      <c r="J1549">
        <v>45425.476499999997</v>
      </c>
    </row>
    <row r="1550" spans="1:10" x14ac:dyDescent="0.25">
      <c r="A1550" s="167" t="s">
        <v>3445</v>
      </c>
      <c r="B1550" s="167" t="s">
        <v>3446</v>
      </c>
      <c r="C1550" s="171" t="s">
        <v>8718</v>
      </c>
      <c r="D1550" s="172">
        <v>5883.5815400000001</v>
      </c>
      <c r="G1550" t="s">
        <v>3445</v>
      </c>
      <c r="H1550" t="s">
        <v>3446</v>
      </c>
      <c r="I1550" t="s">
        <v>8718</v>
      </c>
      <c r="J1550">
        <v>5883.5815400000001</v>
      </c>
    </row>
    <row r="1551" spans="1:10" x14ac:dyDescent="0.25">
      <c r="A1551" s="167" t="s">
        <v>3447</v>
      </c>
      <c r="B1551" s="167" t="s">
        <v>3448</v>
      </c>
      <c r="C1551" s="171" t="s">
        <v>8719</v>
      </c>
      <c r="D1551" s="172">
        <v>8133.8066399999998</v>
      </c>
      <c r="G1551" t="s">
        <v>3447</v>
      </c>
      <c r="H1551" t="s">
        <v>3448</v>
      </c>
      <c r="I1551" t="s">
        <v>8719</v>
      </c>
      <c r="J1551">
        <v>8133.8066399999998</v>
      </c>
    </row>
    <row r="1552" spans="1:10" x14ac:dyDescent="0.25">
      <c r="A1552" s="167" t="s">
        <v>3449</v>
      </c>
      <c r="B1552" s="167" t="s">
        <v>3450</v>
      </c>
      <c r="C1552" s="171" t="s">
        <v>8720</v>
      </c>
      <c r="D1552" s="172">
        <v>0</v>
      </c>
      <c r="G1552" t="s">
        <v>3449</v>
      </c>
      <c r="H1552" t="s">
        <v>3450</v>
      </c>
      <c r="I1552" t="s">
        <v>8720</v>
      </c>
      <c r="J1552">
        <v>0</v>
      </c>
    </row>
    <row r="1553" spans="1:10" x14ac:dyDescent="0.25">
      <c r="A1553" s="167" t="s">
        <v>3451</v>
      </c>
      <c r="B1553" s="167" t="s">
        <v>3452</v>
      </c>
      <c r="C1553" s="171" t="s">
        <v>8721</v>
      </c>
      <c r="D1553" s="172">
        <v>11460.0244</v>
      </c>
      <c r="G1553" t="s">
        <v>3451</v>
      </c>
      <c r="H1553" t="s">
        <v>3452</v>
      </c>
      <c r="I1553" t="s">
        <v>8721</v>
      </c>
      <c r="J1553">
        <v>11460.0244</v>
      </c>
    </row>
    <row r="1554" spans="1:10" x14ac:dyDescent="0.25">
      <c r="A1554" s="167" t="s">
        <v>3453</v>
      </c>
      <c r="B1554" s="167" t="s">
        <v>3454</v>
      </c>
      <c r="C1554" s="171" t="s">
        <v>8722</v>
      </c>
      <c r="D1554" s="172">
        <v>17208.074199999999</v>
      </c>
      <c r="G1554" t="s">
        <v>3453</v>
      </c>
      <c r="H1554" t="s">
        <v>3454</v>
      </c>
      <c r="I1554" t="s">
        <v>8722</v>
      </c>
      <c r="J1554">
        <v>17208.074199999999</v>
      </c>
    </row>
    <row r="1555" spans="1:10" x14ac:dyDescent="0.25">
      <c r="A1555" s="167" t="s">
        <v>3455</v>
      </c>
      <c r="B1555" s="167" t="s">
        <v>3456</v>
      </c>
      <c r="C1555" s="171" t="s">
        <v>8723</v>
      </c>
      <c r="D1555" s="172">
        <v>11228.482400000001</v>
      </c>
      <c r="G1555" t="s">
        <v>3455</v>
      </c>
      <c r="H1555" t="s">
        <v>3456</v>
      </c>
      <c r="I1555" t="s">
        <v>8723</v>
      </c>
      <c r="J1555">
        <v>11228.482400000001</v>
      </c>
    </row>
    <row r="1556" spans="1:10" x14ac:dyDescent="0.25">
      <c r="A1556" s="167" t="s">
        <v>3457</v>
      </c>
      <c r="B1556" s="167" t="s">
        <v>3458</v>
      </c>
      <c r="C1556" s="171" t="s">
        <v>8724</v>
      </c>
      <c r="D1556" s="172">
        <v>17357.382799999999</v>
      </c>
      <c r="G1556" t="s">
        <v>3457</v>
      </c>
      <c r="H1556" t="s">
        <v>3458</v>
      </c>
      <c r="I1556" t="s">
        <v>8724</v>
      </c>
      <c r="J1556">
        <v>17357.382799999999</v>
      </c>
    </row>
    <row r="1557" spans="1:10" x14ac:dyDescent="0.25">
      <c r="A1557" s="167" t="s">
        <v>3459</v>
      </c>
      <c r="B1557" s="167" t="s">
        <v>3460</v>
      </c>
      <c r="C1557" s="171" t="s">
        <v>8725</v>
      </c>
      <c r="D1557" s="172">
        <v>29561.353500000001</v>
      </c>
      <c r="G1557" t="s">
        <v>3459</v>
      </c>
      <c r="H1557" t="s">
        <v>3460</v>
      </c>
      <c r="I1557" t="s">
        <v>8725</v>
      </c>
      <c r="J1557">
        <v>29561.353500000001</v>
      </c>
    </row>
    <row r="1558" spans="1:10" x14ac:dyDescent="0.25">
      <c r="A1558" s="167" t="s">
        <v>3461</v>
      </c>
      <c r="B1558" s="167" t="s">
        <v>3462</v>
      </c>
      <c r="C1558" s="171" t="s">
        <v>8726</v>
      </c>
      <c r="D1558" s="172">
        <v>6033.4882799999996</v>
      </c>
      <c r="G1558" t="s">
        <v>3461</v>
      </c>
      <c r="H1558" t="s">
        <v>3462</v>
      </c>
      <c r="I1558" t="s">
        <v>8726</v>
      </c>
      <c r="J1558">
        <v>6033.4882799999996</v>
      </c>
    </row>
    <row r="1559" spans="1:10" x14ac:dyDescent="0.25">
      <c r="A1559" s="167" t="s">
        <v>3463</v>
      </c>
      <c r="B1559" s="167" t="s">
        <v>3464</v>
      </c>
      <c r="C1559" s="171" t="s">
        <v>8727</v>
      </c>
      <c r="D1559" s="172">
        <v>12126.348599999999</v>
      </c>
      <c r="G1559" t="s">
        <v>3463</v>
      </c>
      <c r="H1559" t="s">
        <v>3464</v>
      </c>
      <c r="I1559" t="s">
        <v>8727</v>
      </c>
      <c r="J1559">
        <v>12126.348599999999</v>
      </c>
    </row>
    <row r="1560" spans="1:10" x14ac:dyDescent="0.25">
      <c r="A1560" s="167" t="s">
        <v>3465</v>
      </c>
      <c r="B1560" s="167" t="s">
        <v>3466</v>
      </c>
      <c r="C1560" s="171" t="s">
        <v>8728</v>
      </c>
      <c r="D1560" s="172">
        <v>24828.777300000002</v>
      </c>
      <c r="G1560" t="s">
        <v>3465</v>
      </c>
      <c r="H1560" t="s">
        <v>3466</v>
      </c>
      <c r="I1560" t="s">
        <v>8728</v>
      </c>
      <c r="J1560">
        <v>24828.777300000002</v>
      </c>
    </row>
    <row r="1561" spans="1:10" x14ac:dyDescent="0.25">
      <c r="A1561" s="167" t="s">
        <v>3467</v>
      </c>
      <c r="B1561" s="167" t="s">
        <v>3468</v>
      </c>
      <c r="C1561" s="171" t="s">
        <v>8729</v>
      </c>
      <c r="D1561" s="172">
        <v>19869.1757</v>
      </c>
      <c r="G1561" t="s">
        <v>3467</v>
      </c>
      <c r="H1561" t="s">
        <v>3468</v>
      </c>
      <c r="I1561" t="s">
        <v>8729</v>
      </c>
      <c r="J1561">
        <v>19869.1757</v>
      </c>
    </row>
    <row r="1562" spans="1:10" x14ac:dyDescent="0.25">
      <c r="A1562" s="167" t="s">
        <v>3469</v>
      </c>
      <c r="B1562" s="167" t="s">
        <v>3470</v>
      </c>
      <c r="C1562" s="171" t="s">
        <v>8730</v>
      </c>
      <c r="D1562" s="172">
        <v>0</v>
      </c>
      <c r="G1562" t="s">
        <v>3469</v>
      </c>
      <c r="H1562" t="s">
        <v>3470</v>
      </c>
      <c r="I1562" t="s">
        <v>8730</v>
      </c>
      <c r="J1562">
        <v>0</v>
      </c>
    </row>
    <row r="1563" spans="1:10" x14ac:dyDescent="0.25">
      <c r="A1563" s="167" t="s">
        <v>3471</v>
      </c>
      <c r="B1563" s="167" t="s">
        <v>3472</v>
      </c>
      <c r="C1563" s="171" t="s">
        <v>8731</v>
      </c>
      <c r="D1563" s="172">
        <v>30596.919900000001</v>
      </c>
      <c r="G1563" t="s">
        <v>3471</v>
      </c>
      <c r="H1563" t="s">
        <v>3472</v>
      </c>
      <c r="I1563" t="s">
        <v>8731</v>
      </c>
      <c r="J1563">
        <v>30596.919900000001</v>
      </c>
    </row>
    <row r="1564" spans="1:10" x14ac:dyDescent="0.25">
      <c r="A1564" s="167" t="s">
        <v>3473</v>
      </c>
      <c r="B1564" s="167" t="s">
        <v>3474</v>
      </c>
      <c r="C1564" s="171" t="s">
        <v>8732</v>
      </c>
      <c r="D1564" s="172">
        <v>16111.3105</v>
      </c>
      <c r="G1564" t="s">
        <v>3473</v>
      </c>
      <c r="H1564" t="s">
        <v>3474</v>
      </c>
      <c r="I1564" t="s">
        <v>8732</v>
      </c>
      <c r="J1564">
        <v>16111.3105</v>
      </c>
    </row>
    <row r="1565" spans="1:10" x14ac:dyDescent="0.25">
      <c r="A1565" s="167" t="s">
        <v>3475</v>
      </c>
      <c r="B1565" s="167" t="s">
        <v>3476</v>
      </c>
      <c r="C1565" s="171" t="s">
        <v>8733</v>
      </c>
      <c r="D1565" s="172">
        <v>26818.533200000002</v>
      </c>
      <c r="G1565" t="s">
        <v>3475</v>
      </c>
      <c r="H1565" t="s">
        <v>3476</v>
      </c>
      <c r="I1565" t="s">
        <v>8733</v>
      </c>
      <c r="J1565">
        <v>26818.533200000002</v>
      </c>
    </row>
    <row r="1566" spans="1:10" x14ac:dyDescent="0.25">
      <c r="A1566" s="167" t="s">
        <v>3477</v>
      </c>
      <c r="B1566" s="167" t="s">
        <v>3478</v>
      </c>
      <c r="C1566" s="171" t="s">
        <v>8734</v>
      </c>
      <c r="D1566" s="172">
        <v>26356.138599999998</v>
      </c>
      <c r="G1566" t="s">
        <v>3477</v>
      </c>
      <c r="H1566" t="s">
        <v>3478</v>
      </c>
      <c r="I1566" t="s">
        <v>8734</v>
      </c>
      <c r="J1566">
        <v>26356.138599999998</v>
      </c>
    </row>
    <row r="1567" spans="1:10" x14ac:dyDescent="0.25">
      <c r="A1567" s="167" t="s">
        <v>3479</v>
      </c>
      <c r="B1567" s="167" t="s">
        <v>3480</v>
      </c>
      <c r="C1567" s="171" t="s">
        <v>8735</v>
      </c>
      <c r="D1567" s="172">
        <v>17064.195299999999</v>
      </c>
      <c r="G1567" t="s">
        <v>3479</v>
      </c>
      <c r="H1567" t="s">
        <v>3480</v>
      </c>
      <c r="I1567" t="s">
        <v>8735</v>
      </c>
      <c r="J1567">
        <v>17064.195299999999</v>
      </c>
    </row>
    <row r="1568" spans="1:10" x14ac:dyDescent="0.25">
      <c r="A1568" s="167" t="s">
        <v>3481</v>
      </c>
      <c r="B1568" s="167" t="s">
        <v>3482</v>
      </c>
      <c r="C1568" s="171" t="s">
        <v>8736</v>
      </c>
      <c r="D1568" s="172">
        <v>23206.314399999999</v>
      </c>
      <c r="G1568" t="s">
        <v>3481</v>
      </c>
      <c r="H1568" t="s">
        <v>3482</v>
      </c>
      <c r="I1568" t="s">
        <v>8736</v>
      </c>
      <c r="J1568">
        <v>23206.314399999999</v>
      </c>
    </row>
    <row r="1569" spans="1:10" x14ac:dyDescent="0.25">
      <c r="A1569" s="167" t="s">
        <v>3483</v>
      </c>
      <c r="B1569" s="167" t="s">
        <v>3484</v>
      </c>
      <c r="C1569" s="171" t="s">
        <v>8737</v>
      </c>
      <c r="D1569" s="172">
        <v>4008.2111799999998</v>
      </c>
      <c r="G1569" t="s">
        <v>3483</v>
      </c>
      <c r="H1569" t="s">
        <v>3484</v>
      </c>
      <c r="I1569" t="s">
        <v>8737</v>
      </c>
      <c r="J1569">
        <v>4008.2111799999998</v>
      </c>
    </row>
    <row r="1570" spans="1:10" x14ac:dyDescent="0.25">
      <c r="A1570" s="167" t="s">
        <v>3485</v>
      </c>
      <c r="B1570" s="167" t="s">
        <v>3486</v>
      </c>
      <c r="C1570" s="171" t="s">
        <v>8738</v>
      </c>
      <c r="D1570" s="172">
        <v>7328.42382</v>
      </c>
      <c r="G1570" t="s">
        <v>3485</v>
      </c>
      <c r="H1570" t="s">
        <v>3486</v>
      </c>
      <c r="I1570" t="s">
        <v>8738</v>
      </c>
      <c r="J1570">
        <v>7328.42382</v>
      </c>
    </row>
    <row r="1571" spans="1:10" x14ac:dyDescent="0.25">
      <c r="A1571" s="167" t="s">
        <v>3487</v>
      </c>
      <c r="B1571" s="167" t="s">
        <v>3488</v>
      </c>
      <c r="C1571" s="171" t="s">
        <v>8739</v>
      </c>
      <c r="D1571" s="172">
        <v>3678.3537500000002</v>
      </c>
      <c r="G1571" t="s">
        <v>3487</v>
      </c>
      <c r="H1571" t="s">
        <v>3488</v>
      </c>
      <c r="I1571" t="s">
        <v>8739</v>
      </c>
      <c r="J1571">
        <v>3678.3537500000002</v>
      </c>
    </row>
    <row r="1572" spans="1:10" x14ac:dyDescent="0.25">
      <c r="A1572" s="167" t="s">
        <v>3489</v>
      </c>
      <c r="B1572" s="167" t="s">
        <v>3490</v>
      </c>
      <c r="C1572" s="171" t="s">
        <v>8740</v>
      </c>
      <c r="D1572" s="172">
        <v>2144.1145000000001</v>
      </c>
      <c r="G1572" t="s">
        <v>3489</v>
      </c>
      <c r="H1572" t="s">
        <v>3490</v>
      </c>
      <c r="I1572" t="s">
        <v>8740</v>
      </c>
      <c r="J1572">
        <v>2144.1145000000001</v>
      </c>
    </row>
    <row r="1573" spans="1:10" x14ac:dyDescent="0.25">
      <c r="A1573" s="167" t="s">
        <v>3491</v>
      </c>
      <c r="B1573" s="167" t="s">
        <v>3492</v>
      </c>
      <c r="C1573" s="171" t="s">
        <v>8741</v>
      </c>
      <c r="D1573" s="172">
        <v>15859.7099</v>
      </c>
      <c r="G1573" t="s">
        <v>3491</v>
      </c>
      <c r="H1573" t="s">
        <v>3492</v>
      </c>
      <c r="I1573" t="s">
        <v>8741</v>
      </c>
      <c r="J1573">
        <v>15859.7099</v>
      </c>
    </row>
    <row r="1574" spans="1:10" x14ac:dyDescent="0.25">
      <c r="A1574" s="167" t="s">
        <v>3493</v>
      </c>
      <c r="B1574" s="167" t="s">
        <v>3494</v>
      </c>
      <c r="C1574" s="171" t="s">
        <v>8742</v>
      </c>
      <c r="D1574" s="172">
        <v>13715.977500000001</v>
      </c>
      <c r="G1574" t="s">
        <v>3493</v>
      </c>
      <c r="H1574" t="s">
        <v>3494</v>
      </c>
      <c r="I1574" t="s">
        <v>8742</v>
      </c>
      <c r="J1574">
        <v>13715.977500000001</v>
      </c>
    </row>
    <row r="1575" spans="1:10" x14ac:dyDescent="0.25">
      <c r="A1575" s="167" t="s">
        <v>3495</v>
      </c>
      <c r="B1575" s="167" t="s">
        <v>3496</v>
      </c>
      <c r="C1575" s="171" t="s">
        <v>8743</v>
      </c>
      <c r="D1575" s="172">
        <v>0</v>
      </c>
      <c r="G1575" t="s">
        <v>3495</v>
      </c>
      <c r="H1575" t="s">
        <v>3496</v>
      </c>
      <c r="I1575" t="s">
        <v>8743</v>
      </c>
      <c r="J1575">
        <v>0</v>
      </c>
    </row>
    <row r="1576" spans="1:10" x14ac:dyDescent="0.25">
      <c r="A1576" s="167" t="s">
        <v>3497</v>
      </c>
      <c r="B1576" s="167" t="s">
        <v>3498</v>
      </c>
      <c r="C1576" s="171" t="s">
        <v>8744</v>
      </c>
      <c r="D1576" s="172">
        <v>7681.6308499999996</v>
      </c>
      <c r="G1576" t="s">
        <v>3497</v>
      </c>
      <c r="H1576" t="s">
        <v>3498</v>
      </c>
      <c r="I1576" t="s">
        <v>8744</v>
      </c>
      <c r="J1576">
        <v>7681.6308499999996</v>
      </c>
    </row>
    <row r="1577" spans="1:10" x14ac:dyDescent="0.25">
      <c r="A1577" s="167" t="s">
        <v>3499</v>
      </c>
      <c r="B1577" s="167" t="s">
        <v>3500</v>
      </c>
      <c r="C1577" s="171" t="s">
        <v>8745</v>
      </c>
      <c r="D1577" s="172">
        <v>26288.273399999998</v>
      </c>
      <c r="G1577" t="s">
        <v>3499</v>
      </c>
      <c r="H1577" t="s">
        <v>3500</v>
      </c>
      <c r="I1577" t="s">
        <v>8745</v>
      </c>
      <c r="J1577">
        <v>26288.273399999998</v>
      </c>
    </row>
    <row r="1578" spans="1:10" x14ac:dyDescent="0.25">
      <c r="A1578" s="167" t="s">
        <v>3501</v>
      </c>
      <c r="B1578" s="167" t="s">
        <v>3502</v>
      </c>
      <c r="C1578" s="171" t="s">
        <v>8746</v>
      </c>
      <c r="D1578" s="172">
        <v>7821.80566</v>
      </c>
      <c r="G1578" t="s">
        <v>3501</v>
      </c>
      <c r="H1578" t="s">
        <v>3502</v>
      </c>
      <c r="I1578" t="s">
        <v>8746</v>
      </c>
      <c r="J1578">
        <v>7821.80566</v>
      </c>
    </row>
    <row r="1579" spans="1:10" x14ac:dyDescent="0.25">
      <c r="A1579" s="167" t="s">
        <v>3503</v>
      </c>
      <c r="B1579" s="167" t="s">
        <v>3504</v>
      </c>
      <c r="C1579" s="171" t="s">
        <v>8747</v>
      </c>
      <c r="D1579" s="172">
        <v>23008.722600000001</v>
      </c>
      <c r="G1579" t="s">
        <v>3503</v>
      </c>
      <c r="H1579" t="s">
        <v>3504</v>
      </c>
      <c r="I1579" t="s">
        <v>8747</v>
      </c>
      <c r="J1579">
        <v>23008.722600000001</v>
      </c>
    </row>
    <row r="1580" spans="1:10" x14ac:dyDescent="0.25">
      <c r="A1580" s="167" t="s">
        <v>3505</v>
      </c>
      <c r="B1580" s="167" t="s">
        <v>3506</v>
      </c>
      <c r="C1580" s="171" t="s">
        <v>8748</v>
      </c>
      <c r="D1580" s="172">
        <v>23437.478500000001</v>
      </c>
      <c r="G1580" t="s">
        <v>3505</v>
      </c>
      <c r="H1580" t="s">
        <v>3506</v>
      </c>
      <c r="I1580" t="s">
        <v>8748</v>
      </c>
      <c r="J1580">
        <v>23437.478500000001</v>
      </c>
    </row>
    <row r="1581" spans="1:10" x14ac:dyDescent="0.25">
      <c r="A1581" s="167" t="s">
        <v>3507</v>
      </c>
      <c r="B1581" s="167" t="s">
        <v>3508</v>
      </c>
      <c r="C1581" s="171" t="s">
        <v>8749</v>
      </c>
      <c r="D1581" s="172">
        <v>0</v>
      </c>
      <c r="G1581" t="s">
        <v>3507</v>
      </c>
      <c r="H1581" t="s">
        <v>3508</v>
      </c>
      <c r="I1581" t="s">
        <v>8749</v>
      </c>
      <c r="J1581">
        <v>0</v>
      </c>
    </row>
    <row r="1582" spans="1:10" x14ac:dyDescent="0.25">
      <c r="A1582" s="167" t="s">
        <v>3509</v>
      </c>
      <c r="B1582" s="167" t="s">
        <v>3510</v>
      </c>
      <c r="C1582" s="171" t="s">
        <v>8750</v>
      </c>
      <c r="D1582" s="172">
        <v>0</v>
      </c>
      <c r="G1582" t="s">
        <v>3509</v>
      </c>
      <c r="H1582" t="s">
        <v>3510</v>
      </c>
      <c r="I1582" t="s">
        <v>8750</v>
      </c>
      <c r="J1582">
        <v>0</v>
      </c>
    </row>
    <row r="1583" spans="1:10" x14ac:dyDescent="0.25">
      <c r="A1583" s="167" t="s">
        <v>3511</v>
      </c>
      <c r="B1583" s="167" t="s">
        <v>3512</v>
      </c>
      <c r="C1583" s="171" t="s">
        <v>8751</v>
      </c>
      <c r="D1583" s="172">
        <v>46299.3632</v>
      </c>
      <c r="G1583" t="s">
        <v>3511</v>
      </c>
      <c r="H1583" t="s">
        <v>3512</v>
      </c>
      <c r="I1583" t="s">
        <v>8751</v>
      </c>
      <c r="J1583">
        <v>46299.3632</v>
      </c>
    </row>
    <row r="1584" spans="1:10" x14ac:dyDescent="0.25">
      <c r="A1584" s="167" t="s">
        <v>3513</v>
      </c>
      <c r="B1584" s="167" t="s">
        <v>3514</v>
      </c>
      <c r="C1584" s="171" t="s">
        <v>8752</v>
      </c>
      <c r="D1584" s="172">
        <v>21583.820299999999</v>
      </c>
      <c r="G1584" t="s">
        <v>3513</v>
      </c>
      <c r="H1584" t="s">
        <v>3514</v>
      </c>
      <c r="I1584" t="s">
        <v>8752</v>
      </c>
      <c r="J1584">
        <v>21583.820299999999</v>
      </c>
    </row>
    <row r="1585" spans="1:10" x14ac:dyDescent="0.25">
      <c r="A1585" s="167" t="s">
        <v>3515</v>
      </c>
      <c r="B1585" s="167" t="s">
        <v>3516</v>
      </c>
      <c r="C1585" s="171" t="s">
        <v>8753</v>
      </c>
      <c r="D1585" s="172">
        <v>0</v>
      </c>
      <c r="G1585" t="s">
        <v>3515</v>
      </c>
      <c r="H1585" t="s">
        <v>3516</v>
      </c>
      <c r="I1585" t="s">
        <v>8753</v>
      </c>
      <c r="J1585">
        <v>0</v>
      </c>
    </row>
    <row r="1586" spans="1:10" x14ac:dyDescent="0.25">
      <c r="A1586" s="167" t="s">
        <v>3517</v>
      </c>
      <c r="B1586" s="167" t="s">
        <v>3518</v>
      </c>
      <c r="C1586" s="171" t="s">
        <v>8754</v>
      </c>
      <c r="D1586" s="172">
        <v>35613.796799999996</v>
      </c>
      <c r="G1586" t="s">
        <v>3517</v>
      </c>
      <c r="H1586" t="s">
        <v>3518</v>
      </c>
      <c r="I1586" t="s">
        <v>8754</v>
      </c>
      <c r="J1586">
        <v>35613.796799999996</v>
      </c>
    </row>
    <row r="1587" spans="1:10" x14ac:dyDescent="0.25">
      <c r="A1587" s="167" t="s">
        <v>3519</v>
      </c>
      <c r="B1587" s="167" t="s">
        <v>3520</v>
      </c>
      <c r="C1587" s="171" t="s">
        <v>8755</v>
      </c>
      <c r="D1587" s="172">
        <v>26301.3554</v>
      </c>
      <c r="G1587" t="s">
        <v>3519</v>
      </c>
      <c r="H1587" t="s">
        <v>3520</v>
      </c>
      <c r="I1587" t="s">
        <v>8755</v>
      </c>
      <c r="J1587">
        <v>26301.3554</v>
      </c>
    </row>
    <row r="1588" spans="1:10" x14ac:dyDescent="0.25">
      <c r="A1588" s="167" t="s">
        <v>3521</v>
      </c>
      <c r="B1588" s="167" t="s">
        <v>3522</v>
      </c>
      <c r="C1588" s="171" t="s">
        <v>8756</v>
      </c>
      <c r="D1588" s="172">
        <v>20255.6718</v>
      </c>
      <c r="G1588" t="s">
        <v>3521</v>
      </c>
      <c r="H1588" t="s">
        <v>3522</v>
      </c>
      <c r="I1588" t="s">
        <v>8756</v>
      </c>
      <c r="J1588">
        <v>20255.6718</v>
      </c>
    </row>
    <row r="1589" spans="1:10" x14ac:dyDescent="0.25">
      <c r="A1589" s="167" t="s">
        <v>3523</v>
      </c>
      <c r="B1589" s="167" t="s">
        <v>3524</v>
      </c>
      <c r="C1589" s="171" t="s">
        <v>8757</v>
      </c>
      <c r="D1589" s="172">
        <v>35378.882799999999</v>
      </c>
      <c r="G1589" t="s">
        <v>3523</v>
      </c>
      <c r="H1589" t="s">
        <v>3524</v>
      </c>
      <c r="I1589" t="s">
        <v>8757</v>
      </c>
      <c r="J1589">
        <v>35378.882799999999</v>
      </c>
    </row>
    <row r="1590" spans="1:10" x14ac:dyDescent="0.25">
      <c r="A1590" s="167" t="s">
        <v>3525</v>
      </c>
      <c r="B1590" s="167" t="s">
        <v>3526</v>
      </c>
      <c r="C1590" s="171" t="s">
        <v>8758</v>
      </c>
      <c r="D1590" s="172">
        <v>31791.578099999999</v>
      </c>
      <c r="G1590" t="s">
        <v>3525</v>
      </c>
      <c r="H1590" t="s">
        <v>3526</v>
      </c>
      <c r="I1590" t="s">
        <v>8758</v>
      </c>
      <c r="J1590">
        <v>31791.578099999999</v>
      </c>
    </row>
    <row r="1591" spans="1:10" x14ac:dyDescent="0.25">
      <c r="A1591" s="167" t="s">
        <v>3527</v>
      </c>
      <c r="B1591" s="167" t="s">
        <v>3528</v>
      </c>
      <c r="C1591" s="171" t="s">
        <v>8759</v>
      </c>
      <c r="D1591" s="172">
        <v>27649.070299999999</v>
      </c>
      <c r="G1591" t="s">
        <v>3527</v>
      </c>
      <c r="H1591" t="s">
        <v>3528</v>
      </c>
      <c r="I1591" t="s">
        <v>8759</v>
      </c>
      <c r="J1591">
        <v>27649.070299999999</v>
      </c>
    </row>
    <row r="1592" spans="1:10" x14ac:dyDescent="0.25">
      <c r="A1592" s="167" t="s">
        <v>3529</v>
      </c>
      <c r="B1592" s="167" t="s">
        <v>3530</v>
      </c>
      <c r="C1592" s="171" t="s">
        <v>8760</v>
      </c>
      <c r="D1592" s="172">
        <v>15338.0371</v>
      </c>
      <c r="G1592" t="s">
        <v>3529</v>
      </c>
      <c r="H1592" t="s">
        <v>3530</v>
      </c>
      <c r="I1592" t="s">
        <v>8760</v>
      </c>
      <c r="J1592">
        <v>15338.0371</v>
      </c>
    </row>
    <row r="1593" spans="1:10" x14ac:dyDescent="0.25">
      <c r="A1593" s="167" t="s">
        <v>3531</v>
      </c>
      <c r="B1593" s="167" t="s">
        <v>3532</v>
      </c>
      <c r="C1593" s="171" t="s">
        <v>8761</v>
      </c>
      <c r="D1593" s="172">
        <v>22564.482400000001</v>
      </c>
      <c r="G1593" t="s">
        <v>3531</v>
      </c>
      <c r="H1593" t="s">
        <v>3532</v>
      </c>
      <c r="I1593" t="s">
        <v>8761</v>
      </c>
      <c r="J1593">
        <v>22564.482400000001</v>
      </c>
    </row>
    <row r="1594" spans="1:10" x14ac:dyDescent="0.25">
      <c r="A1594" s="167" t="s">
        <v>3533</v>
      </c>
      <c r="B1594" s="167" t="s">
        <v>3534</v>
      </c>
      <c r="C1594" s="171" t="s">
        <v>8762</v>
      </c>
      <c r="D1594" s="172">
        <v>27137.644499999999</v>
      </c>
      <c r="G1594" t="s">
        <v>3533</v>
      </c>
      <c r="H1594" t="s">
        <v>3534</v>
      </c>
      <c r="I1594" t="s">
        <v>8762</v>
      </c>
      <c r="J1594">
        <v>27137.644499999999</v>
      </c>
    </row>
    <row r="1595" spans="1:10" x14ac:dyDescent="0.25">
      <c r="A1595" s="167" t="s">
        <v>3535</v>
      </c>
      <c r="B1595" s="167" t="s">
        <v>3536</v>
      </c>
      <c r="C1595" s="171" t="s">
        <v>8763</v>
      </c>
      <c r="D1595" s="172">
        <v>5046.3203100000001</v>
      </c>
      <c r="G1595" t="s">
        <v>3535</v>
      </c>
      <c r="H1595" t="s">
        <v>3536</v>
      </c>
      <c r="I1595" t="s">
        <v>8763</v>
      </c>
      <c r="J1595">
        <v>5046.3203100000001</v>
      </c>
    </row>
    <row r="1596" spans="1:10" x14ac:dyDescent="0.25">
      <c r="A1596" s="167" t="s">
        <v>3537</v>
      </c>
      <c r="B1596" s="167" t="s">
        <v>3538</v>
      </c>
      <c r="C1596" s="171" t="s">
        <v>8764</v>
      </c>
      <c r="D1596" s="172">
        <v>3214.2358300000001</v>
      </c>
      <c r="G1596" t="s">
        <v>3537</v>
      </c>
      <c r="H1596" t="s">
        <v>3538</v>
      </c>
      <c r="I1596" t="s">
        <v>8764</v>
      </c>
      <c r="J1596">
        <v>3214.2358300000001</v>
      </c>
    </row>
    <row r="1597" spans="1:10" x14ac:dyDescent="0.25">
      <c r="A1597" s="167" t="s">
        <v>3539</v>
      </c>
      <c r="B1597" s="167" t="s">
        <v>3540</v>
      </c>
      <c r="C1597" s="171" t="s">
        <v>8765</v>
      </c>
      <c r="D1597" s="172">
        <v>0</v>
      </c>
      <c r="G1597" t="s">
        <v>3539</v>
      </c>
      <c r="H1597" t="s">
        <v>3540</v>
      </c>
      <c r="I1597" t="s">
        <v>8765</v>
      </c>
      <c r="J1597">
        <v>0</v>
      </c>
    </row>
    <row r="1598" spans="1:10" x14ac:dyDescent="0.25">
      <c r="A1598" s="167" t="s">
        <v>3541</v>
      </c>
      <c r="B1598" s="167" t="s">
        <v>3542</v>
      </c>
      <c r="C1598" s="171" t="s">
        <v>8766</v>
      </c>
      <c r="D1598" s="172">
        <v>0</v>
      </c>
      <c r="G1598" t="s">
        <v>3541</v>
      </c>
      <c r="H1598" t="s">
        <v>3542</v>
      </c>
      <c r="I1598" t="s">
        <v>8766</v>
      </c>
      <c r="J1598">
        <v>0</v>
      </c>
    </row>
    <row r="1599" spans="1:10" x14ac:dyDescent="0.25">
      <c r="A1599" s="167" t="s">
        <v>3543</v>
      </c>
      <c r="B1599" s="167" t="s">
        <v>3544</v>
      </c>
      <c r="C1599" s="171" t="s">
        <v>8767</v>
      </c>
      <c r="D1599" s="172">
        <v>0</v>
      </c>
      <c r="G1599" t="s">
        <v>3543</v>
      </c>
      <c r="H1599" t="s">
        <v>3544</v>
      </c>
      <c r="I1599" t="s">
        <v>8767</v>
      </c>
      <c r="J1599">
        <v>0</v>
      </c>
    </row>
    <row r="1600" spans="1:10" x14ac:dyDescent="0.25">
      <c r="A1600" s="167" t="s">
        <v>3545</v>
      </c>
      <c r="B1600" s="167" t="s">
        <v>3546</v>
      </c>
      <c r="C1600" s="171" t="s">
        <v>8768</v>
      </c>
      <c r="D1600" s="172">
        <v>4500.75</v>
      </c>
      <c r="G1600" t="s">
        <v>3545</v>
      </c>
      <c r="H1600" t="s">
        <v>3546</v>
      </c>
      <c r="I1600" t="s">
        <v>8768</v>
      </c>
      <c r="J1600">
        <v>4500.75</v>
      </c>
    </row>
    <row r="1601" spans="1:10" x14ac:dyDescent="0.25">
      <c r="A1601" s="167" t="s">
        <v>3547</v>
      </c>
      <c r="B1601" s="167" t="s">
        <v>3548</v>
      </c>
      <c r="C1601" s="171" t="s">
        <v>8769</v>
      </c>
      <c r="D1601" s="172">
        <v>21692.375</v>
      </c>
      <c r="G1601" t="s">
        <v>3547</v>
      </c>
      <c r="H1601" t="s">
        <v>3548</v>
      </c>
      <c r="I1601" t="s">
        <v>8769</v>
      </c>
      <c r="J1601">
        <v>21692.375</v>
      </c>
    </row>
    <row r="1602" spans="1:10" x14ac:dyDescent="0.25">
      <c r="A1602" s="167" t="s">
        <v>3549</v>
      </c>
      <c r="B1602" s="167" t="s">
        <v>3550</v>
      </c>
      <c r="C1602" s="171" t="s">
        <v>8770</v>
      </c>
      <c r="D1602" s="172">
        <v>1190.5936200000001</v>
      </c>
      <c r="G1602" t="s">
        <v>3549</v>
      </c>
      <c r="H1602" t="s">
        <v>3550</v>
      </c>
      <c r="I1602" t="s">
        <v>8770</v>
      </c>
      <c r="J1602">
        <v>1190.5936200000001</v>
      </c>
    </row>
    <row r="1603" spans="1:10" x14ac:dyDescent="0.25">
      <c r="A1603" s="167" t="s">
        <v>3551</v>
      </c>
      <c r="B1603" s="167" t="s">
        <v>3552</v>
      </c>
      <c r="C1603" s="171" t="s">
        <v>8771</v>
      </c>
      <c r="D1603" s="172">
        <v>3625.6206000000002</v>
      </c>
      <c r="G1603" t="s">
        <v>3551</v>
      </c>
      <c r="H1603" t="s">
        <v>3552</v>
      </c>
      <c r="I1603" t="s">
        <v>8771</v>
      </c>
      <c r="J1603">
        <v>3625.6206000000002</v>
      </c>
    </row>
    <row r="1604" spans="1:10" x14ac:dyDescent="0.25">
      <c r="A1604" s="167" t="s">
        <v>3553</v>
      </c>
      <c r="B1604" s="167" t="s">
        <v>3554</v>
      </c>
      <c r="C1604" s="171" t="s">
        <v>8772</v>
      </c>
      <c r="D1604" s="172">
        <v>0</v>
      </c>
      <c r="G1604" t="s">
        <v>3553</v>
      </c>
      <c r="H1604" t="s">
        <v>3554</v>
      </c>
      <c r="I1604" t="s">
        <v>8772</v>
      </c>
      <c r="J1604">
        <v>0</v>
      </c>
    </row>
    <row r="1605" spans="1:10" x14ac:dyDescent="0.25">
      <c r="A1605" s="167" t="s">
        <v>3555</v>
      </c>
      <c r="B1605" s="167" t="s">
        <v>3556</v>
      </c>
      <c r="C1605" s="171" t="s">
        <v>8773</v>
      </c>
      <c r="D1605" s="172">
        <v>3056.1191399999998</v>
      </c>
      <c r="G1605" t="s">
        <v>3555</v>
      </c>
      <c r="H1605" t="s">
        <v>3556</v>
      </c>
      <c r="I1605" t="s">
        <v>8773</v>
      </c>
      <c r="J1605">
        <v>3056.1191399999998</v>
      </c>
    </row>
    <row r="1606" spans="1:10" x14ac:dyDescent="0.25">
      <c r="A1606" s="167" t="s">
        <v>3557</v>
      </c>
      <c r="B1606" s="167" t="s">
        <v>3558</v>
      </c>
      <c r="C1606" s="171" t="s">
        <v>8774</v>
      </c>
      <c r="D1606" s="172">
        <v>4660.5439399999996</v>
      </c>
      <c r="G1606" t="s">
        <v>3557</v>
      </c>
      <c r="H1606" t="s">
        <v>3558</v>
      </c>
      <c r="I1606" t="s">
        <v>8774</v>
      </c>
      <c r="J1606">
        <v>4660.5439399999996</v>
      </c>
    </row>
    <row r="1607" spans="1:10" x14ac:dyDescent="0.25">
      <c r="A1607" s="167" t="s">
        <v>3559</v>
      </c>
      <c r="B1607" s="167" t="s">
        <v>3560</v>
      </c>
      <c r="C1607" s="171" t="s">
        <v>8775</v>
      </c>
      <c r="D1607" s="172">
        <v>5768.3657199999998</v>
      </c>
      <c r="G1607" t="s">
        <v>3559</v>
      </c>
      <c r="H1607" t="s">
        <v>3560</v>
      </c>
      <c r="I1607" t="s">
        <v>8775</v>
      </c>
      <c r="J1607">
        <v>5768.3657199999998</v>
      </c>
    </row>
    <row r="1608" spans="1:10" x14ac:dyDescent="0.25">
      <c r="A1608" s="167" t="s">
        <v>3561</v>
      </c>
      <c r="B1608" s="167" t="s">
        <v>3562</v>
      </c>
      <c r="C1608" s="171" t="s">
        <v>8776</v>
      </c>
      <c r="D1608" s="172">
        <v>4745.9443300000003</v>
      </c>
      <c r="G1608" t="s">
        <v>3561</v>
      </c>
      <c r="H1608" t="s">
        <v>3562</v>
      </c>
      <c r="I1608" t="s">
        <v>8776</v>
      </c>
      <c r="J1608">
        <v>4745.9443300000003</v>
      </c>
    </row>
    <row r="1609" spans="1:10" x14ac:dyDescent="0.25">
      <c r="A1609" s="167" t="s">
        <v>3563</v>
      </c>
      <c r="B1609" s="167" t="s">
        <v>3564</v>
      </c>
      <c r="C1609" s="171" t="s">
        <v>8777</v>
      </c>
      <c r="D1609" s="172">
        <v>9449.3144499999999</v>
      </c>
      <c r="G1609" t="s">
        <v>3563</v>
      </c>
      <c r="H1609" t="s">
        <v>3564</v>
      </c>
      <c r="I1609" t="s">
        <v>8777</v>
      </c>
      <c r="J1609">
        <v>9449.3144499999999</v>
      </c>
    </row>
    <row r="1610" spans="1:10" x14ac:dyDescent="0.25">
      <c r="A1610" s="167" t="s">
        <v>3565</v>
      </c>
      <c r="B1610" s="167" t="s">
        <v>3566</v>
      </c>
      <c r="C1610" s="171" t="s">
        <v>8778</v>
      </c>
      <c r="D1610" s="172">
        <v>2383.0942300000002</v>
      </c>
      <c r="G1610" t="s">
        <v>3565</v>
      </c>
      <c r="H1610" t="s">
        <v>3566</v>
      </c>
      <c r="I1610" t="s">
        <v>8778</v>
      </c>
      <c r="J1610">
        <v>2383.0942300000002</v>
      </c>
    </row>
    <row r="1611" spans="1:10" x14ac:dyDescent="0.25">
      <c r="A1611" s="167" t="s">
        <v>3567</v>
      </c>
      <c r="B1611" s="167" t="s">
        <v>3568</v>
      </c>
      <c r="C1611" s="171" t="s">
        <v>8779</v>
      </c>
      <c r="D1611" s="172">
        <v>2844.1972599999999</v>
      </c>
      <c r="G1611" t="s">
        <v>3567</v>
      </c>
      <c r="H1611" t="s">
        <v>3568</v>
      </c>
      <c r="I1611" t="s">
        <v>8779</v>
      </c>
      <c r="J1611">
        <v>2844.1972599999999</v>
      </c>
    </row>
    <row r="1612" spans="1:10" x14ac:dyDescent="0.25">
      <c r="A1612" s="167" t="s">
        <v>3569</v>
      </c>
      <c r="B1612" s="167" t="s">
        <v>3570</v>
      </c>
      <c r="C1612" s="171" t="s">
        <v>8780</v>
      </c>
      <c r="D1612" s="172">
        <v>5731.1616199999999</v>
      </c>
      <c r="G1612" t="s">
        <v>3569</v>
      </c>
      <c r="H1612" t="s">
        <v>3570</v>
      </c>
      <c r="I1612" t="s">
        <v>8780</v>
      </c>
      <c r="J1612">
        <v>5731.1616199999999</v>
      </c>
    </row>
    <row r="1613" spans="1:10" x14ac:dyDescent="0.25">
      <c r="A1613" s="167" t="s">
        <v>3571</v>
      </c>
      <c r="B1613" s="167" t="s">
        <v>3572</v>
      </c>
      <c r="C1613" s="171" t="s">
        <v>8781</v>
      </c>
      <c r="D1613" s="172">
        <v>5459.1752900000001</v>
      </c>
      <c r="G1613" t="s">
        <v>3571</v>
      </c>
      <c r="H1613" t="s">
        <v>3572</v>
      </c>
      <c r="I1613" t="s">
        <v>8781</v>
      </c>
      <c r="J1613">
        <v>5459.1752900000001</v>
      </c>
    </row>
    <row r="1614" spans="1:10" x14ac:dyDescent="0.25">
      <c r="A1614" s="167" t="s">
        <v>3573</v>
      </c>
      <c r="B1614" s="167" t="s">
        <v>3574</v>
      </c>
      <c r="C1614" s="171" t="s">
        <v>8782</v>
      </c>
      <c r="D1614" s="172">
        <v>0</v>
      </c>
      <c r="G1614" t="s">
        <v>3573</v>
      </c>
      <c r="H1614" t="s">
        <v>3574</v>
      </c>
      <c r="I1614" t="s">
        <v>8782</v>
      </c>
      <c r="J1614">
        <v>0</v>
      </c>
    </row>
    <row r="1615" spans="1:10" x14ac:dyDescent="0.25">
      <c r="A1615" s="167" t="s">
        <v>3575</v>
      </c>
      <c r="B1615" s="167" t="s">
        <v>3576</v>
      </c>
      <c r="C1615" s="171" t="s">
        <v>8783</v>
      </c>
      <c r="D1615" s="172">
        <v>9484.7197199999991</v>
      </c>
      <c r="G1615" t="s">
        <v>3575</v>
      </c>
      <c r="H1615" t="s">
        <v>3576</v>
      </c>
      <c r="I1615" t="s">
        <v>8783</v>
      </c>
      <c r="J1615">
        <v>9484.7197199999991</v>
      </c>
    </row>
    <row r="1616" spans="1:10" x14ac:dyDescent="0.25">
      <c r="A1616" s="167" t="s">
        <v>3577</v>
      </c>
      <c r="B1616" s="167" t="s">
        <v>3578</v>
      </c>
      <c r="C1616" s="171" t="s">
        <v>8784</v>
      </c>
      <c r="D1616" s="172">
        <v>4861.0117099999998</v>
      </c>
      <c r="G1616" t="s">
        <v>3577</v>
      </c>
      <c r="H1616" t="s">
        <v>3578</v>
      </c>
      <c r="I1616" t="s">
        <v>8784</v>
      </c>
      <c r="J1616">
        <v>4861.0117099999998</v>
      </c>
    </row>
    <row r="1617" spans="1:10" x14ac:dyDescent="0.25">
      <c r="A1617" s="167" t="s">
        <v>3579</v>
      </c>
      <c r="B1617" s="167" t="s">
        <v>3580</v>
      </c>
      <c r="C1617" s="171" t="s">
        <v>8785</v>
      </c>
      <c r="D1617" s="172">
        <v>6065.5058499999996</v>
      </c>
      <c r="G1617" t="s">
        <v>3579</v>
      </c>
      <c r="H1617" t="s">
        <v>3580</v>
      </c>
      <c r="I1617" t="s">
        <v>8785</v>
      </c>
      <c r="J1617">
        <v>6065.5058499999996</v>
      </c>
    </row>
    <row r="1618" spans="1:10" x14ac:dyDescent="0.25">
      <c r="A1618" s="167" t="s">
        <v>3581</v>
      </c>
      <c r="B1618" s="167" t="s">
        <v>3582</v>
      </c>
      <c r="C1618" s="171" t="s">
        <v>8786</v>
      </c>
      <c r="D1618" s="172">
        <v>8643.3720699999994</v>
      </c>
      <c r="G1618" t="s">
        <v>3581</v>
      </c>
      <c r="H1618" t="s">
        <v>3582</v>
      </c>
      <c r="I1618" t="s">
        <v>8786</v>
      </c>
      <c r="J1618">
        <v>8643.3720699999994</v>
      </c>
    </row>
    <row r="1619" spans="1:10" x14ac:dyDescent="0.25">
      <c r="A1619" s="167" t="s">
        <v>3583</v>
      </c>
      <c r="B1619" s="167" t="s">
        <v>3584</v>
      </c>
      <c r="C1619" s="171" t="s">
        <v>8787</v>
      </c>
      <c r="D1619" s="172">
        <v>5101.0844699999998</v>
      </c>
      <c r="G1619" t="s">
        <v>3583</v>
      </c>
      <c r="H1619" t="s">
        <v>3584</v>
      </c>
      <c r="I1619" t="s">
        <v>8787</v>
      </c>
      <c r="J1619">
        <v>5101.0844699999998</v>
      </c>
    </row>
    <row r="1620" spans="1:10" x14ac:dyDescent="0.25">
      <c r="A1620" s="167" t="s">
        <v>3585</v>
      </c>
      <c r="B1620" s="167" t="s">
        <v>3586</v>
      </c>
      <c r="C1620" s="171" t="s">
        <v>8788</v>
      </c>
      <c r="D1620" s="172">
        <v>6123.0317299999997</v>
      </c>
      <c r="G1620" t="s">
        <v>3585</v>
      </c>
      <c r="H1620" t="s">
        <v>3586</v>
      </c>
      <c r="I1620" t="s">
        <v>8788</v>
      </c>
      <c r="J1620">
        <v>6123.0317299999997</v>
      </c>
    </row>
    <row r="1621" spans="1:10" x14ac:dyDescent="0.25">
      <c r="A1621" s="167" t="s">
        <v>3587</v>
      </c>
      <c r="B1621" s="167" t="s">
        <v>3588</v>
      </c>
      <c r="C1621" s="171" t="s">
        <v>8789</v>
      </c>
      <c r="D1621" s="172">
        <v>1122.4338299999999</v>
      </c>
      <c r="G1621" t="s">
        <v>3587</v>
      </c>
      <c r="H1621" t="s">
        <v>3588</v>
      </c>
      <c r="I1621" t="s">
        <v>8789</v>
      </c>
      <c r="J1621">
        <v>1122.4338299999999</v>
      </c>
    </row>
    <row r="1622" spans="1:10" x14ac:dyDescent="0.25">
      <c r="A1622" s="167" t="s">
        <v>3589</v>
      </c>
      <c r="B1622" s="167" t="s">
        <v>3590</v>
      </c>
      <c r="C1622" s="171" t="s">
        <v>8790</v>
      </c>
      <c r="D1622" s="172">
        <v>1635.52441</v>
      </c>
      <c r="G1622" t="s">
        <v>3589</v>
      </c>
      <c r="H1622" t="s">
        <v>3590</v>
      </c>
      <c r="I1622" t="s">
        <v>8790</v>
      </c>
      <c r="J1622">
        <v>1635.52441</v>
      </c>
    </row>
    <row r="1623" spans="1:10" x14ac:dyDescent="0.25">
      <c r="A1623" s="167" t="s">
        <v>3591</v>
      </c>
      <c r="B1623" s="167" t="s">
        <v>3592</v>
      </c>
      <c r="C1623" s="171" t="s">
        <v>8791</v>
      </c>
      <c r="D1623" s="172">
        <v>1554.3985499999999</v>
      </c>
      <c r="G1623" t="s">
        <v>3591</v>
      </c>
      <c r="H1623" t="s">
        <v>3592</v>
      </c>
      <c r="I1623" t="s">
        <v>8791</v>
      </c>
      <c r="J1623">
        <v>1554.3985499999999</v>
      </c>
    </row>
    <row r="1624" spans="1:10" x14ac:dyDescent="0.25">
      <c r="A1624" s="167" t="s">
        <v>3593</v>
      </c>
      <c r="B1624" s="167" t="s">
        <v>3594</v>
      </c>
      <c r="C1624" s="171" t="s">
        <v>8792</v>
      </c>
      <c r="D1624" s="172">
        <v>1325.5385699999999</v>
      </c>
      <c r="G1624" t="s">
        <v>3593</v>
      </c>
      <c r="H1624" t="s">
        <v>3594</v>
      </c>
      <c r="I1624" t="s">
        <v>8792</v>
      </c>
      <c r="J1624">
        <v>1325.5385699999999</v>
      </c>
    </row>
    <row r="1625" spans="1:10" x14ac:dyDescent="0.25">
      <c r="A1625" s="167" t="s">
        <v>3595</v>
      </c>
      <c r="B1625" s="167" t="s">
        <v>3596</v>
      </c>
      <c r="C1625" s="171" t="s">
        <v>8793</v>
      </c>
      <c r="D1625" s="172">
        <v>5591.4736300000004</v>
      </c>
      <c r="G1625" t="s">
        <v>3595</v>
      </c>
      <c r="H1625" t="s">
        <v>3596</v>
      </c>
      <c r="I1625" t="s">
        <v>8793</v>
      </c>
      <c r="J1625">
        <v>5591.4736300000004</v>
      </c>
    </row>
    <row r="1626" spans="1:10" x14ac:dyDescent="0.25">
      <c r="A1626" s="167" t="s">
        <v>3597</v>
      </c>
      <c r="B1626" s="167" t="s">
        <v>3598</v>
      </c>
      <c r="C1626" s="171" t="s">
        <v>8794</v>
      </c>
      <c r="D1626" s="172">
        <v>6169.3408200000003</v>
      </c>
      <c r="G1626" t="s">
        <v>3597</v>
      </c>
      <c r="H1626" t="s">
        <v>3598</v>
      </c>
      <c r="I1626" t="s">
        <v>8794</v>
      </c>
      <c r="J1626">
        <v>6169.3408200000003</v>
      </c>
    </row>
    <row r="1627" spans="1:10" x14ac:dyDescent="0.25">
      <c r="A1627" t="s">
        <v>3637</v>
      </c>
      <c r="B1627" t="s">
        <v>3638</v>
      </c>
      <c r="C1627" s="166" t="s">
        <v>8795</v>
      </c>
      <c r="D1627" s="187">
        <v>15.893884</v>
      </c>
      <c r="G1627" t="s">
        <v>3637</v>
      </c>
      <c r="H1627" t="s">
        <v>3638</v>
      </c>
      <c r="I1627" t="s">
        <v>8795</v>
      </c>
      <c r="J1627">
        <v>15.893884</v>
      </c>
    </row>
    <row r="1628" spans="1:10" x14ac:dyDescent="0.25">
      <c r="A1628" s="174" t="s">
        <v>3639</v>
      </c>
      <c r="B1628" s="174" t="s">
        <v>3640</v>
      </c>
      <c r="C1628" s="174" t="s">
        <v>8796</v>
      </c>
      <c r="D1628" s="187">
        <v>16.305681</v>
      </c>
      <c r="G1628" t="s">
        <v>3639</v>
      </c>
      <c r="H1628" t="s">
        <v>3640</v>
      </c>
      <c r="I1628" t="s">
        <v>8796</v>
      </c>
      <c r="J1628">
        <v>16.305681</v>
      </c>
    </row>
    <row r="1629" spans="1:10" x14ac:dyDescent="0.25">
      <c r="A1629" s="174" t="s">
        <v>3641</v>
      </c>
      <c r="B1629" s="174" t="s">
        <v>3642</v>
      </c>
      <c r="C1629" s="174" t="s">
        <v>8797</v>
      </c>
      <c r="D1629" s="187">
        <v>12.082935000000001</v>
      </c>
      <c r="G1629" t="s">
        <v>3641</v>
      </c>
      <c r="H1629" t="s">
        <v>3642</v>
      </c>
      <c r="I1629" t="s">
        <v>8797</v>
      </c>
      <c r="J1629">
        <v>12.082935000000001</v>
      </c>
    </row>
    <row r="1630" spans="1:10" x14ac:dyDescent="0.25">
      <c r="A1630" s="174" t="s">
        <v>3643</v>
      </c>
      <c r="B1630" s="174" t="s">
        <v>3644</v>
      </c>
      <c r="C1630" s="174" t="s">
        <v>8798</v>
      </c>
      <c r="D1630" s="187">
        <v>11.892924000000001</v>
      </c>
      <c r="G1630" t="s">
        <v>3643</v>
      </c>
      <c r="H1630" t="s">
        <v>3644</v>
      </c>
      <c r="I1630" t="s">
        <v>8798</v>
      </c>
      <c r="J1630">
        <v>11.892924000000001</v>
      </c>
    </row>
    <row r="1631" spans="1:10" x14ac:dyDescent="0.25">
      <c r="A1631" s="174" t="s">
        <v>3645</v>
      </c>
      <c r="B1631" s="174" t="s">
        <v>3646</v>
      </c>
      <c r="C1631" s="174" t="s">
        <v>8799</v>
      </c>
      <c r="D1631" s="187">
        <v>3.4046720000000001</v>
      </c>
      <c r="G1631" t="s">
        <v>3645</v>
      </c>
      <c r="H1631" t="s">
        <v>3646</v>
      </c>
      <c r="I1631" t="s">
        <v>8799</v>
      </c>
      <c r="J1631">
        <v>3.4046720000000001</v>
      </c>
    </row>
    <row r="1632" spans="1:10" x14ac:dyDescent="0.25">
      <c r="A1632" s="174" t="s">
        <v>3647</v>
      </c>
      <c r="B1632" s="174" t="s">
        <v>3648</v>
      </c>
      <c r="C1632" s="174" t="s">
        <v>8800</v>
      </c>
      <c r="D1632" s="187">
        <v>3.4922040000000001</v>
      </c>
      <c r="G1632" t="s">
        <v>3647</v>
      </c>
      <c r="H1632" t="s">
        <v>3648</v>
      </c>
      <c r="I1632" t="s">
        <v>8800</v>
      </c>
      <c r="J1632">
        <v>3.4922040000000001</v>
      </c>
    </row>
    <row r="1633" spans="1:10" x14ac:dyDescent="0.25">
      <c r="A1633" s="174" t="s">
        <v>3649</v>
      </c>
      <c r="B1633" s="174" t="s">
        <v>3650</v>
      </c>
      <c r="C1633" s="174" t="s">
        <v>8801</v>
      </c>
      <c r="D1633" s="187">
        <v>11.063525</v>
      </c>
      <c r="G1633" t="s">
        <v>3649</v>
      </c>
      <c r="H1633" t="s">
        <v>3650</v>
      </c>
      <c r="I1633" t="s">
        <v>8801</v>
      </c>
      <c r="J1633">
        <v>11.063525</v>
      </c>
    </row>
    <row r="1634" spans="1:10" x14ac:dyDescent="0.25">
      <c r="A1634" s="174" t="s">
        <v>3651</v>
      </c>
      <c r="B1634" s="174" t="s">
        <v>3652</v>
      </c>
      <c r="C1634" s="174" t="s">
        <v>8802</v>
      </c>
      <c r="D1634" s="187">
        <v>11.31434</v>
      </c>
      <c r="G1634" t="s">
        <v>3651</v>
      </c>
      <c r="H1634" t="s">
        <v>3652</v>
      </c>
      <c r="I1634" t="s">
        <v>8802</v>
      </c>
      <c r="J1634">
        <v>11.31434</v>
      </c>
    </row>
    <row r="1635" spans="1:10" x14ac:dyDescent="0.25">
      <c r="A1635" s="174" t="s">
        <v>3653</v>
      </c>
      <c r="B1635" s="174" t="s">
        <v>3654</v>
      </c>
      <c r="C1635" s="174" t="s">
        <v>8803</v>
      </c>
      <c r="D1635" s="187">
        <v>12.804284000000001</v>
      </c>
      <c r="G1635" t="s">
        <v>3653</v>
      </c>
      <c r="H1635" t="s">
        <v>3654</v>
      </c>
      <c r="I1635" t="s">
        <v>8803</v>
      </c>
      <c r="J1635">
        <v>12.804284000000001</v>
      </c>
    </row>
    <row r="1636" spans="1:10" x14ac:dyDescent="0.25">
      <c r="A1636" s="174" t="s">
        <v>3655</v>
      </c>
      <c r="B1636" s="174" t="s">
        <v>3656</v>
      </c>
      <c r="C1636" s="174" t="s">
        <v>8804</v>
      </c>
      <c r="D1636" s="187">
        <v>12.631150999999999</v>
      </c>
      <c r="G1636" t="s">
        <v>3655</v>
      </c>
      <c r="H1636" t="s">
        <v>3656</v>
      </c>
      <c r="I1636" t="s">
        <v>8804</v>
      </c>
      <c r="J1636">
        <v>12.631150999999999</v>
      </c>
    </row>
    <row r="1637" spans="1:10" x14ac:dyDescent="0.25">
      <c r="A1637" s="174" t="s">
        <v>3657</v>
      </c>
      <c r="B1637" s="174" t="s">
        <v>3658</v>
      </c>
      <c r="C1637" s="174" t="s">
        <v>8805</v>
      </c>
      <c r="D1637" s="187">
        <v>19.085601</v>
      </c>
      <c r="G1637" t="s">
        <v>3657</v>
      </c>
      <c r="H1637" t="s">
        <v>3658</v>
      </c>
      <c r="I1637" t="s">
        <v>8805</v>
      </c>
      <c r="J1637">
        <v>19.085601</v>
      </c>
    </row>
    <row r="1638" spans="1:10" x14ac:dyDescent="0.25">
      <c r="A1638" s="174" t="s">
        <v>3659</v>
      </c>
      <c r="B1638" s="174" t="s">
        <v>3660</v>
      </c>
      <c r="C1638" s="174" t="s">
        <v>8806</v>
      </c>
      <c r="D1638" s="187">
        <v>20.742607</v>
      </c>
      <c r="G1638" t="s">
        <v>3659</v>
      </c>
      <c r="H1638" t="s">
        <v>3660</v>
      </c>
      <c r="I1638" t="s">
        <v>8806</v>
      </c>
      <c r="J1638">
        <v>20.742607</v>
      </c>
    </row>
    <row r="1639" spans="1:10" x14ac:dyDescent="0.25">
      <c r="A1639" s="174" t="s">
        <v>3661</v>
      </c>
      <c r="B1639" s="174" t="s">
        <v>3662</v>
      </c>
      <c r="C1639" s="174" t="s">
        <v>8807</v>
      </c>
      <c r="D1639" s="187">
        <v>22.644517</v>
      </c>
      <c r="G1639" t="s">
        <v>3661</v>
      </c>
      <c r="H1639" t="s">
        <v>3662</v>
      </c>
      <c r="I1639" t="s">
        <v>8807</v>
      </c>
      <c r="J1639">
        <v>22.644517</v>
      </c>
    </row>
    <row r="1640" spans="1:10" x14ac:dyDescent="0.25">
      <c r="A1640" s="174" t="s">
        <v>3663</v>
      </c>
      <c r="B1640" s="174" t="s">
        <v>3664</v>
      </c>
      <c r="C1640" s="174" t="s">
        <v>8808</v>
      </c>
      <c r="D1640" s="187">
        <v>22.749569999999999</v>
      </c>
      <c r="G1640" t="s">
        <v>3663</v>
      </c>
      <c r="H1640" t="s">
        <v>3664</v>
      </c>
      <c r="I1640" t="s">
        <v>8808</v>
      </c>
      <c r="J1640">
        <v>22.749569999999999</v>
      </c>
    </row>
    <row r="1641" spans="1:10" x14ac:dyDescent="0.25">
      <c r="A1641" s="174" t="s">
        <v>3665</v>
      </c>
      <c r="B1641" s="174" t="s">
        <v>3666</v>
      </c>
      <c r="C1641" s="174" t="s">
        <v>8809</v>
      </c>
      <c r="D1641" s="187">
        <v>8.6267820000000004</v>
      </c>
      <c r="G1641" t="s">
        <v>3665</v>
      </c>
      <c r="H1641" t="s">
        <v>3666</v>
      </c>
      <c r="I1641" t="s">
        <v>8809</v>
      </c>
      <c r="J1641">
        <v>8.6267820000000004</v>
      </c>
    </row>
    <row r="1642" spans="1:10" x14ac:dyDescent="0.25">
      <c r="A1642" s="174" t="s">
        <v>3667</v>
      </c>
      <c r="B1642" s="174" t="s">
        <v>3668</v>
      </c>
      <c r="C1642" s="174" t="s">
        <v>8810</v>
      </c>
      <c r="D1642" s="187">
        <v>8.5951050000000002</v>
      </c>
      <c r="G1642" t="s">
        <v>3667</v>
      </c>
      <c r="H1642" t="s">
        <v>3668</v>
      </c>
      <c r="I1642" t="s">
        <v>8810</v>
      </c>
      <c r="J1642">
        <v>8.5951050000000002</v>
      </c>
    </row>
    <row r="1643" spans="1:10" x14ac:dyDescent="0.25">
      <c r="A1643" s="174" t="s">
        <v>3669</v>
      </c>
      <c r="B1643" s="174" t="s">
        <v>3670</v>
      </c>
      <c r="C1643" s="174" t="s">
        <v>8811</v>
      </c>
      <c r="D1643" s="187">
        <v>11.945315000000001</v>
      </c>
      <c r="G1643" t="s">
        <v>3669</v>
      </c>
      <c r="H1643" t="s">
        <v>3670</v>
      </c>
      <c r="I1643" t="s">
        <v>8811</v>
      </c>
      <c r="J1643">
        <v>11.945315000000001</v>
      </c>
    </row>
    <row r="1644" spans="1:10" x14ac:dyDescent="0.25">
      <c r="A1644" s="174" t="s">
        <v>3671</v>
      </c>
      <c r="B1644" s="174" t="s">
        <v>3672</v>
      </c>
      <c r="C1644" s="174" t="s">
        <v>8812</v>
      </c>
      <c r="D1644" s="187">
        <v>10.824966999999999</v>
      </c>
      <c r="G1644" t="s">
        <v>3671</v>
      </c>
      <c r="H1644" t="s">
        <v>3672</v>
      </c>
      <c r="I1644" t="s">
        <v>8812</v>
      </c>
      <c r="J1644">
        <v>10.824966999999999</v>
      </c>
    </row>
    <row r="1645" spans="1:10" x14ac:dyDescent="0.25">
      <c r="A1645" s="174" t="s">
        <v>3673</v>
      </c>
      <c r="B1645" s="174" t="s">
        <v>3674</v>
      </c>
      <c r="C1645" s="174" t="s">
        <v>8813</v>
      </c>
      <c r="D1645" s="187">
        <v>7.0131350000000001</v>
      </c>
      <c r="G1645" t="s">
        <v>3673</v>
      </c>
      <c r="H1645" t="s">
        <v>3674</v>
      </c>
      <c r="I1645" t="s">
        <v>8813</v>
      </c>
      <c r="J1645">
        <v>7.0131350000000001</v>
      </c>
    </row>
    <row r="1646" spans="1:10" x14ac:dyDescent="0.25">
      <c r="A1646" s="174" t="s">
        <v>3675</v>
      </c>
      <c r="B1646" s="174" t="s">
        <v>3676</v>
      </c>
      <c r="C1646" s="174" t="s">
        <v>8814</v>
      </c>
      <c r="D1646" s="187">
        <v>7.3763199999999998</v>
      </c>
      <c r="G1646" t="s">
        <v>3675</v>
      </c>
      <c r="H1646" t="s">
        <v>3676</v>
      </c>
      <c r="I1646" t="s">
        <v>8814</v>
      </c>
      <c r="J1646">
        <v>7.3763199999999998</v>
      </c>
    </row>
    <row r="1647" spans="1:10" x14ac:dyDescent="0.25">
      <c r="A1647" s="174" t="s">
        <v>3677</v>
      </c>
      <c r="B1647" s="174" t="s">
        <v>3678</v>
      </c>
      <c r="C1647" s="174" t="s">
        <v>8815</v>
      </c>
      <c r="D1647" s="187">
        <v>13.118071</v>
      </c>
      <c r="G1647" t="s">
        <v>3677</v>
      </c>
      <c r="H1647" t="s">
        <v>3678</v>
      </c>
      <c r="I1647" t="s">
        <v>8815</v>
      </c>
      <c r="J1647">
        <v>13.118071</v>
      </c>
    </row>
    <row r="1648" spans="1:10" x14ac:dyDescent="0.25">
      <c r="A1648" s="174" t="s">
        <v>3679</v>
      </c>
      <c r="B1648" s="174" t="s">
        <v>3680</v>
      </c>
      <c r="C1648" s="174" t="s">
        <v>8816</v>
      </c>
      <c r="D1648" s="187">
        <v>12.811006000000001</v>
      </c>
      <c r="G1648" t="s">
        <v>3679</v>
      </c>
      <c r="H1648" t="s">
        <v>3680</v>
      </c>
      <c r="I1648" t="s">
        <v>8816</v>
      </c>
      <c r="J1648">
        <v>12.811006000000001</v>
      </c>
    </row>
    <row r="1649" spans="1:10" x14ac:dyDescent="0.25">
      <c r="A1649" s="174" t="s">
        <v>3681</v>
      </c>
      <c r="B1649" s="174" t="s">
        <v>3682</v>
      </c>
      <c r="C1649" s="174" t="s">
        <v>8817</v>
      </c>
      <c r="D1649" s="187">
        <v>11.452248000000001</v>
      </c>
      <c r="G1649" t="s">
        <v>3681</v>
      </c>
      <c r="H1649" t="s">
        <v>3682</v>
      </c>
      <c r="I1649" t="s">
        <v>8817</v>
      </c>
      <c r="J1649">
        <v>11.452248000000001</v>
      </c>
    </row>
    <row r="1650" spans="1:10" x14ac:dyDescent="0.25">
      <c r="A1650" s="174" t="s">
        <v>3683</v>
      </c>
      <c r="B1650" s="174" t="s">
        <v>3684</v>
      </c>
      <c r="C1650" s="174" t="s">
        <v>8818</v>
      </c>
      <c r="D1650" s="187">
        <v>11.936042</v>
      </c>
      <c r="G1650" t="s">
        <v>3683</v>
      </c>
      <c r="H1650" t="s">
        <v>3684</v>
      </c>
      <c r="I1650" t="s">
        <v>8818</v>
      </c>
      <c r="J1650">
        <v>11.936042</v>
      </c>
    </row>
    <row r="1651" spans="1:10" x14ac:dyDescent="0.25">
      <c r="A1651" s="174" t="s">
        <v>3685</v>
      </c>
      <c r="B1651" s="174" t="s">
        <v>3686</v>
      </c>
      <c r="C1651" s="174" t="s">
        <v>8819</v>
      </c>
      <c r="D1651" s="187">
        <v>19.8201</v>
      </c>
      <c r="G1651" t="s">
        <v>3685</v>
      </c>
      <c r="H1651" t="s">
        <v>3686</v>
      </c>
      <c r="I1651" t="s">
        <v>8819</v>
      </c>
      <c r="J1651">
        <v>19.8201</v>
      </c>
    </row>
    <row r="1652" spans="1:10" x14ac:dyDescent="0.25">
      <c r="A1652" s="174" t="s">
        <v>3687</v>
      </c>
      <c r="B1652" s="174" t="s">
        <v>3688</v>
      </c>
      <c r="C1652" s="174" t="s">
        <v>8820</v>
      </c>
      <c r="D1652" s="187">
        <v>22.149419000000002</v>
      </c>
      <c r="G1652" t="s">
        <v>3687</v>
      </c>
      <c r="H1652" t="s">
        <v>3688</v>
      </c>
      <c r="I1652" t="s">
        <v>8820</v>
      </c>
      <c r="J1652">
        <v>22.149419000000002</v>
      </c>
    </row>
    <row r="1653" spans="1:10" x14ac:dyDescent="0.25">
      <c r="A1653" s="174" t="s">
        <v>3689</v>
      </c>
      <c r="B1653" s="174" t="s">
        <v>3690</v>
      </c>
      <c r="C1653" s="174" t="s">
        <v>8821</v>
      </c>
      <c r="D1653" s="187">
        <v>17.264291</v>
      </c>
      <c r="G1653" t="s">
        <v>3689</v>
      </c>
      <c r="H1653" t="s">
        <v>3690</v>
      </c>
      <c r="I1653" t="s">
        <v>8821</v>
      </c>
      <c r="J1653">
        <v>17.264291</v>
      </c>
    </row>
    <row r="1654" spans="1:10" x14ac:dyDescent="0.25">
      <c r="A1654" s="174" t="s">
        <v>3691</v>
      </c>
      <c r="B1654" s="174" t="s">
        <v>3692</v>
      </c>
      <c r="C1654" s="174" t="s">
        <v>8822</v>
      </c>
      <c r="D1654" s="187">
        <v>17.350605999999999</v>
      </c>
      <c r="G1654" t="s">
        <v>3691</v>
      </c>
      <c r="H1654" t="s">
        <v>3692</v>
      </c>
      <c r="I1654" t="s">
        <v>8822</v>
      </c>
      <c r="J1654">
        <v>17.350605999999999</v>
      </c>
    </row>
    <row r="1655" spans="1:10" x14ac:dyDescent="0.25">
      <c r="A1655" s="174" t="s">
        <v>3693</v>
      </c>
      <c r="B1655" s="174" t="s">
        <v>3694</v>
      </c>
      <c r="C1655" s="174" t="s">
        <v>8823</v>
      </c>
      <c r="D1655" s="187">
        <v>21.204774</v>
      </c>
      <c r="G1655" t="s">
        <v>3693</v>
      </c>
      <c r="H1655" t="s">
        <v>3694</v>
      </c>
      <c r="I1655" t="s">
        <v>8823</v>
      </c>
      <c r="J1655">
        <v>21.204774</v>
      </c>
    </row>
    <row r="1656" spans="1:10" x14ac:dyDescent="0.25">
      <c r="A1656" s="174" t="s">
        <v>3695</v>
      </c>
      <c r="B1656" s="174" t="s">
        <v>3696</v>
      </c>
      <c r="C1656" s="174" t="s">
        <v>8824</v>
      </c>
      <c r="D1656" s="187">
        <v>24.404449</v>
      </c>
      <c r="G1656" t="s">
        <v>3695</v>
      </c>
      <c r="H1656" t="s">
        <v>3696</v>
      </c>
      <c r="I1656" t="s">
        <v>8824</v>
      </c>
      <c r="J1656">
        <v>24.404449</v>
      </c>
    </row>
    <row r="1657" spans="1:10" x14ac:dyDescent="0.25">
      <c r="A1657" s="174" t="s">
        <v>3697</v>
      </c>
      <c r="B1657" s="174" t="s">
        <v>3698</v>
      </c>
      <c r="C1657" s="174" t="s">
        <v>8825</v>
      </c>
      <c r="D1657" s="187">
        <v>4.9009710000000002</v>
      </c>
      <c r="G1657" t="s">
        <v>3697</v>
      </c>
      <c r="H1657" t="s">
        <v>3698</v>
      </c>
      <c r="I1657" t="s">
        <v>8825</v>
      </c>
      <c r="J1657">
        <v>4.9009710000000002</v>
      </c>
    </row>
    <row r="1658" spans="1:10" x14ac:dyDescent="0.25">
      <c r="A1658" s="174" t="s">
        <v>3699</v>
      </c>
      <c r="B1658" s="174" t="s">
        <v>3700</v>
      </c>
      <c r="C1658" s="174" t="s">
        <v>8826</v>
      </c>
      <c r="D1658" s="187">
        <v>4.9318150000000003</v>
      </c>
      <c r="G1658" t="s">
        <v>3699</v>
      </c>
      <c r="H1658" t="s">
        <v>3700</v>
      </c>
      <c r="I1658" t="s">
        <v>8826</v>
      </c>
      <c r="J1658">
        <v>4.9318150000000003</v>
      </c>
    </row>
    <row r="1659" spans="1:10" x14ac:dyDescent="0.25">
      <c r="A1659" s="174" t="s">
        <v>3701</v>
      </c>
      <c r="B1659" s="174" t="s">
        <v>3702</v>
      </c>
      <c r="C1659" s="174" t="s">
        <v>8827</v>
      </c>
      <c r="D1659" s="187">
        <v>4.5380560000000001</v>
      </c>
      <c r="G1659" t="s">
        <v>3701</v>
      </c>
      <c r="H1659" t="s">
        <v>3702</v>
      </c>
      <c r="I1659" t="s">
        <v>8827</v>
      </c>
      <c r="J1659">
        <v>4.5380560000000001</v>
      </c>
    </row>
    <row r="1660" spans="1:10" x14ac:dyDescent="0.25">
      <c r="A1660" s="174" t="s">
        <v>3703</v>
      </c>
      <c r="B1660" s="174" t="s">
        <v>3704</v>
      </c>
      <c r="C1660" s="174" t="s">
        <v>8828</v>
      </c>
      <c r="D1660" s="187">
        <v>4.7740270000000002</v>
      </c>
      <c r="G1660" t="s">
        <v>3703</v>
      </c>
      <c r="H1660" t="s">
        <v>3704</v>
      </c>
      <c r="I1660" t="s">
        <v>8828</v>
      </c>
      <c r="J1660">
        <v>4.7740270000000002</v>
      </c>
    </row>
    <row r="1661" spans="1:10" x14ac:dyDescent="0.25">
      <c r="A1661" s="174" t="s">
        <v>3705</v>
      </c>
      <c r="B1661" s="174" t="s">
        <v>3706</v>
      </c>
      <c r="C1661" s="174" t="s">
        <v>8829</v>
      </c>
      <c r="D1661" s="187">
        <v>3.494221</v>
      </c>
      <c r="G1661" t="s">
        <v>3705</v>
      </c>
      <c r="H1661" t="s">
        <v>3706</v>
      </c>
      <c r="I1661" t="s">
        <v>8829</v>
      </c>
      <c r="J1661">
        <v>3.494221</v>
      </c>
    </row>
    <row r="1662" spans="1:10" x14ac:dyDescent="0.25">
      <c r="A1662" s="174" t="s">
        <v>3707</v>
      </c>
      <c r="B1662" s="174" t="s">
        <v>3708</v>
      </c>
      <c r="C1662" s="174" t="s">
        <v>8830</v>
      </c>
      <c r="D1662" s="187">
        <v>3.49702</v>
      </c>
      <c r="G1662" t="s">
        <v>3707</v>
      </c>
      <c r="H1662" t="s">
        <v>3708</v>
      </c>
      <c r="I1662" t="s">
        <v>8830</v>
      </c>
      <c r="J1662">
        <v>3.49702</v>
      </c>
    </row>
    <row r="1663" spans="1:10" x14ac:dyDescent="0.25">
      <c r="A1663" s="174" t="s">
        <v>3709</v>
      </c>
      <c r="B1663" s="174" t="s">
        <v>3710</v>
      </c>
      <c r="C1663" s="174" t="s">
        <v>8831</v>
      </c>
      <c r="D1663" s="187">
        <v>14.464460000000001</v>
      </c>
      <c r="G1663" t="s">
        <v>3709</v>
      </c>
      <c r="H1663" t="s">
        <v>3710</v>
      </c>
      <c r="I1663" t="s">
        <v>8831</v>
      </c>
      <c r="J1663">
        <v>14.464460000000001</v>
      </c>
    </row>
    <row r="1664" spans="1:10" x14ac:dyDescent="0.25">
      <c r="A1664" s="174" t="s">
        <v>3711</v>
      </c>
      <c r="B1664" s="174" t="s">
        <v>3712</v>
      </c>
      <c r="C1664" s="174" t="s">
        <v>8832</v>
      </c>
      <c r="D1664" s="187">
        <v>12.055171</v>
      </c>
      <c r="G1664" t="s">
        <v>3711</v>
      </c>
      <c r="H1664" t="s">
        <v>3712</v>
      </c>
      <c r="I1664" t="s">
        <v>8832</v>
      </c>
      <c r="J1664">
        <v>12.055171</v>
      </c>
    </row>
    <row r="1665" spans="1:10" x14ac:dyDescent="0.25">
      <c r="A1665" s="174" t="s">
        <v>3713</v>
      </c>
      <c r="B1665" s="174" t="s">
        <v>3714</v>
      </c>
      <c r="C1665" s="174" t="s">
        <v>8833</v>
      </c>
      <c r="D1665" s="187">
        <v>18.256112999999999</v>
      </c>
      <c r="G1665" t="s">
        <v>3713</v>
      </c>
      <c r="H1665" t="s">
        <v>3714</v>
      </c>
      <c r="I1665" t="s">
        <v>8833</v>
      </c>
      <c r="J1665">
        <v>18.256112999999999</v>
      </c>
    </row>
    <row r="1666" spans="1:10" x14ac:dyDescent="0.25">
      <c r="A1666" s="174" t="s">
        <v>3715</v>
      </c>
      <c r="B1666" s="174" t="s">
        <v>3716</v>
      </c>
      <c r="C1666" s="174" t="s">
        <v>8834</v>
      </c>
      <c r="D1666" s="187">
        <v>17.53716</v>
      </c>
      <c r="G1666" t="s">
        <v>3715</v>
      </c>
      <c r="H1666" t="s">
        <v>3716</v>
      </c>
      <c r="I1666" t="s">
        <v>8834</v>
      </c>
      <c r="J1666">
        <v>17.53716</v>
      </c>
    </row>
    <row r="1667" spans="1:10" x14ac:dyDescent="0.25">
      <c r="A1667" s="174" t="s">
        <v>3717</v>
      </c>
      <c r="B1667" s="174" t="s">
        <v>3718</v>
      </c>
      <c r="C1667" s="174" t="s">
        <v>8835</v>
      </c>
      <c r="D1667" s="187">
        <v>9.4634440000000009</v>
      </c>
      <c r="G1667" t="s">
        <v>3717</v>
      </c>
      <c r="H1667" t="s">
        <v>3718</v>
      </c>
      <c r="I1667" t="s">
        <v>8835</v>
      </c>
      <c r="J1667">
        <v>9.4634440000000009</v>
      </c>
    </row>
    <row r="1668" spans="1:10" x14ac:dyDescent="0.25">
      <c r="A1668" s="174" t="s">
        <v>3719</v>
      </c>
      <c r="B1668" s="174" t="s">
        <v>3720</v>
      </c>
      <c r="C1668" s="174" t="s">
        <v>8836</v>
      </c>
      <c r="D1668" s="187">
        <v>9.0897450000000006</v>
      </c>
      <c r="G1668" t="s">
        <v>3719</v>
      </c>
      <c r="H1668" t="s">
        <v>3720</v>
      </c>
      <c r="I1668" t="s">
        <v>8836</v>
      </c>
      <c r="J1668">
        <v>9.0897450000000006</v>
      </c>
    </row>
    <row r="1669" spans="1:10" x14ac:dyDescent="0.25">
      <c r="A1669" s="174" t="s">
        <v>3721</v>
      </c>
      <c r="B1669" s="174" t="s">
        <v>3722</v>
      </c>
      <c r="C1669" s="174" t="s">
        <v>8837</v>
      </c>
      <c r="D1669" s="187">
        <v>12.210449000000001</v>
      </c>
      <c r="G1669" t="s">
        <v>3721</v>
      </c>
      <c r="H1669" t="s">
        <v>3722</v>
      </c>
      <c r="I1669" t="s">
        <v>8837</v>
      </c>
      <c r="J1669">
        <v>12.210449000000001</v>
      </c>
    </row>
    <row r="1670" spans="1:10" x14ac:dyDescent="0.25">
      <c r="A1670" s="174" t="s">
        <v>3723</v>
      </c>
      <c r="B1670" s="174" t="s">
        <v>3724</v>
      </c>
      <c r="C1670" s="174" t="s">
        <v>8838</v>
      </c>
      <c r="D1670" s="187">
        <v>11.290896999999999</v>
      </c>
      <c r="G1670" t="s">
        <v>3723</v>
      </c>
      <c r="H1670" t="s">
        <v>3724</v>
      </c>
      <c r="I1670" t="s">
        <v>8838</v>
      </c>
      <c r="J1670">
        <v>11.290896999999999</v>
      </c>
    </row>
    <row r="1671" spans="1:10" x14ac:dyDescent="0.25">
      <c r="A1671" s="174" t="s">
        <v>3725</v>
      </c>
      <c r="B1671" s="174" t="s">
        <v>3726</v>
      </c>
      <c r="C1671" s="174" t="s">
        <v>8839</v>
      </c>
      <c r="D1671" s="187">
        <v>26.920501000000002</v>
      </c>
      <c r="G1671" t="s">
        <v>3725</v>
      </c>
      <c r="H1671" t="s">
        <v>3726</v>
      </c>
      <c r="I1671" t="s">
        <v>8839</v>
      </c>
      <c r="J1671">
        <v>26.920501000000002</v>
      </c>
    </row>
    <row r="1672" spans="1:10" x14ac:dyDescent="0.25">
      <c r="A1672" s="174" t="s">
        <v>3727</v>
      </c>
      <c r="B1672" s="174" t="s">
        <v>3728</v>
      </c>
      <c r="C1672" s="174" t="s">
        <v>8840</v>
      </c>
      <c r="D1672" s="187">
        <v>21.950952000000001</v>
      </c>
      <c r="G1672" t="s">
        <v>3727</v>
      </c>
      <c r="H1672" t="s">
        <v>3728</v>
      </c>
      <c r="I1672" t="s">
        <v>8840</v>
      </c>
      <c r="J1672">
        <v>21.950952000000001</v>
      </c>
    </row>
    <row r="1673" spans="1:10" x14ac:dyDescent="0.25">
      <c r="A1673" s="174" t="s">
        <v>3729</v>
      </c>
      <c r="B1673" s="174" t="s">
        <v>3730</v>
      </c>
      <c r="C1673" s="174" t="s">
        <v>8841</v>
      </c>
      <c r="D1673" s="187">
        <v>9.6330869999999997</v>
      </c>
      <c r="G1673" t="s">
        <v>3729</v>
      </c>
      <c r="H1673" t="s">
        <v>3730</v>
      </c>
      <c r="I1673" t="s">
        <v>8841</v>
      </c>
      <c r="J1673">
        <v>9.6330869999999997</v>
      </c>
    </row>
    <row r="1674" spans="1:10" x14ac:dyDescent="0.25">
      <c r="A1674" s="174" t="s">
        <v>3731</v>
      </c>
      <c r="B1674" s="174" t="s">
        <v>3732</v>
      </c>
      <c r="C1674" s="174" t="s">
        <v>8842</v>
      </c>
      <c r="D1674" s="187">
        <v>9.9982830000000007</v>
      </c>
      <c r="G1674" t="s">
        <v>3731</v>
      </c>
      <c r="H1674" t="s">
        <v>3732</v>
      </c>
      <c r="I1674" t="s">
        <v>8842</v>
      </c>
      <c r="J1674">
        <v>9.9982830000000007</v>
      </c>
    </row>
    <row r="1675" spans="1:10" x14ac:dyDescent="0.25">
      <c r="A1675" s="174" t="s">
        <v>3733</v>
      </c>
      <c r="B1675" s="174" t="s">
        <v>3734</v>
      </c>
      <c r="C1675" s="174" t="s">
        <v>8843</v>
      </c>
      <c r="D1675" s="187">
        <v>13.262981999999999</v>
      </c>
      <c r="G1675" t="s">
        <v>3733</v>
      </c>
      <c r="H1675" t="s">
        <v>3734</v>
      </c>
      <c r="I1675" t="s">
        <v>8843</v>
      </c>
      <c r="J1675">
        <v>13.262981999999999</v>
      </c>
    </row>
    <row r="1676" spans="1:10" x14ac:dyDescent="0.25">
      <c r="A1676" s="174" t="s">
        <v>3735</v>
      </c>
      <c r="B1676" s="174" t="s">
        <v>3736</v>
      </c>
      <c r="C1676" s="174" t="s">
        <v>8844</v>
      </c>
      <c r="D1676" s="187">
        <v>13.398752</v>
      </c>
      <c r="G1676" t="s">
        <v>3735</v>
      </c>
      <c r="H1676" t="s">
        <v>3736</v>
      </c>
      <c r="I1676" t="s">
        <v>8844</v>
      </c>
      <c r="J1676">
        <v>13.398752</v>
      </c>
    </row>
    <row r="1677" spans="1:10" x14ac:dyDescent="0.25">
      <c r="A1677" s="174" t="s">
        <v>3737</v>
      </c>
      <c r="B1677" s="174" t="s">
        <v>3738</v>
      </c>
      <c r="C1677" s="174" t="s">
        <v>8845</v>
      </c>
      <c r="D1677" s="187">
        <v>6.2368940000000004</v>
      </c>
      <c r="G1677" t="s">
        <v>3737</v>
      </c>
      <c r="H1677" t="s">
        <v>3738</v>
      </c>
      <c r="I1677" t="s">
        <v>8845</v>
      </c>
      <c r="J1677">
        <v>6.2368940000000004</v>
      </c>
    </row>
    <row r="1678" spans="1:10" x14ac:dyDescent="0.25">
      <c r="A1678" s="174" t="s">
        <v>3739</v>
      </c>
      <c r="B1678" s="174" t="s">
        <v>3740</v>
      </c>
      <c r="C1678" s="174" t="s">
        <v>8846</v>
      </c>
      <c r="D1678" s="187">
        <v>6.4179019999999998</v>
      </c>
      <c r="G1678" t="s">
        <v>3739</v>
      </c>
      <c r="H1678" t="s">
        <v>3740</v>
      </c>
      <c r="I1678" t="s">
        <v>8846</v>
      </c>
      <c r="J1678">
        <v>6.4179019999999998</v>
      </c>
    </row>
    <row r="1679" spans="1:10" x14ac:dyDescent="0.25">
      <c r="A1679" s="174" t="s">
        <v>3741</v>
      </c>
      <c r="B1679" s="174" t="s">
        <v>3742</v>
      </c>
      <c r="C1679" s="174" t="s">
        <v>8847</v>
      </c>
      <c r="D1679" s="187">
        <v>33.232086000000002</v>
      </c>
      <c r="G1679" t="s">
        <v>3741</v>
      </c>
      <c r="H1679" t="s">
        <v>3742</v>
      </c>
      <c r="I1679" t="s">
        <v>8847</v>
      </c>
      <c r="J1679">
        <v>33.232086000000002</v>
      </c>
    </row>
    <row r="1680" spans="1:10" x14ac:dyDescent="0.25">
      <c r="A1680" s="174" t="s">
        <v>3743</v>
      </c>
      <c r="B1680" s="174" t="s">
        <v>3744</v>
      </c>
      <c r="C1680" s="174" t="s">
        <v>8848</v>
      </c>
      <c r="D1680" s="187">
        <v>38.820480000000003</v>
      </c>
      <c r="G1680" t="s">
        <v>3743</v>
      </c>
      <c r="H1680" t="s">
        <v>3744</v>
      </c>
      <c r="I1680" t="s">
        <v>8848</v>
      </c>
      <c r="J1680">
        <v>38.820480000000003</v>
      </c>
    </row>
    <row r="1681" spans="1:10" x14ac:dyDescent="0.25">
      <c r="A1681" s="174" t="s">
        <v>3745</v>
      </c>
      <c r="B1681" s="174" t="s">
        <v>3746</v>
      </c>
      <c r="C1681" s="174" t="s">
        <v>8849</v>
      </c>
      <c r="D1681" s="187">
        <v>23.396681999999998</v>
      </c>
      <c r="G1681" t="s">
        <v>3745</v>
      </c>
      <c r="H1681" t="s">
        <v>3746</v>
      </c>
      <c r="I1681" t="s">
        <v>8849</v>
      </c>
      <c r="J1681">
        <v>23.396681999999998</v>
      </c>
    </row>
    <row r="1682" spans="1:10" x14ac:dyDescent="0.25">
      <c r="A1682" s="174" t="s">
        <v>3747</v>
      </c>
      <c r="B1682" s="174" t="s">
        <v>3748</v>
      </c>
      <c r="C1682" s="174" t="s">
        <v>8850</v>
      </c>
      <c r="D1682" s="187">
        <v>27.984653000000002</v>
      </c>
      <c r="G1682" t="s">
        <v>3747</v>
      </c>
      <c r="H1682" t="s">
        <v>3748</v>
      </c>
      <c r="I1682" t="s">
        <v>8850</v>
      </c>
      <c r="J1682">
        <v>27.984653000000002</v>
      </c>
    </row>
    <row r="1683" spans="1:10" x14ac:dyDescent="0.25">
      <c r="A1683" s="174" t="s">
        <v>3749</v>
      </c>
      <c r="B1683" s="174" t="s">
        <v>3750</v>
      </c>
      <c r="C1683" s="174" t="s">
        <v>8851</v>
      </c>
      <c r="D1683" s="187">
        <v>10.422453000000001</v>
      </c>
      <c r="G1683" t="s">
        <v>3749</v>
      </c>
      <c r="H1683" t="s">
        <v>3750</v>
      </c>
      <c r="I1683" t="s">
        <v>8851</v>
      </c>
      <c r="J1683">
        <v>10.422453000000001</v>
      </c>
    </row>
    <row r="1684" spans="1:10" x14ac:dyDescent="0.25">
      <c r="A1684" s="174" t="s">
        <v>3751</v>
      </c>
      <c r="B1684" s="174" t="s">
        <v>3752</v>
      </c>
      <c r="C1684" s="174" t="s">
        <v>8852</v>
      </c>
      <c r="D1684" s="187">
        <v>8.8661829999999995</v>
      </c>
      <c r="G1684" t="s">
        <v>3751</v>
      </c>
      <c r="H1684" t="s">
        <v>3752</v>
      </c>
      <c r="I1684" t="s">
        <v>8852</v>
      </c>
      <c r="J1684">
        <v>8.8661829999999995</v>
      </c>
    </row>
    <row r="1685" spans="1:10" x14ac:dyDescent="0.25">
      <c r="A1685" s="174" t="s">
        <v>3753</v>
      </c>
      <c r="B1685" s="174" t="s">
        <v>3754</v>
      </c>
      <c r="C1685" s="174" t="s">
        <v>8853</v>
      </c>
      <c r="D1685" s="187">
        <v>6.3173979999999998</v>
      </c>
      <c r="G1685" t="s">
        <v>3753</v>
      </c>
      <c r="H1685" t="s">
        <v>3754</v>
      </c>
      <c r="I1685" t="s">
        <v>8853</v>
      </c>
      <c r="J1685">
        <v>6.3173979999999998</v>
      </c>
    </row>
    <row r="1686" spans="1:10" x14ac:dyDescent="0.25">
      <c r="A1686" s="174" t="s">
        <v>3755</v>
      </c>
      <c r="B1686" s="174" t="s">
        <v>3756</v>
      </c>
      <c r="C1686" s="174" t="s">
        <v>8854</v>
      </c>
      <c r="D1686" s="187">
        <v>6.3085420000000001</v>
      </c>
      <c r="G1686" t="s">
        <v>3755</v>
      </c>
      <c r="H1686" t="s">
        <v>3756</v>
      </c>
      <c r="I1686" t="s">
        <v>8854</v>
      </c>
      <c r="J1686">
        <v>6.3085420000000001</v>
      </c>
    </row>
    <row r="1687" spans="1:10" x14ac:dyDescent="0.25">
      <c r="A1687" s="174" t="s">
        <v>3757</v>
      </c>
      <c r="B1687" s="174" t="s">
        <v>3758</v>
      </c>
      <c r="C1687" s="174" t="s">
        <v>8855</v>
      </c>
      <c r="D1687" s="187">
        <v>9.341367</v>
      </c>
      <c r="G1687" t="s">
        <v>3757</v>
      </c>
      <c r="H1687" t="s">
        <v>3758</v>
      </c>
      <c r="I1687" t="s">
        <v>8855</v>
      </c>
      <c r="J1687">
        <v>9.341367</v>
      </c>
    </row>
    <row r="1688" spans="1:10" x14ac:dyDescent="0.25">
      <c r="A1688" s="174" t="s">
        <v>3759</v>
      </c>
      <c r="B1688" s="174" t="s">
        <v>3760</v>
      </c>
      <c r="C1688" s="174" t="s">
        <v>8856</v>
      </c>
      <c r="D1688" s="187">
        <v>9.5422519999999995</v>
      </c>
      <c r="G1688" t="s">
        <v>3759</v>
      </c>
      <c r="H1688" t="s">
        <v>3760</v>
      </c>
      <c r="I1688" t="s">
        <v>8856</v>
      </c>
      <c r="J1688">
        <v>9.5422519999999995</v>
      </c>
    </row>
    <row r="1689" spans="1:10" x14ac:dyDescent="0.25">
      <c r="A1689" s="174" t="s">
        <v>3761</v>
      </c>
      <c r="B1689" s="174" t="s">
        <v>3762</v>
      </c>
      <c r="C1689" s="174" t="s">
        <v>8857</v>
      </c>
      <c r="D1689" s="187">
        <v>32.617094999999999</v>
      </c>
      <c r="G1689" t="s">
        <v>3761</v>
      </c>
      <c r="H1689" t="s">
        <v>3762</v>
      </c>
      <c r="I1689" t="s">
        <v>8857</v>
      </c>
      <c r="J1689">
        <v>32.617094999999999</v>
      </c>
    </row>
    <row r="1690" spans="1:10" x14ac:dyDescent="0.25">
      <c r="A1690" s="174" t="s">
        <v>3763</v>
      </c>
      <c r="B1690" s="174" t="s">
        <v>3764</v>
      </c>
      <c r="C1690" s="174" t="s">
        <v>8858</v>
      </c>
      <c r="D1690" s="187">
        <v>38.066344999999998</v>
      </c>
      <c r="G1690" t="s">
        <v>3763</v>
      </c>
      <c r="H1690" t="s">
        <v>3764</v>
      </c>
      <c r="I1690" t="s">
        <v>8858</v>
      </c>
      <c r="J1690">
        <v>38.066344999999998</v>
      </c>
    </row>
    <row r="1691" spans="1:10" x14ac:dyDescent="0.25">
      <c r="A1691" s="174" t="s">
        <v>3765</v>
      </c>
      <c r="B1691" s="174" t="s">
        <v>3766</v>
      </c>
      <c r="C1691" s="174" t="s">
        <v>8859</v>
      </c>
      <c r="D1691" s="187">
        <v>47.358848000000002</v>
      </c>
      <c r="G1691" t="s">
        <v>3765</v>
      </c>
      <c r="H1691" t="s">
        <v>3766</v>
      </c>
      <c r="I1691" t="s">
        <v>8859</v>
      </c>
      <c r="J1691">
        <v>47.358848000000002</v>
      </c>
    </row>
    <row r="1692" spans="1:10" x14ac:dyDescent="0.25">
      <c r="A1692" s="174" t="s">
        <v>3767</v>
      </c>
      <c r="B1692" s="174" t="s">
        <v>3768</v>
      </c>
      <c r="C1692" s="174" t="s">
        <v>8860</v>
      </c>
      <c r="D1692" s="187">
        <v>38.688696999999998</v>
      </c>
      <c r="G1692" t="s">
        <v>3767</v>
      </c>
      <c r="H1692" t="s">
        <v>3768</v>
      </c>
      <c r="I1692" t="s">
        <v>8860</v>
      </c>
      <c r="J1692">
        <v>38.688696999999998</v>
      </c>
    </row>
    <row r="1693" spans="1:10" x14ac:dyDescent="0.25">
      <c r="A1693" s="174" t="s">
        <v>3769</v>
      </c>
      <c r="B1693" s="174" t="s">
        <v>3770</v>
      </c>
      <c r="C1693" s="174" t="s">
        <v>8861</v>
      </c>
      <c r="D1693" s="187">
        <v>4.214067</v>
      </c>
      <c r="G1693" t="s">
        <v>3769</v>
      </c>
      <c r="H1693" t="s">
        <v>3770</v>
      </c>
      <c r="I1693" t="s">
        <v>8861</v>
      </c>
      <c r="J1693">
        <v>4.214067</v>
      </c>
    </row>
    <row r="1694" spans="1:10" x14ac:dyDescent="0.25">
      <c r="A1694" s="174" t="s">
        <v>3771</v>
      </c>
      <c r="B1694" s="174" t="s">
        <v>3772</v>
      </c>
      <c r="C1694" s="174" t="s">
        <v>8862</v>
      </c>
      <c r="D1694" s="187">
        <v>3.1425860000000001</v>
      </c>
      <c r="G1694" t="s">
        <v>3771</v>
      </c>
      <c r="H1694" t="s">
        <v>3772</v>
      </c>
      <c r="I1694" t="s">
        <v>8862</v>
      </c>
      <c r="J1694">
        <v>3.1425860000000001</v>
      </c>
    </row>
    <row r="1695" spans="1:10" x14ac:dyDescent="0.25">
      <c r="A1695" s="174" t="s">
        <v>3773</v>
      </c>
      <c r="B1695" s="174" t="s">
        <v>3774</v>
      </c>
      <c r="C1695" s="174" t="s">
        <v>8863</v>
      </c>
      <c r="D1695" s="187">
        <v>11.195307</v>
      </c>
      <c r="G1695" t="s">
        <v>3773</v>
      </c>
      <c r="H1695" t="s">
        <v>3774</v>
      </c>
      <c r="I1695" t="s">
        <v>8863</v>
      </c>
      <c r="J1695">
        <v>11.195307</v>
      </c>
    </row>
    <row r="1696" spans="1:10" x14ac:dyDescent="0.25">
      <c r="A1696" s="174" t="s">
        <v>3775</v>
      </c>
      <c r="B1696" s="174" t="s">
        <v>3776</v>
      </c>
      <c r="C1696" s="174" t="s">
        <v>8864</v>
      </c>
      <c r="D1696" s="187">
        <v>11.516741</v>
      </c>
      <c r="G1696" t="s">
        <v>3775</v>
      </c>
      <c r="H1696" t="s">
        <v>3776</v>
      </c>
      <c r="I1696" t="s">
        <v>8864</v>
      </c>
      <c r="J1696">
        <v>11.516741</v>
      </c>
    </row>
    <row r="1697" spans="1:10" x14ac:dyDescent="0.25">
      <c r="A1697" s="174" t="s">
        <v>3777</v>
      </c>
      <c r="B1697" s="174" t="s">
        <v>3778</v>
      </c>
      <c r="C1697" s="174" t="s">
        <v>8865</v>
      </c>
      <c r="D1697" s="187">
        <v>25.499735999999999</v>
      </c>
      <c r="G1697" t="s">
        <v>3777</v>
      </c>
      <c r="H1697" t="s">
        <v>3778</v>
      </c>
      <c r="I1697" t="s">
        <v>8865</v>
      </c>
      <c r="J1697">
        <v>25.499735999999999</v>
      </c>
    </row>
    <row r="1698" spans="1:10" x14ac:dyDescent="0.25">
      <c r="A1698" s="174" t="s">
        <v>3779</v>
      </c>
      <c r="B1698" s="174" t="s">
        <v>3780</v>
      </c>
      <c r="C1698" s="174" t="s">
        <v>8866</v>
      </c>
      <c r="D1698" s="187">
        <v>29.579988</v>
      </c>
      <c r="G1698" t="s">
        <v>3779</v>
      </c>
      <c r="H1698" t="s">
        <v>3780</v>
      </c>
      <c r="I1698" t="s">
        <v>8866</v>
      </c>
      <c r="J1698">
        <v>29.579988</v>
      </c>
    </row>
    <row r="1699" spans="1:10" x14ac:dyDescent="0.25">
      <c r="A1699" s="174" t="s">
        <v>3781</v>
      </c>
      <c r="B1699" s="174" t="s">
        <v>3782</v>
      </c>
      <c r="C1699" s="174" t="s">
        <v>8867</v>
      </c>
      <c r="D1699" s="187">
        <v>16.316203999999999</v>
      </c>
      <c r="G1699" t="s">
        <v>3781</v>
      </c>
      <c r="H1699" t="s">
        <v>3782</v>
      </c>
      <c r="I1699" t="s">
        <v>8867</v>
      </c>
      <c r="J1699">
        <v>16.316203999999999</v>
      </c>
    </row>
    <row r="1700" spans="1:10" x14ac:dyDescent="0.25">
      <c r="A1700" s="174" t="s">
        <v>3783</v>
      </c>
      <c r="B1700" s="174" t="s">
        <v>3784</v>
      </c>
      <c r="C1700" s="174" t="s">
        <v>8868</v>
      </c>
      <c r="D1700" s="187">
        <v>16.324159000000002</v>
      </c>
      <c r="G1700" t="s">
        <v>3783</v>
      </c>
      <c r="H1700" t="s">
        <v>3784</v>
      </c>
      <c r="I1700" t="s">
        <v>8868</v>
      </c>
      <c r="J1700">
        <v>16.324159000000002</v>
      </c>
    </row>
    <row r="1701" spans="1:10" x14ac:dyDescent="0.25">
      <c r="A1701" s="174" t="s">
        <v>3785</v>
      </c>
      <c r="B1701" s="174" t="s">
        <v>3786</v>
      </c>
      <c r="C1701" s="174" t="s">
        <v>8869</v>
      </c>
      <c r="D1701" s="187">
        <v>17.773212000000001</v>
      </c>
      <c r="G1701" t="s">
        <v>3785</v>
      </c>
      <c r="H1701" t="s">
        <v>3786</v>
      </c>
      <c r="I1701" t="s">
        <v>8869</v>
      </c>
      <c r="J1701">
        <v>17.773212000000001</v>
      </c>
    </row>
    <row r="1702" spans="1:10" x14ac:dyDescent="0.25">
      <c r="A1702" s="174" t="s">
        <v>3787</v>
      </c>
      <c r="B1702" s="174" t="s">
        <v>3788</v>
      </c>
      <c r="C1702" s="174" t="s">
        <v>8870</v>
      </c>
      <c r="D1702" s="187">
        <v>18.160173</v>
      </c>
      <c r="G1702" t="s">
        <v>3787</v>
      </c>
      <c r="H1702" t="s">
        <v>3788</v>
      </c>
      <c r="I1702" t="s">
        <v>8870</v>
      </c>
      <c r="J1702">
        <v>18.160173</v>
      </c>
    </row>
    <row r="1703" spans="1:10" x14ac:dyDescent="0.25">
      <c r="A1703" s="174" t="s">
        <v>3789</v>
      </c>
      <c r="B1703" s="174" t="s">
        <v>3790</v>
      </c>
      <c r="C1703" s="174" t="s">
        <v>8871</v>
      </c>
      <c r="D1703" s="187">
        <v>7.7262079999999997</v>
      </c>
      <c r="G1703" t="s">
        <v>3789</v>
      </c>
      <c r="H1703" t="s">
        <v>3790</v>
      </c>
      <c r="I1703" t="s">
        <v>8871</v>
      </c>
      <c r="J1703">
        <v>7.7262079999999997</v>
      </c>
    </row>
    <row r="1704" spans="1:10" x14ac:dyDescent="0.25">
      <c r="A1704" s="174" t="s">
        <v>3791</v>
      </c>
      <c r="B1704" s="174" t="s">
        <v>3792</v>
      </c>
      <c r="C1704" s="174" t="s">
        <v>8872</v>
      </c>
      <c r="D1704" s="187">
        <v>7.2392529999999997</v>
      </c>
      <c r="G1704" t="s">
        <v>3791</v>
      </c>
      <c r="H1704" t="s">
        <v>3792</v>
      </c>
      <c r="I1704" t="s">
        <v>8872</v>
      </c>
      <c r="J1704">
        <v>7.2392529999999997</v>
      </c>
    </row>
    <row r="1705" spans="1:10" x14ac:dyDescent="0.25">
      <c r="A1705" s="174" t="s">
        <v>3793</v>
      </c>
      <c r="B1705" s="174" t="s">
        <v>3794</v>
      </c>
      <c r="C1705" s="174" t="s">
        <v>8873</v>
      </c>
      <c r="D1705" s="187">
        <v>6.5989100000000001</v>
      </c>
      <c r="G1705" t="s">
        <v>3793</v>
      </c>
      <c r="H1705" t="s">
        <v>3794</v>
      </c>
      <c r="I1705" t="s">
        <v>8873</v>
      </c>
      <c r="J1705">
        <v>6.5989100000000001</v>
      </c>
    </row>
    <row r="1706" spans="1:10" x14ac:dyDescent="0.25">
      <c r="A1706" s="174" t="s">
        <v>3795</v>
      </c>
      <c r="B1706" s="174" t="s">
        <v>3796</v>
      </c>
      <c r="C1706" s="174" t="s">
        <v>8874</v>
      </c>
      <c r="D1706" s="187">
        <v>5.2123759999999999</v>
      </c>
      <c r="G1706" t="s">
        <v>3795</v>
      </c>
      <c r="H1706" t="s">
        <v>3796</v>
      </c>
      <c r="I1706" t="s">
        <v>8874</v>
      </c>
      <c r="J1706">
        <v>5.2123759999999999</v>
      </c>
    </row>
    <row r="1707" spans="1:10" x14ac:dyDescent="0.25">
      <c r="A1707" s="174" t="s">
        <v>3797</v>
      </c>
      <c r="B1707" s="174" t="s">
        <v>3798</v>
      </c>
      <c r="C1707" s="174" t="s">
        <v>8875</v>
      </c>
      <c r="D1707" s="187">
        <v>18.737026</v>
      </c>
      <c r="G1707" t="s">
        <v>3797</v>
      </c>
      <c r="H1707" t="s">
        <v>3798</v>
      </c>
      <c r="I1707" t="s">
        <v>8875</v>
      </c>
      <c r="J1707">
        <v>18.737026</v>
      </c>
    </row>
    <row r="1708" spans="1:10" x14ac:dyDescent="0.25">
      <c r="A1708" s="174" t="s">
        <v>3799</v>
      </c>
      <c r="B1708" s="174" t="s">
        <v>3800</v>
      </c>
      <c r="C1708" s="174" t="s">
        <v>8876</v>
      </c>
      <c r="D1708" s="187">
        <v>17.815487999999998</v>
      </c>
      <c r="G1708" t="s">
        <v>3799</v>
      </c>
      <c r="H1708" t="s">
        <v>3800</v>
      </c>
      <c r="I1708" t="s">
        <v>8876</v>
      </c>
      <c r="J1708">
        <v>17.815487999999998</v>
      </c>
    </row>
    <row r="1709" spans="1:10" x14ac:dyDescent="0.25">
      <c r="A1709" s="174" t="s">
        <v>3801</v>
      </c>
      <c r="B1709" s="174" t="s">
        <v>3802</v>
      </c>
      <c r="C1709" s="174" t="s">
        <v>8877</v>
      </c>
      <c r="D1709" s="187">
        <v>12.086046</v>
      </c>
      <c r="G1709" t="s">
        <v>3801</v>
      </c>
      <c r="H1709" t="s">
        <v>3802</v>
      </c>
      <c r="I1709" t="s">
        <v>8877</v>
      </c>
      <c r="J1709">
        <v>12.086046</v>
      </c>
    </row>
    <row r="1710" spans="1:10" x14ac:dyDescent="0.25">
      <c r="A1710" s="174" t="s">
        <v>3803</v>
      </c>
      <c r="B1710" s="174" t="s">
        <v>3804</v>
      </c>
      <c r="C1710" s="174" t="s">
        <v>8878</v>
      </c>
      <c r="D1710" s="187">
        <v>12.731301999999999</v>
      </c>
      <c r="G1710" t="s">
        <v>3803</v>
      </c>
      <c r="H1710" t="s">
        <v>3804</v>
      </c>
      <c r="I1710" t="s">
        <v>8878</v>
      </c>
      <c r="J1710">
        <v>12.731301999999999</v>
      </c>
    </row>
    <row r="1711" spans="1:10" x14ac:dyDescent="0.25">
      <c r="A1711" s="174" t="s">
        <v>3805</v>
      </c>
      <c r="B1711" s="174" t="s">
        <v>3806</v>
      </c>
      <c r="C1711" s="174" t="s">
        <v>8879</v>
      </c>
      <c r="D1711" s="187">
        <v>4.7955959999999997</v>
      </c>
      <c r="G1711" t="s">
        <v>3805</v>
      </c>
      <c r="H1711" t="s">
        <v>3806</v>
      </c>
      <c r="I1711" t="s">
        <v>8879</v>
      </c>
      <c r="J1711">
        <v>4.7955959999999997</v>
      </c>
    </row>
    <row r="1712" spans="1:10" x14ac:dyDescent="0.25">
      <c r="A1712" s="174" t="s">
        <v>3807</v>
      </c>
      <c r="B1712" s="174" t="s">
        <v>3808</v>
      </c>
      <c r="C1712" s="174" t="s">
        <v>8880</v>
      </c>
      <c r="D1712" s="187">
        <v>3.4064809999999999</v>
      </c>
      <c r="G1712" t="s">
        <v>3807</v>
      </c>
      <c r="H1712" t="s">
        <v>3808</v>
      </c>
      <c r="I1712" t="s">
        <v>8880</v>
      </c>
      <c r="J1712">
        <v>3.4064809999999999</v>
      </c>
    </row>
    <row r="1713" spans="1:10" x14ac:dyDescent="0.25">
      <c r="A1713" s="174" t="s">
        <v>3809</v>
      </c>
      <c r="B1713" s="174" t="s">
        <v>3810</v>
      </c>
      <c r="C1713" s="174" t="s">
        <v>8881</v>
      </c>
      <c r="D1713" s="187">
        <v>11.576010999999999</v>
      </c>
      <c r="G1713" t="s">
        <v>3809</v>
      </c>
      <c r="H1713" t="s">
        <v>3810</v>
      </c>
      <c r="I1713" t="s">
        <v>8881</v>
      </c>
      <c r="J1713">
        <v>11.576010999999999</v>
      </c>
    </row>
    <row r="1714" spans="1:10" x14ac:dyDescent="0.25">
      <c r="A1714" s="174" t="s">
        <v>3811</v>
      </c>
      <c r="B1714" s="174" t="s">
        <v>3812</v>
      </c>
      <c r="C1714" s="174" t="s">
        <v>8882</v>
      </c>
      <c r="D1714" s="187">
        <v>12.86997</v>
      </c>
      <c r="G1714" t="s">
        <v>3811</v>
      </c>
      <c r="H1714" t="s">
        <v>3812</v>
      </c>
      <c r="I1714" t="s">
        <v>8882</v>
      </c>
      <c r="J1714">
        <v>12.86997</v>
      </c>
    </row>
    <row r="1715" spans="1:10" x14ac:dyDescent="0.25">
      <c r="A1715" s="174" t="s">
        <v>3813</v>
      </c>
      <c r="B1715" s="174" t="s">
        <v>3814</v>
      </c>
      <c r="C1715" s="174" t="s">
        <v>8883</v>
      </c>
      <c r="D1715" s="187">
        <v>13.189624999999999</v>
      </c>
      <c r="G1715" t="s">
        <v>3813</v>
      </c>
      <c r="H1715" t="s">
        <v>3814</v>
      </c>
      <c r="I1715" t="s">
        <v>8883</v>
      </c>
      <c r="J1715">
        <v>13.189624999999999</v>
      </c>
    </row>
    <row r="1716" spans="1:10" x14ac:dyDescent="0.25">
      <c r="A1716" s="174" t="s">
        <v>3815</v>
      </c>
      <c r="B1716" s="174" t="s">
        <v>3816</v>
      </c>
      <c r="C1716" s="174" t="s">
        <v>8884</v>
      </c>
      <c r="D1716" s="187">
        <v>14.026268</v>
      </c>
      <c r="G1716" t="s">
        <v>3815</v>
      </c>
      <c r="H1716" t="s">
        <v>3816</v>
      </c>
      <c r="I1716" t="s">
        <v>8884</v>
      </c>
      <c r="J1716">
        <v>14.026268</v>
      </c>
    </row>
    <row r="1717" spans="1:10" x14ac:dyDescent="0.25">
      <c r="A1717" s="174" t="s">
        <v>3817</v>
      </c>
      <c r="B1717" s="174" t="s">
        <v>3818</v>
      </c>
      <c r="C1717" s="174" t="s">
        <v>8885</v>
      </c>
      <c r="D1717" s="187">
        <v>24.529958000000001</v>
      </c>
      <c r="G1717" t="s">
        <v>3817</v>
      </c>
      <c r="H1717" t="s">
        <v>3818</v>
      </c>
      <c r="I1717" t="s">
        <v>8885</v>
      </c>
      <c r="J1717">
        <v>24.529958000000001</v>
      </c>
    </row>
    <row r="1718" spans="1:10" x14ac:dyDescent="0.25">
      <c r="A1718" s="174" t="s">
        <v>3819</v>
      </c>
      <c r="B1718" s="174" t="s">
        <v>3820</v>
      </c>
      <c r="C1718" s="174" t="s">
        <v>8886</v>
      </c>
      <c r="D1718" s="187">
        <v>20.096699999999998</v>
      </c>
      <c r="G1718" t="s">
        <v>3819</v>
      </c>
      <c r="H1718" t="s">
        <v>3820</v>
      </c>
      <c r="I1718" t="s">
        <v>8886</v>
      </c>
      <c r="J1718">
        <v>20.096699999999998</v>
      </c>
    </row>
    <row r="1719" spans="1:10" x14ac:dyDescent="0.25">
      <c r="A1719" s="174" t="s">
        <v>3821</v>
      </c>
      <c r="B1719" s="174" t="s">
        <v>3822</v>
      </c>
      <c r="C1719" s="174" t="s">
        <v>8887</v>
      </c>
      <c r="D1719" s="187">
        <v>23.463550000000001</v>
      </c>
      <c r="G1719" t="s">
        <v>3821</v>
      </c>
      <c r="H1719" t="s">
        <v>3822</v>
      </c>
      <c r="I1719" t="s">
        <v>8887</v>
      </c>
      <c r="J1719">
        <v>23.463550000000001</v>
      </c>
    </row>
    <row r="1720" spans="1:10" x14ac:dyDescent="0.25">
      <c r="A1720" s="174" t="s">
        <v>3823</v>
      </c>
      <c r="B1720" s="174" t="s">
        <v>3824</v>
      </c>
      <c r="C1720" s="174" t="s">
        <v>8888</v>
      </c>
      <c r="D1720" s="187">
        <v>23.583044999999998</v>
      </c>
      <c r="G1720" t="s">
        <v>3823</v>
      </c>
      <c r="H1720" t="s">
        <v>3824</v>
      </c>
      <c r="I1720" t="s">
        <v>8888</v>
      </c>
      <c r="J1720">
        <v>23.583044999999998</v>
      </c>
    </row>
    <row r="1721" spans="1:10" x14ac:dyDescent="0.25">
      <c r="A1721" s="174" t="s">
        <v>3825</v>
      </c>
      <c r="B1721" s="174" t="s">
        <v>3826</v>
      </c>
      <c r="C1721" s="174" t="s">
        <v>8889</v>
      </c>
      <c r="D1721" s="187">
        <v>10.190059</v>
      </c>
      <c r="G1721" t="s">
        <v>3825</v>
      </c>
      <c r="H1721" t="s">
        <v>3826</v>
      </c>
      <c r="I1721" t="s">
        <v>8889</v>
      </c>
      <c r="J1721">
        <v>10.190059</v>
      </c>
    </row>
    <row r="1722" spans="1:10" x14ac:dyDescent="0.25">
      <c r="A1722" s="174" t="s">
        <v>3827</v>
      </c>
      <c r="B1722" s="174" t="s">
        <v>3828</v>
      </c>
      <c r="C1722" s="174" t="s">
        <v>8890</v>
      </c>
      <c r="D1722" s="187">
        <v>8.5023870000000006</v>
      </c>
      <c r="G1722" t="s">
        <v>3827</v>
      </c>
      <c r="H1722" t="s">
        <v>3828</v>
      </c>
      <c r="I1722" t="s">
        <v>8890</v>
      </c>
      <c r="J1722">
        <v>8.5023870000000006</v>
      </c>
    </row>
    <row r="1723" spans="1:10" x14ac:dyDescent="0.25">
      <c r="A1723" s="174" t="s">
        <v>3829</v>
      </c>
      <c r="B1723" s="174" t="s">
        <v>3830</v>
      </c>
      <c r="C1723" s="174" t="s">
        <v>8891</v>
      </c>
      <c r="D1723" s="187">
        <v>12.173080000000001</v>
      </c>
      <c r="G1723" t="s">
        <v>3829</v>
      </c>
      <c r="H1723" t="s">
        <v>3830</v>
      </c>
      <c r="I1723" t="s">
        <v>8891</v>
      </c>
      <c r="J1723">
        <v>12.173080000000001</v>
      </c>
    </row>
    <row r="1724" spans="1:10" x14ac:dyDescent="0.25">
      <c r="A1724" s="174" t="s">
        <v>3831</v>
      </c>
      <c r="B1724" s="174" t="s">
        <v>3832</v>
      </c>
      <c r="C1724" s="174" t="s">
        <v>8892</v>
      </c>
      <c r="D1724" s="187">
        <v>13.200438999999999</v>
      </c>
      <c r="G1724" t="s">
        <v>3831</v>
      </c>
      <c r="H1724" t="s">
        <v>3832</v>
      </c>
      <c r="I1724" t="s">
        <v>8892</v>
      </c>
      <c r="J1724">
        <v>13.200438999999999</v>
      </c>
    </row>
    <row r="1725" spans="1:10" x14ac:dyDescent="0.25">
      <c r="A1725" s="174" t="s">
        <v>3833</v>
      </c>
      <c r="B1725" s="174" t="s">
        <v>3834</v>
      </c>
      <c r="C1725" s="174" t="s">
        <v>8893</v>
      </c>
      <c r="D1725" s="187">
        <v>9.5677319999999995</v>
      </c>
      <c r="G1725" t="s">
        <v>3833</v>
      </c>
      <c r="H1725" t="s">
        <v>3834</v>
      </c>
      <c r="I1725" t="s">
        <v>8893</v>
      </c>
      <c r="J1725">
        <v>9.5677319999999995</v>
      </c>
    </row>
    <row r="1726" spans="1:10" x14ac:dyDescent="0.25">
      <c r="A1726" s="174" t="s">
        <v>3835</v>
      </c>
      <c r="B1726" s="174" t="s">
        <v>3836</v>
      </c>
      <c r="C1726" s="174" t="s">
        <v>8894</v>
      </c>
      <c r="D1726" s="187">
        <v>7.509023</v>
      </c>
      <c r="G1726" t="s">
        <v>3835</v>
      </c>
      <c r="H1726" t="s">
        <v>3836</v>
      </c>
      <c r="I1726" t="s">
        <v>8894</v>
      </c>
      <c r="J1726">
        <v>7.509023</v>
      </c>
    </row>
    <row r="1727" spans="1:10" x14ac:dyDescent="0.25">
      <c r="A1727" s="174" t="s">
        <v>3837</v>
      </c>
      <c r="B1727" s="174" t="s">
        <v>3838</v>
      </c>
      <c r="C1727" s="174" t="s">
        <v>8895</v>
      </c>
      <c r="D1727" s="187">
        <v>14.256785000000001</v>
      </c>
      <c r="G1727" t="s">
        <v>3837</v>
      </c>
      <c r="H1727" t="s">
        <v>3838</v>
      </c>
      <c r="I1727" t="s">
        <v>8895</v>
      </c>
      <c r="J1727">
        <v>14.256785000000001</v>
      </c>
    </row>
    <row r="1728" spans="1:10" x14ac:dyDescent="0.25">
      <c r="A1728" s="174" t="s">
        <v>3839</v>
      </c>
      <c r="B1728" s="174" t="s">
        <v>3840</v>
      </c>
      <c r="C1728" s="174" t="s">
        <v>8896</v>
      </c>
      <c r="D1728" s="187">
        <v>13.522411999999999</v>
      </c>
      <c r="G1728" t="s">
        <v>3839</v>
      </c>
      <c r="H1728" t="s">
        <v>3840</v>
      </c>
      <c r="I1728" t="s">
        <v>8896</v>
      </c>
      <c r="J1728">
        <v>13.522411999999999</v>
      </c>
    </row>
    <row r="1729" spans="1:10" x14ac:dyDescent="0.25">
      <c r="A1729" s="174" t="s">
        <v>3841</v>
      </c>
      <c r="B1729" s="174" t="s">
        <v>3842</v>
      </c>
      <c r="C1729" s="174" t="s">
        <v>8897</v>
      </c>
      <c r="D1729" s="187">
        <v>12.741974000000001</v>
      </c>
      <c r="G1729" t="s">
        <v>3841</v>
      </c>
      <c r="H1729" t="s">
        <v>3842</v>
      </c>
      <c r="I1729" t="s">
        <v>8897</v>
      </c>
      <c r="J1729">
        <v>12.741974000000001</v>
      </c>
    </row>
    <row r="1730" spans="1:10" x14ac:dyDescent="0.25">
      <c r="A1730" s="174" t="s">
        <v>3843</v>
      </c>
      <c r="B1730" s="174" t="s">
        <v>3844</v>
      </c>
      <c r="C1730" s="174" t="s">
        <v>8898</v>
      </c>
      <c r="D1730" s="187">
        <v>12.550103999999999</v>
      </c>
      <c r="G1730" t="s">
        <v>3843</v>
      </c>
      <c r="H1730" t="s">
        <v>3844</v>
      </c>
      <c r="I1730" t="s">
        <v>8898</v>
      </c>
      <c r="J1730">
        <v>12.550103999999999</v>
      </c>
    </row>
    <row r="1731" spans="1:10" x14ac:dyDescent="0.25">
      <c r="A1731" s="174" t="s">
        <v>3845</v>
      </c>
      <c r="B1731" s="174" t="s">
        <v>3846</v>
      </c>
      <c r="C1731" s="174" t="s">
        <v>8899</v>
      </c>
      <c r="D1731" s="187">
        <v>23.601613</v>
      </c>
      <c r="G1731" t="s">
        <v>3845</v>
      </c>
      <c r="H1731" t="s">
        <v>3846</v>
      </c>
      <c r="I1731" t="s">
        <v>8899</v>
      </c>
      <c r="J1731">
        <v>23.601613</v>
      </c>
    </row>
    <row r="1732" spans="1:10" x14ac:dyDescent="0.25">
      <c r="A1732" s="174" t="s">
        <v>3847</v>
      </c>
      <c r="B1732" s="174" t="s">
        <v>3848</v>
      </c>
      <c r="C1732" s="174" t="s">
        <v>8900</v>
      </c>
      <c r="D1732" s="187">
        <v>21.583480000000002</v>
      </c>
      <c r="G1732" t="s">
        <v>3847</v>
      </c>
      <c r="H1732" t="s">
        <v>3848</v>
      </c>
      <c r="I1732" t="s">
        <v>8900</v>
      </c>
      <c r="J1732">
        <v>21.583480000000002</v>
      </c>
    </row>
    <row r="1733" spans="1:10" x14ac:dyDescent="0.25">
      <c r="A1733" s="174" t="s">
        <v>3849</v>
      </c>
      <c r="B1733" s="174" t="s">
        <v>3850</v>
      </c>
      <c r="C1733" s="174" t="s">
        <v>8901</v>
      </c>
      <c r="D1733" s="187">
        <v>19.611522000000001</v>
      </c>
      <c r="G1733" t="s">
        <v>3849</v>
      </c>
      <c r="H1733" t="s">
        <v>3850</v>
      </c>
      <c r="I1733" t="s">
        <v>8901</v>
      </c>
      <c r="J1733">
        <v>19.611522000000001</v>
      </c>
    </row>
    <row r="1734" spans="1:10" x14ac:dyDescent="0.25">
      <c r="A1734" s="174" t="s">
        <v>3851</v>
      </c>
      <c r="B1734" s="174" t="s">
        <v>3852</v>
      </c>
      <c r="C1734" s="174" t="s">
        <v>8902</v>
      </c>
      <c r="D1734" s="187">
        <v>18.136751</v>
      </c>
      <c r="G1734" t="s">
        <v>3851</v>
      </c>
      <c r="H1734" t="s">
        <v>3852</v>
      </c>
      <c r="I1734" t="s">
        <v>8902</v>
      </c>
      <c r="J1734">
        <v>18.136751</v>
      </c>
    </row>
    <row r="1735" spans="1:10" x14ac:dyDescent="0.25">
      <c r="A1735" s="174" t="s">
        <v>3853</v>
      </c>
      <c r="B1735" s="174" t="s">
        <v>3854</v>
      </c>
      <c r="C1735" s="174" t="s">
        <v>8903</v>
      </c>
      <c r="D1735" s="187">
        <v>27.071574999999999</v>
      </c>
      <c r="G1735" t="s">
        <v>3853</v>
      </c>
      <c r="H1735" t="s">
        <v>3854</v>
      </c>
      <c r="I1735" t="s">
        <v>8903</v>
      </c>
      <c r="J1735">
        <v>27.071574999999999</v>
      </c>
    </row>
    <row r="1736" spans="1:10" x14ac:dyDescent="0.25">
      <c r="A1736" s="174" t="s">
        <v>3855</v>
      </c>
      <c r="B1736" s="174" t="s">
        <v>3856</v>
      </c>
      <c r="C1736" s="174" t="s">
        <v>8904</v>
      </c>
      <c r="D1736" s="187">
        <v>24.277729000000001</v>
      </c>
      <c r="G1736" t="s">
        <v>3855</v>
      </c>
      <c r="H1736" t="s">
        <v>3856</v>
      </c>
      <c r="I1736" t="s">
        <v>8904</v>
      </c>
      <c r="J1736">
        <v>24.277729000000001</v>
      </c>
    </row>
    <row r="1737" spans="1:10" x14ac:dyDescent="0.25">
      <c r="A1737" s="174" t="s">
        <v>3857</v>
      </c>
      <c r="B1737" s="174" t="s">
        <v>3858</v>
      </c>
      <c r="C1737" s="174" t="s">
        <v>8905</v>
      </c>
      <c r="D1737" s="187">
        <v>4.9004950000000003</v>
      </c>
      <c r="G1737" t="s">
        <v>3857</v>
      </c>
      <c r="H1737" t="s">
        <v>3858</v>
      </c>
      <c r="I1737" t="s">
        <v>8905</v>
      </c>
      <c r="J1737">
        <v>4.9004950000000003</v>
      </c>
    </row>
    <row r="1738" spans="1:10" x14ac:dyDescent="0.25">
      <c r="A1738" s="174" t="s">
        <v>3859</v>
      </c>
      <c r="B1738" s="174" t="s">
        <v>3860</v>
      </c>
      <c r="C1738" s="174" t="s">
        <v>8906</v>
      </c>
      <c r="D1738" s="187">
        <v>4.9356169999999997</v>
      </c>
      <c r="G1738" t="s">
        <v>3859</v>
      </c>
      <c r="H1738" t="s">
        <v>3860</v>
      </c>
      <c r="I1738" t="s">
        <v>8906</v>
      </c>
      <c r="J1738">
        <v>4.9356169999999997</v>
      </c>
    </row>
    <row r="1739" spans="1:10" x14ac:dyDescent="0.25">
      <c r="A1739" s="174" t="s">
        <v>3861</v>
      </c>
      <c r="B1739" s="174" t="s">
        <v>3862</v>
      </c>
      <c r="C1739" s="174" t="s">
        <v>8907</v>
      </c>
      <c r="D1739" s="187">
        <v>4.6125449999999999</v>
      </c>
      <c r="G1739" t="s">
        <v>3861</v>
      </c>
      <c r="H1739" t="s">
        <v>3862</v>
      </c>
      <c r="I1739" t="s">
        <v>8907</v>
      </c>
      <c r="J1739">
        <v>4.6125449999999999</v>
      </c>
    </row>
    <row r="1740" spans="1:10" x14ac:dyDescent="0.25">
      <c r="A1740" s="174" t="s">
        <v>3863</v>
      </c>
      <c r="B1740" s="174" t="s">
        <v>3864</v>
      </c>
      <c r="C1740" s="174" t="s">
        <v>8908</v>
      </c>
      <c r="D1740" s="187">
        <v>4.793253</v>
      </c>
      <c r="G1740" t="s">
        <v>3863</v>
      </c>
      <c r="H1740" t="s">
        <v>3864</v>
      </c>
      <c r="I1740" t="s">
        <v>8908</v>
      </c>
      <c r="J1740">
        <v>4.793253</v>
      </c>
    </row>
    <row r="1741" spans="1:10" x14ac:dyDescent="0.25">
      <c r="A1741" s="174" t="s">
        <v>3865</v>
      </c>
      <c r="B1741" s="174" t="s">
        <v>3866</v>
      </c>
      <c r="C1741" s="174" t="s">
        <v>8909</v>
      </c>
      <c r="D1741" s="187">
        <v>3.6217389999999998</v>
      </c>
      <c r="G1741" t="s">
        <v>3865</v>
      </c>
      <c r="H1741" t="s">
        <v>3866</v>
      </c>
      <c r="I1741" t="s">
        <v>8909</v>
      </c>
      <c r="J1741">
        <v>3.6217389999999998</v>
      </c>
    </row>
    <row r="1742" spans="1:10" x14ac:dyDescent="0.25">
      <c r="A1742" s="174" t="s">
        <v>3867</v>
      </c>
      <c r="B1742" s="174" t="s">
        <v>3868</v>
      </c>
      <c r="C1742" s="174" t="s">
        <v>8910</v>
      </c>
      <c r="D1742" s="187">
        <v>3.4687250000000001</v>
      </c>
      <c r="G1742" t="s">
        <v>3867</v>
      </c>
      <c r="H1742" t="s">
        <v>3868</v>
      </c>
      <c r="I1742" t="s">
        <v>8910</v>
      </c>
      <c r="J1742">
        <v>3.4687250000000001</v>
      </c>
    </row>
    <row r="1743" spans="1:10" x14ac:dyDescent="0.25">
      <c r="A1743" s="174" t="s">
        <v>3869</v>
      </c>
      <c r="B1743" s="174" t="s">
        <v>3870</v>
      </c>
      <c r="C1743" s="174" t="s">
        <v>8911</v>
      </c>
      <c r="D1743" s="187">
        <v>12.696211999999999</v>
      </c>
      <c r="G1743" t="s">
        <v>3869</v>
      </c>
      <c r="H1743" t="s">
        <v>3870</v>
      </c>
      <c r="I1743" t="s">
        <v>8911</v>
      </c>
      <c r="J1743">
        <v>12.696211999999999</v>
      </c>
    </row>
    <row r="1744" spans="1:10" x14ac:dyDescent="0.25">
      <c r="A1744" s="174" t="s">
        <v>3871</v>
      </c>
      <c r="B1744" s="174" t="s">
        <v>3872</v>
      </c>
      <c r="C1744" s="174" t="s">
        <v>8912</v>
      </c>
      <c r="D1744" s="187">
        <v>16.371842999999998</v>
      </c>
      <c r="G1744" t="s">
        <v>3871</v>
      </c>
      <c r="H1744" t="s">
        <v>3872</v>
      </c>
      <c r="I1744" t="s">
        <v>8912</v>
      </c>
      <c r="J1744">
        <v>16.371842999999998</v>
      </c>
    </row>
    <row r="1745" spans="1:10" x14ac:dyDescent="0.25">
      <c r="A1745" s="174" t="s">
        <v>3873</v>
      </c>
      <c r="B1745" s="174" t="s">
        <v>3874</v>
      </c>
      <c r="C1745" s="174" t="s">
        <v>8913</v>
      </c>
      <c r="D1745" s="187">
        <v>18.307749999999999</v>
      </c>
      <c r="G1745" t="s">
        <v>3873</v>
      </c>
      <c r="H1745" t="s">
        <v>3874</v>
      </c>
      <c r="I1745" t="s">
        <v>8913</v>
      </c>
      <c r="J1745">
        <v>18.307749999999999</v>
      </c>
    </row>
    <row r="1746" spans="1:10" x14ac:dyDescent="0.25">
      <c r="A1746" s="174" t="s">
        <v>3875</v>
      </c>
      <c r="B1746" s="174" t="s">
        <v>3876</v>
      </c>
      <c r="C1746" s="174" t="s">
        <v>8914</v>
      </c>
      <c r="D1746" s="187">
        <v>19.465084000000001</v>
      </c>
      <c r="G1746" t="s">
        <v>3875</v>
      </c>
      <c r="H1746" t="s">
        <v>3876</v>
      </c>
      <c r="I1746" t="s">
        <v>8914</v>
      </c>
      <c r="J1746">
        <v>19.465084000000001</v>
      </c>
    </row>
    <row r="1747" spans="1:10" x14ac:dyDescent="0.25">
      <c r="A1747" s="174" t="s">
        <v>3877</v>
      </c>
      <c r="B1747" s="174" t="s">
        <v>3878</v>
      </c>
      <c r="C1747" s="174" t="s">
        <v>8915</v>
      </c>
      <c r="D1747" s="187">
        <v>9.2925799999999992</v>
      </c>
      <c r="G1747" t="s">
        <v>3877</v>
      </c>
      <c r="H1747" t="s">
        <v>3878</v>
      </c>
      <c r="I1747" t="s">
        <v>8915</v>
      </c>
      <c r="J1747">
        <v>9.2925799999999992</v>
      </c>
    </row>
    <row r="1748" spans="1:10" x14ac:dyDescent="0.25">
      <c r="A1748" s="174" t="s">
        <v>3879</v>
      </c>
      <c r="B1748" s="174" t="s">
        <v>3880</v>
      </c>
      <c r="C1748" s="174" t="s">
        <v>8916</v>
      </c>
      <c r="D1748" s="187">
        <v>9.4153649999999995</v>
      </c>
      <c r="G1748" t="s">
        <v>3879</v>
      </c>
      <c r="H1748" t="s">
        <v>3880</v>
      </c>
      <c r="I1748" t="s">
        <v>8916</v>
      </c>
      <c r="J1748">
        <v>9.4153649999999995</v>
      </c>
    </row>
    <row r="1749" spans="1:10" x14ac:dyDescent="0.25">
      <c r="A1749" s="174" t="s">
        <v>3881</v>
      </c>
      <c r="B1749" s="174" t="s">
        <v>3882</v>
      </c>
      <c r="C1749" s="174" t="s">
        <v>8917</v>
      </c>
      <c r="D1749" s="187">
        <v>12.312821</v>
      </c>
      <c r="G1749" t="s">
        <v>3881</v>
      </c>
      <c r="H1749" t="s">
        <v>3882</v>
      </c>
      <c r="I1749" t="s">
        <v>8917</v>
      </c>
      <c r="J1749">
        <v>12.312821</v>
      </c>
    </row>
    <row r="1750" spans="1:10" x14ac:dyDescent="0.25">
      <c r="A1750" s="174" t="s">
        <v>3883</v>
      </c>
      <c r="B1750" s="174" t="s">
        <v>3884</v>
      </c>
      <c r="C1750" s="174" t="s">
        <v>8918</v>
      </c>
      <c r="D1750" s="187">
        <v>12.678044</v>
      </c>
      <c r="G1750" t="s">
        <v>3883</v>
      </c>
      <c r="H1750" t="s">
        <v>3884</v>
      </c>
      <c r="I1750" t="s">
        <v>8918</v>
      </c>
      <c r="J1750">
        <v>12.678044</v>
      </c>
    </row>
    <row r="1751" spans="1:10" x14ac:dyDescent="0.25">
      <c r="A1751" s="174" t="s">
        <v>3885</v>
      </c>
      <c r="B1751" s="174" t="s">
        <v>3886</v>
      </c>
      <c r="C1751" s="174" t="s">
        <v>8919</v>
      </c>
      <c r="D1751" s="187">
        <v>22.837644000000001</v>
      </c>
      <c r="G1751" t="s">
        <v>3885</v>
      </c>
      <c r="H1751" t="s">
        <v>3886</v>
      </c>
      <c r="I1751" t="s">
        <v>8919</v>
      </c>
      <c r="J1751">
        <v>22.837644000000001</v>
      </c>
    </row>
    <row r="1752" spans="1:10" x14ac:dyDescent="0.25">
      <c r="A1752" s="174" t="s">
        <v>3887</v>
      </c>
      <c r="B1752" s="174" t="s">
        <v>3888</v>
      </c>
      <c r="C1752" s="174" t="s">
        <v>8920</v>
      </c>
      <c r="D1752" s="187">
        <v>30.128484</v>
      </c>
      <c r="G1752" t="s">
        <v>3887</v>
      </c>
      <c r="H1752" t="s">
        <v>3888</v>
      </c>
      <c r="I1752" t="s">
        <v>8920</v>
      </c>
      <c r="J1752">
        <v>30.128484</v>
      </c>
    </row>
    <row r="1753" spans="1:10" x14ac:dyDescent="0.25">
      <c r="A1753" s="174" t="s">
        <v>3889</v>
      </c>
      <c r="B1753" s="174" t="s">
        <v>3890</v>
      </c>
      <c r="C1753" s="174" t="s">
        <v>8921</v>
      </c>
      <c r="D1753" s="187">
        <v>10.223983</v>
      </c>
      <c r="G1753" t="s">
        <v>3889</v>
      </c>
      <c r="H1753" t="s">
        <v>3890</v>
      </c>
      <c r="I1753" t="s">
        <v>8921</v>
      </c>
      <c r="J1753">
        <v>10.223983</v>
      </c>
    </row>
    <row r="1754" spans="1:10" x14ac:dyDescent="0.25">
      <c r="A1754" s="174" t="s">
        <v>3891</v>
      </c>
      <c r="B1754" s="174" t="s">
        <v>3892</v>
      </c>
      <c r="C1754" s="174" t="s">
        <v>8922</v>
      </c>
      <c r="D1754" s="187">
        <v>10.084436</v>
      </c>
      <c r="G1754" t="s">
        <v>3891</v>
      </c>
      <c r="H1754" t="s">
        <v>3892</v>
      </c>
      <c r="I1754" t="s">
        <v>8922</v>
      </c>
      <c r="J1754">
        <v>10.084436</v>
      </c>
    </row>
    <row r="1755" spans="1:10" x14ac:dyDescent="0.25">
      <c r="A1755" s="174" t="s">
        <v>3893</v>
      </c>
      <c r="B1755" s="174" t="s">
        <v>3894</v>
      </c>
      <c r="C1755" s="174" t="s">
        <v>8923</v>
      </c>
      <c r="D1755" s="187">
        <v>14.124421999999999</v>
      </c>
      <c r="G1755" t="s">
        <v>3893</v>
      </c>
      <c r="H1755" t="s">
        <v>3894</v>
      </c>
      <c r="I1755" t="s">
        <v>8923</v>
      </c>
      <c r="J1755">
        <v>14.124421999999999</v>
      </c>
    </row>
    <row r="1756" spans="1:10" x14ac:dyDescent="0.25">
      <c r="A1756" s="174" t="s">
        <v>3895</v>
      </c>
      <c r="B1756" s="174" t="s">
        <v>3896</v>
      </c>
      <c r="C1756" s="174" t="s">
        <v>8924</v>
      </c>
      <c r="D1756" s="187">
        <v>13.503698</v>
      </c>
      <c r="G1756" t="s">
        <v>3895</v>
      </c>
      <c r="H1756" t="s">
        <v>3896</v>
      </c>
      <c r="I1756" t="s">
        <v>8924</v>
      </c>
      <c r="J1756">
        <v>13.503698</v>
      </c>
    </row>
    <row r="1757" spans="1:10" x14ac:dyDescent="0.25">
      <c r="A1757" s="174" t="s">
        <v>3897</v>
      </c>
      <c r="B1757" s="174" t="s">
        <v>3898</v>
      </c>
      <c r="C1757" s="174" t="s">
        <v>8925</v>
      </c>
      <c r="D1757" s="187">
        <v>6.2512439999999998</v>
      </c>
      <c r="G1757" t="s">
        <v>3897</v>
      </c>
      <c r="H1757" t="s">
        <v>3898</v>
      </c>
      <c r="I1757" t="s">
        <v>8925</v>
      </c>
      <c r="J1757">
        <v>6.2512439999999998</v>
      </c>
    </row>
    <row r="1758" spans="1:10" x14ac:dyDescent="0.25">
      <c r="A1758" s="174" t="s">
        <v>3899</v>
      </c>
      <c r="B1758" s="174" t="s">
        <v>3900</v>
      </c>
      <c r="C1758" s="174" t="s">
        <v>8926</v>
      </c>
      <c r="D1758" s="187">
        <v>7.1664709999999996</v>
      </c>
      <c r="G1758" t="s">
        <v>3899</v>
      </c>
      <c r="H1758" t="s">
        <v>3900</v>
      </c>
      <c r="I1758" t="s">
        <v>8926</v>
      </c>
      <c r="J1758">
        <v>7.1664709999999996</v>
      </c>
    </row>
    <row r="1759" spans="1:10" x14ac:dyDescent="0.25">
      <c r="A1759" s="174" t="s">
        <v>3901</v>
      </c>
      <c r="B1759" s="174" t="s">
        <v>3902</v>
      </c>
      <c r="C1759" s="174" t="s">
        <v>8927</v>
      </c>
      <c r="D1759" s="187">
        <v>47.954169999999998</v>
      </c>
      <c r="G1759" t="s">
        <v>3901</v>
      </c>
      <c r="H1759" t="s">
        <v>3902</v>
      </c>
      <c r="I1759" t="s">
        <v>8927</v>
      </c>
      <c r="J1759">
        <v>47.954169999999998</v>
      </c>
    </row>
    <row r="1760" spans="1:10" x14ac:dyDescent="0.25">
      <c r="A1760" s="174" t="s">
        <v>3903</v>
      </c>
      <c r="B1760" s="174" t="s">
        <v>3904</v>
      </c>
      <c r="C1760" s="174" t="s">
        <v>8928</v>
      </c>
      <c r="D1760" s="187">
        <v>34.032122999999999</v>
      </c>
      <c r="G1760" t="s">
        <v>3903</v>
      </c>
      <c r="H1760" t="s">
        <v>3904</v>
      </c>
      <c r="I1760" t="s">
        <v>8928</v>
      </c>
      <c r="J1760">
        <v>34.032122999999999</v>
      </c>
    </row>
    <row r="1761" spans="1:10" x14ac:dyDescent="0.25">
      <c r="A1761" s="174" t="s">
        <v>3905</v>
      </c>
      <c r="B1761" s="174" t="s">
        <v>3906</v>
      </c>
      <c r="C1761" s="174" t="s">
        <v>8929</v>
      </c>
      <c r="D1761" s="187">
        <v>34.82949</v>
      </c>
      <c r="G1761" t="s">
        <v>3905</v>
      </c>
      <c r="H1761" t="s">
        <v>3906</v>
      </c>
      <c r="I1761" t="s">
        <v>8929</v>
      </c>
      <c r="J1761">
        <v>34.82949</v>
      </c>
    </row>
    <row r="1762" spans="1:10" x14ac:dyDescent="0.25">
      <c r="A1762" s="174" t="s">
        <v>3907</v>
      </c>
      <c r="B1762" s="174" t="s">
        <v>3908</v>
      </c>
      <c r="C1762" s="174" t="s">
        <v>8930</v>
      </c>
      <c r="D1762" s="187">
        <v>26.774417</v>
      </c>
      <c r="G1762" t="s">
        <v>3907</v>
      </c>
      <c r="H1762" t="s">
        <v>3908</v>
      </c>
      <c r="I1762" t="s">
        <v>8930</v>
      </c>
      <c r="J1762">
        <v>26.774417</v>
      </c>
    </row>
    <row r="1763" spans="1:10" x14ac:dyDescent="0.25">
      <c r="A1763" s="174" t="s">
        <v>3909</v>
      </c>
      <c r="B1763" s="174" t="s">
        <v>3910</v>
      </c>
      <c r="C1763" s="174" t="s">
        <v>8931</v>
      </c>
      <c r="D1763" s="187">
        <v>8.6406010000000002</v>
      </c>
      <c r="G1763" t="s">
        <v>3909</v>
      </c>
      <c r="H1763" t="s">
        <v>3910</v>
      </c>
      <c r="I1763" t="s">
        <v>8931</v>
      </c>
      <c r="J1763">
        <v>8.6406010000000002</v>
      </c>
    </row>
    <row r="1764" spans="1:10" x14ac:dyDescent="0.25">
      <c r="A1764" s="174" t="s">
        <v>3911</v>
      </c>
      <c r="B1764" s="174" t="s">
        <v>3912</v>
      </c>
      <c r="C1764" s="174" t="s">
        <v>8932</v>
      </c>
      <c r="D1764" s="187">
        <v>12.711726000000001</v>
      </c>
      <c r="G1764" t="s">
        <v>3911</v>
      </c>
      <c r="H1764" t="s">
        <v>3912</v>
      </c>
      <c r="I1764" t="s">
        <v>8932</v>
      </c>
      <c r="J1764">
        <v>12.711726000000001</v>
      </c>
    </row>
    <row r="1765" spans="1:10" x14ac:dyDescent="0.25">
      <c r="A1765" s="174" t="s">
        <v>3913</v>
      </c>
      <c r="B1765" s="174" t="s">
        <v>3914</v>
      </c>
      <c r="C1765" s="174" t="s">
        <v>8933</v>
      </c>
      <c r="D1765" s="187">
        <v>6.3365600000000004</v>
      </c>
      <c r="G1765" t="s">
        <v>3913</v>
      </c>
      <c r="H1765" t="s">
        <v>3914</v>
      </c>
      <c r="I1765" t="s">
        <v>8933</v>
      </c>
      <c r="J1765">
        <v>6.3365600000000004</v>
      </c>
    </row>
    <row r="1766" spans="1:10" x14ac:dyDescent="0.25">
      <c r="A1766" s="174" t="s">
        <v>3915</v>
      </c>
      <c r="B1766" s="174" t="s">
        <v>3916</v>
      </c>
      <c r="C1766" s="174" t="s">
        <v>8934</v>
      </c>
      <c r="D1766" s="187">
        <v>6.3570130000000002</v>
      </c>
      <c r="G1766" t="s">
        <v>3915</v>
      </c>
      <c r="H1766" t="s">
        <v>3916</v>
      </c>
      <c r="I1766" t="s">
        <v>8934</v>
      </c>
      <c r="J1766">
        <v>6.3570130000000002</v>
      </c>
    </row>
    <row r="1767" spans="1:10" x14ac:dyDescent="0.25">
      <c r="A1767" s="174" t="s">
        <v>3917</v>
      </c>
      <c r="B1767" s="174" t="s">
        <v>3918</v>
      </c>
      <c r="C1767" s="174" t="s">
        <v>8935</v>
      </c>
      <c r="D1767" s="187">
        <v>9.3835669999999993</v>
      </c>
      <c r="G1767" t="s">
        <v>3917</v>
      </c>
      <c r="H1767" t="s">
        <v>3918</v>
      </c>
      <c r="I1767" t="s">
        <v>8935</v>
      </c>
      <c r="J1767">
        <v>9.3835669999999993</v>
      </c>
    </row>
    <row r="1768" spans="1:10" x14ac:dyDescent="0.25">
      <c r="A1768" s="174" t="s">
        <v>3919</v>
      </c>
      <c r="B1768" s="174" t="s">
        <v>3920</v>
      </c>
      <c r="C1768" s="174" t="s">
        <v>8936</v>
      </c>
      <c r="D1768" s="187">
        <v>9.5280629999999995</v>
      </c>
      <c r="G1768" t="s">
        <v>3919</v>
      </c>
      <c r="H1768" t="s">
        <v>3920</v>
      </c>
      <c r="I1768" t="s">
        <v>8936</v>
      </c>
      <c r="J1768">
        <v>9.5280629999999995</v>
      </c>
    </row>
    <row r="1769" spans="1:10" x14ac:dyDescent="0.25">
      <c r="A1769" s="174" t="s">
        <v>3921</v>
      </c>
      <c r="B1769" s="174" t="s">
        <v>3922</v>
      </c>
      <c r="C1769" s="174" t="s">
        <v>8937</v>
      </c>
      <c r="D1769" s="187">
        <v>44.997866999999999</v>
      </c>
      <c r="G1769" t="s">
        <v>3921</v>
      </c>
      <c r="H1769" t="s">
        <v>3922</v>
      </c>
      <c r="I1769" t="s">
        <v>8937</v>
      </c>
      <c r="J1769">
        <v>44.997866999999999</v>
      </c>
    </row>
    <row r="1770" spans="1:10" x14ac:dyDescent="0.25">
      <c r="A1770" s="174" t="s">
        <v>3923</v>
      </c>
      <c r="B1770" s="174" t="s">
        <v>3924</v>
      </c>
      <c r="C1770" s="174" t="s">
        <v>8938</v>
      </c>
      <c r="D1770" s="187">
        <v>33.194201999999997</v>
      </c>
      <c r="G1770" t="s">
        <v>3923</v>
      </c>
      <c r="H1770" t="s">
        <v>3924</v>
      </c>
      <c r="I1770" t="s">
        <v>8938</v>
      </c>
      <c r="J1770">
        <v>33.194201999999997</v>
      </c>
    </row>
    <row r="1771" spans="1:10" x14ac:dyDescent="0.25">
      <c r="A1771" s="174" t="s">
        <v>3925</v>
      </c>
      <c r="B1771" s="174" t="s">
        <v>3926</v>
      </c>
      <c r="C1771" s="174" t="s">
        <v>8939</v>
      </c>
      <c r="D1771" s="187">
        <v>41.461058999999999</v>
      </c>
      <c r="G1771" t="s">
        <v>3925</v>
      </c>
      <c r="H1771" t="s">
        <v>3926</v>
      </c>
      <c r="I1771" t="s">
        <v>8939</v>
      </c>
      <c r="J1771">
        <v>41.461058999999999</v>
      </c>
    </row>
    <row r="1772" spans="1:10" x14ac:dyDescent="0.25">
      <c r="A1772" s="174" t="s">
        <v>3927</v>
      </c>
      <c r="B1772" s="174" t="s">
        <v>3928</v>
      </c>
      <c r="C1772" s="174" t="s">
        <v>8940</v>
      </c>
      <c r="D1772" s="187">
        <v>57.009791999999997</v>
      </c>
      <c r="G1772" t="s">
        <v>3927</v>
      </c>
      <c r="H1772" t="s">
        <v>3928</v>
      </c>
      <c r="I1772" t="s">
        <v>8940</v>
      </c>
      <c r="J1772">
        <v>57.009791999999997</v>
      </c>
    </row>
    <row r="1773" spans="1:10" x14ac:dyDescent="0.25">
      <c r="A1773" s="174" t="s">
        <v>3929</v>
      </c>
      <c r="B1773" s="174" t="s">
        <v>3930</v>
      </c>
      <c r="C1773" s="174" t="s">
        <v>8941</v>
      </c>
      <c r="D1773" s="187">
        <v>3.7816999999999998</v>
      </c>
      <c r="G1773" t="s">
        <v>3929</v>
      </c>
      <c r="H1773" t="s">
        <v>3930</v>
      </c>
      <c r="I1773" t="s">
        <v>8941</v>
      </c>
      <c r="J1773">
        <v>3.7816999999999998</v>
      </c>
    </row>
    <row r="1774" spans="1:10" x14ac:dyDescent="0.25">
      <c r="A1774" s="174" t="s">
        <v>3931</v>
      </c>
      <c r="B1774" s="174" t="s">
        <v>3932</v>
      </c>
      <c r="C1774" s="174" t="s">
        <v>8942</v>
      </c>
      <c r="D1774" s="187">
        <v>3.3634110000000002</v>
      </c>
      <c r="G1774" t="s">
        <v>3931</v>
      </c>
      <c r="H1774" t="s">
        <v>3932</v>
      </c>
      <c r="I1774" t="s">
        <v>8942</v>
      </c>
      <c r="J1774">
        <v>3.3634110000000002</v>
      </c>
    </row>
    <row r="1775" spans="1:10" x14ac:dyDescent="0.25">
      <c r="A1775" s="174" t="s">
        <v>3933</v>
      </c>
      <c r="B1775" s="174" t="s">
        <v>3934</v>
      </c>
      <c r="C1775" s="174" t="s">
        <v>8943</v>
      </c>
      <c r="D1775" s="187">
        <v>11.444433</v>
      </c>
      <c r="G1775" t="s">
        <v>3933</v>
      </c>
      <c r="H1775" t="s">
        <v>3934</v>
      </c>
      <c r="I1775" t="s">
        <v>8943</v>
      </c>
      <c r="J1775">
        <v>11.444433</v>
      </c>
    </row>
    <row r="1776" spans="1:10" x14ac:dyDescent="0.25">
      <c r="A1776" s="174" t="s">
        <v>3935</v>
      </c>
      <c r="B1776" s="174" t="s">
        <v>3936</v>
      </c>
      <c r="C1776" s="174" t="s">
        <v>8944</v>
      </c>
      <c r="D1776" s="187">
        <v>11.922741</v>
      </c>
      <c r="G1776" t="s">
        <v>3935</v>
      </c>
      <c r="H1776" t="s">
        <v>3936</v>
      </c>
      <c r="I1776" t="s">
        <v>8944</v>
      </c>
      <c r="J1776">
        <v>11.922741</v>
      </c>
    </row>
    <row r="1777" spans="1:10" x14ac:dyDescent="0.25">
      <c r="A1777" s="174" t="s">
        <v>3937</v>
      </c>
      <c r="B1777" s="174" t="s">
        <v>3938</v>
      </c>
      <c r="C1777" s="174" t="s">
        <v>8945</v>
      </c>
      <c r="D1777" s="187">
        <v>33.784956999999999</v>
      </c>
      <c r="G1777" t="s">
        <v>3937</v>
      </c>
      <c r="H1777" t="s">
        <v>3938</v>
      </c>
      <c r="I1777" t="s">
        <v>8945</v>
      </c>
      <c r="J1777">
        <v>33.784956999999999</v>
      </c>
    </row>
    <row r="1778" spans="1:10" x14ac:dyDescent="0.25">
      <c r="A1778" s="174" t="s">
        <v>3939</v>
      </c>
      <c r="B1778" s="174" t="s">
        <v>3940</v>
      </c>
      <c r="C1778" s="174" t="s">
        <v>8946</v>
      </c>
      <c r="D1778" s="187">
        <v>28.214632000000002</v>
      </c>
      <c r="G1778" t="s">
        <v>3939</v>
      </c>
      <c r="H1778" t="s">
        <v>3940</v>
      </c>
      <c r="I1778" t="s">
        <v>8946</v>
      </c>
      <c r="J1778">
        <v>28.214632000000002</v>
      </c>
    </row>
    <row r="1779" spans="1:10" x14ac:dyDescent="0.25">
      <c r="A1779" s="174" t="s">
        <v>3941</v>
      </c>
      <c r="B1779" s="174" t="s">
        <v>3942</v>
      </c>
      <c r="C1779" s="174" t="s">
        <v>8947</v>
      </c>
      <c r="D1779" s="187">
        <v>17.985430999999998</v>
      </c>
      <c r="G1779" t="s">
        <v>3941</v>
      </c>
      <c r="H1779" t="s">
        <v>3942</v>
      </c>
      <c r="I1779" t="s">
        <v>8947</v>
      </c>
      <c r="J1779">
        <v>17.985430999999998</v>
      </c>
    </row>
    <row r="1780" spans="1:10" x14ac:dyDescent="0.25">
      <c r="A1780" s="174" t="s">
        <v>3943</v>
      </c>
      <c r="B1780" s="174" t="s">
        <v>3944</v>
      </c>
      <c r="C1780" s="174" t="s">
        <v>8948</v>
      </c>
      <c r="D1780" s="187">
        <v>16.136635999999999</v>
      </c>
      <c r="G1780" t="s">
        <v>3943</v>
      </c>
      <c r="H1780" t="s">
        <v>3944</v>
      </c>
      <c r="I1780" t="s">
        <v>8948</v>
      </c>
      <c r="J1780">
        <v>16.136635999999999</v>
      </c>
    </row>
    <row r="1781" spans="1:10" x14ac:dyDescent="0.25">
      <c r="A1781" s="174" t="s">
        <v>3945</v>
      </c>
      <c r="B1781" s="174" t="s">
        <v>3946</v>
      </c>
      <c r="C1781" s="174" t="s">
        <v>8949</v>
      </c>
      <c r="D1781" s="187">
        <v>18.697178999999998</v>
      </c>
      <c r="G1781" t="s">
        <v>3945</v>
      </c>
      <c r="H1781" t="s">
        <v>3946</v>
      </c>
      <c r="I1781" t="s">
        <v>8949</v>
      </c>
      <c r="J1781">
        <v>18.697178999999998</v>
      </c>
    </row>
    <row r="1782" spans="1:10" x14ac:dyDescent="0.25">
      <c r="A1782" s="174" t="s">
        <v>3947</v>
      </c>
      <c r="B1782" s="174" t="s">
        <v>3948</v>
      </c>
      <c r="C1782" s="174" t="s">
        <v>8950</v>
      </c>
      <c r="D1782" s="187">
        <v>17.836841</v>
      </c>
      <c r="G1782" t="s">
        <v>3947</v>
      </c>
      <c r="H1782" t="s">
        <v>3948</v>
      </c>
      <c r="I1782" t="s">
        <v>8950</v>
      </c>
      <c r="J1782">
        <v>17.836841</v>
      </c>
    </row>
    <row r="1783" spans="1:10" x14ac:dyDescent="0.25">
      <c r="A1783" s="174" t="s">
        <v>3949</v>
      </c>
      <c r="B1783" s="174" t="s">
        <v>3950</v>
      </c>
      <c r="C1783" s="174" t="s">
        <v>8951</v>
      </c>
      <c r="D1783" s="187">
        <v>7.0419450000000001</v>
      </c>
      <c r="G1783" t="s">
        <v>3949</v>
      </c>
      <c r="H1783" t="s">
        <v>3950</v>
      </c>
      <c r="I1783" t="s">
        <v>8951</v>
      </c>
      <c r="J1783">
        <v>7.0419450000000001</v>
      </c>
    </row>
    <row r="1784" spans="1:10" x14ac:dyDescent="0.25">
      <c r="A1784" s="174" t="s">
        <v>3951</v>
      </c>
      <c r="B1784" s="174" t="s">
        <v>3952</v>
      </c>
      <c r="C1784" s="174" t="s">
        <v>8952</v>
      </c>
      <c r="D1784" s="187">
        <v>8.1798409999999997</v>
      </c>
      <c r="G1784" t="s">
        <v>3951</v>
      </c>
      <c r="H1784" t="s">
        <v>3952</v>
      </c>
      <c r="I1784" t="s">
        <v>8952</v>
      </c>
      <c r="J1784">
        <v>8.1798409999999997</v>
      </c>
    </row>
    <row r="1785" spans="1:10" x14ac:dyDescent="0.25">
      <c r="A1785" s="174" t="s">
        <v>3953</v>
      </c>
      <c r="B1785" s="174" t="s">
        <v>3954</v>
      </c>
      <c r="C1785" s="174" t="s">
        <v>8953</v>
      </c>
      <c r="D1785" s="187">
        <v>5.6854639999999996</v>
      </c>
      <c r="G1785" t="s">
        <v>3953</v>
      </c>
      <c r="H1785" t="s">
        <v>3954</v>
      </c>
      <c r="I1785" t="s">
        <v>8953</v>
      </c>
      <c r="J1785">
        <v>5.6854639999999996</v>
      </c>
    </row>
    <row r="1786" spans="1:10" x14ac:dyDescent="0.25">
      <c r="A1786" s="174" t="s">
        <v>3955</v>
      </c>
      <c r="B1786" s="174" t="s">
        <v>3956</v>
      </c>
      <c r="C1786" s="174" t="s">
        <v>8954</v>
      </c>
      <c r="D1786" s="187">
        <v>7.1722149999999996</v>
      </c>
      <c r="G1786" t="s">
        <v>3955</v>
      </c>
      <c r="H1786" t="s">
        <v>3956</v>
      </c>
      <c r="I1786" t="s">
        <v>8954</v>
      </c>
      <c r="J1786">
        <v>7.1722149999999996</v>
      </c>
    </row>
    <row r="1787" spans="1:10" x14ac:dyDescent="0.25">
      <c r="A1787" s="174" t="s">
        <v>3957</v>
      </c>
      <c r="B1787" s="174" t="s">
        <v>3958</v>
      </c>
      <c r="C1787" s="174" t="s">
        <v>8955</v>
      </c>
      <c r="D1787" s="187">
        <v>5.9470000000000001</v>
      </c>
      <c r="G1787" t="s">
        <v>3957</v>
      </c>
      <c r="H1787" t="s">
        <v>3958</v>
      </c>
      <c r="I1787" t="s">
        <v>8955</v>
      </c>
      <c r="J1787">
        <v>5.9470000000000001</v>
      </c>
    </row>
    <row r="1788" spans="1:10" x14ac:dyDescent="0.25">
      <c r="A1788" s="174" t="s">
        <v>3959</v>
      </c>
      <c r="B1788" s="174" t="s">
        <v>3960</v>
      </c>
      <c r="C1788" s="174" t="s">
        <v>8956</v>
      </c>
      <c r="D1788" s="187">
        <v>6.0110000000000001</v>
      </c>
      <c r="G1788" t="s">
        <v>3959</v>
      </c>
      <c r="H1788" t="s">
        <v>3960</v>
      </c>
      <c r="I1788" t="s">
        <v>8956</v>
      </c>
      <c r="J1788">
        <v>6.0110000000000001</v>
      </c>
    </row>
    <row r="1789" spans="1:10" x14ac:dyDescent="0.25">
      <c r="A1789" s="174" t="s">
        <v>3961</v>
      </c>
      <c r="B1789" s="174" t="s">
        <v>3962</v>
      </c>
      <c r="C1789" s="174" t="s">
        <v>8957</v>
      </c>
      <c r="D1789" s="187">
        <v>4.63</v>
      </c>
      <c r="G1789" t="s">
        <v>3961</v>
      </c>
      <c r="H1789" t="s">
        <v>3962</v>
      </c>
      <c r="I1789" t="s">
        <v>8957</v>
      </c>
      <c r="J1789">
        <v>4.63</v>
      </c>
    </row>
    <row r="1790" spans="1:10" x14ac:dyDescent="0.25">
      <c r="A1790" s="174" t="s">
        <v>3963</v>
      </c>
      <c r="B1790" s="174" t="s">
        <v>3964</v>
      </c>
      <c r="C1790" s="174" t="s">
        <v>8958</v>
      </c>
      <c r="D1790" s="187">
        <v>4.63</v>
      </c>
      <c r="G1790" t="s">
        <v>3963</v>
      </c>
      <c r="H1790" t="s">
        <v>3964</v>
      </c>
      <c r="I1790" t="s">
        <v>8958</v>
      </c>
      <c r="J1790">
        <v>4.63</v>
      </c>
    </row>
    <row r="1791" spans="1:10" x14ac:dyDescent="0.25">
      <c r="A1791" s="174" t="s">
        <v>3965</v>
      </c>
      <c r="B1791" s="174" t="s">
        <v>3966</v>
      </c>
      <c r="C1791" s="174" t="s">
        <v>8959</v>
      </c>
      <c r="D1791" s="187">
        <v>1.6080000000000001</v>
      </c>
      <c r="G1791" t="s">
        <v>3965</v>
      </c>
      <c r="H1791" t="s">
        <v>3966</v>
      </c>
      <c r="I1791" t="s">
        <v>8959</v>
      </c>
      <c r="J1791">
        <v>1.6080000000000001</v>
      </c>
    </row>
    <row r="1792" spans="1:10" x14ac:dyDescent="0.25">
      <c r="A1792" s="174" t="s">
        <v>3967</v>
      </c>
      <c r="B1792" s="174" t="s">
        <v>3968</v>
      </c>
      <c r="C1792" s="174" t="s">
        <v>8960</v>
      </c>
      <c r="D1792" s="187">
        <v>1.6080000000000001</v>
      </c>
      <c r="G1792" t="s">
        <v>3967</v>
      </c>
      <c r="H1792" t="s">
        <v>3968</v>
      </c>
      <c r="I1792" t="s">
        <v>8960</v>
      </c>
      <c r="J1792">
        <v>1.6080000000000001</v>
      </c>
    </row>
    <row r="1793" spans="1:10" x14ac:dyDescent="0.25">
      <c r="A1793" s="174" t="s">
        <v>3969</v>
      </c>
      <c r="B1793" s="174" t="s">
        <v>3970</v>
      </c>
      <c r="C1793" s="174" t="s">
        <v>8961</v>
      </c>
      <c r="D1793" s="187">
        <v>4.1719999999999997</v>
      </c>
      <c r="G1793" t="s">
        <v>3969</v>
      </c>
      <c r="H1793" t="s">
        <v>3970</v>
      </c>
      <c r="I1793" t="s">
        <v>8961</v>
      </c>
      <c r="J1793">
        <v>4.1719999999999997</v>
      </c>
    </row>
    <row r="1794" spans="1:10" x14ac:dyDescent="0.25">
      <c r="A1794" s="174" t="s">
        <v>3971</v>
      </c>
      <c r="B1794" s="174" t="s">
        <v>3972</v>
      </c>
      <c r="C1794" s="174" t="s">
        <v>8962</v>
      </c>
      <c r="D1794" s="187">
        <v>4.1719999999999997</v>
      </c>
      <c r="G1794" t="s">
        <v>3971</v>
      </c>
      <c r="H1794" t="s">
        <v>3972</v>
      </c>
      <c r="I1794" t="s">
        <v>8962</v>
      </c>
      <c r="J1794">
        <v>4.1719999999999997</v>
      </c>
    </row>
    <row r="1795" spans="1:10" x14ac:dyDescent="0.25">
      <c r="A1795" s="174" t="s">
        <v>3973</v>
      </c>
      <c r="B1795" s="174" t="s">
        <v>3974</v>
      </c>
      <c r="C1795" s="174" t="s">
        <v>8963</v>
      </c>
      <c r="D1795" s="187">
        <v>5.0389999999999997</v>
      </c>
      <c r="G1795" t="s">
        <v>3973</v>
      </c>
      <c r="H1795" t="s">
        <v>3974</v>
      </c>
      <c r="I1795" t="s">
        <v>8963</v>
      </c>
      <c r="J1795">
        <v>5.0389999999999997</v>
      </c>
    </row>
    <row r="1796" spans="1:10" x14ac:dyDescent="0.25">
      <c r="A1796" s="174" t="s">
        <v>3975</v>
      </c>
      <c r="B1796" s="174" t="s">
        <v>3976</v>
      </c>
      <c r="C1796" s="174" t="s">
        <v>8964</v>
      </c>
      <c r="D1796" s="187">
        <v>5.0389999999999997</v>
      </c>
      <c r="G1796" t="s">
        <v>3975</v>
      </c>
      <c r="H1796" t="s">
        <v>3976</v>
      </c>
      <c r="I1796" t="s">
        <v>8964</v>
      </c>
      <c r="J1796">
        <v>5.0389999999999997</v>
      </c>
    </row>
    <row r="1797" spans="1:10" x14ac:dyDescent="0.25">
      <c r="A1797" s="174" t="s">
        <v>3977</v>
      </c>
      <c r="B1797" s="174" t="s">
        <v>3978</v>
      </c>
      <c r="C1797" s="174" t="s">
        <v>8965</v>
      </c>
      <c r="D1797" s="187">
        <v>8.3389989999999994</v>
      </c>
      <c r="G1797" t="s">
        <v>3977</v>
      </c>
      <c r="H1797" t="s">
        <v>3978</v>
      </c>
      <c r="I1797" t="s">
        <v>8965</v>
      </c>
      <c r="J1797">
        <v>8.3389989999999994</v>
      </c>
    </row>
    <row r="1798" spans="1:10" x14ac:dyDescent="0.25">
      <c r="A1798" s="174" t="s">
        <v>3979</v>
      </c>
      <c r="B1798" s="174" t="s">
        <v>3980</v>
      </c>
      <c r="C1798" s="174" t="s">
        <v>8966</v>
      </c>
      <c r="D1798" s="187">
        <v>8.3390000000000004</v>
      </c>
      <c r="G1798" t="s">
        <v>3979</v>
      </c>
      <c r="H1798" t="s">
        <v>3980</v>
      </c>
      <c r="I1798" t="s">
        <v>8966</v>
      </c>
      <c r="J1798">
        <v>8.3390000000000004</v>
      </c>
    </row>
    <row r="1799" spans="1:10" x14ac:dyDescent="0.25">
      <c r="A1799" s="174" t="s">
        <v>3981</v>
      </c>
      <c r="B1799" s="174" t="s">
        <v>3982</v>
      </c>
      <c r="C1799" s="174" t="s">
        <v>8967</v>
      </c>
      <c r="D1799" s="187">
        <v>10.232001</v>
      </c>
      <c r="G1799" t="s">
        <v>3981</v>
      </c>
      <c r="H1799" t="s">
        <v>3982</v>
      </c>
      <c r="I1799" t="s">
        <v>8967</v>
      </c>
      <c r="J1799">
        <v>10.232001</v>
      </c>
    </row>
    <row r="1800" spans="1:10" x14ac:dyDescent="0.25">
      <c r="A1800" s="174" t="s">
        <v>3983</v>
      </c>
      <c r="B1800" s="174" t="s">
        <v>3984</v>
      </c>
      <c r="C1800" s="174" t="s">
        <v>8968</v>
      </c>
      <c r="D1800" s="187">
        <v>10.232002</v>
      </c>
      <c r="G1800" t="s">
        <v>3983</v>
      </c>
      <c r="H1800" t="s">
        <v>3984</v>
      </c>
      <c r="I1800" t="s">
        <v>8968</v>
      </c>
      <c r="J1800">
        <v>10.232002</v>
      </c>
    </row>
    <row r="1801" spans="1:10" x14ac:dyDescent="0.25">
      <c r="A1801" s="174" t="s">
        <v>3985</v>
      </c>
      <c r="B1801" s="174" t="s">
        <v>3986</v>
      </c>
      <c r="C1801" s="174" t="s">
        <v>8969</v>
      </c>
      <c r="D1801" s="187">
        <v>3.1989990000000001</v>
      </c>
      <c r="G1801" t="s">
        <v>3985</v>
      </c>
      <c r="H1801" t="s">
        <v>3986</v>
      </c>
      <c r="I1801" t="s">
        <v>8969</v>
      </c>
      <c r="J1801">
        <v>3.1989990000000001</v>
      </c>
    </row>
    <row r="1802" spans="1:10" x14ac:dyDescent="0.25">
      <c r="A1802" s="174" t="s">
        <v>3987</v>
      </c>
      <c r="B1802" s="174" t="s">
        <v>3988</v>
      </c>
      <c r="C1802" s="174" t="s">
        <v>8970</v>
      </c>
      <c r="D1802" s="187">
        <v>3.1989990000000001</v>
      </c>
      <c r="G1802" t="s">
        <v>3987</v>
      </c>
      <c r="H1802" t="s">
        <v>3988</v>
      </c>
      <c r="I1802" t="s">
        <v>8970</v>
      </c>
      <c r="J1802">
        <v>3.1989990000000001</v>
      </c>
    </row>
    <row r="1803" spans="1:10" x14ac:dyDescent="0.25">
      <c r="A1803" s="174" t="s">
        <v>3989</v>
      </c>
      <c r="B1803" s="174" t="s">
        <v>3990</v>
      </c>
      <c r="C1803" s="174" t="s">
        <v>8971</v>
      </c>
      <c r="D1803" s="187">
        <v>4.2469999999999999</v>
      </c>
      <c r="G1803" t="s">
        <v>3989</v>
      </c>
      <c r="H1803" t="s">
        <v>3990</v>
      </c>
      <c r="I1803" t="s">
        <v>8971</v>
      </c>
      <c r="J1803">
        <v>4.2469999999999999</v>
      </c>
    </row>
    <row r="1804" spans="1:10" x14ac:dyDescent="0.25">
      <c r="A1804" s="174" t="s">
        <v>3991</v>
      </c>
      <c r="B1804" s="174" t="s">
        <v>3992</v>
      </c>
      <c r="C1804" s="174" t="s">
        <v>8972</v>
      </c>
      <c r="D1804" s="187">
        <v>4.2459990000000003</v>
      </c>
      <c r="G1804" t="s">
        <v>3991</v>
      </c>
      <c r="H1804" t="s">
        <v>3992</v>
      </c>
      <c r="I1804" t="s">
        <v>8972</v>
      </c>
      <c r="J1804">
        <v>4.2459990000000003</v>
      </c>
    </row>
    <row r="1805" spans="1:10" x14ac:dyDescent="0.25">
      <c r="A1805" s="174" t="s">
        <v>3993</v>
      </c>
      <c r="B1805" s="174" t="s">
        <v>3994</v>
      </c>
      <c r="C1805" s="174" t="s">
        <v>8973</v>
      </c>
      <c r="D1805" s="187">
        <v>3.2879999999999998</v>
      </c>
      <c r="G1805" t="s">
        <v>3993</v>
      </c>
      <c r="H1805" t="s">
        <v>3994</v>
      </c>
      <c r="I1805" t="s">
        <v>8973</v>
      </c>
      <c r="J1805">
        <v>3.2879999999999998</v>
      </c>
    </row>
    <row r="1806" spans="1:10" x14ac:dyDescent="0.25">
      <c r="A1806" s="174" t="s">
        <v>3995</v>
      </c>
      <c r="B1806" s="174" t="s">
        <v>3996</v>
      </c>
      <c r="C1806" s="174" t="s">
        <v>8974</v>
      </c>
      <c r="D1806" s="187">
        <v>3.2879999999999998</v>
      </c>
      <c r="G1806" t="s">
        <v>3995</v>
      </c>
      <c r="H1806" t="s">
        <v>3996</v>
      </c>
      <c r="I1806" t="s">
        <v>8974</v>
      </c>
      <c r="J1806">
        <v>3.2879999999999998</v>
      </c>
    </row>
    <row r="1807" spans="1:10" x14ac:dyDescent="0.25">
      <c r="A1807" s="174" t="s">
        <v>3997</v>
      </c>
      <c r="B1807" s="174" t="s">
        <v>3998</v>
      </c>
      <c r="C1807" s="174" t="s">
        <v>8975</v>
      </c>
      <c r="D1807" s="187">
        <v>7.3570000000000002</v>
      </c>
      <c r="G1807" t="s">
        <v>3997</v>
      </c>
      <c r="H1807" t="s">
        <v>3998</v>
      </c>
      <c r="I1807" t="s">
        <v>8975</v>
      </c>
      <c r="J1807">
        <v>7.3570000000000002</v>
      </c>
    </row>
    <row r="1808" spans="1:10" x14ac:dyDescent="0.25">
      <c r="A1808" s="174" t="s">
        <v>3999</v>
      </c>
      <c r="B1808" s="174" t="s">
        <v>4000</v>
      </c>
      <c r="C1808" s="174" t="s">
        <v>8976</v>
      </c>
      <c r="D1808" s="187">
        <v>7.3570000000000002</v>
      </c>
      <c r="G1808" t="s">
        <v>3999</v>
      </c>
      <c r="H1808" t="s">
        <v>4000</v>
      </c>
      <c r="I1808" t="s">
        <v>8976</v>
      </c>
      <c r="J1808">
        <v>7.3570000000000002</v>
      </c>
    </row>
    <row r="1809" spans="1:10" x14ac:dyDescent="0.25">
      <c r="A1809" s="174" t="s">
        <v>4001</v>
      </c>
      <c r="B1809" s="174" t="s">
        <v>4002</v>
      </c>
      <c r="C1809" s="174" t="s">
        <v>8977</v>
      </c>
      <c r="D1809" s="187">
        <v>4.6740000000000004</v>
      </c>
      <c r="G1809" t="s">
        <v>4001</v>
      </c>
      <c r="H1809" t="s">
        <v>4002</v>
      </c>
      <c r="I1809" t="s">
        <v>8977</v>
      </c>
      <c r="J1809">
        <v>4.6740000000000004</v>
      </c>
    </row>
    <row r="1810" spans="1:10" x14ac:dyDescent="0.25">
      <c r="A1810" s="174" t="s">
        <v>4003</v>
      </c>
      <c r="B1810" s="174" t="s">
        <v>4004</v>
      </c>
      <c r="C1810" s="174" t="s">
        <v>8978</v>
      </c>
      <c r="D1810" s="187">
        <v>4.6740000000000004</v>
      </c>
      <c r="G1810" t="s">
        <v>4003</v>
      </c>
      <c r="H1810" t="s">
        <v>4004</v>
      </c>
      <c r="I1810" t="s">
        <v>8978</v>
      </c>
      <c r="J1810">
        <v>4.6740000000000004</v>
      </c>
    </row>
    <row r="1811" spans="1:10" x14ac:dyDescent="0.25">
      <c r="A1811" s="174" t="s">
        <v>4005</v>
      </c>
      <c r="B1811" s="174" t="s">
        <v>4006</v>
      </c>
      <c r="C1811" s="174" t="s">
        <v>8979</v>
      </c>
      <c r="D1811" s="187">
        <v>10.574</v>
      </c>
      <c r="G1811" t="s">
        <v>4005</v>
      </c>
      <c r="H1811" t="s">
        <v>4006</v>
      </c>
      <c r="I1811" t="s">
        <v>8979</v>
      </c>
      <c r="J1811">
        <v>10.574</v>
      </c>
    </row>
    <row r="1812" spans="1:10" x14ac:dyDescent="0.25">
      <c r="A1812" s="174" t="s">
        <v>4007</v>
      </c>
      <c r="B1812" s="174" t="s">
        <v>4008</v>
      </c>
      <c r="C1812" s="174" t="s">
        <v>8980</v>
      </c>
      <c r="D1812" s="187">
        <v>10.574</v>
      </c>
      <c r="G1812" t="s">
        <v>4007</v>
      </c>
      <c r="H1812" t="s">
        <v>4008</v>
      </c>
      <c r="I1812" t="s">
        <v>8980</v>
      </c>
      <c r="J1812">
        <v>10.574</v>
      </c>
    </row>
    <row r="1813" spans="1:10" x14ac:dyDescent="0.25">
      <c r="A1813" s="174" t="s">
        <v>4009</v>
      </c>
      <c r="B1813" s="174" t="s">
        <v>4010</v>
      </c>
      <c r="C1813" s="174" t="s">
        <v>8981</v>
      </c>
      <c r="D1813" s="187">
        <v>7.0730000000000004</v>
      </c>
      <c r="G1813" t="s">
        <v>4009</v>
      </c>
      <c r="H1813" t="s">
        <v>4010</v>
      </c>
      <c r="I1813" t="s">
        <v>8981</v>
      </c>
      <c r="J1813">
        <v>7.0730000000000004</v>
      </c>
    </row>
    <row r="1814" spans="1:10" x14ac:dyDescent="0.25">
      <c r="A1814" s="174" t="s">
        <v>4011</v>
      </c>
      <c r="B1814" s="174" t="s">
        <v>4012</v>
      </c>
      <c r="C1814" s="174" t="s">
        <v>8982</v>
      </c>
      <c r="D1814" s="187">
        <v>7.0730009999999996</v>
      </c>
      <c r="G1814" t="s">
        <v>4011</v>
      </c>
      <c r="H1814" t="s">
        <v>4012</v>
      </c>
      <c r="I1814" t="s">
        <v>8982</v>
      </c>
      <c r="J1814">
        <v>7.0730009999999996</v>
      </c>
    </row>
    <row r="1815" spans="1:10" x14ac:dyDescent="0.25">
      <c r="A1815" s="174" t="s">
        <v>4013</v>
      </c>
      <c r="B1815" s="174" t="s">
        <v>4014</v>
      </c>
      <c r="C1815" s="174" t="s">
        <v>8983</v>
      </c>
      <c r="D1815" s="187">
        <v>11.536002</v>
      </c>
      <c r="G1815" t="s">
        <v>4013</v>
      </c>
      <c r="H1815" t="s">
        <v>4014</v>
      </c>
      <c r="I1815" t="s">
        <v>8983</v>
      </c>
      <c r="J1815">
        <v>11.536002</v>
      </c>
    </row>
    <row r="1816" spans="1:10" x14ac:dyDescent="0.25">
      <c r="A1816" s="174" t="s">
        <v>4015</v>
      </c>
      <c r="B1816" s="174" t="s">
        <v>4016</v>
      </c>
      <c r="C1816" s="174" t="s">
        <v>8984</v>
      </c>
      <c r="D1816" s="187">
        <v>11.536002</v>
      </c>
      <c r="G1816" t="s">
        <v>4015</v>
      </c>
      <c r="H1816" t="s">
        <v>4016</v>
      </c>
      <c r="I1816" t="s">
        <v>8984</v>
      </c>
      <c r="J1816">
        <v>11.536002</v>
      </c>
    </row>
    <row r="1817" spans="1:10" x14ac:dyDescent="0.25">
      <c r="A1817" s="174" t="s">
        <v>4017</v>
      </c>
      <c r="B1817" s="174" t="s">
        <v>4018</v>
      </c>
      <c r="C1817" s="174" t="s">
        <v>8985</v>
      </c>
      <c r="D1817" s="187">
        <v>3.5310000000000001</v>
      </c>
      <c r="G1817" t="s">
        <v>4017</v>
      </c>
      <c r="H1817" t="s">
        <v>4018</v>
      </c>
      <c r="I1817" t="s">
        <v>8985</v>
      </c>
      <c r="J1817">
        <v>3.5310000000000001</v>
      </c>
    </row>
    <row r="1818" spans="1:10" x14ac:dyDescent="0.25">
      <c r="A1818" s="174" t="s">
        <v>4019</v>
      </c>
      <c r="B1818" s="174" t="s">
        <v>4020</v>
      </c>
      <c r="C1818" s="174" t="s">
        <v>8986</v>
      </c>
      <c r="D1818" s="187">
        <v>3.5310000000000001</v>
      </c>
      <c r="G1818" t="s">
        <v>4019</v>
      </c>
      <c r="H1818" t="s">
        <v>4020</v>
      </c>
      <c r="I1818" t="s">
        <v>8986</v>
      </c>
      <c r="J1818">
        <v>3.5310000000000001</v>
      </c>
    </row>
    <row r="1819" spans="1:10" x14ac:dyDescent="0.25">
      <c r="A1819" s="174" t="s">
        <v>4021</v>
      </c>
      <c r="B1819" s="174" t="s">
        <v>4022</v>
      </c>
      <c r="C1819" s="174" t="s">
        <v>8987</v>
      </c>
      <c r="D1819" s="187">
        <v>2.081</v>
      </c>
      <c r="G1819" t="s">
        <v>4021</v>
      </c>
      <c r="H1819" t="s">
        <v>4022</v>
      </c>
      <c r="I1819" t="s">
        <v>8987</v>
      </c>
      <c r="J1819">
        <v>2.081</v>
      </c>
    </row>
    <row r="1820" spans="1:10" x14ac:dyDescent="0.25">
      <c r="A1820" s="174" t="s">
        <v>4023</v>
      </c>
      <c r="B1820" s="174" t="s">
        <v>4024</v>
      </c>
      <c r="C1820" s="174" t="s">
        <v>8988</v>
      </c>
      <c r="D1820" s="187">
        <v>2.081</v>
      </c>
      <c r="G1820" t="s">
        <v>4023</v>
      </c>
      <c r="H1820" t="s">
        <v>4024</v>
      </c>
      <c r="I1820" t="s">
        <v>8988</v>
      </c>
      <c r="J1820">
        <v>2.081</v>
      </c>
    </row>
    <row r="1821" spans="1:10" x14ac:dyDescent="0.25">
      <c r="A1821" s="174" t="s">
        <v>4025</v>
      </c>
      <c r="B1821" s="174" t="s">
        <v>4026</v>
      </c>
      <c r="C1821" s="174" t="s">
        <v>8989</v>
      </c>
      <c r="D1821" s="187">
        <v>1.9379999999999999</v>
      </c>
      <c r="G1821" t="s">
        <v>4025</v>
      </c>
      <c r="H1821" t="s">
        <v>4026</v>
      </c>
      <c r="I1821" t="s">
        <v>8989</v>
      </c>
      <c r="J1821">
        <v>1.9379999999999999</v>
      </c>
    </row>
    <row r="1822" spans="1:10" x14ac:dyDescent="0.25">
      <c r="A1822" s="174" t="s">
        <v>4027</v>
      </c>
      <c r="B1822" s="174" t="s">
        <v>4028</v>
      </c>
      <c r="C1822" s="174" t="s">
        <v>8990</v>
      </c>
      <c r="D1822" s="187">
        <v>1.9379999999999999</v>
      </c>
      <c r="G1822" t="s">
        <v>4027</v>
      </c>
      <c r="H1822" t="s">
        <v>4028</v>
      </c>
      <c r="I1822" t="s">
        <v>8990</v>
      </c>
      <c r="J1822">
        <v>1.9379999999999999</v>
      </c>
    </row>
    <row r="1823" spans="1:10" x14ac:dyDescent="0.25">
      <c r="A1823" s="174" t="s">
        <v>4029</v>
      </c>
      <c r="B1823" s="174" t="s">
        <v>4030</v>
      </c>
      <c r="C1823" s="174" t="s">
        <v>8991</v>
      </c>
      <c r="D1823" s="187">
        <v>6.5979989999999997</v>
      </c>
      <c r="G1823" t="s">
        <v>4029</v>
      </c>
      <c r="H1823" t="s">
        <v>4030</v>
      </c>
      <c r="I1823" t="s">
        <v>8991</v>
      </c>
      <c r="J1823">
        <v>6.5979989999999997</v>
      </c>
    </row>
    <row r="1824" spans="1:10" x14ac:dyDescent="0.25">
      <c r="A1824" s="174" t="s">
        <v>4031</v>
      </c>
      <c r="B1824" s="174" t="s">
        <v>4032</v>
      </c>
      <c r="C1824" s="174" t="s">
        <v>8992</v>
      </c>
      <c r="D1824" s="187">
        <v>6.5979989999999997</v>
      </c>
      <c r="G1824" t="s">
        <v>4031</v>
      </c>
      <c r="H1824" t="s">
        <v>4032</v>
      </c>
      <c r="I1824" t="s">
        <v>8992</v>
      </c>
      <c r="J1824">
        <v>6.5979989999999997</v>
      </c>
    </row>
    <row r="1825" spans="1:10" x14ac:dyDescent="0.25">
      <c r="A1825" s="174" t="s">
        <v>4033</v>
      </c>
      <c r="B1825" s="174" t="s">
        <v>4034</v>
      </c>
      <c r="C1825" s="174" t="s">
        <v>8993</v>
      </c>
      <c r="D1825" s="187">
        <v>7.798</v>
      </c>
      <c r="G1825" t="s">
        <v>4033</v>
      </c>
      <c r="H1825" t="s">
        <v>4034</v>
      </c>
      <c r="I1825" t="s">
        <v>8993</v>
      </c>
      <c r="J1825">
        <v>7.798</v>
      </c>
    </row>
    <row r="1826" spans="1:10" x14ac:dyDescent="0.25">
      <c r="A1826" s="174" t="s">
        <v>4035</v>
      </c>
      <c r="B1826" s="174" t="s">
        <v>4036</v>
      </c>
      <c r="C1826" s="174" t="s">
        <v>8994</v>
      </c>
      <c r="D1826" s="187">
        <v>7.7979989999999999</v>
      </c>
      <c r="G1826" t="s">
        <v>4035</v>
      </c>
      <c r="H1826" t="s">
        <v>4036</v>
      </c>
      <c r="I1826" t="s">
        <v>8994</v>
      </c>
      <c r="J1826">
        <v>7.7979989999999999</v>
      </c>
    </row>
    <row r="1827" spans="1:10" x14ac:dyDescent="0.25">
      <c r="A1827" s="174" t="s">
        <v>4037</v>
      </c>
      <c r="B1827" s="174" t="s">
        <v>4038</v>
      </c>
      <c r="C1827" s="174" t="s">
        <v>8995</v>
      </c>
      <c r="D1827" s="187">
        <v>3.2850000000000001</v>
      </c>
      <c r="G1827" t="s">
        <v>4037</v>
      </c>
      <c r="H1827" t="s">
        <v>4038</v>
      </c>
      <c r="I1827" t="s">
        <v>8995</v>
      </c>
      <c r="J1827">
        <v>3.2850000000000001</v>
      </c>
    </row>
    <row r="1828" spans="1:10" x14ac:dyDescent="0.25">
      <c r="A1828" s="174" t="s">
        <v>4039</v>
      </c>
      <c r="B1828" s="174" t="s">
        <v>4040</v>
      </c>
      <c r="C1828" s="174" t="s">
        <v>8996</v>
      </c>
      <c r="D1828" s="187">
        <v>3.278</v>
      </c>
      <c r="G1828" t="s">
        <v>4039</v>
      </c>
      <c r="H1828" t="s">
        <v>4040</v>
      </c>
      <c r="I1828" t="s">
        <v>8996</v>
      </c>
      <c r="J1828">
        <v>3.278</v>
      </c>
    </row>
    <row r="1829" spans="1:10" x14ac:dyDescent="0.25">
      <c r="A1829" s="174" t="s">
        <v>4041</v>
      </c>
      <c r="B1829" s="174" t="s">
        <v>4042</v>
      </c>
      <c r="C1829" s="174" t="s">
        <v>8997</v>
      </c>
      <c r="D1829" s="187">
        <v>6.3810000000000002</v>
      </c>
      <c r="G1829" t="s">
        <v>4041</v>
      </c>
      <c r="H1829" t="s">
        <v>4042</v>
      </c>
      <c r="I1829" t="s">
        <v>8997</v>
      </c>
      <c r="J1829">
        <v>6.3810000000000002</v>
      </c>
    </row>
    <row r="1830" spans="1:10" x14ac:dyDescent="0.25">
      <c r="A1830" s="174" t="s">
        <v>4043</v>
      </c>
      <c r="B1830" s="174" t="s">
        <v>4044</v>
      </c>
      <c r="C1830" s="174" t="s">
        <v>8998</v>
      </c>
      <c r="D1830" s="187">
        <v>6.3810000000000002</v>
      </c>
      <c r="G1830" t="s">
        <v>4043</v>
      </c>
      <c r="H1830" t="s">
        <v>4044</v>
      </c>
      <c r="I1830" t="s">
        <v>8998</v>
      </c>
      <c r="J1830">
        <v>6.3810000000000002</v>
      </c>
    </row>
    <row r="1831" spans="1:10" x14ac:dyDescent="0.25">
      <c r="A1831" s="174" t="s">
        <v>4045</v>
      </c>
      <c r="B1831" s="174" t="s">
        <v>4046</v>
      </c>
      <c r="C1831" s="174" t="s">
        <v>8999</v>
      </c>
      <c r="D1831" s="187">
        <v>10.363</v>
      </c>
      <c r="G1831" t="s">
        <v>4045</v>
      </c>
      <c r="H1831" t="s">
        <v>4046</v>
      </c>
      <c r="I1831" t="s">
        <v>8999</v>
      </c>
      <c r="J1831">
        <v>10.363</v>
      </c>
    </row>
    <row r="1832" spans="1:10" x14ac:dyDescent="0.25">
      <c r="A1832" s="174" t="s">
        <v>4047</v>
      </c>
      <c r="B1832" s="174" t="s">
        <v>4048</v>
      </c>
      <c r="C1832" s="174" t="s">
        <v>9000</v>
      </c>
      <c r="D1832" s="187">
        <v>10.363</v>
      </c>
      <c r="G1832" t="s">
        <v>4047</v>
      </c>
      <c r="H1832" t="s">
        <v>4048</v>
      </c>
      <c r="I1832" t="s">
        <v>9000</v>
      </c>
      <c r="J1832">
        <v>10.363</v>
      </c>
    </row>
    <row r="1833" spans="1:10" x14ac:dyDescent="0.25">
      <c r="A1833" s="174" t="s">
        <v>4049</v>
      </c>
      <c r="B1833" s="174" t="s">
        <v>4050</v>
      </c>
      <c r="C1833" s="174" t="s">
        <v>9001</v>
      </c>
      <c r="D1833" s="187">
        <v>4.0710009999999999</v>
      </c>
      <c r="G1833" t="s">
        <v>4049</v>
      </c>
      <c r="H1833" t="s">
        <v>4050</v>
      </c>
      <c r="I1833" t="s">
        <v>9001</v>
      </c>
      <c r="J1833">
        <v>4.0710009999999999</v>
      </c>
    </row>
    <row r="1834" spans="1:10" x14ac:dyDescent="0.25">
      <c r="A1834" s="174" t="s">
        <v>4051</v>
      </c>
      <c r="B1834" s="174" t="s">
        <v>4052</v>
      </c>
      <c r="C1834" s="174" t="s">
        <v>9002</v>
      </c>
      <c r="D1834" s="187">
        <v>4.0709999999999997</v>
      </c>
      <c r="G1834" t="s">
        <v>4051</v>
      </c>
      <c r="H1834" t="s">
        <v>4052</v>
      </c>
      <c r="I1834" t="s">
        <v>9002</v>
      </c>
      <c r="J1834">
        <v>4.0709999999999997</v>
      </c>
    </row>
    <row r="1835" spans="1:10" x14ac:dyDescent="0.25">
      <c r="A1835" s="174" t="s">
        <v>4053</v>
      </c>
      <c r="B1835" s="174" t="s">
        <v>4054</v>
      </c>
      <c r="C1835" s="174" t="s">
        <v>9003</v>
      </c>
      <c r="D1835" s="187">
        <v>7.3529999999999998</v>
      </c>
      <c r="G1835" t="s">
        <v>4053</v>
      </c>
      <c r="H1835" t="s">
        <v>4054</v>
      </c>
      <c r="I1835" t="s">
        <v>9003</v>
      </c>
      <c r="J1835">
        <v>7.3529999999999998</v>
      </c>
    </row>
    <row r="1836" spans="1:10" x14ac:dyDescent="0.25">
      <c r="A1836" s="174" t="s">
        <v>4055</v>
      </c>
      <c r="B1836" s="174" t="s">
        <v>4056</v>
      </c>
      <c r="C1836" s="174" t="s">
        <v>9004</v>
      </c>
      <c r="D1836" s="187">
        <v>7.3529999999999998</v>
      </c>
      <c r="G1836" t="s">
        <v>4055</v>
      </c>
      <c r="H1836" t="s">
        <v>4056</v>
      </c>
      <c r="I1836" t="s">
        <v>9004</v>
      </c>
      <c r="J1836">
        <v>7.3529999999999998</v>
      </c>
    </row>
    <row r="1837" spans="1:10" x14ac:dyDescent="0.25">
      <c r="A1837" s="174" t="s">
        <v>4057</v>
      </c>
      <c r="B1837" s="174" t="s">
        <v>4058</v>
      </c>
      <c r="C1837" s="174" t="s">
        <v>9005</v>
      </c>
      <c r="D1837" s="187">
        <v>2.5680000000000001</v>
      </c>
      <c r="G1837" t="s">
        <v>4057</v>
      </c>
      <c r="H1837" t="s">
        <v>4058</v>
      </c>
      <c r="I1837" t="s">
        <v>9005</v>
      </c>
      <c r="J1837">
        <v>2.5680000000000001</v>
      </c>
    </row>
    <row r="1838" spans="1:10" x14ac:dyDescent="0.25">
      <c r="A1838" s="174" t="s">
        <v>4059</v>
      </c>
      <c r="B1838" s="174" t="s">
        <v>4060</v>
      </c>
      <c r="C1838" s="174" t="s">
        <v>9006</v>
      </c>
      <c r="D1838" s="187">
        <v>2.5680000000000001</v>
      </c>
      <c r="G1838" t="s">
        <v>4059</v>
      </c>
      <c r="H1838" t="s">
        <v>4060</v>
      </c>
      <c r="I1838" t="s">
        <v>9006</v>
      </c>
      <c r="J1838">
        <v>2.5680000000000001</v>
      </c>
    </row>
    <row r="1839" spans="1:10" x14ac:dyDescent="0.25">
      <c r="A1839" s="174" t="s">
        <v>4061</v>
      </c>
      <c r="B1839" s="174" t="s">
        <v>4062</v>
      </c>
      <c r="C1839" s="174" t="s">
        <v>9007</v>
      </c>
      <c r="D1839" s="187">
        <v>22.511998999999999</v>
      </c>
      <c r="G1839" t="s">
        <v>4061</v>
      </c>
      <c r="H1839" t="s">
        <v>4062</v>
      </c>
      <c r="I1839" t="s">
        <v>9007</v>
      </c>
      <c r="J1839">
        <v>22.511998999999999</v>
      </c>
    </row>
    <row r="1840" spans="1:10" x14ac:dyDescent="0.25">
      <c r="A1840" s="174" t="s">
        <v>4063</v>
      </c>
      <c r="B1840" s="174" t="s">
        <v>4064</v>
      </c>
      <c r="C1840" s="174" t="s">
        <v>9008</v>
      </c>
      <c r="D1840" s="187">
        <v>22.511997000000001</v>
      </c>
      <c r="G1840" t="s">
        <v>4063</v>
      </c>
      <c r="H1840" t="s">
        <v>4064</v>
      </c>
      <c r="I1840" t="s">
        <v>9008</v>
      </c>
      <c r="J1840">
        <v>22.511997000000001</v>
      </c>
    </row>
    <row r="1841" spans="1:10" x14ac:dyDescent="0.25">
      <c r="A1841" s="174" t="s">
        <v>4065</v>
      </c>
      <c r="B1841" s="174" t="s">
        <v>4066</v>
      </c>
      <c r="C1841" s="174" t="s">
        <v>9009</v>
      </c>
      <c r="D1841" s="187">
        <v>10.281999000000001</v>
      </c>
      <c r="G1841" t="s">
        <v>4065</v>
      </c>
      <c r="H1841" t="s">
        <v>4066</v>
      </c>
      <c r="I1841" t="s">
        <v>9009</v>
      </c>
      <c r="J1841">
        <v>10.281999000000001</v>
      </c>
    </row>
    <row r="1842" spans="1:10" x14ac:dyDescent="0.25">
      <c r="A1842" s="174" t="s">
        <v>4067</v>
      </c>
      <c r="B1842" s="174" t="s">
        <v>4068</v>
      </c>
      <c r="C1842" s="174" t="s">
        <v>9010</v>
      </c>
      <c r="D1842" s="187">
        <v>10.215</v>
      </c>
      <c r="G1842" t="s">
        <v>4067</v>
      </c>
      <c r="H1842" t="s">
        <v>4068</v>
      </c>
      <c r="I1842" t="s">
        <v>9010</v>
      </c>
      <c r="J1842">
        <v>10.215</v>
      </c>
    </row>
    <row r="1843" spans="1:10" x14ac:dyDescent="0.25">
      <c r="A1843" s="174" t="s">
        <v>4069</v>
      </c>
      <c r="B1843" s="174" t="s">
        <v>4070</v>
      </c>
      <c r="C1843" s="174" t="s">
        <v>9011</v>
      </c>
      <c r="D1843" s="187">
        <v>7.4820000000000002</v>
      </c>
      <c r="G1843" t="s">
        <v>4069</v>
      </c>
      <c r="H1843" t="s">
        <v>4070</v>
      </c>
      <c r="I1843" t="s">
        <v>9011</v>
      </c>
      <c r="J1843">
        <v>7.4820000000000002</v>
      </c>
    </row>
    <row r="1844" spans="1:10" x14ac:dyDescent="0.25">
      <c r="A1844" s="174" t="s">
        <v>4071</v>
      </c>
      <c r="B1844" s="174" t="s">
        <v>4072</v>
      </c>
      <c r="C1844" s="174" t="s">
        <v>9012</v>
      </c>
      <c r="D1844" s="187">
        <v>7.4889999999999999</v>
      </c>
      <c r="G1844" t="s">
        <v>4071</v>
      </c>
      <c r="H1844" t="s">
        <v>4072</v>
      </c>
      <c r="I1844" t="s">
        <v>9012</v>
      </c>
      <c r="J1844">
        <v>7.4889999999999999</v>
      </c>
    </row>
    <row r="1845" spans="1:10" x14ac:dyDescent="0.25">
      <c r="A1845" s="174" t="s">
        <v>4073</v>
      </c>
      <c r="B1845" s="174" t="s">
        <v>4074</v>
      </c>
      <c r="C1845" s="174" t="s">
        <v>9013</v>
      </c>
      <c r="D1845" s="187">
        <v>6.2430000000000003</v>
      </c>
      <c r="G1845" t="s">
        <v>4073</v>
      </c>
      <c r="H1845" t="s">
        <v>4074</v>
      </c>
      <c r="I1845" t="s">
        <v>9013</v>
      </c>
      <c r="J1845">
        <v>6.2430000000000003</v>
      </c>
    </row>
    <row r="1846" spans="1:10" x14ac:dyDescent="0.25">
      <c r="A1846" s="174" t="s">
        <v>4075</v>
      </c>
      <c r="B1846" s="174" t="s">
        <v>4076</v>
      </c>
      <c r="C1846" s="174" t="s">
        <v>9014</v>
      </c>
      <c r="D1846" s="187">
        <v>6.2290000000000001</v>
      </c>
      <c r="G1846" t="s">
        <v>4075</v>
      </c>
      <c r="H1846" t="s">
        <v>4076</v>
      </c>
      <c r="I1846" t="s">
        <v>9014</v>
      </c>
      <c r="J1846">
        <v>6.2290000000000001</v>
      </c>
    </row>
    <row r="1847" spans="1:10" x14ac:dyDescent="0.25">
      <c r="A1847" s="174" t="s">
        <v>4077</v>
      </c>
      <c r="B1847" s="174" t="s">
        <v>4078</v>
      </c>
      <c r="C1847" s="174" t="s">
        <v>9015</v>
      </c>
      <c r="D1847" s="187">
        <v>9.2780000000000005</v>
      </c>
      <c r="G1847" t="s">
        <v>4077</v>
      </c>
      <c r="H1847" t="s">
        <v>4078</v>
      </c>
      <c r="I1847" t="s">
        <v>9015</v>
      </c>
      <c r="J1847">
        <v>9.2780000000000005</v>
      </c>
    </row>
    <row r="1848" spans="1:10" x14ac:dyDescent="0.25">
      <c r="A1848" s="174" t="s">
        <v>4079</v>
      </c>
      <c r="B1848" s="174" t="s">
        <v>4080</v>
      </c>
      <c r="C1848" s="174" t="s">
        <v>9016</v>
      </c>
      <c r="D1848" s="187">
        <v>9.4519990000000007</v>
      </c>
      <c r="G1848" t="s">
        <v>4079</v>
      </c>
      <c r="H1848" t="s">
        <v>4080</v>
      </c>
      <c r="I1848" t="s">
        <v>9016</v>
      </c>
      <c r="J1848">
        <v>9.4519990000000007</v>
      </c>
    </row>
    <row r="1849" spans="1:10" x14ac:dyDescent="0.25">
      <c r="A1849" s="174" t="s">
        <v>4081</v>
      </c>
      <c r="B1849" s="174" t="s">
        <v>4082</v>
      </c>
      <c r="C1849" s="174" t="s">
        <v>9017</v>
      </c>
      <c r="D1849" s="187">
        <v>25.942996000000001</v>
      </c>
      <c r="G1849" t="s">
        <v>4081</v>
      </c>
      <c r="H1849" t="s">
        <v>4082</v>
      </c>
      <c r="I1849" t="s">
        <v>9017</v>
      </c>
      <c r="J1849">
        <v>25.942996000000001</v>
      </c>
    </row>
    <row r="1850" spans="1:10" x14ac:dyDescent="0.25">
      <c r="A1850" s="174" t="s">
        <v>4083</v>
      </c>
      <c r="B1850" s="174" t="s">
        <v>4084</v>
      </c>
      <c r="C1850" s="174" t="s">
        <v>9018</v>
      </c>
      <c r="D1850" s="187">
        <v>25.942996000000001</v>
      </c>
      <c r="G1850" t="s">
        <v>4083</v>
      </c>
      <c r="H1850" t="s">
        <v>4084</v>
      </c>
      <c r="I1850" t="s">
        <v>9018</v>
      </c>
      <c r="J1850">
        <v>25.942996000000001</v>
      </c>
    </row>
    <row r="1851" spans="1:10" x14ac:dyDescent="0.25">
      <c r="A1851" s="174" t="s">
        <v>4085</v>
      </c>
      <c r="B1851" s="174" t="s">
        <v>4086</v>
      </c>
      <c r="C1851" s="174" t="s">
        <v>9019</v>
      </c>
      <c r="D1851" s="187">
        <v>21.990998999999999</v>
      </c>
      <c r="G1851" t="s">
        <v>4085</v>
      </c>
      <c r="H1851" t="s">
        <v>4086</v>
      </c>
      <c r="I1851" t="s">
        <v>9019</v>
      </c>
      <c r="J1851">
        <v>21.990998999999999</v>
      </c>
    </row>
    <row r="1852" spans="1:10" x14ac:dyDescent="0.25">
      <c r="A1852" s="174" t="s">
        <v>4087</v>
      </c>
      <c r="B1852" s="174" t="s">
        <v>4088</v>
      </c>
      <c r="C1852" s="174" t="s">
        <v>9020</v>
      </c>
      <c r="D1852" s="187">
        <v>21.890999999999998</v>
      </c>
      <c r="G1852" t="s">
        <v>4087</v>
      </c>
      <c r="H1852" t="s">
        <v>4088</v>
      </c>
      <c r="I1852" t="s">
        <v>9020</v>
      </c>
      <c r="J1852">
        <v>21.890999999999998</v>
      </c>
    </row>
    <row r="1853" spans="1:10" x14ac:dyDescent="0.25">
      <c r="A1853" s="174" t="s">
        <v>4089</v>
      </c>
      <c r="B1853" s="174" t="s">
        <v>4090</v>
      </c>
      <c r="C1853" s="174" t="s">
        <v>9021</v>
      </c>
      <c r="D1853" s="187">
        <v>1.911</v>
      </c>
      <c r="G1853" t="s">
        <v>4089</v>
      </c>
      <c r="H1853" t="s">
        <v>4090</v>
      </c>
      <c r="I1853" t="s">
        <v>9021</v>
      </c>
      <c r="J1853">
        <v>1.911</v>
      </c>
    </row>
    <row r="1854" spans="1:10" x14ac:dyDescent="0.25">
      <c r="A1854" s="174" t="s">
        <v>4091</v>
      </c>
      <c r="B1854" s="174" t="s">
        <v>4092</v>
      </c>
      <c r="C1854" s="174" t="s">
        <v>9022</v>
      </c>
      <c r="D1854" s="187">
        <v>1.6439999999999999</v>
      </c>
      <c r="G1854" t="s">
        <v>4091</v>
      </c>
      <c r="H1854" t="s">
        <v>4092</v>
      </c>
      <c r="I1854" t="s">
        <v>9022</v>
      </c>
      <c r="J1854">
        <v>1.6439999999999999</v>
      </c>
    </row>
    <row r="1855" spans="1:10" x14ac:dyDescent="0.25">
      <c r="A1855" s="174" t="s">
        <v>4093</v>
      </c>
      <c r="B1855" s="174" t="s">
        <v>4094</v>
      </c>
      <c r="C1855" s="174" t="s">
        <v>9023</v>
      </c>
      <c r="D1855" s="187">
        <v>6.4889989999999997</v>
      </c>
      <c r="G1855" t="s">
        <v>4093</v>
      </c>
      <c r="H1855" t="s">
        <v>4094</v>
      </c>
      <c r="I1855" t="s">
        <v>9023</v>
      </c>
      <c r="J1855">
        <v>6.4889989999999997</v>
      </c>
    </row>
    <row r="1856" spans="1:10" x14ac:dyDescent="0.25">
      <c r="A1856" s="174" t="s">
        <v>4095</v>
      </c>
      <c r="B1856" s="174" t="s">
        <v>4096</v>
      </c>
      <c r="C1856" s="174" t="s">
        <v>9024</v>
      </c>
      <c r="D1856" s="187">
        <v>6.4889999999999999</v>
      </c>
      <c r="G1856" t="s">
        <v>4095</v>
      </c>
      <c r="H1856" t="s">
        <v>4096</v>
      </c>
      <c r="I1856" t="s">
        <v>9024</v>
      </c>
      <c r="J1856">
        <v>6.4889999999999999</v>
      </c>
    </row>
    <row r="1857" spans="1:10" x14ac:dyDescent="0.25">
      <c r="A1857" s="174" t="s">
        <v>4097</v>
      </c>
      <c r="B1857" s="174" t="s">
        <v>4098</v>
      </c>
      <c r="C1857" s="174" t="s">
        <v>9025</v>
      </c>
      <c r="D1857" s="187">
        <v>13.462999</v>
      </c>
      <c r="G1857" t="s">
        <v>4097</v>
      </c>
      <c r="H1857" t="s">
        <v>4098</v>
      </c>
      <c r="I1857" t="s">
        <v>9025</v>
      </c>
      <c r="J1857">
        <v>13.462999</v>
      </c>
    </row>
    <row r="1858" spans="1:10" x14ac:dyDescent="0.25">
      <c r="A1858" s="174" t="s">
        <v>4099</v>
      </c>
      <c r="B1858" s="174" t="s">
        <v>4100</v>
      </c>
      <c r="C1858" s="174" t="s">
        <v>9026</v>
      </c>
      <c r="D1858" s="187">
        <v>13.462999999999999</v>
      </c>
      <c r="G1858" t="s">
        <v>4099</v>
      </c>
      <c r="H1858" t="s">
        <v>4100</v>
      </c>
      <c r="I1858" t="s">
        <v>9026</v>
      </c>
      <c r="J1858">
        <v>13.462999999999999</v>
      </c>
    </row>
    <row r="1859" spans="1:10" x14ac:dyDescent="0.25">
      <c r="A1859" s="174" t="s">
        <v>4101</v>
      </c>
      <c r="B1859" s="174" t="s">
        <v>4102</v>
      </c>
      <c r="C1859" s="174" t="s">
        <v>9027</v>
      </c>
      <c r="D1859" s="187">
        <v>7.8900009999999998</v>
      </c>
      <c r="G1859" t="s">
        <v>4101</v>
      </c>
      <c r="H1859" t="s">
        <v>4102</v>
      </c>
      <c r="I1859" t="s">
        <v>9027</v>
      </c>
      <c r="J1859">
        <v>7.8900009999999998</v>
      </c>
    </row>
    <row r="1860" spans="1:10" x14ac:dyDescent="0.25">
      <c r="A1860" s="174" t="s">
        <v>4103</v>
      </c>
      <c r="B1860" s="174" t="s">
        <v>4104</v>
      </c>
      <c r="C1860" s="174" t="s">
        <v>9028</v>
      </c>
      <c r="D1860" s="187">
        <v>7.9050010000000004</v>
      </c>
      <c r="G1860" t="s">
        <v>4103</v>
      </c>
      <c r="H1860" t="s">
        <v>4104</v>
      </c>
      <c r="I1860" t="s">
        <v>9028</v>
      </c>
      <c r="J1860">
        <v>7.9050010000000004</v>
      </c>
    </row>
    <row r="1861" spans="1:10" x14ac:dyDescent="0.25">
      <c r="A1861" s="174" t="s">
        <v>4105</v>
      </c>
      <c r="B1861" s="174" t="s">
        <v>4106</v>
      </c>
      <c r="C1861" s="174" t="s">
        <v>9029</v>
      </c>
      <c r="D1861" s="187">
        <v>11.902001</v>
      </c>
      <c r="G1861" t="s">
        <v>4105</v>
      </c>
      <c r="H1861" t="s">
        <v>4106</v>
      </c>
      <c r="I1861" t="s">
        <v>9029</v>
      </c>
      <c r="J1861">
        <v>11.902001</v>
      </c>
    </row>
    <row r="1862" spans="1:10" x14ac:dyDescent="0.25">
      <c r="A1862" s="174" t="s">
        <v>4107</v>
      </c>
      <c r="B1862" s="174" t="s">
        <v>4108</v>
      </c>
      <c r="C1862" s="174" t="s">
        <v>9030</v>
      </c>
      <c r="D1862" s="187">
        <v>11.902002</v>
      </c>
      <c r="G1862" t="s">
        <v>4107</v>
      </c>
      <c r="H1862" t="s">
        <v>4108</v>
      </c>
      <c r="I1862" t="s">
        <v>9030</v>
      </c>
      <c r="J1862">
        <v>11.902002</v>
      </c>
    </row>
    <row r="1863" spans="1:10" x14ac:dyDescent="0.25">
      <c r="A1863" s="174" t="s">
        <v>4109</v>
      </c>
      <c r="B1863" s="174" t="s">
        <v>4110</v>
      </c>
      <c r="C1863" s="174" t="s">
        <v>9031</v>
      </c>
      <c r="D1863" s="187">
        <v>4.2270000000000003</v>
      </c>
      <c r="G1863" t="s">
        <v>4109</v>
      </c>
      <c r="H1863" t="s">
        <v>4110</v>
      </c>
      <c r="I1863" t="s">
        <v>9031</v>
      </c>
      <c r="J1863">
        <v>4.2270000000000003</v>
      </c>
    </row>
    <row r="1864" spans="1:10" x14ac:dyDescent="0.25">
      <c r="A1864" s="174" t="s">
        <v>4111</v>
      </c>
      <c r="B1864" s="174" t="s">
        <v>4112</v>
      </c>
      <c r="C1864" s="174" t="s">
        <v>9032</v>
      </c>
      <c r="D1864" s="187">
        <v>4.2270000000000003</v>
      </c>
      <c r="G1864" t="s">
        <v>4111</v>
      </c>
      <c r="H1864" t="s">
        <v>4112</v>
      </c>
      <c r="I1864" t="s">
        <v>9032</v>
      </c>
      <c r="J1864">
        <v>4.2270000000000003</v>
      </c>
    </row>
    <row r="1865" spans="1:10" x14ac:dyDescent="0.25">
      <c r="A1865" s="174" t="s">
        <v>4113</v>
      </c>
      <c r="B1865" s="174" t="s">
        <v>4114</v>
      </c>
      <c r="C1865" s="174" t="s">
        <v>9033</v>
      </c>
      <c r="D1865" s="187">
        <v>2.8290000000000002</v>
      </c>
      <c r="G1865" t="s">
        <v>4113</v>
      </c>
      <c r="H1865" t="s">
        <v>4114</v>
      </c>
      <c r="I1865" t="s">
        <v>9033</v>
      </c>
      <c r="J1865">
        <v>2.8290000000000002</v>
      </c>
    </row>
    <row r="1866" spans="1:10" x14ac:dyDescent="0.25">
      <c r="A1866" s="174" t="s">
        <v>4115</v>
      </c>
      <c r="B1866" s="174" t="s">
        <v>4116</v>
      </c>
      <c r="C1866" s="174" t="s">
        <v>9034</v>
      </c>
      <c r="D1866" s="187">
        <v>2.6549999999999998</v>
      </c>
      <c r="G1866" t="s">
        <v>4115</v>
      </c>
      <c r="H1866" t="s">
        <v>4116</v>
      </c>
      <c r="I1866" t="s">
        <v>9034</v>
      </c>
      <c r="J1866">
        <v>2.6549999999999998</v>
      </c>
    </row>
    <row r="1867" spans="1:10" x14ac:dyDescent="0.25">
      <c r="A1867" s="174" t="s">
        <v>4117</v>
      </c>
      <c r="B1867" s="174" t="s">
        <v>4118</v>
      </c>
      <c r="C1867" s="174" t="s">
        <v>9035</v>
      </c>
      <c r="D1867" s="187">
        <v>33.067732999999997</v>
      </c>
      <c r="G1867" t="s">
        <v>4117</v>
      </c>
      <c r="H1867" t="s">
        <v>4118</v>
      </c>
      <c r="I1867" t="s">
        <v>9035</v>
      </c>
      <c r="J1867">
        <v>33.067732999999997</v>
      </c>
    </row>
    <row r="1868" spans="1:10" x14ac:dyDescent="0.25">
      <c r="A1868" s="174" t="s">
        <v>4119</v>
      </c>
      <c r="B1868" s="174" t="s">
        <v>4120</v>
      </c>
      <c r="C1868" s="174" t="s">
        <v>9036</v>
      </c>
      <c r="D1868" s="187">
        <v>45.755629999999996</v>
      </c>
      <c r="G1868" t="s">
        <v>4119</v>
      </c>
      <c r="H1868" t="s">
        <v>4120</v>
      </c>
      <c r="I1868" t="s">
        <v>9036</v>
      </c>
      <c r="J1868">
        <v>45.755629999999996</v>
      </c>
    </row>
    <row r="1869" spans="1:10" x14ac:dyDescent="0.25">
      <c r="A1869" s="174" t="s">
        <v>4121</v>
      </c>
      <c r="B1869" s="174" t="s">
        <v>4122</v>
      </c>
      <c r="C1869" s="174" t="s">
        <v>9037</v>
      </c>
      <c r="D1869" s="187">
        <v>28.069997000000001</v>
      </c>
      <c r="G1869" t="s">
        <v>4121</v>
      </c>
      <c r="H1869" t="s">
        <v>4122</v>
      </c>
      <c r="I1869" t="s">
        <v>9037</v>
      </c>
      <c r="J1869">
        <v>28.069997000000001</v>
      </c>
    </row>
    <row r="1870" spans="1:10" x14ac:dyDescent="0.25">
      <c r="A1870" s="174" t="s">
        <v>4123</v>
      </c>
      <c r="B1870" s="174" t="s">
        <v>4124</v>
      </c>
      <c r="C1870" s="174" t="s">
        <v>9038</v>
      </c>
      <c r="D1870" s="187">
        <v>28.164999000000002</v>
      </c>
      <c r="G1870" t="s">
        <v>4123</v>
      </c>
      <c r="H1870" t="s">
        <v>4124</v>
      </c>
      <c r="I1870" t="s">
        <v>9038</v>
      </c>
      <c r="J1870">
        <v>28.164999000000002</v>
      </c>
    </row>
    <row r="1871" spans="1:10" x14ac:dyDescent="0.25">
      <c r="A1871" s="174" t="s">
        <v>4125</v>
      </c>
      <c r="B1871" s="174" t="s">
        <v>4126</v>
      </c>
      <c r="C1871" s="174" t="s">
        <v>9035</v>
      </c>
      <c r="D1871" s="187">
        <v>57.029620999999999</v>
      </c>
      <c r="G1871" t="s">
        <v>4125</v>
      </c>
      <c r="H1871" t="s">
        <v>4126</v>
      </c>
      <c r="I1871" t="s">
        <v>9035</v>
      </c>
      <c r="J1871">
        <v>57.029620999999999</v>
      </c>
    </row>
    <row r="1872" spans="1:10" x14ac:dyDescent="0.25">
      <c r="A1872" s="174" t="s">
        <v>4127</v>
      </c>
      <c r="B1872" s="174" t="s">
        <v>4128</v>
      </c>
      <c r="C1872" s="174" t="s">
        <v>9036</v>
      </c>
      <c r="D1872" s="187">
        <v>40.040615000000003</v>
      </c>
      <c r="G1872" t="s">
        <v>4127</v>
      </c>
      <c r="H1872" t="s">
        <v>4128</v>
      </c>
      <c r="I1872" t="s">
        <v>9036</v>
      </c>
      <c r="J1872">
        <v>40.040615000000003</v>
      </c>
    </row>
    <row r="1873" spans="1:10" x14ac:dyDescent="0.25">
      <c r="A1873" s="174" t="s">
        <v>4129</v>
      </c>
      <c r="B1873" s="174" t="s">
        <v>4130</v>
      </c>
      <c r="C1873" s="174" t="s">
        <v>9039</v>
      </c>
      <c r="D1873" s="187">
        <v>33.865009000000001</v>
      </c>
      <c r="G1873" t="s">
        <v>4129</v>
      </c>
      <c r="H1873" t="s">
        <v>4130</v>
      </c>
      <c r="I1873" t="s">
        <v>9039</v>
      </c>
      <c r="J1873">
        <v>33.865009000000001</v>
      </c>
    </row>
    <row r="1874" spans="1:10" x14ac:dyDescent="0.25">
      <c r="A1874" s="174" t="s">
        <v>4131</v>
      </c>
      <c r="B1874" s="174" t="s">
        <v>4132</v>
      </c>
      <c r="C1874" s="174" t="s">
        <v>9040</v>
      </c>
      <c r="D1874" s="187">
        <v>24.631771000000001</v>
      </c>
      <c r="G1874" t="s">
        <v>4131</v>
      </c>
      <c r="H1874" t="s">
        <v>4132</v>
      </c>
      <c r="I1874" t="s">
        <v>9040</v>
      </c>
      <c r="J1874">
        <v>24.631771000000001</v>
      </c>
    </row>
    <row r="1875" spans="1:10" x14ac:dyDescent="0.25">
      <c r="A1875" s="174" t="s">
        <v>4133</v>
      </c>
      <c r="B1875" s="174" t="s">
        <v>4134</v>
      </c>
      <c r="C1875" s="174" t="s">
        <v>9041</v>
      </c>
      <c r="D1875" s="187">
        <v>21.713000999999998</v>
      </c>
      <c r="G1875" t="s">
        <v>4133</v>
      </c>
      <c r="H1875" t="s">
        <v>4134</v>
      </c>
      <c r="I1875" t="s">
        <v>9041</v>
      </c>
      <c r="J1875">
        <v>21.713000999999998</v>
      </c>
    </row>
    <row r="1876" spans="1:10" x14ac:dyDescent="0.25">
      <c r="A1876" s="174" t="s">
        <v>4135</v>
      </c>
      <c r="B1876" s="174" t="s">
        <v>4136</v>
      </c>
      <c r="C1876" s="174" t="s">
        <v>9042</v>
      </c>
      <c r="D1876" s="187">
        <v>21.690003999999998</v>
      </c>
      <c r="G1876" t="s">
        <v>4135</v>
      </c>
      <c r="H1876" t="s">
        <v>4136</v>
      </c>
      <c r="I1876" t="s">
        <v>9042</v>
      </c>
      <c r="J1876">
        <v>21.690003999999998</v>
      </c>
    </row>
    <row r="1877" spans="1:10" x14ac:dyDescent="0.25">
      <c r="A1877" s="174" t="s">
        <v>4137</v>
      </c>
      <c r="B1877" s="174" t="s">
        <v>4138</v>
      </c>
      <c r="C1877" s="174" t="s">
        <v>9039</v>
      </c>
      <c r="D1877" s="187">
        <v>25.687463000000001</v>
      </c>
      <c r="G1877" t="s">
        <v>4137</v>
      </c>
      <c r="H1877" t="s">
        <v>4138</v>
      </c>
      <c r="I1877" t="s">
        <v>9039</v>
      </c>
      <c r="J1877">
        <v>25.687463000000001</v>
      </c>
    </row>
    <row r="1878" spans="1:10" x14ac:dyDescent="0.25">
      <c r="A1878" s="174" t="s">
        <v>4139</v>
      </c>
      <c r="B1878" s="174" t="s">
        <v>4140</v>
      </c>
      <c r="C1878" s="174" t="s">
        <v>9040</v>
      </c>
      <c r="D1878" s="187">
        <v>43.785671000000001</v>
      </c>
      <c r="G1878" t="s">
        <v>4139</v>
      </c>
      <c r="H1878" t="s">
        <v>4140</v>
      </c>
      <c r="I1878" t="s">
        <v>9040</v>
      </c>
      <c r="J1878">
        <v>43.785671000000001</v>
      </c>
    </row>
    <row r="1879" spans="1:10" x14ac:dyDescent="0.25">
      <c r="A1879" s="174" t="s">
        <v>4141</v>
      </c>
      <c r="B1879" s="174" t="s">
        <v>4142</v>
      </c>
      <c r="C1879" s="174" t="s">
        <v>9043</v>
      </c>
      <c r="D1879" s="187">
        <v>18.481850999999999</v>
      </c>
      <c r="G1879" t="s">
        <v>4141</v>
      </c>
      <c r="H1879" t="s">
        <v>4142</v>
      </c>
      <c r="I1879" t="s">
        <v>9043</v>
      </c>
      <c r="J1879">
        <v>18.481850999999999</v>
      </c>
    </row>
    <row r="1880" spans="1:10" x14ac:dyDescent="0.25">
      <c r="A1880" s="174" t="s">
        <v>4143</v>
      </c>
      <c r="B1880" s="174" t="s">
        <v>4144</v>
      </c>
      <c r="C1880" s="174" t="s">
        <v>9044</v>
      </c>
      <c r="D1880" s="187">
        <v>29.151831999999999</v>
      </c>
      <c r="G1880" t="s">
        <v>4143</v>
      </c>
      <c r="H1880" t="s">
        <v>4144</v>
      </c>
      <c r="I1880" t="s">
        <v>9044</v>
      </c>
      <c r="J1880">
        <v>29.151831999999999</v>
      </c>
    </row>
    <row r="1881" spans="1:10" x14ac:dyDescent="0.25">
      <c r="A1881" s="174" t="s">
        <v>4145</v>
      </c>
      <c r="B1881" s="174" t="s">
        <v>4146</v>
      </c>
      <c r="C1881" s="174" t="s">
        <v>9045</v>
      </c>
      <c r="D1881" s="187">
        <v>16.468</v>
      </c>
      <c r="G1881" t="s">
        <v>4145</v>
      </c>
      <c r="H1881" t="s">
        <v>4146</v>
      </c>
      <c r="I1881" t="s">
        <v>9045</v>
      </c>
      <c r="J1881">
        <v>16.468</v>
      </c>
    </row>
    <row r="1882" spans="1:10" x14ac:dyDescent="0.25">
      <c r="A1882" s="174" t="s">
        <v>4147</v>
      </c>
      <c r="B1882" s="174" t="s">
        <v>4148</v>
      </c>
      <c r="C1882" s="174" t="s">
        <v>9046</v>
      </c>
      <c r="D1882" s="187">
        <v>16.454000000000001</v>
      </c>
      <c r="G1882" t="s">
        <v>4147</v>
      </c>
      <c r="H1882" t="s">
        <v>4148</v>
      </c>
      <c r="I1882" t="s">
        <v>9046</v>
      </c>
      <c r="J1882">
        <v>16.454000000000001</v>
      </c>
    </row>
    <row r="1883" spans="1:10" x14ac:dyDescent="0.25">
      <c r="A1883" s="174" t="s">
        <v>4149</v>
      </c>
      <c r="B1883" s="174" t="s">
        <v>4150</v>
      </c>
      <c r="C1883" s="174" t="s">
        <v>9043</v>
      </c>
      <c r="D1883" s="187">
        <v>35.237152000000002</v>
      </c>
      <c r="G1883" t="s">
        <v>4149</v>
      </c>
      <c r="H1883" t="s">
        <v>4150</v>
      </c>
      <c r="I1883" t="s">
        <v>9043</v>
      </c>
      <c r="J1883">
        <v>35.237152000000002</v>
      </c>
    </row>
    <row r="1884" spans="1:10" x14ac:dyDescent="0.25">
      <c r="A1884" s="174" t="s">
        <v>4151</v>
      </c>
      <c r="B1884" s="174" t="s">
        <v>4152</v>
      </c>
      <c r="C1884" s="174" t="s">
        <v>9044</v>
      </c>
      <c r="D1884" s="187">
        <v>21.490264</v>
      </c>
      <c r="G1884" t="s">
        <v>4151</v>
      </c>
      <c r="H1884" t="s">
        <v>4152</v>
      </c>
      <c r="I1884" t="s">
        <v>9044</v>
      </c>
      <c r="J1884">
        <v>21.490264</v>
      </c>
    </row>
    <row r="1885" spans="1:10" x14ac:dyDescent="0.25">
      <c r="A1885" s="174" t="s">
        <v>4153</v>
      </c>
      <c r="B1885" s="174" t="s">
        <v>4154</v>
      </c>
      <c r="C1885" s="174" t="s">
        <v>9047</v>
      </c>
      <c r="D1885" s="187">
        <v>25.139389000000001</v>
      </c>
      <c r="G1885" t="s">
        <v>4153</v>
      </c>
      <c r="H1885" t="s">
        <v>4154</v>
      </c>
      <c r="I1885" t="s">
        <v>9047</v>
      </c>
      <c r="J1885">
        <v>25.139389000000001</v>
      </c>
    </row>
    <row r="1886" spans="1:10" x14ac:dyDescent="0.25">
      <c r="A1886" s="174" t="s">
        <v>4155</v>
      </c>
      <c r="B1886" s="174" t="s">
        <v>4156</v>
      </c>
      <c r="C1886" s="174" t="s">
        <v>9048</v>
      </c>
      <c r="D1886" s="187">
        <v>21.808171999999999</v>
      </c>
      <c r="G1886" t="s">
        <v>4155</v>
      </c>
      <c r="H1886" t="s">
        <v>4156</v>
      </c>
      <c r="I1886" t="s">
        <v>9048</v>
      </c>
      <c r="J1886">
        <v>21.808171999999999</v>
      </c>
    </row>
    <row r="1887" spans="1:10" x14ac:dyDescent="0.25">
      <c r="A1887" s="174" t="s">
        <v>4157</v>
      </c>
      <c r="B1887" s="174" t="s">
        <v>4158</v>
      </c>
      <c r="C1887" s="174" t="s">
        <v>9049</v>
      </c>
      <c r="D1887" s="187">
        <v>13.696002999999999</v>
      </c>
      <c r="G1887" t="s">
        <v>4157</v>
      </c>
      <c r="H1887" t="s">
        <v>4158</v>
      </c>
      <c r="I1887" t="s">
        <v>9049</v>
      </c>
      <c r="J1887">
        <v>13.696002999999999</v>
      </c>
    </row>
    <row r="1888" spans="1:10" x14ac:dyDescent="0.25">
      <c r="A1888" s="174" t="s">
        <v>4159</v>
      </c>
      <c r="B1888" s="174" t="s">
        <v>4160</v>
      </c>
      <c r="C1888" s="174" t="s">
        <v>9050</v>
      </c>
      <c r="D1888" s="187">
        <v>13.724000999999999</v>
      </c>
      <c r="G1888" t="s">
        <v>4159</v>
      </c>
      <c r="H1888" t="s">
        <v>4160</v>
      </c>
      <c r="I1888" t="s">
        <v>9050</v>
      </c>
      <c r="J1888">
        <v>13.724000999999999</v>
      </c>
    </row>
    <row r="1889" spans="1:10" x14ac:dyDescent="0.25">
      <c r="A1889" s="174" t="s">
        <v>4161</v>
      </c>
      <c r="B1889" s="174" t="s">
        <v>4162</v>
      </c>
      <c r="C1889" s="174" t="s">
        <v>9047</v>
      </c>
      <c r="D1889" s="187">
        <v>23.988256</v>
      </c>
      <c r="G1889" t="s">
        <v>4161</v>
      </c>
      <c r="H1889" t="s">
        <v>4162</v>
      </c>
      <c r="I1889" t="s">
        <v>9047</v>
      </c>
      <c r="J1889">
        <v>23.988256</v>
      </c>
    </row>
    <row r="1890" spans="1:10" x14ac:dyDescent="0.25">
      <c r="A1890" s="174" t="s">
        <v>4163</v>
      </c>
      <c r="B1890" s="174" t="s">
        <v>4164</v>
      </c>
      <c r="C1890" s="174" t="s">
        <v>9048</v>
      </c>
      <c r="D1890" s="187">
        <v>31.875494</v>
      </c>
      <c r="G1890" t="s">
        <v>4163</v>
      </c>
      <c r="H1890" t="s">
        <v>4164</v>
      </c>
      <c r="I1890" t="s">
        <v>9048</v>
      </c>
      <c r="J1890">
        <v>31.875494</v>
      </c>
    </row>
    <row r="1891" spans="1:10" x14ac:dyDescent="0.25">
      <c r="A1891" s="174" t="s">
        <v>4165</v>
      </c>
      <c r="B1891" s="174" t="s">
        <v>4166</v>
      </c>
      <c r="C1891" s="174" t="s">
        <v>9051</v>
      </c>
      <c r="D1891" s="187">
        <v>17.814256</v>
      </c>
      <c r="G1891" t="s">
        <v>4165</v>
      </c>
      <c r="H1891" t="s">
        <v>4166</v>
      </c>
      <c r="I1891" t="s">
        <v>9051</v>
      </c>
      <c r="J1891">
        <v>17.814256</v>
      </c>
    </row>
    <row r="1892" spans="1:10" x14ac:dyDescent="0.25">
      <c r="A1892" s="174" t="s">
        <v>4167</v>
      </c>
      <c r="B1892" s="174" t="s">
        <v>4168</v>
      </c>
      <c r="C1892" s="174" t="s">
        <v>9052</v>
      </c>
      <c r="D1892" s="187">
        <v>13.076563</v>
      </c>
      <c r="G1892" t="s">
        <v>4167</v>
      </c>
      <c r="H1892" t="s">
        <v>4168</v>
      </c>
      <c r="I1892" t="s">
        <v>9052</v>
      </c>
      <c r="J1892">
        <v>13.076563</v>
      </c>
    </row>
    <row r="1893" spans="1:10" x14ac:dyDescent="0.25">
      <c r="A1893" s="174" t="s">
        <v>4169</v>
      </c>
      <c r="B1893" s="174" t="s">
        <v>4170</v>
      </c>
      <c r="C1893" s="174" t="s">
        <v>9053</v>
      </c>
      <c r="D1893" s="187">
        <v>12.446002</v>
      </c>
      <c r="G1893" t="s">
        <v>4169</v>
      </c>
      <c r="H1893" t="s">
        <v>4170</v>
      </c>
      <c r="I1893" t="s">
        <v>9053</v>
      </c>
      <c r="J1893">
        <v>12.446002</v>
      </c>
    </row>
    <row r="1894" spans="1:10" x14ac:dyDescent="0.25">
      <c r="A1894" s="174" t="s">
        <v>4171</v>
      </c>
      <c r="B1894" s="174" t="s">
        <v>4172</v>
      </c>
      <c r="C1894" s="174" t="s">
        <v>9054</v>
      </c>
      <c r="D1894" s="187">
        <v>12.446999999999999</v>
      </c>
      <c r="G1894" t="s">
        <v>4171</v>
      </c>
      <c r="H1894" t="s">
        <v>4172</v>
      </c>
      <c r="I1894" t="s">
        <v>9054</v>
      </c>
      <c r="J1894">
        <v>12.446999999999999</v>
      </c>
    </row>
    <row r="1895" spans="1:10" x14ac:dyDescent="0.25">
      <c r="A1895" s="174" t="s">
        <v>4173</v>
      </c>
      <c r="B1895" s="174" t="s">
        <v>4174</v>
      </c>
      <c r="C1895" s="174" t="s">
        <v>9051</v>
      </c>
      <c r="D1895" s="187">
        <v>13.777785</v>
      </c>
      <c r="G1895" t="s">
        <v>4173</v>
      </c>
      <c r="H1895" t="s">
        <v>4174</v>
      </c>
      <c r="I1895" t="s">
        <v>9051</v>
      </c>
      <c r="J1895">
        <v>13.777785</v>
      </c>
    </row>
    <row r="1896" spans="1:10" x14ac:dyDescent="0.25">
      <c r="A1896" s="174" t="s">
        <v>4175</v>
      </c>
      <c r="B1896" s="174" t="s">
        <v>4176</v>
      </c>
      <c r="C1896" s="174" t="s">
        <v>9052</v>
      </c>
      <c r="D1896" s="187">
        <v>26.556933999999998</v>
      </c>
      <c r="G1896" t="s">
        <v>4175</v>
      </c>
      <c r="H1896" t="s">
        <v>4176</v>
      </c>
      <c r="I1896" t="s">
        <v>9052</v>
      </c>
      <c r="J1896">
        <v>26.556933999999998</v>
      </c>
    </row>
    <row r="1897" spans="1:10" x14ac:dyDescent="0.25">
      <c r="A1897" s="174" t="s">
        <v>4177</v>
      </c>
      <c r="B1897" s="174" t="s">
        <v>4178</v>
      </c>
      <c r="C1897" s="174" t="s">
        <v>9055</v>
      </c>
      <c r="D1897" s="187">
        <v>23.237518000000001</v>
      </c>
      <c r="G1897" t="s">
        <v>4177</v>
      </c>
      <c r="H1897" t="s">
        <v>4178</v>
      </c>
      <c r="I1897" t="s">
        <v>9055</v>
      </c>
      <c r="J1897">
        <v>23.237518000000001</v>
      </c>
    </row>
    <row r="1898" spans="1:10" x14ac:dyDescent="0.25">
      <c r="A1898" s="174" t="s">
        <v>4179</v>
      </c>
      <c r="B1898" s="174" t="s">
        <v>4180</v>
      </c>
      <c r="C1898" s="174" t="s">
        <v>9056</v>
      </c>
      <c r="D1898" s="187">
        <v>25.746362000000001</v>
      </c>
      <c r="G1898" t="s">
        <v>4179</v>
      </c>
      <c r="H1898" t="s">
        <v>4180</v>
      </c>
      <c r="I1898" t="s">
        <v>9056</v>
      </c>
      <c r="J1898">
        <v>25.746362000000001</v>
      </c>
    </row>
    <row r="1899" spans="1:10" x14ac:dyDescent="0.25">
      <c r="A1899" s="174" t="s">
        <v>4181</v>
      </c>
      <c r="B1899" s="174" t="s">
        <v>4182</v>
      </c>
      <c r="C1899" s="174" t="s">
        <v>9057</v>
      </c>
      <c r="D1899" s="187">
        <v>15.5</v>
      </c>
      <c r="G1899" t="s">
        <v>4181</v>
      </c>
      <c r="H1899" t="s">
        <v>4182</v>
      </c>
      <c r="I1899" t="s">
        <v>9057</v>
      </c>
      <c r="J1899">
        <v>15.5</v>
      </c>
    </row>
    <row r="1900" spans="1:10" x14ac:dyDescent="0.25">
      <c r="A1900" s="174" t="s">
        <v>4183</v>
      </c>
      <c r="B1900" s="174" t="s">
        <v>4184</v>
      </c>
      <c r="C1900" s="174" t="s">
        <v>9058</v>
      </c>
      <c r="D1900" s="187">
        <v>15.547999000000001</v>
      </c>
      <c r="G1900" t="s">
        <v>4183</v>
      </c>
      <c r="H1900" t="s">
        <v>4184</v>
      </c>
      <c r="I1900" t="s">
        <v>9058</v>
      </c>
      <c r="J1900">
        <v>15.547999000000001</v>
      </c>
    </row>
    <row r="1901" spans="1:10" x14ac:dyDescent="0.25">
      <c r="A1901" s="174" t="s">
        <v>4185</v>
      </c>
      <c r="B1901" s="174" t="s">
        <v>4186</v>
      </c>
      <c r="C1901" s="174" t="s">
        <v>9055</v>
      </c>
      <c r="D1901" s="187">
        <v>30.861498999999998</v>
      </c>
      <c r="G1901" t="s">
        <v>4185</v>
      </c>
      <c r="H1901" t="s">
        <v>4186</v>
      </c>
      <c r="I1901" t="s">
        <v>9055</v>
      </c>
      <c r="J1901">
        <v>30.861498999999998</v>
      </c>
    </row>
    <row r="1902" spans="1:10" x14ac:dyDescent="0.25">
      <c r="A1902" s="174" t="s">
        <v>4187</v>
      </c>
      <c r="B1902" s="174" t="s">
        <v>4188</v>
      </c>
      <c r="C1902" s="174" t="s">
        <v>9056</v>
      </c>
      <c r="D1902" s="187">
        <v>30.322638999999999</v>
      </c>
      <c r="G1902" t="s">
        <v>4187</v>
      </c>
      <c r="H1902" t="s">
        <v>4188</v>
      </c>
      <c r="I1902" t="s">
        <v>9056</v>
      </c>
      <c r="J1902">
        <v>30.322638999999999</v>
      </c>
    </row>
    <row r="1903" spans="1:10" x14ac:dyDescent="0.25">
      <c r="A1903" s="174" t="s">
        <v>4189</v>
      </c>
      <c r="B1903" s="174" t="s">
        <v>4190</v>
      </c>
      <c r="C1903" s="174" t="s">
        <v>9059</v>
      </c>
      <c r="D1903" s="187">
        <v>10.448934</v>
      </c>
      <c r="G1903" t="s">
        <v>4189</v>
      </c>
      <c r="H1903" t="s">
        <v>4190</v>
      </c>
      <c r="I1903" t="s">
        <v>9059</v>
      </c>
      <c r="J1903">
        <v>10.448934</v>
      </c>
    </row>
    <row r="1904" spans="1:10" x14ac:dyDescent="0.25">
      <c r="A1904" s="174" t="s">
        <v>4191</v>
      </c>
      <c r="B1904" s="174" t="s">
        <v>4192</v>
      </c>
      <c r="C1904" s="174" t="s">
        <v>9060</v>
      </c>
      <c r="D1904" s="187">
        <v>11.925006</v>
      </c>
      <c r="G1904" t="s">
        <v>4191</v>
      </c>
      <c r="H1904" t="s">
        <v>4192</v>
      </c>
      <c r="I1904" t="s">
        <v>9060</v>
      </c>
      <c r="J1904">
        <v>11.925006</v>
      </c>
    </row>
    <row r="1905" spans="1:10" x14ac:dyDescent="0.25">
      <c r="A1905" s="174" t="s">
        <v>4193</v>
      </c>
      <c r="B1905" s="174" t="s">
        <v>4194</v>
      </c>
      <c r="C1905" s="174" t="s">
        <v>9061</v>
      </c>
      <c r="D1905" s="187">
        <v>7.2330009999999998</v>
      </c>
      <c r="G1905" t="s">
        <v>4193</v>
      </c>
      <c r="H1905" t="s">
        <v>4194</v>
      </c>
      <c r="I1905" t="s">
        <v>9061</v>
      </c>
      <c r="J1905">
        <v>7.2330009999999998</v>
      </c>
    </row>
    <row r="1906" spans="1:10" x14ac:dyDescent="0.25">
      <c r="A1906" s="174" t="s">
        <v>4195</v>
      </c>
      <c r="B1906" s="174" t="s">
        <v>4196</v>
      </c>
      <c r="C1906" s="174" t="s">
        <v>9062</v>
      </c>
      <c r="D1906" s="187">
        <v>7.57</v>
      </c>
      <c r="G1906" t="s">
        <v>4195</v>
      </c>
      <c r="H1906" t="s">
        <v>4196</v>
      </c>
      <c r="I1906" t="s">
        <v>9062</v>
      </c>
      <c r="J1906">
        <v>7.57</v>
      </c>
    </row>
    <row r="1907" spans="1:10" x14ac:dyDescent="0.25">
      <c r="A1907" s="174" t="s">
        <v>4197</v>
      </c>
      <c r="B1907" s="174" t="s">
        <v>4198</v>
      </c>
      <c r="C1907" s="174" t="s">
        <v>9059</v>
      </c>
      <c r="D1907" s="187">
        <v>13.255762000000001</v>
      </c>
      <c r="G1907" t="s">
        <v>4197</v>
      </c>
      <c r="H1907" t="s">
        <v>4198</v>
      </c>
      <c r="I1907" t="s">
        <v>9059</v>
      </c>
      <c r="J1907">
        <v>13.255762000000001</v>
      </c>
    </row>
    <row r="1908" spans="1:10" x14ac:dyDescent="0.25">
      <c r="A1908" s="174" t="s">
        <v>4199</v>
      </c>
      <c r="B1908" s="174" t="s">
        <v>4200</v>
      </c>
      <c r="C1908" s="174" t="s">
        <v>9060</v>
      </c>
      <c r="D1908" s="187">
        <v>11.871362</v>
      </c>
      <c r="G1908" t="s">
        <v>4199</v>
      </c>
      <c r="H1908" t="s">
        <v>4200</v>
      </c>
      <c r="I1908" t="s">
        <v>9060</v>
      </c>
      <c r="J1908">
        <v>11.871362</v>
      </c>
    </row>
    <row r="1909" spans="1:10" x14ac:dyDescent="0.25">
      <c r="A1909" s="174" t="s">
        <v>4201</v>
      </c>
      <c r="B1909" s="174" t="s">
        <v>4202</v>
      </c>
      <c r="C1909" s="174" t="s">
        <v>9063</v>
      </c>
      <c r="D1909" s="187">
        <v>13.340959</v>
      </c>
      <c r="G1909" t="s">
        <v>4201</v>
      </c>
      <c r="H1909" t="s">
        <v>4202</v>
      </c>
      <c r="I1909" t="s">
        <v>9063</v>
      </c>
      <c r="J1909">
        <v>13.340959</v>
      </c>
    </row>
    <row r="1910" spans="1:10" x14ac:dyDescent="0.25">
      <c r="A1910" s="174" t="s">
        <v>4203</v>
      </c>
      <c r="B1910" s="174" t="s">
        <v>4204</v>
      </c>
      <c r="C1910" s="174" t="s">
        <v>9064</v>
      </c>
      <c r="D1910" s="187">
        <v>9.6367290000000008</v>
      </c>
      <c r="G1910" t="s">
        <v>4203</v>
      </c>
      <c r="H1910" t="s">
        <v>4204</v>
      </c>
      <c r="I1910" t="s">
        <v>9064</v>
      </c>
      <c r="J1910">
        <v>9.6367290000000008</v>
      </c>
    </row>
    <row r="1911" spans="1:10" x14ac:dyDescent="0.25">
      <c r="A1911" s="174" t="s">
        <v>4205</v>
      </c>
      <c r="B1911" s="174" t="s">
        <v>4206</v>
      </c>
      <c r="C1911" s="174" t="s">
        <v>9065</v>
      </c>
      <c r="D1911" s="187">
        <v>8.316001</v>
      </c>
      <c r="G1911" t="s">
        <v>4205</v>
      </c>
      <c r="H1911" t="s">
        <v>4206</v>
      </c>
      <c r="I1911" t="s">
        <v>9065</v>
      </c>
      <c r="J1911">
        <v>8.316001</v>
      </c>
    </row>
    <row r="1912" spans="1:10" x14ac:dyDescent="0.25">
      <c r="A1912" s="174" t="s">
        <v>4207</v>
      </c>
      <c r="B1912" s="174" t="s">
        <v>4208</v>
      </c>
      <c r="C1912" s="174" t="s">
        <v>9066</v>
      </c>
      <c r="D1912" s="187">
        <v>8.2899999999999991</v>
      </c>
      <c r="G1912" t="s">
        <v>4207</v>
      </c>
      <c r="H1912" t="s">
        <v>4208</v>
      </c>
      <c r="I1912" t="s">
        <v>9066</v>
      </c>
      <c r="J1912">
        <v>8.2899999999999991</v>
      </c>
    </row>
    <row r="1913" spans="1:10" x14ac:dyDescent="0.25">
      <c r="A1913" s="174" t="s">
        <v>4209</v>
      </c>
      <c r="B1913" s="174" t="s">
        <v>4210</v>
      </c>
      <c r="C1913" s="174" t="s">
        <v>9063</v>
      </c>
      <c r="D1913" s="187">
        <v>11.053499</v>
      </c>
      <c r="G1913" t="s">
        <v>4209</v>
      </c>
      <c r="H1913" t="s">
        <v>4210</v>
      </c>
      <c r="I1913" t="s">
        <v>9063</v>
      </c>
      <c r="J1913">
        <v>11.053499</v>
      </c>
    </row>
    <row r="1914" spans="1:10" x14ac:dyDescent="0.25">
      <c r="A1914" s="174" t="s">
        <v>4211</v>
      </c>
      <c r="B1914" s="174" t="s">
        <v>4212</v>
      </c>
      <c r="C1914" s="174" t="s">
        <v>9064</v>
      </c>
      <c r="D1914" s="187">
        <v>14.354896</v>
      </c>
      <c r="G1914" t="s">
        <v>4211</v>
      </c>
      <c r="H1914" t="s">
        <v>4212</v>
      </c>
      <c r="I1914" t="s">
        <v>9064</v>
      </c>
      <c r="J1914">
        <v>14.354896</v>
      </c>
    </row>
    <row r="1915" spans="1:10" x14ac:dyDescent="0.25">
      <c r="A1915" s="174" t="s">
        <v>4213</v>
      </c>
      <c r="B1915" s="174" t="s">
        <v>4214</v>
      </c>
      <c r="C1915" s="174" t="s">
        <v>9067</v>
      </c>
      <c r="D1915" s="187">
        <v>17.841529000000001</v>
      </c>
      <c r="G1915" t="s">
        <v>4213</v>
      </c>
      <c r="H1915" t="s">
        <v>4214</v>
      </c>
      <c r="I1915" t="s">
        <v>9067</v>
      </c>
      <c r="J1915">
        <v>17.841529000000001</v>
      </c>
    </row>
    <row r="1916" spans="1:10" x14ac:dyDescent="0.25">
      <c r="A1916" s="174" t="s">
        <v>4215</v>
      </c>
      <c r="B1916" s="174" t="s">
        <v>4216</v>
      </c>
      <c r="C1916" s="174" t="s">
        <v>9068</v>
      </c>
      <c r="D1916" s="187">
        <v>19.600384999999999</v>
      </c>
      <c r="G1916" t="s">
        <v>4215</v>
      </c>
      <c r="H1916" t="s">
        <v>4216</v>
      </c>
      <c r="I1916" t="s">
        <v>9068</v>
      </c>
      <c r="J1916">
        <v>19.600384999999999</v>
      </c>
    </row>
    <row r="1917" spans="1:10" x14ac:dyDescent="0.25">
      <c r="A1917" s="174" t="s">
        <v>4217</v>
      </c>
      <c r="B1917" s="174" t="s">
        <v>4218</v>
      </c>
      <c r="C1917" s="174" t="s">
        <v>9069</v>
      </c>
      <c r="D1917" s="187">
        <v>10.278001</v>
      </c>
      <c r="G1917" t="s">
        <v>4217</v>
      </c>
      <c r="H1917" t="s">
        <v>4218</v>
      </c>
      <c r="I1917" t="s">
        <v>9069</v>
      </c>
      <c r="J1917">
        <v>10.278001</v>
      </c>
    </row>
    <row r="1918" spans="1:10" x14ac:dyDescent="0.25">
      <c r="A1918" s="174" t="s">
        <v>4219</v>
      </c>
      <c r="B1918" s="174" t="s">
        <v>4220</v>
      </c>
      <c r="C1918" s="174" t="s">
        <v>9070</v>
      </c>
      <c r="D1918" s="187">
        <v>10.399998999999999</v>
      </c>
      <c r="G1918" t="s">
        <v>4219</v>
      </c>
      <c r="H1918" t="s">
        <v>4220</v>
      </c>
      <c r="I1918" t="s">
        <v>9070</v>
      </c>
      <c r="J1918">
        <v>10.399998999999999</v>
      </c>
    </row>
    <row r="1919" spans="1:10" x14ac:dyDescent="0.25">
      <c r="A1919" s="174" t="s">
        <v>4221</v>
      </c>
      <c r="B1919" s="174" t="s">
        <v>4222</v>
      </c>
      <c r="C1919" s="174" t="s">
        <v>9067</v>
      </c>
      <c r="D1919" s="187">
        <v>23.325932999999999</v>
      </c>
      <c r="G1919" t="s">
        <v>4221</v>
      </c>
      <c r="H1919" t="s">
        <v>4222</v>
      </c>
      <c r="I1919" t="s">
        <v>9067</v>
      </c>
      <c r="J1919">
        <v>23.325932999999999</v>
      </c>
    </row>
    <row r="1920" spans="1:10" x14ac:dyDescent="0.25">
      <c r="A1920" s="174" t="s">
        <v>4223</v>
      </c>
      <c r="B1920" s="174" t="s">
        <v>4224</v>
      </c>
      <c r="C1920" s="174" t="s">
        <v>9068</v>
      </c>
      <c r="D1920" s="187">
        <v>25.234404999999999</v>
      </c>
      <c r="G1920" t="s">
        <v>4223</v>
      </c>
      <c r="H1920" t="s">
        <v>4224</v>
      </c>
      <c r="I1920" t="s">
        <v>9068</v>
      </c>
      <c r="J1920">
        <v>25.234404999999999</v>
      </c>
    </row>
    <row r="1921" spans="1:10" x14ac:dyDescent="0.25">
      <c r="A1921" s="174" t="s">
        <v>4225</v>
      </c>
      <c r="B1921" s="174" t="s">
        <v>4226</v>
      </c>
      <c r="C1921" s="174" t="s">
        <v>9067</v>
      </c>
      <c r="D1921" s="187">
        <v>15.977433</v>
      </c>
      <c r="G1921" t="s">
        <v>4225</v>
      </c>
      <c r="H1921" t="s">
        <v>4226</v>
      </c>
      <c r="I1921" t="s">
        <v>9067</v>
      </c>
      <c r="J1921">
        <v>15.977433</v>
      </c>
    </row>
    <row r="1922" spans="1:10" x14ac:dyDescent="0.25">
      <c r="A1922" s="174" t="s">
        <v>4227</v>
      </c>
      <c r="B1922" s="174" t="s">
        <v>4228</v>
      </c>
      <c r="C1922" s="174" t="s">
        <v>9068</v>
      </c>
      <c r="D1922" s="187">
        <v>16.867543999999999</v>
      </c>
      <c r="G1922" t="s">
        <v>4227</v>
      </c>
      <c r="H1922" t="s">
        <v>4228</v>
      </c>
      <c r="I1922" t="s">
        <v>9068</v>
      </c>
      <c r="J1922">
        <v>16.867543999999999</v>
      </c>
    </row>
    <row r="1923" spans="1:10" x14ac:dyDescent="0.25">
      <c r="A1923" s="174" t="s">
        <v>4229</v>
      </c>
      <c r="B1923" s="174" t="s">
        <v>4230</v>
      </c>
      <c r="C1923" s="174" t="s">
        <v>9069</v>
      </c>
      <c r="D1923" s="187">
        <v>11.14</v>
      </c>
      <c r="G1923" t="s">
        <v>4229</v>
      </c>
      <c r="H1923" t="s">
        <v>4230</v>
      </c>
      <c r="I1923" t="s">
        <v>9069</v>
      </c>
      <c r="J1923">
        <v>11.14</v>
      </c>
    </row>
    <row r="1924" spans="1:10" x14ac:dyDescent="0.25">
      <c r="A1924" s="174" t="s">
        <v>4231</v>
      </c>
      <c r="B1924" s="174" t="s">
        <v>4232</v>
      </c>
      <c r="C1924" s="174" t="s">
        <v>9070</v>
      </c>
      <c r="D1924" s="187">
        <v>10.85</v>
      </c>
      <c r="G1924" t="s">
        <v>4231</v>
      </c>
      <c r="H1924" t="s">
        <v>4232</v>
      </c>
      <c r="I1924" t="s">
        <v>9070</v>
      </c>
      <c r="J1924">
        <v>10.85</v>
      </c>
    </row>
    <row r="1925" spans="1:10" x14ac:dyDescent="0.25">
      <c r="A1925" s="174" t="s">
        <v>4233</v>
      </c>
      <c r="B1925" s="174" t="s">
        <v>4234</v>
      </c>
      <c r="C1925" s="174" t="s">
        <v>9067</v>
      </c>
      <c r="D1925" s="187">
        <v>19.929383999999999</v>
      </c>
      <c r="G1925" t="s">
        <v>4233</v>
      </c>
      <c r="H1925" t="s">
        <v>4234</v>
      </c>
      <c r="I1925" t="s">
        <v>9067</v>
      </c>
      <c r="J1925">
        <v>19.929383999999999</v>
      </c>
    </row>
    <row r="1926" spans="1:10" x14ac:dyDescent="0.25">
      <c r="A1926" s="174" t="s">
        <v>4235</v>
      </c>
      <c r="B1926" s="174" t="s">
        <v>4236</v>
      </c>
      <c r="C1926" s="174" t="s">
        <v>9068</v>
      </c>
      <c r="D1926" s="187">
        <v>20.036695000000002</v>
      </c>
      <c r="G1926" t="s">
        <v>4235</v>
      </c>
      <c r="H1926" t="s">
        <v>4236</v>
      </c>
      <c r="I1926" t="s">
        <v>9068</v>
      </c>
      <c r="J1926">
        <v>20.036695000000002</v>
      </c>
    </row>
    <row r="1927" spans="1:10" x14ac:dyDescent="0.25">
      <c r="A1927" s="174" t="s">
        <v>4237</v>
      </c>
      <c r="B1927" s="174" t="s">
        <v>4238</v>
      </c>
      <c r="C1927" s="174" t="s">
        <v>9071</v>
      </c>
      <c r="D1927" s="187">
        <v>16.354955</v>
      </c>
      <c r="G1927" t="s">
        <v>4237</v>
      </c>
      <c r="H1927" t="s">
        <v>4238</v>
      </c>
      <c r="I1927" t="s">
        <v>9071</v>
      </c>
      <c r="J1927">
        <v>16.354955</v>
      </c>
    </row>
    <row r="1928" spans="1:10" x14ac:dyDescent="0.25">
      <c r="A1928" s="174" t="s">
        <v>4239</v>
      </c>
      <c r="B1928" s="174" t="s">
        <v>4240</v>
      </c>
      <c r="C1928" s="174" t="s">
        <v>9072</v>
      </c>
      <c r="D1928" s="187">
        <v>20.888887</v>
      </c>
      <c r="G1928" t="s">
        <v>4239</v>
      </c>
      <c r="H1928" t="s">
        <v>4240</v>
      </c>
      <c r="I1928" t="s">
        <v>9072</v>
      </c>
      <c r="J1928">
        <v>20.888887</v>
      </c>
    </row>
    <row r="1929" spans="1:10" x14ac:dyDescent="0.25">
      <c r="A1929" s="174" t="s">
        <v>4241</v>
      </c>
      <c r="B1929" s="174" t="s">
        <v>4242</v>
      </c>
      <c r="C1929" s="174" t="s">
        <v>9073</v>
      </c>
      <c r="D1929" s="187">
        <v>14.023</v>
      </c>
      <c r="G1929" t="s">
        <v>4241</v>
      </c>
      <c r="H1929" t="s">
        <v>4242</v>
      </c>
      <c r="I1929" t="s">
        <v>9073</v>
      </c>
      <c r="J1929">
        <v>14.023</v>
      </c>
    </row>
    <row r="1930" spans="1:10" x14ac:dyDescent="0.25">
      <c r="A1930" s="174" t="s">
        <v>4243</v>
      </c>
      <c r="B1930" s="174" t="s">
        <v>4244</v>
      </c>
      <c r="C1930" s="174" t="s">
        <v>9074</v>
      </c>
      <c r="D1930" s="187">
        <v>14.049001000000001</v>
      </c>
      <c r="G1930" t="s">
        <v>4243</v>
      </c>
      <c r="H1930" t="s">
        <v>4244</v>
      </c>
      <c r="I1930" t="s">
        <v>9074</v>
      </c>
      <c r="J1930">
        <v>14.049001000000001</v>
      </c>
    </row>
    <row r="1931" spans="1:10" x14ac:dyDescent="0.25">
      <c r="A1931" s="174" t="s">
        <v>4245</v>
      </c>
      <c r="B1931" s="174" t="s">
        <v>4246</v>
      </c>
      <c r="C1931" s="174" t="s">
        <v>9071</v>
      </c>
      <c r="D1931" s="187">
        <v>22.860534000000001</v>
      </c>
      <c r="G1931" t="s">
        <v>4245</v>
      </c>
      <c r="H1931" t="s">
        <v>4246</v>
      </c>
      <c r="I1931" t="s">
        <v>9071</v>
      </c>
      <c r="J1931">
        <v>22.860534000000001</v>
      </c>
    </row>
    <row r="1932" spans="1:10" x14ac:dyDescent="0.25">
      <c r="A1932" s="174" t="s">
        <v>4247</v>
      </c>
      <c r="B1932" s="174" t="s">
        <v>4248</v>
      </c>
      <c r="C1932" s="174" t="s">
        <v>9072</v>
      </c>
      <c r="D1932" s="187">
        <v>20.917463000000001</v>
      </c>
      <c r="G1932" t="s">
        <v>4247</v>
      </c>
      <c r="H1932" t="s">
        <v>4248</v>
      </c>
      <c r="I1932" t="s">
        <v>9072</v>
      </c>
      <c r="J1932">
        <v>20.917463000000001</v>
      </c>
    </row>
    <row r="1933" spans="1:10" x14ac:dyDescent="0.25">
      <c r="A1933" s="174" t="s">
        <v>4249</v>
      </c>
      <c r="B1933" s="174" t="s">
        <v>4250</v>
      </c>
      <c r="C1933" s="174" t="s">
        <v>9075</v>
      </c>
      <c r="D1933" s="187">
        <v>18.766233</v>
      </c>
      <c r="G1933" t="s">
        <v>4249</v>
      </c>
      <c r="H1933" t="s">
        <v>4250</v>
      </c>
      <c r="I1933" t="s">
        <v>9075</v>
      </c>
      <c r="J1933">
        <v>18.766233</v>
      </c>
    </row>
    <row r="1934" spans="1:10" x14ac:dyDescent="0.25">
      <c r="A1934" s="174" t="s">
        <v>4251</v>
      </c>
      <c r="B1934" s="174" t="s">
        <v>4252</v>
      </c>
      <c r="C1934" s="174" t="s">
        <v>9076</v>
      </c>
      <c r="D1934" s="187">
        <v>46070.976499999997</v>
      </c>
      <c r="G1934" t="s">
        <v>4251</v>
      </c>
      <c r="H1934" t="s">
        <v>4252</v>
      </c>
      <c r="I1934" t="s">
        <v>9076</v>
      </c>
      <c r="J1934">
        <v>46070.976499999997</v>
      </c>
    </row>
    <row r="1935" spans="1:10" x14ac:dyDescent="0.25">
      <c r="A1935" s="174" t="s">
        <v>4253</v>
      </c>
      <c r="B1935" s="174" t="s">
        <v>4254</v>
      </c>
      <c r="C1935" s="174" t="s">
        <v>9077</v>
      </c>
      <c r="D1935" s="187">
        <v>9.8966589999999997</v>
      </c>
      <c r="G1935" t="s">
        <v>4253</v>
      </c>
      <c r="H1935" t="s">
        <v>4254</v>
      </c>
      <c r="I1935" t="s">
        <v>9077</v>
      </c>
      <c r="J1935">
        <v>9.8966589999999997</v>
      </c>
    </row>
    <row r="1936" spans="1:10" x14ac:dyDescent="0.25">
      <c r="A1936" s="174" t="s">
        <v>4255</v>
      </c>
      <c r="B1936" s="174" t="s">
        <v>4256</v>
      </c>
      <c r="C1936" s="174" t="s">
        <v>9078</v>
      </c>
      <c r="D1936" s="187">
        <v>633386.43700000003</v>
      </c>
      <c r="G1936" t="s">
        <v>4255</v>
      </c>
      <c r="H1936" t="s">
        <v>4256</v>
      </c>
      <c r="I1936" t="s">
        <v>9078</v>
      </c>
      <c r="J1936">
        <v>633386.43700000003</v>
      </c>
    </row>
    <row r="1937" spans="1:10" x14ac:dyDescent="0.25">
      <c r="A1937" s="174" t="s">
        <v>4257</v>
      </c>
      <c r="B1937" s="174" t="s">
        <v>4258</v>
      </c>
      <c r="C1937" s="174" t="s">
        <v>9079</v>
      </c>
      <c r="D1937" s="187">
        <v>0.18312100000000001</v>
      </c>
      <c r="G1937" t="s">
        <v>4257</v>
      </c>
      <c r="H1937" t="s">
        <v>4258</v>
      </c>
      <c r="I1937" t="s">
        <v>9079</v>
      </c>
      <c r="J1937">
        <v>0.18312100000000001</v>
      </c>
    </row>
    <row r="1938" spans="1:10" x14ac:dyDescent="0.25">
      <c r="A1938" s="174" t="s">
        <v>4259</v>
      </c>
      <c r="B1938" s="174" t="s">
        <v>4260</v>
      </c>
      <c r="C1938" s="174" t="s">
        <v>9080</v>
      </c>
      <c r="D1938" s="187">
        <v>840520.875</v>
      </c>
      <c r="G1938" t="s">
        <v>4259</v>
      </c>
      <c r="H1938" t="s">
        <v>4260</v>
      </c>
      <c r="I1938" t="s">
        <v>9080</v>
      </c>
      <c r="J1938">
        <v>840520.875</v>
      </c>
    </row>
    <row r="1939" spans="1:10" x14ac:dyDescent="0.25">
      <c r="A1939" s="174" t="s">
        <v>4261</v>
      </c>
      <c r="B1939" s="174" t="s">
        <v>4262</v>
      </c>
      <c r="C1939" s="174" t="s">
        <v>9081</v>
      </c>
      <c r="D1939" s="187">
        <v>37.978309000000003</v>
      </c>
      <c r="G1939" t="s">
        <v>4261</v>
      </c>
      <c r="H1939" t="s">
        <v>4262</v>
      </c>
      <c r="I1939" t="s">
        <v>9081</v>
      </c>
      <c r="J1939">
        <v>37.978309000000003</v>
      </c>
    </row>
    <row r="1940" spans="1:10" x14ac:dyDescent="0.25">
      <c r="A1940" s="174" t="s">
        <v>4263</v>
      </c>
      <c r="B1940" s="174" t="s">
        <v>4264</v>
      </c>
      <c r="C1940" s="174" t="s">
        <v>9082</v>
      </c>
      <c r="D1940" s="187">
        <v>93236.796799999996</v>
      </c>
      <c r="G1940" t="s">
        <v>4263</v>
      </c>
      <c r="H1940" t="s">
        <v>4264</v>
      </c>
      <c r="I1940" t="s">
        <v>9082</v>
      </c>
      <c r="J1940">
        <v>93236.796799999996</v>
      </c>
    </row>
    <row r="1941" spans="1:10" x14ac:dyDescent="0.25">
      <c r="A1941" s="174" t="s">
        <v>4265</v>
      </c>
      <c r="B1941" s="174" t="s">
        <v>4266</v>
      </c>
      <c r="C1941" s="174" t="s">
        <v>9083</v>
      </c>
      <c r="D1941" s="187">
        <v>20.151229000000001</v>
      </c>
      <c r="G1941" t="s">
        <v>4265</v>
      </c>
      <c r="H1941" t="s">
        <v>4266</v>
      </c>
      <c r="I1941" t="s">
        <v>9083</v>
      </c>
      <c r="J1941">
        <v>20.151229000000001</v>
      </c>
    </row>
    <row r="1942" spans="1:10" x14ac:dyDescent="0.25">
      <c r="A1942" s="174" t="s">
        <v>4267</v>
      </c>
      <c r="B1942" s="174" t="s">
        <v>4268</v>
      </c>
      <c r="C1942" s="174" t="s">
        <v>9084</v>
      </c>
      <c r="D1942" s="187">
        <v>1289681.3700000001</v>
      </c>
      <c r="G1942" t="s">
        <v>4267</v>
      </c>
      <c r="H1942" t="s">
        <v>4268</v>
      </c>
      <c r="I1942" t="s">
        <v>9084</v>
      </c>
      <c r="J1942">
        <v>1289681.3700000001</v>
      </c>
    </row>
    <row r="1943" spans="1:10" x14ac:dyDescent="0.25">
      <c r="A1943" s="174" t="s">
        <v>4269</v>
      </c>
      <c r="B1943" s="174" t="s">
        <v>4270</v>
      </c>
      <c r="C1943" s="174" t="s">
        <v>9085</v>
      </c>
      <c r="D1943" s="187">
        <v>0.37291800000000003</v>
      </c>
      <c r="G1943" t="s">
        <v>4269</v>
      </c>
      <c r="H1943" t="s">
        <v>4270</v>
      </c>
      <c r="I1943" t="s">
        <v>9085</v>
      </c>
      <c r="J1943">
        <v>0.37291800000000003</v>
      </c>
    </row>
    <row r="1944" spans="1:10" x14ac:dyDescent="0.25">
      <c r="A1944" s="174" t="s">
        <v>4271</v>
      </c>
      <c r="B1944" s="174" t="s">
        <v>4272</v>
      </c>
      <c r="C1944" s="174" t="s">
        <v>9086</v>
      </c>
      <c r="D1944" s="187">
        <v>1711681.37</v>
      </c>
      <c r="G1944" t="s">
        <v>4271</v>
      </c>
      <c r="H1944" t="s">
        <v>4272</v>
      </c>
      <c r="I1944" t="s">
        <v>9086</v>
      </c>
      <c r="J1944">
        <v>1711681.37</v>
      </c>
    </row>
    <row r="1945" spans="1:10" x14ac:dyDescent="0.25">
      <c r="A1945" s="174" t="s">
        <v>4273</v>
      </c>
      <c r="B1945" s="174" t="s">
        <v>4274</v>
      </c>
      <c r="C1945" s="174" t="s">
        <v>9087</v>
      </c>
      <c r="D1945" s="187">
        <v>24.656452000000002</v>
      </c>
      <c r="G1945" t="s">
        <v>4273</v>
      </c>
      <c r="H1945" t="s">
        <v>4274</v>
      </c>
      <c r="I1945" t="s">
        <v>9087</v>
      </c>
      <c r="J1945">
        <v>24.656452000000002</v>
      </c>
    </row>
    <row r="1946" spans="1:10" x14ac:dyDescent="0.25">
      <c r="A1946" s="174" t="s">
        <v>4275</v>
      </c>
      <c r="B1946" s="174" t="s">
        <v>4276</v>
      </c>
      <c r="C1946" s="174" t="s">
        <v>9088</v>
      </c>
      <c r="D1946" s="187">
        <v>60532.0625</v>
      </c>
      <c r="G1946" t="s">
        <v>4275</v>
      </c>
      <c r="H1946" t="s">
        <v>4276</v>
      </c>
      <c r="I1946" t="s">
        <v>9088</v>
      </c>
      <c r="J1946">
        <v>60532.0625</v>
      </c>
    </row>
    <row r="1947" spans="1:10" x14ac:dyDescent="0.25">
      <c r="A1947" s="174" t="s">
        <v>4277</v>
      </c>
      <c r="B1947" s="174" t="s">
        <v>4278</v>
      </c>
      <c r="C1947" s="174" t="s">
        <v>9089</v>
      </c>
      <c r="D1947" s="187">
        <v>13.100173</v>
      </c>
      <c r="G1947" t="s">
        <v>4277</v>
      </c>
      <c r="H1947" t="s">
        <v>4278</v>
      </c>
      <c r="I1947" t="s">
        <v>9089</v>
      </c>
      <c r="J1947">
        <v>13.100173</v>
      </c>
    </row>
    <row r="1948" spans="1:10" x14ac:dyDescent="0.25">
      <c r="A1948" s="174" t="s">
        <v>4279</v>
      </c>
      <c r="B1948" s="174" t="s">
        <v>4280</v>
      </c>
      <c r="C1948" s="174" t="s">
        <v>9090</v>
      </c>
      <c r="D1948" s="187">
        <v>838407.125</v>
      </c>
      <c r="G1948" t="s">
        <v>4279</v>
      </c>
      <c r="H1948" t="s">
        <v>4280</v>
      </c>
      <c r="I1948" t="s">
        <v>9090</v>
      </c>
      <c r="J1948">
        <v>838407.125</v>
      </c>
    </row>
    <row r="1949" spans="1:10" x14ac:dyDescent="0.25">
      <c r="A1949" s="174" t="s">
        <v>4281</v>
      </c>
      <c r="B1949" s="174" t="s">
        <v>4282</v>
      </c>
      <c r="C1949" s="174" t="s">
        <v>9091</v>
      </c>
      <c r="D1949" s="187">
        <v>0.24243999999999999</v>
      </c>
      <c r="G1949" t="s">
        <v>4281</v>
      </c>
      <c r="H1949" t="s">
        <v>4282</v>
      </c>
      <c r="I1949" t="s">
        <v>9091</v>
      </c>
      <c r="J1949">
        <v>0.24243999999999999</v>
      </c>
    </row>
    <row r="1950" spans="1:10" x14ac:dyDescent="0.25">
      <c r="A1950" s="174" t="s">
        <v>4283</v>
      </c>
      <c r="B1950" s="174" t="s">
        <v>4284</v>
      </c>
      <c r="C1950" s="174" t="s">
        <v>9092</v>
      </c>
      <c r="D1950" s="187">
        <v>1112791.25</v>
      </c>
      <c r="G1950" t="s">
        <v>4283</v>
      </c>
      <c r="H1950" t="s">
        <v>4284</v>
      </c>
      <c r="I1950" t="s">
        <v>9092</v>
      </c>
      <c r="J1950">
        <v>1112791.25</v>
      </c>
    </row>
    <row r="1951" spans="1:10" x14ac:dyDescent="0.25">
      <c r="A1951" s="174" t="s">
        <v>4285</v>
      </c>
      <c r="B1951" s="174" t="s">
        <v>4286</v>
      </c>
      <c r="C1951" s="174" t="s">
        <v>9093</v>
      </c>
      <c r="D1951" s="187">
        <v>19.744197</v>
      </c>
      <c r="G1951" t="s">
        <v>4285</v>
      </c>
      <c r="H1951" t="s">
        <v>4286</v>
      </c>
      <c r="I1951" t="s">
        <v>9093</v>
      </c>
      <c r="J1951">
        <v>19.744197</v>
      </c>
    </row>
    <row r="1952" spans="1:10" x14ac:dyDescent="0.25">
      <c r="A1952" s="174" t="s">
        <v>4287</v>
      </c>
      <c r="B1952" s="174" t="s">
        <v>4288</v>
      </c>
      <c r="C1952" s="174" t="s">
        <v>9094</v>
      </c>
      <c r="D1952" s="187">
        <v>48472.019500000002</v>
      </c>
      <c r="G1952" t="s">
        <v>4287</v>
      </c>
      <c r="H1952" t="s">
        <v>4288</v>
      </c>
      <c r="I1952" t="s">
        <v>9094</v>
      </c>
      <c r="J1952">
        <v>48472.019500000002</v>
      </c>
    </row>
    <row r="1953" spans="1:10" x14ac:dyDescent="0.25">
      <c r="A1953" s="174" t="s">
        <v>4289</v>
      </c>
      <c r="B1953" s="174" t="s">
        <v>4290</v>
      </c>
      <c r="C1953" s="174" t="s">
        <v>9095</v>
      </c>
      <c r="D1953" s="187">
        <v>10.477342</v>
      </c>
      <c r="G1953" t="s">
        <v>4289</v>
      </c>
      <c r="H1953" t="s">
        <v>4290</v>
      </c>
      <c r="I1953" t="s">
        <v>9095</v>
      </c>
      <c r="J1953">
        <v>10.477342</v>
      </c>
    </row>
    <row r="1954" spans="1:10" x14ac:dyDescent="0.25">
      <c r="A1954" s="174" t="s">
        <v>4291</v>
      </c>
      <c r="B1954" s="174" t="s">
        <v>4292</v>
      </c>
      <c r="C1954" s="174" t="s">
        <v>9096</v>
      </c>
      <c r="D1954" s="187">
        <v>670552.125</v>
      </c>
      <c r="G1954" t="s">
        <v>4291</v>
      </c>
      <c r="H1954" t="s">
        <v>4292</v>
      </c>
      <c r="I1954" t="s">
        <v>9096</v>
      </c>
      <c r="J1954">
        <v>670552.125</v>
      </c>
    </row>
    <row r="1955" spans="1:10" x14ac:dyDescent="0.25">
      <c r="A1955" s="174" t="s">
        <v>4293</v>
      </c>
      <c r="B1955" s="174" t="s">
        <v>4294</v>
      </c>
      <c r="C1955" s="174" t="s">
        <v>9097</v>
      </c>
      <c r="D1955" s="187">
        <v>0.19389400000000001</v>
      </c>
      <c r="G1955" t="s">
        <v>4293</v>
      </c>
      <c r="H1955" t="s">
        <v>4294</v>
      </c>
      <c r="I1955" t="s">
        <v>9097</v>
      </c>
      <c r="J1955">
        <v>0.19389400000000001</v>
      </c>
    </row>
    <row r="1956" spans="1:10" x14ac:dyDescent="0.25">
      <c r="A1956" s="174" t="s">
        <v>4295</v>
      </c>
      <c r="B1956" s="174" t="s">
        <v>4296</v>
      </c>
      <c r="C1956" s="174" t="s">
        <v>9098</v>
      </c>
      <c r="D1956" s="187">
        <v>889973.125</v>
      </c>
      <c r="G1956" t="s">
        <v>4295</v>
      </c>
      <c r="H1956" t="s">
        <v>4296</v>
      </c>
      <c r="I1956" t="s">
        <v>9098</v>
      </c>
      <c r="J1956">
        <v>889973.125</v>
      </c>
    </row>
    <row r="1957" spans="1:10" x14ac:dyDescent="0.25">
      <c r="A1957" s="174" t="s">
        <v>4297</v>
      </c>
      <c r="B1957" s="174" t="s">
        <v>4298</v>
      </c>
      <c r="C1957" s="174" t="s">
        <v>9099</v>
      </c>
      <c r="D1957" s="187">
        <v>9.2536380000000005</v>
      </c>
      <c r="G1957" t="s">
        <v>4297</v>
      </c>
      <c r="H1957" t="s">
        <v>4298</v>
      </c>
      <c r="I1957" t="s">
        <v>9099</v>
      </c>
      <c r="J1957">
        <v>9.2536380000000005</v>
      </c>
    </row>
    <row r="1958" spans="1:10" x14ac:dyDescent="0.25">
      <c r="A1958" s="174" t="s">
        <v>4299</v>
      </c>
      <c r="B1958" s="174" t="s">
        <v>4300</v>
      </c>
      <c r="C1958" s="174" t="s">
        <v>9100</v>
      </c>
      <c r="D1958" s="187">
        <v>22717.7441</v>
      </c>
      <c r="G1958" t="s">
        <v>4299</v>
      </c>
      <c r="H1958" t="s">
        <v>4300</v>
      </c>
      <c r="I1958" t="s">
        <v>9100</v>
      </c>
      <c r="J1958">
        <v>22717.7441</v>
      </c>
    </row>
    <row r="1959" spans="1:10" x14ac:dyDescent="0.25">
      <c r="A1959" s="174" t="s">
        <v>4301</v>
      </c>
      <c r="B1959" s="174" t="s">
        <v>4302</v>
      </c>
      <c r="C1959" s="174" t="s">
        <v>9101</v>
      </c>
      <c r="D1959" s="187">
        <v>4.7969109999999997</v>
      </c>
      <c r="G1959" t="s">
        <v>4301</v>
      </c>
      <c r="H1959" t="s">
        <v>4302</v>
      </c>
      <c r="I1959" t="s">
        <v>9101</v>
      </c>
      <c r="J1959">
        <v>4.7969109999999997</v>
      </c>
    </row>
    <row r="1960" spans="1:10" x14ac:dyDescent="0.25">
      <c r="A1960" s="174" t="s">
        <v>4303</v>
      </c>
      <c r="B1960" s="174" t="s">
        <v>4304</v>
      </c>
      <c r="C1960" s="174" t="s">
        <v>9102</v>
      </c>
      <c r="D1960" s="187">
        <v>307002.15600000002</v>
      </c>
      <c r="G1960" t="s">
        <v>4303</v>
      </c>
      <c r="H1960" t="s">
        <v>4304</v>
      </c>
      <c r="I1960" t="s">
        <v>9102</v>
      </c>
      <c r="J1960">
        <v>307002.15600000002</v>
      </c>
    </row>
    <row r="1961" spans="1:10" x14ac:dyDescent="0.25">
      <c r="A1961" s="174" t="s">
        <v>4305</v>
      </c>
      <c r="B1961" s="174" t="s">
        <v>4306</v>
      </c>
      <c r="C1961" s="174" t="s">
        <v>9103</v>
      </c>
      <c r="D1961" s="187">
        <v>8.8721999999999995E-2</v>
      </c>
      <c r="G1961" t="s">
        <v>4305</v>
      </c>
      <c r="H1961" t="s">
        <v>4306</v>
      </c>
      <c r="I1961" t="s">
        <v>9103</v>
      </c>
      <c r="J1961">
        <v>8.8721999999999995E-2</v>
      </c>
    </row>
    <row r="1962" spans="1:10" x14ac:dyDescent="0.25">
      <c r="A1962" s="174" t="s">
        <v>4307</v>
      </c>
      <c r="B1962" s="174" t="s">
        <v>4308</v>
      </c>
      <c r="C1962" s="174" t="s">
        <v>9104</v>
      </c>
      <c r="D1962" s="187">
        <v>407232.09299999999</v>
      </c>
      <c r="G1962" t="s">
        <v>4307</v>
      </c>
      <c r="H1962" t="s">
        <v>4308</v>
      </c>
      <c r="I1962" t="s">
        <v>9104</v>
      </c>
      <c r="J1962">
        <v>407232.09299999999</v>
      </c>
    </row>
    <row r="1963" spans="1:10" x14ac:dyDescent="0.25">
      <c r="A1963" s="174" t="s">
        <v>4309</v>
      </c>
      <c r="B1963" s="174" t="s">
        <v>4310</v>
      </c>
      <c r="C1963" s="174" t="s">
        <v>9105</v>
      </c>
      <c r="D1963" s="187">
        <v>7391.7197200000001</v>
      </c>
      <c r="G1963" t="s">
        <v>4309</v>
      </c>
      <c r="H1963" t="s">
        <v>4310</v>
      </c>
      <c r="I1963" t="s">
        <v>9105</v>
      </c>
      <c r="J1963">
        <v>7391.7197200000001</v>
      </c>
    </row>
    <row r="1964" spans="1:10" x14ac:dyDescent="0.25">
      <c r="A1964" s="174" t="s">
        <v>4312</v>
      </c>
      <c r="B1964" s="174" t="s">
        <v>4313</v>
      </c>
      <c r="C1964" s="174" t="s">
        <v>9106</v>
      </c>
      <c r="D1964" s="187">
        <v>409131.875</v>
      </c>
      <c r="G1964" t="s">
        <v>4312</v>
      </c>
      <c r="H1964" t="s">
        <v>4313</v>
      </c>
      <c r="I1964" t="s">
        <v>9106</v>
      </c>
      <c r="J1964">
        <v>409131.875</v>
      </c>
    </row>
    <row r="1965" spans="1:10" x14ac:dyDescent="0.25">
      <c r="A1965" s="174" t="s">
        <v>4314</v>
      </c>
      <c r="B1965" s="174" t="s">
        <v>4315</v>
      </c>
      <c r="C1965" s="174" t="s">
        <v>9107</v>
      </c>
      <c r="D1965" s="187">
        <v>163.79676799999999</v>
      </c>
      <c r="G1965" t="s">
        <v>4314</v>
      </c>
      <c r="H1965" t="s">
        <v>4315</v>
      </c>
      <c r="I1965" t="s">
        <v>9107</v>
      </c>
      <c r="J1965">
        <v>163.79676799999999</v>
      </c>
    </row>
    <row r="1966" spans="1:10" x14ac:dyDescent="0.25">
      <c r="A1966" s="174" t="s">
        <v>4317</v>
      </c>
      <c r="B1966" s="174" t="s">
        <v>4318</v>
      </c>
      <c r="C1966" s="174" t="s">
        <v>9108</v>
      </c>
      <c r="D1966" s="187">
        <v>62242.351499999997</v>
      </c>
      <c r="G1966" t="s">
        <v>4317</v>
      </c>
      <c r="H1966" t="s">
        <v>4318</v>
      </c>
      <c r="I1966" t="s">
        <v>9108</v>
      </c>
      <c r="J1966">
        <v>62242.351499999997</v>
      </c>
    </row>
    <row r="1967" spans="1:10" x14ac:dyDescent="0.25">
      <c r="A1967" s="174" t="s">
        <v>4319</v>
      </c>
      <c r="B1967" s="174" t="s">
        <v>4320</v>
      </c>
      <c r="C1967" s="174" t="s">
        <v>9109</v>
      </c>
      <c r="D1967" s="187">
        <v>5.523288</v>
      </c>
      <c r="G1967" t="s">
        <v>4319</v>
      </c>
      <c r="H1967" t="s">
        <v>4320</v>
      </c>
      <c r="I1967" t="s">
        <v>9109</v>
      </c>
      <c r="J1967">
        <v>5.523288</v>
      </c>
    </row>
    <row r="1968" spans="1:10" x14ac:dyDescent="0.25">
      <c r="A1968" s="174" t="s">
        <v>4322</v>
      </c>
      <c r="B1968" s="174" t="s">
        <v>4323</v>
      </c>
      <c r="C1968" s="174" t="s">
        <v>9110</v>
      </c>
      <c r="D1968" s="187">
        <v>54128.222600000001</v>
      </c>
      <c r="G1968" t="s">
        <v>4322</v>
      </c>
      <c r="H1968" t="s">
        <v>4323</v>
      </c>
      <c r="I1968" t="s">
        <v>9110</v>
      </c>
      <c r="J1968">
        <v>54128.222600000001</v>
      </c>
    </row>
    <row r="1969" spans="1:10" x14ac:dyDescent="0.25">
      <c r="A1969" s="174" t="s">
        <v>4324</v>
      </c>
      <c r="B1969" s="174" t="s">
        <v>4325</v>
      </c>
      <c r="C1969" s="174" t="s">
        <v>9111</v>
      </c>
      <c r="D1969" s="187">
        <v>6.7557400000000003</v>
      </c>
      <c r="G1969" t="s">
        <v>4324</v>
      </c>
      <c r="H1969" t="s">
        <v>4325</v>
      </c>
      <c r="I1969" t="s">
        <v>9111</v>
      </c>
      <c r="J1969">
        <v>6.7557400000000003</v>
      </c>
    </row>
    <row r="1970" spans="1:10" x14ac:dyDescent="0.25">
      <c r="A1970" s="174" t="s">
        <v>4327</v>
      </c>
      <c r="B1970" s="174" t="s">
        <v>4328</v>
      </c>
      <c r="C1970" s="174" t="s">
        <v>9112</v>
      </c>
      <c r="D1970" s="187">
        <v>52694.308499999999</v>
      </c>
      <c r="G1970" t="s">
        <v>4327</v>
      </c>
      <c r="H1970" t="s">
        <v>4328</v>
      </c>
      <c r="I1970" t="s">
        <v>9112</v>
      </c>
      <c r="J1970">
        <v>52694.308499999999</v>
      </c>
    </row>
    <row r="1971" spans="1:10" x14ac:dyDescent="0.25">
      <c r="A1971" s="174" t="s">
        <v>4329</v>
      </c>
      <c r="B1971" s="174" t="s">
        <v>4330</v>
      </c>
      <c r="C1971" s="174" t="s">
        <v>9113</v>
      </c>
      <c r="D1971" s="187">
        <v>0.18898699999999999</v>
      </c>
      <c r="G1971" t="s">
        <v>4329</v>
      </c>
      <c r="H1971" t="s">
        <v>4330</v>
      </c>
      <c r="I1971" t="s">
        <v>9113</v>
      </c>
      <c r="J1971">
        <v>0.18898699999999999</v>
      </c>
    </row>
    <row r="1972" spans="1:10" x14ac:dyDescent="0.25">
      <c r="A1972" s="174" t="s">
        <v>4331</v>
      </c>
      <c r="B1972" s="174" t="s">
        <v>4332</v>
      </c>
      <c r="C1972" s="174" t="s">
        <v>9114</v>
      </c>
      <c r="D1972" s="187">
        <v>1228.42517</v>
      </c>
      <c r="G1972" t="s">
        <v>4331</v>
      </c>
      <c r="H1972" t="s">
        <v>4332</v>
      </c>
      <c r="I1972" t="s">
        <v>9114</v>
      </c>
      <c r="J1972">
        <v>1228.42517</v>
      </c>
    </row>
    <row r="1973" spans="1:10" x14ac:dyDescent="0.25">
      <c r="A1973" s="174" t="s">
        <v>4333</v>
      </c>
      <c r="B1973" s="174" t="s">
        <v>4334</v>
      </c>
      <c r="C1973" s="174" t="s">
        <v>9115</v>
      </c>
      <c r="D1973" s="187">
        <v>15425.188399999999</v>
      </c>
      <c r="G1973" t="s">
        <v>4333</v>
      </c>
      <c r="H1973" t="s">
        <v>4334</v>
      </c>
      <c r="I1973" t="s">
        <v>9115</v>
      </c>
      <c r="J1973">
        <v>15425.188399999999</v>
      </c>
    </row>
    <row r="1974" spans="1:10" x14ac:dyDescent="0.25">
      <c r="A1974" s="174" t="s">
        <v>4335</v>
      </c>
      <c r="B1974" s="174" t="s">
        <v>4336</v>
      </c>
      <c r="C1974" s="174" t="s">
        <v>9116</v>
      </c>
      <c r="D1974" s="187">
        <v>853784.18700000003</v>
      </c>
      <c r="G1974" t="s">
        <v>4335</v>
      </c>
      <c r="H1974" t="s">
        <v>4336</v>
      </c>
      <c r="I1974" t="s">
        <v>9116</v>
      </c>
      <c r="J1974">
        <v>853784.18700000003</v>
      </c>
    </row>
    <row r="1975" spans="1:10" x14ac:dyDescent="0.25">
      <c r="A1975" s="174" t="s">
        <v>4337</v>
      </c>
      <c r="B1975" s="174" t="s">
        <v>4338</v>
      </c>
      <c r="C1975" s="174" t="s">
        <v>9117</v>
      </c>
      <c r="D1975" s="187">
        <v>339.34628199999997</v>
      </c>
      <c r="G1975" t="s">
        <v>4337</v>
      </c>
      <c r="H1975" t="s">
        <v>4338</v>
      </c>
      <c r="I1975" t="s">
        <v>9117</v>
      </c>
      <c r="J1975">
        <v>339.34628199999997</v>
      </c>
    </row>
    <row r="1976" spans="1:10" x14ac:dyDescent="0.25">
      <c r="A1976" s="174" t="s">
        <v>4339</v>
      </c>
      <c r="B1976" s="174" t="s">
        <v>4340</v>
      </c>
      <c r="C1976" s="174" t="s">
        <v>9118</v>
      </c>
      <c r="D1976" s="187">
        <v>128951.398</v>
      </c>
      <c r="G1976" t="s">
        <v>4339</v>
      </c>
      <c r="H1976" t="s">
        <v>4340</v>
      </c>
      <c r="I1976" t="s">
        <v>9118</v>
      </c>
      <c r="J1976">
        <v>128951.398</v>
      </c>
    </row>
    <row r="1977" spans="1:10" x14ac:dyDescent="0.25">
      <c r="A1977" s="174" t="s">
        <v>4341</v>
      </c>
      <c r="B1977" s="174" t="s">
        <v>4342</v>
      </c>
      <c r="C1977" s="174" t="s">
        <v>9119</v>
      </c>
      <c r="D1977" s="187">
        <v>11.476423</v>
      </c>
      <c r="G1977" t="s">
        <v>4341</v>
      </c>
      <c r="H1977" t="s">
        <v>4342</v>
      </c>
      <c r="I1977" t="s">
        <v>9119</v>
      </c>
      <c r="J1977">
        <v>11.476423</v>
      </c>
    </row>
    <row r="1978" spans="1:10" x14ac:dyDescent="0.25">
      <c r="A1978" s="174" t="s">
        <v>4343</v>
      </c>
      <c r="B1978" s="174" t="s">
        <v>4344</v>
      </c>
      <c r="C1978" s="174" t="s">
        <v>9120</v>
      </c>
      <c r="D1978" s="187">
        <v>112468.81200000001</v>
      </c>
      <c r="G1978" t="s">
        <v>4343</v>
      </c>
      <c r="H1978" t="s">
        <v>4344</v>
      </c>
      <c r="I1978" t="s">
        <v>9120</v>
      </c>
      <c r="J1978">
        <v>112468.81200000001</v>
      </c>
    </row>
    <row r="1979" spans="1:10" x14ac:dyDescent="0.25">
      <c r="A1979" s="174" t="s">
        <v>4345</v>
      </c>
      <c r="B1979" s="174" t="s">
        <v>4346</v>
      </c>
      <c r="C1979" s="174" t="s">
        <v>9121</v>
      </c>
      <c r="D1979" s="187">
        <v>14.052001000000001</v>
      </c>
      <c r="G1979" t="s">
        <v>4345</v>
      </c>
      <c r="H1979" t="s">
        <v>4346</v>
      </c>
      <c r="I1979" t="s">
        <v>9121</v>
      </c>
      <c r="J1979">
        <v>14.052001000000001</v>
      </c>
    </row>
    <row r="1980" spans="1:10" x14ac:dyDescent="0.25">
      <c r="A1980" s="174" t="s">
        <v>4347</v>
      </c>
      <c r="B1980" s="174" t="s">
        <v>4348</v>
      </c>
      <c r="C1980" s="174" t="s">
        <v>9122</v>
      </c>
      <c r="D1980" s="187">
        <v>109605.984</v>
      </c>
      <c r="G1980" t="s">
        <v>4347</v>
      </c>
      <c r="H1980" t="s">
        <v>4348</v>
      </c>
      <c r="I1980" t="s">
        <v>9122</v>
      </c>
      <c r="J1980">
        <v>109605.984</v>
      </c>
    </row>
    <row r="1981" spans="1:10" x14ac:dyDescent="0.25">
      <c r="A1981" s="174" t="s">
        <v>4349</v>
      </c>
      <c r="B1981" s="174" t="s">
        <v>4350</v>
      </c>
      <c r="C1981" s="174" t="s">
        <v>9123</v>
      </c>
      <c r="D1981" s="187">
        <v>0.392955</v>
      </c>
      <c r="G1981" t="s">
        <v>4349</v>
      </c>
      <c r="H1981" t="s">
        <v>4350</v>
      </c>
      <c r="I1981" t="s">
        <v>9123</v>
      </c>
      <c r="J1981">
        <v>0.392955</v>
      </c>
    </row>
    <row r="1982" spans="1:10" x14ac:dyDescent="0.25">
      <c r="A1982" s="174" t="s">
        <v>4351</v>
      </c>
      <c r="B1982" s="174" t="s">
        <v>4352</v>
      </c>
      <c r="C1982" s="174" t="s">
        <v>9124</v>
      </c>
      <c r="D1982" s="187">
        <v>2554.2138599999998</v>
      </c>
      <c r="G1982" t="s">
        <v>4351</v>
      </c>
      <c r="H1982" t="s">
        <v>4352</v>
      </c>
      <c r="I1982" t="s">
        <v>9124</v>
      </c>
      <c r="J1982">
        <v>2554.2138599999998</v>
      </c>
    </row>
    <row r="1983" spans="1:10" x14ac:dyDescent="0.25">
      <c r="A1983" s="174" t="s">
        <v>4353</v>
      </c>
      <c r="B1983" s="174" t="s">
        <v>4354</v>
      </c>
      <c r="C1983" s="174" t="s">
        <v>9125</v>
      </c>
      <c r="D1983" s="187">
        <v>9972.86132</v>
      </c>
      <c r="G1983" t="s">
        <v>4353</v>
      </c>
      <c r="H1983" t="s">
        <v>4354</v>
      </c>
      <c r="I1983" t="s">
        <v>9125</v>
      </c>
      <c r="J1983">
        <v>9972.86132</v>
      </c>
    </row>
    <row r="1984" spans="1:10" x14ac:dyDescent="0.25">
      <c r="A1984" s="174" t="s">
        <v>4355</v>
      </c>
      <c r="B1984" s="174" t="s">
        <v>4356</v>
      </c>
      <c r="C1984" s="174" t="s">
        <v>9126</v>
      </c>
      <c r="D1984" s="187">
        <v>551997.25</v>
      </c>
      <c r="G1984" t="s">
        <v>4355</v>
      </c>
      <c r="H1984" t="s">
        <v>4356</v>
      </c>
      <c r="I1984" t="s">
        <v>9126</v>
      </c>
      <c r="J1984">
        <v>551997.25</v>
      </c>
    </row>
    <row r="1985" spans="1:10" x14ac:dyDescent="0.25">
      <c r="A1985" s="174" t="s">
        <v>4357</v>
      </c>
      <c r="B1985" s="174" t="s">
        <v>4358</v>
      </c>
      <c r="C1985" s="174" t="s">
        <v>9127</v>
      </c>
      <c r="D1985" s="187">
        <v>225.98793000000001</v>
      </c>
      <c r="G1985" t="s">
        <v>4357</v>
      </c>
      <c r="H1985" t="s">
        <v>4358</v>
      </c>
      <c r="I1985" t="s">
        <v>9127</v>
      </c>
      <c r="J1985">
        <v>225.98793000000001</v>
      </c>
    </row>
    <row r="1986" spans="1:10" x14ac:dyDescent="0.25">
      <c r="A1986" s="174" t="s">
        <v>4359</v>
      </c>
      <c r="B1986" s="174" t="s">
        <v>4360</v>
      </c>
      <c r="C1986" s="174" t="s">
        <v>9128</v>
      </c>
      <c r="D1986" s="187">
        <v>85875.328099999999</v>
      </c>
      <c r="G1986" t="s">
        <v>4359</v>
      </c>
      <c r="H1986" t="s">
        <v>4360</v>
      </c>
      <c r="I1986" t="s">
        <v>9128</v>
      </c>
      <c r="J1986">
        <v>85875.328099999999</v>
      </c>
    </row>
    <row r="1987" spans="1:10" x14ac:dyDescent="0.25">
      <c r="A1987" s="174" t="s">
        <v>4361</v>
      </c>
      <c r="B1987" s="174" t="s">
        <v>4362</v>
      </c>
      <c r="C1987" s="174" t="s">
        <v>9129</v>
      </c>
      <c r="D1987" s="187">
        <v>7.439254</v>
      </c>
      <c r="G1987" t="s">
        <v>4361</v>
      </c>
      <c r="H1987" t="s">
        <v>4362</v>
      </c>
      <c r="I1987" t="s">
        <v>9129</v>
      </c>
      <c r="J1987">
        <v>7.439254</v>
      </c>
    </row>
    <row r="1988" spans="1:10" x14ac:dyDescent="0.25">
      <c r="A1988" s="174" t="s">
        <v>4363</v>
      </c>
      <c r="B1988" s="174" t="s">
        <v>4364</v>
      </c>
      <c r="C1988" s="174" t="s">
        <v>9130</v>
      </c>
      <c r="D1988" s="187">
        <v>72904.664000000004</v>
      </c>
      <c r="G1988" t="s">
        <v>4363</v>
      </c>
      <c r="H1988" t="s">
        <v>4364</v>
      </c>
      <c r="I1988" t="s">
        <v>9130</v>
      </c>
      <c r="J1988">
        <v>72904.664000000004</v>
      </c>
    </row>
    <row r="1989" spans="1:10" x14ac:dyDescent="0.25">
      <c r="A1989" s="174" t="s">
        <v>4365</v>
      </c>
      <c r="B1989" s="174" t="s">
        <v>4366</v>
      </c>
      <c r="C1989" s="174" t="s">
        <v>9131</v>
      </c>
      <c r="D1989" s="187">
        <v>9.6981649999999995</v>
      </c>
      <c r="G1989" t="s">
        <v>4365</v>
      </c>
      <c r="H1989" t="s">
        <v>4366</v>
      </c>
      <c r="I1989" t="s">
        <v>9131</v>
      </c>
      <c r="J1989">
        <v>9.6981649999999995</v>
      </c>
    </row>
    <row r="1990" spans="1:10" x14ac:dyDescent="0.25">
      <c r="A1990" s="174" t="s">
        <v>4367</v>
      </c>
      <c r="B1990" s="174" t="s">
        <v>4368</v>
      </c>
      <c r="C1990" s="174" t="s">
        <v>9132</v>
      </c>
      <c r="D1990" s="187">
        <v>75645.945300000007</v>
      </c>
      <c r="G1990" t="s">
        <v>4367</v>
      </c>
      <c r="H1990" t="s">
        <v>4368</v>
      </c>
      <c r="I1990" t="s">
        <v>9132</v>
      </c>
      <c r="J1990">
        <v>75645.945300000007</v>
      </c>
    </row>
    <row r="1991" spans="1:10" x14ac:dyDescent="0.25">
      <c r="A1991" s="174" t="s">
        <v>4369</v>
      </c>
      <c r="B1991" s="174" t="s">
        <v>4370</v>
      </c>
      <c r="C1991" s="174" t="s">
        <v>9133</v>
      </c>
      <c r="D1991" s="187">
        <v>0.24018600000000001</v>
      </c>
      <c r="G1991" t="s">
        <v>4369</v>
      </c>
      <c r="H1991" t="s">
        <v>4370</v>
      </c>
      <c r="I1991" t="s">
        <v>9133</v>
      </c>
      <c r="J1991">
        <v>0.24018600000000001</v>
      </c>
    </row>
    <row r="1992" spans="1:10" x14ac:dyDescent="0.25">
      <c r="A1992" s="174" t="s">
        <v>4371</v>
      </c>
      <c r="B1992" s="174" t="s">
        <v>4372</v>
      </c>
      <c r="C1992" s="174" t="s">
        <v>9134</v>
      </c>
      <c r="D1992" s="187">
        <v>1561.20532</v>
      </c>
      <c r="G1992" t="s">
        <v>4371</v>
      </c>
      <c r="H1992" t="s">
        <v>4372</v>
      </c>
      <c r="I1992" t="s">
        <v>9134</v>
      </c>
      <c r="J1992">
        <v>1561.20532</v>
      </c>
    </row>
    <row r="1993" spans="1:10" x14ac:dyDescent="0.25">
      <c r="A1993" s="174" t="s">
        <v>4373</v>
      </c>
      <c r="B1993" s="174" t="s">
        <v>4374</v>
      </c>
      <c r="C1993" s="174" t="s">
        <v>9135</v>
      </c>
      <c r="D1993" s="187">
        <v>6981.2617099999998</v>
      </c>
      <c r="G1993" t="s">
        <v>4373</v>
      </c>
      <c r="H1993" t="s">
        <v>4374</v>
      </c>
      <c r="I1993" t="s">
        <v>9135</v>
      </c>
      <c r="J1993">
        <v>6981.2617099999998</v>
      </c>
    </row>
    <row r="1994" spans="1:10" x14ac:dyDescent="0.25">
      <c r="A1994" s="174" t="s">
        <v>4375</v>
      </c>
      <c r="B1994" s="174" t="s">
        <v>4376</v>
      </c>
      <c r="C1994" s="174" t="s">
        <v>9136</v>
      </c>
      <c r="D1994" s="187">
        <v>386414.40600000002</v>
      </c>
      <c r="G1994" t="s">
        <v>4375</v>
      </c>
      <c r="H1994" t="s">
        <v>4376</v>
      </c>
      <c r="I1994" t="s">
        <v>9136</v>
      </c>
      <c r="J1994">
        <v>386414.40600000002</v>
      </c>
    </row>
    <row r="1995" spans="1:10" x14ac:dyDescent="0.25">
      <c r="A1995" s="174" t="s">
        <v>4377</v>
      </c>
      <c r="B1995" s="174" t="s">
        <v>4378</v>
      </c>
      <c r="C1995" s="174" t="s">
        <v>9137</v>
      </c>
      <c r="D1995" s="187">
        <v>185.73065099999999</v>
      </c>
      <c r="G1995" t="s">
        <v>4377</v>
      </c>
      <c r="H1995" t="s">
        <v>4378</v>
      </c>
      <c r="I1995" t="s">
        <v>9137</v>
      </c>
      <c r="J1995">
        <v>185.73065099999999</v>
      </c>
    </row>
    <row r="1996" spans="1:10" x14ac:dyDescent="0.25">
      <c r="A1996" s="174" t="s">
        <v>4379</v>
      </c>
      <c r="B1996" s="174" t="s">
        <v>4380</v>
      </c>
      <c r="C1996" s="174" t="s">
        <v>9138</v>
      </c>
      <c r="D1996" s="187">
        <v>70578.070300000007</v>
      </c>
      <c r="G1996" t="s">
        <v>4379</v>
      </c>
      <c r="H1996" t="s">
        <v>4380</v>
      </c>
      <c r="I1996" t="s">
        <v>9138</v>
      </c>
      <c r="J1996">
        <v>70578.070300000007</v>
      </c>
    </row>
    <row r="1997" spans="1:10" x14ac:dyDescent="0.25">
      <c r="A1997" s="174" t="s">
        <v>4381</v>
      </c>
      <c r="B1997" s="174" t="s">
        <v>4382</v>
      </c>
      <c r="C1997" s="174" t="s">
        <v>9139</v>
      </c>
      <c r="D1997" s="187">
        <v>5.9527200000000002</v>
      </c>
      <c r="G1997" t="s">
        <v>4381</v>
      </c>
      <c r="H1997" t="s">
        <v>4382</v>
      </c>
      <c r="I1997" t="s">
        <v>9139</v>
      </c>
      <c r="J1997">
        <v>5.9527200000000002</v>
      </c>
    </row>
    <row r="1998" spans="1:10" x14ac:dyDescent="0.25">
      <c r="A1998" s="174" t="s">
        <v>4383</v>
      </c>
      <c r="B1998" s="174" t="s">
        <v>4384</v>
      </c>
      <c r="C1998" s="174" t="s">
        <v>9140</v>
      </c>
      <c r="D1998" s="187">
        <v>58336.695299999999</v>
      </c>
      <c r="G1998" t="s">
        <v>4383</v>
      </c>
      <c r="H1998" t="s">
        <v>4384</v>
      </c>
      <c r="I1998" t="s">
        <v>9140</v>
      </c>
      <c r="J1998">
        <v>58336.695299999999</v>
      </c>
    </row>
    <row r="1999" spans="1:10" x14ac:dyDescent="0.25">
      <c r="A1999" s="174" t="s">
        <v>4385</v>
      </c>
      <c r="B1999" s="174" t="s">
        <v>4386</v>
      </c>
      <c r="C1999" s="174" t="s">
        <v>9141</v>
      </c>
      <c r="D1999" s="187">
        <v>7.5520350000000001</v>
      </c>
      <c r="G1999" t="s">
        <v>4385</v>
      </c>
      <c r="H1999" t="s">
        <v>4386</v>
      </c>
      <c r="I1999" t="s">
        <v>9141</v>
      </c>
      <c r="J1999">
        <v>7.5520350000000001</v>
      </c>
    </row>
    <row r="2000" spans="1:10" x14ac:dyDescent="0.25">
      <c r="A2000" s="174" t="s">
        <v>4387</v>
      </c>
      <c r="B2000" s="174" t="s">
        <v>4388</v>
      </c>
      <c r="C2000" s="174" t="s">
        <v>9142</v>
      </c>
      <c r="D2000" s="187">
        <v>58906.093699999998</v>
      </c>
      <c r="G2000" t="s">
        <v>4387</v>
      </c>
      <c r="H2000" t="s">
        <v>4388</v>
      </c>
      <c r="I2000" t="s">
        <v>9142</v>
      </c>
      <c r="J2000">
        <v>58906.093699999998</v>
      </c>
    </row>
    <row r="2001" spans="1:10" x14ac:dyDescent="0.25">
      <c r="A2001" s="174" t="s">
        <v>4389</v>
      </c>
      <c r="B2001" s="174" t="s">
        <v>4390</v>
      </c>
      <c r="C2001" s="174" t="s">
        <v>9143</v>
      </c>
      <c r="D2001" s="187">
        <v>0.18154000000000001</v>
      </c>
      <c r="G2001" t="s">
        <v>4389</v>
      </c>
      <c r="H2001" t="s">
        <v>4390</v>
      </c>
      <c r="I2001" t="s">
        <v>9143</v>
      </c>
      <c r="J2001">
        <v>0.18154000000000001</v>
      </c>
    </row>
    <row r="2002" spans="1:10" x14ac:dyDescent="0.25">
      <c r="A2002" s="174" t="s">
        <v>4391</v>
      </c>
      <c r="B2002" s="174" t="s">
        <v>4392</v>
      </c>
      <c r="C2002" s="174" t="s">
        <v>9144</v>
      </c>
      <c r="D2002" s="187">
        <v>1180.0133000000001</v>
      </c>
      <c r="G2002" t="s">
        <v>4391</v>
      </c>
      <c r="H2002" t="s">
        <v>4392</v>
      </c>
      <c r="I2002" t="s">
        <v>9144</v>
      </c>
      <c r="J2002">
        <v>1180.0133000000001</v>
      </c>
    </row>
    <row r="2003" spans="1:10" x14ac:dyDescent="0.25">
      <c r="A2003" s="174" t="s">
        <v>4393</v>
      </c>
      <c r="B2003" s="174" t="s">
        <v>4394</v>
      </c>
      <c r="C2003" s="174" t="s">
        <v>9145</v>
      </c>
      <c r="D2003" s="187">
        <v>3028.7651300000002</v>
      </c>
      <c r="G2003" t="s">
        <v>4393</v>
      </c>
      <c r="H2003" t="s">
        <v>4394</v>
      </c>
      <c r="I2003" t="s">
        <v>9145</v>
      </c>
      <c r="J2003">
        <v>3028.7651300000002</v>
      </c>
    </row>
    <row r="2004" spans="1:10" x14ac:dyDescent="0.25">
      <c r="A2004" s="174" t="s">
        <v>4395</v>
      </c>
      <c r="B2004" s="174" t="s">
        <v>4396</v>
      </c>
      <c r="C2004" s="174" t="s">
        <v>9146</v>
      </c>
      <c r="D2004" s="187">
        <v>167642.421</v>
      </c>
      <c r="G2004" t="s">
        <v>4395</v>
      </c>
      <c r="H2004" t="s">
        <v>4396</v>
      </c>
      <c r="I2004" t="s">
        <v>9146</v>
      </c>
      <c r="J2004">
        <v>167642.421</v>
      </c>
    </row>
    <row r="2005" spans="1:10" x14ac:dyDescent="0.25">
      <c r="A2005" s="174" t="s">
        <v>4397</v>
      </c>
      <c r="B2005" s="174" t="s">
        <v>4398</v>
      </c>
      <c r="C2005" s="174" t="s">
        <v>9147</v>
      </c>
      <c r="D2005" s="187">
        <v>80.591437999999997</v>
      </c>
      <c r="G2005" t="s">
        <v>4397</v>
      </c>
      <c r="H2005" t="s">
        <v>4398</v>
      </c>
      <c r="I2005" t="s">
        <v>9147</v>
      </c>
      <c r="J2005">
        <v>80.591437999999997</v>
      </c>
    </row>
    <row r="2006" spans="1:10" x14ac:dyDescent="0.25">
      <c r="A2006" s="174" t="s">
        <v>4399</v>
      </c>
      <c r="B2006" s="174" t="s">
        <v>4400</v>
      </c>
      <c r="C2006" s="174" t="s">
        <v>9148</v>
      </c>
      <c r="D2006" s="187">
        <v>30624.894499999999</v>
      </c>
      <c r="G2006" t="s">
        <v>4399</v>
      </c>
      <c r="H2006" t="s">
        <v>4400</v>
      </c>
      <c r="I2006" t="s">
        <v>9148</v>
      </c>
      <c r="J2006">
        <v>30624.894499999999</v>
      </c>
    </row>
    <row r="2007" spans="1:10" x14ac:dyDescent="0.25">
      <c r="A2007" s="174" t="s">
        <v>4401</v>
      </c>
      <c r="B2007" s="174" t="s">
        <v>4402</v>
      </c>
      <c r="C2007" s="174" t="s">
        <v>9149</v>
      </c>
      <c r="D2007" s="187">
        <v>2.6420089999999998</v>
      </c>
      <c r="G2007" t="s">
        <v>4401</v>
      </c>
      <c r="H2007" t="s">
        <v>4402</v>
      </c>
      <c r="I2007" t="s">
        <v>9149</v>
      </c>
      <c r="J2007">
        <v>2.6420089999999998</v>
      </c>
    </row>
    <row r="2008" spans="1:10" x14ac:dyDescent="0.25">
      <c r="A2008" s="174" t="s">
        <v>4403</v>
      </c>
      <c r="B2008" s="174" t="s">
        <v>4404</v>
      </c>
      <c r="C2008" s="174" t="s">
        <v>9150</v>
      </c>
      <c r="D2008" s="187">
        <v>25891.597600000001</v>
      </c>
      <c r="G2008" t="s">
        <v>4403</v>
      </c>
      <c r="H2008" t="s">
        <v>4404</v>
      </c>
      <c r="I2008" t="s">
        <v>9150</v>
      </c>
      <c r="J2008">
        <v>25891.597600000001</v>
      </c>
    </row>
    <row r="2009" spans="1:10" x14ac:dyDescent="0.25">
      <c r="A2009" s="174" t="s">
        <v>4405</v>
      </c>
      <c r="B2009" s="174" t="s">
        <v>4406</v>
      </c>
      <c r="C2009" s="174" t="s">
        <v>9151</v>
      </c>
      <c r="D2009" s="187">
        <v>3.021423</v>
      </c>
      <c r="G2009" t="s">
        <v>4405</v>
      </c>
      <c r="H2009" t="s">
        <v>4406</v>
      </c>
      <c r="I2009" t="s">
        <v>9151</v>
      </c>
      <c r="J2009">
        <v>3.021423</v>
      </c>
    </row>
    <row r="2010" spans="1:10" x14ac:dyDescent="0.25">
      <c r="A2010" s="174" t="s">
        <v>4407</v>
      </c>
      <c r="B2010" s="174" t="s">
        <v>4408</v>
      </c>
      <c r="C2010" s="174" t="s">
        <v>9152</v>
      </c>
      <c r="D2010" s="187">
        <v>23567.248</v>
      </c>
      <c r="G2010" t="s">
        <v>4407</v>
      </c>
      <c r="H2010" t="s">
        <v>4408</v>
      </c>
      <c r="I2010" t="s">
        <v>9152</v>
      </c>
      <c r="J2010">
        <v>23567.248</v>
      </c>
    </row>
    <row r="2011" spans="1:10" x14ac:dyDescent="0.25">
      <c r="A2011" s="174" t="s">
        <v>4409</v>
      </c>
      <c r="B2011" s="174" t="s">
        <v>4410</v>
      </c>
      <c r="C2011" s="174" t="s">
        <v>9153</v>
      </c>
      <c r="D2011" s="187">
        <v>8.4925E-2</v>
      </c>
      <c r="G2011" t="s">
        <v>4409</v>
      </c>
      <c r="H2011" t="s">
        <v>4410</v>
      </c>
      <c r="I2011" t="s">
        <v>9153</v>
      </c>
      <c r="J2011">
        <v>8.4925E-2</v>
      </c>
    </row>
    <row r="2012" spans="1:10" x14ac:dyDescent="0.25">
      <c r="A2012" s="174" t="s">
        <v>4411</v>
      </c>
      <c r="B2012" s="174" t="s">
        <v>4412</v>
      </c>
      <c r="C2012" s="174" t="s">
        <v>9154</v>
      </c>
      <c r="D2012" s="187">
        <v>552.01159600000005</v>
      </c>
      <c r="G2012" t="s">
        <v>4411</v>
      </c>
      <c r="H2012" t="s">
        <v>4412</v>
      </c>
      <c r="I2012" t="s">
        <v>9154</v>
      </c>
      <c r="J2012">
        <v>552.01159600000005</v>
      </c>
    </row>
    <row r="2013" spans="1:10" x14ac:dyDescent="0.25">
      <c r="A2013" s="174" t="s">
        <v>4413</v>
      </c>
      <c r="B2013" s="174" t="s">
        <v>4414</v>
      </c>
      <c r="C2013" s="174" t="s">
        <v>9155</v>
      </c>
      <c r="D2013" s="187">
        <v>11422486</v>
      </c>
      <c r="G2013" t="s">
        <v>4413</v>
      </c>
      <c r="H2013" t="s">
        <v>4414</v>
      </c>
      <c r="I2013" t="s">
        <v>9155</v>
      </c>
      <c r="J2013">
        <v>11422486</v>
      </c>
    </row>
    <row r="2014" spans="1:10" x14ac:dyDescent="0.25">
      <c r="A2014" s="174" t="s">
        <v>4415</v>
      </c>
      <c r="B2014" s="174" t="s">
        <v>4416</v>
      </c>
      <c r="C2014" s="174" t="s">
        <v>9156</v>
      </c>
      <c r="D2014" s="187">
        <v>2244598.25</v>
      </c>
      <c r="G2014" t="s">
        <v>4415</v>
      </c>
      <c r="H2014" t="s">
        <v>4416</v>
      </c>
      <c r="I2014" t="s">
        <v>9156</v>
      </c>
      <c r="J2014">
        <v>2244598.25</v>
      </c>
    </row>
    <row r="2015" spans="1:10" x14ac:dyDescent="0.25">
      <c r="A2015" s="174" t="s">
        <v>4417</v>
      </c>
      <c r="B2015" s="174" t="s">
        <v>4418</v>
      </c>
      <c r="C2015" s="174" t="s">
        <v>9157</v>
      </c>
      <c r="D2015" s="187">
        <v>13706.944299999999</v>
      </c>
      <c r="G2015" t="s">
        <v>4417</v>
      </c>
      <c r="H2015" t="s">
        <v>4418</v>
      </c>
      <c r="I2015" t="s">
        <v>9157</v>
      </c>
      <c r="J2015">
        <v>13706.944299999999</v>
      </c>
    </row>
    <row r="2016" spans="1:10" x14ac:dyDescent="0.25">
      <c r="A2016" s="174" t="s">
        <v>4419</v>
      </c>
      <c r="B2016" s="174" t="s">
        <v>4420</v>
      </c>
      <c r="C2016" s="174" t="s">
        <v>9158</v>
      </c>
      <c r="D2016" s="187">
        <v>33669.0507</v>
      </c>
      <c r="G2016" t="s">
        <v>4419</v>
      </c>
      <c r="H2016" t="s">
        <v>4420</v>
      </c>
      <c r="I2016" t="s">
        <v>9158</v>
      </c>
      <c r="J2016">
        <v>33669.0507</v>
      </c>
    </row>
    <row r="2017" spans="1:10" x14ac:dyDescent="0.25">
      <c r="A2017" s="174" t="s">
        <v>4421</v>
      </c>
      <c r="B2017" s="174" t="s">
        <v>4422</v>
      </c>
      <c r="C2017" s="174" t="s">
        <v>9159</v>
      </c>
      <c r="D2017" s="187">
        <v>23742056</v>
      </c>
      <c r="G2017" t="s">
        <v>4421</v>
      </c>
      <c r="H2017" t="s">
        <v>4422</v>
      </c>
      <c r="I2017" t="s">
        <v>9159</v>
      </c>
      <c r="J2017">
        <v>23742056</v>
      </c>
    </row>
    <row r="2018" spans="1:10" x14ac:dyDescent="0.25">
      <c r="A2018" s="174" t="s">
        <v>4423</v>
      </c>
      <c r="B2018" s="174" t="s">
        <v>4424</v>
      </c>
      <c r="C2018" s="174" t="s">
        <v>9160</v>
      </c>
      <c r="D2018" s="187">
        <v>4435957</v>
      </c>
      <c r="G2018" t="s">
        <v>4423</v>
      </c>
      <c r="H2018" t="s">
        <v>4424</v>
      </c>
      <c r="I2018" t="s">
        <v>9160</v>
      </c>
      <c r="J2018">
        <v>4435957</v>
      </c>
    </row>
    <row r="2019" spans="1:10" x14ac:dyDescent="0.25">
      <c r="A2019" s="174" t="s">
        <v>4425</v>
      </c>
      <c r="B2019" s="174" t="s">
        <v>4426</v>
      </c>
      <c r="C2019" s="174" t="s">
        <v>9161</v>
      </c>
      <c r="D2019" s="187">
        <v>28490.337800000001</v>
      </c>
      <c r="G2019" t="s">
        <v>4425</v>
      </c>
      <c r="H2019" t="s">
        <v>4426</v>
      </c>
      <c r="I2019" t="s">
        <v>9161</v>
      </c>
      <c r="J2019">
        <v>28490.337800000001</v>
      </c>
    </row>
    <row r="2020" spans="1:10" x14ac:dyDescent="0.25">
      <c r="A2020" s="174" t="s">
        <v>4427</v>
      </c>
      <c r="B2020" s="174" t="s">
        <v>4428</v>
      </c>
      <c r="C2020" s="174" t="s">
        <v>9162</v>
      </c>
      <c r="D2020" s="187">
        <v>66539.429600000003</v>
      </c>
      <c r="G2020" t="s">
        <v>4427</v>
      </c>
      <c r="H2020" t="s">
        <v>4428</v>
      </c>
      <c r="I2020" t="s">
        <v>9162</v>
      </c>
      <c r="J2020">
        <v>66539.429600000003</v>
      </c>
    </row>
    <row r="2021" spans="1:10" x14ac:dyDescent="0.25">
      <c r="A2021" s="174" t="s">
        <v>4429</v>
      </c>
      <c r="B2021" s="174" t="s">
        <v>4430</v>
      </c>
      <c r="C2021" s="174" t="s">
        <v>9163</v>
      </c>
      <c r="D2021" s="187">
        <v>15782358</v>
      </c>
      <c r="G2021" t="s">
        <v>4429</v>
      </c>
      <c r="H2021" t="s">
        <v>4430</v>
      </c>
      <c r="I2021" t="s">
        <v>9163</v>
      </c>
      <c r="J2021">
        <v>15782358</v>
      </c>
    </row>
    <row r="2022" spans="1:10" x14ac:dyDescent="0.25">
      <c r="A2022" s="174" t="s">
        <v>4431</v>
      </c>
      <c r="B2022" s="174" t="s">
        <v>4432</v>
      </c>
      <c r="C2022" s="174" t="s">
        <v>9164</v>
      </c>
      <c r="D2022" s="187">
        <v>2390710.75</v>
      </c>
      <c r="G2022" t="s">
        <v>4431</v>
      </c>
      <c r="H2022" t="s">
        <v>4432</v>
      </c>
      <c r="I2022" t="s">
        <v>9164</v>
      </c>
      <c r="J2022">
        <v>2390710.75</v>
      </c>
    </row>
    <row r="2023" spans="1:10" x14ac:dyDescent="0.25">
      <c r="A2023" s="174" t="s">
        <v>4433</v>
      </c>
      <c r="B2023" s="174" t="s">
        <v>4434</v>
      </c>
      <c r="C2023" s="174" t="s">
        <v>9165</v>
      </c>
      <c r="D2023" s="187">
        <v>18939.001899999999</v>
      </c>
      <c r="G2023" t="s">
        <v>4433</v>
      </c>
      <c r="H2023" t="s">
        <v>4434</v>
      </c>
      <c r="I2023" t="s">
        <v>9165</v>
      </c>
      <c r="J2023">
        <v>18939.001899999999</v>
      </c>
    </row>
    <row r="2024" spans="1:10" x14ac:dyDescent="0.25">
      <c r="A2024" s="174" t="s">
        <v>4435</v>
      </c>
      <c r="B2024" s="174" t="s">
        <v>4436</v>
      </c>
      <c r="C2024" s="174" t="s">
        <v>9166</v>
      </c>
      <c r="D2024" s="187">
        <v>35860.652300000002</v>
      </c>
      <c r="G2024" t="s">
        <v>4435</v>
      </c>
      <c r="H2024" t="s">
        <v>4436</v>
      </c>
      <c r="I2024" t="s">
        <v>9166</v>
      </c>
      <c r="J2024">
        <v>35860.652300000002</v>
      </c>
    </row>
    <row r="2025" spans="1:10" x14ac:dyDescent="0.25">
      <c r="A2025" s="174" t="s">
        <v>4437</v>
      </c>
      <c r="B2025" s="174" t="s">
        <v>4438</v>
      </c>
      <c r="C2025" s="174" t="s">
        <v>9167</v>
      </c>
      <c r="D2025" s="187">
        <v>13500257</v>
      </c>
      <c r="G2025" t="s">
        <v>4437</v>
      </c>
      <c r="H2025" t="s">
        <v>4438</v>
      </c>
      <c r="I2025" t="s">
        <v>9167</v>
      </c>
      <c r="J2025">
        <v>13500257</v>
      </c>
    </row>
    <row r="2026" spans="1:10" x14ac:dyDescent="0.25">
      <c r="A2026" s="174" t="s">
        <v>4439</v>
      </c>
      <c r="B2026" s="174" t="s">
        <v>4440</v>
      </c>
      <c r="C2026" s="174" t="s">
        <v>9168</v>
      </c>
      <c r="D2026" s="187">
        <v>1168398.8700000001</v>
      </c>
      <c r="G2026" t="s">
        <v>4439</v>
      </c>
      <c r="H2026" t="s">
        <v>4440</v>
      </c>
      <c r="I2026" t="s">
        <v>9168</v>
      </c>
      <c r="J2026">
        <v>1168398.8700000001</v>
      </c>
    </row>
    <row r="2027" spans="1:10" x14ac:dyDescent="0.25">
      <c r="A2027" s="174" t="s">
        <v>4441</v>
      </c>
      <c r="B2027" s="174" t="s">
        <v>4442</v>
      </c>
      <c r="C2027" s="174" t="s">
        <v>9169</v>
      </c>
      <c r="D2027" s="187">
        <v>16200.1728</v>
      </c>
      <c r="G2027" t="s">
        <v>4441</v>
      </c>
      <c r="H2027" t="s">
        <v>4442</v>
      </c>
      <c r="I2027" t="s">
        <v>9169</v>
      </c>
      <c r="J2027">
        <v>16200.1728</v>
      </c>
    </row>
    <row r="2028" spans="1:10" x14ac:dyDescent="0.25">
      <c r="A2028" s="174" t="s">
        <v>4443</v>
      </c>
      <c r="B2028" s="174" t="s">
        <v>4444</v>
      </c>
      <c r="C2028" s="174" t="s">
        <v>9170</v>
      </c>
      <c r="D2028" s="187">
        <v>17525.998</v>
      </c>
      <c r="G2028" t="s">
        <v>4443</v>
      </c>
      <c r="H2028" t="s">
        <v>4444</v>
      </c>
      <c r="I2028" t="s">
        <v>9170</v>
      </c>
      <c r="J2028">
        <v>17525.998</v>
      </c>
    </row>
    <row r="2029" spans="1:10" x14ac:dyDescent="0.25">
      <c r="A2029" s="174" t="s">
        <v>4445</v>
      </c>
      <c r="B2029" s="174" t="s">
        <v>4446</v>
      </c>
      <c r="C2029" s="174" t="s">
        <v>9171</v>
      </c>
      <c r="D2029" s="187">
        <v>5740466</v>
      </c>
      <c r="G2029" t="s">
        <v>4445</v>
      </c>
      <c r="H2029" t="s">
        <v>4446</v>
      </c>
      <c r="I2029" t="s">
        <v>9171</v>
      </c>
      <c r="J2029">
        <v>5740466</v>
      </c>
    </row>
    <row r="2030" spans="1:10" x14ac:dyDescent="0.25">
      <c r="A2030" s="174" t="s">
        <v>4447</v>
      </c>
      <c r="B2030" s="174" t="s">
        <v>4448</v>
      </c>
      <c r="C2030" s="174" t="s">
        <v>9172</v>
      </c>
      <c r="D2030" s="187">
        <v>922079.06200000003</v>
      </c>
      <c r="G2030" t="s">
        <v>4447</v>
      </c>
      <c r="H2030" t="s">
        <v>4448</v>
      </c>
      <c r="I2030" t="s">
        <v>9172</v>
      </c>
      <c r="J2030">
        <v>922079.06200000003</v>
      </c>
    </row>
    <row r="2031" spans="1:10" x14ac:dyDescent="0.25">
      <c r="A2031" s="174" t="s">
        <v>4449</v>
      </c>
      <c r="B2031" s="174" t="s">
        <v>4450</v>
      </c>
      <c r="C2031" s="174" t="s">
        <v>9173</v>
      </c>
      <c r="D2031" s="187">
        <v>6888.5742099999998</v>
      </c>
      <c r="G2031" t="s">
        <v>4449</v>
      </c>
      <c r="H2031" t="s">
        <v>4450</v>
      </c>
      <c r="I2031" t="s">
        <v>9173</v>
      </c>
      <c r="J2031">
        <v>6888.5742099999998</v>
      </c>
    </row>
    <row r="2032" spans="1:10" x14ac:dyDescent="0.25">
      <c r="A2032" s="174" t="s">
        <v>4451</v>
      </c>
      <c r="B2032" s="174" t="s">
        <v>4452</v>
      </c>
      <c r="C2032" s="174" t="s">
        <v>9174</v>
      </c>
      <c r="D2032" s="187">
        <v>13831.198200000001</v>
      </c>
      <c r="G2032" t="s">
        <v>4451</v>
      </c>
      <c r="H2032" t="s">
        <v>4452</v>
      </c>
      <c r="I2032" t="s">
        <v>9174</v>
      </c>
      <c r="J2032">
        <v>13831.198200000001</v>
      </c>
    </row>
    <row r="2033" spans="1:10" x14ac:dyDescent="0.25">
      <c r="A2033" s="265" t="s">
        <v>4857</v>
      </c>
      <c r="B2033" s="265" t="s">
        <v>4612</v>
      </c>
      <c r="C2033" s="266" t="s">
        <v>9175</v>
      </c>
      <c r="D2033" s="269">
        <v>13500</v>
      </c>
      <c r="G2033" t="s">
        <v>4857</v>
      </c>
      <c r="H2033" t="s">
        <v>4612</v>
      </c>
      <c r="I2033" t="s">
        <v>9175</v>
      </c>
      <c r="J2033">
        <v>13500</v>
      </c>
    </row>
    <row r="2034" spans="1:10" x14ac:dyDescent="0.25">
      <c r="A2034" s="265" t="s">
        <v>4858</v>
      </c>
      <c r="B2034" s="265" t="s">
        <v>4613</v>
      </c>
      <c r="C2034" s="266" t="s">
        <v>9176</v>
      </c>
      <c r="D2034" s="269">
        <v>800</v>
      </c>
      <c r="G2034" t="s">
        <v>4858</v>
      </c>
      <c r="H2034" t="s">
        <v>4613</v>
      </c>
      <c r="I2034" t="s">
        <v>9176</v>
      </c>
      <c r="J2034">
        <v>800</v>
      </c>
    </row>
    <row r="2035" spans="1:10" x14ac:dyDescent="0.25">
      <c r="A2035" s="265" t="s">
        <v>4859</v>
      </c>
      <c r="B2035" s="265" t="s">
        <v>4614</v>
      </c>
      <c r="C2035" s="266" t="s">
        <v>9177</v>
      </c>
      <c r="D2035" s="269">
        <v>0</v>
      </c>
      <c r="G2035" t="s">
        <v>4859</v>
      </c>
      <c r="H2035" t="s">
        <v>4614</v>
      </c>
      <c r="I2035" t="s">
        <v>9177</v>
      </c>
      <c r="J2035">
        <v>0</v>
      </c>
    </row>
    <row r="2036" spans="1:10" x14ac:dyDescent="0.25">
      <c r="A2036" s="265" t="s">
        <v>4860</v>
      </c>
      <c r="B2036" s="265" t="s">
        <v>4615</v>
      </c>
      <c r="C2036" s="266" t="s">
        <v>9178</v>
      </c>
      <c r="D2036" s="269">
        <v>0</v>
      </c>
      <c r="G2036" t="s">
        <v>4860</v>
      </c>
      <c r="H2036" t="s">
        <v>4615</v>
      </c>
      <c r="I2036" t="s">
        <v>9178</v>
      </c>
      <c r="J2036">
        <v>0</v>
      </c>
    </row>
    <row r="2037" spans="1:10" x14ac:dyDescent="0.25">
      <c r="A2037" s="265" t="s">
        <v>4861</v>
      </c>
      <c r="B2037" s="265" t="s">
        <v>4616</v>
      </c>
      <c r="C2037" s="266" t="s">
        <v>9179</v>
      </c>
      <c r="D2037" s="269">
        <v>0</v>
      </c>
      <c r="G2037" t="s">
        <v>4861</v>
      </c>
      <c r="H2037" t="s">
        <v>4616</v>
      </c>
      <c r="I2037" t="s">
        <v>9179</v>
      </c>
      <c r="J2037">
        <v>0</v>
      </c>
    </row>
    <row r="2038" spans="1:10" x14ac:dyDescent="0.25">
      <c r="A2038" s="265" t="s">
        <v>4862</v>
      </c>
      <c r="B2038" s="265" t="s">
        <v>4617</v>
      </c>
      <c r="C2038" s="266" t="s">
        <v>9180</v>
      </c>
      <c r="D2038" s="269">
        <v>0</v>
      </c>
      <c r="G2038" t="s">
        <v>4862</v>
      </c>
      <c r="H2038" t="s">
        <v>4617</v>
      </c>
      <c r="I2038" t="s">
        <v>9180</v>
      </c>
      <c r="J2038">
        <v>0</v>
      </c>
    </row>
    <row r="2039" spans="1:10" x14ac:dyDescent="0.25">
      <c r="A2039" s="265" t="s">
        <v>4863</v>
      </c>
      <c r="B2039" s="265" t="s">
        <v>4618</v>
      </c>
      <c r="C2039" s="266" t="s">
        <v>9181</v>
      </c>
      <c r="D2039" s="269">
        <v>0</v>
      </c>
      <c r="G2039" t="s">
        <v>4863</v>
      </c>
      <c r="H2039" t="s">
        <v>4618</v>
      </c>
      <c r="I2039" t="s">
        <v>9181</v>
      </c>
      <c r="J2039">
        <v>0</v>
      </c>
    </row>
    <row r="2040" spans="1:10" x14ac:dyDescent="0.25">
      <c r="A2040" s="265" t="s">
        <v>4864</v>
      </c>
      <c r="B2040" s="265" t="s">
        <v>4619</v>
      </c>
      <c r="C2040" s="266" t="s">
        <v>9182</v>
      </c>
      <c r="D2040" s="269">
        <v>17435</v>
      </c>
      <c r="G2040" t="s">
        <v>4864</v>
      </c>
      <c r="H2040" t="s">
        <v>4619</v>
      </c>
      <c r="I2040" t="s">
        <v>9182</v>
      </c>
      <c r="J2040">
        <v>17435</v>
      </c>
    </row>
    <row r="2041" spans="1:10" x14ac:dyDescent="0.25">
      <c r="A2041" s="265" t="s">
        <v>4865</v>
      </c>
      <c r="B2041" s="265" t="s">
        <v>4620</v>
      </c>
      <c r="C2041" s="266" t="s">
        <v>9183</v>
      </c>
      <c r="D2041" s="269">
        <v>800</v>
      </c>
      <c r="G2041" t="s">
        <v>4865</v>
      </c>
      <c r="H2041" t="s">
        <v>4620</v>
      </c>
      <c r="I2041" t="s">
        <v>9183</v>
      </c>
      <c r="J2041">
        <v>800</v>
      </c>
    </row>
    <row r="2042" spans="1:10" x14ac:dyDescent="0.25">
      <c r="A2042" s="265" t="s">
        <v>4866</v>
      </c>
      <c r="B2042" s="265" t="s">
        <v>4621</v>
      </c>
      <c r="C2042" s="266" t="s">
        <v>9184</v>
      </c>
      <c r="D2042" s="269">
        <v>0</v>
      </c>
      <c r="G2042" t="s">
        <v>4866</v>
      </c>
      <c r="H2042" t="s">
        <v>4621</v>
      </c>
      <c r="I2042" t="s">
        <v>9184</v>
      </c>
      <c r="J2042">
        <v>0</v>
      </c>
    </row>
    <row r="2043" spans="1:10" x14ac:dyDescent="0.25">
      <c r="A2043" s="265" t="s">
        <v>4867</v>
      </c>
      <c r="B2043" s="265" t="s">
        <v>4622</v>
      </c>
      <c r="C2043" s="266" t="s">
        <v>9185</v>
      </c>
      <c r="D2043" s="269">
        <v>0</v>
      </c>
      <c r="G2043" t="s">
        <v>4867</v>
      </c>
      <c r="H2043" t="s">
        <v>4622</v>
      </c>
      <c r="I2043" t="s">
        <v>9185</v>
      </c>
      <c r="J2043">
        <v>0</v>
      </c>
    </row>
    <row r="2044" spans="1:10" x14ac:dyDescent="0.25">
      <c r="A2044" s="265" t="s">
        <v>4868</v>
      </c>
      <c r="B2044" s="265" t="s">
        <v>4623</v>
      </c>
      <c r="C2044" s="266" t="s">
        <v>9186</v>
      </c>
      <c r="D2044" s="269">
        <v>0</v>
      </c>
      <c r="G2044" t="s">
        <v>4868</v>
      </c>
      <c r="H2044" t="s">
        <v>4623</v>
      </c>
      <c r="I2044" t="s">
        <v>9186</v>
      </c>
      <c r="J2044">
        <v>0</v>
      </c>
    </row>
    <row r="2045" spans="1:10" x14ac:dyDescent="0.25">
      <c r="A2045" s="265" t="s">
        <v>4869</v>
      </c>
      <c r="B2045" s="265" t="s">
        <v>4624</v>
      </c>
      <c r="C2045" s="266" t="s">
        <v>9187</v>
      </c>
      <c r="D2045" s="269">
        <v>0</v>
      </c>
      <c r="G2045" t="s">
        <v>4869</v>
      </c>
      <c r="H2045" t="s">
        <v>4624</v>
      </c>
      <c r="I2045" t="s">
        <v>9187</v>
      </c>
      <c r="J2045">
        <v>0</v>
      </c>
    </row>
    <row r="2046" spans="1:10" x14ac:dyDescent="0.25">
      <c r="A2046" s="265" t="s">
        <v>4870</v>
      </c>
      <c r="B2046" s="265" t="s">
        <v>4625</v>
      </c>
      <c r="C2046" s="266" t="s">
        <v>9188</v>
      </c>
      <c r="D2046" s="269">
        <v>0</v>
      </c>
      <c r="G2046" t="s">
        <v>4870</v>
      </c>
      <c r="H2046" t="s">
        <v>4625</v>
      </c>
      <c r="I2046" t="s">
        <v>9188</v>
      </c>
      <c r="J2046">
        <v>0</v>
      </c>
    </row>
    <row r="2047" spans="1:10" x14ac:dyDescent="0.25">
      <c r="A2047" s="265" t="s">
        <v>4871</v>
      </c>
      <c r="B2047" s="265" t="s">
        <v>4626</v>
      </c>
      <c r="C2047" s="266" t="s">
        <v>9189</v>
      </c>
      <c r="D2047" s="269">
        <v>21765</v>
      </c>
      <c r="G2047" t="s">
        <v>4871</v>
      </c>
      <c r="H2047" t="s">
        <v>4626</v>
      </c>
      <c r="I2047" t="s">
        <v>9189</v>
      </c>
      <c r="J2047">
        <v>21765</v>
      </c>
    </row>
    <row r="2048" spans="1:10" x14ac:dyDescent="0.25">
      <c r="A2048" s="265" t="s">
        <v>4872</v>
      </c>
      <c r="B2048" s="265" t="s">
        <v>4627</v>
      </c>
      <c r="C2048" s="266" t="s">
        <v>9190</v>
      </c>
      <c r="D2048" s="269">
        <v>800</v>
      </c>
      <c r="G2048" t="s">
        <v>4872</v>
      </c>
      <c r="H2048" t="s">
        <v>4627</v>
      </c>
      <c r="I2048" t="s">
        <v>9190</v>
      </c>
      <c r="J2048">
        <v>800</v>
      </c>
    </row>
    <row r="2049" spans="1:10" x14ac:dyDescent="0.25">
      <c r="A2049" s="265" t="s">
        <v>4873</v>
      </c>
      <c r="B2049" s="265" t="s">
        <v>4628</v>
      </c>
      <c r="C2049" s="266" t="s">
        <v>9191</v>
      </c>
      <c r="D2049" s="269">
        <v>0</v>
      </c>
      <c r="G2049" t="s">
        <v>4873</v>
      </c>
      <c r="H2049" t="s">
        <v>4628</v>
      </c>
      <c r="I2049" t="s">
        <v>9191</v>
      </c>
      <c r="J2049">
        <v>0</v>
      </c>
    </row>
    <row r="2050" spans="1:10" x14ac:dyDescent="0.25">
      <c r="A2050" s="265" t="s">
        <v>4874</v>
      </c>
      <c r="B2050" s="265" t="s">
        <v>4629</v>
      </c>
      <c r="C2050" s="266" t="s">
        <v>9192</v>
      </c>
      <c r="D2050" s="269">
        <v>0</v>
      </c>
      <c r="G2050" t="s">
        <v>4874</v>
      </c>
      <c r="H2050" t="s">
        <v>4629</v>
      </c>
      <c r="I2050" t="s">
        <v>9192</v>
      </c>
      <c r="J2050">
        <v>0</v>
      </c>
    </row>
    <row r="2051" spans="1:10" x14ac:dyDescent="0.25">
      <c r="A2051" s="265" t="s">
        <v>4875</v>
      </c>
      <c r="B2051" s="265" t="s">
        <v>4630</v>
      </c>
      <c r="C2051" s="266" t="s">
        <v>9193</v>
      </c>
      <c r="D2051" s="269">
        <v>0</v>
      </c>
      <c r="G2051" t="s">
        <v>4875</v>
      </c>
      <c r="H2051" t="s">
        <v>4630</v>
      </c>
      <c r="I2051" t="s">
        <v>9193</v>
      </c>
      <c r="J2051">
        <v>0</v>
      </c>
    </row>
    <row r="2052" spans="1:10" x14ac:dyDescent="0.25">
      <c r="A2052" s="265" t="s">
        <v>4876</v>
      </c>
      <c r="B2052" s="265" t="s">
        <v>4631</v>
      </c>
      <c r="C2052" s="266" t="s">
        <v>9194</v>
      </c>
      <c r="D2052" s="269">
        <v>0</v>
      </c>
      <c r="G2052" t="s">
        <v>4876</v>
      </c>
      <c r="H2052" t="s">
        <v>4631</v>
      </c>
      <c r="I2052" t="s">
        <v>9194</v>
      </c>
      <c r="J2052">
        <v>0</v>
      </c>
    </row>
    <row r="2053" spans="1:10" x14ac:dyDescent="0.25">
      <c r="A2053" s="265" t="s">
        <v>4877</v>
      </c>
      <c r="B2053" s="265" t="s">
        <v>4632</v>
      </c>
      <c r="C2053" s="266" t="s">
        <v>9195</v>
      </c>
      <c r="D2053" s="269">
        <v>0</v>
      </c>
      <c r="G2053" t="s">
        <v>4877</v>
      </c>
      <c r="H2053" t="s">
        <v>4632</v>
      </c>
      <c r="I2053" t="s">
        <v>9195</v>
      </c>
      <c r="J2053">
        <v>0</v>
      </c>
    </row>
    <row r="2054" spans="1:10" x14ac:dyDescent="0.25">
      <c r="A2054" s="265" t="s">
        <v>4878</v>
      </c>
      <c r="B2054" s="265" t="s">
        <v>4633</v>
      </c>
      <c r="C2054" s="266" t="s">
        <v>9196</v>
      </c>
      <c r="D2054" s="269">
        <v>20270</v>
      </c>
      <c r="G2054" t="s">
        <v>4878</v>
      </c>
      <c r="H2054" t="s">
        <v>4633</v>
      </c>
      <c r="I2054" t="s">
        <v>9196</v>
      </c>
      <c r="J2054">
        <v>20270</v>
      </c>
    </row>
    <row r="2055" spans="1:10" x14ac:dyDescent="0.25">
      <c r="A2055" s="265" t="s">
        <v>4879</v>
      </c>
      <c r="B2055" s="265" t="s">
        <v>4634</v>
      </c>
      <c r="C2055" s="266" t="s">
        <v>9197</v>
      </c>
      <c r="D2055" s="269">
        <v>800</v>
      </c>
      <c r="G2055" t="s">
        <v>4879</v>
      </c>
      <c r="H2055" t="s">
        <v>4634</v>
      </c>
      <c r="I2055" t="s">
        <v>9197</v>
      </c>
      <c r="J2055">
        <v>800</v>
      </c>
    </row>
    <row r="2056" spans="1:10" x14ac:dyDescent="0.25">
      <c r="A2056" s="265" t="s">
        <v>4880</v>
      </c>
      <c r="B2056" s="265" t="s">
        <v>4635</v>
      </c>
      <c r="C2056" s="266" t="s">
        <v>9198</v>
      </c>
      <c r="D2056" s="269">
        <v>0</v>
      </c>
      <c r="G2056" t="s">
        <v>4880</v>
      </c>
      <c r="H2056" t="s">
        <v>4635</v>
      </c>
      <c r="I2056" t="s">
        <v>9198</v>
      </c>
      <c r="J2056">
        <v>0</v>
      </c>
    </row>
    <row r="2057" spans="1:10" x14ac:dyDescent="0.25">
      <c r="A2057" s="265" t="s">
        <v>4881</v>
      </c>
      <c r="B2057" s="265" t="s">
        <v>4636</v>
      </c>
      <c r="C2057" s="266" t="s">
        <v>9199</v>
      </c>
      <c r="D2057" s="269">
        <v>0</v>
      </c>
      <c r="G2057" t="s">
        <v>4881</v>
      </c>
      <c r="H2057" t="s">
        <v>4636</v>
      </c>
      <c r="I2057" t="s">
        <v>9199</v>
      </c>
      <c r="J2057">
        <v>0</v>
      </c>
    </row>
    <row r="2058" spans="1:10" x14ac:dyDescent="0.25">
      <c r="A2058" s="265" t="s">
        <v>4882</v>
      </c>
      <c r="B2058" s="265" t="s">
        <v>4637</v>
      </c>
      <c r="C2058" s="266" t="s">
        <v>9200</v>
      </c>
      <c r="D2058" s="269">
        <v>0</v>
      </c>
      <c r="G2058" t="s">
        <v>4882</v>
      </c>
      <c r="H2058" t="s">
        <v>4637</v>
      </c>
      <c r="I2058" t="s">
        <v>9200</v>
      </c>
      <c r="J2058">
        <v>0</v>
      </c>
    </row>
    <row r="2059" spans="1:10" x14ac:dyDescent="0.25">
      <c r="A2059" s="265" t="s">
        <v>4883</v>
      </c>
      <c r="B2059" s="265" t="s">
        <v>4638</v>
      </c>
      <c r="C2059" s="266" t="s">
        <v>9201</v>
      </c>
      <c r="D2059" s="269">
        <v>0</v>
      </c>
      <c r="G2059" t="s">
        <v>4883</v>
      </c>
      <c r="H2059" t="s">
        <v>4638</v>
      </c>
      <c r="I2059" t="s">
        <v>9201</v>
      </c>
      <c r="J2059">
        <v>0</v>
      </c>
    </row>
    <row r="2060" spans="1:10" x14ac:dyDescent="0.25">
      <c r="A2060" s="265" t="s">
        <v>4884</v>
      </c>
      <c r="B2060" s="265" t="s">
        <v>4639</v>
      </c>
      <c r="C2060" s="266" t="s">
        <v>9202</v>
      </c>
      <c r="D2060" s="269">
        <v>0</v>
      </c>
      <c r="G2060" t="s">
        <v>4884</v>
      </c>
      <c r="H2060" t="s">
        <v>4639</v>
      </c>
      <c r="I2060" t="s">
        <v>9202</v>
      </c>
      <c r="J2060">
        <v>0</v>
      </c>
    </row>
    <row r="2061" spans="1:10" x14ac:dyDescent="0.25">
      <c r="A2061" s="265" t="s">
        <v>4885</v>
      </c>
      <c r="B2061" s="265" t="s">
        <v>4640</v>
      </c>
      <c r="C2061" s="266" t="s">
        <v>9203</v>
      </c>
      <c r="D2061" s="269">
        <v>54000</v>
      </c>
      <c r="G2061" t="s">
        <v>4885</v>
      </c>
      <c r="H2061" t="s">
        <v>4640</v>
      </c>
      <c r="I2061" t="s">
        <v>9203</v>
      </c>
      <c r="J2061">
        <v>54000</v>
      </c>
    </row>
    <row r="2062" spans="1:10" x14ac:dyDescent="0.25">
      <c r="A2062" s="265" t="s">
        <v>4886</v>
      </c>
      <c r="B2062" s="265" t="s">
        <v>4641</v>
      </c>
      <c r="C2062" s="266" t="s">
        <v>9204</v>
      </c>
      <c r="D2062" s="269">
        <v>1600</v>
      </c>
      <c r="G2062" t="s">
        <v>4886</v>
      </c>
      <c r="H2062" t="s">
        <v>4641</v>
      </c>
      <c r="I2062" t="s">
        <v>9204</v>
      </c>
      <c r="J2062">
        <v>1600</v>
      </c>
    </row>
    <row r="2063" spans="1:10" x14ac:dyDescent="0.25">
      <c r="A2063" s="265" t="s">
        <v>4887</v>
      </c>
      <c r="B2063" s="265" t="s">
        <v>4642</v>
      </c>
      <c r="C2063" s="266" t="s">
        <v>9205</v>
      </c>
      <c r="D2063" s="269">
        <v>0</v>
      </c>
      <c r="G2063" t="s">
        <v>4887</v>
      </c>
      <c r="H2063" t="s">
        <v>4642</v>
      </c>
      <c r="I2063" t="s">
        <v>9205</v>
      </c>
      <c r="J2063">
        <v>0</v>
      </c>
    </row>
    <row r="2064" spans="1:10" x14ac:dyDescent="0.25">
      <c r="A2064" s="265" t="s">
        <v>4888</v>
      </c>
      <c r="B2064" s="265" t="s">
        <v>4643</v>
      </c>
      <c r="C2064" s="266" t="s">
        <v>9206</v>
      </c>
      <c r="D2064" s="269">
        <v>0</v>
      </c>
      <c r="G2064" t="s">
        <v>4888</v>
      </c>
      <c r="H2064" t="s">
        <v>4643</v>
      </c>
      <c r="I2064" t="s">
        <v>9206</v>
      </c>
      <c r="J2064">
        <v>0</v>
      </c>
    </row>
    <row r="2065" spans="1:10" x14ac:dyDescent="0.25">
      <c r="A2065" s="265" t="s">
        <v>4889</v>
      </c>
      <c r="B2065" s="265" t="s">
        <v>4644</v>
      </c>
      <c r="C2065" s="266" t="s">
        <v>9207</v>
      </c>
      <c r="D2065" s="269">
        <v>0</v>
      </c>
      <c r="G2065" t="s">
        <v>4889</v>
      </c>
      <c r="H2065" t="s">
        <v>4644</v>
      </c>
      <c r="I2065" t="s">
        <v>9207</v>
      </c>
      <c r="J2065">
        <v>0</v>
      </c>
    </row>
    <row r="2066" spans="1:10" x14ac:dyDescent="0.25">
      <c r="A2066" s="265" t="s">
        <v>4890</v>
      </c>
      <c r="B2066" s="265" t="s">
        <v>4645</v>
      </c>
      <c r="C2066" s="266" t="s">
        <v>9208</v>
      </c>
      <c r="D2066" s="269">
        <v>0</v>
      </c>
      <c r="G2066" t="s">
        <v>4890</v>
      </c>
      <c r="H2066" t="s">
        <v>4645</v>
      </c>
      <c r="I2066" t="s">
        <v>9208</v>
      </c>
      <c r="J2066">
        <v>0</v>
      </c>
    </row>
    <row r="2067" spans="1:10" x14ac:dyDescent="0.25">
      <c r="A2067" s="265" t="s">
        <v>4891</v>
      </c>
      <c r="B2067" s="265" t="s">
        <v>4646</v>
      </c>
      <c r="C2067" s="266" t="s">
        <v>9209</v>
      </c>
      <c r="D2067" s="269">
        <v>0</v>
      </c>
      <c r="G2067" t="s">
        <v>4891</v>
      </c>
      <c r="H2067" t="s">
        <v>4646</v>
      </c>
      <c r="I2067" t="s">
        <v>9209</v>
      </c>
      <c r="J2067">
        <v>0</v>
      </c>
    </row>
    <row r="2068" spans="1:10" x14ac:dyDescent="0.25">
      <c r="A2068" s="265" t="s">
        <v>4892</v>
      </c>
      <c r="B2068" s="265" t="s">
        <v>4647</v>
      </c>
      <c r="C2068" s="266" t="s">
        <v>9210</v>
      </c>
      <c r="D2068" s="269">
        <v>94500</v>
      </c>
      <c r="G2068" t="s">
        <v>4892</v>
      </c>
      <c r="H2068" t="s">
        <v>4647</v>
      </c>
      <c r="I2068" t="s">
        <v>9210</v>
      </c>
      <c r="J2068">
        <v>94500</v>
      </c>
    </row>
    <row r="2069" spans="1:10" x14ac:dyDescent="0.25">
      <c r="A2069" s="265" t="s">
        <v>4893</v>
      </c>
      <c r="B2069" s="265" t="s">
        <v>4648</v>
      </c>
      <c r="C2069" s="266" t="s">
        <v>9211</v>
      </c>
      <c r="D2069" s="269">
        <v>2000</v>
      </c>
      <c r="G2069" t="s">
        <v>4893</v>
      </c>
      <c r="H2069" t="s">
        <v>4648</v>
      </c>
      <c r="I2069" t="s">
        <v>9211</v>
      </c>
      <c r="J2069">
        <v>2000</v>
      </c>
    </row>
    <row r="2070" spans="1:10" x14ac:dyDescent="0.25">
      <c r="A2070" s="265" t="s">
        <v>4894</v>
      </c>
      <c r="B2070" s="265" t="s">
        <v>4649</v>
      </c>
      <c r="C2070" s="266" t="s">
        <v>9212</v>
      </c>
      <c r="D2070" s="269">
        <v>0</v>
      </c>
      <c r="G2070" t="s">
        <v>4894</v>
      </c>
      <c r="H2070" t="s">
        <v>4649</v>
      </c>
      <c r="I2070" t="s">
        <v>9212</v>
      </c>
      <c r="J2070">
        <v>0</v>
      </c>
    </row>
    <row r="2071" spans="1:10" x14ac:dyDescent="0.25">
      <c r="A2071" s="265" t="s">
        <v>4895</v>
      </c>
      <c r="B2071" s="265" t="s">
        <v>4650</v>
      </c>
      <c r="C2071" s="266" t="s">
        <v>9213</v>
      </c>
      <c r="D2071" s="269">
        <v>0</v>
      </c>
      <c r="G2071" t="s">
        <v>4895</v>
      </c>
      <c r="H2071" t="s">
        <v>4650</v>
      </c>
      <c r="I2071" t="s">
        <v>9213</v>
      </c>
      <c r="J2071">
        <v>0</v>
      </c>
    </row>
    <row r="2072" spans="1:10" x14ac:dyDescent="0.25">
      <c r="A2072" s="265" t="s">
        <v>4896</v>
      </c>
      <c r="B2072" s="265" t="s">
        <v>4651</v>
      </c>
      <c r="C2072" s="266" t="s">
        <v>9214</v>
      </c>
      <c r="D2072" s="269">
        <v>0</v>
      </c>
      <c r="G2072" t="s">
        <v>4896</v>
      </c>
      <c r="H2072" t="s">
        <v>4651</v>
      </c>
      <c r="I2072" t="s">
        <v>9214</v>
      </c>
      <c r="J2072">
        <v>0</v>
      </c>
    </row>
    <row r="2073" spans="1:10" x14ac:dyDescent="0.25">
      <c r="A2073" s="265" t="s">
        <v>4897</v>
      </c>
      <c r="B2073" s="265" t="s">
        <v>4652</v>
      </c>
      <c r="C2073" s="266" t="s">
        <v>9215</v>
      </c>
      <c r="D2073" s="269">
        <v>0</v>
      </c>
      <c r="G2073" t="s">
        <v>4897</v>
      </c>
      <c r="H2073" t="s">
        <v>4652</v>
      </c>
      <c r="I2073" t="s">
        <v>9215</v>
      </c>
      <c r="J2073">
        <v>0</v>
      </c>
    </row>
    <row r="2074" spans="1:10" x14ac:dyDescent="0.25">
      <c r="A2074" s="265" t="s">
        <v>4898</v>
      </c>
      <c r="B2074" s="265" t="s">
        <v>4653</v>
      </c>
      <c r="C2074" s="266" t="s">
        <v>9216</v>
      </c>
      <c r="D2074" s="269">
        <v>0</v>
      </c>
      <c r="G2074" t="s">
        <v>4898</v>
      </c>
      <c r="H2074" t="s">
        <v>4653</v>
      </c>
      <c r="I2074" t="s">
        <v>9216</v>
      </c>
      <c r="J2074">
        <v>0</v>
      </c>
    </row>
    <row r="2075" spans="1:10" x14ac:dyDescent="0.25">
      <c r="A2075" s="265" t="s">
        <v>4899</v>
      </c>
      <c r="B2075" s="265" t="s">
        <v>4654</v>
      </c>
      <c r="C2075" s="266" t="s">
        <v>9217</v>
      </c>
      <c r="D2075" s="269">
        <v>13500</v>
      </c>
      <c r="G2075" t="s">
        <v>4899</v>
      </c>
      <c r="H2075" t="s">
        <v>4654</v>
      </c>
      <c r="I2075" t="s">
        <v>9217</v>
      </c>
      <c r="J2075">
        <v>13500</v>
      </c>
    </row>
    <row r="2076" spans="1:10" x14ac:dyDescent="0.25">
      <c r="A2076" s="265" t="s">
        <v>4900</v>
      </c>
      <c r="B2076" s="265" t="s">
        <v>4655</v>
      </c>
      <c r="C2076" s="266" t="s">
        <v>9218</v>
      </c>
      <c r="D2076" s="269">
        <v>800</v>
      </c>
      <c r="G2076" t="s">
        <v>4900</v>
      </c>
      <c r="H2076" t="s">
        <v>4655</v>
      </c>
      <c r="I2076" t="s">
        <v>9218</v>
      </c>
      <c r="J2076">
        <v>800</v>
      </c>
    </row>
    <row r="2077" spans="1:10" x14ac:dyDescent="0.25">
      <c r="A2077" s="265" t="s">
        <v>4901</v>
      </c>
      <c r="B2077" s="265" t="s">
        <v>4656</v>
      </c>
      <c r="C2077" s="266" t="s">
        <v>9219</v>
      </c>
      <c r="D2077" s="269">
        <v>0</v>
      </c>
      <c r="G2077" t="s">
        <v>4901</v>
      </c>
      <c r="H2077" t="s">
        <v>4656</v>
      </c>
      <c r="I2077" t="s">
        <v>9219</v>
      </c>
      <c r="J2077">
        <v>0</v>
      </c>
    </row>
    <row r="2078" spans="1:10" x14ac:dyDescent="0.25">
      <c r="A2078" s="265" t="s">
        <v>4902</v>
      </c>
      <c r="B2078" s="265" t="s">
        <v>4657</v>
      </c>
      <c r="C2078" s="266" t="s">
        <v>9220</v>
      </c>
      <c r="D2078" s="269">
        <v>0</v>
      </c>
      <c r="G2078" t="s">
        <v>4902</v>
      </c>
      <c r="H2078" t="s">
        <v>4657</v>
      </c>
      <c r="I2078" t="s">
        <v>9220</v>
      </c>
      <c r="J2078">
        <v>0</v>
      </c>
    </row>
    <row r="2079" spans="1:10" x14ac:dyDescent="0.25">
      <c r="A2079" s="265" t="s">
        <v>4903</v>
      </c>
      <c r="B2079" s="265" t="s">
        <v>4658</v>
      </c>
      <c r="C2079" s="266" t="s">
        <v>9221</v>
      </c>
      <c r="D2079" s="269">
        <v>0</v>
      </c>
      <c r="G2079" t="s">
        <v>4903</v>
      </c>
      <c r="H2079" t="s">
        <v>4658</v>
      </c>
      <c r="I2079" t="s">
        <v>9221</v>
      </c>
      <c r="J2079">
        <v>0</v>
      </c>
    </row>
    <row r="2080" spans="1:10" x14ac:dyDescent="0.25">
      <c r="A2080" s="265" t="s">
        <v>4904</v>
      </c>
      <c r="B2080" s="265" t="s">
        <v>4659</v>
      </c>
      <c r="C2080" s="266" t="s">
        <v>9222</v>
      </c>
      <c r="D2080" s="269">
        <v>0</v>
      </c>
      <c r="G2080" t="s">
        <v>4904</v>
      </c>
      <c r="H2080" t="s">
        <v>4659</v>
      </c>
      <c r="I2080" t="s">
        <v>9222</v>
      </c>
      <c r="J2080">
        <v>0</v>
      </c>
    </row>
    <row r="2081" spans="1:10" x14ac:dyDescent="0.25">
      <c r="A2081" s="265" t="s">
        <v>4905</v>
      </c>
      <c r="B2081" s="265" t="s">
        <v>4660</v>
      </c>
      <c r="C2081" s="266" t="s">
        <v>9223</v>
      </c>
      <c r="D2081" s="269">
        <v>0</v>
      </c>
      <c r="G2081" t="s">
        <v>4905</v>
      </c>
      <c r="H2081" t="s">
        <v>4660</v>
      </c>
      <c r="I2081" t="s">
        <v>9223</v>
      </c>
      <c r="J2081">
        <v>0</v>
      </c>
    </row>
    <row r="2082" spans="1:10" x14ac:dyDescent="0.25">
      <c r="A2082" s="265" t="s">
        <v>4906</v>
      </c>
      <c r="B2082" s="265" t="s">
        <v>4661</v>
      </c>
      <c r="C2082" s="266" t="s">
        <v>9224</v>
      </c>
      <c r="D2082" s="269">
        <v>17435</v>
      </c>
      <c r="G2082" t="s">
        <v>4906</v>
      </c>
      <c r="H2082" t="s">
        <v>4661</v>
      </c>
      <c r="I2082" t="s">
        <v>9224</v>
      </c>
      <c r="J2082">
        <v>17435</v>
      </c>
    </row>
    <row r="2083" spans="1:10" x14ac:dyDescent="0.25">
      <c r="A2083" s="265" t="s">
        <v>4907</v>
      </c>
      <c r="B2083" s="265" t="s">
        <v>4662</v>
      </c>
      <c r="C2083" s="266" t="s">
        <v>9225</v>
      </c>
      <c r="D2083" s="269">
        <v>800</v>
      </c>
      <c r="G2083" t="s">
        <v>4907</v>
      </c>
      <c r="H2083" t="s">
        <v>4662</v>
      </c>
      <c r="I2083" t="s">
        <v>9225</v>
      </c>
      <c r="J2083">
        <v>800</v>
      </c>
    </row>
    <row r="2084" spans="1:10" x14ac:dyDescent="0.25">
      <c r="A2084" s="265" t="s">
        <v>4908</v>
      </c>
      <c r="B2084" s="265" t="s">
        <v>4663</v>
      </c>
      <c r="C2084" s="266" t="s">
        <v>9226</v>
      </c>
      <c r="D2084" s="269">
        <v>0</v>
      </c>
      <c r="G2084" t="s">
        <v>4908</v>
      </c>
      <c r="H2084" t="s">
        <v>4663</v>
      </c>
      <c r="I2084" t="s">
        <v>9226</v>
      </c>
      <c r="J2084">
        <v>0</v>
      </c>
    </row>
    <row r="2085" spans="1:10" x14ac:dyDescent="0.25">
      <c r="A2085" s="265" t="s">
        <v>4909</v>
      </c>
      <c r="B2085" s="265" t="s">
        <v>4664</v>
      </c>
      <c r="C2085" s="266" t="s">
        <v>9227</v>
      </c>
      <c r="D2085" s="269">
        <v>0</v>
      </c>
      <c r="G2085" t="s">
        <v>4909</v>
      </c>
      <c r="H2085" t="s">
        <v>4664</v>
      </c>
      <c r="I2085" t="s">
        <v>9227</v>
      </c>
      <c r="J2085">
        <v>0</v>
      </c>
    </row>
    <row r="2086" spans="1:10" x14ac:dyDescent="0.25">
      <c r="A2086" s="265" t="s">
        <v>4910</v>
      </c>
      <c r="B2086" s="265" t="s">
        <v>4665</v>
      </c>
      <c r="C2086" s="266" t="s">
        <v>9228</v>
      </c>
      <c r="D2086" s="269">
        <v>0</v>
      </c>
      <c r="G2086" t="s">
        <v>4910</v>
      </c>
      <c r="H2086" t="s">
        <v>4665</v>
      </c>
      <c r="I2086" t="s">
        <v>9228</v>
      </c>
      <c r="J2086">
        <v>0</v>
      </c>
    </row>
    <row r="2087" spans="1:10" x14ac:dyDescent="0.25">
      <c r="A2087" s="265" t="s">
        <v>4911</v>
      </c>
      <c r="B2087" s="265" t="s">
        <v>4666</v>
      </c>
      <c r="C2087" s="266" t="s">
        <v>9229</v>
      </c>
      <c r="D2087" s="269">
        <v>0</v>
      </c>
      <c r="G2087" t="s">
        <v>4911</v>
      </c>
      <c r="H2087" t="s">
        <v>4666</v>
      </c>
      <c r="I2087" t="s">
        <v>9229</v>
      </c>
      <c r="J2087">
        <v>0</v>
      </c>
    </row>
    <row r="2088" spans="1:10" x14ac:dyDescent="0.25">
      <c r="A2088" s="265" t="s">
        <v>4912</v>
      </c>
      <c r="B2088" s="265" t="s">
        <v>4667</v>
      </c>
      <c r="C2088" s="266" t="s">
        <v>9230</v>
      </c>
      <c r="D2088" s="269">
        <v>0</v>
      </c>
      <c r="G2088" t="s">
        <v>4912</v>
      </c>
      <c r="H2088" t="s">
        <v>4667</v>
      </c>
      <c r="I2088" t="s">
        <v>9230</v>
      </c>
      <c r="J2088">
        <v>0</v>
      </c>
    </row>
    <row r="2089" spans="1:10" x14ac:dyDescent="0.25">
      <c r="A2089" s="265" t="s">
        <v>4913</v>
      </c>
      <c r="B2089" s="265" t="s">
        <v>4668</v>
      </c>
      <c r="C2089" s="266" t="s">
        <v>9231</v>
      </c>
      <c r="D2089" s="269">
        <v>21765</v>
      </c>
      <c r="G2089" t="s">
        <v>4913</v>
      </c>
      <c r="H2089" t="s">
        <v>4668</v>
      </c>
      <c r="I2089" t="s">
        <v>9231</v>
      </c>
      <c r="J2089">
        <v>21765</v>
      </c>
    </row>
    <row r="2090" spans="1:10" x14ac:dyDescent="0.25">
      <c r="A2090" s="265" t="s">
        <v>4914</v>
      </c>
      <c r="B2090" s="265" t="s">
        <v>4669</v>
      </c>
      <c r="C2090" s="266" t="s">
        <v>9232</v>
      </c>
      <c r="D2090" s="269">
        <v>800</v>
      </c>
      <c r="G2090" t="s">
        <v>4914</v>
      </c>
      <c r="H2090" t="s">
        <v>4669</v>
      </c>
      <c r="I2090" t="s">
        <v>9232</v>
      </c>
      <c r="J2090">
        <v>800</v>
      </c>
    </row>
    <row r="2091" spans="1:10" x14ac:dyDescent="0.25">
      <c r="A2091" s="265" t="s">
        <v>4915</v>
      </c>
      <c r="B2091" s="265" t="s">
        <v>4670</v>
      </c>
      <c r="C2091" s="266" t="s">
        <v>9233</v>
      </c>
      <c r="D2091" s="269">
        <v>0</v>
      </c>
      <c r="G2091" t="s">
        <v>4915</v>
      </c>
      <c r="H2091" t="s">
        <v>4670</v>
      </c>
      <c r="I2091" t="s">
        <v>9233</v>
      </c>
      <c r="J2091">
        <v>0</v>
      </c>
    </row>
    <row r="2092" spans="1:10" x14ac:dyDescent="0.25">
      <c r="A2092" s="265" t="s">
        <v>4916</v>
      </c>
      <c r="B2092" s="265" t="s">
        <v>4671</v>
      </c>
      <c r="C2092" s="266" t="s">
        <v>9234</v>
      </c>
      <c r="D2092" s="269">
        <v>0</v>
      </c>
      <c r="G2092" t="s">
        <v>4916</v>
      </c>
      <c r="H2092" t="s">
        <v>4671</v>
      </c>
      <c r="I2092" t="s">
        <v>9234</v>
      </c>
      <c r="J2092">
        <v>0</v>
      </c>
    </row>
    <row r="2093" spans="1:10" x14ac:dyDescent="0.25">
      <c r="A2093" s="265" t="s">
        <v>4917</v>
      </c>
      <c r="B2093" s="265" t="s">
        <v>4672</v>
      </c>
      <c r="C2093" s="266" t="s">
        <v>9235</v>
      </c>
      <c r="D2093" s="269">
        <v>0</v>
      </c>
      <c r="G2093" t="s">
        <v>4917</v>
      </c>
      <c r="H2093" t="s">
        <v>4672</v>
      </c>
      <c r="I2093" t="s">
        <v>9235</v>
      </c>
      <c r="J2093">
        <v>0</v>
      </c>
    </row>
    <row r="2094" spans="1:10" x14ac:dyDescent="0.25">
      <c r="A2094" s="265" t="s">
        <v>4918</v>
      </c>
      <c r="B2094" s="265" t="s">
        <v>4673</v>
      </c>
      <c r="C2094" s="266" t="s">
        <v>9236</v>
      </c>
      <c r="D2094" s="269">
        <v>0</v>
      </c>
      <c r="G2094" t="s">
        <v>4918</v>
      </c>
      <c r="H2094" t="s">
        <v>4673</v>
      </c>
      <c r="I2094" t="s">
        <v>9236</v>
      </c>
      <c r="J2094">
        <v>0</v>
      </c>
    </row>
    <row r="2095" spans="1:10" x14ac:dyDescent="0.25">
      <c r="A2095" s="265" t="s">
        <v>4919</v>
      </c>
      <c r="B2095" s="265" t="s">
        <v>4674</v>
      </c>
      <c r="C2095" s="266" t="s">
        <v>9237</v>
      </c>
      <c r="D2095" s="269">
        <v>0</v>
      </c>
      <c r="G2095" t="s">
        <v>4919</v>
      </c>
      <c r="H2095" t="s">
        <v>4674</v>
      </c>
      <c r="I2095" t="s">
        <v>9237</v>
      </c>
      <c r="J2095">
        <v>0</v>
      </c>
    </row>
    <row r="2096" spans="1:10" x14ac:dyDescent="0.25">
      <c r="A2096" s="265" t="s">
        <v>4920</v>
      </c>
      <c r="B2096" s="265" t="s">
        <v>4675</v>
      </c>
      <c r="C2096" s="266" t="s">
        <v>9238</v>
      </c>
      <c r="D2096" s="269">
        <v>20270</v>
      </c>
      <c r="G2096" t="s">
        <v>4920</v>
      </c>
      <c r="H2096" t="s">
        <v>4675</v>
      </c>
      <c r="I2096" t="s">
        <v>9238</v>
      </c>
      <c r="J2096">
        <v>20270</v>
      </c>
    </row>
    <row r="2097" spans="1:10" x14ac:dyDescent="0.25">
      <c r="A2097" s="265" t="s">
        <v>4921</v>
      </c>
      <c r="B2097" s="265" t="s">
        <v>4676</v>
      </c>
      <c r="C2097" s="266" t="s">
        <v>9239</v>
      </c>
      <c r="D2097" s="269">
        <v>800</v>
      </c>
      <c r="G2097" t="s">
        <v>4921</v>
      </c>
      <c r="H2097" t="s">
        <v>4676</v>
      </c>
      <c r="I2097" t="s">
        <v>9239</v>
      </c>
      <c r="J2097">
        <v>800</v>
      </c>
    </row>
    <row r="2098" spans="1:10" x14ac:dyDescent="0.25">
      <c r="A2098" s="265" t="s">
        <v>4922</v>
      </c>
      <c r="B2098" s="265" t="s">
        <v>4677</v>
      </c>
      <c r="C2098" s="266" t="s">
        <v>9240</v>
      </c>
      <c r="D2098" s="269">
        <v>0</v>
      </c>
      <c r="G2098" t="s">
        <v>4922</v>
      </c>
      <c r="H2098" t="s">
        <v>4677</v>
      </c>
      <c r="I2098" t="s">
        <v>9240</v>
      </c>
      <c r="J2098">
        <v>0</v>
      </c>
    </row>
    <row r="2099" spans="1:10" x14ac:dyDescent="0.25">
      <c r="A2099" s="265" t="s">
        <v>4923</v>
      </c>
      <c r="B2099" s="265" t="s">
        <v>4678</v>
      </c>
      <c r="C2099" s="266" t="s">
        <v>9241</v>
      </c>
      <c r="D2099" s="269">
        <v>0</v>
      </c>
      <c r="G2099" t="s">
        <v>4923</v>
      </c>
      <c r="H2099" t="s">
        <v>4678</v>
      </c>
      <c r="I2099" t="s">
        <v>9241</v>
      </c>
      <c r="J2099">
        <v>0</v>
      </c>
    </row>
    <row r="2100" spans="1:10" x14ac:dyDescent="0.25">
      <c r="A2100" s="265" t="s">
        <v>4924</v>
      </c>
      <c r="B2100" s="265" t="s">
        <v>4679</v>
      </c>
      <c r="C2100" s="266" t="s">
        <v>9242</v>
      </c>
      <c r="D2100" s="269">
        <v>0</v>
      </c>
      <c r="G2100" t="s">
        <v>4924</v>
      </c>
      <c r="H2100" t="s">
        <v>4679</v>
      </c>
      <c r="I2100" t="s">
        <v>9242</v>
      </c>
      <c r="J2100">
        <v>0</v>
      </c>
    </row>
    <row r="2101" spans="1:10" x14ac:dyDescent="0.25">
      <c r="A2101" s="265" t="s">
        <v>4925</v>
      </c>
      <c r="B2101" s="265" t="s">
        <v>4680</v>
      </c>
      <c r="C2101" s="266" t="s">
        <v>9243</v>
      </c>
      <c r="D2101" s="269">
        <v>0</v>
      </c>
      <c r="G2101" t="s">
        <v>4925</v>
      </c>
      <c r="H2101" t="s">
        <v>4680</v>
      </c>
      <c r="I2101" t="s">
        <v>9243</v>
      </c>
      <c r="J2101">
        <v>0</v>
      </c>
    </row>
    <row r="2102" spans="1:10" x14ac:dyDescent="0.25">
      <c r="A2102" s="265" t="s">
        <v>4926</v>
      </c>
      <c r="B2102" s="265" t="s">
        <v>4681</v>
      </c>
      <c r="C2102" s="266" t="s">
        <v>9244</v>
      </c>
      <c r="D2102" s="269">
        <v>0</v>
      </c>
      <c r="G2102" t="s">
        <v>4926</v>
      </c>
      <c r="H2102" t="s">
        <v>4681</v>
      </c>
      <c r="I2102" t="s">
        <v>9244</v>
      </c>
      <c r="J2102">
        <v>0</v>
      </c>
    </row>
    <row r="2103" spans="1:10" x14ac:dyDescent="0.25">
      <c r="A2103" s="265" t="s">
        <v>4927</v>
      </c>
      <c r="B2103" s="265" t="s">
        <v>4682</v>
      </c>
      <c r="C2103" s="266" t="s">
        <v>9245</v>
      </c>
      <c r="D2103" s="269">
        <v>54000</v>
      </c>
      <c r="G2103" t="s">
        <v>4927</v>
      </c>
      <c r="H2103" t="s">
        <v>4682</v>
      </c>
      <c r="I2103" t="s">
        <v>9245</v>
      </c>
      <c r="J2103">
        <v>54000</v>
      </c>
    </row>
    <row r="2104" spans="1:10" x14ac:dyDescent="0.25">
      <c r="A2104" s="265" t="s">
        <v>4928</v>
      </c>
      <c r="B2104" s="265" t="s">
        <v>4683</v>
      </c>
      <c r="C2104" s="266" t="s">
        <v>9246</v>
      </c>
      <c r="D2104" s="269">
        <v>1600</v>
      </c>
      <c r="G2104" t="s">
        <v>4928</v>
      </c>
      <c r="H2104" t="s">
        <v>4683</v>
      </c>
      <c r="I2104" t="s">
        <v>9246</v>
      </c>
      <c r="J2104">
        <v>1600</v>
      </c>
    </row>
    <row r="2105" spans="1:10" x14ac:dyDescent="0.25">
      <c r="A2105" s="265" t="s">
        <v>4929</v>
      </c>
      <c r="B2105" s="265" t="s">
        <v>4684</v>
      </c>
      <c r="C2105" s="266" t="s">
        <v>9247</v>
      </c>
      <c r="D2105" s="269">
        <v>0</v>
      </c>
      <c r="G2105" t="s">
        <v>4929</v>
      </c>
      <c r="H2105" t="s">
        <v>4684</v>
      </c>
      <c r="I2105" t="s">
        <v>9247</v>
      </c>
      <c r="J2105">
        <v>0</v>
      </c>
    </row>
    <row r="2106" spans="1:10" x14ac:dyDescent="0.25">
      <c r="A2106" s="265" t="s">
        <v>4930</v>
      </c>
      <c r="B2106" s="265" t="s">
        <v>4685</v>
      </c>
      <c r="C2106" s="266" t="s">
        <v>9248</v>
      </c>
      <c r="D2106" s="269">
        <v>0</v>
      </c>
      <c r="G2106" t="s">
        <v>4930</v>
      </c>
      <c r="H2106" t="s">
        <v>4685</v>
      </c>
      <c r="I2106" t="s">
        <v>9248</v>
      </c>
      <c r="J2106">
        <v>0</v>
      </c>
    </row>
    <row r="2107" spans="1:10" x14ac:dyDescent="0.25">
      <c r="A2107" s="265" t="s">
        <v>4931</v>
      </c>
      <c r="B2107" s="265" t="s">
        <v>4686</v>
      </c>
      <c r="C2107" s="266" t="s">
        <v>9249</v>
      </c>
      <c r="D2107" s="269">
        <v>0</v>
      </c>
      <c r="G2107" t="s">
        <v>4931</v>
      </c>
      <c r="H2107" t="s">
        <v>4686</v>
      </c>
      <c r="I2107" t="s">
        <v>9249</v>
      </c>
      <c r="J2107">
        <v>0</v>
      </c>
    </row>
    <row r="2108" spans="1:10" x14ac:dyDescent="0.25">
      <c r="A2108" s="265" t="s">
        <v>4932</v>
      </c>
      <c r="B2108" s="265" t="s">
        <v>4687</v>
      </c>
      <c r="C2108" s="266" t="s">
        <v>9250</v>
      </c>
      <c r="D2108" s="269">
        <v>0</v>
      </c>
      <c r="G2108" t="s">
        <v>4932</v>
      </c>
      <c r="H2108" t="s">
        <v>4687</v>
      </c>
      <c r="I2108" t="s">
        <v>9250</v>
      </c>
      <c r="J2108">
        <v>0</v>
      </c>
    </row>
    <row r="2109" spans="1:10" x14ac:dyDescent="0.25">
      <c r="A2109" s="265" t="s">
        <v>4933</v>
      </c>
      <c r="B2109" s="265" t="s">
        <v>4688</v>
      </c>
      <c r="C2109" s="266" t="s">
        <v>9251</v>
      </c>
      <c r="D2109" s="269">
        <v>0</v>
      </c>
      <c r="G2109" t="s">
        <v>4933</v>
      </c>
      <c r="H2109" t="s">
        <v>4688</v>
      </c>
      <c r="I2109" t="s">
        <v>9251</v>
      </c>
      <c r="J2109">
        <v>0</v>
      </c>
    </row>
    <row r="2110" spans="1:10" x14ac:dyDescent="0.25">
      <c r="A2110" s="265" t="s">
        <v>4934</v>
      </c>
      <c r="B2110" s="265" t="s">
        <v>4689</v>
      </c>
      <c r="C2110" s="266" t="s">
        <v>9252</v>
      </c>
      <c r="D2110" s="269">
        <v>94500</v>
      </c>
      <c r="G2110" t="s">
        <v>4934</v>
      </c>
      <c r="H2110" t="s">
        <v>4689</v>
      </c>
      <c r="I2110" t="s">
        <v>9252</v>
      </c>
      <c r="J2110">
        <v>94500</v>
      </c>
    </row>
    <row r="2111" spans="1:10" x14ac:dyDescent="0.25">
      <c r="A2111" s="265" t="s">
        <v>4935</v>
      </c>
      <c r="B2111" s="265" t="s">
        <v>4690</v>
      </c>
      <c r="C2111" s="266" t="s">
        <v>9253</v>
      </c>
      <c r="D2111" s="269">
        <v>2000</v>
      </c>
      <c r="G2111" t="s">
        <v>4935</v>
      </c>
      <c r="H2111" t="s">
        <v>4690</v>
      </c>
      <c r="I2111" t="s">
        <v>9253</v>
      </c>
      <c r="J2111">
        <v>2000</v>
      </c>
    </row>
    <row r="2112" spans="1:10" x14ac:dyDescent="0.25">
      <c r="A2112" s="265" t="s">
        <v>4936</v>
      </c>
      <c r="B2112" s="265" t="s">
        <v>4691</v>
      </c>
      <c r="C2112" s="266" t="s">
        <v>9254</v>
      </c>
      <c r="D2112" s="269">
        <v>0</v>
      </c>
      <c r="G2112" t="s">
        <v>4936</v>
      </c>
      <c r="H2112" t="s">
        <v>4691</v>
      </c>
      <c r="I2112" t="s">
        <v>9254</v>
      </c>
      <c r="J2112">
        <v>0</v>
      </c>
    </row>
    <row r="2113" spans="1:10" x14ac:dyDescent="0.25">
      <c r="A2113" s="265" t="s">
        <v>4937</v>
      </c>
      <c r="B2113" s="265" t="s">
        <v>4692</v>
      </c>
      <c r="C2113" s="266" t="s">
        <v>9255</v>
      </c>
      <c r="D2113" s="269">
        <v>0</v>
      </c>
      <c r="G2113" t="s">
        <v>4937</v>
      </c>
      <c r="H2113" t="s">
        <v>4692</v>
      </c>
      <c r="I2113" t="s">
        <v>9255</v>
      </c>
      <c r="J2113">
        <v>0</v>
      </c>
    </row>
    <row r="2114" spans="1:10" x14ac:dyDescent="0.25">
      <c r="A2114" s="265" t="s">
        <v>4938</v>
      </c>
      <c r="B2114" s="265" t="s">
        <v>4693</v>
      </c>
      <c r="C2114" s="266" t="s">
        <v>9256</v>
      </c>
      <c r="D2114" s="269">
        <v>0</v>
      </c>
      <c r="G2114" t="s">
        <v>4938</v>
      </c>
      <c r="H2114" t="s">
        <v>4693</v>
      </c>
      <c r="I2114" t="s">
        <v>9256</v>
      </c>
      <c r="J2114">
        <v>0</v>
      </c>
    </row>
    <row r="2115" spans="1:10" x14ac:dyDescent="0.25">
      <c r="A2115" s="265" t="s">
        <v>4939</v>
      </c>
      <c r="B2115" s="265" t="s">
        <v>4694</v>
      </c>
      <c r="C2115" s="266" t="s">
        <v>9257</v>
      </c>
      <c r="D2115" s="269">
        <v>0</v>
      </c>
      <c r="G2115" t="s">
        <v>4939</v>
      </c>
      <c r="H2115" t="s">
        <v>4694</v>
      </c>
      <c r="I2115" t="s">
        <v>9257</v>
      </c>
      <c r="J2115">
        <v>0</v>
      </c>
    </row>
    <row r="2116" spans="1:10" x14ac:dyDescent="0.25">
      <c r="A2116" s="265" t="s">
        <v>4940</v>
      </c>
      <c r="B2116" s="265" t="s">
        <v>4695</v>
      </c>
      <c r="C2116" s="266" t="s">
        <v>9258</v>
      </c>
      <c r="D2116" s="269">
        <v>0</v>
      </c>
      <c r="G2116" t="s">
        <v>4940</v>
      </c>
      <c r="H2116" t="s">
        <v>4695</v>
      </c>
      <c r="I2116" t="s">
        <v>9258</v>
      </c>
      <c r="J2116">
        <v>0</v>
      </c>
    </row>
    <row r="2117" spans="1:10" x14ac:dyDescent="0.25">
      <c r="A2117" s="265" t="s">
        <v>4941</v>
      </c>
      <c r="B2117" s="265" t="s">
        <v>4696</v>
      </c>
      <c r="C2117" s="266" t="s">
        <v>9259</v>
      </c>
      <c r="D2117" s="269">
        <v>13500</v>
      </c>
      <c r="G2117" t="s">
        <v>4941</v>
      </c>
      <c r="H2117" t="s">
        <v>4696</v>
      </c>
      <c r="I2117" t="s">
        <v>9259</v>
      </c>
      <c r="J2117">
        <v>13500</v>
      </c>
    </row>
    <row r="2118" spans="1:10" x14ac:dyDescent="0.25">
      <c r="A2118" s="265" t="s">
        <v>4942</v>
      </c>
      <c r="B2118" s="265" t="s">
        <v>4697</v>
      </c>
      <c r="C2118" s="266" t="s">
        <v>9260</v>
      </c>
      <c r="D2118" s="269">
        <v>800</v>
      </c>
      <c r="G2118" t="s">
        <v>4942</v>
      </c>
      <c r="H2118" t="s">
        <v>4697</v>
      </c>
      <c r="I2118" t="s">
        <v>9260</v>
      </c>
      <c r="J2118">
        <v>800</v>
      </c>
    </row>
    <row r="2119" spans="1:10" x14ac:dyDescent="0.25">
      <c r="A2119" s="265" t="s">
        <v>4943</v>
      </c>
      <c r="B2119" s="265" t="s">
        <v>4698</v>
      </c>
      <c r="C2119" s="266" t="s">
        <v>9261</v>
      </c>
      <c r="D2119" s="269">
        <v>0</v>
      </c>
      <c r="G2119" t="s">
        <v>4943</v>
      </c>
      <c r="H2119" t="s">
        <v>4698</v>
      </c>
      <c r="I2119" t="s">
        <v>9261</v>
      </c>
      <c r="J2119">
        <v>0</v>
      </c>
    </row>
    <row r="2120" spans="1:10" x14ac:dyDescent="0.25">
      <c r="A2120" s="265" t="s">
        <v>4944</v>
      </c>
      <c r="B2120" s="265" t="s">
        <v>4699</v>
      </c>
      <c r="C2120" s="266" t="s">
        <v>9262</v>
      </c>
      <c r="D2120" s="269">
        <v>0</v>
      </c>
      <c r="G2120" t="s">
        <v>4944</v>
      </c>
      <c r="H2120" t="s">
        <v>4699</v>
      </c>
      <c r="I2120" t="s">
        <v>9262</v>
      </c>
      <c r="J2120">
        <v>0</v>
      </c>
    </row>
    <row r="2121" spans="1:10" x14ac:dyDescent="0.25">
      <c r="A2121" s="265" t="s">
        <v>4945</v>
      </c>
      <c r="B2121" s="265" t="s">
        <v>4700</v>
      </c>
      <c r="C2121" s="266" t="s">
        <v>9263</v>
      </c>
      <c r="D2121" s="269">
        <v>0</v>
      </c>
      <c r="G2121" t="s">
        <v>4945</v>
      </c>
      <c r="H2121" t="s">
        <v>4700</v>
      </c>
      <c r="I2121" t="s">
        <v>9263</v>
      </c>
      <c r="J2121">
        <v>0</v>
      </c>
    </row>
    <row r="2122" spans="1:10" x14ac:dyDescent="0.25">
      <c r="A2122" s="265" t="s">
        <v>4946</v>
      </c>
      <c r="B2122" s="265" t="s">
        <v>4701</v>
      </c>
      <c r="C2122" s="266" t="s">
        <v>9264</v>
      </c>
      <c r="D2122" s="269">
        <v>0</v>
      </c>
      <c r="G2122" t="s">
        <v>4946</v>
      </c>
      <c r="H2122" t="s">
        <v>4701</v>
      </c>
      <c r="I2122" t="s">
        <v>9264</v>
      </c>
      <c r="J2122">
        <v>0</v>
      </c>
    </row>
    <row r="2123" spans="1:10" x14ac:dyDescent="0.25">
      <c r="A2123" s="265" t="s">
        <v>4947</v>
      </c>
      <c r="B2123" s="265" t="s">
        <v>4702</v>
      </c>
      <c r="C2123" s="266" t="s">
        <v>9265</v>
      </c>
      <c r="D2123" s="269">
        <v>0</v>
      </c>
      <c r="G2123" t="s">
        <v>4947</v>
      </c>
      <c r="H2123" t="s">
        <v>4702</v>
      </c>
      <c r="I2123" t="s">
        <v>9265</v>
      </c>
      <c r="J2123">
        <v>0</v>
      </c>
    </row>
    <row r="2124" spans="1:10" x14ac:dyDescent="0.25">
      <c r="A2124" s="265" t="s">
        <v>4948</v>
      </c>
      <c r="B2124" s="265" t="s">
        <v>4703</v>
      </c>
      <c r="C2124" s="266" t="s">
        <v>9266</v>
      </c>
      <c r="D2124" s="269">
        <v>17435</v>
      </c>
      <c r="G2124" t="s">
        <v>4948</v>
      </c>
      <c r="H2124" t="s">
        <v>4703</v>
      </c>
      <c r="I2124" t="s">
        <v>9266</v>
      </c>
      <c r="J2124">
        <v>17435</v>
      </c>
    </row>
    <row r="2125" spans="1:10" x14ac:dyDescent="0.25">
      <c r="A2125" s="265" t="s">
        <v>4949</v>
      </c>
      <c r="B2125" s="265" t="s">
        <v>4704</v>
      </c>
      <c r="C2125" s="266" t="s">
        <v>9267</v>
      </c>
      <c r="D2125" s="269">
        <v>800</v>
      </c>
      <c r="G2125" t="s">
        <v>4949</v>
      </c>
      <c r="H2125" t="s">
        <v>4704</v>
      </c>
      <c r="I2125" t="s">
        <v>9267</v>
      </c>
      <c r="J2125">
        <v>800</v>
      </c>
    </row>
    <row r="2126" spans="1:10" x14ac:dyDescent="0.25">
      <c r="A2126" s="265" t="s">
        <v>4950</v>
      </c>
      <c r="B2126" s="265" t="s">
        <v>4705</v>
      </c>
      <c r="C2126" s="266" t="s">
        <v>9268</v>
      </c>
      <c r="D2126" s="269">
        <v>0</v>
      </c>
      <c r="G2126" t="s">
        <v>4950</v>
      </c>
      <c r="H2126" t="s">
        <v>4705</v>
      </c>
      <c r="I2126" t="s">
        <v>9268</v>
      </c>
      <c r="J2126">
        <v>0</v>
      </c>
    </row>
    <row r="2127" spans="1:10" x14ac:dyDescent="0.25">
      <c r="A2127" s="265" t="s">
        <v>4951</v>
      </c>
      <c r="B2127" s="265" t="s">
        <v>4706</v>
      </c>
      <c r="C2127" s="266" t="s">
        <v>9269</v>
      </c>
      <c r="D2127" s="269">
        <v>0</v>
      </c>
      <c r="G2127" t="s">
        <v>4951</v>
      </c>
      <c r="H2127" t="s">
        <v>4706</v>
      </c>
      <c r="I2127" t="s">
        <v>9269</v>
      </c>
      <c r="J2127">
        <v>0</v>
      </c>
    </row>
    <row r="2128" spans="1:10" x14ac:dyDescent="0.25">
      <c r="A2128" s="265" t="s">
        <v>4952</v>
      </c>
      <c r="B2128" s="265" t="s">
        <v>4707</v>
      </c>
      <c r="C2128" s="266" t="s">
        <v>9270</v>
      </c>
      <c r="D2128" s="269">
        <v>0</v>
      </c>
      <c r="G2128" t="s">
        <v>4952</v>
      </c>
      <c r="H2128" t="s">
        <v>4707</v>
      </c>
      <c r="I2128" t="s">
        <v>9270</v>
      </c>
      <c r="J2128">
        <v>0</v>
      </c>
    </row>
    <row r="2129" spans="1:10" x14ac:dyDescent="0.25">
      <c r="A2129" s="265" t="s">
        <v>4953</v>
      </c>
      <c r="B2129" s="265" t="s">
        <v>4708</v>
      </c>
      <c r="C2129" s="266" t="s">
        <v>9271</v>
      </c>
      <c r="D2129" s="269">
        <v>0</v>
      </c>
      <c r="G2129" t="s">
        <v>4953</v>
      </c>
      <c r="H2129" t="s">
        <v>4708</v>
      </c>
      <c r="I2129" t="s">
        <v>9271</v>
      </c>
      <c r="J2129">
        <v>0</v>
      </c>
    </row>
    <row r="2130" spans="1:10" x14ac:dyDescent="0.25">
      <c r="A2130" s="265" t="s">
        <v>4954</v>
      </c>
      <c r="B2130" s="265" t="s">
        <v>4709</v>
      </c>
      <c r="C2130" s="266" t="s">
        <v>9272</v>
      </c>
      <c r="D2130" s="269">
        <v>0</v>
      </c>
      <c r="G2130" t="s">
        <v>4954</v>
      </c>
      <c r="H2130" t="s">
        <v>4709</v>
      </c>
      <c r="I2130" t="s">
        <v>9272</v>
      </c>
      <c r="J2130">
        <v>0</v>
      </c>
    </row>
    <row r="2131" spans="1:10" x14ac:dyDescent="0.25">
      <c r="A2131" s="265" t="s">
        <v>4955</v>
      </c>
      <c r="B2131" s="265" t="s">
        <v>4710</v>
      </c>
      <c r="C2131" s="266" t="s">
        <v>9273</v>
      </c>
      <c r="D2131" s="269">
        <v>21765</v>
      </c>
      <c r="G2131" t="s">
        <v>4955</v>
      </c>
      <c r="H2131" t="s">
        <v>4710</v>
      </c>
      <c r="I2131" t="s">
        <v>9273</v>
      </c>
      <c r="J2131">
        <v>21765</v>
      </c>
    </row>
    <row r="2132" spans="1:10" x14ac:dyDescent="0.25">
      <c r="A2132" s="265" t="s">
        <v>4956</v>
      </c>
      <c r="B2132" s="265" t="s">
        <v>4711</v>
      </c>
      <c r="C2132" s="266" t="s">
        <v>9274</v>
      </c>
      <c r="D2132" s="269">
        <v>800</v>
      </c>
      <c r="G2132" t="s">
        <v>4956</v>
      </c>
      <c r="H2132" t="s">
        <v>4711</v>
      </c>
      <c r="I2132" t="s">
        <v>9274</v>
      </c>
      <c r="J2132">
        <v>800</v>
      </c>
    </row>
    <row r="2133" spans="1:10" x14ac:dyDescent="0.25">
      <c r="A2133" s="265" t="s">
        <v>4957</v>
      </c>
      <c r="B2133" s="265" t="s">
        <v>4712</v>
      </c>
      <c r="C2133" s="266" t="s">
        <v>9275</v>
      </c>
      <c r="D2133" s="269">
        <v>0</v>
      </c>
      <c r="G2133" t="s">
        <v>4957</v>
      </c>
      <c r="H2133" t="s">
        <v>4712</v>
      </c>
      <c r="I2133" t="s">
        <v>9275</v>
      </c>
      <c r="J2133">
        <v>0</v>
      </c>
    </row>
    <row r="2134" spans="1:10" x14ac:dyDescent="0.25">
      <c r="A2134" s="265" t="s">
        <v>4958</v>
      </c>
      <c r="B2134" s="265" t="s">
        <v>4713</v>
      </c>
      <c r="C2134" s="266" t="s">
        <v>9276</v>
      </c>
      <c r="D2134" s="269">
        <v>0</v>
      </c>
      <c r="G2134" t="s">
        <v>4958</v>
      </c>
      <c r="H2134" t="s">
        <v>4713</v>
      </c>
      <c r="I2134" t="s">
        <v>9276</v>
      </c>
      <c r="J2134">
        <v>0</v>
      </c>
    </row>
    <row r="2135" spans="1:10" x14ac:dyDescent="0.25">
      <c r="A2135" s="265" t="s">
        <v>4959</v>
      </c>
      <c r="B2135" s="265" t="s">
        <v>4714</v>
      </c>
      <c r="C2135" s="266" t="s">
        <v>9277</v>
      </c>
      <c r="D2135" s="269">
        <v>0</v>
      </c>
      <c r="G2135" t="s">
        <v>4959</v>
      </c>
      <c r="H2135" t="s">
        <v>4714</v>
      </c>
      <c r="I2135" t="s">
        <v>9277</v>
      </c>
      <c r="J2135">
        <v>0</v>
      </c>
    </row>
    <row r="2136" spans="1:10" x14ac:dyDescent="0.25">
      <c r="A2136" s="265" t="s">
        <v>4960</v>
      </c>
      <c r="B2136" s="265" t="s">
        <v>4715</v>
      </c>
      <c r="C2136" s="266" t="s">
        <v>9278</v>
      </c>
      <c r="D2136" s="269">
        <v>0</v>
      </c>
      <c r="G2136" t="s">
        <v>4960</v>
      </c>
      <c r="H2136" t="s">
        <v>4715</v>
      </c>
      <c r="I2136" t="s">
        <v>9278</v>
      </c>
      <c r="J2136">
        <v>0</v>
      </c>
    </row>
    <row r="2137" spans="1:10" x14ac:dyDescent="0.25">
      <c r="A2137" s="265" t="s">
        <v>4961</v>
      </c>
      <c r="B2137" s="265" t="s">
        <v>4716</v>
      </c>
      <c r="C2137" s="266" t="s">
        <v>9279</v>
      </c>
      <c r="D2137" s="269">
        <v>0</v>
      </c>
      <c r="G2137" t="s">
        <v>4961</v>
      </c>
      <c r="H2137" t="s">
        <v>4716</v>
      </c>
      <c r="I2137" t="s">
        <v>9279</v>
      </c>
      <c r="J2137">
        <v>0</v>
      </c>
    </row>
    <row r="2138" spans="1:10" x14ac:dyDescent="0.25">
      <c r="A2138" s="265" t="s">
        <v>4962</v>
      </c>
      <c r="B2138" s="265" t="s">
        <v>4717</v>
      </c>
      <c r="C2138" s="266" t="s">
        <v>9280</v>
      </c>
      <c r="D2138" s="269">
        <v>20270</v>
      </c>
      <c r="G2138" t="s">
        <v>4962</v>
      </c>
      <c r="H2138" t="s">
        <v>4717</v>
      </c>
      <c r="I2138" t="s">
        <v>9280</v>
      </c>
      <c r="J2138">
        <v>20270</v>
      </c>
    </row>
    <row r="2139" spans="1:10" x14ac:dyDescent="0.25">
      <c r="A2139" s="265" t="s">
        <v>4963</v>
      </c>
      <c r="B2139" s="265" t="s">
        <v>4718</v>
      </c>
      <c r="C2139" s="266" t="s">
        <v>9281</v>
      </c>
      <c r="D2139" s="269">
        <v>800</v>
      </c>
      <c r="G2139" t="s">
        <v>4963</v>
      </c>
      <c r="H2139" t="s">
        <v>4718</v>
      </c>
      <c r="I2139" t="s">
        <v>9281</v>
      </c>
      <c r="J2139">
        <v>800</v>
      </c>
    </row>
    <row r="2140" spans="1:10" x14ac:dyDescent="0.25">
      <c r="A2140" s="265" t="s">
        <v>4964</v>
      </c>
      <c r="B2140" s="265" t="s">
        <v>4719</v>
      </c>
      <c r="C2140" s="266" t="s">
        <v>9282</v>
      </c>
      <c r="D2140" s="269">
        <v>0</v>
      </c>
      <c r="G2140" t="s">
        <v>4964</v>
      </c>
      <c r="H2140" t="s">
        <v>4719</v>
      </c>
      <c r="I2140" t="s">
        <v>9282</v>
      </c>
      <c r="J2140">
        <v>0</v>
      </c>
    </row>
    <row r="2141" spans="1:10" x14ac:dyDescent="0.25">
      <c r="A2141" s="265" t="s">
        <v>4965</v>
      </c>
      <c r="B2141" s="265" t="s">
        <v>4720</v>
      </c>
      <c r="C2141" s="266" t="s">
        <v>9283</v>
      </c>
      <c r="D2141" s="269">
        <v>0</v>
      </c>
      <c r="G2141" t="s">
        <v>4965</v>
      </c>
      <c r="H2141" t="s">
        <v>4720</v>
      </c>
      <c r="I2141" t="s">
        <v>9283</v>
      </c>
      <c r="J2141">
        <v>0</v>
      </c>
    </row>
    <row r="2142" spans="1:10" x14ac:dyDescent="0.25">
      <c r="A2142" s="265" t="s">
        <v>4966</v>
      </c>
      <c r="B2142" s="265" t="s">
        <v>4721</v>
      </c>
      <c r="C2142" s="266" t="s">
        <v>9284</v>
      </c>
      <c r="D2142" s="269">
        <v>0</v>
      </c>
      <c r="G2142" t="s">
        <v>4966</v>
      </c>
      <c r="H2142" t="s">
        <v>4721</v>
      </c>
      <c r="I2142" t="s">
        <v>9284</v>
      </c>
      <c r="J2142">
        <v>0</v>
      </c>
    </row>
    <row r="2143" spans="1:10" x14ac:dyDescent="0.25">
      <c r="A2143" s="265" t="s">
        <v>4967</v>
      </c>
      <c r="B2143" s="265" t="s">
        <v>4722</v>
      </c>
      <c r="C2143" s="266" t="s">
        <v>9285</v>
      </c>
      <c r="D2143" s="269">
        <v>0</v>
      </c>
      <c r="G2143" t="s">
        <v>4967</v>
      </c>
      <c r="H2143" t="s">
        <v>4722</v>
      </c>
      <c r="I2143" t="s">
        <v>9285</v>
      </c>
      <c r="J2143">
        <v>0</v>
      </c>
    </row>
    <row r="2144" spans="1:10" x14ac:dyDescent="0.25">
      <c r="A2144" s="265" t="s">
        <v>4968</v>
      </c>
      <c r="B2144" s="265" t="s">
        <v>4723</v>
      </c>
      <c r="C2144" s="266" t="s">
        <v>9286</v>
      </c>
      <c r="D2144" s="269">
        <v>0</v>
      </c>
      <c r="G2144" t="s">
        <v>4968</v>
      </c>
      <c r="H2144" t="s">
        <v>4723</v>
      </c>
      <c r="I2144" t="s">
        <v>9286</v>
      </c>
      <c r="J2144">
        <v>0</v>
      </c>
    </row>
    <row r="2145" spans="1:10" x14ac:dyDescent="0.25">
      <c r="A2145" s="265" t="s">
        <v>4969</v>
      </c>
      <c r="B2145" s="265" t="s">
        <v>4724</v>
      </c>
      <c r="C2145" s="266" t="s">
        <v>9287</v>
      </c>
      <c r="D2145" s="269">
        <v>54000</v>
      </c>
      <c r="G2145" t="s">
        <v>4969</v>
      </c>
      <c r="H2145" t="s">
        <v>4724</v>
      </c>
      <c r="I2145" t="s">
        <v>9287</v>
      </c>
      <c r="J2145">
        <v>54000</v>
      </c>
    </row>
    <row r="2146" spans="1:10" x14ac:dyDescent="0.25">
      <c r="A2146" s="265" t="s">
        <v>4970</v>
      </c>
      <c r="B2146" s="265" t="s">
        <v>4725</v>
      </c>
      <c r="C2146" s="266" t="s">
        <v>9288</v>
      </c>
      <c r="D2146" s="269">
        <v>1600</v>
      </c>
      <c r="G2146" t="s">
        <v>4970</v>
      </c>
      <c r="H2146" t="s">
        <v>4725</v>
      </c>
      <c r="I2146" t="s">
        <v>9288</v>
      </c>
      <c r="J2146">
        <v>1600</v>
      </c>
    </row>
    <row r="2147" spans="1:10" x14ac:dyDescent="0.25">
      <c r="A2147" s="265" t="s">
        <v>4971</v>
      </c>
      <c r="B2147" s="265" t="s">
        <v>4726</v>
      </c>
      <c r="C2147" s="266" t="s">
        <v>9289</v>
      </c>
      <c r="D2147" s="269">
        <v>0</v>
      </c>
      <c r="G2147" t="s">
        <v>4971</v>
      </c>
      <c r="H2147" t="s">
        <v>4726</v>
      </c>
      <c r="I2147" t="s">
        <v>9289</v>
      </c>
      <c r="J2147">
        <v>0</v>
      </c>
    </row>
    <row r="2148" spans="1:10" x14ac:dyDescent="0.25">
      <c r="A2148" s="265" t="s">
        <v>4972</v>
      </c>
      <c r="B2148" s="265" t="s">
        <v>4727</v>
      </c>
      <c r="C2148" s="266" t="s">
        <v>9290</v>
      </c>
      <c r="D2148" s="269">
        <v>0</v>
      </c>
      <c r="G2148" t="s">
        <v>4972</v>
      </c>
      <c r="H2148" t="s">
        <v>4727</v>
      </c>
      <c r="I2148" t="s">
        <v>9290</v>
      </c>
      <c r="J2148">
        <v>0</v>
      </c>
    </row>
    <row r="2149" spans="1:10" x14ac:dyDescent="0.25">
      <c r="A2149" s="265" t="s">
        <v>4973</v>
      </c>
      <c r="B2149" s="265" t="s">
        <v>4728</v>
      </c>
      <c r="C2149" s="266" t="s">
        <v>9291</v>
      </c>
      <c r="D2149" s="269">
        <v>0</v>
      </c>
      <c r="G2149" t="s">
        <v>4973</v>
      </c>
      <c r="H2149" t="s">
        <v>4728</v>
      </c>
      <c r="I2149" t="s">
        <v>9291</v>
      </c>
      <c r="J2149">
        <v>0</v>
      </c>
    </row>
    <row r="2150" spans="1:10" x14ac:dyDescent="0.25">
      <c r="A2150" s="265" t="s">
        <v>4974</v>
      </c>
      <c r="B2150" s="265" t="s">
        <v>4729</v>
      </c>
      <c r="C2150" s="266" t="s">
        <v>9292</v>
      </c>
      <c r="D2150" s="269">
        <v>0</v>
      </c>
      <c r="G2150" t="s">
        <v>4974</v>
      </c>
      <c r="H2150" t="s">
        <v>4729</v>
      </c>
      <c r="I2150" t="s">
        <v>9292</v>
      </c>
      <c r="J2150">
        <v>0</v>
      </c>
    </row>
    <row r="2151" spans="1:10" x14ac:dyDescent="0.25">
      <c r="A2151" s="265" t="s">
        <v>4975</v>
      </c>
      <c r="B2151" s="265" t="s">
        <v>4730</v>
      </c>
      <c r="C2151" s="266" t="s">
        <v>9293</v>
      </c>
      <c r="D2151" s="269">
        <v>0</v>
      </c>
      <c r="G2151" t="s">
        <v>4975</v>
      </c>
      <c r="H2151" t="s">
        <v>4730</v>
      </c>
      <c r="I2151" t="s">
        <v>9293</v>
      </c>
      <c r="J2151">
        <v>0</v>
      </c>
    </row>
    <row r="2152" spans="1:10" x14ac:dyDescent="0.25">
      <c r="A2152" s="265" t="s">
        <v>4976</v>
      </c>
      <c r="B2152" s="265" t="s">
        <v>4731</v>
      </c>
      <c r="C2152" s="266" t="s">
        <v>9294</v>
      </c>
      <c r="D2152" s="269">
        <v>94500</v>
      </c>
      <c r="G2152" t="s">
        <v>4976</v>
      </c>
      <c r="H2152" t="s">
        <v>4731</v>
      </c>
      <c r="I2152" t="s">
        <v>9294</v>
      </c>
      <c r="J2152">
        <v>94500</v>
      </c>
    </row>
    <row r="2153" spans="1:10" x14ac:dyDescent="0.25">
      <c r="A2153" s="265" t="s">
        <v>4977</v>
      </c>
      <c r="B2153" s="265" t="s">
        <v>4732</v>
      </c>
      <c r="C2153" s="266" t="s">
        <v>9295</v>
      </c>
      <c r="D2153" s="269">
        <v>2000</v>
      </c>
      <c r="G2153" t="s">
        <v>4977</v>
      </c>
      <c r="H2153" t="s">
        <v>4732</v>
      </c>
      <c r="I2153" t="s">
        <v>9295</v>
      </c>
      <c r="J2153">
        <v>2000</v>
      </c>
    </row>
    <row r="2154" spans="1:10" x14ac:dyDescent="0.25">
      <c r="A2154" s="265" t="s">
        <v>4978</v>
      </c>
      <c r="B2154" s="265" t="s">
        <v>4733</v>
      </c>
      <c r="C2154" s="266" t="s">
        <v>9296</v>
      </c>
      <c r="D2154" s="269">
        <v>0</v>
      </c>
      <c r="G2154" t="s">
        <v>4978</v>
      </c>
      <c r="H2154" t="s">
        <v>4733</v>
      </c>
      <c r="I2154" t="s">
        <v>9296</v>
      </c>
      <c r="J2154">
        <v>0</v>
      </c>
    </row>
    <row r="2155" spans="1:10" x14ac:dyDescent="0.25">
      <c r="A2155" s="265" t="s">
        <v>4979</v>
      </c>
      <c r="B2155" s="265" t="s">
        <v>4734</v>
      </c>
      <c r="C2155" s="266" t="s">
        <v>9297</v>
      </c>
      <c r="D2155" s="269">
        <v>0</v>
      </c>
      <c r="G2155" t="s">
        <v>4979</v>
      </c>
      <c r="H2155" t="s">
        <v>4734</v>
      </c>
      <c r="I2155" t="s">
        <v>9297</v>
      </c>
      <c r="J2155">
        <v>0</v>
      </c>
    </row>
    <row r="2156" spans="1:10" x14ac:dyDescent="0.25">
      <c r="A2156" s="265" t="s">
        <v>4980</v>
      </c>
      <c r="B2156" s="265" t="s">
        <v>4735</v>
      </c>
      <c r="C2156" s="266" t="s">
        <v>9298</v>
      </c>
      <c r="D2156" s="269">
        <v>0</v>
      </c>
      <c r="G2156" t="s">
        <v>4980</v>
      </c>
      <c r="H2156" t="s">
        <v>4735</v>
      </c>
      <c r="I2156" t="s">
        <v>9298</v>
      </c>
      <c r="J2156">
        <v>0</v>
      </c>
    </row>
    <row r="2157" spans="1:10" x14ac:dyDescent="0.25">
      <c r="A2157" s="265" t="s">
        <v>4981</v>
      </c>
      <c r="B2157" s="265" t="s">
        <v>4736</v>
      </c>
      <c r="C2157" s="266" t="s">
        <v>9299</v>
      </c>
      <c r="D2157" s="269">
        <v>0</v>
      </c>
      <c r="G2157" t="s">
        <v>4981</v>
      </c>
      <c r="H2157" t="s">
        <v>4736</v>
      </c>
      <c r="I2157" t="s">
        <v>9299</v>
      </c>
      <c r="J2157">
        <v>0</v>
      </c>
    </row>
    <row r="2158" spans="1:10" x14ac:dyDescent="0.25">
      <c r="A2158" s="265" t="s">
        <v>4982</v>
      </c>
      <c r="B2158" s="265" t="s">
        <v>4737</v>
      </c>
      <c r="C2158" s="266" t="s">
        <v>9300</v>
      </c>
      <c r="D2158" s="269">
        <v>0</v>
      </c>
      <c r="G2158" t="s">
        <v>4982</v>
      </c>
      <c r="H2158" t="s">
        <v>4737</v>
      </c>
      <c r="I2158" t="s">
        <v>9300</v>
      </c>
      <c r="J2158">
        <v>0</v>
      </c>
    </row>
    <row r="2159" spans="1:10" x14ac:dyDescent="0.25">
      <c r="A2159" s="265" t="s">
        <v>4983</v>
      </c>
      <c r="B2159" s="265" t="s">
        <v>4738</v>
      </c>
      <c r="C2159" s="266" t="s">
        <v>9301</v>
      </c>
      <c r="D2159" s="269">
        <v>13500</v>
      </c>
      <c r="G2159" t="s">
        <v>4983</v>
      </c>
      <c r="H2159" t="s">
        <v>4738</v>
      </c>
      <c r="I2159" t="s">
        <v>9301</v>
      </c>
      <c r="J2159">
        <v>13500</v>
      </c>
    </row>
    <row r="2160" spans="1:10" x14ac:dyDescent="0.25">
      <c r="A2160" s="265" t="s">
        <v>4984</v>
      </c>
      <c r="B2160" s="265" t="s">
        <v>4739</v>
      </c>
      <c r="C2160" s="266" t="s">
        <v>9302</v>
      </c>
      <c r="D2160" s="269">
        <v>800</v>
      </c>
      <c r="G2160" t="s">
        <v>4984</v>
      </c>
      <c r="H2160" t="s">
        <v>4739</v>
      </c>
      <c r="I2160" t="s">
        <v>9302</v>
      </c>
      <c r="J2160">
        <v>800</v>
      </c>
    </row>
    <row r="2161" spans="1:10" x14ac:dyDescent="0.25">
      <c r="A2161" s="265" t="s">
        <v>4985</v>
      </c>
      <c r="B2161" s="265" t="s">
        <v>4740</v>
      </c>
      <c r="C2161" s="266" t="s">
        <v>9303</v>
      </c>
      <c r="D2161" s="269">
        <v>0</v>
      </c>
      <c r="G2161" t="s">
        <v>4985</v>
      </c>
      <c r="H2161" t="s">
        <v>4740</v>
      </c>
      <c r="I2161" t="s">
        <v>9303</v>
      </c>
      <c r="J2161">
        <v>0</v>
      </c>
    </row>
    <row r="2162" spans="1:10" x14ac:dyDescent="0.25">
      <c r="A2162" s="265" t="s">
        <v>4986</v>
      </c>
      <c r="B2162" s="265" t="s">
        <v>4741</v>
      </c>
      <c r="C2162" s="266" t="s">
        <v>9304</v>
      </c>
      <c r="D2162" s="269">
        <v>0</v>
      </c>
      <c r="G2162" t="s">
        <v>4986</v>
      </c>
      <c r="H2162" t="s">
        <v>4741</v>
      </c>
      <c r="I2162" t="s">
        <v>9304</v>
      </c>
      <c r="J2162">
        <v>0</v>
      </c>
    </row>
    <row r="2163" spans="1:10" x14ac:dyDescent="0.25">
      <c r="A2163" s="265" t="s">
        <v>4987</v>
      </c>
      <c r="B2163" s="265" t="s">
        <v>4742</v>
      </c>
      <c r="C2163" s="266" t="s">
        <v>9305</v>
      </c>
      <c r="D2163" s="269">
        <v>0</v>
      </c>
      <c r="G2163" t="s">
        <v>4987</v>
      </c>
      <c r="H2163" t="s">
        <v>4742</v>
      </c>
      <c r="I2163" t="s">
        <v>9305</v>
      </c>
      <c r="J2163">
        <v>0</v>
      </c>
    </row>
    <row r="2164" spans="1:10" x14ac:dyDescent="0.25">
      <c r="A2164" s="265" t="s">
        <v>4988</v>
      </c>
      <c r="B2164" s="265" t="s">
        <v>4743</v>
      </c>
      <c r="C2164" s="266" t="s">
        <v>9306</v>
      </c>
      <c r="D2164" s="269">
        <v>0</v>
      </c>
      <c r="G2164" t="s">
        <v>4988</v>
      </c>
      <c r="H2164" t="s">
        <v>4743</v>
      </c>
      <c r="I2164" t="s">
        <v>9306</v>
      </c>
      <c r="J2164">
        <v>0</v>
      </c>
    </row>
    <row r="2165" spans="1:10" x14ac:dyDescent="0.25">
      <c r="A2165" s="265" t="s">
        <v>4989</v>
      </c>
      <c r="B2165" s="265" t="s">
        <v>4744</v>
      </c>
      <c r="C2165" s="266" t="s">
        <v>9307</v>
      </c>
      <c r="D2165" s="269">
        <v>0</v>
      </c>
      <c r="G2165" t="s">
        <v>4989</v>
      </c>
      <c r="H2165" t="s">
        <v>4744</v>
      </c>
      <c r="I2165" t="s">
        <v>9307</v>
      </c>
      <c r="J2165">
        <v>0</v>
      </c>
    </row>
    <row r="2166" spans="1:10" x14ac:dyDescent="0.25">
      <c r="A2166" s="265" t="s">
        <v>4990</v>
      </c>
      <c r="B2166" s="265" t="s">
        <v>4745</v>
      </c>
      <c r="C2166" s="266" t="s">
        <v>9308</v>
      </c>
      <c r="D2166" s="269">
        <v>17435</v>
      </c>
      <c r="G2166" t="s">
        <v>4990</v>
      </c>
      <c r="H2166" t="s">
        <v>4745</v>
      </c>
      <c r="I2166" t="s">
        <v>9308</v>
      </c>
      <c r="J2166">
        <v>17435</v>
      </c>
    </row>
    <row r="2167" spans="1:10" x14ac:dyDescent="0.25">
      <c r="A2167" s="265" t="s">
        <v>4991</v>
      </c>
      <c r="B2167" s="265" t="s">
        <v>4746</v>
      </c>
      <c r="C2167" s="266" t="s">
        <v>9309</v>
      </c>
      <c r="D2167" s="269">
        <v>800</v>
      </c>
      <c r="G2167" t="s">
        <v>4991</v>
      </c>
      <c r="H2167" t="s">
        <v>4746</v>
      </c>
      <c r="I2167" t="s">
        <v>9309</v>
      </c>
      <c r="J2167">
        <v>800</v>
      </c>
    </row>
    <row r="2168" spans="1:10" x14ac:dyDescent="0.25">
      <c r="A2168" s="265" t="s">
        <v>4992</v>
      </c>
      <c r="B2168" s="265" t="s">
        <v>4747</v>
      </c>
      <c r="C2168" s="266" t="s">
        <v>9310</v>
      </c>
      <c r="D2168" s="269">
        <v>0</v>
      </c>
      <c r="G2168" t="s">
        <v>4992</v>
      </c>
      <c r="H2168" t="s">
        <v>4747</v>
      </c>
      <c r="I2168" t="s">
        <v>9310</v>
      </c>
      <c r="J2168">
        <v>0</v>
      </c>
    </row>
    <row r="2169" spans="1:10" x14ac:dyDescent="0.25">
      <c r="A2169" s="265" t="s">
        <v>4993</v>
      </c>
      <c r="B2169" s="265" t="s">
        <v>4748</v>
      </c>
      <c r="C2169" s="266" t="s">
        <v>9311</v>
      </c>
      <c r="D2169" s="269">
        <v>0</v>
      </c>
      <c r="G2169" t="s">
        <v>4993</v>
      </c>
      <c r="H2169" t="s">
        <v>4748</v>
      </c>
      <c r="I2169" t="s">
        <v>9311</v>
      </c>
      <c r="J2169">
        <v>0</v>
      </c>
    </row>
    <row r="2170" spans="1:10" x14ac:dyDescent="0.25">
      <c r="A2170" s="265" t="s">
        <v>4994</v>
      </c>
      <c r="B2170" s="265" t="s">
        <v>4749</v>
      </c>
      <c r="C2170" s="266" t="s">
        <v>9312</v>
      </c>
      <c r="D2170" s="269">
        <v>0</v>
      </c>
      <c r="G2170" t="s">
        <v>4994</v>
      </c>
      <c r="H2170" t="s">
        <v>4749</v>
      </c>
      <c r="I2170" t="s">
        <v>9312</v>
      </c>
      <c r="J2170">
        <v>0</v>
      </c>
    </row>
    <row r="2171" spans="1:10" x14ac:dyDescent="0.25">
      <c r="A2171" s="265" t="s">
        <v>4995</v>
      </c>
      <c r="B2171" s="265" t="s">
        <v>4750</v>
      </c>
      <c r="C2171" s="266" t="s">
        <v>9313</v>
      </c>
      <c r="D2171" s="269">
        <v>0</v>
      </c>
      <c r="G2171" t="s">
        <v>4995</v>
      </c>
      <c r="H2171" t="s">
        <v>4750</v>
      </c>
      <c r="I2171" t="s">
        <v>9313</v>
      </c>
      <c r="J2171">
        <v>0</v>
      </c>
    </row>
    <row r="2172" spans="1:10" x14ac:dyDescent="0.25">
      <c r="A2172" s="265" t="s">
        <v>4996</v>
      </c>
      <c r="B2172" s="265" t="s">
        <v>4751</v>
      </c>
      <c r="C2172" s="266" t="s">
        <v>9314</v>
      </c>
      <c r="D2172" s="269">
        <v>0</v>
      </c>
      <c r="G2172" t="s">
        <v>4996</v>
      </c>
      <c r="H2172" t="s">
        <v>4751</v>
      </c>
      <c r="I2172" t="s">
        <v>9314</v>
      </c>
      <c r="J2172">
        <v>0</v>
      </c>
    </row>
    <row r="2173" spans="1:10" x14ac:dyDescent="0.25">
      <c r="A2173" s="265" t="s">
        <v>4997</v>
      </c>
      <c r="B2173" s="265" t="s">
        <v>4752</v>
      </c>
      <c r="C2173" s="266" t="s">
        <v>9315</v>
      </c>
      <c r="D2173" s="269">
        <v>21765</v>
      </c>
      <c r="G2173" t="s">
        <v>4997</v>
      </c>
      <c r="H2173" t="s">
        <v>4752</v>
      </c>
      <c r="I2173" t="s">
        <v>9315</v>
      </c>
      <c r="J2173">
        <v>21765</v>
      </c>
    </row>
    <row r="2174" spans="1:10" x14ac:dyDescent="0.25">
      <c r="A2174" s="265" t="s">
        <v>4998</v>
      </c>
      <c r="B2174" s="265" t="s">
        <v>4753</v>
      </c>
      <c r="C2174" s="266" t="s">
        <v>9316</v>
      </c>
      <c r="D2174" s="269">
        <v>800</v>
      </c>
      <c r="G2174" t="s">
        <v>4998</v>
      </c>
      <c r="H2174" t="s">
        <v>4753</v>
      </c>
      <c r="I2174" t="s">
        <v>9316</v>
      </c>
      <c r="J2174">
        <v>800</v>
      </c>
    </row>
    <row r="2175" spans="1:10" x14ac:dyDescent="0.25">
      <c r="A2175" s="265" t="s">
        <v>4999</v>
      </c>
      <c r="B2175" s="265" t="s">
        <v>4754</v>
      </c>
      <c r="C2175" s="266" t="s">
        <v>9317</v>
      </c>
      <c r="D2175" s="269">
        <v>0</v>
      </c>
      <c r="G2175" t="s">
        <v>4999</v>
      </c>
      <c r="H2175" t="s">
        <v>4754</v>
      </c>
      <c r="I2175" t="s">
        <v>9317</v>
      </c>
      <c r="J2175">
        <v>0</v>
      </c>
    </row>
    <row r="2176" spans="1:10" x14ac:dyDescent="0.25">
      <c r="A2176" s="265" t="s">
        <v>5000</v>
      </c>
      <c r="B2176" s="265" t="s">
        <v>4755</v>
      </c>
      <c r="C2176" s="266" t="s">
        <v>9318</v>
      </c>
      <c r="D2176" s="269">
        <v>0</v>
      </c>
      <c r="G2176" t="s">
        <v>5000</v>
      </c>
      <c r="H2176" t="s">
        <v>4755</v>
      </c>
      <c r="I2176" t="s">
        <v>9318</v>
      </c>
      <c r="J2176">
        <v>0</v>
      </c>
    </row>
    <row r="2177" spans="1:10" x14ac:dyDescent="0.25">
      <c r="A2177" s="265" t="s">
        <v>5001</v>
      </c>
      <c r="B2177" s="265" t="s">
        <v>4756</v>
      </c>
      <c r="C2177" s="266" t="s">
        <v>9319</v>
      </c>
      <c r="D2177" s="269">
        <v>0</v>
      </c>
      <c r="G2177" t="s">
        <v>5001</v>
      </c>
      <c r="H2177" t="s">
        <v>4756</v>
      </c>
      <c r="I2177" t="s">
        <v>9319</v>
      </c>
      <c r="J2177">
        <v>0</v>
      </c>
    </row>
    <row r="2178" spans="1:10" x14ac:dyDescent="0.25">
      <c r="A2178" s="265" t="s">
        <v>5002</v>
      </c>
      <c r="B2178" s="265" t="s">
        <v>4757</v>
      </c>
      <c r="C2178" s="266" t="s">
        <v>9320</v>
      </c>
      <c r="D2178" s="269">
        <v>0</v>
      </c>
      <c r="G2178" t="s">
        <v>5002</v>
      </c>
      <c r="H2178" t="s">
        <v>4757</v>
      </c>
      <c r="I2178" t="s">
        <v>9320</v>
      </c>
      <c r="J2178">
        <v>0</v>
      </c>
    </row>
    <row r="2179" spans="1:10" x14ac:dyDescent="0.25">
      <c r="A2179" s="265" t="s">
        <v>5003</v>
      </c>
      <c r="B2179" s="265" t="s">
        <v>4758</v>
      </c>
      <c r="C2179" s="266" t="s">
        <v>9321</v>
      </c>
      <c r="D2179" s="269">
        <v>0</v>
      </c>
      <c r="G2179" t="s">
        <v>5003</v>
      </c>
      <c r="H2179" t="s">
        <v>4758</v>
      </c>
      <c r="I2179" t="s">
        <v>9321</v>
      </c>
      <c r="J2179">
        <v>0</v>
      </c>
    </row>
    <row r="2180" spans="1:10" x14ac:dyDescent="0.25">
      <c r="A2180" s="265" t="s">
        <v>5004</v>
      </c>
      <c r="B2180" s="265" t="s">
        <v>4759</v>
      </c>
      <c r="C2180" s="266" t="s">
        <v>9322</v>
      </c>
      <c r="D2180" s="269">
        <v>20270</v>
      </c>
      <c r="G2180" t="s">
        <v>5004</v>
      </c>
      <c r="H2180" t="s">
        <v>4759</v>
      </c>
      <c r="I2180" t="s">
        <v>9322</v>
      </c>
      <c r="J2180">
        <v>20270</v>
      </c>
    </row>
    <row r="2181" spans="1:10" x14ac:dyDescent="0.25">
      <c r="A2181" s="265" t="s">
        <v>5005</v>
      </c>
      <c r="B2181" s="265" t="s">
        <v>4760</v>
      </c>
      <c r="C2181" s="266" t="s">
        <v>9323</v>
      </c>
      <c r="D2181" s="269">
        <v>800</v>
      </c>
      <c r="G2181" t="s">
        <v>5005</v>
      </c>
      <c r="H2181" t="s">
        <v>4760</v>
      </c>
      <c r="I2181" t="s">
        <v>9323</v>
      </c>
      <c r="J2181">
        <v>800</v>
      </c>
    </row>
    <row r="2182" spans="1:10" x14ac:dyDescent="0.25">
      <c r="A2182" s="265" t="s">
        <v>5006</v>
      </c>
      <c r="B2182" s="265" t="s">
        <v>4761</v>
      </c>
      <c r="C2182" s="266" t="s">
        <v>9324</v>
      </c>
      <c r="D2182" s="269">
        <v>0</v>
      </c>
      <c r="G2182" t="s">
        <v>5006</v>
      </c>
      <c r="H2182" t="s">
        <v>4761</v>
      </c>
      <c r="I2182" t="s">
        <v>9324</v>
      </c>
      <c r="J2182">
        <v>0</v>
      </c>
    </row>
    <row r="2183" spans="1:10" x14ac:dyDescent="0.25">
      <c r="A2183" s="265" t="s">
        <v>5007</v>
      </c>
      <c r="B2183" s="265" t="s">
        <v>4762</v>
      </c>
      <c r="C2183" s="266" t="s">
        <v>9325</v>
      </c>
      <c r="D2183" s="269">
        <v>0</v>
      </c>
      <c r="G2183" t="s">
        <v>5007</v>
      </c>
      <c r="H2183" t="s">
        <v>4762</v>
      </c>
      <c r="I2183" t="s">
        <v>9325</v>
      </c>
      <c r="J2183">
        <v>0</v>
      </c>
    </row>
    <row r="2184" spans="1:10" x14ac:dyDescent="0.25">
      <c r="A2184" s="265" t="s">
        <v>5008</v>
      </c>
      <c r="B2184" s="265" t="s">
        <v>4763</v>
      </c>
      <c r="C2184" s="266" t="s">
        <v>9326</v>
      </c>
      <c r="D2184" s="269">
        <v>0</v>
      </c>
      <c r="G2184" t="s">
        <v>5008</v>
      </c>
      <c r="H2184" t="s">
        <v>4763</v>
      </c>
      <c r="I2184" t="s">
        <v>9326</v>
      </c>
      <c r="J2184">
        <v>0</v>
      </c>
    </row>
    <row r="2185" spans="1:10" x14ac:dyDescent="0.25">
      <c r="A2185" s="265" t="s">
        <v>5009</v>
      </c>
      <c r="B2185" s="265" t="s">
        <v>4764</v>
      </c>
      <c r="C2185" s="266" t="s">
        <v>9327</v>
      </c>
      <c r="D2185" s="269">
        <v>0</v>
      </c>
      <c r="G2185" t="s">
        <v>5009</v>
      </c>
      <c r="H2185" t="s">
        <v>4764</v>
      </c>
      <c r="I2185" t="s">
        <v>9327</v>
      </c>
      <c r="J2185">
        <v>0</v>
      </c>
    </row>
    <row r="2186" spans="1:10" x14ac:dyDescent="0.25">
      <c r="A2186" s="265" t="s">
        <v>5010</v>
      </c>
      <c r="B2186" s="265" t="s">
        <v>4765</v>
      </c>
      <c r="C2186" s="266" t="s">
        <v>9328</v>
      </c>
      <c r="D2186" s="269">
        <v>0</v>
      </c>
      <c r="G2186" t="s">
        <v>5010</v>
      </c>
      <c r="H2186" t="s">
        <v>4765</v>
      </c>
      <c r="I2186" t="s">
        <v>9328</v>
      </c>
      <c r="J2186">
        <v>0</v>
      </c>
    </row>
    <row r="2187" spans="1:10" x14ac:dyDescent="0.25">
      <c r="A2187" s="265" t="s">
        <v>5011</v>
      </c>
      <c r="B2187" s="265" t="s">
        <v>4766</v>
      </c>
      <c r="C2187" s="266" t="s">
        <v>9329</v>
      </c>
      <c r="D2187" s="269">
        <v>54000</v>
      </c>
      <c r="G2187" t="s">
        <v>5011</v>
      </c>
      <c r="H2187" t="s">
        <v>4766</v>
      </c>
      <c r="I2187" t="s">
        <v>9329</v>
      </c>
      <c r="J2187">
        <v>54000</v>
      </c>
    </row>
    <row r="2188" spans="1:10" x14ac:dyDescent="0.25">
      <c r="A2188" s="265" t="s">
        <v>5012</v>
      </c>
      <c r="B2188" s="265" t="s">
        <v>4767</v>
      </c>
      <c r="C2188" s="266" t="s">
        <v>9330</v>
      </c>
      <c r="D2188" s="269">
        <v>1600</v>
      </c>
      <c r="G2188" t="s">
        <v>5012</v>
      </c>
      <c r="H2188" t="s">
        <v>4767</v>
      </c>
      <c r="I2188" t="s">
        <v>9330</v>
      </c>
      <c r="J2188">
        <v>1600</v>
      </c>
    </row>
    <row r="2189" spans="1:10" x14ac:dyDescent="0.25">
      <c r="A2189" s="265" t="s">
        <v>5013</v>
      </c>
      <c r="B2189" s="265" t="s">
        <v>4768</v>
      </c>
      <c r="C2189" s="266" t="s">
        <v>9331</v>
      </c>
      <c r="D2189" s="269">
        <v>0</v>
      </c>
      <c r="G2189" t="s">
        <v>5013</v>
      </c>
      <c r="H2189" t="s">
        <v>4768</v>
      </c>
      <c r="I2189" t="s">
        <v>9331</v>
      </c>
      <c r="J2189">
        <v>0</v>
      </c>
    </row>
    <row r="2190" spans="1:10" x14ac:dyDescent="0.25">
      <c r="A2190" s="265" t="s">
        <v>5014</v>
      </c>
      <c r="B2190" s="265" t="s">
        <v>4769</v>
      </c>
      <c r="C2190" s="266" t="s">
        <v>9332</v>
      </c>
      <c r="D2190" s="269">
        <v>0</v>
      </c>
      <c r="G2190" t="s">
        <v>5014</v>
      </c>
      <c r="H2190" t="s">
        <v>4769</v>
      </c>
      <c r="I2190" t="s">
        <v>9332</v>
      </c>
      <c r="J2190">
        <v>0</v>
      </c>
    </row>
    <row r="2191" spans="1:10" x14ac:dyDescent="0.25">
      <c r="A2191" s="265" t="s">
        <v>5015</v>
      </c>
      <c r="B2191" s="265" t="s">
        <v>4770</v>
      </c>
      <c r="C2191" s="266" t="s">
        <v>9333</v>
      </c>
      <c r="D2191" s="269">
        <v>0</v>
      </c>
      <c r="G2191" t="s">
        <v>5015</v>
      </c>
      <c r="H2191" t="s">
        <v>4770</v>
      </c>
      <c r="I2191" t="s">
        <v>9333</v>
      </c>
      <c r="J2191">
        <v>0</v>
      </c>
    </row>
    <row r="2192" spans="1:10" x14ac:dyDescent="0.25">
      <c r="A2192" s="265" t="s">
        <v>5016</v>
      </c>
      <c r="B2192" s="265" t="s">
        <v>4771</v>
      </c>
      <c r="C2192" s="266" t="s">
        <v>9334</v>
      </c>
      <c r="D2192" s="269">
        <v>0</v>
      </c>
      <c r="G2192" t="s">
        <v>5016</v>
      </c>
      <c r="H2192" t="s">
        <v>4771</v>
      </c>
      <c r="I2192" t="s">
        <v>9334</v>
      </c>
      <c r="J2192">
        <v>0</v>
      </c>
    </row>
    <row r="2193" spans="1:10" x14ac:dyDescent="0.25">
      <c r="A2193" s="265" t="s">
        <v>5017</v>
      </c>
      <c r="B2193" s="265" t="s">
        <v>4772</v>
      </c>
      <c r="C2193" s="266" t="s">
        <v>9335</v>
      </c>
      <c r="D2193" s="269">
        <v>0</v>
      </c>
      <c r="G2193" t="s">
        <v>5017</v>
      </c>
      <c r="H2193" t="s">
        <v>4772</v>
      </c>
      <c r="I2193" t="s">
        <v>9335</v>
      </c>
      <c r="J2193">
        <v>0</v>
      </c>
    </row>
    <row r="2194" spans="1:10" x14ac:dyDescent="0.25">
      <c r="A2194" s="265" t="s">
        <v>5018</v>
      </c>
      <c r="B2194" s="265" t="s">
        <v>4773</v>
      </c>
      <c r="C2194" s="266" t="s">
        <v>9336</v>
      </c>
      <c r="D2194" s="269">
        <v>94500</v>
      </c>
      <c r="G2194" t="s">
        <v>5018</v>
      </c>
      <c r="H2194" t="s">
        <v>4773</v>
      </c>
      <c r="I2194" t="s">
        <v>9336</v>
      </c>
      <c r="J2194">
        <v>94500</v>
      </c>
    </row>
    <row r="2195" spans="1:10" x14ac:dyDescent="0.25">
      <c r="A2195" s="265" t="s">
        <v>5019</v>
      </c>
      <c r="B2195" s="265" t="s">
        <v>4774</v>
      </c>
      <c r="C2195" s="266" t="s">
        <v>9337</v>
      </c>
      <c r="D2195" s="269">
        <v>2000</v>
      </c>
      <c r="G2195" t="s">
        <v>5019</v>
      </c>
      <c r="H2195" t="s">
        <v>4774</v>
      </c>
      <c r="I2195" t="s">
        <v>9337</v>
      </c>
      <c r="J2195">
        <v>2000</v>
      </c>
    </row>
    <row r="2196" spans="1:10" x14ac:dyDescent="0.25">
      <c r="A2196" s="265" t="s">
        <v>5020</v>
      </c>
      <c r="B2196" s="265" t="s">
        <v>4775</v>
      </c>
      <c r="C2196" s="266" t="s">
        <v>9338</v>
      </c>
      <c r="D2196" s="269">
        <v>0</v>
      </c>
      <c r="G2196" t="s">
        <v>5020</v>
      </c>
      <c r="H2196" t="s">
        <v>4775</v>
      </c>
      <c r="I2196" t="s">
        <v>9338</v>
      </c>
      <c r="J2196">
        <v>0</v>
      </c>
    </row>
    <row r="2197" spans="1:10" x14ac:dyDescent="0.25">
      <c r="A2197" s="265" t="s">
        <v>5021</v>
      </c>
      <c r="B2197" s="265" t="s">
        <v>4776</v>
      </c>
      <c r="C2197" s="266" t="s">
        <v>9339</v>
      </c>
      <c r="D2197" s="269">
        <v>0</v>
      </c>
      <c r="G2197" t="s">
        <v>5021</v>
      </c>
      <c r="H2197" t="s">
        <v>4776</v>
      </c>
      <c r="I2197" t="s">
        <v>9339</v>
      </c>
      <c r="J2197">
        <v>0</v>
      </c>
    </row>
    <row r="2198" spans="1:10" x14ac:dyDescent="0.25">
      <c r="A2198" s="265" t="s">
        <v>5022</v>
      </c>
      <c r="B2198" s="265" t="s">
        <v>4777</v>
      </c>
      <c r="C2198" s="266" t="s">
        <v>9340</v>
      </c>
      <c r="D2198" s="269">
        <v>0</v>
      </c>
      <c r="G2198" t="s">
        <v>5022</v>
      </c>
      <c r="H2198" t="s">
        <v>4777</v>
      </c>
      <c r="I2198" t="s">
        <v>9340</v>
      </c>
      <c r="J2198">
        <v>0</v>
      </c>
    </row>
    <row r="2199" spans="1:10" x14ac:dyDescent="0.25">
      <c r="A2199" s="265" t="s">
        <v>5023</v>
      </c>
      <c r="B2199" s="265" t="s">
        <v>4778</v>
      </c>
      <c r="C2199" s="266" t="s">
        <v>9341</v>
      </c>
      <c r="D2199" s="269">
        <v>0</v>
      </c>
      <c r="G2199" t="s">
        <v>5023</v>
      </c>
      <c r="H2199" t="s">
        <v>4778</v>
      </c>
      <c r="I2199" t="s">
        <v>9341</v>
      </c>
      <c r="J2199">
        <v>0</v>
      </c>
    </row>
    <row r="2200" spans="1:10" x14ac:dyDescent="0.25">
      <c r="A2200" s="265" t="s">
        <v>5024</v>
      </c>
      <c r="B2200" s="265" t="s">
        <v>4779</v>
      </c>
      <c r="C2200" s="266" t="s">
        <v>9342</v>
      </c>
      <c r="D2200" s="269">
        <v>0</v>
      </c>
      <c r="G2200" t="s">
        <v>5024</v>
      </c>
      <c r="H2200" t="s">
        <v>4779</v>
      </c>
      <c r="I2200" t="s">
        <v>9342</v>
      </c>
      <c r="J2200">
        <v>0</v>
      </c>
    </row>
    <row r="2201" spans="1:10" x14ac:dyDescent="0.25">
      <c r="A2201" s="265" t="s">
        <v>5025</v>
      </c>
      <c r="B2201" s="265" t="s">
        <v>4780</v>
      </c>
      <c r="C2201" s="266" t="s">
        <v>9343</v>
      </c>
      <c r="D2201" s="269">
        <v>13500</v>
      </c>
      <c r="G2201" t="s">
        <v>5025</v>
      </c>
      <c r="H2201" t="s">
        <v>4780</v>
      </c>
      <c r="I2201" t="s">
        <v>9343</v>
      </c>
      <c r="J2201">
        <v>13500</v>
      </c>
    </row>
    <row r="2202" spans="1:10" x14ac:dyDescent="0.25">
      <c r="A2202" s="265" t="s">
        <v>5026</v>
      </c>
      <c r="B2202" s="265" t="s">
        <v>4781</v>
      </c>
      <c r="C2202" s="266" t="s">
        <v>9344</v>
      </c>
      <c r="D2202" s="269">
        <v>800</v>
      </c>
      <c r="G2202" t="s">
        <v>5026</v>
      </c>
      <c r="H2202" t="s">
        <v>4781</v>
      </c>
      <c r="I2202" t="s">
        <v>9344</v>
      </c>
      <c r="J2202">
        <v>800</v>
      </c>
    </row>
    <row r="2203" spans="1:10" x14ac:dyDescent="0.25">
      <c r="A2203" s="265" t="s">
        <v>5027</v>
      </c>
      <c r="B2203" s="265" t="s">
        <v>4782</v>
      </c>
      <c r="C2203" s="266" t="s">
        <v>9345</v>
      </c>
      <c r="D2203" s="269">
        <v>0</v>
      </c>
      <c r="G2203" t="s">
        <v>5027</v>
      </c>
      <c r="H2203" t="s">
        <v>4782</v>
      </c>
      <c r="I2203" t="s">
        <v>9345</v>
      </c>
      <c r="J2203">
        <v>0</v>
      </c>
    </row>
    <row r="2204" spans="1:10" x14ac:dyDescent="0.25">
      <c r="A2204" s="265" t="s">
        <v>5028</v>
      </c>
      <c r="B2204" s="265" t="s">
        <v>4783</v>
      </c>
      <c r="C2204" s="266" t="s">
        <v>9346</v>
      </c>
      <c r="D2204" s="269">
        <v>0</v>
      </c>
      <c r="G2204" t="s">
        <v>5028</v>
      </c>
      <c r="H2204" t="s">
        <v>4783</v>
      </c>
      <c r="I2204" t="s">
        <v>9346</v>
      </c>
      <c r="J2204">
        <v>0</v>
      </c>
    </row>
    <row r="2205" spans="1:10" x14ac:dyDescent="0.25">
      <c r="A2205" s="265" t="s">
        <v>5029</v>
      </c>
      <c r="B2205" s="265" t="s">
        <v>4784</v>
      </c>
      <c r="C2205" s="266" t="s">
        <v>9347</v>
      </c>
      <c r="D2205" s="269">
        <v>0</v>
      </c>
      <c r="G2205" t="s">
        <v>5029</v>
      </c>
      <c r="H2205" t="s">
        <v>4784</v>
      </c>
      <c r="I2205" t="s">
        <v>9347</v>
      </c>
      <c r="J2205">
        <v>0</v>
      </c>
    </row>
    <row r="2206" spans="1:10" x14ac:dyDescent="0.25">
      <c r="A2206" s="265" t="s">
        <v>5030</v>
      </c>
      <c r="B2206" s="265" t="s">
        <v>4785</v>
      </c>
      <c r="C2206" s="266" t="s">
        <v>9348</v>
      </c>
      <c r="D2206" s="269">
        <v>0</v>
      </c>
      <c r="G2206" t="s">
        <v>5030</v>
      </c>
      <c r="H2206" t="s">
        <v>4785</v>
      </c>
      <c r="I2206" t="s">
        <v>9348</v>
      </c>
      <c r="J2206">
        <v>0</v>
      </c>
    </row>
    <row r="2207" spans="1:10" x14ac:dyDescent="0.25">
      <c r="A2207" s="265" t="s">
        <v>5031</v>
      </c>
      <c r="B2207" s="265" t="s">
        <v>4786</v>
      </c>
      <c r="C2207" s="266" t="s">
        <v>9349</v>
      </c>
      <c r="D2207" s="269">
        <v>0</v>
      </c>
      <c r="G2207" t="s">
        <v>5031</v>
      </c>
      <c r="H2207" t="s">
        <v>4786</v>
      </c>
      <c r="I2207" t="s">
        <v>9349</v>
      </c>
      <c r="J2207">
        <v>0</v>
      </c>
    </row>
    <row r="2208" spans="1:10" x14ac:dyDescent="0.25">
      <c r="A2208" s="265" t="s">
        <v>5032</v>
      </c>
      <c r="B2208" s="265" t="s">
        <v>4787</v>
      </c>
      <c r="C2208" s="266" t="s">
        <v>9350</v>
      </c>
      <c r="D2208" s="269">
        <v>17435</v>
      </c>
      <c r="G2208" t="s">
        <v>5032</v>
      </c>
      <c r="H2208" t="s">
        <v>4787</v>
      </c>
      <c r="I2208" t="s">
        <v>9350</v>
      </c>
      <c r="J2208">
        <v>17435</v>
      </c>
    </row>
    <row r="2209" spans="1:10" x14ac:dyDescent="0.25">
      <c r="A2209" s="265" t="s">
        <v>5033</v>
      </c>
      <c r="B2209" s="265" t="s">
        <v>4788</v>
      </c>
      <c r="C2209" s="266" t="s">
        <v>9351</v>
      </c>
      <c r="D2209" s="269">
        <v>800</v>
      </c>
      <c r="G2209" t="s">
        <v>5033</v>
      </c>
      <c r="H2209" t="s">
        <v>4788</v>
      </c>
      <c r="I2209" t="s">
        <v>9351</v>
      </c>
      <c r="J2209">
        <v>800</v>
      </c>
    </row>
    <row r="2210" spans="1:10" x14ac:dyDescent="0.25">
      <c r="A2210" s="265" t="s">
        <v>5034</v>
      </c>
      <c r="B2210" s="265" t="s">
        <v>4789</v>
      </c>
      <c r="C2210" s="266" t="s">
        <v>9352</v>
      </c>
      <c r="D2210" s="269">
        <v>0</v>
      </c>
      <c r="G2210" t="s">
        <v>5034</v>
      </c>
      <c r="H2210" t="s">
        <v>4789</v>
      </c>
      <c r="I2210" t="s">
        <v>9352</v>
      </c>
      <c r="J2210">
        <v>0</v>
      </c>
    </row>
    <row r="2211" spans="1:10" x14ac:dyDescent="0.25">
      <c r="A2211" s="265" t="s">
        <v>5035</v>
      </c>
      <c r="B2211" s="265" t="s">
        <v>4790</v>
      </c>
      <c r="C2211" s="266" t="s">
        <v>9353</v>
      </c>
      <c r="D2211" s="269">
        <v>0</v>
      </c>
      <c r="G2211" t="s">
        <v>5035</v>
      </c>
      <c r="H2211" t="s">
        <v>4790</v>
      </c>
      <c r="I2211" t="s">
        <v>9353</v>
      </c>
      <c r="J2211">
        <v>0</v>
      </c>
    </row>
    <row r="2212" spans="1:10" x14ac:dyDescent="0.25">
      <c r="A2212" s="265" t="s">
        <v>5036</v>
      </c>
      <c r="B2212" s="265" t="s">
        <v>4791</v>
      </c>
      <c r="C2212" s="266" t="s">
        <v>9354</v>
      </c>
      <c r="D2212" s="269">
        <v>0</v>
      </c>
      <c r="G2212" t="s">
        <v>5036</v>
      </c>
      <c r="H2212" t="s">
        <v>4791</v>
      </c>
      <c r="I2212" t="s">
        <v>9354</v>
      </c>
      <c r="J2212">
        <v>0</v>
      </c>
    </row>
    <row r="2213" spans="1:10" x14ac:dyDescent="0.25">
      <c r="A2213" s="265" t="s">
        <v>5037</v>
      </c>
      <c r="B2213" s="265" t="s">
        <v>4792</v>
      </c>
      <c r="C2213" s="266" t="s">
        <v>9355</v>
      </c>
      <c r="D2213" s="269">
        <v>0</v>
      </c>
      <c r="G2213" t="s">
        <v>5037</v>
      </c>
      <c r="H2213" t="s">
        <v>4792</v>
      </c>
      <c r="I2213" t="s">
        <v>9355</v>
      </c>
      <c r="J2213">
        <v>0</v>
      </c>
    </row>
    <row r="2214" spans="1:10" x14ac:dyDescent="0.25">
      <c r="A2214" s="265" t="s">
        <v>5038</v>
      </c>
      <c r="B2214" s="265" t="s">
        <v>4793</v>
      </c>
      <c r="C2214" s="266" t="s">
        <v>9356</v>
      </c>
      <c r="D2214" s="269">
        <v>0</v>
      </c>
      <c r="G2214" t="s">
        <v>5038</v>
      </c>
      <c r="H2214" t="s">
        <v>4793</v>
      </c>
      <c r="I2214" t="s">
        <v>9356</v>
      </c>
      <c r="J2214">
        <v>0</v>
      </c>
    </row>
    <row r="2215" spans="1:10" x14ac:dyDescent="0.25">
      <c r="A2215" s="265" t="s">
        <v>5039</v>
      </c>
      <c r="B2215" s="265" t="s">
        <v>4794</v>
      </c>
      <c r="C2215" s="266" t="s">
        <v>9357</v>
      </c>
      <c r="D2215" s="269">
        <v>21765</v>
      </c>
      <c r="G2215" t="s">
        <v>5039</v>
      </c>
      <c r="H2215" t="s">
        <v>4794</v>
      </c>
      <c r="I2215" t="s">
        <v>9357</v>
      </c>
      <c r="J2215">
        <v>21765</v>
      </c>
    </row>
    <row r="2216" spans="1:10" x14ac:dyDescent="0.25">
      <c r="A2216" s="265" t="s">
        <v>5040</v>
      </c>
      <c r="B2216" s="265" t="s">
        <v>4795</v>
      </c>
      <c r="C2216" s="266" t="s">
        <v>9358</v>
      </c>
      <c r="D2216" s="269">
        <v>800</v>
      </c>
      <c r="G2216" t="s">
        <v>5040</v>
      </c>
      <c r="H2216" t="s">
        <v>4795</v>
      </c>
      <c r="I2216" t="s">
        <v>9358</v>
      </c>
      <c r="J2216">
        <v>800</v>
      </c>
    </row>
    <row r="2217" spans="1:10" x14ac:dyDescent="0.25">
      <c r="A2217" s="265" t="s">
        <v>5041</v>
      </c>
      <c r="B2217" s="265" t="s">
        <v>4796</v>
      </c>
      <c r="C2217" s="266" t="s">
        <v>9359</v>
      </c>
      <c r="D2217" s="269">
        <v>0</v>
      </c>
      <c r="G2217" t="s">
        <v>5041</v>
      </c>
      <c r="H2217" t="s">
        <v>4796</v>
      </c>
      <c r="I2217" t="s">
        <v>9359</v>
      </c>
      <c r="J2217">
        <v>0</v>
      </c>
    </row>
    <row r="2218" spans="1:10" x14ac:dyDescent="0.25">
      <c r="A2218" s="265" t="s">
        <v>5042</v>
      </c>
      <c r="B2218" s="265" t="s">
        <v>4797</v>
      </c>
      <c r="C2218" s="266" t="s">
        <v>9360</v>
      </c>
      <c r="D2218" s="269">
        <v>0</v>
      </c>
      <c r="G2218" t="s">
        <v>5042</v>
      </c>
      <c r="H2218" t="s">
        <v>4797</v>
      </c>
      <c r="I2218" t="s">
        <v>9360</v>
      </c>
      <c r="J2218">
        <v>0</v>
      </c>
    </row>
    <row r="2219" spans="1:10" x14ac:dyDescent="0.25">
      <c r="A2219" s="265" t="s">
        <v>5043</v>
      </c>
      <c r="B2219" s="265" t="s">
        <v>4798</v>
      </c>
      <c r="C2219" s="266" t="s">
        <v>9361</v>
      </c>
      <c r="D2219" s="269">
        <v>0</v>
      </c>
      <c r="G2219" t="s">
        <v>5043</v>
      </c>
      <c r="H2219" t="s">
        <v>4798</v>
      </c>
      <c r="I2219" t="s">
        <v>9361</v>
      </c>
      <c r="J2219">
        <v>0</v>
      </c>
    </row>
    <row r="2220" spans="1:10" x14ac:dyDescent="0.25">
      <c r="A2220" s="265" t="s">
        <v>5044</v>
      </c>
      <c r="B2220" s="265" t="s">
        <v>4799</v>
      </c>
      <c r="C2220" s="266" t="s">
        <v>9362</v>
      </c>
      <c r="D2220" s="269">
        <v>0</v>
      </c>
      <c r="G2220" t="s">
        <v>5044</v>
      </c>
      <c r="H2220" t="s">
        <v>4799</v>
      </c>
      <c r="I2220" t="s">
        <v>9362</v>
      </c>
      <c r="J2220">
        <v>0</v>
      </c>
    </row>
    <row r="2221" spans="1:10" x14ac:dyDescent="0.25">
      <c r="A2221" s="265" t="s">
        <v>5045</v>
      </c>
      <c r="B2221" s="265" t="s">
        <v>4800</v>
      </c>
      <c r="C2221" s="266" t="s">
        <v>9363</v>
      </c>
      <c r="D2221" s="269">
        <v>0</v>
      </c>
      <c r="G2221" t="s">
        <v>5045</v>
      </c>
      <c r="H2221" t="s">
        <v>4800</v>
      </c>
      <c r="I2221" t="s">
        <v>9363</v>
      </c>
      <c r="J2221">
        <v>0</v>
      </c>
    </row>
    <row r="2222" spans="1:10" x14ac:dyDescent="0.25">
      <c r="A2222" s="265" t="s">
        <v>5046</v>
      </c>
      <c r="B2222" s="265" t="s">
        <v>4801</v>
      </c>
      <c r="C2222" s="266" t="s">
        <v>9364</v>
      </c>
      <c r="D2222" s="269">
        <v>20270</v>
      </c>
      <c r="G2222" t="s">
        <v>5046</v>
      </c>
      <c r="H2222" t="s">
        <v>4801</v>
      </c>
      <c r="I2222" t="s">
        <v>9364</v>
      </c>
      <c r="J2222">
        <v>20270</v>
      </c>
    </row>
    <row r="2223" spans="1:10" x14ac:dyDescent="0.25">
      <c r="A2223" s="265" t="s">
        <v>5047</v>
      </c>
      <c r="B2223" s="265" t="s">
        <v>4802</v>
      </c>
      <c r="C2223" s="266" t="s">
        <v>9365</v>
      </c>
      <c r="D2223" s="269">
        <v>800</v>
      </c>
      <c r="G2223" t="s">
        <v>5047</v>
      </c>
      <c r="H2223" t="s">
        <v>4802</v>
      </c>
      <c r="I2223" t="s">
        <v>9365</v>
      </c>
      <c r="J2223">
        <v>800</v>
      </c>
    </row>
    <row r="2224" spans="1:10" x14ac:dyDescent="0.25">
      <c r="A2224" s="265" t="s">
        <v>5048</v>
      </c>
      <c r="B2224" s="265" t="s">
        <v>4803</v>
      </c>
      <c r="C2224" s="266" t="s">
        <v>9366</v>
      </c>
      <c r="D2224" s="269">
        <v>0</v>
      </c>
      <c r="G2224" t="s">
        <v>5048</v>
      </c>
      <c r="H2224" t="s">
        <v>4803</v>
      </c>
      <c r="I2224" t="s">
        <v>9366</v>
      </c>
      <c r="J2224">
        <v>0</v>
      </c>
    </row>
    <row r="2225" spans="1:10" x14ac:dyDescent="0.25">
      <c r="A2225" s="265" t="s">
        <v>5049</v>
      </c>
      <c r="B2225" s="265" t="s">
        <v>4804</v>
      </c>
      <c r="C2225" s="266" t="s">
        <v>9367</v>
      </c>
      <c r="D2225" s="269">
        <v>0</v>
      </c>
      <c r="G2225" t="s">
        <v>5049</v>
      </c>
      <c r="H2225" t="s">
        <v>4804</v>
      </c>
      <c r="I2225" t="s">
        <v>9367</v>
      </c>
      <c r="J2225">
        <v>0</v>
      </c>
    </row>
    <row r="2226" spans="1:10" x14ac:dyDescent="0.25">
      <c r="A2226" s="265" t="s">
        <v>5050</v>
      </c>
      <c r="B2226" s="265" t="s">
        <v>4805</v>
      </c>
      <c r="C2226" s="266" t="s">
        <v>9368</v>
      </c>
      <c r="D2226" s="269">
        <v>0</v>
      </c>
      <c r="G2226" t="s">
        <v>5050</v>
      </c>
      <c r="H2226" t="s">
        <v>4805</v>
      </c>
      <c r="I2226" t="s">
        <v>9368</v>
      </c>
      <c r="J2226">
        <v>0</v>
      </c>
    </row>
    <row r="2227" spans="1:10" x14ac:dyDescent="0.25">
      <c r="A2227" s="265" t="s">
        <v>5051</v>
      </c>
      <c r="B2227" s="265" t="s">
        <v>4806</v>
      </c>
      <c r="C2227" s="266" t="s">
        <v>9369</v>
      </c>
      <c r="D2227" s="269">
        <v>0</v>
      </c>
      <c r="G2227" t="s">
        <v>5051</v>
      </c>
      <c r="H2227" t="s">
        <v>4806</v>
      </c>
      <c r="I2227" t="s">
        <v>9369</v>
      </c>
      <c r="J2227">
        <v>0</v>
      </c>
    </row>
    <row r="2228" spans="1:10" x14ac:dyDescent="0.25">
      <c r="A2228" s="265" t="s">
        <v>5052</v>
      </c>
      <c r="B2228" s="265" t="s">
        <v>4807</v>
      </c>
      <c r="C2228" s="266" t="s">
        <v>9370</v>
      </c>
      <c r="D2228" s="269">
        <v>0</v>
      </c>
      <c r="G2228" t="s">
        <v>5052</v>
      </c>
      <c r="H2228" t="s">
        <v>4807</v>
      </c>
      <c r="I2228" t="s">
        <v>9370</v>
      </c>
      <c r="J2228">
        <v>0</v>
      </c>
    </row>
    <row r="2229" spans="1:10" x14ac:dyDescent="0.25">
      <c r="A2229" s="265" t="s">
        <v>5053</v>
      </c>
      <c r="B2229" s="265" t="s">
        <v>4808</v>
      </c>
      <c r="C2229" s="266" t="s">
        <v>9371</v>
      </c>
      <c r="D2229" s="269">
        <v>54000</v>
      </c>
      <c r="G2229" t="s">
        <v>5053</v>
      </c>
      <c r="H2229" t="s">
        <v>4808</v>
      </c>
      <c r="I2229" t="s">
        <v>9371</v>
      </c>
      <c r="J2229">
        <v>54000</v>
      </c>
    </row>
    <row r="2230" spans="1:10" x14ac:dyDescent="0.25">
      <c r="A2230" s="265" t="s">
        <v>5054</v>
      </c>
      <c r="B2230" s="265" t="s">
        <v>4809</v>
      </c>
      <c r="C2230" s="266" t="s">
        <v>9372</v>
      </c>
      <c r="D2230" s="269">
        <v>1600</v>
      </c>
      <c r="G2230" t="s">
        <v>5054</v>
      </c>
      <c r="H2230" t="s">
        <v>4809</v>
      </c>
      <c r="I2230" t="s">
        <v>9372</v>
      </c>
      <c r="J2230">
        <v>1600</v>
      </c>
    </row>
    <row r="2231" spans="1:10" x14ac:dyDescent="0.25">
      <c r="A2231" s="265" t="s">
        <v>5055</v>
      </c>
      <c r="B2231" s="265" t="s">
        <v>4810</v>
      </c>
      <c r="C2231" s="266" t="s">
        <v>9373</v>
      </c>
      <c r="D2231" s="269">
        <v>0</v>
      </c>
      <c r="G2231" t="s">
        <v>5055</v>
      </c>
      <c r="H2231" t="s">
        <v>4810</v>
      </c>
      <c r="I2231" t="s">
        <v>9373</v>
      </c>
      <c r="J2231">
        <v>0</v>
      </c>
    </row>
    <row r="2232" spans="1:10" x14ac:dyDescent="0.25">
      <c r="A2232" s="265" t="s">
        <v>5056</v>
      </c>
      <c r="B2232" s="265" t="s">
        <v>4811</v>
      </c>
      <c r="C2232" s="266" t="s">
        <v>9374</v>
      </c>
      <c r="D2232" s="269">
        <v>0</v>
      </c>
      <c r="G2232" t="s">
        <v>5056</v>
      </c>
      <c r="H2232" t="s">
        <v>4811</v>
      </c>
      <c r="I2232" t="s">
        <v>9374</v>
      </c>
      <c r="J2232">
        <v>0</v>
      </c>
    </row>
    <row r="2233" spans="1:10" x14ac:dyDescent="0.25">
      <c r="A2233" s="265" t="s">
        <v>5057</v>
      </c>
      <c r="B2233" s="265" t="s">
        <v>4812</v>
      </c>
      <c r="C2233" s="266" t="s">
        <v>9375</v>
      </c>
      <c r="D2233" s="269">
        <v>0</v>
      </c>
      <c r="G2233" t="s">
        <v>5057</v>
      </c>
      <c r="H2233" t="s">
        <v>4812</v>
      </c>
      <c r="I2233" t="s">
        <v>9375</v>
      </c>
      <c r="J2233">
        <v>0</v>
      </c>
    </row>
    <row r="2234" spans="1:10" x14ac:dyDescent="0.25">
      <c r="A2234" s="265" t="s">
        <v>5058</v>
      </c>
      <c r="B2234" s="265" t="s">
        <v>4813</v>
      </c>
      <c r="C2234" s="266" t="s">
        <v>9376</v>
      </c>
      <c r="D2234" s="269">
        <v>0</v>
      </c>
      <c r="G2234" t="s">
        <v>5058</v>
      </c>
      <c r="H2234" t="s">
        <v>4813</v>
      </c>
      <c r="I2234" t="s">
        <v>9376</v>
      </c>
      <c r="J2234">
        <v>0</v>
      </c>
    </row>
    <row r="2235" spans="1:10" x14ac:dyDescent="0.25">
      <c r="A2235" s="265" t="s">
        <v>5059</v>
      </c>
      <c r="B2235" s="265" t="s">
        <v>4814</v>
      </c>
      <c r="C2235" s="266" t="s">
        <v>9377</v>
      </c>
      <c r="D2235" s="269">
        <v>0</v>
      </c>
      <c r="G2235" t="s">
        <v>5059</v>
      </c>
      <c r="H2235" t="s">
        <v>4814</v>
      </c>
      <c r="I2235" t="s">
        <v>9377</v>
      </c>
      <c r="J2235">
        <v>0</v>
      </c>
    </row>
    <row r="2236" spans="1:10" x14ac:dyDescent="0.25">
      <c r="A2236" s="265" t="s">
        <v>5060</v>
      </c>
      <c r="B2236" s="265" t="s">
        <v>4815</v>
      </c>
      <c r="C2236" s="266" t="s">
        <v>9378</v>
      </c>
      <c r="D2236" s="269">
        <v>94500</v>
      </c>
      <c r="G2236" t="s">
        <v>5060</v>
      </c>
      <c r="H2236" t="s">
        <v>4815</v>
      </c>
      <c r="I2236" t="s">
        <v>9378</v>
      </c>
      <c r="J2236">
        <v>94500</v>
      </c>
    </row>
    <row r="2237" spans="1:10" x14ac:dyDescent="0.25">
      <c r="A2237" s="265" t="s">
        <v>5061</v>
      </c>
      <c r="B2237" s="265" t="s">
        <v>4816</v>
      </c>
      <c r="C2237" s="266" t="s">
        <v>9379</v>
      </c>
      <c r="D2237" s="269">
        <v>2000</v>
      </c>
      <c r="G2237" t="s">
        <v>5061</v>
      </c>
      <c r="H2237" t="s">
        <v>4816</v>
      </c>
      <c r="I2237" t="s">
        <v>9379</v>
      </c>
      <c r="J2237">
        <v>2000</v>
      </c>
    </row>
    <row r="2238" spans="1:10" x14ac:dyDescent="0.25">
      <c r="A2238" s="265" t="s">
        <v>5062</v>
      </c>
      <c r="B2238" s="265" t="s">
        <v>4817</v>
      </c>
      <c r="C2238" s="266" t="s">
        <v>9380</v>
      </c>
      <c r="D2238" s="269">
        <v>0</v>
      </c>
      <c r="G2238" t="s">
        <v>5062</v>
      </c>
      <c r="H2238" t="s">
        <v>4817</v>
      </c>
      <c r="I2238" t="s">
        <v>9380</v>
      </c>
      <c r="J2238">
        <v>0</v>
      </c>
    </row>
    <row r="2239" spans="1:10" x14ac:dyDescent="0.25">
      <c r="A2239" s="265" t="s">
        <v>5063</v>
      </c>
      <c r="B2239" s="265" t="s">
        <v>4818</v>
      </c>
      <c r="C2239" s="266" t="s">
        <v>9381</v>
      </c>
      <c r="D2239" s="269">
        <v>0</v>
      </c>
      <c r="G2239" t="s">
        <v>5063</v>
      </c>
      <c r="H2239" t="s">
        <v>4818</v>
      </c>
      <c r="I2239" t="s">
        <v>9381</v>
      </c>
      <c r="J2239">
        <v>0</v>
      </c>
    </row>
    <row r="2240" spans="1:10" x14ac:dyDescent="0.25">
      <c r="A2240" s="265" t="s">
        <v>5064</v>
      </c>
      <c r="B2240" s="265" t="s">
        <v>4819</v>
      </c>
      <c r="C2240" s="266" t="s">
        <v>9382</v>
      </c>
      <c r="D2240" s="269">
        <v>0</v>
      </c>
      <c r="G2240" t="s">
        <v>5064</v>
      </c>
      <c r="H2240" t="s">
        <v>4819</v>
      </c>
      <c r="I2240" t="s">
        <v>9382</v>
      </c>
      <c r="J2240">
        <v>0</v>
      </c>
    </row>
    <row r="2241" spans="1:10" x14ac:dyDescent="0.25">
      <c r="A2241" s="265" t="s">
        <v>5065</v>
      </c>
      <c r="B2241" s="265" t="s">
        <v>4820</v>
      </c>
      <c r="C2241" s="266" t="s">
        <v>9383</v>
      </c>
      <c r="D2241" s="269">
        <v>0</v>
      </c>
      <c r="G2241" t="s">
        <v>5065</v>
      </c>
      <c r="H2241" t="s">
        <v>4820</v>
      </c>
      <c r="I2241" t="s">
        <v>9383</v>
      </c>
      <c r="J2241">
        <v>0</v>
      </c>
    </row>
    <row r="2242" spans="1:10" x14ac:dyDescent="0.25">
      <c r="A2242" s="265" t="s">
        <v>5066</v>
      </c>
      <c r="B2242" s="265" t="s">
        <v>4821</v>
      </c>
      <c r="C2242" s="266" t="s">
        <v>9384</v>
      </c>
      <c r="D2242" s="269">
        <v>0</v>
      </c>
      <c r="G2242" t="s">
        <v>5066</v>
      </c>
      <c r="H2242" t="s">
        <v>4821</v>
      </c>
      <c r="I2242" t="s">
        <v>9384</v>
      </c>
      <c r="J2242">
        <v>0</v>
      </c>
    </row>
    <row r="2243" spans="1:10" x14ac:dyDescent="0.25">
      <c r="A2243" s="265" t="s">
        <v>5067</v>
      </c>
      <c r="B2243" s="265" t="s">
        <v>4822</v>
      </c>
      <c r="C2243" s="266" t="s">
        <v>9385</v>
      </c>
      <c r="D2243" s="269">
        <v>61.799629000000003</v>
      </c>
      <c r="G2243" t="s">
        <v>5067</v>
      </c>
      <c r="H2243" t="s">
        <v>4822</v>
      </c>
      <c r="I2243" t="s">
        <v>9385</v>
      </c>
      <c r="J2243">
        <v>61.799629000000003</v>
      </c>
    </row>
    <row r="2244" spans="1:10" x14ac:dyDescent="0.25">
      <c r="A2244" s="265" t="s">
        <v>5068</v>
      </c>
      <c r="B2244" s="265" t="s">
        <v>4823</v>
      </c>
      <c r="C2244" s="266" t="s">
        <v>9386</v>
      </c>
      <c r="D2244" s="269">
        <v>0.5</v>
      </c>
      <c r="G2244" t="s">
        <v>5068</v>
      </c>
      <c r="H2244" t="s">
        <v>4823</v>
      </c>
      <c r="I2244" t="s">
        <v>9386</v>
      </c>
      <c r="J2244">
        <v>0.5</v>
      </c>
    </row>
    <row r="2245" spans="1:10" x14ac:dyDescent="0.25">
      <c r="A2245" s="265" t="s">
        <v>5069</v>
      </c>
      <c r="B2245" s="265" t="s">
        <v>4824</v>
      </c>
      <c r="C2245" s="266" t="s">
        <v>9387</v>
      </c>
      <c r="D2245" s="269">
        <v>3.699999</v>
      </c>
      <c r="G2245" t="s">
        <v>5069</v>
      </c>
      <c r="H2245" t="s">
        <v>4824</v>
      </c>
      <c r="I2245" t="s">
        <v>9387</v>
      </c>
      <c r="J2245">
        <v>3.699999</v>
      </c>
    </row>
    <row r="2246" spans="1:10" x14ac:dyDescent="0.25">
      <c r="A2246" s="265" t="s">
        <v>5070</v>
      </c>
      <c r="B2246" s="265" t="s">
        <v>4825</v>
      </c>
      <c r="C2246" s="266" t="s">
        <v>9388</v>
      </c>
      <c r="D2246" s="269">
        <v>2649.4521399999999</v>
      </c>
      <c r="G2246" t="s">
        <v>5070</v>
      </c>
      <c r="H2246" t="s">
        <v>4825</v>
      </c>
      <c r="I2246" t="s">
        <v>9388</v>
      </c>
      <c r="J2246">
        <v>2649.4521399999999</v>
      </c>
    </row>
    <row r="2247" spans="1:10" x14ac:dyDescent="0.25">
      <c r="A2247" s="265" t="s">
        <v>5071</v>
      </c>
      <c r="B2247" s="265" t="s">
        <v>4826</v>
      </c>
      <c r="C2247" s="266" t="s">
        <v>9389</v>
      </c>
      <c r="D2247" s="269">
        <v>62.711962999999997</v>
      </c>
      <c r="G2247" t="s">
        <v>5071</v>
      </c>
      <c r="H2247" t="s">
        <v>4826</v>
      </c>
      <c r="I2247" t="s">
        <v>9389</v>
      </c>
      <c r="J2247">
        <v>62.711962999999997</v>
      </c>
    </row>
    <row r="2248" spans="1:10" x14ac:dyDescent="0.25">
      <c r="A2248" s="265" t="s">
        <v>5072</v>
      </c>
      <c r="B2248" s="265" t="s">
        <v>4827</v>
      </c>
      <c r="C2248" s="266" t="s">
        <v>9390</v>
      </c>
      <c r="D2248" s="269">
        <v>67.699539000000001</v>
      </c>
      <c r="G2248" t="s">
        <v>5072</v>
      </c>
      <c r="H2248" t="s">
        <v>4827</v>
      </c>
      <c r="I2248" t="s">
        <v>9390</v>
      </c>
      <c r="J2248">
        <v>67.699539000000001</v>
      </c>
    </row>
    <row r="2249" spans="1:10" x14ac:dyDescent="0.25">
      <c r="A2249" s="265" t="s">
        <v>5073</v>
      </c>
      <c r="B2249" s="265" t="s">
        <v>4828</v>
      </c>
      <c r="C2249" s="266" t="s">
        <v>9391</v>
      </c>
      <c r="D2249" s="269">
        <v>342.61004600000001</v>
      </c>
      <c r="G2249" t="s">
        <v>5073</v>
      </c>
      <c r="H2249" t="s">
        <v>4828</v>
      </c>
      <c r="I2249" t="s">
        <v>9391</v>
      </c>
      <c r="J2249">
        <v>342.61004600000001</v>
      </c>
    </row>
    <row r="2250" spans="1:10" x14ac:dyDescent="0.25">
      <c r="A2250" s="265" t="s">
        <v>5074</v>
      </c>
      <c r="B2250" s="265" t="s">
        <v>4829</v>
      </c>
      <c r="C2250" s="266" t="s">
        <v>9392</v>
      </c>
      <c r="D2250" s="269">
        <v>58.299681999999997</v>
      </c>
      <c r="G2250" t="s">
        <v>5074</v>
      </c>
      <c r="H2250" t="s">
        <v>4829</v>
      </c>
      <c r="I2250" t="s">
        <v>9392</v>
      </c>
      <c r="J2250">
        <v>58.299681999999997</v>
      </c>
    </row>
    <row r="2251" spans="1:10" x14ac:dyDescent="0.25">
      <c r="A2251" s="265" t="s">
        <v>5075</v>
      </c>
      <c r="B2251" s="265" t="s">
        <v>4830</v>
      </c>
      <c r="C2251" s="266" t="s">
        <v>9393</v>
      </c>
      <c r="D2251" s="269">
        <v>0.5</v>
      </c>
      <c r="G2251" t="s">
        <v>5075</v>
      </c>
      <c r="H2251" t="s">
        <v>4830</v>
      </c>
      <c r="I2251" t="s">
        <v>9393</v>
      </c>
      <c r="J2251">
        <v>0.5</v>
      </c>
    </row>
    <row r="2252" spans="1:10" x14ac:dyDescent="0.25">
      <c r="A2252" s="265" t="s">
        <v>5076</v>
      </c>
      <c r="B2252" s="265" t="s">
        <v>4831</v>
      </c>
      <c r="C2252" s="266" t="s">
        <v>9394</v>
      </c>
      <c r="D2252" s="269">
        <v>3.799998</v>
      </c>
      <c r="G2252" t="s">
        <v>5076</v>
      </c>
      <c r="H2252" t="s">
        <v>4831</v>
      </c>
      <c r="I2252" t="s">
        <v>9394</v>
      </c>
      <c r="J2252">
        <v>3.799998</v>
      </c>
    </row>
    <row r="2253" spans="1:10" x14ac:dyDescent="0.25">
      <c r="A2253" s="265" t="s">
        <v>5077</v>
      </c>
      <c r="B2253" s="265" t="s">
        <v>4832</v>
      </c>
      <c r="C2253" s="266" t="s">
        <v>9395</v>
      </c>
      <c r="D2253" s="269">
        <v>2647.65454</v>
      </c>
      <c r="G2253" t="s">
        <v>5077</v>
      </c>
      <c r="H2253" t="s">
        <v>4832</v>
      </c>
      <c r="I2253" t="s">
        <v>9395</v>
      </c>
      <c r="J2253">
        <v>2647.65454</v>
      </c>
    </row>
    <row r="2254" spans="1:10" x14ac:dyDescent="0.25">
      <c r="A2254" s="265" t="s">
        <v>5078</v>
      </c>
      <c r="B2254" s="265" t="s">
        <v>4833</v>
      </c>
      <c r="C2254" s="266" t="s">
        <v>9396</v>
      </c>
      <c r="D2254" s="269">
        <v>62.519466000000001</v>
      </c>
      <c r="G2254" t="s">
        <v>5078</v>
      </c>
      <c r="H2254" t="s">
        <v>4833</v>
      </c>
      <c r="I2254" t="s">
        <v>9396</v>
      </c>
      <c r="J2254">
        <v>62.519466000000001</v>
      </c>
    </row>
    <row r="2255" spans="1:10" x14ac:dyDescent="0.25">
      <c r="A2255" s="265" t="s">
        <v>5079</v>
      </c>
      <c r="B2255" s="265" t="s">
        <v>4834</v>
      </c>
      <c r="C2255" s="266" t="s">
        <v>9397</v>
      </c>
      <c r="D2255" s="269">
        <v>67.699539000000001</v>
      </c>
      <c r="G2255" t="s">
        <v>5079</v>
      </c>
      <c r="H2255" t="s">
        <v>4834</v>
      </c>
      <c r="I2255" t="s">
        <v>9397</v>
      </c>
      <c r="J2255">
        <v>67.699539000000001</v>
      </c>
    </row>
    <row r="2256" spans="1:10" x14ac:dyDescent="0.25">
      <c r="A2256" s="265" t="s">
        <v>5080</v>
      </c>
      <c r="B2256" s="265" t="s">
        <v>4835</v>
      </c>
      <c r="C2256" s="266" t="s">
        <v>9398</v>
      </c>
      <c r="D2256" s="269">
        <v>343.033142</v>
      </c>
      <c r="G2256" t="s">
        <v>5080</v>
      </c>
      <c r="H2256" t="s">
        <v>4835</v>
      </c>
      <c r="I2256" t="s">
        <v>9398</v>
      </c>
      <c r="J2256">
        <v>343.033142</v>
      </c>
    </row>
    <row r="2257" spans="1:10" x14ac:dyDescent="0.25">
      <c r="A2257" s="265" t="s">
        <v>5081</v>
      </c>
      <c r="B2257" s="265" t="s">
        <v>4836</v>
      </c>
      <c r="C2257" s="266" t="s">
        <v>9399</v>
      </c>
      <c r="D2257" s="269">
        <v>62.899611999999998</v>
      </c>
      <c r="G2257" t="s">
        <v>5081</v>
      </c>
      <c r="H2257" t="s">
        <v>4836</v>
      </c>
      <c r="I2257" t="s">
        <v>9399</v>
      </c>
      <c r="J2257">
        <v>62.899611999999998</v>
      </c>
    </row>
    <row r="2258" spans="1:10" x14ac:dyDescent="0.25">
      <c r="A2258" s="265" t="s">
        <v>5082</v>
      </c>
      <c r="B2258" s="265" t="s">
        <v>4837</v>
      </c>
      <c r="C2258" s="266" t="s">
        <v>9400</v>
      </c>
      <c r="D2258" s="269">
        <v>0.5</v>
      </c>
      <c r="G2258" t="s">
        <v>5082</v>
      </c>
      <c r="H2258" t="s">
        <v>4837</v>
      </c>
      <c r="I2258" t="s">
        <v>9400</v>
      </c>
      <c r="J2258">
        <v>0.5</v>
      </c>
    </row>
    <row r="2259" spans="1:10" x14ac:dyDescent="0.25">
      <c r="A2259" s="265" t="s">
        <v>5083</v>
      </c>
      <c r="B2259" s="265" t="s">
        <v>4838</v>
      </c>
      <c r="C2259" s="266" t="s">
        <v>9401</v>
      </c>
      <c r="D2259" s="269">
        <v>3.4999989999999999</v>
      </c>
      <c r="G2259" t="s">
        <v>5083</v>
      </c>
      <c r="H2259" t="s">
        <v>4838</v>
      </c>
      <c r="I2259" t="s">
        <v>9401</v>
      </c>
      <c r="J2259">
        <v>3.4999989999999999</v>
      </c>
    </row>
    <row r="2260" spans="1:10" x14ac:dyDescent="0.25">
      <c r="A2260" s="265" t="s">
        <v>5084</v>
      </c>
      <c r="B2260" s="265" t="s">
        <v>4839</v>
      </c>
      <c r="C2260" s="266" t="s">
        <v>9402</v>
      </c>
      <c r="D2260" s="269">
        <v>2650.6279199999999</v>
      </c>
      <c r="G2260" t="s">
        <v>5084</v>
      </c>
      <c r="H2260" t="s">
        <v>4839</v>
      </c>
      <c r="I2260" t="s">
        <v>9402</v>
      </c>
      <c r="J2260">
        <v>2650.6279199999999</v>
      </c>
    </row>
    <row r="2261" spans="1:10" x14ac:dyDescent="0.25">
      <c r="A2261" s="265" t="s">
        <v>5085</v>
      </c>
      <c r="B2261" s="265" t="s">
        <v>4840</v>
      </c>
      <c r="C2261" s="266" t="s">
        <v>9403</v>
      </c>
      <c r="D2261" s="269">
        <v>62.746729999999999</v>
      </c>
      <c r="G2261" t="s">
        <v>5085</v>
      </c>
      <c r="H2261" t="s">
        <v>4840</v>
      </c>
      <c r="I2261" t="s">
        <v>9403</v>
      </c>
      <c r="J2261">
        <v>62.746729999999999</v>
      </c>
    </row>
    <row r="2262" spans="1:10" x14ac:dyDescent="0.25">
      <c r="A2262" s="265" t="s">
        <v>5086</v>
      </c>
      <c r="B2262" s="265" t="s">
        <v>4841</v>
      </c>
      <c r="C2262" s="266" t="s">
        <v>9404</v>
      </c>
      <c r="D2262" s="269">
        <v>67.699539000000001</v>
      </c>
      <c r="G2262" t="s">
        <v>5086</v>
      </c>
      <c r="H2262" t="s">
        <v>4841</v>
      </c>
      <c r="I2262" t="s">
        <v>9404</v>
      </c>
      <c r="J2262">
        <v>67.699539000000001</v>
      </c>
    </row>
    <row r="2263" spans="1:10" x14ac:dyDescent="0.25">
      <c r="A2263" s="265" t="s">
        <v>5087</v>
      </c>
      <c r="B2263" s="265" t="s">
        <v>4842</v>
      </c>
      <c r="C2263" s="266" t="s">
        <v>9405</v>
      </c>
      <c r="D2263" s="269">
        <v>342.61004600000001</v>
      </c>
      <c r="G2263" t="s">
        <v>5087</v>
      </c>
      <c r="H2263" t="s">
        <v>4842</v>
      </c>
      <c r="I2263" t="s">
        <v>9405</v>
      </c>
      <c r="J2263">
        <v>342.61004600000001</v>
      </c>
    </row>
    <row r="2264" spans="1:10" x14ac:dyDescent="0.25">
      <c r="A2264" s="265" t="s">
        <v>5088</v>
      </c>
      <c r="B2264" s="265" t="s">
        <v>4843</v>
      </c>
      <c r="C2264" s="266" t="s">
        <v>9406</v>
      </c>
      <c r="D2264" s="269">
        <v>58.299681999999997</v>
      </c>
      <c r="G2264" t="s">
        <v>5088</v>
      </c>
      <c r="H2264" t="s">
        <v>4843</v>
      </c>
      <c r="I2264" t="s">
        <v>9406</v>
      </c>
      <c r="J2264">
        <v>58.299681999999997</v>
      </c>
    </row>
    <row r="2265" spans="1:10" x14ac:dyDescent="0.25">
      <c r="A2265" s="265" t="s">
        <v>5089</v>
      </c>
      <c r="B2265" s="265" t="s">
        <v>4844</v>
      </c>
      <c r="C2265" s="266" t="s">
        <v>9407</v>
      </c>
      <c r="D2265" s="269">
        <v>0.5</v>
      </c>
      <c r="G2265" t="s">
        <v>5089</v>
      </c>
      <c r="H2265" t="s">
        <v>4844</v>
      </c>
      <c r="I2265" t="s">
        <v>9407</v>
      </c>
      <c r="J2265">
        <v>0.5</v>
      </c>
    </row>
    <row r="2266" spans="1:10" x14ac:dyDescent="0.25">
      <c r="A2266" s="265" t="s">
        <v>5090</v>
      </c>
      <c r="B2266" s="265" t="s">
        <v>4845</v>
      </c>
      <c r="C2266" s="266" t="s">
        <v>9408</v>
      </c>
      <c r="D2266" s="269">
        <v>3.4999989999999999</v>
      </c>
      <c r="G2266" t="s">
        <v>5090</v>
      </c>
      <c r="H2266" t="s">
        <v>4845</v>
      </c>
      <c r="I2266" t="s">
        <v>9408</v>
      </c>
      <c r="J2266">
        <v>3.4999989999999999</v>
      </c>
    </row>
    <row r="2267" spans="1:10" x14ac:dyDescent="0.25">
      <c r="A2267" s="265" t="s">
        <v>5091</v>
      </c>
      <c r="B2267" s="265" t="s">
        <v>4846</v>
      </c>
      <c r="C2267" s="266" t="s">
        <v>9409</v>
      </c>
      <c r="D2267" s="269">
        <v>2647.5205000000001</v>
      </c>
      <c r="G2267" t="s">
        <v>5091</v>
      </c>
      <c r="H2267" t="s">
        <v>4846</v>
      </c>
      <c r="I2267" t="s">
        <v>9409</v>
      </c>
      <c r="J2267">
        <v>2647.5205000000001</v>
      </c>
    </row>
    <row r="2268" spans="1:10" x14ac:dyDescent="0.25">
      <c r="A2268" s="265" t="s">
        <v>5092</v>
      </c>
      <c r="B2268" s="265" t="s">
        <v>4847</v>
      </c>
      <c r="C2268" s="266" t="s">
        <v>9410</v>
      </c>
      <c r="D2268" s="269">
        <v>62.519466000000001</v>
      </c>
      <c r="G2268" t="s">
        <v>5092</v>
      </c>
      <c r="H2268" t="s">
        <v>4847</v>
      </c>
      <c r="I2268" t="s">
        <v>9410</v>
      </c>
      <c r="J2268">
        <v>62.519466000000001</v>
      </c>
    </row>
    <row r="2269" spans="1:10" x14ac:dyDescent="0.25">
      <c r="A2269" s="265" t="s">
        <v>5093</v>
      </c>
      <c r="B2269" s="265" t="s">
        <v>4848</v>
      </c>
      <c r="C2269" s="266" t="s">
        <v>9411</v>
      </c>
      <c r="D2269" s="269">
        <v>67.699539000000001</v>
      </c>
      <c r="G2269" t="s">
        <v>5093</v>
      </c>
      <c r="H2269" t="s">
        <v>4848</v>
      </c>
      <c r="I2269" t="s">
        <v>9411</v>
      </c>
      <c r="J2269">
        <v>67.699539000000001</v>
      </c>
    </row>
    <row r="2270" spans="1:10" x14ac:dyDescent="0.25">
      <c r="A2270" s="265" t="s">
        <v>5094</v>
      </c>
      <c r="B2270" s="265" t="s">
        <v>4849</v>
      </c>
      <c r="C2270" s="266" t="s">
        <v>9412</v>
      </c>
      <c r="D2270" s="269">
        <v>343.033142</v>
      </c>
      <c r="G2270" t="s">
        <v>5094</v>
      </c>
      <c r="H2270" t="s">
        <v>4849</v>
      </c>
      <c r="I2270" t="s">
        <v>9412</v>
      </c>
      <c r="J2270">
        <v>343.033142</v>
      </c>
    </row>
    <row r="2271" spans="1:10" x14ac:dyDescent="0.25">
      <c r="A2271" s="265" t="s">
        <v>5095</v>
      </c>
      <c r="B2271" s="265" t="s">
        <v>4850</v>
      </c>
      <c r="C2271" s="266" t="s">
        <v>9413</v>
      </c>
      <c r="D2271" s="269">
        <v>58.199683999999998</v>
      </c>
      <c r="G2271" t="s">
        <v>5095</v>
      </c>
      <c r="H2271" t="s">
        <v>4850</v>
      </c>
      <c r="I2271" t="s">
        <v>9413</v>
      </c>
      <c r="J2271">
        <v>58.199683999999998</v>
      </c>
    </row>
    <row r="2272" spans="1:10" x14ac:dyDescent="0.25">
      <c r="A2272" s="265" t="s">
        <v>5096</v>
      </c>
      <c r="B2272" s="265" t="s">
        <v>4851</v>
      </c>
      <c r="C2272" s="266" t="s">
        <v>9414</v>
      </c>
      <c r="D2272" s="269">
        <v>0.5</v>
      </c>
      <c r="G2272" t="s">
        <v>5096</v>
      </c>
      <c r="H2272" t="s">
        <v>4851</v>
      </c>
      <c r="I2272" t="s">
        <v>9414</v>
      </c>
      <c r="J2272">
        <v>0.5</v>
      </c>
    </row>
    <row r="2273" spans="1:10" x14ac:dyDescent="0.25">
      <c r="A2273" s="265" t="s">
        <v>5097</v>
      </c>
      <c r="B2273" s="265" t="s">
        <v>4852</v>
      </c>
      <c r="C2273" s="266" t="s">
        <v>9415</v>
      </c>
      <c r="D2273" s="269">
        <v>3.4999989999999999</v>
      </c>
      <c r="G2273" t="s">
        <v>5097</v>
      </c>
      <c r="H2273" t="s">
        <v>4852</v>
      </c>
      <c r="I2273" t="s">
        <v>9415</v>
      </c>
      <c r="J2273">
        <v>3.4999989999999999</v>
      </c>
    </row>
    <row r="2274" spans="1:10" x14ac:dyDescent="0.25">
      <c r="A2274" s="265" t="s">
        <v>5098</v>
      </c>
      <c r="B2274" s="265" t="s">
        <v>4853</v>
      </c>
      <c r="C2274" s="266" t="s">
        <v>9416</v>
      </c>
      <c r="D2274" s="269">
        <v>2647.5991199999999</v>
      </c>
      <c r="G2274" t="s">
        <v>5098</v>
      </c>
      <c r="H2274" t="s">
        <v>4853</v>
      </c>
      <c r="I2274" t="s">
        <v>9416</v>
      </c>
      <c r="J2274">
        <v>2647.5991199999999</v>
      </c>
    </row>
    <row r="2275" spans="1:10" x14ac:dyDescent="0.25">
      <c r="A2275" s="265" t="s">
        <v>5099</v>
      </c>
      <c r="B2275" s="265" t="s">
        <v>4854</v>
      </c>
      <c r="C2275" s="266" t="s">
        <v>9417</v>
      </c>
      <c r="D2275" s="269">
        <v>62.519466000000001</v>
      </c>
      <c r="G2275" t="s">
        <v>5099</v>
      </c>
      <c r="H2275" t="s">
        <v>4854</v>
      </c>
      <c r="I2275" t="s">
        <v>9417</v>
      </c>
      <c r="J2275">
        <v>62.519466000000001</v>
      </c>
    </row>
    <row r="2276" spans="1:10" x14ac:dyDescent="0.25">
      <c r="A2276" s="265" t="s">
        <v>5100</v>
      </c>
      <c r="B2276" s="265" t="s">
        <v>4855</v>
      </c>
      <c r="C2276" s="266" t="s">
        <v>9418</v>
      </c>
      <c r="D2276" s="269">
        <v>67.699539000000001</v>
      </c>
      <c r="G2276" t="s">
        <v>5100</v>
      </c>
      <c r="H2276" t="s">
        <v>4855</v>
      </c>
      <c r="I2276" t="s">
        <v>9418</v>
      </c>
      <c r="J2276">
        <v>67.699539000000001</v>
      </c>
    </row>
    <row r="2277" spans="1:10" x14ac:dyDescent="0.25">
      <c r="A2277" s="265" t="s">
        <v>5101</v>
      </c>
      <c r="B2277" s="265" t="s">
        <v>4856</v>
      </c>
      <c r="C2277" s="266" t="s">
        <v>9419</v>
      </c>
      <c r="D2277" s="269">
        <v>343.033142</v>
      </c>
      <c r="G2277" t="s">
        <v>5101</v>
      </c>
      <c r="H2277" t="s">
        <v>4856</v>
      </c>
      <c r="I2277" t="s">
        <v>9419</v>
      </c>
      <c r="J2277">
        <v>343.033142</v>
      </c>
    </row>
    <row r="2278" spans="1:10" x14ac:dyDescent="0.25">
      <c r="A2278" s="265" t="s">
        <v>5110</v>
      </c>
      <c r="B2278" s="265" t="s">
        <v>5111</v>
      </c>
      <c r="C2278" s="266" t="s">
        <v>9420</v>
      </c>
      <c r="D2278" s="269">
        <v>3782</v>
      </c>
      <c r="G2278" t="s">
        <v>5110</v>
      </c>
      <c r="H2278" t="s">
        <v>5111</v>
      </c>
      <c r="I2278" t="s">
        <v>9420</v>
      </c>
      <c r="J2278">
        <v>3782</v>
      </c>
    </row>
    <row r="2279" spans="1:10" x14ac:dyDescent="0.25">
      <c r="A2279" s="265" t="s">
        <v>5112</v>
      </c>
      <c r="B2279" s="265" t="s">
        <v>5113</v>
      </c>
      <c r="C2279" s="266" t="s">
        <v>9421</v>
      </c>
      <c r="D2279" s="269">
        <v>97480</v>
      </c>
      <c r="G2279" t="s">
        <v>5112</v>
      </c>
      <c r="H2279" t="s">
        <v>5113</v>
      </c>
      <c r="I2279" t="s">
        <v>9421</v>
      </c>
      <c r="J2279">
        <v>97480</v>
      </c>
    </row>
    <row r="2280" spans="1:10" x14ac:dyDescent="0.25">
      <c r="A2280" s="265" t="s">
        <v>5114</v>
      </c>
      <c r="B2280" s="265" t="s">
        <v>5115</v>
      </c>
      <c r="C2280" s="266" t="s">
        <v>9422</v>
      </c>
      <c r="D2280" s="269">
        <v>3955.9997499999999</v>
      </c>
      <c r="G2280" t="s">
        <v>5114</v>
      </c>
      <c r="H2280" t="s">
        <v>5115</v>
      </c>
      <c r="I2280" t="s">
        <v>9422</v>
      </c>
      <c r="J2280">
        <v>3955.9997499999999</v>
      </c>
    </row>
    <row r="2281" spans="1:10" x14ac:dyDescent="0.25">
      <c r="A2281" s="265" t="s">
        <v>5116</v>
      </c>
      <c r="B2281" s="265" t="s">
        <v>5117</v>
      </c>
      <c r="C2281" s="266" t="s">
        <v>9423</v>
      </c>
      <c r="D2281" s="269">
        <v>35503</v>
      </c>
      <c r="G2281" t="s">
        <v>5116</v>
      </c>
      <c r="H2281" t="s">
        <v>5117</v>
      </c>
      <c r="I2281" t="s">
        <v>9423</v>
      </c>
      <c r="J2281">
        <v>35503</v>
      </c>
    </row>
    <row r="2282" spans="1:10" x14ac:dyDescent="0.25">
      <c r="A2282" s="265" t="s">
        <v>5118</v>
      </c>
      <c r="B2282" s="265" t="s">
        <v>5119</v>
      </c>
      <c r="C2282" s="266" t="s">
        <v>9424</v>
      </c>
      <c r="D2282" s="269">
        <v>16856</v>
      </c>
      <c r="G2282" t="s">
        <v>5118</v>
      </c>
      <c r="H2282" t="s">
        <v>5119</v>
      </c>
      <c r="I2282" t="s">
        <v>9424</v>
      </c>
      <c r="J2282">
        <v>16856</v>
      </c>
    </row>
    <row r="2283" spans="1:10" x14ac:dyDescent="0.25">
      <c r="A2283" s="265" t="s">
        <v>5120</v>
      </c>
      <c r="B2283" s="265" t="s">
        <v>5121</v>
      </c>
      <c r="C2283" s="266" t="s">
        <v>9425</v>
      </c>
      <c r="D2283" s="269">
        <v>18878</v>
      </c>
      <c r="G2283" t="s">
        <v>5120</v>
      </c>
      <c r="H2283" t="s">
        <v>5121</v>
      </c>
      <c r="I2283" t="s">
        <v>9425</v>
      </c>
      <c r="J2283">
        <v>18878</v>
      </c>
    </row>
    <row r="2284" spans="1:10" x14ac:dyDescent="0.25">
      <c r="A2284" s="265" t="s">
        <v>5122</v>
      </c>
      <c r="B2284" s="265" t="s">
        <v>5123</v>
      </c>
      <c r="C2284" s="266" t="s">
        <v>9426</v>
      </c>
      <c r="D2284" s="269">
        <v>21814</v>
      </c>
      <c r="G2284" t="s">
        <v>5122</v>
      </c>
      <c r="H2284" t="s">
        <v>5123</v>
      </c>
      <c r="I2284" t="s">
        <v>9426</v>
      </c>
      <c r="J2284">
        <v>21814</v>
      </c>
    </row>
    <row r="2285" spans="1:10" x14ac:dyDescent="0.25">
      <c r="A2285" s="265" t="s">
        <v>5124</v>
      </c>
      <c r="B2285" s="265" t="s">
        <v>5125</v>
      </c>
      <c r="C2285" s="266" t="s">
        <v>9427</v>
      </c>
      <c r="D2285" s="269">
        <v>23852</v>
      </c>
      <c r="G2285" t="s">
        <v>5124</v>
      </c>
      <c r="H2285" t="s">
        <v>5125</v>
      </c>
      <c r="I2285" t="s">
        <v>9427</v>
      </c>
      <c r="J2285">
        <v>23852</v>
      </c>
    </row>
    <row r="2286" spans="1:10" x14ac:dyDescent="0.25">
      <c r="A2286" s="265" t="s">
        <v>5126</v>
      </c>
      <c r="B2286" s="265" t="s">
        <v>5127</v>
      </c>
      <c r="C2286" s="266" t="s">
        <v>9428</v>
      </c>
      <c r="D2286" s="269">
        <v>0</v>
      </c>
      <c r="G2286" t="s">
        <v>5126</v>
      </c>
      <c r="H2286" t="s">
        <v>5127</v>
      </c>
      <c r="I2286" t="s">
        <v>9428</v>
      </c>
      <c r="J2286">
        <v>0</v>
      </c>
    </row>
    <row r="2287" spans="1:10" x14ac:dyDescent="0.25">
      <c r="A2287" s="265" t="s">
        <v>5128</v>
      </c>
      <c r="B2287" s="265" t="s">
        <v>5129</v>
      </c>
      <c r="C2287" s="266" t="s">
        <v>9429</v>
      </c>
      <c r="D2287" s="269">
        <v>18382</v>
      </c>
      <c r="G2287" t="s">
        <v>5128</v>
      </c>
      <c r="H2287" t="s">
        <v>5129</v>
      </c>
      <c r="I2287" t="s">
        <v>9429</v>
      </c>
      <c r="J2287">
        <v>18382</v>
      </c>
    </row>
    <row r="2288" spans="1:10" x14ac:dyDescent="0.25">
      <c r="A2288" s="265" t="s">
        <v>5130</v>
      </c>
      <c r="B2288" s="265" t="s">
        <v>5131</v>
      </c>
      <c r="C2288" s="266" t="s">
        <v>9430</v>
      </c>
      <c r="D2288" s="269">
        <v>2945</v>
      </c>
      <c r="G2288" t="s">
        <v>5130</v>
      </c>
      <c r="H2288" t="s">
        <v>5131</v>
      </c>
      <c r="I2288" t="s">
        <v>9430</v>
      </c>
      <c r="J2288">
        <v>2945</v>
      </c>
    </row>
    <row r="2289" spans="1:10" x14ac:dyDescent="0.25">
      <c r="A2289" s="265" t="s">
        <v>5132</v>
      </c>
      <c r="B2289" s="265" t="s">
        <v>5133</v>
      </c>
      <c r="C2289" s="266" t="s">
        <v>9431</v>
      </c>
      <c r="D2289" s="269">
        <v>62849</v>
      </c>
      <c r="G2289" t="s">
        <v>5132</v>
      </c>
      <c r="H2289" t="s">
        <v>5133</v>
      </c>
      <c r="I2289" t="s">
        <v>9431</v>
      </c>
      <c r="J2289">
        <v>62849</v>
      </c>
    </row>
    <row r="2290" spans="1:10" x14ac:dyDescent="0.25">
      <c r="A2290" s="265" t="s">
        <v>5134</v>
      </c>
      <c r="B2290" s="265" t="s">
        <v>5135</v>
      </c>
      <c r="C2290" s="266" t="s">
        <v>9432</v>
      </c>
      <c r="D2290" s="269">
        <v>3956</v>
      </c>
      <c r="G2290" t="s">
        <v>5134</v>
      </c>
      <c r="H2290" t="s">
        <v>5135</v>
      </c>
      <c r="I2290" t="s">
        <v>9432</v>
      </c>
      <c r="J2290">
        <v>3956</v>
      </c>
    </row>
    <row r="2291" spans="1:10" x14ac:dyDescent="0.25">
      <c r="A2291" s="265" t="s">
        <v>5136</v>
      </c>
      <c r="B2291" s="265" t="s">
        <v>5137</v>
      </c>
      <c r="C2291" s="266" t="s">
        <v>9433</v>
      </c>
      <c r="D2291" s="269">
        <v>22888</v>
      </c>
      <c r="G2291" t="s">
        <v>5136</v>
      </c>
      <c r="H2291" t="s">
        <v>5137</v>
      </c>
      <c r="I2291" t="s">
        <v>9433</v>
      </c>
      <c r="J2291">
        <v>22888</v>
      </c>
    </row>
    <row r="2292" spans="1:10" x14ac:dyDescent="0.25">
      <c r="A2292" s="265" t="s">
        <v>5138</v>
      </c>
      <c r="B2292" s="265" t="s">
        <v>5139</v>
      </c>
      <c r="C2292" s="266" t="s">
        <v>9434</v>
      </c>
      <c r="D2292" s="269">
        <v>5013</v>
      </c>
      <c r="G2292" t="s">
        <v>5138</v>
      </c>
      <c r="H2292" t="s">
        <v>5139</v>
      </c>
      <c r="I2292" t="s">
        <v>9434</v>
      </c>
      <c r="J2292">
        <v>5013</v>
      </c>
    </row>
    <row r="2293" spans="1:10" x14ac:dyDescent="0.25">
      <c r="A2293" s="265" t="s">
        <v>5140</v>
      </c>
      <c r="B2293" s="265" t="s">
        <v>5141</v>
      </c>
      <c r="C2293" s="266" t="s">
        <v>9435</v>
      </c>
      <c r="D2293" s="269">
        <v>6818</v>
      </c>
      <c r="G2293" t="s">
        <v>5140</v>
      </c>
      <c r="H2293" t="s">
        <v>5141</v>
      </c>
      <c r="I2293" t="s">
        <v>9435</v>
      </c>
      <c r="J2293">
        <v>6818</v>
      </c>
    </row>
    <row r="2294" spans="1:10" x14ac:dyDescent="0.25">
      <c r="A2294" s="265" t="s">
        <v>5142</v>
      </c>
      <c r="B2294" s="265" t="s">
        <v>5143</v>
      </c>
      <c r="C2294" s="266" t="s">
        <v>9436</v>
      </c>
      <c r="D2294" s="269">
        <v>10625</v>
      </c>
      <c r="G2294" t="s">
        <v>5142</v>
      </c>
      <c r="H2294" t="s">
        <v>5143</v>
      </c>
      <c r="I2294" t="s">
        <v>9436</v>
      </c>
      <c r="J2294">
        <v>10625</v>
      </c>
    </row>
    <row r="2295" spans="1:10" x14ac:dyDescent="0.25">
      <c r="A2295" s="265" t="s">
        <v>5144</v>
      </c>
      <c r="B2295" s="265" t="s">
        <v>5145</v>
      </c>
      <c r="C2295" s="266" t="s">
        <v>9437</v>
      </c>
      <c r="D2295" s="269">
        <v>13822</v>
      </c>
      <c r="G2295" t="s">
        <v>5144</v>
      </c>
      <c r="H2295" t="s">
        <v>5145</v>
      </c>
      <c r="I2295" t="s">
        <v>9437</v>
      </c>
      <c r="J2295">
        <v>13822</v>
      </c>
    </row>
    <row r="2296" spans="1:10" x14ac:dyDescent="0.25">
      <c r="A2296" s="265" t="s">
        <v>5146</v>
      </c>
      <c r="B2296" s="265" t="s">
        <v>5147</v>
      </c>
      <c r="C2296" s="266" t="s">
        <v>9438</v>
      </c>
      <c r="D2296" s="269">
        <v>0</v>
      </c>
      <c r="G2296" t="s">
        <v>5146</v>
      </c>
      <c r="H2296" t="s">
        <v>5147</v>
      </c>
      <c r="I2296" t="s">
        <v>9438</v>
      </c>
      <c r="J2296">
        <v>0</v>
      </c>
    </row>
    <row r="2297" spans="1:10" x14ac:dyDescent="0.25">
      <c r="A2297" s="265" t="s">
        <v>5148</v>
      </c>
      <c r="B2297" s="265" t="s">
        <v>5149</v>
      </c>
      <c r="C2297" s="266" t="s">
        <v>9439</v>
      </c>
      <c r="D2297" s="269">
        <v>18382</v>
      </c>
      <c r="G2297" t="s">
        <v>5148</v>
      </c>
      <c r="H2297" t="s">
        <v>5149</v>
      </c>
      <c r="I2297" t="s">
        <v>9439</v>
      </c>
      <c r="J2297">
        <v>18382</v>
      </c>
    </row>
    <row r="2298" spans="1:10" x14ac:dyDescent="0.25">
      <c r="A2298" s="265" t="s">
        <v>5150</v>
      </c>
      <c r="B2298" s="265" t="s">
        <v>5151</v>
      </c>
      <c r="C2298" s="266" t="s">
        <v>9440</v>
      </c>
      <c r="D2298" s="269">
        <v>5981</v>
      </c>
      <c r="G2298" t="s">
        <v>5150</v>
      </c>
      <c r="H2298" t="s">
        <v>5151</v>
      </c>
      <c r="I2298" t="s">
        <v>9440</v>
      </c>
      <c r="J2298">
        <v>5981</v>
      </c>
    </row>
    <row r="2299" spans="1:10" s="267" customFormat="1" x14ac:dyDescent="0.25">
      <c r="A2299" s="268" t="s">
        <v>5152</v>
      </c>
      <c r="B2299" s="268" t="s">
        <v>5153</v>
      </c>
      <c r="C2299" s="268" t="s">
        <v>9441</v>
      </c>
      <c r="D2299" s="269">
        <v>623426</v>
      </c>
      <c r="G2299" s="267" t="s">
        <v>5152</v>
      </c>
      <c r="H2299" s="267" t="s">
        <v>5153</v>
      </c>
      <c r="I2299" s="267" t="s">
        <v>9441</v>
      </c>
      <c r="J2299" s="267">
        <v>623426</v>
      </c>
    </row>
    <row r="2300" spans="1:10" s="267" customFormat="1" x14ac:dyDescent="0.25">
      <c r="A2300" s="268" t="s">
        <v>5154</v>
      </c>
      <c r="B2300" s="268" t="s">
        <v>5155</v>
      </c>
      <c r="C2300" s="268" t="s">
        <v>9442</v>
      </c>
      <c r="D2300" s="269">
        <v>2960471.25</v>
      </c>
      <c r="G2300" s="267" t="s">
        <v>5154</v>
      </c>
      <c r="H2300" s="267" t="s">
        <v>5155</v>
      </c>
      <c r="I2300" s="267" t="s">
        <v>9442</v>
      </c>
      <c r="J2300" s="267">
        <v>2960471.25</v>
      </c>
    </row>
    <row r="2301" spans="1:10" s="267" customFormat="1" x14ac:dyDescent="0.25">
      <c r="A2301" s="268" t="s">
        <v>5156</v>
      </c>
      <c r="B2301" s="268" t="s">
        <v>5157</v>
      </c>
      <c r="C2301" s="268" t="s">
        <v>9443</v>
      </c>
      <c r="D2301" s="269">
        <v>2700116.25</v>
      </c>
      <c r="G2301" s="267" t="s">
        <v>5156</v>
      </c>
      <c r="H2301" s="267" t="s">
        <v>5157</v>
      </c>
      <c r="I2301" s="267" t="s">
        <v>9443</v>
      </c>
      <c r="J2301" s="267">
        <v>2700116.25</v>
      </c>
    </row>
    <row r="2302" spans="1:10" s="267" customFormat="1" x14ac:dyDescent="0.25">
      <c r="A2302" s="268" t="s">
        <v>5158</v>
      </c>
      <c r="B2302" s="268" t="s">
        <v>5159</v>
      </c>
      <c r="C2302" s="268" t="s">
        <v>5160</v>
      </c>
      <c r="D2302" s="269">
        <v>80582560</v>
      </c>
      <c r="G2302" s="267" t="s">
        <v>5158</v>
      </c>
      <c r="H2302" s="267" t="s">
        <v>5159</v>
      </c>
      <c r="I2302" s="267" t="s">
        <v>5160</v>
      </c>
      <c r="J2302" s="267">
        <v>80582560</v>
      </c>
    </row>
    <row r="2303" spans="1:10" s="267" customFormat="1" x14ac:dyDescent="0.25">
      <c r="A2303" s="268" t="s">
        <v>5161</v>
      </c>
      <c r="B2303" s="268" t="s">
        <v>5162</v>
      </c>
      <c r="C2303" s="268" t="s">
        <v>5163</v>
      </c>
      <c r="D2303" s="269">
        <v>73454784</v>
      </c>
      <c r="G2303" s="267" t="s">
        <v>5161</v>
      </c>
      <c r="H2303" s="267" t="s">
        <v>5162</v>
      </c>
      <c r="I2303" s="267" t="s">
        <v>5163</v>
      </c>
      <c r="J2303" s="267">
        <v>73454784</v>
      </c>
    </row>
    <row r="2304" spans="1:10" s="267" customFormat="1" x14ac:dyDescent="0.25">
      <c r="A2304" s="268" t="s">
        <v>5164</v>
      </c>
      <c r="B2304" s="268" t="s">
        <v>5165</v>
      </c>
      <c r="C2304" s="268" t="s">
        <v>9444</v>
      </c>
      <c r="D2304" s="269">
        <v>1715100160</v>
      </c>
      <c r="G2304" s="267" t="s">
        <v>5164</v>
      </c>
      <c r="H2304" s="267" t="s">
        <v>5165</v>
      </c>
      <c r="I2304" s="267" t="s">
        <v>9444</v>
      </c>
      <c r="J2304" s="267">
        <v>1715100160</v>
      </c>
    </row>
    <row r="2305" spans="1:10" s="267" customFormat="1" x14ac:dyDescent="0.25">
      <c r="A2305" s="268" t="s">
        <v>5166</v>
      </c>
      <c r="B2305" s="268" t="s">
        <v>5167</v>
      </c>
      <c r="C2305" s="268" t="s">
        <v>9445</v>
      </c>
      <c r="D2305" s="269">
        <v>1545680512</v>
      </c>
      <c r="G2305" s="267" t="s">
        <v>5166</v>
      </c>
      <c r="H2305" s="267" t="s">
        <v>5167</v>
      </c>
      <c r="I2305" s="267" t="s">
        <v>9445</v>
      </c>
      <c r="J2305" s="267">
        <v>1545680512</v>
      </c>
    </row>
    <row r="2306" spans="1:10" s="267" customFormat="1" x14ac:dyDescent="0.25">
      <c r="A2306" s="268" t="s">
        <v>5168</v>
      </c>
      <c r="B2306" s="268" t="s">
        <v>5169</v>
      </c>
      <c r="C2306" s="268" t="s">
        <v>9446</v>
      </c>
      <c r="D2306" s="269">
        <v>140416.984</v>
      </c>
      <c r="G2306" s="267" t="s">
        <v>5168</v>
      </c>
      <c r="H2306" s="267" t="s">
        <v>5169</v>
      </c>
      <c r="I2306" s="267" t="s">
        <v>9446</v>
      </c>
      <c r="J2306" s="267">
        <v>140416.984</v>
      </c>
    </row>
    <row r="2307" spans="1:10" s="267" customFormat="1" x14ac:dyDescent="0.25">
      <c r="A2307" s="268" t="s">
        <v>5170</v>
      </c>
      <c r="B2307" s="268" t="s">
        <v>5171</v>
      </c>
      <c r="C2307" s="268" t="s">
        <v>5172</v>
      </c>
      <c r="D2307" s="269">
        <v>1677.66625</v>
      </c>
      <c r="G2307" s="267" t="s">
        <v>5170</v>
      </c>
      <c r="H2307" s="267" t="s">
        <v>5171</v>
      </c>
      <c r="I2307" s="267" t="s">
        <v>5172</v>
      </c>
      <c r="J2307" s="267">
        <v>1677.66625</v>
      </c>
    </row>
    <row r="2308" spans="1:10" s="267" customFormat="1" x14ac:dyDescent="0.25">
      <c r="A2308" s="268" t="s">
        <v>5173</v>
      </c>
      <c r="B2308" s="268" t="s">
        <v>5174</v>
      </c>
      <c r="C2308" s="268" t="s">
        <v>5175</v>
      </c>
      <c r="D2308" s="269">
        <v>1139.8205499999999</v>
      </c>
      <c r="G2308" s="267" t="s">
        <v>5173</v>
      </c>
      <c r="H2308" s="267" t="s">
        <v>5174</v>
      </c>
      <c r="I2308" s="267" t="s">
        <v>5175</v>
      </c>
      <c r="J2308" s="267">
        <v>1139.8205499999999</v>
      </c>
    </row>
    <row r="2309" spans="1:10" s="267" customFormat="1" x14ac:dyDescent="0.25">
      <c r="A2309" s="268" t="s">
        <v>5176</v>
      </c>
      <c r="B2309" s="268" t="s">
        <v>5177</v>
      </c>
      <c r="C2309" s="268" t="s">
        <v>5178</v>
      </c>
      <c r="D2309" s="269">
        <v>4306.2968700000001</v>
      </c>
      <c r="G2309" s="267" t="s">
        <v>5176</v>
      </c>
      <c r="H2309" s="267" t="s">
        <v>5177</v>
      </c>
      <c r="I2309" s="267" t="s">
        <v>5178</v>
      </c>
      <c r="J2309" s="267">
        <v>4306.2968700000001</v>
      </c>
    </row>
    <row r="2310" spans="1:10" s="267" customFormat="1" x14ac:dyDescent="0.25">
      <c r="A2310" s="268" t="s">
        <v>5179</v>
      </c>
      <c r="B2310" s="268" t="s">
        <v>5180</v>
      </c>
      <c r="C2310" s="268" t="s">
        <v>9447</v>
      </c>
      <c r="D2310" s="269">
        <v>11601.6484</v>
      </c>
      <c r="G2310" s="267" t="s">
        <v>5179</v>
      </c>
      <c r="H2310" s="267" t="s">
        <v>5180</v>
      </c>
      <c r="I2310" s="267" t="s">
        <v>9447</v>
      </c>
      <c r="J2310" s="267">
        <v>11601.6484</v>
      </c>
    </row>
    <row r="2311" spans="1:10" s="267" customFormat="1" x14ac:dyDescent="0.25">
      <c r="A2311" s="268" t="s">
        <v>5181</v>
      </c>
      <c r="B2311" s="268" t="s">
        <v>5182</v>
      </c>
      <c r="C2311" s="268" t="s">
        <v>9448</v>
      </c>
      <c r="D2311" s="269">
        <v>398923</v>
      </c>
      <c r="G2311" s="267" t="s">
        <v>5181</v>
      </c>
      <c r="H2311" s="267" t="s">
        <v>5182</v>
      </c>
      <c r="I2311" s="267" t="s">
        <v>9448</v>
      </c>
      <c r="J2311" s="267">
        <v>398923</v>
      </c>
    </row>
    <row r="2312" spans="1:10" s="267" customFormat="1" x14ac:dyDescent="0.25">
      <c r="A2312" s="268" t="s">
        <v>5183</v>
      </c>
      <c r="B2312" s="268" t="s">
        <v>5184</v>
      </c>
      <c r="C2312" s="268" t="s">
        <v>9449</v>
      </c>
      <c r="D2312" s="269">
        <v>185050</v>
      </c>
      <c r="G2312" s="267" t="s">
        <v>5183</v>
      </c>
      <c r="H2312" s="267" t="s">
        <v>5184</v>
      </c>
      <c r="I2312" s="267" t="s">
        <v>9449</v>
      </c>
      <c r="J2312" s="267">
        <v>185050</v>
      </c>
    </row>
    <row r="2313" spans="1:10" s="267" customFormat="1" x14ac:dyDescent="0.25">
      <c r="A2313" s="268" t="s">
        <v>5185</v>
      </c>
      <c r="B2313" s="268" t="s">
        <v>5186</v>
      </c>
      <c r="C2313" s="268" t="s">
        <v>9450</v>
      </c>
      <c r="D2313" s="269">
        <v>102240</v>
      </c>
      <c r="G2313" s="267" t="s">
        <v>5185</v>
      </c>
      <c r="H2313" s="267" t="s">
        <v>5186</v>
      </c>
      <c r="I2313" s="267" t="s">
        <v>9450</v>
      </c>
      <c r="J2313" s="267">
        <v>102240</v>
      </c>
    </row>
    <row r="2314" spans="1:10" s="267" customFormat="1" x14ac:dyDescent="0.25">
      <c r="A2314" s="268" t="s">
        <v>5187</v>
      </c>
      <c r="B2314" s="268" t="s">
        <v>5188</v>
      </c>
      <c r="C2314" s="268" t="s">
        <v>5189</v>
      </c>
      <c r="D2314" s="269">
        <v>43041</v>
      </c>
      <c r="G2314" s="267" t="s">
        <v>5187</v>
      </c>
      <c r="H2314" s="267" t="s">
        <v>5188</v>
      </c>
      <c r="I2314" s="267" t="s">
        <v>5189</v>
      </c>
      <c r="J2314" s="267">
        <v>43041</v>
      </c>
    </row>
    <row r="2315" spans="1:10" s="267" customFormat="1" x14ac:dyDescent="0.25">
      <c r="A2315" s="268" t="s">
        <v>5190</v>
      </c>
      <c r="B2315" s="268" t="s">
        <v>5191</v>
      </c>
      <c r="C2315" s="268" t="s">
        <v>5192</v>
      </c>
      <c r="D2315" s="269">
        <v>2455</v>
      </c>
      <c r="G2315" s="267" t="s">
        <v>5190</v>
      </c>
      <c r="H2315" s="267" t="s">
        <v>5191</v>
      </c>
      <c r="I2315" s="267" t="s">
        <v>5192</v>
      </c>
      <c r="J2315" s="267">
        <v>2455</v>
      </c>
    </row>
    <row r="2316" spans="1:10" s="267" customFormat="1" x14ac:dyDescent="0.25">
      <c r="A2316" s="268" t="s">
        <v>5193</v>
      </c>
      <c r="B2316" s="268" t="s">
        <v>5194</v>
      </c>
      <c r="C2316" s="268" t="s">
        <v>9451</v>
      </c>
      <c r="D2316" s="269">
        <v>157710.546</v>
      </c>
      <c r="G2316" s="267" t="s">
        <v>5193</v>
      </c>
      <c r="H2316" s="267" t="s">
        <v>5194</v>
      </c>
      <c r="I2316" s="267" t="s">
        <v>9451</v>
      </c>
      <c r="J2316" s="267">
        <v>157710.546</v>
      </c>
    </row>
    <row r="2317" spans="1:10" s="267" customFormat="1" x14ac:dyDescent="0.25">
      <c r="A2317" s="268" t="s">
        <v>5195</v>
      </c>
      <c r="B2317" s="268" t="s">
        <v>5196</v>
      </c>
      <c r="C2317" s="268" t="s">
        <v>9452</v>
      </c>
      <c r="D2317" s="269">
        <v>5692101</v>
      </c>
      <c r="G2317" s="267" t="s">
        <v>5195</v>
      </c>
      <c r="H2317" s="267" t="s">
        <v>5196</v>
      </c>
      <c r="I2317" s="267" t="s">
        <v>9452</v>
      </c>
      <c r="J2317" s="267">
        <v>5692101</v>
      </c>
    </row>
    <row r="2318" spans="1:10" s="267" customFormat="1" x14ac:dyDescent="0.25">
      <c r="A2318" s="268" t="s">
        <v>5197</v>
      </c>
      <c r="B2318" s="268" t="s">
        <v>5198</v>
      </c>
      <c r="C2318" s="268" t="s">
        <v>9453</v>
      </c>
      <c r="D2318" s="269">
        <v>1115250</v>
      </c>
      <c r="G2318" s="267" t="s">
        <v>5197</v>
      </c>
      <c r="H2318" s="267" t="s">
        <v>5198</v>
      </c>
      <c r="I2318" s="267" t="s">
        <v>9453</v>
      </c>
      <c r="J2318" s="267">
        <v>1115250</v>
      </c>
    </row>
    <row r="2319" spans="1:10" s="267" customFormat="1" x14ac:dyDescent="0.25">
      <c r="A2319" s="268" t="s">
        <v>5199</v>
      </c>
      <c r="B2319" s="268" t="s">
        <v>5200</v>
      </c>
      <c r="C2319" s="268" t="s">
        <v>9454</v>
      </c>
      <c r="D2319" s="269">
        <v>1307246.3700000001</v>
      </c>
      <c r="G2319" s="267" t="s">
        <v>5199</v>
      </c>
      <c r="H2319" s="267" t="s">
        <v>5200</v>
      </c>
      <c r="I2319" s="267" t="s">
        <v>9454</v>
      </c>
      <c r="J2319" s="267">
        <v>1307246.3700000001</v>
      </c>
    </row>
    <row r="2320" spans="1:10" s="267" customFormat="1" x14ac:dyDescent="0.25">
      <c r="A2320" s="268" t="s">
        <v>5201</v>
      </c>
      <c r="B2320" s="268" t="s">
        <v>5202</v>
      </c>
      <c r="C2320" s="268" t="s">
        <v>9455</v>
      </c>
      <c r="D2320" s="269">
        <v>295533.56199999998</v>
      </c>
      <c r="G2320" s="267" t="s">
        <v>5201</v>
      </c>
      <c r="H2320" s="267" t="s">
        <v>5202</v>
      </c>
      <c r="I2320" s="267" t="s">
        <v>9455</v>
      </c>
      <c r="J2320" s="267">
        <v>295533.56199999998</v>
      </c>
    </row>
    <row r="2321" spans="1:10" s="267" customFormat="1" x14ac:dyDescent="0.25">
      <c r="A2321" s="268" t="s">
        <v>5203</v>
      </c>
      <c r="B2321" s="268" t="s">
        <v>5204</v>
      </c>
      <c r="C2321" s="268" t="s">
        <v>9456</v>
      </c>
      <c r="D2321" s="269">
        <v>602820.5</v>
      </c>
      <c r="G2321" s="267" t="s">
        <v>5203</v>
      </c>
      <c r="H2321" s="267" t="s">
        <v>5204</v>
      </c>
      <c r="I2321" s="267" t="s">
        <v>9456</v>
      </c>
      <c r="J2321" s="267">
        <v>602820.5</v>
      </c>
    </row>
    <row r="2322" spans="1:10" s="267" customFormat="1" x14ac:dyDescent="0.25">
      <c r="A2322" s="268" t="s">
        <v>5205</v>
      </c>
      <c r="B2322" s="268" t="s">
        <v>5206</v>
      </c>
      <c r="C2322" s="268" t="s">
        <v>9457</v>
      </c>
      <c r="D2322" s="269">
        <v>622342.93700000003</v>
      </c>
      <c r="G2322" s="267" t="s">
        <v>5205</v>
      </c>
      <c r="H2322" s="267" t="s">
        <v>5206</v>
      </c>
      <c r="I2322" s="267" t="s">
        <v>9457</v>
      </c>
      <c r="J2322" s="267">
        <v>622342.93700000003</v>
      </c>
    </row>
    <row r="2323" spans="1:10" s="267" customFormat="1" x14ac:dyDescent="0.25">
      <c r="A2323" s="268" t="s">
        <v>5207</v>
      </c>
      <c r="B2323" s="268" t="s">
        <v>5208</v>
      </c>
      <c r="C2323" s="268" t="s">
        <v>9458</v>
      </c>
      <c r="D2323" s="269">
        <v>912042.93700000003</v>
      </c>
      <c r="G2323" s="267" t="s">
        <v>5207</v>
      </c>
      <c r="H2323" s="267" t="s">
        <v>5208</v>
      </c>
      <c r="I2323" s="267" t="s">
        <v>9458</v>
      </c>
      <c r="J2323" s="267">
        <v>912042.93700000003</v>
      </c>
    </row>
    <row r="2324" spans="1:10" s="267" customFormat="1" x14ac:dyDescent="0.25">
      <c r="A2324" s="268" t="s">
        <v>5209</v>
      </c>
      <c r="B2324" s="268" t="s">
        <v>5210</v>
      </c>
      <c r="C2324" s="268" t="s">
        <v>9459</v>
      </c>
      <c r="D2324" s="269">
        <v>3137125.75</v>
      </c>
      <c r="G2324" s="267" t="s">
        <v>5209</v>
      </c>
      <c r="H2324" s="267" t="s">
        <v>5210</v>
      </c>
      <c r="I2324" s="267" t="s">
        <v>9459</v>
      </c>
      <c r="J2324" s="267">
        <v>3137125.75</v>
      </c>
    </row>
    <row r="2325" spans="1:10" s="267" customFormat="1" x14ac:dyDescent="0.25">
      <c r="A2325" s="268" t="s">
        <v>5211</v>
      </c>
      <c r="B2325" s="268" t="s">
        <v>5212</v>
      </c>
      <c r="C2325" s="268" t="s">
        <v>9460</v>
      </c>
      <c r="D2325" s="269">
        <v>1624483.5</v>
      </c>
      <c r="G2325" s="267" t="s">
        <v>5211</v>
      </c>
      <c r="H2325" s="267" t="s">
        <v>5212</v>
      </c>
      <c r="I2325" s="267" t="s">
        <v>9460</v>
      </c>
      <c r="J2325" s="267">
        <v>1624483.5</v>
      </c>
    </row>
    <row r="2326" spans="1:10" s="267" customFormat="1" x14ac:dyDescent="0.25">
      <c r="A2326" s="268" t="s">
        <v>5213</v>
      </c>
      <c r="B2326" s="268" t="s">
        <v>7226</v>
      </c>
      <c r="C2326" s="268" t="s">
        <v>9461</v>
      </c>
      <c r="D2326" s="269">
        <v>317166.75</v>
      </c>
      <c r="G2326" s="267" t="s">
        <v>5213</v>
      </c>
      <c r="H2326" s="267" t="s">
        <v>7226</v>
      </c>
      <c r="I2326" s="267" t="s">
        <v>9461</v>
      </c>
      <c r="J2326" s="267">
        <v>317166.75</v>
      </c>
    </row>
    <row r="2327" spans="1:10" s="267" customFormat="1" x14ac:dyDescent="0.25">
      <c r="A2327" s="268" t="s">
        <v>5215</v>
      </c>
      <c r="B2327" s="268" t="s">
        <v>7227</v>
      </c>
      <c r="C2327" s="268" t="s">
        <v>9462</v>
      </c>
      <c r="D2327" s="269">
        <v>138242.359</v>
      </c>
      <c r="G2327" s="267" t="s">
        <v>5215</v>
      </c>
      <c r="H2327" s="267" t="s">
        <v>7227</v>
      </c>
      <c r="I2327" s="267" t="s">
        <v>9462</v>
      </c>
      <c r="J2327" s="267">
        <v>138242.359</v>
      </c>
    </row>
    <row r="2328" spans="1:10" s="267" customFormat="1" x14ac:dyDescent="0.25">
      <c r="A2328" s="268" t="s">
        <v>5217</v>
      </c>
      <c r="B2328" s="268" t="s">
        <v>7228</v>
      </c>
      <c r="C2328" s="268" t="s">
        <v>9463</v>
      </c>
      <c r="D2328" s="269">
        <v>28654.998</v>
      </c>
      <c r="G2328" s="267" t="s">
        <v>5217</v>
      </c>
      <c r="H2328" s="267" t="s">
        <v>7228</v>
      </c>
      <c r="I2328" s="267" t="s">
        <v>9463</v>
      </c>
      <c r="J2328" s="267">
        <v>28654.998</v>
      </c>
    </row>
    <row r="2329" spans="1:10" s="267" customFormat="1" x14ac:dyDescent="0.25">
      <c r="A2329" s="268" t="s">
        <v>5219</v>
      </c>
      <c r="B2329" s="268" t="s">
        <v>5220</v>
      </c>
      <c r="C2329" s="268" t="s">
        <v>9464</v>
      </c>
      <c r="D2329" s="269">
        <v>157710.56200000001</v>
      </c>
      <c r="G2329" s="267" t="s">
        <v>5219</v>
      </c>
      <c r="H2329" s="267" t="s">
        <v>5220</v>
      </c>
      <c r="I2329" s="267" t="s">
        <v>9464</v>
      </c>
      <c r="J2329" s="267">
        <v>157710.56200000001</v>
      </c>
    </row>
    <row r="2330" spans="1:10" s="267" customFormat="1" x14ac:dyDescent="0.25">
      <c r="A2330" s="268" t="s">
        <v>5221</v>
      </c>
      <c r="B2330" s="268" t="s">
        <v>5222</v>
      </c>
      <c r="C2330" s="268" t="s">
        <v>9465</v>
      </c>
      <c r="D2330" s="269">
        <v>5692102.5</v>
      </c>
      <c r="G2330" s="267" t="s">
        <v>5221</v>
      </c>
      <c r="H2330" s="267" t="s">
        <v>5222</v>
      </c>
      <c r="I2330" s="267" t="s">
        <v>9465</v>
      </c>
      <c r="J2330" s="267">
        <v>5692102.5</v>
      </c>
    </row>
    <row r="2331" spans="1:10" x14ac:dyDescent="0.25">
      <c r="A2331" s="268" t="s">
        <v>5223</v>
      </c>
      <c r="B2331" s="268" t="s">
        <v>5224</v>
      </c>
      <c r="C2331" s="268" t="s">
        <v>9466</v>
      </c>
      <c r="D2331" s="269">
        <v>1115249.8700000001</v>
      </c>
      <c r="G2331" t="s">
        <v>5223</v>
      </c>
      <c r="H2331" t="s">
        <v>5224</v>
      </c>
      <c r="I2331" t="s">
        <v>9466</v>
      </c>
      <c r="J2331">
        <v>1115249.8700000001</v>
      </c>
    </row>
    <row r="2332" spans="1:10" x14ac:dyDescent="0.25">
      <c r="A2332" s="268" t="s">
        <v>5225</v>
      </c>
      <c r="B2332" s="268" t="s">
        <v>5226</v>
      </c>
      <c r="C2332" s="268" t="s">
        <v>9467</v>
      </c>
      <c r="D2332" s="269">
        <v>1307249.5</v>
      </c>
      <c r="G2332" t="s">
        <v>5225</v>
      </c>
      <c r="H2332" t="s">
        <v>5226</v>
      </c>
      <c r="I2332" t="s">
        <v>9467</v>
      </c>
      <c r="J2332">
        <v>1307249.5</v>
      </c>
    </row>
    <row r="2333" spans="1:10" x14ac:dyDescent="0.25">
      <c r="A2333" s="268" t="s">
        <v>5227</v>
      </c>
      <c r="B2333" s="268" t="s">
        <v>5228</v>
      </c>
      <c r="C2333" s="268" t="s">
        <v>9468</v>
      </c>
      <c r="D2333" s="269">
        <v>295534.18699999998</v>
      </c>
      <c r="G2333" t="s">
        <v>5227</v>
      </c>
      <c r="H2333" t="s">
        <v>5228</v>
      </c>
      <c r="I2333" t="s">
        <v>9468</v>
      </c>
      <c r="J2333">
        <v>295534.18699999998</v>
      </c>
    </row>
    <row r="2334" spans="1:10" x14ac:dyDescent="0.25">
      <c r="A2334" s="268" t="s">
        <v>5229</v>
      </c>
      <c r="B2334" s="268" t="s">
        <v>5230</v>
      </c>
      <c r="C2334" s="268" t="s">
        <v>9469</v>
      </c>
      <c r="D2334" s="269">
        <v>602820.375</v>
      </c>
      <c r="G2334" t="s">
        <v>5229</v>
      </c>
      <c r="H2334" t="s">
        <v>5230</v>
      </c>
      <c r="I2334" t="s">
        <v>9469</v>
      </c>
      <c r="J2334">
        <v>602820.375</v>
      </c>
    </row>
    <row r="2335" spans="1:10" x14ac:dyDescent="0.25">
      <c r="A2335" s="268" t="s">
        <v>5231</v>
      </c>
      <c r="B2335" s="268" t="s">
        <v>5232</v>
      </c>
      <c r="C2335" s="268" t="s">
        <v>9470</v>
      </c>
      <c r="D2335" s="269">
        <v>622343.75</v>
      </c>
      <c r="G2335" t="s">
        <v>5231</v>
      </c>
      <c r="H2335" t="s">
        <v>5232</v>
      </c>
      <c r="I2335" t="s">
        <v>9470</v>
      </c>
      <c r="J2335">
        <v>622343.75</v>
      </c>
    </row>
    <row r="2336" spans="1:10" x14ac:dyDescent="0.25">
      <c r="A2336" s="268" t="s">
        <v>5233</v>
      </c>
      <c r="B2336" s="268" t="s">
        <v>5234</v>
      </c>
      <c r="C2336" s="268" t="s">
        <v>9471</v>
      </c>
      <c r="D2336" s="269">
        <v>912041.56200000003</v>
      </c>
      <c r="G2336" t="s">
        <v>5233</v>
      </c>
      <c r="H2336" t="s">
        <v>5234</v>
      </c>
      <c r="I2336" t="s">
        <v>9471</v>
      </c>
      <c r="J2336">
        <v>912041.56200000003</v>
      </c>
    </row>
    <row r="2337" spans="1:10" x14ac:dyDescent="0.25">
      <c r="A2337" s="268" t="s">
        <v>5235</v>
      </c>
      <c r="B2337" s="268" t="s">
        <v>5236</v>
      </c>
      <c r="C2337" s="268" t="s">
        <v>9472</v>
      </c>
      <c r="D2337" s="269">
        <v>3137125.75</v>
      </c>
      <c r="G2337" t="s">
        <v>5235</v>
      </c>
      <c r="H2337" t="s">
        <v>5236</v>
      </c>
      <c r="I2337" t="s">
        <v>9472</v>
      </c>
      <c r="J2337">
        <v>3137125.75</v>
      </c>
    </row>
    <row r="2338" spans="1:10" x14ac:dyDescent="0.25">
      <c r="A2338" s="268" t="s">
        <v>5237</v>
      </c>
      <c r="B2338" s="268" t="s">
        <v>5238</v>
      </c>
      <c r="C2338" s="268" t="s">
        <v>9473</v>
      </c>
      <c r="D2338" s="269">
        <v>1624483.5</v>
      </c>
      <c r="G2338" t="s">
        <v>5237</v>
      </c>
      <c r="H2338" t="s">
        <v>5238</v>
      </c>
      <c r="I2338" t="s">
        <v>9473</v>
      </c>
      <c r="J2338">
        <v>1624483.5</v>
      </c>
    </row>
    <row r="2339" spans="1:10" x14ac:dyDescent="0.25">
      <c r="A2339" s="268" t="s">
        <v>5239</v>
      </c>
      <c r="B2339" s="268" t="s">
        <v>7229</v>
      </c>
      <c r="C2339" s="268" t="s">
        <v>9474</v>
      </c>
      <c r="D2339" s="269">
        <v>317167.09299999999</v>
      </c>
      <c r="G2339" t="s">
        <v>5239</v>
      </c>
      <c r="H2339" t="s">
        <v>7229</v>
      </c>
      <c r="I2339" t="s">
        <v>9474</v>
      </c>
      <c r="J2339">
        <v>317167.09299999999</v>
      </c>
    </row>
    <row r="2340" spans="1:10" x14ac:dyDescent="0.25">
      <c r="A2340" s="268" t="s">
        <v>5241</v>
      </c>
      <c r="B2340" s="268" t="s">
        <v>7230</v>
      </c>
      <c r="C2340" s="268" t="s">
        <v>9475</v>
      </c>
      <c r="D2340" s="269">
        <v>138242.09299999999</v>
      </c>
      <c r="G2340" t="s">
        <v>5241</v>
      </c>
      <c r="H2340" t="s">
        <v>7230</v>
      </c>
      <c r="I2340" t="s">
        <v>9475</v>
      </c>
      <c r="J2340">
        <v>138242.09299999999</v>
      </c>
    </row>
    <row r="2341" spans="1:10" x14ac:dyDescent="0.25">
      <c r="A2341" s="268" t="s">
        <v>5243</v>
      </c>
      <c r="B2341" s="268" t="s">
        <v>7231</v>
      </c>
      <c r="C2341" s="268" t="s">
        <v>9476</v>
      </c>
      <c r="D2341" s="269">
        <v>28654.870999999999</v>
      </c>
      <c r="G2341" t="s">
        <v>5243</v>
      </c>
      <c r="H2341" t="s">
        <v>7231</v>
      </c>
      <c r="I2341" t="s">
        <v>9476</v>
      </c>
      <c r="J2341">
        <v>28654.870999999999</v>
      </c>
    </row>
    <row r="2342" spans="1:10" x14ac:dyDescent="0.25">
      <c r="A2342" s="268" t="s">
        <v>5245</v>
      </c>
      <c r="B2342" s="268" t="s">
        <v>5246</v>
      </c>
      <c r="C2342" s="268" t="s">
        <v>9477</v>
      </c>
      <c r="D2342" s="269">
        <v>1455322.12</v>
      </c>
      <c r="G2342" t="s">
        <v>5245</v>
      </c>
      <c r="H2342" t="s">
        <v>5246</v>
      </c>
      <c r="I2342" t="s">
        <v>9477</v>
      </c>
      <c r="J2342">
        <v>1455322.12</v>
      </c>
    </row>
    <row r="2343" spans="1:10" x14ac:dyDescent="0.25">
      <c r="A2343" s="268" t="s">
        <v>5247</v>
      </c>
      <c r="B2343" s="268" t="s">
        <v>5248</v>
      </c>
      <c r="C2343" s="268" t="s">
        <v>9478</v>
      </c>
      <c r="D2343" s="269">
        <v>13255.3886</v>
      </c>
      <c r="G2343" t="s">
        <v>5247</v>
      </c>
      <c r="H2343" t="s">
        <v>5248</v>
      </c>
      <c r="I2343" t="s">
        <v>9478</v>
      </c>
      <c r="J2343">
        <v>13255.3886</v>
      </c>
    </row>
    <row r="2344" spans="1:10" x14ac:dyDescent="0.25">
      <c r="A2344" s="268" t="s">
        <v>5249</v>
      </c>
      <c r="B2344" s="268" t="s">
        <v>5250</v>
      </c>
      <c r="C2344" s="268" t="s">
        <v>9479</v>
      </c>
      <c r="D2344" s="269">
        <v>13255.3886</v>
      </c>
      <c r="G2344" t="s">
        <v>5249</v>
      </c>
      <c r="H2344" t="s">
        <v>5250</v>
      </c>
      <c r="I2344" t="s">
        <v>9479</v>
      </c>
      <c r="J2344">
        <v>13255.3886</v>
      </c>
    </row>
    <row r="2345" spans="1:10" x14ac:dyDescent="0.25">
      <c r="A2345" s="268" t="s">
        <v>5322</v>
      </c>
      <c r="B2345" s="268" t="s">
        <v>5323</v>
      </c>
      <c r="C2345" s="268" t="s">
        <v>9480</v>
      </c>
      <c r="D2345" s="269">
        <v>2118.0634700000001</v>
      </c>
      <c r="G2345" t="s">
        <v>5322</v>
      </c>
      <c r="H2345" t="s">
        <v>5323</v>
      </c>
      <c r="I2345" t="s">
        <v>9480</v>
      </c>
      <c r="J2345">
        <v>2118.0634700000001</v>
      </c>
    </row>
    <row r="2346" spans="1:10" x14ac:dyDescent="0.25">
      <c r="A2346" s="268" t="s">
        <v>5324</v>
      </c>
      <c r="B2346" s="268" t="s">
        <v>5325</v>
      </c>
      <c r="C2346" s="268" t="s">
        <v>9481</v>
      </c>
      <c r="D2346" s="269">
        <v>53733.038999999997</v>
      </c>
      <c r="G2346" t="s">
        <v>5324</v>
      </c>
      <c r="H2346" t="s">
        <v>5325</v>
      </c>
      <c r="I2346" t="s">
        <v>9481</v>
      </c>
      <c r="J2346">
        <v>53733.038999999997</v>
      </c>
    </row>
    <row r="2347" spans="1:10" x14ac:dyDescent="0.25">
      <c r="A2347" s="268" t="s">
        <v>5326</v>
      </c>
      <c r="B2347" s="268" t="s">
        <v>5327</v>
      </c>
      <c r="C2347" s="268" t="s">
        <v>9482</v>
      </c>
      <c r="D2347" s="269">
        <v>9012.5292900000004</v>
      </c>
      <c r="G2347" t="s">
        <v>5326</v>
      </c>
      <c r="H2347" t="s">
        <v>5327</v>
      </c>
      <c r="I2347" t="s">
        <v>9482</v>
      </c>
      <c r="J2347">
        <v>9012.5292900000004</v>
      </c>
    </row>
    <row r="2348" spans="1:10" x14ac:dyDescent="0.25">
      <c r="A2348" s="268" t="s">
        <v>5328</v>
      </c>
      <c r="B2348" s="268" t="s">
        <v>5329</v>
      </c>
      <c r="C2348" s="268" t="s">
        <v>9483</v>
      </c>
      <c r="D2348" s="269">
        <v>64617.152300000002</v>
      </c>
      <c r="G2348" t="s">
        <v>5328</v>
      </c>
      <c r="H2348" t="s">
        <v>5329</v>
      </c>
      <c r="I2348" t="s">
        <v>9483</v>
      </c>
      <c r="J2348">
        <v>64617.152300000002</v>
      </c>
    </row>
    <row r="2349" spans="1:10" x14ac:dyDescent="0.25">
      <c r="A2349" s="268" t="s">
        <v>5330</v>
      </c>
      <c r="B2349" s="268" t="s">
        <v>5331</v>
      </c>
      <c r="C2349" s="268" t="s">
        <v>9484</v>
      </c>
      <c r="D2349" s="269">
        <v>79447.046799999996</v>
      </c>
      <c r="G2349" t="s">
        <v>5330</v>
      </c>
      <c r="H2349" t="s">
        <v>5331</v>
      </c>
      <c r="I2349" t="s">
        <v>9484</v>
      </c>
      <c r="J2349">
        <v>79447.046799999996</v>
      </c>
    </row>
    <row r="2350" spans="1:10" x14ac:dyDescent="0.25">
      <c r="A2350" s="268" t="s">
        <v>5332</v>
      </c>
      <c r="B2350" s="268" t="s">
        <v>5333</v>
      </c>
      <c r="C2350" s="268" t="s">
        <v>9485</v>
      </c>
      <c r="D2350" s="269">
        <v>16644.466700000001</v>
      </c>
      <c r="G2350" t="s">
        <v>5332</v>
      </c>
      <c r="H2350" t="s">
        <v>5333</v>
      </c>
      <c r="I2350" t="s">
        <v>9485</v>
      </c>
      <c r="J2350">
        <v>16644.466700000001</v>
      </c>
    </row>
    <row r="2351" spans="1:10" x14ac:dyDescent="0.25">
      <c r="A2351" s="268" t="s">
        <v>5334</v>
      </c>
      <c r="B2351" s="268" t="s">
        <v>5335</v>
      </c>
      <c r="C2351" s="268" t="s">
        <v>9486</v>
      </c>
      <c r="D2351" s="269">
        <v>4617.8256799999999</v>
      </c>
      <c r="G2351" t="s">
        <v>5334</v>
      </c>
      <c r="H2351" t="s">
        <v>5335</v>
      </c>
      <c r="I2351" t="s">
        <v>9486</v>
      </c>
      <c r="J2351">
        <v>4617.8256799999999</v>
      </c>
    </row>
    <row r="2352" spans="1:10" x14ac:dyDescent="0.25">
      <c r="A2352" s="268" t="s">
        <v>5336</v>
      </c>
      <c r="B2352" s="268" t="s">
        <v>5337</v>
      </c>
      <c r="C2352" s="268" t="s">
        <v>9487</v>
      </c>
      <c r="D2352" s="269">
        <v>16377.3027</v>
      </c>
      <c r="G2352" t="s">
        <v>5336</v>
      </c>
      <c r="H2352" t="s">
        <v>5337</v>
      </c>
      <c r="I2352" t="s">
        <v>9487</v>
      </c>
      <c r="J2352">
        <v>16377.3027</v>
      </c>
    </row>
    <row r="2353" spans="1:10" x14ac:dyDescent="0.25">
      <c r="A2353" s="268" t="s">
        <v>5338</v>
      </c>
      <c r="B2353" s="268" t="s">
        <v>5339</v>
      </c>
      <c r="C2353" s="268" t="s">
        <v>9488</v>
      </c>
      <c r="D2353" s="269">
        <v>63602.757799999999</v>
      </c>
      <c r="G2353" t="s">
        <v>5338</v>
      </c>
      <c r="H2353" t="s">
        <v>5339</v>
      </c>
      <c r="I2353" t="s">
        <v>9488</v>
      </c>
      <c r="J2353">
        <v>63602.757799999999</v>
      </c>
    </row>
    <row r="2354" spans="1:10" x14ac:dyDescent="0.25">
      <c r="A2354" s="268" t="s">
        <v>5340</v>
      </c>
      <c r="B2354" s="268" t="s">
        <v>5341</v>
      </c>
      <c r="C2354" s="268" t="s">
        <v>9489</v>
      </c>
      <c r="D2354" s="269">
        <v>3997.1794399999999</v>
      </c>
      <c r="G2354" t="s">
        <v>5340</v>
      </c>
      <c r="H2354" t="s">
        <v>5341</v>
      </c>
      <c r="I2354" t="s">
        <v>9489</v>
      </c>
      <c r="J2354">
        <v>3997.1794399999999</v>
      </c>
    </row>
    <row r="2355" spans="1:10" x14ac:dyDescent="0.25">
      <c r="A2355" s="268" t="s">
        <v>5342</v>
      </c>
      <c r="B2355" s="268" t="s">
        <v>5343</v>
      </c>
      <c r="C2355" s="268" t="s">
        <v>9490</v>
      </c>
      <c r="D2355" s="270">
        <v>105178.015</v>
      </c>
      <c r="G2355" t="s">
        <v>5342</v>
      </c>
      <c r="H2355" t="s">
        <v>5343</v>
      </c>
      <c r="I2355" t="s">
        <v>9490</v>
      </c>
      <c r="J2355">
        <v>105178.015</v>
      </c>
    </row>
    <row r="2356" spans="1:10" x14ac:dyDescent="0.25">
      <c r="A2356" s="268" t="s">
        <v>5344</v>
      </c>
      <c r="B2356" s="268" t="s">
        <v>5345</v>
      </c>
      <c r="C2356" s="268" t="s">
        <v>9491</v>
      </c>
      <c r="D2356" s="270">
        <v>100820.95299999999</v>
      </c>
      <c r="G2356" t="s">
        <v>5344</v>
      </c>
      <c r="H2356" t="s">
        <v>5345</v>
      </c>
      <c r="I2356" t="s">
        <v>9491</v>
      </c>
      <c r="J2356">
        <v>100820.95299999999</v>
      </c>
    </row>
    <row r="2357" spans="1:10" x14ac:dyDescent="0.25">
      <c r="A2357" s="268" t="s">
        <v>5346</v>
      </c>
      <c r="B2357" s="268" t="s">
        <v>5347</v>
      </c>
      <c r="C2357" s="268" t="s">
        <v>9492</v>
      </c>
      <c r="D2357" s="270">
        <v>138437.15599999999</v>
      </c>
      <c r="G2357" t="s">
        <v>5346</v>
      </c>
      <c r="H2357" t="s">
        <v>5347</v>
      </c>
      <c r="I2357" t="s">
        <v>9492</v>
      </c>
      <c r="J2357">
        <v>138437.15599999999</v>
      </c>
    </row>
    <row r="2358" spans="1:10" x14ac:dyDescent="0.25">
      <c r="A2358" s="268" t="s">
        <v>5348</v>
      </c>
      <c r="B2358" s="268" t="s">
        <v>5349</v>
      </c>
      <c r="C2358" s="268" t="s">
        <v>9493</v>
      </c>
      <c r="D2358" s="270">
        <v>24153.3789</v>
      </c>
      <c r="G2358" t="s">
        <v>5348</v>
      </c>
      <c r="H2358" t="s">
        <v>5349</v>
      </c>
      <c r="I2358" t="s">
        <v>9493</v>
      </c>
      <c r="J2358">
        <v>24153.3789</v>
      </c>
    </row>
    <row r="2359" spans="1:10" x14ac:dyDescent="0.25">
      <c r="A2359" s="268" t="s">
        <v>5350</v>
      </c>
      <c r="B2359" s="268" t="s">
        <v>5351</v>
      </c>
      <c r="C2359" s="268" t="s">
        <v>9494</v>
      </c>
      <c r="D2359" s="270">
        <v>51679.515599999999</v>
      </c>
      <c r="G2359" t="s">
        <v>5350</v>
      </c>
      <c r="H2359" t="s">
        <v>5351</v>
      </c>
      <c r="I2359" t="s">
        <v>9494</v>
      </c>
      <c r="J2359">
        <v>51679.515599999999</v>
      </c>
    </row>
    <row r="2360" spans="1:10" x14ac:dyDescent="0.25">
      <c r="A2360" s="268" t="s">
        <v>5352</v>
      </c>
      <c r="B2360" s="268" t="s">
        <v>5353</v>
      </c>
      <c r="C2360" s="268" t="s">
        <v>9495</v>
      </c>
      <c r="D2360" s="270">
        <v>19099.894499999999</v>
      </c>
      <c r="G2360" t="s">
        <v>5352</v>
      </c>
      <c r="H2360" t="s">
        <v>5353</v>
      </c>
      <c r="I2360" t="s">
        <v>9495</v>
      </c>
      <c r="J2360">
        <v>19099.894499999999</v>
      </c>
    </row>
    <row r="2361" spans="1:10" x14ac:dyDescent="0.25">
      <c r="A2361" s="268" t="s">
        <v>5354</v>
      </c>
      <c r="B2361" s="268" t="s">
        <v>5355</v>
      </c>
      <c r="C2361" s="268" t="s">
        <v>9496</v>
      </c>
      <c r="D2361" s="270">
        <v>77192.671799999996</v>
      </c>
      <c r="G2361" t="s">
        <v>5354</v>
      </c>
      <c r="H2361" t="s">
        <v>5355</v>
      </c>
      <c r="I2361" t="s">
        <v>9496</v>
      </c>
      <c r="J2361">
        <v>77192.671799999996</v>
      </c>
    </row>
    <row r="2362" spans="1:10" x14ac:dyDescent="0.25">
      <c r="A2362" s="268" t="s">
        <v>5356</v>
      </c>
      <c r="B2362" s="268" t="s">
        <v>5357</v>
      </c>
      <c r="C2362" s="268" t="s">
        <v>9497</v>
      </c>
      <c r="D2362" s="270">
        <v>71147.781199999998</v>
      </c>
      <c r="G2362" t="s">
        <v>5356</v>
      </c>
      <c r="H2362" t="s">
        <v>5357</v>
      </c>
      <c r="I2362" t="s">
        <v>9497</v>
      </c>
      <c r="J2362">
        <v>71147.781199999998</v>
      </c>
    </row>
    <row r="2363" spans="1:10" x14ac:dyDescent="0.25">
      <c r="A2363" s="268" t="s">
        <v>5358</v>
      </c>
      <c r="B2363" s="268" t="s">
        <v>5359</v>
      </c>
      <c r="C2363" s="268" t="s">
        <v>9498</v>
      </c>
      <c r="D2363" s="270">
        <v>34707.859299999996</v>
      </c>
      <c r="G2363" t="s">
        <v>5358</v>
      </c>
      <c r="H2363" t="s">
        <v>5359</v>
      </c>
      <c r="I2363" t="s">
        <v>9498</v>
      </c>
      <c r="J2363">
        <v>34707.859299999996</v>
      </c>
    </row>
    <row r="2364" spans="1:10" x14ac:dyDescent="0.25">
      <c r="A2364" s="268" t="s">
        <v>5360</v>
      </c>
      <c r="B2364" s="268" t="s">
        <v>5361</v>
      </c>
      <c r="C2364" s="268" t="s">
        <v>9499</v>
      </c>
      <c r="D2364" s="270">
        <v>123185.914</v>
      </c>
      <c r="G2364" t="s">
        <v>5360</v>
      </c>
      <c r="H2364" t="s">
        <v>5361</v>
      </c>
      <c r="I2364" t="s">
        <v>9499</v>
      </c>
      <c r="J2364">
        <v>123185.914</v>
      </c>
    </row>
    <row r="2365" spans="1:10" x14ac:dyDescent="0.25">
      <c r="A2365" s="268" t="s">
        <v>5362</v>
      </c>
      <c r="B2365" s="268" t="s">
        <v>5363</v>
      </c>
      <c r="C2365" s="268" t="s">
        <v>9500</v>
      </c>
      <c r="D2365" s="270">
        <v>57295.913999999997</v>
      </c>
      <c r="G2365" t="s">
        <v>5362</v>
      </c>
      <c r="H2365" t="s">
        <v>5363</v>
      </c>
      <c r="I2365" t="s">
        <v>9500</v>
      </c>
      <c r="J2365">
        <v>57295.913999999997</v>
      </c>
    </row>
    <row r="2366" spans="1:10" x14ac:dyDescent="0.25">
      <c r="A2366" s="268" t="s">
        <v>5364</v>
      </c>
      <c r="B2366" s="268" t="s">
        <v>5365</v>
      </c>
      <c r="C2366" s="268" t="s">
        <v>9501</v>
      </c>
      <c r="D2366" s="270">
        <v>66104.8125</v>
      </c>
      <c r="G2366" t="s">
        <v>5364</v>
      </c>
      <c r="H2366" t="s">
        <v>5365</v>
      </c>
      <c r="I2366" t="s">
        <v>9501</v>
      </c>
      <c r="J2366">
        <v>66104.8125</v>
      </c>
    </row>
    <row r="2367" spans="1:10" x14ac:dyDescent="0.25">
      <c r="A2367" s="268" t="s">
        <v>5366</v>
      </c>
      <c r="B2367" s="268" t="s">
        <v>5367</v>
      </c>
      <c r="C2367" s="268" t="s">
        <v>9502</v>
      </c>
      <c r="D2367" s="270">
        <v>86497.5625</v>
      </c>
      <c r="G2367" t="s">
        <v>5366</v>
      </c>
      <c r="H2367" t="s">
        <v>5367</v>
      </c>
      <c r="I2367" t="s">
        <v>9502</v>
      </c>
      <c r="J2367">
        <v>86497.5625</v>
      </c>
    </row>
    <row r="2368" spans="1:10" x14ac:dyDescent="0.25">
      <c r="A2368" s="268" t="s">
        <v>5368</v>
      </c>
      <c r="B2368" s="268" t="s">
        <v>5369</v>
      </c>
      <c r="C2368" s="268" t="s">
        <v>9503</v>
      </c>
      <c r="D2368" s="270">
        <v>148078.56200000001</v>
      </c>
      <c r="G2368" t="s">
        <v>5368</v>
      </c>
      <c r="H2368" t="s">
        <v>5369</v>
      </c>
      <c r="I2368" t="s">
        <v>9503</v>
      </c>
      <c r="J2368">
        <v>148078.56200000001</v>
      </c>
    </row>
    <row r="2369" spans="1:10" x14ac:dyDescent="0.25">
      <c r="A2369" s="268" t="s">
        <v>5370</v>
      </c>
      <c r="B2369" s="268" t="s">
        <v>5371</v>
      </c>
      <c r="C2369" s="268" t="s">
        <v>9504</v>
      </c>
      <c r="D2369" s="270">
        <v>85936.578099999999</v>
      </c>
      <c r="G2369" t="s">
        <v>5370</v>
      </c>
      <c r="H2369" t="s">
        <v>5371</v>
      </c>
      <c r="I2369" t="s">
        <v>9504</v>
      </c>
      <c r="J2369">
        <v>85936.578099999999</v>
      </c>
    </row>
    <row r="2370" spans="1:10" x14ac:dyDescent="0.25">
      <c r="A2370" s="268" t="s">
        <v>5372</v>
      </c>
      <c r="B2370" s="268" t="s">
        <v>5373</v>
      </c>
      <c r="C2370" s="268" t="s">
        <v>9505</v>
      </c>
      <c r="D2370" s="270">
        <v>131153.09299999999</v>
      </c>
      <c r="G2370" t="s">
        <v>5372</v>
      </c>
      <c r="H2370" t="s">
        <v>5373</v>
      </c>
      <c r="I2370" t="s">
        <v>9505</v>
      </c>
      <c r="J2370">
        <v>131153.09299999999</v>
      </c>
    </row>
    <row r="2371" spans="1:10" x14ac:dyDescent="0.25">
      <c r="A2371" s="268" t="s">
        <v>5374</v>
      </c>
      <c r="B2371" s="268" t="s">
        <v>5375</v>
      </c>
      <c r="C2371" s="268" t="s">
        <v>9506</v>
      </c>
      <c r="D2371" s="270">
        <v>102184.625</v>
      </c>
      <c r="G2371" t="s">
        <v>5374</v>
      </c>
      <c r="H2371" t="s">
        <v>5375</v>
      </c>
      <c r="I2371" t="s">
        <v>9506</v>
      </c>
      <c r="J2371">
        <v>102184.625</v>
      </c>
    </row>
    <row r="2372" spans="1:10" x14ac:dyDescent="0.25">
      <c r="A2372" s="268" t="s">
        <v>5376</v>
      </c>
      <c r="B2372" s="268" t="s">
        <v>5377</v>
      </c>
      <c r="C2372" s="268" t="s">
        <v>9507</v>
      </c>
      <c r="D2372" s="270">
        <v>42994.351499999997</v>
      </c>
      <c r="G2372" t="s">
        <v>5376</v>
      </c>
      <c r="H2372" t="s">
        <v>5377</v>
      </c>
      <c r="I2372" t="s">
        <v>9507</v>
      </c>
      <c r="J2372">
        <v>42994.351499999997</v>
      </c>
    </row>
    <row r="2373" spans="1:10" x14ac:dyDescent="0.25">
      <c r="A2373" s="268" t="s">
        <v>5378</v>
      </c>
      <c r="B2373" s="268" t="s">
        <v>5379</v>
      </c>
      <c r="C2373" s="268" t="s">
        <v>9508</v>
      </c>
      <c r="D2373" s="270">
        <v>56072.75</v>
      </c>
      <c r="G2373" t="s">
        <v>5378</v>
      </c>
      <c r="H2373" t="s">
        <v>5379</v>
      </c>
      <c r="I2373" t="s">
        <v>9508</v>
      </c>
      <c r="J2373">
        <v>56072.75</v>
      </c>
    </row>
    <row r="2374" spans="1:10" x14ac:dyDescent="0.25">
      <c r="A2374" s="268" t="s">
        <v>5380</v>
      </c>
      <c r="B2374" s="268" t="s">
        <v>5381</v>
      </c>
      <c r="C2374" s="268" t="s">
        <v>9509</v>
      </c>
      <c r="D2374" s="270">
        <v>127964.101</v>
      </c>
      <c r="G2374" t="s">
        <v>5380</v>
      </c>
      <c r="H2374" t="s">
        <v>5381</v>
      </c>
      <c r="I2374" t="s">
        <v>9509</v>
      </c>
      <c r="J2374">
        <v>127964.101</v>
      </c>
    </row>
    <row r="2375" spans="1:10" x14ac:dyDescent="0.25">
      <c r="A2375" s="268" t="s">
        <v>5382</v>
      </c>
      <c r="B2375" s="268" t="s">
        <v>5383</v>
      </c>
      <c r="C2375" s="268" t="s">
        <v>9510</v>
      </c>
      <c r="D2375" s="270">
        <v>23866.453099999999</v>
      </c>
      <c r="G2375" t="s">
        <v>5382</v>
      </c>
      <c r="H2375" t="s">
        <v>5383</v>
      </c>
      <c r="I2375" t="s">
        <v>9510</v>
      </c>
      <c r="J2375">
        <v>23866.453099999999</v>
      </c>
    </row>
    <row r="2376" spans="1:10" x14ac:dyDescent="0.25">
      <c r="A2376" s="268" t="s">
        <v>5384</v>
      </c>
      <c r="B2376" s="268" t="s">
        <v>5385</v>
      </c>
      <c r="C2376" s="268" t="s">
        <v>9511</v>
      </c>
      <c r="D2376" s="270">
        <v>25551.2929</v>
      </c>
      <c r="G2376" t="s">
        <v>5384</v>
      </c>
      <c r="H2376" t="s">
        <v>5385</v>
      </c>
      <c r="I2376" t="s">
        <v>9511</v>
      </c>
      <c r="J2376">
        <v>25551.2929</v>
      </c>
    </row>
    <row r="2377" spans="1:10" x14ac:dyDescent="0.25">
      <c r="A2377" s="268" t="s">
        <v>5386</v>
      </c>
      <c r="B2377" s="268" t="s">
        <v>5387</v>
      </c>
      <c r="C2377" s="268" t="s">
        <v>9512</v>
      </c>
      <c r="D2377" s="271">
        <v>13175.443300000001</v>
      </c>
      <c r="G2377" t="s">
        <v>5386</v>
      </c>
      <c r="H2377" t="s">
        <v>5387</v>
      </c>
      <c r="I2377" t="s">
        <v>9512</v>
      </c>
      <c r="J2377">
        <v>13175.443300000001</v>
      </c>
    </row>
    <row r="2378" spans="1:10" x14ac:dyDescent="0.25">
      <c r="A2378" s="268" t="s">
        <v>5388</v>
      </c>
      <c r="B2378" s="268" t="s">
        <v>5389</v>
      </c>
      <c r="C2378" s="268" t="s">
        <v>9513</v>
      </c>
      <c r="D2378" s="271">
        <v>24493.620999999999</v>
      </c>
      <c r="G2378" t="s">
        <v>5388</v>
      </c>
      <c r="H2378" t="s">
        <v>5389</v>
      </c>
      <c r="I2378" t="s">
        <v>9513</v>
      </c>
      <c r="J2378">
        <v>24493.620999999999</v>
      </c>
    </row>
    <row r="2379" spans="1:10" x14ac:dyDescent="0.25">
      <c r="A2379" s="268" t="s">
        <v>5390</v>
      </c>
      <c r="B2379" s="268" t="s">
        <v>5391</v>
      </c>
      <c r="C2379" s="268" t="s">
        <v>9514</v>
      </c>
      <c r="D2379" s="271">
        <v>7372.2402300000003</v>
      </c>
      <c r="G2379" t="s">
        <v>5390</v>
      </c>
      <c r="H2379" t="s">
        <v>5391</v>
      </c>
      <c r="I2379" t="s">
        <v>9514</v>
      </c>
      <c r="J2379">
        <v>7372.2402300000003</v>
      </c>
    </row>
    <row r="2380" spans="1:10" x14ac:dyDescent="0.25">
      <c r="A2380" s="268" t="s">
        <v>5392</v>
      </c>
      <c r="B2380" s="268" t="s">
        <v>5393</v>
      </c>
      <c r="C2380" s="268" t="s">
        <v>9515</v>
      </c>
      <c r="D2380" s="271">
        <v>47178.535100000001</v>
      </c>
      <c r="G2380" t="s">
        <v>5392</v>
      </c>
      <c r="H2380" t="s">
        <v>5393</v>
      </c>
      <c r="I2380" t="s">
        <v>9515</v>
      </c>
      <c r="J2380">
        <v>47178.535100000001</v>
      </c>
    </row>
    <row r="2381" spans="1:10" x14ac:dyDescent="0.25">
      <c r="A2381" s="268" t="s">
        <v>5394</v>
      </c>
      <c r="B2381" s="268" t="s">
        <v>5395</v>
      </c>
      <c r="C2381" s="268" t="s">
        <v>9516</v>
      </c>
      <c r="D2381" s="271">
        <v>26309.804599999999</v>
      </c>
      <c r="G2381" t="s">
        <v>5394</v>
      </c>
      <c r="H2381" t="s">
        <v>5395</v>
      </c>
      <c r="I2381" t="s">
        <v>9516</v>
      </c>
      <c r="J2381">
        <v>26309.804599999999</v>
      </c>
    </row>
    <row r="2382" spans="1:10" x14ac:dyDescent="0.25">
      <c r="A2382" s="268" t="s">
        <v>5396</v>
      </c>
      <c r="B2382" s="268" t="s">
        <v>5397</v>
      </c>
      <c r="C2382" s="268" t="s">
        <v>9517</v>
      </c>
      <c r="D2382" s="271">
        <v>18664.656200000001</v>
      </c>
      <c r="G2382" t="s">
        <v>5396</v>
      </c>
      <c r="H2382" t="s">
        <v>5397</v>
      </c>
      <c r="I2382" t="s">
        <v>9517</v>
      </c>
      <c r="J2382">
        <v>18664.656200000001</v>
      </c>
    </row>
    <row r="2383" spans="1:10" x14ac:dyDescent="0.25">
      <c r="A2383" s="268" t="s">
        <v>5398</v>
      </c>
      <c r="B2383" s="268" t="s">
        <v>5399</v>
      </c>
      <c r="C2383" s="268" t="s">
        <v>9518</v>
      </c>
      <c r="D2383" s="271">
        <v>16280.620999999999</v>
      </c>
      <c r="G2383" t="s">
        <v>5398</v>
      </c>
      <c r="H2383" t="s">
        <v>5399</v>
      </c>
      <c r="I2383" t="s">
        <v>9518</v>
      </c>
      <c r="J2383">
        <v>16280.620999999999</v>
      </c>
    </row>
    <row r="2384" spans="1:10" x14ac:dyDescent="0.25">
      <c r="A2384" s="268" t="s">
        <v>5400</v>
      </c>
      <c r="B2384" s="268" t="s">
        <v>5401</v>
      </c>
      <c r="C2384" s="268" t="s">
        <v>9519</v>
      </c>
      <c r="D2384" s="271">
        <v>34208.695299999999</v>
      </c>
      <c r="G2384" t="s">
        <v>5400</v>
      </c>
      <c r="H2384" t="s">
        <v>5401</v>
      </c>
      <c r="I2384" t="s">
        <v>9519</v>
      </c>
      <c r="J2384">
        <v>34208.695299999999</v>
      </c>
    </row>
    <row r="2385" spans="1:10" x14ac:dyDescent="0.25">
      <c r="A2385" s="268" t="s">
        <v>5402</v>
      </c>
      <c r="B2385" s="268" t="s">
        <v>5403</v>
      </c>
      <c r="C2385" s="268" t="s">
        <v>9520</v>
      </c>
      <c r="D2385" s="271">
        <v>5465.875</v>
      </c>
      <c r="G2385" t="s">
        <v>5402</v>
      </c>
      <c r="H2385" t="s">
        <v>5403</v>
      </c>
      <c r="I2385" t="s">
        <v>9520</v>
      </c>
      <c r="J2385">
        <v>5465.875</v>
      </c>
    </row>
    <row r="2386" spans="1:10" x14ac:dyDescent="0.25">
      <c r="A2386" s="268" t="s">
        <v>5404</v>
      </c>
      <c r="B2386" s="268" t="s">
        <v>5405</v>
      </c>
      <c r="C2386" s="268" t="s">
        <v>9521</v>
      </c>
      <c r="D2386" s="271">
        <v>25693.847600000001</v>
      </c>
      <c r="G2386" t="s">
        <v>5404</v>
      </c>
      <c r="H2386" t="s">
        <v>5405</v>
      </c>
      <c r="I2386" t="s">
        <v>9521</v>
      </c>
      <c r="J2386">
        <v>25693.847600000001</v>
      </c>
    </row>
    <row r="2387" spans="1:10" x14ac:dyDescent="0.25">
      <c r="A2387" s="268" t="s">
        <v>5406</v>
      </c>
      <c r="B2387" s="268" t="s">
        <v>5407</v>
      </c>
      <c r="C2387" s="268" t="s">
        <v>9522</v>
      </c>
      <c r="D2387" s="271">
        <v>13245.9169</v>
      </c>
      <c r="G2387" t="s">
        <v>5406</v>
      </c>
      <c r="H2387" t="s">
        <v>5407</v>
      </c>
      <c r="I2387" t="s">
        <v>9522</v>
      </c>
      <c r="J2387">
        <v>13245.9169</v>
      </c>
    </row>
    <row r="2388" spans="1:10" x14ac:dyDescent="0.25">
      <c r="A2388" s="268" t="s">
        <v>5408</v>
      </c>
      <c r="B2388" s="268" t="s">
        <v>5409</v>
      </c>
      <c r="C2388" s="268" t="s">
        <v>9523</v>
      </c>
      <c r="D2388" s="271">
        <v>8487.0927699999993</v>
      </c>
      <c r="G2388" t="s">
        <v>5408</v>
      </c>
      <c r="H2388" t="s">
        <v>5409</v>
      </c>
      <c r="I2388" t="s">
        <v>9523</v>
      </c>
      <c r="J2388">
        <v>8487.0927699999993</v>
      </c>
    </row>
    <row r="2389" spans="1:10" x14ac:dyDescent="0.25">
      <c r="A2389" s="268" t="s">
        <v>5410</v>
      </c>
      <c r="B2389" s="268" t="s">
        <v>5411</v>
      </c>
      <c r="C2389" s="268" t="s">
        <v>9524</v>
      </c>
      <c r="D2389" s="271">
        <v>18350.75</v>
      </c>
      <c r="G2389" t="s">
        <v>5410</v>
      </c>
      <c r="H2389" t="s">
        <v>5411</v>
      </c>
      <c r="I2389" t="s">
        <v>9524</v>
      </c>
      <c r="J2389">
        <v>18350.75</v>
      </c>
    </row>
    <row r="2390" spans="1:10" x14ac:dyDescent="0.25">
      <c r="A2390" s="268" t="s">
        <v>5412</v>
      </c>
      <c r="B2390" s="268" t="s">
        <v>5413</v>
      </c>
      <c r="C2390" s="268" t="s">
        <v>9525</v>
      </c>
      <c r="D2390" s="271">
        <v>45006.413999999997</v>
      </c>
      <c r="G2390" t="s">
        <v>5412</v>
      </c>
      <c r="H2390" t="s">
        <v>5413</v>
      </c>
      <c r="I2390" t="s">
        <v>9525</v>
      </c>
      <c r="J2390">
        <v>45006.413999999997</v>
      </c>
    </row>
    <row r="2391" spans="1:10" x14ac:dyDescent="0.25">
      <c r="A2391" s="268" t="s">
        <v>5414</v>
      </c>
      <c r="B2391" s="268" t="s">
        <v>5415</v>
      </c>
      <c r="C2391" s="268" t="s">
        <v>9526</v>
      </c>
      <c r="D2391" s="271">
        <v>27110.320299999999</v>
      </c>
      <c r="G2391" t="s">
        <v>5414</v>
      </c>
      <c r="H2391" t="s">
        <v>5415</v>
      </c>
      <c r="I2391" t="s">
        <v>9526</v>
      </c>
      <c r="J2391">
        <v>27110.320299999999</v>
      </c>
    </row>
    <row r="2392" spans="1:10" x14ac:dyDescent="0.25">
      <c r="A2392" s="268" t="s">
        <v>5416</v>
      </c>
      <c r="B2392" s="268" t="s">
        <v>5417</v>
      </c>
      <c r="C2392" s="268" t="s">
        <v>9527</v>
      </c>
      <c r="D2392" s="271">
        <v>15913.097599999999</v>
      </c>
      <c r="G2392" t="s">
        <v>5416</v>
      </c>
      <c r="H2392" t="s">
        <v>5417</v>
      </c>
      <c r="I2392" t="s">
        <v>9527</v>
      </c>
      <c r="J2392">
        <v>15913.097599999999</v>
      </c>
    </row>
    <row r="2393" spans="1:10" x14ac:dyDescent="0.25">
      <c r="A2393" s="268" t="s">
        <v>5418</v>
      </c>
      <c r="B2393" s="268" t="s">
        <v>5419</v>
      </c>
      <c r="C2393" s="268" t="s">
        <v>9528</v>
      </c>
      <c r="D2393" s="271">
        <v>28765.189399999999</v>
      </c>
      <c r="G2393" t="s">
        <v>5418</v>
      </c>
      <c r="H2393" t="s">
        <v>5419</v>
      </c>
      <c r="I2393" t="s">
        <v>9528</v>
      </c>
      <c r="J2393">
        <v>28765.189399999999</v>
      </c>
    </row>
    <row r="2394" spans="1:10" x14ac:dyDescent="0.25">
      <c r="A2394" s="268" t="s">
        <v>5420</v>
      </c>
      <c r="B2394" s="268" t="s">
        <v>5421</v>
      </c>
      <c r="C2394" s="268" t="s">
        <v>9529</v>
      </c>
      <c r="D2394" s="271">
        <v>66789.515599999999</v>
      </c>
      <c r="G2394" t="s">
        <v>5420</v>
      </c>
      <c r="H2394" t="s">
        <v>5421</v>
      </c>
      <c r="I2394" t="s">
        <v>9529</v>
      </c>
      <c r="J2394">
        <v>66789.515599999999</v>
      </c>
    </row>
    <row r="2395" spans="1:10" x14ac:dyDescent="0.25">
      <c r="A2395" s="268" t="s">
        <v>5422</v>
      </c>
      <c r="B2395" s="268" t="s">
        <v>5423</v>
      </c>
      <c r="C2395" s="268" t="s">
        <v>9530</v>
      </c>
      <c r="D2395" s="271">
        <v>18888.259699999999</v>
      </c>
      <c r="G2395" t="s">
        <v>5422</v>
      </c>
      <c r="H2395" t="s">
        <v>5423</v>
      </c>
      <c r="I2395" t="s">
        <v>9530</v>
      </c>
      <c r="J2395">
        <v>18888.259699999999</v>
      </c>
    </row>
    <row r="2396" spans="1:10" x14ac:dyDescent="0.25">
      <c r="A2396" s="268" t="s">
        <v>5424</v>
      </c>
      <c r="B2396" s="268" t="s">
        <v>5425</v>
      </c>
      <c r="C2396" s="268" t="s">
        <v>9531</v>
      </c>
      <c r="D2396" s="271">
        <v>12745.4355</v>
      </c>
      <c r="G2396" t="s">
        <v>5424</v>
      </c>
      <c r="H2396" t="s">
        <v>5425</v>
      </c>
      <c r="I2396" t="s">
        <v>9531</v>
      </c>
      <c r="J2396">
        <v>12745.4355</v>
      </c>
    </row>
    <row r="2397" spans="1:10" x14ac:dyDescent="0.25">
      <c r="A2397" s="268" t="s">
        <v>5426</v>
      </c>
      <c r="B2397" s="268" t="s">
        <v>5427</v>
      </c>
      <c r="C2397" s="268" t="s">
        <v>9532</v>
      </c>
      <c r="D2397" s="271">
        <v>21420.289000000001</v>
      </c>
      <c r="G2397" t="s">
        <v>5426</v>
      </c>
      <c r="H2397" t="s">
        <v>5427</v>
      </c>
      <c r="I2397" t="s">
        <v>9532</v>
      </c>
      <c r="J2397">
        <v>21420.289000000001</v>
      </c>
    </row>
    <row r="2398" spans="1:10" x14ac:dyDescent="0.25">
      <c r="A2398" s="268" t="s">
        <v>5428</v>
      </c>
      <c r="B2398" s="268" t="s">
        <v>5429</v>
      </c>
      <c r="C2398" s="268" t="s">
        <v>9533</v>
      </c>
      <c r="D2398" s="271">
        <v>15518.482400000001</v>
      </c>
      <c r="G2398" t="s">
        <v>5428</v>
      </c>
      <c r="H2398" t="s">
        <v>5429</v>
      </c>
      <c r="I2398" t="s">
        <v>9533</v>
      </c>
      <c r="J2398">
        <v>15518.482400000001</v>
      </c>
    </row>
    <row r="2399" spans="1:10" x14ac:dyDescent="0.25">
      <c r="A2399" s="268" t="s">
        <v>5430</v>
      </c>
      <c r="B2399" s="268" t="s">
        <v>5431</v>
      </c>
      <c r="C2399" s="268" t="s">
        <v>9534</v>
      </c>
      <c r="D2399" s="271">
        <v>13545.828100000001</v>
      </c>
      <c r="G2399" t="s">
        <v>5430</v>
      </c>
      <c r="H2399" t="s">
        <v>5431</v>
      </c>
      <c r="I2399" t="s">
        <v>9534</v>
      </c>
      <c r="J2399">
        <v>13545.828100000001</v>
      </c>
    </row>
    <row r="2400" spans="1:10" x14ac:dyDescent="0.25">
      <c r="A2400" s="268" t="s">
        <v>5432</v>
      </c>
      <c r="B2400" s="268" t="s">
        <v>5433</v>
      </c>
      <c r="C2400" s="268" t="s">
        <v>9535</v>
      </c>
      <c r="D2400" s="271">
        <v>10232.7714</v>
      </c>
      <c r="G2400" t="s">
        <v>5432</v>
      </c>
      <c r="H2400" t="s">
        <v>5433</v>
      </c>
      <c r="I2400" t="s">
        <v>9535</v>
      </c>
      <c r="J2400">
        <v>10232.7714</v>
      </c>
    </row>
    <row r="2401" spans="1:10" x14ac:dyDescent="0.25">
      <c r="A2401" s="268" t="s">
        <v>5434</v>
      </c>
      <c r="B2401" s="268" t="s">
        <v>5435</v>
      </c>
      <c r="C2401" s="268" t="s">
        <v>9536</v>
      </c>
      <c r="D2401" s="271">
        <v>24605.956999999999</v>
      </c>
      <c r="G2401" t="s">
        <v>5434</v>
      </c>
      <c r="H2401" t="s">
        <v>5435</v>
      </c>
      <c r="I2401" t="s">
        <v>9536</v>
      </c>
      <c r="J2401">
        <v>24605.956999999999</v>
      </c>
    </row>
    <row r="2402" spans="1:10" x14ac:dyDescent="0.25">
      <c r="A2402" s="268" t="s">
        <v>5436</v>
      </c>
      <c r="B2402" s="268" t="s">
        <v>5437</v>
      </c>
      <c r="C2402" s="268" t="s">
        <v>9537</v>
      </c>
      <c r="D2402" s="271">
        <v>9917.01757</v>
      </c>
      <c r="G2402" t="s">
        <v>5436</v>
      </c>
      <c r="H2402" t="s">
        <v>5437</v>
      </c>
      <c r="I2402" t="s">
        <v>9537</v>
      </c>
      <c r="J2402">
        <v>9917.01757</v>
      </c>
    </row>
    <row r="2403" spans="1:10" x14ac:dyDescent="0.25">
      <c r="A2403" s="268" t="s">
        <v>5438</v>
      </c>
      <c r="B2403" s="268" t="s">
        <v>5439</v>
      </c>
      <c r="C2403" s="268" t="s">
        <v>9538</v>
      </c>
      <c r="D2403" s="271">
        <v>31283.390599999999</v>
      </c>
      <c r="G2403" t="s">
        <v>5438</v>
      </c>
      <c r="H2403" t="s">
        <v>5439</v>
      </c>
      <c r="I2403" t="s">
        <v>9538</v>
      </c>
      <c r="J2403">
        <v>31283.390599999999</v>
      </c>
    </row>
    <row r="2404" spans="1:10" x14ac:dyDescent="0.25">
      <c r="A2404" s="268" t="s">
        <v>5440</v>
      </c>
      <c r="B2404" s="268" t="s">
        <v>5441</v>
      </c>
      <c r="C2404" s="268" t="s">
        <v>9539</v>
      </c>
      <c r="D2404" s="271">
        <v>12595.817300000001</v>
      </c>
      <c r="G2404" t="s">
        <v>5440</v>
      </c>
      <c r="H2404" t="s">
        <v>5441</v>
      </c>
      <c r="I2404" t="s">
        <v>9539</v>
      </c>
      <c r="J2404">
        <v>12595.817300000001</v>
      </c>
    </row>
    <row r="2405" spans="1:10" x14ac:dyDescent="0.25">
      <c r="A2405" s="268" t="s">
        <v>5442</v>
      </c>
      <c r="B2405" s="268" t="s">
        <v>5443</v>
      </c>
      <c r="C2405" s="268" t="s">
        <v>9540</v>
      </c>
      <c r="D2405" s="271">
        <v>1677.1114500000001</v>
      </c>
      <c r="G2405" t="s">
        <v>5442</v>
      </c>
      <c r="H2405" t="s">
        <v>5443</v>
      </c>
      <c r="I2405" t="s">
        <v>9540</v>
      </c>
      <c r="J2405">
        <v>1677.1114500000001</v>
      </c>
    </row>
    <row r="2406" spans="1:10" x14ac:dyDescent="0.25">
      <c r="A2406" s="268" t="s">
        <v>5444</v>
      </c>
      <c r="B2406" s="268" t="s">
        <v>5445</v>
      </c>
      <c r="C2406" s="268" t="s">
        <v>9541</v>
      </c>
      <c r="D2406" s="271">
        <v>4626.3134700000001</v>
      </c>
      <c r="G2406" t="s">
        <v>5444</v>
      </c>
      <c r="H2406" t="s">
        <v>5445</v>
      </c>
      <c r="I2406" t="s">
        <v>9541</v>
      </c>
      <c r="J2406">
        <v>4626.3134700000001</v>
      </c>
    </row>
    <row r="2407" spans="1:10" x14ac:dyDescent="0.25">
      <c r="A2407" s="268" t="s">
        <v>5446</v>
      </c>
      <c r="B2407" s="268" t="s">
        <v>5447</v>
      </c>
      <c r="C2407" s="268" t="s">
        <v>9542</v>
      </c>
      <c r="D2407" s="271">
        <v>19404.261699999999</v>
      </c>
      <c r="G2407" t="s">
        <v>5446</v>
      </c>
      <c r="H2407" t="s">
        <v>5447</v>
      </c>
      <c r="I2407" t="s">
        <v>9542</v>
      </c>
      <c r="J2407">
        <v>19404.261699999999</v>
      </c>
    </row>
    <row r="2408" spans="1:10" x14ac:dyDescent="0.25">
      <c r="A2408" s="268" t="s">
        <v>5448</v>
      </c>
      <c r="B2408" s="268" t="s">
        <v>5449</v>
      </c>
      <c r="C2408" s="268" t="s">
        <v>9543</v>
      </c>
      <c r="D2408" s="271">
        <v>20682.3632</v>
      </c>
      <c r="G2408" t="s">
        <v>5448</v>
      </c>
      <c r="H2408" t="s">
        <v>5449</v>
      </c>
      <c r="I2408" t="s">
        <v>9543</v>
      </c>
      <c r="J2408">
        <v>20682.3632</v>
      </c>
    </row>
    <row r="2409" spans="1:10" x14ac:dyDescent="0.25">
      <c r="A2409" s="268" t="s">
        <v>5450</v>
      </c>
      <c r="B2409" s="268" t="s">
        <v>5451</v>
      </c>
      <c r="C2409" s="268" t="s">
        <v>9544</v>
      </c>
      <c r="D2409" s="271">
        <v>17452.150300000001</v>
      </c>
      <c r="G2409" t="s">
        <v>5450</v>
      </c>
      <c r="H2409" t="s">
        <v>5451</v>
      </c>
      <c r="I2409" t="s">
        <v>9544</v>
      </c>
      <c r="J2409">
        <v>17452.150300000001</v>
      </c>
    </row>
    <row r="2410" spans="1:10" x14ac:dyDescent="0.25">
      <c r="A2410" s="268" t="s">
        <v>5452</v>
      </c>
      <c r="B2410" s="268" t="s">
        <v>5453</v>
      </c>
      <c r="C2410" s="268" t="s">
        <v>9545</v>
      </c>
      <c r="D2410" s="271">
        <v>14878.6201</v>
      </c>
      <c r="G2410" t="s">
        <v>5452</v>
      </c>
      <c r="H2410" t="s">
        <v>5453</v>
      </c>
      <c r="I2410" t="s">
        <v>9545</v>
      </c>
      <c r="J2410">
        <v>14878.6201</v>
      </c>
    </row>
    <row r="2411" spans="1:10" x14ac:dyDescent="0.25">
      <c r="A2411" s="268" t="s">
        <v>5454</v>
      </c>
      <c r="B2411" s="268" t="s">
        <v>5455</v>
      </c>
      <c r="C2411" s="268" t="s">
        <v>9546</v>
      </c>
      <c r="D2411" s="271">
        <v>32729.785100000001</v>
      </c>
      <c r="G2411" t="s">
        <v>5454</v>
      </c>
      <c r="H2411" t="s">
        <v>5455</v>
      </c>
      <c r="I2411" t="s">
        <v>9546</v>
      </c>
      <c r="J2411">
        <v>32729.785100000001</v>
      </c>
    </row>
    <row r="2412" spans="1:10" x14ac:dyDescent="0.25">
      <c r="A2412" s="268" t="s">
        <v>5456</v>
      </c>
      <c r="B2412" s="268" t="s">
        <v>5457</v>
      </c>
      <c r="C2412" s="268" t="s">
        <v>9547</v>
      </c>
      <c r="D2412" s="271">
        <v>11148.290999999999</v>
      </c>
      <c r="G2412" t="s">
        <v>5456</v>
      </c>
      <c r="H2412" t="s">
        <v>5457</v>
      </c>
      <c r="I2412" t="s">
        <v>9547</v>
      </c>
      <c r="J2412">
        <v>11148.290999999999</v>
      </c>
    </row>
    <row r="2413" spans="1:10" x14ac:dyDescent="0.25">
      <c r="A2413" s="268" t="s">
        <v>5458</v>
      </c>
      <c r="B2413" s="268" t="s">
        <v>5459</v>
      </c>
      <c r="C2413" s="268" t="s">
        <v>9548</v>
      </c>
      <c r="D2413" s="271">
        <v>16366.8359</v>
      </c>
      <c r="G2413" t="s">
        <v>5458</v>
      </c>
      <c r="H2413" t="s">
        <v>5459</v>
      </c>
      <c r="I2413" t="s">
        <v>9548</v>
      </c>
      <c r="J2413">
        <v>16366.8359</v>
      </c>
    </row>
    <row r="2414" spans="1:10" x14ac:dyDescent="0.25">
      <c r="A2414" s="268" t="s">
        <v>5460</v>
      </c>
      <c r="B2414" s="268" t="s">
        <v>5461</v>
      </c>
      <c r="C2414" s="268" t="s">
        <v>9549</v>
      </c>
      <c r="D2414" s="271">
        <v>5980.95507</v>
      </c>
      <c r="G2414" t="s">
        <v>5460</v>
      </c>
      <c r="H2414" t="s">
        <v>5461</v>
      </c>
      <c r="I2414" t="s">
        <v>9549</v>
      </c>
      <c r="J2414">
        <v>5980.95507</v>
      </c>
    </row>
    <row r="2415" spans="1:10" x14ac:dyDescent="0.25">
      <c r="A2415" s="268" t="s">
        <v>5462</v>
      </c>
      <c r="B2415" s="268" t="s">
        <v>5463</v>
      </c>
      <c r="C2415" s="268" t="s">
        <v>9550</v>
      </c>
      <c r="D2415" s="271">
        <v>10024.8398</v>
      </c>
      <c r="G2415" t="s">
        <v>5462</v>
      </c>
      <c r="H2415" t="s">
        <v>5463</v>
      </c>
      <c r="I2415" t="s">
        <v>9550</v>
      </c>
      <c r="J2415">
        <v>10024.8398</v>
      </c>
    </row>
    <row r="2416" spans="1:10" x14ac:dyDescent="0.25">
      <c r="A2416" s="268" t="s">
        <v>5464</v>
      </c>
      <c r="B2416" s="268" t="s">
        <v>5465</v>
      </c>
      <c r="C2416" s="268" t="s">
        <v>9551</v>
      </c>
      <c r="D2416" s="271">
        <v>4786.5585899999996</v>
      </c>
      <c r="G2416" t="s">
        <v>5464</v>
      </c>
      <c r="H2416" t="s">
        <v>5465</v>
      </c>
      <c r="I2416" t="s">
        <v>9551</v>
      </c>
      <c r="J2416">
        <v>4786.5585899999996</v>
      </c>
    </row>
    <row r="2417" spans="1:10" x14ac:dyDescent="0.25">
      <c r="A2417" s="268" t="s">
        <v>5466</v>
      </c>
      <c r="B2417" s="268" t="s">
        <v>5467</v>
      </c>
      <c r="C2417" s="268" t="s">
        <v>9552</v>
      </c>
      <c r="D2417" s="271">
        <v>37888.8125</v>
      </c>
      <c r="G2417" t="s">
        <v>5466</v>
      </c>
      <c r="H2417" t="s">
        <v>5467</v>
      </c>
      <c r="I2417" t="s">
        <v>9552</v>
      </c>
      <c r="J2417">
        <v>37888.8125</v>
      </c>
    </row>
    <row r="2418" spans="1:10" x14ac:dyDescent="0.25">
      <c r="A2418" s="268" t="s">
        <v>5468</v>
      </c>
      <c r="B2418" s="268" t="s">
        <v>5469</v>
      </c>
      <c r="C2418" s="268" t="s">
        <v>9553</v>
      </c>
      <c r="D2418" s="271">
        <v>3314.7045800000001</v>
      </c>
      <c r="G2418" t="s">
        <v>5468</v>
      </c>
      <c r="H2418" t="s">
        <v>5469</v>
      </c>
      <c r="I2418" t="s">
        <v>9553</v>
      </c>
      <c r="J2418">
        <v>3314.7045800000001</v>
      </c>
    </row>
    <row r="2419" spans="1:10" x14ac:dyDescent="0.25">
      <c r="A2419" s="268" t="s">
        <v>5470</v>
      </c>
      <c r="B2419" s="268" t="s">
        <v>5471</v>
      </c>
      <c r="C2419" s="268" t="s">
        <v>9554</v>
      </c>
      <c r="D2419" s="271">
        <v>17809.5488</v>
      </c>
      <c r="G2419" t="s">
        <v>5470</v>
      </c>
      <c r="H2419" t="s">
        <v>5471</v>
      </c>
      <c r="I2419" t="s">
        <v>9554</v>
      </c>
      <c r="J2419">
        <v>17809.5488</v>
      </c>
    </row>
    <row r="2420" spans="1:10" x14ac:dyDescent="0.25">
      <c r="A2420" s="268" t="s">
        <v>5472</v>
      </c>
      <c r="B2420" s="268" t="s">
        <v>5473</v>
      </c>
      <c r="C2420" s="268" t="s">
        <v>9555</v>
      </c>
      <c r="D2420" s="271">
        <v>11263.1738</v>
      </c>
      <c r="G2420" t="s">
        <v>5472</v>
      </c>
      <c r="H2420" t="s">
        <v>5473</v>
      </c>
      <c r="I2420" t="s">
        <v>9555</v>
      </c>
      <c r="J2420">
        <v>11263.1738</v>
      </c>
    </row>
    <row r="2421" spans="1:10" x14ac:dyDescent="0.25">
      <c r="A2421" s="268" t="s">
        <v>5474</v>
      </c>
      <c r="B2421" s="268" t="s">
        <v>5475</v>
      </c>
      <c r="C2421" s="268" t="s">
        <v>9556</v>
      </c>
      <c r="D2421" s="271">
        <v>16137.554599999999</v>
      </c>
      <c r="G2421" t="s">
        <v>5474</v>
      </c>
      <c r="H2421" t="s">
        <v>5475</v>
      </c>
      <c r="I2421" t="s">
        <v>9556</v>
      </c>
      <c r="J2421">
        <v>16137.554599999999</v>
      </c>
    </row>
    <row r="2422" spans="1:10" x14ac:dyDescent="0.25">
      <c r="A2422" s="268" t="s">
        <v>5476</v>
      </c>
      <c r="B2422" s="268" t="s">
        <v>5477</v>
      </c>
      <c r="C2422" s="268" t="s">
        <v>9557</v>
      </c>
      <c r="D2422" s="271">
        <v>16631.449199999999</v>
      </c>
      <c r="G2422" t="s">
        <v>5476</v>
      </c>
      <c r="H2422" t="s">
        <v>5477</v>
      </c>
      <c r="I2422" t="s">
        <v>9557</v>
      </c>
      <c r="J2422">
        <v>16631.449199999999</v>
      </c>
    </row>
    <row r="2423" spans="1:10" x14ac:dyDescent="0.25">
      <c r="A2423" s="268" t="s">
        <v>5478</v>
      </c>
      <c r="B2423" s="268" t="s">
        <v>5479</v>
      </c>
      <c r="C2423" s="268" t="s">
        <v>9558</v>
      </c>
      <c r="D2423" s="271">
        <v>24191.1875</v>
      </c>
      <c r="G2423" t="s">
        <v>5478</v>
      </c>
      <c r="H2423" t="s">
        <v>5479</v>
      </c>
      <c r="I2423" t="s">
        <v>9558</v>
      </c>
      <c r="J2423">
        <v>24191.1875</v>
      </c>
    </row>
    <row r="2424" spans="1:10" x14ac:dyDescent="0.25">
      <c r="A2424" s="268" t="s">
        <v>5480</v>
      </c>
      <c r="B2424" s="268" t="s">
        <v>5481</v>
      </c>
      <c r="C2424" s="268" t="s">
        <v>9559</v>
      </c>
      <c r="D2424" s="271">
        <v>22478.156200000001</v>
      </c>
      <c r="G2424" t="s">
        <v>5480</v>
      </c>
      <c r="H2424" t="s">
        <v>5481</v>
      </c>
      <c r="I2424" t="s">
        <v>9559</v>
      </c>
      <c r="J2424">
        <v>22478.156200000001</v>
      </c>
    </row>
    <row r="2425" spans="1:10" x14ac:dyDescent="0.25">
      <c r="A2425" s="268" t="s">
        <v>5482</v>
      </c>
      <c r="B2425" s="268" t="s">
        <v>5483</v>
      </c>
      <c r="C2425" s="268" t="s">
        <v>9560</v>
      </c>
      <c r="D2425" s="271">
        <v>10058.558499999999</v>
      </c>
      <c r="G2425" t="s">
        <v>5482</v>
      </c>
      <c r="H2425" t="s">
        <v>5483</v>
      </c>
      <c r="I2425" t="s">
        <v>9560</v>
      </c>
      <c r="J2425">
        <v>10058.558499999999</v>
      </c>
    </row>
    <row r="2426" spans="1:10" x14ac:dyDescent="0.25">
      <c r="A2426" s="268" t="s">
        <v>5484</v>
      </c>
      <c r="B2426" s="268" t="s">
        <v>5485</v>
      </c>
      <c r="C2426" s="268" t="s">
        <v>9561</v>
      </c>
      <c r="D2426" s="271">
        <v>13110.453100000001</v>
      </c>
      <c r="G2426" t="s">
        <v>5484</v>
      </c>
      <c r="H2426" t="s">
        <v>5485</v>
      </c>
      <c r="I2426" t="s">
        <v>9561</v>
      </c>
      <c r="J2426">
        <v>13110.453100000001</v>
      </c>
    </row>
    <row r="2427" spans="1:10" x14ac:dyDescent="0.25">
      <c r="A2427" s="268" t="s">
        <v>5486</v>
      </c>
      <c r="B2427" s="268" t="s">
        <v>5487</v>
      </c>
      <c r="C2427" s="268" t="s">
        <v>9562</v>
      </c>
      <c r="D2427" s="271">
        <v>6319.1665000000003</v>
      </c>
      <c r="G2427" t="s">
        <v>5486</v>
      </c>
      <c r="H2427" t="s">
        <v>5487</v>
      </c>
      <c r="I2427" t="s">
        <v>9562</v>
      </c>
      <c r="J2427">
        <v>6319.1665000000003</v>
      </c>
    </row>
    <row r="2428" spans="1:10" x14ac:dyDescent="0.25">
      <c r="A2428" s="268" t="s">
        <v>5488</v>
      </c>
      <c r="B2428" s="268" t="s">
        <v>5489</v>
      </c>
      <c r="C2428" s="268" t="s">
        <v>9563</v>
      </c>
      <c r="D2428" s="271">
        <v>3659.5170800000001</v>
      </c>
      <c r="G2428" t="s">
        <v>5488</v>
      </c>
      <c r="H2428" t="s">
        <v>5489</v>
      </c>
      <c r="I2428" t="s">
        <v>9563</v>
      </c>
      <c r="J2428">
        <v>3659.5170800000001</v>
      </c>
    </row>
    <row r="2429" spans="1:10" x14ac:dyDescent="0.25">
      <c r="A2429" s="268" t="s">
        <v>5490</v>
      </c>
      <c r="B2429" s="268" t="s">
        <v>5491</v>
      </c>
      <c r="C2429" s="268" t="s">
        <v>9564</v>
      </c>
      <c r="D2429" s="271">
        <v>143.25155599999999</v>
      </c>
      <c r="G2429" t="s">
        <v>5490</v>
      </c>
      <c r="H2429" t="s">
        <v>5491</v>
      </c>
      <c r="I2429" t="s">
        <v>9564</v>
      </c>
      <c r="J2429">
        <v>143.25155599999999</v>
      </c>
    </row>
    <row r="2430" spans="1:10" x14ac:dyDescent="0.25">
      <c r="A2430" s="268" t="s">
        <v>5492</v>
      </c>
      <c r="B2430" s="268" t="s">
        <v>5493</v>
      </c>
      <c r="C2430" s="268" t="s">
        <v>9565</v>
      </c>
      <c r="D2430" s="271">
        <v>3347.4416500000002</v>
      </c>
      <c r="G2430" t="s">
        <v>5492</v>
      </c>
      <c r="H2430" t="s">
        <v>5493</v>
      </c>
      <c r="I2430" t="s">
        <v>9565</v>
      </c>
      <c r="J2430">
        <v>3347.4416500000002</v>
      </c>
    </row>
    <row r="2431" spans="1:10" x14ac:dyDescent="0.25">
      <c r="A2431" s="268" t="s">
        <v>5494</v>
      </c>
      <c r="B2431" s="268" t="s">
        <v>5495</v>
      </c>
      <c r="C2431" s="268" t="s">
        <v>9566</v>
      </c>
      <c r="D2431" s="271">
        <v>6023.4780199999996</v>
      </c>
      <c r="G2431" t="s">
        <v>5494</v>
      </c>
      <c r="H2431" t="s">
        <v>5495</v>
      </c>
      <c r="I2431" t="s">
        <v>9566</v>
      </c>
      <c r="J2431">
        <v>6023.4780199999996</v>
      </c>
    </row>
    <row r="2432" spans="1:10" x14ac:dyDescent="0.25">
      <c r="A2432" s="268" t="s">
        <v>5496</v>
      </c>
      <c r="B2432" s="268" t="s">
        <v>5497</v>
      </c>
      <c r="C2432" s="268" t="s">
        <v>9567</v>
      </c>
      <c r="D2432" s="271">
        <v>10338.587799999999</v>
      </c>
      <c r="G2432" t="s">
        <v>5496</v>
      </c>
      <c r="H2432" t="s">
        <v>5497</v>
      </c>
      <c r="I2432" t="s">
        <v>9567</v>
      </c>
      <c r="J2432">
        <v>10338.587799999999</v>
      </c>
    </row>
    <row r="2433" spans="1:10" x14ac:dyDescent="0.25">
      <c r="A2433" s="268" t="s">
        <v>5498</v>
      </c>
      <c r="B2433" s="268" t="s">
        <v>5499</v>
      </c>
      <c r="C2433" s="268" t="s">
        <v>9568</v>
      </c>
      <c r="D2433" s="271">
        <v>1116.61267</v>
      </c>
      <c r="G2433" t="s">
        <v>5498</v>
      </c>
      <c r="H2433" t="s">
        <v>5499</v>
      </c>
      <c r="I2433" t="s">
        <v>9568</v>
      </c>
      <c r="J2433">
        <v>1116.61267</v>
      </c>
    </row>
    <row r="2434" spans="1:10" x14ac:dyDescent="0.25">
      <c r="A2434" s="268" t="s">
        <v>5500</v>
      </c>
      <c r="B2434" s="268" t="s">
        <v>5501</v>
      </c>
      <c r="C2434" s="268" t="s">
        <v>9569</v>
      </c>
      <c r="D2434" s="271">
        <v>26670.718700000001</v>
      </c>
      <c r="G2434" t="s">
        <v>5500</v>
      </c>
      <c r="H2434" t="s">
        <v>5501</v>
      </c>
      <c r="I2434" t="s">
        <v>9569</v>
      </c>
      <c r="J2434">
        <v>26670.718700000001</v>
      </c>
    </row>
    <row r="2435" spans="1:10" x14ac:dyDescent="0.25">
      <c r="A2435" s="268" t="s">
        <v>5502</v>
      </c>
      <c r="B2435" s="268" t="s">
        <v>5503</v>
      </c>
      <c r="C2435" s="268" t="s">
        <v>9570</v>
      </c>
      <c r="D2435" s="271">
        <v>26133.449199999999</v>
      </c>
      <c r="G2435" t="s">
        <v>5502</v>
      </c>
      <c r="H2435" t="s">
        <v>5503</v>
      </c>
      <c r="I2435" t="s">
        <v>9570</v>
      </c>
      <c r="J2435">
        <v>26133.449199999999</v>
      </c>
    </row>
    <row r="2436" spans="1:10" x14ac:dyDescent="0.25">
      <c r="A2436" s="268" t="s">
        <v>5504</v>
      </c>
      <c r="B2436" s="268" t="s">
        <v>5505</v>
      </c>
      <c r="C2436" s="268" t="s">
        <v>9571</v>
      </c>
      <c r="D2436" s="271">
        <v>2587.6323200000002</v>
      </c>
      <c r="G2436" t="s">
        <v>5504</v>
      </c>
      <c r="H2436" t="s">
        <v>5505</v>
      </c>
      <c r="I2436" t="s">
        <v>9571</v>
      </c>
      <c r="J2436">
        <v>2587.6323200000002</v>
      </c>
    </row>
    <row r="2437" spans="1:10" x14ac:dyDescent="0.25">
      <c r="A2437" s="268" t="s">
        <v>5506</v>
      </c>
      <c r="B2437" s="268" t="s">
        <v>5507</v>
      </c>
      <c r="C2437" s="268" t="s">
        <v>9572</v>
      </c>
      <c r="D2437" s="271">
        <v>10809.1337</v>
      </c>
      <c r="G2437" t="s">
        <v>5506</v>
      </c>
      <c r="H2437" t="s">
        <v>5507</v>
      </c>
      <c r="I2437" t="s">
        <v>9572</v>
      </c>
      <c r="J2437">
        <v>10809.1337</v>
      </c>
    </row>
    <row r="2438" spans="1:10" x14ac:dyDescent="0.25">
      <c r="A2438" s="268" t="s">
        <v>5508</v>
      </c>
      <c r="B2438" s="268" t="s">
        <v>5509</v>
      </c>
      <c r="C2438" s="268" t="s">
        <v>9573</v>
      </c>
      <c r="D2438" s="271">
        <v>15412.471600000001</v>
      </c>
      <c r="G2438" t="s">
        <v>5508</v>
      </c>
      <c r="H2438" t="s">
        <v>5509</v>
      </c>
      <c r="I2438" t="s">
        <v>9573</v>
      </c>
      <c r="J2438">
        <v>15412.471600000001</v>
      </c>
    </row>
    <row r="2439" spans="1:10" x14ac:dyDescent="0.25">
      <c r="A2439" s="268" t="s">
        <v>5510</v>
      </c>
      <c r="B2439" s="268" t="s">
        <v>5511</v>
      </c>
      <c r="C2439" s="268" t="s">
        <v>9574</v>
      </c>
      <c r="D2439" s="271">
        <v>10718.33</v>
      </c>
      <c r="G2439" t="s">
        <v>5510</v>
      </c>
      <c r="H2439" t="s">
        <v>5511</v>
      </c>
      <c r="I2439" t="s">
        <v>9574</v>
      </c>
      <c r="J2439">
        <v>10718.33</v>
      </c>
    </row>
    <row r="2440" spans="1:10" x14ac:dyDescent="0.25">
      <c r="A2440" s="268" t="s">
        <v>5512</v>
      </c>
      <c r="B2440" s="268" t="s">
        <v>5513</v>
      </c>
      <c r="C2440" s="268" t="s">
        <v>9575</v>
      </c>
      <c r="D2440" s="271">
        <v>9175.4716700000008</v>
      </c>
      <c r="G2440" t="s">
        <v>5512</v>
      </c>
      <c r="H2440" t="s">
        <v>5513</v>
      </c>
      <c r="I2440" t="s">
        <v>9575</v>
      </c>
      <c r="J2440">
        <v>9175.4716700000008</v>
      </c>
    </row>
    <row r="2441" spans="1:10" x14ac:dyDescent="0.25">
      <c r="A2441" s="268" t="s">
        <v>5514</v>
      </c>
      <c r="B2441" s="268" t="s">
        <v>5515</v>
      </c>
      <c r="C2441" s="268" t="s">
        <v>9576</v>
      </c>
      <c r="D2441" s="271">
        <v>10831.107400000001</v>
      </c>
      <c r="G2441" t="s">
        <v>5514</v>
      </c>
      <c r="H2441" t="s">
        <v>5515</v>
      </c>
      <c r="I2441" t="s">
        <v>9576</v>
      </c>
      <c r="J2441">
        <v>10831.107400000001</v>
      </c>
    </row>
    <row r="2442" spans="1:10" x14ac:dyDescent="0.25">
      <c r="A2442" s="268" t="s">
        <v>5516</v>
      </c>
      <c r="B2442" s="268" t="s">
        <v>5517</v>
      </c>
      <c r="C2442" s="268" t="s">
        <v>9577</v>
      </c>
      <c r="D2442" s="271">
        <v>17752.074199999999</v>
      </c>
      <c r="G2442" t="s">
        <v>5516</v>
      </c>
      <c r="H2442" t="s">
        <v>5517</v>
      </c>
      <c r="I2442" t="s">
        <v>9577</v>
      </c>
      <c r="J2442">
        <v>17752.074199999999</v>
      </c>
    </row>
    <row r="2443" spans="1:10" x14ac:dyDescent="0.25">
      <c r="A2443" s="268" t="s">
        <v>5518</v>
      </c>
      <c r="B2443" s="268" t="s">
        <v>5519</v>
      </c>
      <c r="C2443" s="268" t="s">
        <v>9578</v>
      </c>
      <c r="D2443" s="271">
        <v>5391.6376899999996</v>
      </c>
      <c r="G2443" t="s">
        <v>5518</v>
      </c>
      <c r="H2443" t="s">
        <v>5519</v>
      </c>
      <c r="I2443" t="s">
        <v>9578</v>
      </c>
      <c r="J2443">
        <v>5391.6376899999996</v>
      </c>
    </row>
    <row r="2444" spans="1:10" x14ac:dyDescent="0.25">
      <c r="A2444" s="268" t="s">
        <v>5520</v>
      </c>
      <c r="B2444" s="268" t="s">
        <v>5521</v>
      </c>
      <c r="C2444" s="268" t="s">
        <v>9579</v>
      </c>
      <c r="D2444" s="271">
        <v>1856.6760200000001</v>
      </c>
      <c r="G2444" t="s">
        <v>5520</v>
      </c>
      <c r="H2444" t="s">
        <v>5521</v>
      </c>
      <c r="I2444" t="s">
        <v>9579</v>
      </c>
      <c r="J2444">
        <v>1856.6760200000001</v>
      </c>
    </row>
    <row r="2445" spans="1:10" x14ac:dyDescent="0.25">
      <c r="A2445" s="268" t="s">
        <v>5522</v>
      </c>
      <c r="B2445" s="268" t="s">
        <v>5523</v>
      </c>
      <c r="C2445" s="268" t="s">
        <v>9580</v>
      </c>
      <c r="D2445" s="271">
        <v>1652.36303</v>
      </c>
      <c r="G2445" t="s">
        <v>5522</v>
      </c>
      <c r="H2445" t="s">
        <v>5523</v>
      </c>
      <c r="I2445" t="s">
        <v>9580</v>
      </c>
      <c r="J2445">
        <v>1652.36303</v>
      </c>
    </row>
    <row r="2446" spans="1:10" x14ac:dyDescent="0.25">
      <c r="A2446" s="268" t="s">
        <v>5524</v>
      </c>
      <c r="B2446" s="268" t="s">
        <v>5525</v>
      </c>
      <c r="C2446" s="268" t="s">
        <v>9581</v>
      </c>
      <c r="D2446" s="271">
        <v>185.74937399999999</v>
      </c>
      <c r="G2446" t="s">
        <v>5524</v>
      </c>
      <c r="H2446" t="s">
        <v>5525</v>
      </c>
      <c r="I2446" t="s">
        <v>9581</v>
      </c>
      <c r="J2446">
        <v>185.74937399999999</v>
      </c>
    </row>
    <row r="2447" spans="1:10" x14ac:dyDescent="0.25">
      <c r="A2447" s="268" t="s">
        <v>5526</v>
      </c>
      <c r="B2447" s="268" t="s">
        <v>5527</v>
      </c>
      <c r="C2447" s="268" t="s">
        <v>9582</v>
      </c>
      <c r="D2447" s="271">
        <v>11238.755800000001</v>
      </c>
      <c r="G2447" t="s">
        <v>5526</v>
      </c>
      <c r="H2447" t="s">
        <v>5527</v>
      </c>
      <c r="I2447" t="s">
        <v>9582</v>
      </c>
      <c r="J2447">
        <v>11238.755800000001</v>
      </c>
    </row>
    <row r="2448" spans="1:10" x14ac:dyDescent="0.25">
      <c r="A2448" s="268" t="s">
        <v>5528</v>
      </c>
      <c r="B2448" s="268" t="s">
        <v>5529</v>
      </c>
      <c r="C2448" s="268" t="s">
        <v>9583</v>
      </c>
      <c r="D2448" s="271">
        <v>10150.712799999999</v>
      </c>
      <c r="G2448" t="s">
        <v>5528</v>
      </c>
      <c r="H2448" t="s">
        <v>5529</v>
      </c>
      <c r="I2448" t="s">
        <v>9583</v>
      </c>
      <c r="J2448">
        <v>10150.712799999999</v>
      </c>
    </row>
    <row r="2449" spans="1:10" x14ac:dyDescent="0.25">
      <c r="A2449" s="268" t="s">
        <v>5530</v>
      </c>
      <c r="B2449" s="268" t="s">
        <v>5531</v>
      </c>
      <c r="C2449" s="268" t="s">
        <v>9584</v>
      </c>
      <c r="D2449" s="271">
        <v>16569.468700000001</v>
      </c>
      <c r="G2449" t="s">
        <v>5530</v>
      </c>
      <c r="H2449" t="s">
        <v>5531</v>
      </c>
      <c r="I2449" t="s">
        <v>9584</v>
      </c>
      <c r="J2449">
        <v>16569.468700000001</v>
      </c>
    </row>
    <row r="2450" spans="1:10" x14ac:dyDescent="0.25">
      <c r="A2450" s="268" t="s">
        <v>5532</v>
      </c>
      <c r="B2450" s="268" t="s">
        <v>5533</v>
      </c>
      <c r="C2450" s="268" t="s">
        <v>9585</v>
      </c>
      <c r="D2450" s="271">
        <v>20250.101500000001</v>
      </c>
      <c r="G2450" t="s">
        <v>5532</v>
      </c>
      <c r="H2450" t="s">
        <v>5533</v>
      </c>
      <c r="I2450" t="s">
        <v>9585</v>
      </c>
      <c r="J2450">
        <v>20250.101500000001</v>
      </c>
    </row>
    <row r="2451" spans="1:10" x14ac:dyDescent="0.25">
      <c r="A2451" s="268" t="s">
        <v>5534</v>
      </c>
      <c r="B2451" s="268" t="s">
        <v>5535</v>
      </c>
      <c r="C2451" s="268" t="s">
        <v>9586</v>
      </c>
      <c r="D2451" s="271">
        <v>19927.9375</v>
      </c>
      <c r="G2451" t="s">
        <v>5534</v>
      </c>
      <c r="H2451" t="s">
        <v>5535</v>
      </c>
      <c r="I2451" t="s">
        <v>9586</v>
      </c>
      <c r="J2451">
        <v>19927.9375</v>
      </c>
    </row>
    <row r="2452" spans="1:10" x14ac:dyDescent="0.25">
      <c r="A2452" s="268" t="s">
        <v>5536</v>
      </c>
      <c r="B2452" s="268" t="s">
        <v>5537</v>
      </c>
      <c r="C2452" s="268" t="s">
        <v>9587</v>
      </c>
      <c r="D2452" s="271">
        <v>10212.694299999999</v>
      </c>
      <c r="G2452" t="s">
        <v>5536</v>
      </c>
      <c r="H2452" t="s">
        <v>5537</v>
      </c>
      <c r="I2452" t="s">
        <v>9587</v>
      </c>
      <c r="J2452">
        <v>10212.694299999999</v>
      </c>
    </row>
    <row r="2453" spans="1:10" x14ac:dyDescent="0.25">
      <c r="A2453" s="268" t="s">
        <v>5538</v>
      </c>
      <c r="B2453" s="268" t="s">
        <v>5539</v>
      </c>
      <c r="C2453" s="268" t="s">
        <v>9588</v>
      </c>
      <c r="D2453" s="271">
        <v>766.43017499999996</v>
      </c>
      <c r="G2453" t="s">
        <v>5538</v>
      </c>
      <c r="H2453" t="s">
        <v>5539</v>
      </c>
      <c r="I2453" t="s">
        <v>9588</v>
      </c>
      <c r="J2453">
        <v>766.43017499999996</v>
      </c>
    </row>
    <row r="2454" spans="1:10" x14ac:dyDescent="0.25">
      <c r="A2454" s="268" t="s">
        <v>5540</v>
      </c>
      <c r="B2454" s="268" t="s">
        <v>5541</v>
      </c>
      <c r="C2454" s="268" t="s">
        <v>9589</v>
      </c>
      <c r="D2454" s="271">
        <v>3059.7783199999999</v>
      </c>
      <c r="G2454" t="s">
        <v>5540</v>
      </c>
      <c r="H2454" t="s">
        <v>5541</v>
      </c>
      <c r="I2454" t="s">
        <v>9589</v>
      </c>
      <c r="J2454">
        <v>3059.7783199999999</v>
      </c>
    </row>
    <row r="2455" spans="1:10" x14ac:dyDescent="0.25">
      <c r="A2455" s="268" t="s">
        <v>5542</v>
      </c>
      <c r="B2455" s="268" t="s">
        <v>5543</v>
      </c>
      <c r="C2455" s="268" t="s">
        <v>9590</v>
      </c>
      <c r="D2455" s="271">
        <v>10152.884700000001</v>
      </c>
      <c r="G2455" t="s">
        <v>5542</v>
      </c>
      <c r="H2455" t="s">
        <v>5543</v>
      </c>
      <c r="I2455" t="s">
        <v>9590</v>
      </c>
      <c r="J2455">
        <v>10152.884700000001</v>
      </c>
    </row>
    <row r="2456" spans="1:10" x14ac:dyDescent="0.25">
      <c r="A2456" s="268" t="s">
        <v>5544</v>
      </c>
      <c r="B2456" s="268" t="s">
        <v>5545</v>
      </c>
      <c r="C2456" s="268" t="s">
        <v>9591</v>
      </c>
      <c r="D2456" s="271">
        <v>10089.248</v>
      </c>
      <c r="G2456" t="s">
        <v>5544</v>
      </c>
      <c r="H2456" t="s">
        <v>5545</v>
      </c>
      <c r="I2456" t="s">
        <v>9591</v>
      </c>
      <c r="J2456">
        <v>10089.248</v>
      </c>
    </row>
    <row r="2457" spans="1:10" x14ac:dyDescent="0.25">
      <c r="A2457" s="268" t="s">
        <v>5546</v>
      </c>
      <c r="B2457" s="268" t="s">
        <v>5547</v>
      </c>
      <c r="C2457" s="268" t="s">
        <v>9592</v>
      </c>
      <c r="D2457" s="271">
        <v>10451.125</v>
      </c>
      <c r="G2457" t="s">
        <v>5546</v>
      </c>
      <c r="H2457" t="s">
        <v>5547</v>
      </c>
      <c r="I2457" t="s">
        <v>9592</v>
      </c>
      <c r="J2457">
        <v>10451.125</v>
      </c>
    </row>
    <row r="2458" spans="1:10" x14ac:dyDescent="0.25">
      <c r="A2458" s="268" t="s">
        <v>5548</v>
      </c>
      <c r="B2458" s="268" t="s">
        <v>5549</v>
      </c>
      <c r="C2458" s="268" t="s">
        <v>9593</v>
      </c>
      <c r="D2458" s="271">
        <v>6825.8954999999996</v>
      </c>
      <c r="G2458" t="s">
        <v>5548</v>
      </c>
      <c r="H2458" t="s">
        <v>5549</v>
      </c>
      <c r="I2458" t="s">
        <v>9593</v>
      </c>
      <c r="J2458">
        <v>6825.8954999999996</v>
      </c>
    </row>
    <row r="2459" spans="1:10" x14ac:dyDescent="0.25">
      <c r="A2459" s="268" t="s">
        <v>5550</v>
      </c>
      <c r="B2459" s="268" t="s">
        <v>5551</v>
      </c>
      <c r="C2459" s="268" t="s">
        <v>9594</v>
      </c>
      <c r="D2459" s="271">
        <v>9117.7666000000008</v>
      </c>
      <c r="G2459" t="s">
        <v>5550</v>
      </c>
      <c r="H2459" t="s">
        <v>5551</v>
      </c>
      <c r="I2459" t="s">
        <v>9594</v>
      </c>
      <c r="J2459">
        <v>9117.7666000000008</v>
      </c>
    </row>
    <row r="2460" spans="1:10" x14ac:dyDescent="0.25">
      <c r="A2460" s="268" t="s">
        <v>5552</v>
      </c>
      <c r="B2460" s="268" t="s">
        <v>5553</v>
      </c>
      <c r="C2460" s="268" t="s">
        <v>9595</v>
      </c>
      <c r="D2460" s="271">
        <v>15885.1816</v>
      </c>
      <c r="G2460" t="s">
        <v>5552</v>
      </c>
      <c r="H2460" t="s">
        <v>5553</v>
      </c>
      <c r="I2460" t="s">
        <v>9595</v>
      </c>
      <c r="J2460">
        <v>15885.1816</v>
      </c>
    </row>
    <row r="2461" spans="1:10" x14ac:dyDescent="0.25">
      <c r="A2461" s="268" t="s">
        <v>5554</v>
      </c>
      <c r="B2461" s="268" t="s">
        <v>5555</v>
      </c>
      <c r="C2461" s="268" t="s">
        <v>9596</v>
      </c>
      <c r="D2461" s="271">
        <v>7094.6347599999999</v>
      </c>
      <c r="G2461" t="s">
        <v>5554</v>
      </c>
      <c r="H2461" t="s">
        <v>5555</v>
      </c>
      <c r="I2461" t="s">
        <v>9596</v>
      </c>
      <c r="J2461">
        <v>7094.6347599999999</v>
      </c>
    </row>
    <row r="2462" spans="1:10" x14ac:dyDescent="0.25">
      <c r="A2462" s="268" t="s">
        <v>5556</v>
      </c>
      <c r="B2462" s="268" t="s">
        <v>5557</v>
      </c>
      <c r="C2462" s="268" t="s">
        <v>9597</v>
      </c>
      <c r="D2462" s="271">
        <v>12654.915999999999</v>
      </c>
      <c r="G2462" t="s">
        <v>5556</v>
      </c>
      <c r="H2462" t="s">
        <v>5557</v>
      </c>
      <c r="I2462" t="s">
        <v>9597</v>
      </c>
      <c r="J2462">
        <v>12654.915999999999</v>
      </c>
    </row>
    <row r="2463" spans="1:10" x14ac:dyDescent="0.25">
      <c r="A2463" s="268" t="s">
        <v>5558</v>
      </c>
      <c r="B2463" s="268" t="s">
        <v>5559</v>
      </c>
      <c r="C2463" s="268" t="s">
        <v>9598</v>
      </c>
      <c r="D2463" s="271">
        <v>9074.1044899999997</v>
      </c>
      <c r="G2463" t="s">
        <v>5558</v>
      </c>
      <c r="H2463" t="s">
        <v>5559</v>
      </c>
      <c r="I2463" t="s">
        <v>9598</v>
      </c>
      <c r="J2463">
        <v>9074.1044899999997</v>
      </c>
    </row>
    <row r="2464" spans="1:10" x14ac:dyDescent="0.25">
      <c r="A2464" s="268" t="s">
        <v>5560</v>
      </c>
      <c r="B2464" s="268" t="s">
        <v>5561</v>
      </c>
      <c r="C2464" s="268" t="s">
        <v>9599</v>
      </c>
      <c r="D2464" s="271">
        <v>2042.8432600000001</v>
      </c>
      <c r="G2464" t="s">
        <v>5560</v>
      </c>
      <c r="H2464" t="s">
        <v>5561</v>
      </c>
      <c r="I2464" t="s">
        <v>9599</v>
      </c>
      <c r="J2464">
        <v>2042.8432600000001</v>
      </c>
    </row>
    <row r="2465" spans="1:10" x14ac:dyDescent="0.25">
      <c r="A2465" s="268" t="s">
        <v>5562</v>
      </c>
      <c r="B2465" s="268" t="s">
        <v>5563</v>
      </c>
      <c r="C2465" s="268" t="s">
        <v>9600</v>
      </c>
      <c r="D2465" s="271">
        <v>2980.4482400000002</v>
      </c>
      <c r="G2465" t="s">
        <v>5562</v>
      </c>
      <c r="H2465" t="s">
        <v>5563</v>
      </c>
      <c r="I2465" t="s">
        <v>9600</v>
      </c>
      <c r="J2465">
        <v>2980.4482400000002</v>
      </c>
    </row>
    <row r="2466" spans="1:10" x14ac:dyDescent="0.25">
      <c r="A2466" s="268" t="s">
        <v>5564</v>
      </c>
      <c r="B2466" s="268" t="s">
        <v>5565</v>
      </c>
      <c r="C2466" s="268" t="s">
        <v>9601</v>
      </c>
      <c r="D2466" s="271">
        <v>10155.6621</v>
      </c>
      <c r="G2466" t="s">
        <v>5564</v>
      </c>
      <c r="H2466" t="s">
        <v>5565</v>
      </c>
      <c r="I2466" t="s">
        <v>9601</v>
      </c>
      <c r="J2466">
        <v>10155.6621</v>
      </c>
    </row>
    <row r="2467" spans="1:10" x14ac:dyDescent="0.25">
      <c r="A2467" s="268" t="s">
        <v>5566</v>
      </c>
      <c r="B2467" s="268" t="s">
        <v>5567</v>
      </c>
      <c r="C2467" s="268" t="s">
        <v>9602</v>
      </c>
      <c r="D2467" s="271">
        <v>7506.6747999999998</v>
      </c>
      <c r="G2467" t="s">
        <v>5566</v>
      </c>
      <c r="H2467" t="s">
        <v>5567</v>
      </c>
      <c r="I2467" t="s">
        <v>9602</v>
      </c>
      <c r="J2467">
        <v>7506.6747999999998</v>
      </c>
    </row>
    <row r="2468" spans="1:10" x14ac:dyDescent="0.25">
      <c r="A2468" s="268" t="s">
        <v>5568</v>
      </c>
      <c r="B2468" s="268" t="s">
        <v>5569</v>
      </c>
      <c r="C2468" s="268" t="s">
        <v>9603</v>
      </c>
      <c r="D2468" s="271">
        <v>3145.7456000000002</v>
      </c>
      <c r="G2468" t="s">
        <v>5568</v>
      </c>
      <c r="H2468" t="s">
        <v>5569</v>
      </c>
      <c r="I2468" t="s">
        <v>9603</v>
      </c>
      <c r="J2468">
        <v>3145.7456000000002</v>
      </c>
    </row>
    <row r="2469" spans="1:10" x14ac:dyDescent="0.25">
      <c r="A2469" s="268" t="s">
        <v>5570</v>
      </c>
      <c r="B2469" s="268" t="s">
        <v>5571</v>
      </c>
      <c r="C2469" s="268" t="s">
        <v>9604</v>
      </c>
      <c r="D2469" s="271">
        <v>13596.915000000001</v>
      </c>
      <c r="G2469" t="s">
        <v>5570</v>
      </c>
      <c r="H2469" t="s">
        <v>5571</v>
      </c>
      <c r="I2469" t="s">
        <v>9604</v>
      </c>
      <c r="J2469">
        <v>13596.915000000001</v>
      </c>
    </row>
    <row r="2470" spans="1:10" x14ac:dyDescent="0.25">
      <c r="A2470" s="268" t="s">
        <v>5572</v>
      </c>
      <c r="B2470" s="268" t="s">
        <v>5573</v>
      </c>
      <c r="C2470" s="268" t="s">
        <v>9605</v>
      </c>
      <c r="D2470" s="271">
        <v>13593.6113</v>
      </c>
      <c r="G2470" t="s">
        <v>5572</v>
      </c>
      <c r="H2470" t="s">
        <v>5573</v>
      </c>
      <c r="I2470" t="s">
        <v>9605</v>
      </c>
      <c r="J2470">
        <v>13593.6113</v>
      </c>
    </row>
    <row r="2471" spans="1:10" x14ac:dyDescent="0.25">
      <c r="A2471" s="268" t="s">
        <v>5574</v>
      </c>
      <c r="B2471" s="268" t="s">
        <v>5575</v>
      </c>
      <c r="C2471" s="268" t="s">
        <v>9606</v>
      </c>
      <c r="D2471" s="271">
        <v>3328.0595699999999</v>
      </c>
      <c r="G2471" t="s">
        <v>5574</v>
      </c>
      <c r="H2471" t="s">
        <v>5575</v>
      </c>
      <c r="I2471" t="s">
        <v>9606</v>
      </c>
      <c r="J2471">
        <v>3328.0595699999999</v>
      </c>
    </row>
    <row r="2472" spans="1:10" x14ac:dyDescent="0.25">
      <c r="A2472" s="268" t="s">
        <v>5576</v>
      </c>
      <c r="B2472" s="268" t="s">
        <v>5577</v>
      </c>
      <c r="C2472" s="268" t="s">
        <v>9607</v>
      </c>
      <c r="D2472" s="271">
        <v>10965.0332</v>
      </c>
      <c r="G2472" t="s">
        <v>5576</v>
      </c>
      <c r="H2472" t="s">
        <v>5577</v>
      </c>
      <c r="I2472" t="s">
        <v>9607</v>
      </c>
      <c r="J2472">
        <v>10965.0332</v>
      </c>
    </row>
    <row r="2473" spans="1:10" x14ac:dyDescent="0.25">
      <c r="A2473" s="268" t="s">
        <v>5578</v>
      </c>
      <c r="B2473" s="268" t="s">
        <v>5579</v>
      </c>
      <c r="C2473" s="268" t="s">
        <v>9608</v>
      </c>
      <c r="D2473" s="271">
        <v>12260.195299999999</v>
      </c>
      <c r="G2473" t="s">
        <v>5578</v>
      </c>
      <c r="H2473" t="s">
        <v>5579</v>
      </c>
      <c r="I2473" t="s">
        <v>9608</v>
      </c>
      <c r="J2473">
        <v>12260.195299999999</v>
      </c>
    </row>
    <row r="2474" spans="1:10" x14ac:dyDescent="0.25">
      <c r="A2474" s="268" t="s">
        <v>5580</v>
      </c>
      <c r="B2474" s="268" t="s">
        <v>5581</v>
      </c>
      <c r="C2474" s="268" t="s">
        <v>9609</v>
      </c>
      <c r="D2474" s="271">
        <v>11505.3925</v>
      </c>
      <c r="G2474" t="s">
        <v>5580</v>
      </c>
      <c r="H2474" t="s">
        <v>5581</v>
      </c>
      <c r="I2474" t="s">
        <v>9609</v>
      </c>
      <c r="J2474">
        <v>11505.3925</v>
      </c>
    </row>
    <row r="2475" spans="1:10" x14ac:dyDescent="0.25">
      <c r="A2475" s="268" t="s">
        <v>5582</v>
      </c>
      <c r="B2475" s="268" t="s">
        <v>5583</v>
      </c>
      <c r="C2475" s="268" t="s">
        <v>9610</v>
      </c>
      <c r="D2475" s="271">
        <v>2728.41113</v>
      </c>
      <c r="G2475" t="s">
        <v>5582</v>
      </c>
      <c r="H2475" t="s">
        <v>5583</v>
      </c>
      <c r="I2475" t="s">
        <v>9610</v>
      </c>
      <c r="J2475">
        <v>2728.41113</v>
      </c>
    </row>
    <row r="2476" spans="1:10" x14ac:dyDescent="0.25">
      <c r="A2476" s="268" t="s">
        <v>5584</v>
      </c>
      <c r="B2476" s="268" t="s">
        <v>5585</v>
      </c>
      <c r="C2476" s="268" t="s">
        <v>9611</v>
      </c>
      <c r="D2476" s="271">
        <v>0</v>
      </c>
      <c r="G2476" t="s">
        <v>5584</v>
      </c>
      <c r="H2476" t="s">
        <v>5585</v>
      </c>
      <c r="I2476" t="s">
        <v>9611</v>
      </c>
      <c r="J2476">
        <v>0</v>
      </c>
    </row>
    <row r="2477" spans="1:10" x14ac:dyDescent="0.25">
      <c r="A2477" s="268" t="s">
        <v>5586</v>
      </c>
      <c r="B2477" s="268" t="s">
        <v>5587</v>
      </c>
      <c r="C2477" s="268" t="s">
        <v>9612</v>
      </c>
      <c r="D2477" s="271">
        <v>11214.5283</v>
      </c>
      <c r="G2477" t="s">
        <v>5586</v>
      </c>
      <c r="H2477" t="s">
        <v>5587</v>
      </c>
      <c r="I2477" t="s">
        <v>9612</v>
      </c>
      <c r="J2477">
        <v>11214.5283</v>
      </c>
    </row>
    <row r="2478" spans="1:10" x14ac:dyDescent="0.25">
      <c r="A2478" s="268" t="s">
        <v>5588</v>
      </c>
      <c r="B2478" s="268" t="s">
        <v>5589</v>
      </c>
      <c r="C2478" s="268" t="s">
        <v>9613</v>
      </c>
      <c r="D2478" s="271">
        <v>10756.281199999999</v>
      </c>
      <c r="G2478" t="s">
        <v>5588</v>
      </c>
      <c r="H2478" t="s">
        <v>5589</v>
      </c>
      <c r="I2478" t="s">
        <v>9613</v>
      </c>
      <c r="J2478">
        <v>10756.281199999999</v>
      </c>
    </row>
    <row r="2479" spans="1:10" x14ac:dyDescent="0.25">
      <c r="A2479" s="268" t="s">
        <v>5590</v>
      </c>
      <c r="B2479" s="268" t="s">
        <v>5591</v>
      </c>
      <c r="C2479" s="268" t="s">
        <v>9614</v>
      </c>
      <c r="D2479" s="271">
        <v>20240.4414</v>
      </c>
      <c r="G2479" t="s">
        <v>5590</v>
      </c>
      <c r="H2479" t="s">
        <v>5591</v>
      </c>
      <c r="I2479" t="s">
        <v>9614</v>
      </c>
      <c r="J2479">
        <v>20240.4414</v>
      </c>
    </row>
    <row r="2480" spans="1:10" x14ac:dyDescent="0.25">
      <c r="A2480" s="268" t="s">
        <v>5592</v>
      </c>
      <c r="B2480" s="268" t="s">
        <v>5593</v>
      </c>
      <c r="C2480" s="268" t="s">
        <v>9615</v>
      </c>
      <c r="D2480" s="271">
        <v>12092.640600000001</v>
      </c>
      <c r="G2480" t="s">
        <v>5592</v>
      </c>
      <c r="H2480" t="s">
        <v>5593</v>
      </c>
      <c r="I2480" t="s">
        <v>9615</v>
      </c>
      <c r="J2480">
        <v>12092.640600000001</v>
      </c>
    </row>
    <row r="2481" spans="1:10" x14ac:dyDescent="0.25">
      <c r="A2481" s="268" t="s">
        <v>5594</v>
      </c>
      <c r="B2481" s="268" t="s">
        <v>5595</v>
      </c>
      <c r="C2481" s="268" t="s">
        <v>9616</v>
      </c>
      <c r="D2481" s="271">
        <v>13453.7929</v>
      </c>
      <c r="G2481" t="s">
        <v>5594</v>
      </c>
      <c r="H2481" t="s">
        <v>5595</v>
      </c>
      <c r="I2481" t="s">
        <v>9616</v>
      </c>
      <c r="J2481">
        <v>13453.7929</v>
      </c>
    </row>
    <row r="2482" spans="1:10" x14ac:dyDescent="0.25">
      <c r="A2482" s="268" t="s">
        <v>5596</v>
      </c>
      <c r="B2482" s="268" t="s">
        <v>5597</v>
      </c>
      <c r="C2482" s="268" t="s">
        <v>9617</v>
      </c>
      <c r="D2482" s="271">
        <v>7855.5136700000003</v>
      </c>
      <c r="G2482" t="s">
        <v>5596</v>
      </c>
      <c r="H2482" t="s">
        <v>5597</v>
      </c>
      <c r="I2482" t="s">
        <v>9617</v>
      </c>
      <c r="J2482">
        <v>7855.5136700000003</v>
      </c>
    </row>
    <row r="2483" spans="1:10" x14ac:dyDescent="0.25">
      <c r="A2483" s="268" t="s">
        <v>5598</v>
      </c>
      <c r="B2483" s="268" t="s">
        <v>5599</v>
      </c>
      <c r="C2483" s="268" t="s">
        <v>9618</v>
      </c>
      <c r="D2483" s="271">
        <v>4655.4243100000003</v>
      </c>
      <c r="G2483" t="s">
        <v>5598</v>
      </c>
      <c r="H2483" t="s">
        <v>5599</v>
      </c>
      <c r="I2483" t="s">
        <v>9618</v>
      </c>
      <c r="J2483">
        <v>4655.4243100000003</v>
      </c>
    </row>
    <row r="2484" spans="1:10" x14ac:dyDescent="0.25">
      <c r="A2484" s="268" t="s">
        <v>5600</v>
      </c>
      <c r="B2484" s="268" t="s">
        <v>5601</v>
      </c>
      <c r="C2484" s="268" t="s">
        <v>9619</v>
      </c>
      <c r="D2484" s="271">
        <v>4822.64941</v>
      </c>
      <c r="G2484" t="s">
        <v>5600</v>
      </c>
      <c r="H2484" t="s">
        <v>5601</v>
      </c>
      <c r="I2484" t="s">
        <v>9619</v>
      </c>
      <c r="J2484">
        <v>4822.64941</v>
      </c>
    </row>
    <row r="2485" spans="1:10" x14ac:dyDescent="0.25">
      <c r="A2485" s="268" t="s">
        <v>5602</v>
      </c>
      <c r="B2485" s="268" t="s">
        <v>5603</v>
      </c>
      <c r="C2485" s="268" t="s">
        <v>9620</v>
      </c>
      <c r="D2485" s="271">
        <v>6420.2851499999997</v>
      </c>
      <c r="G2485" t="s">
        <v>5602</v>
      </c>
      <c r="H2485" t="s">
        <v>5603</v>
      </c>
      <c r="I2485" t="s">
        <v>9620</v>
      </c>
      <c r="J2485">
        <v>6420.2851499999997</v>
      </c>
    </row>
    <row r="2486" spans="1:10" x14ac:dyDescent="0.25">
      <c r="A2486" s="268" t="s">
        <v>5604</v>
      </c>
      <c r="B2486" s="268" t="s">
        <v>5605</v>
      </c>
      <c r="C2486" s="268" t="s">
        <v>9621</v>
      </c>
      <c r="D2486" s="271">
        <v>0</v>
      </c>
      <c r="G2486" t="s">
        <v>5604</v>
      </c>
      <c r="H2486" t="s">
        <v>5605</v>
      </c>
      <c r="I2486" t="s">
        <v>9621</v>
      </c>
      <c r="J2486">
        <v>0</v>
      </c>
    </row>
    <row r="2487" spans="1:10" x14ac:dyDescent="0.25">
      <c r="A2487" s="268" t="s">
        <v>5606</v>
      </c>
      <c r="B2487" s="268" t="s">
        <v>5607</v>
      </c>
      <c r="C2487" s="268" t="s">
        <v>9622</v>
      </c>
      <c r="D2487" s="271">
        <v>3475.87646</v>
      </c>
      <c r="G2487" t="s">
        <v>5606</v>
      </c>
      <c r="H2487" t="s">
        <v>5607</v>
      </c>
      <c r="I2487" t="s">
        <v>9622</v>
      </c>
      <c r="J2487">
        <v>3475.87646</v>
      </c>
    </row>
    <row r="2488" spans="1:10" x14ac:dyDescent="0.25">
      <c r="A2488" s="268" t="s">
        <v>5608</v>
      </c>
      <c r="B2488" s="268" t="s">
        <v>5609</v>
      </c>
      <c r="C2488" s="268" t="s">
        <v>9623</v>
      </c>
      <c r="D2488" s="271">
        <v>3299.6166899999998</v>
      </c>
      <c r="G2488" t="s">
        <v>5608</v>
      </c>
      <c r="H2488" t="s">
        <v>5609</v>
      </c>
      <c r="I2488" t="s">
        <v>9623</v>
      </c>
      <c r="J2488">
        <v>3299.6166899999998</v>
      </c>
    </row>
    <row r="2489" spans="1:10" x14ac:dyDescent="0.25">
      <c r="A2489" s="268" t="s">
        <v>5610</v>
      </c>
      <c r="B2489" s="268" t="s">
        <v>5611</v>
      </c>
      <c r="C2489" s="268" t="s">
        <v>9624</v>
      </c>
      <c r="D2489" s="271">
        <v>6444.65625</v>
      </c>
      <c r="G2489" t="s">
        <v>5610</v>
      </c>
      <c r="H2489" t="s">
        <v>5611</v>
      </c>
      <c r="I2489" t="s">
        <v>9624</v>
      </c>
      <c r="J2489">
        <v>6444.65625</v>
      </c>
    </row>
    <row r="2490" spans="1:10" x14ac:dyDescent="0.25">
      <c r="A2490" s="268" t="s">
        <v>5612</v>
      </c>
      <c r="B2490" s="268" t="s">
        <v>5613</v>
      </c>
      <c r="C2490" s="268" t="s">
        <v>9625</v>
      </c>
      <c r="D2490" s="271">
        <v>4848.7026299999998</v>
      </c>
      <c r="G2490" t="s">
        <v>5612</v>
      </c>
      <c r="H2490" t="s">
        <v>5613</v>
      </c>
      <c r="I2490" t="s">
        <v>9625</v>
      </c>
      <c r="J2490">
        <v>4848.7026299999998</v>
      </c>
    </row>
    <row r="2491" spans="1:10" x14ac:dyDescent="0.25">
      <c r="A2491" s="268" t="s">
        <v>5614</v>
      </c>
      <c r="B2491" s="268" t="s">
        <v>5615</v>
      </c>
      <c r="C2491" s="268" t="s">
        <v>9626</v>
      </c>
      <c r="D2491" s="271">
        <v>2994.3120100000001</v>
      </c>
      <c r="G2491" t="s">
        <v>5614</v>
      </c>
      <c r="H2491" t="s">
        <v>5615</v>
      </c>
      <c r="I2491" t="s">
        <v>9626</v>
      </c>
      <c r="J2491">
        <v>2994.3120100000001</v>
      </c>
    </row>
    <row r="2492" spans="1:10" x14ac:dyDescent="0.25">
      <c r="A2492" s="268" t="s">
        <v>5616</v>
      </c>
      <c r="B2492" s="268" t="s">
        <v>5617</v>
      </c>
      <c r="C2492" s="268" t="s">
        <v>9627</v>
      </c>
      <c r="D2492" s="271">
        <v>12021.833000000001</v>
      </c>
      <c r="G2492" t="s">
        <v>5616</v>
      </c>
      <c r="H2492" t="s">
        <v>5617</v>
      </c>
      <c r="I2492" t="s">
        <v>9627</v>
      </c>
      <c r="J2492">
        <v>12021.833000000001</v>
      </c>
    </row>
    <row r="2493" spans="1:10" x14ac:dyDescent="0.25">
      <c r="A2493" s="268" t="s">
        <v>5618</v>
      </c>
      <c r="B2493" s="268" t="s">
        <v>5619</v>
      </c>
      <c r="C2493" s="268" t="s">
        <v>9628</v>
      </c>
      <c r="D2493" s="271">
        <v>9501.6132799999996</v>
      </c>
      <c r="G2493" t="s">
        <v>5618</v>
      </c>
      <c r="H2493" t="s">
        <v>5619</v>
      </c>
      <c r="I2493" t="s">
        <v>9628</v>
      </c>
      <c r="J2493">
        <v>9501.6132799999996</v>
      </c>
    </row>
    <row r="2494" spans="1:10" x14ac:dyDescent="0.25">
      <c r="A2494" s="268" t="s">
        <v>5620</v>
      </c>
      <c r="B2494" s="268" t="s">
        <v>5621</v>
      </c>
      <c r="C2494" s="268" t="s">
        <v>9629</v>
      </c>
      <c r="D2494" s="271">
        <v>1473.83007</v>
      </c>
      <c r="G2494" t="s">
        <v>5620</v>
      </c>
      <c r="H2494" t="s">
        <v>5621</v>
      </c>
      <c r="I2494" t="s">
        <v>9629</v>
      </c>
      <c r="J2494">
        <v>1473.83007</v>
      </c>
    </row>
    <row r="2495" spans="1:10" x14ac:dyDescent="0.25">
      <c r="A2495" s="268" t="s">
        <v>5622</v>
      </c>
      <c r="B2495" s="268" t="s">
        <v>5623</v>
      </c>
      <c r="C2495" s="268" t="s">
        <v>9630</v>
      </c>
      <c r="D2495" s="271">
        <v>6447.6093700000001</v>
      </c>
      <c r="G2495" t="s">
        <v>5622</v>
      </c>
      <c r="H2495" t="s">
        <v>5623</v>
      </c>
      <c r="I2495" t="s">
        <v>9630</v>
      </c>
      <c r="J2495">
        <v>6447.6093700000001</v>
      </c>
    </row>
    <row r="2496" spans="1:10" x14ac:dyDescent="0.25">
      <c r="A2496" s="268" t="s">
        <v>5624</v>
      </c>
      <c r="B2496" s="268" t="s">
        <v>5625</v>
      </c>
      <c r="C2496" s="268" t="s">
        <v>9631</v>
      </c>
      <c r="D2496" s="271">
        <v>3189.3537500000002</v>
      </c>
      <c r="G2496" t="s">
        <v>5624</v>
      </c>
      <c r="H2496" t="s">
        <v>5625</v>
      </c>
      <c r="I2496" t="s">
        <v>9631</v>
      </c>
      <c r="J2496">
        <v>3189.3537500000002</v>
      </c>
    </row>
    <row r="2497" spans="1:10" x14ac:dyDescent="0.25">
      <c r="A2497" s="268" t="s">
        <v>5626</v>
      </c>
      <c r="B2497" s="268" t="s">
        <v>5627</v>
      </c>
      <c r="C2497" s="268" t="s">
        <v>9632</v>
      </c>
      <c r="D2497" s="271">
        <v>4212.2304599999998</v>
      </c>
      <c r="G2497" t="s">
        <v>5626</v>
      </c>
      <c r="H2497" t="s">
        <v>5627</v>
      </c>
      <c r="I2497" t="s">
        <v>9632</v>
      </c>
      <c r="J2497">
        <v>4212.2304599999998</v>
      </c>
    </row>
    <row r="2498" spans="1:10" x14ac:dyDescent="0.25">
      <c r="A2498" s="268" t="s">
        <v>5628</v>
      </c>
      <c r="B2498" s="268" t="s">
        <v>5629</v>
      </c>
      <c r="C2498" s="268" t="s">
        <v>9633</v>
      </c>
      <c r="D2498" s="271">
        <v>5442.2353499999999</v>
      </c>
      <c r="G2498" t="s">
        <v>5628</v>
      </c>
      <c r="H2498" t="s">
        <v>5629</v>
      </c>
      <c r="I2498" t="s">
        <v>9633</v>
      </c>
      <c r="J2498">
        <v>5442.2353499999999</v>
      </c>
    </row>
    <row r="2499" spans="1:10" x14ac:dyDescent="0.25">
      <c r="A2499" s="268" t="s">
        <v>5630</v>
      </c>
      <c r="B2499" s="268" t="s">
        <v>5631</v>
      </c>
      <c r="C2499" s="268" t="s">
        <v>9634</v>
      </c>
      <c r="D2499" s="271">
        <v>14369.107400000001</v>
      </c>
      <c r="G2499" t="s">
        <v>5630</v>
      </c>
      <c r="H2499" t="s">
        <v>5631</v>
      </c>
      <c r="I2499" t="s">
        <v>9634</v>
      </c>
      <c r="J2499">
        <v>14369.107400000001</v>
      </c>
    </row>
    <row r="2500" spans="1:10" x14ac:dyDescent="0.25">
      <c r="A2500" s="268" t="s">
        <v>5632</v>
      </c>
      <c r="B2500" s="268" t="s">
        <v>5633</v>
      </c>
      <c r="C2500" s="268" t="s">
        <v>9635</v>
      </c>
      <c r="D2500" s="271">
        <v>9849.0400300000001</v>
      </c>
      <c r="G2500" t="s">
        <v>5632</v>
      </c>
      <c r="H2500" t="s">
        <v>5633</v>
      </c>
      <c r="I2500" t="s">
        <v>9635</v>
      </c>
      <c r="J2500">
        <v>9849.0400300000001</v>
      </c>
    </row>
    <row r="2501" spans="1:10" x14ac:dyDescent="0.25">
      <c r="A2501" s="268" t="s">
        <v>5634</v>
      </c>
      <c r="B2501" s="268" t="s">
        <v>5635</v>
      </c>
      <c r="C2501" s="268" t="s">
        <v>9636</v>
      </c>
      <c r="D2501" s="271">
        <v>8161.7734300000002</v>
      </c>
      <c r="G2501" t="s">
        <v>5634</v>
      </c>
      <c r="H2501" t="s">
        <v>5635</v>
      </c>
      <c r="I2501" t="s">
        <v>9636</v>
      </c>
      <c r="J2501">
        <v>8161.7734300000002</v>
      </c>
    </row>
    <row r="2502" spans="1:10" x14ac:dyDescent="0.25">
      <c r="A2502" s="268" t="s">
        <v>5636</v>
      </c>
      <c r="B2502" s="268" t="s">
        <v>5637</v>
      </c>
      <c r="C2502" s="268" t="s">
        <v>9637</v>
      </c>
      <c r="D2502" s="271">
        <v>1599.5241599999999</v>
      </c>
      <c r="G2502" t="s">
        <v>5636</v>
      </c>
      <c r="H2502" t="s">
        <v>5637</v>
      </c>
      <c r="I2502" t="s">
        <v>9637</v>
      </c>
      <c r="J2502">
        <v>1599.5241599999999</v>
      </c>
    </row>
    <row r="2503" spans="1:10" x14ac:dyDescent="0.25">
      <c r="A2503" s="268" t="s">
        <v>5638</v>
      </c>
      <c r="B2503" s="268" t="s">
        <v>5639</v>
      </c>
      <c r="C2503" s="268" t="s">
        <v>9638</v>
      </c>
      <c r="D2503" s="271">
        <v>22916.373</v>
      </c>
      <c r="G2503" t="s">
        <v>5638</v>
      </c>
      <c r="H2503" t="s">
        <v>5639</v>
      </c>
      <c r="I2503" t="s">
        <v>9638</v>
      </c>
      <c r="J2503">
        <v>22916.373</v>
      </c>
    </row>
    <row r="2504" spans="1:10" x14ac:dyDescent="0.25">
      <c r="A2504" s="268" t="s">
        <v>5640</v>
      </c>
      <c r="B2504" s="268" t="s">
        <v>5641</v>
      </c>
      <c r="C2504" s="268" t="s">
        <v>9639</v>
      </c>
      <c r="D2504" s="271">
        <v>24006.3632</v>
      </c>
      <c r="G2504" t="s">
        <v>5640</v>
      </c>
      <c r="H2504" t="s">
        <v>5641</v>
      </c>
      <c r="I2504" t="s">
        <v>9639</v>
      </c>
      <c r="J2504">
        <v>24006.3632</v>
      </c>
    </row>
    <row r="2505" spans="1:10" x14ac:dyDescent="0.25">
      <c r="A2505" s="268" t="s">
        <v>5642</v>
      </c>
      <c r="B2505" s="268" t="s">
        <v>5643</v>
      </c>
      <c r="C2505" s="268" t="s">
        <v>9640</v>
      </c>
      <c r="D2505" s="271">
        <v>11367.319299999999</v>
      </c>
      <c r="G2505" t="s">
        <v>5642</v>
      </c>
      <c r="H2505" t="s">
        <v>5643</v>
      </c>
      <c r="I2505" t="s">
        <v>9640</v>
      </c>
      <c r="J2505">
        <v>11367.319299999999</v>
      </c>
    </row>
    <row r="2506" spans="1:10" x14ac:dyDescent="0.25">
      <c r="A2506" s="268" t="s">
        <v>5644</v>
      </c>
      <c r="B2506" s="268" t="s">
        <v>5645</v>
      </c>
      <c r="C2506" s="268" t="s">
        <v>9641</v>
      </c>
      <c r="D2506" s="271">
        <v>11333.1132</v>
      </c>
      <c r="G2506" t="s">
        <v>5644</v>
      </c>
      <c r="H2506" t="s">
        <v>5645</v>
      </c>
      <c r="I2506" t="s">
        <v>9641</v>
      </c>
      <c r="J2506">
        <v>11333.1132</v>
      </c>
    </row>
    <row r="2507" spans="1:10" x14ac:dyDescent="0.25">
      <c r="A2507" s="268" t="s">
        <v>5646</v>
      </c>
      <c r="B2507" s="268" t="s">
        <v>5647</v>
      </c>
      <c r="C2507" s="268" t="s">
        <v>9642</v>
      </c>
      <c r="D2507" s="271">
        <v>11112.873</v>
      </c>
      <c r="G2507" t="s">
        <v>5646</v>
      </c>
      <c r="H2507" t="s">
        <v>5647</v>
      </c>
      <c r="I2507" t="s">
        <v>9642</v>
      </c>
      <c r="J2507">
        <v>11112.873</v>
      </c>
    </row>
    <row r="2508" spans="1:10" x14ac:dyDescent="0.25">
      <c r="A2508" s="268" t="s">
        <v>5648</v>
      </c>
      <c r="B2508" s="268" t="s">
        <v>5649</v>
      </c>
      <c r="C2508" s="268" t="s">
        <v>9643</v>
      </c>
      <c r="D2508" s="271">
        <v>6486.0385699999997</v>
      </c>
      <c r="G2508" t="s">
        <v>5648</v>
      </c>
      <c r="H2508" t="s">
        <v>5649</v>
      </c>
      <c r="I2508" t="s">
        <v>9643</v>
      </c>
      <c r="J2508">
        <v>6486.0385699999997</v>
      </c>
    </row>
    <row r="2509" spans="1:10" x14ac:dyDescent="0.25">
      <c r="A2509" s="268" t="s">
        <v>5650</v>
      </c>
      <c r="B2509" s="268" t="s">
        <v>5651</v>
      </c>
      <c r="C2509" s="268" t="s">
        <v>9644</v>
      </c>
      <c r="D2509" s="271">
        <v>6530.5722599999999</v>
      </c>
      <c r="G2509" t="s">
        <v>5650</v>
      </c>
      <c r="H2509" t="s">
        <v>5651</v>
      </c>
      <c r="I2509" t="s">
        <v>9644</v>
      </c>
      <c r="J2509">
        <v>6530.5722599999999</v>
      </c>
    </row>
    <row r="2510" spans="1:10" x14ac:dyDescent="0.25">
      <c r="A2510" s="268" t="s">
        <v>5652</v>
      </c>
      <c r="B2510" s="268" t="s">
        <v>5653</v>
      </c>
      <c r="C2510" s="268" t="s">
        <v>9645</v>
      </c>
      <c r="D2510" s="271">
        <v>2852.2060499999998</v>
      </c>
      <c r="G2510" t="s">
        <v>5652</v>
      </c>
      <c r="H2510" t="s">
        <v>5653</v>
      </c>
      <c r="I2510" t="s">
        <v>9645</v>
      </c>
      <c r="J2510">
        <v>2852.2060499999998</v>
      </c>
    </row>
    <row r="2511" spans="1:10" x14ac:dyDescent="0.25">
      <c r="A2511" s="268" t="s">
        <v>5654</v>
      </c>
      <c r="B2511" s="268" t="s">
        <v>5655</v>
      </c>
      <c r="C2511" s="268" t="s">
        <v>9646</v>
      </c>
      <c r="D2511" s="271">
        <v>4403.1054599999998</v>
      </c>
      <c r="G2511" t="s">
        <v>5654</v>
      </c>
      <c r="H2511" t="s">
        <v>5655</v>
      </c>
      <c r="I2511" t="s">
        <v>9646</v>
      </c>
      <c r="J2511">
        <v>4403.1054599999998</v>
      </c>
    </row>
    <row r="2512" spans="1:10" x14ac:dyDescent="0.25">
      <c r="A2512" s="268" t="s">
        <v>5656</v>
      </c>
      <c r="B2512" s="268" t="s">
        <v>5657</v>
      </c>
      <c r="C2512" s="268" t="s">
        <v>9647</v>
      </c>
      <c r="D2512" s="271">
        <v>11925.0429</v>
      </c>
      <c r="G2512" t="s">
        <v>5656</v>
      </c>
      <c r="H2512" t="s">
        <v>5657</v>
      </c>
      <c r="I2512" t="s">
        <v>9647</v>
      </c>
      <c r="J2512">
        <v>11925.0429</v>
      </c>
    </row>
    <row r="2513" spans="1:10" x14ac:dyDescent="0.25">
      <c r="A2513" s="268" t="s">
        <v>5658</v>
      </c>
      <c r="B2513" s="268" t="s">
        <v>5659</v>
      </c>
      <c r="C2513" s="268" t="s">
        <v>9648</v>
      </c>
      <c r="D2513" s="271">
        <v>7307.3593700000001</v>
      </c>
      <c r="G2513" t="s">
        <v>5658</v>
      </c>
      <c r="H2513" t="s">
        <v>5659</v>
      </c>
      <c r="I2513" t="s">
        <v>9648</v>
      </c>
      <c r="J2513">
        <v>7307.3593700000001</v>
      </c>
    </row>
    <row r="2514" spans="1:10" x14ac:dyDescent="0.25">
      <c r="A2514" s="268" t="s">
        <v>5660</v>
      </c>
      <c r="B2514" s="268" t="s">
        <v>5661</v>
      </c>
      <c r="C2514" s="268" t="s">
        <v>9649</v>
      </c>
      <c r="D2514" s="271">
        <v>4842.2734300000002</v>
      </c>
      <c r="G2514" t="s">
        <v>5660</v>
      </c>
      <c r="H2514" t="s">
        <v>5661</v>
      </c>
      <c r="I2514" t="s">
        <v>9649</v>
      </c>
      <c r="J2514">
        <v>4842.2734300000002</v>
      </c>
    </row>
    <row r="2515" spans="1:10" x14ac:dyDescent="0.25">
      <c r="A2515" s="268" t="s">
        <v>5662</v>
      </c>
      <c r="B2515" s="268" t="s">
        <v>5663</v>
      </c>
      <c r="C2515" s="268" t="s">
        <v>9650</v>
      </c>
      <c r="D2515" s="271">
        <v>6546.4277300000003</v>
      </c>
      <c r="G2515" t="s">
        <v>5662</v>
      </c>
      <c r="H2515" t="s">
        <v>5663</v>
      </c>
      <c r="I2515" t="s">
        <v>9650</v>
      </c>
      <c r="J2515">
        <v>6546.4277300000003</v>
      </c>
    </row>
    <row r="2516" spans="1:10" x14ac:dyDescent="0.25">
      <c r="A2516" s="268" t="s">
        <v>5664</v>
      </c>
      <c r="B2516" s="268" t="s">
        <v>5665</v>
      </c>
      <c r="C2516" s="268" t="s">
        <v>9651</v>
      </c>
      <c r="D2516" s="271">
        <v>4746.5815400000001</v>
      </c>
      <c r="G2516" t="s">
        <v>5664</v>
      </c>
      <c r="H2516" t="s">
        <v>5665</v>
      </c>
      <c r="I2516" t="s">
        <v>9651</v>
      </c>
      <c r="J2516">
        <v>4746.5815400000001</v>
      </c>
    </row>
    <row r="2517" spans="1:10" x14ac:dyDescent="0.25">
      <c r="A2517" s="268" t="s">
        <v>5666</v>
      </c>
      <c r="B2517" s="268" t="s">
        <v>5667</v>
      </c>
      <c r="C2517" s="268" t="s">
        <v>9652</v>
      </c>
      <c r="D2517" s="271">
        <v>15288.0957</v>
      </c>
      <c r="G2517" t="s">
        <v>5666</v>
      </c>
      <c r="H2517" t="s">
        <v>5667</v>
      </c>
      <c r="I2517" t="s">
        <v>9652</v>
      </c>
      <c r="J2517">
        <v>15288.0957</v>
      </c>
    </row>
    <row r="2518" spans="1:10" x14ac:dyDescent="0.25">
      <c r="A2518" s="268" t="s">
        <v>5668</v>
      </c>
      <c r="B2518" s="268" t="s">
        <v>5669</v>
      </c>
      <c r="C2518" s="268" t="s">
        <v>9653</v>
      </c>
      <c r="D2518" s="271">
        <v>8399.2011700000003</v>
      </c>
      <c r="G2518" t="s">
        <v>5668</v>
      </c>
      <c r="H2518" t="s">
        <v>5669</v>
      </c>
      <c r="I2518" t="s">
        <v>9653</v>
      </c>
      <c r="J2518">
        <v>8399.2011700000003</v>
      </c>
    </row>
    <row r="2519" spans="1:10" x14ac:dyDescent="0.25">
      <c r="A2519" s="268" t="s">
        <v>5670</v>
      </c>
      <c r="B2519" s="268" t="s">
        <v>5671</v>
      </c>
      <c r="C2519" s="268" t="s">
        <v>9654</v>
      </c>
      <c r="D2519" s="271">
        <v>7728.9174800000001</v>
      </c>
      <c r="G2519" t="s">
        <v>5670</v>
      </c>
      <c r="H2519" t="s">
        <v>5671</v>
      </c>
      <c r="I2519" t="s">
        <v>9654</v>
      </c>
      <c r="J2519">
        <v>7728.9174800000001</v>
      </c>
    </row>
    <row r="2520" spans="1:10" x14ac:dyDescent="0.25">
      <c r="A2520" s="268" t="s">
        <v>5672</v>
      </c>
      <c r="B2520" s="268" t="s">
        <v>5673</v>
      </c>
      <c r="C2520" s="268" t="s">
        <v>9655</v>
      </c>
      <c r="D2520" s="271">
        <v>3511.9706999999999</v>
      </c>
      <c r="G2520" t="s">
        <v>5672</v>
      </c>
      <c r="H2520" t="s">
        <v>5673</v>
      </c>
      <c r="I2520" t="s">
        <v>9655</v>
      </c>
      <c r="J2520">
        <v>3511.9706999999999</v>
      </c>
    </row>
    <row r="2521" spans="1:10" x14ac:dyDescent="0.25">
      <c r="A2521" s="268" t="s">
        <v>5674</v>
      </c>
      <c r="B2521" s="268" t="s">
        <v>5675</v>
      </c>
      <c r="C2521" s="268" t="s">
        <v>9656</v>
      </c>
      <c r="D2521" s="271">
        <v>0</v>
      </c>
      <c r="G2521" t="s">
        <v>5674</v>
      </c>
      <c r="H2521" t="s">
        <v>5675</v>
      </c>
      <c r="I2521" t="s">
        <v>9656</v>
      </c>
      <c r="J2521">
        <v>0</v>
      </c>
    </row>
    <row r="2522" spans="1:10" x14ac:dyDescent="0.25">
      <c r="A2522" s="268" t="s">
        <v>5676</v>
      </c>
      <c r="B2522" s="268" t="s">
        <v>5677</v>
      </c>
      <c r="C2522" s="268" t="s">
        <v>9657</v>
      </c>
      <c r="D2522" s="271">
        <v>6453.7197200000001</v>
      </c>
      <c r="G2522" t="s">
        <v>5676</v>
      </c>
      <c r="H2522" t="s">
        <v>5677</v>
      </c>
      <c r="I2522" t="s">
        <v>9657</v>
      </c>
      <c r="J2522">
        <v>6453.7197200000001</v>
      </c>
    </row>
    <row r="2523" spans="1:10" x14ac:dyDescent="0.25">
      <c r="A2523" s="268" t="s">
        <v>5678</v>
      </c>
      <c r="B2523" s="268" t="s">
        <v>5679</v>
      </c>
      <c r="C2523" s="268" t="s">
        <v>9658</v>
      </c>
      <c r="D2523" s="271">
        <v>29.319106999999999</v>
      </c>
      <c r="G2523" t="s">
        <v>5678</v>
      </c>
      <c r="H2523" t="s">
        <v>5679</v>
      </c>
      <c r="I2523" t="s">
        <v>9658</v>
      </c>
      <c r="J2523">
        <v>29.319106999999999</v>
      </c>
    </row>
    <row r="2524" spans="1:10" x14ac:dyDescent="0.25">
      <c r="A2524" s="268" t="s">
        <v>5680</v>
      </c>
      <c r="B2524" s="268" t="s">
        <v>5681</v>
      </c>
      <c r="C2524" s="268" t="s">
        <v>9659</v>
      </c>
      <c r="D2524" s="271">
        <v>6770.5712800000001</v>
      </c>
      <c r="G2524" t="s">
        <v>5680</v>
      </c>
      <c r="H2524" t="s">
        <v>5681</v>
      </c>
      <c r="I2524" t="s">
        <v>9659</v>
      </c>
      <c r="J2524">
        <v>6770.5712800000001</v>
      </c>
    </row>
    <row r="2525" spans="1:10" x14ac:dyDescent="0.25">
      <c r="A2525" s="268" t="s">
        <v>5682</v>
      </c>
      <c r="B2525" s="268" t="s">
        <v>5683</v>
      </c>
      <c r="C2525" s="268" t="s">
        <v>9660</v>
      </c>
      <c r="D2525" s="271">
        <v>690.69281000000001</v>
      </c>
      <c r="G2525" t="s">
        <v>5682</v>
      </c>
      <c r="H2525" t="s">
        <v>5683</v>
      </c>
      <c r="I2525" t="s">
        <v>9660</v>
      </c>
      <c r="J2525">
        <v>690.69281000000001</v>
      </c>
    </row>
    <row r="2526" spans="1:10" x14ac:dyDescent="0.25">
      <c r="A2526" s="268" t="s">
        <v>5684</v>
      </c>
      <c r="B2526" s="268" t="s">
        <v>5685</v>
      </c>
      <c r="C2526" s="268" t="s">
        <v>9661</v>
      </c>
      <c r="D2526" s="271">
        <v>140.37917999999999</v>
      </c>
      <c r="G2526" t="s">
        <v>5684</v>
      </c>
      <c r="H2526" t="s">
        <v>5685</v>
      </c>
      <c r="I2526" t="s">
        <v>9661</v>
      </c>
      <c r="J2526">
        <v>140.37917999999999</v>
      </c>
    </row>
    <row r="2527" spans="1:10" x14ac:dyDescent="0.25">
      <c r="A2527" s="268" t="s">
        <v>5686</v>
      </c>
      <c r="B2527" s="268" t="s">
        <v>5687</v>
      </c>
      <c r="C2527" s="268" t="s">
        <v>9662</v>
      </c>
      <c r="D2527" s="271">
        <v>53.264395999999998</v>
      </c>
      <c r="G2527" t="s">
        <v>5686</v>
      </c>
      <c r="H2527" t="s">
        <v>5687</v>
      </c>
      <c r="I2527" t="s">
        <v>9662</v>
      </c>
      <c r="J2527">
        <v>53.264395999999998</v>
      </c>
    </row>
    <row r="2528" spans="1:10" x14ac:dyDescent="0.25">
      <c r="A2528" s="268" t="s">
        <v>5688</v>
      </c>
      <c r="B2528" s="268" t="s">
        <v>5689</v>
      </c>
      <c r="C2528" s="268" t="s">
        <v>9663</v>
      </c>
      <c r="D2528" s="271">
        <v>166.30386300000001</v>
      </c>
      <c r="G2528" t="s">
        <v>5688</v>
      </c>
      <c r="H2528" t="s">
        <v>5689</v>
      </c>
      <c r="I2528" t="s">
        <v>9663</v>
      </c>
      <c r="J2528">
        <v>166.30386300000001</v>
      </c>
    </row>
    <row r="2529" spans="1:10" x14ac:dyDescent="0.25">
      <c r="A2529" s="268" t="s">
        <v>5690</v>
      </c>
      <c r="B2529" s="268" t="s">
        <v>5691</v>
      </c>
      <c r="C2529" s="268" t="s">
        <v>9664</v>
      </c>
      <c r="D2529" s="271">
        <v>1661.2917399999999</v>
      </c>
      <c r="G2529" t="s">
        <v>5690</v>
      </c>
      <c r="H2529" t="s">
        <v>5691</v>
      </c>
      <c r="I2529" t="s">
        <v>9664</v>
      </c>
      <c r="J2529">
        <v>1661.2917399999999</v>
      </c>
    </row>
    <row r="2530" spans="1:10" x14ac:dyDescent="0.25">
      <c r="A2530" s="268" t="s">
        <v>5692</v>
      </c>
      <c r="B2530" s="268" t="s">
        <v>5693</v>
      </c>
      <c r="C2530" s="268" t="s">
        <v>9665</v>
      </c>
      <c r="D2530" s="271">
        <v>503.96289000000002</v>
      </c>
      <c r="G2530" t="s">
        <v>5692</v>
      </c>
      <c r="H2530" t="s">
        <v>5693</v>
      </c>
      <c r="I2530" t="s">
        <v>9665</v>
      </c>
      <c r="J2530">
        <v>503.96289000000002</v>
      </c>
    </row>
    <row r="2531" spans="1:10" x14ac:dyDescent="0.25">
      <c r="A2531" s="268" t="s">
        <v>5694</v>
      </c>
      <c r="B2531" s="268" t="s">
        <v>5695</v>
      </c>
      <c r="C2531" s="268" t="s">
        <v>9666</v>
      </c>
      <c r="D2531" s="271">
        <v>604.96276799999998</v>
      </c>
      <c r="G2531" t="s">
        <v>5694</v>
      </c>
      <c r="H2531" t="s">
        <v>5695</v>
      </c>
      <c r="I2531" t="s">
        <v>9666</v>
      </c>
      <c r="J2531">
        <v>604.96276799999998</v>
      </c>
    </row>
    <row r="2532" spans="1:10" x14ac:dyDescent="0.25">
      <c r="A2532" s="268" t="s">
        <v>5696</v>
      </c>
      <c r="B2532" s="268" t="s">
        <v>5697</v>
      </c>
      <c r="C2532" s="268" t="s">
        <v>9667</v>
      </c>
      <c r="D2532" s="271">
        <v>1672.5436999999999</v>
      </c>
      <c r="G2532" t="s">
        <v>5696</v>
      </c>
      <c r="H2532" t="s">
        <v>5697</v>
      </c>
      <c r="I2532" t="s">
        <v>9667</v>
      </c>
      <c r="J2532">
        <v>1672.5436999999999</v>
      </c>
    </row>
    <row r="2533" spans="1:10" x14ac:dyDescent="0.25">
      <c r="A2533" s="268" t="s">
        <v>5698</v>
      </c>
      <c r="B2533" s="268" t="s">
        <v>5699</v>
      </c>
      <c r="C2533" s="268" t="s">
        <v>9668</v>
      </c>
      <c r="D2533" s="271">
        <v>6414.5615200000002</v>
      </c>
      <c r="G2533" t="s">
        <v>5698</v>
      </c>
      <c r="H2533" t="s">
        <v>5699</v>
      </c>
      <c r="I2533" t="s">
        <v>9668</v>
      </c>
      <c r="J2533">
        <v>6414.5615200000002</v>
      </c>
    </row>
    <row r="2534" spans="1:10" x14ac:dyDescent="0.25">
      <c r="A2534" s="268" t="s">
        <v>5700</v>
      </c>
      <c r="B2534" s="268" t="s">
        <v>5701</v>
      </c>
      <c r="C2534" s="268" t="s">
        <v>9669</v>
      </c>
      <c r="D2534" s="271">
        <v>4094.9731400000001</v>
      </c>
      <c r="G2534" t="s">
        <v>5700</v>
      </c>
      <c r="H2534" t="s">
        <v>5701</v>
      </c>
      <c r="I2534" t="s">
        <v>9669</v>
      </c>
      <c r="J2534">
        <v>4094.9731400000001</v>
      </c>
    </row>
    <row r="2535" spans="1:10" x14ac:dyDescent="0.25">
      <c r="A2535" s="268" t="s">
        <v>5702</v>
      </c>
      <c r="B2535" s="268" t="s">
        <v>5703</v>
      </c>
      <c r="C2535" s="268" t="s">
        <v>9670</v>
      </c>
      <c r="D2535" s="271">
        <v>3009.1162100000001</v>
      </c>
      <c r="G2535" t="s">
        <v>5702</v>
      </c>
      <c r="H2535" t="s">
        <v>5703</v>
      </c>
      <c r="I2535" t="s">
        <v>9670</v>
      </c>
      <c r="J2535">
        <v>3009.1162100000001</v>
      </c>
    </row>
    <row r="2536" spans="1:10" x14ac:dyDescent="0.25">
      <c r="A2536" s="268" t="s">
        <v>5704</v>
      </c>
      <c r="B2536" s="268" t="s">
        <v>5705</v>
      </c>
      <c r="C2536" s="268" t="s">
        <v>9671</v>
      </c>
      <c r="D2536" s="271">
        <v>26.348593999999999</v>
      </c>
      <c r="G2536" t="s">
        <v>5704</v>
      </c>
      <c r="H2536" t="s">
        <v>5705</v>
      </c>
      <c r="I2536" t="s">
        <v>9671</v>
      </c>
      <c r="J2536">
        <v>26.348593999999999</v>
      </c>
    </row>
    <row r="2537" spans="1:10" x14ac:dyDescent="0.25">
      <c r="A2537" s="268" t="s">
        <v>5706</v>
      </c>
      <c r="B2537" s="268" t="s">
        <v>5707</v>
      </c>
      <c r="C2537" s="268" t="s">
        <v>9672</v>
      </c>
      <c r="D2537" s="271">
        <v>698.89086899999995</v>
      </c>
      <c r="G2537" t="s">
        <v>5706</v>
      </c>
      <c r="H2537" t="s">
        <v>5707</v>
      </c>
      <c r="I2537" t="s">
        <v>9672</v>
      </c>
      <c r="J2537">
        <v>698.89086899999995</v>
      </c>
    </row>
    <row r="2538" spans="1:10" x14ac:dyDescent="0.25">
      <c r="A2538" s="268" t="s">
        <v>5708</v>
      </c>
      <c r="B2538" s="268" t="s">
        <v>5709</v>
      </c>
      <c r="C2538" s="268" t="s">
        <v>9673</v>
      </c>
      <c r="D2538" s="271">
        <v>392.74932799999999</v>
      </c>
      <c r="G2538" t="s">
        <v>5708</v>
      </c>
      <c r="H2538" t="s">
        <v>5709</v>
      </c>
      <c r="I2538" t="s">
        <v>9673</v>
      </c>
      <c r="J2538">
        <v>392.74932799999999</v>
      </c>
    </row>
    <row r="2539" spans="1:10" x14ac:dyDescent="0.25">
      <c r="A2539" s="268" t="s">
        <v>5710</v>
      </c>
      <c r="B2539" s="268" t="s">
        <v>5711</v>
      </c>
      <c r="C2539" s="268" t="s">
        <v>9674</v>
      </c>
      <c r="D2539" s="271">
        <v>6535.3847599999999</v>
      </c>
      <c r="G2539" t="s">
        <v>5710</v>
      </c>
      <c r="H2539" t="s">
        <v>5711</v>
      </c>
      <c r="I2539" t="s">
        <v>9674</v>
      </c>
      <c r="J2539">
        <v>6535.3847599999999</v>
      </c>
    </row>
    <row r="2540" spans="1:10" x14ac:dyDescent="0.25">
      <c r="A2540" s="268" t="s">
        <v>5712</v>
      </c>
      <c r="B2540" s="268" t="s">
        <v>5713</v>
      </c>
      <c r="C2540" s="268" t="s">
        <v>9675</v>
      </c>
      <c r="D2540" s="271">
        <v>2634.2670800000001</v>
      </c>
      <c r="G2540" t="s">
        <v>5712</v>
      </c>
      <c r="H2540" t="s">
        <v>5713</v>
      </c>
      <c r="I2540" t="s">
        <v>9675</v>
      </c>
      <c r="J2540">
        <v>2634.2670800000001</v>
      </c>
    </row>
    <row r="2541" spans="1:10" x14ac:dyDescent="0.25">
      <c r="A2541" s="268" t="s">
        <v>5714</v>
      </c>
      <c r="B2541" s="268" t="s">
        <v>5715</v>
      </c>
      <c r="C2541" s="268" t="s">
        <v>9676</v>
      </c>
      <c r="D2541" s="271">
        <v>3691.0073200000002</v>
      </c>
      <c r="G2541" t="s">
        <v>5714</v>
      </c>
      <c r="H2541" t="s">
        <v>5715</v>
      </c>
      <c r="I2541" t="s">
        <v>9676</v>
      </c>
      <c r="J2541">
        <v>3691.0073200000002</v>
      </c>
    </row>
    <row r="2542" spans="1:10" x14ac:dyDescent="0.25">
      <c r="A2542" s="268" t="s">
        <v>5716</v>
      </c>
      <c r="B2542" s="268" t="s">
        <v>5717</v>
      </c>
      <c r="C2542" s="268" t="s">
        <v>9677</v>
      </c>
      <c r="D2542" s="271">
        <v>3764.3041899999998</v>
      </c>
      <c r="G2542" t="s">
        <v>5716</v>
      </c>
      <c r="H2542" t="s">
        <v>5717</v>
      </c>
      <c r="I2542" t="s">
        <v>9677</v>
      </c>
      <c r="J2542">
        <v>3764.3041899999998</v>
      </c>
    </row>
    <row r="2543" spans="1:10" x14ac:dyDescent="0.25">
      <c r="A2543" s="268" t="s">
        <v>5718</v>
      </c>
      <c r="B2543" s="268" t="s">
        <v>5719</v>
      </c>
      <c r="C2543" s="268" t="s">
        <v>9678</v>
      </c>
      <c r="D2543" s="271">
        <v>3329.62646</v>
      </c>
      <c r="G2543" t="s">
        <v>5718</v>
      </c>
      <c r="H2543" t="s">
        <v>5719</v>
      </c>
      <c r="I2543" t="s">
        <v>9678</v>
      </c>
      <c r="J2543">
        <v>3329.62646</v>
      </c>
    </row>
    <row r="2544" spans="1:10" x14ac:dyDescent="0.25">
      <c r="A2544" s="268" t="s">
        <v>5720</v>
      </c>
      <c r="B2544" s="268" t="s">
        <v>5721</v>
      </c>
      <c r="C2544" s="268" t="s">
        <v>9679</v>
      </c>
      <c r="D2544" s="271">
        <v>12538.030199999999</v>
      </c>
      <c r="G2544" t="s">
        <v>5720</v>
      </c>
      <c r="H2544" t="s">
        <v>5721</v>
      </c>
      <c r="I2544" t="s">
        <v>9679</v>
      </c>
      <c r="J2544">
        <v>12538.030199999999</v>
      </c>
    </row>
    <row r="2545" spans="1:10" x14ac:dyDescent="0.25">
      <c r="A2545" s="268" t="s">
        <v>5722</v>
      </c>
      <c r="B2545" s="268" t="s">
        <v>5723</v>
      </c>
      <c r="C2545" s="268" t="s">
        <v>9680</v>
      </c>
      <c r="D2545" s="271">
        <v>703.38574200000005</v>
      </c>
      <c r="G2545" t="s">
        <v>5722</v>
      </c>
      <c r="H2545" t="s">
        <v>5723</v>
      </c>
      <c r="I2545" t="s">
        <v>9680</v>
      </c>
      <c r="J2545">
        <v>703.38574200000005</v>
      </c>
    </row>
    <row r="2546" spans="1:10" x14ac:dyDescent="0.25">
      <c r="A2546" s="268" t="s">
        <v>5724</v>
      </c>
      <c r="B2546" s="268" t="s">
        <v>5725</v>
      </c>
      <c r="C2546" s="268" t="s">
        <v>9681</v>
      </c>
      <c r="D2546" s="271">
        <v>12352.093699999999</v>
      </c>
      <c r="G2546" t="s">
        <v>5724</v>
      </c>
      <c r="H2546" t="s">
        <v>5725</v>
      </c>
      <c r="I2546" t="s">
        <v>9681</v>
      </c>
      <c r="J2546">
        <v>12352.093699999999</v>
      </c>
    </row>
    <row r="2547" spans="1:10" x14ac:dyDescent="0.25">
      <c r="A2547" s="268" t="s">
        <v>5726</v>
      </c>
      <c r="B2547" s="268" t="s">
        <v>5727</v>
      </c>
      <c r="C2547" s="268" t="s">
        <v>9682</v>
      </c>
      <c r="D2547" s="271">
        <v>12352.624</v>
      </c>
      <c r="G2547" t="s">
        <v>5726</v>
      </c>
      <c r="H2547" t="s">
        <v>5727</v>
      </c>
      <c r="I2547" t="s">
        <v>9682</v>
      </c>
      <c r="J2547">
        <v>12352.624</v>
      </c>
    </row>
    <row r="2548" spans="1:10" x14ac:dyDescent="0.25">
      <c r="A2548" s="268" t="s">
        <v>5728</v>
      </c>
      <c r="B2548" s="268" t="s">
        <v>5729</v>
      </c>
      <c r="C2548" s="268" t="s">
        <v>9683</v>
      </c>
      <c r="D2548" s="271">
        <v>1036.5057300000001</v>
      </c>
      <c r="G2548" t="s">
        <v>5728</v>
      </c>
      <c r="H2548" t="s">
        <v>5729</v>
      </c>
      <c r="I2548" t="s">
        <v>9683</v>
      </c>
      <c r="J2548">
        <v>1036.5057300000001</v>
      </c>
    </row>
    <row r="2549" spans="1:10" x14ac:dyDescent="0.25">
      <c r="A2549" s="268" t="s">
        <v>5730</v>
      </c>
      <c r="B2549" s="268" t="s">
        <v>5731</v>
      </c>
      <c r="C2549" s="268" t="s">
        <v>9684</v>
      </c>
      <c r="D2549" s="271">
        <v>2656.4404199999999</v>
      </c>
      <c r="G2549" t="s">
        <v>5730</v>
      </c>
      <c r="H2549" t="s">
        <v>5731</v>
      </c>
      <c r="I2549" t="s">
        <v>9684</v>
      </c>
      <c r="J2549">
        <v>2656.4404199999999</v>
      </c>
    </row>
    <row r="2550" spans="1:10" x14ac:dyDescent="0.25">
      <c r="A2550" s="268" t="s">
        <v>5732</v>
      </c>
      <c r="B2550" s="268" t="s">
        <v>5733</v>
      </c>
      <c r="C2550" s="268" t="s">
        <v>9685</v>
      </c>
      <c r="D2550" s="271">
        <v>3447.7841699999999</v>
      </c>
      <c r="G2550" t="s">
        <v>5732</v>
      </c>
      <c r="H2550" t="s">
        <v>5733</v>
      </c>
      <c r="I2550" t="s">
        <v>9685</v>
      </c>
      <c r="J2550">
        <v>3447.7841699999999</v>
      </c>
    </row>
    <row r="2551" spans="1:10" x14ac:dyDescent="0.25">
      <c r="A2551" s="268" t="s">
        <v>5734</v>
      </c>
      <c r="B2551" s="268" t="s">
        <v>5735</v>
      </c>
      <c r="C2551" s="268" t="s">
        <v>9686</v>
      </c>
      <c r="D2551" s="271">
        <v>62.787345000000002</v>
      </c>
      <c r="G2551" t="s">
        <v>5734</v>
      </c>
      <c r="H2551" t="s">
        <v>5735</v>
      </c>
      <c r="I2551" t="s">
        <v>9686</v>
      </c>
      <c r="J2551">
        <v>62.787345000000002</v>
      </c>
    </row>
    <row r="2552" spans="1:10" x14ac:dyDescent="0.25">
      <c r="A2552" s="268" t="s">
        <v>5736</v>
      </c>
      <c r="B2552" s="268" t="s">
        <v>5737</v>
      </c>
      <c r="C2552" s="268" t="s">
        <v>9687</v>
      </c>
      <c r="D2552" s="271">
        <v>59.662878999999997</v>
      </c>
      <c r="G2552" t="s">
        <v>5736</v>
      </c>
      <c r="H2552" t="s">
        <v>5737</v>
      </c>
      <c r="I2552" t="s">
        <v>9687</v>
      </c>
      <c r="J2552">
        <v>59.662878999999997</v>
      </c>
    </row>
    <row r="2553" spans="1:10" x14ac:dyDescent="0.25">
      <c r="A2553" s="268" t="s">
        <v>5738</v>
      </c>
      <c r="B2553" s="268" t="s">
        <v>5739</v>
      </c>
      <c r="C2553" s="268" t="s">
        <v>9688</v>
      </c>
      <c r="D2553" s="271">
        <v>26.5</v>
      </c>
      <c r="G2553" t="s">
        <v>5738</v>
      </c>
      <c r="H2553" t="s">
        <v>5739</v>
      </c>
      <c r="I2553" t="s">
        <v>9688</v>
      </c>
      <c r="J2553">
        <v>26.5</v>
      </c>
    </row>
    <row r="2554" spans="1:10" x14ac:dyDescent="0.25">
      <c r="A2554" s="268" t="s">
        <v>5740</v>
      </c>
      <c r="B2554" s="268" t="s">
        <v>5741</v>
      </c>
      <c r="C2554" s="268" t="s">
        <v>9689</v>
      </c>
      <c r="D2554" s="271">
        <v>49.728202000000003</v>
      </c>
      <c r="G2554" t="s">
        <v>5740</v>
      </c>
      <c r="H2554" t="s">
        <v>5741</v>
      </c>
      <c r="I2554" t="s">
        <v>9689</v>
      </c>
      <c r="J2554">
        <v>49.728202000000003</v>
      </c>
    </row>
    <row r="2555" spans="1:10" x14ac:dyDescent="0.25">
      <c r="A2555" s="268" t="s">
        <v>5742</v>
      </c>
      <c r="B2555" s="268" t="s">
        <v>5743</v>
      </c>
      <c r="C2555" s="268" t="s">
        <v>9690</v>
      </c>
      <c r="D2555" s="271">
        <v>1</v>
      </c>
      <c r="G2555" t="s">
        <v>5742</v>
      </c>
      <c r="H2555" t="s">
        <v>5743</v>
      </c>
      <c r="I2555" t="s">
        <v>9690</v>
      </c>
      <c r="J2555">
        <v>1</v>
      </c>
    </row>
    <row r="2556" spans="1:10" x14ac:dyDescent="0.25">
      <c r="A2556" s="268" t="s">
        <v>5744</v>
      </c>
      <c r="B2556" s="268" t="s">
        <v>5745</v>
      </c>
      <c r="C2556" s="268" t="s">
        <v>9691</v>
      </c>
      <c r="D2556" s="271">
        <v>272.90954499999998</v>
      </c>
      <c r="G2556" t="s">
        <v>5744</v>
      </c>
      <c r="H2556" t="s">
        <v>5745</v>
      </c>
      <c r="I2556" t="s">
        <v>9691</v>
      </c>
      <c r="J2556">
        <v>272.90954499999998</v>
      </c>
    </row>
    <row r="2557" spans="1:10" x14ac:dyDescent="0.25">
      <c r="A2557" s="268" t="s">
        <v>5746</v>
      </c>
      <c r="B2557" s="268" t="s">
        <v>5747</v>
      </c>
      <c r="C2557" s="268" t="s">
        <v>9692</v>
      </c>
      <c r="D2557" s="271">
        <v>31.817381999999998</v>
      </c>
      <c r="G2557" t="s">
        <v>5746</v>
      </c>
      <c r="H2557" t="s">
        <v>5747</v>
      </c>
      <c r="I2557" t="s">
        <v>9692</v>
      </c>
      <c r="J2557">
        <v>31.817381999999998</v>
      </c>
    </row>
    <row r="2558" spans="1:10" x14ac:dyDescent="0.25">
      <c r="A2558" s="268" t="s">
        <v>5748</v>
      </c>
      <c r="B2558" s="268" t="s">
        <v>5749</v>
      </c>
      <c r="C2558" s="268" t="s">
        <v>9693</v>
      </c>
      <c r="D2558" s="271">
        <v>59.5</v>
      </c>
      <c r="G2558" t="s">
        <v>5748</v>
      </c>
      <c r="H2558" t="s">
        <v>5749</v>
      </c>
      <c r="I2558" t="s">
        <v>9693</v>
      </c>
      <c r="J2558">
        <v>59.5</v>
      </c>
    </row>
    <row r="2559" spans="1:10" x14ac:dyDescent="0.25">
      <c r="A2559" s="268" t="s">
        <v>5750</v>
      </c>
      <c r="B2559" s="268" t="s">
        <v>5751</v>
      </c>
      <c r="C2559" s="268" t="s">
        <v>9694</v>
      </c>
      <c r="D2559" s="271">
        <v>22.002006000000002</v>
      </c>
      <c r="G2559" t="s">
        <v>5750</v>
      </c>
      <c r="H2559" t="s">
        <v>5751</v>
      </c>
      <c r="I2559" t="s">
        <v>9694</v>
      </c>
      <c r="J2559">
        <v>22.002006000000002</v>
      </c>
    </row>
    <row r="2560" spans="1:10" x14ac:dyDescent="0.25">
      <c r="A2560" s="268" t="s">
        <v>5752</v>
      </c>
      <c r="B2560" s="268" t="s">
        <v>5753</v>
      </c>
      <c r="C2560" s="268" t="s">
        <v>9695</v>
      </c>
      <c r="D2560" s="271">
        <v>117.04238100000001</v>
      </c>
      <c r="G2560" t="s">
        <v>5752</v>
      </c>
      <c r="H2560" t="s">
        <v>5753</v>
      </c>
      <c r="I2560" t="s">
        <v>9695</v>
      </c>
      <c r="J2560">
        <v>117.04238100000001</v>
      </c>
    </row>
    <row r="2561" spans="1:10" x14ac:dyDescent="0.25">
      <c r="A2561" s="268" t="s">
        <v>5754</v>
      </c>
      <c r="B2561" s="268" t="s">
        <v>5755</v>
      </c>
      <c r="C2561" s="268" t="s">
        <v>9696</v>
      </c>
      <c r="D2561" s="271">
        <v>9.1631730000000005</v>
      </c>
      <c r="G2561" t="s">
        <v>5754</v>
      </c>
      <c r="H2561" t="s">
        <v>5755</v>
      </c>
      <c r="I2561" t="s">
        <v>9696</v>
      </c>
      <c r="J2561">
        <v>9.1631730000000005</v>
      </c>
    </row>
    <row r="2562" spans="1:10" x14ac:dyDescent="0.25">
      <c r="A2562" s="268" t="s">
        <v>5756</v>
      </c>
      <c r="B2562" s="268" t="s">
        <v>5757</v>
      </c>
      <c r="C2562" s="268" t="s">
        <v>9697</v>
      </c>
      <c r="D2562" s="271">
        <v>172.28573600000001</v>
      </c>
      <c r="G2562" t="s">
        <v>5756</v>
      </c>
      <c r="H2562" t="s">
        <v>5757</v>
      </c>
      <c r="I2562" t="s">
        <v>9697</v>
      </c>
      <c r="J2562">
        <v>172.28573600000001</v>
      </c>
    </row>
    <row r="2563" spans="1:10" x14ac:dyDescent="0.25">
      <c r="A2563" s="268" t="s">
        <v>5758</v>
      </c>
      <c r="B2563" s="268" t="s">
        <v>5759</v>
      </c>
      <c r="C2563" s="268" t="s">
        <v>9698</v>
      </c>
      <c r="D2563" s="271">
        <v>3</v>
      </c>
      <c r="G2563" t="s">
        <v>5758</v>
      </c>
      <c r="H2563" t="s">
        <v>5759</v>
      </c>
      <c r="I2563" t="s">
        <v>9698</v>
      </c>
      <c r="J2563">
        <v>3</v>
      </c>
    </row>
    <row r="2564" spans="1:10" x14ac:dyDescent="0.25">
      <c r="A2564" s="268" t="s">
        <v>5760</v>
      </c>
      <c r="B2564" s="268" t="s">
        <v>5761</v>
      </c>
      <c r="C2564" s="268" t="s">
        <v>9699</v>
      </c>
      <c r="D2564" s="271">
        <v>5</v>
      </c>
      <c r="G2564" t="s">
        <v>5760</v>
      </c>
      <c r="H2564" t="s">
        <v>5761</v>
      </c>
      <c r="I2564" t="s">
        <v>9699</v>
      </c>
      <c r="J2564">
        <v>5</v>
      </c>
    </row>
    <row r="2565" spans="1:10" x14ac:dyDescent="0.25">
      <c r="A2565" s="268" t="s">
        <v>5762</v>
      </c>
      <c r="B2565" s="268" t="s">
        <v>5763</v>
      </c>
      <c r="C2565" s="268" t="s">
        <v>9700</v>
      </c>
      <c r="D2565" s="271">
        <v>54.5</v>
      </c>
      <c r="G2565" t="s">
        <v>5762</v>
      </c>
      <c r="H2565" t="s">
        <v>5763</v>
      </c>
      <c r="I2565" t="s">
        <v>9700</v>
      </c>
      <c r="J2565">
        <v>54.5</v>
      </c>
    </row>
    <row r="2566" spans="1:10" x14ac:dyDescent="0.25">
      <c r="A2566" s="268" t="s">
        <v>5764</v>
      </c>
      <c r="B2566" s="268" t="s">
        <v>5765</v>
      </c>
      <c r="C2566" s="268" t="s">
        <v>9701</v>
      </c>
      <c r="D2566" s="271">
        <v>147.16656399999999</v>
      </c>
      <c r="G2566" t="s">
        <v>5764</v>
      </c>
      <c r="H2566" t="s">
        <v>5765</v>
      </c>
      <c r="I2566" t="s">
        <v>9701</v>
      </c>
      <c r="J2566">
        <v>147.16656399999999</v>
      </c>
    </row>
    <row r="2567" spans="1:10" x14ac:dyDescent="0.25">
      <c r="A2567" s="268" t="s">
        <v>5766</v>
      </c>
      <c r="B2567" s="268" t="s">
        <v>5767</v>
      </c>
      <c r="C2567" s="268" t="s">
        <v>9702</v>
      </c>
      <c r="D2567" s="271">
        <v>207.578552</v>
      </c>
      <c r="G2567" t="s">
        <v>5766</v>
      </c>
      <c r="H2567" t="s">
        <v>5767</v>
      </c>
      <c r="I2567" t="s">
        <v>9702</v>
      </c>
      <c r="J2567">
        <v>207.578552</v>
      </c>
    </row>
    <row r="2568" spans="1:10" x14ac:dyDescent="0.25">
      <c r="A2568" s="268" t="s">
        <v>5768</v>
      </c>
      <c r="B2568" s="268" t="s">
        <v>5769</v>
      </c>
      <c r="C2568" s="268" t="s">
        <v>9703</v>
      </c>
      <c r="D2568" s="271">
        <v>497.34789999999998</v>
      </c>
      <c r="G2568" t="s">
        <v>5768</v>
      </c>
      <c r="H2568" t="s">
        <v>5769</v>
      </c>
      <c r="I2568" t="s">
        <v>9703</v>
      </c>
      <c r="J2568">
        <v>497.34789999999998</v>
      </c>
    </row>
    <row r="2569" spans="1:10" x14ac:dyDescent="0.25">
      <c r="A2569" s="268" t="s">
        <v>5770</v>
      </c>
      <c r="B2569" s="268" t="s">
        <v>5771</v>
      </c>
      <c r="C2569" s="268" t="s">
        <v>9704</v>
      </c>
      <c r="D2569" s="271">
        <v>635.00622499999997</v>
      </c>
      <c r="G2569" t="s">
        <v>5770</v>
      </c>
      <c r="H2569" t="s">
        <v>5771</v>
      </c>
      <c r="I2569" t="s">
        <v>9704</v>
      </c>
      <c r="J2569">
        <v>635.00622499999997</v>
      </c>
    </row>
    <row r="2570" spans="1:10" x14ac:dyDescent="0.25">
      <c r="A2570" s="268" t="s">
        <v>5772</v>
      </c>
      <c r="B2570" s="268" t="s">
        <v>5773</v>
      </c>
      <c r="C2570" s="268" t="s">
        <v>9705</v>
      </c>
      <c r="D2570" s="271">
        <v>1399.9233300000001</v>
      </c>
      <c r="G2570" t="s">
        <v>5772</v>
      </c>
      <c r="H2570" t="s">
        <v>5773</v>
      </c>
      <c r="I2570" t="s">
        <v>9705</v>
      </c>
      <c r="J2570">
        <v>1399.9233300000001</v>
      </c>
    </row>
    <row r="2571" spans="1:10" x14ac:dyDescent="0.25">
      <c r="A2571" s="268" t="s">
        <v>5774</v>
      </c>
      <c r="B2571" s="268" t="s">
        <v>5775</v>
      </c>
      <c r="C2571" s="268" t="s">
        <v>9706</v>
      </c>
      <c r="D2571" s="271">
        <v>44.935302</v>
      </c>
      <c r="G2571" t="s">
        <v>5774</v>
      </c>
      <c r="H2571" t="s">
        <v>5775</v>
      </c>
      <c r="I2571" t="s">
        <v>9706</v>
      </c>
      <c r="J2571">
        <v>44.935302</v>
      </c>
    </row>
    <row r="2572" spans="1:10" x14ac:dyDescent="0.25">
      <c r="A2572" s="268" t="s">
        <v>5776</v>
      </c>
      <c r="B2572" s="268" t="s">
        <v>5777</v>
      </c>
      <c r="C2572" s="268" t="s">
        <v>9707</v>
      </c>
      <c r="D2572" s="271">
        <v>13.092003</v>
      </c>
      <c r="G2572" t="s">
        <v>5776</v>
      </c>
      <c r="H2572" t="s">
        <v>5777</v>
      </c>
      <c r="I2572" t="s">
        <v>9707</v>
      </c>
      <c r="J2572">
        <v>13.092003</v>
      </c>
    </row>
    <row r="2573" spans="1:10" x14ac:dyDescent="0.25">
      <c r="A2573" s="268" t="s">
        <v>5778</v>
      </c>
      <c r="B2573" s="268" t="s">
        <v>5779</v>
      </c>
      <c r="C2573" s="268" t="s">
        <v>9708</v>
      </c>
      <c r="D2573" s="271">
        <v>16.5</v>
      </c>
      <c r="G2573" t="s">
        <v>5778</v>
      </c>
      <c r="H2573" t="s">
        <v>5779</v>
      </c>
      <c r="I2573" t="s">
        <v>9708</v>
      </c>
      <c r="J2573">
        <v>16.5</v>
      </c>
    </row>
    <row r="2574" spans="1:10" x14ac:dyDescent="0.25">
      <c r="A2574" s="268" t="s">
        <v>5780</v>
      </c>
      <c r="B2574" s="268" t="s">
        <v>5781</v>
      </c>
      <c r="C2574" s="268" t="s">
        <v>9709</v>
      </c>
      <c r="D2574" s="271">
        <v>27.771839</v>
      </c>
      <c r="G2574" t="s">
        <v>5780</v>
      </c>
      <c r="H2574" t="s">
        <v>5781</v>
      </c>
      <c r="I2574" t="s">
        <v>9709</v>
      </c>
      <c r="J2574">
        <v>27.771839</v>
      </c>
    </row>
    <row r="2575" spans="1:10" x14ac:dyDescent="0.25">
      <c r="A2575" s="268" t="s">
        <v>5782</v>
      </c>
      <c r="B2575" s="268" t="s">
        <v>5783</v>
      </c>
      <c r="C2575" s="268" t="s">
        <v>9710</v>
      </c>
      <c r="D2575" s="271">
        <v>112.693595</v>
      </c>
      <c r="G2575" t="s">
        <v>5782</v>
      </c>
      <c r="H2575" t="s">
        <v>5783</v>
      </c>
      <c r="I2575" t="s">
        <v>9710</v>
      </c>
      <c r="J2575">
        <v>112.693595</v>
      </c>
    </row>
    <row r="2576" spans="1:10" x14ac:dyDescent="0.25">
      <c r="A2576" s="268" t="s">
        <v>5784</v>
      </c>
      <c r="B2576" s="268" t="s">
        <v>5785</v>
      </c>
      <c r="C2576" s="268" t="s">
        <v>9711</v>
      </c>
      <c r="D2576" s="271">
        <v>19.5</v>
      </c>
      <c r="G2576" t="s">
        <v>5784</v>
      </c>
      <c r="H2576" t="s">
        <v>5785</v>
      </c>
      <c r="I2576" t="s">
        <v>9711</v>
      </c>
      <c r="J2576">
        <v>19.5</v>
      </c>
    </row>
    <row r="2577" spans="1:10" x14ac:dyDescent="0.25">
      <c r="A2577" s="268" t="s">
        <v>5786</v>
      </c>
      <c r="B2577" s="268" t="s">
        <v>5787</v>
      </c>
      <c r="C2577" s="268" t="s">
        <v>9712</v>
      </c>
      <c r="D2577" s="271">
        <v>569.28845200000001</v>
      </c>
      <c r="G2577" t="s">
        <v>5786</v>
      </c>
      <c r="H2577" t="s">
        <v>5787</v>
      </c>
      <c r="I2577" t="s">
        <v>9712</v>
      </c>
      <c r="J2577">
        <v>569.28845200000001</v>
      </c>
    </row>
    <row r="2578" spans="1:10" x14ac:dyDescent="0.25">
      <c r="A2578" s="268" t="s">
        <v>5788</v>
      </c>
      <c r="B2578" s="268" t="s">
        <v>5789</v>
      </c>
      <c r="C2578" s="268" t="s">
        <v>9713</v>
      </c>
      <c r="D2578" s="271">
        <v>4315.3618100000003</v>
      </c>
      <c r="G2578" t="s">
        <v>5788</v>
      </c>
      <c r="H2578" t="s">
        <v>5789</v>
      </c>
      <c r="I2578" t="s">
        <v>9713</v>
      </c>
      <c r="J2578">
        <v>4315.3618100000003</v>
      </c>
    </row>
    <row r="2579" spans="1:10" x14ac:dyDescent="0.25">
      <c r="A2579" s="268" t="s">
        <v>5790</v>
      </c>
      <c r="B2579" s="268" t="s">
        <v>5791</v>
      </c>
      <c r="C2579" s="268" t="s">
        <v>9714</v>
      </c>
      <c r="D2579" s="271">
        <v>663.16662499999995</v>
      </c>
      <c r="G2579" t="s">
        <v>5790</v>
      </c>
      <c r="H2579" t="s">
        <v>5791</v>
      </c>
      <c r="I2579" t="s">
        <v>9714</v>
      </c>
      <c r="J2579">
        <v>663.16662499999995</v>
      </c>
    </row>
    <row r="2580" spans="1:10" x14ac:dyDescent="0.25">
      <c r="A2580" s="268" t="s">
        <v>5792</v>
      </c>
      <c r="B2580" s="268" t="s">
        <v>5793</v>
      </c>
      <c r="C2580" s="268" t="s">
        <v>9715</v>
      </c>
      <c r="D2580" s="271">
        <v>152.47172499999999</v>
      </c>
      <c r="G2580" t="s">
        <v>5792</v>
      </c>
      <c r="H2580" t="s">
        <v>5793</v>
      </c>
      <c r="I2580" t="s">
        <v>9715</v>
      </c>
      <c r="J2580">
        <v>152.47172499999999</v>
      </c>
    </row>
    <row r="2581" spans="1:10" x14ac:dyDescent="0.25">
      <c r="A2581" s="268" t="s">
        <v>5794</v>
      </c>
      <c r="B2581" s="268" t="s">
        <v>5795</v>
      </c>
      <c r="C2581" s="268" t="s">
        <v>9716</v>
      </c>
      <c r="D2581" s="271">
        <v>113.534576</v>
      </c>
      <c r="G2581" t="s">
        <v>5794</v>
      </c>
      <c r="H2581" t="s">
        <v>5795</v>
      </c>
      <c r="I2581" t="s">
        <v>9716</v>
      </c>
      <c r="J2581">
        <v>113.534576</v>
      </c>
    </row>
    <row r="2582" spans="1:10" x14ac:dyDescent="0.25">
      <c r="A2582" s="268" t="s">
        <v>5796</v>
      </c>
      <c r="B2582" s="268" t="s">
        <v>5797</v>
      </c>
      <c r="C2582" s="268" t="s">
        <v>9717</v>
      </c>
      <c r="D2582" s="271">
        <v>95.749977000000001</v>
      </c>
      <c r="G2582" t="s">
        <v>5796</v>
      </c>
      <c r="H2582" t="s">
        <v>5797</v>
      </c>
      <c r="I2582" t="s">
        <v>9717</v>
      </c>
      <c r="J2582">
        <v>95.749977000000001</v>
      </c>
    </row>
    <row r="2583" spans="1:10" x14ac:dyDescent="0.25">
      <c r="A2583" s="268" t="s">
        <v>5798</v>
      </c>
      <c r="B2583" s="268" t="s">
        <v>5799</v>
      </c>
      <c r="C2583" s="268" t="s">
        <v>9718</v>
      </c>
      <c r="D2583" s="271">
        <v>49.726108000000004</v>
      </c>
      <c r="G2583" t="s">
        <v>5798</v>
      </c>
      <c r="H2583" t="s">
        <v>5799</v>
      </c>
      <c r="I2583" t="s">
        <v>9718</v>
      </c>
      <c r="J2583">
        <v>49.726108000000004</v>
      </c>
    </row>
    <row r="2584" spans="1:10" x14ac:dyDescent="0.25">
      <c r="A2584" s="268" t="s">
        <v>5800</v>
      </c>
      <c r="B2584" s="268" t="s">
        <v>5801</v>
      </c>
      <c r="C2584" s="268" t="s">
        <v>9719</v>
      </c>
      <c r="D2584" s="271">
        <v>170.54873599999999</v>
      </c>
      <c r="G2584" t="s">
        <v>5800</v>
      </c>
      <c r="H2584" t="s">
        <v>5801</v>
      </c>
      <c r="I2584" t="s">
        <v>9719</v>
      </c>
      <c r="J2584">
        <v>170.54873599999999</v>
      </c>
    </row>
    <row r="2585" spans="1:10" x14ac:dyDescent="0.25">
      <c r="A2585" s="268" t="s">
        <v>5802</v>
      </c>
      <c r="B2585" s="268" t="s">
        <v>5803</v>
      </c>
      <c r="C2585" s="268" t="s">
        <v>9720</v>
      </c>
      <c r="D2585" s="271">
        <v>1158.9519</v>
      </c>
      <c r="G2585" t="s">
        <v>5802</v>
      </c>
      <c r="H2585" t="s">
        <v>5803</v>
      </c>
      <c r="I2585" t="s">
        <v>9720</v>
      </c>
      <c r="J2585">
        <v>1158.9519</v>
      </c>
    </row>
    <row r="2586" spans="1:10" x14ac:dyDescent="0.25">
      <c r="A2586" s="268" t="s">
        <v>5804</v>
      </c>
      <c r="B2586" s="268" t="s">
        <v>5805</v>
      </c>
      <c r="C2586" s="268" t="s">
        <v>9721</v>
      </c>
      <c r="D2586" s="271">
        <v>29</v>
      </c>
      <c r="G2586" t="s">
        <v>5804</v>
      </c>
      <c r="H2586" t="s">
        <v>5805</v>
      </c>
      <c r="I2586" t="s">
        <v>9721</v>
      </c>
      <c r="J2586">
        <v>29</v>
      </c>
    </row>
    <row r="2587" spans="1:10" x14ac:dyDescent="0.25">
      <c r="A2587" s="268" t="s">
        <v>5806</v>
      </c>
      <c r="B2587" s="268" t="s">
        <v>5807</v>
      </c>
      <c r="C2587" s="268" t="s">
        <v>9722</v>
      </c>
      <c r="D2587" s="271">
        <v>89.5</v>
      </c>
      <c r="G2587" t="s">
        <v>5806</v>
      </c>
      <c r="H2587" t="s">
        <v>5807</v>
      </c>
      <c r="I2587" t="s">
        <v>9722</v>
      </c>
      <c r="J2587">
        <v>89.5</v>
      </c>
    </row>
    <row r="2588" spans="1:10" x14ac:dyDescent="0.25">
      <c r="A2588" s="268" t="s">
        <v>5808</v>
      </c>
      <c r="B2588" s="268" t="s">
        <v>5809</v>
      </c>
      <c r="C2588" s="268" t="s">
        <v>9723</v>
      </c>
      <c r="D2588" s="271">
        <v>208.09042299999999</v>
      </c>
      <c r="G2588" t="s">
        <v>5808</v>
      </c>
      <c r="H2588" t="s">
        <v>5809</v>
      </c>
      <c r="I2588" t="s">
        <v>9723</v>
      </c>
      <c r="J2588">
        <v>208.09042299999999</v>
      </c>
    </row>
    <row r="2589" spans="1:10" x14ac:dyDescent="0.25">
      <c r="A2589" s="268" t="s">
        <v>5810</v>
      </c>
      <c r="B2589" s="268" t="s">
        <v>5811</v>
      </c>
      <c r="C2589" s="268" t="s">
        <v>9724</v>
      </c>
      <c r="D2589" s="271">
        <v>493.50872800000002</v>
      </c>
      <c r="G2589" t="s">
        <v>5810</v>
      </c>
      <c r="H2589" t="s">
        <v>5811</v>
      </c>
      <c r="I2589" t="s">
        <v>9724</v>
      </c>
      <c r="J2589">
        <v>493.50872800000002</v>
      </c>
    </row>
    <row r="2590" spans="1:10" x14ac:dyDescent="0.25">
      <c r="A2590" s="268" t="s">
        <v>5812</v>
      </c>
      <c r="B2590" s="268" t="s">
        <v>5813</v>
      </c>
      <c r="C2590" s="268" t="s">
        <v>9725</v>
      </c>
      <c r="D2590" s="271">
        <v>191.428833</v>
      </c>
      <c r="G2590" t="s">
        <v>5812</v>
      </c>
      <c r="H2590" t="s">
        <v>5813</v>
      </c>
      <c r="I2590" t="s">
        <v>9725</v>
      </c>
      <c r="J2590">
        <v>191.428833</v>
      </c>
    </row>
    <row r="2591" spans="1:10" x14ac:dyDescent="0.25">
      <c r="A2591" s="268" t="s">
        <v>5814</v>
      </c>
      <c r="B2591" s="268" t="s">
        <v>5815</v>
      </c>
      <c r="C2591" s="268" t="s">
        <v>9726</v>
      </c>
      <c r="D2591" s="271">
        <v>15</v>
      </c>
      <c r="G2591" t="s">
        <v>5814</v>
      </c>
      <c r="H2591" t="s">
        <v>5815</v>
      </c>
      <c r="I2591" t="s">
        <v>9726</v>
      </c>
      <c r="J2591">
        <v>15</v>
      </c>
    </row>
    <row r="2592" spans="1:10" x14ac:dyDescent="0.25">
      <c r="A2592" s="268" t="s">
        <v>5816</v>
      </c>
      <c r="B2592" s="268" t="s">
        <v>5817</v>
      </c>
      <c r="C2592" s="268" t="s">
        <v>9727</v>
      </c>
      <c r="D2592" s="271">
        <v>1</v>
      </c>
      <c r="G2592" t="s">
        <v>5816</v>
      </c>
      <c r="H2592" t="s">
        <v>5817</v>
      </c>
      <c r="I2592" t="s">
        <v>9727</v>
      </c>
      <c r="J2592">
        <v>1</v>
      </c>
    </row>
    <row r="2593" spans="1:10" x14ac:dyDescent="0.25">
      <c r="A2593" s="268" t="s">
        <v>5818</v>
      </c>
      <c r="B2593" s="268" t="s">
        <v>5819</v>
      </c>
      <c r="C2593" s="268" t="s">
        <v>9728</v>
      </c>
      <c r="D2593" s="271">
        <v>214.415817</v>
      </c>
      <c r="G2593" t="s">
        <v>5818</v>
      </c>
      <c r="H2593" t="s">
        <v>5819</v>
      </c>
      <c r="I2593" t="s">
        <v>9728</v>
      </c>
      <c r="J2593">
        <v>214.415817</v>
      </c>
    </row>
    <row r="2594" spans="1:10" x14ac:dyDescent="0.25">
      <c r="A2594" s="268" t="s">
        <v>5820</v>
      </c>
      <c r="B2594" s="268" t="s">
        <v>5821</v>
      </c>
      <c r="C2594" s="268" t="s">
        <v>9729</v>
      </c>
      <c r="D2594" s="271">
        <v>40.450347000000001</v>
      </c>
      <c r="G2594" t="s">
        <v>5820</v>
      </c>
      <c r="H2594" t="s">
        <v>5821</v>
      </c>
      <c r="I2594" t="s">
        <v>9729</v>
      </c>
      <c r="J2594">
        <v>40.450347000000001</v>
      </c>
    </row>
    <row r="2595" spans="1:10" x14ac:dyDescent="0.25">
      <c r="A2595" s="268" t="s">
        <v>5822</v>
      </c>
      <c r="B2595" s="268" t="s">
        <v>5823</v>
      </c>
      <c r="C2595" s="268" t="s">
        <v>9730</v>
      </c>
      <c r="D2595" s="271">
        <v>623.37164299999995</v>
      </c>
      <c r="G2595" t="s">
        <v>5822</v>
      </c>
      <c r="H2595" t="s">
        <v>5823</v>
      </c>
      <c r="I2595" t="s">
        <v>9730</v>
      </c>
      <c r="J2595">
        <v>623.37164299999995</v>
      </c>
    </row>
    <row r="2596" spans="1:10" x14ac:dyDescent="0.25">
      <c r="A2596" s="268" t="s">
        <v>5824</v>
      </c>
      <c r="B2596" s="268" t="s">
        <v>5825</v>
      </c>
      <c r="C2596" s="268" t="s">
        <v>9731</v>
      </c>
      <c r="D2596" s="271">
        <v>24</v>
      </c>
      <c r="G2596" t="s">
        <v>5824</v>
      </c>
      <c r="H2596" t="s">
        <v>5825</v>
      </c>
      <c r="I2596" t="s">
        <v>9731</v>
      </c>
      <c r="J2596">
        <v>24</v>
      </c>
    </row>
    <row r="2597" spans="1:10" x14ac:dyDescent="0.25">
      <c r="A2597" s="268" t="s">
        <v>5826</v>
      </c>
      <c r="B2597" s="268" t="s">
        <v>5827</v>
      </c>
      <c r="C2597" s="268" t="s">
        <v>9732</v>
      </c>
      <c r="D2597" s="271">
        <v>230.33471599999999</v>
      </c>
      <c r="G2597" t="s">
        <v>5826</v>
      </c>
      <c r="H2597" t="s">
        <v>5827</v>
      </c>
      <c r="I2597" t="s">
        <v>9732</v>
      </c>
      <c r="J2597">
        <v>230.33471599999999</v>
      </c>
    </row>
    <row r="2598" spans="1:10" x14ac:dyDescent="0.25">
      <c r="A2598" s="268" t="s">
        <v>5828</v>
      </c>
      <c r="B2598" s="268" t="s">
        <v>5829</v>
      </c>
      <c r="C2598" s="268" t="s">
        <v>9733</v>
      </c>
      <c r="D2598" s="271">
        <v>35.463977</v>
      </c>
      <c r="G2598" t="s">
        <v>5828</v>
      </c>
      <c r="H2598" t="s">
        <v>5829</v>
      </c>
      <c r="I2598" t="s">
        <v>9733</v>
      </c>
      <c r="J2598">
        <v>35.463977</v>
      </c>
    </row>
    <row r="2599" spans="1:10" x14ac:dyDescent="0.25">
      <c r="A2599" s="268" t="s">
        <v>5830</v>
      </c>
      <c r="B2599" s="268" t="s">
        <v>5831</v>
      </c>
      <c r="C2599" s="268" t="s">
        <v>9734</v>
      </c>
      <c r="D2599" s="271">
        <v>52.352592000000001</v>
      </c>
      <c r="G2599" t="s">
        <v>5830</v>
      </c>
      <c r="H2599" t="s">
        <v>5831</v>
      </c>
      <c r="I2599" t="s">
        <v>9734</v>
      </c>
      <c r="J2599">
        <v>52.352592000000001</v>
      </c>
    </row>
    <row r="2600" spans="1:10" x14ac:dyDescent="0.25">
      <c r="A2600" s="268" t="s">
        <v>5832</v>
      </c>
      <c r="B2600" s="268" t="s">
        <v>5833</v>
      </c>
      <c r="C2600" s="268" t="s">
        <v>9735</v>
      </c>
      <c r="D2600" s="271">
        <v>298.34951699999999</v>
      </c>
      <c r="G2600" t="s">
        <v>5832</v>
      </c>
      <c r="H2600" t="s">
        <v>5833</v>
      </c>
      <c r="I2600" t="s">
        <v>9735</v>
      </c>
      <c r="J2600">
        <v>298.34951699999999</v>
      </c>
    </row>
    <row r="2601" spans="1:10" x14ac:dyDescent="0.25">
      <c r="A2601" s="268" t="s">
        <v>5834</v>
      </c>
      <c r="B2601" s="268" t="s">
        <v>5835</v>
      </c>
      <c r="C2601" s="268" t="s">
        <v>9736</v>
      </c>
      <c r="D2601" s="271">
        <v>3.2513359999999998</v>
      </c>
      <c r="G2601" t="s">
        <v>5834</v>
      </c>
      <c r="H2601" t="s">
        <v>5835</v>
      </c>
      <c r="I2601" t="s">
        <v>9736</v>
      </c>
      <c r="J2601">
        <v>3.2513359999999998</v>
      </c>
    </row>
    <row r="2602" spans="1:10" x14ac:dyDescent="0.25">
      <c r="A2602" s="268" t="s">
        <v>5836</v>
      </c>
      <c r="B2602" s="268" t="s">
        <v>5837</v>
      </c>
      <c r="C2602" s="268" t="s">
        <v>9737</v>
      </c>
      <c r="D2602" s="271">
        <v>10.355598000000001</v>
      </c>
      <c r="G2602" t="s">
        <v>5836</v>
      </c>
      <c r="H2602" t="s">
        <v>5837</v>
      </c>
      <c r="I2602" t="s">
        <v>9737</v>
      </c>
      <c r="J2602">
        <v>10.355598000000001</v>
      </c>
    </row>
    <row r="2603" spans="1:10" x14ac:dyDescent="0.25">
      <c r="A2603" s="268" t="s">
        <v>5838</v>
      </c>
      <c r="B2603" s="268" t="s">
        <v>5839</v>
      </c>
      <c r="C2603" s="268" t="s">
        <v>9738</v>
      </c>
      <c r="D2603" s="271">
        <v>22.5</v>
      </c>
      <c r="G2603" t="s">
        <v>5838</v>
      </c>
      <c r="H2603" t="s">
        <v>5839</v>
      </c>
      <c r="I2603" t="s">
        <v>9738</v>
      </c>
      <c r="J2603">
        <v>22.5</v>
      </c>
    </row>
    <row r="2604" spans="1:10" x14ac:dyDescent="0.25">
      <c r="A2604" s="268" t="s">
        <v>5840</v>
      </c>
      <c r="B2604" s="268" t="s">
        <v>5841</v>
      </c>
      <c r="C2604" s="268" t="s">
        <v>9739</v>
      </c>
      <c r="D2604" s="271">
        <v>38.719379000000004</v>
      </c>
      <c r="G2604" t="s">
        <v>5840</v>
      </c>
      <c r="H2604" t="s">
        <v>5841</v>
      </c>
      <c r="I2604" t="s">
        <v>9739</v>
      </c>
      <c r="J2604">
        <v>38.719379000000004</v>
      </c>
    </row>
    <row r="2605" spans="1:10" x14ac:dyDescent="0.25">
      <c r="A2605" s="268" t="s">
        <v>5842</v>
      </c>
      <c r="B2605" s="268" t="s">
        <v>5843</v>
      </c>
      <c r="C2605" s="268" t="s">
        <v>9740</v>
      </c>
      <c r="D2605" s="271">
        <v>0</v>
      </c>
      <c r="G2605" t="s">
        <v>5842</v>
      </c>
      <c r="H2605" t="s">
        <v>5843</v>
      </c>
      <c r="I2605" t="s">
        <v>9740</v>
      </c>
      <c r="J2605">
        <v>0</v>
      </c>
    </row>
    <row r="2606" spans="1:10" x14ac:dyDescent="0.25">
      <c r="A2606" s="268" t="s">
        <v>5844</v>
      </c>
      <c r="B2606" s="268" t="s">
        <v>5845</v>
      </c>
      <c r="C2606" s="268" t="s">
        <v>9741</v>
      </c>
      <c r="D2606" s="271">
        <v>0.5</v>
      </c>
      <c r="G2606" t="s">
        <v>5844</v>
      </c>
      <c r="H2606" t="s">
        <v>5845</v>
      </c>
      <c r="I2606" t="s">
        <v>9741</v>
      </c>
      <c r="J2606">
        <v>0.5</v>
      </c>
    </row>
    <row r="2607" spans="1:10" x14ac:dyDescent="0.25">
      <c r="A2607" s="268" t="s">
        <v>5846</v>
      </c>
      <c r="B2607" s="268" t="s">
        <v>5847</v>
      </c>
      <c r="C2607" s="268" t="s">
        <v>9742</v>
      </c>
      <c r="D2607" s="271">
        <v>2</v>
      </c>
      <c r="G2607" t="s">
        <v>5846</v>
      </c>
      <c r="H2607" t="s">
        <v>5847</v>
      </c>
      <c r="I2607" t="s">
        <v>9742</v>
      </c>
      <c r="J2607">
        <v>2</v>
      </c>
    </row>
    <row r="2608" spans="1:10" x14ac:dyDescent="0.25">
      <c r="A2608" s="268" t="s">
        <v>5848</v>
      </c>
      <c r="B2608" s="268" t="s">
        <v>5849</v>
      </c>
      <c r="C2608" s="268" t="s">
        <v>9743</v>
      </c>
      <c r="D2608" s="271">
        <v>4</v>
      </c>
      <c r="G2608" t="s">
        <v>5848</v>
      </c>
      <c r="H2608" t="s">
        <v>5849</v>
      </c>
      <c r="I2608" t="s">
        <v>9743</v>
      </c>
      <c r="J2608">
        <v>4</v>
      </c>
    </row>
    <row r="2609" spans="1:10" x14ac:dyDescent="0.25">
      <c r="A2609" s="268" t="s">
        <v>5850</v>
      </c>
      <c r="B2609" s="268" t="s">
        <v>5851</v>
      </c>
      <c r="C2609" s="268" t="s">
        <v>9744</v>
      </c>
      <c r="D2609" s="271">
        <v>0</v>
      </c>
      <c r="G2609" t="s">
        <v>5850</v>
      </c>
      <c r="H2609" t="s">
        <v>5851</v>
      </c>
      <c r="I2609" t="s">
        <v>9744</v>
      </c>
      <c r="J2609">
        <v>0</v>
      </c>
    </row>
    <row r="2610" spans="1:10" x14ac:dyDescent="0.25">
      <c r="A2610" s="268" t="s">
        <v>5852</v>
      </c>
      <c r="B2610" s="268" t="s">
        <v>5853</v>
      </c>
      <c r="C2610" s="268" t="s">
        <v>9745</v>
      </c>
      <c r="D2610" s="271">
        <v>91.605491000000001</v>
      </c>
      <c r="G2610" t="s">
        <v>5852</v>
      </c>
      <c r="H2610" t="s">
        <v>5853</v>
      </c>
      <c r="I2610" t="s">
        <v>9745</v>
      </c>
      <c r="J2610">
        <v>91.605491000000001</v>
      </c>
    </row>
    <row r="2611" spans="1:10" x14ac:dyDescent="0.25">
      <c r="A2611" s="268" t="s">
        <v>5854</v>
      </c>
      <c r="B2611" s="268" t="s">
        <v>5855</v>
      </c>
      <c r="C2611" s="268" t="s">
        <v>9746</v>
      </c>
      <c r="D2611" s="271">
        <v>90.605491000000001</v>
      </c>
      <c r="G2611" t="s">
        <v>5854</v>
      </c>
      <c r="H2611" t="s">
        <v>5855</v>
      </c>
      <c r="I2611" t="s">
        <v>9746</v>
      </c>
      <c r="J2611">
        <v>90.605491000000001</v>
      </c>
    </row>
    <row r="2612" spans="1:10" x14ac:dyDescent="0.25">
      <c r="A2612" s="268" t="s">
        <v>5856</v>
      </c>
      <c r="B2612" s="268" t="s">
        <v>5857</v>
      </c>
      <c r="C2612" s="268" t="s">
        <v>9747</v>
      </c>
      <c r="D2612" s="271">
        <v>3.5</v>
      </c>
      <c r="G2612" t="s">
        <v>5856</v>
      </c>
      <c r="H2612" t="s">
        <v>5857</v>
      </c>
      <c r="I2612" t="s">
        <v>9747</v>
      </c>
      <c r="J2612">
        <v>3.5</v>
      </c>
    </row>
    <row r="2613" spans="1:10" x14ac:dyDescent="0.25">
      <c r="A2613" s="268" t="s">
        <v>5858</v>
      </c>
      <c r="B2613" s="268" t="s">
        <v>5859</v>
      </c>
      <c r="C2613" s="268" t="s">
        <v>9748</v>
      </c>
      <c r="D2613" s="271">
        <v>10.421105000000001</v>
      </c>
      <c r="G2613" t="s">
        <v>5858</v>
      </c>
      <c r="H2613" t="s">
        <v>5859</v>
      </c>
      <c r="I2613" t="s">
        <v>9748</v>
      </c>
      <c r="J2613">
        <v>10.421105000000001</v>
      </c>
    </row>
    <row r="2614" spans="1:10" x14ac:dyDescent="0.25">
      <c r="A2614" s="268" t="s">
        <v>5860</v>
      </c>
      <c r="B2614" s="268" t="s">
        <v>5861</v>
      </c>
      <c r="C2614" s="268" t="s">
        <v>9749</v>
      </c>
      <c r="D2614" s="271">
        <v>8.5</v>
      </c>
      <c r="G2614" t="s">
        <v>5860</v>
      </c>
      <c r="H2614" t="s">
        <v>5861</v>
      </c>
      <c r="I2614" t="s">
        <v>9749</v>
      </c>
      <c r="J2614">
        <v>8.5</v>
      </c>
    </row>
    <row r="2615" spans="1:10" x14ac:dyDescent="0.25">
      <c r="A2615" s="268" t="s">
        <v>5862</v>
      </c>
      <c r="B2615" s="268" t="s">
        <v>5863</v>
      </c>
      <c r="C2615" s="268" t="s">
        <v>9750</v>
      </c>
      <c r="D2615" s="271">
        <v>47.163158000000003</v>
      </c>
      <c r="G2615" t="s">
        <v>5862</v>
      </c>
      <c r="H2615" t="s">
        <v>5863</v>
      </c>
      <c r="I2615" t="s">
        <v>9750</v>
      </c>
      <c r="J2615">
        <v>47.163158000000003</v>
      </c>
    </row>
    <row r="2616" spans="1:10" x14ac:dyDescent="0.25">
      <c r="A2616" s="268" t="s">
        <v>5864</v>
      </c>
      <c r="B2616" s="268" t="s">
        <v>5865</v>
      </c>
      <c r="C2616" s="268" t="s">
        <v>9751</v>
      </c>
      <c r="D2616" s="271">
        <v>12.062695</v>
      </c>
      <c r="G2616" t="s">
        <v>5864</v>
      </c>
      <c r="H2616" t="s">
        <v>5865</v>
      </c>
      <c r="I2616" t="s">
        <v>9751</v>
      </c>
      <c r="J2616">
        <v>12.062695</v>
      </c>
    </row>
    <row r="2617" spans="1:10" x14ac:dyDescent="0.25">
      <c r="A2617" s="268" t="s">
        <v>5866</v>
      </c>
      <c r="B2617" s="268" t="s">
        <v>5867</v>
      </c>
      <c r="C2617" s="268" t="s">
        <v>9752</v>
      </c>
      <c r="D2617" s="271">
        <v>21</v>
      </c>
      <c r="G2617" t="s">
        <v>5866</v>
      </c>
      <c r="H2617" t="s">
        <v>5867</v>
      </c>
      <c r="I2617" t="s">
        <v>9752</v>
      </c>
      <c r="J2617">
        <v>21</v>
      </c>
    </row>
    <row r="2618" spans="1:10" x14ac:dyDescent="0.25">
      <c r="A2618" s="268" t="s">
        <v>5868</v>
      </c>
      <c r="B2618" s="268" t="s">
        <v>5869</v>
      </c>
      <c r="C2618" s="268" t="s">
        <v>9753</v>
      </c>
      <c r="D2618" s="271">
        <v>35</v>
      </c>
      <c r="G2618" t="s">
        <v>5868</v>
      </c>
      <c r="H2618" t="s">
        <v>5869</v>
      </c>
      <c r="I2618" t="s">
        <v>9753</v>
      </c>
      <c r="J2618">
        <v>35</v>
      </c>
    </row>
    <row r="2619" spans="1:10" x14ac:dyDescent="0.25">
      <c r="A2619" s="268" t="s">
        <v>5870</v>
      </c>
      <c r="B2619" s="268" t="s">
        <v>5871</v>
      </c>
      <c r="C2619" s="268" t="s">
        <v>9754</v>
      </c>
      <c r="D2619" s="271">
        <v>0.5</v>
      </c>
      <c r="G2619" t="s">
        <v>5870</v>
      </c>
      <c r="H2619" t="s">
        <v>5871</v>
      </c>
      <c r="I2619" t="s">
        <v>9754</v>
      </c>
      <c r="J2619">
        <v>0.5</v>
      </c>
    </row>
    <row r="2620" spans="1:10" x14ac:dyDescent="0.25">
      <c r="A2620" s="268" t="s">
        <v>5872</v>
      </c>
      <c r="B2620" s="268" t="s">
        <v>5873</v>
      </c>
      <c r="C2620" s="268" t="s">
        <v>9755</v>
      </c>
      <c r="D2620" s="271">
        <v>0</v>
      </c>
      <c r="G2620" t="s">
        <v>5872</v>
      </c>
      <c r="H2620" t="s">
        <v>5873</v>
      </c>
      <c r="I2620" t="s">
        <v>9755</v>
      </c>
      <c r="J2620">
        <v>0</v>
      </c>
    </row>
    <row r="2621" spans="1:10" x14ac:dyDescent="0.25">
      <c r="A2621" s="268" t="s">
        <v>5874</v>
      </c>
      <c r="B2621" s="268" t="s">
        <v>5875</v>
      </c>
      <c r="C2621" s="268" t="s">
        <v>9756</v>
      </c>
      <c r="D2621" s="271">
        <v>2</v>
      </c>
      <c r="G2621" t="s">
        <v>5874</v>
      </c>
      <c r="H2621" t="s">
        <v>5875</v>
      </c>
      <c r="I2621" t="s">
        <v>9756</v>
      </c>
      <c r="J2621">
        <v>2</v>
      </c>
    </row>
    <row r="2622" spans="1:10" x14ac:dyDescent="0.25">
      <c r="A2622" s="276" t="s">
        <v>5876</v>
      </c>
      <c r="B2622" s="276" t="s">
        <v>5877</v>
      </c>
      <c r="C2622" s="276" t="s">
        <v>9757</v>
      </c>
      <c r="D2622" s="269">
        <v>0</v>
      </c>
      <c r="G2622" t="s">
        <v>5876</v>
      </c>
      <c r="H2622" t="s">
        <v>5877</v>
      </c>
      <c r="I2622" t="s">
        <v>9757</v>
      </c>
      <c r="J2622">
        <v>0</v>
      </c>
    </row>
    <row r="2623" spans="1:10" x14ac:dyDescent="0.25">
      <c r="A2623" s="276" t="s">
        <v>5878</v>
      </c>
      <c r="B2623" s="276" t="s">
        <v>5879</v>
      </c>
      <c r="C2623" s="276" t="s">
        <v>9758</v>
      </c>
      <c r="D2623" s="269">
        <v>12.5</v>
      </c>
      <c r="G2623" t="s">
        <v>5878</v>
      </c>
      <c r="H2623" t="s">
        <v>5879</v>
      </c>
      <c r="I2623" t="s">
        <v>9758</v>
      </c>
      <c r="J2623">
        <v>12.5</v>
      </c>
    </row>
    <row r="2624" spans="1:10" x14ac:dyDescent="0.25">
      <c r="A2624" s="276" t="s">
        <v>5880</v>
      </c>
      <c r="B2624" s="276" t="s">
        <v>5881</v>
      </c>
      <c r="C2624" s="276" t="s">
        <v>9759</v>
      </c>
      <c r="D2624" s="269">
        <v>15.563743000000001</v>
      </c>
      <c r="G2624" t="s">
        <v>5880</v>
      </c>
      <c r="H2624" t="s">
        <v>5881</v>
      </c>
      <c r="I2624" t="s">
        <v>9759</v>
      </c>
      <c r="J2624">
        <v>15.563743000000001</v>
      </c>
    </row>
    <row r="2625" spans="1:10" x14ac:dyDescent="0.25">
      <c r="A2625" s="276" t="s">
        <v>5882</v>
      </c>
      <c r="B2625" s="276" t="s">
        <v>5883</v>
      </c>
      <c r="C2625" s="276" t="s">
        <v>9760</v>
      </c>
      <c r="D2625" s="269">
        <v>37.837394000000003</v>
      </c>
      <c r="G2625" t="s">
        <v>5882</v>
      </c>
      <c r="H2625" t="s">
        <v>5883</v>
      </c>
      <c r="I2625" t="s">
        <v>9760</v>
      </c>
      <c r="J2625">
        <v>37.837394000000003</v>
      </c>
    </row>
    <row r="2626" spans="1:10" x14ac:dyDescent="0.25">
      <c r="A2626" s="276" t="s">
        <v>5884</v>
      </c>
      <c r="B2626" s="276" t="s">
        <v>5885</v>
      </c>
      <c r="C2626" s="276" t="s">
        <v>9761</v>
      </c>
      <c r="D2626" s="269">
        <v>19.872146000000001</v>
      </c>
      <c r="G2626" t="s">
        <v>5884</v>
      </c>
      <c r="H2626" t="s">
        <v>5885</v>
      </c>
      <c r="I2626" t="s">
        <v>9761</v>
      </c>
      <c r="J2626">
        <v>19.872146000000001</v>
      </c>
    </row>
    <row r="2627" spans="1:10" x14ac:dyDescent="0.25">
      <c r="A2627" s="276" t="s">
        <v>5886</v>
      </c>
      <c r="B2627" s="276" t="s">
        <v>5887</v>
      </c>
      <c r="C2627" s="276" t="s">
        <v>9762</v>
      </c>
      <c r="D2627" s="269">
        <v>188.62858499999999</v>
      </c>
      <c r="G2627" t="s">
        <v>5886</v>
      </c>
      <c r="H2627" t="s">
        <v>5887</v>
      </c>
      <c r="I2627" t="s">
        <v>9762</v>
      </c>
      <c r="J2627">
        <v>188.62858499999999</v>
      </c>
    </row>
    <row r="2628" spans="1:10" x14ac:dyDescent="0.25">
      <c r="A2628" s="276" t="s">
        <v>5888</v>
      </c>
      <c r="B2628" s="276" t="s">
        <v>5889</v>
      </c>
      <c r="C2628" s="276" t="s">
        <v>9763</v>
      </c>
      <c r="D2628" s="269">
        <v>24.295375</v>
      </c>
      <c r="G2628" t="s">
        <v>5888</v>
      </c>
      <c r="H2628" t="s">
        <v>5889</v>
      </c>
      <c r="I2628" t="s">
        <v>9763</v>
      </c>
      <c r="J2628">
        <v>24.295375</v>
      </c>
    </row>
    <row r="2629" spans="1:10" x14ac:dyDescent="0.25">
      <c r="A2629" s="276" t="s">
        <v>5890</v>
      </c>
      <c r="B2629" s="276" t="s">
        <v>5891</v>
      </c>
      <c r="C2629" s="276" t="s">
        <v>9764</v>
      </c>
      <c r="D2629" s="269">
        <v>0</v>
      </c>
      <c r="G2629" t="s">
        <v>5890</v>
      </c>
      <c r="H2629" t="s">
        <v>5891</v>
      </c>
      <c r="I2629" t="s">
        <v>9764</v>
      </c>
      <c r="J2629">
        <v>0</v>
      </c>
    </row>
    <row r="2630" spans="1:10" x14ac:dyDescent="0.25">
      <c r="A2630" s="276" t="s">
        <v>5892</v>
      </c>
      <c r="B2630" s="276" t="s">
        <v>5893</v>
      </c>
      <c r="C2630" s="276" t="s">
        <v>9765</v>
      </c>
      <c r="D2630" s="269">
        <v>0</v>
      </c>
      <c r="G2630" t="s">
        <v>5892</v>
      </c>
      <c r="H2630" t="s">
        <v>5893</v>
      </c>
      <c r="I2630" t="s">
        <v>9765</v>
      </c>
      <c r="J2630">
        <v>0</v>
      </c>
    </row>
    <row r="2631" spans="1:10" x14ac:dyDescent="0.25">
      <c r="A2631" s="276" t="s">
        <v>5894</v>
      </c>
      <c r="B2631" s="276" t="s">
        <v>5895</v>
      </c>
      <c r="C2631" s="276" t="s">
        <v>9766</v>
      </c>
      <c r="D2631" s="269">
        <v>9.5</v>
      </c>
      <c r="G2631" t="s">
        <v>5894</v>
      </c>
      <c r="H2631" t="s">
        <v>5895</v>
      </c>
      <c r="I2631" t="s">
        <v>9766</v>
      </c>
      <c r="J2631">
        <v>9.5</v>
      </c>
    </row>
    <row r="2632" spans="1:10" x14ac:dyDescent="0.25">
      <c r="A2632" s="276" t="s">
        <v>5896</v>
      </c>
      <c r="B2632" s="276" t="s">
        <v>5897</v>
      </c>
      <c r="C2632" s="276" t="s">
        <v>9767</v>
      </c>
      <c r="D2632" s="269">
        <v>33.894668000000003</v>
      </c>
      <c r="G2632" t="s">
        <v>5896</v>
      </c>
      <c r="H2632" t="s">
        <v>5897</v>
      </c>
      <c r="I2632" t="s">
        <v>9767</v>
      </c>
      <c r="J2632">
        <v>33.894668000000003</v>
      </c>
    </row>
    <row r="2633" spans="1:10" x14ac:dyDescent="0.25">
      <c r="A2633" s="276" t="s">
        <v>5898</v>
      </c>
      <c r="B2633" s="276" t="s">
        <v>5899</v>
      </c>
      <c r="C2633" s="276" t="s">
        <v>9768</v>
      </c>
      <c r="D2633" s="269">
        <v>8.5</v>
      </c>
      <c r="G2633" t="s">
        <v>5898</v>
      </c>
      <c r="H2633" t="s">
        <v>5899</v>
      </c>
      <c r="I2633" t="s">
        <v>9768</v>
      </c>
      <c r="J2633">
        <v>8.5</v>
      </c>
    </row>
    <row r="2634" spans="1:10" x14ac:dyDescent="0.25">
      <c r="A2634" s="276" t="s">
        <v>5900</v>
      </c>
      <c r="B2634" s="276" t="s">
        <v>5901</v>
      </c>
      <c r="C2634" s="276" t="s">
        <v>9769</v>
      </c>
      <c r="D2634" s="269">
        <v>23.265716000000001</v>
      </c>
      <c r="G2634" t="s">
        <v>5900</v>
      </c>
      <c r="H2634" t="s">
        <v>5901</v>
      </c>
      <c r="I2634" t="s">
        <v>9769</v>
      </c>
      <c r="J2634">
        <v>23.265716000000001</v>
      </c>
    </row>
    <row r="2635" spans="1:10" x14ac:dyDescent="0.25">
      <c r="A2635" s="276" t="s">
        <v>5902</v>
      </c>
      <c r="B2635" s="276" t="s">
        <v>5903</v>
      </c>
      <c r="C2635" s="276" t="s">
        <v>9770</v>
      </c>
      <c r="D2635" s="269">
        <v>22.682576999999998</v>
      </c>
      <c r="G2635" t="s">
        <v>5902</v>
      </c>
      <c r="H2635" t="s">
        <v>5903</v>
      </c>
      <c r="I2635" t="s">
        <v>9770</v>
      </c>
      <c r="J2635">
        <v>22.682576999999998</v>
      </c>
    </row>
    <row r="2636" spans="1:10" x14ac:dyDescent="0.25">
      <c r="A2636" s="276" t="s">
        <v>5904</v>
      </c>
      <c r="B2636" s="276" t="s">
        <v>5905</v>
      </c>
      <c r="C2636" s="276" t="s">
        <v>9771</v>
      </c>
      <c r="D2636" s="269">
        <v>40.847602000000002</v>
      </c>
      <c r="G2636" t="s">
        <v>5904</v>
      </c>
      <c r="H2636" t="s">
        <v>5905</v>
      </c>
      <c r="I2636" t="s">
        <v>9771</v>
      </c>
      <c r="J2636">
        <v>40.847602000000002</v>
      </c>
    </row>
    <row r="2637" spans="1:10" x14ac:dyDescent="0.25">
      <c r="A2637" s="276" t="s">
        <v>5906</v>
      </c>
      <c r="B2637" s="276" t="s">
        <v>5907</v>
      </c>
      <c r="C2637" s="276" t="s">
        <v>9772</v>
      </c>
      <c r="D2637" s="269">
        <v>27</v>
      </c>
      <c r="G2637" t="s">
        <v>5906</v>
      </c>
      <c r="H2637" t="s">
        <v>5907</v>
      </c>
      <c r="I2637" t="s">
        <v>9772</v>
      </c>
      <c r="J2637">
        <v>27</v>
      </c>
    </row>
    <row r="2638" spans="1:10" x14ac:dyDescent="0.25">
      <c r="A2638" s="276" t="s">
        <v>5908</v>
      </c>
      <c r="B2638" s="276" t="s">
        <v>5909</v>
      </c>
      <c r="C2638" s="276" t="s">
        <v>9773</v>
      </c>
      <c r="D2638" s="269">
        <v>9.8476020000000002</v>
      </c>
      <c r="G2638" t="s">
        <v>5908</v>
      </c>
      <c r="H2638" t="s">
        <v>5909</v>
      </c>
      <c r="I2638" t="s">
        <v>9773</v>
      </c>
      <c r="J2638">
        <v>9.8476020000000002</v>
      </c>
    </row>
    <row r="2639" spans="1:10" x14ac:dyDescent="0.25">
      <c r="A2639" s="276" t="s">
        <v>5910</v>
      </c>
      <c r="B2639" s="276" t="s">
        <v>5911</v>
      </c>
      <c r="C2639" s="276" t="s">
        <v>9774</v>
      </c>
      <c r="D2639" s="269">
        <v>28.818916000000002</v>
      </c>
      <c r="G2639" t="s">
        <v>5910</v>
      </c>
      <c r="H2639" t="s">
        <v>5911</v>
      </c>
      <c r="I2639" t="s">
        <v>9774</v>
      </c>
      <c r="J2639">
        <v>28.818916000000002</v>
      </c>
    </row>
    <row r="2640" spans="1:10" x14ac:dyDescent="0.25">
      <c r="A2640" s="276" t="s">
        <v>5912</v>
      </c>
      <c r="B2640" s="276" t="s">
        <v>5913</v>
      </c>
      <c r="C2640" s="276" t="s">
        <v>9775</v>
      </c>
      <c r="D2640" s="269">
        <v>3</v>
      </c>
      <c r="G2640" t="s">
        <v>5912</v>
      </c>
      <c r="H2640" t="s">
        <v>5913</v>
      </c>
      <c r="I2640" t="s">
        <v>9775</v>
      </c>
      <c r="J2640">
        <v>3</v>
      </c>
    </row>
    <row r="2641" spans="1:10" x14ac:dyDescent="0.25">
      <c r="A2641" s="276" t="s">
        <v>5914</v>
      </c>
      <c r="B2641" s="276" t="s">
        <v>5915</v>
      </c>
      <c r="C2641" s="276" t="s">
        <v>9776</v>
      </c>
      <c r="D2641" s="269">
        <v>15.436976</v>
      </c>
      <c r="G2641" t="s">
        <v>5914</v>
      </c>
      <c r="H2641" t="s">
        <v>5915</v>
      </c>
      <c r="I2641" t="s">
        <v>9776</v>
      </c>
      <c r="J2641">
        <v>15.436976</v>
      </c>
    </row>
    <row r="2642" spans="1:10" x14ac:dyDescent="0.25">
      <c r="A2642" s="276" t="s">
        <v>5916</v>
      </c>
      <c r="B2642" s="276" t="s">
        <v>5917</v>
      </c>
      <c r="C2642" s="276" t="s">
        <v>9777</v>
      </c>
      <c r="D2642" s="269">
        <v>40.332560999999998</v>
      </c>
      <c r="G2642" t="s">
        <v>5916</v>
      </c>
      <c r="H2642" t="s">
        <v>5917</v>
      </c>
      <c r="I2642" t="s">
        <v>9777</v>
      </c>
      <c r="J2642">
        <v>40.332560999999998</v>
      </c>
    </row>
    <row r="2643" spans="1:10" x14ac:dyDescent="0.25">
      <c r="A2643" s="276" t="s">
        <v>5918</v>
      </c>
      <c r="B2643" s="276" t="s">
        <v>5919</v>
      </c>
      <c r="C2643" s="276" t="s">
        <v>9778</v>
      </c>
      <c r="D2643" s="269">
        <v>51.061416000000001</v>
      </c>
      <c r="G2643" t="s">
        <v>5918</v>
      </c>
      <c r="H2643" t="s">
        <v>5919</v>
      </c>
      <c r="I2643" t="s">
        <v>9778</v>
      </c>
      <c r="J2643">
        <v>51.061416000000001</v>
      </c>
    </row>
    <row r="2644" spans="1:10" x14ac:dyDescent="0.25">
      <c r="A2644" s="276" t="s">
        <v>5920</v>
      </c>
      <c r="B2644" s="276" t="s">
        <v>5921</v>
      </c>
      <c r="C2644" s="276" t="s">
        <v>9779</v>
      </c>
      <c r="D2644" s="269">
        <v>2.5</v>
      </c>
      <c r="G2644" t="s">
        <v>5920</v>
      </c>
      <c r="H2644" t="s">
        <v>5921</v>
      </c>
      <c r="I2644" t="s">
        <v>9779</v>
      </c>
      <c r="J2644">
        <v>2.5</v>
      </c>
    </row>
    <row r="2645" spans="1:10" x14ac:dyDescent="0.25">
      <c r="A2645" s="276" t="s">
        <v>5922</v>
      </c>
      <c r="B2645" s="276" t="s">
        <v>5923</v>
      </c>
      <c r="C2645" s="276" t="s">
        <v>9780</v>
      </c>
      <c r="D2645" s="269">
        <v>25.492595000000001</v>
      </c>
      <c r="G2645" t="s">
        <v>5922</v>
      </c>
      <c r="H2645" t="s">
        <v>5923</v>
      </c>
      <c r="I2645" t="s">
        <v>9780</v>
      </c>
      <c r="J2645">
        <v>25.492595000000001</v>
      </c>
    </row>
    <row r="2646" spans="1:10" x14ac:dyDescent="0.25">
      <c r="A2646" s="276" t="s">
        <v>5924</v>
      </c>
      <c r="B2646" s="276" t="s">
        <v>5925</v>
      </c>
      <c r="C2646" s="276" t="s">
        <v>9781</v>
      </c>
      <c r="D2646" s="269">
        <v>17.394103999999999</v>
      </c>
      <c r="G2646" t="s">
        <v>5924</v>
      </c>
      <c r="H2646" t="s">
        <v>5925</v>
      </c>
      <c r="I2646" t="s">
        <v>9781</v>
      </c>
      <c r="J2646">
        <v>17.394103999999999</v>
      </c>
    </row>
    <row r="2647" spans="1:10" x14ac:dyDescent="0.25">
      <c r="A2647" s="276" t="s">
        <v>5926</v>
      </c>
      <c r="B2647" s="276" t="s">
        <v>5927</v>
      </c>
      <c r="C2647" s="276" t="s">
        <v>9782</v>
      </c>
      <c r="D2647" s="269">
        <v>12.5</v>
      </c>
      <c r="G2647" t="s">
        <v>5926</v>
      </c>
      <c r="H2647" t="s">
        <v>5927</v>
      </c>
      <c r="I2647" t="s">
        <v>9782</v>
      </c>
      <c r="J2647">
        <v>12.5</v>
      </c>
    </row>
    <row r="2648" spans="1:10" x14ac:dyDescent="0.25">
      <c r="A2648" s="276" t="s">
        <v>5928</v>
      </c>
      <c r="B2648" s="276" t="s">
        <v>5929</v>
      </c>
      <c r="C2648" s="276" t="s">
        <v>9783</v>
      </c>
      <c r="D2648" s="269">
        <v>31.068418000000001</v>
      </c>
      <c r="G2648" t="s">
        <v>5928</v>
      </c>
      <c r="H2648" t="s">
        <v>5929</v>
      </c>
      <c r="I2648" t="s">
        <v>9783</v>
      </c>
      <c r="J2648">
        <v>31.068418000000001</v>
      </c>
    </row>
    <row r="2649" spans="1:10" x14ac:dyDescent="0.25">
      <c r="A2649" s="276" t="s">
        <v>5930</v>
      </c>
      <c r="B2649" s="276" t="s">
        <v>5931</v>
      </c>
      <c r="C2649" s="276" t="s">
        <v>9784</v>
      </c>
      <c r="D2649" s="269">
        <v>48.124107000000002</v>
      </c>
      <c r="G2649" t="s">
        <v>5930</v>
      </c>
      <c r="H2649" t="s">
        <v>5931</v>
      </c>
      <c r="I2649" t="s">
        <v>9784</v>
      </c>
      <c r="J2649">
        <v>48.124107000000002</v>
      </c>
    </row>
    <row r="2650" spans="1:10" x14ac:dyDescent="0.25">
      <c r="A2650" s="276" t="s">
        <v>5932</v>
      </c>
      <c r="B2650" s="276" t="s">
        <v>5933</v>
      </c>
      <c r="C2650" s="276" t="s">
        <v>9785</v>
      </c>
      <c r="D2650" s="269">
        <v>46.124107000000002</v>
      </c>
      <c r="G2650" t="s">
        <v>5932</v>
      </c>
      <c r="H2650" t="s">
        <v>5933</v>
      </c>
      <c r="I2650" t="s">
        <v>9785</v>
      </c>
      <c r="J2650">
        <v>46.124107000000002</v>
      </c>
    </row>
    <row r="2651" spans="1:10" x14ac:dyDescent="0.25">
      <c r="A2651" s="276" t="s">
        <v>5934</v>
      </c>
      <c r="B2651" s="276" t="s">
        <v>5935</v>
      </c>
      <c r="C2651" s="276" t="s">
        <v>9786</v>
      </c>
      <c r="D2651" s="269">
        <v>5</v>
      </c>
      <c r="G2651" t="s">
        <v>5934</v>
      </c>
      <c r="H2651" t="s">
        <v>5935</v>
      </c>
      <c r="I2651" t="s">
        <v>9786</v>
      </c>
      <c r="J2651">
        <v>5</v>
      </c>
    </row>
    <row r="2652" spans="1:10" x14ac:dyDescent="0.25">
      <c r="A2652" s="276" t="s">
        <v>5936</v>
      </c>
      <c r="B2652" s="276" t="s">
        <v>5937</v>
      </c>
      <c r="C2652" s="276" t="s">
        <v>9787</v>
      </c>
      <c r="D2652" s="269">
        <v>0</v>
      </c>
      <c r="G2652" t="s">
        <v>5936</v>
      </c>
      <c r="H2652" t="s">
        <v>5937</v>
      </c>
      <c r="I2652" t="s">
        <v>9787</v>
      </c>
      <c r="J2652">
        <v>0</v>
      </c>
    </row>
    <row r="2653" spans="1:10" x14ac:dyDescent="0.25">
      <c r="A2653" s="276" t="s">
        <v>5938</v>
      </c>
      <c r="B2653" s="276" t="s">
        <v>5939</v>
      </c>
      <c r="C2653" s="276" t="s">
        <v>9788</v>
      </c>
      <c r="D2653" s="269">
        <v>10.5</v>
      </c>
      <c r="G2653" t="s">
        <v>5938</v>
      </c>
      <c r="H2653" t="s">
        <v>5939</v>
      </c>
      <c r="I2653" t="s">
        <v>9788</v>
      </c>
      <c r="J2653">
        <v>10.5</v>
      </c>
    </row>
    <row r="2654" spans="1:10" x14ac:dyDescent="0.25">
      <c r="A2654" s="276" t="s">
        <v>5940</v>
      </c>
      <c r="B2654" s="276" t="s">
        <v>5941</v>
      </c>
      <c r="C2654" s="276" t="s">
        <v>9789</v>
      </c>
      <c r="D2654" s="269">
        <v>18.811101000000001</v>
      </c>
      <c r="G2654" t="s">
        <v>5940</v>
      </c>
      <c r="H2654" t="s">
        <v>5941</v>
      </c>
      <c r="I2654" t="s">
        <v>9789</v>
      </c>
      <c r="J2654">
        <v>18.811101000000001</v>
      </c>
    </row>
    <row r="2655" spans="1:10" x14ac:dyDescent="0.25">
      <c r="A2655" s="276" t="s">
        <v>5942</v>
      </c>
      <c r="B2655" s="276" t="s">
        <v>5943</v>
      </c>
      <c r="C2655" s="276" t="s">
        <v>9790</v>
      </c>
      <c r="D2655" s="269">
        <v>82.731994</v>
      </c>
      <c r="G2655" t="s">
        <v>5942</v>
      </c>
      <c r="H2655" t="s">
        <v>5943</v>
      </c>
      <c r="I2655" t="s">
        <v>9790</v>
      </c>
      <c r="J2655">
        <v>82.731994</v>
      </c>
    </row>
    <row r="2656" spans="1:10" x14ac:dyDescent="0.25">
      <c r="A2656" s="276" t="s">
        <v>5944</v>
      </c>
      <c r="B2656" s="276" t="s">
        <v>5945</v>
      </c>
      <c r="C2656" s="276" t="s">
        <v>9791</v>
      </c>
      <c r="D2656" s="269">
        <v>63.986826999999998</v>
      </c>
      <c r="G2656" t="s">
        <v>5944</v>
      </c>
      <c r="H2656" t="s">
        <v>5945</v>
      </c>
      <c r="I2656" t="s">
        <v>9791</v>
      </c>
      <c r="J2656">
        <v>63.986826999999998</v>
      </c>
    </row>
    <row r="2657" spans="1:10" x14ac:dyDescent="0.25">
      <c r="A2657" s="276" t="s">
        <v>5946</v>
      </c>
      <c r="B2657" s="276" t="s">
        <v>5947</v>
      </c>
      <c r="C2657" s="276" t="s">
        <v>9792</v>
      </c>
      <c r="D2657" s="269">
        <v>111.43647</v>
      </c>
      <c r="G2657" t="s">
        <v>5946</v>
      </c>
      <c r="H2657" t="s">
        <v>5947</v>
      </c>
      <c r="I2657" t="s">
        <v>9792</v>
      </c>
      <c r="J2657">
        <v>111.43647</v>
      </c>
    </row>
    <row r="2658" spans="1:10" x14ac:dyDescent="0.25">
      <c r="A2658" s="276" t="s">
        <v>5948</v>
      </c>
      <c r="B2658" s="276" t="s">
        <v>5949</v>
      </c>
      <c r="C2658" s="276" t="s">
        <v>9793</v>
      </c>
      <c r="D2658" s="269">
        <v>104.93647</v>
      </c>
      <c r="G2658" t="s">
        <v>5948</v>
      </c>
      <c r="H2658" t="s">
        <v>5949</v>
      </c>
      <c r="I2658" t="s">
        <v>9793</v>
      </c>
      <c r="J2658">
        <v>104.93647</v>
      </c>
    </row>
    <row r="2659" spans="1:10" x14ac:dyDescent="0.25">
      <c r="A2659" s="276" t="s">
        <v>5950</v>
      </c>
      <c r="B2659" s="276" t="s">
        <v>5951</v>
      </c>
      <c r="C2659" s="276" t="s">
        <v>9794</v>
      </c>
      <c r="D2659" s="269">
        <v>6</v>
      </c>
      <c r="G2659" t="s">
        <v>5950</v>
      </c>
      <c r="H2659" t="s">
        <v>5951</v>
      </c>
      <c r="I2659" t="s">
        <v>9794</v>
      </c>
      <c r="J2659">
        <v>6</v>
      </c>
    </row>
    <row r="2660" spans="1:10" x14ac:dyDescent="0.25">
      <c r="A2660" s="276" t="s">
        <v>5952</v>
      </c>
      <c r="B2660" s="276" t="s">
        <v>5953</v>
      </c>
      <c r="C2660" s="276" t="s">
        <v>9795</v>
      </c>
      <c r="D2660" s="269">
        <v>15.469388</v>
      </c>
      <c r="G2660" t="s">
        <v>5952</v>
      </c>
      <c r="H2660" t="s">
        <v>5953</v>
      </c>
      <c r="I2660" t="s">
        <v>9795</v>
      </c>
      <c r="J2660">
        <v>15.469388</v>
      </c>
    </row>
    <row r="2661" spans="1:10" x14ac:dyDescent="0.25">
      <c r="A2661" s="276" t="s">
        <v>5954</v>
      </c>
      <c r="B2661" s="276" t="s">
        <v>5955</v>
      </c>
      <c r="C2661" s="276" t="s">
        <v>9796</v>
      </c>
      <c r="D2661" s="269">
        <v>9</v>
      </c>
      <c r="G2661" t="s">
        <v>5954</v>
      </c>
      <c r="H2661" t="s">
        <v>5955</v>
      </c>
      <c r="I2661" t="s">
        <v>9796</v>
      </c>
      <c r="J2661">
        <v>9</v>
      </c>
    </row>
    <row r="2662" spans="1:10" x14ac:dyDescent="0.25">
      <c r="A2662" s="276" t="s">
        <v>5956</v>
      </c>
      <c r="B2662" s="276" t="s">
        <v>5957</v>
      </c>
      <c r="C2662" s="276" t="s">
        <v>9797</v>
      </c>
      <c r="D2662" s="269">
        <v>0</v>
      </c>
      <c r="G2662" t="s">
        <v>5956</v>
      </c>
      <c r="H2662" t="s">
        <v>5957</v>
      </c>
      <c r="I2662" t="s">
        <v>9797</v>
      </c>
      <c r="J2662">
        <v>0</v>
      </c>
    </row>
    <row r="2663" spans="1:10" x14ac:dyDescent="0.25">
      <c r="A2663" s="276" t="s">
        <v>5958</v>
      </c>
      <c r="B2663" s="276" t="s">
        <v>5959</v>
      </c>
      <c r="C2663" s="276" t="s">
        <v>9798</v>
      </c>
      <c r="D2663" s="269">
        <v>0</v>
      </c>
      <c r="G2663" t="s">
        <v>5958</v>
      </c>
      <c r="H2663" t="s">
        <v>5959</v>
      </c>
      <c r="I2663" t="s">
        <v>9798</v>
      </c>
      <c r="J2663">
        <v>0</v>
      </c>
    </row>
    <row r="2664" spans="1:10" x14ac:dyDescent="0.25">
      <c r="A2664" s="276" t="s">
        <v>5960</v>
      </c>
      <c r="B2664" s="276" t="s">
        <v>5961</v>
      </c>
      <c r="C2664" s="276" t="s">
        <v>9799</v>
      </c>
      <c r="D2664" s="269">
        <v>1</v>
      </c>
      <c r="G2664" t="s">
        <v>5960</v>
      </c>
      <c r="H2664" t="s">
        <v>5961</v>
      </c>
      <c r="I2664" t="s">
        <v>9799</v>
      </c>
      <c r="J2664">
        <v>1</v>
      </c>
    </row>
    <row r="2665" spans="1:10" x14ac:dyDescent="0.25">
      <c r="A2665" s="276" t="s">
        <v>5962</v>
      </c>
      <c r="B2665" s="276" t="s">
        <v>5963</v>
      </c>
      <c r="C2665" s="276" t="s">
        <v>9800</v>
      </c>
      <c r="D2665" s="269">
        <v>18</v>
      </c>
      <c r="G2665" t="s">
        <v>5962</v>
      </c>
      <c r="H2665" t="s">
        <v>5963</v>
      </c>
      <c r="I2665" t="s">
        <v>9800</v>
      </c>
      <c r="J2665">
        <v>18</v>
      </c>
    </row>
    <row r="2666" spans="1:10" x14ac:dyDescent="0.25">
      <c r="A2666" s="276" t="s">
        <v>5964</v>
      </c>
      <c r="B2666" s="276" t="s">
        <v>5965</v>
      </c>
      <c r="C2666" s="276" t="s">
        <v>9801</v>
      </c>
      <c r="D2666" s="269">
        <v>12.384751</v>
      </c>
      <c r="G2666" t="s">
        <v>5964</v>
      </c>
      <c r="H2666" t="s">
        <v>5965</v>
      </c>
      <c r="I2666" t="s">
        <v>9801</v>
      </c>
      <c r="J2666">
        <v>12.384751</v>
      </c>
    </row>
    <row r="2667" spans="1:10" x14ac:dyDescent="0.25">
      <c r="A2667" s="276" t="s">
        <v>5966</v>
      </c>
      <c r="B2667" s="276" t="s">
        <v>5967</v>
      </c>
      <c r="C2667" s="276" t="s">
        <v>9802</v>
      </c>
      <c r="D2667" s="269">
        <v>9.8016120000000004</v>
      </c>
      <c r="G2667" t="s">
        <v>5966</v>
      </c>
      <c r="H2667" t="s">
        <v>5967</v>
      </c>
      <c r="I2667" t="s">
        <v>9802</v>
      </c>
      <c r="J2667">
        <v>9.8016120000000004</v>
      </c>
    </row>
    <row r="2668" spans="1:10" x14ac:dyDescent="0.25">
      <c r="A2668" s="276" t="s">
        <v>5968</v>
      </c>
      <c r="B2668" s="276" t="s">
        <v>5969</v>
      </c>
      <c r="C2668" s="276" t="s">
        <v>9803</v>
      </c>
      <c r="D2668" s="269">
        <v>29.276354999999999</v>
      </c>
      <c r="G2668" t="s">
        <v>5968</v>
      </c>
      <c r="H2668" t="s">
        <v>5969</v>
      </c>
      <c r="I2668" t="s">
        <v>9803</v>
      </c>
      <c r="J2668">
        <v>29.276354999999999</v>
      </c>
    </row>
    <row r="2669" spans="1:10" x14ac:dyDescent="0.25">
      <c r="A2669" s="276" t="s">
        <v>5970</v>
      </c>
      <c r="B2669" s="276" t="s">
        <v>5971</v>
      </c>
      <c r="C2669" s="276" t="s">
        <v>9804</v>
      </c>
      <c r="D2669" s="269">
        <v>190.698883</v>
      </c>
      <c r="G2669" t="s">
        <v>5970</v>
      </c>
      <c r="H2669" t="s">
        <v>5971</v>
      </c>
      <c r="I2669" t="s">
        <v>9804</v>
      </c>
      <c r="J2669">
        <v>190.698883</v>
      </c>
    </row>
    <row r="2670" spans="1:10" x14ac:dyDescent="0.25">
      <c r="A2670" s="276" t="s">
        <v>5972</v>
      </c>
      <c r="B2670" s="276" t="s">
        <v>5973</v>
      </c>
      <c r="C2670" s="276" t="s">
        <v>9805</v>
      </c>
      <c r="D2670" s="269">
        <v>213.198883</v>
      </c>
      <c r="G2670" t="s">
        <v>5972</v>
      </c>
      <c r="H2670" t="s">
        <v>5973</v>
      </c>
      <c r="I2670" t="s">
        <v>9805</v>
      </c>
      <c r="J2670">
        <v>213.198883</v>
      </c>
    </row>
    <row r="2671" spans="1:10" x14ac:dyDescent="0.25">
      <c r="A2671" s="276" t="s">
        <v>5974</v>
      </c>
      <c r="B2671" s="276" t="s">
        <v>5975</v>
      </c>
      <c r="C2671" s="276" t="s">
        <v>9806</v>
      </c>
      <c r="D2671" s="269">
        <v>36</v>
      </c>
      <c r="G2671" t="s">
        <v>5974</v>
      </c>
      <c r="H2671" t="s">
        <v>5975</v>
      </c>
      <c r="I2671" t="s">
        <v>9806</v>
      </c>
      <c r="J2671">
        <v>36</v>
      </c>
    </row>
    <row r="2672" spans="1:10" x14ac:dyDescent="0.25">
      <c r="A2672" s="276" t="s">
        <v>5976</v>
      </c>
      <c r="B2672" s="276" t="s">
        <v>5977</v>
      </c>
      <c r="C2672" s="276" t="s">
        <v>9807</v>
      </c>
      <c r="D2672" s="269">
        <v>16.5</v>
      </c>
      <c r="G2672" t="s">
        <v>5976</v>
      </c>
      <c r="H2672" t="s">
        <v>5977</v>
      </c>
      <c r="I2672" t="s">
        <v>9807</v>
      </c>
      <c r="J2672">
        <v>16.5</v>
      </c>
    </row>
    <row r="2673" spans="1:10" x14ac:dyDescent="0.25">
      <c r="A2673" s="276" t="s">
        <v>5978</v>
      </c>
      <c r="B2673" s="276" t="s">
        <v>5979</v>
      </c>
      <c r="C2673" s="276" t="s">
        <v>9808</v>
      </c>
      <c r="D2673" s="269">
        <v>5</v>
      </c>
      <c r="G2673" t="s">
        <v>5978</v>
      </c>
      <c r="H2673" t="s">
        <v>5979</v>
      </c>
      <c r="I2673" t="s">
        <v>9808</v>
      </c>
      <c r="J2673">
        <v>5</v>
      </c>
    </row>
    <row r="2674" spans="1:10" x14ac:dyDescent="0.25">
      <c r="A2674" s="276" t="s">
        <v>5980</v>
      </c>
      <c r="B2674" s="276" t="s">
        <v>5981</v>
      </c>
      <c r="C2674" s="276" t="s">
        <v>9809</v>
      </c>
      <c r="D2674" s="269">
        <v>36.624442999999999</v>
      </c>
      <c r="G2674" t="s">
        <v>5980</v>
      </c>
      <c r="H2674" t="s">
        <v>5981</v>
      </c>
      <c r="I2674" t="s">
        <v>9809</v>
      </c>
      <c r="J2674">
        <v>36.624442999999999</v>
      </c>
    </row>
    <row r="2675" spans="1:10" x14ac:dyDescent="0.25">
      <c r="A2675" s="276" t="s">
        <v>5982</v>
      </c>
      <c r="B2675" s="276" t="s">
        <v>5983</v>
      </c>
      <c r="C2675" s="276" t="s">
        <v>9810</v>
      </c>
      <c r="D2675" s="269">
        <v>226.040222</v>
      </c>
      <c r="G2675" t="s">
        <v>5982</v>
      </c>
      <c r="H2675" t="s">
        <v>5983</v>
      </c>
      <c r="I2675" t="s">
        <v>9810</v>
      </c>
      <c r="J2675">
        <v>226.040222</v>
      </c>
    </row>
    <row r="2676" spans="1:10" x14ac:dyDescent="0.25">
      <c r="A2676" s="276" t="s">
        <v>5984</v>
      </c>
      <c r="B2676" s="276" t="s">
        <v>5985</v>
      </c>
      <c r="C2676" s="276" t="s">
        <v>9811</v>
      </c>
      <c r="D2676" s="269">
        <v>11.819649</v>
      </c>
      <c r="G2676" t="s">
        <v>5984</v>
      </c>
      <c r="H2676" t="s">
        <v>5985</v>
      </c>
      <c r="I2676" t="s">
        <v>9811</v>
      </c>
      <c r="J2676">
        <v>11.819649</v>
      </c>
    </row>
    <row r="2677" spans="1:10" x14ac:dyDescent="0.25">
      <c r="A2677" s="276" t="s">
        <v>5986</v>
      </c>
      <c r="B2677" s="276" t="s">
        <v>5987</v>
      </c>
      <c r="C2677" s="276" t="s">
        <v>9812</v>
      </c>
      <c r="D2677" s="269">
        <v>47.557673999999999</v>
      </c>
      <c r="G2677" t="s">
        <v>5986</v>
      </c>
      <c r="H2677" t="s">
        <v>5987</v>
      </c>
      <c r="I2677" t="s">
        <v>9812</v>
      </c>
      <c r="J2677">
        <v>47.557673999999999</v>
      </c>
    </row>
    <row r="2678" spans="1:10" x14ac:dyDescent="0.25">
      <c r="A2678" s="276" t="s">
        <v>5988</v>
      </c>
      <c r="B2678" s="276" t="s">
        <v>5989</v>
      </c>
      <c r="C2678" s="276" t="s">
        <v>9813</v>
      </c>
      <c r="D2678" s="269">
        <v>0</v>
      </c>
      <c r="G2678" t="s">
        <v>5988</v>
      </c>
      <c r="H2678" t="s">
        <v>5989</v>
      </c>
      <c r="I2678" t="s">
        <v>9813</v>
      </c>
      <c r="J2678">
        <v>0</v>
      </c>
    </row>
    <row r="2679" spans="1:10" x14ac:dyDescent="0.25">
      <c r="A2679" s="276" t="s">
        <v>5990</v>
      </c>
      <c r="B2679" s="276" t="s">
        <v>5991</v>
      </c>
      <c r="C2679" s="276" t="s">
        <v>9814</v>
      </c>
      <c r="D2679" s="269">
        <v>159.639205</v>
      </c>
      <c r="G2679" t="s">
        <v>5990</v>
      </c>
      <c r="H2679" t="s">
        <v>5991</v>
      </c>
      <c r="I2679" t="s">
        <v>9814</v>
      </c>
      <c r="J2679">
        <v>159.639205</v>
      </c>
    </row>
    <row r="2680" spans="1:10" x14ac:dyDescent="0.25">
      <c r="A2680" s="276" t="s">
        <v>5992</v>
      </c>
      <c r="B2680" s="276" t="s">
        <v>5993</v>
      </c>
      <c r="C2680" s="276" t="s">
        <v>9815</v>
      </c>
      <c r="D2680" s="269">
        <v>127.047607</v>
      </c>
      <c r="G2680" t="s">
        <v>5992</v>
      </c>
      <c r="H2680" t="s">
        <v>5993</v>
      </c>
      <c r="I2680" t="s">
        <v>9815</v>
      </c>
      <c r="J2680">
        <v>127.047607</v>
      </c>
    </row>
    <row r="2681" spans="1:10" x14ac:dyDescent="0.25">
      <c r="A2681" s="276" t="s">
        <v>5994</v>
      </c>
      <c r="B2681" s="276" t="s">
        <v>5995</v>
      </c>
      <c r="C2681" s="276" t="s">
        <v>9816</v>
      </c>
      <c r="D2681" s="269">
        <v>5.5</v>
      </c>
      <c r="G2681" t="s">
        <v>5994</v>
      </c>
      <c r="H2681" t="s">
        <v>5995</v>
      </c>
      <c r="I2681" t="s">
        <v>9816</v>
      </c>
      <c r="J2681">
        <v>5.5</v>
      </c>
    </row>
    <row r="2682" spans="1:10" x14ac:dyDescent="0.25">
      <c r="A2682" s="276" t="s">
        <v>5996</v>
      </c>
      <c r="B2682" s="276" t="s">
        <v>5997</v>
      </c>
      <c r="C2682" s="276" t="s">
        <v>9817</v>
      </c>
      <c r="D2682" s="269">
        <v>50.400764000000002</v>
      </c>
      <c r="G2682" t="s">
        <v>5996</v>
      </c>
      <c r="H2682" t="s">
        <v>5997</v>
      </c>
      <c r="I2682" t="s">
        <v>9817</v>
      </c>
      <c r="J2682">
        <v>50.400764000000002</v>
      </c>
    </row>
    <row r="2683" spans="1:10" x14ac:dyDescent="0.25">
      <c r="A2683" s="276" t="s">
        <v>5998</v>
      </c>
      <c r="B2683" s="276" t="s">
        <v>5999</v>
      </c>
      <c r="C2683" s="276" t="s">
        <v>9818</v>
      </c>
      <c r="D2683" s="269">
        <v>2.5</v>
      </c>
      <c r="G2683" t="s">
        <v>5998</v>
      </c>
      <c r="H2683" t="s">
        <v>5999</v>
      </c>
      <c r="I2683" t="s">
        <v>9818</v>
      </c>
      <c r="J2683">
        <v>2.5</v>
      </c>
    </row>
    <row r="2684" spans="1:10" x14ac:dyDescent="0.25">
      <c r="A2684" s="276" t="s">
        <v>6000</v>
      </c>
      <c r="B2684" s="276" t="s">
        <v>6001</v>
      </c>
      <c r="C2684" s="276" t="s">
        <v>9819</v>
      </c>
      <c r="D2684" s="269">
        <v>21</v>
      </c>
      <c r="G2684" t="s">
        <v>6000</v>
      </c>
      <c r="H2684" t="s">
        <v>6001</v>
      </c>
      <c r="I2684" t="s">
        <v>9819</v>
      </c>
      <c r="J2684">
        <v>21</v>
      </c>
    </row>
    <row r="2685" spans="1:10" x14ac:dyDescent="0.25">
      <c r="A2685" s="276" t="s">
        <v>6002</v>
      </c>
      <c r="B2685" s="276" t="s">
        <v>6003</v>
      </c>
      <c r="C2685" s="276" t="s">
        <v>9820</v>
      </c>
      <c r="D2685" s="269">
        <v>8.0163139999999995</v>
      </c>
      <c r="G2685" t="s">
        <v>6002</v>
      </c>
      <c r="H2685" t="s">
        <v>6003</v>
      </c>
      <c r="I2685" t="s">
        <v>9820</v>
      </c>
      <c r="J2685">
        <v>8.0163139999999995</v>
      </c>
    </row>
    <row r="2686" spans="1:10" x14ac:dyDescent="0.25">
      <c r="A2686" s="276" t="s">
        <v>6004</v>
      </c>
      <c r="B2686" s="276" t="s">
        <v>6005</v>
      </c>
      <c r="C2686" s="276" t="s">
        <v>9821</v>
      </c>
      <c r="D2686" s="269">
        <v>1.5</v>
      </c>
      <c r="G2686" t="s">
        <v>6004</v>
      </c>
      <c r="H2686" t="s">
        <v>6005</v>
      </c>
      <c r="I2686" t="s">
        <v>9821</v>
      </c>
      <c r="J2686">
        <v>1.5</v>
      </c>
    </row>
    <row r="2687" spans="1:10" x14ac:dyDescent="0.25">
      <c r="A2687" s="276" t="s">
        <v>6006</v>
      </c>
      <c r="B2687" s="276" t="s">
        <v>6007</v>
      </c>
      <c r="C2687" s="276" t="s">
        <v>9822</v>
      </c>
      <c r="D2687" s="269">
        <v>3.5</v>
      </c>
      <c r="G2687" t="s">
        <v>6006</v>
      </c>
      <c r="H2687" t="s">
        <v>6007</v>
      </c>
      <c r="I2687" t="s">
        <v>9822</v>
      </c>
      <c r="J2687">
        <v>3.5</v>
      </c>
    </row>
    <row r="2688" spans="1:10" x14ac:dyDescent="0.25">
      <c r="A2688" s="276" t="s">
        <v>6008</v>
      </c>
      <c r="B2688" s="276" t="s">
        <v>6009</v>
      </c>
      <c r="C2688" s="276" t="s">
        <v>9823</v>
      </c>
      <c r="D2688" s="269">
        <v>27.718005999999999</v>
      </c>
      <c r="G2688" t="s">
        <v>6008</v>
      </c>
      <c r="H2688" t="s">
        <v>6009</v>
      </c>
      <c r="I2688" t="s">
        <v>9823</v>
      </c>
      <c r="J2688">
        <v>27.718005999999999</v>
      </c>
    </row>
    <row r="2689" spans="1:10" x14ac:dyDescent="0.25">
      <c r="A2689" s="278" t="s">
        <v>6010</v>
      </c>
      <c r="B2689" s="278" t="s">
        <v>6011</v>
      </c>
      <c r="C2689" s="292" t="s">
        <v>9824</v>
      </c>
      <c r="D2689" s="293">
        <v>101.540756</v>
      </c>
      <c r="G2689" t="s">
        <v>6010</v>
      </c>
      <c r="H2689" t="s">
        <v>6011</v>
      </c>
      <c r="I2689" t="s">
        <v>9824</v>
      </c>
      <c r="J2689">
        <v>101.540756</v>
      </c>
    </row>
    <row r="2690" spans="1:10" x14ac:dyDescent="0.25">
      <c r="A2690" s="278" t="s">
        <v>6012</v>
      </c>
      <c r="B2690" s="278" t="s">
        <v>6013</v>
      </c>
      <c r="C2690" s="292" t="s">
        <v>9825</v>
      </c>
      <c r="D2690" s="293">
        <v>39.979971999999997</v>
      </c>
      <c r="G2690" t="s">
        <v>6012</v>
      </c>
      <c r="H2690" t="s">
        <v>6013</v>
      </c>
      <c r="I2690" t="s">
        <v>9825</v>
      </c>
      <c r="J2690">
        <v>39.979971999999997</v>
      </c>
    </row>
    <row r="2691" spans="1:10" x14ac:dyDescent="0.25">
      <c r="A2691" s="278" t="s">
        <v>6014</v>
      </c>
      <c r="B2691" s="278" t="s">
        <v>6015</v>
      </c>
      <c r="C2691" s="292" t="s">
        <v>9826</v>
      </c>
      <c r="D2691" s="293">
        <v>123.540756</v>
      </c>
      <c r="G2691" t="s">
        <v>6014</v>
      </c>
      <c r="H2691" t="s">
        <v>6015</v>
      </c>
      <c r="I2691" t="s">
        <v>9826</v>
      </c>
      <c r="J2691">
        <v>123.540756</v>
      </c>
    </row>
    <row r="2692" spans="1:10" x14ac:dyDescent="0.25">
      <c r="A2692" s="278" t="s">
        <v>6016</v>
      </c>
      <c r="B2692" s="278" t="s">
        <v>6017</v>
      </c>
      <c r="C2692" s="292" t="s">
        <v>9827</v>
      </c>
      <c r="D2692" s="293">
        <v>57.340392999999999</v>
      </c>
      <c r="G2692" t="s">
        <v>6016</v>
      </c>
      <c r="H2692" t="s">
        <v>6017</v>
      </c>
      <c r="I2692" t="s">
        <v>9827</v>
      </c>
      <c r="J2692">
        <v>57.340392999999999</v>
      </c>
    </row>
    <row r="2693" spans="1:10" x14ac:dyDescent="0.25">
      <c r="A2693" s="278" t="s">
        <v>6018</v>
      </c>
      <c r="B2693" s="278" t="s">
        <v>6019</v>
      </c>
      <c r="C2693" s="292" t="s">
        <v>9828</v>
      </c>
      <c r="D2693" s="293">
        <v>20</v>
      </c>
      <c r="G2693" t="s">
        <v>6018</v>
      </c>
      <c r="H2693" t="s">
        <v>6019</v>
      </c>
      <c r="I2693" t="s">
        <v>9828</v>
      </c>
      <c r="J2693">
        <v>20</v>
      </c>
    </row>
    <row r="2694" spans="1:10" x14ac:dyDescent="0.25">
      <c r="A2694" s="278" t="s">
        <v>6020</v>
      </c>
      <c r="B2694" s="278" t="s">
        <v>6021</v>
      </c>
      <c r="C2694" s="292" t="s">
        <v>9829</v>
      </c>
      <c r="D2694" s="293">
        <v>22.015734999999999</v>
      </c>
      <c r="G2694" t="s">
        <v>6020</v>
      </c>
      <c r="H2694" t="s">
        <v>6021</v>
      </c>
      <c r="I2694" t="s">
        <v>9829</v>
      </c>
      <c r="J2694">
        <v>22.015734999999999</v>
      </c>
    </row>
    <row r="2695" spans="1:10" x14ac:dyDescent="0.25">
      <c r="A2695" s="278" t="s">
        <v>6022</v>
      </c>
      <c r="B2695" s="278" t="s">
        <v>6023</v>
      </c>
      <c r="C2695" s="292" t="s">
        <v>9830</v>
      </c>
      <c r="D2695" s="293">
        <v>21.015734999999999</v>
      </c>
      <c r="G2695" t="s">
        <v>6022</v>
      </c>
      <c r="H2695" t="s">
        <v>6023</v>
      </c>
      <c r="I2695" t="s">
        <v>9830</v>
      </c>
      <c r="J2695">
        <v>21.015734999999999</v>
      </c>
    </row>
    <row r="2696" spans="1:10" x14ac:dyDescent="0.25">
      <c r="A2696" s="278" t="s">
        <v>6024</v>
      </c>
      <c r="B2696" s="278" t="s">
        <v>6025</v>
      </c>
      <c r="C2696" s="292" t="s">
        <v>9831</v>
      </c>
      <c r="D2696" s="293">
        <v>12.870984</v>
      </c>
      <c r="G2696" t="s">
        <v>6024</v>
      </c>
      <c r="H2696" t="s">
        <v>6025</v>
      </c>
      <c r="I2696" t="s">
        <v>9831</v>
      </c>
      <c r="J2696">
        <v>12.870984</v>
      </c>
    </row>
    <row r="2697" spans="1:10" x14ac:dyDescent="0.25">
      <c r="A2697" s="278" t="s">
        <v>6026</v>
      </c>
      <c r="B2697" s="278" t="s">
        <v>6027</v>
      </c>
      <c r="C2697" s="292" t="s">
        <v>9832</v>
      </c>
      <c r="D2697" s="293">
        <v>0</v>
      </c>
      <c r="G2697" t="s">
        <v>6026</v>
      </c>
      <c r="H2697" t="s">
        <v>6027</v>
      </c>
      <c r="I2697" t="s">
        <v>9832</v>
      </c>
      <c r="J2697">
        <v>0</v>
      </c>
    </row>
    <row r="2698" spans="1:10" x14ac:dyDescent="0.25">
      <c r="A2698" s="278" t="s">
        <v>6028</v>
      </c>
      <c r="B2698" s="278" t="s">
        <v>6029</v>
      </c>
      <c r="C2698" s="292" t="s">
        <v>9833</v>
      </c>
      <c r="D2698" s="293">
        <v>567.66375700000003</v>
      </c>
      <c r="G2698" t="s">
        <v>6028</v>
      </c>
      <c r="H2698" t="s">
        <v>6029</v>
      </c>
      <c r="I2698" t="s">
        <v>9833</v>
      </c>
      <c r="J2698">
        <v>567.66375700000003</v>
      </c>
    </row>
    <row r="2699" spans="1:10" x14ac:dyDescent="0.25">
      <c r="A2699" s="278" t="s">
        <v>6030</v>
      </c>
      <c r="B2699" s="278" t="s">
        <v>6031</v>
      </c>
      <c r="C2699" s="292" t="s">
        <v>9834</v>
      </c>
      <c r="D2699" s="293">
        <v>90.666670999999994</v>
      </c>
      <c r="G2699" t="s">
        <v>6030</v>
      </c>
      <c r="H2699" t="s">
        <v>6031</v>
      </c>
      <c r="I2699" t="s">
        <v>9834</v>
      </c>
      <c r="J2699">
        <v>90.666670999999994</v>
      </c>
    </row>
    <row r="2700" spans="1:10" x14ac:dyDescent="0.25">
      <c r="A2700" s="278" t="s">
        <v>6032</v>
      </c>
      <c r="B2700" s="278" t="s">
        <v>6033</v>
      </c>
      <c r="C2700" s="292" t="s">
        <v>9835</v>
      </c>
      <c r="D2700" s="293">
        <v>1435.0263600000001</v>
      </c>
      <c r="G2700" t="s">
        <v>6032</v>
      </c>
      <c r="H2700" t="s">
        <v>6033</v>
      </c>
      <c r="I2700" t="s">
        <v>9835</v>
      </c>
      <c r="J2700">
        <v>1435.0263600000001</v>
      </c>
    </row>
    <row r="2701" spans="1:10" x14ac:dyDescent="0.25">
      <c r="A2701" s="278" t="s">
        <v>6034</v>
      </c>
      <c r="B2701" s="278" t="s">
        <v>6035</v>
      </c>
      <c r="C2701" s="292" t="s">
        <v>9836</v>
      </c>
      <c r="D2701" s="293">
        <v>2341.5742100000002</v>
      </c>
      <c r="G2701" t="s">
        <v>6034</v>
      </c>
      <c r="H2701" t="s">
        <v>6035</v>
      </c>
      <c r="I2701" t="s">
        <v>9836</v>
      </c>
      <c r="J2701">
        <v>2341.5742100000002</v>
      </c>
    </row>
    <row r="2702" spans="1:10" x14ac:dyDescent="0.25">
      <c r="A2702" s="278" t="s">
        <v>6036</v>
      </c>
      <c r="B2702" s="278" t="s">
        <v>6037</v>
      </c>
      <c r="C2702" s="292" t="s">
        <v>9837</v>
      </c>
      <c r="D2702" s="293">
        <v>0</v>
      </c>
      <c r="G2702" t="s">
        <v>6036</v>
      </c>
      <c r="H2702" t="s">
        <v>6037</v>
      </c>
      <c r="I2702" t="s">
        <v>9837</v>
      </c>
      <c r="J2702">
        <v>0</v>
      </c>
    </row>
    <row r="2703" spans="1:10" x14ac:dyDescent="0.25">
      <c r="A2703" s="278" t="s">
        <v>6038</v>
      </c>
      <c r="B2703" s="278" t="s">
        <v>6039</v>
      </c>
      <c r="C2703" s="292" t="s">
        <v>9838</v>
      </c>
      <c r="D2703" s="293">
        <v>33.333331999999999</v>
      </c>
      <c r="G2703" t="s">
        <v>6038</v>
      </c>
      <c r="H2703" t="s">
        <v>6039</v>
      </c>
      <c r="I2703" t="s">
        <v>9838</v>
      </c>
      <c r="J2703">
        <v>33.333331999999999</v>
      </c>
    </row>
    <row r="2704" spans="1:10" x14ac:dyDescent="0.25">
      <c r="A2704" s="278" t="s">
        <v>6040</v>
      </c>
      <c r="B2704" s="278" t="s">
        <v>6041</v>
      </c>
      <c r="C2704" s="292" t="s">
        <v>9839</v>
      </c>
      <c r="D2704" s="293">
        <v>964.38928199999998</v>
      </c>
      <c r="G2704" t="s">
        <v>6040</v>
      </c>
      <c r="H2704" t="s">
        <v>6041</v>
      </c>
      <c r="I2704" t="s">
        <v>9839</v>
      </c>
      <c r="J2704">
        <v>964.38928199999998</v>
      </c>
    </row>
    <row r="2705" spans="1:10" x14ac:dyDescent="0.25">
      <c r="A2705" s="278" t="s">
        <v>6042</v>
      </c>
      <c r="B2705" s="278" t="s">
        <v>6043</v>
      </c>
      <c r="C2705" s="292" t="s">
        <v>9840</v>
      </c>
      <c r="D2705" s="293">
        <v>4013.3745100000001</v>
      </c>
      <c r="G2705" t="s">
        <v>6042</v>
      </c>
      <c r="H2705" t="s">
        <v>6043</v>
      </c>
      <c r="I2705" t="s">
        <v>9840</v>
      </c>
      <c r="J2705">
        <v>4013.3745100000001</v>
      </c>
    </row>
    <row r="2706" spans="1:10" x14ac:dyDescent="0.25">
      <c r="A2706" s="278" t="s">
        <v>6044</v>
      </c>
      <c r="B2706" s="278" t="s">
        <v>6045</v>
      </c>
      <c r="C2706" s="292" t="s">
        <v>9841</v>
      </c>
      <c r="D2706" s="293">
        <v>30</v>
      </c>
      <c r="G2706" t="s">
        <v>6044</v>
      </c>
      <c r="H2706" t="s">
        <v>6045</v>
      </c>
      <c r="I2706" t="s">
        <v>9841</v>
      </c>
      <c r="J2706">
        <v>30</v>
      </c>
    </row>
    <row r="2707" spans="1:10" x14ac:dyDescent="0.25">
      <c r="A2707" s="278" t="s">
        <v>6046</v>
      </c>
      <c r="B2707" s="278" t="s">
        <v>6047</v>
      </c>
      <c r="C2707" s="292" t="s">
        <v>9842</v>
      </c>
      <c r="D2707" s="293">
        <v>4958.43408</v>
      </c>
      <c r="G2707" t="s">
        <v>6046</v>
      </c>
      <c r="H2707" t="s">
        <v>6047</v>
      </c>
      <c r="I2707" t="s">
        <v>9842</v>
      </c>
      <c r="J2707">
        <v>4958.43408</v>
      </c>
    </row>
    <row r="2708" spans="1:10" x14ac:dyDescent="0.25">
      <c r="A2708" s="278" t="s">
        <v>6048</v>
      </c>
      <c r="B2708" s="278" t="s">
        <v>6049</v>
      </c>
      <c r="C2708" s="292" t="s">
        <v>9843</v>
      </c>
      <c r="D2708" s="293">
        <v>3559.06567</v>
      </c>
      <c r="G2708" t="s">
        <v>6048</v>
      </c>
      <c r="H2708" t="s">
        <v>6049</v>
      </c>
      <c r="I2708" t="s">
        <v>9843</v>
      </c>
      <c r="J2708">
        <v>3559.06567</v>
      </c>
    </row>
    <row r="2709" spans="1:10" x14ac:dyDescent="0.25">
      <c r="A2709" s="278" t="s">
        <v>6050</v>
      </c>
      <c r="B2709" s="278" t="s">
        <v>6051</v>
      </c>
      <c r="C2709" s="292" t="s">
        <v>9844</v>
      </c>
      <c r="D2709" s="293">
        <v>17120.6718</v>
      </c>
      <c r="G2709" t="s">
        <v>6050</v>
      </c>
      <c r="H2709" t="s">
        <v>6051</v>
      </c>
      <c r="I2709" t="s">
        <v>9844</v>
      </c>
      <c r="J2709">
        <v>17120.6718</v>
      </c>
    </row>
    <row r="2710" spans="1:10" x14ac:dyDescent="0.25">
      <c r="A2710" s="278" t="s">
        <v>6052</v>
      </c>
      <c r="B2710" s="278" t="s">
        <v>6053</v>
      </c>
      <c r="C2710" s="292" t="s">
        <v>9845</v>
      </c>
      <c r="D2710" s="293">
        <v>2863.9057600000001</v>
      </c>
      <c r="G2710" t="s">
        <v>6052</v>
      </c>
      <c r="H2710" t="s">
        <v>6053</v>
      </c>
      <c r="I2710" t="s">
        <v>9845</v>
      </c>
      <c r="J2710">
        <v>2863.9057600000001</v>
      </c>
    </row>
    <row r="2711" spans="1:10" x14ac:dyDescent="0.25">
      <c r="A2711" s="278" t="s">
        <v>6054</v>
      </c>
      <c r="B2711" s="278" t="s">
        <v>6055</v>
      </c>
      <c r="C2711" s="292" t="s">
        <v>9846</v>
      </c>
      <c r="D2711" s="293">
        <v>3371.9731400000001</v>
      </c>
      <c r="G2711" t="s">
        <v>6054</v>
      </c>
      <c r="H2711" t="s">
        <v>6055</v>
      </c>
      <c r="I2711" t="s">
        <v>9846</v>
      </c>
      <c r="J2711">
        <v>3371.9731400000001</v>
      </c>
    </row>
    <row r="2712" spans="1:10" x14ac:dyDescent="0.25">
      <c r="A2712" s="278" t="s">
        <v>6056</v>
      </c>
      <c r="B2712" s="278" t="s">
        <v>6057</v>
      </c>
      <c r="C2712" s="292" t="s">
        <v>9847</v>
      </c>
      <c r="D2712" s="293">
        <v>0</v>
      </c>
      <c r="G2712" t="s">
        <v>6056</v>
      </c>
      <c r="H2712" t="s">
        <v>6057</v>
      </c>
      <c r="I2712" t="s">
        <v>9847</v>
      </c>
      <c r="J2712">
        <v>0</v>
      </c>
    </row>
    <row r="2713" spans="1:10" x14ac:dyDescent="0.25">
      <c r="A2713" s="278" t="s">
        <v>6058</v>
      </c>
      <c r="B2713" s="278" t="s">
        <v>6059</v>
      </c>
      <c r="C2713" s="292" t="s">
        <v>9848</v>
      </c>
      <c r="D2713" s="293">
        <v>2130.6664999999998</v>
      </c>
      <c r="G2713" t="s">
        <v>6058</v>
      </c>
      <c r="H2713" t="s">
        <v>6059</v>
      </c>
      <c r="I2713" t="s">
        <v>9848</v>
      </c>
      <c r="J2713">
        <v>2130.6664999999998</v>
      </c>
    </row>
    <row r="2714" spans="1:10" x14ac:dyDescent="0.25">
      <c r="A2714" s="278" t="s">
        <v>6060</v>
      </c>
      <c r="B2714" s="278" t="s">
        <v>6061</v>
      </c>
      <c r="C2714" s="292" t="s">
        <v>9849</v>
      </c>
      <c r="D2714" s="293">
        <v>1748</v>
      </c>
      <c r="G2714" t="s">
        <v>6060</v>
      </c>
      <c r="H2714" t="s">
        <v>6061</v>
      </c>
      <c r="I2714" t="s">
        <v>9849</v>
      </c>
      <c r="J2714">
        <v>1748</v>
      </c>
    </row>
    <row r="2715" spans="1:10" x14ac:dyDescent="0.25">
      <c r="A2715" s="278" t="s">
        <v>6062</v>
      </c>
      <c r="B2715" s="278" t="s">
        <v>6063</v>
      </c>
      <c r="C2715" s="292" t="s">
        <v>9850</v>
      </c>
      <c r="D2715" s="293">
        <v>26</v>
      </c>
      <c r="G2715" t="s">
        <v>6062</v>
      </c>
      <c r="H2715" t="s">
        <v>6063</v>
      </c>
      <c r="I2715" t="s">
        <v>9850</v>
      </c>
      <c r="J2715">
        <v>26</v>
      </c>
    </row>
    <row r="2716" spans="1:10" x14ac:dyDescent="0.25">
      <c r="A2716" s="278" t="s">
        <v>6064</v>
      </c>
      <c r="B2716" s="278" t="s">
        <v>6065</v>
      </c>
      <c r="C2716" s="292" t="s">
        <v>9851</v>
      </c>
      <c r="D2716" s="293">
        <v>10496.6494</v>
      </c>
      <c r="G2716" t="s">
        <v>6064</v>
      </c>
      <c r="H2716" t="s">
        <v>6065</v>
      </c>
      <c r="I2716" t="s">
        <v>9851</v>
      </c>
      <c r="J2716">
        <v>10496.6494</v>
      </c>
    </row>
    <row r="2717" spans="1:10" x14ac:dyDescent="0.25">
      <c r="A2717" s="278" t="s">
        <v>6066</v>
      </c>
      <c r="B2717" s="278" t="s">
        <v>6067</v>
      </c>
      <c r="C2717" s="292" t="s">
        <v>9852</v>
      </c>
      <c r="D2717" s="293">
        <v>4441.6230400000004</v>
      </c>
      <c r="G2717" t="s">
        <v>6066</v>
      </c>
      <c r="H2717" t="s">
        <v>6067</v>
      </c>
      <c r="I2717" t="s">
        <v>9852</v>
      </c>
      <c r="J2717">
        <v>4441.6230400000004</v>
      </c>
    </row>
    <row r="2718" spans="1:10" x14ac:dyDescent="0.25">
      <c r="A2718" s="278" t="s">
        <v>6068</v>
      </c>
      <c r="B2718" s="278" t="s">
        <v>6069</v>
      </c>
      <c r="C2718" s="292" t="s">
        <v>9853</v>
      </c>
      <c r="D2718" s="293">
        <v>4850.9560499999998</v>
      </c>
      <c r="G2718" t="s">
        <v>6068</v>
      </c>
      <c r="H2718" t="s">
        <v>6069</v>
      </c>
      <c r="I2718" t="s">
        <v>9853</v>
      </c>
      <c r="J2718">
        <v>4850.9560499999998</v>
      </c>
    </row>
    <row r="2719" spans="1:10" x14ac:dyDescent="0.25">
      <c r="A2719" s="278" t="s">
        <v>6070</v>
      </c>
      <c r="B2719" s="278" t="s">
        <v>6071</v>
      </c>
      <c r="C2719" s="292" t="s">
        <v>9854</v>
      </c>
      <c r="D2719" s="293">
        <v>13050.065399999999</v>
      </c>
      <c r="G2719" t="s">
        <v>6070</v>
      </c>
      <c r="H2719" t="s">
        <v>6071</v>
      </c>
      <c r="I2719" t="s">
        <v>9854</v>
      </c>
      <c r="J2719">
        <v>13050.065399999999</v>
      </c>
    </row>
    <row r="2720" spans="1:10" x14ac:dyDescent="0.25">
      <c r="A2720" s="278" t="s">
        <v>6072</v>
      </c>
      <c r="B2720" s="278" t="s">
        <v>6073</v>
      </c>
      <c r="C2720" s="292" t="s">
        <v>9855</v>
      </c>
      <c r="D2720" s="293">
        <v>8255.4169899999997</v>
      </c>
      <c r="G2720" t="s">
        <v>6072</v>
      </c>
      <c r="H2720" t="s">
        <v>6073</v>
      </c>
      <c r="I2720" t="s">
        <v>9855</v>
      </c>
      <c r="J2720">
        <v>8255.4169899999997</v>
      </c>
    </row>
    <row r="2721" spans="1:10" x14ac:dyDescent="0.25">
      <c r="A2721" s="278" t="s">
        <v>6074</v>
      </c>
      <c r="B2721" s="278" t="s">
        <v>6075</v>
      </c>
      <c r="C2721" s="292" t="s">
        <v>9856</v>
      </c>
      <c r="D2721" s="293">
        <v>2229.9887600000002</v>
      </c>
      <c r="G2721" t="s">
        <v>6074</v>
      </c>
      <c r="H2721" t="s">
        <v>6075</v>
      </c>
      <c r="I2721" t="s">
        <v>9856</v>
      </c>
      <c r="J2721">
        <v>2229.9887600000002</v>
      </c>
    </row>
    <row r="2722" spans="1:10" x14ac:dyDescent="0.25">
      <c r="A2722" s="278" t="s">
        <v>6076</v>
      </c>
      <c r="B2722" s="278" t="s">
        <v>6077</v>
      </c>
      <c r="C2722" s="292" t="s">
        <v>9857</v>
      </c>
      <c r="D2722" s="293">
        <v>3641.69677</v>
      </c>
      <c r="G2722" t="s">
        <v>6076</v>
      </c>
      <c r="H2722" t="s">
        <v>6077</v>
      </c>
      <c r="I2722" t="s">
        <v>9857</v>
      </c>
      <c r="J2722">
        <v>3641.69677</v>
      </c>
    </row>
    <row r="2723" spans="1:10" x14ac:dyDescent="0.25">
      <c r="A2723" s="278" t="s">
        <v>6078</v>
      </c>
      <c r="B2723" s="278" t="s">
        <v>6079</v>
      </c>
      <c r="C2723" s="292" t="s">
        <v>9858</v>
      </c>
      <c r="D2723" s="293">
        <v>603.867797</v>
      </c>
      <c r="G2723" t="s">
        <v>6078</v>
      </c>
      <c r="H2723" t="s">
        <v>6079</v>
      </c>
      <c r="I2723" t="s">
        <v>9858</v>
      </c>
      <c r="J2723">
        <v>603.867797</v>
      </c>
    </row>
    <row r="2724" spans="1:10" x14ac:dyDescent="0.25">
      <c r="A2724" s="278" t="s">
        <v>6080</v>
      </c>
      <c r="B2724" s="278" t="s">
        <v>6081</v>
      </c>
      <c r="C2724" s="292" t="s">
        <v>9859</v>
      </c>
      <c r="D2724" s="293">
        <v>3438.3593700000001</v>
      </c>
      <c r="G2724" t="s">
        <v>6080</v>
      </c>
      <c r="H2724" t="s">
        <v>6081</v>
      </c>
      <c r="I2724" t="s">
        <v>9859</v>
      </c>
      <c r="J2724">
        <v>3438.3593700000001</v>
      </c>
    </row>
    <row r="2725" spans="1:10" x14ac:dyDescent="0.25">
      <c r="A2725" s="278" t="s">
        <v>6082</v>
      </c>
      <c r="B2725" s="278" t="s">
        <v>6083</v>
      </c>
      <c r="C2725" s="292" t="s">
        <v>9860</v>
      </c>
      <c r="D2725" s="293">
        <v>10524.6718</v>
      </c>
      <c r="G2725" t="s">
        <v>6082</v>
      </c>
      <c r="H2725" t="s">
        <v>6083</v>
      </c>
      <c r="I2725" t="s">
        <v>9860</v>
      </c>
      <c r="J2725">
        <v>10524.6718</v>
      </c>
    </row>
    <row r="2726" spans="1:10" x14ac:dyDescent="0.25">
      <c r="A2726" s="278" t="s">
        <v>6084</v>
      </c>
      <c r="B2726" s="278" t="s">
        <v>6085</v>
      </c>
      <c r="C2726" s="292" t="s">
        <v>9861</v>
      </c>
      <c r="D2726" s="293">
        <v>9309.4042900000004</v>
      </c>
      <c r="G2726" t="s">
        <v>6084</v>
      </c>
      <c r="H2726" t="s">
        <v>6085</v>
      </c>
      <c r="I2726" t="s">
        <v>9861</v>
      </c>
      <c r="J2726">
        <v>9309.4042900000004</v>
      </c>
    </row>
    <row r="2727" spans="1:10" x14ac:dyDescent="0.25">
      <c r="A2727" s="278" t="s">
        <v>6086</v>
      </c>
      <c r="B2727" s="278" t="s">
        <v>6087</v>
      </c>
      <c r="C2727" s="292" t="s">
        <v>9862</v>
      </c>
      <c r="D2727" s="293">
        <v>489.89959700000003</v>
      </c>
      <c r="G2727" t="s">
        <v>6086</v>
      </c>
      <c r="H2727" t="s">
        <v>6087</v>
      </c>
      <c r="I2727" t="s">
        <v>9862</v>
      </c>
      <c r="J2727">
        <v>489.89959700000003</v>
      </c>
    </row>
    <row r="2728" spans="1:10" x14ac:dyDescent="0.25">
      <c r="A2728" s="278" t="s">
        <v>6088</v>
      </c>
      <c r="B2728" s="278" t="s">
        <v>6089</v>
      </c>
      <c r="C2728" s="292" t="s">
        <v>9863</v>
      </c>
      <c r="D2728" s="293">
        <v>262.66668700000002</v>
      </c>
      <c r="G2728" t="s">
        <v>6088</v>
      </c>
      <c r="H2728" t="s">
        <v>6089</v>
      </c>
      <c r="I2728" t="s">
        <v>9863</v>
      </c>
      <c r="J2728">
        <v>262.66668700000002</v>
      </c>
    </row>
    <row r="2729" spans="1:10" x14ac:dyDescent="0.25">
      <c r="A2729" s="278" t="s">
        <v>6090</v>
      </c>
      <c r="B2729" s="278" t="s">
        <v>6091</v>
      </c>
      <c r="C2729" s="292" t="s">
        <v>9864</v>
      </c>
      <c r="D2729" s="293">
        <v>115.33333500000001</v>
      </c>
      <c r="G2729" t="s">
        <v>6090</v>
      </c>
      <c r="H2729" t="s">
        <v>6091</v>
      </c>
      <c r="I2729" t="s">
        <v>9864</v>
      </c>
      <c r="J2729">
        <v>115.33333500000001</v>
      </c>
    </row>
    <row r="2730" spans="1:10" x14ac:dyDescent="0.25">
      <c r="A2730" s="278" t="s">
        <v>6092</v>
      </c>
      <c r="B2730" s="278" t="s">
        <v>6093</v>
      </c>
      <c r="C2730" s="292" t="s">
        <v>9865</v>
      </c>
      <c r="D2730" s="293">
        <v>350.66668700000002</v>
      </c>
      <c r="G2730" t="s">
        <v>6092</v>
      </c>
      <c r="H2730" t="s">
        <v>6093</v>
      </c>
      <c r="I2730" t="s">
        <v>9865</v>
      </c>
      <c r="J2730">
        <v>350.66668700000002</v>
      </c>
    </row>
    <row r="2731" spans="1:10" x14ac:dyDescent="0.25">
      <c r="A2731" s="278" t="s">
        <v>6094</v>
      </c>
      <c r="B2731" s="278" t="s">
        <v>6095</v>
      </c>
      <c r="C2731" s="292" t="s">
        <v>9866</v>
      </c>
      <c r="D2731" s="293">
        <v>50</v>
      </c>
      <c r="G2731" t="s">
        <v>6094</v>
      </c>
      <c r="H2731" t="s">
        <v>6095</v>
      </c>
      <c r="I2731" t="s">
        <v>9866</v>
      </c>
      <c r="J2731">
        <v>50</v>
      </c>
    </row>
    <row r="2732" spans="1:10" x14ac:dyDescent="0.25">
      <c r="A2732" s="278" t="s">
        <v>6096</v>
      </c>
      <c r="B2732" s="278" t="s">
        <v>6097</v>
      </c>
      <c r="C2732" s="292" t="s">
        <v>9867</v>
      </c>
      <c r="D2732" s="293">
        <v>1472.7231400000001</v>
      </c>
      <c r="G2732" t="s">
        <v>6096</v>
      </c>
      <c r="H2732" t="s">
        <v>6097</v>
      </c>
      <c r="I2732" t="s">
        <v>9867</v>
      </c>
      <c r="J2732">
        <v>1472.7231400000001</v>
      </c>
    </row>
    <row r="2733" spans="1:10" x14ac:dyDescent="0.25">
      <c r="A2733" s="278" t="s">
        <v>6098</v>
      </c>
      <c r="B2733" s="278" t="s">
        <v>6099</v>
      </c>
      <c r="C2733" s="292" t="s">
        <v>9868</v>
      </c>
      <c r="D2733" s="293">
        <v>249.35644500000001</v>
      </c>
      <c r="G2733" t="s">
        <v>6098</v>
      </c>
      <c r="H2733" t="s">
        <v>6099</v>
      </c>
      <c r="I2733" t="s">
        <v>9868</v>
      </c>
      <c r="J2733">
        <v>249.35644500000001</v>
      </c>
    </row>
    <row r="2734" spans="1:10" x14ac:dyDescent="0.25">
      <c r="A2734" s="278" t="s">
        <v>6100</v>
      </c>
      <c r="B2734" s="278" t="s">
        <v>6101</v>
      </c>
      <c r="C2734" s="292" t="s">
        <v>9869</v>
      </c>
      <c r="D2734" s="293">
        <v>365.33331199999998</v>
      </c>
      <c r="G2734" t="s">
        <v>6100</v>
      </c>
      <c r="H2734" t="s">
        <v>6101</v>
      </c>
      <c r="I2734" t="s">
        <v>9869</v>
      </c>
      <c r="J2734">
        <v>365.33331199999998</v>
      </c>
    </row>
    <row r="2735" spans="1:10" x14ac:dyDescent="0.25">
      <c r="A2735" s="278" t="s">
        <v>6102</v>
      </c>
      <c r="B2735" s="278" t="s">
        <v>6103</v>
      </c>
      <c r="C2735" s="292" t="s">
        <v>9870</v>
      </c>
      <c r="D2735" s="293">
        <v>171.75979599999999</v>
      </c>
      <c r="G2735" t="s">
        <v>6102</v>
      </c>
      <c r="H2735" t="s">
        <v>6103</v>
      </c>
      <c r="I2735" t="s">
        <v>9870</v>
      </c>
      <c r="J2735">
        <v>171.75979599999999</v>
      </c>
    </row>
    <row r="2736" spans="1:10" x14ac:dyDescent="0.25">
      <c r="A2736" s="278" t="s">
        <v>6104</v>
      </c>
      <c r="B2736" s="278" t="s">
        <v>6105</v>
      </c>
      <c r="C2736" s="292" t="s">
        <v>9871</v>
      </c>
      <c r="D2736" s="293">
        <v>961.64025800000002</v>
      </c>
      <c r="G2736" t="s">
        <v>6104</v>
      </c>
      <c r="H2736" t="s">
        <v>6105</v>
      </c>
      <c r="I2736" t="s">
        <v>9871</v>
      </c>
      <c r="J2736">
        <v>961.64025800000002</v>
      </c>
    </row>
    <row r="2737" spans="1:10" x14ac:dyDescent="0.25">
      <c r="A2737" s="278" t="s">
        <v>6106</v>
      </c>
      <c r="B2737" s="278" t="s">
        <v>6107</v>
      </c>
      <c r="C2737" s="292" t="s">
        <v>9872</v>
      </c>
      <c r="D2737" s="293">
        <v>37.333331999999999</v>
      </c>
      <c r="G2737" t="s">
        <v>6106</v>
      </c>
      <c r="H2737" t="s">
        <v>6107</v>
      </c>
      <c r="I2737" t="s">
        <v>9872</v>
      </c>
      <c r="J2737">
        <v>37.333331999999999</v>
      </c>
    </row>
    <row r="2738" spans="1:10" x14ac:dyDescent="0.25">
      <c r="A2738" s="278" t="s">
        <v>6108</v>
      </c>
      <c r="B2738" s="278" t="s">
        <v>6109</v>
      </c>
      <c r="C2738" s="292" t="s">
        <v>9873</v>
      </c>
      <c r="D2738" s="293">
        <v>919.33337400000005</v>
      </c>
      <c r="G2738" t="s">
        <v>6108</v>
      </c>
      <c r="H2738" t="s">
        <v>6109</v>
      </c>
      <c r="I2738" t="s">
        <v>9873</v>
      </c>
      <c r="J2738">
        <v>919.33337400000005</v>
      </c>
    </row>
    <row r="2739" spans="1:10" x14ac:dyDescent="0.25">
      <c r="A2739" s="278" t="s">
        <v>6110</v>
      </c>
      <c r="B2739" s="278" t="s">
        <v>6111</v>
      </c>
      <c r="C2739" s="292" t="s">
        <v>9874</v>
      </c>
      <c r="D2739" s="293">
        <v>141.33334300000001</v>
      </c>
      <c r="G2739" t="s">
        <v>6110</v>
      </c>
      <c r="H2739" t="s">
        <v>6111</v>
      </c>
      <c r="I2739" t="s">
        <v>9874</v>
      </c>
      <c r="J2739">
        <v>141.33334300000001</v>
      </c>
    </row>
    <row r="2740" spans="1:10" x14ac:dyDescent="0.25">
      <c r="A2740" s="278" t="s">
        <v>6112</v>
      </c>
      <c r="B2740" s="278" t="s">
        <v>6113</v>
      </c>
      <c r="C2740" s="292" t="s">
        <v>9875</v>
      </c>
      <c r="D2740" s="293">
        <v>52</v>
      </c>
      <c r="G2740" t="s">
        <v>6112</v>
      </c>
      <c r="H2740" t="s">
        <v>6113</v>
      </c>
      <c r="I2740" t="s">
        <v>9875</v>
      </c>
      <c r="J2740">
        <v>52</v>
      </c>
    </row>
    <row r="2741" spans="1:10" x14ac:dyDescent="0.25">
      <c r="A2741" s="278" t="s">
        <v>6114</v>
      </c>
      <c r="B2741" s="278" t="s">
        <v>6115</v>
      </c>
      <c r="C2741" s="292" t="s">
        <v>9876</v>
      </c>
      <c r="D2741" s="293">
        <v>312.482055</v>
      </c>
      <c r="G2741" t="s">
        <v>6114</v>
      </c>
      <c r="H2741" t="s">
        <v>6115</v>
      </c>
      <c r="I2741" t="s">
        <v>9876</v>
      </c>
      <c r="J2741">
        <v>312.482055</v>
      </c>
    </row>
    <row r="2742" spans="1:10" x14ac:dyDescent="0.25">
      <c r="A2742" s="278" t="s">
        <v>6116</v>
      </c>
      <c r="B2742" s="278" t="s">
        <v>6117</v>
      </c>
      <c r="C2742" s="292" t="s">
        <v>9877</v>
      </c>
      <c r="D2742" s="293">
        <v>1155.15209</v>
      </c>
      <c r="G2742" t="s">
        <v>6116</v>
      </c>
      <c r="H2742" t="s">
        <v>6117</v>
      </c>
      <c r="I2742" t="s">
        <v>9877</v>
      </c>
      <c r="J2742">
        <v>1155.15209</v>
      </c>
    </row>
    <row r="2743" spans="1:10" x14ac:dyDescent="0.25">
      <c r="A2743" s="278" t="s">
        <v>6118</v>
      </c>
      <c r="B2743" s="278" t="s">
        <v>6119</v>
      </c>
      <c r="C2743" s="292" t="s">
        <v>9878</v>
      </c>
      <c r="D2743" s="293">
        <v>429.20327700000001</v>
      </c>
      <c r="G2743" t="s">
        <v>6118</v>
      </c>
      <c r="H2743" t="s">
        <v>6119</v>
      </c>
      <c r="I2743" t="s">
        <v>9878</v>
      </c>
      <c r="J2743">
        <v>429.20327700000001</v>
      </c>
    </row>
    <row r="2744" spans="1:10" x14ac:dyDescent="0.25">
      <c r="A2744" s="278" t="s">
        <v>6120</v>
      </c>
      <c r="B2744" s="278" t="s">
        <v>6121</v>
      </c>
      <c r="C2744" s="292" t="s">
        <v>9879</v>
      </c>
      <c r="D2744" s="293">
        <v>548.68176200000005</v>
      </c>
      <c r="G2744" t="s">
        <v>6120</v>
      </c>
      <c r="H2744" t="s">
        <v>6121</v>
      </c>
      <c r="I2744" t="s">
        <v>9879</v>
      </c>
      <c r="J2744">
        <v>548.68176200000005</v>
      </c>
    </row>
    <row r="2745" spans="1:10" x14ac:dyDescent="0.25">
      <c r="A2745" s="278" t="s">
        <v>6122</v>
      </c>
      <c r="B2745" s="278" t="s">
        <v>6123</v>
      </c>
      <c r="C2745" s="292" t="s">
        <v>9880</v>
      </c>
      <c r="D2745" s="293">
        <v>1494.61914</v>
      </c>
      <c r="G2745" t="s">
        <v>6122</v>
      </c>
      <c r="H2745" t="s">
        <v>6123</v>
      </c>
      <c r="I2745" t="s">
        <v>9880</v>
      </c>
      <c r="J2745">
        <v>1494.61914</v>
      </c>
    </row>
    <row r="2746" spans="1:10" x14ac:dyDescent="0.25">
      <c r="A2746" s="278" t="s">
        <v>6124</v>
      </c>
      <c r="B2746" s="278" t="s">
        <v>6125</v>
      </c>
      <c r="C2746" s="292" t="s">
        <v>9881</v>
      </c>
      <c r="D2746" s="293">
        <v>3521.05224</v>
      </c>
      <c r="G2746" t="s">
        <v>6124</v>
      </c>
      <c r="H2746" t="s">
        <v>6125</v>
      </c>
      <c r="I2746" t="s">
        <v>9881</v>
      </c>
      <c r="J2746">
        <v>3521.05224</v>
      </c>
    </row>
    <row r="2747" spans="1:10" x14ac:dyDescent="0.25">
      <c r="A2747" s="278" t="s">
        <v>6126</v>
      </c>
      <c r="B2747" s="278" t="s">
        <v>6127</v>
      </c>
      <c r="C2747" s="292" t="s">
        <v>9882</v>
      </c>
      <c r="D2747" s="293">
        <v>296.66668700000002</v>
      </c>
      <c r="G2747" t="s">
        <v>6126</v>
      </c>
      <c r="H2747" t="s">
        <v>6127</v>
      </c>
      <c r="I2747" t="s">
        <v>9882</v>
      </c>
      <c r="J2747">
        <v>296.66668700000002</v>
      </c>
    </row>
    <row r="2748" spans="1:10" x14ac:dyDescent="0.25">
      <c r="A2748" s="278" t="s">
        <v>6128</v>
      </c>
      <c r="B2748" s="278" t="s">
        <v>6129</v>
      </c>
      <c r="C2748" s="292" t="s">
        <v>9883</v>
      </c>
      <c r="D2748" s="293">
        <v>170.272155</v>
      </c>
      <c r="G2748" t="s">
        <v>6128</v>
      </c>
      <c r="H2748" t="s">
        <v>6129</v>
      </c>
      <c r="I2748" t="s">
        <v>9883</v>
      </c>
      <c r="J2748">
        <v>170.272155</v>
      </c>
    </row>
    <row r="2749" spans="1:10" x14ac:dyDescent="0.25">
      <c r="A2749" s="278" t="s">
        <v>6130</v>
      </c>
      <c r="B2749" s="278" t="s">
        <v>6131</v>
      </c>
      <c r="C2749" s="292" t="s">
        <v>9884</v>
      </c>
      <c r="D2749" s="293">
        <v>225.67581100000001</v>
      </c>
      <c r="G2749" t="s">
        <v>6130</v>
      </c>
      <c r="H2749" t="s">
        <v>6131</v>
      </c>
      <c r="I2749" t="s">
        <v>9884</v>
      </c>
      <c r="J2749">
        <v>225.67581100000001</v>
      </c>
    </row>
    <row r="2750" spans="1:10" x14ac:dyDescent="0.25">
      <c r="A2750" s="278" t="s">
        <v>6132</v>
      </c>
      <c r="B2750" s="278" t="s">
        <v>6133</v>
      </c>
      <c r="C2750" s="292" t="s">
        <v>9885</v>
      </c>
      <c r="D2750" s="293">
        <v>142.198455</v>
      </c>
      <c r="G2750" t="s">
        <v>6132</v>
      </c>
      <c r="H2750" t="s">
        <v>6133</v>
      </c>
      <c r="I2750" t="s">
        <v>9885</v>
      </c>
      <c r="J2750">
        <v>142.198455</v>
      </c>
    </row>
    <row r="2751" spans="1:10" x14ac:dyDescent="0.25">
      <c r="A2751" s="278" t="s">
        <v>6134</v>
      </c>
      <c r="B2751" s="278" t="s">
        <v>6135</v>
      </c>
      <c r="C2751" s="292" t="s">
        <v>9886</v>
      </c>
      <c r="D2751" s="293">
        <v>282.66665599999999</v>
      </c>
      <c r="G2751" t="s">
        <v>6134</v>
      </c>
      <c r="H2751" t="s">
        <v>6135</v>
      </c>
      <c r="I2751" t="s">
        <v>9886</v>
      </c>
      <c r="J2751">
        <v>282.66665599999999</v>
      </c>
    </row>
    <row r="2752" spans="1:10" x14ac:dyDescent="0.25">
      <c r="A2752" s="278" t="s">
        <v>6136</v>
      </c>
      <c r="B2752" s="278" t="s">
        <v>6137</v>
      </c>
      <c r="C2752" s="292" t="s">
        <v>9887</v>
      </c>
      <c r="D2752" s="293">
        <v>96.666670999999994</v>
      </c>
      <c r="G2752" t="s">
        <v>6136</v>
      </c>
      <c r="H2752" t="s">
        <v>6137</v>
      </c>
      <c r="I2752" t="s">
        <v>9887</v>
      </c>
      <c r="J2752">
        <v>96.666670999999994</v>
      </c>
    </row>
    <row r="2753" spans="1:10" x14ac:dyDescent="0.25">
      <c r="A2753" s="278" t="s">
        <v>6138</v>
      </c>
      <c r="B2753" s="278" t="s">
        <v>6139</v>
      </c>
      <c r="C2753" s="292" t="s">
        <v>9888</v>
      </c>
      <c r="D2753" s="293">
        <v>644.63476500000002</v>
      </c>
      <c r="G2753" t="s">
        <v>6138</v>
      </c>
      <c r="H2753" t="s">
        <v>6139</v>
      </c>
      <c r="I2753" t="s">
        <v>9888</v>
      </c>
      <c r="J2753">
        <v>644.63476500000002</v>
      </c>
    </row>
    <row r="2754" spans="1:10" x14ac:dyDescent="0.25">
      <c r="A2754" s="278" t="s">
        <v>6140</v>
      </c>
      <c r="B2754" s="278" t="s">
        <v>6141</v>
      </c>
      <c r="C2754" s="292" t="s">
        <v>9889</v>
      </c>
      <c r="D2754" s="293">
        <v>297.67364500000002</v>
      </c>
      <c r="G2754" t="s">
        <v>6140</v>
      </c>
      <c r="H2754" t="s">
        <v>6141</v>
      </c>
      <c r="I2754" t="s">
        <v>9889</v>
      </c>
      <c r="J2754">
        <v>297.67364500000002</v>
      </c>
    </row>
    <row r="2755" spans="1:10" x14ac:dyDescent="0.25">
      <c r="A2755" s="278" t="s">
        <v>6142</v>
      </c>
      <c r="B2755" s="278" t="s">
        <v>6143</v>
      </c>
      <c r="C2755" s="292" t="s">
        <v>9890</v>
      </c>
      <c r="D2755" s="293">
        <v>913.69482400000004</v>
      </c>
      <c r="G2755" t="s">
        <v>6142</v>
      </c>
      <c r="H2755" t="s">
        <v>6143</v>
      </c>
      <c r="I2755" t="s">
        <v>9890</v>
      </c>
      <c r="J2755">
        <v>913.69482400000004</v>
      </c>
    </row>
    <row r="2756" spans="1:10" x14ac:dyDescent="0.25">
      <c r="A2756" s="278" t="s">
        <v>6144</v>
      </c>
      <c r="B2756" s="278" t="s">
        <v>6145</v>
      </c>
      <c r="C2756" s="292" t="s">
        <v>9891</v>
      </c>
      <c r="D2756" s="293">
        <v>390.79943800000001</v>
      </c>
      <c r="G2756" t="s">
        <v>6144</v>
      </c>
      <c r="H2756" t="s">
        <v>6145</v>
      </c>
      <c r="I2756" t="s">
        <v>9891</v>
      </c>
      <c r="J2756">
        <v>390.79943800000001</v>
      </c>
    </row>
    <row r="2757" spans="1:10" x14ac:dyDescent="0.25">
      <c r="A2757" s="278" t="s">
        <v>6146</v>
      </c>
      <c r="B2757" s="278" t="s">
        <v>6147</v>
      </c>
      <c r="C2757" s="292" t="s">
        <v>9892</v>
      </c>
      <c r="D2757" s="293">
        <v>102.666656</v>
      </c>
      <c r="G2757" t="s">
        <v>6146</v>
      </c>
      <c r="H2757" t="s">
        <v>6147</v>
      </c>
      <c r="I2757" t="s">
        <v>9892</v>
      </c>
      <c r="J2757">
        <v>102.666656</v>
      </c>
    </row>
    <row r="2758" spans="1:10" x14ac:dyDescent="0.25">
      <c r="A2758" s="278" t="s">
        <v>6148</v>
      </c>
      <c r="B2758" s="278" t="s">
        <v>6149</v>
      </c>
      <c r="C2758" s="292" t="s">
        <v>9893</v>
      </c>
      <c r="D2758" s="293">
        <v>143.315155</v>
      </c>
      <c r="G2758" t="s">
        <v>6148</v>
      </c>
      <c r="H2758" t="s">
        <v>6149</v>
      </c>
      <c r="I2758" t="s">
        <v>9893</v>
      </c>
      <c r="J2758">
        <v>143.315155</v>
      </c>
    </row>
    <row r="2759" spans="1:10" x14ac:dyDescent="0.25">
      <c r="A2759" s="278" t="s">
        <v>6150</v>
      </c>
      <c r="B2759" s="278" t="s">
        <v>6151</v>
      </c>
      <c r="C2759" s="292" t="s">
        <v>9894</v>
      </c>
      <c r="D2759" s="293">
        <v>276.07067799999999</v>
      </c>
      <c r="G2759" t="s">
        <v>6150</v>
      </c>
      <c r="H2759" t="s">
        <v>6151</v>
      </c>
      <c r="I2759" t="s">
        <v>9894</v>
      </c>
      <c r="J2759">
        <v>276.07067799999999</v>
      </c>
    </row>
    <row r="2760" spans="1:10" x14ac:dyDescent="0.25">
      <c r="A2760" s="278" t="s">
        <v>6152</v>
      </c>
      <c r="B2760" s="278" t="s">
        <v>6153</v>
      </c>
      <c r="C2760" s="292" t="s">
        <v>9895</v>
      </c>
      <c r="D2760" s="293">
        <v>436.66668700000002</v>
      </c>
      <c r="G2760" t="s">
        <v>6152</v>
      </c>
      <c r="H2760" t="s">
        <v>6153</v>
      </c>
      <c r="I2760" t="s">
        <v>9895</v>
      </c>
      <c r="J2760">
        <v>436.66668700000002</v>
      </c>
    </row>
    <row r="2761" spans="1:10" x14ac:dyDescent="0.25">
      <c r="A2761" s="278" t="s">
        <v>6154</v>
      </c>
      <c r="B2761" s="278" t="s">
        <v>6155</v>
      </c>
      <c r="C2761" s="292" t="s">
        <v>9896</v>
      </c>
      <c r="D2761" s="293">
        <v>584</v>
      </c>
      <c r="G2761" t="s">
        <v>6154</v>
      </c>
      <c r="H2761" t="s">
        <v>6155</v>
      </c>
      <c r="I2761" t="s">
        <v>9896</v>
      </c>
      <c r="J2761">
        <v>584</v>
      </c>
    </row>
    <row r="2762" spans="1:10" x14ac:dyDescent="0.25">
      <c r="A2762" s="278" t="s">
        <v>6156</v>
      </c>
      <c r="B2762" s="278" t="s">
        <v>6157</v>
      </c>
      <c r="C2762" s="292" t="s">
        <v>9897</v>
      </c>
      <c r="D2762" s="293">
        <v>267.82965000000002</v>
      </c>
      <c r="G2762" t="s">
        <v>6156</v>
      </c>
      <c r="H2762" t="s">
        <v>6157</v>
      </c>
      <c r="I2762" t="s">
        <v>9897</v>
      </c>
      <c r="J2762">
        <v>267.82965000000002</v>
      </c>
    </row>
    <row r="2763" spans="1:10" x14ac:dyDescent="0.25">
      <c r="A2763" s="278" t="s">
        <v>6158</v>
      </c>
      <c r="B2763" s="278" t="s">
        <v>6159</v>
      </c>
      <c r="C2763" s="292" t="s">
        <v>9898</v>
      </c>
      <c r="D2763" s="293">
        <v>642</v>
      </c>
      <c r="G2763" t="s">
        <v>6158</v>
      </c>
      <c r="H2763" t="s">
        <v>6159</v>
      </c>
      <c r="I2763" t="s">
        <v>9898</v>
      </c>
      <c r="J2763">
        <v>642</v>
      </c>
    </row>
    <row r="2764" spans="1:10" x14ac:dyDescent="0.25">
      <c r="A2764" s="278" t="s">
        <v>6160</v>
      </c>
      <c r="B2764" s="278" t="s">
        <v>6161</v>
      </c>
      <c r="C2764" s="292" t="s">
        <v>9899</v>
      </c>
      <c r="D2764" s="293">
        <v>479.154113</v>
      </c>
      <c r="G2764" t="s">
        <v>6160</v>
      </c>
      <c r="H2764" t="s">
        <v>6161</v>
      </c>
      <c r="I2764" t="s">
        <v>9899</v>
      </c>
      <c r="J2764">
        <v>479.154113</v>
      </c>
    </row>
    <row r="2765" spans="1:10" x14ac:dyDescent="0.25">
      <c r="A2765" s="278" t="s">
        <v>6162</v>
      </c>
      <c r="B2765" s="278" t="s">
        <v>6163</v>
      </c>
      <c r="C2765" s="292" t="s">
        <v>9900</v>
      </c>
      <c r="D2765" s="293">
        <v>1072.4655700000001</v>
      </c>
      <c r="G2765" t="s">
        <v>6162</v>
      </c>
      <c r="H2765" t="s">
        <v>6163</v>
      </c>
      <c r="I2765" t="s">
        <v>9900</v>
      </c>
      <c r="J2765">
        <v>1072.4655700000001</v>
      </c>
    </row>
    <row r="2766" spans="1:10" x14ac:dyDescent="0.25">
      <c r="A2766" s="278" t="s">
        <v>6164</v>
      </c>
      <c r="B2766" s="278" t="s">
        <v>6165</v>
      </c>
      <c r="C2766" s="292" t="s">
        <v>9901</v>
      </c>
      <c r="D2766" s="293">
        <v>280.10125699999998</v>
      </c>
      <c r="G2766" t="s">
        <v>6164</v>
      </c>
      <c r="H2766" t="s">
        <v>6165</v>
      </c>
      <c r="I2766" t="s">
        <v>9901</v>
      </c>
      <c r="J2766">
        <v>280.10125699999998</v>
      </c>
    </row>
    <row r="2767" spans="1:10" x14ac:dyDescent="0.25">
      <c r="A2767" s="278" t="s">
        <v>6166</v>
      </c>
      <c r="B2767" s="278" t="s">
        <v>6167</v>
      </c>
      <c r="C2767" s="292" t="s">
        <v>9902</v>
      </c>
      <c r="D2767" s="293">
        <v>137.33334300000001</v>
      </c>
      <c r="G2767" t="s">
        <v>6166</v>
      </c>
      <c r="H2767" t="s">
        <v>6167</v>
      </c>
      <c r="I2767" t="s">
        <v>9902</v>
      </c>
      <c r="J2767">
        <v>137.33334300000001</v>
      </c>
    </row>
    <row r="2768" spans="1:10" x14ac:dyDescent="0.25">
      <c r="A2768" s="278" t="s">
        <v>6168</v>
      </c>
      <c r="B2768" s="278" t="s">
        <v>6169</v>
      </c>
      <c r="C2768" s="292" t="s">
        <v>9903</v>
      </c>
      <c r="D2768" s="293">
        <v>23.333331999999999</v>
      </c>
      <c r="G2768" t="s">
        <v>6168</v>
      </c>
      <c r="H2768" t="s">
        <v>6169</v>
      </c>
      <c r="I2768" t="s">
        <v>9903</v>
      </c>
      <c r="J2768">
        <v>23.333331999999999</v>
      </c>
    </row>
    <row r="2769" spans="1:10" x14ac:dyDescent="0.25">
      <c r="A2769" s="278" t="s">
        <v>6170</v>
      </c>
      <c r="B2769" s="278" t="s">
        <v>6171</v>
      </c>
      <c r="C2769" s="292" t="s">
        <v>9904</v>
      </c>
      <c r="D2769" s="293">
        <v>820.66668700000002</v>
      </c>
      <c r="G2769" t="s">
        <v>6170</v>
      </c>
      <c r="H2769" t="s">
        <v>6171</v>
      </c>
      <c r="I2769" t="s">
        <v>9904</v>
      </c>
      <c r="J2769">
        <v>820.66668700000002</v>
      </c>
    </row>
    <row r="2770" spans="1:10" x14ac:dyDescent="0.25">
      <c r="A2770" s="278" t="s">
        <v>6172</v>
      </c>
      <c r="B2770" s="278" t="s">
        <v>6173</v>
      </c>
      <c r="C2770" s="292" t="s">
        <v>9905</v>
      </c>
      <c r="D2770" s="293">
        <v>81.376541000000003</v>
      </c>
      <c r="G2770" t="s">
        <v>6172</v>
      </c>
      <c r="H2770" t="s">
        <v>6173</v>
      </c>
      <c r="I2770" t="s">
        <v>9905</v>
      </c>
      <c r="J2770">
        <v>81.376541000000003</v>
      </c>
    </row>
    <row r="2771" spans="1:10" x14ac:dyDescent="0.25">
      <c r="A2771" s="278" t="s">
        <v>6174</v>
      </c>
      <c r="B2771" s="278" t="s">
        <v>6175</v>
      </c>
      <c r="C2771" s="292" t="s">
        <v>9906</v>
      </c>
      <c r="D2771" s="293">
        <v>1207.4853499999999</v>
      </c>
      <c r="G2771" t="s">
        <v>6174</v>
      </c>
      <c r="H2771" t="s">
        <v>6175</v>
      </c>
      <c r="I2771" t="s">
        <v>9906</v>
      </c>
      <c r="J2771">
        <v>1207.4853499999999</v>
      </c>
    </row>
    <row r="2772" spans="1:10" x14ac:dyDescent="0.25">
      <c r="A2772" s="278" t="s">
        <v>6176</v>
      </c>
      <c r="B2772" s="278" t="s">
        <v>6177</v>
      </c>
      <c r="C2772" s="292" t="s">
        <v>9907</v>
      </c>
      <c r="D2772" s="293">
        <v>188.66665599999999</v>
      </c>
      <c r="G2772" t="s">
        <v>6176</v>
      </c>
      <c r="H2772" t="s">
        <v>6177</v>
      </c>
      <c r="I2772" t="s">
        <v>9907</v>
      </c>
      <c r="J2772">
        <v>188.66665599999999</v>
      </c>
    </row>
    <row r="2773" spans="1:10" x14ac:dyDescent="0.25">
      <c r="A2773" s="278" t="s">
        <v>6178</v>
      </c>
      <c r="B2773" s="278" t="s">
        <v>6179</v>
      </c>
      <c r="C2773" s="292" t="s">
        <v>9908</v>
      </c>
      <c r="D2773" s="293">
        <v>479.51123000000001</v>
      </c>
      <c r="G2773" t="s">
        <v>6178</v>
      </c>
      <c r="H2773" t="s">
        <v>6179</v>
      </c>
      <c r="I2773" t="s">
        <v>9908</v>
      </c>
      <c r="J2773">
        <v>479.51123000000001</v>
      </c>
    </row>
    <row r="2774" spans="1:10" x14ac:dyDescent="0.25">
      <c r="A2774" s="278" t="s">
        <v>6180</v>
      </c>
      <c r="B2774" s="278" t="s">
        <v>6181</v>
      </c>
      <c r="C2774" s="292" t="s">
        <v>9909</v>
      </c>
      <c r="D2774" s="293">
        <v>234.939514</v>
      </c>
      <c r="G2774" t="s">
        <v>6180</v>
      </c>
      <c r="H2774" t="s">
        <v>6181</v>
      </c>
      <c r="I2774" t="s">
        <v>9909</v>
      </c>
      <c r="J2774">
        <v>234.939514</v>
      </c>
    </row>
    <row r="2775" spans="1:10" x14ac:dyDescent="0.25">
      <c r="A2775" s="278" t="s">
        <v>6182</v>
      </c>
      <c r="B2775" s="278" t="s">
        <v>6183</v>
      </c>
      <c r="C2775" s="292" t="s">
        <v>9910</v>
      </c>
      <c r="D2775" s="293">
        <v>349.33334300000001</v>
      </c>
      <c r="G2775" t="s">
        <v>6182</v>
      </c>
      <c r="H2775" t="s">
        <v>6183</v>
      </c>
      <c r="I2775" t="s">
        <v>9910</v>
      </c>
      <c r="J2775">
        <v>349.33334300000001</v>
      </c>
    </row>
    <row r="2776" spans="1:10" x14ac:dyDescent="0.25">
      <c r="A2776" s="278" t="s">
        <v>6184</v>
      </c>
      <c r="B2776" s="278" t="s">
        <v>6185</v>
      </c>
      <c r="C2776" s="292" t="s">
        <v>9911</v>
      </c>
      <c r="D2776" s="293">
        <v>507.33337399999999</v>
      </c>
      <c r="G2776" t="s">
        <v>6184</v>
      </c>
      <c r="H2776" t="s">
        <v>6185</v>
      </c>
      <c r="I2776" t="s">
        <v>9911</v>
      </c>
      <c r="J2776">
        <v>507.33337399999999</v>
      </c>
    </row>
    <row r="2777" spans="1:10" x14ac:dyDescent="0.25">
      <c r="A2777" s="278" t="s">
        <v>6186</v>
      </c>
      <c r="B2777" s="278" t="s">
        <v>6187</v>
      </c>
      <c r="C2777" s="292" t="s">
        <v>9912</v>
      </c>
      <c r="D2777" s="293">
        <v>57.333328000000002</v>
      </c>
      <c r="G2777" t="s">
        <v>6186</v>
      </c>
      <c r="H2777" t="s">
        <v>6187</v>
      </c>
      <c r="I2777" t="s">
        <v>9912</v>
      </c>
      <c r="J2777">
        <v>57.333328000000002</v>
      </c>
    </row>
    <row r="2778" spans="1:10" x14ac:dyDescent="0.25">
      <c r="A2778" s="278" t="s">
        <v>6188</v>
      </c>
      <c r="B2778" s="278" t="s">
        <v>6189</v>
      </c>
      <c r="C2778" s="292" t="s">
        <v>9913</v>
      </c>
      <c r="D2778" s="293">
        <v>244.968231</v>
      </c>
      <c r="G2778" t="s">
        <v>6188</v>
      </c>
      <c r="H2778" t="s">
        <v>6189</v>
      </c>
      <c r="I2778" t="s">
        <v>9913</v>
      </c>
      <c r="J2778">
        <v>244.968231</v>
      </c>
    </row>
    <row r="2779" spans="1:10" x14ac:dyDescent="0.25">
      <c r="A2779" s="278" t="s">
        <v>6190</v>
      </c>
      <c r="B2779" s="278" t="s">
        <v>6191</v>
      </c>
      <c r="C2779" s="292" t="s">
        <v>9914</v>
      </c>
      <c r="D2779" s="293">
        <v>120</v>
      </c>
      <c r="G2779" t="s">
        <v>6190</v>
      </c>
      <c r="H2779" t="s">
        <v>6191</v>
      </c>
      <c r="I2779" t="s">
        <v>9914</v>
      </c>
      <c r="J2779">
        <v>120</v>
      </c>
    </row>
    <row r="2780" spans="1:10" x14ac:dyDescent="0.25">
      <c r="A2780" s="278" t="s">
        <v>6192</v>
      </c>
      <c r="B2780" s="278" t="s">
        <v>6193</v>
      </c>
      <c r="C2780" s="292" t="s">
        <v>9915</v>
      </c>
      <c r="D2780" s="293">
        <v>133.33334300000001</v>
      </c>
      <c r="G2780" t="s">
        <v>6192</v>
      </c>
      <c r="H2780" t="s">
        <v>6193</v>
      </c>
      <c r="I2780" t="s">
        <v>9915</v>
      </c>
      <c r="J2780">
        <v>133.33334300000001</v>
      </c>
    </row>
    <row r="2781" spans="1:10" x14ac:dyDescent="0.25">
      <c r="A2781" s="278" t="s">
        <v>6194</v>
      </c>
      <c r="B2781" s="278" t="s">
        <v>6195</v>
      </c>
      <c r="C2781" s="292" t="s">
        <v>9916</v>
      </c>
      <c r="D2781" s="293">
        <v>0</v>
      </c>
      <c r="G2781" t="s">
        <v>6194</v>
      </c>
      <c r="H2781" t="s">
        <v>6195</v>
      </c>
      <c r="I2781" t="s">
        <v>9916</v>
      </c>
      <c r="J2781">
        <v>0</v>
      </c>
    </row>
    <row r="2782" spans="1:10" x14ac:dyDescent="0.25">
      <c r="A2782" s="278" t="s">
        <v>6196</v>
      </c>
      <c r="B2782" s="278" t="s">
        <v>6197</v>
      </c>
      <c r="C2782" s="292" t="s">
        <v>9917</v>
      </c>
      <c r="D2782" s="293">
        <v>12</v>
      </c>
      <c r="G2782" t="s">
        <v>6196</v>
      </c>
      <c r="H2782" t="s">
        <v>6197</v>
      </c>
      <c r="I2782" t="s">
        <v>9917</v>
      </c>
      <c r="J2782">
        <v>12</v>
      </c>
    </row>
    <row r="2783" spans="1:10" x14ac:dyDescent="0.25">
      <c r="A2783" s="278" t="s">
        <v>6198</v>
      </c>
      <c r="B2783" s="278" t="s">
        <v>6199</v>
      </c>
      <c r="C2783" s="292" t="s">
        <v>9918</v>
      </c>
      <c r="D2783" s="293">
        <v>44</v>
      </c>
      <c r="G2783" t="s">
        <v>6198</v>
      </c>
      <c r="H2783" t="s">
        <v>6199</v>
      </c>
      <c r="I2783" t="s">
        <v>9918</v>
      </c>
      <c r="J2783">
        <v>44</v>
      </c>
    </row>
    <row r="2784" spans="1:10" x14ac:dyDescent="0.25">
      <c r="A2784" s="278" t="s">
        <v>6200</v>
      </c>
      <c r="B2784" s="278" t="s">
        <v>6201</v>
      </c>
      <c r="C2784" s="292" t="s">
        <v>9919</v>
      </c>
      <c r="D2784" s="293">
        <v>56.666666999999997</v>
      </c>
      <c r="G2784" t="s">
        <v>6200</v>
      </c>
      <c r="H2784" t="s">
        <v>6201</v>
      </c>
      <c r="I2784" t="s">
        <v>9919</v>
      </c>
      <c r="J2784">
        <v>56.666666999999997</v>
      </c>
    </row>
    <row r="2785" spans="1:10" x14ac:dyDescent="0.25">
      <c r="A2785" s="278" t="s">
        <v>6202</v>
      </c>
      <c r="B2785" s="278" t="s">
        <v>6203</v>
      </c>
      <c r="C2785" s="292" t="s">
        <v>9920</v>
      </c>
      <c r="D2785" s="293">
        <v>2.6666669999999999</v>
      </c>
      <c r="G2785" t="s">
        <v>6202</v>
      </c>
      <c r="H2785" t="s">
        <v>6203</v>
      </c>
      <c r="I2785" t="s">
        <v>9920</v>
      </c>
      <c r="J2785">
        <v>2.6666669999999999</v>
      </c>
    </row>
    <row r="2786" spans="1:10" x14ac:dyDescent="0.25">
      <c r="A2786" s="278" t="s">
        <v>6204</v>
      </c>
      <c r="B2786" s="278" t="s">
        <v>6205</v>
      </c>
      <c r="C2786" s="292" t="s">
        <v>9921</v>
      </c>
      <c r="D2786" s="293">
        <v>454</v>
      </c>
      <c r="G2786" t="s">
        <v>6204</v>
      </c>
      <c r="H2786" t="s">
        <v>6205</v>
      </c>
      <c r="I2786" t="s">
        <v>9921</v>
      </c>
      <c r="J2786">
        <v>454</v>
      </c>
    </row>
    <row r="2787" spans="1:10" x14ac:dyDescent="0.25">
      <c r="A2787" s="278" t="s">
        <v>6206</v>
      </c>
      <c r="B2787" s="278" t="s">
        <v>6207</v>
      </c>
      <c r="C2787" s="292" t="s">
        <v>9922</v>
      </c>
      <c r="D2787" s="293">
        <v>444.83215300000001</v>
      </c>
      <c r="G2787" t="s">
        <v>6206</v>
      </c>
      <c r="H2787" t="s">
        <v>6207</v>
      </c>
      <c r="I2787" t="s">
        <v>9922</v>
      </c>
      <c r="J2787">
        <v>444.83215300000001</v>
      </c>
    </row>
    <row r="2788" spans="1:10" x14ac:dyDescent="0.25">
      <c r="A2788" s="278" t="s">
        <v>6208</v>
      </c>
      <c r="B2788" s="278" t="s">
        <v>6209</v>
      </c>
      <c r="C2788" s="292" t="s">
        <v>9923</v>
      </c>
      <c r="D2788" s="293">
        <v>20</v>
      </c>
      <c r="G2788" t="s">
        <v>6208</v>
      </c>
      <c r="H2788" t="s">
        <v>6209</v>
      </c>
      <c r="I2788" t="s">
        <v>9923</v>
      </c>
      <c r="J2788">
        <v>20</v>
      </c>
    </row>
    <row r="2789" spans="1:10" x14ac:dyDescent="0.25">
      <c r="A2789" s="278" t="s">
        <v>6210</v>
      </c>
      <c r="B2789" s="278" t="s">
        <v>6211</v>
      </c>
      <c r="C2789" s="292" t="s">
        <v>9924</v>
      </c>
      <c r="D2789" s="293">
        <v>127.68757600000001</v>
      </c>
      <c r="G2789" t="s">
        <v>6210</v>
      </c>
      <c r="H2789" t="s">
        <v>6211</v>
      </c>
      <c r="I2789" t="s">
        <v>9924</v>
      </c>
      <c r="J2789">
        <v>127.68757600000001</v>
      </c>
    </row>
    <row r="2790" spans="1:10" x14ac:dyDescent="0.25">
      <c r="A2790" s="278" t="s">
        <v>6212</v>
      </c>
      <c r="B2790" s="278" t="s">
        <v>6213</v>
      </c>
      <c r="C2790" s="292" t="s">
        <v>9925</v>
      </c>
      <c r="D2790" s="293">
        <v>80</v>
      </c>
      <c r="G2790" t="s">
        <v>6212</v>
      </c>
      <c r="H2790" t="s">
        <v>6213</v>
      </c>
      <c r="I2790" t="s">
        <v>9925</v>
      </c>
      <c r="J2790">
        <v>80</v>
      </c>
    </row>
    <row r="2791" spans="1:10" x14ac:dyDescent="0.25">
      <c r="A2791" s="278" t="s">
        <v>6214</v>
      </c>
      <c r="B2791" s="278" t="s">
        <v>6215</v>
      </c>
      <c r="C2791" s="292" t="s">
        <v>9926</v>
      </c>
      <c r="D2791" s="293">
        <v>112</v>
      </c>
      <c r="G2791" t="s">
        <v>6214</v>
      </c>
      <c r="H2791" t="s">
        <v>6215</v>
      </c>
      <c r="I2791" t="s">
        <v>9926</v>
      </c>
      <c r="J2791">
        <v>112</v>
      </c>
    </row>
    <row r="2792" spans="1:10" x14ac:dyDescent="0.25">
      <c r="A2792" s="278" t="s">
        <v>6216</v>
      </c>
      <c r="B2792" s="278" t="s">
        <v>6217</v>
      </c>
      <c r="C2792" s="292" t="s">
        <v>9927</v>
      </c>
      <c r="D2792" s="293">
        <v>127.99999200000001</v>
      </c>
      <c r="G2792" t="s">
        <v>6216</v>
      </c>
      <c r="H2792" t="s">
        <v>6217</v>
      </c>
      <c r="I2792" t="s">
        <v>9927</v>
      </c>
      <c r="J2792">
        <v>127.99999200000001</v>
      </c>
    </row>
    <row r="2793" spans="1:10" x14ac:dyDescent="0.25">
      <c r="A2793" s="278" t="s">
        <v>6218</v>
      </c>
      <c r="B2793" s="278" t="s">
        <v>6219</v>
      </c>
      <c r="C2793" s="292" t="s">
        <v>9928</v>
      </c>
      <c r="D2793" s="293">
        <v>80.666670999999994</v>
      </c>
      <c r="G2793" t="s">
        <v>6218</v>
      </c>
      <c r="H2793" t="s">
        <v>6219</v>
      </c>
      <c r="I2793" t="s">
        <v>9928</v>
      </c>
      <c r="J2793">
        <v>80.666670999999994</v>
      </c>
    </row>
    <row r="2794" spans="1:10" x14ac:dyDescent="0.25">
      <c r="A2794" s="278" t="s">
        <v>6220</v>
      </c>
      <c r="B2794" s="278" t="s">
        <v>6221</v>
      </c>
      <c r="C2794" s="292" t="s">
        <v>9929</v>
      </c>
      <c r="D2794" s="293">
        <v>224</v>
      </c>
      <c r="G2794" t="s">
        <v>6220</v>
      </c>
      <c r="H2794" t="s">
        <v>6221</v>
      </c>
      <c r="I2794" t="s">
        <v>9929</v>
      </c>
      <c r="J2794">
        <v>224</v>
      </c>
    </row>
    <row r="2795" spans="1:10" x14ac:dyDescent="0.25">
      <c r="A2795" s="278" t="s">
        <v>6222</v>
      </c>
      <c r="B2795" s="278" t="s">
        <v>6223</v>
      </c>
      <c r="C2795" s="292" t="s">
        <v>9930</v>
      </c>
      <c r="D2795" s="293">
        <v>26.832125999999999</v>
      </c>
      <c r="G2795" t="s">
        <v>6222</v>
      </c>
      <c r="H2795" t="s">
        <v>6223</v>
      </c>
      <c r="I2795" t="s">
        <v>9930</v>
      </c>
      <c r="J2795">
        <v>26.832125999999999</v>
      </c>
    </row>
    <row r="2796" spans="1:10" x14ac:dyDescent="0.25">
      <c r="A2796" s="278" t="s">
        <v>6224</v>
      </c>
      <c r="B2796" s="278" t="s">
        <v>6225</v>
      </c>
      <c r="C2796" s="292" t="s">
        <v>9931</v>
      </c>
      <c r="D2796" s="293">
        <v>6.6666670000000003</v>
      </c>
      <c r="G2796" t="s">
        <v>6224</v>
      </c>
      <c r="H2796" t="s">
        <v>6225</v>
      </c>
      <c r="I2796" t="s">
        <v>9931</v>
      </c>
      <c r="J2796">
        <v>6.6666670000000003</v>
      </c>
    </row>
    <row r="2797" spans="1:10" x14ac:dyDescent="0.25">
      <c r="A2797" s="278" t="s">
        <v>6226</v>
      </c>
      <c r="B2797" s="278" t="s">
        <v>6227</v>
      </c>
      <c r="C2797" s="292" t="s">
        <v>9932</v>
      </c>
      <c r="D2797" s="293">
        <v>13.333334000000001</v>
      </c>
      <c r="G2797" t="s">
        <v>6226</v>
      </c>
      <c r="H2797" t="s">
        <v>6227</v>
      </c>
      <c r="I2797" t="s">
        <v>9932</v>
      </c>
      <c r="J2797">
        <v>13.333334000000001</v>
      </c>
    </row>
    <row r="2798" spans="1:10" x14ac:dyDescent="0.25">
      <c r="A2798" s="278" t="s">
        <v>6228</v>
      </c>
      <c r="B2798" s="278" t="s">
        <v>6229</v>
      </c>
      <c r="C2798" s="292" t="s">
        <v>9933</v>
      </c>
      <c r="D2798" s="293">
        <v>0.66666700000000001</v>
      </c>
      <c r="G2798" t="s">
        <v>6228</v>
      </c>
      <c r="H2798" t="s">
        <v>6229</v>
      </c>
      <c r="I2798" t="s">
        <v>9933</v>
      </c>
      <c r="J2798">
        <v>0.66666700000000001</v>
      </c>
    </row>
    <row r="2799" spans="1:10" x14ac:dyDescent="0.25">
      <c r="A2799" s="278" t="s">
        <v>6230</v>
      </c>
      <c r="B2799" s="278" t="s">
        <v>6231</v>
      </c>
      <c r="C2799" s="292" t="s">
        <v>9934</v>
      </c>
      <c r="D2799" s="293">
        <v>74.666670999999994</v>
      </c>
      <c r="G2799" t="s">
        <v>6230</v>
      </c>
      <c r="H2799" t="s">
        <v>6231</v>
      </c>
      <c r="I2799" t="s">
        <v>9934</v>
      </c>
      <c r="J2799">
        <v>74.666670999999994</v>
      </c>
    </row>
    <row r="2800" spans="1:10" x14ac:dyDescent="0.25">
      <c r="A2800" s="278" t="s">
        <v>6232</v>
      </c>
      <c r="B2800" s="278" t="s">
        <v>6233</v>
      </c>
      <c r="C2800" s="292" t="s">
        <v>9935</v>
      </c>
      <c r="D2800" s="293">
        <v>107.33333500000001</v>
      </c>
      <c r="G2800" t="s">
        <v>6232</v>
      </c>
      <c r="H2800" t="s">
        <v>6233</v>
      </c>
      <c r="I2800" t="s">
        <v>9935</v>
      </c>
      <c r="J2800">
        <v>107.33333500000001</v>
      </c>
    </row>
    <row r="2801" spans="1:10" x14ac:dyDescent="0.25">
      <c r="A2801" s="278" t="s">
        <v>6234</v>
      </c>
      <c r="B2801" s="278" t="s">
        <v>6235</v>
      </c>
      <c r="C2801" s="292" t="s">
        <v>9936</v>
      </c>
      <c r="D2801" s="293">
        <v>205.028076</v>
      </c>
      <c r="G2801" t="s">
        <v>6234</v>
      </c>
      <c r="H2801" t="s">
        <v>6235</v>
      </c>
      <c r="I2801" t="s">
        <v>9936</v>
      </c>
      <c r="J2801">
        <v>205.028076</v>
      </c>
    </row>
    <row r="2802" spans="1:10" x14ac:dyDescent="0.25">
      <c r="A2802" s="278" t="s">
        <v>6236</v>
      </c>
      <c r="B2802" s="278" t="s">
        <v>6237</v>
      </c>
      <c r="C2802" s="292" t="s">
        <v>9937</v>
      </c>
      <c r="D2802" s="293">
        <v>144.87417600000001</v>
      </c>
      <c r="G2802" t="s">
        <v>6236</v>
      </c>
      <c r="H2802" t="s">
        <v>6237</v>
      </c>
      <c r="I2802" t="s">
        <v>9937</v>
      </c>
      <c r="J2802">
        <v>144.87417600000001</v>
      </c>
    </row>
    <row r="2803" spans="1:10" x14ac:dyDescent="0.25">
      <c r="A2803" s="278" t="s">
        <v>6238</v>
      </c>
      <c r="B2803" s="278" t="s">
        <v>6239</v>
      </c>
      <c r="C2803" s="292" t="s">
        <v>9938</v>
      </c>
      <c r="D2803" s="293">
        <v>375.19018499999999</v>
      </c>
      <c r="G2803" t="s">
        <v>6238</v>
      </c>
      <c r="H2803" t="s">
        <v>6239</v>
      </c>
      <c r="I2803" t="s">
        <v>9938</v>
      </c>
      <c r="J2803">
        <v>375.19018499999999</v>
      </c>
    </row>
    <row r="2804" spans="1:10" x14ac:dyDescent="0.25">
      <c r="A2804" s="278" t="s">
        <v>6240</v>
      </c>
      <c r="B2804" s="278" t="s">
        <v>6241</v>
      </c>
      <c r="C2804" s="292" t="s">
        <v>9939</v>
      </c>
      <c r="D2804" s="293">
        <v>165.784042</v>
      </c>
      <c r="G2804" t="s">
        <v>6240</v>
      </c>
      <c r="H2804" t="s">
        <v>6241</v>
      </c>
      <c r="I2804" t="s">
        <v>9939</v>
      </c>
      <c r="J2804">
        <v>165.784042</v>
      </c>
    </row>
    <row r="2805" spans="1:10" x14ac:dyDescent="0.25">
      <c r="A2805" s="278" t="s">
        <v>6242</v>
      </c>
      <c r="B2805" s="278" t="s">
        <v>6243</v>
      </c>
      <c r="C2805" s="292" t="s">
        <v>9940</v>
      </c>
      <c r="D2805" s="293">
        <v>24.666667</v>
      </c>
      <c r="G2805" t="s">
        <v>6242</v>
      </c>
      <c r="H2805" t="s">
        <v>6243</v>
      </c>
      <c r="I2805" t="s">
        <v>9940</v>
      </c>
      <c r="J2805">
        <v>24.666667</v>
      </c>
    </row>
    <row r="2806" spans="1:10" x14ac:dyDescent="0.25">
      <c r="A2806" s="278" t="s">
        <v>6244</v>
      </c>
      <c r="B2806" s="278" t="s">
        <v>7199</v>
      </c>
      <c r="C2806" s="292" t="s">
        <v>9941</v>
      </c>
      <c r="D2806" s="293">
        <v>1.3333330000000001</v>
      </c>
      <c r="G2806" t="s">
        <v>6244</v>
      </c>
      <c r="H2806" t="s">
        <v>7199</v>
      </c>
      <c r="I2806" t="s">
        <v>9941</v>
      </c>
      <c r="J2806">
        <v>1.3333330000000001</v>
      </c>
    </row>
    <row r="2807" spans="1:10" x14ac:dyDescent="0.25">
      <c r="A2807" s="278" t="s">
        <v>6245</v>
      </c>
      <c r="B2807" s="278" t="s">
        <v>6246</v>
      </c>
      <c r="C2807" s="292" t="s">
        <v>9942</v>
      </c>
      <c r="D2807" s="293">
        <v>167.33332799999999</v>
      </c>
      <c r="G2807" t="s">
        <v>6245</v>
      </c>
      <c r="H2807" t="s">
        <v>6246</v>
      </c>
      <c r="I2807" t="s">
        <v>9942</v>
      </c>
      <c r="J2807">
        <v>167.33332799999999</v>
      </c>
    </row>
    <row r="2808" spans="1:10" x14ac:dyDescent="0.25">
      <c r="A2808" s="278" t="s">
        <v>6247</v>
      </c>
      <c r="B2808" s="278" t="s">
        <v>6248</v>
      </c>
      <c r="C2808" s="292" t="s">
        <v>9943</v>
      </c>
      <c r="D2808" s="293">
        <v>127.33332799999999</v>
      </c>
      <c r="G2808" t="s">
        <v>6247</v>
      </c>
      <c r="H2808" t="s">
        <v>6248</v>
      </c>
      <c r="I2808" t="s">
        <v>9943</v>
      </c>
      <c r="J2808">
        <v>127.33332799999999</v>
      </c>
    </row>
    <row r="2809" spans="1:10" x14ac:dyDescent="0.25">
      <c r="A2809" s="278" t="s">
        <v>6249</v>
      </c>
      <c r="B2809" s="278" t="s">
        <v>6250</v>
      </c>
      <c r="C2809" s="292" t="s">
        <v>9944</v>
      </c>
      <c r="D2809" s="293">
        <v>52</v>
      </c>
      <c r="G2809" t="s">
        <v>6249</v>
      </c>
      <c r="H2809" t="s">
        <v>6250</v>
      </c>
      <c r="I2809" t="s">
        <v>9944</v>
      </c>
      <c r="J2809">
        <v>52</v>
      </c>
    </row>
    <row r="2810" spans="1:10" x14ac:dyDescent="0.25">
      <c r="A2810" s="278" t="s">
        <v>6251</v>
      </c>
      <c r="B2810" s="278" t="s">
        <v>6252</v>
      </c>
      <c r="C2810" s="292" t="s">
        <v>9945</v>
      </c>
      <c r="D2810" s="293">
        <v>127.496353</v>
      </c>
      <c r="G2810" t="s">
        <v>6251</v>
      </c>
      <c r="H2810" t="s">
        <v>6252</v>
      </c>
      <c r="I2810" t="s">
        <v>9945</v>
      </c>
      <c r="J2810">
        <v>127.496353</v>
      </c>
    </row>
    <row r="2811" spans="1:10" x14ac:dyDescent="0.25">
      <c r="A2811" s="278" t="s">
        <v>6253</v>
      </c>
      <c r="B2811" s="278" t="s">
        <v>6254</v>
      </c>
      <c r="C2811" s="292" t="s">
        <v>9946</v>
      </c>
      <c r="D2811" s="293">
        <v>166.43283</v>
      </c>
      <c r="G2811" t="s">
        <v>6253</v>
      </c>
      <c r="H2811" t="s">
        <v>6254</v>
      </c>
      <c r="I2811" t="s">
        <v>9946</v>
      </c>
      <c r="J2811">
        <v>166.43283</v>
      </c>
    </row>
    <row r="2812" spans="1:10" x14ac:dyDescent="0.25">
      <c r="A2812" s="278" t="s">
        <v>6255</v>
      </c>
      <c r="B2812" s="278" t="s">
        <v>6256</v>
      </c>
      <c r="C2812" s="292" t="s">
        <v>9947</v>
      </c>
      <c r="D2812" s="293">
        <v>179.02810600000001</v>
      </c>
      <c r="G2812" t="s">
        <v>6255</v>
      </c>
      <c r="H2812" t="s">
        <v>6256</v>
      </c>
      <c r="I2812" t="s">
        <v>9947</v>
      </c>
      <c r="J2812">
        <v>179.02810600000001</v>
      </c>
    </row>
    <row r="2813" spans="1:10" x14ac:dyDescent="0.25">
      <c r="A2813" s="278" t="s">
        <v>6257</v>
      </c>
      <c r="B2813" s="278" t="s">
        <v>7200</v>
      </c>
      <c r="C2813" s="292" t="s">
        <v>9948</v>
      </c>
      <c r="D2813" s="293">
        <v>92.666663999999997</v>
      </c>
      <c r="G2813" t="s">
        <v>6257</v>
      </c>
      <c r="H2813" t="s">
        <v>7200</v>
      </c>
      <c r="I2813" t="s">
        <v>9948</v>
      </c>
      <c r="J2813">
        <v>92.666663999999997</v>
      </c>
    </row>
    <row r="2814" spans="1:10" x14ac:dyDescent="0.25">
      <c r="A2814" s="278" t="s">
        <v>6258</v>
      </c>
      <c r="B2814" s="278" t="s">
        <v>6259</v>
      </c>
      <c r="C2814" s="292" t="s">
        <v>9949</v>
      </c>
      <c r="D2814" s="293">
        <v>86</v>
      </c>
      <c r="G2814" t="s">
        <v>6258</v>
      </c>
      <c r="H2814" t="s">
        <v>6259</v>
      </c>
      <c r="I2814" t="s">
        <v>9949</v>
      </c>
      <c r="J2814">
        <v>86</v>
      </c>
    </row>
    <row r="2815" spans="1:10" x14ac:dyDescent="0.25">
      <c r="A2815" s="278" t="s">
        <v>6260</v>
      </c>
      <c r="B2815" s="278" t="s">
        <v>6261</v>
      </c>
      <c r="C2815" s="292" t="s">
        <v>9950</v>
      </c>
      <c r="D2815" s="293">
        <v>61.333334999999998</v>
      </c>
      <c r="G2815" t="s">
        <v>6260</v>
      </c>
      <c r="H2815" t="s">
        <v>6261</v>
      </c>
      <c r="I2815" t="s">
        <v>9950</v>
      </c>
      <c r="J2815">
        <v>61.333334999999998</v>
      </c>
    </row>
    <row r="2816" spans="1:10" x14ac:dyDescent="0.25">
      <c r="A2816" s="278" t="s">
        <v>6262</v>
      </c>
      <c r="B2816" s="278" t="s">
        <v>6263</v>
      </c>
      <c r="C2816" s="292" t="s">
        <v>9951</v>
      </c>
      <c r="D2816" s="293">
        <v>23.333331999999999</v>
      </c>
      <c r="G2816" t="s">
        <v>6262</v>
      </c>
      <c r="H2816" t="s">
        <v>6263</v>
      </c>
      <c r="I2816" t="s">
        <v>9951</v>
      </c>
      <c r="J2816">
        <v>23.333331999999999</v>
      </c>
    </row>
    <row r="2817" spans="1:10" x14ac:dyDescent="0.25">
      <c r="A2817" s="278" t="s">
        <v>6264</v>
      </c>
      <c r="B2817" s="278" t="s">
        <v>6265</v>
      </c>
      <c r="C2817" s="292" t="s">
        <v>9952</v>
      </c>
      <c r="D2817" s="293">
        <v>204.29714899999999</v>
      </c>
      <c r="G2817" t="s">
        <v>6264</v>
      </c>
      <c r="H2817" t="s">
        <v>6265</v>
      </c>
      <c r="I2817" t="s">
        <v>9952</v>
      </c>
      <c r="J2817">
        <v>204.29714899999999</v>
      </c>
    </row>
    <row r="2818" spans="1:10" x14ac:dyDescent="0.25">
      <c r="A2818" s="278" t="s">
        <v>6266</v>
      </c>
      <c r="B2818" s="278" t="s">
        <v>6267</v>
      </c>
      <c r="C2818" s="292" t="s">
        <v>9953</v>
      </c>
      <c r="D2818" s="293">
        <v>122</v>
      </c>
      <c r="G2818" t="s">
        <v>6266</v>
      </c>
      <c r="H2818" t="s">
        <v>6267</v>
      </c>
      <c r="I2818" t="s">
        <v>9953</v>
      </c>
      <c r="J2818">
        <v>122</v>
      </c>
    </row>
    <row r="2819" spans="1:10" x14ac:dyDescent="0.25">
      <c r="A2819" s="278" t="s">
        <v>6268</v>
      </c>
      <c r="B2819" s="278" t="s">
        <v>6269</v>
      </c>
      <c r="C2819" s="292" t="s">
        <v>9954</v>
      </c>
      <c r="D2819" s="293">
        <v>360.29711900000001</v>
      </c>
      <c r="G2819" t="s">
        <v>6268</v>
      </c>
      <c r="H2819" t="s">
        <v>6269</v>
      </c>
      <c r="I2819" t="s">
        <v>9954</v>
      </c>
      <c r="J2819">
        <v>360.29711900000001</v>
      </c>
    </row>
    <row r="2820" spans="1:10" x14ac:dyDescent="0.25">
      <c r="A2820" s="278" t="s">
        <v>6270</v>
      </c>
      <c r="B2820" s="278" t="s">
        <v>6271</v>
      </c>
      <c r="C2820" s="292" t="s">
        <v>9955</v>
      </c>
      <c r="D2820" s="293">
        <v>38.666663999999997</v>
      </c>
      <c r="G2820" t="s">
        <v>6270</v>
      </c>
      <c r="H2820" t="s">
        <v>6271</v>
      </c>
      <c r="I2820" t="s">
        <v>9955</v>
      </c>
      <c r="J2820">
        <v>38.666663999999997</v>
      </c>
    </row>
    <row r="2821" spans="1:10" x14ac:dyDescent="0.25">
      <c r="A2821" s="278" t="s">
        <v>6272</v>
      </c>
      <c r="B2821" s="278" t="s">
        <v>6273</v>
      </c>
      <c r="C2821" s="292" t="s">
        <v>9956</v>
      </c>
      <c r="D2821" s="293">
        <v>112.66667099999999</v>
      </c>
      <c r="G2821" t="s">
        <v>6272</v>
      </c>
      <c r="H2821" t="s">
        <v>6273</v>
      </c>
      <c r="I2821" t="s">
        <v>9956</v>
      </c>
      <c r="J2821">
        <v>112.66667099999999</v>
      </c>
    </row>
    <row r="2822" spans="1:10" x14ac:dyDescent="0.25">
      <c r="A2822" s="278" t="s">
        <v>6274</v>
      </c>
      <c r="B2822" s="278" t="s">
        <v>6275</v>
      </c>
      <c r="C2822" s="292" t="s">
        <v>9957</v>
      </c>
      <c r="D2822" s="293">
        <v>100.666664</v>
      </c>
      <c r="G2822" t="s">
        <v>6274</v>
      </c>
      <c r="H2822" t="s">
        <v>6275</v>
      </c>
      <c r="I2822" t="s">
        <v>9957</v>
      </c>
      <c r="J2822">
        <v>100.666664</v>
      </c>
    </row>
    <row r="2823" spans="1:10" x14ac:dyDescent="0.25">
      <c r="A2823" s="278" t="s">
        <v>6276</v>
      </c>
      <c r="B2823" s="278" t="s">
        <v>6277</v>
      </c>
      <c r="C2823" s="292" t="s">
        <v>9958</v>
      </c>
      <c r="D2823" s="293">
        <v>55.333334999999998</v>
      </c>
      <c r="G2823" t="s">
        <v>6276</v>
      </c>
      <c r="H2823" t="s">
        <v>6277</v>
      </c>
      <c r="I2823" t="s">
        <v>9958</v>
      </c>
      <c r="J2823">
        <v>55.333334999999998</v>
      </c>
    </row>
    <row r="2824" spans="1:10" x14ac:dyDescent="0.25">
      <c r="A2824" s="278" t="s">
        <v>6278</v>
      </c>
      <c r="B2824" s="278" t="s">
        <v>6279</v>
      </c>
      <c r="C2824" s="292" t="s">
        <v>9959</v>
      </c>
      <c r="D2824" s="293">
        <v>159.33332799999999</v>
      </c>
      <c r="G2824" t="s">
        <v>6278</v>
      </c>
      <c r="H2824" t="s">
        <v>6279</v>
      </c>
      <c r="I2824" t="s">
        <v>9959</v>
      </c>
      <c r="J2824">
        <v>159.33332799999999</v>
      </c>
    </row>
    <row r="2825" spans="1:10" x14ac:dyDescent="0.25">
      <c r="A2825" s="278" t="s">
        <v>6280</v>
      </c>
      <c r="B2825" s="278" t="s">
        <v>6281</v>
      </c>
      <c r="C2825" s="292" t="s">
        <v>9960</v>
      </c>
      <c r="D2825" s="293">
        <v>228</v>
      </c>
      <c r="G2825" t="s">
        <v>6280</v>
      </c>
      <c r="H2825" t="s">
        <v>6281</v>
      </c>
      <c r="I2825" t="s">
        <v>9960</v>
      </c>
      <c r="J2825">
        <v>228</v>
      </c>
    </row>
    <row r="2826" spans="1:10" x14ac:dyDescent="0.25">
      <c r="A2826" s="278" t="s">
        <v>6282</v>
      </c>
      <c r="B2826" s="278" t="s">
        <v>6283</v>
      </c>
      <c r="C2826" s="292" t="s">
        <v>9961</v>
      </c>
      <c r="D2826" s="293">
        <v>216.66667100000001</v>
      </c>
      <c r="G2826" t="s">
        <v>6282</v>
      </c>
      <c r="H2826" t="s">
        <v>6283</v>
      </c>
      <c r="I2826" t="s">
        <v>9961</v>
      </c>
      <c r="J2826">
        <v>216.66667100000001</v>
      </c>
    </row>
    <row r="2827" spans="1:10" x14ac:dyDescent="0.25">
      <c r="A2827" s="278" t="s">
        <v>6284</v>
      </c>
      <c r="B2827" s="278" t="s">
        <v>6285</v>
      </c>
      <c r="C2827" s="292" t="s">
        <v>9962</v>
      </c>
      <c r="D2827" s="293">
        <v>30</v>
      </c>
      <c r="G2827" t="s">
        <v>6284</v>
      </c>
      <c r="H2827" t="s">
        <v>6285</v>
      </c>
      <c r="I2827" t="s">
        <v>9962</v>
      </c>
      <c r="J2827">
        <v>30</v>
      </c>
    </row>
    <row r="2828" spans="1:10" x14ac:dyDescent="0.25">
      <c r="A2828" s="278" t="s">
        <v>6286</v>
      </c>
      <c r="B2828" s="278" t="s">
        <v>6287</v>
      </c>
      <c r="C2828" s="292" t="s">
        <v>9963</v>
      </c>
      <c r="D2828" s="293">
        <v>0</v>
      </c>
      <c r="G2828" t="s">
        <v>6286</v>
      </c>
      <c r="H2828" t="s">
        <v>6287</v>
      </c>
      <c r="I2828" t="s">
        <v>9963</v>
      </c>
      <c r="J2828">
        <v>0</v>
      </c>
    </row>
    <row r="2829" spans="1:10" x14ac:dyDescent="0.25">
      <c r="A2829" s="278" t="s">
        <v>6288</v>
      </c>
      <c r="B2829" s="278" t="s">
        <v>6289</v>
      </c>
      <c r="C2829" s="292" t="s">
        <v>9964</v>
      </c>
      <c r="D2829" s="293">
        <v>98</v>
      </c>
      <c r="G2829" t="s">
        <v>6288</v>
      </c>
      <c r="H2829" t="s">
        <v>6289</v>
      </c>
      <c r="I2829" t="s">
        <v>9964</v>
      </c>
      <c r="J2829">
        <v>98</v>
      </c>
    </row>
    <row r="2830" spans="1:10" x14ac:dyDescent="0.25">
      <c r="A2830" s="278" t="s">
        <v>6290</v>
      </c>
      <c r="B2830" s="278" t="s">
        <v>6291</v>
      </c>
      <c r="C2830" s="292" t="s">
        <v>9965</v>
      </c>
      <c r="D2830" s="293">
        <v>91.333327999999995</v>
      </c>
      <c r="G2830" t="s">
        <v>6290</v>
      </c>
      <c r="H2830" t="s">
        <v>6291</v>
      </c>
      <c r="I2830" t="s">
        <v>9965</v>
      </c>
      <c r="J2830">
        <v>91.333327999999995</v>
      </c>
    </row>
    <row r="2831" spans="1:10" x14ac:dyDescent="0.25">
      <c r="A2831" s="278" t="s">
        <v>6292</v>
      </c>
      <c r="B2831" s="278" t="s">
        <v>6293</v>
      </c>
      <c r="C2831" s="292" t="s">
        <v>9966</v>
      </c>
      <c r="D2831" s="293">
        <v>3188.0073200000002</v>
      </c>
      <c r="G2831" t="s">
        <v>6292</v>
      </c>
      <c r="H2831" t="s">
        <v>6293</v>
      </c>
      <c r="I2831" t="s">
        <v>9966</v>
      </c>
      <c r="J2831">
        <v>3188.0073200000002</v>
      </c>
    </row>
    <row r="2832" spans="1:10" x14ac:dyDescent="0.25">
      <c r="A2832" s="278" t="s">
        <v>6294</v>
      </c>
      <c r="B2832" s="278" t="s">
        <v>6295</v>
      </c>
      <c r="C2832" s="292" t="s">
        <v>9967</v>
      </c>
      <c r="D2832" s="293">
        <v>397.02810599999998</v>
      </c>
      <c r="G2832" t="s">
        <v>6294</v>
      </c>
      <c r="H2832" t="s">
        <v>6295</v>
      </c>
      <c r="I2832" t="s">
        <v>9967</v>
      </c>
      <c r="J2832">
        <v>397.02810599999998</v>
      </c>
    </row>
    <row r="2833" spans="1:10" x14ac:dyDescent="0.25">
      <c r="A2833" s="278" t="s">
        <v>6296</v>
      </c>
      <c r="B2833" s="278" t="s">
        <v>6297</v>
      </c>
      <c r="C2833" s="292" t="s">
        <v>9968</v>
      </c>
      <c r="D2833" s="293">
        <v>645.99560499999995</v>
      </c>
      <c r="G2833" t="s">
        <v>6296</v>
      </c>
      <c r="H2833" t="s">
        <v>6297</v>
      </c>
      <c r="I2833" t="s">
        <v>9968</v>
      </c>
      <c r="J2833">
        <v>645.99560499999995</v>
      </c>
    </row>
    <row r="2834" spans="1:10" x14ac:dyDescent="0.25">
      <c r="A2834" s="278" t="s">
        <v>6298</v>
      </c>
      <c r="B2834" s="278" t="s">
        <v>6299</v>
      </c>
      <c r="C2834" s="292" t="s">
        <v>9969</v>
      </c>
      <c r="D2834" s="293">
        <v>632.66223100000002</v>
      </c>
      <c r="G2834" t="s">
        <v>6298</v>
      </c>
      <c r="H2834" t="s">
        <v>6299</v>
      </c>
      <c r="I2834" t="s">
        <v>9969</v>
      </c>
      <c r="J2834">
        <v>632.66223100000002</v>
      </c>
    </row>
    <row r="2835" spans="1:10" x14ac:dyDescent="0.25">
      <c r="A2835" s="278" t="s">
        <v>6300</v>
      </c>
      <c r="B2835" s="278" t="s">
        <v>6301</v>
      </c>
      <c r="C2835" s="292" t="s">
        <v>9970</v>
      </c>
      <c r="D2835" s="293">
        <v>56.666663999999997</v>
      </c>
      <c r="G2835" t="s">
        <v>6300</v>
      </c>
      <c r="H2835" t="s">
        <v>6301</v>
      </c>
      <c r="I2835" t="s">
        <v>9970</v>
      </c>
      <c r="J2835">
        <v>56.666663999999997</v>
      </c>
    </row>
    <row r="2836" spans="1:10" x14ac:dyDescent="0.25">
      <c r="A2836" s="278" t="s">
        <v>6302</v>
      </c>
      <c r="B2836" s="278" t="s">
        <v>6303</v>
      </c>
      <c r="C2836" s="292" t="s">
        <v>9971</v>
      </c>
      <c r="D2836" s="293">
        <v>56.666663999999997</v>
      </c>
      <c r="G2836" t="s">
        <v>6302</v>
      </c>
      <c r="H2836" t="s">
        <v>6303</v>
      </c>
      <c r="I2836" t="s">
        <v>9971</v>
      </c>
      <c r="J2836">
        <v>56.666663999999997</v>
      </c>
    </row>
    <row r="2837" spans="1:10" x14ac:dyDescent="0.25">
      <c r="A2837" s="278" t="s">
        <v>6304</v>
      </c>
      <c r="B2837" s="278" t="s">
        <v>6305</v>
      </c>
      <c r="C2837" s="292" t="s">
        <v>9972</v>
      </c>
      <c r="D2837" s="293">
        <v>65.333327999999995</v>
      </c>
      <c r="G2837" t="s">
        <v>6304</v>
      </c>
      <c r="H2837" t="s">
        <v>6305</v>
      </c>
      <c r="I2837" t="s">
        <v>9972</v>
      </c>
      <c r="J2837">
        <v>65.333327999999995</v>
      </c>
    </row>
    <row r="2838" spans="1:10" x14ac:dyDescent="0.25">
      <c r="A2838" s="278" t="s">
        <v>6306</v>
      </c>
      <c r="B2838" s="278" t="s">
        <v>6307</v>
      </c>
      <c r="C2838" s="292" t="s">
        <v>9973</v>
      </c>
      <c r="D2838" s="293">
        <v>0</v>
      </c>
      <c r="G2838" t="s">
        <v>6306</v>
      </c>
      <c r="H2838" t="s">
        <v>6307</v>
      </c>
      <c r="I2838" t="s">
        <v>9973</v>
      </c>
      <c r="J2838">
        <v>0</v>
      </c>
    </row>
    <row r="2839" spans="1:10" x14ac:dyDescent="0.25">
      <c r="A2839" s="278" t="s">
        <v>6308</v>
      </c>
      <c r="B2839" s="278" t="s">
        <v>6309</v>
      </c>
      <c r="C2839" s="292" t="s">
        <v>9974</v>
      </c>
      <c r="D2839" s="293">
        <v>0</v>
      </c>
      <c r="G2839" t="s">
        <v>6308</v>
      </c>
      <c r="H2839" t="s">
        <v>6309</v>
      </c>
      <c r="I2839" t="s">
        <v>9974</v>
      </c>
      <c r="J2839">
        <v>0</v>
      </c>
    </row>
    <row r="2840" spans="1:10" x14ac:dyDescent="0.25">
      <c r="A2840" s="278" t="s">
        <v>6310</v>
      </c>
      <c r="B2840" s="278" t="s">
        <v>6311</v>
      </c>
      <c r="C2840" s="292" t="s">
        <v>9975</v>
      </c>
      <c r="D2840" s="293">
        <v>47.333334999999998</v>
      </c>
      <c r="G2840" t="s">
        <v>6310</v>
      </c>
      <c r="H2840" t="s">
        <v>6311</v>
      </c>
      <c r="I2840" t="s">
        <v>9975</v>
      </c>
      <c r="J2840">
        <v>47.333334999999998</v>
      </c>
    </row>
    <row r="2841" spans="1:10" x14ac:dyDescent="0.25">
      <c r="A2841" s="278" t="s">
        <v>6312</v>
      </c>
      <c r="B2841" s="278" t="s">
        <v>6313</v>
      </c>
      <c r="C2841" s="292" t="s">
        <v>9976</v>
      </c>
      <c r="D2841" s="293">
        <v>178.66667100000001</v>
      </c>
      <c r="G2841" t="s">
        <v>6312</v>
      </c>
      <c r="H2841" t="s">
        <v>6313</v>
      </c>
      <c r="I2841" t="s">
        <v>9976</v>
      </c>
      <c r="J2841">
        <v>178.66667100000001</v>
      </c>
    </row>
    <row r="2842" spans="1:10" x14ac:dyDescent="0.25">
      <c r="A2842" s="278" t="s">
        <v>6314</v>
      </c>
      <c r="B2842" s="278" t="s">
        <v>6315</v>
      </c>
      <c r="C2842" s="292" t="s">
        <v>9977</v>
      </c>
      <c r="D2842" s="293">
        <v>60.147917999999997</v>
      </c>
      <c r="G2842" t="s">
        <v>6314</v>
      </c>
      <c r="H2842" t="s">
        <v>6315</v>
      </c>
      <c r="I2842" t="s">
        <v>9977</v>
      </c>
      <c r="J2842">
        <v>60.147917999999997</v>
      </c>
    </row>
    <row r="2843" spans="1:10" x14ac:dyDescent="0.25">
      <c r="A2843" s="278" t="s">
        <v>6316</v>
      </c>
      <c r="B2843" s="278" t="s">
        <v>6317</v>
      </c>
      <c r="C2843" s="292" t="s">
        <v>9978</v>
      </c>
      <c r="D2843" s="293">
        <v>13.751054999999999</v>
      </c>
      <c r="G2843" t="s">
        <v>6316</v>
      </c>
      <c r="H2843" t="s">
        <v>6317</v>
      </c>
      <c r="I2843" t="s">
        <v>9978</v>
      </c>
      <c r="J2843">
        <v>13.751054999999999</v>
      </c>
    </row>
    <row r="2844" spans="1:10" x14ac:dyDescent="0.25">
      <c r="A2844" s="278" t="s">
        <v>6318</v>
      </c>
      <c r="B2844" s="278" t="s">
        <v>6319</v>
      </c>
      <c r="C2844" s="292" t="s">
        <v>9979</v>
      </c>
      <c r="D2844" s="293">
        <v>66.666670999999994</v>
      </c>
      <c r="G2844" t="s">
        <v>6318</v>
      </c>
      <c r="H2844" t="s">
        <v>6319</v>
      </c>
      <c r="I2844" t="s">
        <v>9979</v>
      </c>
      <c r="J2844">
        <v>66.666670999999994</v>
      </c>
    </row>
    <row r="2845" spans="1:10" x14ac:dyDescent="0.25">
      <c r="A2845" s="278" t="s">
        <v>6320</v>
      </c>
      <c r="B2845" s="278" t="s">
        <v>6321</v>
      </c>
      <c r="C2845" s="292" t="s">
        <v>9980</v>
      </c>
      <c r="D2845" s="293">
        <v>368.23168900000002</v>
      </c>
      <c r="G2845" t="s">
        <v>6320</v>
      </c>
      <c r="H2845" t="s">
        <v>6321</v>
      </c>
      <c r="I2845" t="s">
        <v>9980</v>
      </c>
      <c r="J2845">
        <v>368.23168900000002</v>
      </c>
    </row>
    <row r="2846" spans="1:10" x14ac:dyDescent="0.25">
      <c r="A2846" s="278" t="s">
        <v>6322</v>
      </c>
      <c r="B2846" s="278" t="s">
        <v>6323</v>
      </c>
      <c r="C2846" s="292" t="s">
        <v>9981</v>
      </c>
      <c r="D2846" s="293">
        <v>328.89837599999998</v>
      </c>
      <c r="G2846" t="s">
        <v>6322</v>
      </c>
      <c r="H2846" t="s">
        <v>6323</v>
      </c>
      <c r="I2846" t="s">
        <v>9981</v>
      </c>
      <c r="J2846">
        <v>328.89837599999998</v>
      </c>
    </row>
    <row r="2847" spans="1:10" x14ac:dyDescent="0.25">
      <c r="A2847" s="278" t="s">
        <v>6324</v>
      </c>
      <c r="B2847" s="278" t="s">
        <v>6325</v>
      </c>
      <c r="C2847" s="292" t="s">
        <v>9982</v>
      </c>
      <c r="D2847" s="293">
        <v>104.666664</v>
      </c>
      <c r="G2847" t="s">
        <v>6324</v>
      </c>
      <c r="H2847" t="s">
        <v>6325</v>
      </c>
      <c r="I2847" t="s">
        <v>9982</v>
      </c>
      <c r="J2847">
        <v>104.666664</v>
      </c>
    </row>
    <row r="2848" spans="1:10" x14ac:dyDescent="0.25">
      <c r="A2848" s="278" t="s">
        <v>6326</v>
      </c>
      <c r="B2848" s="278" t="s">
        <v>6327</v>
      </c>
      <c r="C2848" s="292" t="s">
        <v>9983</v>
      </c>
      <c r="D2848" s="293">
        <v>56</v>
      </c>
      <c r="G2848" t="s">
        <v>6326</v>
      </c>
      <c r="H2848" t="s">
        <v>6327</v>
      </c>
      <c r="I2848" t="s">
        <v>9983</v>
      </c>
      <c r="J2848">
        <v>56</v>
      </c>
    </row>
    <row r="2849" spans="1:10" x14ac:dyDescent="0.25">
      <c r="A2849" s="278" t="s">
        <v>6328</v>
      </c>
      <c r="B2849" s="278" t="s">
        <v>6329</v>
      </c>
      <c r="C2849" s="292" t="s">
        <v>9984</v>
      </c>
      <c r="D2849" s="293">
        <v>20</v>
      </c>
      <c r="G2849" t="s">
        <v>6328</v>
      </c>
      <c r="H2849" t="s">
        <v>6329</v>
      </c>
      <c r="I2849" t="s">
        <v>9984</v>
      </c>
      <c r="J2849">
        <v>20</v>
      </c>
    </row>
    <row r="2850" spans="1:10" x14ac:dyDescent="0.25">
      <c r="A2850" s="278" t="s">
        <v>6330</v>
      </c>
      <c r="B2850" s="278" t="s">
        <v>6331</v>
      </c>
      <c r="C2850" s="292" t="s">
        <v>9985</v>
      </c>
      <c r="D2850" s="293">
        <v>148</v>
      </c>
      <c r="G2850" t="s">
        <v>6330</v>
      </c>
      <c r="H2850" t="s">
        <v>6331</v>
      </c>
      <c r="I2850" t="s">
        <v>9985</v>
      </c>
      <c r="J2850">
        <v>148</v>
      </c>
    </row>
    <row r="2851" spans="1:10" x14ac:dyDescent="0.25">
      <c r="A2851" s="278" t="s">
        <v>6332</v>
      </c>
      <c r="B2851" s="278" t="s">
        <v>6333</v>
      </c>
      <c r="C2851" s="292" t="s">
        <v>9986</v>
      </c>
      <c r="D2851" s="293">
        <v>893.05444299999999</v>
      </c>
      <c r="G2851" t="s">
        <v>6332</v>
      </c>
      <c r="H2851" t="s">
        <v>6333</v>
      </c>
      <c r="I2851" t="s">
        <v>9986</v>
      </c>
      <c r="J2851">
        <v>893.05444299999999</v>
      </c>
    </row>
    <row r="2852" spans="1:10" x14ac:dyDescent="0.25">
      <c r="A2852" s="278" t="s">
        <v>6334</v>
      </c>
      <c r="B2852" s="278" t="s">
        <v>6335</v>
      </c>
      <c r="C2852" s="292" t="s">
        <v>9987</v>
      </c>
      <c r="D2852" s="293">
        <v>148.66665599999999</v>
      </c>
      <c r="G2852" t="s">
        <v>6334</v>
      </c>
      <c r="H2852" t="s">
        <v>6335</v>
      </c>
      <c r="I2852" t="s">
        <v>9987</v>
      </c>
      <c r="J2852">
        <v>148.66665599999999</v>
      </c>
    </row>
    <row r="2853" spans="1:10" x14ac:dyDescent="0.25">
      <c r="A2853" s="278" t="s">
        <v>6336</v>
      </c>
      <c r="B2853" s="278" t="s">
        <v>6337</v>
      </c>
      <c r="C2853" s="292" t="s">
        <v>9988</v>
      </c>
      <c r="D2853" s="293">
        <v>216.66665599999999</v>
      </c>
      <c r="G2853" t="s">
        <v>6336</v>
      </c>
      <c r="H2853" t="s">
        <v>6337</v>
      </c>
      <c r="I2853" t="s">
        <v>9988</v>
      </c>
      <c r="J2853">
        <v>216.66665599999999</v>
      </c>
    </row>
    <row r="2854" spans="1:10" x14ac:dyDescent="0.25">
      <c r="A2854" s="278" t="s">
        <v>6338</v>
      </c>
      <c r="B2854" s="278" t="s">
        <v>6339</v>
      </c>
      <c r="C2854" s="292" t="s">
        <v>9989</v>
      </c>
      <c r="D2854" s="293">
        <v>4</v>
      </c>
      <c r="G2854" t="s">
        <v>6338</v>
      </c>
      <c r="H2854" t="s">
        <v>6339</v>
      </c>
      <c r="I2854" t="s">
        <v>9989</v>
      </c>
      <c r="J2854">
        <v>4</v>
      </c>
    </row>
    <row r="2855" spans="1:10" x14ac:dyDescent="0.25">
      <c r="A2855" s="278" t="s">
        <v>6340</v>
      </c>
      <c r="B2855" s="278" t="s">
        <v>6341</v>
      </c>
      <c r="C2855" s="292" t="s">
        <v>9990</v>
      </c>
      <c r="D2855" s="293">
        <v>485.44964499999998</v>
      </c>
      <c r="G2855" t="s">
        <v>6340</v>
      </c>
      <c r="H2855" t="s">
        <v>6341</v>
      </c>
      <c r="I2855" t="s">
        <v>9990</v>
      </c>
      <c r="J2855">
        <v>485.44964499999998</v>
      </c>
    </row>
    <row r="2856" spans="1:10" x14ac:dyDescent="0.25">
      <c r="A2856" s="278" t="s">
        <v>6342</v>
      </c>
      <c r="B2856" s="278" t="s">
        <v>6343</v>
      </c>
      <c r="C2856" s="292" t="s">
        <v>9991</v>
      </c>
      <c r="D2856" s="293">
        <v>707.35595699999999</v>
      </c>
      <c r="G2856" t="s">
        <v>6342</v>
      </c>
      <c r="H2856" t="s">
        <v>6343</v>
      </c>
      <c r="I2856" t="s">
        <v>9991</v>
      </c>
      <c r="J2856">
        <v>707.35595699999999</v>
      </c>
    </row>
    <row r="2857" spans="1:10" x14ac:dyDescent="0.25">
      <c r="A2857" s="278" t="s">
        <v>6344</v>
      </c>
      <c r="B2857" s="278" t="s">
        <v>6345</v>
      </c>
      <c r="C2857" s="292" t="s">
        <v>9992</v>
      </c>
      <c r="D2857" s="293">
        <v>156.37197800000001</v>
      </c>
      <c r="G2857" t="s">
        <v>6344</v>
      </c>
      <c r="H2857" t="s">
        <v>6345</v>
      </c>
      <c r="I2857" t="s">
        <v>9992</v>
      </c>
      <c r="J2857">
        <v>156.37197800000001</v>
      </c>
    </row>
    <row r="2858" spans="1:10" x14ac:dyDescent="0.25">
      <c r="A2858" s="278" t="s">
        <v>6346</v>
      </c>
      <c r="B2858" s="278" t="s">
        <v>6347</v>
      </c>
      <c r="C2858" s="292" t="s">
        <v>9993</v>
      </c>
      <c r="D2858" s="293">
        <v>111.33333500000001</v>
      </c>
      <c r="G2858" t="s">
        <v>6346</v>
      </c>
      <c r="H2858" t="s">
        <v>6347</v>
      </c>
      <c r="I2858" t="s">
        <v>9993</v>
      </c>
      <c r="J2858">
        <v>111.33333500000001</v>
      </c>
    </row>
    <row r="2859" spans="1:10" x14ac:dyDescent="0.25">
      <c r="A2859" s="278" t="s">
        <v>6348</v>
      </c>
      <c r="B2859" s="278" t="s">
        <v>6349</v>
      </c>
      <c r="C2859" s="292" t="s">
        <v>9994</v>
      </c>
      <c r="D2859" s="293">
        <v>16.666667</v>
      </c>
      <c r="G2859" t="s">
        <v>6348</v>
      </c>
      <c r="H2859" t="s">
        <v>6349</v>
      </c>
      <c r="I2859" t="s">
        <v>9994</v>
      </c>
      <c r="J2859">
        <v>16.666667</v>
      </c>
    </row>
    <row r="2860" spans="1:10" x14ac:dyDescent="0.25">
      <c r="A2860" s="278" t="s">
        <v>6350</v>
      </c>
      <c r="B2860" s="278" t="s">
        <v>6351</v>
      </c>
      <c r="C2860" s="292" t="s">
        <v>9995</v>
      </c>
      <c r="D2860" s="293">
        <v>182.66665599999999</v>
      </c>
      <c r="G2860" t="s">
        <v>6350</v>
      </c>
      <c r="H2860" t="s">
        <v>6351</v>
      </c>
      <c r="I2860" t="s">
        <v>9995</v>
      </c>
      <c r="J2860">
        <v>182.66665599999999</v>
      </c>
    </row>
    <row r="2861" spans="1:10" x14ac:dyDescent="0.25">
      <c r="A2861" s="278" t="s">
        <v>6352</v>
      </c>
      <c r="B2861" s="278" t="s">
        <v>6353</v>
      </c>
      <c r="C2861" s="292" t="s">
        <v>9996</v>
      </c>
      <c r="D2861" s="293">
        <v>62.666663999999997</v>
      </c>
      <c r="G2861" t="s">
        <v>6352</v>
      </c>
      <c r="H2861" t="s">
        <v>6353</v>
      </c>
      <c r="I2861" t="s">
        <v>9996</v>
      </c>
      <c r="J2861">
        <v>62.666663999999997</v>
      </c>
    </row>
    <row r="2862" spans="1:10" x14ac:dyDescent="0.25">
      <c r="A2862" s="278" t="s">
        <v>6354</v>
      </c>
      <c r="B2862" s="278" t="s">
        <v>6355</v>
      </c>
      <c r="C2862" s="292" t="s">
        <v>9997</v>
      </c>
      <c r="D2862" s="293">
        <v>23.333333</v>
      </c>
      <c r="G2862" t="s">
        <v>6354</v>
      </c>
      <c r="H2862" t="s">
        <v>6355</v>
      </c>
      <c r="I2862" t="s">
        <v>9997</v>
      </c>
      <c r="J2862">
        <v>23.333333</v>
      </c>
    </row>
    <row r="2863" spans="1:10" x14ac:dyDescent="0.25">
      <c r="A2863" s="278" t="s">
        <v>6356</v>
      </c>
      <c r="B2863" s="278" t="s">
        <v>6357</v>
      </c>
      <c r="C2863" s="292" t="s">
        <v>9998</v>
      </c>
      <c r="D2863" s="293">
        <v>53.333331999999999</v>
      </c>
      <c r="G2863" t="s">
        <v>6356</v>
      </c>
      <c r="H2863" t="s">
        <v>6357</v>
      </c>
      <c r="I2863" t="s">
        <v>9998</v>
      </c>
      <c r="J2863">
        <v>53.333331999999999</v>
      </c>
    </row>
    <row r="2864" spans="1:10" x14ac:dyDescent="0.25">
      <c r="A2864" s="278" t="s">
        <v>6358</v>
      </c>
      <c r="B2864" s="278" t="s">
        <v>6359</v>
      </c>
      <c r="C2864" s="292" t="s">
        <v>9999</v>
      </c>
      <c r="D2864" s="293">
        <v>109.33333500000001</v>
      </c>
      <c r="G2864" t="s">
        <v>6358</v>
      </c>
      <c r="H2864" t="s">
        <v>6359</v>
      </c>
      <c r="I2864" t="s">
        <v>9999</v>
      </c>
      <c r="J2864">
        <v>109.33333500000001</v>
      </c>
    </row>
    <row r="2865" spans="1:10" x14ac:dyDescent="0.25">
      <c r="A2865" s="278" t="s">
        <v>6360</v>
      </c>
      <c r="B2865" s="278" t="s">
        <v>6361</v>
      </c>
      <c r="C2865" s="292" t="s">
        <v>10000</v>
      </c>
      <c r="D2865" s="293">
        <v>318.02264400000001</v>
      </c>
      <c r="G2865" t="s">
        <v>6360</v>
      </c>
      <c r="H2865" t="s">
        <v>6361</v>
      </c>
      <c r="I2865" t="s">
        <v>10000</v>
      </c>
      <c r="J2865">
        <v>318.02264400000001</v>
      </c>
    </row>
    <row r="2866" spans="1:10" x14ac:dyDescent="0.25">
      <c r="A2866" s="278" t="s">
        <v>6362</v>
      </c>
      <c r="B2866" s="278" t="s">
        <v>6363</v>
      </c>
      <c r="C2866" s="292" t="s">
        <v>10001</v>
      </c>
      <c r="D2866" s="293">
        <v>94.256514999999993</v>
      </c>
      <c r="G2866" t="s">
        <v>6362</v>
      </c>
      <c r="H2866" t="s">
        <v>6363</v>
      </c>
      <c r="I2866" t="s">
        <v>10001</v>
      </c>
      <c r="J2866">
        <v>94.256514999999993</v>
      </c>
    </row>
    <row r="2867" spans="1:10" x14ac:dyDescent="0.25">
      <c r="A2867" s="278" t="s">
        <v>6364</v>
      </c>
      <c r="B2867" s="278" t="s">
        <v>6365</v>
      </c>
      <c r="C2867" s="292" t="s">
        <v>10002</v>
      </c>
      <c r="D2867" s="293">
        <v>352.02264400000001</v>
      </c>
      <c r="G2867" t="s">
        <v>6364</v>
      </c>
      <c r="H2867" t="s">
        <v>6365</v>
      </c>
      <c r="I2867" t="s">
        <v>10002</v>
      </c>
      <c r="J2867">
        <v>352.02264400000001</v>
      </c>
    </row>
    <row r="2868" spans="1:10" x14ac:dyDescent="0.25">
      <c r="A2868" s="278" t="s">
        <v>6366</v>
      </c>
      <c r="B2868" s="278" t="s">
        <v>6367</v>
      </c>
      <c r="C2868" s="292" t="s">
        <v>10003</v>
      </c>
      <c r="D2868" s="293">
        <v>143.589843</v>
      </c>
      <c r="G2868" t="s">
        <v>6366</v>
      </c>
      <c r="H2868" t="s">
        <v>6367</v>
      </c>
      <c r="I2868" t="s">
        <v>10003</v>
      </c>
      <c r="J2868">
        <v>143.589843</v>
      </c>
    </row>
    <row r="2869" spans="1:10" x14ac:dyDescent="0.25">
      <c r="A2869" s="278" t="s">
        <v>6368</v>
      </c>
      <c r="B2869" s="278" t="s">
        <v>6369</v>
      </c>
      <c r="C2869" s="292" t="s">
        <v>10004</v>
      </c>
      <c r="D2869" s="293">
        <v>248</v>
      </c>
      <c r="G2869" t="s">
        <v>6368</v>
      </c>
      <c r="H2869" t="s">
        <v>6369</v>
      </c>
      <c r="I2869" t="s">
        <v>10004</v>
      </c>
      <c r="J2869">
        <v>248</v>
      </c>
    </row>
    <row r="2870" spans="1:10" x14ac:dyDescent="0.25">
      <c r="A2870" s="278" t="s">
        <v>6370</v>
      </c>
      <c r="B2870" s="278" t="s">
        <v>6371</v>
      </c>
      <c r="C2870" s="292" t="s">
        <v>10005</v>
      </c>
      <c r="D2870" s="293">
        <v>81.333327999999995</v>
      </c>
      <c r="G2870" t="s">
        <v>6370</v>
      </c>
      <c r="H2870" t="s">
        <v>6371</v>
      </c>
      <c r="I2870" t="s">
        <v>10005</v>
      </c>
      <c r="J2870">
        <v>81.333327999999995</v>
      </c>
    </row>
    <row r="2871" spans="1:10" x14ac:dyDescent="0.25">
      <c r="A2871" s="278" t="s">
        <v>6372</v>
      </c>
      <c r="B2871" s="278" t="s">
        <v>6373</v>
      </c>
      <c r="C2871" s="292" t="s">
        <v>10006</v>
      </c>
      <c r="D2871" s="293">
        <v>54.666663999999997</v>
      </c>
      <c r="G2871" t="s">
        <v>6372</v>
      </c>
      <c r="H2871" t="s">
        <v>6373</v>
      </c>
      <c r="I2871" t="s">
        <v>10006</v>
      </c>
      <c r="J2871">
        <v>54.666663999999997</v>
      </c>
    </row>
    <row r="2872" spans="1:10" x14ac:dyDescent="0.25">
      <c r="A2872" s="278" t="s">
        <v>6374</v>
      </c>
      <c r="B2872" s="278" t="s">
        <v>6375</v>
      </c>
      <c r="C2872" s="292" t="s">
        <v>10007</v>
      </c>
      <c r="D2872" s="293">
        <v>14</v>
      </c>
      <c r="G2872" t="s">
        <v>6374</v>
      </c>
      <c r="H2872" t="s">
        <v>6375</v>
      </c>
      <c r="I2872" t="s">
        <v>10007</v>
      </c>
      <c r="J2872">
        <v>14</v>
      </c>
    </row>
    <row r="2873" spans="1:10" x14ac:dyDescent="0.25">
      <c r="A2873" s="278" t="s">
        <v>6376</v>
      </c>
      <c r="B2873" s="278" t="s">
        <v>6377</v>
      </c>
      <c r="C2873" s="292" t="s">
        <v>10008</v>
      </c>
      <c r="D2873" s="293">
        <v>0</v>
      </c>
      <c r="G2873" t="s">
        <v>6376</v>
      </c>
      <c r="H2873" t="s">
        <v>6377</v>
      </c>
      <c r="I2873" t="s">
        <v>10008</v>
      </c>
      <c r="J2873">
        <v>0</v>
      </c>
    </row>
    <row r="2874" spans="1:10" x14ac:dyDescent="0.25">
      <c r="A2874" s="278" t="s">
        <v>6378</v>
      </c>
      <c r="B2874" s="278" t="s">
        <v>6379</v>
      </c>
      <c r="C2874" s="292" t="s">
        <v>10009</v>
      </c>
      <c r="D2874" s="293">
        <v>964.50903300000004</v>
      </c>
      <c r="G2874" t="s">
        <v>6378</v>
      </c>
      <c r="H2874" t="s">
        <v>6379</v>
      </c>
      <c r="I2874" t="s">
        <v>10009</v>
      </c>
      <c r="J2874">
        <v>964.50903300000004</v>
      </c>
    </row>
    <row r="2875" spans="1:10" x14ac:dyDescent="0.25">
      <c r="A2875" s="278" t="s">
        <v>6380</v>
      </c>
      <c r="B2875" s="278" t="s">
        <v>6381</v>
      </c>
      <c r="C2875" s="292" t="s">
        <v>10010</v>
      </c>
      <c r="D2875" s="293">
        <v>290</v>
      </c>
      <c r="G2875" t="s">
        <v>6380</v>
      </c>
      <c r="H2875" t="s">
        <v>6381</v>
      </c>
      <c r="I2875" t="s">
        <v>10010</v>
      </c>
      <c r="J2875">
        <v>290</v>
      </c>
    </row>
    <row r="2876" spans="1:10" x14ac:dyDescent="0.25">
      <c r="A2876" s="278" t="s">
        <v>6382</v>
      </c>
      <c r="B2876" s="278" t="s">
        <v>6383</v>
      </c>
      <c r="C2876" s="292" t="s">
        <v>10011</v>
      </c>
      <c r="D2876" s="293">
        <v>2203.4099099999999</v>
      </c>
      <c r="G2876" t="s">
        <v>6382</v>
      </c>
      <c r="H2876" t="s">
        <v>6383</v>
      </c>
      <c r="I2876" t="s">
        <v>10011</v>
      </c>
      <c r="J2876">
        <v>2203.4099099999999</v>
      </c>
    </row>
    <row r="2877" spans="1:10" x14ac:dyDescent="0.25">
      <c r="A2877" s="278" t="s">
        <v>6384</v>
      </c>
      <c r="B2877" s="278" t="s">
        <v>6385</v>
      </c>
      <c r="C2877" s="292" t="s">
        <v>10012</v>
      </c>
      <c r="D2877" s="293">
        <v>4707.2997999999998</v>
      </c>
      <c r="G2877" t="s">
        <v>6384</v>
      </c>
      <c r="H2877" t="s">
        <v>6385</v>
      </c>
      <c r="I2877" t="s">
        <v>10012</v>
      </c>
      <c r="J2877">
        <v>4707.2997999999998</v>
      </c>
    </row>
    <row r="2878" spans="1:10" x14ac:dyDescent="0.25">
      <c r="A2878" s="278" t="s">
        <v>6386</v>
      </c>
      <c r="B2878" s="278" t="s">
        <v>6387</v>
      </c>
      <c r="C2878" s="292" t="s">
        <v>10013</v>
      </c>
      <c r="D2878" s="293">
        <v>0</v>
      </c>
      <c r="G2878" t="s">
        <v>6386</v>
      </c>
      <c r="H2878" t="s">
        <v>6387</v>
      </c>
      <c r="I2878" t="s">
        <v>10013</v>
      </c>
      <c r="J2878">
        <v>0</v>
      </c>
    </row>
    <row r="2879" spans="1:10" x14ac:dyDescent="0.25">
      <c r="A2879" s="278" t="s">
        <v>6388</v>
      </c>
      <c r="B2879" s="278" t="s">
        <v>6389</v>
      </c>
      <c r="C2879" s="292" t="s">
        <v>10014</v>
      </c>
      <c r="D2879" s="293">
        <v>34</v>
      </c>
      <c r="G2879" t="s">
        <v>6388</v>
      </c>
      <c r="H2879" t="s">
        <v>6389</v>
      </c>
      <c r="I2879" t="s">
        <v>10014</v>
      </c>
      <c r="J2879">
        <v>34</v>
      </c>
    </row>
    <row r="2880" spans="1:10" x14ac:dyDescent="0.25">
      <c r="A2880" s="278" t="s">
        <v>6390</v>
      </c>
      <c r="B2880" s="278" t="s">
        <v>6391</v>
      </c>
      <c r="C2880" s="292" t="s">
        <v>10015</v>
      </c>
      <c r="D2880" s="293">
        <v>1324.66552</v>
      </c>
      <c r="G2880" t="s">
        <v>6390</v>
      </c>
      <c r="H2880" t="s">
        <v>6391</v>
      </c>
      <c r="I2880" t="s">
        <v>10015</v>
      </c>
      <c r="J2880">
        <v>1324.66552</v>
      </c>
    </row>
    <row r="2881" spans="1:10" x14ac:dyDescent="0.25">
      <c r="A2881" s="278" t="s">
        <v>6392</v>
      </c>
      <c r="B2881" s="278" t="s">
        <v>6393</v>
      </c>
      <c r="C2881" s="292" t="s">
        <v>10016</v>
      </c>
      <c r="D2881" s="293">
        <v>4562.0878899999998</v>
      </c>
      <c r="G2881" t="s">
        <v>6392</v>
      </c>
      <c r="H2881" t="s">
        <v>6393</v>
      </c>
      <c r="I2881" t="s">
        <v>10016</v>
      </c>
      <c r="J2881">
        <v>4562.0878899999998</v>
      </c>
    </row>
    <row r="2882" spans="1:10" x14ac:dyDescent="0.25">
      <c r="A2882" s="278" t="s">
        <v>6394</v>
      </c>
      <c r="B2882" s="278" t="s">
        <v>6395</v>
      </c>
      <c r="C2882" s="292" t="s">
        <v>10017</v>
      </c>
      <c r="D2882" s="293">
        <v>59</v>
      </c>
      <c r="G2882" t="s">
        <v>6394</v>
      </c>
      <c r="H2882" t="s">
        <v>6395</v>
      </c>
      <c r="I2882" t="s">
        <v>10017</v>
      </c>
      <c r="J2882">
        <v>59</v>
      </c>
    </row>
    <row r="2883" spans="1:10" x14ac:dyDescent="0.25">
      <c r="A2883" s="278" t="s">
        <v>6396</v>
      </c>
      <c r="B2883" s="278" t="s">
        <v>6397</v>
      </c>
      <c r="C2883" s="292" t="s">
        <v>10018</v>
      </c>
      <c r="D2883" s="293">
        <v>10758.179599999999</v>
      </c>
      <c r="G2883" t="s">
        <v>6396</v>
      </c>
      <c r="H2883" t="s">
        <v>6397</v>
      </c>
      <c r="I2883" t="s">
        <v>10018</v>
      </c>
      <c r="J2883">
        <v>10758.179599999999</v>
      </c>
    </row>
    <row r="2884" spans="1:10" x14ac:dyDescent="0.25">
      <c r="A2884" s="278" t="s">
        <v>6398</v>
      </c>
      <c r="B2884" s="278" t="s">
        <v>6399</v>
      </c>
      <c r="C2884" s="292" t="s">
        <v>10019</v>
      </c>
      <c r="D2884" s="293">
        <v>7015.11132</v>
      </c>
      <c r="G2884" t="s">
        <v>6398</v>
      </c>
      <c r="H2884" t="s">
        <v>6399</v>
      </c>
      <c r="I2884" t="s">
        <v>10019</v>
      </c>
      <c r="J2884">
        <v>7015.11132</v>
      </c>
    </row>
    <row r="2885" spans="1:10" x14ac:dyDescent="0.25">
      <c r="A2885" s="278" t="s">
        <v>6400</v>
      </c>
      <c r="B2885" s="278" t="s">
        <v>6401</v>
      </c>
      <c r="C2885" s="292" t="s">
        <v>10020</v>
      </c>
      <c r="D2885" s="293">
        <v>13837.4121</v>
      </c>
      <c r="G2885" t="s">
        <v>6400</v>
      </c>
      <c r="H2885" t="s">
        <v>6401</v>
      </c>
      <c r="I2885" t="s">
        <v>10020</v>
      </c>
      <c r="J2885">
        <v>13837.4121</v>
      </c>
    </row>
    <row r="2886" spans="1:10" x14ac:dyDescent="0.25">
      <c r="A2886" s="278" t="s">
        <v>6402</v>
      </c>
      <c r="B2886" s="278" t="s">
        <v>6403</v>
      </c>
      <c r="C2886" s="292" t="s">
        <v>10021</v>
      </c>
      <c r="D2886" s="293">
        <v>2940.6999500000002</v>
      </c>
      <c r="G2886" t="s">
        <v>6402</v>
      </c>
      <c r="H2886" t="s">
        <v>6403</v>
      </c>
      <c r="I2886" t="s">
        <v>10021</v>
      </c>
      <c r="J2886">
        <v>2940.6999500000002</v>
      </c>
    </row>
    <row r="2887" spans="1:10" x14ac:dyDescent="0.25">
      <c r="A2887" s="278" t="s">
        <v>6404</v>
      </c>
      <c r="B2887" s="278" t="s">
        <v>6405</v>
      </c>
      <c r="C2887" s="292" t="s">
        <v>10022</v>
      </c>
      <c r="D2887" s="293">
        <v>5150.2773399999996</v>
      </c>
      <c r="G2887" t="s">
        <v>6404</v>
      </c>
      <c r="H2887" t="s">
        <v>6405</v>
      </c>
      <c r="I2887" t="s">
        <v>10022</v>
      </c>
      <c r="J2887">
        <v>5150.2773399999996</v>
      </c>
    </row>
    <row r="2888" spans="1:10" x14ac:dyDescent="0.25">
      <c r="A2888" s="278" t="s">
        <v>6406</v>
      </c>
      <c r="B2888" s="278" t="s">
        <v>6407</v>
      </c>
      <c r="C2888" s="292" t="s">
        <v>10023</v>
      </c>
      <c r="D2888" s="293">
        <v>0</v>
      </c>
      <c r="G2888" t="s">
        <v>6406</v>
      </c>
      <c r="H2888" t="s">
        <v>6407</v>
      </c>
      <c r="I2888" t="s">
        <v>10023</v>
      </c>
      <c r="J2888">
        <v>0</v>
      </c>
    </row>
    <row r="2889" spans="1:10" x14ac:dyDescent="0.25">
      <c r="A2889" s="278" t="s">
        <v>6408</v>
      </c>
      <c r="B2889" s="278" t="s">
        <v>6409</v>
      </c>
      <c r="C2889" s="292" t="s">
        <v>10024</v>
      </c>
      <c r="D2889" s="293">
        <v>4231.7372999999998</v>
      </c>
      <c r="G2889" t="s">
        <v>6408</v>
      </c>
      <c r="H2889" t="s">
        <v>6409</v>
      </c>
      <c r="I2889" t="s">
        <v>10024</v>
      </c>
      <c r="J2889">
        <v>4231.7372999999998</v>
      </c>
    </row>
    <row r="2890" spans="1:10" x14ac:dyDescent="0.25">
      <c r="A2890" s="278" t="s">
        <v>6410</v>
      </c>
      <c r="B2890" s="278" t="s">
        <v>6411</v>
      </c>
      <c r="C2890" s="292" t="s">
        <v>10025</v>
      </c>
      <c r="D2890" s="293">
        <v>3369.4047799999998</v>
      </c>
      <c r="G2890" t="s">
        <v>6410</v>
      </c>
      <c r="H2890" t="s">
        <v>6411</v>
      </c>
      <c r="I2890" t="s">
        <v>10025</v>
      </c>
      <c r="J2890">
        <v>3369.4047799999998</v>
      </c>
    </row>
    <row r="2891" spans="1:10" x14ac:dyDescent="0.25">
      <c r="A2891" s="278" t="s">
        <v>6412</v>
      </c>
      <c r="B2891" s="278" t="s">
        <v>6413</v>
      </c>
      <c r="C2891" s="292" t="s">
        <v>10026</v>
      </c>
      <c r="D2891" s="293">
        <v>55</v>
      </c>
      <c r="G2891" t="s">
        <v>6412</v>
      </c>
      <c r="H2891" t="s">
        <v>6413</v>
      </c>
      <c r="I2891" t="s">
        <v>10026</v>
      </c>
      <c r="J2891">
        <v>55</v>
      </c>
    </row>
    <row r="2892" spans="1:10" x14ac:dyDescent="0.25">
      <c r="A2892" s="278" t="s">
        <v>6414</v>
      </c>
      <c r="B2892" s="278" t="s">
        <v>6415</v>
      </c>
      <c r="C2892" s="292" t="s">
        <v>10027</v>
      </c>
      <c r="D2892" s="293">
        <v>10269.120999999999</v>
      </c>
      <c r="G2892" t="s">
        <v>6414</v>
      </c>
      <c r="H2892" t="s">
        <v>6415</v>
      </c>
      <c r="I2892" t="s">
        <v>10027</v>
      </c>
      <c r="J2892">
        <v>10269.120999999999</v>
      </c>
    </row>
    <row r="2893" spans="1:10" x14ac:dyDescent="0.25">
      <c r="A2893" s="278" t="s">
        <v>6416</v>
      </c>
      <c r="B2893" s="278" t="s">
        <v>6417</v>
      </c>
      <c r="C2893" s="292" t="s">
        <v>10028</v>
      </c>
      <c r="D2893" s="293">
        <v>5081.8422799999998</v>
      </c>
      <c r="G2893" t="s">
        <v>6416</v>
      </c>
      <c r="H2893" t="s">
        <v>6417</v>
      </c>
      <c r="I2893" t="s">
        <v>10028</v>
      </c>
      <c r="J2893">
        <v>5081.8422799999998</v>
      </c>
    </row>
    <row r="2894" spans="1:10" x14ac:dyDescent="0.25">
      <c r="A2894" s="278" t="s">
        <v>6418</v>
      </c>
      <c r="B2894" s="278" t="s">
        <v>6419</v>
      </c>
      <c r="C2894" s="292" t="s">
        <v>10029</v>
      </c>
      <c r="D2894" s="293">
        <v>5869.8427700000002</v>
      </c>
      <c r="G2894" t="s">
        <v>6418</v>
      </c>
      <c r="H2894" t="s">
        <v>6419</v>
      </c>
      <c r="I2894" t="s">
        <v>10029</v>
      </c>
      <c r="J2894">
        <v>5869.8427700000002</v>
      </c>
    </row>
    <row r="2895" spans="1:10" x14ac:dyDescent="0.25">
      <c r="A2895" s="278" t="s">
        <v>6420</v>
      </c>
      <c r="B2895" s="278" t="s">
        <v>6421</v>
      </c>
      <c r="C2895" s="292" t="s">
        <v>10030</v>
      </c>
      <c r="D2895" s="293">
        <v>9674.2167900000004</v>
      </c>
      <c r="G2895" t="s">
        <v>6420</v>
      </c>
      <c r="H2895" t="s">
        <v>6421</v>
      </c>
      <c r="I2895" t="s">
        <v>10030</v>
      </c>
      <c r="J2895">
        <v>9674.2167900000004</v>
      </c>
    </row>
    <row r="2896" spans="1:10" x14ac:dyDescent="0.25">
      <c r="A2896" s="278" t="s">
        <v>6422</v>
      </c>
      <c r="B2896" s="278" t="s">
        <v>6423</v>
      </c>
      <c r="C2896" s="292" t="s">
        <v>10031</v>
      </c>
      <c r="D2896" s="293">
        <v>10844.789000000001</v>
      </c>
      <c r="G2896" t="s">
        <v>6422</v>
      </c>
      <c r="H2896" t="s">
        <v>6423</v>
      </c>
      <c r="I2896" t="s">
        <v>10031</v>
      </c>
      <c r="J2896">
        <v>10844.789000000001</v>
      </c>
    </row>
    <row r="2897" spans="1:10" x14ac:dyDescent="0.25">
      <c r="A2897" s="278" t="s">
        <v>6424</v>
      </c>
      <c r="B2897" s="278" t="s">
        <v>6425</v>
      </c>
      <c r="C2897" s="292" t="s">
        <v>10032</v>
      </c>
      <c r="D2897" s="293">
        <v>5935.7753899999998</v>
      </c>
      <c r="G2897" t="s">
        <v>6424</v>
      </c>
      <c r="H2897" t="s">
        <v>6425</v>
      </c>
      <c r="I2897" t="s">
        <v>10032</v>
      </c>
      <c r="J2897">
        <v>5935.7753899999998</v>
      </c>
    </row>
    <row r="2898" spans="1:10" x14ac:dyDescent="0.25">
      <c r="A2898" s="278" t="s">
        <v>6426</v>
      </c>
      <c r="B2898" s="278" t="s">
        <v>6427</v>
      </c>
      <c r="C2898" s="292" t="s">
        <v>10033</v>
      </c>
      <c r="D2898" s="293">
        <v>7143.8329999999996</v>
      </c>
      <c r="G2898" t="s">
        <v>6426</v>
      </c>
      <c r="H2898" t="s">
        <v>6427</v>
      </c>
      <c r="I2898" t="s">
        <v>10033</v>
      </c>
      <c r="J2898">
        <v>7143.8329999999996</v>
      </c>
    </row>
    <row r="2899" spans="1:10" x14ac:dyDescent="0.25">
      <c r="A2899" s="278" t="s">
        <v>6428</v>
      </c>
      <c r="B2899" s="278" t="s">
        <v>6429</v>
      </c>
      <c r="C2899" s="292" t="s">
        <v>10034</v>
      </c>
      <c r="D2899" s="293">
        <v>1411.03918</v>
      </c>
      <c r="G2899" t="s">
        <v>6428</v>
      </c>
      <c r="H2899" t="s">
        <v>6429</v>
      </c>
      <c r="I2899" t="s">
        <v>10034</v>
      </c>
      <c r="J2899">
        <v>1411.03918</v>
      </c>
    </row>
    <row r="2900" spans="1:10" x14ac:dyDescent="0.25">
      <c r="A2900" s="278" t="s">
        <v>6430</v>
      </c>
      <c r="B2900" s="278" t="s">
        <v>6431</v>
      </c>
      <c r="C2900" s="292" t="s">
        <v>10035</v>
      </c>
      <c r="D2900" s="293">
        <v>3956.7958899999999</v>
      </c>
      <c r="G2900" t="s">
        <v>6430</v>
      </c>
      <c r="H2900" t="s">
        <v>6431</v>
      </c>
      <c r="I2900" t="s">
        <v>10035</v>
      </c>
      <c r="J2900">
        <v>3956.7958899999999</v>
      </c>
    </row>
    <row r="2901" spans="1:10" x14ac:dyDescent="0.25">
      <c r="A2901" s="278" t="s">
        <v>6432</v>
      </c>
      <c r="B2901" s="278" t="s">
        <v>6433</v>
      </c>
      <c r="C2901" s="292" t="s">
        <v>10036</v>
      </c>
      <c r="D2901" s="293">
        <v>6733.7773399999996</v>
      </c>
      <c r="G2901" t="s">
        <v>6432</v>
      </c>
      <c r="H2901" t="s">
        <v>6433</v>
      </c>
      <c r="I2901" t="s">
        <v>10036</v>
      </c>
      <c r="J2901">
        <v>6733.7773399999996</v>
      </c>
    </row>
    <row r="2902" spans="1:10" x14ac:dyDescent="0.25">
      <c r="A2902" s="278" t="s">
        <v>6434</v>
      </c>
      <c r="B2902" s="278" t="s">
        <v>6435</v>
      </c>
      <c r="C2902" s="292" t="s">
        <v>10037</v>
      </c>
      <c r="D2902" s="293">
        <v>12474.112300000001</v>
      </c>
      <c r="G2902" t="s">
        <v>6434</v>
      </c>
      <c r="H2902" t="s">
        <v>6435</v>
      </c>
      <c r="I2902" t="s">
        <v>10037</v>
      </c>
      <c r="J2902">
        <v>12474.112300000001</v>
      </c>
    </row>
    <row r="2903" spans="1:10" x14ac:dyDescent="0.25">
      <c r="A2903" s="278" t="s">
        <v>6436</v>
      </c>
      <c r="B2903" s="278" t="s">
        <v>6437</v>
      </c>
      <c r="C2903" s="292" t="s">
        <v>10038</v>
      </c>
      <c r="D2903" s="293">
        <v>967.11511199999995</v>
      </c>
      <c r="G2903" t="s">
        <v>6436</v>
      </c>
      <c r="H2903" t="s">
        <v>6437</v>
      </c>
      <c r="I2903" t="s">
        <v>10038</v>
      </c>
      <c r="J2903">
        <v>967.11511199999995</v>
      </c>
    </row>
    <row r="2904" spans="1:10" x14ac:dyDescent="0.25">
      <c r="A2904" s="278" t="s">
        <v>6438</v>
      </c>
      <c r="B2904" s="278" t="s">
        <v>6439</v>
      </c>
      <c r="C2904" s="292" t="s">
        <v>10039</v>
      </c>
      <c r="D2904" s="293">
        <v>753</v>
      </c>
      <c r="G2904" t="s">
        <v>6438</v>
      </c>
      <c r="H2904" t="s">
        <v>6439</v>
      </c>
      <c r="I2904" t="s">
        <v>10039</v>
      </c>
      <c r="J2904">
        <v>753</v>
      </c>
    </row>
    <row r="2905" spans="1:10" x14ac:dyDescent="0.25">
      <c r="A2905" s="278" t="s">
        <v>6440</v>
      </c>
      <c r="B2905" s="278" t="s">
        <v>6441</v>
      </c>
      <c r="C2905" s="292" t="s">
        <v>10040</v>
      </c>
      <c r="D2905" s="293">
        <v>321</v>
      </c>
      <c r="G2905" t="s">
        <v>6440</v>
      </c>
      <c r="H2905" t="s">
        <v>6441</v>
      </c>
      <c r="I2905" t="s">
        <v>10040</v>
      </c>
      <c r="J2905">
        <v>321</v>
      </c>
    </row>
    <row r="2906" spans="1:10" x14ac:dyDescent="0.25">
      <c r="A2906" s="278" t="s">
        <v>6442</v>
      </c>
      <c r="B2906" s="278" t="s">
        <v>6443</v>
      </c>
      <c r="C2906" s="292" t="s">
        <v>10041</v>
      </c>
      <c r="D2906" s="293">
        <v>709</v>
      </c>
      <c r="G2906" t="s">
        <v>6442</v>
      </c>
      <c r="H2906" t="s">
        <v>6443</v>
      </c>
      <c r="I2906" t="s">
        <v>10041</v>
      </c>
      <c r="J2906">
        <v>709</v>
      </c>
    </row>
    <row r="2907" spans="1:10" x14ac:dyDescent="0.25">
      <c r="A2907" s="278" t="s">
        <v>6444</v>
      </c>
      <c r="B2907" s="278" t="s">
        <v>6445</v>
      </c>
      <c r="C2907" s="292" t="s">
        <v>10042</v>
      </c>
      <c r="D2907" s="293">
        <v>170.604522</v>
      </c>
      <c r="G2907" t="s">
        <v>6444</v>
      </c>
      <c r="H2907" t="s">
        <v>6445</v>
      </c>
      <c r="I2907" t="s">
        <v>10042</v>
      </c>
      <c r="J2907">
        <v>170.604522</v>
      </c>
    </row>
    <row r="2908" spans="1:10" x14ac:dyDescent="0.25">
      <c r="A2908" s="278" t="s">
        <v>6446</v>
      </c>
      <c r="B2908" s="278" t="s">
        <v>6447</v>
      </c>
      <c r="C2908" s="292" t="s">
        <v>10043</v>
      </c>
      <c r="D2908" s="293">
        <v>2433.4458</v>
      </c>
      <c r="G2908" t="s">
        <v>6446</v>
      </c>
      <c r="H2908" t="s">
        <v>6447</v>
      </c>
      <c r="I2908" t="s">
        <v>10043</v>
      </c>
      <c r="J2908">
        <v>2433.4458</v>
      </c>
    </row>
    <row r="2909" spans="1:10" x14ac:dyDescent="0.25">
      <c r="A2909" s="278" t="s">
        <v>6448</v>
      </c>
      <c r="B2909" s="278" t="s">
        <v>6449</v>
      </c>
      <c r="C2909" s="292" t="s">
        <v>10044</v>
      </c>
      <c r="D2909" s="293">
        <v>634.84472600000004</v>
      </c>
      <c r="G2909" t="s">
        <v>6448</v>
      </c>
      <c r="H2909" t="s">
        <v>6449</v>
      </c>
      <c r="I2909" t="s">
        <v>10044</v>
      </c>
      <c r="J2909">
        <v>634.84472600000004</v>
      </c>
    </row>
    <row r="2910" spans="1:10" x14ac:dyDescent="0.25">
      <c r="A2910" s="278" t="s">
        <v>6450</v>
      </c>
      <c r="B2910" s="278" t="s">
        <v>6451</v>
      </c>
      <c r="C2910" s="292" t="s">
        <v>10045</v>
      </c>
      <c r="D2910" s="293">
        <v>681</v>
      </c>
      <c r="G2910" t="s">
        <v>6450</v>
      </c>
      <c r="H2910" t="s">
        <v>6451</v>
      </c>
      <c r="I2910" t="s">
        <v>10045</v>
      </c>
      <c r="J2910">
        <v>681</v>
      </c>
    </row>
    <row r="2911" spans="1:10" x14ac:dyDescent="0.25">
      <c r="A2911" s="278" t="s">
        <v>6452</v>
      </c>
      <c r="B2911" s="278" t="s">
        <v>6453</v>
      </c>
      <c r="C2911" s="292" t="s">
        <v>10046</v>
      </c>
      <c r="D2911" s="293">
        <v>457.31564300000002</v>
      </c>
      <c r="G2911" t="s">
        <v>6452</v>
      </c>
      <c r="H2911" t="s">
        <v>6453</v>
      </c>
      <c r="I2911" t="s">
        <v>10046</v>
      </c>
      <c r="J2911">
        <v>457.31564300000002</v>
      </c>
    </row>
    <row r="2912" spans="1:10" x14ac:dyDescent="0.25">
      <c r="A2912" s="278" t="s">
        <v>6454</v>
      </c>
      <c r="B2912" s="278" t="s">
        <v>6455</v>
      </c>
      <c r="C2912" s="292" t="s">
        <v>10047</v>
      </c>
      <c r="D2912" s="293">
        <v>1816.2724599999999</v>
      </c>
      <c r="G2912" t="s">
        <v>6454</v>
      </c>
      <c r="H2912" t="s">
        <v>6455</v>
      </c>
      <c r="I2912" t="s">
        <v>10047</v>
      </c>
      <c r="J2912">
        <v>1816.2724599999999</v>
      </c>
    </row>
    <row r="2913" spans="1:10" x14ac:dyDescent="0.25">
      <c r="A2913" s="278" t="s">
        <v>6456</v>
      </c>
      <c r="B2913" s="278" t="s">
        <v>6457</v>
      </c>
      <c r="C2913" s="292" t="s">
        <v>10048</v>
      </c>
      <c r="D2913" s="293">
        <v>132.10647499999999</v>
      </c>
      <c r="G2913" t="s">
        <v>6456</v>
      </c>
      <c r="H2913" t="s">
        <v>6457</v>
      </c>
      <c r="I2913" t="s">
        <v>10048</v>
      </c>
      <c r="J2913">
        <v>132.10647499999999</v>
      </c>
    </row>
    <row r="2914" spans="1:10" x14ac:dyDescent="0.25">
      <c r="A2914" s="278" t="s">
        <v>6458</v>
      </c>
      <c r="B2914" s="278" t="s">
        <v>6459</v>
      </c>
      <c r="C2914" s="292" t="s">
        <v>10049</v>
      </c>
      <c r="D2914" s="293">
        <v>1425.10644</v>
      </c>
      <c r="G2914" t="s">
        <v>6458</v>
      </c>
      <c r="H2914" t="s">
        <v>6459</v>
      </c>
      <c r="I2914" t="s">
        <v>10049</v>
      </c>
      <c r="J2914">
        <v>1425.10644</v>
      </c>
    </row>
    <row r="2915" spans="1:10" x14ac:dyDescent="0.25">
      <c r="A2915" s="278" t="s">
        <v>6460</v>
      </c>
      <c r="B2915" s="278" t="s">
        <v>6461</v>
      </c>
      <c r="C2915" s="292" t="s">
        <v>10050</v>
      </c>
      <c r="D2915" s="293">
        <v>435</v>
      </c>
      <c r="G2915" t="s">
        <v>6460</v>
      </c>
      <c r="H2915" t="s">
        <v>6461</v>
      </c>
      <c r="I2915" t="s">
        <v>10050</v>
      </c>
      <c r="J2915">
        <v>435</v>
      </c>
    </row>
    <row r="2916" spans="1:10" x14ac:dyDescent="0.25">
      <c r="A2916" s="278" t="s">
        <v>6462</v>
      </c>
      <c r="B2916" s="278" t="s">
        <v>6463</v>
      </c>
      <c r="C2916" s="292" t="s">
        <v>10051</v>
      </c>
      <c r="D2916" s="293">
        <v>147</v>
      </c>
      <c r="G2916" t="s">
        <v>6462</v>
      </c>
      <c r="H2916" t="s">
        <v>6463</v>
      </c>
      <c r="I2916" t="s">
        <v>10051</v>
      </c>
      <c r="J2916">
        <v>147</v>
      </c>
    </row>
    <row r="2917" spans="1:10" x14ac:dyDescent="0.25">
      <c r="A2917" s="278" t="s">
        <v>6464</v>
      </c>
      <c r="B2917" s="278" t="s">
        <v>6465</v>
      </c>
      <c r="C2917" s="292" t="s">
        <v>10052</v>
      </c>
      <c r="D2917" s="293">
        <v>587.07849099999999</v>
      </c>
      <c r="G2917" t="s">
        <v>6464</v>
      </c>
      <c r="H2917" t="s">
        <v>6465</v>
      </c>
      <c r="I2917" t="s">
        <v>10052</v>
      </c>
      <c r="J2917">
        <v>587.07849099999999</v>
      </c>
    </row>
    <row r="2918" spans="1:10" x14ac:dyDescent="0.25">
      <c r="A2918" s="278" t="s">
        <v>6466</v>
      </c>
      <c r="B2918" s="278" t="s">
        <v>6467</v>
      </c>
      <c r="C2918" s="292" t="s">
        <v>10053</v>
      </c>
      <c r="D2918" s="293">
        <v>2408.0839799999999</v>
      </c>
      <c r="G2918" t="s">
        <v>6466</v>
      </c>
      <c r="H2918" t="s">
        <v>6467</v>
      </c>
      <c r="I2918" t="s">
        <v>10053</v>
      </c>
      <c r="J2918">
        <v>2408.0839799999999</v>
      </c>
    </row>
    <row r="2919" spans="1:10" x14ac:dyDescent="0.25">
      <c r="A2919" s="278" t="s">
        <v>6468</v>
      </c>
      <c r="B2919" s="278" t="s">
        <v>6469</v>
      </c>
      <c r="C2919" s="292" t="s">
        <v>10054</v>
      </c>
      <c r="D2919" s="293">
        <v>1350.28369</v>
      </c>
      <c r="G2919" t="s">
        <v>6468</v>
      </c>
      <c r="H2919" t="s">
        <v>6469</v>
      </c>
      <c r="I2919" t="s">
        <v>10054</v>
      </c>
      <c r="J2919">
        <v>1350.28369</v>
      </c>
    </row>
    <row r="2920" spans="1:10" x14ac:dyDescent="0.25">
      <c r="A2920" s="278" t="s">
        <v>6470</v>
      </c>
      <c r="B2920" s="278" t="s">
        <v>6471</v>
      </c>
      <c r="C2920" s="292" t="s">
        <v>10055</v>
      </c>
      <c r="D2920" s="293">
        <v>1188.55297</v>
      </c>
      <c r="G2920" t="s">
        <v>6470</v>
      </c>
      <c r="H2920" t="s">
        <v>6471</v>
      </c>
      <c r="I2920" t="s">
        <v>10055</v>
      </c>
      <c r="J2920">
        <v>1188.55297</v>
      </c>
    </row>
    <row r="2921" spans="1:10" x14ac:dyDescent="0.25">
      <c r="A2921" s="278" t="s">
        <v>6472</v>
      </c>
      <c r="B2921" s="278" t="s">
        <v>6473</v>
      </c>
      <c r="C2921" s="292" t="s">
        <v>10056</v>
      </c>
      <c r="D2921" s="293">
        <v>2237.2529199999999</v>
      </c>
      <c r="G2921" t="s">
        <v>6472</v>
      </c>
      <c r="H2921" t="s">
        <v>6473</v>
      </c>
      <c r="I2921" t="s">
        <v>10056</v>
      </c>
      <c r="J2921">
        <v>2237.2529199999999</v>
      </c>
    </row>
    <row r="2922" spans="1:10" x14ac:dyDescent="0.25">
      <c r="A2922" s="278" t="s">
        <v>6474</v>
      </c>
      <c r="B2922" s="278" t="s">
        <v>6475</v>
      </c>
      <c r="C2922" s="292" t="s">
        <v>10057</v>
      </c>
      <c r="D2922" s="293">
        <v>5338.8535099999999</v>
      </c>
      <c r="G2922" t="s">
        <v>6474</v>
      </c>
      <c r="H2922" t="s">
        <v>6475</v>
      </c>
      <c r="I2922" t="s">
        <v>10057</v>
      </c>
      <c r="J2922">
        <v>5338.8535099999999</v>
      </c>
    </row>
    <row r="2923" spans="1:10" x14ac:dyDescent="0.25">
      <c r="A2923" s="278" t="s">
        <v>6476</v>
      </c>
      <c r="B2923" s="278" t="s">
        <v>6477</v>
      </c>
      <c r="C2923" s="292" t="s">
        <v>10058</v>
      </c>
      <c r="D2923" s="293">
        <v>568</v>
      </c>
      <c r="G2923" t="s">
        <v>6476</v>
      </c>
      <c r="H2923" t="s">
        <v>6477</v>
      </c>
      <c r="I2923" t="s">
        <v>10058</v>
      </c>
      <c r="J2923">
        <v>568</v>
      </c>
    </row>
    <row r="2924" spans="1:10" x14ac:dyDescent="0.25">
      <c r="A2924" s="278" t="s">
        <v>6478</v>
      </c>
      <c r="B2924" s="278" t="s">
        <v>6479</v>
      </c>
      <c r="C2924" s="292" t="s">
        <v>10059</v>
      </c>
      <c r="D2924" s="293">
        <v>358.18627900000001</v>
      </c>
      <c r="G2924" t="s">
        <v>6478</v>
      </c>
      <c r="H2924" t="s">
        <v>6479</v>
      </c>
      <c r="I2924" t="s">
        <v>10059</v>
      </c>
      <c r="J2924">
        <v>358.18627900000001</v>
      </c>
    </row>
    <row r="2925" spans="1:10" x14ac:dyDescent="0.25">
      <c r="A2925" s="278" t="s">
        <v>6480</v>
      </c>
      <c r="B2925" s="278" t="s">
        <v>6481</v>
      </c>
      <c r="C2925" s="292" t="s">
        <v>10060</v>
      </c>
      <c r="D2925" s="293">
        <v>578.98876900000005</v>
      </c>
      <c r="G2925" t="s">
        <v>6480</v>
      </c>
      <c r="H2925" t="s">
        <v>6481</v>
      </c>
      <c r="I2925" t="s">
        <v>10060</v>
      </c>
      <c r="J2925">
        <v>578.98876900000005</v>
      </c>
    </row>
    <row r="2926" spans="1:10" x14ac:dyDescent="0.25">
      <c r="A2926" s="278" t="s">
        <v>6482</v>
      </c>
      <c r="B2926" s="278" t="s">
        <v>6483</v>
      </c>
      <c r="C2926" s="292" t="s">
        <v>10061</v>
      </c>
      <c r="D2926" s="293">
        <v>337.07052599999997</v>
      </c>
      <c r="G2926" t="s">
        <v>6482</v>
      </c>
      <c r="H2926" t="s">
        <v>6483</v>
      </c>
      <c r="I2926" t="s">
        <v>10061</v>
      </c>
      <c r="J2926">
        <v>337.07052599999997</v>
      </c>
    </row>
    <row r="2927" spans="1:10" x14ac:dyDescent="0.25">
      <c r="A2927" s="278" t="s">
        <v>6484</v>
      </c>
      <c r="B2927" s="278" t="s">
        <v>6485</v>
      </c>
      <c r="C2927" s="292" t="s">
        <v>10062</v>
      </c>
      <c r="D2927" s="293">
        <v>558</v>
      </c>
      <c r="G2927" t="s">
        <v>6484</v>
      </c>
      <c r="H2927" t="s">
        <v>6485</v>
      </c>
      <c r="I2927" t="s">
        <v>10062</v>
      </c>
      <c r="J2927">
        <v>558</v>
      </c>
    </row>
    <row r="2928" spans="1:10" x14ac:dyDescent="0.25">
      <c r="A2928" s="278" t="s">
        <v>6486</v>
      </c>
      <c r="B2928" s="278" t="s">
        <v>6487</v>
      </c>
      <c r="C2928" s="292" t="s">
        <v>10063</v>
      </c>
      <c r="D2928" s="293">
        <v>214</v>
      </c>
      <c r="G2928" t="s">
        <v>6486</v>
      </c>
      <c r="H2928" t="s">
        <v>6487</v>
      </c>
      <c r="I2928" t="s">
        <v>10063</v>
      </c>
      <c r="J2928">
        <v>214</v>
      </c>
    </row>
    <row r="2929" spans="1:10" x14ac:dyDescent="0.25">
      <c r="A2929" s="278" t="s">
        <v>6488</v>
      </c>
      <c r="B2929" s="278" t="s">
        <v>6489</v>
      </c>
      <c r="C2929" s="292" t="s">
        <v>10064</v>
      </c>
      <c r="D2929" s="293">
        <v>1613.87084</v>
      </c>
      <c r="G2929" t="s">
        <v>6488</v>
      </c>
      <c r="H2929" t="s">
        <v>6489</v>
      </c>
      <c r="I2929" t="s">
        <v>10064</v>
      </c>
      <c r="J2929">
        <v>1613.87084</v>
      </c>
    </row>
    <row r="2930" spans="1:10" x14ac:dyDescent="0.25">
      <c r="A2930" s="278" t="s">
        <v>6490</v>
      </c>
      <c r="B2930" s="278" t="s">
        <v>6491</v>
      </c>
      <c r="C2930" s="292" t="s">
        <v>10065</v>
      </c>
      <c r="D2930" s="293">
        <v>801.89965800000004</v>
      </c>
      <c r="G2930" t="s">
        <v>6490</v>
      </c>
      <c r="H2930" t="s">
        <v>6491</v>
      </c>
      <c r="I2930" t="s">
        <v>10065</v>
      </c>
      <c r="J2930">
        <v>801.89965800000004</v>
      </c>
    </row>
    <row r="2931" spans="1:10" x14ac:dyDescent="0.25">
      <c r="A2931" s="278" t="s">
        <v>6492</v>
      </c>
      <c r="B2931" s="278" t="s">
        <v>6493</v>
      </c>
      <c r="C2931" s="292" t="s">
        <v>10066</v>
      </c>
      <c r="D2931" s="293">
        <v>2167.3359300000002</v>
      </c>
      <c r="G2931" t="s">
        <v>6492</v>
      </c>
      <c r="H2931" t="s">
        <v>6493</v>
      </c>
      <c r="I2931" t="s">
        <v>10066</v>
      </c>
      <c r="J2931">
        <v>2167.3359300000002</v>
      </c>
    </row>
    <row r="2932" spans="1:10" x14ac:dyDescent="0.25">
      <c r="A2932" s="278" t="s">
        <v>6494</v>
      </c>
      <c r="B2932" s="278" t="s">
        <v>6495</v>
      </c>
      <c r="C2932" s="292" t="s">
        <v>10067</v>
      </c>
      <c r="D2932" s="293">
        <v>826.852844</v>
      </c>
      <c r="G2932" t="s">
        <v>6494</v>
      </c>
      <c r="H2932" t="s">
        <v>6495</v>
      </c>
      <c r="I2932" t="s">
        <v>10067</v>
      </c>
      <c r="J2932">
        <v>826.852844</v>
      </c>
    </row>
    <row r="2933" spans="1:10" x14ac:dyDescent="0.25">
      <c r="A2933" s="278" t="s">
        <v>6496</v>
      </c>
      <c r="B2933" s="278" t="s">
        <v>6497</v>
      </c>
      <c r="C2933" s="292" t="s">
        <v>10068</v>
      </c>
      <c r="D2933" s="293">
        <v>186</v>
      </c>
      <c r="G2933" t="s">
        <v>6496</v>
      </c>
      <c r="H2933" t="s">
        <v>6497</v>
      </c>
      <c r="I2933" t="s">
        <v>10068</v>
      </c>
      <c r="J2933">
        <v>186</v>
      </c>
    </row>
    <row r="2934" spans="1:10" x14ac:dyDescent="0.25">
      <c r="A2934" s="278" t="s">
        <v>6498</v>
      </c>
      <c r="B2934" s="278" t="s">
        <v>6499</v>
      </c>
      <c r="C2934" s="292" t="s">
        <v>10069</v>
      </c>
      <c r="D2934" s="293">
        <v>377.02062899999999</v>
      </c>
      <c r="G2934" t="s">
        <v>6498</v>
      </c>
      <c r="H2934" t="s">
        <v>6499</v>
      </c>
      <c r="I2934" t="s">
        <v>10069</v>
      </c>
      <c r="J2934">
        <v>377.02062899999999</v>
      </c>
    </row>
    <row r="2935" spans="1:10" x14ac:dyDescent="0.25">
      <c r="A2935" s="278" t="s">
        <v>6500</v>
      </c>
      <c r="B2935" s="278" t="s">
        <v>6501</v>
      </c>
      <c r="C2935" s="292" t="s">
        <v>10070</v>
      </c>
      <c r="D2935" s="293">
        <v>590</v>
      </c>
      <c r="G2935" t="s">
        <v>6500</v>
      </c>
      <c r="H2935" t="s">
        <v>6501</v>
      </c>
      <c r="I2935" t="s">
        <v>10070</v>
      </c>
      <c r="J2935">
        <v>590</v>
      </c>
    </row>
    <row r="2936" spans="1:10" x14ac:dyDescent="0.25">
      <c r="A2936" s="278" t="s">
        <v>6502</v>
      </c>
      <c r="B2936" s="278" t="s">
        <v>6503</v>
      </c>
      <c r="C2936" s="292" t="s">
        <v>10071</v>
      </c>
      <c r="D2936" s="293">
        <v>788</v>
      </c>
      <c r="G2936" t="s">
        <v>6502</v>
      </c>
      <c r="H2936" t="s">
        <v>6503</v>
      </c>
      <c r="I2936" t="s">
        <v>10071</v>
      </c>
      <c r="J2936">
        <v>788</v>
      </c>
    </row>
    <row r="2937" spans="1:10" x14ac:dyDescent="0.25">
      <c r="A2937" s="278" t="s">
        <v>6504</v>
      </c>
      <c r="B2937" s="278" t="s">
        <v>6505</v>
      </c>
      <c r="C2937" s="292" t="s">
        <v>10072</v>
      </c>
      <c r="D2937" s="293">
        <v>973</v>
      </c>
      <c r="G2937" t="s">
        <v>6504</v>
      </c>
      <c r="H2937" t="s">
        <v>6505</v>
      </c>
      <c r="I2937" t="s">
        <v>10072</v>
      </c>
      <c r="J2937">
        <v>973</v>
      </c>
    </row>
    <row r="2938" spans="1:10" x14ac:dyDescent="0.25">
      <c r="A2938" s="278" t="s">
        <v>6506</v>
      </c>
      <c r="B2938" s="278" t="s">
        <v>6507</v>
      </c>
      <c r="C2938" s="292" t="s">
        <v>10073</v>
      </c>
      <c r="D2938" s="293">
        <v>527</v>
      </c>
      <c r="G2938" t="s">
        <v>6506</v>
      </c>
      <c r="H2938" t="s">
        <v>6507</v>
      </c>
      <c r="I2938" t="s">
        <v>10073</v>
      </c>
      <c r="J2938">
        <v>527</v>
      </c>
    </row>
    <row r="2939" spans="1:10" x14ac:dyDescent="0.25">
      <c r="A2939" s="278" t="s">
        <v>6508</v>
      </c>
      <c r="B2939" s="278" t="s">
        <v>6509</v>
      </c>
      <c r="C2939" s="292" t="s">
        <v>10074</v>
      </c>
      <c r="D2939" s="293">
        <v>1326</v>
      </c>
      <c r="G2939" t="s">
        <v>6508</v>
      </c>
      <c r="H2939" t="s">
        <v>6509</v>
      </c>
      <c r="I2939" t="s">
        <v>10074</v>
      </c>
      <c r="J2939">
        <v>1326</v>
      </c>
    </row>
    <row r="2940" spans="1:10" x14ac:dyDescent="0.25">
      <c r="A2940" s="278" t="s">
        <v>6510</v>
      </c>
      <c r="B2940" s="278" t="s">
        <v>6511</v>
      </c>
      <c r="C2940" s="292" t="s">
        <v>10075</v>
      </c>
      <c r="D2940" s="293">
        <v>491</v>
      </c>
      <c r="G2940" t="s">
        <v>6510</v>
      </c>
      <c r="H2940" t="s">
        <v>6511</v>
      </c>
      <c r="I2940" t="s">
        <v>10075</v>
      </c>
      <c r="J2940">
        <v>491</v>
      </c>
    </row>
    <row r="2941" spans="1:10" x14ac:dyDescent="0.25">
      <c r="A2941" s="278" t="s">
        <v>6512</v>
      </c>
      <c r="B2941" s="278" t="s">
        <v>6513</v>
      </c>
      <c r="C2941" s="292" t="s">
        <v>10076</v>
      </c>
      <c r="D2941" s="293">
        <v>2568.9101500000002</v>
      </c>
      <c r="G2941" t="s">
        <v>6512</v>
      </c>
      <c r="H2941" t="s">
        <v>6513</v>
      </c>
      <c r="I2941" t="s">
        <v>10076</v>
      </c>
      <c r="J2941">
        <v>2568.9101500000002</v>
      </c>
    </row>
    <row r="2942" spans="1:10" x14ac:dyDescent="0.25">
      <c r="A2942" s="278" t="s">
        <v>6514</v>
      </c>
      <c r="B2942" s="278" t="s">
        <v>6515</v>
      </c>
      <c r="C2942" s="292" t="s">
        <v>10077</v>
      </c>
      <c r="D2942" s="293">
        <v>804.66125399999999</v>
      </c>
      <c r="G2942" t="s">
        <v>6514</v>
      </c>
      <c r="H2942" t="s">
        <v>6515</v>
      </c>
      <c r="I2942" t="s">
        <v>10077</v>
      </c>
      <c r="J2942">
        <v>804.66125399999999</v>
      </c>
    </row>
    <row r="2943" spans="1:10" x14ac:dyDescent="0.25">
      <c r="A2943" s="278" t="s">
        <v>6516</v>
      </c>
      <c r="B2943" s="278" t="s">
        <v>6517</v>
      </c>
      <c r="C2943" s="292" t="s">
        <v>10078</v>
      </c>
      <c r="D2943" s="293">
        <v>275</v>
      </c>
      <c r="G2943" t="s">
        <v>6516</v>
      </c>
      <c r="H2943" t="s">
        <v>6517</v>
      </c>
      <c r="I2943" t="s">
        <v>10078</v>
      </c>
      <c r="J2943">
        <v>275</v>
      </c>
    </row>
    <row r="2944" spans="1:10" x14ac:dyDescent="0.25">
      <c r="A2944" s="278" t="s">
        <v>6518</v>
      </c>
      <c r="B2944" s="278" t="s">
        <v>6519</v>
      </c>
      <c r="C2944" s="292" t="s">
        <v>10079</v>
      </c>
      <c r="D2944" s="293">
        <v>62</v>
      </c>
      <c r="G2944" t="s">
        <v>6518</v>
      </c>
      <c r="H2944" t="s">
        <v>6519</v>
      </c>
      <c r="I2944" t="s">
        <v>10079</v>
      </c>
      <c r="J2944">
        <v>62</v>
      </c>
    </row>
    <row r="2945" spans="1:10" x14ac:dyDescent="0.25">
      <c r="A2945" s="278" t="s">
        <v>6520</v>
      </c>
      <c r="B2945" s="278" t="s">
        <v>6521</v>
      </c>
      <c r="C2945" s="292" t="s">
        <v>10080</v>
      </c>
      <c r="D2945" s="293">
        <v>1493</v>
      </c>
      <c r="G2945" t="s">
        <v>6520</v>
      </c>
      <c r="H2945" t="s">
        <v>6521</v>
      </c>
      <c r="I2945" t="s">
        <v>10080</v>
      </c>
      <c r="J2945">
        <v>1493</v>
      </c>
    </row>
    <row r="2946" spans="1:10" x14ac:dyDescent="0.25">
      <c r="A2946" s="278" t="s">
        <v>6522</v>
      </c>
      <c r="B2946" s="278" t="s">
        <v>6523</v>
      </c>
      <c r="C2946" s="292" t="s">
        <v>10081</v>
      </c>
      <c r="D2946" s="293">
        <v>268.37612899999999</v>
      </c>
      <c r="G2946" t="s">
        <v>6522</v>
      </c>
      <c r="H2946" t="s">
        <v>6523</v>
      </c>
      <c r="I2946" t="s">
        <v>10081</v>
      </c>
      <c r="J2946">
        <v>268.37612899999999</v>
      </c>
    </row>
    <row r="2947" spans="1:10" x14ac:dyDescent="0.25">
      <c r="A2947" s="278" t="s">
        <v>6524</v>
      </c>
      <c r="B2947" s="278" t="s">
        <v>6525</v>
      </c>
      <c r="C2947" s="292" t="s">
        <v>10082</v>
      </c>
      <c r="D2947" s="293">
        <v>2067.25</v>
      </c>
      <c r="G2947" t="s">
        <v>6524</v>
      </c>
      <c r="H2947" t="s">
        <v>6525</v>
      </c>
      <c r="I2947" t="s">
        <v>10082</v>
      </c>
      <c r="J2947">
        <v>2067.25</v>
      </c>
    </row>
    <row r="2948" spans="1:10" x14ac:dyDescent="0.25">
      <c r="A2948" s="278" t="s">
        <v>6526</v>
      </c>
      <c r="B2948" s="278" t="s">
        <v>6527</v>
      </c>
      <c r="C2948" s="292" t="s">
        <v>10083</v>
      </c>
      <c r="D2948" s="293">
        <v>412</v>
      </c>
      <c r="G2948" t="s">
        <v>6526</v>
      </c>
      <c r="H2948" t="s">
        <v>6527</v>
      </c>
      <c r="I2948" t="s">
        <v>10083</v>
      </c>
      <c r="J2948">
        <v>412</v>
      </c>
    </row>
    <row r="2949" spans="1:10" x14ac:dyDescent="0.25">
      <c r="A2949" s="278" t="s">
        <v>6528</v>
      </c>
      <c r="B2949" s="278" t="s">
        <v>6529</v>
      </c>
      <c r="C2949" s="292" t="s">
        <v>10084</v>
      </c>
      <c r="D2949" s="293">
        <v>1050.2869800000001</v>
      </c>
      <c r="G2949" t="s">
        <v>6528</v>
      </c>
      <c r="H2949" t="s">
        <v>6529</v>
      </c>
      <c r="I2949" t="s">
        <v>10084</v>
      </c>
      <c r="J2949">
        <v>1050.2869800000001</v>
      </c>
    </row>
    <row r="2950" spans="1:10" x14ac:dyDescent="0.25">
      <c r="A2950" s="278" t="s">
        <v>6530</v>
      </c>
      <c r="B2950" s="278" t="s">
        <v>6531</v>
      </c>
      <c r="C2950" s="292" t="s">
        <v>10085</v>
      </c>
      <c r="D2950" s="293">
        <v>713.07067800000004</v>
      </c>
      <c r="G2950" t="s">
        <v>6530</v>
      </c>
      <c r="H2950" t="s">
        <v>6531</v>
      </c>
      <c r="I2950" t="s">
        <v>10085</v>
      </c>
      <c r="J2950">
        <v>713.07067800000004</v>
      </c>
    </row>
    <row r="2951" spans="1:10" x14ac:dyDescent="0.25">
      <c r="A2951" s="278" t="s">
        <v>6532</v>
      </c>
      <c r="B2951" s="278" t="s">
        <v>6533</v>
      </c>
      <c r="C2951" s="292" t="s">
        <v>10086</v>
      </c>
      <c r="D2951" s="293">
        <v>762</v>
      </c>
      <c r="G2951" t="s">
        <v>6532</v>
      </c>
      <c r="H2951" t="s">
        <v>6533</v>
      </c>
      <c r="I2951" t="s">
        <v>10086</v>
      </c>
      <c r="J2951">
        <v>762</v>
      </c>
    </row>
    <row r="2952" spans="1:10" x14ac:dyDescent="0.25">
      <c r="A2952" s="278" t="s">
        <v>6534</v>
      </c>
      <c r="B2952" s="278" t="s">
        <v>6535</v>
      </c>
      <c r="C2952" s="292" t="s">
        <v>10087</v>
      </c>
      <c r="D2952" s="293">
        <v>1083</v>
      </c>
      <c r="G2952" t="s">
        <v>6534</v>
      </c>
      <c r="H2952" t="s">
        <v>6535</v>
      </c>
      <c r="I2952" t="s">
        <v>10087</v>
      </c>
      <c r="J2952">
        <v>1083</v>
      </c>
    </row>
    <row r="2953" spans="1:10" x14ac:dyDescent="0.25">
      <c r="A2953" s="278" t="s">
        <v>6536</v>
      </c>
      <c r="B2953" s="278" t="s">
        <v>6537</v>
      </c>
      <c r="C2953" s="292" t="s">
        <v>10088</v>
      </c>
      <c r="D2953" s="293">
        <v>216</v>
      </c>
      <c r="G2953" t="s">
        <v>6536</v>
      </c>
      <c r="H2953" t="s">
        <v>6537</v>
      </c>
      <c r="I2953" t="s">
        <v>10088</v>
      </c>
      <c r="J2953">
        <v>216</v>
      </c>
    </row>
    <row r="2954" spans="1:10" x14ac:dyDescent="0.25">
      <c r="A2954" s="278" t="s">
        <v>6538</v>
      </c>
      <c r="B2954" s="278" t="s">
        <v>6539</v>
      </c>
      <c r="C2954" s="292" t="s">
        <v>10089</v>
      </c>
      <c r="D2954" s="293">
        <v>450</v>
      </c>
      <c r="G2954" t="s">
        <v>6538</v>
      </c>
      <c r="H2954" t="s">
        <v>6539</v>
      </c>
      <c r="I2954" t="s">
        <v>10089</v>
      </c>
      <c r="J2954">
        <v>450</v>
      </c>
    </row>
    <row r="2955" spans="1:10" x14ac:dyDescent="0.25">
      <c r="A2955" s="278" t="s">
        <v>6540</v>
      </c>
      <c r="B2955" s="278" t="s">
        <v>6541</v>
      </c>
      <c r="C2955" s="292" t="s">
        <v>10090</v>
      </c>
      <c r="D2955" s="293">
        <v>209.74349900000001</v>
      </c>
      <c r="G2955" t="s">
        <v>6540</v>
      </c>
      <c r="H2955" t="s">
        <v>6541</v>
      </c>
      <c r="I2955" t="s">
        <v>10090</v>
      </c>
      <c r="J2955">
        <v>209.74349900000001</v>
      </c>
    </row>
    <row r="2956" spans="1:10" x14ac:dyDescent="0.25">
      <c r="A2956" s="278" t="s">
        <v>6542</v>
      </c>
      <c r="B2956" s="278" t="s">
        <v>6543</v>
      </c>
      <c r="C2956" s="292" t="s">
        <v>10091</v>
      </c>
      <c r="D2956" s="293">
        <v>202.22122100000001</v>
      </c>
      <c r="G2956" t="s">
        <v>6542</v>
      </c>
      <c r="H2956" t="s">
        <v>6543</v>
      </c>
      <c r="I2956" t="s">
        <v>10091</v>
      </c>
      <c r="J2956">
        <v>202.22122100000001</v>
      </c>
    </row>
    <row r="2957" spans="1:10" x14ac:dyDescent="0.25">
      <c r="A2957" s="278" t="s">
        <v>6544</v>
      </c>
      <c r="B2957" s="278" t="s">
        <v>6545</v>
      </c>
      <c r="C2957" s="292" t="s">
        <v>10092</v>
      </c>
      <c r="D2957" s="293">
        <v>2</v>
      </c>
      <c r="G2957" t="s">
        <v>6544</v>
      </c>
      <c r="H2957" t="s">
        <v>6545</v>
      </c>
      <c r="I2957" t="s">
        <v>10092</v>
      </c>
      <c r="J2957">
        <v>2</v>
      </c>
    </row>
    <row r="2958" spans="1:10" x14ac:dyDescent="0.25">
      <c r="A2958" s="278" t="s">
        <v>6546</v>
      </c>
      <c r="B2958" s="278" t="s">
        <v>6547</v>
      </c>
      <c r="C2958" s="292" t="s">
        <v>10093</v>
      </c>
      <c r="D2958" s="293">
        <v>86.021972000000005</v>
      </c>
      <c r="G2958" t="s">
        <v>6546</v>
      </c>
      <c r="H2958" t="s">
        <v>6547</v>
      </c>
      <c r="I2958" t="s">
        <v>10093</v>
      </c>
      <c r="J2958">
        <v>86.021972000000005</v>
      </c>
    </row>
    <row r="2959" spans="1:10" x14ac:dyDescent="0.25">
      <c r="A2959" s="278" t="s">
        <v>6548</v>
      </c>
      <c r="B2959" s="278" t="s">
        <v>6549</v>
      </c>
      <c r="C2959" s="292" t="s">
        <v>10094</v>
      </c>
      <c r="D2959" s="293">
        <v>155</v>
      </c>
      <c r="G2959" t="s">
        <v>6548</v>
      </c>
      <c r="H2959" t="s">
        <v>6549</v>
      </c>
      <c r="I2959" t="s">
        <v>10094</v>
      </c>
      <c r="J2959">
        <v>155</v>
      </c>
    </row>
    <row r="2960" spans="1:10" x14ac:dyDescent="0.25">
      <c r="A2960" s="278" t="s">
        <v>6550</v>
      </c>
      <c r="B2960" s="278" t="s">
        <v>6551</v>
      </c>
      <c r="C2960" s="292" t="s">
        <v>10095</v>
      </c>
      <c r="D2960" s="293">
        <v>217</v>
      </c>
      <c r="G2960" t="s">
        <v>6550</v>
      </c>
      <c r="H2960" t="s">
        <v>6551</v>
      </c>
      <c r="I2960" t="s">
        <v>10095</v>
      </c>
      <c r="J2960">
        <v>217</v>
      </c>
    </row>
    <row r="2961" spans="1:10" x14ac:dyDescent="0.25">
      <c r="A2961" s="278" t="s">
        <v>6552</v>
      </c>
      <c r="B2961" s="278" t="s">
        <v>6553</v>
      </c>
      <c r="C2961" s="292" t="s">
        <v>10096</v>
      </c>
      <c r="D2961" s="293">
        <v>14</v>
      </c>
      <c r="G2961" t="s">
        <v>6552</v>
      </c>
      <c r="H2961" t="s">
        <v>6553</v>
      </c>
      <c r="I2961" t="s">
        <v>10096</v>
      </c>
      <c r="J2961">
        <v>14</v>
      </c>
    </row>
    <row r="2962" spans="1:10" x14ac:dyDescent="0.25">
      <c r="A2962" s="278" t="s">
        <v>6554</v>
      </c>
      <c r="B2962" s="278" t="s">
        <v>6555</v>
      </c>
      <c r="C2962" s="292" t="s">
        <v>10097</v>
      </c>
      <c r="D2962" s="293">
        <v>983</v>
      </c>
      <c r="G2962" t="s">
        <v>6554</v>
      </c>
      <c r="H2962" t="s">
        <v>6555</v>
      </c>
      <c r="I2962" t="s">
        <v>10097</v>
      </c>
      <c r="J2962">
        <v>983</v>
      </c>
    </row>
    <row r="2963" spans="1:10" x14ac:dyDescent="0.25">
      <c r="A2963" s="278" t="s">
        <v>6556</v>
      </c>
      <c r="B2963" s="278" t="s">
        <v>6557</v>
      </c>
      <c r="C2963" s="292" t="s">
        <v>10098</v>
      </c>
      <c r="D2963" s="293">
        <v>958.53637600000002</v>
      </c>
      <c r="G2963" t="s">
        <v>6556</v>
      </c>
      <c r="H2963" t="s">
        <v>6557</v>
      </c>
      <c r="I2963" t="s">
        <v>10098</v>
      </c>
      <c r="J2963">
        <v>958.53637600000002</v>
      </c>
    </row>
    <row r="2964" spans="1:10" x14ac:dyDescent="0.25">
      <c r="A2964" s="278" t="s">
        <v>6558</v>
      </c>
      <c r="B2964" s="278" t="s">
        <v>6559</v>
      </c>
      <c r="C2964" s="292" t="s">
        <v>10099</v>
      </c>
      <c r="D2964" s="293">
        <v>91.913252999999997</v>
      </c>
      <c r="G2964" t="s">
        <v>6558</v>
      </c>
      <c r="H2964" t="s">
        <v>6559</v>
      </c>
      <c r="I2964" t="s">
        <v>10099</v>
      </c>
      <c r="J2964">
        <v>91.913252999999997</v>
      </c>
    </row>
    <row r="2965" spans="1:10" x14ac:dyDescent="0.25">
      <c r="A2965" s="278" t="s">
        <v>6560</v>
      </c>
      <c r="B2965" s="278" t="s">
        <v>6561</v>
      </c>
      <c r="C2965" s="292" t="s">
        <v>10100</v>
      </c>
      <c r="D2965" s="293">
        <v>355.03848199999999</v>
      </c>
      <c r="G2965" t="s">
        <v>6560</v>
      </c>
      <c r="H2965" t="s">
        <v>6561</v>
      </c>
      <c r="I2965" t="s">
        <v>10100</v>
      </c>
      <c r="J2965">
        <v>355.03848199999999</v>
      </c>
    </row>
    <row r="2966" spans="1:10" x14ac:dyDescent="0.25">
      <c r="A2966" s="278" t="s">
        <v>6562</v>
      </c>
      <c r="B2966" s="278" t="s">
        <v>6563</v>
      </c>
      <c r="C2966" s="292" t="s">
        <v>10101</v>
      </c>
      <c r="D2966" s="293">
        <v>302.03326399999997</v>
      </c>
      <c r="G2966" t="s">
        <v>6562</v>
      </c>
      <c r="H2966" t="s">
        <v>6563</v>
      </c>
      <c r="I2966" t="s">
        <v>10101</v>
      </c>
      <c r="J2966">
        <v>302.03326399999997</v>
      </c>
    </row>
    <row r="2967" spans="1:10" x14ac:dyDescent="0.25">
      <c r="A2967" s="278" t="s">
        <v>6564</v>
      </c>
      <c r="B2967" s="278" t="s">
        <v>6565</v>
      </c>
      <c r="C2967" s="292" t="s">
        <v>10102</v>
      </c>
      <c r="D2967" s="293">
        <v>335.82534700000002</v>
      </c>
      <c r="G2967" t="s">
        <v>6564</v>
      </c>
      <c r="H2967" t="s">
        <v>6565</v>
      </c>
      <c r="I2967" t="s">
        <v>10102</v>
      </c>
      <c r="J2967">
        <v>335.82534700000002</v>
      </c>
    </row>
    <row r="2968" spans="1:10" x14ac:dyDescent="0.25">
      <c r="A2968" s="278" t="s">
        <v>6566</v>
      </c>
      <c r="B2968" s="278" t="s">
        <v>6567</v>
      </c>
      <c r="C2968" s="292" t="s">
        <v>10103</v>
      </c>
      <c r="D2968" s="293">
        <v>250</v>
      </c>
      <c r="G2968" t="s">
        <v>6566</v>
      </c>
      <c r="H2968" t="s">
        <v>6567</v>
      </c>
      <c r="I2968" t="s">
        <v>10103</v>
      </c>
      <c r="J2968">
        <v>250</v>
      </c>
    </row>
    <row r="2969" spans="1:10" x14ac:dyDescent="0.25">
      <c r="A2969" s="278" t="s">
        <v>6568</v>
      </c>
      <c r="B2969" s="278" t="s">
        <v>6569</v>
      </c>
      <c r="C2969" s="292" t="s">
        <v>10104</v>
      </c>
      <c r="D2969" s="293">
        <v>233.15104600000001</v>
      </c>
      <c r="G2969" t="s">
        <v>6568</v>
      </c>
      <c r="H2969" t="s">
        <v>6569</v>
      </c>
      <c r="I2969" t="s">
        <v>10104</v>
      </c>
      <c r="J2969">
        <v>233.15104600000001</v>
      </c>
    </row>
    <row r="2970" spans="1:10" x14ac:dyDescent="0.25">
      <c r="A2970" s="278" t="s">
        <v>6570</v>
      </c>
      <c r="B2970" s="278" t="s">
        <v>6571</v>
      </c>
      <c r="C2970" s="292" t="s">
        <v>10105</v>
      </c>
      <c r="D2970" s="293">
        <v>429.32214299999998</v>
      </c>
      <c r="G2970" t="s">
        <v>6570</v>
      </c>
      <c r="H2970" t="s">
        <v>6571</v>
      </c>
      <c r="I2970" t="s">
        <v>10105</v>
      </c>
      <c r="J2970">
        <v>429.32214299999998</v>
      </c>
    </row>
    <row r="2971" spans="1:10" x14ac:dyDescent="0.25">
      <c r="A2971" s="278" t="s">
        <v>6572</v>
      </c>
      <c r="B2971" s="278" t="s">
        <v>6573</v>
      </c>
      <c r="C2971" s="292" t="s">
        <v>10106</v>
      </c>
      <c r="D2971" s="293">
        <v>137.39035000000001</v>
      </c>
      <c r="G2971" t="s">
        <v>6572</v>
      </c>
      <c r="H2971" t="s">
        <v>6573</v>
      </c>
      <c r="I2971" t="s">
        <v>10106</v>
      </c>
      <c r="J2971">
        <v>137.39035000000001</v>
      </c>
    </row>
    <row r="2972" spans="1:10" x14ac:dyDescent="0.25">
      <c r="A2972" s="278" t="s">
        <v>6574</v>
      </c>
      <c r="B2972" s="278" t="s">
        <v>6575</v>
      </c>
      <c r="C2972" s="292" t="s">
        <v>10107</v>
      </c>
      <c r="D2972" s="293">
        <v>25</v>
      </c>
      <c r="G2972" t="s">
        <v>6574</v>
      </c>
      <c r="H2972" t="s">
        <v>6575</v>
      </c>
      <c r="I2972" t="s">
        <v>10107</v>
      </c>
      <c r="J2972">
        <v>25</v>
      </c>
    </row>
    <row r="2973" spans="1:10" x14ac:dyDescent="0.25">
      <c r="A2973" s="278" t="s">
        <v>6576</v>
      </c>
      <c r="B2973" s="278" t="s">
        <v>6577</v>
      </c>
      <c r="C2973" s="292" t="s">
        <v>10108</v>
      </c>
      <c r="D2973" s="293">
        <v>46</v>
      </c>
      <c r="G2973" t="s">
        <v>6576</v>
      </c>
      <c r="H2973" t="s">
        <v>6577</v>
      </c>
      <c r="I2973" t="s">
        <v>10108</v>
      </c>
      <c r="J2973">
        <v>46</v>
      </c>
    </row>
    <row r="2974" spans="1:10" x14ac:dyDescent="0.25">
      <c r="A2974" s="278" t="s">
        <v>6578</v>
      </c>
      <c r="B2974" s="278" t="s">
        <v>6579</v>
      </c>
      <c r="C2974" s="292" t="s">
        <v>10109</v>
      </c>
      <c r="D2974" s="293">
        <v>2</v>
      </c>
      <c r="G2974" t="s">
        <v>6578</v>
      </c>
      <c r="H2974" t="s">
        <v>6579</v>
      </c>
      <c r="I2974" t="s">
        <v>10109</v>
      </c>
      <c r="J2974">
        <v>2</v>
      </c>
    </row>
    <row r="2975" spans="1:10" x14ac:dyDescent="0.25">
      <c r="A2975" s="278" t="s">
        <v>6580</v>
      </c>
      <c r="B2975" s="278" t="s">
        <v>6581</v>
      </c>
      <c r="C2975" s="292" t="s">
        <v>10110</v>
      </c>
      <c r="D2975" s="293">
        <v>273.42193600000002</v>
      </c>
      <c r="G2975" t="s">
        <v>6580</v>
      </c>
      <c r="H2975" t="s">
        <v>6581</v>
      </c>
      <c r="I2975" t="s">
        <v>10110</v>
      </c>
      <c r="J2975">
        <v>273.42193600000002</v>
      </c>
    </row>
    <row r="2976" spans="1:10" x14ac:dyDescent="0.25">
      <c r="A2976" s="278" t="s">
        <v>6582</v>
      </c>
      <c r="B2976" s="278" t="s">
        <v>6583</v>
      </c>
      <c r="C2976" s="292" t="s">
        <v>10111</v>
      </c>
      <c r="D2976" s="293">
        <v>335</v>
      </c>
      <c r="G2976" t="s">
        <v>6582</v>
      </c>
      <c r="H2976" t="s">
        <v>6583</v>
      </c>
      <c r="I2976" t="s">
        <v>10111</v>
      </c>
      <c r="J2976">
        <v>335</v>
      </c>
    </row>
    <row r="2977" spans="1:10" x14ac:dyDescent="0.25">
      <c r="A2977" s="278" t="s">
        <v>6584</v>
      </c>
      <c r="B2977" s="278" t="s">
        <v>6585</v>
      </c>
      <c r="C2977" s="292" t="s">
        <v>10112</v>
      </c>
      <c r="D2977" s="293">
        <v>540.06664999999998</v>
      </c>
      <c r="G2977" t="s">
        <v>6584</v>
      </c>
      <c r="H2977" t="s">
        <v>6585</v>
      </c>
      <c r="I2977" t="s">
        <v>10112</v>
      </c>
      <c r="J2977">
        <v>540.06664999999998</v>
      </c>
    </row>
    <row r="2978" spans="1:10" x14ac:dyDescent="0.25">
      <c r="A2978" s="278" t="s">
        <v>6586</v>
      </c>
      <c r="B2978" s="278" t="s">
        <v>6587</v>
      </c>
      <c r="C2978" s="292" t="s">
        <v>10113</v>
      </c>
      <c r="D2978" s="293">
        <v>755.89093000000003</v>
      </c>
      <c r="G2978" t="s">
        <v>6586</v>
      </c>
      <c r="H2978" t="s">
        <v>6587</v>
      </c>
      <c r="I2978" t="s">
        <v>10113</v>
      </c>
      <c r="J2978">
        <v>755.89093000000003</v>
      </c>
    </row>
    <row r="2979" spans="1:10" x14ac:dyDescent="0.25">
      <c r="A2979" s="278" t="s">
        <v>6588</v>
      </c>
      <c r="B2979" s="278" t="s">
        <v>6589</v>
      </c>
      <c r="C2979" s="292" t="s">
        <v>10114</v>
      </c>
      <c r="D2979" s="293">
        <v>1079.05834</v>
      </c>
      <c r="G2979" t="s">
        <v>6588</v>
      </c>
      <c r="H2979" t="s">
        <v>6589</v>
      </c>
      <c r="I2979" t="s">
        <v>10114</v>
      </c>
      <c r="J2979">
        <v>1079.05834</v>
      </c>
    </row>
    <row r="2980" spans="1:10" x14ac:dyDescent="0.25">
      <c r="A2980" s="278" t="s">
        <v>6590</v>
      </c>
      <c r="B2980" s="278" t="s">
        <v>6591</v>
      </c>
      <c r="C2980" s="292" t="s">
        <v>10115</v>
      </c>
      <c r="D2980" s="293">
        <v>613.30517499999996</v>
      </c>
      <c r="G2980" t="s">
        <v>6590</v>
      </c>
      <c r="H2980" t="s">
        <v>6591</v>
      </c>
      <c r="I2980" t="s">
        <v>10115</v>
      </c>
      <c r="J2980">
        <v>613.30517499999996</v>
      </c>
    </row>
    <row r="2981" spans="1:10" x14ac:dyDescent="0.25">
      <c r="A2981" s="278" t="s">
        <v>6592</v>
      </c>
      <c r="B2981" s="278" t="s">
        <v>6593</v>
      </c>
      <c r="C2981" s="292" t="s">
        <v>10116</v>
      </c>
      <c r="D2981" s="293">
        <v>211.10791</v>
      </c>
      <c r="G2981" t="s">
        <v>6592</v>
      </c>
      <c r="H2981" t="s">
        <v>6593</v>
      </c>
      <c r="I2981" t="s">
        <v>10116</v>
      </c>
      <c r="J2981">
        <v>211.10791</v>
      </c>
    </row>
    <row r="2982" spans="1:10" x14ac:dyDescent="0.25">
      <c r="A2982" s="278" t="s">
        <v>6594</v>
      </c>
      <c r="B2982" s="278" t="s">
        <v>6595</v>
      </c>
      <c r="C2982" s="292" t="s">
        <v>10117</v>
      </c>
      <c r="D2982" s="293">
        <v>27</v>
      </c>
      <c r="G2982" t="s">
        <v>6594</v>
      </c>
      <c r="H2982" t="s">
        <v>6595</v>
      </c>
      <c r="I2982" t="s">
        <v>10117</v>
      </c>
      <c r="J2982">
        <v>27</v>
      </c>
    </row>
    <row r="2983" spans="1:10" x14ac:dyDescent="0.25">
      <c r="A2983" s="278" t="s">
        <v>6596</v>
      </c>
      <c r="B2983" s="278" t="s">
        <v>6597</v>
      </c>
      <c r="C2983" s="292" t="s">
        <v>10118</v>
      </c>
      <c r="D2983" s="293">
        <v>338</v>
      </c>
      <c r="G2983" t="s">
        <v>6596</v>
      </c>
      <c r="H2983" t="s">
        <v>6597</v>
      </c>
      <c r="I2983" t="s">
        <v>10118</v>
      </c>
      <c r="J2983">
        <v>338</v>
      </c>
    </row>
    <row r="2984" spans="1:10" x14ac:dyDescent="0.25">
      <c r="A2984" s="278" t="s">
        <v>6598</v>
      </c>
      <c r="B2984" s="278" t="s">
        <v>6599</v>
      </c>
      <c r="C2984" s="292" t="s">
        <v>10119</v>
      </c>
      <c r="D2984" s="293">
        <v>308</v>
      </c>
      <c r="G2984" t="s">
        <v>6598</v>
      </c>
      <c r="H2984" t="s">
        <v>6599</v>
      </c>
      <c r="I2984" t="s">
        <v>10119</v>
      </c>
      <c r="J2984">
        <v>308</v>
      </c>
    </row>
    <row r="2985" spans="1:10" x14ac:dyDescent="0.25">
      <c r="A2985" s="278" t="s">
        <v>6600</v>
      </c>
      <c r="B2985" s="278" t="s">
        <v>6601</v>
      </c>
      <c r="C2985" s="292" t="s">
        <v>10120</v>
      </c>
      <c r="D2985" s="293">
        <v>176</v>
      </c>
      <c r="G2985" t="s">
        <v>6600</v>
      </c>
      <c r="H2985" t="s">
        <v>6601</v>
      </c>
      <c r="I2985" t="s">
        <v>10120</v>
      </c>
      <c r="J2985">
        <v>176</v>
      </c>
    </row>
    <row r="2986" spans="1:10" x14ac:dyDescent="0.25">
      <c r="A2986" s="278" t="s">
        <v>6602</v>
      </c>
      <c r="B2986" s="278" t="s">
        <v>6603</v>
      </c>
      <c r="C2986" s="292" t="s">
        <v>10121</v>
      </c>
      <c r="D2986" s="293">
        <v>202.54380699999999</v>
      </c>
      <c r="G2986" t="s">
        <v>6602</v>
      </c>
      <c r="H2986" t="s">
        <v>6603</v>
      </c>
      <c r="I2986" t="s">
        <v>10121</v>
      </c>
      <c r="J2986">
        <v>202.54380699999999</v>
      </c>
    </row>
    <row r="2987" spans="1:10" x14ac:dyDescent="0.25">
      <c r="A2987" s="278" t="s">
        <v>6604</v>
      </c>
      <c r="B2987" s="278" t="s">
        <v>6605</v>
      </c>
      <c r="C2987" s="292" t="s">
        <v>10122</v>
      </c>
      <c r="D2987" s="293">
        <v>219</v>
      </c>
      <c r="G2987" t="s">
        <v>6604</v>
      </c>
      <c r="H2987" t="s">
        <v>6605</v>
      </c>
      <c r="I2987" t="s">
        <v>10122</v>
      </c>
      <c r="J2987">
        <v>219</v>
      </c>
    </row>
    <row r="2988" spans="1:10" x14ac:dyDescent="0.25">
      <c r="A2988" s="278" t="s">
        <v>6606</v>
      </c>
      <c r="B2988" s="278" t="s">
        <v>6607</v>
      </c>
      <c r="C2988" s="292" t="s">
        <v>10123</v>
      </c>
      <c r="D2988" s="293">
        <v>685.39269999999999</v>
      </c>
      <c r="G2988" t="s">
        <v>6606</v>
      </c>
      <c r="H2988" t="s">
        <v>6607</v>
      </c>
      <c r="I2988" t="s">
        <v>10123</v>
      </c>
      <c r="J2988">
        <v>685.39269999999999</v>
      </c>
    </row>
    <row r="2989" spans="1:10" x14ac:dyDescent="0.25">
      <c r="A2989" s="278" t="s">
        <v>6608</v>
      </c>
      <c r="B2989" s="278" t="s">
        <v>6609</v>
      </c>
      <c r="C2989" s="292" t="s">
        <v>10124</v>
      </c>
      <c r="D2989" s="293">
        <v>370.18008400000002</v>
      </c>
      <c r="G2989" t="s">
        <v>6608</v>
      </c>
      <c r="H2989" t="s">
        <v>6609</v>
      </c>
      <c r="I2989" t="s">
        <v>10124</v>
      </c>
      <c r="J2989">
        <v>370.18008400000002</v>
      </c>
    </row>
    <row r="2990" spans="1:10" x14ac:dyDescent="0.25">
      <c r="A2990" s="278" t="s">
        <v>6610</v>
      </c>
      <c r="B2990" s="278" t="s">
        <v>6611</v>
      </c>
      <c r="C2990" s="292" t="s">
        <v>10125</v>
      </c>
      <c r="D2990" s="293">
        <v>324.62484699999999</v>
      </c>
      <c r="G2990" t="s">
        <v>6610</v>
      </c>
      <c r="H2990" t="s">
        <v>6611</v>
      </c>
      <c r="I2990" t="s">
        <v>10125</v>
      </c>
      <c r="J2990">
        <v>324.62484699999999</v>
      </c>
    </row>
    <row r="2991" spans="1:10" x14ac:dyDescent="0.25">
      <c r="A2991" s="278" t="s">
        <v>6612</v>
      </c>
      <c r="B2991" s="278" t="s">
        <v>6613</v>
      </c>
      <c r="C2991" s="292" t="s">
        <v>10126</v>
      </c>
      <c r="D2991" s="293">
        <v>289.59695399999998</v>
      </c>
      <c r="G2991" t="s">
        <v>6612</v>
      </c>
      <c r="H2991" t="s">
        <v>6613</v>
      </c>
      <c r="I2991" t="s">
        <v>10126</v>
      </c>
      <c r="J2991">
        <v>289.59695399999998</v>
      </c>
    </row>
    <row r="2992" spans="1:10" x14ac:dyDescent="0.25">
      <c r="A2992" s="278" t="s">
        <v>6614</v>
      </c>
      <c r="B2992" s="278" t="s">
        <v>6615</v>
      </c>
      <c r="C2992" s="292" t="s">
        <v>10127</v>
      </c>
      <c r="D2992" s="293">
        <v>62</v>
      </c>
      <c r="G2992" t="s">
        <v>6614</v>
      </c>
      <c r="H2992" t="s">
        <v>6615</v>
      </c>
      <c r="I2992" t="s">
        <v>10127</v>
      </c>
      <c r="J2992">
        <v>62</v>
      </c>
    </row>
    <row r="2993" spans="1:10" x14ac:dyDescent="0.25">
      <c r="A2993" s="278" t="s">
        <v>6616</v>
      </c>
      <c r="B2993" s="278" t="s">
        <v>6617</v>
      </c>
      <c r="C2993" s="292" t="s">
        <v>10128</v>
      </c>
      <c r="D2993" s="293">
        <v>266.63610799999998</v>
      </c>
      <c r="G2993" t="s">
        <v>6616</v>
      </c>
      <c r="H2993" t="s">
        <v>6617</v>
      </c>
      <c r="I2993" t="s">
        <v>10128</v>
      </c>
      <c r="J2993">
        <v>266.63610799999998</v>
      </c>
    </row>
    <row r="2994" spans="1:10" x14ac:dyDescent="0.25">
      <c r="A2994" s="278" t="s">
        <v>6618</v>
      </c>
      <c r="B2994" s="278" t="s">
        <v>6619</v>
      </c>
      <c r="C2994" s="292" t="s">
        <v>10129</v>
      </c>
      <c r="D2994" s="293">
        <v>363.83587599999998</v>
      </c>
      <c r="G2994" t="s">
        <v>6618</v>
      </c>
      <c r="H2994" t="s">
        <v>6619</v>
      </c>
      <c r="I2994" t="s">
        <v>10129</v>
      </c>
      <c r="J2994">
        <v>363.83587599999998</v>
      </c>
    </row>
    <row r="2995" spans="1:10" x14ac:dyDescent="0.25">
      <c r="A2995" s="278" t="s">
        <v>6620</v>
      </c>
      <c r="B2995" s="278" t="s">
        <v>6621</v>
      </c>
      <c r="C2995" s="292" t="s">
        <v>10130</v>
      </c>
      <c r="D2995" s="293">
        <v>459.636077</v>
      </c>
      <c r="G2995" t="s">
        <v>6620</v>
      </c>
      <c r="H2995" t="s">
        <v>6621</v>
      </c>
      <c r="I2995" t="s">
        <v>10130</v>
      </c>
      <c r="J2995">
        <v>459.636077</v>
      </c>
    </row>
    <row r="2996" spans="1:10" x14ac:dyDescent="0.25">
      <c r="A2996" s="278" t="s">
        <v>6622</v>
      </c>
      <c r="B2996" s="278" t="s">
        <v>6623</v>
      </c>
      <c r="C2996" s="292" t="s">
        <v>10131</v>
      </c>
      <c r="D2996" s="293">
        <v>56.400764000000002</v>
      </c>
      <c r="G2996" t="s">
        <v>6622</v>
      </c>
      <c r="H2996" t="s">
        <v>6623</v>
      </c>
      <c r="I2996" t="s">
        <v>10131</v>
      </c>
      <c r="J2996">
        <v>56.400764000000002</v>
      </c>
    </row>
    <row r="2997" spans="1:10" x14ac:dyDescent="0.25">
      <c r="A2997" s="278" t="s">
        <v>6624</v>
      </c>
      <c r="B2997" s="278" t="s">
        <v>6625</v>
      </c>
      <c r="C2997" s="292" t="s">
        <v>10132</v>
      </c>
      <c r="D2997" s="293">
        <v>262.57006799999999</v>
      </c>
      <c r="G2997" t="s">
        <v>6624</v>
      </c>
      <c r="H2997" t="s">
        <v>6625</v>
      </c>
      <c r="I2997" t="s">
        <v>10132</v>
      </c>
      <c r="J2997">
        <v>262.57006799999999</v>
      </c>
    </row>
    <row r="2998" spans="1:10" x14ac:dyDescent="0.25">
      <c r="A2998" s="278" t="s">
        <v>6626</v>
      </c>
      <c r="B2998" s="278" t="s">
        <v>6627</v>
      </c>
      <c r="C2998" s="292" t="s">
        <v>10133</v>
      </c>
      <c r="D2998" s="293">
        <v>243.08023</v>
      </c>
      <c r="G2998" t="s">
        <v>6626</v>
      </c>
      <c r="H2998" t="s">
        <v>6627</v>
      </c>
      <c r="I2998" t="s">
        <v>10133</v>
      </c>
      <c r="J2998">
        <v>243.08023</v>
      </c>
    </row>
    <row r="2999" spans="1:10" x14ac:dyDescent="0.25">
      <c r="A2999" s="278" t="s">
        <v>6628</v>
      </c>
      <c r="B2999" s="278" t="s">
        <v>6629</v>
      </c>
      <c r="C2999" s="292" t="s">
        <v>10134</v>
      </c>
      <c r="D2999" s="293">
        <v>99.610977000000005</v>
      </c>
      <c r="G2999" t="s">
        <v>6628</v>
      </c>
      <c r="H2999" t="s">
        <v>6629</v>
      </c>
      <c r="I2999" t="s">
        <v>10134</v>
      </c>
      <c r="J2999">
        <v>99.610977000000005</v>
      </c>
    </row>
    <row r="3000" spans="1:10" x14ac:dyDescent="0.25">
      <c r="A3000" s="278" t="s">
        <v>6630</v>
      </c>
      <c r="B3000" s="278" t="s">
        <v>6631</v>
      </c>
      <c r="C3000" s="292" t="s">
        <v>10135</v>
      </c>
      <c r="D3000" s="293">
        <v>395</v>
      </c>
      <c r="G3000" t="s">
        <v>6630</v>
      </c>
      <c r="H3000" t="s">
        <v>6631</v>
      </c>
      <c r="I3000" t="s">
        <v>10135</v>
      </c>
      <c r="J3000">
        <v>395</v>
      </c>
    </row>
    <row r="3001" spans="1:10" x14ac:dyDescent="0.25">
      <c r="A3001" s="278" t="s">
        <v>6632</v>
      </c>
      <c r="B3001" s="278" t="s">
        <v>6633</v>
      </c>
      <c r="C3001" s="292" t="s">
        <v>10136</v>
      </c>
      <c r="D3001" s="293">
        <v>516</v>
      </c>
      <c r="G3001" t="s">
        <v>6632</v>
      </c>
      <c r="H3001" t="s">
        <v>6633</v>
      </c>
      <c r="I3001" t="s">
        <v>10136</v>
      </c>
      <c r="J3001">
        <v>516</v>
      </c>
    </row>
    <row r="3002" spans="1:10" x14ac:dyDescent="0.25">
      <c r="A3002" s="278" t="s">
        <v>6634</v>
      </c>
      <c r="B3002" s="278" t="s">
        <v>6635</v>
      </c>
      <c r="C3002" s="292" t="s">
        <v>10137</v>
      </c>
      <c r="D3002" s="293">
        <v>478</v>
      </c>
      <c r="G3002" t="s">
        <v>6634</v>
      </c>
      <c r="H3002" t="s">
        <v>6635</v>
      </c>
      <c r="I3002" t="s">
        <v>10137</v>
      </c>
      <c r="J3002">
        <v>478</v>
      </c>
    </row>
    <row r="3003" spans="1:10" x14ac:dyDescent="0.25">
      <c r="A3003" s="278" t="s">
        <v>6636</v>
      </c>
      <c r="B3003" s="278" t="s">
        <v>6637</v>
      </c>
      <c r="C3003" s="292" t="s">
        <v>10138</v>
      </c>
      <c r="D3003" s="293">
        <v>35</v>
      </c>
      <c r="G3003" t="s">
        <v>6636</v>
      </c>
      <c r="H3003" t="s">
        <v>6637</v>
      </c>
      <c r="I3003" t="s">
        <v>10138</v>
      </c>
      <c r="J3003">
        <v>35</v>
      </c>
    </row>
    <row r="3004" spans="1:10" x14ac:dyDescent="0.25">
      <c r="A3004" s="278" t="s">
        <v>6638</v>
      </c>
      <c r="B3004" s="278" t="s">
        <v>6639</v>
      </c>
      <c r="C3004" s="292" t="s">
        <v>10139</v>
      </c>
      <c r="D3004" s="293">
        <v>0</v>
      </c>
      <c r="G3004" t="s">
        <v>6638</v>
      </c>
      <c r="H3004" t="s">
        <v>6639</v>
      </c>
      <c r="I3004" t="s">
        <v>10139</v>
      </c>
      <c r="J3004">
        <v>0</v>
      </c>
    </row>
    <row r="3005" spans="1:10" x14ac:dyDescent="0.25">
      <c r="A3005" s="278" t="s">
        <v>6640</v>
      </c>
      <c r="B3005" s="278" t="s">
        <v>6641</v>
      </c>
      <c r="C3005" s="292" t="s">
        <v>10140</v>
      </c>
      <c r="D3005" s="293">
        <v>290.58050500000002</v>
      </c>
      <c r="G3005" t="s">
        <v>6640</v>
      </c>
      <c r="H3005" t="s">
        <v>6641</v>
      </c>
      <c r="I3005" t="s">
        <v>10140</v>
      </c>
      <c r="J3005">
        <v>290.58050500000002</v>
      </c>
    </row>
    <row r="3006" spans="1:10" x14ac:dyDescent="0.25">
      <c r="A3006" s="278" t="s">
        <v>6642</v>
      </c>
      <c r="B3006" s="278" t="s">
        <v>6643</v>
      </c>
      <c r="C3006" s="292" t="s">
        <v>10141</v>
      </c>
      <c r="D3006" s="293">
        <v>201</v>
      </c>
      <c r="G3006" t="s">
        <v>6642</v>
      </c>
      <c r="H3006" t="s">
        <v>6643</v>
      </c>
      <c r="I3006" t="s">
        <v>10141</v>
      </c>
      <c r="J3006">
        <v>201</v>
      </c>
    </row>
    <row r="3007" spans="1:10" x14ac:dyDescent="0.25">
      <c r="A3007" s="278" t="s">
        <v>6644</v>
      </c>
      <c r="B3007" s="278" t="s">
        <v>6645</v>
      </c>
      <c r="C3007" s="292" t="s">
        <v>10142</v>
      </c>
      <c r="D3007" s="293">
        <v>4837.9540999999999</v>
      </c>
      <c r="G3007" t="s">
        <v>6644</v>
      </c>
      <c r="H3007" t="s">
        <v>6645</v>
      </c>
      <c r="I3007" t="s">
        <v>10142</v>
      </c>
      <c r="J3007">
        <v>4837.9540999999999</v>
      </c>
    </row>
    <row r="3008" spans="1:10" x14ac:dyDescent="0.25">
      <c r="A3008" s="278" t="s">
        <v>6646</v>
      </c>
      <c r="B3008" s="278" t="s">
        <v>6647</v>
      </c>
      <c r="C3008" s="292" t="s">
        <v>10143</v>
      </c>
      <c r="D3008" s="293">
        <v>787.95471099999997</v>
      </c>
      <c r="G3008" t="s">
        <v>6646</v>
      </c>
      <c r="H3008" t="s">
        <v>6647</v>
      </c>
      <c r="I3008" t="s">
        <v>10143</v>
      </c>
      <c r="J3008">
        <v>787.95471099999997</v>
      </c>
    </row>
    <row r="3009" spans="1:10" x14ac:dyDescent="0.25">
      <c r="A3009" s="278" t="s">
        <v>6648</v>
      </c>
      <c r="B3009" s="278" t="s">
        <v>6649</v>
      </c>
      <c r="C3009" s="292" t="s">
        <v>10144</v>
      </c>
      <c r="D3009" s="293">
        <v>882.82665999999995</v>
      </c>
      <c r="G3009" t="s">
        <v>6648</v>
      </c>
      <c r="H3009" t="s">
        <v>6649</v>
      </c>
      <c r="I3009" t="s">
        <v>10144</v>
      </c>
      <c r="J3009">
        <v>882.82665999999995</v>
      </c>
    </row>
    <row r="3010" spans="1:10" x14ac:dyDescent="0.25">
      <c r="A3010" s="278" t="s">
        <v>6650</v>
      </c>
      <c r="B3010" s="278" t="s">
        <v>6651</v>
      </c>
      <c r="C3010" s="292" t="s">
        <v>10145</v>
      </c>
      <c r="D3010" s="293">
        <v>758.65270899999996</v>
      </c>
      <c r="G3010" t="s">
        <v>6650</v>
      </c>
      <c r="H3010" t="s">
        <v>6651</v>
      </c>
      <c r="I3010" t="s">
        <v>10145</v>
      </c>
      <c r="J3010">
        <v>758.65270899999996</v>
      </c>
    </row>
    <row r="3011" spans="1:10" x14ac:dyDescent="0.25">
      <c r="A3011" s="278" t="s">
        <v>6652</v>
      </c>
      <c r="B3011" s="278" t="s">
        <v>6653</v>
      </c>
      <c r="C3011" s="292" t="s">
        <v>10146</v>
      </c>
      <c r="D3011" s="293">
        <v>115</v>
      </c>
      <c r="G3011" t="s">
        <v>6652</v>
      </c>
      <c r="H3011" t="s">
        <v>6653</v>
      </c>
      <c r="I3011" t="s">
        <v>10146</v>
      </c>
      <c r="J3011">
        <v>115</v>
      </c>
    </row>
    <row r="3012" spans="1:10" x14ac:dyDescent="0.25">
      <c r="A3012" s="278" t="s">
        <v>6654</v>
      </c>
      <c r="B3012" s="278" t="s">
        <v>6655</v>
      </c>
      <c r="C3012" s="292" t="s">
        <v>10147</v>
      </c>
      <c r="D3012" s="293">
        <v>174.51980499999999</v>
      </c>
      <c r="G3012" t="s">
        <v>6654</v>
      </c>
      <c r="H3012" t="s">
        <v>6655</v>
      </c>
      <c r="I3012" t="s">
        <v>10147</v>
      </c>
      <c r="J3012">
        <v>174.51980499999999</v>
      </c>
    </row>
    <row r="3013" spans="1:10" x14ac:dyDescent="0.25">
      <c r="A3013" s="278" t="s">
        <v>6656</v>
      </c>
      <c r="B3013" s="278" t="s">
        <v>6657</v>
      </c>
      <c r="C3013" s="292" t="s">
        <v>10148</v>
      </c>
      <c r="D3013" s="293">
        <v>132</v>
      </c>
      <c r="G3013" t="s">
        <v>6656</v>
      </c>
      <c r="H3013" t="s">
        <v>6657</v>
      </c>
      <c r="I3013" t="s">
        <v>10148</v>
      </c>
      <c r="J3013">
        <v>132</v>
      </c>
    </row>
    <row r="3014" spans="1:10" x14ac:dyDescent="0.25">
      <c r="A3014" s="278" t="s">
        <v>6658</v>
      </c>
      <c r="B3014" s="278" t="s">
        <v>6659</v>
      </c>
      <c r="C3014" s="292" t="s">
        <v>10149</v>
      </c>
      <c r="D3014" s="293">
        <v>0</v>
      </c>
      <c r="G3014" t="s">
        <v>6658</v>
      </c>
      <c r="H3014" t="s">
        <v>6659</v>
      </c>
      <c r="I3014" t="s">
        <v>10149</v>
      </c>
      <c r="J3014">
        <v>0</v>
      </c>
    </row>
    <row r="3015" spans="1:10" x14ac:dyDescent="0.25">
      <c r="A3015" s="278" t="s">
        <v>6660</v>
      </c>
      <c r="B3015" s="278" t="s">
        <v>6661</v>
      </c>
      <c r="C3015" s="292" t="s">
        <v>10150</v>
      </c>
      <c r="D3015" s="293">
        <v>5</v>
      </c>
      <c r="G3015" t="s">
        <v>6660</v>
      </c>
      <c r="H3015" t="s">
        <v>6661</v>
      </c>
      <c r="I3015" t="s">
        <v>10150</v>
      </c>
      <c r="J3015">
        <v>5</v>
      </c>
    </row>
    <row r="3016" spans="1:10" x14ac:dyDescent="0.25">
      <c r="A3016" s="278" t="s">
        <v>6662</v>
      </c>
      <c r="B3016" s="278" t="s">
        <v>6663</v>
      </c>
      <c r="C3016" s="292" t="s">
        <v>10151</v>
      </c>
      <c r="D3016" s="293">
        <v>97</v>
      </c>
      <c r="G3016" t="s">
        <v>6662</v>
      </c>
      <c r="H3016" t="s">
        <v>6663</v>
      </c>
      <c r="I3016" t="s">
        <v>10151</v>
      </c>
      <c r="J3016">
        <v>97</v>
      </c>
    </row>
    <row r="3017" spans="1:10" x14ac:dyDescent="0.25">
      <c r="A3017" s="278" t="s">
        <v>6664</v>
      </c>
      <c r="B3017" s="278" t="s">
        <v>6665</v>
      </c>
      <c r="C3017" s="292" t="s">
        <v>10152</v>
      </c>
      <c r="D3017" s="293">
        <v>333</v>
      </c>
      <c r="G3017" t="s">
        <v>6664</v>
      </c>
      <c r="H3017" t="s">
        <v>6665</v>
      </c>
      <c r="I3017" t="s">
        <v>10152</v>
      </c>
      <c r="J3017">
        <v>333</v>
      </c>
    </row>
    <row r="3018" spans="1:10" x14ac:dyDescent="0.25">
      <c r="A3018" s="278" t="s">
        <v>6666</v>
      </c>
      <c r="B3018" s="278" t="s">
        <v>6667</v>
      </c>
      <c r="C3018" s="292" t="s">
        <v>10153</v>
      </c>
      <c r="D3018" s="293">
        <v>210.59780799999999</v>
      </c>
      <c r="G3018" t="s">
        <v>6666</v>
      </c>
      <c r="H3018" t="s">
        <v>6667</v>
      </c>
      <c r="I3018" t="s">
        <v>10153</v>
      </c>
      <c r="J3018">
        <v>210.59780799999999</v>
      </c>
    </row>
    <row r="3019" spans="1:10" x14ac:dyDescent="0.25">
      <c r="A3019" s="278" t="s">
        <v>6668</v>
      </c>
      <c r="B3019" s="278" t="s">
        <v>6669</v>
      </c>
      <c r="C3019" s="292" t="s">
        <v>10154</v>
      </c>
      <c r="D3019" s="293">
        <v>91.054016000000004</v>
      </c>
      <c r="G3019" t="s">
        <v>6668</v>
      </c>
      <c r="H3019" t="s">
        <v>6669</v>
      </c>
      <c r="I3019" t="s">
        <v>10154</v>
      </c>
      <c r="J3019">
        <v>91.054016000000004</v>
      </c>
    </row>
    <row r="3020" spans="1:10" x14ac:dyDescent="0.25">
      <c r="A3020" s="278" t="s">
        <v>6670</v>
      </c>
      <c r="B3020" s="278" t="s">
        <v>6671</v>
      </c>
      <c r="C3020" s="292" t="s">
        <v>10155</v>
      </c>
      <c r="D3020" s="293">
        <v>347</v>
      </c>
      <c r="G3020" t="s">
        <v>6670</v>
      </c>
      <c r="H3020" t="s">
        <v>6671</v>
      </c>
      <c r="I3020" t="s">
        <v>10155</v>
      </c>
      <c r="J3020">
        <v>347</v>
      </c>
    </row>
    <row r="3021" spans="1:10" x14ac:dyDescent="0.25">
      <c r="A3021" s="278" t="s">
        <v>6672</v>
      </c>
      <c r="B3021" s="278" t="s">
        <v>6673</v>
      </c>
      <c r="C3021" s="292" t="s">
        <v>10156</v>
      </c>
      <c r="D3021" s="293">
        <v>594.40185499999995</v>
      </c>
      <c r="G3021" t="s">
        <v>6672</v>
      </c>
      <c r="H3021" t="s">
        <v>6673</v>
      </c>
      <c r="I3021" t="s">
        <v>10156</v>
      </c>
      <c r="J3021">
        <v>594.40185499999995</v>
      </c>
    </row>
    <row r="3022" spans="1:10" x14ac:dyDescent="0.25">
      <c r="A3022" s="278" t="s">
        <v>6674</v>
      </c>
      <c r="B3022" s="278" t="s">
        <v>6675</v>
      </c>
      <c r="C3022" s="292" t="s">
        <v>10157</v>
      </c>
      <c r="D3022" s="293">
        <v>442.06414699999999</v>
      </c>
      <c r="G3022" t="s">
        <v>6674</v>
      </c>
      <c r="H3022" t="s">
        <v>6675</v>
      </c>
      <c r="I3022" t="s">
        <v>10157</v>
      </c>
      <c r="J3022">
        <v>442.06414699999999</v>
      </c>
    </row>
    <row r="3023" spans="1:10" x14ac:dyDescent="0.25">
      <c r="A3023" s="278" t="s">
        <v>6676</v>
      </c>
      <c r="B3023" s="278" t="s">
        <v>6677</v>
      </c>
      <c r="C3023" s="292" t="s">
        <v>10158</v>
      </c>
      <c r="D3023" s="293">
        <v>297.08016900000001</v>
      </c>
      <c r="G3023" t="s">
        <v>6676</v>
      </c>
      <c r="H3023" t="s">
        <v>6677</v>
      </c>
      <c r="I3023" t="s">
        <v>10158</v>
      </c>
      <c r="J3023">
        <v>297.08016900000001</v>
      </c>
    </row>
    <row r="3024" spans="1:10" x14ac:dyDescent="0.25">
      <c r="A3024" s="278" t="s">
        <v>6678</v>
      </c>
      <c r="B3024" s="278" t="s">
        <v>6679</v>
      </c>
      <c r="C3024" s="292" t="s">
        <v>10159</v>
      </c>
      <c r="D3024" s="293">
        <v>97</v>
      </c>
      <c r="G3024" t="s">
        <v>6678</v>
      </c>
      <c r="H3024" t="s">
        <v>6679</v>
      </c>
      <c r="I3024" t="s">
        <v>10159</v>
      </c>
      <c r="J3024">
        <v>97</v>
      </c>
    </row>
    <row r="3025" spans="1:10" x14ac:dyDescent="0.25">
      <c r="A3025" s="278" t="s">
        <v>6680</v>
      </c>
      <c r="B3025" s="278" t="s">
        <v>6681</v>
      </c>
      <c r="C3025" s="292" t="s">
        <v>10160</v>
      </c>
      <c r="D3025" s="293">
        <v>95</v>
      </c>
      <c r="G3025" t="s">
        <v>6680</v>
      </c>
      <c r="H3025" t="s">
        <v>6681</v>
      </c>
      <c r="I3025" t="s">
        <v>10160</v>
      </c>
      <c r="J3025">
        <v>95</v>
      </c>
    </row>
    <row r="3026" spans="1:10" x14ac:dyDescent="0.25">
      <c r="A3026" s="278" t="s">
        <v>6682</v>
      </c>
      <c r="B3026" s="278" t="s">
        <v>6683</v>
      </c>
      <c r="C3026" s="292" t="s">
        <v>10161</v>
      </c>
      <c r="D3026" s="293">
        <v>200</v>
      </c>
      <c r="G3026" t="s">
        <v>6682</v>
      </c>
      <c r="H3026" t="s">
        <v>6683</v>
      </c>
      <c r="I3026" t="s">
        <v>10161</v>
      </c>
      <c r="J3026">
        <v>200</v>
      </c>
    </row>
    <row r="3027" spans="1:10" x14ac:dyDescent="0.25">
      <c r="A3027" s="278" t="s">
        <v>6684</v>
      </c>
      <c r="B3027" s="278" t="s">
        <v>6685</v>
      </c>
      <c r="C3027" s="292" t="s">
        <v>10162</v>
      </c>
      <c r="D3027" s="293">
        <v>946.94006300000001</v>
      </c>
      <c r="G3027" t="s">
        <v>6684</v>
      </c>
      <c r="H3027" t="s">
        <v>6685</v>
      </c>
      <c r="I3027" t="s">
        <v>10162</v>
      </c>
      <c r="J3027">
        <v>946.94006300000001</v>
      </c>
    </row>
    <row r="3028" spans="1:10" x14ac:dyDescent="0.25">
      <c r="A3028" s="278" t="s">
        <v>6686</v>
      </c>
      <c r="B3028" s="278" t="s">
        <v>6687</v>
      </c>
      <c r="C3028" s="292" t="s">
        <v>10163</v>
      </c>
      <c r="D3028" s="293">
        <v>368.61447099999998</v>
      </c>
      <c r="G3028" t="s">
        <v>6686</v>
      </c>
      <c r="H3028" t="s">
        <v>6687</v>
      </c>
      <c r="I3028" t="s">
        <v>10163</v>
      </c>
      <c r="J3028">
        <v>368.61447099999998</v>
      </c>
    </row>
    <row r="3029" spans="1:10" x14ac:dyDescent="0.25">
      <c r="A3029" s="278" t="s">
        <v>6688</v>
      </c>
      <c r="B3029" s="278" t="s">
        <v>6689</v>
      </c>
      <c r="C3029" s="292" t="s">
        <v>10164</v>
      </c>
      <c r="D3029" s="293">
        <v>374.61447099999998</v>
      </c>
      <c r="G3029" t="s">
        <v>6688</v>
      </c>
      <c r="H3029" t="s">
        <v>6689</v>
      </c>
      <c r="I3029" t="s">
        <v>10164</v>
      </c>
      <c r="J3029">
        <v>374.61447099999998</v>
      </c>
    </row>
    <row r="3030" spans="1:10" x14ac:dyDescent="0.25">
      <c r="A3030" s="278" t="s">
        <v>6690</v>
      </c>
      <c r="B3030" s="278" t="s">
        <v>6691</v>
      </c>
      <c r="C3030" s="292" t="s">
        <v>10165</v>
      </c>
      <c r="D3030" s="293">
        <v>18</v>
      </c>
      <c r="G3030" t="s">
        <v>6690</v>
      </c>
      <c r="H3030" t="s">
        <v>6691</v>
      </c>
      <c r="I3030" t="s">
        <v>10165</v>
      </c>
      <c r="J3030">
        <v>18</v>
      </c>
    </row>
    <row r="3031" spans="1:10" x14ac:dyDescent="0.25">
      <c r="A3031" s="278" t="s">
        <v>6692</v>
      </c>
      <c r="B3031" s="278" t="s">
        <v>6693</v>
      </c>
      <c r="C3031" s="292" t="s">
        <v>10166</v>
      </c>
      <c r="D3031" s="293">
        <v>1091.0637200000001</v>
      </c>
      <c r="G3031" t="s">
        <v>6692</v>
      </c>
      <c r="H3031" t="s">
        <v>6693</v>
      </c>
      <c r="I3031" t="s">
        <v>10166</v>
      </c>
      <c r="J3031">
        <v>1091.0637200000001</v>
      </c>
    </row>
    <row r="3032" spans="1:10" x14ac:dyDescent="0.25">
      <c r="A3032" s="278" t="s">
        <v>6694</v>
      </c>
      <c r="B3032" s="278" t="s">
        <v>6695</v>
      </c>
      <c r="C3032" s="292" t="s">
        <v>10167</v>
      </c>
      <c r="D3032" s="293">
        <v>1183.74621</v>
      </c>
      <c r="G3032" t="s">
        <v>6694</v>
      </c>
      <c r="H3032" t="s">
        <v>6695</v>
      </c>
      <c r="I3032" t="s">
        <v>10167</v>
      </c>
      <c r="J3032">
        <v>1183.74621</v>
      </c>
    </row>
    <row r="3033" spans="1:10" x14ac:dyDescent="0.25">
      <c r="A3033" s="278" t="s">
        <v>6696</v>
      </c>
      <c r="B3033" s="278" t="s">
        <v>6697</v>
      </c>
      <c r="C3033" s="292" t="s">
        <v>10168</v>
      </c>
      <c r="D3033" s="293">
        <v>477.18798800000002</v>
      </c>
      <c r="G3033" t="s">
        <v>6696</v>
      </c>
      <c r="H3033" t="s">
        <v>6697</v>
      </c>
      <c r="I3033" t="s">
        <v>10168</v>
      </c>
      <c r="J3033">
        <v>477.18798800000002</v>
      </c>
    </row>
    <row r="3034" spans="1:10" x14ac:dyDescent="0.25">
      <c r="A3034" s="278" t="s">
        <v>6698</v>
      </c>
      <c r="B3034" s="278" t="s">
        <v>6699</v>
      </c>
      <c r="C3034" s="292" t="s">
        <v>10169</v>
      </c>
      <c r="D3034" s="293">
        <v>328.02639699999997</v>
      </c>
      <c r="G3034" t="s">
        <v>6698</v>
      </c>
      <c r="H3034" t="s">
        <v>6699</v>
      </c>
      <c r="I3034" t="s">
        <v>10169</v>
      </c>
      <c r="J3034">
        <v>328.02639699999997</v>
      </c>
    </row>
    <row r="3035" spans="1:10" x14ac:dyDescent="0.25">
      <c r="A3035" s="278" t="s">
        <v>6700</v>
      </c>
      <c r="B3035" s="278" t="s">
        <v>6701</v>
      </c>
      <c r="C3035" s="292" t="s">
        <v>10170</v>
      </c>
      <c r="D3035" s="293">
        <v>154</v>
      </c>
      <c r="G3035" t="s">
        <v>6700</v>
      </c>
      <c r="H3035" t="s">
        <v>6701</v>
      </c>
      <c r="I3035" t="s">
        <v>10170</v>
      </c>
      <c r="J3035">
        <v>154</v>
      </c>
    </row>
    <row r="3036" spans="1:10" x14ac:dyDescent="0.25">
      <c r="A3036" s="278" t="s">
        <v>6702</v>
      </c>
      <c r="B3036" s="278" t="s">
        <v>6703</v>
      </c>
      <c r="C3036" s="292" t="s">
        <v>10171</v>
      </c>
      <c r="D3036" s="293">
        <v>225</v>
      </c>
      <c r="G3036" t="s">
        <v>6702</v>
      </c>
      <c r="H3036" t="s">
        <v>6703</v>
      </c>
      <c r="I3036" t="s">
        <v>10171</v>
      </c>
      <c r="J3036">
        <v>225</v>
      </c>
    </row>
    <row r="3037" spans="1:10" x14ac:dyDescent="0.25">
      <c r="A3037" s="278" t="s">
        <v>6704</v>
      </c>
      <c r="B3037" s="278" t="s">
        <v>6705</v>
      </c>
      <c r="C3037" s="292" t="s">
        <v>10172</v>
      </c>
      <c r="D3037" s="293">
        <v>130.08880600000001</v>
      </c>
      <c r="G3037" t="s">
        <v>6704</v>
      </c>
      <c r="H3037" t="s">
        <v>6705</v>
      </c>
      <c r="I3037" t="s">
        <v>10172</v>
      </c>
      <c r="J3037">
        <v>130.08880600000001</v>
      </c>
    </row>
    <row r="3038" spans="1:10" x14ac:dyDescent="0.25">
      <c r="A3038" s="278" t="s">
        <v>6706</v>
      </c>
      <c r="B3038" s="278" t="s">
        <v>6707</v>
      </c>
      <c r="C3038" s="292" t="s">
        <v>10173</v>
      </c>
      <c r="D3038" s="293">
        <v>64</v>
      </c>
      <c r="G3038" t="s">
        <v>6706</v>
      </c>
      <c r="H3038" t="s">
        <v>6707</v>
      </c>
      <c r="I3038" t="s">
        <v>10173</v>
      </c>
      <c r="J3038">
        <v>64</v>
      </c>
    </row>
    <row r="3039" spans="1:10" x14ac:dyDescent="0.25">
      <c r="A3039" s="278" t="s">
        <v>6708</v>
      </c>
      <c r="B3039" s="278" t="s">
        <v>6709</v>
      </c>
      <c r="C3039" s="292" t="s">
        <v>10174</v>
      </c>
      <c r="D3039" s="293">
        <v>114</v>
      </c>
      <c r="G3039" t="s">
        <v>6708</v>
      </c>
      <c r="H3039" t="s">
        <v>6709</v>
      </c>
      <c r="I3039" t="s">
        <v>10174</v>
      </c>
      <c r="J3039">
        <v>114</v>
      </c>
    </row>
    <row r="3040" spans="1:10" x14ac:dyDescent="0.25">
      <c r="A3040" s="278" t="s">
        <v>6710</v>
      </c>
      <c r="B3040" s="278" t="s">
        <v>6711</v>
      </c>
      <c r="C3040" s="292" t="s">
        <v>10175</v>
      </c>
      <c r="D3040" s="293">
        <v>355.00121999999999</v>
      </c>
      <c r="G3040" t="s">
        <v>6710</v>
      </c>
      <c r="H3040" t="s">
        <v>6711</v>
      </c>
      <c r="I3040" t="s">
        <v>10175</v>
      </c>
      <c r="J3040">
        <v>355.00121999999999</v>
      </c>
    </row>
    <row r="3041" spans="1:10" x14ac:dyDescent="0.25">
      <c r="A3041" s="278" t="s">
        <v>6712</v>
      </c>
      <c r="B3041" s="278" t="s">
        <v>6713</v>
      </c>
      <c r="C3041" s="292" t="s">
        <v>10176</v>
      </c>
      <c r="D3041" s="293">
        <v>330.21087599999998</v>
      </c>
      <c r="G3041" t="s">
        <v>6712</v>
      </c>
      <c r="H3041" t="s">
        <v>6713</v>
      </c>
      <c r="I3041" t="s">
        <v>10176</v>
      </c>
      <c r="J3041">
        <v>330.21087599999998</v>
      </c>
    </row>
    <row r="3042" spans="1:10" x14ac:dyDescent="0.25">
      <c r="A3042" s="278" t="s">
        <v>6714</v>
      </c>
      <c r="B3042" s="278" t="s">
        <v>6715</v>
      </c>
      <c r="C3042" s="292" t="s">
        <v>10177</v>
      </c>
      <c r="D3042" s="293">
        <v>158.13090500000001</v>
      </c>
      <c r="G3042" t="s">
        <v>6714</v>
      </c>
      <c r="H3042" t="s">
        <v>6715</v>
      </c>
      <c r="I3042" t="s">
        <v>10177</v>
      </c>
      <c r="J3042">
        <v>158.13090500000001</v>
      </c>
    </row>
    <row r="3043" spans="1:10" x14ac:dyDescent="0.25">
      <c r="A3043" s="278" t="s">
        <v>6716</v>
      </c>
      <c r="B3043" s="278" t="s">
        <v>6717</v>
      </c>
      <c r="C3043" s="292" t="s">
        <v>10178</v>
      </c>
      <c r="D3043" s="293">
        <v>309</v>
      </c>
      <c r="G3043" t="s">
        <v>6716</v>
      </c>
      <c r="H3043" t="s">
        <v>6717</v>
      </c>
      <c r="I3043" t="s">
        <v>10178</v>
      </c>
      <c r="J3043">
        <v>309</v>
      </c>
    </row>
    <row r="3044" spans="1:10" x14ac:dyDescent="0.25">
      <c r="A3044" s="278" t="s">
        <v>6718</v>
      </c>
      <c r="B3044" s="278" t="s">
        <v>6719</v>
      </c>
      <c r="C3044" s="292" t="s">
        <v>10179</v>
      </c>
      <c r="D3044" s="293">
        <v>198</v>
      </c>
      <c r="G3044" t="s">
        <v>6718</v>
      </c>
      <c r="H3044" t="s">
        <v>6719</v>
      </c>
      <c r="I3044" t="s">
        <v>10179</v>
      </c>
      <c r="J3044">
        <v>198</v>
      </c>
    </row>
    <row r="3045" spans="1:10" x14ac:dyDescent="0.25">
      <c r="A3045" s="278" t="s">
        <v>6720</v>
      </c>
      <c r="B3045" s="278" t="s">
        <v>6721</v>
      </c>
      <c r="C3045" s="292" t="s">
        <v>10180</v>
      </c>
      <c r="D3045" s="293">
        <v>627</v>
      </c>
      <c r="G3045" t="s">
        <v>6720</v>
      </c>
      <c r="H3045" t="s">
        <v>6721</v>
      </c>
      <c r="I3045" t="s">
        <v>10180</v>
      </c>
      <c r="J3045">
        <v>627</v>
      </c>
    </row>
    <row r="3046" spans="1:10" x14ac:dyDescent="0.25">
      <c r="A3046" s="278" t="s">
        <v>6722</v>
      </c>
      <c r="B3046" s="278" t="s">
        <v>6723</v>
      </c>
      <c r="C3046" s="292" t="s">
        <v>10181</v>
      </c>
      <c r="D3046" s="293">
        <v>198.02096499999999</v>
      </c>
      <c r="G3046" t="s">
        <v>6722</v>
      </c>
      <c r="H3046" t="s">
        <v>6723</v>
      </c>
      <c r="I3046" t="s">
        <v>10181</v>
      </c>
      <c r="J3046">
        <v>198.02096499999999</v>
      </c>
    </row>
    <row r="3047" spans="1:10" x14ac:dyDescent="0.25">
      <c r="A3047" s="278" t="s">
        <v>6724</v>
      </c>
      <c r="B3047" s="278" t="s">
        <v>6725</v>
      </c>
      <c r="C3047" s="292" t="s">
        <v>10182</v>
      </c>
      <c r="D3047" s="293">
        <v>164</v>
      </c>
      <c r="G3047" t="s">
        <v>6724</v>
      </c>
      <c r="H3047" t="s">
        <v>6725</v>
      </c>
      <c r="I3047" t="s">
        <v>10182</v>
      </c>
      <c r="J3047">
        <v>164</v>
      </c>
    </row>
    <row r="3048" spans="1:10" x14ac:dyDescent="0.25">
      <c r="A3048" s="278" t="s">
        <v>6726</v>
      </c>
      <c r="B3048" s="278" t="s">
        <v>6727</v>
      </c>
      <c r="C3048" s="292" t="s">
        <v>10183</v>
      </c>
      <c r="D3048" s="293">
        <v>81.362601999999995</v>
      </c>
      <c r="G3048" t="s">
        <v>6726</v>
      </c>
      <c r="H3048" t="s">
        <v>6727</v>
      </c>
      <c r="I3048" t="s">
        <v>10183</v>
      </c>
      <c r="J3048">
        <v>81.362601999999995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13</vt:i4>
      </vt:variant>
    </vt:vector>
  </HeadingPairs>
  <TitlesOfParts>
    <vt:vector size="30" baseType="lpstr">
      <vt:lpstr>Inputs</vt:lpstr>
      <vt:lpstr>VMT, VHT, VHD</vt:lpstr>
      <vt:lpstr>Arterial Travel Time</vt:lpstr>
      <vt:lpstr>Freeway Travel Time</vt:lpstr>
      <vt:lpstr>Transit Routes</vt:lpstr>
      <vt:lpstr>Transit</vt:lpstr>
      <vt:lpstr>Screenline Volumes</vt:lpstr>
      <vt:lpstr>Daily Volumes</vt:lpstr>
      <vt:lpstr>Truck Volumes</vt:lpstr>
      <vt:lpstr>Safety, Air Quality and Noise</vt:lpstr>
      <vt:lpstr>TripTables by Time of Day</vt:lpstr>
      <vt:lpstr>Vehicle Trip Distribution</vt:lpstr>
      <vt:lpstr>Vehicle Trip Length Frequency</vt:lpstr>
      <vt:lpstr>Truck Trip Distribution</vt:lpstr>
      <vt:lpstr>ModeChoice</vt:lpstr>
      <vt:lpstr>Screenline by Type</vt:lpstr>
      <vt:lpstr>Model_Output</vt:lpstr>
      <vt:lpstr>'Arterial Travel Time'!Print_Area</vt:lpstr>
      <vt:lpstr>'Daily Volumes'!Print_Area</vt:lpstr>
      <vt:lpstr>Inputs!Print_Area</vt:lpstr>
      <vt:lpstr>ModeChoice!Print_Area</vt:lpstr>
      <vt:lpstr>'Safety, Air Quality and Noise'!Print_Area</vt:lpstr>
      <vt:lpstr>'Screenline by Type'!Print_Area</vt:lpstr>
      <vt:lpstr>'Screenline Volumes'!Print_Area</vt:lpstr>
      <vt:lpstr>'TripTables by Time of Day'!Print_Area</vt:lpstr>
      <vt:lpstr>'Truck Trip Distribution'!Print_Area</vt:lpstr>
      <vt:lpstr>'Truck Volumes'!Print_Area</vt:lpstr>
      <vt:lpstr>'Vehicle Trip Distribution'!Print_Area</vt:lpstr>
      <vt:lpstr>'Vehicle Trip Length Frequency'!Print_Area</vt:lpstr>
      <vt:lpstr>'VMT, VHT, VHD'!Print_Area</vt:lpstr>
    </vt:vector>
  </TitlesOfParts>
  <Company>Puget Sound Regional Council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Craig Helmann</dc:creator>
  <cp:lastModifiedBy>Craig Helmann</cp:lastModifiedBy>
  <cp:lastPrinted>2015-03-24T23:48:20Z</cp:lastPrinted>
  <dcterms:created xsi:type="dcterms:W3CDTF">2015-02-27T20:42:20Z</dcterms:created>
  <dcterms:modified xsi:type="dcterms:W3CDTF">2016-03-28T16:03:14Z</dcterms:modified>
</cp:coreProperties>
</file>